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threadedComments/threadedComment1.xml" ContentType="application/vnd.ms-excel.threadedcomments+xml"/>
  <Override PartName="/xl/documenttasks/documenttask1.xml" ContentType="application/vnd.ms-excel.documenttasks+xml"/>
  <Override PartName="/xl/drawings/drawing4.xml" ContentType="application/vnd.openxmlformats-officedocument.drawing+xml"/>
  <Override PartName="/xl/comments4.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omments5.xml" ContentType="application/vnd.openxmlformats-officedocument.spreadsheetml.comments+xml"/>
  <Override PartName="/xl/threadedComments/threadedComment2.xml" ContentType="application/vnd.ms-excel.threadedcomments+xml"/>
  <Override PartName="/xl/documenttasks/documenttask2.xml" ContentType="application/vnd.ms-excel.documenttasks+xml"/>
  <Override PartName="/xl/drawings/drawing6.xml" ContentType="application/vnd.openxmlformats-officedocument.drawing+xml"/>
  <Override PartName="/xl/comments6.xml" ContentType="application/vnd.openxmlformats-officedocument.spreadsheetml.comments+xml"/>
  <Override PartName="/xl/threadedComments/threadedComment3.xml" ContentType="application/vnd.ms-excel.threadedcomments+xml"/>
  <Override PartName="/xl/documenttasks/documenttask3.xml" ContentType="application/vnd.ms-excel.documenttasks+xml"/>
  <Override PartName="/xl/comments7.xml" ContentType="application/vnd.openxmlformats-officedocument.spreadsheetml.comments+xml"/>
  <Override PartName="/xl/drawings/drawing7.xml" ContentType="application/vnd.openxmlformats-officedocument.drawing+xml"/>
  <Override PartName="/xl/comments8.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9.xml" ContentType="application/vnd.openxmlformats-officedocument.spreadsheetml.comments+xml"/>
  <Override PartName="/xl/threadedComments/threadedComment4.xml" ContentType="application/vnd.ms-excel.threadedcomments+xml"/>
  <Override PartName="/xl/documenttasks/documenttask4.xml" ContentType="application/vnd.ms-excel.documenttask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updateLinks="always"/>
  <mc:AlternateContent xmlns:mc="http://schemas.openxmlformats.org/markup-compatibility/2006">
    <mc:Choice Requires="x15">
      <x15ac:absPath xmlns:x15ac="http://schemas.microsoft.com/office/spreadsheetml/2010/11/ac" url="C:\Users\lamaestre\Downloads\"/>
    </mc:Choice>
  </mc:AlternateContent>
  <xr:revisionPtr revIDLastSave="46" documentId="8_{D5C4DD33-E938-4FFB-A765-918E7B7B81DE}" xr6:coauthVersionLast="47" xr6:coauthVersionMax="47" xr10:uidLastSave="{6650656A-C6D3-432F-8695-FC182825956F}"/>
  <bookViews>
    <workbookView xWindow="-120" yWindow="-120" windowWidth="29040" windowHeight="15720" tabRatio="867" firstSheet="15" activeTab="15" xr2:uid="{00000000-000D-0000-FFFF-FFFF00000000}"/>
  </bookViews>
  <sheets>
    <sheet name="Plan de Acción 2022" sheetId="1" state="hidden" r:id="rId1"/>
    <sheet name="PES 2022" sheetId="18" state="hidden" r:id="rId2"/>
    <sheet name="PES- PEI 2023" sheetId="17" state="hidden" r:id="rId3"/>
    <sheet name="Plan de Acción 2023" sheetId="4" state="hidden" r:id="rId4"/>
    <sheet name="Hoja2" sheetId="36" state="hidden" r:id="rId5"/>
    <sheet name="Base Power BI 1" sheetId="21" state="hidden" r:id="rId6"/>
    <sheet name="Base Power BI 2" sheetId="3" state="hidden" r:id="rId7"/>
    <sheet name="Plan Estadistico" sheetId="47" state="hidden" r:id="rId8"/>
    <sheet name="SIG" sheetId="45" state="hidden" r:id="rId9"/>
    <sheet name="Balance Plan de Acción 2023" sheetId="9" state="hidden" r:id="rId10"/>
    <sheet name="Copia de Plan de Acción 2023" sheetId="10" state="hidden" r:id="rId11"/>
    <sheet name="PETI Cerrado" sheetId="14" state="hidden" r:id="rId12"/>
    <sheet name="Hoja 11" sheetId="2" state="hidden" r:id="rId13"/>
    <sheet name="PES 2020" sheetId="19" state="hidden" r:id="rId14"/>
    <sheet name="PES 2021" sheetId="20" state="hidden" r:id="rId15"/>
    <sheet name="PTEP 2026" sheetId="68" r:id="rId16"/>
  </sheets>
  <definedNames>
    <definedName name="_xlnm._FilterDatabase" localSheetId="5" hidden="1">'Base Power BI 2'!$A$2:$O$3300</definedName>
    <definedName name="_xlnm._FilterDatabase" localSheetId="6" hidden="1">'Base Power BI 2'!$A$2:$O$3300</definedName>
    <definedName name="_xlnm._FilterDatabase" localSheetId="10" hidden="1">'Copia de Plan de Acción 2023'!$A$1:$AY$101</definedName>
    <definedName name="_xlnm._FilterDatabase" localSheetId="2" hidden="1">'PES- PEI 2023'!$A$3:$CW$43</definedName>
    <definedName name="_xlnm._FilterDatabase" localSheetId="0" hidden="1">'Plan de Acción 2022'!$V$1:$V$1036</definedName>
    <definedName name="_xlnm._FilterDatabase" localSheetId="3" hidden="1">'Plan de Acción 2023'!$A$3:$AQ$104</definedName>
    <definedName name="_xlnm._FilterDatabase" localSheetId="7" hidden="1">'Plan Estadistico'!$A$8:$HM$22</definedName>
    <definedName name="_xlnm._FilterDatabase" localSheetId="8" hidden="1">SIG!$A$7:$BN$34</definedName>
    <definedName name="_xlnm._FilterDatabase" localSheetId="15" hidden="1">'PTEP 2026'!$A$4:$BS$32</definedName>
    <definedName name="_xlnm.Print_Area" localSheetId="7">'Plan Estadistico'!$A$8:$H$21</definedName>
    <definedName name="_xlnm.Print_Area" localSheetId="8">SIG!$A$8:$H$27</definedName>
    <definedName name="Z_217EB53D_C0E8_40D9_8C01_2E17D6EE3237_.wvu.FilterData" localSheetId="2" hidden="1">'PES- PEI 2023'!$BG$1:$BG$851</definedName>
    <definedName name="Z_217EB53D_C0E8_40D9_8C01_2E17D6EE3237_.wvu.FilterData" localSheetId="11" hidden="1">'PETI Cerrado'!$T$1:$T$824</definedName>
    <definedName name="Z_217EB53D_C0E8_40D9_8C01_2E17D6EE3237_.wvu.FilterData" localSheetId="0" hidden="1">'Plan de Acción 2022'!$V$1:$V$1036</definedName>
    <definedName name="Z_217EB53D_C0E8_40D9_8C01_2E17D6EE3237_.wvu.FilterData" localSheetId="3" hidden="1">'Plan de Acción 2023'!$V$1:$V$914</definedName>
    <definedName name="Z_217EB53D_C0E8_40D9_8C01_2E17D6EE3237_.wvu.FilterData" localSheetId="7" hidden="1">'Plan Estadistico'!$X$6:$X$833</definedName>
    <definedName name="Z_217EB53D_C0E8_40D9_8C01_2E17D6EE3237_.wvu.FilterData" localSheetId="8" hidden="1">SIG!$X$6:$X$845</definedName>
    <definedName name="Z_51293241_B0D6_457A_8A71_C8827A5B7CE7_.wvu.FilterData" localSheetId="3" hidden="1">'Plan de Acción 2023'!$A$1</definedName>
    <definedName name="Z_51293241_B0D6_457A_8A71_C8827A5B7CE7_.wvu.FilterData" localSheetId="7" hidden="1">'Plan Estadistico'!#REF!</definedName>
    <definedName name="Z_51293241_B0D6_457A_8A71_C8827A5B7CE7_.wvu.FilterData" localSheetId="8" hidden="1">SIG!#REF!</definedName>
  </definedNames>
  <calcPr calcId="191028"/>
  <customWorkbookViews>
    <customWorkbookView name="Filtro 2" guid="{51293241-B0D6-457A-8A71-C8827A5B7CE7}" maximized="1" windowWidth="0" windowHeight="0" activeSheetId="0"/>
    <customWorkbookView name="Filtro 1" guid="{217EB53D-C0E8-40D9-8C01-2E17D6EE3237}" maximized="1" windowWidth="0" windowHeight="0" activeSheetId="0"/>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 i="68" l="1"/>
  <c r="AE6" i="68"/>
  <c r="AF6" i="68"/>
  <c r="AG6" i="68"/>
  <c r="AH6" i="68"/>
  <c r="AI6" i="68"/>
  <c r="AJ6" i="68"/>
  <c r="AK6" i="68"/>
  <c r="AL6" i="68"/>
  <c r="AM6" i="68"/>
  <c r="AN6" i="68"/>
  <c r="AO6" i="68"/>
  <c r="AP6" i="68"/>
  <c r="AD7" i="68"/>
  <c r="AE7" i="68"/>
  <c r="AF7" i="68"/>
  <c r="AG7" i="68"/>
  <c r="AH7" i="68"/>
  <c r="AI7" i="68"/>
  <c r="AJ7" i="68"/>
  <c r="AK7" i="68"/>
  <c r="AL7" i="68"/>
  <c r="AM7" i="68"/>
  <c r="AN7" i="68"/>
  <c r="AO7" i="68"/>
  <c r="AP7" i="68"/>
  <c r="AD8" i="68"/>
  <c r="AE8" i="68"/>
  <c r="AF8" i="68"/>
  <c r="AG8" i="68"/>
  <c r="AH8" i="68"/>
  <c r="AI8" i="68"/>
  <c r="AJ8" i="68"/>
  <c r="AK8" i="68"/>
  <c r="AL8" i="68"/>
  <c r="AM8" i="68"/>
  <c r="AN8" i="68"/>
  <c r="AO8" i="68"/>
  <c r="AP8" i="68"/>
  <c r="AD9" i="68"/>
  <c r="AE9" i="68"/>
  <c r="AF9" i="68"/>
  <c r="AG9" i="68"/>
  <c r="AH9" i="68"/>
  <c r="AI9" i="68"/>
  <c r="AJ9" i="68"/>
  <c r="AK9" i="68"/>
  <c r="AL9" i="68"/>
  <c r="AM9" i="68"/>
  <c r="AN9" i="68"/>
  <c r="AO9" i="68"/>
  <c r="AP9" i="68"/>
  <c r="AD10" i="68"/>
  <c r="AE10" i="68"/>
  <c r="AF10" i="68"/>
  <c r="AG10" i="68"/>
  <c r="AH10" i="68"/>
  <c r="AI10" i="68"/>
  <c r="AJ10" i="68"/>
  <c r="AK10" i="68"/>
  <c r="AL10" i="68"/>
  <c r="AM10" i="68"/>
  <c r="AN10" i="68"/>
  <c r="AO10" i="68"/>
  <c r="AP10" i="68"/>
  <c r="AD11" i="68"/>
  <c r="AE11" i="68"/>
  <c r="AF11" i="68"/>
  <c r="AG11" i="68"/>
  <c r="AH11" i="68"/>
  <c r="AI11" i="68"/>
  <c r="AJ11" i="68"/>
  <c r="AK11" i="68"/>
  <c r="AL11" i="68"/>
  <c r="AM11" i="68"/>
  <c r="AN11" i="68"/>
  <c r="AO11" i="68"/>
  <c r="AP11" i="68"/>
  <c r="AD12" i="68"/>
  <c r="AE12" i="68"/>
  <c r="AF12" i="68"/>
  <c r="AG12" i="68"/>
  <c r="AH12" i="68"/>
  <c r="AI12" i="68"/>
  <c r="AJ12" i="68"/>
  <c r="AK12" i="68"/>
  <c r="AL12" i="68"/>
  <c r="AM12" i="68"/>
  <c r="AN12" i="68"/>
  <c r="AO12" i="68"/>
  <c r="AP12" i="68"/>
  <c r="AD13" i="68"/>
  <c r="AE13" i="68"/>
  <c r="AF13" i="68"/>
  <c r="AG13" i="68"/>
  <c r="AH13" i="68"/>
  <c r="AI13" i="68"/>
  <c r="AJ13" i="68"/>
  <c r="AK13" i="68"/>
  <c r="AL13" i="68"/>
  <c r="AM13" i="68"/>
  <c r="AN13" i="68"/>
  <c r="AO13" i="68"/>
  <c r="AP13" i="68"/>
  <c r="AD14" i="68"/>
  <c r="AE14" i="68"/>
  <c r="AF14" i="68"/>
  <c r="AG14" i="68"/>
  <c r="AH14" i="68"/>
  <c r="AI14" i="68"/>
  <c r="AJ14" i="68"/>
  <c r="AK14" i="68"/>
  <c r="AL14" i="68"/>
  <c r="AM14" i="68"/>
  <c r="AN14" i="68"/>
  <c r="AO14" i="68"/>
  <c r="AP14" i="68"/>
  <c r="AD15" i="68"/>
  <c r="AE15" i="68"/>
  <c r="AF15" i="68"/>
  <c r="AG15" i="68"/>
  <c r="AH15" i="68"/>
  <c r="AI15" i="68"/>
  <c r="AJ15" i="68"/>
  <c r="AK15" i="68"/>
  <c r="AL15" i="68"/>
  <c r="AM15" i="68"/>
  <c r="AN15" i="68"/>
  <c r="AO15" i="68"/>
  <c r="AP15" i="68"/>
  <c r="AD16" i="68"/>
  <c r="AE16" i="68"/>
  <c r="AF16" i="68"/>
  <c r="AG16" i="68"/>
  <c r="AH16" i="68"/>
  <c r="AI16" i="68"/>
  <c r="AJ16" i="68"/>
  <c r="AK16" i="68"/>
  <c r="AL16" i="68"/>
  <c r="AM16" i="68"/>
  <c r="AN16" i="68"/>
  <c r="AO16" i="68"/>
  <c r="AP16" i="68"/>
  <c r="AQ16" i="68"/>
  <c r="AD17" i="68"/>
  <c r="AE17" i="68"/>
  <c r="AF17" i="68"/>
  <c r="AG17" i="68"/>
  <c r="AH17" i="68"/>
  <c r="AI17" i="68"/>
  <c r="AJ17" i="68"/>
  <c r="AK17" i="68"/>
  <c r="AL17" i="68"/>
  <c r="AM17" i="68"/>
  <c r="AN17" i="68"/>
  <c r="AO17" i="68"/>
  <c r="AP17" i="68"/>
  <c r="AD18" i="68"/>
  <c r="AE18" i="68"/>
  <c r="AF18" i="68"/>
  <c r="AG18" i="68"/>
  <c r="AH18" i="68"/>
  <c r="AI18" i="68"/>
  <c r="AJ18" i="68"/>
  <c r="AK18" i="68"/>
  <c r="AL18" i="68"/>
  <c r="AM18" i="68"/>
  <c r="AN18" i="68"/>
  <c r="AO18" i="68"/>
  <c r="AP18" i="68"/>
  <c r="AD19" i="68"/>
  <c r="AE19" i="68"/>
  <c r="AF19" i="68"/>
  <c r="AG19" i="68"/>
  <c r="AH19" i="68"/>
  <c r="AI19" i="68"/>
  <c r="AJ19" i="68"/>
  <c r="AK19" i="68"/>
  <c r="AL19" i="68"/>
  <c r="AM19" i="68"/>
  <c r="AN19" i="68"/>
  <c r="AO19" i="68"/>
  <c r="AP19" i="68"/>
  <c r="AD20" i="68"/>
  <c r="AE20" i="68"/>
  <c r="AF20" i="68"/>
  <c r="AG20" i="68"/>
  <c r="AH20" i="68"/>
  <c r="AI20" i="68"/>
  <c r="AJ20" i="68"/>
  <c r="AK20" i="68"/>
  <c r="AL20" i="68"/>
  <c r="AM20" i="68"/>
  <c r="AN20" i="68"/>
  <c r="AO20" i="68"/>
  <c r="AP20" i="68"/>
  <c r="AD21" i="68"/>
  <c r="AE21" i="68"/>
  <c r="AF21" i="68"/>
  <c r="AG21" i="68"/>
  <c r="AH21" i="68"/>
  <c r="AI21" i="68"/>
  <c r="AJ21" i="68"/>
  <c r="AK21" i="68"/>
  <c r="AL21" i="68"/>
  <c r="AM21" i="68"/>
  <c r="AN21" i="68"/>
  <c r="AO21" i="68"/>
  <c r="AP21" i="68"/>
  <c r="AD22" i="68"/>
  <c r="AE22" i="68"/>
  <c r="AF22" i="68"/>
  <c r="AG22" i="68"/>
  <c r="AH22" i="68"/>
  <c r="AI22" i="68"/>
  <c r="AJ22" i="68"/>
  <c r="AK22" i="68"/>
  <c r="AL22" i="68"/>
  <c r="AM22" i="68"/>
  <c r="AN22" i="68"/>
  <c r="AO22" i="68"/>
  <c r="AP22" i="68"/>
  <c r="AD23" i="68"/>
  <c r="AE23" i="68"/>
  <c r="AF23" i="68"/>
  <c r="AG23" i="68"/>
  <c r="AH23" i="68"/>
  <c r="AI23" i="68"/>
  <c r="AJ23" i="68"/>
  <c r="AK23" i="68"/>
  <c r="AL23" i="68"/>
  <c r="AM23" i="68"/>
  <c r="AN23" i="68"/>
  <c r="AO23" i="68"/>
  <c r="AP23" i="68"/>
  <c r="AQ23" i="68"/>
  <c r="AD24" i="68"/>
  <c r="AE24" i="68"/>
  <c r="AF24" i="68"/>
  <c r="AG24" i="68"/>
  <c r="AH24" i="68"/>
  <c r="AI24" i="68"/>
  <c r="AJ24" i="68"/>
  <c r="AK24" i="68"/>
  <c r="AL24" i="68"/>
  <c r="AM24" i="68"/>
  <c r="AN24" i="68"/>
  <c r="AO24" i="68"/>
  <c r="AP24" i="68"/>
  <c r="AD25" i="68"/>
  <c r="AE25" i="68"/>
  <c r="AF25" i="68"/>
  <c r="AG25" i="68"/>
  <c r="AH25" i="68"/>
  <c r="AI25" i="68"/>
  <c r="AJ25" i="68"/>
  <c r="AK25" i="68"/>
  <c r="AL25" i="68"/>
  <c r="AM25" i="68"/>
  <c r="AN25" i="68"/>
  <c r="AO25" i="68"/>
  <c r="AP25" i="68"/>
  <c r="AD26" i="68"/>
  <c r="AE26" i="68"/>
  <c r="AF26" i="68"/>
  <c r="AG26" i="68"/>
  <c r="AH26" i="68"/>
  <c r="AI26" i="68"/>
  <c r="AJ26" i="68"/>
  <c r="AK26" i="68"/>
  <c r="AL26" i="68"/>
  <c r="AM26" i="68"/>
  <c r="AN26" i="68"/>
  <c r="AO26" i="68"/>
  <c r="AP26" i="68"/>
  <c r="AD27" i="68"/>
  <c r="AE27" i="68"/>
  <c r="AF27" i="68"/>
  <c r="AG27" i="68"/>
  <c r="AH27" i="68"/>
  <c r="AI27" i="68"/>
  <c r="AJ27" i="68"/>
  <c r="AK27" i="68"/>
  <c r="AL27" i="68"/>
  <c r="AM27" i="68"/>
  <c r="AN27" i="68"/>
  <c r="AO27" i="68"/>
  <c r="AP27" i="68"/>
  <c r="AD28" i="68"/>
  <c r="AE28" i="68"/>
  <c r="AF28" i="68"/>
  <c r="AG28" i="68"/>
  <c r="AH28" i="68"/>
  <c r="AI28" i="68"/>
  <c r="AJ28" i="68"/>
  <c r="AK28" i="68"/>
  <c r="AL28" i="68"/>
  <c r="AM28" i="68"/>
  <c r="AN28" i="68"/>
  <c r="AO28" i="68"/>
  <c r="AP28" i="68"/>
  <c r="AD29" i="68"/>
  <c r="AE29" i="68"/>
  <c r="AF29" i="68"/>
  <c r="AG29" i="68"/>
  <c r="AH29" i="68"/>
  <c r="AI29" i="68"/>
  <c r="AJ29" i="68"/>
  <c r="AK29" i="68"/>
  <c r="AL29" i="68"/>
  <c r="AM29" i="68"/>
  <c r="AN29" i="68"/>
  <c r="AO29" i="68"/>
  <c r="AP29" i="68"/>
  <c r="AQ29" i="68"/>
  <c r="AO5" i="68"/>
  <c r="Z9" i="68"/>
  <c r="AQ9" i="68" s="1"/>
  <c r="Z13" i="68"/>
  <c r="AQ13" i="68" s="1"/>
  <c r="Z12" i="68"/>
  <c r="AQ12" i="68" s="1"/>
  <c r="Z11" i="68"/>
  <c r="AQ11" i="68" s="1"/>
  <c r="Z27" i="68"/>
  <c r="AQ27" i="68" s="1"/>
  <c r="Z28" i="68"/>
  <c r="AQ28" i="68" s="1"/>
  <c r="Z21" i="68"/>
  <c r="AQ21" i="68" s="1"/>
  <c r="Z8" i="68"/>
  <c r="AQ8" i="68" s="1"/>
  <c r="Z6" i="68"/>
  <c r="AQ6" i="68" s="1"/>
  <c r="Z7" i="68"/>
  <c r="AQ7" i="68" s="1"/>
  <c r="Z26" i="68"/>
  <c r="AQ26" i="68" s="1"/>
  <c r="Z25" i="68"/>
  <c r="AQ25" i="68" s="1"/>
  <c r="Z24" i="68"/>
  <c r="AQ24" i="68" s="1"/>
  <c r="Z22" i="68"/>
  <c r="AQ22" i="68" s="1"/>
  <c r="Z20" i="68"/>
  <c r="AQ20" i="68" s="1"/>
  <c r="Z19" i="68"/>
  <c r="AQ19" i="68" s="1"/>
  <c r="Z18" i="68"/>
  <c r="AQ18" i="68" s="1"/>
  <c r="Z17" i="68"/>
  <c r="AQ17" i="68" s="1"/>
  <c r="Z15" i="68"/>
  <c r="AQ15" i="68" s="1"/>
  <c r="Z14" i="68"/>
  <c r="AQ14" i="68" s="1"/>
  <c r="Z10" i="68"/>
  <c r="AQ10" i="68" s="1"/>
  <c r="AN5" i="68"/>
  <c r="AM5" i="68"/>
  <c r="AL5" i="68"/>
  <c r="AK5" i="68"/>
  <c r="AJ5" i="68"/>
  <c r="AI5" i="68"/>
  <c r="AH5" i="68"/>
  <c r="AG5" i="68"/>
  <c r="AF5" i="68"/>
  <c r="AE5" i="68"/>
  <c r="AD5" i="68"/>
  <c r="Z5" i="68"/>
  <c r="AP5" i="68" l="1"/>
  <c r="AQ5" i="68" s="1"/>
  <c r="U25" i="45"/>
  <c r="U26" i="45"/>
  <c r="U27" i="45"/>
  <c r="U28" i="45"/>
  <c r="U10" i="45" l="1"/>
  <c r="U11" i="45"/>
  <c r="U12" i="45"/>
  <c r="U13" i="45"/>
  <c r="U15" i="45"/>
  <c r="U16" i="45"/>
  <c r="U17" i="45"/>
  <c r="U18" i="45"/>
  <c r="U19" i="45"/>
  <c r="U20" i="45"/>
  <c r="U21" i="45"/>
  <c r="U22" i="45"/>
  <c r="U23" i="45"/>
  <c r="U24" i="45"/>
  <c r="U9" i="45"/>
  <c r="N1994" i="21"/>
  <c r="P3495" i="3"/>
  <c r="P3496" i="3"/>
  <c r="P3497" i="3"/>
  <c r="P3498" i="3"/>
  <c r="P3499" i="3"/>
  <c r="P3500" i="3"/>
  <c r="P3501" i="3"/>
  <c r="P3502" i="3"/>
  <c r="P3503" i="3"/>
  <c r="P3504" i="3"/>
  <c r="P3505" i="3"/>
  <c r="P3506" i="3"/>
  <c r="Q3495" i="3"/>
  <c r="Q3496" i="3"/>
  <c r="Q3497" i="3"/>
  <c r="Q3498" i="3"/>
  <c r="Q3499" i="3"/>
  <c r="Q3500" i="3"/>
  <c r="Q3501" i="3"/>
  <c r="Q3502" i="3"/>
  <c r="Q3503" i="3"/>
  <c r="Q3504" i="3"/>
  <c r="Q3505" i="3"/>
  <c r="Q3506" i="3"/>
  <c r="I2738" i="21"/>
  <c r="M2738" i="21"/>
  <c r="I2739" i="21"/>
  <c r="M2739" i="21"/>
  <c r="I2740" i="21"/>
  <c r="M2740" i="21"/>
  <c r="I2741" i="21"/>
  <c r="M2741" i="21"/>
  <c r="I2742" i="21"/>
  <c r="M2742" i="21"/>
  <c r="I2743" i="21"/>
  <c r="M2743" i="21"/>
  <c r="I2744" i="21"/>
  <c r="M2744" i="21"/>
  <c r="I2745" i="21"/>
  <c r="M2745" i="21"/>
  <c r="I2746" i="21"/>
  <c r="M2746" i="21"/>
  <c r="I2747" i="21"/>
  <c r="M2747" i="21"/>
  <c r="I2748" i="21"/>
  <c r="M2748" i="21"/>
  <c r="I2749" i="21"/>
  <c r="M2749" i="21"/>
  <c r="I2750" i="21"/>
  <c r="M2750" i="21"/>
  <c r="I2751" i="21"/>
  <c r="M2751" i="21"/>
  <c r="I2752" i="21"/>
  <c r="M2752" i="21"/>
  <c r="I2753" i="21"/>
  <c r="M2753" i="21"/>
  <c r="I2754" i="21"/>
  <c r="M2754" i="21"/>
  <c r="I2755" i="21"/>
  <c r="M2755" i="21"/>
  <c r="I2756" i="21"/>
  <c r="M2756" i="21"/>
  <c r="I2757" i="21"/>
  <c r="M2757" i="21"/>
  <c r="I2758" i="21"/>
  <c r="M2758" i="21"/>
  <c r="I2759" i="21"/>
  <c r="M2759" i="21"/>
  <c r="I2760" i="21"/>
  <c r="M2760" i="21"/>
  <c r="I2761" i="21"/>
  <c r="M2761" i="21"/>
  <c r="I2762" i="21"/>
  <c r="M2762" i="21"/>
  <c r="I2763" i="21"/>
  <c r="M2763" i="21"/>
  <c r="I2764" i="21"/>
  <c r="M2764" i="21"/>
  <c r="I2765" i="21"/>
  <c r="M2765" i="21"/>
  <c r="I2766" i="21"/>
  <c r="M2766" i="21"/>
  <c r="I2767" i="21"/>
  <c r="M2767" i="21"/>
  <c r="I2768" i="21"/>
  <c r="M2768" i="21"/>
  <c r="I2769" i="21"/>
  <c r="M2769" i="21"/>
  <c r="I2770" i="21"/>
  <c r="M2770" i="21"/>
  <c r="I2771" i="21"/>
  <c r="M2771" i="21"/>
  <c r="I2772" i="21"/>
  <c r="M2772" i="21"/>
  <c r="I2773" i="21"/>
  <c r="M2773" i="21"/>
  <c r="I2774" i="21"/>
  <c r="M2774" i="21"/>
  <c r="N2774" i="21"/>
  <c r="M2737" i="21"/>
  <c r="I2737" i="21"/>
  <c r="E2774" i="21"/>
  <c r="E2773" i="21"/>
  <c r="E2772" i="21"/>
  <c r="E2771" i="21"/>
  <c r="E2770" i="21"/>
  <c r="E2769" i="21"/>
  <c r="E2768" i="21"/>
  <c r="E2767" i="21"/>
  <c r="E2766" i="21"/>
  <c r="E2765" i="21"/>
  <c r="E2764" i="21"/>
  <c r="E2763" i="21"/>
  <c r="E2762" i="21"/>
  <c r="E2761" i="21"/>
  <c r="E2760" i="21"/>
  <c r="E2759" i="21"/>
  <c r="E2758" i="21"/>
  <c r="E2757" i="21"/>
  <c r="E2756" i="21"/>
  <c r="E2755" i="21"/>
  <c r="E2754" i="21"/>
  <c r="E2753" i="21"/>
  <c r="E2752" i="21"/>
  <c r="E2751" i="21"/>
  <c r="E2750" i="21"/>
  <c r="E2749" i="21"/>
  <c r="E2748" i="21"/>
  <c r="E2747" i="21"/>
  <c r="E2746" i="21"/>
  <c r="E2745" i="21"/>
  <c r="E2744" i="21"/>
  <c r="E2743" i="21"/>
  <c r="E2742" i="21"/>
  <c r="E2741" i="21"/>
  <c r="E2740" i="21"/>
  <c r="E2739" i="21"/>
  <c r="E2738" i="21"/>
  <c r="E2737" i="21"/>
  <c r="I2700" i="21"/>
  <c r="M2700" i="21"/>
  <c r="I2701" i="21"/>
  <c r="M2701" i="21"/>
  <c r="I2702" i="21"/>
  <c r="M2702" i="21"/>
  <c r="I2703" i="21"/>
  <c r="M2703" i="21"/>
  <c r="I2704" i="21"/>
  <c r="M2704" i="21"/>
  <c r="I2705" i="21"/>
  <c r="M2705" i="21"/>
  <c r="I2706" i="21"/>
  <c r="M2706" i="21"/>
  <c r="I2707" i="21"/>
  <c r="M2707" i="21"/>
  <c r="I2708" i="21"/>
  <c r="M2708" i="21"/>
  <c r="I2709" i="21"/>
  <c r="M2709" i="21"/>
  <c r="I2710" i="21"/>
  <c r="M2710" i="21"/>
  <c r="I2711" i="21"/>
  <c r="M2711" i="21"/>
  <c r="I2712" i="21"/>
  <c r="M2712" i="21"/>
  <c r="I2713" i="21"/>
  <c r="M2713" i="21"/>
  <c r="I2714" i="21"/>
  <c r="M2714" i="21"/>
  <c r="I2715" i="21"/>
  <c r="M2715" i="21"/>
  <c r="I2716" i="21"/>
  <c r="M2716" i="21"/>
  <c r="I2717" i="21"/>
  <c r="M2717" i="21"/>
  <c r="I2718" i="21"/>
  <c r="M2718" i="21"/>
  <c r="I2719" i="21"/>
  <c r="M2719" i="21"/>
  <c r="I2720" i="21"/>
  <c r="M2720" i="21"/>
  <c r="I2721" i="21"/>
  <c r="M2721" i="21"/>
  <c r="I2722" i="21"/>
  <c r="M2722" i="21"/>
  <c r="I2723" i="21"/>
  <c r="M2723" i="21"/>
  <c r="I2724" i="21"/>
  <c r="M2724" i="21"/>
  <c r="I2725" i="21"/>
  <c r="M2725" i="21"/>
  <c r="I2726" i="21"/>
  <c r="M2726" i="21"/>
  <c r="I2727" i="21"/>
  <c r="M2727" i="21"/>
  <c r="I2728" i="21"/>
  <c r="M2728" i="21"/>
  <c r="I2729" i="21"/>
  <c r="M2729" i="21"/>
  <c r="I2730" i="21"/>
  <c r="M2730" i="21"/>
  <c r="I2731" i="21"/>
  <c r="M2731" i="21"/>
  <c r="I2732" i="21"/>
  <c r="M2732" i="21"/>
  <c r="I2733" i="21"/>
  <c r="M2733" i="21"/>
  <c r="I2734" i="21"/>
  <c r="M2734" i="21"/>
  <c r="I2735" i="21"/>
  <c r="M2735" i="21"/>
  <c r="I2736" i="21"/>
  <c r="M2736" i="21"/>
  <c r="M2699" i="21"/>
  <c r="I2699" i="21"/>
  <c r="E2736" i="21"/>
  <c r="E2735" i="21"/>
  <c r="E2734" i="21"/>
  <c r="E2733" i="21"/>
  <c r="E2732" i="21"/>
  <c r="E2731" i="21"/>
  <c r="E2730" i="21"/>
  <c r="E2729" i="21"/>
  <c r="E2728" i="21"/>
  <c r="E2727" i="21"/>
  <c r="E2726" i="21"/>
  <c r="E2725" i="21"/>
  <c r="E2724" i="21"/>
  <c r="E2723" i="21"/>
  <c r="E2722" i="21"/>
  <c r="E2721" i="21"/>
  <c r="E2720" i="21"/>
  <c r="E2719" i="21"/>
  <c r="E2718" i="21"/>
  <c r="E2717" i="21"/>
  <c r="E2716" i="21"/>
  <c r="E2715" i="21"/>
  <c r="E2714" i="21"/>
  <c r="E2713" i="21"/>
  <c r="E2712" i="21"/>
  <c r="E2711" i="21"/>
  <c r="E2710" i="21"/>
  <c r="E2709" i="21"/>
  <c r="E2708" i="21"/>
  <c r="E2707" i="21"/>
  <c r="E2706" i="21"/>
  <c r="E2705" i="21"/>
  <c r="E2704" i="21"/>
  <c r="E2703" i="21"/>
  <c r="E2702" i="21"/>
  <c r="E2701" i="21"/>
  <c r="E2700" i="21"/>
  <c r="E2699" i="21"/>
  <c r="M2698" i="21"/>
  <c r="I2698" i="21"/>
  <c r="M2697" i="21"/>
  <c r="I2697" i="21"/>
  <c r="M2696" i="21"/>
  <c r="I2696" i="21"/>
  <c r="M2695" i="21"/>
  <c r="I2695" i="21"/>
  <c r="M2694" i="21"/>
  <c r="I2694" i="21"/>
  <c r="M2693" i="21"/>
  <c r="I2693" i="21"/>
  <c r="M2692" i="21"/>
  <c r="I2692" i="21"/>
  <c r="M2691" i="21"/>
  <c r="I2691" i="21"/>
  <c r="M2690" i="21"/>
  <c r="I2690" i="21"/>
  <c r="M2689" i="21"/>
  <c r="I2689" i="21"/>
  <c r="M2688" i="21"/>
  <c r="I2688" i="21"/>
  <c r="M2687" i="21"/>
  <c r="I2687" i="21"/>
  <c r="M2686" i="21"/>
  <c r="I2686" i="21"/>
  <c r="M2685" i="21"/>
  <c r="I2685" i="21"/>
  <c r="M2684" i="21"/>
  <c r="I2684" i="21"/>
  <c r="M2683" i="21"/>
  <c r="I2683" i="21"/>
  <c r="M2682" i="21"/>
  <c r="I2682" i="21"/>
  <c r="M2681" i="21"/>
  <c r="I2681" i="21"/>
  <c r="M2680" i="21"/>
  <c r="I2680" i="21"/>
  <c r="M2679" i="21"/>
  <c r="I2679" i="21"/>
  <c r="M2678" i="21"/>
  <c r="I2678" i="21"/>
  <c r="M2677" i="21"/>
  <c r="I2677" i="21"/>
  <c r="M2676" i="21"/>
  <c r="I2676" i="21"/>
  <c r="M2675" i="21"/>
  <c r="I2675" i="21"/>
  <c r="M2674" i="21"/>
  <c r="I2674" i="21"/>
  <c r="M2673" i="21"/>
  <c r="I2673" i="21"/>
  <c r="M2672" i="21"/>
  <c r="I2672" i="21"/>
  <c r="M2671" i="21"/>
  <c r="I2671" i="21"/>
  <c r="M2670" i="21"/>
  <c r="I2670" i="21"/>
  <c r="M2669" i="21"/>
  <c r="I2669" i="21"/>
  <c r="M2668" i="21"/>
  <c r="I2668" i="21"/>
  <c r="M2667" i="21"/>
  <c r="I2667" i="21"/>
  <c r="M2666" i="21"/>
  <c r="I2666" i="21"/>
  <c r="M2665" i="21"/>
  <c r="I2665" i="21"/>
  <c r="M2664" i="21"/>
  <c r="I2664" i="21"/>
  <c r="M2663" i="21"/>
  <c r="I2663" i="21"/>
  <c r="M2662" i="21"/>
  <c r="I2662" i="21"/>
  <c r="M2661" i="21"/>
  <c r="I2661" i="21"/>
  <c r="E2698" i="21"/>
  <c r="E2697" i="21"/>
  <c r="E2696" i="21"/>
  <c r="E2695" i="21"/>
  <c r="E2694" i="21"/>
  <c r="E2693" i="21"/>
  <c r="E2692" i="21"/>
  <c r="E2691" i="21"/>
  <c r="E2690" i="21"/>
  <c r="E2689" i="21"/>
  <c r="E2688" i="21"/>
  <c r="E2687" i="21"/>
  <c r="E2686" i="21"/>
  <c r="E2685" i="21"/>
  <c r="E2684" i="21"/>
  <c r="E2683" i="21"/>
  <c r="E2682" i="21"/>
  <c r="E2681" i="21"/>
  <c r="E2680" i="21"/>
  <c r="E2679" i="21"/>
  <c r="E2678" i="21"/>
  <c r="E2677" i="21"/>
  <c r="E2676" i="21"/>
  <c r="E2675" i="21"/>
  <c r="E2674" i="21"/>
  <c r="E2673" i="21"/>
  <c r="E2672" i="21"/>
  <c r="E2671" i="21"/>
  <c r="E2670" i="21"/>
  <c r="E2669" i="21"/>
  <c r="E2668" i="21"/>
  <c r="E2667" i="21"/>
  <c r="E2666" i="21"/>
  <c r="E2665" i="21"/>
  <c r="E2664" i="21"/>
  <c r="E2663" i="21"/>
  <c r="E2662" i="21"/>
  <c r="E2661" i="21"/>
  <c r="I2624" i="21"/>
  <c r="M2624" i="21"/>
  <c r="I2625" i="21"/>
  <c r="M2625" i="21"/>
  <c r="I2626" i="21"/>
  <c r="M2626" i="21"/>
  <c r="I2627" i="21"/>
  <c r="M2627" i="21"/>
  <c r="I2628" i="21"/>
  <c r="M2628" i="21"/>
  <c r="I2629" i="21"/>
  <c r="M2629" i="21"/>
  <c r="I2630" i="21"/>
  <c r="M2630" i="21"/>
  <c r="I2631" i="21"/>
  <c r="M2631" i="21"/>
  <c r="I2632" i="21"/>
  <c r="M2632" i="21"/>
  <c r="I2633" i="21"/>
  <c r="M2633" i="21"/>
  <c r="I2634" i="21"/>
  <c r="M2634" i="21"/>
  <c r="I2635" i="21"/>
  <c r="M2635" i="21"/>
  <c r="I2636" i="21"/>
  <c r="M2636" i="21"/>
  <c r="I2637" i="21"/>
  <c r="M2637" i="21"/>
  <c r="I2638" i="21"/>
  <c r="M2638" i="21"/>
  <c r="I2639" i="21"/>
  <c r="M2639" i="21"/>
  <c r="I2640" i="21"/>
  <c r="M2640" i="21"/>
  <c r="I2641" i="21"/>
  <c r="M2641" i="21"/>
  <c r="I2642" i="21"/>
  <c r="M2642" i="21"/>
  <c r="I2643" i="21"/>
  <c r="M2643" i="21"/>
  <c r="I2644" i="21"/>
  <c r="M2644" i="21"/>
  <c r="I2645" i="21"/>
  <c r="M2645" i="21"/>
  <c r="I2646" i="21"/>
  <c r="M2646" i="21"/>
  <c r="I2647" i="21"/>
  <c r="M2647" i="21"/>
  <c r="I2648" i="21"/>
  <c r="M2648" i="21"/>
  <c r="I2649" i="21"/>
  <c r="M2649" i="21"/>
  <c r="I2650" i="21"/>
  <c r="M2650" i="21"/>
  <c r="I2651" i="21"/>
  <c r="M2651" i="21"/>
  <c r="I2652" i="21"/>
  <c r="M2652" i="21"/>
  <c r="I2653" i="21"/>
  <c r="M2653" i="21"/>
  <c r="I2654" i="21"/>
  <c r="M2654" i="21"/>
  <c r="I2655" i="21"/>
  <c r="M2655" i="21"/>
  <c r="I2656" i="21"/>
  <c r="M2656" i="21"/>
  <c r="I2657" i="21"/>
  <c r="M2657" i="21"/>
  <c r="I2658" i="21"/>
  <c r="M2658" i="21"/>
  <c r="I2659" i="21"/>
  <c r="M2659" i="21"/>
  <c r="I2660" i="21"/>
  <c r="M2660" i="21"/>
  <c r="M2623" i="21"/>
  <c r="I2623" i="21"/>
  <c r="E2660" i="21"/>
  <c r="E2659" i="21"/>
  <c r="E2658" i="21"/>
  <c r="E2657" i="21"/>
  <c r="E2656" i="21"/>
  <c r="E2655" i="21"/>
  <c r="E2654" i="21"/>
  <c r="E2653" i="21"/>
  <c r="E2652" i="21"/>
  <c r="E2651" i="21"/>
  <c r="E2650" i="21"/>
  <c r="E2649" i="21"/>
  <c r="E2648" i="21"/>
  <c r="E2647" i="21"/>
  <c r="E2646" i="21"/>
  <c r="E2645" i="21"/>
  <c r="E2644" i="21"/>
  <c r="E2643" i="21"/>
  <c r="E2642" i="21"/>
  <c r="E2641" i="21"/>
  <c r="E2640" i="21"/>
  <c r="E2639" i="21"/>
  <c r="E2638" i="21"/>
  <c r="E2637" i="21"/>
  <c r="E2636" i="21"/>
  <c r="E2635" i="21"/>
  <c r="E2634" i="21"/>
  <c r="E2633" i="21"/>
  <c r="E2632" i="21"/>
  <c r="E2631" i="21"/>
  <c r="E2630" i="21"/>
  <c r="E2629" i="21"/>
  <c r="E2628" i="21"/>
  <c r="E2627" i="21"/>
  <c r="E2626" i="21"/>
  <c r="E2625" i="21"/>
  <c r="E2624" i="21"/>
  <c r="E2623" i="21"/>
  <c r="I2586" i="21"/>
  <c r="M2586" i="21"/>
  <c r="I2587" i="21"/>
  <c r="M2587" i="21"/>
  <c r="I2588" i="21"/>
  <c r="M2588" i="21"/>
  <c r="I2589" i="21"/>
  <c r="M2589" i="21"/>
  <c r="I2590" i="21"/>
  <c r="M2590" i="21"/>
  <c r="I2591" i="21"/>
  <c r="M2591" i="21"/>
  <c r="I2592" i="21"/>
  <c r="M2592" i="21"/>
  <c r="I2593" i="21"/>
  <c r="M2593" i="21"/>
  <c r="I2594" i="21"/>
  <c r="M2594" i="21"/>
  <c r="I2595" i="21"/>
  <c r="M2595" i="21"/>
  <c r="I2596" i="21"/>
  <c r="M2596" i="21"/>
  <c r="I2597" i="21"/>
  <c r="M2597" i="21"/>
  <c r="I2598" i="21"/>
  <c r="M2598" i="21"/>
  <c r="I2599" i="21"/>
  <c r="M2599" i="21"/>
  <c r="I2600" i="21"/>
  <c r="M2600" i="21"/>
  <c r="I2601" i="21"/>
  <c r="M2601" i="21"/>
  <c r="I2602" i="21"/>
  <c r="M2602" i="21"/>
  <c r="I2603" i="21"/>
  <c r="M2603" i="21"/>
  <c r="I2604" i="21"/>
  <c r="M2604" i="21"/>
  <c r="I2605" i="21"/>
  <c r="M2605" i="21"/>
  <c r="I2606" i="21"/>
  <c r="M2606" i="21"/>
  <c r="I2607" i="21"/>
  <c r="M2607" i="21"/>
  <c r="I2608" i="21"/>
  <c r="M2608" i="21"/>
  <c r="I2609" i="21"/>
  <c r="M2609" i="21"/>
  <c r="I2610" i="21"/>
  <c r="M2610" i="21"/>
  <c r="I2611" i="21"/>
  <c r="M2611" i="21"/>
  <c r="I2612" i="21"/>
  <c r="M2612" i="21"/>
  <c r="I2613" i="21"/>
  <c r="M2613" i="21"/>
  <c r="I2614" i="21"/>
  <c r="M2614" i="21"/>
  <c r="I2615" i="21"/>
  <c r="M2615" i="21"/>
  <c r="I2616" i="21"/>
  <c r="M2616" i="21"/>
  <c r="I2617" i="21"/>
  <c r="M2617" i="21"/>
  <c r="I2618" i="21"/>
  <c r="M2618" i="21"/>
  <c r="I2619" i="21"/>
  <c r="M2619" i="21"/>
  <c r="I2620" i="21"/>
  <c r="M2620" i="21"/>
  <c r="I2621" i="21"/>
  <c r="M2621" i="21"/>
  <c r="I2622" i="21"/>
  <c r="M2622" i="21"/>
  <c r="M2585" i="21"/>
  <c r="I2585" i="21"/>
  <c r="E2622" i="21"/>
  <c r="E2621" i="21"/>
  <c r="E2620" i="21"/>
  <c r="E2619" i="21"/>
  <c r="E2618" i="21"/>
  <c r="E2617" i="21"/>
  <c r="E2616" i="21"/>
  <c r="E2615" i="21"/>
  <c r="E2614" i="21"/>
  <c r="E2613" i="21"/>
  <c r="E2612" i="21"/>
  <c r="E2611" i="21"/>
  <c r="E2610" i="21"/>
  <c r="E2609" i="21"/>
  <c r="E2608" i="21"/>
  <c r="E2607" i="21"/>
  <c r="E2606" i="21"/>
  <c r="E2605" i="21"/>
  <c r="E2604" i="21"/>
  <c r="E2603" i="21"/>
  <c r="E2602" i="21"/>
  <c r="E2601" i="21"/>
  <c r="E2600" i="21"/>
  <c r="E2599" i="21"/>
  <c r="E2598" i="21"/>
  <c r="E2597" i="21"/>
  <c r="E2596" i="21"/>
  <c r="E2595" i="21"/>
  <c r="E2594" i="21"/>
  <c r="E2593" i="21"/>
  <c r="E2592" i="21"/>
  <c r="E2591" i="21"/>
  <c r="E2590" i="21"/>
  <c r="E2589" i="21"/>
  <c r="E2588" i="21"/>
  <c r="E2587" i="21"/>
  <c r="E2586" i="21"/>
  <c r="E2585" i="21"/>
  <c r="I2548" i="21"/>
  <c r="M2548" i="21"/>
  <c r="I2549" i="21"/>
  <c r="M2549" i="21"/>
  <c r="I2550" i="21"/>
  <c r="M2550" i="21"/>
  <c r="I2551" i="21"/>
  <c r="M2551" i="21"/>
  <c r="I2552" i="21"/>
  <c r="M2552" i="21"/>
  <c r="I2553" i="21"/>
  <c r="M2553" i="21"/>
  <c r="I2554" i="21"/>
  <c r="M2554" i="21"/>
  <c r="I2555" i="21"/>
  <c r="M2555" i="21"/>
  <c r="I2556" i="21"/>
  <c r="M2556" i="21"/>
  <c r="I2557" i="21"/>
  <c r="M2557" i="21"/>
  <c r="I2558" i="21"/>
  <c r="M2558" i="21"/>
  <c r="I2559" i="21"/>
  <c r="M2559" i="21"/>
  <c r="I2560" i="21"/>
  <c r="M2560" i="21"/>
  <c r="I2561" i="21"/>
  <c r="M2561" i="21"/>
  <c r="I2562" i="21"/>
  <c r="M2562" i="21"/>
  <c r="I2563" i="21"/>
  <c r="M2563" i="21"/>
  <c r="I2564" i="21"/>
  <c r="M2564" i="21"/>
  <c r="I2565" i="21"/>
  <c r="M2565" i="21"/>
  <c r="I2566" i="21"/>
  <c r="M2566" i="21"/>
  <c r="I2567" i="21"/>
  <c r="M2567" i="21"/>
  <c r="I2568" i="21"/>
  <c r="M2568" i="21"/>
  <c r="I2569" i="21"/>
  <c r="M2569" i="21"/>
  <c r="I2570" i="21"/>
  <c r="M2570" i="21"/>
  <c r="I2571" i="21"/>
  <c r="M2571" i="21"/>
  <c r="I2572" i="21"/>
  <c r="M2572" i="21"/>
  <c r="I2573" i="21"/>
  <c r="M2573" i="21"/>
  <c r="I2574" i="21"/>
  <c r="M2574" i="21"/>
  <c r="I2575" i="21"/>
  <c r="M2575" i="21"/>
  <c r="I2576" i="21"/>
  <c r="M2576" i="21"/>
  <c r="I2577" i="21"/>
  <c r="M2577" i="21"/>
  <c r="I2578" i="21"/>
  <c r="M2578" i="21"/>
  <c r="I2579" i="21"/>
  <c r="M2579" i="21"/>
  <c r="I2580" i="21"/>
  <c r="M2580" i="21"/>
  <c r="I2581" i="21"/>
  <c r="M2581" i="21"/>
  <c r="I2582" i="21"/>
  <c r="M2582" i="21"/>
  <c r="I2583" i="21"/>
  <c r="M2583" i="21"/>
  <c r="I2584" i="21"/>
  <c r="M2584" i="21"/>
  <c r="M2547" i="21"/>
  <c r="I2547" i="21"/>
  <c r="E2584" i="21"/>
  <c r="E2583" i="21"/>
  <c r="E2582" i="21"/>
  <c r="E2581" i="21"/>
  <c r="E2580" i="21"/>
  <c r="E2579" i="21"/>
  <c r="E2578" i="21"/>
  <c r="E2577" i="21"/>
  <c r="E2576" i="21"/>
  <c r="E2575" i="21"/>
  <c r="E2574" i="21"/>
  <c r="E2573" i="21"/>
  <c r="E2572" i="21"/>
  <c r="E2571" i="21"/>
  <c r="E2570" i="21"/>
  <c r="E2569" i="21"/>
  <c r="E2568" i="21"/>
  <c r="E2567" i="21"/>
  <c r="E2566" i="21"/>
  <c r="E2565" i="21"/>
  <c r="E2564" i="21"/>
  <c r="E2563" i="21"/>
  <c r="E2562" i="21"/>
  <c r="E2561" i="21"/>
  <c r="E2560" i="21"/>
  <c r="E2559" i="21"/>
  <c r="E2558" i="21"/>
  <c r="E2557" i="21"/>
  <c r="E2556" i="21"/>
  <c r="E2555" i="21"/>
  <c r="E2554" i="21"/>
  <c r="E2553" i="21"/>
  <c r="E2552" i="21"/>
  <c r="E2551" i="21"/>
  <c r="E2550" i="21"/>
  <c r="E2549" i="21"/>
  <c r="E2548" i="21"/>
  <c r="E2547" i="21"/>
  <c r="I2510" i="21"/>
  <c r="M2510" i="21"/>
  <c r="I2511" i="21"/>
  <c r="M2511" i="21"/>
  <c r="I2512" i="21"/>
  <c r="M2512" i="21"/>
  <c r="I2513" i="21"/>
  <c r="M2513" i="21"/>
  <c r="I2514" i="21"/>
  <c r="M2514" i="21"/>
  <c r="I2515" i="21"/>
  <c r="M2515" i="21"/>
  <c r="I2516" i="21"/>
  <c r="M2516" i="21"/>
  <c r="I2517" i="21"/>
  <c r="M2517" i="21"/>
  <c r="I2518" i="21"/>
  <c r="M2518" i="21"/>
  <c r="I2519" i="21"/>
  <c r="M2519" i="21"/>
  <c r="I2520" i="21"/>
  <c r="M2520" i="21"/>
  <c r="I2521" i="21"/>
  <c r="M2521" i="21"/>
  <c r="I2522" i="21"/>
  <c r="M2522" i="21"/>
  <c r="I2523" i="21"/>
  <c r="M2523" i="21"/>
  <c r="I2524" i="21"/>
  <c r="M2524" i="21"/>
  <c r="I2525" i="21"/>
  <c r="M2525" i="21"/>
  <c r="I2526" i="21"/>
  <c r="M2526" i="21"/>
  <c r="I2527" i="21"/>
  <c r="M2527" i="21"/>
  <c r="I2528" i="21"/>
  <c r="M2528" i="21"/>
  <c r="I2529" i="21"/>
  <c r="M2529" i="21"/>
  <c r="I2530" i="21"/>
  <c r="M2530" i="21"/>
  <c r="I2531" i="21"/>
  <c r="M2531" i="21"/>
  <c r="I2532" i="21"/>
  <c r="M2532" i="21"/>
  <c r="I2533" i="21"/>
  <c r="M2533" i="21"/>
  <c r="I2534" i="21"/>
  <c r="M2534" i="21"/>
  <c r="I2535" i="21"/>
  <c r="M2535" i="21"/>
  <c r="I2536" i="21"/>
  <c r="M2536" i="21"/>
  <c r="I2537" i="21"/>
  <c r="M2537" i="21"/>
  <c r="I2538" i="21"/>
  <c r="M2538" i="21"/>
  <c r="I2539" i="21"/>
  <c r="M2539" i="21"/>
  <c r="I2540" i="21"/>
  <c r="M2540" i="21"/>
  <c r="I2541" i="21"/>
  <c r="M2541" i="21"/>
  <c r="I2542" i="21"/>
  <c r="M2542" i="21"/>
  <c r="I2543" i="21"/>
  <c r="M2543" i="21"/>
  <c r="I2544" i="21"/>
  <c r="M2544" i="21"/>
  <c r="I2545" i="21"/>
  <c r="M2545" i="21"/>
  <c r="I2546" i="21"/>
  <c r="M2546" i="21"/>
  <c r="M2509" i="21"/>
  <c r="I2509" i="21"/>
  <c r="E2546" i="21"/>
  <c r="E2545" i="21"/>
  <c r="E2544" i="21"/>
  <c r="E2543" i="21"/>
  <c r="E2542" i="21"/>
  <c r="E2541" i="21"/>
  <c r="E2540" i="21"/>
  <c r="E2539" i="21"/>
  <c r="E2538" i="21"/>
  <c r="E2537" i="21"/>
  <c r="E2536" i="21"/>
  <c r="E2535" i="21"/>
  <c r="E2534" i="21"/>
  <c r="E2533" i="21"/>
  <c r="E2532" i="21"/>
  <c r="E2531" i="21"/>
  <c r="E2530" i="21"/>
  <c r="E2529" i="21"/>
  <c r="E2528" i="21"/>
  <c r="E2527" i="21"/>
  <c r="E2526" i="21"/>
  <c r="E2525" i="21"/>
  <c r="E2524" i="21"/>
  <c r="E2523" i="21"/>
  <c r="E2522" i="21"/>
  <c r="E2521" i="21"/>
  <c r="E2520" i="21"/>
  <c r="E2519" i="21"/>
  <c r="E2518" i="21"/>
  <c r="E2517" i="21"/>
  <c r="E2516" i="21"/>
  <c r="E2515" i="21"/>
  <c r="E2514" i="21"/>
  <c r="E2513" i="21"/>
  <c r="E2512" i="21"/>
  <c r="E2511" i="21"/>
  <c r="E2510" i="21"/>
  <c r="E2509" i="21"/>
  <c r="I2472" i="21"/>
  <c r="M2472" i="21"/>
  <c r="I2473" i="21"/>
  <c r="M2473" i="21"/>
  <c r="I2474" i="21"/>
  <c r="M2474" i="21"/>
  <c r="I2475" i="21"/>
  <c r="M2475" i="21"/>
  <c r="I2476" i="21"/>
  <c r="M2476" i="21"/>
  <c r="I2477" i="21"/>
  <c r="M2477" i="21"/>
  <c r="I2478" i="21"/>
  <c r="M2478" i="21"/>
  <c r="I2479" i="21"/>
  <c r="M2479" i="21"/>
  <c r="I2480" i="21"/>
  <c r="M2480" i="21"/>
  <c r="I2481" i="21"/>
  <c r="M2481" i="21"/>
  <c r="I2482" i="21"/>
  <c r="M2482" i="21"/>
  <c r="I2483" i="21"/>
  <c r="M2483" i="21"/>
  <c r="I2484" i="21"/>
  <c r="M2484" i="21"/>
  <c r="I2485" i="21"/>
  <c r="M2485" i="21"/>
  <c r="I2486" i="21"/>
  <c r="M2486" i="21"/>
  <c r="I2487" i="21"/>
  <c r="M2487" i="21"/>
  <c r="I2488" i="21"/>
  <c r="M2488" i="21"/>
  <c r="I2489" i="21"/>
  <c r="M2489" i="21"/>
  <c r="I2490" i="21"/>
  <c r="M2490" i="21"/>
  <c r="I2491" i="21"/>
  <c r="M2491" i="21"/>
  <c r="I2492" i="21"/>
  <c r="M2492" i="21"/>
  <c r="I2493" i="21"/>
  <c r="M2493" i="21"/>
  <c r="I2494" i="21"/>
  <c r="M2494" i="21"/>
  <c r="I2495" i="21"/>
  <c r="M2495" i="21"/>
  <c r="I2496" i="21"/>
  <c r="M2496" i="21"/>
  <c r="I2497" i="21"/>
  <c r="M2497" i="21"/>
  <c r="I2498" i="21"/>
  <c r="M2498" i="21"/>
  <c r="I2499" i="21"/>
  <c r="M2499" i="21"/>
  <c r="I2500" i="21"/>
  <c r="M2500" i="21"/>
  <c r="I2501" i="21"/>
  <c r="M2501" i="21"/>
  <c r="I2502" i="21"/>
  <c r="M2502" i="21"/>
  <c r="I2503" i="21"/>
  <c r="M2503" i="21"/>
  <c r="I2504" i="21"/>
  <c r="M2504" i="21"/>
  <c r="I2505" i="21"/>
  <c r="M2505" i="21"/>
  <c r="I2506" i="21"/>
  <c r="M2506" i="21"/>
  <c r="I2507" i="21"/>
  <c r="M2507" i="21"/>
  <c r="N2507" i="21"/>
  <c r="I2508" i="21"/>
  <c r="M2508" i="21"/>
  <c r="N2508" i="21"/>
  <c r="M2471" i="21"/>
  <c r="I2471" i="21"/>
  <c r="E2508" i="21"/>
  <c r="E2507" i="21"/>
  <c r="E2506" i="21"/>
  <c r="E2505" i="21"/>
  <c r="E2504" i="21"/>
  <c r="E2503" i="21"/>
  <c r="E2502" i="21"/>
  <c r="E2501" i="21"/>
  <c r="E2500" i="21"/>
  <c r="E2499" i="21"/>
  <c r="E2498" i="21"/>
  <c r="E2497" i="21"/>
  <c r="E2496" i="21"/>
  <c r="E2495" i="21"/>
  <c r="E2494" i="21"/>
  <c r="E2493" i="21"/>
  <c r="E2492" i="21"/>
  <c r="E2491" i="21"/>
  <c r="E2490" i="21"/>
  <c r="E2489" i="21"/>
  <c r="E2488" i="21"/>
  <c r="E2487" i="21"/>
  <c r="E2486" i="21"/>
  <c r="E2485" i="21"/>
  <c r="E2484" i="21"/>
  <c r="E2483" i="21"/>
  <c r="E2482" i="21"/>
  <c r="E2481" i="21"/>
  <c r="E2480" i="21"/>
  <c r="E2479" i="21"/>
  <c r="E2478" i="21"/>
  <c r="E2477" i="21"/>
  <c r="E2476" i="21"/>
  <c r="E2475" i="21"/>
  <c r="E2474" i="21"/>
  <c r="E2473" i="21"/>
  <c r="E2472" i="21"/>
  <c r="E2471" i="21"/>
  <c r="I2434" i="21"/>
  <c r="M2434" i="21"/>
  <c r="I2435" i="21"/>
  <c r="M2435" i="21"/>
  <c r="I2436" i="21"/>
  <c r="M2436" i="21"/>
  <c r="I2437" i="21"/>
  <c r="M2437" i="21"/>
  <c r="I2438" i="21"/>
  <c r="M2438" i="21"/>
  <c r="I2439" i="21"/>
  <c r="M2439" i="21"/>
  <c r="I2440" i="21"/>
  <c r="M2440" i="21"/>
  <c r="I2441" i="21"/>
  <c r="M2441" i="21"/>
  <c r="I2442" i="21"/>
  <c r="M2442" i="21"/>
  <c r="I2443" i="21"/>
  <c r="M2443" i="21"/>
  <c r="I2444" i="21"/>
  <c r="M2444" i="21"/>
  <c r="I2445" i="21"/>
  <c r="M2445" i="21"/>
  <c r="I2446" i="21"/>
  <c r="M2446" i="21"/>
  <c r="I2447" i="21"/>
  <c r="M2447" i="21"/>
  <c r="I2448" i="21"/>
  <c r="M2448" i="21"/>
  <c r="I2449" i="21"/>
  <c r="M2449" i="21"/>
  <c r="I2450" i="21"/>
  <c r="M2450" i="21"/>
  <c r="I2451" i="21"/>
  <c r="M2451" i="21"/>
  <c r="I2452" i="21"/>
  <c r="M2452" i="21"/>
  <c r="I2453" i="21"/>
  <c r="M2453" i="21"/>
  <c r="I2454" i="21"/>
  <c r="M2454" i="21"/>
  <c r="I2455" i="21"/>
  <c r="M2455" i="21"/>
  <c r="I2456" i="21"/>
  <c r="M2456" i="21"/>
  <c r="I2457" i="21"/>
  <c r="M2457" i="21"/>
  <c r="I2458" i="21"/>
  <c r="M2458" i="21"/>
  <c r="I2459" i="21"/>
  <c r="M2459" i="21"/>
  <c r="I2460" i="21"/>
  <c r="M2460" i="21"/>
  <c r="I2461" i="21"/>
  <c r="M2461" i="21"/>
  <c r="I2462" i="21"/>
  <c r="M2462" i="21"/>
  <c r="I2463" i="21"/>
  <c r="M2463" i="21"/>
  <c r="I2464" i="21"/>
  <c r="M2464" i="21"/>
  <c r="I2465" i="21"/>
  <c r="M2465" i="21"/>
  <c r="I2466" i="21"/>
  <c r="M2466" i="21"/>
  <c r="I2467" i="21"/>
  <c r="M2467" i="21"/>
  <c r="I2468" i="21"/>
  <c r="M2468" i="21"/>
  <c r="I2469" i="21"/>
  <c r="M2469" i="21"/>
  <c r="I2470" i="21"/>
  <c r="M2470" i="21"/>
  <c r="M2433" i="21"/>
  <c r="I2433" i="21"/>
  <c r="E2470" i="21"/>
  <c r="E2469" i="21"/>
  <c r="E2468" i="21"/>
  <c r="E2467" i="21"/>
  <c r="E2466" i="21"/>
  <c r="E2465" i="21"/>
  <c r="E2464" i="21"/>
  <c r="E2463" i="21"/>
  <c r="E2462" i="21"/>
  <c r="E2461" i="21"/>
  <c r="E2460" i="21"/>
  <c r="E2459" i="21"/>
  <c r="E2458" i="21"/>
  <c r="E2457" i="21"/>
  <c r="E2456" i="21"/>
  <c r="E2455" i="21"/>
  <c r="E2454" i="21"/>
  <c r="E2453" i="21"/>
  <c r="E2452" i="21"/>
  <c r="E2451" i="21"/>
  <c r="E2450" i="21"/>
  <c r="E2449" i="21"/>
  <c r="E2448" i="21"/>
  <c r="E2447" i="21"/>
  <c r="E2446" i="21"/>
  <c r="E2445" i="21"/>
  <c r="E2444" i="21"/>
  <c r="E2443" i="21"/>
  <c r="E2442" i="21"/>
  <c r="E2441" i="21"/>
  <c r="E2440" i="21"/>
  <c r="E2439" i="21"/>
  <c r="E2438" i="21"/>
  <c r="E2437" i="21"/>
  <c r="E2436" i="21"/>
  <c r="E2435" i="21"/>
  <c r="E2434" i="21"/>
  <c r="E2433" i="21"/>
  <c r="M2430" i="21"/>
  <c r="M2431" i="21"/>
  <c r="M2432" i="21"/>
  <c r="I2430" i="21"/>
  <c r="I2431" i="21"/>
  <c r="I2432" i="21"/>
  <c r="E2432" i="21"/>
  <c r="E2431" i="21"/>
  <c r="E2430" i="21"/>
  <c r="E2429" i="21"/>
  <c r="E2428" i="21"/>
  <c r="E2427" i="21"/>
  <c r="E2426" i="21"/>
  <c r="E2425" i="21"/>
  <c r="E2424" i="21"/>
  <c r="E2423" i="21"/>
  <c r="E2422" i="21"/>
  <c r="E2421" i="21"/>
  <c r="E2420" i="21"/>
  <c r="E2419" i="21"/>
  <c r="E2418" i="21"/>
  <c r="E2417" i="21"/>
  <c r="E2416" i="21"/>
  <c r="E2415" i="21"/>
  <c r="E2414" i="21"/>
  <c r="E2413" i="21"/>
  <c r="E2412" i="21"/>
  <c r="E2411" i="21"/>
  <c r="E2410" i="21"/>
  <c r="E2409" i="21"/>
  <c r="E2408" i="21"/>
  <c r="E2407" i="21"/>
  <c r="E2406" i="21"/>
  <c r="E2405" i="21"/>
  <c r="E2404" i="21"/>
  <c r="E2403" i="21"/>
  <c r="E2402" i="21"/>
  <c r="E2401" i="21"/>
  <c r="E2400" i="21"/>
  <c r="E2399" i="21"/>
  <c r="E2398" i="21"/>
  <c r="E2397" i="21"/>
  <c r="E2396" i="21"/>
  <c r="E2395" i="21"/>
  <c r="M2393" i="21"/>
  <c r="I2393" i="21"/>
  <c r="M2392" i="21"/>
  <c r="I2392" i="21"/>
  <c r="E2392" i="21"/>
  <c r="E2393" i="21"/>
  <c r="E2394" i="21"/>
  <c r="M2354" i="21"/>
  <c r="I2354" i="21"/>
  <c r="E2354" i="21"/>
  <c r="M3402" i="21"/>
  <c r="P3390" i="3"/>
  <c r="Q3390" i="3"/>
  <c r="E425" i="21"/>
  <c r="M3506" i="21"/>
  <c r="I3506" i="21"/>
  <c r="H3506" i="21"/>
  <c r="E3506" i="21"/>
  <c r="D3506" i="21"/>
  <c r="M3505" i="21"/>
  <c r="I3505" i="21"/>
  <c r="H3505" i="21"/>
  <c r="E3505" i="21"/>
  <c r="D3505" i="21"/>
  <c r="M3504" i="21"/>
  <c r="I3504" i="21"/>
  <c r="H3504" i="21"/>
  <c r="E3504" i="21"/>
  <c r="D3504" i="21"/>
  <c r="M3503" i="21"/>
  <c r="I3503" i="21"/>
  <c r="H3503" i="21"/>
  <c r="E3503" i="21"/>
  <c r="D3503" i="21"/>
  <c r="M3502" i="21"/>
  <c r="I3502" i="21"/>
  <c r="H3502" i="21"/>
  <c r="E3502" i="21"/>
  <c r="D3502" i="21"/>
  <c r="M3501" i="21"/>
  <c r="I3501" i="21"/>
  <c r="H3501" i="21"/>
  <c r="E3501" i="21"/>
  <c r="D3501" i="21"/>
  <c r="M3500" i="21"/>
  <c r="I3500" i="21"/>
  <c r="H3500" i="21"/>
  <c r="E3500" i="21"/>
  <c r="D3500" i="21"/>
  <c r="M3499" i="21"/>
  <c r="I3499" i="21"/>
  <c r="H3499" i="21"/>
  <c r="E3499" i="21"/>
  <c r="D3499" i="21"/>
  <c r="M3498" i="21"/>
  <c r="I3498" i="21"/>
  <c r="H3498" i="21"/>
  <c r="E3498" i="21"/>
  <c r="D3498" i="21"/>
  <c r="M3497" i="21"/>
  <c r="I3497" i="21"/>
  <c r="H3497" i="21"/>
  <c r="E3497" i="21"/>
  <c r="D3497" i="21"/>
  <c r="M3496" i="21"/>
  <c r="I3496" i="21"/>
  <c r="H3496" i="21"/>
  <c r="E3496" i="21"/>
  <c r="D3496" i="21"/>
  <c r="M3495" i="21"/>
  <c r="I3495" i="21"/>
  <c r="H3495" i="21"/>
  <c r="E3495" i="21"/>
  <c r="D3495" i="21"/>
  <c r="M3494" i="21"/>
  <c r="I3494" i="21"/>
  <c r="H3494" i="21"/>
  <c r="E3494" i="21"/>
  <c r="D3494" i="21"/>
  <c r="M3493" i="21"/>
  <c r="I3493" i="21"/>
  <c r="H3493" i="21"/>
  <c r="E3493" i="21"/>
  <c r="D3493" i="21"/>
  <c r="M3492" i="21"/>
  <c r="I3492" i="21"/>
  <c r="H3492" i="21"/>
  <c r="E3492" i="21"/>
  <c r="D3492" i="21"/>
  <c r="M3491" i="21"/>
  <c r="I3491" i="21"/>
  <c r="H3491" i="21"/>
  <c r="E3491" i="21"/>
  <c r="D3491" i="21"/>
  <c r="M3490" i="21"/>
  <c r="I3490" i="21"/>
  <c r="H3490" i="21"/>
  <c r="E3490" i="21"/>
  <c r="D3490" i="21"/>
  <c r="M3489" i="21"/>
  <c r="I3489" i="21"/>
  <c r="H3489" i="21"/>
  <c r="E3489" i="21"/>
  <c r="D3489" i="21"/>
  <c r="M3488" i="21"/>
  <c r="I3488" i="21"/>
  <c r="H3488" i="21"/>
  <c r="E3488" i="21"/>
  <c r="D3488" i="21"/>
  <c r="M3487" i="21"/>
  <c r="I3487" i="21"/>
  <c r="H3487" i="21"/>
  <c r="E3487" i="21"/>
  <c r="D3487" i="21"/>
  <c r="M3486" i="21"/>
  <c r="I3486" i="21"/>
  <c r="H3486" i="21"/>
  <c r="E3486" i="21"/>
  <c r="D3486" i="21"/>
  <c r="M3485" i="21"/>
  <c r="I3485" i="21"/>
  <c r="H3485" i="21"/>
  <c r="E3485" i="21"/>
  <c r="D3485" i="21"/>
  <c r="M3484" i="21"/>
  <c r="I3484" i="21"/>
  <c r="H3484" i="21"/>
  <c r="E3484" i="21"/>
  <c r="D3484" i="21"/>
  <c r="M3483" i="21"/>
  <c r="I3483" i="21"/>
  <c r="H3483" i="21"/>
  <c r="E3483" i="21"/>
  <c r="D3483" i="21"/>
  <c r="M3482" i="21"/>
  <c r="I3482" i="21"/>
  <c r="H3482" i="21"/>
  <c r="E3482" i="21"/>
  <c r="D3482" i="21"/>
  <c r="M3481" i="21"/>
  <c r="I3481" i="21"/>
  <c r="H3481" i="21"/>
  <c r="E3481" i="21"/>
  <c r="D3481" i="21"/>
  <c r="M3480" i="21"/>
  <c r="I3480" i="21"/>
  <c r="H3480" i="21"/>
  <c r="E3480" i="21"/>
  <c r="D3480" i="21"/>
  <c r="M3479" i="21"/>
  <c r="I3479" i="21"/>
  <c r="H3479" i="21"/>
  <c r="E3479" i="21"/>
  <c r="D3479" i="21"/>
  <c r="M3478" i="21"/>
  <c r="I3478" i="21"/>
  <c r="H3478" i="21"/>
  <c r="E3478" i="21"/>
  <c r="D3478" i="21"/>
  <c r="M3477" i="21"/>
  <c r="I3477" i="21"/>
  <c r="H3477" i="21"/>
  <c r="E3477" i="21"/>
  <c r="D3477" i="21"/>
  <c r="M3476" i="21"/>
  <c r="I3476" i="21"/>
  <c r="H3476" i="21"/>
  <c r="E3476" i="21"/>
  <c r="D3476" i="21"/>
  <c r="M3475" i="21"/>
  <c r="I3475" i="21"/>
  <c r="H3475" i="21"/>
  <c r="E3475" i="21"/>
  <c r="D3475" i="21"/>
  <c r="M3474" i="21"/>
  <c r="I3474" i="21"/>
  <c r="H3474" i="21"/>
  <c r="E3474" i="21"/>
  <c r="D3474" i="21"/>
  <c r="M3473" i="21"/>
  <c r="I3473" i="21"/>
  <c r="H3473" i="21"/>
  <c r="E3473" i="21"/>
  <c r="D3473" i="21"/>
  <c r="M3472" i="21"/>
  <c r="I3472" i="21"/>
  <c r="H3472" i="21"/>
  <c r="E3472" i="21"/>
  <c r="D3472" i="21"/>
  <c r="M3471" i="21"/>
  <c r="I3471" i="21"/>
  <c r="H3471" i="21"/>
  <c r="E3471" i="21"/>
  <c r="D3471" i="21"/>
  <c r="M3470" i="21"/>
  <c r="I3470" i="21"/>
  <c r="H3470" i="21"/>
  <c r="E3470" i="21"/>
  <c r="D3470" i="21"/>
  <c r="M3469" i="21"/>
  <c r="I3469" i="21"/>
  <c r="H3469" i="21"/>
  <c r="E3469" i="21"/>
  <c r="D3469" i="21"/>
  <c r="M3468" i="21"/>
  <c r="I3468" i="21"/>
  <c r="H3468" i="21"/>
  <c r="E3468" i="21"/>
  <c r="D3468" i="21"/>
  <c r="M3467" i="21"/>
  <c r="I3467" i="21"/>
  <c r="H3467" i="21"/>
  <c r="E3467" i="21"/>
  <c r="D3467" i="21"/>
  <c r="M3466" i="21"/>
  <c r="I3466" i="21"/>
  <c r="H3466" i="21"/>
  <c r="E3466" i="21"/>
  <c r="D3466" i="21"/>
  <c r="M3465" i="21"/>
  <c r="I3465" i="21"/>
  <c r="H3465" i="21"/>
  <c r="E3465" i="21"/>
  <c r="D3465" i="21"/>
  <c r="M3464" i="21"/>
  <c r="I3464" i="21"/>
  <c r="H3464" i="21"/>
  <c r="E3464" i="21"/>
  <c r="D3464" i="21"/>
  <c r="M3463" i="21"/>
  <c r="I3463" i="21"/>
  <c r="H3463" i="21"/>
  <c r="E3463" i="21"/>
  <c r="D3463" i="21"/>
  <c r="M3462" i="21"/>
  <c r="I3462" i="21"/>
  <c r="H3462" i="21"/>
  <c r="E3462" i="21"/>
  <c r="D3462" i="21"/>
  <c r="M3461" i="21"/>
  <c r="I3461" i="21"/>
  <c r="H3461" i="21"/>
  <c r="E3461" i="21"/>
  <c r="D3461" i="21"/>
  <c r="M3460" i="21"/>
  <c r="I3460" i="21"/>
  <c r="H3460" i="21"/>
  <c r="E3460" i="21"/>
  <c r="D3460" i="21"/>
  <c r="M3459" i="21"/>
  <c r="I3459" i="21"/>
  <c r="H3459" i="21"/>
  <c r="E3459" i="21"/>
  <c r="D3459" i="21"/>
  <c r="M3458" i="21"/>
  <c r="I3458" i="21"/>
  <c r="H3458" i="21"/>
  <c r="E3458" i="21"/>
  <c r="D3458" i="21"/>
  <c r="M3457" i="21"/>
  <c r="I3457" i="21"/>
  <c r="H3457" i="21"/>
  <c r="E3457" i="21"/>
  <c r="D3457" i="21"/>
  <c r="M3456" i="21"/>
  <c r="I3456" i="21"/>
  <c r="H3456" i="21"/>
  <c r="E3456" i="21"/>
  <c r="D3456" i="21"/>
  <c r="M3455" i="21"/>
  <c r="I3455" i="21"/>
  <c r="H3455" i="21"/>
  <c r="E3455" i="21"/>
  <c r="D3455" i="21"/>
  <c r="M3454" i="21"/>
  <c r="I3454" i="21"/>
  <c r="H3454" i="21"/>
  <c r="E3454" i="21"/>
  <c r="D3454" i="21"/>
  <c r="M3453" i="21"/>
  <c r="I3453" i="21"/>
  <c r="H3453" i="21"/>
  <c r="E3453" i="21"/>
  <c r="D3453" i="21"/>
  <c r="M3452" i="21"/>
  <c r="I3452" i="21"/>
  <c r="H3452" i="21"/>
  <c r="E3452" i="21"/>
  <c r="D3452" i="21"/>
  <c r="M3451" i="21"/>
  <c r="I3451" i="21"/>
  <c r="H3451" i="21"/>
  <c r="E3451" i="21"/>
  <c r="D3451" i="21"/>
  <c r="M3450" i="21"/>
  <c r="I3450" i="21"/>
  <c r="H3450" i="21"/>
  <c r="E3450" i="21"/>
  <c r="D3450" i="21"/>
  <c r="M3449" i="21"/>
  <c r="I3449" i="21"/>
  <c r="H3449" i="21"/>
  <c r="E3449" i="21"/>
  <c r="D3449" i="21"/>
  <c r="M3448" i="21"/>
  <c r="I3448" i="21"/>
  <c r="H3448" i="21"/>
  <c r="E3448" i="21"/>
  <c r="D3448" i="21"/>
  <c r="M3447" i="21"/>
  <c r="I3447" i="21"/>
  <c r="H3447" i="21"/>
  <c r="E3447" i="21"/>
  <c r="D3447" i="21"/>
  <c r="M3446" i="21"/>
  <c r="I3446" i="21"/>
  <c r="H3446" i="21"/>
  <c r="E3446" i="21"/>
  <c r="D3446" i="21"/>
  <c r="M3445" i="21"/>
  <c r="I3445" i="21"/>
  <c r="H3445" i="21"/>
  <c r="E3445" i="21"/>
  <c r="D3445" i="21"/>
  <c r="M3444" i="21"/>
  <c r="I3444" i="21"/>
  <c r="H3444" i="21"/>
  <c r="E3444" i="21"/>
  <c r="D3444" i="21"/>
  <c r="M3443" i="21"/>
  <c r="I3443" i="21"/>
  <c r="H3443" i="21"/>
  <c r="E3443" i="21"/>
  <c r="D3443" i="21"/>
  <c r="M3442" i="21"/>
  <c r="I3442" i="21"/>
  <c r="H3442" i="21"/>
  <c r="E3442" i="21"/>
  <c r="D3442" i="21"/>
  <c r="M3441" i="21"/>
  <c r="I3441" i="21"/>
  <c r="H3441" i="21"/>
  <c r="E3441" i="21"/>
  <c r="D3441" i="21"/>
  <c r="M3440" i="21"/>
  <c r="I3440" i="21"/>
  <c r="H3440" i="21"/>
  <c r="E3440" i="21"/>
  <c r="D3440" i="21"/>
  <c r="M3439" i="21"/>
  <c r="I3439" i="21"/>
  <c r="H3439" i="21"/>
  <c r="E3439" i="21"/>
  <c r="D3439" i="21"/>
  <c r="M3438" i="21"/>
  <c r="I3438" i="21"/>
  <c r="H3438" i="21"/>
  <c r="E3438" i="21"/>
  <c r="D3438" i="21"/>
  <c r="M3437" i="21"/>
  <c r="I3437" i="21"/>
  <c r="H3437" i="21"/>
  <c r="E3437" i="21"/>
  <c r="D3437" i="21"/>
  <c r="M3436" i="21"/>
  <c r="I3436" i="21"/>
  <c r="H3436" i="21"/>
  <c r="E3436" i="21"/>
  <c r="D3436" i="21"/>
  <c r="M3435" i="21"/>
  <c r="I3435" i="21"/>
  <c r="H3435" i="21"/>
  <c r="E3435" i="21"/>
  <c r="D3435" i="21"/>
  <c r="M3434" i="21"/>
  <c r="I3434" i="21"/>
  <c r="H3434" i="21"/>
  <c r="E3434" i="21"/>
  <c r="D3434" i="21"/>
  <c r="M3433" i="21"/>
  <c r="I3433" i="21"/>
  <c r="H3433" i="21"/>
  <c r="E3433" i="21"/>
  <c r="D3433" i="21"/>
  <c r="M3432" i="21"/>
  <c r="I3432" i="21"/>
  <c r="H3432" i="21"/>
  <c r="E3432" i="21"/>
  <c r="D3432" i="21"/>
  <c r="M3431" i="21"/>
  <c r="I3431" i="21"/>
  <c r="H3431" i="21"/>
  <c r="E3431" i="21"/>
  <c r="D3431" i="21"/>
  <c r="M3430" i="21"/>
  <c r="I3430" i="21"/>
  <c r="H3430" i="21"/>
  <c r="E3430" i="21"/>
  <c r="D3430" i="21"/>
  <c r="M3429" i="21"/>
  <c r="I3429" i="21"/>
  <c r="H3429" i="21"/>
  <c r="E3429" i="21"/>
  <c r="D3429" i="21"/>
  <c r="M3428" i="21"/>
  <c r="I3428" i="21"/>
  <c r="H3428" i="21"/>
  <c r="E3428" i="21"/>
  <c r="D3428" i="21"/>
  <c r="M3427" i="21"/>
  <c r="I3427" i="21"/>
  <c r="H3427" i="21"/>
  <c r="E3427" i="21"/>
  <c r="D3427" i="21"/>
  <c r="M3426" i="21"/>
  <c r="I3426" i="21"/>
  <c r="H3426" i="21"/>
  <c r="E3426" i="21"/>
  <c r="D3426" i="21"/>
  <c r="M3425" i="21"/>
  <c r="I3425" i="21"/>
  <c r="H3425" i="21"/>
  <c r="E3425" i="21"/>
  <c r="D3425" i="21"/>
  <c r="M3424" i="21"/>
  <c r="I3424" i="21"/>
  <c r="H3424" i="21"/>
  <c r="E3424" i="21"/>
  <c r="D3424" i="21"/>
  <c r="M3423" i="21"/>
  <c r="I3423" i="21"/>
  <c r="H3423" i="21"/>
  <c r="E3423" i="21"/>
  <c r="D3423" i="21"/>
  <c r="M3422" i="21"/>
  <c r="I3422" i="21"/>
  <c r="H3422" i="21"/>
  <c r="E3422" i="21"/>
  <c r="D3422" i="21"/>
  <c r="M3421" i="21"/>
  <c r="I3421" i="21"/>
  <c r="H3421" i="21"/>
  <c r="E3421" i="21"/>
  <c r="D3421" i="21"/>
  <c r="M3420" i="21"/>
  <c r="I3420" i="21"/>
  <c r="H3420" i="21"/>
  <c r="E3420" i="21"/>
  <c r="D3420" i="21"/>
  <c r="M3419" i="21"/>
  <c r="I3419" i="21"/>
  <c r="H3419" i="21"/>
  <c r="E3419" i="21"/>
  <c r="D3419" i="21"/>
  <c r="M3418" i="21"/>
  <c r="I3418" i="21"/>
  <c r="H3418" i="21"/>
  <c r="E3418" i="21"/>
  <c r="D3418" i="21"/>
  <c r="M3417" i="21"/>
  <c r="I3417" i="21"/>
  <c r="H3417" i="21"/>
  <c r="E3417" i="21"/>
  <c r="D3417" i="21"/>
  <c r="M3416" i="21"/>
  <c r="I3416" i="21"/>
  <c r="H3416" i="21"/>
  <c r="E3416" i="21"/>
  <c r="D3416" i="21"/>
  <c r="M3415" i="21"/>
  <c r="I3415" i="21"/>
  <c r="H3415" i="21"/>
  <c r="E3415" i="21"/>
  <c r="D3415" i="21"/>
  <c r="M3414" i="21"/>
  <c r="I3414" i="21"/>
  <c r="H3414" i="21"/>
  <c r="E3414" i="21"/>
  <c r="D3414" i="21"/>
  <c r="M3413" i="21"/>
  <c r="I3413" i="21"/>
  <c r="H3413" i="21"/>
  <c r="E3413" i="21"/>
  <c r="D3413" i="21"/>
  <c r="M3412" i="21"/>
  <c r="I3412" i="21"/>
  <c r="H3412" i="21"/>
  <c r="E3412" i="21"/>
  <c r="D3412" i="21"/>
  <c r="M3411" i="21"/>
  <c r="I3411" i="21"/>
  <c r="H3411" i="21"/>
  <c r="E3411" i="21"/>
  <c r="D3411" i="21"/>
  <c r="M3410" i="21"/>
  <c r="I3410" i="21"/>
  <c r="H3410" i="21"/>
  <c r="E3410" i="21"/>
  <c r="D3410" i="21"/>
  <c r="M3409" i="21"/>
  <c r="I3409" i="21"/>
  <c r="H3409" i="21"/>
  <c r="E3409" i="21"/>
  <c r="D3409" i="21"/>
  <c r="M3408" i="21"/>
  <c r="I3408" i="21"/>
  <c r="H3408" i="21"/>
  <c r="E3408" i="21"/>
  <c r="D3408" i="21"/>
  <c r="M3407" i="21"/>
  <c r="I3407" i="21"/>
  <c r="H3407" i="21"/>
  <c r="E3407" i="21"/>
  <c r="D3407" i="21"/>
  <c r="M3406" i="21"/>
  <c r="I3406" i="21"/>
  <c r="H3406" i="21"/>
  <c r="E3406" i="21"/>
  <c r="D3406" i="21"/>
  <c r="M3405" i="21"/>
  <c r="I3405" i="21"/>
  <c r="H3405" i="21"/>
  <c r="E3405" i="21"/>
  <c r="D3405" i="21"/>
  <c r="M3404" i="21"/>
  <c r="I3404" i="21"/>
  <c r="H3404" i="21"/>
  <c r="E3404" i="21"/>
  <c r="D3404" i="21"/>
  <c r="M3403" i="21"/>
  <c r="I3403" i="21"/>
  <c r="H3403" i="21"/>
  <c r="E3403" i="21"/>
  <c r="D3403" i="21"/>
  <c r="I3402" i="21"/>
  <c r="H3402" i="21"/>
  <c r="E3402" i="21"/>
  <c r="D3402" i="21"/>
  <c r="M3401" i="21"/>
  <c r="I3401" i="21"/>
  <c r="H3401" i="21"/>
  <c r="E3401" i="21"/>
  <c r="D3401" i="21"/>
  <c r="M3400" i="21"/>
  <c r="I3400" i="21"/>
  <c r="H3400" i="21"/>
  <c r="E3400" i="21"/>
  <c r="D3400" i="21"/>
  <c r="M3399" i="21"/>
  <c r="I3399" i="21"/>
  <c r="H3399" i="21"/>
  <c r="E3399" i="21"/>
  <c r="D3399" i="21"/>
  <c r="M3398" i="21"/>
  <c r="I3398" i="21"/>
  <c r="H3398" i="21"/>
  <c r="E3398" i="21"/>
  <c r="D3398" i="21"/>
  <c r="M3397" i="21"/>
  <c r="I3397" i="21"/>
  <c r="H3397" i="21"/>
  <c r="E3397" i="21"/>
  <c r="D3397" i="21"/>
  <c r="M3396" i="21"/>
  <c r="I3396" i="21"/>
  <c r="H3396" i="21"/>
  <c r="E3396" i="21"/>
  <c r="D3396" i="21"/>
  <c r="M3395" i="21"/>
  <c r="I3395" i="21"/>
  <c r="H3395" i="21"/>
  <c r="E3395" i="21"/>
  <c r="D3395" i="21"/>
  <c r="M3394" i="21"/>
  <c r="I3394" i="21"/>
  <c r="H3394" i="21"/>
  <c r="E3394" i="21"/>
  <c r="D3394" i="21"/>
  <c r="M3393" i="21"/>
  <c r="I3393" i="21"/>
  <c r="H3393" i="21"/>
  <c r="E3393" i="21"/>
  <c r="D3393" i="21"/>
  <c r="M3392" i="21"/>
  <c r="I3392" i="21"/>
  <c r="H3392" i="21"/>
  <c r="E3392" i="21"/>
  <c r="D3392" i="21"/>
  <c r="M3391" i="21"/>
  <c r="I3391" i="21"/>
  <c r="H3391" i="21"/>
  <c r="E3391" i="21"/>
  <c r="D3391" i="21"/>
  <c r="M3390" i="21"/>
  <c r="I3390" i="21"/>
  <c r="H3390" i="21"/>
  <c r="E3390" i="21"/>
  <c r="D3390" i="21"/>
  <c r="M3389" i="21"/>
  <c r="I3389" i="21"/>
  <c r="H3389" i="21"/>
  <c r="E3389" i="21"/>
  <c r="D3389" i="21"/>
  <c r="M3388" i="21"/>
  <c r="I3388" i="21"/>
  <c r="H3388" i="21"/>
  <c r="E3388" i="21"/>
  <c r="D3388" i="21"/>
  <c r="M3387" i="21"/>
  <c r="I3387" i="21"/>
  <c r="H3387" i="21"/>
  <c r="E3387" i="21"/>
  <c r="D3387" i="21"/>
  <c r="M3386" i="21"/>
  <c r="I3386" i="21"/>
  <c r="H3386" i="21"/>
  <c r="E3386" i="21"/>
  <c r="D3386" i="21"/>
  <c r="M3385" i="21"/>
  <c r="I3385" i="21"/>
  <c r="H3385" i="21"/>
  <c r="E3385" i="21"/>
  <c r="D3385" i="21"/>
  <c r="M3384" i="21"/>
  <c r="I3384" i="21"/>
  <c r="H3384" i="21"/>
  <c r="E3384" i="21"/>
  <c r="D3384" i="21"/>
  <c r="M3383" i="21"/>
  <c r="I3383" i="21"/>
  <c r="H3383" i="21"/>
  <c r="E3383" i="21"/>
  <c r="D3383" i="21"/>
  <c r="M3382" i="21"/>
  <c r="I3382" i="21"/>
  <c r="H3382" i="21"/>
  <c r="E3382" i="21"/>
  <c r="D3382" i="21"/>
  <c r="M3381" i="21"/>
  <c r="I3381" i="21"/>
  <c r="H3381" i="21"/>
  <c r="E3381" i="21"/>
  <c r="D3381" i="21"/>
  <c r="M3380" i="21"/>
  <c r="I3380" i="21"/>
  <c r="H3380" i="21"/>
  <c r="E3380" i="21"/>
  <c r="D3380" i="21"/>
  <c r="M3379" i="21"/>
  <c r="I3379" i="21"/>
  <c r="H3379" i="21"/>
  <c r="E3379" i="21"/>
  <c r="D3379" i="21"/>
  <c r="M3378" i="21"/>
  <c r="I3378" i="21"/>
  <c r="H3378" i="21"/>
  <c r="E3378" i="21"/>
  <c r="D3378" i="21"/>
  <c r="M3377" i="21"/>
  <c r="I3377" i="21"/>
  <c r="H3377" i="21"/>
  <c r="E3377" i="21"/>
  <c r="D3377" i="21"/>
  <c r="M3376" i="21"/>
  <c r="I3376" i="21"/>
  <c r="H3376" i="21"/>
  <c r="E3376" i="21"/>
  <c r="D3376" i="21"/>
  <c r="M3375" i="21"/>
  <c r="I3375" i="21"/>
  <c r="H3375" i="21"/>
  <c r="E3375" i="21"/>
  <c r="D3375" i="21"/>
  <c r="M3374" i="21"/>
  <c r="I3374" i="21"/>
  <c r="H3374" i="21"/>
  <c r="E3374" i="21"/>
  <c r="D3374" i="21"/>
  <c r="M3373" i="21"/>
  <c r="I3373" i="21"/>
  <c r="H3373" i="21"/>
  <c r="E3373" i="21"/>
  <c r="D3373" i="21"/>
  <c r="M3372" i="21"/>
  <c r="I3372" i="21"/>
  <c r="H3372" i="21"/>
  <c r="E3372" i="21"/>
  <c r="D3372" i="21"/>
  <c r="M3371" i="21"/>
  <c r="I3371" i="21"/>
  <c r="H3371" i="21"/>
  <c r="E3371" i="21"/>
  <c r="D3371" i="21"/>
  <c r="M3370" i="21"/>
  <c r="I3370" i="21"/>
  <c r="H3370" i="21"/>
  <c r="E3370" i="21"/>
  <c r="D3370" i="21"/>
  <c r="M3369" i="21"/>
  <c r="I3369" i="21"/>
  <c r="H3369" i="21"/>
  <c r="E3369" i="21"/>
  <c r="D3369" i="21"/>
  <c r="M3368" i="21"/>
  <c r="I3368" i="21"/>
  <c r="H3368" i="21"/>
  <c r="E3368" i="21"/>
  <c r="D3368" i="21"/>
  <c r="M3367" i="21"/>
  <c r="I3367" i="21"/>
  <c r="H3367" i="21"/>
  <c r="E3367" i="21"/>
  <c r="D3367" i="21"/>
  <c r="M3366" i="21"/>
  <c r="I3366" i="21"/>
  <c r="H3366" i="21"/>
  <c r="E3366" i="21"/>
  <c r="D3366" i="21"/>
  <c r="M3365" i="21"/>
  <c r="I3365" i="21"/>
  <c r="H3365" i="21"/>
  <c r="E3365" i="21"/>
  <c r="D3365" i="21"/>
  <c r="M3364" i="21"/>
  <c r="I3364" i="21"/>
  <c r="H3364" i="21"/>
  <c r="E3364" i="21"/>
  <c r="D3364" i="21"/>
  <c r="M3363" i="21"/>
  <c r="I3363" i="21"/>
  <c r="H3363" i="21"/>
  <c r="E3363" i="21"/>
  <c r="D3363" i="21"/>
  <c r="M3362" i="21"/>
  <c r="I3362" i="21"/>
  <c r="H3362" i="21"/>
  <c r="E3362" i="21"/>
  <c r="D3362" i="21"/>
  <c r="M3361" i="21"/>
  <c r="I3361" i="21"/>
  <c r="H3361" i="21"/>
  <c r="E3361" i="21"/>
  <c r="D3361" i="21"/>
  <c r="M3360" i="21"/>
  <c r="I3360" i="21"/>
  <c r="H3360" i="21"/>
  <c r="E3360" i="21"/>
  <c r="D3360" i="21"/>
  <c r="M3359" i="21"/>
  <c r="I3359" i="21"/>
  <c r="H3359" i="21"/>
  <c r="E3359" i="21"/>
  <c r="D3359" i="21"/>
  <c r="M3358" i="21"/>
  <c r="I3358" i="21"/>
  <c r="H3358" i="21"/>
  <c r="E3358" i="21"/>
  <c r="D3358" i="21"/>
  <c r="M3357" i="21"/>
  <c r="I3357" i="21"/>
  <c r="H3357" i="21"/>
  <c r="E3357" i="21"/>
  <c r="D3357" i="21"/>
  <c r="M3356" i="21"/>
  <c r="I3356" i="21"/>
  <c r="H3356" i="21"/>
  <c r="E3356" i="21"/>
  <c r="D3356" i="21"/>
  <c r="M3355" i="21"/>
  <c r="I3355" i="21"/>
  <c r="H3355" i="21"/>
  <c r="E3355" i="21"/>
  <c r="D3355" i="21"/>
  <c r="M3354" i="21"/>
  <c r="I3354" i="21"/>
  <c r="H3354" i="21"/>
  <c r="E3354" i="21"/>
  <c r="D3354" i="21"/>
  <c r="M3353" i="21"/>
  <c r="I3353" i="21"/>
  <c r="H3353" i="21"/>
  <c r="E3353" i="21"/>
  <c r="D3353" i="21"/>
  <c r="M3352" i="21"/>
  <c r="I3352" i="21"/>
  <c r="H3352" i="21"/>
  <c r="E3352" i="21"/>
  <c r="D3352" i="21"/>
  <c r="M3351" i="21"/>
  <c r="I3351" i="21"/>
  <c r="H3351" i="21"/>
  <c r="E3351" i="21"/>
  <c r="D3351" i="21"/>
  <c r="M3350" i="21"/>
  <c r="I3350" i="21"/>
  <c r="H3350" i="21"/>
  <c r="E3350" i="21"/>
  <c r="D3350" i="21"/>
  <c r="M3349" i="21"/>
  <c r="I3349" i="21"/>
  <c r="H3349" i="21"/>
  <c r="E3349" i="21"/>
  <c r="D3349" i="21"/>
  <c r="M3348" i="21"/>
  <c r="I3348" i="21"/>
  <c r="H3348" i="21"/>
  <c r="E3348" i="21"/>
  <c r="D3348" i="21"/>
  <c r="M3347" i="21"/>
  <c r="I3347" i="21"/>
  <c r="H3347" i="21"/>
  <c r="E3347" i="21"/>
  <c r="D3347" i="21"/>
  <c r="M3346" i="21"/>
  <c r="I3346" i="21"/>
  <c r="H3346" i="21"/>
  <c r="E3346" i="21"/>
  <c r="D3346" i="21"/>
  <c r="M3345" i="21"/>
  <c r="I3345" i="21"/>
  <c r="H3345" i="21"/>
  <c r="E3345" i="21"/>
  <c r="D3345" i="21"/>
  <c r="M3344" i="21"/>
  <c r="I3344" i="21"/>
  <c r="H3344" i="21"/>
  <c r="E3344" i="21"/>
  <c r="D3344" i="21"/>
  <c r="M3343" i="21"/>
  <c r="I3343" i="21"/>
  <c r="H3343" i="21"/>
  <c r="E3343" i="21"/>
  <c r="D3343" i="21"/>
  <c r="M3342" i="21"/>
  <c r="I3342" i="21"/>
  <c r="H3342" i="21"/>
  <c r="E3342" i="21"/>
  <c r="D3342" i="21"/>
  <c r="M3341" i="21"/>
  <c r="I3341" i="21"/>
  <c r="H3341" i="21"/>
  <c r="E3341" i="21"/>
  <c r="D3341" i="21"/>
  <c r="M3340" i="21"/>
  <c r="I3340" i="21"/>
  <c r="H3340" i="21"/>
  <c r="E3340" i="21"/>
  <c r="D3340" i="21"/>
  <c r="M3339" i="21"/>
  <c r="I3339" i="21"/>
  <c r="H3339" i="21"/>
  <c r="E3339" i="21"/>
  <c r="D3339" i="21"/>
  <c r="M3338" i="21"/>
  <c r="I3338" i="21"/>
  <c r="H3338" i="21"/>
  <c r="E3338" i="21"/>
  <c r="D3338" i="21"/>
  <c r="M3337" i="21"/>
  <c r="I3337" i="21"/>
  <c r="H3337" i="21"/>
  <c r="E3337" i="21"/>
  <c r="D3337" i="21"/>
  <c r="M3336" i="21"/>
  <c r="I3336" i="21"/>
  <c r="H3336" i="21"/>
  <c r="E3336" i="21"/>
  <c r="D3336" i="21"/>
  <c r="M3335" i="21"/>
  <c r="I3335" i="21"/>
  <c r="H3335" i="21"/>
  <c r="E3335" i="21"/>
  <c r="D3335" i="21"/>
  <c r="M3334" i="21"/>
  <c r="I3334" i="21"/>
  <c r="H3334" i="21"/>
  <c r="E3334" i="21"/>
  <c r="D3334" i="21"/>
  <c r="M3333" i="21"/>
  <c r="I3333" i="21"/>
  <c r="H3333" i="21"/>
  <c r="E3333" i="21"/>
  <c r="D3333" i="21"/>
  <c r="M3332" i="21"/>
  <c r="I3332" i="21"/>
  <c r="H3332" i="21"/>
  <c r="E3332" i="21"/>
  <c r="D3332" i="21"/>
  <c r="M3331" i="21"/>
  <c r="I3331" i="21"/>
  <c r="H3331" i="21"/>
  <c r="E3331" i="21"/>
  <c r="D3331" i="21"/>
  <c r="M3330" i="21"/>
  <c r="I3330" i="21"/>
  <c r="H3330" i="21"/>
  <c r="E3330" i="21"/>
  <c r="D3330" i="21"/>
  <c r="M3329" i="21"/>
  <c r="I3329" i="21"/>
  <c r="H3329" i="21"/>
  <c r="E3329" i="21"/>
  <c r="D3329" i="21"/>
  <c r="M3328" i="21"/>
  <c r="I3328" i="21"/>
  <c r="H3328" i="21"/>
  <c r="E3328" i="21"/>
  <c r="D3328" i="21"/>
  <c r="M3327" i="21"/>
  <c r="I3327" i="21"/>
  <c r="H3327" i="21"/>
  <c r="E3327" i="21"/>
  <c r="D3327" i="21"/>
  <c r="M3326" i="21"/>
  <c r="I3326" i="21"/>
  <c r="H3326" i="21"/>
  <c r="E3326" i="21"/>
  <c r="D3326" i="21"/>
  <c r="M3325" i="21"/>
  <c r="I3325" i="21"/>
  <c r="H3325" i="21"/>
  <c r="E3325" i="21"/>
  <c r="D3325" i="21"/>
  <c r="M3324" i="21"/>
  <c r="I3324" i="21"/>
  <c r="H3324" i="21"/>
  <c r="E3324" i="21"/>
  <c r="D3324" i="21"/>
  <c r="M3323" i="21"/>
  <c r="I3323" i="21"/>
  <c r="H3323" i="21"/>
  <c r="E3323" i="21"/>
  <c r="D3323" i="21"/>
  <c r="M3322" i="21"/>
  <c r="I3322" i="21"/>
  <c r="H3322" i="21"/>
  <c r="E3322" i="21"/>
  <c r="D3322" i="21"/>
  <c r="M3321" i="21"/>
  <c r="I3321" i="21"/>
  <c r="H3321" i="21"/>
  <c r="E3321" i="21"/>
  <c r="D3321" i="21"/>
  <c r="M3320" i="21"/>
  <c r="I3320" i="21"/>
  <c r="H3320" i="21"/>
  <c r="E3320" i="21"/>
  <c r="D3320" i="21"/>
  <c r="M3319" i="21"/>
  <c r="I3319" i="21"/>
  <c r="H3319" i="21"/>
  <c r="E3319" i="21"/>
  <c r="D3319" i="21"/>
  <c r="M3318" i="21"/>
  <c r="I3318" i="21"/>
  <c r="H3318" i="21"/>
  <c r="E3318" i="21"/>
  <c r="D3318" i="21"/>
  <c r="M3317" i="21"/>
  <c r="I3317" i="21"/>
  <c r="H3317" i="21"/>
  <c r="E3317" i="21"/>
  <c r="D3317" i="21"/>
  <c r="M3316" i="21"/>
  <c r="I3316" i="21"/>
  <c r="H3316" i="21"/>
  <c r="E3316" i="21"/>
  <c r="D3316" i="21"/>
  <c r="M3315" i="21"/>
  <c r="I3315" i="21"/>
  <c r="H3315" i="21"/>
  <c r="E3315" i="21"/>
  <c r="D3315" i="21"/>
  <c r="M3314" i="21"/>
  <c r="I3314" i="21"/>
  <c r="H3314" i="21"/>
  <c r="E3314" i="21"/>
  <c r="D3314" i="21"/>
  <c r="M3313" i="21"/>
  <c r="I3313" i="21"/>
  <c r="H3313" i="21"/>
  <c r="E3313" i="21"/>
  <c r="D3313" i="21"/>
  <c r="M3312" i="21"/>
  <c r="I3312" i="21"/>
  <c r="H3312" i="21"/>
  <c r="E3312" i="21"/>
  <c r="D3312" i="21"/>
  <c r="M3311" i="21"/>
  <c r="I3311" i="21"/>
  <c r="H3311" i="21"/>
  <c r="E3311" i="21"/>
  <c r="D3311" i="21"/>
  <c r="M3310" i="21"/>
  <c r="I3310" i="21"/>
  <c r="H3310" i="21"/>
  <c r="E3310" i="21"/>
  <c r="D3310" i="21"/>
  <c r="M3309" i="21"/>
  <c r="I3309" i="21"/>
  <c r="H3309" i="21"/>
  <c r="E3309" i="21"/>
  <c r="D3309" i="21"/>
  <c r="M3308" i="21"/>
  <c r="I3308" i="21"/>
  <c r="H3308" i="21"/>
  <c r="E3308" i="21"/>
  <c r="D3308" i="21"/>
  <c r="M3307" i="21"/>
  <c r="I3307" i="21"/>
  <c r="H3307" i="21"/>
  <c r="E3307" i="21"/>
  <c r="D3307" i="21"/>
  <c r="M3306" i="21"/>
  <c r="I3306" i="21"/>
  <c r="H3306" i="21"/>
  <c r="E3306" i="21"/>
  <c r="D3306" i="21"/>
  <c r="M3305" i="21"/>
  <c r="I3305" i="21"/>
  <c r="H3305" i="21"/>
  <c r="E3305" i="21"/>
  <c r="D3305" i="21"/>
  <c r="M3304" i="21"/>
  <c r="I3304" i="21"/>
  <c r="H3304" i="21"/>
  <c r="E3304" i="21"/>
  <c r="D3304" i="21"/>
  <c r="M3303" i="21"/>
  <c r="I3303" i="21"/>
  <c r="H3303" i="21"/>
  <c r="E3303" i="21"/>
  <c r="D3303" i="21"/>
  <c r="M3302" i="21"/>
  <c r="I3302" i="21"/>
  <c r="H3302" i="21"/>
  <c r="E3302" i="21"/>
  <c r="D3302" i="21"/>
  <c r="M3301" i="21"/>
  <c r="I3301" i="21"/>
  <c r="H3301" i="21"/>
  <c r="E3301" i="21"/>
  <c r="D3301" i="21"/>
  <c r="M3300" i="21"/>
  <c r="I3300" i="21"/>
  <c r="H3300" i="21"/>
  <c r="E3300" i="21"/>
  <c r="D3300" i="21"/>
  <c r="M3299" i="21"/>
  <c r="I3299" i="21"/>
  <c r="H3299" i="21"/>
  <c r="E3299" i="21"/>
  <c r="D3299" i="21"/>
  <c r="M3298" i="21"/>
  <c r="I3298" i="21"/>
  <c r="H3298" i="21"/>
  <c r="E3298" i="21"/>
  <c r="D3298" i="21"/>
  <c r="M3297" i="21"/>
  <c r="I3297" i="21"/>
  <c r="H3297" i="21"/>
  <c r="E3297" i="21"/>
  <c r="D3297" i="21"/>
  <c r="M3296" i="21"/>
  <c r="I3296" i="21"/>
  <c r="H3296" i="21"/>
  <c r="E3296" i="21"/>
  <c r="D3296" i="21"/>
  <c r="M3295" i="21"/>
  <c r="I3295" i="21"/>
  <c r="H3295" i="21"/>
  <c r="E3295" i="21"/>
  <c r="D3295" i="21"/>
  <c r="M3294" i="21"/>
  <c r="I3294" i="21"/>
  <c r="H3294" i="21"/>
  <c r="E3294" i="21"/>
  <c r="D3294" i="21"/>
  <c r="M3293" i="21"/>
  <c r="I3293" i="21"/>
  <c r="H3293" i="21"/>
  <c r="E3293" i="21"/>
  <c r="D3293" i="21"/>
  <c r="M3292" i="21"/>
  <c r="I3292" i="21"/>
  <c r="H3292" i="21"/>
  <c r="E3292" i="21"/>
  <c r="D3292" i="21"/>
  <c r="M3291" i="21"/>
  <c r="I3291" i="21"/>
  <c r="H3291" i="21"/>
  <c r="E3291" i="21"/>
  <c r="D3291" i="21"/>
  <c r="M3290" i="21"/>
  <c r="I3290" i="21"/>
  <c r="H3290" i="21"/>
  <c r="E3290" i="21"/>
  <c r="D3290" i="21"/>
  <c r="M3289" i="21"/>
  <c r="I3289" i="21"/>
  <c r="H3289" i="21"/>
  <c r="E3289" i="21"/>
  <c r="D3289" i="21"/>
  <c r="M3288" i="21"/>
  <c r="I3288" i="21"/>
  <c r="H3288" i="21"/>
  <c r="E3288" i="21"/>
  <c r="D3288" i="21"/>
  <c r="M3287" i="21"/>
  <c r="I3287" i="21"/>
  <c r="H3287" i="21"/>
  <c r="E3287" i="21"/>
  <c r="D3287" i="21"/>
  <c r="N3286" i="21"/>
  <c r="M3286" i="21"/>
  <c r="I3286" i="21"/>
  <c r="H3286" i="21"/>
  <c r="E3286" i="21"/>
  <c r="D3286" i="21"/>
  <c r="N3285" i="21"/>
  <c r="M3285" i="21"/>
  <c r="I3285" i="21"/>
  <c r="H3285" i="21"/>
  <c r="E3285" i="21"/>
  <c r="D3285" i="21"/>
  <c r="N3284" i="21"/>
  <c r="M3284" i="21"/>
  <c r="I3284" i="21"/>
  <c r="H3284" i="21"/>
  <c r="E3284" i="21"/>
  <c r="D3284" i="21"/>
  <c r="N3283" i="21"/>
  <c r="M3283" i="21"/>
  <c r="I3283" i="21"/>
  <c r="H3283" i="21"/>
  <c r="E3283" i="21"/>
  <c r="D3283" i="21"/>
  <c r="N3282" i="21"/>
  <c r="M3282" i="21"/>
  <c r="I3282" i="21"/>
  <c r="H3282" i="21"/>
  <c r="E3282" i="21"/>
  <c r="D3282" i="21"/>
  <c r="N3281" i="21"/>
  <c r="M3281" i="21"/>
  <c r="I3281" i="21"/>
  <c r="H3281" i="21"/>
  <c r="E3281" i="21"/>
  <c r="D3281" i="21"/>
  <c r="N3280" i="21"/>
  <c r="M3280" i="21"/>
  <c r="I3280" i="21"/>
  <c r="H3280" i="21"/>
  <c r="E3280" i="21"/>
  <c r="D3280" i="21"/>
  <c r="N3279" i="21"/>
  <c r="M3279" i="21"/>
  <c r="I3279" i="21"/>
  <c r="H3279" i="21"/>
  <c r="E3279" i="21"/>
  <c r="D3279" i="21"/>
  <c r="N3278" i="21"/>
  <c r="M3278" i="21"/>
  <c r="I3278" i="21"/>
  <c r="H3278" i="21"/>
  <c r="E3278" i="21"/>
  <c r="D3278" i="21"/>
  <c r="N3277" i="21"/>
  <c r="M3277" i="21"/>
  <c r="I3277" i="21"/>
  <c r="H3277" i="21"/>
  <c r="E3277" i="21"/>
  <c r="D3277" i="21"/>
  <c r="N3276" i="21"/>
  <c r="M3276" i="21"/>
  <c r="I3276" i="21"/>
  <c r="H3276" i="21"/>
  <c r="E3276" i="21"/>
  <c r="D3276" i="21"/>
  <c r="N3275" i="21"/>
  <c r="M3275" i="21"/>
  <c r="I3275" i="21"/>
  <c r="H3275" i="21"/>
  <c r="E3275" i="21"/>
  <c r="D3275" i="21"/>
  <c r="N3274" i="21"/>
  <c r="M3274" i="21"/>
  <c r="I3274" i="21"/>
  <c r="H3274" i="21"/>
  <c r="E3274" i="21"/>
  <c r="D3274" i="21"/>
  <c r="N3273" i="21"/>
  <c r="M3273" i="21"/>
  <c r="I3273" i="21"/>
  <c r="H3273" i="21"/>
  <c r="E3273" i="21"/>
  <c r="D3273" i="21"/>
  <c r="N3272" i="21"/>
  <c r="M3272" i="21"/>
  <c r="I3272" i="21"/>
  <c r="H3272" i="21"/>
  <c r="E3272" i="21"/>
  <c r="D3272" i="21"/>
  <c r="N3271" i="21"/>
  <c r="M3271" i="21"/>
  <c r="I3271" i="21"/>
  <c r="H3271" i="21"/>
  <c r="E3271" i="21"/>
  <c r="D3271" i="21"/>
  <c r="N3270" i="21"/>
  <c r="M3270" i="21"/>
  <c r="I3270" i="21"/>
  <c r="H3270" i="21"/>
  <c r="E3270" i="21"/>
  <c r="D3270" i="21"/>
  <c r="N3269" i="21"/>
  <c r="M3269" i="21"/>
  <c r="I3269" i="21"/>
  <c r="H3269" i="21"/>
  <c r="E3269" i="21"/>
  <c r="D3269" i="21"/>
  <c r="N3268" i="21"/>
  <c r="M3268" i="21"/>
  <c r="I3268" i="21"/>
  <c r="H3268" i="21"/>
  <c r="E3268" i="21"/>
  <c r="D3268" i="21"/>
  <c r="N3267" i="21"/>
  <c r="M3267" i="21"/>
  <c r="I3267" i="21"/>
  <c r="H3267" i="21"/>
  <c r="E3267" i="21"/>
  <c r="D3267" i="21"/>
  <c r="N3266" i="21"/>
  <c r="M3266" i="21"/>
  <c r="I3266" i="21"/>
  <c r="H3266" i="21"/>
  <c r="E3266" i="21"/>
  <c r="D3266" i="21"/>
  <c r="M3265" i="21"/>
  <c r="I3265" i="21"/>
  <c r="H3265" i="21"/>
  <c r="E3265" i="21"/>
  <c r="D3265" i="21"/>
  <c r="M3264" i="21"/>
  <c r="H3264" i="21"/>
  <c r="E3264" i="21"/>
  <c r="D3264" i="21"/>
  <c r="M3263" i="21"/>
  <c r="H3263" i="21"/>
  <c r="E3263" i="21"/>
  <c r="D3263" i="21"/>
  <c r="M3262" i="21"/>
  <c r="H3262" i="21"/>
  <c r="E3262" i="21"/>
  <c r="D3262" i="21"/>
  <c r="M3261" i="21"/>
  <c r="H3261" i="21"/>
  <c r="E3261" i="21"/>
  <c r="D3261" i="21"/>
  <c r="M3260" i="21"/>
  <c r="H3260" i="21"/>
  <c r="E3260" i="21"/>
  <c r="D3260" i="21"/>
  <c r="M3259" i="21"/>
  <c r="H3259" i="21"/>
  <c r="E3259" i="21"/>
  <c r="D3259" i="21"/>
  <c r="M3258" i="21"/>
  <c r="H3258" i="21"/>
  <c r="E3258" i="21"/>
  <c r="D3258" i="21"/>
  <c r="M3257" i="21"/>
  <c r="H3257" i="21"/>
  <c r="E3257" i="21"/>
  <c r="D3257" i="21"/>
  <c r="M3256" i="21"/>
  <c r="H3256" i="21"/>
  <c r="E3256" i="21"/>
  <c r="D3256" i="21"/>
  <c r="M3255" i="21"/>
  <c r="H3255" i="21"/>
  <c r="E3255" i="21"/>
  <c r="D3255" i="21"/>
  <c r="M3254" i="21"/>
  <c r="H3254" i="21"/>
  <c r="E3254" i="21"/>
  <c r="D3254" i="21"/>
  <c r="M3253" i="21"/>
  <c r="H3253" i="21"/>
  <c r="E3253" i="21"/>
  <c r="D3253" i="21"/>
  <c r="M3252" i="21"/>
  <c r="H3252" i="21"/>
  <c r="E3252" i="21"/>
  <c r="D3252" i="21"/>
  <c r="M3251" i="21"/>
  <c r="H3251" i="21"/>
  <c r="E3251" i="21"/>
  <c r="D3251" i="21"/>
  <c r="M3250" i="21"/>
  <c r="H3250" i="21"/>
  <c r="E3250" i="21"/>
  <c r="D3250" i="21"/>
  <c r="M3249" i="21"/>
  <c r="H3249" i="21"/>
  <c r="E3249" i="21"/>
  <c r="D3249" i="21"/>
  <c r="M3248" i="21"/>
  <c r="H3248" i="21"/>
  <c r="E3248" i="21"/>
  <c r="D3248" i="21"/>
  <c r="M3247" i="21"/>
  <c r="H3247" i="21"/>
  <c r="E3247" i="21"/>
  <c r="D3247" i="21"/>
  <c r="M3246" i="21"/>
  <c r="H3246" i="21"/>
  <c r="E3246" i="21"/>
  <c r="D3246" i="21"/>
  <c r="M3245" i="21"/>
  <c r="H3245" i="21"/>
  <c r="E3245" i="21"/>
  <c r="D3245" i="21"/>
  <c r="M3244" i="21"/>
  <c r="H3244" i="21"/>
  <c r="E3244" i="21"/>
  <c r="D3244" i="21"/>
  <c r="M3243" i="21"/>
  <c r="H3243" i="21"/>
  <c r="E3243" i="21"/>
  <c r="D3243" i="21"/>
  <c r="N3242" i="21"/>
  <c r="M3242" i="21"/>
  <c r="J3242" i="21"/>
  <c r="I3242" i="21"/>
  <c r="E3242" i="21"/>
  <c r="N3241" i="21"/>
  <c r="M3241" i="21"/>
  <c r="I3241" i="21"/>
  <c r="E3241" i="21"/>
  <c r="N3240" i="21"/>
  <c r="M3240" i="21"/>
  <c r="I3240" i="21"/>
  <c r="E3240" i="21"/>
  <c r="N3239" i="21"/>
  <c r="M3239" i="21"/>
  <c r="I3239" i="21"/>
  <c r="E3239" i="21"/>
  <c r="N3238" i="21"/>
  <c r="M3238" i="21"/>
  <c r="I3238" i="21"/>
  <c r="E3238" i="21"/>
  <c r="N3237" i="21"/>
  <c r="M3237" i="21"/>
  <c r="J3237" i="21"/>
  <c r="I3237" i="21"/>
  <c r="E3237" i="21"/>
  <c r="N3236" i="21"/>
  <c r="M3236" i="21"/>
  <c r="I3236" i="21"/>
  <c r="E3236" i="21"/>
  <c r="N3235" i="21"/>
  <c r="M3235" i="21"/>
  <c r="J3235" i="21"/>
  <c r="I3235" i="21"/>
  <c r="E3235" i="21"/>
  <c r="N3234" i="21"/>
  <c r="M3234" i="21"/>
  <c r="I3234" i="21"/>
  <c r="E3234" i="21"/>
  <c r="N3233" i="21"/>
  <c r="M3233" i="21"/>
  <c r="I3233" i="21"/>
  <c r="E3233" i="21"/>
  <c r="N3232" i="21"/>
  <c r="M3232" i="21"/>
  <c r="I3232" i="21"/>
  <c r="E3232" i="21"/>
  <c r="N3231" i="21"/>
  <c r="M3231" i="21"/>
  <c r="I3231" i="21"/>
  <c r="E3231" i="21"/>
  <c r="N3230" i="21"/>
  <c r="M3230" i="21"/>
  <c r="J3230" i="21"/>
  <c r="I3230" i="21"/>
  <c r="E3230" i="21"/>
  <c r="N3229" i="21"/>
  <c r="M3229" i="21"/>
  <c r="I3229" i="21"/>
  <c r="E3229" i="21"/>
  <c r="N3228" i="21"/>
  <c r="M3228" i="21"/>
  <c r="J3228" i="21"/>
  <c r="I3228" i="21"/>
  <c r="E3228" i="21"/>
  <c r="N3227" i="21"/>
  <c r="M3227" i="21"/>
  <c r="I3227" i="21"/>
  <c r="E3227" i="21"/>
  <c r="N3226" i="21"/>
  <c r="M3226" i="21"/>
  <c r="I3226" i="21"/>
  <c r="E3226" i="21"/>
  <c r="N3225" i="21"/>
  <c r="M3225" i="21"/>
  <c r="I3225" i="21"/>
  <c r="E3225" i="21"/>
  <c r="N3224" i="21"/>
  <c r="M3224" i="21"/>
  <c r="Q3224" i="21" s="1"/>
  <c r="I3224" i="21"/>
  <c r="E3224" i="21"/>
  <c r="N3223" i="21"/>
  <c r="M3223" i="21"/>
  <c r="J3223" i="21"/>
  <c r="I3223" i="21"/>
  <c r="E3223" i="21"/>
  <c r="N3222" i="21"/>
  <c r="M3222" i="21"/>
  <c r="I3222" i="21"/>
  <c r="E3222" i="21"/>
  <c r="N3221" i="21"/>
  <c r="M3221" i="21"/>
  <c r="J3221" i="21"/>
  <c r="I3221" i="21"/>
  <c r="E3221" i="21"/>
  <c r="N3220" i="21"/>
  <c r="M3220" i="21"/>
  <c r="I3220" i="21"/>
  <c r="E3220" i="21"/>
  <c r="N3219" i="21"/>
  <c r="M3219" i="21"/>
  <c r="I3219" i="21"/>
  <c r="E3219" i="21"/>
  <c r="N3218" i="21"/>
  <c r="M3218" i="21"/>
  <c r="I3218" i="21"/>
  <c r="E3218" i="21"/>
  <c r="N3217" i="21"/>
  <c r="M3217" i="21"/>
  <c r="I3217" i="21"/>
  <c r="E3217" i="21"/>
  <c r="N3216" i="21"/>
  <c r="M3216" i="21"/>
  <c r="J3216" i="21"/>
  <c r="I3216" i="21"/>
  <c r="E3216" i="21"/>
  <c r="N3215" i="21"/>
  <c r="M3215" i="21"/>
  <c r="I3215" i="21"/>
  <c r="E3215" i="21"/>
  <c r="N3214" i="21"/>
  <c r="M3214" i="21"/>
  <c r="J3214" i="21"/>
  <c r="I3214" i="21"/>
  <c r="E3214" i="21"/>
  <c r="N3213" i="21"/>
  <c r="M3213" i="21"/>
  <c r="I3213" i="21"/>
  <c r="E3213" i="21"/>
  <c r="N3212" i="21"/>
  <c r="M3212" i="21"/>
  <c r="I3212" i="21"/>
  <c r="E3212" i="21"/>
  <c r="N3211" i="21"/>
  <c r="M3211" i="21"/>
  <c r="I3211" i="21"/>
  <c r="E3211" i="21"/>
  <c r="N3210" i="21"/>
  <c r="M3210" i="21"/>
  <c r="O3210" i="21" s="1"/>
  <c r="I3210" i="21"/>
  <c r="E3210" i="21"/>
  <c r="N3209" i="21"/>
  <c r="M3209" i="21"/>
  <c r="J3209" i="21"/>
  <c r="I3209" i="21"/>
  <c r="E3209" i="21"/>
  <c r="N3208" i="21"/>
  <c r="M3208" i="21"/>
  <c r="I3208" i="21"/>
  <c r="E3208" i="21"/>
  <c r="N3207" i="21"/>
  <c r="M3207" i="21"/>
  <c r="J3207" i="21"/>
  <c r="I3207" i="21"/>
  <c r="E3207" i="21"/>
  <c r="N3206" i="21"/>
  <c r="M3206" i="21"/>
  <c r="I3206" i="21"/>
  <c r="E3206" i="21"/>
  <c r="N3205" i="21"/>
  <c r="M3205" i="21"/>
  <c r="I3205" i="21"/>
  <c r="E3205" i="21"/>
  <c r="N3204" i="21"/>
  <c r="M3204" i="21"/>
  <c r="I3204" i="21"/>
  <c r="E3204" i="21"/>
  <c r="N3203" i="21"/>
  <c r="M3203" i="21"/>
  <c r="I3203" i="21"/>
  <c r="E3203" i="21"/>
  <c r="N3202" i="21"/>
  <c r="M3202" i="21"/>
  <c r="J3202" i="21"/>
  <c r="I3202" i="21"/>
  <c r="E3202" i="21"/>
  <c r="N3201" i="21"/>
  <c r="M3201" i="21"/>
  <c r="I3201" i="21"/>
  <c r="E3201" i="21"/>
  <c r="N3200" i="21"/>
  <c r="M3200" i="21"/>
  <c r="J3200" i="21"/>
  <c r="I3200" i="21"/>
  <c r="E3200" i="21"/>
  <c r="N3199" i="21"/>
  <c r="M3199" i="21"/>
  <c r="I3199" i="21"/>
  <c r="E3199" i="21"/>
  <c r="N3198" i="21"/>
  <c r="M3198" i="21"/>
  <c r="I3198" i="21"/>
  <c r="E3198" i="21"/>
  <c r="N3197" i="21"/>
  <c r="M3197" i="21"/>
  <c r="I3197" i="21"/>
  <c r="E3197" i="21"/>
  <c r="N3196" i="21"/>
  <c r="M3196" i="21"/>
  <c r="Q3196" i="21" s="1"/>
  <c r="I3196" i="21"/>
  <c r="E3196" i="21"/>
  <c r="N3195" i="21"/>
  <c r="M3195" i="21"/>
  <c r="Q3195" i="21" s="1"/>
  <c r="J3195" i="21"/>
  <c r="I3195" i="21"/>
  <c r="E3195" i="21"/>
  <c r="N3194" i="21"/>
  <c r="M3194" i="21"/>
  <c r="I3194" i="21"/>
  <c r="E3194" i="21"/>
  <c r="N3193" i="21"/>
  <c r="M3193" i="21"/>
  <c r="J3193" i="21"/>
  <c r="I3193" i="21"/>
  <c r="E3193" i="21"/>
  <c r="N3192" i="21"/>
  <c r="M3192" i="21"/>
  <c r="I3192" i="21"/>
  <c r="E3192" i="21"/>
  <c r="N3191" i="21"/>
  <c r="M3191" i="21"/>
  <c r="I3191" i="21"/>
  <c r="E3191" i="21"/>
  <c r="N3190" i="21"/>
  <c r="M3190" i="21"/>
  <c r="I3190" i="21"/>
  <c r="E3190" i="21"/>
  <c r="N3189" i="21"/>
  <c r="M3189" i="21"/>
  <c r="I3189" i="21"/>
  <c r="E3189" i="21"/>
  <c r="N3188" i="21"/>
  <c r="M3188" i="21"/>
  <c r="J3188" i="21"/>
  <c r="I3188" i="21"/>
  <c r="E3188" i="21"/>
  <c r="N3187" i="21"/>
  <c r="M3187" i="21"/>
  <c r="I3187" i="21"/>
  <c r="E3187" i="21"/>
  <c r="N3186" i="21"/>
  <c r="M3186" i="21"/>
  <c r="J3186" i="21"/>
  <c r="I3186" i="21"/>
  <c r="E3186" i="21"/>
  <c r="N3185" i="21"/>
  <c r="M3185" i="21"/>
  <c r="I3185" i="21"/>
  <c r="E3185" i="21"/>
  <c r="N3184" i="21"/>
  <c r="M3184" i="21"/>
  <c r="I3184" i="21"/>
  <c r="E3184" i="21"/>
  <c r="N3183" i="21"/>
  <c r="M3183" i="21"/>
  <c r="I3183" i="21"/>
  <c r="E3183" i="21"/>
  <c r="N3182" i="21"/>
  <c r="M3182" i="21"/>
  <c r="Q3182" i="21" s="1"/>
  <c r="I3182" i="21"/>
  <c r="E3182" i="21"/>
  <c r="N3181" i="21"/>
  <c r="M3181" i="21"/>
  <c r="J3181" i="21"/>
  <c r="I3181" i="21"/>
  <c r="E3181" i="21"/>
  <c r="N3180" i="21"/>
  <c r="M3180" i="21"/>
  <c r="I3180" i="21"/>
  <c r="E3180" i="21"/>
  <c r="N3179" i="21"/>
  <c r="M3179" i="21"/>
  <c r="J3179" i="21"/>
  <c r="I3179" i="21"/>
  <c r="E3179" i="21"/>
  <c r="N3178" i="21"/>
  <c r="M3178" i="21"/>
  <c r="I3178" i="21"/>
  <c r="E3178" i="21"/>
  <c r="N3177" i="21"/>
  <c r="M3177" i="21"/>
  <c r="I3177" i="21"/>
  <c r="E3177" i="21"/>
  <c r="N3176" i="21"/>
  <c r="M3176" i="21"/>
  <c r="I3176" i="21"/>
  <c r="E3176" i="21"/>
  <c r="N3175" i="21"/>
  <c r="M3175" i="21"/>
  <c r="I3175" i="21"/>
  <c r="E3175" i="21"/>
  <c r="N3174" i="21"/>
  <c r="M3174" i="21"/>
  <c r="J3174" i="21"/>
  <c r="I3174" i="21"/>
  <c r="E3174" i="21"/>
  <c r="N3173" i="21"/>
  <c r="M3173" i="21"/>
  <c r="I3173" i="21"/>
  <c r="E3173" i="21"/>
  <c r="N3172" i="21"/>
  <c r="M3172" i="21"/>
  <c r="J3172" i="21"/>
  <c r="I3172" i="21"/>
  <c r="E3172" i="21"/>
  <c r="M3171" i="21"/>
  <c r="I3171" i="21"/>
  <c r="E3171" i="21"/>
  <c r="M3170" i="21"/>
  <c r="I3170" i="21"/>
  <c r="E3170" i="21"/>
  <c r="M3169" i="21"/>
  <c r="I3169" i="21"/>
  <c r="E3169" i="21"/>
  <c r="M3168" i="21"/>
  <c r="I3168" i="21"/>
  <c r="E3168" i="21"/>
  <c r="N3167" i="21"/>
  <c r="M3167" i="21"/>
  <c r="Q3167" i="21" s="1"/>
  <c r="J3167" i="21"/>
  <c r="I3167" i="21"/>
  <c r="E3167" i="21"/>
  <c r="M3166" i="21"/>
  <c r="I3166" i="21"/>
  <c r="E3166" i="21"/>
  <c r="N3165" i="21"/>
  <c r="M3165" i="21"/>
  <c r="J3165" i="21"/>
  <c r="I3165" i="21"/>
  <c r="E3165" i="21"/>
  <c r="N3164" i="21"/>
  <c r="M3164" i="21"/>
  <c r="J3164" i="21"/>
  <c r="I3164" i="21"/>
  <c r="E3164" i="21"/>
  <c r="N3163" i="21"/>
  <c r="M3163" i="21"/>
  <c r="J3163" i="21"/>
  <c r="I3163" i="21"/>
  <c r="E3163" i="21"/>
  <c r="N3162" i="21"/>
  <c r="M3162" i="21"/>
  <c r="J3162" i="21"/>
  <c r="I3162" i="21"/>
  <c r="E3162" i="21"/>
  <c r="N3161" i="21"/>
  <c r="M3161" i="21"/>
  <c r="J3161" i="21"/>
  <c r="I3161" i="21"/>
  <c r="E3161" i="21"/>
  <c r="N3160" i="21"/>
  <c r="M3160" i="21"/>
  <c r="J3160" i="21"/>
  <c r="I3160" i="21"/>
  <c r="E3160" i="21"/>
  <c r="N3159" i="21"/>
  <c r="M3159" i="21"/>
  <c r="J3159" i="21"/>
  <c r="I3159" i="21"/>
  <c r="P3159" i="21" s="1"/>
  <c r="E3159" i="21"/>
  <c r="N3158" i="21"/>
  <c r="M3158" i="21"/>
  <c r="J3158" i="21"/>
  <c r="I3158" i="21"/>
  <c r="E3158" i="21"/>
  <c r="N3157" i="21"/>
  <c r="M3157" i="21"/>
  <c r="J3157" i="21"/>
  <c r="I3157" i="21"/>
  <c r="E3157" i="21"/>
  <c r="N3156" i="21"/>
  <c r="M3156" i="21"/>
  <c r="J3156" i="21"/>
  <c r="I3156" i="21"/>
  <c r="E3156" i="21"/>
  <c r="N3155" i="21"/>
  <c r="M3155" i="21"/>
  <c r="J3155" i="21"/>
  <c r="I3155" i="21"/>
  <c r="P3155" i="21" s="1"/>
  <c r="E3155" i="21"/>
  <c r="N3154" i="21"/>
  <c r="M3154" i="21"/>
  <c r="J3154" i="21"/>
  <c r="I3154" i="21"/>
  <c r="E3154" i="21"/>
  <c r="N3153" i="21"/>
  <c r="M3153" i="21"/>
  <c r="J3153" i="21"/>
  <c r="I3153" i="21"/>
  <c r="E3153" i="21"/>
  <c r="N3152" i="21"/>
  <c r="M3152" i="21"/>
  <c r="J3152" i="21"/>
  <c r="I3152" i="21"/>
  <c r="E3152" i="21"/>
  <c r="N3151" i="21"/>
  <c r="M3151" i="21"/>
  <c r="J3151" i="21"/>
  <c r="I3151" i="21"/>
  <c r="P3151" i="21" s="1"/>
  <c r="E3151" i="21"/>
  <c r="N3150" i="21"/>
  <c r="M3150" i="21"/>
  <c r="J3150" i="21"/>
  <c r="I3150" i="21"/>
  <c r="E3150" i="21"/>
  <c r="N3149" i="21"/>
  <c r="M3149" i="21"/>
  <c r="J3149" i="21"/>
  <c r="I3149" i="21"/>
  <c r="E3149" i="21"/>
  <c r="N3148" i="21"/>
  <c r="M3148" i="21"/>
  <c r="J3148" i="21"/>
  <c r="I3148" i="21"/>
  <c r="E3148" i="21"/>
  <c r="N3147" i="21"/>
  <c r="M3147" i="21"/>
  <c r="J3147" i="21"/>
  <c r="I3147" i="21"/>
  <c r="P3147" i="21" s="1"/>
  <c r="E3147" i="21"/>
  <c r="N3146" i="21"/>
  <c r="M3146" i="21"/>
  <c r="J3146" i="21"/>
  <c r="I3146" i="21"/>
  <c r="E3146" i="21"/>
  <c r="N3145" i="21"/>
  <c r="M3145" i="21"/>
  <c r="J3145" i="21"/>
  <c r="I3145" i="21"/>
  <c r="E3145" i="21"/>
  <c r="N3144" i="21"/>
  <c r="M3144" i="21"/>
  <c r="J3144" i="21"/>
  <c r="I3144" i="21"/>
  <c r="E3144" i="21"/>
  <c r="N3143" i="21"/>
  <c r="M3143" i="21"/>
  <c r="J3143" i="21"/>
  <c r="I3143" i="21"/>
  <c r="E3143" i="21"/>
  <c r="N3142" i="21"/>
  <c r="M3142" i="21"/>
  <c r="J3142" i="21"/>
  <c r="I3142" i="21"/>
  <c r="E3142" i="21"/>
  <c r="N3141" i="21"/>
  <c r="M3141" i="21"/>
  <c r="J3141" i="21"/>
  <c r="I3141" i="21"/>
  <c r="E3141" i="21"/>
  <c r="N3140" i="21"/>
  <c r="M3140" i="21"/>
  <c r="J3140" i="21"/>
  <c r="I3140" i="21"/>
  <c r="E3140" i="21"/>
  <c r="N3139" i="21"/>
  <c r="M3139" i="21"/>
  <c r="J3139" i="21"/>
  <c r="I3139" i="21"/>
  <c r="P3139" i="21" s="1"/>
  <c r="E3139" i="21"/>
  <c r="N3138" i="21"/>
  <c r="M3138" i="21"/>
  <c r="J3138" i="21"/>
  <c r="I3138" i="21"/>
  <c r="E3138" i="21"/>
  <c r="N3137" i="21"/>
  <c r="M3137" i="21"/>
  <c r="J3137" i="21"/>
  <c r="I3137" i="21"/>
  <c r="E3137" i="21"/>
  <c r="N3136" i="21"/>
  <c r="M3136" i="21"/>
  <c r="J3136" i="21"/>
  <c r="I3136" i="21"/>
  <c r="E3136" i="21"/>
  <c r="N3135" i="21"/>
  <c r="M3135" i="21"/>
  <c r="J3135" i="21"/>
  <c r="I3135" i="21"/>
  <c r="P3135" i="21" s="1"/>
  <c r="E3135" i="21"/>
  <c r="N3134" i="21"/>
  <c r="M3134" i="21"/>
  <c r="J3134" i="21"/>
  <c r="I3134" i="21"/>
  <c r="E3134" i="21"/>
  <c r="N3133" i="21"/>
  <c r="M3133" i="21"/>
  <c r="J3133" i="21"/>
  <c r="I3133" i="21"/>
  <c r="E3133" i="21"/>
  <c r="N3132" i="21"/>
  <c r="M3132" i="21"/>
  <c r="J3132" i="21"/>
  <c r="I3132" i="21"/>
  <c r="E3132" i="21"/>
  <c r="N3131" i="21"/>
  <c r="M3131" i="21"/>
  <c r="J3131" i="21"/>
  <c r="I3131" i="21"/>
  <c r="P3131" i="21" s="1"/>
  <c r="E3131" i="21"/>
  <c r="N3130" i="21"/>
  <c r="M3130" i="21"/>
  <c r="J3130" i="21"/>
  <c r="I3130" i="21"/>
  <c r="E3130" i="21"/>
  <c r="N3129" i="21"/>
  <c r="M3129" i="21"/>
  <c r="J3129" i="21"/>
  <c r="I3129" i="21"/>
  <c r="E3129" i="21"/>
  <c r="N3128" i="21"/>
  <c r="M3128" i="21"/>
  <c r="J3128" i="21"/>
  <c r="I3128" i="21"/>
  <c r="E3128" i="21"/>
  <c r="N3127" i="21"/>
  <c r="M3127" i="21"/>
  <c r="J3127" i="21"/>
  <c r="I3127" i="21"/>
  <c r="P3127" i="21" s="1"/>
  <c r="E3127" i="21"/>
  <c r="N3126" i="21"/>
  <c r="M3126" i="21"/>
  <c r="J3126" i="21"/>
  <c r="I3126" i="21"/>
  <c r="E3126" i="21"/>
  <c r="N3125" i="21"/>
  <c r="M3125" i="21"/>
  <c r="J3125" i="21"/>
  <c r="I3125" i="21"/>
  <c r="E3125" i="21"/>
  <c r="N3124" i="21"/>
  <c r="M3124" i="21"/>
  <c r="J3124" i="21"/>
  <c r="I3124" i="21"/>
  <c r="E3124" i="21"/>
  <c r="N3123" i="21"/>
  <c r="M3123" i="21"/>
  <c r="J3123" i="21"/>
  <c r="I3123" i="21"/>
  <c r="P3123" i="21" s="1"/>
  <c r="E3123" i="21"/>
  <c r="N3122" i="21"/>
  <c r="M3122" i="21"/>
  <c r="J3122" i="21"/>
  <c r="I3122" i="21"/>
  <c r="E3122" i="21"/>
  <c r="N3121" i="21"/>
  <c r="M3121" i="21"/>
  <c r="J3121" i="21"/>
  <c r="I3121" i="21"/>
  <c r="E3121" i="21"/>
  <c r="N3120" i="21"/>
  <c r="M3120" i="21"/>
  <c r="J3120" i="21"/>
  <c r="I3120" i="21"/>
  <c r="E3120" i="21"/>
  <c r="N3119" i="21"/>
  <c r="M3119" i="21"/>
  <c r="J3119" i="21"/>
  <c r="I3119" i="21"/>
  <c r="P3119" i="21" s="1"/>
  <c r="E3119" i="21"/>
  <c r="N3118" i="21"/>
  <c r="M3118" i="21"/>
  <c r="J3118" i="21"/>
  <c r="I3118" i="21"/>
  <c r="E3118" i="21"/>
  <c r="N3117" i="21"/>
  <c r="M3117" i="21"/>
  <c r="J3117" i="21"/>
  <c r="I3117" i="21"/>
  <c r="E3117" i="21"/>
  <c r="N3116" i="21"/>
  <c r="M3116" i="21"/>
  <c r="J3116" i="21"/>
  <c r="I3116" i="21"/>
  <c r="E3116" i="21"/>
  <c r="N3115" i="21"/>
  <c r="M3115" i="21"/>
  <c r="J3115" i="21"/>
  <c r="I3115" i="21"/>
  <c r="P3115" i="21" s="1"/>
  <c r="E3115" i="21"/>
  <c r="N3114" i="21"/>
  <c r="M3114" i="21"/>
  <c r="J3114" i="21"/>
  <c r="I3114" i="21"/>
  <c r="E3114" i="21"/>
  <c r="N3113" i="21"/>
  <c r="M3113" i="21"/>
  <c r="J3113" i="21"/>
  <c r="I3113" i="21"/>
  <c r="E3113" i="21"/>
  <c r="N3112" i="21"/>
  <c r="M3112" i="21"/>
  <c r="J3112" i="21"/>
  <c r="I3112" i="21"/>
  <c r="E3112" i="21"/>
  <c r="N3111" i="21"/>
  <c r="M3111" i="21"/>
  <c r="J3111" i="21"/>
  <c r="I3111" i="21"/>
  <c r="P3111" i="21" s="1"/>
  <c r="E3111" i="21"/>
  <c r="N3110" i="21"/>
  <c r="M3110" i="21"/>
  <c r="J3110" i="21"/>
  <c r="I3110" i="21"/>
  <c r="E3110" i="21"/>
  <c r="N3109" i="21"/>
  <c r="M3109" i="21"/>
  <c r="J3109" i="21"/>
  <c r="I3109" i="21"/>
  <c r="E3109" i="21"/>
  <c r="N3108" i="21"/>
  <c r="M3108" i="21"/>
  <c r="J3108" i="21"/>
  <c r="I3108" i="21"/>
  <c r="E3108" i="21"/>
  <c r="N3107" i="21"/>
  <c r="M3107" i="21"/>
  <c r="J3107" i="21"/>
  <c r="I3107" i="21"/>
  <c r="P3107" i="21" s="1"/>
  <c r="E3107" i="21"/>
  <c r="N3106" i="21"/>
  <c r="M3106" i="21"/>
  <c r="J3106" i="21"/>
  <c r="I3106" i="21"/>
  <c r="E3106" i="21"/>
  <c r="N3105" i="21"/>
  <c r="M3105" i="21"/>
  <c r="J3105" i="21"/>
  <c r="I3105" i="21"/>
  <c r="E3105" i="21"/>
  <c r="N3104" i="21"/>
  <c r="M3104" i="21"/>
  <c r="J3104" i="21"/>
  <c r="I3104" i="21"/>
  <c r="E3104" i="21"/>
  <c r="N3103" i="21"/>
  <c r="M3103" i="21"/>
  <c r="J3103" i="21"/>
  <c r="I3103" i="21"/>
  <c r="P3103" i="21" s="1"/>
  <c r="E3103" i="21"/>
  <c r="N3102" i="21"/>
  <c r="M3102" i="21"/>
  <c r="J3102" i="21"/>
  <c r="I3102" i="21"/>
  <c r="E3102" i="21"/>
  <c r="N3101" i="21"/>
  <c r="M3101" i="21"/>
  <c r="J3101" i="21"/>
  <c r="I3101" i="21"/>
  <c r="E3101" i="21"/>
  <c r="N3100" i="21"/>
  <c r="M3100" i="21"/>
  <c r="J3100" i="21"/>
  <c r="I3100" i="21"/>
  <c r="E3100" i="21"/>
  <c r="N3099" i="21"/>
  <c r="M3099" i="21"/>
  <c r="J3099" i="21"/>
  <c r="I3099" i="21"/>
  <c r="P3099" i="21" s="1"/>
  <c r="E3099" i="21"/>
  <c r="N3098" i="21"/>
  <c r="M3098" i="21"/>
  <c r="J3098" i="21"/>
  <c r="I3098" i="21"/>
  <c r="E3098" i="21"/>
  <c r="N3097" i="21"/>
  <c r="M3097" i="21"/>
  <c r="J3097" i="21"/>
  <c r="I3097" i="21"/>
  <c r="E3097" i="21"/>
  <c r="N3096" i="21"/>
  <c r="M3096" i="21"/>
  <c r="J3096" i="21"/>
  <c r="I3096" i="21"/>
  <c r="E3096" i="21"/>
  <c r="N3095" i="21"/>
  <c r="M3095" i="21"/>
  <c r="J3095" i="21"/>
  <c r="I3095" i="21"/>
  <c r="E3095" i="21"/>
  <c r="N3094" i="21"/>
  <c r="M3094" i="21"/>
  <c r="J3094" i="21"/>
  <c r="I3094" i="21"/>
  <c r="E3094" i="21"/>
  <c r="N3093" i="21"/>
  <c r="M3093" i="21"/>
  <c r="J3093" i="21"/>
  <c r="I3093" i="21"/>
  <c r="E3093" i="21"/>
  <c r="N3092" i="21"/>
  <c r="M3092" i="21"/>
  <c r="J3092" i="21"/>
  <c r="I3092" i="21"/>
  <c r="E3092" i="21"/>
  <c r="N3091" i="21"/>
  <c r="M3091" i="21"/>
  <c r="J3091" i="21"/>
  <c r="I3091" i="21"/>
  <c r="P3091" i="21" s="1"/>
  <c r="E3091" i="21"/>
  <c r="N3090" i="21"/>
  <c r="M3090" i="21"/>
  <c r="J3090" i="21"/>
  <c r="I3090" i="21"/>
  <c r="E3090" i="21"/>
  <c r="N3089" i="21"/>
  <c r="M3089" i="21"/>
  <c r="J3089" i="21"/>
  <c r="I3089" i="21"/>
  <c r="E3089" i="21"/>
  <c r="N3088" i="21"/>
  <c r="M3088" i="21"/>
  <c r="J3088" i="21"/>
  <c r="I3088" i="21"/>
  <c r="E3088" i="21"/>
  <c r="N3087" i="21"/>
  <c r="M3087" i="21"/>
  <c r="J3087" i="21"/>
  <c r="I3087" i="21"/>
  <c r="P3087" i="21" s="1"/>
  <c r="E3087" i="21"/>
  <c r="N3086" i="21"/>
  <c r="M3086" i="21"/>
  <c r="J3086" i="21"/>
  <c r="I3086" i="21"/>
  <c r="E3086" i="21"/>
  <c r="N3085" i="21"/>
  <c r="M3085" i="21"/>
  <c r="J3085" i="21"/>
  <c r="I3085" i="21"/>
  <c r="E3085" i="21"/>
  <c r="N3084" i="21"/>
  <c r="M3084" i="21"/>
  <c r="J3084" i="21"/>
  <c r="I3084" i="21"/>
  <c r="E3084" i="21"/>
  <c r="N3083" i="21"/>
  <c r="M3083" i="21"/>
  <c r="J3083" i="21"/>
  <c r="I3083" i="21"/>
  <c r="P3083" i="21" s="1"/>
  <c r="E3083" i="21"/>
  <c r="N3082" i="21"/>
  <c r="M3082" i="21"/>
  <c r="J3082" i="21"/>
  <c r="I3082" i="21"/>
  <c r="E3082" i="21"/>
  <c r="N3081" i="21"/>
  <c r="M3081" i="21"/>
  <c r="J3081" i="21"/>
  <c r="I3081" i="21"/>
  <c r="E3081" i="21"/>
  <c r="N3080" i="21"/>
  <c r="M3080" i="21"/>
  <c r="J3080" i="21"/>
  <c r="I3080" i="21"/>
  <c r="E3080" i="21"/>
  <c r="N3079" i="21"/>
  <c r="M3079" i="21"/>
  <c r="J3079" i="21"/>
  <c r="I3079" i="21"/>
  <c r="P3079" i="21" s="1"/>
  <c r="E3079" i="21"/>
  <c r="N3078" i="21"/>
  <c r="M3078" i="21"/>
  <c r="J3078" i="21"/>
  <c r="I3078" i="21"/>
  <c r="E3078" i="21"/>
  <c r="N3077" i="21"/>
  <c r="M3077" i="21"/>
  <c r="J3077" i="21"/>
  <c r="I3077" i="21"/>
  <c r="E3077" i="21"/>
  <c r="N3076" i="21"/>
  <c r="M3076" i="21"/>
  <c r="J3076" i="21"/>
  <c r="I3076" i="21"/>
  <c r="E3076" i="21"/>
  <c r="N3075" i="21"/>
  <c r="M3075" i="21"/>
  <c r="J3075" i="21"/>
  <c r="I3075" i="21"/>
  <c r="E3075" i="21"/>
  <c r="N3074" i="21"/>
  <c r="M3074" i="21"/>
  <c r="J3074" i="21"/>
  <c r="I3074" i="21"/>
  <c r="E3074" i="21"/>
  <c r="N3073" i="21"/>
  <c r="M3073" i="21"/>
  <c r="J3073" i="21"/>
  <c r="I3073" i="21"/>
  <c r="E3073" i="21"/>
  <c r="N3072" i="21"/>
  <c r="M3072" i="21"/>
  <c r="J3072" i="21"/>
  <c r="I3072" i="21"/>
  <c r="E3072" i="21"/>
  <c r="N3071" i="21"/>
  <c r="M3071" i="21"/>
  <c r="J3071" i="21"/>
  <c r="I3071" i="21"/>
  <c r="P3071" i="21" s="1"/>
  <c r="E3071" i="21"/>
  <c r="N3070" i="21"/>
  <c r="M3070" i="21"/>
  <c r="J3070" i="21"/>
  <c r="I3070" i="21"/>
  <c r="E3070" i="21"/>
  <c r="N3069" i="21"/>
  <c r="M3069" i="21"/>
  <c r="J3069" i="21"/>
  <c r="I3069" i="21"/>
  <c r="E3069" i="21"/>
  <c r="N3068" i="21"/>
  <c r="M3068" i="21"/>
  <c r="J3068" i="21"/>
  <c r="I3068" i="21"/>
  <c r="E3068" i="21"/>
  <c r="N3067" i="21"/>
  <c r="M3067" i="21"/>
  <c r="J3067" i="21"/>
  <c r="I3067" i="21"/>
  <c r="P3067" i="21" s="1"/>
  <c r="E3067" i="21"/>
  <c r="N3066" i="21"/>
  <c r="M3066" i="21"/>
  <c r="J3066" i="21"/>
  <c r="I3066" i="21"/>
  <c r="E3066" i="21"/>
  <c r="N3065" i="21"/>
  <c r="M3065" i="21"/>
  <c r="J3065" i="21"/>
  <c r="I3065" i="21"/>
  <c r="E3065" i="21"/>
  <c r="N3064" i="21"/>
  <c r="M3064" i="21"/>
  <c r="J3064" i="21"/>
  <c r="I3064" i="21"/>
  <c r="E3064" i="21"/>
  <c r="N3063" i="21"/>
  <c r="M3063" i="21"/>
  <c r="J3063" i="21"/>
  <c r="I3063" i="21"/>
  <c r="P3063" i="21" s="1"/>
  <c r="E3063" i="21"/>
  <c r="N3062" i="21"/>
  <c r="M3062" i="21"/>
  <c r="J3062" i="21"/>
  <c r="I3062" i="21"/>
  <c r="E3062" i="21"/>
  <c r="N3061" i="21"/>
  <c r="M3061" i="21"/>
  <c r="J3061" i="21"/>
  <c r="I3061" i="21"/>
  <c r="E3061" i="21"/>
  <c r="N3060" i="21"/>
  <c r="M3060" i="21"/>
  <c r="J3060" i="21"/>
  <c r="I3060" i="21"/>
  <c r="E3060" i="21"/>
  <c r="N3059" i="21"/>
  <c r="M3059" i="21"/>
  <c r="J3059" i="21"/>
  <c r="I3059" i="21"/>
  <c r="P3059" i="21" s="1"/>
  <c r="E3059" i="21"/>
  <c r="N3058" i="21"/>
  <c r="M3058" i="21"/>
  <c r="J3058" i="21"/>
  <c r="I3058" i="21"/>
  <c r="E3058" i="21"/>
  <c r="N3057" i="21"/>
  <c r="M3057" i="21"/>
  <c r="J3057" i="21"/>
  <c r="I3057" i="21"/>
  <c r="E3057" i="21"/>
  <c r="N3056" i="21"/>
  <c r="M3056" i="21"/>
  <c r="J3056" i="21"/>
  <c r="I3056" i="21"/>
  <c r="E3056" i="21"/>
  <c r="N3055" i="21"/>
  <c r="M3055" i="21"/>
  <c r="J3055" i="21"/>
  <c r="I3055" i="21"/>
  <c r="P3055" i="21" s="1"/>
  <c r="E3055" i="21"/>
  <c r="N3054" i="21"/>
  <c r="M3054" i="21"/>
  <c r="J3054" i="21"/>
  <c r="I3054" i="21"/>
  <c r="E3054" i="21"/>
  <c r="N3053" i="21"/>
  <c r="M3053" i="21"/>
  <c r="J3053" i="21"/>
  <c r="I3053" i="21"/>
  <c r="E3053" i="21"/>
  <c r="N3052" i="21"/>
  <c r="M3052" i="21"/>
  <c r="J3052" i="21"/>
  <c r="I3052" i="21"/>
  <c r="E3052" i="21"/>
  <c r="N3051" i="21"/>
  <c r="M3051" i="21"/>
  <c r="J3051" i="21"/>
  <c r="I3051" i="21"/>
  <c r="P3051" i="21" s="1"/>
  <c r="E3051" i="21"/>
  <c r="N3050" i="21"/>
  <c r="M3050" i="21"/>
  <c r="J3050" i="21"/>
  <c r="I3050" i="21"/>
  <c r="E3050" i="21"/>
  <c r="N3049" i="21"/>
  <c r="M3049" i="21"/>
  <c r="J3049" i="21"/>
  <c r="I3049" i="21"/>
  <c r="E3049" i="21"/>
  <c r="N3048" i="21"/>
  <c r="M3048" i="21"/>
  <c r="J3048" i="21"/>
  <c r="I3048" i="21"/>
  <c r="E3048" i="21"/>
  <c r="N3047" i="21"/>
  <c r="M3047" i="21"/>
  <c r="J3047" i="21"/>
  <c r="I3047" i="21"/>
  <c r="P3047" i="21" s="1"/>
  <c r="E3047" i="21"/>
  <c r="N3046" i="21"/>
  <c r="M3046" i="21"/>
  <c r="J3046" i="21"/>
  <c r="I3046" i="21"/>
  <c r="E3046" i="21"/>
  <c r="N3045" i="21"/>
  <c r="M3045" i="21"/>
  <c r="J3045" i="21"/>
  <c r="I3045" i="21"/>
  <c r="E3045" i="21"/>
  <c r="N3044" i="21"/>
  <c r="M3044" i="21"/>
  <c r="J3044" i="21"/>
  <c r="I3044" i="21"/>
  <c r="E3044" i="21"/>
  <c r="N3043" i="21"/>
  <c r="M3043" i="21"/>
  <c r="J3043" i="21"/>
  <c r="I3043" i="21"/>
  <c r="P3043" i="21" s="1"/>
  <c r="E3043" i="21"/>
  <c r="N3042" i="21"/>
  <c r="M3042" i="21"/>
  <c r="J3042" i="21"/>
  <c r="I3042" i="21"/>
  <c r="E3042" i="21"/>
  <c r="N3041" i="21"/>
  <c r="M3041" i="21"/>
  <c r="J3041" i="21"/>
  <c r="I3041" i="21"/>
  <c r="E3041" i="21"/>
  <c r="N3040" i="21"/>
  <c r="M3040" i="21"/>
  <c r="J3040" i="21"/>
  <c r="I3040" i="21"/>
  <c r="E3040" i="21"/>
  <c r="N3039" i="21"/>
  <c r="M3039" i="21"/>
  <c r="J3039" i="21"/>
  <c r="I3039" i="21"/>
  <c r="P3039" i="21" s="1"/>
  <c r="E3039" i="21"/>
  <c r="N3038" i="21"/>
  <c r="M3038" i="21"/>
  <c r="J3038" i="21"/>
  <c r="I3038" i="21"/>
  <c r="E3038" i="21"/>
  <c r="N3037" i="21"/>
  <c r="M3037" i="21"/>
  <c r="J3037" i="21"/>
  <c r="I3037" i="21"/>
  <c r="E3037" i="21"/>
  <c r="N3036" i="21"/>
  <c r="M3036" i="21"/>
  <c r="J3036" i="21"/>
  <c r="I3036" i="21"/>
  <c r="E3036" i="21"/>
  <c r="N3035" i="21"/>
  <c r="M3035" i="21"/>
  <c r="J3035" i="21"/>
  <c r="I3035" i="21"/>
  <c r="P3035" i="21" s="1"/>
  <c r="E3035" i="21"/>
  <c r="N3034" i="21"/>
  <c r="M3034" i="21"/>
  <c r="J3034" i="21"/>
  <c r="I3034" i="21"/>
  <c r="E3034" i="21"/>
  <c r="N3033" i="21"/>
  <c r="M3033" i="21"/>
  <c r="J3033" i="21"/>
  <c r="I3033" i="21"/>
  <c r="E3033" i="21"/>
  <c r="N3032" i="21"/>
  <c r="M3032" i="21"/>
  <c r="J3032" i="21"/>
  <c r="I3032" i="21"/>
  <c r="E3032" i="21"/>
  <c r="N3031" i="21"/>
  <c r="M3031" i="21"/>
  <c r="J3031" i="21"/>
  <c r="I3031" i="21"/>
  <c r="P3031" i="21" s="1"/>
  <c r="E3031" i="21"/>
  <c r="N3030" i="21"/>
  <c r="M3030" i="21"/>
  <c r="O3030" i="21"/>
  <c r="J3030" i="21"/>
  <c r="I3030" i="21"/>
  <c r="E3030" i="21"/>
  <c r="N3029" i="21"/>
  <c r="M3029" i="21"/>
  <c r="J3029" i="21"/>
  <c r="I3029" i="21"/>
  <c r="E3029" i="21"/>
  <c r="N3028" i="21"/>
  <c r="M3028" i="21"/>
  <c r="J3028" i="21"/>
  <c r="I3028" i="21"/>
  <c r="E3028" i="21"/>
  <c r="N3027" i="21"/>
  <c r="M3027" i="21"/>
  <c r="J3027" i="21"/>
  <c r="I3027" i="21"/>
  <c r="P3027" i="21" s="1"/>
  <c r="E3027" i="21"/>
  <c r="N3026" i="21"/>
  <c r="M3026" i="21"/>
  <c r="J3026" i="21"/>
  <c r="I3026" i="21"/>
  <c r="H3026" i="21"/>
  <c r="E3026" i="21"/>
  <c r="N3025" i="21"/>
  <c r="M3025" i="21"/>
  <c r="J3025" i="21"/>
  <c r="I3025" i="21"/>
  <c r="H3025" i="21"/>
  <c r="E3025" i="21"/>
  <c r="N3024" i="21"/>
  <c r="M3024" i="21"/>
  <c r="J3024" i="21"/>
  <c r="I3024" i="21"/>
  <c r="H3024" i="21"/>
  <c r="E3024" i="21"/>
  <c r="N3023" i="21"/>
  <c r="M3023" i="21"/>
  <c r="O3023" i="21"/>
  <c r="J3023" i="21"/>
  <c r="I3023" i="21"/>
  <c r="H3023" i="21"/>
  <c r="E3023" i="21"/>
  <c r="N3022" i="21"/>
  <c r="M3022" i="21"/>
  <c r="J3022" i="21"/>
  <c r="I3022" i="21"/>
  <c r="H3022" i="21"/>
  <c r="E3022" i="21"/>
  <c r="N3021" i="21"/>
  <c r="M3021" i="21"/>
  <c r="J3021" i="21"/>
  <c r="I3021" i="21"/>
  <c r="H3021" i="21"/>
  <c r="E3021" i="21"/>
  <c r="N3020" i="21"/>
  <c r="M3020" i="21"/>
  <c r="J3020" i="21"/>
  <c r="I3020" i="21"/>
  <c r="P3020" i="21"/>
  <c r="H3020" i="21"/>
  <c r="E3020" i="21"/>
  <c r="N3019" i="21"/>
  <c r="M3019" i="21"/>
  <c r="J3019" i="21"/>
  <c r="I3019" i="21"/>
  <c r="P3019" i="21" s="1"/>
  <c r="H3019" i="21"/>
  <c r="E3019" i="21"/>
  <c r="N3018" i="21"/>
  <c r="M3018" i="21"/>
  <c r="J3018" i="21"/>
  <c r="I3018" i="21"/>
  <c r="H3018" i="21"/>
  <c r="E3018" i="21"/>
  <c r="N3017" i="21"/>
  <c r="M3017" i="21"/>
  <c r="J3017" i="21"/>
  <c r="I3017" i="21"/>
  <c r="H3017" i="21"/>
  <c r="K3017" i="21" s="1"/>
  <c r="E3017" i="21"/>
  <c r="N3016" i="21"/>
  <c r="M3016" i="21"/>
  <c r="J3016" i="21"/>
  <c r="I3016" i="21"/>
  <c r="H3016" i="21"/>
  <c r="E3016" i="21"/>
  <c r="N3015" i="21"/>
  <c r="M3015" i="21"/>
  <c r="J3015" i="21"/>
  <c r="I3015" i="21"/>
  <c r="H3015" i="21"/>
  <c r="E3015" i="21"/>
  <c r="N3014" i="21"/>
  <c r="M3014" i="21"/>
  <c r="J3014" i="21"/>
  <c r="I3014" i="21"/>
  <c r="H3014" i="21"/>
  <c r="E3014" i="21"/>
  <c r="N3013" i="21"/>
  <c r="M3013" i="21"/>
  <c r="J3013" i="21"/>
  <c r="I3013" i="21"/>
  <c r="H3013" i="21"/>
  <c r="E3013" i="21"/>
  <c r="N3012" i="21"/>
  <c r="M3012" i="21"/>
  <c r="O3012" i="21" s="1"/>
  <c r="J3012" i="21"/>
  <c r="I3012" i="21"/>
  <c r="H3012" i="21"/>
  <c r="E3012" i="21"/>
  <c r="N3011" i="21"/>
  <c r="M3011" i="21"/>
  <c r="J3011" i="21"/>
  <c r="I3011" i="21"/>
  <c r="H3011" i="21"/>
  <c r="E3011" i="21"/>
  <c r="N3010" i="21"/>
  <c r="M3010" i="21"/>
  <c r="J3010" i="21"/>
  <c r="I3010" i="21"/>
  <c r="H3010" i="21"/>
  <c r="E3010" i="21"/>
  <c r="N3009" i="21"/>
  <c r="M3009" i="21"/>
  <c r="J3009" i="21"/>
  <c r="I3009" i="21"/>
  <c r="H3009" i="21"/>
  <c r="E3009" i="21"/>
  <c r="N3008" i="21"/>
  <c r="M3008" i="21"/>
  <c r="J3008" i="21"/>
  <c r="I3008" i="21"/>
  <c r="H3008" i="21"/>
  <c r="E3008" i="21"/>
  <c r="N3007" i="21"/>
  <c r="M3007" i="21"/>
  <c r="J3007" i="21"/>
  <c r="I3007" i="21"/>
  <c r="H3007" i="21"/>
  <c r="K3007" i="21" s="1"/>
  <c r="E3007" i="21"/>
  <c r="N3006" i="21"/>
  <c r="M3006" i="21"/>
  <c r="J3006" i="21"/>
  <c r="I3006" i="21"/>
  <c r="H3006" i="21"/>
  <c r="E3006" i="21"/>
  <c r="N3005" i="21"/>
  <c r="M3005" i="21"/>
  <c r="J3005" i="21"/>
  <c r="I3005" i="21"/>
  <c r="H3005" i="21"/>
  <c r="E3005" i="21"/>
  <c r="N3004" i="21"/>
  <c r="M3004" i="21"/>
  <c r="J3004" i="21"/>
  <c r="I3004" i="21"/>
  <c r="H3004" i="21"/>
  <c r="E3004" i="21"/>
  <c r="N3003" i="21"/>
  <c r="M3003" i="21"/>
  <c r="J3003" i="21"/>
  <c r="I3003" i="21"/>
  <c r="H3003" i="21"/>
  <c r="E3003" i="21"/>
  <c r="N3002" i="21"/>
  <c r="M3002" i="21"/>
  <c r="Q3002" i="21" s="1"/>
  <c r="J3002" i="21"/>
  <c r="I3002" i="21"/>
  <c r="H3002" i="21"/>
  <c r="E3002" i="21"/>
  <c r="N3001" i="21"/>
  <c r="M3001" i="21"/>
  <c r="J3001" i="21"/>
  <c r="I3001" i="21"/>
  <c r="H3001" i="21"/>
  <c r="E3001" i="21"/>
  <c r="N3000" i="21"/>
  <c r="M3000" i="21"/>
  <c r="J3000" i="21"/>
  <c r="I3000" i="21"/>
  <c r="P3000" i="21"/>
  <c r="H3000" i="21"/>
  <c r="E3000" i="21"/>
  <c r="N2999" i="21"/>
  <c r="M2999" i="21"/>
  <c r="J2999" i="21"/>
  <c r="I2999" i="21"/>
  <c r="P2999" i="21" s="1"/>
  <c r="H2999" i="21"/>
  <c r="E2999" i="21"/>
  <c r="N2998" i="21"/>
  <c r="M2998" i="21"/>
  <c r="J2998" i="21"/>
  <c r="I2998" i="21"/>
  <c r="H2998" i="21"/>
  <c r="E2998" i="21"/>
  <c r="N2997" i="21"/>
  <c r="M2997" i="21"/>
  <c r="J2997" i="21"/>
  <c r="I2997" i="21"/>
  <c r="H2997" i="21"/>
  <c r="E2997" i="21"/>
  <c r="N2996" i="21"/>
  <c r="M2996" i="21"/>
  <c r="J2996" i="21"/>
  <c r="I2996" i="21"/>
  <c r="H2996" i="21"/>
  <c r="E2996" i="21"/>
  <c r="N2995" i="21"/>
  <c r="M2995" i="21"/>
  <c r="J2995" i="21"/>
  <c r="I2995" i="21"/>
  <c r="H2995" i="21"/>
  <c r="E2995" i="21"/>
  <c r="N2994" i="21"/>
  <c r="M2994" i="21"/>
  <c r="J2994" i="21"/>
  <c r="I2994" i="21"/>
  <c r="H2994" i="21"/>
  <c r="E2994" i="21"/>
  <c r="N2993" i="21"/>
  <c r="M2993" i="21"/>
  <c r="Q2993" i="21"/>
  <c r="J2993" i="21"/>
  <c r="I2993" i="21"/>
  <c r="H2993" i="21"/>
  <c r="E2993" i="21"/>
  <c r="N2992" i="21"/>
  <c r="M2992" i="21"/>
  <c r="Q2992" i="21" s="1"/>
  <c r="J2992" i="21"/>
  <c r="I2992" i="21"/>
  <c r="H2992" i="21"/>
  <c r="E2992" i="21"/>
  <c r="N2991" i="21"/>
  <c r="M2991" i="21"/>
  <c r="J2991" i="21"/>
  <c r="I2991" i="21"/>
  <c r="H2991" i="21"/>
  <c r="E2991" i="21"/>
  <c r="N2990" i="21"/>
  <c r="M2990" i="21"/>
  <c r="J2990" i="21"/>
  <c r="I2990" i="21"/>
  <c r="H2990" i="21"/>
  <c r="E2990" i="21"/>
  <c r="N2989" i="21"/>
  <c r="M2989" i="21"/>
  <c r="J2989" i="21"/>
  <c r="I2989" i="21"/>
  <c r="P2989" i="21" s="1"/>
  <c r="H2989" i="21"/>
  <c r="E2989" i="21"/>
  <c r="N2988" i="21"/>
  <c r="M2988" i="21"/>
  <c r="J2988" i="21"/>
  <c r="I2988" i="21"/>
  <c r="H2988" i="21"/>
  <c r="E2988" i="21"/>
  <c r="N2987" i="21"/>
  <c r="M2987" i="21"/>
  <c r="J2987" i="21"/>
  <c r="I2987" i="21"/>
  <c r="H2987" i="21"/>
  <c r="E2987" i="21"/>
  <c r="N2986" i="21"/>
  <c r="M2986" i="21"/>
  <c r="J2986" i="21"/>
  <c r="I2986" i="21"/>
  <c r="H2986" i="21"/>
  <c r="E2986" i="21"/>
  <c r="N2985" i="21"/>
  <c r="M2985" i="21"/>
  <c r="J2985" i="21"/>
  <c r="I2985" i="21"/>
  <c r="H2985" i="21"/>
  <c r="E2985" i="21"/>
  <c r="N2984" i="21"/>
  <c r="M2984" i="21"/>
  <c r="J2984" i="21"/>
  <c r="I2984" i="21"/>
  <c r="H2984" i="21"/>
  <c r="E2984" i="21"/>
  <c r="N2983" i="21"/>
  <c r="M2983" i="21"/>
  <c r="J2983" i="21"/>
  <c r="I2983" i="21"/>
  <c r="H2983" i="21"/>
  <c r="E2983" i="21"/>
  <c r="N2982" i="21"/>
  <c r="M2982" i="21"/>
  <c r="Q2982" i="21" s="1"/>
  <c r="J2982" i="21"/>
  <c r="I2982" i="21"/>
  <c r="H2982" i="21"/>
  <c r="E2982" i="21"/>
  <c r="N2981" i="21"/>
  <c r="M2981" i="21"/>
  <c r="J2981" i="21"/>
  <c r="I2981" i="21"/>
  <c r="H2981" i="21"/>
  <c r="E2981" i="21"/>
  <c r="N2980" i="21"/>
  <c r="M2980" i="21"/>
  <c r="J2980" i="21"/>
  <c r="I2980" i="21"/>
  <c r="P2980" i="21"/>
  <c r="H2980" i="21"/>
  <c r="E2980" i="21"/>
  <c r="N2979" i="21"/>
  <c r="M2979" i="21"/>
  <c r="J2979" i="21"/>
  <c r="I2979" i="21"/>
  <c r="P2979" i="21" s="1"/>
  <c r="H2979" i="21"/>
  <c r="E2979" i="21"/>
  <c r="N2978" i="21"/>
  <c r="M2978" i="21"/>
  <c r="J2978" i="21"/>
  <c r="I2978" i="21"/>
  <c r="H2978" i="21"/>
  <c r="E2978" i="21"/>
  <c r="N2977" i="21"/>
  <c r="M2977" i="21"/>
  <c r="J2977" i="21"/>
  <c r="I2977" i="21"/>
  <c r="H2977" i="21"/>
  <c r="E2977" i="21"/>
  <c r="N2976" i="21"/>
  <c r="M2976" i="21"/>
  <c r="J2976" i="21"/>
  <c r="I2976" i="21"/>
  <c r="H2976" i="21"/>
  <c r="E2976" i="21"/>
  <c r="N2975" i="21"/>
  <c r="M2975" i="21"/>
  <c r="J2975" i="21"/>
  <c r="I2975" i="21"/>
  <c r="H2975" i="21"/>
  <c r="E2975" i="21"/>
  <c r="N2974" i="21"/>
  <c r="M2974" i="21"/>
  <c r="J2974" i="21"/>
  <c r="I2974" i="21"/>
  <c r="H2974" i="21"/>
  <c r="E2974" i="21"/>
  <c r="N2973" i="21"/>
  <c r="M2973" i="21"/>
  <c r="J2973" i="21"/>
  <c r="I2973" i="21"/>
  <c r="H2973" i="21"/>
  <c r="E2973" i="21"/>
  <c r="N2972" i="21"/>
  <c r="M2972" i="21"/>
  <c r="O2972" i="21" s="1"/>
  <c r="J2972" i="21"/>
  <c r="I2972" i="21"/>
  <c r="H2972" i="21"/>
  <c r="E2972" i="21"/>
  <c r="N2971" i="21"/>
  <c r="M2971" i="21"/>
  <c r="J2971" i="21"/>
  <c r="I2971" i="21"/>
  <c r="H2971" i="21"/>
  <c r="E2971" i="21"/>
  <c r="N2970" i="21"/>
  <c r="M2970" i="21"/>
  <c r="J2970" i="21"/>
  <c r="I2970" i="21"/>
  <c r="H2970" i="21"/>
  <c r="E2970" i="21"/>
  <c r="N2969" i="21"/>
  <c r="M2969" i="21"/>
  <c r="J2969" i="21"/>
  <c r="I2969" i="21"/>
  <c r="H2969" i="21"/>
  <c r="E2969" i="21"/>
  <c r="N2968" i="21"/>
  <c r="M2968" i="21"/>
  <c r="J2968" i="21"/>
  <c r="I2968" i="21"/>
  <c r="H2968" i="21"/>
  <c r="E2968" i="21"/>
  <c r="N2967" i="21"/>
  <c r="M2967" i="21"/>
  <c r="J2967" i="21"/>
  <c r="I2967" i="21"/>
  <c r="H2967" i="21"/>
  <c r="K2967" i="21" s="1"/>
  <c r="E2967" i="21"/>
  <c r="N2966" i="21"/>
  <c r="M2966" i="21"/>
  <c r="J2966" i="21"/>
  <c r="I2966" i="21"/>
  <c r="H2966" i="21"/>
  <c r="E2966" i="21"/>
  <c r="N2965" i="21"/>
  <c r="M2965" i="21"/>
  <c r="J2965" i="21"/>
  <c r="I2965" i="21"/>
  <c r="H2965" i="21"/>
  <c r="E2965" i="21"/>
  <c r="N2964" i="21"/>
  <c r="M2964" i="21"/>
  <c r="J2964" i="21"/>
  <c r="I2964" i="21"/>
  <c r="H2964" i="21"/>
  <c r="E2964" i="21"/>
  <c r="N2963" i="21"/>
  <c r="M2963" i="21"/>
  <c r="O2963" i="21"/>
  <c r="J2963" i="21"/>
  <c r="I2963" i="21"/>
  <c r="H2963" i="21"/>
  <c r="E2963" i="21"/>
  <c r="N2962" i="21"/>
  <c r="M2962" i="21"/>
  <c r="O2962" i="21" s="1"/>
  <c r="J2962" i="21"/>
  <c r="I2962" i="21"/>
  <c r="H2962" i="21"/>
  <c r="E2962" i="21"/>
  <c r="N2961" i="21"/>
  <c r="M2961" i="21"/>
  <c r="J2961" i="21"/>
  <c r="I2961" i="21"/>
  <c r="H2961" i="21"/>
  <c r="E2961" i="21"/>
  <c r="N2960" i="21"/>
  <c r="M2960" i="21"/>
  <c r="J2960" i="21"/>
  <c r="I2960" i="21"/>
  <c r="P2960" i="21"/>
  <c r="H2960" i="21"/>
  <c r="E2960" i="21"/>
  <c r="N2959" i="21"/>
  <c r="M2959" i="21"/>
  <c r="J2959" i="21"/>
  <c r="I2959" i="21"/>
  <c r="H2959" i="21"/>
  <c r="E2959" i="21"/>
  <c r="N2958" i="21"/>
  <c r="M2958" i="21"/>
  <c r="J2958" i="21"/>
  <c r="I2958" i="21"/>
  <c r="H2958" i="21"/>
  <c r="E2958" i="21"/>
  <c r="N2957" i="21"/>
  <c r="M2957" i="21"/>
  <c r="J2957" i="21"/>
  <c r="I2957" i="21"/>
  <c r="H2957" i="21"/>
  <c r="K2957" i="21" s="1"/>
  <c r="E2957" i="21"/>
  <c r="N2956" i="21"/>
  <c r="M2956" i="21"/>
  <c r="J2956" i="21"/>
  <c r="I2956" i="21"/>
  <c r="H2956" i="21"/>
  <c r="E2956" i="21"/>
  <c r="N2955" i="21"/>
  <c r="M2955" i="21"/>
  <c r="J2955" i="21"/>
  <c r="I2955" i="21"/>
  <c r="H2955" i="21"/>
  <c r="E2955" i="21"/>
  <c r="N2954" i="21"/>
  <c r="M2954" i="21"/>
  <c r="J2954" i="21"/>
  <c r="I2954" i="21"/>
  <c r="H2954" i="21"/>
  <c r="E2954" i="21"/>
  <c r="N2953" i="21"/>
  <c r="M2953" i="21"/>
  <c r="J2953" i="21"/>
  <c r="I2953" i="21"/>
  <c r="H2953" i="21"/>
  <c r="E2953" i="21"/>
  <c r="N2952" i="21"/>
  <c r="M2952" i="21"/>
  <c r="J2952" i="21"/>
  <c r="I2952" i="21"/>
  <c r="H2952" i="21"/>
  <c r="E2952" i="21"/>
  <c r="N2951" i="21"/>
  <c r="M2951" i="21"/>
  <c r="J2951" i="21"/>
  <c r="I2951" i="21"/>
  <c r="H2951" i="21"/>
  <c r="E2951" i="21"/>
  <c r="N2950" i="21"/>
  <c r="M2950" i="21"/>
  <c r="J2950" i="21"/>
  <c r="I2950" i="21"/>
  <c r="H2950" i="21"/>
  <c r="L2950" i="21"/>
  <c r="E2950" i="21"/>
  <c r="N2949" i="21"/>
  <c r="M2949" i="21"/>
  <c r="J2949" i="21"/>
  <c r="I2949" i="21"/>
  <c r="P2949" i="21" s="1"/>
  <c r="H2949" i="21"/>
  <c r="E2949" i="21"/>
  <c r="N2948" i="21"/>
  <c r="M2948" i="21"/>
  <c r="J2948" i="21"/>
  <c r="I2948" i="21"/>
  <c r="H2948" i="21"/>
  <c r="E2948" i="21"/>
  <c r="N2947" i="21"/>
  <c r="M2947" i="21"/>
  <c r="J2947" i="21"/>
  <c r="I2947" i="21"/>
  <c r="H2947" i="21"/>
  <c r="K2947" i="21" s="1"/>
  <c r="E2947" i="21"/>
  <c r="N2946" i="21"/>
  <c r="M2946" i="21"/>
  <c r="J2946" i="21"/>
  <c r="I2946" i="21"/>
  <c r="H2946" i="21"/>
  <c r="E2946" i="21"/>
  <c r="N2945" i="21"/>
  <c r="M2945" i="21"/>
  <c r="J2945" i="21"/>
  <c r="I2945" i="21"/>
  <c r="H2945" i="21"/>
  <c r="E2945" i="21"/>
  <c r="N2944" i="21"/>
  <c r="M2944" i="21"/>
  <c r="J2944" i="21"/>
  <c r="I2944" i="21"/>
  <c r="H2944" i="21"/>
  <c r="E2944" i="21"/>
  <c r="N2943" i="21"/>
  <c r="M2943" i="21"/>
  <c r="J2943" i="21"/>
  <c r="I2943" i="21"/>
  <c r="H2943" i="21"/>
  <c r="E2943" i="21"/>
  <c r="M2942" i="21"/>
  <c r="I2942" i="21"/>
  <c r="E2942" i="21"/>
  <c r="M2941" i="21"/>
  <c r="I2941" i="21"/>
  <c r="E2941" i="21"/>
  <c r="M2940" i="21"/>
  <c r="I2940" i="21"/>
  <c r="E2940" i="21"/>
  <c r="M2939" i="21"/>
  <c r="I2939" i="21"/>
  <c r="E2939" i="21"/>
  <c r="M2938" i="21"/>
  <c r="I2938" i="21"/>
  <c r="E2938" i="21"/>
  <c r="M2937" i="21"/>
  <c r="I2937" i="21"/>
  <c r="E2937" i="21"/>
  <c r="M2936" i="21"/>
  <c r="I2936" i="21"/>
  <c r="E2936" i="21"/>
  <c r="M2935" i="21"/>
  <c r="I2935" i="21"/>
  <c r="E2935" i="21"/>
  <c r="M2934" i="21"/>
  <c r="I2934" i="21"/>
  <c r="E2934" i="21"/>
  <c r="M2933" i="21"/>
  <c r="I2933" i="21"/>
  <c r="E2933" i="21"/>
  <c r="M2932" i="21"/>
  <c r="I2932" i="21"/>
  <c r="E2932" i="21"/>
  <c r="M2931" i="21"/>
  <c r="I2931" i="21"/>
  <c r="E2931" i="21"/>
  <c r="M2930" i="21"/>
  <c r="I2930" i="21"/>
  <c r="E2930" i="21"/>
  <c r="M2929" i="21"/>
  <c r="I2929" i="21"/>
  <c r="E2929" i="21"/>
  <c r="M2928" i="21"/>
  <c r="I2928" i="21"/>
  <c r="E2928" i="21"/>
  <c r="M2927" i="21"/>
  <c r="I2927" i="21"/>
  <c r="E2927" i="21"/>
  <c r="M2926" i="21"/>
  <c r="I2926" i="21"/>
  <c r="E2926" i="21"/>
  <c r="M2925" i="21"/>
  <c r="I2925" i="21"/>
  <c r="E2925" i="21"/>
  <c r="M2924" i="21"/>
  <c r="I2924" i="21"/>
  <c r="E2924" i="21"/>
  <c r="M2923" i="21"/>
  <c r="I2923" i="21"/>
  <c r="E2923" i="21"/>
  <c r="M2922" i="21"/>
  <c r="I2922" i="21"/>
  <c r="E2922" i="21"/>
  <c r="M2921" i="21"/>
  <c r="I2921" i="21"/>
  <c r="E2921" i="21"/>
  <c r="M2920" i="21"/>
  <c r="I2920" i="21"/>
  <c r="E2920" i="21"/>
  <c r="M2919" i="21"/>
  <c r="I2919" i="21"/>
  <c r="E2919" i="21"/>
  <c r="M2918" i="21"/>
  <c r="I2918" i="21"/>
  <c r="E2918" i="21"/>
  <c r="M2917" i="21"/>
  <c r="I2917" i="21"/>
  <c r="E2917" i="21"/>
  <c r="M2916" i="21"/>
  <c r="I2916" i="21"/>
  <c r="E2916" i="21"/>
  <c r="M2915" i="21"/>
  <c r="I2915" i="21"/>
  <c r="E2915" i="21"/>
  <c r="M2914" i="21"/>
  <c r="J2914" i="21"/>
  <c r="I2914" i="21"/>
  <c r="E2914" i="21"/>
  <c r="M2913" i="21"/>
  <c r="J2913" i="21"/>
  <c r="I2913" i="21"/>
  <c r="E2913" i="21"/>
  <c r="M2912" i="21"/>
  <c r="J2912" i="21"/>
  <c r="I2912" i="21"/>
  <c r="P2912" i="21" s="1"/>
  <c r="E2912" i="21"/>
  <c r="M2911" i="21"/>
  <c r="J2911" i="21"/>
  <c r="I2911" i="21"/>
  <c r="E2911" i="21"/>
  <c r="M2910" i="21"/>
  <c r="J2910" i="21"/>
  <c r="I2910" i="21"/>
  <c r="E2910" i="21"/>
  <c r="M2909" i="21"/>
  <c r="J2909" i="21"/>
  <c r="I2909" i="21"/>
  <c r="E2909" i="21"/>
  <c r="M2908" i="21"/>
  <c r="J2908" i="21"/>
  <c r="I2908" i="21"/>
  <c r="E2908" i="21"/>
  <c r="M2907" i="21"/>
  <c r="J2907" i="21"/>
  <c r="I2907" i="21"/>
  <c r="P2907" i="21" s="1"/>
  <c r="E2907" i="21"/>
  <c r="M2906" i="21"/>
  <c r="J2906" i="21"/>
  <c r="I2906" i="21"/>
  <c r="E2906" i="21"/>
  <c r="M2905" i="21"/>
  <c r="J2905" i="21"/>
  <c r="I2905" i="21"/>
  <c r="E2905" i="21"/>
  <c r="M2904" i="21"/>
  <c r="J2904" i="21"/>
  <c r="I2904" i="21"/>
  <c r="E2904" i="21"/>
  <c r="M2903" i="21"/>
  <c r="J2903" i="21"/>
  <c r="I2903" i="21"/>
  <c r="E2903" i="21"/>
  <c r="M2902" i="21"/>
  <c r="J2902" i="21"/>
  <c r="I2902" i="21"/>
  <c r="P2902" i="21" s="1"/>
  <c r="E2902" i="21"/>
  <c r="M2901" i="21"/>
  <c r="I2901" i="21"/>
  <c r="E2901" i="21"/>
  <c r="M2900" i="21"/>
  <c r="I2900" i="21"/>
  <c r="E2900" i="21"/>
  <c r="M2899" i="21"/>
  <c r="I2899" i="21"/>
  <c r="E2899" i="21"/>
  <c r="M2898" i="21"/>
  <c r="I2898" i="21"/>
  <c r="E2898" i="21"/>
  <c r="M2897" i="21"/>
  <c r="I2897" i="21"/>
  <c r="E2897" i="21"/>
  <c r="M2896" i="21"/>
  <c r="I2896" i="21"/>
  <c r="E2896" i="21"/>
  <c r="M2895" i="21"/>
  <c r="I2895" i="21"/>
  <c r="E2895" i="21"/>
  <c r="M2894" i="21"/>
  <c r="I2894" i="21"/>
  <c r="E2894" i="21"/>
  <c r="M2893" i="21"/>
  <c r="I2893" i="21"/>
  <c r="E2893" i="21"/>
  <c r="M2892" i="21"/>
  <c r="I2892" i="21"/>
  <c r="E2892" i="21"/>
  <c r="M2891" i="21"/>
  <c r="I2891" i="21"/>
  <c r="E2891" i="21"/>
  <c r="M2890" i="21"/>
  <c r="I2890" i="21"/>
  <c r="E2890" i="21"/>
  <c r="M2889" i="21"/>
  <c r="I2889" i="21"/>
  <c r="E2889" i="21"/>
  <c r="M2888" i="21"/>
  <c r="I2888" i="21"/>
  <c r="E2888" i="21"/>
  <c r="M2887" i="21"/>
  <c r="I2887" i="21"/>
  <c r="E2887" i="21"/>
  <c r="M2886" i="21"/>
  <c r="I2886" i="21"/>
  <c r="E2886" i="21"/>
  <c r="M2885" i="21"/>
  <c r="I2885" i="21"/>
  <c r="E2885" i="21"/>
  <c r="M2884" i="21"/>
  <c r="I2884" i="21"/>
  <c r="E2884" i="21"/>
  <c r="M2883" i="21"/>
  <c r="I2883" i="21"/>
  <c r="E2883" i="21"/>
  <c r="M2882" i="21"/>
  <c r="I2882" i="21"/>
  <c r="E2882" i="21"/>
  <c r="M2881" i="21"/>
  <c r="I2881" i="21"/>
  <c r="E2881" i="21"/>
  <c r="M2880" i="21"/>
  <c r="I2880" i="21"/>
  <c r="E2880" i="21"/>
  <c r="M2879" i="21"/>
  <c r="I2879" i="21"/>
  <c r="E2879" i="21"/>
  <c r="M2878" i="21"/>
  <c r="I2878" i="21"/>
  <c r="E2878" i="21"/>
  <c r="M2877" i="21"/>
  <c r="I2877" i="21"/>
  <c r="E2877" i="21"/>
  <c r="M2876" i="21"/>
  <c r="I2876" i="21"/>
  <c r="E2876" i="21"/>
  <c r="M2875" i="21"/>
  <c r="I2875" i="21"/>
  <c r="E2875" i="21"/>
  <c r="M2874" i="21"/>
  <c r="I2874" i="21"/>
  <c r="E2874" i="21"/>
  <c r="M2873" i="21"/>
  <c r="I2873" i="21"/>
  <c r="E2873" i="21"/>
  <c r="M2872" i="21"/>
  <c r="I2872" i="21"/>
  <c r="E2872" i="21"/>
  <c r="N2871" i="21"/>
  <c r="M2871" i="21"/>
  <c r="I2871" i="21"/>
  <c r="E2871" i="21"/>
  <c r="M2870" i="21"/>
  <c r="I2870" i="21"/>
  <c r="E2870" i="21"/>
  <c r="M2869" i="21"/>
  <c r="I2869" i="21"/>
  <c r="E2869" i="21"/>
  <c r="M2868" i="21"/>
  <c r="I2868" i="21"/>
  <c r="E2868" i="21"/>
  <c r="M2867" i="21"/>
  <c r="I2867" i="21"/>
  <c r="E2867" i="21"/>
  <c r="M2866" i="21"/>
  <c r="I2866" i="21"/>
  <c r="E2866" i="21"/>
  <c r="M2865" i="21"/>
  <c r="I2865" i="21"/>
  <c r="E2865" i="21"/>
  <c r="M2864" i="21"/>
  <c r="I2864" i="21"/>
  <c r="E2864" i="21"/>
  <c r="N2863" i="21"/>
  <c r="M2863" i="21"/>
  <c r="I2863" i="21"/>
  <c r="E2863" i="21"/>
  <c r="M2862" i="21"/>
  <c r="I2862" i="21"/>
  <c r="E2862" i="21"/>
  <c r="M2861" i="21"/>
  <c r="I2861" i="21"/>
  <c r="E2861" i="21"/>
  <c r="M2860" i="21"/>
  <c r="I2860" i="21"/>
  <c r="E2860" i="21"/>
  <c r="M2859" i="21"/>
  <c r="I2859" i="21"/>
  <c r="E2859" i="21"/>
  <c r="M2858" i="21"/>
  <c r="I2858" i="21"/>
  <c r="E2858" i="21"/>
  <c r="M2857" i="21"/>
  <c r="I2857" i="21"/>
  <c r="E2857" i="21"/>
  <c r="M2856" i="21"/>
  <c r="I2856" i="21"/>
  <c r="E2856" i="21"/>
  <c r="M2855" i="21"/>
  <c r="I2855" i="21"/>
  <c r="E2855" i="21"/>
  <c r="M2854" i="21"/>
  <c r="I2854" i="21"/>
  <c r="E2854" i="21"/>
  <c r="M2853" i="21"/>
  <c r="I2853" i="21"/>
  <c r="E2853" i="21"/>
  <c r="M2852" i="21"/>
  <c r="I2852" i="21"/>
  <c r="E2852" i="21"/>
  <c r="M2851" i="21"/>
  <c r="I2851" i="21"/>
  <c r="E2851" i="21"/>
  <c r="M2850" i="21"/>
  <c r="I2850" i="21"/>
  <c r="E2850" i="21"/>
  <c r="M2849" i="21"/>
  <c r="I2849" i="21"/>
  <c r="E2849" i="21"/>
  <c r="M2848" i="21"/>
  <c r="I2848" i="21"/>
  <c r="E2848" i="21"/>
  <c r="M2847" i="21"/>
  <c r="I2847" i="21"/>
  <c r="E2847" i="21"/>
  <c r="M2846" i="21"/>
  <c r="I2846" i="21"/>
  <c r="E2846" i="21"/>
  <c r="M2845" i="21"/>
  <c r="I2845" i="21"/>
  <c r="E2845" i="21"/>
  <c r="M2844" i="21"/>
  <c r="I2844" i="21"/>
  <c r="E2844" i="21"/>
  <c r="M2843" i="21"/>
  <c r="I2843" i="21"/>
  <c r="E2843" i="21"/>
  <c r="M2842" i="21"/>
  <c r="I2842" i="21"/>
  <c r="E2842" i="21"/>
  <c r="M2841" i="21"/>
  <c r="I2841" i="21"/>
  <c r="E2841" i="21"/>
  <c r="M2840" i="21"/>
  <c r="I2840" i="21"/>
  <c r="E2840" i="21"/>
  <c r="M2839" i="21"/>
  <c r="I2839" i="21"/>
  <c r="E2839" i="21"/>
  <c r="M2838" i="21"/>
  <c r="I2838" i="21"/>
  <c r="E2838" i="21"/>
  <c r="M2837" i="21"/>
  <c r="I2837" i="21"/>
  <c r="E2837" i="21"/>
  <c r="M2836" i="21"/>
  <c r="I2836" i="21"/>
  <c r="E2836" i="21"/>
  <c r="M2835" i="21"/>
  <c r="I2835" i="21"/>
  <c r="E2835" i="21"/>
  <c r="M2834" i="21"/>
  <c r="I2834" i="21"/>
  <c r="E2834" i="21"/>
  <c r="M2833" i="21"/>
  <c r="I2833" i="21"/>
  <c r="E2833" i="21"/>
  <c r="M2832" i="21"/>
  <c r="I2832" i="21"/>
  <c r="E2832" i="21"/>
  <c r="M2831" i="21"/>
  <c r="I2831" i="21"/>
  <c r="E2831" i="21"/>
  <c r="N2830" i="21"/>
  <c r="M2830" i="21"/>
  <c r="J2830" i="21"/>
  <c r="I2830" i="21"/>
  <c r="P2830" i="21" s="1"/>
  <c r="E2830" i="21"/>
  <c r="N2829" i="21"/>
  <c r="M2829" i="21"/>
  <c r="J2829" i="21"/>
  <c r="I2829" i="21"/>
  <c r="E2829" i="21"/>
  <c r="N2828" i="21"/>
  <c r="M2828" i="21"/>
  <c r="J2828" i="21"/>
  <c r="I2828" i="21"/>
  <c r="E2828" i="21"/>
  <c r="N2827" i="21"/>
  <c r="M2827" i="21"/>
  <c r="J2827" i="21"/>
  <c r="I2827" i="21"/>
  <c r="E2827" i="21"/>
  <c r="N2826" i="21"/>
  <c r="M2826" i="21"/>
  <c r="J2826" i="21"/>
  <c r="I2826" i="21"/>
  <c r="P2826" i="21" s="1"/>
  <c r="E2826" i="21"/>
  <c r="N2825" i="21"/>
  <c r="M2825" i="21"/>
  <c r="J2825" i="21"/>
  <c r="I2825" i="21"/>
  <c r="E2825" i="21"/>
  <c r="N2824" i="21"/>
  <c r="M2824" i="21"/>
  <c r="J2824" i="21"/>
  <c r="I2824" i="21"/>
  <c r="E2824" i="21"/>
  <c r="N2823" i="21"/>
  <c r="M2823" i="21"/>
  <c r="J2823" i="21"/>
  <c r="I2823" i="21"/>
  <c r="E2823" i="21"/>
  <c r="N2822" i="21"/>
  <c r="M2822" i="21"/>
  <c r="J2822" i="21"/>
  <c r="I2822" i="21"/>
  <c r="P2822" i="21" s="1"/>
  <c r="E2822" i="21"/>
  <c r="N2821" i="21"/>
  <c r="M2821" i="21"/>
  <c r="J2821" i="21"/>
  <c r="I2821" i="21"/>
  <c r="E2821" i="21"/>
  <c r="N2820" i="21"/>
  <c r="M2820" i="21"/>
  <c r="J2820" i="21"/>
  <c r="I2820" i="21"/>
  <c r="E2820" i="21"/>
  <c r="N2819" i="21"/>
  <c r="M2819" i="21"/>
  <c r="J2819" i="21"/>
  <c r="I2819" i="21"/>
  <c r="E2819" i="21"/>
  <c r="N2818" i="21"/>
  <c r="M2818" i="21"/>
  <c r="J2818" i="21"/>
  <c r="I2818" i="21"/>
  <c r="P2818" i="21" s="1"/>
  <c r="E2818" i="21"/>
  <c r="N2817" i="21"/>
  <c r="M2817" i="21"/>
  <c r="J2817" i="21"/>
  <c r="I2817" i="21"/>
  <c r="E2817" i="21"/>
  <c r="N2816" i="21"/>
  <c r="M2816" i="21"/>
  <c r="J2816" i="21"/>
  <c r="I2816" i="21"/>
  <c r="E2816" i="21"/>
  <c r="N2815" i="21"/>
  <c r="M2815" i="21"/>
  <c r="J2815" i="21"/>
  <c r="I2815" i="21"/>
  <c r="E2815" i="21"/>
  <c r="N2814" i="21"/>
  <c r="M2814" i="21"/>
  <c r="J2814" i="21"/>
  <c r="I2814" i="21"/>
  <c r="P2814" i="21" s="1"/>
  <c r="E2814" i="21"/>
  <c r="N2813" i="21"/>
  <c r="M2813" i="21"/>
  <c r="J2813" i="21"/>
  <c r="I2813" i="21"/>
  <c r="E2813" i="21"/>
  <c r="N2812" i="21"/>
  <c r="M2812" i="21"/>
  <c r="J2812" i="21"/>
  <c r="I2812" i="21"/>
  <c r="E2812" i="21"/>
  <c r="N2811" i="21"/>
  <c r="M2811" i="21"/>
  <c r="J2811" i="21"/>
  <c r="I2811" i="21"/>
  <c r="E2811" i="21"/>
  <c r="N2810" i="21"/>
  <c r="M2810" i="21"/>
  <c r="J2810" i="21"/>
  <c r="I2810" i="21"/>
  <c r="P2810" i="21" s="1"/>
  <c r="E2810" i="21"/>
  <c r="N2809" i="21"/>
  <c r="M2809" i="21"/>
  <c r="J2809" i="21"/>
  <c r="I2809" i="21"/>
  <c r="E2809" i="21"/>
  <c r="N2808" i="21"/>
  <c r="M2808" i="21"/>
  <c r="J2808" i="21"/>
  <c r="I2808" i="21"/>
  <c r="E2808" i="21"/>
  <c r="N2807" i="21"/>
  <c r="M2807" i="21"/>
  <c r="J2807" i="21"/>
  <c r="I2807" i="21"/>
  <c r="E2807" i="21"/>
  <c r="N2806" i="21"/>
  <c r="M2806" i="21"/>
  <c r="J2806" i="21"/>
  <c r="I2806" i="21"/>
  <c r="P2806" i="21" s="1"/>
  <c r="E2806" i="21"/>
  <c r="N2805" i="21"/>
  <c r="M2805" i="21"/>
  <c r="J2805" i="21"/>
  <c r="I2805" i="21"/>
  <c r="E2805" i="21"/>
  <c r="N2804" i="21"/>
  <c r="M2804" i="21"/>
  <c r="J2804" i="21"/>
  <c r="I2804" i="21"/>
  <c r="E2804" i="21"/>
  <c r="N2803" i="21"/>
  <c r="M2803" i="21"/>
  <c r="J2803" i="21"/>
  <c r="I2803" i="21"/>
  <c r="E2803" i="21"/>
  <c r="N2802" i="21"/>
  <c r="M2802" i="21"/>
  <c r="J2802" i="21"/>
  <c r="I2802" i="21"/>
  <c r="P2802" i="21" s="1"/>
  <c r="E2802" i="21"/>
  <c r="N2801" i="21"/>
  <c r="M2801" i="21"/>
  <c r="J2801" i="21"/>
  <c r="I2801" i="21"/>
  <c r="E2801" i="21"/>
  <c r="N2800" i="21"/>
  <c r="M2800" i="21"/>
  <c r="J2800" i="21"/>
  <c r="I2800" i="21"/>
  <c r="E2800" i="21"/>
  <c r="N2799" i="21"/>
  <c r="M2799" i="21"/>
  <c r="J2799" i="21"/>
  <c r="I2799" i="21"/>
  <c r="E2799" i="21"/>
  <c r="N2798" i="21"/>
  <c r="M2798" i="21"/>
  <c r="J2798" i="21"/>
  <c r="I2798" i="21"/>
  <c r="P2798" i="21" s="1"/>
  <c r="E2798" i="21"/>
  <c r="N2797" i="21"/>
  <c r="M2797" i="21"/>
  <c r="J2797" i="21"/>
  <c r="I2797" i="21"/>
  <c r="E2797" i="21"/>
  <c r="N2796" i="21"/>
  <c r="M2796" i="21"/>
  <c r="J2796" i="21"/>
  <c r="I2796" i="21"/>
  <c r="E2796" i="21"/>
  <c r="N2795" i="21"/>
  <c r="M2795" i="21"/>
  <c r="J2795" i="21"/>
  <c r="I2795" i="21"/>
  <c r="E2795" i="21"/>
  <c r="N2794" i="21"/>
  <c r="M2794" i="21"/>
  <c r="J2794" i="21"/>
  <c r="I2794" i="21"/>
  <c r="P2794" i="21" s="1"/>
  <c r="E2794" i="21"/>
  <c r="N2793" i="21"/>
  <c r="M2793" i="21"/>
  <c r="J2793" i="21"/>
  <c r="I2793" i="21"/>
  <c r="E2793" i="21"/>
  <c r="N2792" i="21"/>
  <c r="M2792" i="21"/>
  <c r="J2792" i="21"/>
  <c r="I2792" i="21"/>
  <c r="E2792" i="21"/>
  <c r="N2791" i="21"/>
  <c r="M2791" i="21"/>
  <c r="J2791" i="21"/>
  <c r="I2791" i="21"/>
  <c r="E2791" i="21"/>
  <c r="N2790" i="21"/>
  <c r="M2790" i="21"/>
  <c r="J2790" i="21"/>
  <c r="I2790" i="21"/>
  <c r="P2790" i="21" s="1"/>
  <c r="E2790" i="21"/>
  <c r="N2789" i="21"/>
  <c r="M2789" i="21"/>
  <c r="J2789" i="21"/>
  <c r="I2789" i="21"/>
  <c r="E2789" i="21"/>
  <c r="N2788" i="21"/>
  <c r="M2788" i="21"/>
  <c r="J2788" i="21"/>
  <c r="I2788" i="21"/>
  <c r="E2788" i="21"/>
  <c r="N2787" i="21"/>
  <c r="M2787" i="21"/>
  <c r="J2787" i="21"/>
  <c r="I2787" i="21"/>
  <c r="E2787" i="21"/>
  <c r="N2786" i="21"/>
  <c r="M2786" i="21"/>
  <c r="J2786" i="21"/>
  <c r="I2786" i="21"/>
  <c r="P2786" i="21" s="1"/>
  <c r="E2786" i="21"/>
  <c r="N2785" i="21"/>
  <c r="M2785" i="21"/>
  <c r="J2785" i="21"/>
  <c r="I2785" i="21"/>
  <c r="E2785" i="21"/>
  <c r="N2784" i="21"/>
  <c r="M2784" i="21"/>
  <c r="J2784" i="21"/>
  <c r="I2784" i="21"/>
  <c r="E2784" i="21"/>
  <c r="N2783" i="21"/>
  <c r="M2783" i="21"/>
  <c r="J2783" i="21"/>
  <c r="I2783" i="21"/>
  <c r="E2783" i="21"/>
  <c r="N2782" i="21"/>
  <c r="M2782" i="21"/>
  <c r="J2782" i="21"/>
  <c r="I2782" i="21"/>
  <c r="P2782" i="21" s="1"/>
  <c r="E2782" i="21"/>
  <c r="N2781" i="21"/>
  <c r="M2781" i="21"/>
  <c r="J2781" i="21"/>
  <c r="I2781" i="21"/>
  <c r="E2781" i="21"/>
  <c r="N2780" i="21"/>
  <c r="M2780" i="21"/>
  <c r="J2780" i="21"/>
  <c r="I2780" i="21"/>
  <c r="E2780" i="21"/>
  <c r="N2779" i="21"/>
  <c r="M2779" i="21"/>
  <c r="J2779" i="21"/>
  <c r="I2779" i="21"/>
  <c r="E2779" i="21"/>
  <c r="N2778" i="21"/>
  <c r="M2778" i="21"/>
  <c r="J2778" i="21"/>
  <c r="I2778" i="21"/>
  <c r="P2778" i="21" s="1"/>
  <c r="E2778" i="21"/>
  <c r="N2777" i="21"/>
  <c r="M2777" i="21"/>
  <c r="J2777" i="21"/>
  <c r="I2777" i="21"/>
  <c r="E2777" i="21"/>
  <c r="N2776" i="21"/>
  <c r="M2776" i="21"/>
  <c r="J2776" i="21"/>
  <c r="I2776" i="21"/>
  <c r="E2776" i="21"/>
  <c r="N2775" i="21"/>
  <c r="M2775" i="21"/>
  <c r="J2775" i="21"/>
  <c r="I2775" i="21"/>
  <c r="E2775" i="21"/>
  <c r="M2429" i="21"/>
  <c r="I2429" i="21"/>
  <c r="M2428" i="21"/>
  <c r="I2428" i="21"/>
  <c r="M2427" i="21"/>
  <c r="I2427" i="21"/>
  <c r="M2426" i="21"/>
  <c r="I2426" i="21"/>
  <c r="M2425" i="21"/>
  <c r="I2425" i="21"/>
  <c r="M2424" i="21"/>
  <c r="I2424" i="21"/>
  <c r="M2423" i="21"/>
  <c r="I2423" i="21"/>
  <c r="M2422" i="21"/>
  <c r="I2422" i="21"/>
  <c r="M2421" i="21"/>
  <c r="I2421" i="21"/>
  <c r="M2420" i="21"/>
  <c r="I2420" i="21"/>
  <c r="M2419" i="21"/>
  <c r="I2419" i="21"/>
  <c r="M2418" i="21"/>
  <c r="I2418" i="21"/>
  <c r="M2417" i="21"/>
  <c r="I2417" i="21"/>
  <c r="M2416" i="21"/>
  <c r="I2416" i="21"/>
  <c r="M2415" i="21"/>
  <c r="I2415" i="21"/>
  <c r="M2414" i="21"/>
  <c r="I2414" i="21"/>
  <c r="M2413" i="21"/>
  <c r="I2413" i="21"/>
  <c r="M2412" i="21"/>
  <c r="I2412" i="21"/>
  <c r="M2411" i="21"/>
  <c r="I2411" i="21"/>
  <c r="M2410" i="21"/>
  <c r="I2410" i="21"/>
  <c r="M2409" i="21"/>
  <c r="I2409" i="21"/>
  <c r="M2408" i="21"/>
  <c r="I2408" i="21"/>
  <c r="M2407" i="21"/>
  <c r="I2407" i="21"/>
  <c r="M2406" i="21"/>
  <c r="I2406" i="21"/>
  <c r="M2405" i="21"/>
  <c r="I2405" i="21"/>
  <c r="M2404" i="21"/>
  <c r="I2404" i="21"/>
  <c r="M2403" i="21"/>
  <c r="I2403" i="21"/>
  <c r="M2402" i="21"/>
  <c r="I2402" i="21"/>
  <c r="M2401" i="21"/>
  <c r="I2401" i="21"/>
  <c r="M2400" i="21"/>
  <c r="I2400" i="21"/>
  <c r="M2399" i="21"/>
  <c r="I2399" i="21"/>
  <c r="M2398" i="21"/>
  <c r="I2398" i="21"/>
  <c r="M2397" i="21"/>
  <c r="I2397" i="21"/>
  <c r="M2396" i="21"/>
  <c r="I2396" i="21"/>
  <c r="M2395" i="21"/>
  <c r="I2395" i="21"/>
  <c r="M2394" i="21"/>
  <c r="I2394" i="21"/>
  <c r="M2391" i="21"/>
  <c r="I2391" i="21"/>
  <c r="E2391" i="21"/>
  <c r="M2390" i="21"/>
  <c r="I2390" i="21"/>
  <c r="E2390" i="21"/>
  <c r="M2389" i="21"/>
  <c r="I2389" i="21"/>
  <c r="E2389" i="21"/>
  <c r="M2388" i="21"/>
  <c r="I2388" i="21"/>
  <c r="E2388" i="21"/>
  <c r="M2387" i="21"/>
  <c r="I2387" i="21"/>
  <c r="E2387" i="21"/>
  <c r="M2386" i="21"/>
  <c r="I2386" i="21"/>
  <c r="E2386" i="21"/>
  <c r="M2385" i="21"/>
  <c r="I2385" i="21"/>
  <c r="E2385" i="21"/>
  <c r="M2384" i="21"/>
  <c r="I2384" i="21"/>
  <c r="E2384" i="21"/>
  <c r="M2383" i="21"/>
  <c r="I2383" i="21"/>
  <c r="E2383" i="21"/>
  <c r="M2382" i="21"/>
  <c r="I2382" i="21"/>
  <c r="E2382" i="21"/>
  <c r="M2381" i="21"/>
  <c r="I2381" i="21"/>
  <c r="E2381" i="21"/>
  <c r="M2380" i="21"/>
  <c r="I2380" i="21"/>
  <c r="E2380" i="21"/>
  <c r="M2379" i="21"/>
  <c r="I2379" i="21"/>
  <c r="E2379" i="21"/>
  <c r="M2378" i="21"/>
  <c r="I2378" i="21"/>
  <c r="E2378" i="21"/>
  <c r="M2377" i="21"/>
  <c r="I2377" i="21"/>
  <c r="E2377" i="21"/>
  <c r="M2376" i="21"/>
  <c r="I2376" i="21"/>
  <c r="E2376" i="21"/>
  <c r="M2375" i="21"/>
  <c r="I2375" i="21"/>
  <c r="E2375" i="21"/>
  <c r="M2374" i="21"/>
  <c r="I2374" i="21"/>
  <c r="E2374" i="21"/>
  <c r="M2373" i="21"/>
  <c r="I2373" i="21"/>
  <c r="E2373" i="21"/>
  <c r="M2372" i="21"/>
  <c r="I2372" i="21"/>
  <c r="E2372" i="21"/>
  <c r="M2371" i="21"/>
  <c r="I2371" i="21"/>
  <c r="E2371" i="21"/>
  <c r="M2370" i="21"/>
  <c r="I2370" i="21"/>
  <c r="E2370" i="21"/>
  <c r="M2369" i="21"/>
  <c r="I2369" i="21"/>
  <c r="E2369" i="21"/>
  <c r="M2368" i="21"/>
  <c r="I2368" i="21"/>
  <c r="E2368" i="21"/>
  <c r="M2367" i="21"/>
  <c r="I2367" i="21"/>
  <c r="E2367" i="21"/>
  <c r="M2366" i="21"/>
  <c r="I2366" i="21"/>
  <c r="E2366" i="21"/>
  <c r="M2365" i="21"/>
  <c r="I2365" i="21"/>
  <c r="E2365" i="21"/>
  <c r="M2364" i="21"/>
  <c r="I2364" i="21"/>
  <c r="E2364" i="21"/>
  <c r="M2363" i="21"/>
  <c r="I2363" i="21"/>
  <c r="E2363" i="21"/>
  <c r="M2362" i="21"/>
  <c r="I2362" i="21"/>
  <c r="E2362" i="21"/>
  <c r="M2361" i="21"/>
  <c r="I2361" i="21"/>
  <c r="E2361" i="21"/>
  <c r="M2360" i="21"/>
  <c r="I2360" i="21"/>
  <c r="E2360" i="21"/>
  <c r="M2359" i="21"/>
  <c r="I2359" i="21"/>
  <c r="E2359" i="21"/>
  <c r="M2358" i="21"/>
  <c r="I2358" i="21"/>
  <c r="E2358" i="21"/>
  <c r="M2357" i="21"/>
  <c r="I2357" i="21"/>
  <c r="E2357" i="21"/>
  <c r="M2356" i="21"/>
  <c r="I2356" i="21"/>
  <c r="E2356" i="21"/>
  <c r="M2355" i="21"/>
  <c r="I2355" i="21"/>
  <c r="E2355" i="21"/>
  <c r="M2353" i="21"/>
  <c r="I2353" i="21"/>
  <c r="E2353" i="21"/>
  <c r="M2352" i="21"/>
  <c r="I2352" i="21"/>
  <c r="E2352" i="21"/>
  <c r="M2351" i="21"/>
  <c r="I2351" i="21"/>
  <c r="E2351" i="21"/>
  <c r="M2350" i="21"/>
  <c r="I2350" i="21"/>
  <c r="E2350" i="21"/>
  <c r="M2349" i="21"/>
  <c r="I2349" i="21"/>
  <c r="E2349" i="21"/>
  <c r="M2348" i="21"/>
  <c r="I2348" i="21"/>
  <c r="E2348" i="21"/>
  <c r="M2347" i="21"/>
  <c r="I2347" i="21"/>
  <c r="E2347" i="21"/>
  <c r="M2346" i="21"/>
  <c r="I2346" i="21"/>
  <c r="E2346" i="21"/>
  <c r="M2345" i="21"/>
  <c r="I2345" i="21"/>
  <c r="E2345" i="21"/>
  <c r="M2344" i="21"/>
  <c r="I2344" i="21"/>
  <c r="E2344" i="21"/>
  <c r="M2343" i="21"/>
  <c r="I2343" i="21"/>
  <c r="E2343" i="21"/>
  <c r="M2342" i="21"/>
  <c r="I2342" i="21"/>
  <c r="E2342" i="21"/>
  <c r="M2341" i="21"/>
  <c r="I2341" i="21"/>
  <c r="E2341" i="21"/>
  <c r="M2340" i="21"/>
  <c r="I2340" i="21"/>
  <c r="E2340" i="21"/>
  <c r="M2339" i="21"/>
  <c r="I2339" i="21"/>
  <c r="E2339" i="21"/>
  <c r="M2338" i="21"/>
  <c r="I2338" i="21"/>
  <c r="E2338" i="21"/>
  <c r="M2337" i="21"/>
  <c r="I2337" i="21"/>
  <c r="E2337" i="21"/>
  <c r="M2336" i="21"/>
  <c r="I2336" i="21"/>
  <c r="E2336" i="21"/>
  <c r="M2335" i="21"/>
  <c r="I2335" i="21"/>
  <c r="E2335" i="21"/>
  <c r="M2334" i="21"/>
  <c r="I2334" i="21"/>
  <c r="E2334" i="21"/>
  <c r="M2333" i="21"/>
  <c r="I2333" i="21"/>
  <c r="E2333" i="21"/>
  <c r="M2332" i="21"/>
  <c r="I2332" i="21"/>
  <c r="E2332" i="21"/>
  <c r="M2331" i="21"/>
  <c r="I2331" i="21"/>
  <c r="E2331" i="21"/>
  <c r="M2330" i="21"/>
  <c r="I2330" i="21"/>
  <c r="E2330" i="21"/>
  <c r="M2329" i="21"/>
  <c r="I2329" i="21"/>
  <c r="E2329" i="21"/>
  <c r="M2328" i="21"/>
  <c r="I2328" i="21"/>
  <c r="E2328" i="21"/>
  <c r="M2327" i="21"/>
  <c r="I2327" i="21"/>
  <c r="E2327" i="21"/>
  <c r="M2326" i="21"/>
  <c r="I2326" i="21"/>
  <c r="E2326" i="21"/>
  <c r="M2325" i="21"/>
  <c r="I2325" i="21"/>
  <c r="E2325" i="21"/>
  <c r="M2324" i="21"/>
  <c r="I2324" i="21"/>
  <c r="E2324" i="21"/>
  <c r="M2323" i="21"/>
  <c r="I2323" i="21"/>
  <c r="E2323" i="21"/>
  <c r="M2322" i="21"/>
  <c r="I2322" i="21"/>
  <c r="E2322" i="21"/>
  <c r="M2321" i="21"/>
  <c r="I2321" i="21"/>
  <c r="E2321" i="21"/>
  <c r="M2320" i="21"/>
  <c r="I2320" i="21"/>
  <c r="E2320" i="21"/>
  <c r="M2319" i="21"/>
  <c r="I2319" i="21"/>
  <c r="E2319" i="21"/>
  <c r="M2318" i="21"/>
  <c r="I2318" i="21"/>
  <c r="E2318" i="21"/>
  <c r="M2317" i="21"/>
  <c r="I2317" i="21"/>
  <c r="E2317" i="21"/>
  <c r="M2316" i="21"/>
  <c r="I2316" i="21"/>
  <c r="E2316" i="21"/>
  <c r="M2315" i="21"/>
  <c r="I2315" i="21"/>
  <c r="E2315" i="21"/>
  <c r="M2314" i="21"/>
  <c r="I2314" i="21"/>
  <c r="E2314" i="21"/>
  <c r="M2313" i="21"/>
  <c r="I2313" i="21"/>
  <c r="E2313" i="21"/>
  <c r="M2312" i="21"/>
  <c r="I2312" i="21"/>
  <c r="E2312" i="21"/>
  <c r="M2311" i="21"/>
  <c r="I2311" i="21"/>
  <c r="E2311" i="21"/>
  <c r="M2310" i="21"/>
  <c r="I2310" i="21"/>
  <c r="E2310" i="21"/>
  <c r="M2309" i="21"/>
  <c r="I2309" i="21"/>
  <c r="E2309" i="21"/>
  <c r="M2308" i="21"/>
  <c r="I2308" i="21"/>
  <c r="E2308" i="21"/>
  <c r="M2307" i="21"/>
  <c r="I2307" i="21"/>
  <c r="E2307" i="21"/>
  <c r="M2306" i="21"/>
  <c r="I2306" i="21"/>
  <c r="E2306" i="21"/>
  <c r="M2305" i="21"/>
  <c r="I2305" i="21"/>
  <c r="E2305" i="21"/>
  <c r="M2304" i="21"/>
  <c r="I2304" i="21"/>
  <c r="E2304" i="21"/>
  <c r="M2303" i="21"/>
  <c r="I2303" i="21"/>
  <c r="E2303" i="21"/>
  <c r="M2302" i="21"/>
  <c r="I2302" i="21"/>
  <c r="E2302" i="21"/>
  <c r="M2301" i="21"/>
  <c r="I2301" i="21"/>
  <c r="E2301" i="21"/>
  <c r="M2300" i="21"/>
  <c r="I2300" i="21"/>
  <c r="E2300" i="21"/>
  <c r="M2299" i="21"/>
  <c r="I2299" i="21"/>
  <c r="E2299" i="21"/>
  <c r="M2298" i="21"/>
  <c r="I2298" i="21"/>
  <c r="E2298" i="21"/>
  <c r="M2297" i="21"/>
  <c r="I2297" i="21"/>
  <c r="E2297" i="21"/>
  <c r="M2296" i="21"/>
  <c r="I2296" i="21"/>
  <c r="E2296" i="21"/>
  <c r="M2295" i="21"/>
  <c r="I2295" i="21"/>
  <c r="E2295" i="21"/>
  <c r="M2294" i="21"/>
  <c r="I2294" i="21"/>
  <c r="E2294" i="21"/>
  <c r="M2293" i="21"/>
  <c r="I2293" i="21"/>
  <c r="E2293" i="21"/>
  <c r="M2292" i="21"/>
  <c r="I2292" i="21"/>
  <c r="E2292" i="21"/>
  <c r="M2291" i="21"/>
  <c r="I2291" i="21"/>
  <c r="E2291" i="21"/>
  <c r="M2290" i="21"/>
  <c r="I2290" i="21"/>
  <c r="E2290" i="21"/>
  <c r="M2289" i="21"/>
  <c r="I2289" i="21"/>
  <c r="E2289" i="21"/>
  <c r="M2288" i="21"/>
  <c r="I2288" i="21"/>
  <c r="E2288" i="21"/>
  <c r="M2287" i="21"/>
  <c r="I2287" i="21"/>
  <c r="E2287" i="21"/>
  <c r="M2286" i="21"/>
  <c r="I2286" i="21"/>
  <c r="E2286" i="21"/>
  <c r="M2285" i="21"/>
  <c r="I2285" i="21"/>
  <c r="E2285" i="21"/>
  <c r="M2284" i="21"/>
  <c r="I2284" i="21"/>
  <c r="E2284" i="21"/>
  <c r="M2283" i="21"/>
  <c r="I2283" i="21"/>
  <c r="E2283" i="21"/>
  <c r="M2282" i="21"/>
  <c r="I2282" i="21"/>
  <c r="E2282" i="21"/>
  <c r="M2281" i="21"/>
  <c r="I2281" i="21"/>
  <c r="E2281" i="21"/>
  <c r="M2280" i="21"/>
  <c r="I2280" i="21"/>
  <c r="E2280" i="21"/>
  <c r="M2279" i="21"/>
  <c r="I2279" i="21"/>
  <c r="E2279" i="21"/>
  <c r="M2278" i="21"/>
  <c r="I2278" i="21"/>
  <c r="E2278" i="21"/>
  <c r="M2277" i="21"/>
  <c r="I2277" i="21"/>
  <c r="E2277" i="21"/>
  <c r="M2276" i="21"/>
  <c r="I2276" i="21"/>
  <c r="E2276" i="21"/>
  <c r="M2275" i="21"/>
  <c r="I2275" i="21"/>
  <c r="E2275" i="21"/>
  <c r="M2274" i="21"/>
  <c r="I2274" i="21"/>
  <c r="E2274" i="21"/>
  <c r="M2273" i="21"/>
  <c r="I2273" i="21"/>
  <c r="E2273" i="21"/>
  <c r="M2272" i="21"/>
  <c r="I2272" i="21"/>
  <c r="E2272" i="21"/>
  <c r="M2271" i="21"/>
  <c r="I2271" i="21"/>
  <c r="E2271" i="21"/>
  <c r="M2270" i="21"/>
  <c r="I2270" i="21"/>
  <c r="E2270" i="21"/>
  <c r="M2269" i="21"/>
  <c r="I2269" i="21"/>
  <c r="E2269" i="21"/>
  <c r="M2268" i="21"/>
  <c r="I2268" i="21"/>
  <c r="E2268" i="21"/>
  <c r="M2267" i="21"/>
  <c r="I2267" i="21"/>
  <c r="E2267" i="21"/>
  <c r="M2266" i="21"/>
  <c r="I2266" i="21"/>
  <c r="E2266" i="21"/>
  <c r="M2265" i="21"/>
  <c r="I2265" i="21"/>
  <c r="E2265" i="21"/>
  <c r="M2264" i="21"/>
  <c r="I2264" i="21"/>
  <c r="E2264" i="21"/>
  <c r="M2263" i="21"/>
  <c r="I2263" i="21"/>
  <c r="E2263" i="21"/>
  <c r="M2262" i="21"/>
  <c r="I2262" i="21"/>
  <c r="E2262" i="21"/>
  <c r="M2261" i="21"/>
  <c r="I2261" i="21"/>
  <c r="E2261" i="21"/>
  <c r="M2260" i="21"/>
  <c r="I2260" i="21"/>
  <c r="E2260" i="21"/>
  <c r="M2259" i="21"/>
  <c r="I2259" i="21"/>
  <c r="E2259" i="21"/>
  <c r="M2258" i="21"/>
  <c r="I2258" i="21"/>
  <c r="E2258" i="21"/>
  <c r="M2257" i="21"/>
  <c r="I2257" i="21"/>
  <c r="E2257" i="21"/>
  <c r="M2256" i="21"/>
  <c r="I2256" i="21"/>
  <c r="E2256" i="21"/>
  <c r="M2255" i="21"/>
  <c r="I2255" i="21"/>
  <c r="E2255" i="21"/>
  <c r="M2254" i="21"/>
  <c r="I2254" i="21"/>
  <c r="E2254" i="21"/>
  <c r="M2253" i="21"/>
  <c r="I2253" i="21"/>
  <c r="E2253" i="21"/>
  <c r="M2252" i="21"/>
  <c r="I2252" i="21"/>
  <c r="E2252" i="21"/>
  <c r="M2251" i="21"/>
  <c r="I2251" i="21"/>
  <c r="E2251" i="21"/>
  <c r="M2250" i="21"/>
  <c r="I2250" i="21"/>
  <c r="E2250" i="21"/>
  <c r="M2249" i="21"/>
  <c r="I2249" i="21"/>
  <c r="E2249" i="21"/>
  <c r="M2248" i="21"/>
  <c r="I2248" i="21"/>
  <c r="E2248" i="21"/>
  <c r="M2247" i="21"/>
  <c r="I2247" i="21"/>
  <c r="E2247" i="21"/>
  <c r="M2246" i="21"/>
  <c r="I2246" i="21"/>
  <c r="E2246" i="21"/>
  <c r="M2245" i="21"/>
  <c r="I2245" i="21"/>
  <c r="E2245" i="21"/>
  <c r="M2244" i="21"/>
  <c r="I2244" i="21"/>
  <c r="E2244" i="21"/>
  <c r="M2243" i="21"/>
  <c r="I2243" i="21"/>
  <c r="E2243" i="21"/>
  <c r="M2242" i="21"/>
  <c r="I2242" i="21"/>
  <c r="E2242" i="21"/>
  <c r="M2241" i="21"/>
  <c r="I2241" i="21"/>
  <c r="E2241" i="21"/>
  <c r="M2240" i="21"/>
  <c r="I2240" i="21"/>
  <c r="E2240" i="21"/>
  <c r="M2239" i="21"/>
  <c r="I2239" i="21"/>
  <c r="E2239" i="21"/>
  <c r="M2238" i="21"/>
  <c r="I2238" i="21"/>
  <c r="E2238" i="21"/>
  <c r="M2237" i="21"/>
  <c r="I2237" i="21"/>
  <c r="E2237" i="21"/>
  <c r="M2236" i="21"/>
  <c r="I2236" i="21"/>
  <c r="E2236" i="21"/>
  <c r="M2235" i="21"/>
  <c r="I2235" i="21"/>
  <c r="E2235" i="21"/>
  <c r="M2234" i="21"/>
  <c r="I2234" i="21"/>
  <c r="E2234" i="21"/>
  <c r="M2233" i="21"/>
  <c r="I2233" i="21"/>
  <c r="E2233" i="21"/>
  <c r="M2232" i="21"/>
  <c r="I2232" i="21"/>
  <c r="E2232" i="21"/>
  <c r="M2231" i="21"/>
  <c r="I2231" i="21"/>
  <c r="E2231" i="21"/>
  <c r="M2230" i="21"/>
  <c r="I2230" i="21"/>
  <c r="E2230" i="21"/>
  <c r="M2229" i="21"/>
  <c r="I2229" i="21"/>
  <c r="E2229" i="21"/>
  <c r="M2228" i="21"/>
  <c r="I2228" i="21"/>
  <c r="E2228" i="21"/>
  <c r="M2227" i="21"/>
  <c r="I2227" i="21"/>
  <c r="E2227" i="21"/>
  <c r="M2226" i="21"/>
  <c r="I2226" i="21"/>
  <c r="E2226" i="21"/>
  <c r="M2225" i="21"/>
  <c r="I2225" i="21"/>
  <c r="E2225" i="21"/>
  <c r="M2224" i="21"/>
  <c r="I2224" i="21"/>
  <c r="E2224" i="21"/>
  <c r="M2223" i="21"/>
  <c r="I2223" i="21"/>
  <c r="E2223" i="21"/>
  <c r="M2222" i="21"/>
  <c r="I2222" i="21"/>
  <c r="E2222" i="21"/>
  <c r="M2221" i="21"/>
  <c r="I2221" i="21"/>
  <c r="E2221" i="21"/>
  <c r="M2220" i="21"/>
  <c r="I2220" i="21"/>
  <c r="E2220" i="21"/>
  <c r="M2219" i="21"/>
  <c r="I2219" i="21"/>
  <c r="E2219" i="21"/>
  <c r="M2218" i="21"/>
  <c r="I2218" i="21"/>
  <c r="E2218" i="21"/>
  <c r="M2217" i="21"/>
  <c r="I2217" i="21"/>
  <c r="E2217" i="21"/>
  <c r="M2216" i="21"/>
  <c r="I2216" i="21"/>
  <c r="E2216" i="21"/>
  <c r="M2215" i="21"/>
  <c r="I2215" i="21"/>
  <c r="E2215" i="21"/>
  <c r="M2214" i="21"/>
  <c r="I2214" i="21"/>
  <c r="E2214" i="21"/>
  <c r="M2213" i="21"/>
  <c r="I2213" i="21"/>
  <c r="E2213" i="21"/>
  <c r="M2212" i="21"/>
  <c r="I2212" i="21"/>
  <c r="E2212" i="21"/>
  <c r="M2211" i="21"/>
  <c r="I2211" i="21"/>
  <c r="E2211" i="21"/>
  <c r="M2210" i="21"/>
  <c r="I2210" i="21"/>
  <c r="E2210" i="21"/>
  <c r="M2209" i="21"/>
  <c r="I2209" i="21"/>
  <c r="E2209" i="21"/>
  <c r="M2208" i="21"/>
  <c r="I2208" i="21"/>
  <c r="E2208" i="21"/>
  <c r="M2207" i="21"/>
  <c r="I2207" i="21"/>
  <c r="E2207" i="21"/>
  <c r="M2206" i="21"/>
  <c r="I2206" i="21"/>
  <c r="E2206" i="21"/>
  <c r="M2205" i="21"/>
  <c r="I2205" i="21"/>
  <c r="E2205" i="21"/>
  <c r="M2204" i="21"/>
  <c r="I2204" i="21"/>
  <c r="E2204" i="21"/>
  <c r="M2203" i="21"/>
  <c r="I2203" i="21"/>
  <c r="E2203" i="21"/>
  <c r="M2202" i="21"/>
  <c r="I2202" i="21"/>
  <c r="E2202" i="21"/>
  <c r="M2201" i="21"/>
  <c r="I2201" i="21"/>
  <c r="E2201" i="21"/>
  <c r="M2200" i="21"/>
  <c r="I2200" i="21"/>
  <c r="E2200" i="21"/>
  <c r="M2199" i="21"/>
  <c r="I2199" i="21"/>
  <c r="E2199" i="21"/>
  <c r="M2198" i="21"/>
  <c r="I2198" i="21"/>
  <c r="E2198" i="21"/>
  <c r="M2197" i="21"/>
  <c r="I2197" i="21"/>
  <c r="E2197" i="21"/>
  <c r="M2196" i="21"/>
  <c r="I2196" i="21"/>
  <c r="E2196" i="21"/>
  <c r="M2195" i="21"/>
  <c r="I2195" i="21"/>
  <c r="E2195" i="21"/>
  <c r="M2194" i="21"/>
  <c r="I2194" i="21"/>
  <c r="E2194" i="21"/>
  <c r="N2193" i="21"/>
  <c r="M2193" i="21"/>
  <c r="I2193" i="21"/>
  <c r="E2193" i="21"/>
  <c r="M2192" i="21"/>
  <c r="I2192" i="21"/>
  <c r="E2192" i="21"/>
  <c r="M2191" i="21"/>
  <c r="I2191" i="21"/>
  <c r="E2191" i="21"/>
  <c r="M2190" i="21"/>
  <c r="I2190" i="21"/>
  <c r="E2190" i="21"/>
  <c r="M2189" i="21"/>
  <c r="I2189" i="21"/>
  <c r="E2189" i="21"/>
  <c r="M2188" i="21"/>
  <c r="I2188" i="21"/>
  <c r="E2188" i="21"/>
  <c r="M2187" i="21"/>
  <c r="I2187" i="21"/>
  <c r="E2187" i="21"/>
  <c r="M2186" i="21"/>
  <c r="I2186" i="21"/>
  <c r="E2186" i="21"/>
  <c r="M2185" i="21"/>
  <c r="I2185" i="21"/>
  <c r="E2185" i="21"/>
  <c r="M2184" i="21"/>
  <c r="I2184" i="21"/>
  <c r="E2184" i="21"/>
  <c r="M2183" i="21"/>
  <c r="I2183" i="21"/>
  <c r="E2183" i="21"/>
  <c r="M2182" i="21"/>
  <c r="I2182" i="21"/>
  <c r="E2182" i="21"/>
  <c r="M2181" i="21"/>
  <c r="I2181" i="21"/>
  <c r="E2181" i="21"/>
  <c r="M2180" i="21"/>
  <c r="I2180" i="21"/>
  <c r="E2180" i="21"/>
  <c r="M2179" i="21"/>
  <c r="I2179" i="21"/>
  <c r="E2179" i="21"/>
  <c r="M2178" i="21"/>
  <c r="I2178" i="21"/>
  <c r="E2178" i="21"/>
  <c r="M2177" i="21"/>
  <c r="I2177" i="21"/>
  <c r="E2177" i="21"/>
  <c r="M2176" i="21"/>
  <c r="I2176" i="21"/>
  <c r="E2176" i="21"/>
  <c r="M2175" i="21"/>
  <c r="I2175" i="21"/>
  <c r="E2175" i="21"/>
  <c r="M2174" i="21"/>
  <c r="I2174" i="21"/>
  <c r="E2174" i="21"/>
  <c r="M2173" i="21"/>
  <c r="I2173" i="21"/>
  <c r="E2173" i="21"/>
  <c r="M2172" i="21"/>
  <c r="I2172" i="21"/>
  <c r="E2172" i="21"/>
  <c r="M2171" i="21"/>
  <c r="I2171" i="21"/>
  <c r="E2171" i="21"/>
  <c r="M2170" i="21"/>
  <c r="I2170" i="21"/>
  <c r="E2170" i="21"/>
  <c r="M2169" i="21"/>
  <c r="I2169" i="21"/>
  <c r="E2169" i="21"/>
  <c r="M2168" i="21"/>
  <c r="I2168" i="21"/>
  <c r="E2168" i="21"/>
  <c r="M2167" i="21"/>
  <c r="I2167" i="21"/>
  <c r="E2167" i="21"/>
  <c r="M2166" i="21"/>
  <c r="I2166" i="21"/>
  <c r="E2166" i="21"/>
  <c r="M2165" i="21"/>
  <c r="I2165" i="21"/>
  <c r="E2165" i="21"/>
  <c r="M2164" i="21"/>
  <c r="I2164" i="21"/>
  <c r="E2164" i="21"/>
  <c r="M2163" i="21"/>
  <c r="I2163" i="21"/>
  <c r="E2163" i="21"/>
  <c r="M2162" i="21"/>
  <c r="I2162" i="21"/>
  <c r="E2162" i="21"/>
  <c r="M2161" i="21"/>
  <c r="I2161" i="21"/>
  <c r="E2161" i="21"/>
  <c r="M2160" i="21"/>
  <c r="I2160" i="21"/>
  <c r="E2160" i="21"/>
  <c r="M2159" i="21"/>
  <c r="I2159" i="21"/>
  <c r="E2159" i="21"/>
  <c r="N2158" i="21"/>
  <c r="M2158" i="21"/>
  <c r="I2158" i="21"/>
  <c r="E2158" i="21"/>
  <c r="M2157" i="21"/>
  <c r="I2157" i="21"/>
  <c r="E2157" i="21"/>
  <c r="M2156" i="21"/>
  <c r="I2156" i="21"/>
  <c r="E2156" i="21"/>
  <c r="M2155" i="21"/>
  <c r="I2155" i="21"/>
  <c r="E2155" i="21"/>
  <c r="M2154" i="21"/>
  <c r="I2154" i="21"/>
  <c r="E2154" i="21"/>
  <c r="M2153" i="21"/>
  <c r="I2153" i="21"/>
  <c r="E2153" i="21"/>
  <c r="M2152" i="21"/>
  <c r="I2152" i="21"/>
  <c r="E2152" i="21"/>
  <c r="M2151" i="21"/>
  <c r="I2151" i="21"/>
  <c r="E2151" i="21"/>
  <c r="M2150" i="21"/>
  <c r="I2150" i="21"/>
  <c r="E2150" i="21"/>
  <c r="M2149" i="21"/>
  <c r="I2149" i="21"/>
  <c r="E2149" i="21"/>
  <c r="N2148" i="21"/>
  <c r="M2148" i="21"/>
  <c r="I2148" i="21"/>
  <c r="E2148" i="21"/>
  <c r="M2147" i="21"/>
  <c r="I2147" i="21"/>
  <c r="E2147" i="21"/>
  <c r="M2146" i="21"/>
  <c r="I2146" i="21"/>
  <c r="E2146" i="21"/>
  <c r="M2145" i="21"/>
  <c r="I2145" i="21"/>
  <c r="E2145" i="21"/>
  <c r="M2144" i="21"/>
  <c r="I2144" i="21"/>
  <c r="E2144" i="21"/>
  <c r="M2143" i="21"/>
  <c r="I2143" i="21"/>
  <c r="E2143" i="21"/>
  <c r="N2142" i="21"/>
  <c r="M2142" i="21"/>
  <c r="I2142" i="21"/>
  <c r="E2142" i="21"/>
  <c r="M2141" i="21"/>
  <c r="I2141" i="21"/>
  <c r="E2141" i="21"/>
  <c r="N2140" i="21"/>
  <c r="M2140" i="21"/>
  <c r="I2140" i="21"/>
  <c r="E2140" i="21"/>
  <c r="M2139" i="21"/>
  <c r="I2139" i="21"/>
  <c r="E2139" i="21"/>
  <c r="M2138" i="21"/>
  <c r="I2138" i="21"/>
  <c r="E2138" i="21"/>
  <c r="M2137" i="21"/>
  <c r="I2137" i="21"/>
  <c r="E2137" i="21"/>
  <c r="M2136" i="21"/>
  <c r="I2136" i="21"/>
  <c r="E2136" i="21"/>
  <c r="M2135" i="21"/>
  <c r="I2135" i="21"/>
  <c r="E2135" i="21"/>
  <c r="M2134" i="21"/>
  <c r="I2134" i="21"/>
  <c r="E2134" i="21"/>
  <c r="M2133" i="21"/>
  <c r="I2133" i="21"/>
  <c r="E2133" i="21"/>
  <c r="M2132" i="21"/>
  <c r="I2132" i="21"/>
  <c r="E2132" i="21"/>
  <c r="M2131" i="21"/>
  <c r="I2131" i="21"/>
  <c r="E2131" i="21"/>
  <c r="M2130" i="21"/>
  <c r="I2130" i="21"/>
  <c r="E2130" i="21"/>
  <c r="M2129" i="21"/>
  <c r="I2129" i="21"/>
  <c r="E2129" i="21"/>
  <c r="N2128" i="21"/>
  <c r="M2128" i="21"/>
  <c r="I2128" i="21"/>
  <c r="E2128" i="21"/>
  <c r="M2127" i="21"/>
  <c r="I2127" i="21"/>
  <c r="E2127" i="21"/>
  <c r="N2126" i="21"/>
  <c r="M2126" i="21"/>
  <c r="I2126" i="21"/>
  <c r="E2126" i="21"/>
  <c r="N2125" i="21"/>
  <c r="M2125" i="21"/>
  <c r="I2125" i="21"/>
  <c r="E2125" i="21"/>
  <c r="M2124" i="21"/>
  <c r="I2124" i="21"/>
  <c r="E2124" i="21"/>
  <c r="N2123" i="21"/>
  <c r="M2123" i="21"/>
  <c r="I2123" i="21"/>
  <c r="E2123" i="21"/>
  <c r="M2122" i="21"/>
  <c r="I2122" i="21"/>
  <c r="E2122" i="21"/>
  <c r="M2121" i="21"/>
  <c r="I2121" i="21"/>
  <c r="E2121" i="21"/>
  <c r="M2120" i="21"/>
  <c r="I2120" i="21"/>
  <c r="E2120" i="21"/>
  <c r="M2119" i="21"/>
  <c r="I2119" i="21"/>
  <c r="E2119" i="21"/>
  <c r="M2118" i="21"/>
  <c r="I2118" i="21"/>
  <c r="E2118" i="21"/>
  <c r="N2117" i="21"/>
  <c r="M2117" i="21"/>
  <c r="I2117" i="21"/>
  <c r="E2117" i="21"/>
  <c r="M2116" i="21"/>
  <c r="I2116" i="21"/>
  <c r="E2116" i="21"/>
  <c r="M2115" i="21"/>
  <c r="I2115" i="21"/>
  <c r="E2115" i="21"/>
  <c r="M2114" i="21"/>
  <c r="I2114" i="21"/>
  <c r="E2114" i="21"/>
  <c r="M2113" i="21"/>
  <c r="I2113" i="21"/>
  <c r="E2113" i="21"/>
  <c r="N2112" i="21"/>
  <c r="M2112" i="21"/>
  <c r="I2112" i="21"/>
  <c r="E2112" i="21"/>
  <c r="N2111" i="21"/>
  <c r="M2111" i="21"/>
  <c r="I2111" i="21"/>
  <c r="E2111" i="21"/>
  <c r="M2110" i="21"/>
  <c r="I2110" i="21"/>
  <c r="E2110" i="21"/>
  <c r="M2109" i="21"/>
  <c r="I2109" i="21"/>
  <c r="E2109" i="21"/>
  <c r="M2108" i="21"/>
  <c r="I2108" i="21"/>
  <c r="E2108" i="21"/>
  <c r="M2107" i="21"/>
  <c r="I2107" i="21"/>
  <c r="E2107" i="21"/>
  <c r="M2106" i="21"/>
  <c r="I2106" i="21"/>
  <c r="E2106" i="21"/>
  <c r="M2105" i="21"/>
  <c r="I2105" i="21"/>
  <c r="E2105" i="21"/>
  <c r="M2104" i="21"/>
  <c r="I2104" i="21"/>
  <c r="E2104" i="21"/>
  <c r="M2103" i="21"/>
  <c r="I2103" i="21"/>
  <c r="E2103" i="21"/>
  <c r="M2102" i="21"/>
  <c r="I2102" i="21"/>
  <c r="E2102" i="21"/>
  <c r="M2101" i="21"/>
  <c r="I2101" i="21"/>
  <c r="E2101" i="21"/>
  <c r="M2100" i="21"/>
  <c r="I2100" i="21"/>
  <c r="E2100" i="21"/>
  <c r="M2099" i="21"/>
  <c r="I2099" i="21"/>
  <c r="E2099" i="21"/>
  <c r="M2098" i="21"/>
  <c r="I2098" i="21"/>
  <c r="E2098" i="21"/>
  <c r="M2097" i="21"/>
  <c r="I2097" i="21"/>
  <c r="E2097" i="21"/>
  <c r="M2096" i="21"/>
  <c r="I2096" i="21"/>
  <c r="E2096" i="21"/>
  <c r="M2095" i="21"/>
  <c r="I2095" i="21"/>
  <c r="E2095" i="21"/>
  <c r="M2094" i="21"/>
  <c r="I2094" i="21"/>
  <c r="E2094" i="21"/>
  <c r="M2093" i="21"/>
  <c r="I2093" i="21"/>
  <c r="E2093" i="21"/>
  <c r="M2092" i="21"/>
  <c r="I2092" i="21"/>
  <c r="E2092" i="21"/>
  <c r="M2091" i="21"/>
  <c r="I2091" i="21"/>
  <c r="E2091" i="21"/>
  <c r="M2090" i="21"/>
  <c r="I2090" i="21"/>
  <c r="E2090" i="21"/>
  <c r="M2089" i="21"/>
  <c r="I2089" i="21"/>
  <c r="E2089" i="21"/>
  <c r="M2088" i="21"/>
  <c r="I2088" i="21"/>
  <c r="E2088" i="21"/>
  <c r="M2087" i="21"/>
  <c r="I2087" i="21"/>
  <c r="E2087" i="21"/>
  <c r="M2086" i="21"/>
  <c r="I2086" i="21"/>
  <c r="E2086" i="21"/>
  <c r="M2085" i="21"/>
  <c r="I2085" i="21"/>
  <c r="E2085" i="21"/>
  <c r="M2084" i="21"/>
  <c r="I2084" i="21"/>
  <c r="E2084" i="21"/>
  <c r="M2083" i="21"/>
  <c r="I2083" i="21"/>
  <c r="E2083" i="21"/>
  <c r="M2082" i="21"/>
  <c r="I2082" i="21"/>
  <c r="E2082" i="21"/>
  <c r="M2081" i="21"/>
  <c r="I2081" i="21"/>
  <c r="E2081" i="21"/>
  <c r="M2080" i="21"/>
  <c r="I2080" i="21"/>
  <c r="E2080" i="21"/>
  <c r="M2079" i="21"/>
  <c r="I2079" i="21"/>
  <c r="E2079" i="21"/>
  <c r="M2078" i="21"/>
  <c r="I2078" i="21"/>
  <c r="E2078" i="21"/>
  <c r="M2077" i="21"/>
  <c r="I2077" i="21"/>
  <c r="E2077" i="21"/>
  <c r="M2076" i="21"/>
  <c r="I2076" i="21"/>
  <c r="E2076" i="21"/>
  <c r="M2075" i="21"/>
  <c r="I2075" i="21"/>
  <c r="E2075" i="21"/>
  <c r="M2074" i="21"/>
  <c r="I2074" i="21"/>
  <c r="E2074" i="21"/>
  <c r="M2073" i="21"/>
  <c r="I2073" i="21"/>
  <c r="E2073" i="21"/>
  <c r="M2072" i="21"/>
  <c r="I2072" i="21"/>
  <c r="E2072" i="21"/>
  <c r="M2071" i="21"/>
  <c r="I2071" i="21"/>
  <c r="E2071" i="21"/>
  <c r="M2070" i="21"/>
  <c r="I2070" i="21"/>
  <c r="E2070" i="21"/>
  <c r="M2069" i="21"/>
  <c r="I2069" i="21"/>
  <c r="E2069" i="21"/>
  <c r="M2068" i="21"/>
  <c r="I2068" i="21"/>
  <c r="E2068" i="21"/>
  <c r="M2067" i="21"/>
  <c r="I2067" i="21"/>
  <c r="E2067" i="21"/>
  <c r="M2066" i="21"/>
  <c r="I2066" i="21"/>
  <c r="E2066" i="21"/>
  <c r="M2065" i="21"/>
  <c r="I2065" i="21"/>
  <c r="E2065" i="21"/>
  <c r="M2064" i="21"/>
  <c r="I2064" i="21"/>
  <c r="E2064" i="21"/>
  <c r="M2063" i="21"/>
  <c r="I2063" i="21"/>
  <c r="E2063" i="21"/>
  <c r="M2062" i="21"/>
  <c r="I2062" i="21"/>
  <c r="E2062" i="21"/>
  <c r="M2061" i="21"/>
  <c r="I2061" i="21"/>
  <c r="E2061" i="21"/>
  <c r="M2060" i="21"/>
  <c r="I2060" i="21"/>
  <c r="E2060" i="21"/>
  <c r="M2059" i="21"/>
  <c r="I2059" i="21"/>
  <c r="E2059" i="21"/>
  <c r="M2058" i="21"/>
  <c r="I2058" i="21"/>
  <c r="E2058" i="21"/>
  <c r="M2057" i="21"/>
  <c r="I2057" i="21"/>
  <c r="E2057" i="21"/>
  <c r="M2056" i="21"/>
  <c r="I2056" i="21"/>
  <c r="E2056" i="21"/>
  <c r="M2055" i="21"/>
  <c r="I2055" i="21"/>
  <c r="E2055" i="21"/>
  <c r="M2054" i="21"/>
  <c r="I2054" i="21"/>
  <c r="E2054" i="21"/>
  <c r="M2053" i="21"/>
  <c r="I2053" i="21"/>
  <c r="E2053" i="21"/>
  <c r="M2052" i="21"/>
  <c r="I2052" i="21"/>
  <c r="E2052" i="21"/>
  <c r="M2051" i="21"/>
  <c r="I2051" i="21"/>
  <c r="E2051" i="21"/>
  <c r="M2050" i="21"/>
  <c r="I2050" i="21"/>
  <c r="E2050" i="21"/>
  <c r="M2049" i="21"/>
  <c r="I2049" i="21"/>
  <c r="E2049" i="21"/>
  <c r="M2048" i="21"/>
  <c r="I2048" i="21"/>
  <c r="E2048" i="21"/>
  <c r="M2047" i="21"/>
  <c r="I2047" i="21"/>
  <c r="E2047" i="21"/>
  <c r="M2046" i="21"/>
  <c r="I2046" i="21"/>
  <c r="E2046" i="21"/>
  <c r="M2045" i="21"/>
  <c r="I2045" i="21"/>
  <c r="E2045" i="21"/>
  <c r="M2044" i="21"/>
  <c r="I2044" i="21"/>
  <c r="E2044" i="21"/>
  <c r="M2043" i="21"/>
  <c r="I2043" i="21"/>
  <c r="E2043" i="21"/>
  <c r="M2042" i="21"/>
  <c r="I2042" i="21"/>
  <c r="E2042" i="21"/>
  <c r="M2041" i="21"/>
  <c r="I2041" i="21"/>
  <c r="E2041" i="21"/>
  <c r="M2040" i="21"/>
  <c r="I2040" i="21"/>
  <c r="E2040" i="21"/>
  <c r="M2039" i="21"/>
  <c r="I2039" i="21"/>
  <c r="E2039" i="21"/>
  <c r="M2038" i="21"/>
  <c r="I2038" i="21"/>
  <c r="E2038" i="21"/>
  <c r="M2037" i="21"/>
  <c r="I2037" i="21"/>
  <c r="E2037" i="21"/>
  <c r="M2036" i="21"/>
  <c r="I2036" i="21"/>
  <c r="E2036" i="21"/>
  <c r="M2035" i="21"/>
  <c r="I2035" i="21"/>
  <c r="E2035" i="21"/>
  <c r="M2034" i="21"/>
  <c r="I2034" i="21"/>
  <c r="E2034" i="21"/>
  <c r="M2033" i="21"/>
  <c r="I2033" i="21"/>
  <c r="E2033" i="21"/>
  <c r="M2032" i="21"/>
  <c r="I2032" i="21"/>
  <c r="E2032" i="21"/>
  <c r="M2031" i="21"/>
  <c r="I2031" i="21"/>
  <c r="E2031" i="21"/>
  <c r="M2030" i="21"/>
  <c r="I2030" i="21"/>
  <c r="E2030" i="21"/>
  <c r="M2029" i="21"/>
  <c r="I2029" i="21"/>
  <c r="E2029" i="21"/>
  <c r="M2028" i="21"/>
  <c r="I2028" i="21"/>
  <c r="E2028" i="21"/>
  <c r="M2027" i="21"/>
  <c r="I2027" i="21"/>
  <c r="E2027" i="21"/>
  <c r="M2026" i="21"/>
  <c r="I2026" i="21"/>
  <c r="E2026" i="21"/>
  <c r="M2025" i="21"/>
  <c r="I2025" i="21"/>
  <c r="E2025" i="21"/>
  <c r="M2024" i="21"/>
  <c r="I2024" i="21"/>
  <c r="E2024" i="21"/>
  <c r="M2023" i="21"/>
  <c r="I2023" i="21"/>
  <c r="E2023" i="21"/>
  <c r="M2022" i="21"/>
  <c r="I2022" i="21"/>
  <c r="E2022" i="21"/>
  <c r="M2021" i="21"/>
  <c r="I2021" i="21"/>
  <c r="E2021" i="21"/>
  <c r="M2020" i="21"/>
  <c r="I2020" i="21"/>
  <c r="E2020" i="21"/>
  <c r="M2019" i="21"/>
  <c r="I2019" i="21"/>
  <c r="E2019" i="21"/>
  <c r="M2018" i="21"/>
  <c r="I2018" i="21"/>
  <c r="E2018" i="21"/>
  <c r="M2017" i="21"/>
  <c r="I2017" i="21"/>
  <c r="E2017" i="21"/>
  <c r="M2016" i="21"/>
  <c r="I2016" i="21"/>
  <c r="E2016" i="21"/>
  <c r="M2015" i="21"/>
  <c r="I2015" i="21"/>
  <c r="E2015" i="21"/>
  <c r="M2014" i="21"/>
  <c r="I2014" i="21"/>
  <c r="E2014" i="21"/>
  <c r="M2013" i="21"/>
  <c r="I2013" i="21"/>
  <c r="E2013" i="21"/>
  <c r="M2012" i="21"/>
  <c r="I2012" i="21"/>
  <c r="E2012" i="21"/>
  <c r="M2011" i="21"/>
  <c r="I2011" i="21"/>
  <c r="E2011" i="21"/>
  <c r="M2010" i="21"/>
  <c r="I2010" i="21"/>
  <c r="E2010" i="21"/>
  <c r="M2009" i="21"/>
  <c r="I2009" i="21"/>
  <c r="E2009" i="21"/>
  <c r="M2008" i="21"/>
  <c r="I2008" i="21"/>
  <c r="E2008" i="21"/>
  <c r="M2007" i="21"/>
  <c r="I2007" i="21"/>
  <c r="E2007" i="21"/>
  <c r="M2006" i="21"/>
  <c r="I2006" i="21"/>
  <c r="E2006" i="21"/>
  <c r="M2005" i="21"/>
  <c r="I2005" i="21"/>
  <c r="E2005" i="21"/>
  <c r="M2004" i="21"/>
  <c r="I2004" i="21"/>
  <c r="E2004" i="21"/>
  <c r="M2003" i="21"/>
  <c r="I2003" i="21"/>
  <c r="E2003" i="21"/>
  <c r="M2002" i="21"/>
  <c r="I2002" i="21"/>
  <c r="E2002" i="21"/>
  <c r="M2001" i="21"/>
  <c r="I2001" i="21"/>
  <c r="E2001" i="21"/>
  <c r="M2000" i="21"/>
  <c r="I2000" i="21"/>
  <c r="E2000" i="21"/>
  <c r="M1999" i="21"/>
  <c r="I1999" i="21"/>
  <c r="E1999" i="21"/>
  <c r="M1998" i="21"/>
  <c r="I1998" i="21"/>
  <c r="E1998" i="21"/>
  <c r="M1997" i="21"/>
  <c r="I1997" i="21"/>
  <c r="E1997" i="21"/>
  <c r="M1996" i="21"/>
  <c r="I1996" i="21"/>
  <c r="E1996" i="21"/>
  <c r="M1995" i="21"/>
  <c r="I1995" i="21"/>
  <c r="E1995" i="21"/>
  <c r="M1994" i="21"/>
  <c r="I1994" i="21"/>
  <c r="E1994" i="21"/>
  <c r="M1993" i="21"/>
  <c r="I1993" i="21"/>
  <c r="E1993" i="21"/>
  <c r="M1992" i="21"/>
  <c r="I1992" i="21"/>
  <c r="E1992" i="21"/>
  <c r="M1991" i="21"/>
  <c r="I1991" i="21"/>
  <c r="E1991" i="21"/>
  <c r="M1990" i="21"/>
  <c r="I1990" i="21"/>
  <c r="E1990" i="21"/>
  <c r="M1989" i="21"/>
  <c r="I1989" i="21"/>
  <c r="E1989" i="21"/>
  <c r="M1988" i="21"/>
  <c r="I1988" i="21"/>
  <c r="E1988" i="21"/>
  <c r="M1987" i="21"/>
  <c r="I1987" i="21"/>
  <c r="E1987" i="21"/>
  <c r="M1986" i="21"/>
  <c r="I1986" i="21"/>
  <c r="E1986" i="21"/>
  <c r="M1985" i="21"/>
  <c r="I1985" i="21"/>
  <c r="E1985" i="21"/>
  <c r="M1984" i="21"/>
  <c r="I1984" i="21"/>
  <c r="E1984" i="21"/>
  <c r="M1983" i="21"/>
  <c r="I1983" i="21"/>
  <c r="E1983" i="21"/>
  <c r="M1982" i="21"/>
  <c r="I1982" i="21"/>
  <c r="E1982" i="21"/>
  <c r="M1981" i="21"/>
  <c r="I1981" i="21"/>
  <c r="E1981" i="21"/>
  <c r="M1980" i="21"/>
  <c r="I1980" i="21"/>
  <c r="E1980" i="21"/>
  <c r="M1979" i="21"/>
  <c r="I1979" i="21"/>
  <c r="E1979" i="21"/>
  <c r="M1978" i="21"/>
  <c r="I1978" i="21"/>
  <c r="E1978" i="21"/>
  <c r="M1977" i="21"/>
  <c r="I1977" i="21"/>
  <c r="E1977" i="21"/>
  <c r="M1976" i="21"/>
  <c r="I1976" i="21"/>
  <c r="E1976" i="21"/>
  <c r="M1975" i="21"/>
  <c r="I1975" i="21"/>
  <c r="E1975" i="21"/>
  <c r="M1974" i="21"/>
  <c r="I1974" i="21"/>
  <c r="E1974" i="21"/>
  <c r="M1973" i="21"/>
  <c r="I1973" i="21"/>
  <c r="E1973" i="21"/>
  <c r="M1972" i="21"/>
  <c r="I1972" i="21"/>
  <c r="E1972" i="21"/>
  <c r="M1971" i="21"/>
  <c r="I1971" i="21"/>
  <c r="E1971" i="21"/>
  <c r="M1970" i="21"/>
  <c r="I1970" i="21"/>
  <c r="E1970" i="21"/>
  <c r="M1969" i="21"/>
  <c r="I1969" i="21"/>
  <c r="E1969" i="21"/>
  <c r="M1968" i="21"/>
  <c r="I1968" i="21"/>
  <c r="E1968" i="21"/>
  <c r="M1967" i="21"/>
  <c r="I1967" i="21"/>
  <c r="E1967" i="21"/>
  <c r="M1966" i="21"/>
  <c r="I1966" i="21"/>
  <c r="E1966" i="21"/>
  <c r="M1965" i="21"/>
  <c r="I1965" i="21"/>
  <c r="E1965" i="21"/>
  <c r="M1964" i="21"/>
  <c r="I1964" i="21"/>
  <c r="E1964" i="21"/>
  <c r="M1963" i="21"/>
  <c r="I1963" i="21"/>
  <c r="E1963" i="21"/>
  <c r="M1962" i="21"/>
  <c r="I1962" i="21"/>
  <c r="E1962" i="21"/>
  <c r="M1961" i="21"/>
  <c r="I1961" i="21"/>
  <c r="E1961" i="21"/>
  <c r="M1960" i="21"/>
  <c r="I1960" i="21"/>
  <c r="E1960" i="21"/>
  <c r="M1959" i="21"/>
  <c r="I1959" i="21"/>
  <c r="E1959" i="21"/>
  <c r="M1958" i="21"/>
  <c r="I1958" i="21"/>
  <c r="E1958" i="21"/>
  <c r="M1957" i="21"/>
  <c r="I1957" i="21"/>
  <c r="E1957" i="21"/>
  <c r="M1956" i="21"/>
  <c r="I1956" i="21"/>
  <c r="E1956" i="21"/>
  <c r="M1955" i="21"/>
  <c r="I1955" i="21"/>
  <c r="E1955" i="21"/>
  <c r="M1954" i="21"/>
  <c r="I1954" i="21"/>
  <c r="E1954" i="21"/>
  <c r="M1953" i="21"/>
  <c r="I1953" i="21"/>
  <c r="E1953" i="21"/>
  <c r="M1952" i="21"/>
  <c r="I1952" i="21"/>
  <c r="E1952" i="21"/>
  <c r="M1951" i="21"/>
  <c r="I1951" i="21"/>
  <c r="E1951" i="21"/>
  <c r="M1950" i="21"/>
  <c r="I1950" i="21"/>
  <c r="E1950" i="21"/>
  <c r="M1949" i="21"/>
  <c r="I1949" i="21"/>
  <c r="E1949" i="21"/>
  <c r="M1948" i="21"/>
  <c r="I1948" i="21"/>
  <c r="E1948" i="21"/>
  <c r="M1947" i="21"/>
  <c r="I1947" i="21"/>
  <c r="E1947" i="21"/>
  <c r="M1946" i="21"/>
  <c r="I1946" i="21"/>
  <c r="E1946" i="21"/>
  <c r="M1945" i="21"/>
  <c r="I1945" i="21"/>
  <c r="E1945" i="21"/>
  <c r="M1944" i="21"/>
  <c r="I1944" i="21"/>
  <c r="E1944" i="21"/>
  <c r="M1943" i="21"/>
  <c r="I1943" i="21"/>
  <c r="E1943" i="21"/>
  <c r="M1942" i="21"/>
  <c r="I1942" i="21"/>
  <c r="E1942" i="21"/>
  <c r="M1941" i="21"/>
  <c r="I1941" i="21"/>
  <c r="E1941" i="21"/>
  <c r="M1940" i="21"/>
  <c r="I1940" i="21"/>
  <c r="E1940" i="21"/>
  <c r="M1939" i="21"/>
  <c r="I1939" i="21"/>
  <c r="E1939" i="21"/>
  <c r="M1938" i="21"/>
  <c r="I1938" i="21"/>
  <c r="E1938" i="21"/>
  <c r="M1937" i="21"/>
  <c r="I1937" i="21"/>
  <c r="E1937" i="21"/>
  <c r="M1936" i="21"/>
  <c r="I1936" i="21"/>
  <c r="E1936" i="21"/>
  <c r="M1935" i="21"/>
  <c r="I1935" i="21"/>
  <c r="E1935" i="21"/>
  <c r="M1934" i="21"/>
  <c r="I1934" i="21"/>
  <c r="E1934" i="21"/>
  <c r="M1933" i="21"/>
  <c r="I1933" i="21"/>
  <c r="E1933" i="21"/>
  <c r="M1932" i="21"/>
  <c r="I1932" i="21"/>
  <c r="E1932" i="21"/>
  <c r="M1931" i="21"/>
  <c r="I1931" i="21"/>
  <c r="E1931" i="21"/>
  <c r="M1930" i="21"/>
  <c r="I1930" i="21"/>
  <c r="E1930" i="21"/>
  <c r="M1929" i="21"/>
  <c r="I1929" i="21"/>
  <c r="E1929" i="21"/>
  <c r="M1928" i="21"/>
  <c r="I1928" i="21"/>
  <c r="E1928" i="21"/>
  <c r="M1927" i="21"/>
  <c r="I1927" i="21"/>
  <c r="E1927" i="21"/>
  <c r="M1926" i="21"/>
  <c r="I1926" i="21"/>
  <c r="E1926" i="21"/>
  <c r="M1925" i="21"/>
  <c r="I1925" i="21"/>
  <c r="E1925" i="21"/>
  <c r="M1924" i="21"/>
  <c r="I1924" i="21"/>
  <c r="E1924" i="21"/>
  <c r="M1923" i="21"/>
  <c r="I1923" i="21"/>
  <c r="E1923" i="21"/>
  <c r="M1922" i="21"/>
  <c r="I1922" i="21"/>
  <c r="E1922" i="21"/>
  <c r="M1921" i="21"/>
  <c r="I1921" i="21"/>
  <c r="E1921" i="21"/>
  <c r="M1920" i="21"/>
  <c r="I1920" i="21"/>
  <c r="E1920" i="21"/>
  <c r="M1919" i="21"/>
  <c r="I1919" i="21"/>
  <c r="E1919" i="21"/>
  <c r="M1918" i="21"/>
  <c r="I1918" i="21"/>
  <c r="E1918" i="21"/>
  <c r="M1917" i="21"/>
  <c r="I1917" i="21"/>
  <c r="E1917" i="21"/>
  <c r="M1916" i="21"/>
  <c r="I1916" i="21"/>
  <c r="E1916" i="21"/>
  <c r="M1915" i="21"/>
  <c r="I1915" i="21"/>
  <c r="E1915" i="21"/>
  <c r="M1914" i="21"/>
  <c r="I1914" i="21"/>
  <c r="E1914" i="21"/>
  <c r="M1913" i="21"/>
  <c r="I1913" i="21"/>
  <c r="E1913" i="21"/>
  <c r="M1912" i="21"/>
  <c r="I1912" i="21"/>
  <c r="E1912" i="21"/>
  <c r="M1911" i="21"/>
  <c r="I1911" i="21"/>
  <c r="E1911" i="21"/>
  <c r="M1910" i="21"/>
  <c r="I1910" i="21"/>
  <c r="E1910" i="21"/>
  <c r="M1909" i="21"/>
  <c r="I1909" i="21"/>
  <c r="E1909" i="21"/>
  <c r="M1908" i="21"/>
  <c r="I1908" i="21"/>
  <c r="E1908" i="21"/>
  <c r="M1907" i="21"/>
  <c r="I1907" i="21"/>
  <c r="E1907" i="21"/>
  <c r="M1906" i="21"/>
  <c r="I1906" i="21"/>
  <c r="E1906" i="21"/>
  <c r="M1905" i="21"/>
  <c r="I1905" i="21"/>
  <c r="E1905" i="21"/>
  <c r="M1904" i="21"/>
  <c r="I1904" i="21"/>
  <c r="E1904" i="21"/>
  <c r="M1903" i="21"/>
  <c r="I1903" i="21"/>
  <c r="E1903" i="21"/>
  <c r="M1902" i="21"/>
  <c r="I1902" i="21"/>
  <c r="E1902" i="21"/>
  <c r="M1901" i="21"/>
  <c r="I1901" i="21"/>
  <c r="E1901" i="21"/>
  <c r="M1900" i="21"/>
  <c r="I1900" i="21"/>
  <c r="E1900" i="21"/>
  <c r="M1899" i="21"/>
  <c r="I1899" i="21"/>
  <c r="E1899" i="21"/>
  <c r="M1898" i="21"/>
  <c r="I1898" i="21"/>
  <c r="E1898" i="21"/>
  <c r="D1898" i="21"/>
  <c r="M1897" i="21"/>
  <c r="I1897" i="21"/>
  <c r="E1897" i="21"/>
  <c r="D1897" i="21"/>
  <c r="M1896" i="21"/>
  <c r="I1896" i="21"/>
  <c r="E1896" i="21"/>
  <c r="D1896" i="21"/>
  <c r="M1895" i="21"/>
  <c r="I1895" i="21"/>
  <c r="E1895" i="21"/>
  <c r="D1895" i="21"/>
  <c r="M1894" i="21"/>
  <c r="I1894" i="21"/>
  <c r="E1894" i="21"/>
  <c r="D1894" i="21"/>
  <c r="M1893" i="21"/>
  <c r="I1893" i="21"/>
  <c r="E1893" i="21"/>
  <c r="D1893" i="21"/>
  <c r="M1892" i="21"/>
  <c r="I1892" i="21"/>
  <c r="E1892" i="21"/>
  <c r="D1892" i="21"/>
  <c r="M1891" i="21"/>
  <c r="I1891" i="21"/>
  <c r="E1891" i="21"/>
  <c r="D1891" i="21"/>
  <c r="M1890" i="21"/>
  <c r="I1890" i="21"/>
  <c r="E1890" i="21"/>
  <c r="D1890" i="21"/>
  <c r="M1889" i="21"/>
  <c r="I1889" i="21"/>
  <c r="E1889" i="21"/>
  <c r="D1889" i="21"/>
  <c r="M1888" i="21"/>
  <c r="I1888" i="21"/>
  <c r="E1888" i="21"/>
  <c r="D1888" i="21"/>
  <c r="M1887" i="21"/>
  <c r="I1887" i="21"/>
  <c r="E1887" i="21"/>
  <c r="D1887" i="21"/>
  <c r="M1886" i="21"/>
  <c r="I1886" i="21"/>
  <c r="E1886" i="21"/>
  <c r="D1886" i="21"/>
  <c r="M1885" i="21"/>
  <c r="I1885" i="21"/>
  <c r="E1885" i="21"/>
  <c r="D1885" i="21"/>
  <c r="M1884" i="21"/>
  <c r="I1884" i="21"/>
  <c r="E1884" i="21"/>
  <c r="D1884" i="21"/>
  <c r="M1883" i="21"/>
  <c r="I1883" i="21"/>
  <c r="E1883" i="21"/>
  <c r="D1883" i="21"/>
  <c r="M1882" i="21"/>
  <c r="I1882" i="21"/>
  <c r="E1882" i="21"/>
  <c r="D1882" i="21"/>
  <c r="M1881" i="21"/>
  <c r="I1881" i="21"/>
  <c r="E1881" i="21"/>
  <c r="D1881" i="21"/>
  <c r="M1880" i="21"/>
  <c r="I1880" i="21"/>
  <c r="E1880" i="21"/>
  <c r="D1880" i="21"/>
  <c r="M1879" i="21"/>
  <c r="I1879" i="21"/>
  <c r="E1879" i="21"/>
  <c r="D1879" i="21"/>
  <c r="M1878" i="21"/>
  <c r="I1878" i="21"/>
  <c r="E1878" i="21"/>
  <c r="D1878" i="21"/>
  <c r="M1877" i="21"/>
  <c r="I1877" i="21"/>
  <c r="E1877" i="21"/>
  <c r="D1877" i="21"/>
  <c r="M1876" i="21"/>
  <c r="I1876" i="21"/>
  <c r="E1876" i="21"/>
  <c r="D1876" i="21"/>
  <c r="M1875" i="21"/>
  <c r="I1875" i="21"/>
  <c r="E1875" i="21"/>
  <c r="D1875" i="21"/>
  <c r="M1874" i="21"/>
  <c r="I1874" i="21"/>
  <c r="E1874" i="21"/>
  <c r="D1874" i="21"/>
  <c r="M1873" i="21"/>
  <c r="I1873" i="21"/>
  <c r="E1873" i="21"/>
  <c r="D1873" i="21"/>
  <c r="M1872" i="21"/>
  <c r="I1872" i="21"/>
  <c r="E1872" i="21"/>
  <c r="D1872" i="21"/>
  <c r="M1871" i="21"/>
  <c r="I1871" i="21"/>
  <c r="E1871" i="21"/>
  <c r="D1871" i="21"/>
  <c r="M1870" i="21"/>
  <c r="I1870" i="21"/>
  <c r="E1870" i="21"/>
  <c r="D1870" i="21"/>
  <c r="M1869" i="21"/>
  <c r="I1869" i="21"/>
  <c r="E1869" i="21"/>
  <c r="D1869" i="21"/>
  <c r="M1868" i="21"/>
  <c r="I1868" i="21"/>
  <c r="E1868" i="21"/>
  <c r="D1868" i="21"/>
  <c r="M1867" i="21"/>
  <c r="I1867" i="21"/>
  <c r="E1867" i="21"/>
  <c r="D1867" i="21"/>
  <c r="M1866" i="21"/>
  <c r="I1866" i="21"/>
  <c r="E1866" i="21"/>
  <c r="D1866" i="21"/>
  <c r="M1865" i="21"/>
  <c r="I1865" i="21"/>
  <c r="E1865" i="21"/>
  <c r="D1865" i="21"/>
  <c r="M1864" i="21"/>
  <c r="I1864" i="21"/>
  <c r="E1864" i="21"/>
  <c r="D1864" i="21"/>
  <c r="M1863" i="21"/>
  <c r="I1863" i="21"/>
  <c r="E1863" i="21"/>
  <c r="D1863" i="21"/>
  <c r="M1862" i="21"/>
  <c r="I1862" i="21"/>
  <c r="E1862" i="21"/>
  <c r="D1862" i="21"/>
  <c r="M1861" i="21"/>
  <c r="I1861" i="21"/>
  <c r="E1861" i="21"/>
  <c r="D1861" i="21"/>
  <c r="M1860" i="21"/>
  <c r="I1860" i="21"/>
  <c r="E1860" i="21"/>
  <c r="D1860" i="21"/>
  <c r="M1859" i="21"/>
  <c r="I1859" i="21"/>
  <c r="E1859" i="21"/>
  <c r="D1859" i="21"/>
  <c r="M1858" i="21"/>
  <c r="I1858" i="21"/>
  <c r="E1858" i="21"/>
  <c r="D1858" i="21"/>
  <c r="M1857" i="21"/>
  <c r="I1857" i="21"/>
  <c r="E1857" i="21"/>
  <c r="D1857" i="21"/>
  <c r="M1856" i="21"/>
  <c r="I1856" i="21"/>
  <c r="E1856" i="21"/>
  <c r="D1856" i="21"/>
  <c r="M1855" i="21"/>
  <c r="I1855" i="21"/>
  <c r="E1855" i="21"/>
  <c r="D1855" i="21"/>
  <c r="M1854" i="21"/>
  <c r="I1854" i="21"/>
  <c r="E1854" i="21"/>
  <c r="D1854" i="21"/>
  <c r="M1853" i="21"/>
  <c r="I1853" i="21"/>
  <c r="E1853" i="21"/>
  <c r="D1853" i="21"/>
  <c r="M1852" i="21"/>
  <c r="I1852" i="21"/>
  <c r="E1852" i="21"/>
  <c r="D1852" i="21"/>
  <c r="M1851" i="21"/>
  <c r="I1851" i="21"/>
  <c r="E1851" i="21"/>
  <c r="D1851" i="21"/>
  <c r="M1850" i="21"/>
  <c r="I1850" i="21"/>
  <c r="E1850" i="21"/>
  <c r="D1850" i="21"/>
  <c r="M1849" i="21"/>
  <c r="I1849" i="21"/>
  <c r="E1849" i="21"/>
  <c r="D1849" i="21"/>
  <c r="M1848" i="21"/>
  <c r="I1848" i="21"/>
  <c r="E1848" i="21"/>
  <c r="D1848" i="21"/>
  <c r="M1847" i="21"/>
  <c r="I1847" i="21"/>
  <c r="E1847" i="21"/>
  <c r="D1847" i="21"/>
  <c r="M1846" i="21"/>
  <c r="I1846" i="21"/>
  <c r="E1846" i="21"/>
  <c r="D1846" i="21"/>
  <c r="M1845" i="21"/>
  <c r="I1845" i="21"/>
  <c r="E1845" i="21"/>
  <c r="D1845" i="21"/>
  <c r="M1844" i="21"/>
  <c r="I1844" i="21"/>
  <c r="E1844" i="21"/>
  <c r="D1844" i="21"/>
  <c r="M1843" i="21"/>
  <c r="I1843" i="21"/>
  <c r="E1843" i="21"/>
  <c r="D1843" i="21"/>
  <c r="M1842" i="21"/>
  <c r="I1842" i="21"/>
  <c r="E1842" i="21"/>
  <c r="D1842" i="21"/>
  <c r="M1841" i="21"/>
  <c r="I1841" i="21"/>
  <c r="E1841" i="21"/>
  <c r="D1841" i="21"/>
  <c r="M1840" i="21"/>
  <c r="I1840" i="21"/>
  <c r="E1840" i="21"/>
  <c r="D1840" i="21"/>
  <c r="M1839" i="21"/>
  <c r="I1839" i="21"/>
  <c r="E1839" i="21"/>
  <c r="D1839" i="21"/>
  <c r="M1838" i="21"/>
  <c r="I1838" i="21"/>
  <c r="E1838" i="21"/>
  <c r="D1838" i="21"/>
  <c r="M1837" i="21"/>
  <c r="I1837" i="21"/>
  <c r="E1837" i="21"/>
  <c r="D1837" i="21"/>
  <c r="M1836" i="21"/>
  <c r="I1836" i="21"/>
  <c r="E1836" i="21"/>
  <c r="D1836" i="21"/>
  <c r="M1835" i="21"/>
  <c r="I1835" i="21"/>
  <c r="E1835" i="21"/>
  <c r="D1835" i="21"/>
  <c r="M1834" i="21"/>
  <c r="I1834" i="21"/>
  <c r="E1834" i="21"/>
  <c r="D1834" i="21"/>
  <c r="M1833" i="21"/>
  <c r="I1833" i="21"/>
  <c r="E1833" i="21"/>
  <c r="D1833" i="21"/>
  <c r="M1832" i="21"/>
  <c r="I1832" i="21"/>
  <c r="E1832" i="21"/>
  <c r="D1832" i="21"/>
  <c r="M1831" i="21"/>
  <c r="I1831" i="21"/>
  <c r="E1831" i="21"/>
  <c r="D1831" i="21"/>
  <c r="M1830" i="21"/>
  <c r="I1830" i="21"/>
  <c r="E1830" i="21"/>
  <c r="D1830" i="21"/>
  <c r="M1829" i="21"/>
  <c r="I1829" i="21"/>
  <c r="E1829" i="21"/>
  <c r="D1829" i="21"/>
  <c r="M1828" i="21"/>
  <c r="I1828" i="21"/>
  <c r="E1828" i="21"/>
  <c r="D1828" i="21"/>
  <c r="M1827" i="21"/>
  <c r="I1827" i="21"/>
  <c r="E1827" i="21"/>
  <c r="D1827" i="21"/>
  <c r="M1826" i="21"/>
  <c r="I1826" i="21"/>
  <c r="E1826" i="21"/>
  <c r="D1826" i="21"/>
  <c r="M1825" i="21"/>
  <c r="I1825" i="21"/>
  <c r="E1825" i="21"/>
  <c r="D1825" i="21"/>
  <c r="M1824" i="21"/>
  <c r="I1824" i="21"/>
  <c r="E1824" i="21"/>
  <c r="D1824" i="21"/>
  <c r="M1823" i="21"/>
  <c r="I1823" i="21"/>
  <c r="E1823" i="21"/>
  <c r="D1823" i="21"/>
  <c r="M1822" i="21"/>
  <c r="I1822" i="21"/>
  <c r="E1822" i="21"/>
  <c r="D1822" i="21"/>
  <c r="M1821" i="21"/>
  <c r="I1821" i="21"/>
  <c r="E1821" i="21"/>
  <c r="D1821" i="21"/>
  <c r="M1820" i="21"/>
  <c r="I1820" i="21"/>
  <c r="E1820" i="21"/>
  <c r="D1820" i="21"/>
  <c r="M1819" i="21"/>
  <c r="I1819" i="21"/>
  <c r="E1819" i="21"/>
  <c r="D1819" i="21"/>
  <c r="M1818" i="21"/>
  <c r="I1818" i="21"/>
  <c r="E1818" i="21"/>
  <c r="D1818" i="21"/>
  <c r="M1817" i="21"/>
  <c r="I1817" i="21"/>
  <c r="E1817" i="21"/>
  <c r="D1817" i="21"/>
  <c r="M1816" i="21"/>
  <c r="I1816" i="21"/>
  <c r="E1816" i="21"/>
  <c r="D1816" i="21"/>
  <c r="M1815" i="21"/>
  <c r="I1815" i="21"/>
  <c r="E1815" i="21"/>
  <c r="D1815" i="21"/>
  <c r="M1814" i="21"/>
  <c r="I1814" i="21"/>
  <c r="E1814" i="21"/>
  <c r="D1814" i="21"/>
  <c r="M1813" i="21"/>
  <c r="I1813" i="21"/>
  <c r="E1813" i="21"/>
  <c r="D1813" i="21"/>
  <c r="M1812" i="21"/>
  <c r="I1812" i="21"/>
  <c r="E1812" i="21"/>
  <c r="D1812" i="21"/>
  <c r="M1811" i="21"/>
  <c r="I1811" i="21"/>
  <c r="E1811" i="21"/>
  <c r="D1811" i="21"/>
  <c r="M1810" i="21"/>
  <c r="I1810" i="21"/>
  <c r="E1810" i="21"/>
  <c r="D1810" i="21"/>
  <c r="M1809" i="21"/>
  <c r="I1809" i="21"/>
  <c r="E1809" i="21"/>
  <c r="D1809" i="21"/>
  <c r="M1808" i="21"/>
  <c r="I1808" i="21"/>
  <c r="E1808" i="21"/>
  <c r="D1808" i="21"/>
  <c r="M1807" i="21"/>
  <c r="I1807" i="21"/>
  <c r="E1807" i="21"/>
  <c r="D1807" i="21"/>
  <c r="M1806" i="21"/>
  <c r="I1806" i="21"/>
  <c r="E1806" i="21"/>
  <c r="D1806" i="21"/>
  <c r="M1805" i="21"/>
  <c r="I1805" i="21"/>
  <c r="E1805" i="21"/>
  <c r="D1805" i="21"/>
  <c r="M1804" i="21"/>
  <c r="I1804" i="21"/>
  <c r="E1804" i="21"/>
  <c r="D1804" i="21"/>
  <c r="M1803" i="21"/>
  <c r="I1803" i="21"/>
  <c r="E1803" i="21"/>
  <c r="D1803" i="21"/>
  <c r="M1802" i="21"/>
  <c r="I1802" i="21"/>
  <c r="E1802" i="21"/>
  <c r="D1802" i="21"/>
  <c r="M1801" i="21"/>
  <c r="I1801" i="21"/>
  <c r="E1801" i="21"/>
  <c r="D1801" i="21"/>
  <c r="M1800" i="21"/>
  <c r="I1800" i="21"/>
  <c r="E1800" i="21"/>
  <c r="D1800" i="21"/>
  <c r="M1799" i="21"/>
  <c r="I1799" i="21"/>
  <c r="E1799" i="21"/>
  <c r="D1799" i="21"/>
  <c r="M1798" i="21"/>
  <c r="I1798" i="21"/>
  <c r="E1798" i="21"/>
  <c r="D1798" i="21"/>
  <c r="M1797" i="21"/>
  <c r="I1797" i="21"/>
  <c r="E1797" i="21"/>
  <c r="D1797" i="21"/>
  <c r="M1796" i="21"/>
  <c r="I1796" i="21"/>
  <c r="E1796" i="21"/>
  <c r="D1796" i="21"/>
  <c r="M1795" i="21"/>
  <c r="I1795" i="21"/>
  <c r="E1795" i="21"/>
  <c r="D1795" i="21"/>
  <c r="M1794" i="21"/>
  <c r="I1794" i="21"/>
  <c r="E1794" i="21"/>
  <c r="D1794" i="21"/>
  <c r="M1793" i="21"/>
  <c r="I1793" i="21"/>
  <c r="E1793" i="21"/>
  <c r="D1793" i="21"/>
  <c r="M1792" i="21"/>
  <c r="I1792" i="21"/>
  <c r="E1792" i="21"/>
  <c r="D1792" i="21"/>
  <c r="M1791" i="21"/>
  <c r="I1791" i="21"/>
  <c r="E1791" i="21"/>
  <c r="D1791" i="21"/>
  <c r="M1790" i="21"/>
  <c r="I1790" i="21"/>
  <c r="E1790" i="21"/>
  <c r="D1790" i="21"/>
  <c r="M1789" i="21"/>
  <c r="I1789" i="21"/>
  <c r="E1789" i="21"/>
  <c r="D1789" i="21"/>
  <c r="M1788" i="21"/>
  <c r="I1788" i="21"/>
  <c r="E1788" i="21"/>
  <c r="D1788" i="21"/>
  <c r="M1787" i="21"/>
  <c r="I1787" i="21"/>
  <c r="E1787" i="21"/>
  <c r="D1787" i="21"/>
  <c r="M1786" i="21"/>
  <c r="I1786" i="21"/>
  <c r="E1786" i="21"/>
  <c r="D1786" i="21"/>
  <c r="M1785" i="21"/>
  <c r="I1785" i="21"/>
  <c r="E1785" i="21"/>
  <c r="D1785" i="21"/>
  <c r="M1784" i="21"/>
  <c r="I1784" i="21"/>
  <c r="E1784" i="21"/>
  <c r="D1784" i="21"/>
  <c r="M1783" i="21"/>
  <c r="I1783" i="21"/>
  <c r="E1783" i="21"/>
  <c r="D1783" i="21"/>
  <c r="M1782" i="21"/>
  <c r="I1782" i="21"/>
  <c r="E1782" i="21"/>
  <c r="D1782" i="21"/>
  <c r="M1781" i="21"/>
  <c r="I1781" i="21"/>
  <c r="E1781" i="21"/>
  <c r="D1781" i="21"/>
  <c r="M1780" i="21"/>
  <c r="I1780" i="21"/>
  <c r="E1780" i="21"/>
  <c r="D1780" i="21"/>
  <c r="M1779" i="21"/>
  <c r="I1779" i="21"/>
  <c r="E1779" i="21"/>
  <c r="D1779" i="21"/>
  <c r="M1778" i="21"/>
  <c r="I1778" i="21"/>
  <c r="E1778" i="21"/>
  <c r="D1778" i="21"/>
  <c r="M1777" i="21"/>
  <c r="I1777" i="21"/>
  <c r="E1777" i="21"/>
  <c r="D1777" i="21"/>
  <c r="M1776" i="21"/>
  <c r="I1776" i="21"/>
  <c r="E1776" i="21"/>
  <c r="D1776" i="21"/>
  <c r="M1775" i="21"/>
  <c r="I1775" i="21"/>
  <c r="E1775" i="21"/>
  <c r="D1775" i="21"/>
  <c r="M1774" i="21"/>
  <c r="I1774" i="21"/>
  <c r="E1774" i="21"/>
  <c r="D1774" i="21"/>
  <c r="M1773" i="21"/>
  <c r="I1773" i="21"/>
  <c r="E1773" i="21"/>
  <c r="D1773" i="21"/>
  <c r="M1772" i="21"/>
  <c r="I1772" i="21"/>
  <c r="E1772" i="21"/>
  <c r="D1772" i="21"/>
  <c r="M1771" i="21"/>
  <c r="I1771" i="21"/>
  <c r="E1771" i="21"/>
  <c r="D1771" i="21"/>
  <c r="M1770" i="21"/>
  <c r="I1770" i="21"/>
  <c r="E1770" i="21"/>
  <c r="D1770" i="21"/>
  <c r="M1769" i="21"/>
  <c r="I1769" i="21"/>
  <c r="E1769" i="21"/>
  <c r="D1769" i="21"/>
  <c r="M1768" i="21"/>
  <c r="I1768" i="21"/>
  <c r="E1768" i="21"/>
  <c r="D1768" i="21"/>
  <c r="M1767" i="21"/>
  <c r="I1767" i="21"/>
  <c r="E1767" i="21"/>
  <c r="D1767" i="21"/>
  <c r="M1766" i="21"/>
  <c r="I1766" i="21"/>
  <c r="E1766" i="21"/>
  <c r="D1766" i="21"/>
  <c r="M1765" i="21"/>
  <c r="I1765" i="21"/>
  <c r="E1765" i="21"/>
  <c r="D1765" i="21"/>
  <c r="M1764" i="21"/>
  <c r="I1764" i="21"/>
  <c r="E1764" i="21"/>
  <c r="D1764" i="21"/>
  <c r="M1763" i="21"/>
  <c r="I1763" i="21"/>
  <c r="E1763" i="21"/>
  <c r="D1763" i="21"/>
  <c r="M1762" i="21"/>
  <c r="I1762" i="21"/>
  <c r="E1762" i="21"/>
  <c r="D1762" i="21"/>
  <c r="M1761" i="21"/>
  <c r="I1761" i="21"/>
  <c r="E1761" i="21"/>
  <c r="D1761" i="21"/>
  <c r="M1760" i="21"/>
  <c r="I1760" i="21"/>
  <c r="E1760" i="21"/>
  <c r="D1760" i="21"/>
  <c r="M1759" i="21"/>
  <c r="I1759" i="21"/>
  <c r="E1759" i="21"/>
  <c r="D1759" i="21"/>
  <c r="M1758" i="21"/>
  <c r="I1758" i="21"/>
  <c r="E1758" i="21"/>
  <c r="D1758" i="21"/>
  <c r="M1757" i="21"/>
  <c r="I1757" i="21"/>
  <c r="E1757" i="21"/>
  <c r="D1757" i="21"/>
  <c r="M1756" i="21"/>
  <c r="I1756" i="21"/>
  <c r="E1756" i="21"/>
  <c r="D1756" i="21"/>
  <c r="M1755" i="21"/>
  <c r="I1755" i="21"/>
  <c r="E1755" i="21"/>
  <c r="D1755" i="21"/>
  <c r="M1754" i="21"/>
  <c r="I1754" i="21"/>
  <c r="E1754" i="21"/>
  <c r="D1754" i="21"/>
  <c r="M1753" i="21"/>
  <c r="I1753" i="21"/>
  <c r="E1753" i="21"/>
  <c r="D1753" i="21"/>
  <c r="M1752" i="21"/>
  <c r="I1752" i="21"/>
  <c r="E1752" i="21"/>
  <c r="D1752" i="21"/>
  <c r="M1751" i="21"/>
  <c r="I1751" i="21"/>
  <c r="E1751" i="21"/>
  <c r="D1751" i="21"/>
  <c r="M1750" i="21"/>
  <c r="I1750" i="21"/>
  <c r="E1750" i="21"/>
  <c r="D1750" i="21"/>
  <c r="M1749" i="21"/>
  <c r="I1749" i="21"/>
  <c r="E1749" i="21"/>
  <c r="D1749" i="21"/>
  <c r="M1748" i="21"/>
  <c r="I1748" i="21"/>
  <c r="E1748" i="21"/>
  <c r="D1748" i="21"/>
  <c r="M1747" i="21"/>
  <c r="I1747" i="21"/>
  <c r="E1747" i="21"/>
  <c r="D1747" i="21"/>
  <c r="M1746" i="21"/>
  <c r="I1746" i="21"/>
  <c r="E1746" i="21"/>
  <c r="D1746" i="21"/>
  <c r="M1745" i="21"/>
  <c r="I1745" i="21"/>
  <c r="E1745" i="21"/>
  <c r="D1745" i="21"/>
  <c r="M1744" i="21"/>
  <c r="I1744" i="21"/>
  <c r="E1744" i="21"/>
  <c r="D1744" i="21"/>
  <c r="M1743" i="21"/>
  <c r="I1743" i="21"/>
  <c r="E1743" i="21"/>
  <c r="D1743" i="21"/>
  <c r="M1742" i="21"/>
  <c r="I1742" i="21"/>
  <c r="E1742" i="21"/>
  <c r="D1742" i="21"/>
  <c r="M1741" i="21"/>
  <c r="I1741" i="21"/>
  <c r="E1741" i="21"/>
  <c r="D1741" i="21"/>
  <c r="M1740" i="21"/>
  <c r="I1740" i="21"/>
  <c r="E1740" i="21"/>
  <c r="D1740" i="21"/>
  <c r="M1739" i="21"/>
  <c r="I1739" i="21"/>
  <c r="E1739" i="21"/>
  <c r="D1739" i="21"/>
  <c r="M1738" i="21"/>
  <c r="I1738" i="21"/>
  <c r="E1738" i="21"/>
  <c r="D1738" i="21"/>
  <c r="M1737" i="21"/>
  <c r="I1737" i="21"/>
  <c r="E1737" i="21"/>
  <c r="D1737" i="21"/>
  <c r="M1736" i="21"/>
  <c r="I1736" i="21"/>
  <c r="E1736" i="21"/>
  <c r="D1736" i="21"/>
  <c r="M1735" i="21"/>
  <c r="I1735" i="21"/>
  <c r="E1735" i="21"/>
  <c r="D1735" i="21"/>
  <c r="M1734" i="21"/>
  <c r="I1734" i="21"/>
  <c r="E1734" i="21"/>
  <c r="D1734" i="21"/>
  <c r="M1733" i="21"/>
  <c r="I1733" i="21"/>
  <c r="E1733" i="21"/>
  <c r="D1733" i="21"/>
  <c r="M1732" i="21"/>
  <c r="I1732" i="21"/>
  <c r="E1732" i="21"/>
  <c r="D1732" i="21"/>
  <c r="M1731" i="21"/>
  <c r="I1731" i="21"/>
  <c r="E1731" i="21"/>
  <c r="D1731" i="21"/>
  <c r="M1730" i="21"/>
  <c r="I1730" i="21"/>
  <c r="E1730" i="21"/>
  <c r="D1730" i="21"/>
  <c r="M1729" i="21"/>
  <c r="I1729" i="21"/>
  <c r="E1729" i="21"/>
  <c r="D1729" i="21"/>
  <c r="M1728" i="21"/>
  <c r="I1728" i="21"/>
  <c r="E1728" i="21"/>
  <c r="D1728" i="21"/>
  <c r="M1727" i="21"/>
  <c r="I1727" i="21"/>
  <c r="E1727" i="21"/>
  <c r="D1727" i="21"/>
  <c r="M1726" i="21"/>
  <c r="I1726" i="21"/>
  <c r="E1726" i="21"/>
  <c r="D1726" i="21"/>
  <c r="M1725" i="21"/>
  <c r="I1725" i="21"/>
  <c r="E1725" i="21"/>
  <c r="D1725" i="21"/>
  <c r="M1724" i="21"/>
  <c r="I1724" i="21"/>
  <c r="E1724" i="21"/>
  <c r="D1724" i="21"/>
  <c r="M1723" i="21"/>
  <c r="I1723" i="21"/>
  <c r="E1723" i="21"/>
  <c r="D1723" i="21"/>
  <c r="M1722" i="21"/>
  <c r="I1722" i="21"/>
  <c r="E1722" i="21"/>
  <c r="D1722" i="21"/>
  <c r="M1721" i="21"/>
  <c r="I1721" i="21"/>
  <c r="E1721" i="21"/>
  <c r="D1721" i="21"/>
  <c r="M1720" i="21"/>
  <c r="I1720" i="21"/>
  <c r="E1720" i="21"/>
  <c r="D1720" i="21"/>
  <c r="M1719" i="21"/>
  <c r="I1719" i="21"/>
  <c r="E1719" i="21"/>
  <c r="D1719" i="21"/>
  <c r="M1718" i="21"/>
  <c r="I1718" i="21"/>
  <c r="E1718" i="21"/>
  <c r="D1718" i="21"/>
  <c r="M1717" i="21"/>
  <c r="I1717" i="21"/>
  <c r="E1717" i="21"/>
  <c r="D1717" i="21"/>
  <c r="M1716" i="21"/>
  <c r="I1716" i="21"/>
  <c r="E1716" i="21"/>
  <c r="D1716" i="21"/>
  <c r="M1715" i="21"/>
  <c r="I1715" i="21"/>
  <c r="E1715" i="21"/>
  <c r="D1715" i="21"/>
  <c r="M1714" i="21"/>
  <c r="I1714" i="21"/>
  <c r="E1714" i="21"/>
  <c r="D1714" i="21"/>
  <c r="M1713" i="21"/>
  <c r="I1713" i="21"/>
  <c r="E1713" i="21"/>
  <c r="D1713" i="21"/>
  <c r="M1712" i="21"/>
  <c r="I1712" i="21"/>
  <c r="E1712" i="21"/>
  <c r="D1712" i="21"/>
  <c r="M1711" i="21"/>
  <c r="I1711" i="21"/>
  <c r="E1711" i="21"/>
  <c r="D1711" i="21"/>
  <c r="M1710" i="21"/>
  <c r="I1710" i="21"/>
  <c r="E1710" i="21"/>
  <c r="D1710" i="21"/>
  <c r="M1709" i="21"/>
  <c r="I1709" i="21"/>
  <c r="E1709" i="21"/>
  <c r="D1709" i="21"/>
  <c r="M1708" i="21"/>
  <c r="I1708" i="21"/>
  <c r="E1708" i="21"/>
  <c r="D1708" i="21"/>
  <c r="M1707" i="21"/>
  <c r="I1707" i="21"/>
  <c r="E1707" i="21"/>
  <c r="D1707" i="21"/>
  <c r="M1706" i="21"/>
  <c r="I1706" i="21"/>
  <c r="E1706" i="21"/>
  <c r="D1706" i="21"/>
  <c r="M1705" i="21"/>
  <c r="I1705" i="21"/>
  <c r="E1705" i="21"/>
  <c r="D1705" i="21"/>
  <c r="M1704" i="21"/>
  <c r="I1704" i="21"/>
  <c r="E1704" i="21"/>
  <c r="D1704" i="21"/>
  <c r="M1703" i="21"/>
  <c r="I1703" i="21"/>
  <c r="E1703" i="21"/>
  <c r="D1703" i="21"/>
  <c r="M1702" i="21"/>
  <c r="I1702" i="21"/>
  <c r="E1702" i="21"/>
  <c r="D1702" i="21"/>
  <c r="M1701" i="21"/>
  <c r="I1701" i="21"/>
  <c r="E1701" i="21"/>
  <c r="D1701" i="21"/>
  <c r="M1700" i="21"/>
  <c r="I1700" i="21"/>
  <c r="E1700" i="21"/>
  <c r="D1700" i="21"/>
  <c r="M1699" i="21"/>
  <c r="I1699" i="21"/>
  <c r="E1699" i="21"/>
  <c r="D1699" i="21"/>
  <c r="M1698" i="21"/>
  <c r="I1698" i="21"/>
  <c r="E1698" i="21"/>
  <c r="D1698" i="21"/>
  <c r="M1697" i="21"/>
  <c r="I1697" i="21"/>
  <c r="E1697" i="21"/>
  <c r="D1697" i="21"/>
  <c r="M1696" i="21"/>
  <c r="I1696" i="21"/>
  <c r="E1696" i="21"/>
  <c r="D1696" i="21"/>
  <c r="M1695" i="21"/>
  <c r="I1695" i="21"/>
  <c r="E1695" i="21"/>
  <c r="D1695" i="21"/>
  <c r="M1694" i="21"/>
  <c r="I1694" i="21"/>
  <c r="E1694" i="21"/>
  <c r="D1694" i="21"/>
  <c r="M1693" i="21"/>
  <c r="I1693" i="21"/>
  <c r="E1693" i="21"/>
  <c r="D1693" i="21"/>
  <c r="M1692" i="21"/>
  <c r="I1692" i="21"/>
  <c r="E1692" i="21"/>
  <c r="D1692" i="21"/>
  <c r="M1691" i="21"/>
  <c r="I1691" i="21"/>
  <c r="E1691" i="21"/>
  <c r="D1691" i="21"/>
  <c r="M1690" i="21"/>
  <c r="I1690" i="21"/>
  <c r="E1690" i="21"/>
  <c r="D1690" i="21"/>
  <c r="M1689" i="21"/>
  <c r="I1689" i="21"/>
  <c r="E1689" i="21"/>
  <c r="D1689" i="21"/>
  <c r="M1688" i="21"/>
  <c r="I1688" i="21"/>
  <c r="E1688" i="21"/>
  <c r="D1688" i="21"/>
  <c r="M1687" i="21"/>
  <c r="I1687" i="21"/>
  <c r="E1687" i="21"/>
  <c r="D1687" i="21"/>
  <c r="M1686" i="21"/>
  <c r="I1686" i="21"/>
  <c r="E1686" i="21"/>
  <c r="D1686" i="21"/>
  <c r="M1685" i="21"/>
  <c r="I1685" i="21"/>
  <c r="E1685" i="21"/>
  <c r="D1685" i="21"/>
  <c r="M1684" i="21"/>
  <c r="I1684" i="21"/>
  <c r="E1684" i="21"/>
  <c r="D1684" i="21"/>
  <c r="M1683" i="21"/>
  <c r="I1683" i="21"/>
  <c r="E1683" i="21"/>
  <c r="D1683" i="21"/>
  <c r="M1682" i="21"/>
  <c r="I1682" i="21"/>
  <c r="E1682" i="21"/>
  <c r="D1682" i="21"/>
  <c r="M1681" i="21"/>
  <c r="I1681" i="21"/>
  <c r="E1681" i="21"/>
  <c r="D1681" i="21"/>
  <c r="M1680" i="21"/>
  <c r="I1680" i="21"/>
  <c r="E1680" i="21"/>
  <c r="D1680" i="21"/>
  <c r="M1679" i="21"/>
  <c r="I1679" i="21"/>
  <c r="E1679" i="21"/>
  <c r="D1679" i="21"/>
  <c r="M1678" i="21"/>
  <c r="I1678" i="21"/>
  <c r="E1678" i="21"/>
  <c r="D1678" i="21"/>
  <c r="M1677" i="21"/>
  <c r="I1677" i="21"/>
  <c r="E1677" i="21"/>
  <c r="D1677" i="21"/>
  <c r="M1676" i="21"/>
  <c r="I1676" i="21"/>
  <c r="E1676" i="21"/>
  <c r="D1676" i="21"/>
  <c r="M1675" i="21"/>
  <c r="I1675" i="21"/>
  <c r="E1675" i="21"/>
  <c r="D1675" i="21"/>
  <c r="M1674" i="21"/>
  <c r="I1674" i="21"/>
  <c r="E1674" i="21"/>
  <c r="D1674" i="21"/>
  <c r="M1673" i="21"/>
  <c r="I1673" i="21"/>
  <c r="E1673" i="21"/>
  <c r="D1673" i="21"/>
  <c r="M1672" i="21"/>
  <c r="I1672" i="21"/>
  <c r="E1672" i="21"/>
  <c r="D1672" i="21"/>
  <c r="M1671" i="21"/>
  <c r="I1671" i="21"/>
  <c r="E1671" i="21"/>
  <c r="D1671" i="21"/>
  <c r="M1670" i="21"/>
  <c r="I1670" i="21"/>
  <c r="E1670" i="21"/>
  <c r="D1670" i="21"/>
  <c r="M1669" i="21"/>
  <c r="I1669" i="21"/>
  <c r="E1669" i="21"/>
  <c r="D1669" i="21"/>
  <c r="M1668" i="21"/>
  <c r="I1668" i="21"/>
  <c r="E1668" i="21"/>
  <c r="D1668" i="21"/>
  <c r="M1667" i="21"/>
  <c r="I1667" i="21"/>
  <c r="E1667" i="21"/>
  <c r="D1667" i="21"/>
  <c r="M1666" i="21"/>
  <c r="I1666" i="21"/>
  <c r="E1666" i="21"/>
  <c r="D1666" i="21"/>
  <c r="M1665" i="21"/>
  <c r="I1665" i="21"/>
  <c r="E1665" i="21"/>
  <c r="D1665" i="21"/>
  <c r="M1664" i="21"/>
  <c r="I1664" i="21"/>
  <c r="E1664" i="21"/>
  <c r="D1664" i="21"/>
  <c r="M1663" i="21"/>
  <c r="I1663" i="21"/>
  <c r="E1663" i="21"/>
  <c r="D1663" i="21"/>
  <c r="M1662" i="21"/>
  <c r="I1662" i="21"/>
  <c r="E1662" i="21"/>
  <c r="D1662" i="21"/>
  <c r="M1661" i="21"/>
  <c r="I1661" i="21"/>
  <c r="E1661" i="21"/>
  <c r="D1661" i="21"/>
  <c r="M1660" i="21"/>
  <c r="I1660" i="21"/>
  <c r="E1660" i="21"/>
  <c r="D1660" i="21"/>
  <c r="M1659" i="21"/>
  <c r="I1659" i="21"/>
  <c r="E1659" i="21"/>
  <c r="D1659" i="21"/>
  <c r="M1658" i="21"/>
  <c r="I1658" i="21"/>
  <c r="E1658" i="21"/>
  <c r="D1658" i="21"/>
  <c r="M1657" i="21"/>
  <c r="I1657" i="21"/>
  <c r="E1657" i="21"/>
  <c r="D1657" i="21"/>
  <c r="M1656" i="21"/>
  <c r="I1656" i="21"/>
  <c r="E1656" i="21"/>
  <c r="D1656" i="21"/>
  <c r="M1655" i="21"/>
  <c r="I1655" i="21"/>
  <c r="E1655" i="21"/>
  <c r="D1655" i="21"/>
  <c r="M1654" i="21"/>
  <c r="I1654" i="21"/>
  <c r="E1654" i="21"/>
  <c r="D1654" i="21"/>
  <c r="M1653" i="21"/>
  <c r="I1653" i="21"/>
  <c r="E1653" i="21"/>
  <c r="D1653" i="21"/>
  <c r="M1652" i="21"/>
  <c r="I1652" i="21"/>
  <c r="E1652" i="21"/>
  <c r="D1652" i="21"/>
  <c r="M1651" i="21"/>
  <c r="I1651" i="21"/>
  <c r="E1651" i="21"/>
  <c r="D1651" i="21"/>
  <c r="M1650" i="21"/>
  <c r="I1650" i="21"/>
  <c r="E1650" i="21"/>
  <c r="D1650" i="21"/>
  <c r="M1649" i="21"/>
  <c r="I1649" i="21"/>
  <c r="E1649" i="21"/>
  <c r="D1649" i="21"/>
  <c r="M1648" i="21"/>
  <c r="I1648" i="21"/>
  <c r="E1648" i="21"/>
  <c r="D1648" i="21"/>
  <c r="M1647" i="21"/>
  <c r="I1647" i="21"/>
  <c r="E1647" i="21"/>
  <c r="D1647" i="21"/>
  <c r="M1646" i="21"/>
  <c r="I1646" i="21"/>
  <c r="E1646" i="21"/>
  <c r="D1646" i="21"/>
  <c r="M1645" i="21"/>
  <c r="I1645" i="21"/>
  <c r="E1645" i="21"/>
  <c r="D1645" i="21"/>
  <c r="M1644" i="21"/>
  <c r="I1644" i="21"/>
  <c r="E1644" i="21"/>
  <c r="D1644" i="21"/>
  <c r="M1643" i="21"/>
  <c r="I1643" i="21"/>
  <c r="E1643" i="21"/>
  <c r="D1643" i="21"/>
  <c r="M1642" i="21"/>
  <c r="I1642" i="21"/>
  <c r="E1642" i="21"/>
  <c r="D1642" i="21"/>
  <c r="M1641" i="21"/>
  <c r="I1641" i="21"/>
  <c r="E1641" i="21"/>
  <c r="D1641" i="21"/>
  <c r="M1640" i="21"/>
  <c r="I1640" i="21"/>
  <c r="E1640" i="21"/>
  <c r="D1640" i="21"/>
  <c r="M1639" i="21"/>
  <c r="I1639" i="21"/>
  <c r="E1639" i="21"/>
  <c r="D1639" i="21"/>
  <c r="M1638" i="21"/>
  <c r="I1638" i="21"/>
  <c r="E1638" i="21"/>
  <c r="D1638" i="21"/>
  <c r="M1637" i="21"/>
  <c r="I1637" i="21"/>
  <c r="E1637" i="21"/>
  <c r="D1637" i="21"/>
  <c r="M1636" i="21"/>
  <c r="I1636" i="21"/>
  <c r="E1636" i="21"/>
  <c r="D1636" i="21"/>
  <c r="M1635" i="21"/>
  <c r="I1635" i="21"/>
  <c r="E1635" i="21"/>
  <c r="D1635" i="21"/>
  <c r="M1634" i="21"/>
  <c r="I1634" i="21"/>
  <c r="E1634" i="21"/>
  <c r="D1634" i="21"/>
  <c r="M1633" i="21"/>
  <c r="I1633" i="21"/>
  <c r="E1633" i="21"/>
  <c r="D1633" i="21"/>
  <c r="M1632" i="21"/>
  <c r="I1632" i="21"/>
  <c r="E1632" i="21"/>
  <c r="D1632" i="21"/>
  <c r="M1631" i="21"/>
  <c r="I1631" i="21"/>
  <c r="E1631" i="21"/>
  <c r="D1631" i="21"/>
  <c r="M1630" i="21"/>
  <c r="I1630" i="21"/>
  <c r="E1630" i="21"/>
  <c r="D1630" i="21"/>
  <c r="M1629" i="21"/>
  <c r="I1629" i="21"/>
  <c r="E1629" i="21"/>
  <c r="D1629" i="21"/>
  <c r="M1628" i="21"/>
  <c r="I1628" i="21"/>
  <c r="E1628" i="21"/>
  <c r="D1628" i="21"/>
  <c r="M1627" i="21"/>
  <c r="I1627" i="21"/>
  <c r="E1627" i="21"/>
  <c r="D1627" i="21"/>
  <c r="M1626" i="21"/>
  <c r="I1626" i="21"/>
  <c r="E1626" i="21"/>
  <c r="D1626" i="21"/>
  <c r="M1625" i="21"/>
  <c r="I1625" i="21"/>
  <c r="E1625" i="21"/>
  <c r="D1625" i="21"/>
  <c r="M1624" i="21"/>
  <c r="I1624" i="21"/>
  <c r="E1624" i="21"/>
  <c r="D1624" i="21"/>
  <c r="M1623" i="21"/>
  <c r="I1623" i="21"/>
  <c r="E1623" i="21"/>
  <c r="D1623" i="21"/>
  <c r="M1622" i="21"/>
  <c r="I1622" i="21"/>
  <c r="E1622" i="21"/>
  <c r="D1622" i="21"/>
  <c r="M1621" i="21"/>
  <c r="I1621" i="21"/>
  <c r="E1621" i="21"/>
  <c r="D1621" i="21"/>
  <c r="M1620" i="21"/>
  <c r="I1620" i="21"/>
  <c r="E1620" i="21"/>
  <c r="D1620" i="21"/>
  <c r="M1619" i="21"/>
  <c r="I1619" i="21"/>
  <c r="E1619" i="21"/>
  <c r="D1619" i="21"/>
  <c r="M1618" i="21"/>
  <c r="I1618" i="21"/>
  <c r="E1618" i="21"/>
  <c r="D1618" i="21"/>
  <c r="M1617" i="21"/>
  <c r="I1617" i="21"/>
  <c r="E1617" i="21"/>
  <c r="D1617" i="21"/>
  <c r="M1616" i="21"/>
  <c r="I1616" i="21"/>
  <c r="E1616" i="21"/>
  <c r="D1616" i="21"/>
  <c r="M1615" i="21"/>
  <c r="I1615" i="21"/>
  <c r="E1615" i="21"/>
  <c r="D1615" i="21"/>
  <c r="M1614" i="21"/>
  <c r="I1614" i="21"/>
  <c r="E1614" i="21"/>
  <c r="D1614" i="21"/>
  <c r="M1613" i="21"/>
  <c r="I1613" i="21"/>
  <c r="E1613" i="21"/>
  <c r="D1613" i="21"/>
  <c r="M1612" i="21"/>
  <c r="I1612" i="21"/>
  <c r="E1612" i="21"/>
  <c r="D1612" i="21"/>
  <c r="M1611" i="21"/>
  <c r="I1611" i="21"/>
  <c r="E1611" i="21"/>
  <c r="D1611" i="21"/>
  <c r="M1610" i="21"/>
  <c r="I1610" i="21"/>
  <c r="E1610" i="21"/>
  <c r="D1610" i="21"/>
  <c r="M1609" i="21"/>
  <c r="I1609" i="21"/>
  <c r="E1609" i="21"/>
  <c r="D1609" i="21"/>
  <c r="M1608" i="21"/>
  <c r="I1608" i="21"/>
  <c r="E1608" i="21"/>
  <c r="D1608" i="21"/>
  <c r="M1607" i="21"/>
  <c r="I1607" i="21"/>
  <c r="E1607" i="21"/>
  <c r="D1607" i="21"/>
  <c r="M1606" i="21"/>
  <c r="I1606" i="21"/>
  <c r="E1606" i="21"/>
  <c r="D1606" i="21"/>
  <c r="M1605" i="21"/>
  <c r="I1605" i="21"/>
  <c r="E1605" i="21"/>
  <c r="D1605" i="21"/>
  <c r="M1604" i="21"/>
  <c r="I1604" i="21"/>
  <c r="E1604" i="21"/>
  <c r="D1604" i="21"/>
  <c r="M1603" i="21"/>
  <c r="I1603" i="21"/>
  <c r="E1603" i="21"/>
  <c r="D1603" i="21"/>
  <c r="M1602" i="21"/>
  <c r="I1602" i="21"/>
  <c r="E1602" i="21"/>
  <c r="D1602" i="21"/>
  <c r="M1601" i="21"/>
  <c r="I1601" i="21"/>
  <c r="E1601" i="21"/>
  <c r="D1601" i="21"/>
  <c r="M1600" i="21"/>
  <c r="I1600" i="21"/>
  <c r="E1600" i="21"/>
  <c r="D1600" i="21"/>
  <c r="M1599" i="21"/>
  <c r="I1599" i="21"/>
  <c r="E1599" i="21"/>
  <c r="D1599" i="21"/>
  <c r="M1598" i="21"/>
  <c r="I1598" i="21"/>
  <c r="E1598" i="21"/>
  <c r="D1598" i="21"/>
  <c r="M1597" i="21"/>
  <c r="I1597" i="21"/>
  <c r="E1597" i="21"/>
  <c r="D1597" i="21"/>
  <c r="M1596" i="21"/>
  <c r="I1596" i="21"/>
  <c r="E1596" i="21"/>
  <c r="D1596" i="21"/>
  <c r="M1595" i="21"/>
  <c r="I1595" i="21"/>
  <c r="E1595" i="21"/>
  <c r="D1595" i="21"/>
  <c r="M1594" i="21"/>
  <c r="I1594" i="21"/>
  <c r="E1594" i="21"/>
  <c r="D1594" i="21"/>
  <c r="M1593" i="21"/>
  <c r="I1593" i="21"/>
  <c r="E1593" i="21"/>
  <c r="D1593" i="21"/>
  <c r="M1592" i="21"/>
  <c r="I1592" i="21"/>
  <c r="E1592" i="21"/>
  <c r="D1592" i="21"/>
  <c r="M1591" i="21"/>
  <c r="I1591" i="21"/>
  <c r="E1591" i="21"/>
  <c r="D1591" i="21"/>
  <c r="M1590" i="21"/>
  <c r="I1590" i="21"/>
  <c r="E1590" i="21"/>
  <c r="D1590" i="21"/>
  <c r="M1589" i="21"/>
  <c r="I1589" i="21"/>
  <c r="E1589" i="21"/>
  <c r="D1589" i="21"/>
  <c r="M1588" i="21"/>
  <c r="I1588" i="21"/>
  <c r="E1588" i="21"/>
  <c r="D1588" i="21"/>
  <c r="M1587" i="21"/>
  <c r="I1587" i="21"/>
  <c r="E1587" i="21"/>
  <c r="D1587" i="21"/>
  <c r="M1586" i="21"/>
  <c r="I1586" i="21"/>
  <c r="E1586" i="21"/>
  <c r="D1586" i="21"/>
  <c r="M1585" i="21"/>
  <c r="I1585" i="21"/>
  <c r="E1585" i="21"/>
  <c r="D1585" i="21"/>
  <c r="M1584" i="21"/>
  <c r="I1584" i="21"/>
  <c r="E1584" i="21"/>
  <c r="D1584" i="21"/>
  <c r="M1583" i="21"/>
  <c r="I1583" i="21"/>
  <c r="E1583" i="21"/>
  <c r="D1583" i="21"/>
  <c r="M1582" i="21"/>
  <c r="I1582" i="21"/>
  <c r="E1582" i="21"/>
  <c r="D1582" i="21"/>
  <c r="M1581" i="21"/>
  <c r="I1581" i="21"/>
  <c r="E1581" i="21"/>
  <c r="D1581" i="21"/>
  <c r="M1580" i="21"/>
  <c r="I1580" i="21"/>
  <c r="E1580" i="21"/>
  <c r="D1580" i="21"/>
  <c r="M1579" i="21"/>
  <c r="I1579" i="21"/>
  <c r="E1579" i="21"/>
  <c r="D1579" i="21"/>
  <c r="M1578" i="21"/>
  <c r="I1578" i="21"/>
  <c r="E1578" i="21"/>
  <c r="D1578" i="21"/>
  <c r="M1577" i="21"/>
  <c r="I1577" i="21"/>
  <c r="E1577" i="21"/>
  <c r="D1577" i="21"/>
  <c r="M1576" i="21"/>
  <c r="I1576" i="21"/>
  <c r="E1576" i="21"/>
  <c r="D1576" i="21"/>
  <c r="M1575" i="21"/>
  <c r="I1575" i="21"/>
  <c r="E1575" i="21"/>
  <c r="D1575" i="21"/>
  <c r="M1574" i="21"/>
  <c r="I1574" i="21"/>
  <c r="E1574" i="21"/>
  <c r="D1574" i="21"/>
  <c r="M1573" i="21"/>
  <c r="I1573" i="21"/>
  <c r="E1573" i="21"/>
  <c r="D1573" i="21"/>
  <c r="M1572" i="21"/>
  <c r="I1572" i="21"/>
  <c r="E1572" i="21"/>
  <c r="D1572" i="21"/>
  <c r="M1571" i="21"/>
  <c r="I1571" i="21"/>
  <c r="E1571" i="21"/>
  <c r="D1571" i="21"/>
  <c r="M1570" i="21"/>
  <c r="I1570" i="21"/>
  <c r="E1570" i="21"/>
  <c r="D1570" i="21"/>
  <c r="M1569" i="21"/>
  <c r="I1569" i="21"/>
  <c r="E1569" i="21"/>
  <c r="D1569" i="21"/>
  <c r="M1568" i="21"/>
  <c r="I1568" i="21"/>
  <c r="E1568" i="21"/>
  <c r="D1568" i="21"/>
  <c r="M1567" i="21"/>
  <c r="I1567" i="21"/>
  <c r="E1567" i="21"/>
  <c r="D1567" i="21"/>
  <c r="M1566" i="21"/>
  <c r="I1566" i="21"/>
  <c r="E1566" i="21"/>
  <c r="D1566" i="21"/>
  <c r="M1565" i="21"/>
  <c r="I1565" i="21"/>
  <c r="E1565" i="21"/>
  <c r="D1565" i="21"/>
  <c r="M1564" i="21"/>
  <c r="I1564" i="21"/>
  <c r="E1564" i="21"/>
  <c r="D1564" i="21"/>
  <c r="M1563" i="21"/>
  <c r="I1563" i="21"/>
  <c r="E1563" i="21"/>
  <c r="D1563" i="21"/>
  <c r="M1562" i="21"/>
  <c r="I1562" i="21"/>
  <c r="E1562" i="21"/>
  <c r="D1562" i="21"/>
  <c r="M1561" i="21"/>
  <c r="I1561" i="21"/>
  <c r="E1561" i="21"/>
  <c r="D1561" i="21"/>
  <c r="M1560" i="21"/>
  <c r="I1560" i="21"/>
  <c r="E1560" i="21"/>
  <c r="D1560" i="21"/>
  <c r="M1559" i="21"/>
  <c r="I1559" i="21"/>
  <c r="E1559" i="21"/>
  <c r="D1559" i="21"/>
  <c r="M1558" i="21"/>
  <c r="I1558" i="21"/>
  <c r="E1558" i="21"/>
  <c r="D1558" i="21"/>
  <c r="M1557" i="21"/>
  <c r="I1557" i="21"/>
  <c r="E1557" i="21"/>
  <c r="D1557" i="21"/>
  <c r="M1556" i="21"/>
  <c r="I1556" i="21"/>
  <c r="E1556" i="21"/>
  <c r="D1556" i="21"/>
  <c r="M1555" i="21"/>
  <c r="I1555" i="21"/>
  <c r="E1555" i="21"/>
  <c r="D1555" i="21"/>
  <c r="M1554" i="21"/>
  <c r="I1554" i="21"/>
  <c r="E1554" i="21"/>
  <c r="D1554" i="21"/>
  <c r="M1553" i="21"/>
  <c r="I1553" i="21"/>
  <c r="E1553" i="21"/>
  <c r="D1553" i="21"/>
  <c r="M1552" i="21"/>
  <c r="I1552" i="21"/>
  <c r="E1552" i="21"/>
  <c r="D1552" i="21"/>
  <c r="M1551" i="21"/>
  <c r="I1551" i="21"/>
  <c r="E1551" i="21"/>
  <c r="D1551" i="21"/>
  <c r="M1550" i="21"/>
  <c r="I1550" i="21"/>
  <c r="E1550" i="21"/>
  <c r="D1550" i="21"/>
  <c r="M1549" i="21"/>
  <c r="I1549" i="21"/>
  <c r="E1549" i="21"/>
  <c r="D1549" i="21"/>
  <c r="M1548" i="21"/>
  <c r="I1548" i="21"/>
  <c r="E1548" i="21"/>
  <c r="D1548" i="21"/>
  <c r="M1547" i="21"/>
  <c r="I1547" i="21"/>
  <c r="E1547" i="21"/>
  <c r="D1547" i="21"/>
  <c r="M1546" i="21"/>
  <c r="I1546" i="21"/>
  <c r="E1546" i="21"/>
  <c r="D1546" i="21"/>
  <c r="M1545" i="21"/>
  <c r="I1545" i="21"/>
  <c r="E1545" i="21"/>
  <c r="D1545" i="21"/>
  <c r="M1544" i="21"/>
  <c r="I1544" i="21"/>
  <c r="E1544" i="21"/>
  <c r="D1544" i="21"/>
  <c r="M1543" i="21"/>
  <c r="I1543" i="21"/>
  <c r="E1543" i="21"/>
  <c r="D1543" i="21"/>
  <c r="M1542" i="21"/>
  <c r="I1542" i="21"/>
  <c r="E1542" i="21"/>
  <c r="D1542" i="21"/>
  <c r="M1541" i="21"/>
  <c r="I1541" i="21"/>
  <c r="E1541" i="21"/>
  <c r="D1541" i="21"/>
  <c r="M1540" i="21"/>
  <c r="I1540" i="21"/>
  <c r="E1540" i="21"/>
  <c r="D1540" i="21"/>
  <c r="M1539" i="21"/>
  <c r="I1539" i="21"/>
  <c r="E1539" i="21"/>
  <c r="D1539" i="21"/>
  <c r="M1538" i="21"/>
  <c r="I1538" i="21"/>
  <c r="E1538" i="21"/>
  <c r="D1538" i="21"/>
  <c r="M1537" i="21"/>
  <c r="I1537" i="21"/>
  <c r="E1537" i="21"/>
  <c r="D1537" i="21"/>
  <c r="M1536" i="21"/>
  <c r="I1536" i="21"/>
  <c r="E1536" i="21"/>
  <c r="D1536" i="21"/>
  <c r="M1535" i="21"/>
  <c r="I1535" i="21"/>
  <c r="E1535" i="21"/>
  <c r="D1535" i="21"/>
  <c r="M1534" i="21"/>
  <c r="I1534" i="21"/>
  <c r="E1534" i="21"/>
  <c r="D1534" i="21"/>
  <c r="M1533" i="21"/>
  <c r="I1533" i="21"/>
  <c r="E1533" i="21"/>
  <c r="D1533" i="21"/>
  <c r="M1532" i="21"/>
  <c r="I1532" i="21"/>
  <c r="E1532" i="21"/>
  <c r="D1532" i="21"/>
  <c r="M1531" i="21"/>
  <c r="I1531" i="21"/>
  <c r="E1531" i="21"/>
  <c r="D1531" i="21"/>
  <c r="M1530" i="21"/>
  <c r="I1530" i="21"/>
  <c r="E1530" i="21"/>
  <c r="D1530" i="21"/>
  <c r="M1529" i="21"/>
  <c r="I1529" i="21"/>
  <c r="E1529" i="21"/>
  <c r="D1529" i="21"/>
  <c r="M1528" i="21"/>
  <c r="I1528" i="21"/>
  <c r="E1528" i="21"/>
  <c r="D1528" i="21"/>
  <c r="M1527" i="21"/>
  <c r="I1527" i="21"/>
  <c r="E1527" i="21"/>
  <c r="D1527" i="21"/>
  <c r="M1526" i="21"/>
  <c r="I1526" i="21"/>
  <c r="E1526" i="21"/>
  <c r="D1526" i="21"/>
  <c r="M1525" i="21"/>
  <c r="I1525" i="21"/>
  <c r="E1525" i="21"/>
  <c r="D1525" i="21"/>
  <c r="M1524" i="21"/>
  <c r="I1524" i="21"/>
  <c r="E1524" i="21"/>
  <c r="D1524" i="21"/>
  <c r="M1523" i="21"/>
  <c r="I1523" i="21"/>
  <c r="E1523" i="21"/>
  <c r="D1523" i="21"/>
  <c r="M1522" i="21"/>
  <c r="I1522" i="21"/>
  <c r="E1522" i="21"/>
  <c r="D1522" i="21"/>
  <c r="M1521" i="21"/>
  <c r="I1521" i="21"/>
  <c r="E1521" i="21"/>
  <c r="D1521" i="21"/>
  <c r="M1520" i="21"/>
  <c r="I1520" i="21"/>
  <c r="E1520" i="21"/>
  <c r="D1520" i="21"/>
  <c r="M1519" i="21"/>
  <c r="I1519" i="21"/>
  <c r="E1519" i="21"/>
  <c r="D1519" i="21"/>
  <c r="M1518" i="21"/>
  <c r="I1518" i="21"/>
  <c r="E1518" i="21"/>
  <c r="D1518" i="21"/>
  <c r="M1517" i="21"/>
  <c r="I1517" i="21"/>
  <c r="E1517" i="21"/>
  <c r="D1517" i="21"/>
  <c r="M1516" i="21"/>
  <c r="I1516" i="21"/>
  <c r="E1516" i="21"/>
  <c r="D1516" i="21"/>
  <c r="M1515" i="21"/>
  <c r="I1515" i="21"/>
  <c r="E1515" i="21"/>
  <c r="D1515" i="21"/>
  <c r="M1514" i="21"/>
  <c r="I1514" i="21"/>
  <c r="E1514" i="21"/>
  <c r="D1514" i="21"/>
  <c r="M1513" i="21"/>
  <c r="I1513" i="21"/>
  <c r="E1513" i="21"/>
  <c r="D1513" i="21"/>
  <c r="M1512" i="21"/>
  <c r="I1512" i="21"/>
  <c r="E1512" i="21"/>
  <c r="D1512" i="21"/>
  <c r="M1511" i="21"/>
  <c r="I1511" i="21"/>
  <c r="E1511" i="21"/>
  <c r="D1511" i="21"/>
  <c r="M1510" i="21"/>
  <c r="I1510" i="21"/>
  <c r="E1510" i="21"/>
  <c r="D1510" i="21"/>
  <c r="M1509" i="21"/>
  <c r="I1509" i="21"/>
  <c r="E1509" i="21"/>
  <c r="D1509" i="21"/>
  <c r="M1508" i="21"/>
  <c r="I1508" i="21"/>
  <c r="E1508" i="21"/>
  <c r="D1508" i="21"/>
  <c r="M1507" i="21"/>
  <c r="I1507" i="21"/>
  <c r="E1507" i="21"/>
  <c r="D1507" i="21"/>
  <c r="M1506" i="21"/>
  <c r="I1506" i="21"/>
  <c r="E1506" i="21"/>
  <c r="D1506" i="21"/>
  <c r="M1505" i="21"/>
  <c r="I1505" i="21"/>
  <c r="E1505" i="21"/>
  <c r="D1505" i="21"/>
  <c r="M1504" i="21"/>
  <c r="I1504" i="21"/>
  <c r="E1504" i="21"/>
  <c r="D1504" i="21"/>
  <c r="M1503" i="21"/>
  <c r="I1503" i="21"/>
  <c r="E1503" i="21"/>
  <c r="D1503" i="21"/>
  <c r="M1502" i="21"/>
  <c r="I1502" i="21"/>
  <c r="E1502" i="21"/>
  <c r="D1502" i="21"/>
  <c r="M1501" i="21"/>
  <c r="I1501" i="21"/>
  <c r="E1501" i="21"/>
  <c r="D1501" i="21"/>
  <c r="M1500" i="21"/>
  <c r="I1500" i="21"/>
  <c r="E1500" i="21"/>
  <c r="D1500" i="21"/>
  <c r="M1499" i="21"/>
  <c r="I1499" i="21"/>
  <c r="E1499" i="21"/>
  <c r="D1499" i="21"/>
  <c r="M1498" i="21"/>
  <c r="I1498" i="21"/>
  <c r="E1498" i="21"/>
  <c r="D1498" i="21"/>
  <c r="M1497" i="21"/>
  <c r="I1497" i="21"/>
  <c r="E1497" i="21"/>
  <c r="D1497" i="21"/>
  <c r="M1496" i="21"/>
  <c r="I1496" i="21"/>
  <c r="E1496" i="21"/>
  <c r="D1496" i="21"/>
  <c r="M1495" i="21"/>
  <c r="I1495" i="21"/>
  <c r="E1495" i="21"/>
  <c r="D1495" i="21"/>
  <c r="M1494" i="21"/>
  <c r="I1494" i="21"/>
  <c r="E1494" i="21"/>
  <c r="D1494" i="21"/>
  <c r="M1493" i="21"/>
  <c r="I1493" i="21"/>
  <c r="E1493" i="21"/>
  <c r="D1493" i="21"/>
  <c r="M1492" i="21"/>
  <c r="I1492" i="21"/>
  <c r="E1492" i="21"/>
  <c r="D1492" i="21"/>
  <c r="M1491" i="21"/>
  <c r="I1491" i="21"/>
  <c r="E1491" i="21"/>
  <c r="D1491" i="21"/>
  <c r="M1490" i="21"/>
  <c r="I1490" i="21"/>
  <c r="E1490" i="21"/>
  <c r="D1490" i="21"/>
  <c r="M1489" i="21"/>
  <c r="I1489" i="21"/>
  <c r="E1489" i="21"/>
  <c r="D1489" i="21"/>
  <c r="M1488" i="21"/>
  <c r="I1488" i="21"/>
  <c r="E1488" i="21"/>
  <c r="D1488" i="21"/>
  <c r="M1487" i="21"/>
  <c r="I1487" i="21"/>
  <c r="E1487" i="21"/>
  <c r="D1487" i="21"/>
  <c r="M1486" i="21"/>
  <c r="I1486" i="21"/>
  <c r="E1486" i="21"/>
  <c r="D1486" i="21"/>
  <c r="M1485" i="21"/>
  <c r="I1485" i="21"/>
  <c r="E1485" i="21"/>
  <c r="D1485" i="21"/>
  <c r="M1484" i="21"/>
  <c r="I1484" i="21"/>
  <c r="E1484" i="21"/>
  <c r="D1484" i="21"/>
  <c r="M1483" i="21"/>
  <c r="I1483" i="21"/>
  <c r="E1483" i="21"/>
  <c r="D1483" i="21"/>
  <c r="M1482" i="21"/>
  <c r="I1482" i="21"/>
  <c r="E1482" i="21"/>
  <c r="D1482" i="21"/>
  <c r="M1481" i="21"/>
  <c r="I1481" i="21"/>
  <c r="E1481" i="21"/>
  <c r="D1481" i="21"/>
  <c r="M1480" i="21"/>
  <c r="I1480" i="21"/>
  <c r="E1480" i="21"/>
  <c r="D1480" i="21"/>
  <c r="M1479" i="21"/>
  <c r="I1479" i="21"/>
  <c r="E1479" i="21"/>
  <c r="D1479" i="21"/>
  <c r="M1478" i="21"/>
  <c r="I1478" i="21"/>
  <c r="E1478" i="21"/>
  <c r="D1478" i="21"/>
  <c r="M1477" i="21"/>
  <c r="I1477" i="21"/>
  <c r="E1477" i="21"/>
  <c r="D1477" i="21"/>
  <c r="M1476" i="21"/>
  <c r="I1476" i="21"/>
  <c r="E1476" i="21"/>
  <c r="D1476" i="21"/>
  <c r="M1475" i="21"/>
  <c r="I1475" i="21"/>
  <c r="E1475" i="21"/>
  <c r="D1475" i="21"/>
  <c r="M1474" i="21"/>
  <c r="I1474" i="21"/>
  <c r="E1474" i="21"/>
  <c r="D1474" i="21"/>
  <c r="M1473" i="21"/>
  <c r="I1473" i="21"/>
  <c r="E1473" i="21"/>
  <c r="D1473" i="21"/>
  <c r="M1472" i="21"/>
  <c r="I1472" i="21"/>
  <c r="E1472" i="21"/>
  <c r="D1472" i="21"/>
  <c r="M1471" i="21"/>
  <c r="I1471" i="21"/>
  <c r="E1471" i="21"/>
  <c r="D1471" i="21"/>
  <c r="M1470" i="21"/>
  <c r="I1470" i="21"/>
  <c r="E1470" i="21"/>
  <c r="D1470" i="21"/>
  <c r="M1469" i="21"/>
  <c r="I1469" i="21"/>
  <c r="E1469" i="21"/>
  <c r="D1469" i="21"/>
  <c r="M1468" i="21"/>
  <c r="I1468" i="21"/>
  <c r="E1468" i="21"/>
  <c r="D1468" i="21"/>
  <c r="M1467" i="21"/>
  <c r="I1467" i="21"/>
  <c r="E1467" i="21"/>
  <c r="D1467" i="21"/>
  <c r="M1466" i="21"/>
  <c r="I1466" i="21"/>
  <c r="E1466" i="21"/>
  <c r="D1466" i="21"/>
  <c r="M1465" i="21"/>
  <c r="I1465" i="21"/>
  <c r="E1465" i="21"/>
  <c r="D1465" i="21"/>
  <c r="M1464" i="21"/>
  <c r="I1464" i="21"/>
  <c r="E1464" i="21"/>
  <c r="D1464" i="21"/>
  <c r="M1463" i="21"/>
  <c r="I1463" i="21"/>
  <c r="E1463" i="21"/>
  <c r="D1463" i="21"/>
  <c r="M1462" i="21"/>
  <c r="I1462" i="21"/>
  <c r="E1462" i="21"/>
  <c r="D1462" i="21"/>
  <c r="M1461" i="21"/>
  <c r="I1461" i="21"/>
  <c r="E1461" i="21"/>
  <c r="D1461" i="21"/>
  <c r="M1460" i="21"/>
  <c r="I1460" i="21"/>
  <c r="E1460" i="21"/>
  <c r="D1460" i="21"/>
  <c r="M1459" i="21"/>
  <c r="I1459" i="21"/>
  <c r="E1459" i="21"/>
  <c r="D1459" i="21"/>
  <c r="M1458" i="21"/>
  <c r="I1458" i="21"/>
  <c r="E1458" i="21"/>
  <c r="D1458" i="21"/>
  <c r="M1457" i="21"/>
  <c r="I1457" i="21"/>
  <c r="E1457" i="21"/>
  <c r="D1457" i="21"/>
  <c r="M1456" i="21"/>
  <c r="I1456" i="21"/>
  <c r="E1456" i="21"/>
  <c r="D1456" i="21"/>
  <c r="M1455" i="21"/>
  <c r="I1455" i="21"/>
  <c r="E1455" i="21"/>
  <c r="D1455" i="21"/>
  <c r="M1454" i="21"/>
  <c r="I1454" i="21"/>
  <c r="E1454" i="21"/>
  <c r="D1454" i="21"/>
  <c r="M1453" i="21"/>
  <c r="I1453" i="21"/>
  <c r="E1453" i="21"/>
  <c r="D1453" i="21"/>
  <c r="M1452" i="21"/>
  <c r="I1452" i="21"/>
  <c r="E1452" i="21"/>
  <c r="D1452" i="21"/>
  <c r="M1451" i="21"/>
  <c r="I1451" i="21"/>
  <c r="E1451" i="21"/>
  <c r="D1451" i="21"/>
  <c r="M1450" i="21"/>
  <c r="I1450" i="21"/>
  <c r="E1450" i="21"/>
  <c r="D1450" i="21"/>
  <c r="M1449" i="21"/>
  <c r="I1449" i="21"/>
  <c r="E1449" i="21"/>
  <c r="D1449" i="21"/>
  <c r="M1448" i="21"/>
  <c r="I1448" i="21"/>
  <c r="E1448" i="21"/>
  <c r="D1448" i="21"/>
  <c r="M1447" i="21"/>
  <c r="I1447" i="21"/>
  <c r="E1447" i="21"/>
  <c r="D1447" i="21"/>
  <c r="M1446" i="21"/>
  <c r="I1446" i="21"/>
  <c r="E1446" i="21"/>
  <c r="D1446" i="21"/>
  <c r="M1445" i="21"/>
  <c r="I1445" i="21"/>
  <c r="E1445" i="21"/>
  <c r="D1445" i="21"/>
  <c r="M1444" i="21"/>
  <c r="I1444" i="21"/>
  <c r="E1444" i="21"/>
  <c r="D1444" i="21"/>
  <c r="M1443" i="21"/>
  <c r="I1443" i="21"/>
  <c r="E1443" i="21"/>
  <c r="D1443" i="21"/>
  <c r="M1442" i="21"/>
  <c r="I1442" i="21"/>
  <c r="E1442" i="21"/>
  <c r="N1441" i="21"/>
  <c r="M1441" i="21"/>
  <c r="J1441" i="21"/>
  <c r="I1441" i="21"/>
  <c r="P1441" i="21" s="1"/>
  <c r="E1441" i="21"/>
  <c r="N1440" i="21"/>
  <c r="M1440" i="21"/>
  <c r="Q1440" i="21"/>
  <c r="J1440" i="21"/>
  <c r="I1440" i="21"/>
  <c r="E1440" i="21"/>
  <c r="N1439" i="21"/>
  <c r="M1439" i="21"/>
  <c r="J1439" i="21"/>
  <c r="I1439" i="21"/>
  <c r="E1439" i="21"/>
  <c r="N1438" i="21"/>
  <c r="M1438" i="21"/>
  <c r="J1438" i="21"/>
  <c r="I1438" i="21"/>
  <c r="E1438" i="21"/>
  <c r="M1437" i="21"/>
  <c r="I1437" i="21"/>
  <c r="E1437" i="21"/>
  <c r="N1436" i="21"/>
  <c r="M1436" i="21"/>
  <c r="J1436" i="21"/>
  <c r="I1436" i="21"/>
  <c r="E1436" i="21"/>
  <c r="N1435" i="21"/>
  <c r="M1435" i="21"/>
  <c r="J1435" i="21"/>
  <c r="I1435" i="21"/>
  <c r="E1435" i="21"/>
  <c r="N1434" i="21"/>
  <c r="M1434" i="21"/>
  <c r="Q1434" i="21"/>
  <c r="J1434" i="21"/>
  <c r="I1434" i="21"/>
  <c r="E1434" i="21"/>
  <c r="N1433" i="21"/>
  <c r="M1433" i="21"/>
  <c r="J1433" i="21"/>
  <c r="I1433" i="21"/>
  <c r="E1433" i="21"/>
  <c r="M1432" i="21"/>
  <c r="I1432" i="21"/>
  <c r="E1432" i="21"/>
  <c r="N1431" i="21"/>
  <c r="M1431" i="21"/>
  <c r="J1431" i="21"/>
  <c r="I1431" i="21"/>
  <c r="E1431" i="21"/>
  <c r="N1430" i="21"/>
  <c r="M1430" i="21"/>
  <c r="J1430" i="21"/>
  <c r="I1430" i="21"/>
  <c r="P1430" i="21"/>
  <c r="E1430" i="21"/>
  <c r="N1429" i="21"/>
  <c r="M1429" i="21"/>
  <c r="J1429" i="21"/>
  <c r="I1429" i="21"/>
  <c r="E1429" i="21"/>
  <c r="N1428" i="21"/>
  <c r="M1428" i="21"/>
  <c r="J1428" i="21"/>
  <c r="I1428" i="21"/>
  <c r="E1428" i="21"/>
  <c r="M1427" i="21"/>
  <c r="I1427" i="21"/>
  <c r="E1427" i="21"/>
  <c r="N1426" i="21"/>
  <c r="M1426" i="21"/>
  <c r="J1426" i="21"/>
  <c r="I1426" i="21"/>
  <c r="E1426" i="21"/>
  <c r="N1425" i="21"/>
  <c r="M1425" i="21"/>
  <c r="Q1425" i="21" s="1"/>
  <c r="J1425" i="21"/>
  <c r="I1425" i="21"/>
  <c r="P1425" i="21"/>
  <c r="E1425" i="21"/>
  <c r="N1424" i="21"/>
  <c r="M1424" i="21"/>
  <c r="J1424" i="21"/>
  <c r="I1424" i="21"/>
  <c r="E1424" i="21"/>
  <c r="N1423" i="21"/>
  <c r="M1423" i="21"/>
  <c r="J1423" i="21"/>
  <c r="I1423" i="21"/>
  <c r="P1423" i="21" s="1"/>
  <c r="E1423" i="21"/>
  <c r="M1422" i="21"/>
  <c r="I1422" i="21"/>
  <c r="E1422" i="21"/>
  <c r="N1421" i="21"/>
  <c r="M1421" i="21"/>
  <c r="J1421" i="21"/>
  <c r="I1421" i="21"/>
  <c r="E1421" i="21"/>
  <c r="N1420" i="21"/>
  <c r="M1420" i="21"/>
  <c r="J1420" i="21"/>
  <c r="I1420" i="21"/>
  <c r="E1420" i="21"/>
  <c r="N1419" i="21"/>
  <c r="M1419" i="21"/>
  <c r="J1419" i="21"/>
  <c r="I1419" i="21"/>
  <c r="E1419" i="21"/>
  <c r="N1418" i="21"/>
  <c r="M1418" i="21"/>
  <c r="J1418" i="21"/>
  <c r="I1418" i="21"/>
  <c r="E1418" i="21"/>
  <c r="M1417" i="21"/>
  <c r="I1417" i="21"/>
  <c r="E1417" i="21"/>
  <c r="N1416" i="21"/>
  <c r="M1416" i="21"/>
  <c r="J1416" i="21"/>
  <c r="I1416" i="21"/>
  <c r="E1416" i="21"/>
  <c r="N1415" i="21"/>
  <c r="M1415" i="21"/>
  <c r="J1415" i="21"/>
  <c r="I1415" i="21"/>
  <c r="P1415" i="21" s="1"/>
  <c r="E1415" i="21"/>
  <c r="N1414" i="21"/>
  <c r="M1414" i="21"/>
  <c r="Q1414" i="21"/>
  <c r="J1414" i="21"/>
  <c r="I1414" i="21"/>
  <c r="E1414" i="21"/>
  <c r="N1413" i="21"/>
  <c r="M1413" i="21"/>
  <c r="J1413" i="21"/>
  <c r="I1413" i="21"/>
  <c r="E1413" i="21"/>
  <c r="M1412" i="21"/>
  <c r="I1412" i="21"/>
  <c r="E1412" i="21"/>
  <c r="N1411" i="21"/>
  <c r="M1411" i="21"/>
  <c r="J1411" i="21"/>
  <c r="I1411" i="21"/>
  <c r="E1411" i="21"/>
  <c r="N1410" i="21"/>
  <c r="M1410" i="21"/>
  <c r="J1410" i="21"/>
  <c r="I1410" i="21"/>
  <c r="P1410" i="21"/>
  <c r="E1410" i="21"/>
  <c r="N1409" i="21"/>
  <c r="M1409" i="21"/>
  <c r="J1409" i="21"/>
  <c r="I1409" i="21"/>
  <c r="E1409" i="21"/>
  <c r="N1408" i="21"/>
  <c r="M1408" i="21"/>
  <c r="J1408" i="21"/>
  <c r="I1408" i="21"/>
  <c r="E1408" i="21"/>
  <c r="M1407" i="21"/>
  <c r="I1407" i="21"/>
  <c r="E1407" i="21"/>
  <c r="N1406" i="21"/>
  <c r="M1406" i="21"/>
  <c r="J1406" i="21"/>
  <c r="I1406" i="21"/>
  <c r="E1406" i="21"/>
  <c r="N1405" i="21"/>
  <c r="M1405" i="21"/>
  <c r="J1405" i="21"/>
  <c r="I1405" i="21"/>
  <c r="E1405" i="21"/>
  <c r="N1404" i="21"/>
  <c r="M1404" i="21"/>
  <c r="J1404" i="21"/>
  <c r="I1404" i="21"/>
  <c r="E1404" i="21"/>
  <c r="N1403" i="21"/>
  <c r="M1403" i="21"/>
  <c r="J1403" i="21"/>
  <c r="I1403" i="21"/>
  <c r="E1403" i="21"/>
  <c r="M1402" i="21"/>
  <c r="I1402" i="21"/>
  <c r="E1402" i="21"/>
  <c r="N1401" i="21"/>
  <c r="M1401" i="21"/>
  <c r="J1401" i="21"/>
  <c r="I1401" i="21"/>
  <c r="E1401" i="21"/>
  <c r="N1400" i="21"/>
  <c r="M1400" i="21"/>
  <c r="J1400" i="21"/>
  <c r="I1400" i="21"/>
  <c r="E1400" i="21"/>
  <c r="N1399" i="21"/>
  <c r="M1399" i="21"/>
  <c r="J1399" i="21"/>
  <c r="I1399" i="21"/>
  <c r="E1399" i="21"/>
  <c r="N1398" i="21"/>
  <c r="M1398" i="21"/>
  <c r="J1398" i="21"/>
  <c r="I1398" i="21"/>
  <c r="E1398" i="21"/>
  <c r="M1397" i="21"/>
  <c r="I1397" i="21"/>
  <c r="E1397" i="21"/>
  <c r="N1396" i="21"/>
  <c r="M1396" i="21"/>
  <c r="J1396" i="21"/>
  <c r="I1396" i="21"/>
  <c r="E1396" i="21"/>
  <c r="N1395" i="21"/>
  <c r="M1395" i="21"/>
  <c r="J1395" i="21"/>
  <c r="I1395" i="21"/>
  <c r="E1395" i="21"/>
  <c r="N1394" i="21"/>
  <c r="M1394" i="21"/>
  <c r="J1394" i="21"/>
  <c r="I1394" i="21"/>
  <c r="E1394" i="21"/>
  <c r="N1393" i="21"/>
  <c r="M1393" i="21"/>
  <c r="J1393" i="21"/>
  <c r="I1393" i="21"/>
  <c r="E1393" i="21"/>
  <c r="M1392" i="21"/>
  <c r="I1392" i="21"/>
  <c r="E1392" i="21"/>
  <c r="N1391" i="21"/>
  <c r="M1391" i="21"/>
  <c r="J1391" i="21"/>
  <c r="I1391" i="21"/>
  <c r="E1391" i="21"/>
  <c r="N1390" i="21"/>
  <c r="M1390" i="21"/>
  <c r="J1390" i="21"/>
  <c r="I1390" i="21"/>
  <c r="E1390" i="21"/>
  <c r="N1389" i="21"/>
  <c r="M1389" i="21"/>
  <c r="J1389" i="21"/>
  <c r="I1389" i="21"/>
  <c r="E1389" i="21"/>
  <c r="N1388" i="21"/>
  <c r="M1388" i="21"/>
  <c r="Q1388" i="21"/>
  <c r="J1388" i="21"/>
  <c r="I1388" i="21"/>
  <c r="E1388" i="21"/>
  <c r="M1387" i="21"/>
  <c r="I1387" i="21"/>
  <c r="E1387" i="21"/>
  <c r="N1386" i="21"/>
  <c r="M1386" i="21"/>
  <c r="J1386" i="21"/>
  <c r="I1386" i="21"/>
  <c r="E1386" i="21"/>
  <c r="N1385" i="21"/>
  <c r="M1385" i="21"/>
  <c r="J1385" i="21"/>
  <c r="I1385" i="21"/>
  <c r="E1385" i="21"/>
  <c r="N1384" i="21"/>
  <c r="M1384" i="21"/>
  <c r="J1384" i="21"/>
  <c r="I1384" i="21"/>
  <c r="P1384" i="21"/>
  <c r="E1384" i="21"/>
  <c r="N1383" i="21"/>
  <c r="M1383" i="21"/>
  <c r="J1383" i="21"/>
  <c r="I1383" i="21"/>
  <c r="E1383" i="21"/>
  <c r="M1382" i="21"/>
  <c r="I1382" i="21"/>
  <c r="E1382" i="21"/>
  <c r="M1381" i="21"/>
  <c r="I1381" i="21"/>
  <c r="E1381" i="21"/>
  <c r="M1380" i="21"/>
  <c r="I1380" i="21"/>
  <c r="E1380" i="21"/>
  <c r="M1379" i="21"/>
  <c r="I1379" i="21"/>
  <c r="E1379" i="21"/>
  <c r="M1378" i="21"/>
  <c r="I1378" i="21"/>
  <c r="E1378" i="21"/>
  <c r="M1377" i="21"/>
  <c r="I1377" i="21"/>
  <c r="E1377" i="21"/>
  <c r="M1376" i="21"/>
  <c r="I1376" i="21"/>
  <c r="E1376" i="21"/>
  <c r="N1375" i="21"/>
  <c r="M1375" i="21"/>
  <c r="I1375" i="21"/>
  <c r="E1375" i="21"/>
  <c r="M1374" i="21"/>
  <c r="I1374" i="21"/>
  <c r="E1374" i="21"/>
  <c r="M1373" i="21"/>
  <c r="I1373" i="21"/>
  <c r="E1373" i="21"/>
  <c r="M1372" i="21"/>
  <c r="I1372" i="21"/>
  <c r="E1372" i="21"/>
  <c r="M1371" i="21"/>
  <c r="I1371" i="21"/>
  <c r="E1371" i="21"/>
  <c r="M1370" i="21"/>
  <c r="I1370" i="21"/>
  <c r="E1370" i="21"/>
  <c r="M1369" i="21"/>
  <c r="I1369" i="21"/>
  <c r="E1369" i="21"/>
  <c r="M1368" i="21"/>
  <c r="I1368" i="21"/>
  <c r="E1368" i="21"/>
  <c r="M1367" i="21"/>
  <c r="I1367" i="21"/>
  <c r="E1367" i="21"/>
  <c r="M1366" i="21"/>
  <c r="I1366" i="21"/>
  <c r="H1366" i="21"/>
  <c r="E1366" i="21"/>
  <c r="M1365" i="21"/>
  <c r="I1365" i="21"/>
  <c r="E1365" i="21"/>
  <c r="M1364" i="21"/>
  <c r="I1364" i="21"/>
  <c r="E1364" i="21"/>
  <c r="M1363" i="21"/>
  <c r="I1363" i="21"/>
  <c r="E1363" i="21"/>
  <c r="M1362" i="21"/>
  <c r="I1362" i="21"/>
  <c r="E1362" i="21"/>
  <c r="M1361" i="21"/>
  <c r="I1361" i="21"/>
  <c r="E1361" i="21"/>
  <c r="M1360" i="21"/>
  <c r="I1360" i="21"/>
  <c r="E1360" i="21"/>
  <c r="M1359" i="21"/>
  <c r="I1359" i="21"/>
  <c r="E1359" i="21"/>
  <c r="M1358" i="21"/>
  <c r="I1358" i="21"/>
  <c r="E1358" i="21"/>
  <c r="M1357" i="21"/>
  <c r="I1357" i="21"/>
  <c r="E1357" i="21"/>
  <c r="M1356" i="21"/>
  <c r="I1356" i="21"/>
  <c r="E1356" i="21"/>
  <c r="M1355" i="21"/>
  <c r="I1355" i="21"/>
  <c r="E1355" i="21"/>
  <c r="M1354" i="21"/>
  <c r="I1354" i="21"/>
  <c r="E1354" i="21"/>
  <c r="M1353" i="21"/>
  <c r="I1353" i="21"/>
  <c r="E1353" i="21"/>
  <c r="M1352" i="21"/>
  <c r="I1352" i="21"/>
  <c r="E1352" i="21"/>
  <c r="M1351" i="21"/>
  <c r="I1351" i="21"/>
  <c r="E1351" i="21"/>
  <c r="M1350" i="21"/>
  <c r="I1350" i="21"/>
  <c r="E1350" i="21"/>
  <c r="M1349" i="21"/>
  <c r="I1349" i="21"/>
  <c r="H1349" i="21"/>
  <c r="E1349" i="21"/>
  <c r="M1348" i="21"/>
  <c r="I1348" i="21"/>
  <c r="E1348" i="21"/>
  <c r="M1347" i="21"/>
  <c r="I1347" i="21"/>
  <c r="E1347" i="21"/>
  <c r="M1346" i="21"/>
  <c r="I1346" i="21"/>
  <c r="E1346" i="21"/>
  <c r="M1345" i="21"/>
  <c r="I1345" i="21"/>
  <c r="E1345" i="21"/>
  <c r="M1344" i="21"/>
  <c r="I1344" i="21"/>
  <c r="E1344" i="21"/>
  <c r="M1343" i="21"/>
  <c r="I1343" i="21"/>
  <c r="E1343" i="21"/>
  <c r="M1342" i="21"/>
  <c r="I1342" i="21"/>
  <c r="E1342" i="21"/>
  <c r="M1341" i="21"/>
  <c r="I1341" i="21"/>
  <c r="E1341" i="21"/>
  <c r="M1340" i="21"/>
  <c r="I1340" i="21"/>
  <c r="E1340" i="21"/>
  <c r="M1339" i="21"/>
  <c r="I1339" i="21"/>
  <c r="E1339" i="21"/>
  <c r="M1338" i="21"/>
  <c r="I1338" i="21"/>
  <c r="E1338" i="21"/>
  <c r="M1337" i="21"/>
  <c r="I1337" i="21"/>
  <c r="E1337" i="21"/>
  <c r="M1336" i="21"/>
  <c r="I1336" i="21"/>
  <c r="E1336" i="21"/>
  <c r="M1335" i="21"/>
  <c r="I1335" i="21"/>
  <c r="E1335" i="21"/>
  <c r="M1334" i="21"/>
  <c r="I1334" i="21"/>
  <c r="E1334" i="21"/>
  <c r="M1333" i="21"/>
  <c r="I1333" i="21"/>
  <c r="E1333" i="21"/>
  <c r="M1332" i="21"/>
  <c r="I1332" i="21"/>
  <c r="H1332" i="21"/>
  <c r="E1332" i="21"/>
  <c r="M1331" i="21"/>
  <c r="I1331" i="21"/>
  <c r="E1331" i="21"/>
  <c r="N1330" i="21"/>
  <c r="M1330" i="21"/>
  <c r="Q1330" i="21"/>
  <c r="I1330" i="21"/>
  <c r="E1330" i="21"/>
  <c r="N1329" i="21"/>
  <c r="M1329" i="21"/>
  <c r="I1329" i="21"/>
  <c r="E1329" i="21"/>
  <c r="N1328" i="21"/>
  <c r="M1328" i="21"/>
  <c r="I1328" i="21"/>
  <c r="E1328" i="21"/>
  <c r="M1327" i="21"/>
  <c r="I1327" i="21"/>
  <c r="E1327" i="21"/>
  <c r="M1326" i="21"/>
  <c r="I1326" i="21"/>
  <c r="E1326" i="21"/>
  <c r="M1325" i="21"/>
  <c r="I1325" i="21"/>
  <c r="E1325" i="21"/>
  <c r="M1324" i="21"/>
  <c r="I1324" i="21"/>
  <c r="E1324" i="21"/>
  <c r="M1323" i="21"/>
  <c r="I1323" i="21"/>
  <c r="E1323" i="21"/>
  <c r="M1322" i="21"/>
  <c r="I1322" i="21"/>
  <c r="E1322" i="21"/>
  <c r="M1321" i="21"/>
  <c r="I1321" i="21"/>
  <c r="E1321" i="21"/>
  <c r="M1320" i="21"/>
  <c r="I1320" i="21"/>
  <c r="E1320" i="21"/>
  <c r="M1319" i="21"/>
  <c r="I1319" i="21"/>
  <c r="E1319" i="21"/>
  <c r="M1318" i="21"/>
  <c r="I1318" i="21"/>
  <c r="E1318" i="21"/>
  <c r="M1317" i="21"/>
  <c r="I1317" i="21"/>
  <c r="E1317" i="21"/>
  <c r="N1316" i="21"/>
  <c r="M1316" i="21"/>
  <c r="I1316" i="21"/>
  <c r="E1316" i="21"/>
  <c r="M1315" i="21"/>
  <c r="I1315" i="21"/>
  <c r="H1315" i="21"/>
  <c r="E1315" i="21"/>
  <c r="M1314" i="21"/>
  <c r="I1314" i="21"/>
  <c r="E1314" i="21"/>
  <c r="N1313" i="21"/>
  <c r="M1313" i="21"/>
  <c r="I1313" i="21"/>
  <c r="E1313" i="21"/>
  <c r="M1312" i="21"/>
  <c r="I1312" i="21"/>
  <c r="E1312" i="21"/>
  <c r="M1311" i="21"/>
  <c r="I1311" i="21"/>
  <c r="E1311" i="21"/>
  <c r="N1310" i="21"/>
  <c r="M1310" i="21"/>
  <c r="I1310" i="21"/>
  <c r="E1310" i="21"/>
  <c r="M1309" i="21"/>
  <c r="I1309" i="21"/>
  <c r="E1309" i="21"/>
  <c r="M1308" i="21"/>
  <c r="I1308" i="21"/>
  <c r="E1308" i="21"/>
  <c r="M1307" i="21"/>
  <c r="I1307" i="21"/>
  <c r="E1307" i="21"/>
  <c r="M1306" i="21"/>
  <c r="I1306" i="21"/>
  <c r="E1306" i="21"/>
  <c r="M1305" i="21"/>
  <c r="I1305" i="21"/>
  <c r="E1305" i="21"/>
  <c r="M1304" i="21"/>
  <c r="I1304" i="21"/>
  <c r="E1304" i="21"/>
  <c r="M1303" i="21"/>
  <c r="I1303" i="21"/>
  <c r="E1303" i="21"/>
  <c r="M1302" i="21"/>
  <c r="I1302" i="21"/>
  <c r="E1302" i="21"/>
  <c r="M1301" i="21"/>
  <c r="I1301" i="21"/>
  <c r="E1301" i="21"/>
  <c r="M1300" i="21"/>
  <c r="I1300" i="21"/>
  <c r="E1300" i="21"/>
  <c r="M1299" i="21"/>
  <c r="I1299" i="21"/>
  <c r="E1299" i="21"/>
  <c r="M1298" i="21"/>
  <c r="I1298" i="21"/>
  <c r="H1298" i="21"/>
  <c r="E1298" i="21"/>
  <c r="M1297" i="21"/>
  <c r="I1297" i="21"/>
  <c r="E1297" i="21"/>
  <c r="M1296" i="21"/>
  <c r="I1296" i="21"/>
  <c r="E1296" i="21"/>
  <c r="M1295" i="21"/>
  <c r="I1295" i="21"/>
  <c r="E1295" i="21"/>
  <c r="M1294" i="21"/>
  <c r="I1294" i="21"/>
  <c r="E1294" i="21"/>
  <c r="M1293" i="21"/>
  <c r="I1293" i="21"/>
  <c r="E1293" i="21"/>
  <c r="M1292" i="21"/>
  <c r="I1292" i="21"/>
  <c r="E1292" i="21"/>
  <c r="M1291" i="21"/>
  <c r="I1291" i="21"/>
  <c r="E1291" i="21"/>
  <c r="M1290" i="21"/>
  <c r="I1290" i="21"/>
  <c r="E1290" i="21"/>
  <c r="M1289" i="21"/>
  <c r="I1289" i="21"/>
  <c r="E1289" i="21"/>
  <c r="M1288" i="21"/>
  <c r="I1288" i="21"/>
  <c r="E1288" i="21"/>
  <c r="M1287" i="21"/>
  <c r="I1287" i="21"/>
  <c r="E1287" i="21"/>
  <c r="M1286" i="21"/>
  <c r="I1286" i="21"/>
  <c r="E1286" i="21"/>
  <c r="M1285" i="21"/>
  <c r="I1285" i="21"/>
  <c r="E1285" i="21"/>
  <c r="N1284" i="21"/>
  <c r="M1284" i="21"/>
  <c r="I1284" i="21"/>
  <c r="E1284" i="21"/>
  <c r="M1283" i="21"/>
  <c r="I1283" i="21"/>
  <c r="E1283" i="21"/>
  <c r="M1282" i="21"/>
  <c r="I1282" i="21"/>
  <c r="E1282" i="21"/>
  <c r="M1281" i="21"/>
  <c r="I1281" i="21"/>
  <c r="H1281" i="21"/>
  <c r="E1281" i="21"/>
  <c r="M1280" i="21"/>
  <c r="I1280" i="21"/>
  <c r="E1280" i="21"/>
  <c r="M1279" i="21"/>
  <c r="I1279" i="21"/>
  <c r="E1279" i="21"/>
  <c r="M1278" i="21"/>
  <c r="I1278" i="21"/>
  <c r="E1278" i="21"/>
  <c r="M1277" i="21"/>
  <c r="I1277" i="21"/>
  <c r="E1277" i="21"/>
  <c r="M1276" i="21"/>
  <c r="I1276" i="21"/>
  <c r="E1276" i="21"/>
  <c r="M1275" i="21"/>
  <c r="I1275" i="21"/>
  <c r="E1275" i="21"/>
  <c r="N1274" i="21"/>
  <c r="M1274" i="21"/>
  <c r="I1274" i="21"/>
  <c r="E1274" i="21"/>
  <c r="N1273" i="21"/>
  <c r="M1273" i="21"/>
  <c r="I1273" i="21"/>
  <c r="E1273" i="21"/>
  <c r="N1272" i="21"/>
  <c r="M1272" i="21"/>
  <c r="I1272" i="21"/>
  <c r="E1272" i="21"/>
  <c r="M1271" i="21"/>
  <c r="I1271" i="21"/>
  <c r="E1271" i="21"/>
  <c r="M1270" i="21"/>
  <c r="I1270" i="21"/>
  <c r="E1270" i="21"/>
  <c r="M1269" i="21"/>
  <c r="I1269" i="21"/>
  <c r="E1269" i="21"/>
  <c r="M1268" i="21"/>
  <c r="I1268" i="21"/>
  <c r="E1268" i="21"/>
  <c r="M1267" i="21"/>
  <c r="I1267" i="21"/>
  <c r="E1267" i="21"/>
  <c r="M1266" i="21"/>
  <c r="I1266" i="21"/>
  <c r="E1266" i="21"/>
  <c r="N1265" i="21"/>
  <c r="M1265" i="21"/>
  <c r="I1265" i="21"/>
  <c r="E1265" i="21"/>
  <c r="M1264" i="21"/>
  <c r="I1264" i="21"/>
  <c r="H1264" i="21"/>
  <c r="E1264" i="21"/>
  <c r="M1263" i="21"/>
  <c r="I1263" i="21"/>
  <c r="E1263" i="21"/>
  <c r="M1262" i="21"/>
  <c r="I1262" i="21"/>
  <c r="E1262" i="21"/>
  <c r="M1261" i="21"/>
  <c r="I1261" i="21"/>
  <c r="E1261" i="21"/>
  <c r="M1260" i="21"/>
  <c r="I1260" i="21"/>
  <c r="E1260" i="21"/>
  <c r="M1259" i="21"/>
  <c r="I1259" i="21"/>
  <c r="E1259" i="21"/>
  <c r="M1258" i="21"/>
  <c r="I1258" i="21"/>
  <c r="E1258" i="21"/>
  <c r="M1257" i="21"/>
  <c r="I1257" i="21"/>
  <c r="E1257" i="21"/>
  <c r="M1256" i="21"/>
  <c r="I1256" i="21"/>
  <c r="E1256" i="21"/>
  <c r="M1255" i="21"/>
  <c r="I1255" i="21"/>
  <c r="E1255" i="21"/>
  <c r="N1254" i="21"/>
  <c r="M1254" i="21"/>
  <c r="I1254" i="21"/>
  <c r="E1254" i="21"/>
  <c r="N1253" i="21"/>
  <c r="M1253" i="21"/>
  <c r="I1253" i="21"/>
  <c r="E1253" i="21"/>
  <c r="N1252" i="21"/>
  <c r="M1252" i="21"/>
  <c r="I1252" i="21"/>
  <c r="E1252" i="21"/>
  <c r="M1251" i="21"/>
  <c r="I1251" i="21"/>
  <c r="E1251" i="21"/>
  <c r="M1250" i="21"/>
  <c r="I1250" i="21"/>
  <c r="E1250" i="21"/>
  <c r="M1249" i="21"/>
  <c r="I1249" i="21"/>
  <c r="E1249" i="21"/>
  <c r="M1248" i="21"/>
  <c r="I1248" i="21"/>
  <c r="E1248" i="21"/>
  <c r="M1247" i="21"/>
  <c r="I1247" i="21"/>
  <c r="H1247" i="21"/>
  <c r="E1247" i="21"/>
  <c r="M1246" i="21"/>
  <c r="I1246" i="21"/>
  <c r="E1246" i="21"/>
  <c r="M1245" i="21"/>
  <c r="I1245" i="21"/>
  <c r="E1245" i="21"/>
  <c r="M1244" i="21"/>
  <c r="I1244" i="21"/>
  <c r="E1244" i="21"/>
  <c r="M1243" i="21"/>
  <c r="I1243" i="21"/>
  <c r="E1243" i="21"/>
  <c r="M1242" i="21"/>
  <c r="I1242" i="21"/>
  <c r="E1242" i="21"/>
  <c r="M1241" i="21"/>
  <c r="I1241" i="21"/>
  <c r="E1241" i="21"/>
  <c r="M1240" i="21"/>
  <c r="I1240" i="21"/>
  <c r="E1240" i="21"/>
  <c r="M1239" i="21"/>
  <c r="I1239" i="21"/>
  <c r="E1239" i="21"/>
  <c r="M1238" i="21"/>
  <c r="I1238" i="21"/>
  <c r="E1238" i="21"/>
  <c r="M1237" i="21"/>
  <c r="I1237" i="21"/>
  <c r="E1237" i="21"/>
  <c r="M1236" i="21"/>
  <c r="I1236" i="21"/>
  <c r="E1236" i="21"/>
  <c r="M1235" i="21"/>
  <c r="I1235" i="21"/>
  <c r="E1235" i="21"/>
  <c r="N1234" i="21"/>
  <c r="M1234" i="21"/>
  <c r="I1234" i="21"/>
  <c r="E1234" i="21"/>
  <c r="N1233" i="21"/>
  <c r="M1233" i="21"/>
  <c r="I1233" i="21"/>
  <c r="E1233" i="21"/>
  <c r="M1232" i="21"/>
  <c r="I1232" i="21"/>
  <c r="E1232" i="21"/>
  <c r="M1231" i="21"/>
  <c r="I1231" i="21"/>
  <c r="E1231" i="21"/>
  <c r="M1230" i="21"/>
  <c r="I1230" i="21"/>
  <c r="H1230" i="21"/>
  <c r="E1230" i="21"/>
  <c r="M1229" i="21"/>
  <c r="I1229" i="21"/>
  <c r="E1229" i="21"/>
  <c r="M1228" i="21"/>
  <c r="I1228" i="21"/>
  <c r="E1228" i="21"/>
  <c r="M1227" i="21"/>
  <c r="I1227" i="21"/>
  <c r="E1227" i="21"/>
  <c r="M1226" i="21"/>
  <c r="I1226" i="21"/>
  <c r="E1226" i="21"/>
  <c r="M1225" i="21"/>
  <c r="I1225" i="21"/>
  <c r="E1225" i="21"/>
  <c r="M1224" i="21"/>
  <c r="I1224" i="21"/>
  <c r="E1224" i="21"/>
  <c r="M1223" i="21"/>
  <c r="I1223" i="21"/>
  <c r="E1223" i="21"/>
  <c r="M1222" i="21"/>
  <c r="I1222" i="21"/>
  <c r="E1222" i="21"/>
  <c r="M1221" i="21"/>
  <c r="I1221" i="21"/>
  <c r="E1221" i="21"/>
  <c r="M1220" i="21"/>
  <c r="I1220" i="21"/>
  <c r="E1220" i="21"/>
  <c r="M1219" i="21"/>
  <c r="I1219" i="21"/>
  <c r="E1219" i="21"/>
  <c r="M1218" i="21"/>
  <c r="I1218" i="21"/>
  <c r="E1218" i="21"/>
  <c r="M1217" i="21"/>
  <c r="I1217" i="21"/>
  <c r="E1217" i="21"/>
  <c r="M1216" i="21"/>
  <c r="I1216" i="21"/>
  <c r="E1216" i="21"/>
  <c r="M1215" i="21"/>
  <c r="I1215" i="21"/>
  <c r="E1215" i="21"/>
  <c r="N1214" i="21"/>
  <c r="M1214" i="21"/>
  <c r="I1214" i="21"/>
  <c r="E1214" i="21"/>
  <c r="N1213" i="21"/>
  <c r="M1213" i="21"/>
  <c r="I1213" i="21"/>
  <c r="H1213" i="21"/>
  <c r="E1213" i="21"/>
  <c r="M1212" i="21"/>
  <c r="I1212" i="21"/>
  <c r="E1212" i="21"/>
  <c r="M1211" i="21"/>
  <c r="I1211" i="21"/>
  <c r="E1211" i="21"/>
  <c r="M1210" i="21"/>
  <c r="I1210" i="21"/>
  <c r="E1210" i="21"/>
  <c r="M1209" i="21"/>
  <c r="I1209" i="21"/>
  <c r="E1209" i="21"/>
  <c r="M1208" i="21"/>
  <c r="I1208" i="21"/>
  <c r="E1208" i="21"/>
  <c r="M1207" i="21"/>
  <c r="I1207" i="21"/>
  <c r="E1207" i="21"/>
  <c r="M1206" i="21"/>
  <c r="I1206" i="21"/>
  <c r="E1206" i="21"/>
  <c r="M1205" i="21"/>
  <c r="I1205" i="21"/>
  <c r="E1205" i="21"/>
  <c r="M1204" i="21"/>
  <c r="I1204" i="21"/>
  <c r="E1204" i="21"/>
  <c r="M1203" i="21"/>
  <c r="I1203" i="21"/>
  <c r="E1203" i="21"/>
  <c r="M1202" i="21"/>
  <c r="I1202" i="21"/>
  <c r="E1202" i="21"/>
  <c r="M1201" i="21"/>
  <c r="I1201" i="21"/>
  <c r="E1201" i="21"/>
  <c r="M1200" i="21"/>
  <c r="I1200" i="21"/>
  <c r="E1200" i="21"/>
  <c r="M1199" i="21"/>
  <c r="I1199" i="21"/>
  <c r="E1199" i="21"/>
  <c r="M1198" i="21"/>
  <c r="I1198" i="21"/>
  <c r="E1198" i="21"/>
  <c r="M1197" i="21"/>
  <c r="I1197" i="21"/>
  <c r="E1197" i="21"/>
  <c r="M1196" i="21"/>
  <c r="I1196" i="21"/>
  <c r="H1196" i="21"/>
  <c r="E1196" i="21"/>
  <c r="M1195" i="21"/>
  <c r="I1195" i="21"/>
  <c r="E1195" i="21"/>
  <c r="M1194" i="21"/>
  <c r="I1194" i="21"/>
  <c r="E1194" i="21"/>
  <c r="M1193" i="21"/>
  <c r="I1193" i="21"/>
  <c r="E1193" i="21"/>
  <c r="M1192" i="21"/>
  <c r="I1192" i="21"/>
  <c r="E1192" i="21"/>
  <c r="M1191" i="21"/>
  <c r="I1191" i="21"/>
  <c r="E1191" i="21"/>
  <c r="M1190" i="21"/>
  <c r="I1190" i="21"/>
  <c r="E1190" i="21"/>
  <c r="M1189" i="21"/>
  <c r="I1189" i="21"/>
  <c r="E1189" i="21"/>
  <c r="M1188" i="21"/>
  <c r="I1188" i="21"/>
  <c r="E1188" i="21"/>
  <c r="M1187" i="21"/>
  <c r="I1187" i="21"/>
  <c r="E1187" i="21"/>
  <c r="M1186" i="21"/>
  <c r="I1186" i="21"/>
  <c r="E1186" i="21"/>
  <c r="M1185" i="21"/>
  <c r="I1185" i="21"/>
  <c r="E1185" i="21"/>
  <c r="M1184" i="21"/>
  <c r="I1184" i="21"/>
  <c r="E1184" i="21"/>
  <c r="M1183" i="21"/>
  <c r="I1183" i="21"/>
  <c r="E1183" i="21"/>
  <c r="M1182" i="21"/>
  <c r="I1182" i="21"/>
  <c r="E1182" i="21"/>
  <c r="M1181" i="21"/>
  <c r="I1181" i="21"/>
  <c r="E1181" i="21"/>
  <c r="M1180" i="21"/>
  <c r="I1180" i="21"/>
  <c r="E1180" i="21"/>
  <c r="M1179" i="21"/>
  <c r="I1179" i="21"/>
  <c r="H1179" i="21"/>
  <c r="K1179" i="21"/>
  <c r="E1179" i="21"/>
  <c r="M1178" i="21"/>
  <c r="I1178" i="21"/>
  <c r="E1178" i="21"/>
  <c r="D1178" i="21"/>
  <c r="M1177" i="21"/>
  <c r="I1177" i="21"/>
  <c r="E1177" i="21"/>
  <c r="D1177" i="21"/>
  <c r="M1176" i="21"/>
  <c r="I1176" i="21"/>
  <c r="E1176" i="21"/>
  <c r="D1176" i="21"/>
  <c r="M1175" i="21"/>
  <c r="I1175" i="21"/>
  <c r="E1175" i="21"/>
  <c r="D1175" i="21"/>
  <c r="M1174" i="21"/>
  <c r="I1174" i="21"/>
  <c r="E1174" i="21"/>
  <c r="D1174" i="21"/>
  <c r="M1173" i="21"/>
  <c r="I1173" i="21"/>
  <c r="E1173" i="21"/>
  <c r="D1173" i="21"/>
  <c r="M1172" i="21"/>
  <c r="I1172" i="21"/>
  <c r="E1172" i="21"/>
  <c r="D1172" i="21"/>
  <c r="M1171" i="21"/>
  <c r="I1171" i="21"/>
  <c r="E1171" i="21"/>
  <c r="D1171" i="21"/>
  <c r="M1170" i="21"/>
  <c r="I1170" i="21"/>
  <c r="E1170" i="21"/>
  <c r="D1170" i="21"/>
  <c r="M1169" i="21"/>
  <c r="I1169" i="21"/>
  <c r="E1169" i="21"/>
  <c r="D1169" i="21"/>
  <c r="M1168" i="21"/>
  <c r="I1168" i="21"/>
  <c r="E1168" i="21"/>
  <c r="D1168" i="21"/>
  <c r="M1167" i="21"/>
  <c r="I1167" i="21"/>
  <c r="E1167" i="21"/>
  <c r="D1167" i="21"/>
  <c r="M1166" i="21"/>
  <c r="I1166" i="21"/>
  <c r="E1166" i="21"/>
  <c r="D1166" i="21"/>
  <c r="M1165" i="21"/>
  <c r="I1165" i="21"/>
  <c r="E1165" i="21"/>
  <c r="D1165" i="21"/>
  <c r="M1164" i="21"/>
  <c r="I1164" i="21"/>
  <c r="E1164" i="21"/>
  <c r="D1164" i="21"/>
  <c r="M1163" i="21"/>
  <c r="I1163" i="21"/>
  <c r="E1163" i="21"/>
  <c r="D1163" i="21"/>
  <c r="M1162" i="21"/>
  <c r="I1162" i="21"/>
  <c r="E1162" i="21"/>
  <c r="D1162" i="21"/>
  <c r="M1161" i="21"/>
  <c r="I1161" i="21"/>
  <c r="E1161" i="21"/>
  <c r="D1161" i="21"/>
  <c r="M1160" i="21"/>
  <c r="I1160" i="21"/>
  <c r="E1160" i="21"/>
  <c r="D1160" i="21"/>
  <c r="M1159" i="21"/>
  <c r="I1159" i="21"/>
  <c r="E1159" i="21"/>
  <c r="D1159" i="21"/>
  <c r="M1158" i="21"/>
  <c r="I1158" i="21"/>
  <c r="E1158" i="21"/>
  <c r="D1158" i="21"/>
  <c r="M1157" i="21"/>
  <c r="I1157" i="21"/>
  <c r="E1157" i="21"/>
  <c r="D1157" i="21"/>
  <c r="M1156" i="21"/>
  <c r="I1156" i="21"/>
  <c r="E1156" i="21"/>
  <c r="D1156" i="21"/>
  <c r="M1155" i="21"/>
  <c r="I1155" i="21"/>
  <c r="E1155" i="21"/>
  <c r="D1155" i="21"/>
  <c r="M1154" i="21"/>
  <c r="I1154" i="21"/>
  <c r="E1154" i="21"/>
  <c r="D1154" i="21"/>
  <c r="M1153" i="21"/>
  <c r="I1153" i="21"/>
  <c r="E1153" i="21"/>
  <c r="D1153" i="21"/>
  <c r="M1152" i="21"/>
  <c r="I1152" i="21"/>
  <c r="E1152" i="21"/>
  <c r="D1152" i="21"/>
  <c r="M1151" i="21"/>
  <c r="I1151" i="21"/>
  <c r="E1151" i="21"/>
  <c r="D1151" i="21"/>
  <c r="M1150" i="21"/>
  <c r="I1150" i="21"/>
  <c r="E1150" i="21"/>
  <c r="D1150" i="21"/>
  <c r="M1149" i="21"/>
  <c r="I1149" i="21"/>
  <c r="E1149" i="21"/>
  <c r="D1149" i="21"/>
  <c r="M1148" i="21"/>
  <c r="I1148" i="21"/>
  <c r="E1148" i="21"/>
  <c r="D1148" i="21"/>
  <c r="M1147" i="21"/>
  <c r="I1147" i="21"/>
  <c r="E1147" i="21"/>
  <c r="D1147" i="21"/>
  <c r="M1146" i="21"/>
  <c r="I1146" i="21"/>
  <c r="E1146" i="21"/>
  <c r="D1146" i="21"/>
  <c r="M1145" i="21"/>
  <c r="I1145" i="21"/>
  <c r="E1145" i="21"/>
  <c r="D1145" i="21"/>
  <c r="M1144" i="21"/>
  <c r="I1144" i="21"/>
  <c r="E1144" i="21"/>
  <c r="D1144" i="21"/>
  <c r="M1143" i="21"/>
  <c r="I1143" i="21"/>
  <c r="E1143" i="21"/>
  <c r="D1143" i="21"/>
  <c r="M1142" i="21"/>
  <c r="I1142" i="21"/>
  <c r="E1142" i="21"/>
  <c r="D1142" i="21"/>
  <c r="M1141" i="21"/>
  <c r="I1141" i="21"/>
  <c r="E1141" i="21"/>
  <c r="D1141" i="21"/>
  <c r="M1140" i="21"/>
  <c r="I1140" i="21"/>
  <c r="E1140" i="21"/>
  <c r="D1140" i="21"/>
  <c r="M1139" i="21"/>
  <c r="I1139" i="21"/>
  <c r="E1139" i="21"/>
  <c r="D1139" i="21"/>
  <c r="M1138" i="21"/>
  <c r="I1138" i="21"/>
  <c r="E1138" i="21"/>
  <c r="D1138" i="21"/>
  <c r="M1137" i="21"/>
  <c r="I1137" i="21"/>
  <c r="E1137" i="21"/>
  <c r="D1137" i="21"/>
  <c r="M1136" i="21"/>
  <c r="I1136" i="21"/>
  <c r="E1136" i="21"/>
  <c r="D1136" i="21"/>
  <c r="M1135" i="21"/>
  <c r="I1135" i="21"/>
  <c r="E1135" i="21"/>
  <c r="D1135" i="21"/>
  <c r="M1134" i="21"/>
  <c r="I1134" i="21"/>
  <c r="E1134" i="21"/>
  <c r="D1134" i="21"/>
  <c r="M1133" i="21"/>
  <c r="I1133" i="21"/>
  <c r="E1133" i="21"/>
  <c r="D1133" i="21"/>
  <c r="M1132" i="21"/>
  <c r="I1132" i="21"/>
  <c r="E1132" i="21"/>
  <c r="D1132" i="21"/>
  <c r="M1131" i="21"/>
  <c r="I1131" i="21"/>
  <c r="E1131" i="21"/>
  <c r="D1131" i="21"/>
  <c r="M1130" i="21"/>
  <c r="I1130" i="21"/>
  <c r="E1130" i="21"/>
  <c r="D1130" i="21"/>
  <c r="M1129" i="21"/>
  <c r="I1129" i="21"/>
  <c r="E1129" i="21"/>
  <c r="D1129" i="21"/>
  <c r="M1128" i="21"/>
  <c r="I1128" i="21"/>
  <c r="E1128" i="21"/>
  <c r="D1128" i="21"/>
  <c r="M1127" i="21"/>
  <c r="I1127" i="21"/>
  <c r="E1127" i="21"/>
  <c r="D1127" i="21"/>
  <c r="M1126" i="21"/>
  <c r="I1126" i="21"/>
  <c r="E1126" i="21"/>
  <c r="D1126" i="21"/>
  <c r="M1125" i="21"/>
  <c r="I1125" i="21"/>
  <c r="E1125" i="21"/>
  <c r="D1125" i="21"/>
  <c r="M1124" i="21"/>
  <c r="I1124" i="21"/>
  <c r="E1124" i="21"/>
  <c r="D1124" i="21"/>
  <c r="M1123" i="21"/>
  <c r="I1123" i="21"/>
  <c r="E1123" i="21"/>
  <c r="D1123" i="21"/>
  <c r="M1122" i="21"/>
  <c r="I1122" i="21"/>
  <c r="E1122" i="21"/>
  <c r="D1122" i="21"/>
  <c r="M1121" i="21"/>
  <c r="I1121" i="21"/>
  <c r="E1121" i="21"/>
  <c r="D1121" i="21"/>
  <c r="M1120" i="21"/>
  <c r="I1120" i="21"/>
  <c r="E1120" i="21"/>
  <c r="D1120" i="21"/>
  <c r="M1119" i="21"/>
  <c r="I1119" i="21"/>
  <c r="E1119" i="21"/>
  <c r="D1119" i="21"/>
  <c r="M1118" i="21"/>
  <c r="I1118" i="21"/>
  <c r="E1118" i="21"/>
  <c r="D1118" i="21"/>
  <c r="M1117" i="21"/>
  <c r="I1117" i="21"/>
  <c r="E1117" i="21"/>
  <c r="D1117" i="21"/>
  <c r="M1116" i="21"/>
  <c r="I1116" i="21"/>
  <c r="E1116" i="21"/>
  <c r="D1116" i="21"/>
  <c r="M1115" i="21"/>
  <c r="I1115" i="21"/>
  <c r="E1115" i="21"/>
  <c r="D1115" i="21"/>
  <c r="M1114" i="21"/>
  <c r="I1114" i="21"/>
  <c r="E1114" i="21"/>
  <c r="D1114" i="21"/>
  <c r="M1113" i="21"/>
  <c r="I1113" i="21"/>
  <c r="E1113" i="21"/>
  <c r="D1113" i="21"/>
  <c r="M1112" i="21"/>
  <c r="I1112" i="21"/>
  <c r="E1112" i="21"/>
  <c r="D1112" i="21"/>
  <c r="M1111" i="21"/>
  <c r="I1111" i="21"/>
  <c r="E1111" i="21"/>
  <c r="D1111" i="21"/>
  <c r="M1110" i="21"/>
  <c r="I1110" i="21"/>
  <c r="E1110" i="21"/>
  <c r="D1110" i="21"/>
  <c r="M1109" i="21"/>
  <c r="I1109" i="21"/>
  <c r="E1109" i="21"/>
  <c r="D1109" i="21"/>
  <c r="M1108" i="21"/>
  <c r="I1108" i="21"/>
  <c r="E1108" i="21"/>
  <c r="D1108" i="21"/>
  <c r="M1107" i="21"/>
  <c r="I1107" i="21"/>
  <c r="E1107" i="21"/>
  <c r="D1107" i="21"/>
  <c r="M1106" i="21"/>
  <c r="I1106" i="21"/>
  <c r="E1106" i="21"/>
  <c r="D1106" i="21"/>
  <c r="M1105" i="21"/>
  <c r="I1105" i="21"/>
  <c r="E1105" i="21"/>
  <c r="D1105" i="21"/>
  <c r="M1104" i="21"/>
  <c r="I1104" i="21"/>
  <c r="E1104" i="21"/>
  <c r="D1104" i="21"/>
  <c r="M1103" i="21"/>
  <c r="I1103" i="21"/>
  <c r="E1103" i="21"/>
  <c r="D1103" i="21"/>
  <c r="M1102" i="21"/>
  <c r="I1102" i="21"/>
  <c r="E1102" i="21"/>
  <c r="D1102" i="21"/>
  <c r="M1101" i="21"/>
  <c r="I1101" i="21"/>
  <c r="E1101" i="21"/>
  <c r="D1101" i="21"/>
  <c r="M1100" i="21"/>
  <c r="I1100" i="21"/>
  <c r="E1100" i="21"/>
  <c r="D1100" i="21"/>
  <c r="M1099" i="21"/>
  <c r="I1099" i="21"/>
  <c r="E1099" i="21"/>
  <c r="D1099" i="21"/>
  <c r="M1098" i="21"/>
  <c r="I1098" i="21"/>
  <c r="E1098" i="21"/>
  <c r="D1098" i="21"/>
  <c r="M1097" i="21"/>
  <c r="I1097" i="21"/>
  <c r="E1097" i="21"/>
  <c r="D1097" i="21"/>
  <c r="M1096" i="21"/>
  <c r="I1096" i="21"/>
  <c r="E1096" i="21"/>
  <c r="D1096" i="21"/>
  <c r="M1095" i="21"/>
  <c r="I1095" i="21"/>
  <c r="E1095" i="21"/>
  <c r="D1095" i="21"/>
  <c r="M1094" i="21"/>
  <c r="I1094" i="21"/>
  <c r="E1094" i="21"/>
  <c r="D1094" i="21"/>
  <c r="M1093" i="21"/>
  <c r="I1093" i="21"/>
  <c r="E1093" i="21"/>
  <c r="D1093" i="21"/>
  <c r="M1092" i="21"/>
  <c r="I1092" i="21"/>
  <c r="E1092" i="21"/>
  <c r="D1092" i="21"/>
  <c r="M1091" i="21"/>
  <c r="I1091" i="21"/>
  <c r="E1091" i="21"/>
  <c r="D1091" i="21"/>
  <c r="M1090" i="21"/>
  <c r="I1090" i="21"/>
  <c r="E1090" i="21"/>
  <c r="D1090" i="21"/>
  <c r="M1089" i="21"/>
  <c r="I1089" i="21"/>
  <c r="E1089" i="21"/>
  <c r="D1089" i="21"/>
  <c r="M1088" i="21"/>
  <c r="I1088" i="21"/>
  <c r="E1088" i="21"/>
  <c r="D1088" i="21"/>
  <c r="M1087" i="21"/>
  <c r="I1087" i="21"/>
  <c r="E1087" i="21"/>
  <c r="D1087" i="21"/>
  <c r="M1086" i="21"/>
  <c r="I1086" i="21"/>
  <c r="E1086" i="21"/>
  <c r="D1086" i="21"/>
  <c r="M1085" i="21"/>
  <c r="I1085" i="21"/>
  <c r="E1085" i="21"/>
  <c r="D1085" i="21"/>
  <c r="M1084" i="21"/>
  <c r="I1084" i="21"/>
  <c r="E1084" i="21"/>
  <c r="D1084" i="21"/>
  <c r="M1083" i="21"/>
  <c r="I1083" i="21"/>
  <c r="E1083" i="21"/>
  <c r="D1083" i="21"/>
  <c r="M1082" i="21"/>
  <c r="I1082" i="21"/>
  <c r="E1082" i="21"/>
  <c r="D1082" i="21"/>
  <c r="M1081" i="21"/>
  <c r="I1081" i="21"/>
  <c r="E1081" i="21"/>
  <c r="D1081" i="21"/>
  <c r="M1080" i="21"/>
  <c r="I1080" i="21"/>
  <c r="E1080" i="21"/>
  <c r="D1080" i="21"/>
  <c r="M1079" i="21"/>
  <c r="I1079" i="21"/>
  <c r="E1079" i="21"/>
  <c r="D1079" i="21"/>
  <c r="M1078" i="21"/>
  <c r="I1078" i="21"/>
  <c r="E1078" i="21"/>
  <c r="D1078" i="21"/>
  <c r="M1077" i="21"/>
  <c r="I1077" i="21"/>
  <c r="E1077" i="21"/>
  <c r="D1077" i="21"/>
  <c r="M1076" i="21"/>
  <c r="I1076" i="21"/>
  <c r="E1076" i="21"/>
  <c r="D1076" i="21"/>
  <c r="M1075" i="21"/>
  <c r="I1075" i="21"/>
  <c r="E1075" i="21"/>
  <c r="D1075" i="21"/>
  <c r="M1074" i="21"/>
  <c r="I1074" i="21"/>
  <c r="E1074" i="21"/>
  <c r="D1074" i="21"/>
  <c r="M1073" i="21"/>
  <c r="I1073" i="21"/>
  <c r="E1073" i="21"/>
  <c r="D1073" i="21"/>
  <c r="M1072" i="21"/>
  <c r="I1072" i="21"/>
  <c r="E1072" i="21"/>
  <c r="D1072" i="21"/>
  <c r="M1071" i="21"/>
  <c r="I1071" i="21"/>
  <c r="E1071" i="21"/>
  <c r="D1071" i="21"/>
  <c r="M1070" i="21"/>
  <c r="I1070" i="21"/>
  <c r="E1070" i="21"/>
  <c r="D1070" i="21"/>
  <c r="M1069" i="21"/>
  <c r="I1069" i="21"/>
  <c r="E1069" i="21"/>
  <c r="D1069" i="21"/>
  <c r="M1068" i="21"/>
  <c r="I1068" i="21"/>
  <c r="E1068" i="21"/>
  <c r="D1068" i="21"/>
  <c r="M1067" i="21"/>
  <c r="I1067" i="21"/>
  <c r="E1067" i="21"/>
  <c r="D1067" i="21"/>
  <c r="M1066" i="21"/>
  <c r="I1066" i="21"/>
  <c r="E1066" i="21"/>
  <c r="D1066" i="21"/>
  <c r="M1065" i="21"/>
  <c r="I1065" i="21"/>
  <c r="E1065" i="21"/>
  <c r="D1065" i="21"/>
  <c r="M1064" i="21"/>
  <c r="I1064" i="21"/>
  <c r="E1064" i="21"/>
  <c r="D1064" i="21"/>
  <c r="M1063" i="21"/>
  <c r="I1063" i="21"/>
  <c r="E1063" i="21"/>
  <c r="D1063" i="21"/>
  <c r="M1062" i="21"/>
  <c r="I1062" i="21"/>
  <c r="E1062" i="21"/>
  <c r="D1062" i="21"/>
  <c r="M1061" i="21"/>
  <c r="I1061" i="21"/>
  <c r="E1061" i="21"/>
  <c r="D1061" i="21"/>
  <c r="M1060" i="21"/>
  <c r="I1060" i="21"/>
  <c r="E1060" i="21"/>
  <c r="D1060" i="21"/>
  <c r="M1059" i="21"/>
  <c r="I1059" i="21"/>
  <c r="E1059" i="21"/>
  <c r="D1059" i="21"/>
  <c r="M1058" i="21"/>
  <c r="I1058" i="21"/>
  <c r="E1058" i="21"/>
  <c r="D1058" i="21"/>
  <c r="M1057" i="21"/>
  <c r="I1057" i="21"/>
  <c r="E1057" i="21"/>
  <c r="D1057" i="21"/>
  <c r="M1056" i="21"/>
  <c r="I1056" i="21"/>
  <c r="E1056" i="21"/>
  <c r="D1056" i="21"/>
  <c r="M1055" i="21"/>
  <c r="I1055" i="21"/>
  <c r="E1055" i="21"/>
  <c r="D1055" i="21"/>
  <c r="M1054" i="21"/>
  <c r="I1054" i="21"/>
  <c r="E1054" i="21"/>
  <c r="D1054" i="21"/>
  <c r="M1053" i="21"/>
  <c r="I1053" i="21"/>
  <c r="E1053" i="21"/>
  <c r="D1053" i="21"/>
  <c r="M1052" i="21"/>
  <c r="I1052" i="21"/>
  <c r="E1052" i="21"/>
  <c r="D1052" i="21"/>
  <c r="M1051" i="21"/>
  <c r="I1051" i="21"/>
  <c r="E1051" i="21"/>
  <c r="D1051" i="21"/>
  <c r="M1050" i="21"/>
  <c r="I1050" i="21"/>
  <c r="E1050" i="21"/>
  <c r="D1050" i="21"/>
  <c r="M1049" i="21"/>
  <c r="I1049" i="21"/>
  <c r="E1049" i="21"/>
  <c r="D1049" i="21"/>
  <c r="M1048" i="21"/>
  <c r="I1048" i="21"/>
  <c r="E1048" i="21"/>
  <c r="D1048" i="21"/>
  <c r="M1047" i="21"/>
  <c r="I1047" i="21"/>
  <c r="E1047" i="21"/>
  <c r="D1047" i="21"/>
  <c r="M1046" i="21"/>
  <c r="I1046" i="21"/>
  <c r="E1046" i="21"/>
  <c r="D1046" i="21"/>
  <c r="M1045" i="21"/>
  <c r="I1045" i="21"/>
  <c r="E1045" i="21"/>
  <c r="D1045" i="21"/>
  <c r="M1044" i="21"/>
  <c r="I1044" i="21"/>
  <c r="E1044" i="21"/>
  <c r="D1044" i="21"/>
  <c r="M1043" i="21"/>
  <c r="I1043" i="21"/>
  <c r="E1043" i="21"/>
  <c r="D1043" i="21"/>
  <c r="M1042" i="21"/>
  <c r="I1042" i="21"/>
  <c r="E1042" i="21"/>
  <c r="D1042" i="21"/>
  <c r="M1041" i="21"/>
  <c r="I1041" i="21"/>
  <c r="E1041" i="21"/>
  <c r="D1041" i="21"/>
  <c r="M1040" i="21"/>
  <c r="I1040" i="21"/>
  <c r="E1040" i="21"/>
  <c r="D1040" i="21"/>
  <c r="M1039" i="21"/>
  <c r="I1039" i="21"/>
  <c r="E1039" i="21"/>
  <c r="D1039" i="21"/>
  <c r="M1038" i="21"/>
  <c r="I1038" i="21"/>
  <c r="E1038" i="21"/>
  <c r="D1038" i="21"/>
  <c r="M1037" i="21"/>
  <c r="I1037" i="21"/>
  <c r="E1037" i="21"/>
  <c r="D1037" i="21"/>
  <c r="M1036" i="21"/>
  <c r="I1036" i="21"/>
  <c r="E1036" i="21"/>
  <c r="D1036" i="21"/>
  <c r="M1035" i="21"/>
  <c r="I1035" i="21"/>
  <c r="E1035" i="21"/>
  <c r="D1035" i="21"/>
  <c r="M1034" i="21"/>
  <c r="I1034" i="21"/>
  <c r="E1034" i="21"/>
  <c r="D1034" i="21"/>
  <c r="M1033" i="21"/>
  <c r="I1033" i="21"/>
  <c r="E1033" i="21"/>
  <c r="D1033" i="21"/>
  <c r="M1032" i="21"/>
  <c r="I1032" i="21"/>
  <c r="E1032" i="21"/>
  <c r="D1032" i="21"/>
  <c r="M1031" i="21"/>
  <c r="I1031" i="21"/>
  <c r="E1031" i="21"/>
  <c r="D1031" i="21"/>
  <c r="M1030" i="21"/>
  <c r="I1030" i="21"/>
  <c r="E1030" i="21"/>
  <c r="D1030" i="21"/>
  <c r="M1029" i="21"/>
  <c r="I1029" i="21"/>
  <c r="E1029" i="21"/>
  <c r="D1029" i="21"/>
  <c r="M1028" i="21"/>
  <c r="I1028" i="21"/>
  <c r="E1028" i="21"/>
  <c r="D1028" i="21"/>
  <c r="M1027" i="21"/>
  <c r="I1027" i="21"/>
  <c r="E1027" i="21"/>
  <c r="D1027" i="21"/>
  <c r="M1026" i="21"/>
  <c r="I1026" i="21"/>
  <c r="E1026" i="21"/>
  <c r="D1026" i="21"/>
  <c r="M1025" i="21"/>
  <c r="I1025" i="21"/>
  <c r="E1025" i="21"/>
  <c r="D1025" i="21"/>
  <c r="M1024" i="21"/>
  <c r="I1024" i="21"/>
  <c r="E1024" i="21"/>
  <c r="D1024" i="21"/>
  <c r="M1023" i="21"/>
  <c r="I1023" i="21"/>
  <c r="E1023" i="21"/>
  <c r="D1023" i="21"/>
  <c r="M1022" i="21"/>
  <c r="I1022" i="21"/>
  <c r="E1022" i="21"/>
  <c r="D1022" i="21"/>
  <c r="M1021" i="21"/>
  <c r="I1021" i="21"/>
  <c r="E1021" i="21"/>
  <c r="D1021" i="21"/>
  <c r="M1020" i="21"/>
  <c r="I1020" i="21"/>
  <c r="E1020" i="21"/>
  <c r="D1020" i="21"/>
  <c r="M1019" i="21"/>
  <c r="I1019" i="21"/>
  <c r="E1019" i="21"/>
  <c r="D1019" i="21"/>
  <c r="M1018" i="21"/>
  <c r="I1018" i="21"/>
  <c r="E1018" i="21"/>
  <c r="D1018" i="21"/>
  <c r="M1017" i="21"/>
  <c r="I1017" i="21"/>
  <c r="E1017" i="21"/>
  <c r="D1017" i="21"/>
  <c r="M1016" i="21"/>
  <c r="I1016" i="21"/>
  <c r="E1016" i="21"/>
  <c r="D1016" i="21"/>
  <c r="M1015" i="21"/>
  <c r="I1015" i="21"/>
  <c r="E1015" i="21"/>
  <c r="D1015" i="21"/>
  <c r="M1014" i="21"/>
  <c r="I1014" i="21"/>
  <c r="E1014" i="21"/>
  <c r="D1014" i="21"/>
  <c r="M1013" i="21"/>
  <c r="I1013" i="21"/>
  <c r="E1013" i="21"/>
  <c r="D1013" i="21"/>
  <c r="M1012" i="21"/>
  <c r="I1012" i="21"/>
  <c r="E1012" i="21"/>
  <c r="D1012" i="21"/>
  <c r="M1011" i="21"/>
  <c r="I1011" i="21"/>
  <c r="E1011" i="21"/>
  <c r="D1011" i="21"/>
  <c r="M1010" i="21"/>
  <c r="I1010" i="21"/>
  <c r="E1010" i="21"/>
  <c r="D1010" i="21"/>
  <c r="M1009" i="21"/>
  <c r="I1009" i="21"/>
  <c r="E1009" i="21"/>
  <c r="D1009" i="21"/>
  <c r="M1008" i="21"/>
  <c r="I1008" i="21"/>
  <c r="E1008" i="21"/>
  <c r="D1008" i="21"/>
  <c r="M1007" i="21"/>
  <c r="I1007" i="21"/>
  <c r="E1007" i="21"/>
  <c r="D1007" i="21"/>
  <c r="M1006" i="21"/>
  <c r="I1006" i="21"/>
  <c r="E1006" i="21"/>
  <c r="D1006" i="21"/>
  <c r="M1005" i="21"/>
  <c r="I1005" i="21"/>
  <c r="E1005" i="21"/>
  <c r="D1005" i="21"/>
  <c r="M1004" i="21"/>
  <c r="I1004" i="21"/>
  <c r="E1004" i="21"/>
  <c r="D1004" i="21"/>
  <c r="M1003" i="21"/>
  <c r="I1003" i="21"/>
  <c r="E1003" i="21"/>
  <c r="D1003" i="21"/>
  <c r="M1002" i="21"/>
  <c r="I1002" i="21"/>
  <c r="E1002" i="21"/>
  <c r="D1002" i="21"/>
  <c r="M1001" i="21"/>
  <c r="I1001" i="21"/>
  <c r="E1001" i="21"/>
  <c r="D1001" i="21"/>
  <c r="M1000" i="21"/>
  <c r="I1000" i="21"/>
  <c r="E1000" i="21"/>
  <c r="D1000" i="21"/>
  <c r="M999" i="21"/>
  <c r="I999" i="21"/>
  <c r="E999" i="21"/>
  <c r="D999" i="21"/>
  <c r="M998" i="21"/>
  <c r="I998" i="21"/>
  <c r="E998" i="21"/>
  <c r="D998" i="21"/>
  <c r="M997" i="21"/>
  <c r="I997" i="21"/>
  <c r="E997" i="21"/>
  <c r="D997" i="21"/>
  <c r="M996" i="21"/>
  <c r="I996" i="21"/>
  <c r="E996" i="21"/>
  <c r="D996" i="21"/>
  <c r="M995" i="21"/>
  <c r="I995" i="21"/>
  <c r="E995" i="21"/>
  <c r="D995" i="21"/>
  <c r="M994" i="21"/>
  <c r="I994" i="21"/>
  <c r="E994" i="21"/>
  <c r="D994" i="21"/>
  <c r="M993" i="21"/>
  <c r="I993" i="21"/>
  <c r="E993" i="21"/>
  <c r="D993" i="21"/>
  <c r="M992" i="21"/>
  <c r="I992" i="21"/>
  <c r="E992" i="21"/>
  <c r="D992" i="21"/>
  <c r="M991" i="21"/>
  <c r="I991" i="21"/>
  <c r="E991" i="21"/>
  <c r="D991" i="21"/>
  <c r="M990" i="21"/>
  <c r="I990" i="21"/>
  <c r="E990" i="21"/>
  <c r="D990" i="21"/>
  <c r="M989" i="21"/>
  <c r="I989" i="21"/>
  <c r="E989" i="21"/>
  <c r="D989" i="21"/>
  <c r="M988" i="21"/>
  <c r="I988" i="21"/>
  <c r="E988" i="21"/>
  <c r="D988" i="21"/>
  <c r="M987" i="21"/>
  <c r="I987" i="21"/>
  <c r="E987" i="21"/>
  <c r="D987" i="21"/>
  <c r="M986" i="21"/>
  <c r="I986" i="21"/>
  <c r="E986" i="21"/>
  <c r="D986" i="21"/>
  <c r="M985" i="21"/>
  <c r="I985" i="21"/>
  <c r="E985" i="21"/>
  <c r="D985" i="21"/>
  <c r="M984" i="21"/>
  <c r="I984" i="21"/>
  <c r="E984" i="21"/>
  <c r="D984" i="21"/>
  <c r="M983" i="21"/>
  <c r="I983" i="21"/>
  <c r="E983" i="21"/>
  <c r="D983" i="21"/>
  <c r="M982" i="21"/>
  <c r="I982" i="21"/>
  <c r="E982" i="21"/>
  <c r="D982" i="21"/>
  <c r="M981" i="21"/>
  <c r="I981" i="21"/>
  <c r="E981" i="21"/>
  <c r="D981" i="21"/>
  <c r="M980" i="21"/>
  <c r="I980" i="21"/>
  <c r="E980" i="21"/>
  <c r="D980" i="21"/>
  <c r="M979" i="21"/>
  <c r="I979" i="21"/>
  <c r="E979" i="21"/>
  <c r="D979" i="21"/>
  <c r="M978" i="21"/>
  <c r="I978" i="21"/>
  <c r="E978" i="21"/>
  <c r="D978" i="21"/>
  <c r="M977" i="21"/>
  <c r="I977" i="21"/>
  <c r="E977" i="21"/>
  <c r="D977" i="21"/>
  <c r="M976" i="21"/>
  <c r="I976" i="21"/>
  <c r="E976" i="21"/>
  <c r="D976" i="21"/>
  <c r="M975" i="21"/>
  <c r="I975" i="21"/>
  <c r="E975" i="21"/>
  <c r="D975" i="21"/>
  <c r="M974" i="21"/>
  <c r="I974" i="21"/>
  <c r="E974" i="21"/>
  <c r="D974" i="21"/>
  <c r="M973" i="21"/>
  <c r="I973" i="21"/>
  <c r="E973" i="21"/>
  <c r="D973" i="21"/>
  <c r="M972" i="21"/>
  <c r="I972" i="21"/>
  <c r="E972" i="21"/>
  <c r="D972" i="21"/>
  <c r="M971" i="21"/>
  <c r="I971" i="21"/>
  <c r="E971" i="21"/>
  <c r="D971" i="21"/>
  <c r="M970" i="21"/>
  <c r="I970" i="21"/>
  <c r="E970" i="21"/>
  <c r="D970" i="21"/>
  <c r="M969" i="21"/>
  <c r="I969" i="21"/>
  <c r="E969" i="21"/>
  <c r="D969" i="21"/>
  <c r="M968" i="21"/>
  <c r="I968" i="21"/>
  <c r="E968" i="21"/>
  <c r="D968" i="21"/>
  <c r="M967" i="21"/>
  <c r="I967" i="21"/>
  <c r="E967" i="21"/>
  <c r="D967" i="21"/>
  <c r="M966" i="21"/>
  <c r="I966" i="21"/>
  <c r="E966" i="21"/>
  <c r="D966" i="21"/>
  <c r="M965" i="21"/>
  <c r="I965" i="21"/>
  <c r="E965" i="21"/>
  <c r="D965" i="21"/>
  <c r="M964" i="21"/>
  <c r="I964" i="21"/>
  <c r="E964" i="21"/>
  <c r="D964" i="21"/>
  <c r="M963" i="21"/>
  <c r="I963" i="21"/>
  <c r="E963" i="21"/>
  <c r="D963" i="21"/>
  <c r="M962" i="21"/>
  <c r="I962" i="21"/>
  <c r="E962" i="21"/>
  <c r="D962" i="21"/>
  <c r="M961" i="21"/>
  <c r="I961" i="21"/>
  <c r="E961" i="21"/>
  <c r="D961" i="21"/>
  <c r="M960" i="21"/>
  <c r="I960" i="21"/>
  <c r="E960" i="21"/>
  <c r="D960" i="21"/>
  <c r="M959" i="21"/>
  <c r="I959" i="21"/>
  <c r="E959" i="21"/>
  <c r="D959" i="21"/>
  <c r="M958" i="21"/>
  <c r="I958" i="21"/>
  <c r="E958" i="21"/>
  <c r="D958" i="21"/>
  <c r="M957" i="21"/>
  <c r="I957" i="21"/>
  <c r="E957" i="21"/>
  <c r="D957" i="21"/>
  <c r="M956" i="21"/>
  <c r="I956" i="21"/>
  <c r="E956" i="21"/>
  <c r="D956" i="21"/>
  <c r="M955" i="21"/>
  <c r="I955" i="21"/>
  <c r="E955" i="21"/>
  <c r="D955" i="21"/>
  <c r="M954" i="21"/>
  <c r="I954" i="21"/>
  <c r="E954" i="21"/>
  <c r="D954" i="21"/>
  <c r="M953" i="21"/>
  <c r="I953" i="21"/>
  <c r="E953" i="21"/>
  <c r="D953" i="21"/>
  <c r="M952" i="21"/>
  <c r="I952" i="21"/>
  <c r="E952" i="21"/>
  <c r="D952" i="21"/>
  <c r="M951" i="21"/>
  <c r="I951" i="21"/>
  <c r="E951" i="21"/>
  <c r="D951" i="21"/>
  <c r="M950" i="21"/>
  <c r="I950" i="21"/>
  <c r="E950" i="21"/>
  <c r="D950" i="21"/>
  <c r="M949" i="21"/>
  <c r="I949" i="21"/>
  <c r="E949" i="21"/>
  <c r="D949" i="21"/>
  <c r="M948" i="21"/>
  <c r="I948" i="21"/>
  <c r="E948" i="21"/>
  <c r="D948" i="21"/>
  <c r="M947" i="21"/>
  <c r="I947" i="21"/>
  <c r="E947" i="21"/>
  <c r="D947" i="21"/>
  <c r="M946" i="21"/>
  <c r="I946" i="21"/>
  <c r="E946" i="21"/>
  <c r="D946" i="21"/>
  <c r="M945" i="21"/>
  <c r="I945" i="21"/>
  <c r="E945" i="21"/>
  <c r="D945" i="21"/>
  <c r="M944" i="21"/>
  <c r="I944" i="21"/>
  <c r="E944" i="21"/>
  <c r="D944" i="21"/>
  <c r="M943" i="21"/>
  <c r="I943" i="21"/>
  <c r="E943" i="21"/>
  <c r="D943" i="21"/>
  <c r="M942" i="21"/>
  <c r="I942" i="21"/>
  <c r="E942" i="21"/>
  <c r="D942" i="21"/>
  <c r="M941" i="21"/>
  <c r="I941" i="21"/>
  <c r="E941" i="21"/>
  <c r="D941" i="21"/>
  <c r="M940" i="21"/>
  <c r="I940" i="21"/>
  <c r="E940" i="21"/>
  <c r="D940" i="21"/>
  <c r="M939" i="21"/>
  <c r="I939" i="21"/>
  <c r="E939" i="21"/>
  <c r="D939" i="21"/>
  <c r="M938" i="21"/>
  <c r="I938" i="21"/>
  <c r="E938" i="21"/>
  <c r="D938" i="21"/>
  <c r="M937" i="21"/>
  <c r="I937" i="21"/>
  <c r="E937" i="21"/>
  <c r="D937" i="21"/>
  <c r="M936" i="21"/>
  <c r="I936" i="21"/>
  <c r="E936" i="21"/>
  <c r="D936" i="21"/>
  <c r="M935" i="21"/>
  <c r="I935" i="21"/>
  <c r="E935" i="21"/>
  <c r="D935" i="21"/>
  <c r="M934" i="21"/>
  <c r="I934" i="21"/>
  <c r="E934" i="21"/>
  <c r="D934" i="21"/>
  <c r="M933" i="21"/>
  <c r="I933" i="21"/>
  <c r="E933" i="21"/>
  <c r="D933" i="21"/>
  <c r="M932" i="21"/>
  <c r="I932" i="21"/>
  <c r="E932" i="21"/>
  <c r="D932" i="21"/>
  <c r="M931" i="21"/>
  <c r="I931" i="21"/>
  <c r="E931" i="21"/>
  <c r="D931" i="21"/>
  <c r="M930" i="21"/>
  <c r="I930" i="21"/>
  <c r="E930" i="21"/>
  <c r="D930" i="21"/>
  <c r="M929" i="21"/>
  <c r="I929" i="21"/>
  <c r="E929" i="21"/>
  <c r="D929" i="21"/>
  <c r="M928" i="21"/>
  <c r="I928" i="21"/>
  <c r="E928" i="21"/>
  <c r="D928" i="21"/>
  <c r="M927" i="21"/>
  <c r="I927" i="21"/>
  <c r="E927" i="21"/>
  <c r="D927" i="21"/>
  <c r="M926" i="21"/>
  <c r="I926" i="21"/>
  <c r="E926" i="21"/>
  <c r="D926" i="21"/>
  <c r="M925" i="21"/>
  <c r="I925" i="21"/>
  <c r="E925" i="21"/>
  <c r="D925" i="21"/>
  <c r="M924" i="21"/>
  <c r="I924" i="21"/>
  <c r="E924" i="21"/>
  <c r="D924" i="21"/>
  <c r="M923" i="21"/>
  <c r="I923" i="21"/>
  <c r="E923" i="21"/>
  <c r="D923" i="21"/>
  <c r="M922" i="21"/>
  <c r="I922" i="21"/>
  <c r="E922" i="21"/>
  <c r="D922" i="21"/>
  <c r="M921" i="21"/>
  <c r="I921" i="21"/>
  <c r="E921" i="21"/>
  <c r="D921" i="21"/>
  <c r="M920" i="21"/>
  <c r="I920" i="21"/>
  <c r="E920" i="21"/>
  <c r="D920" i="21"/>
  <c r="M919" i="21"/>
  <c r="I919" i="21"/>
  <c r="E919" i="21"/>
  <c r="D919" i="21"/>
  <c r="M918" i="21"/>
  <c r="I918" i="21"/>
  <c r="E918" i="21"/>
  <c r="D918" i="21"/>
  <c r="M917" i="21"/>
  <c r="I917" i="21"/>
  <c r="E917" i="21"/>
  <c r="D917" i="21"/>
  <c r="M916" i="21"/>
  <c r="I916" i="21"/>
  <c r="E916" i="21"/>
  <c r="D916" i="21"/>
  <c r="M915" i="21"/>
  <c r="I915" i="21"/>
  <c r="E915" i="21"/>
  <c r="D915" i="21"/>
  <c r="M914" i="21"/>
  <c r="I914" i="21"/>
  <c r="E914" i="21"/>
  <c r="D914" i="21"/>
  <c r="M913" i="21"/>
  <c r="I913" i="21"/>
  <c r="E913" i="21"/>
  <c r="D913" i="21"/>
  <c r="M912" i="21"/>
  <c r="I912" i="21"/>
  <c r="E912" i="21"/>
  <c r="D912" i="21"/>
  <c r="M911" i="21"/>
  <c r="I911" i="21"/>
  <c r="E911" i="21"/>
  <c r="D911" i="21"/>
  <c r="M910" i="21"/>
  <c r="I910" i="21"/>
  <c r="E910" i="21"/>
  <c r="D910" i="21"/>
  <c r="M909" i="21"/>
  <c r="I909" i="21"/>
  <c r="E909" i="21"/>
  <c r="D909" i="21"/>
  <c r="M908" i="21"/>
  <c r="I908" i="21"/>
  <c r="E908" i="21"/>
  <c r="D908" i="21"/>
  <c r="M907" i="21"/>
  <c r="I907" i="21"/>
  <c r="E907" i="21"/>
  <c r="D907" i="21"/>
  <c r="M906" i="21"/>
  <c r="I906" i="21"/>
  <c r="E906" i="21"/>
  <c r="D906" i="21"/>
  <c r="M905" i="21"/>
  <c r="I905" i="21"/>
  <c r="E905" i="21"/>
  <c r="D905" i="21"/>
  <c r="M904" i="21"/>
  <c r="I904" i="21"/>
  <c r="E904" i="21"/>
  <c r="D904" i="21"/>
  <c r="M903" i="21"/>
  <c r="I903" i="21"/>
  <c r="E903" i="21"/>
  <c r="D903" i="21"/>
  <c r="M902" i="21"/>
  <c r="I902" i="21"/>
  <c r="E902" i="21"/>
  <c r="D902" i="21"/>
  <c r="M901" i="21"/>
  <c r="I901" i="21"/>
  <c r="E901" i="21"/>
  <c r="D901" i="21"/>
  <c r="M900" i="21"/>
  <c r="I900" i="21"/>
  <c r="E900" i="21"/>
  <c r="D900" i="21"/>
  <c r="M899" i="21"/>
  <c r="I899" i="21"/>
  <c r="E899" i="21"/>
  <c r="D899" i="21"/>
  <c r="M898" i="21"/>
  <c r="I898" i="21"/>
  <c r="E898" i="21"/>
  <c r="D898" i="21"/>
  <c r="M897" i="21"/>
  <c r="I897" i="21"/>
  <c r="E897" i="21"/>
  <c r="D897" i="21"/>
  <c r="M896" i="21"/>
  <c r="I896" i="21"/>
  <c r="E896" i="21"/>
  <c r="D896" i="21"/>
  <c r="M895" i="21"/>
  <c r="I895" i="21"/>
  <c r="E895" i="21"/>
  <c r="D895" i="21"/>
  <c r="M894" i="21"/>
  <c r="I894" i="21"/>
  <c r="E894" i="21"/>
  <c r="D894" i="21"/>
  <c r="M893" i="21"/>
  <c r="I893" i="21"/>
  <c r="E893" i="21"/>
  <c r="D893" i="21"/>
  <c r="M892" i="21"/>
  <c r="I892" i="21"/>
  <c r="E892" i="21"/>
  <c r="D892" i="21"/>
  <c r="M891" i="21"/>
  <c r="I891" i="21"/>
  <c r="E891" i="21"/>
  <c r="D891" i="21"/>
  <c r="M890" i="21"/>
  <c r="I890" i="21"/>
  <c r="E890" i="21"/>
  <c r="D890" i="21"/>
  <c r="M889" i="21"/>
  <c r="I889" i="21"/>
  <c r="E889" i="21"/>
  <c r="D889" i="21"/>
  <c r="M888" i="21"/>
  <c r="I888" i="21"/>
  <c r="E888" i="21"/>
  <c r="D888" i="21"/>
  <c r="M887" i="21"/>
  <c r="I887" i="21"/>
  <c r="E887" i="21"/>
  <c r="D887" i="21"/>
  <c r="M886" i="21"/>
  <c r="I886" i="21"/>
  <c r="E886" i="21"/>
  <c r="D886" i="21"/>
  <c r="M885" i="21"/>
  <c r="I885" i="21"/>
  <c r="E885" i="21"/>
  <c r="D885" i="21"/>
  <c r="M884" i="21"/>
  <c r="I884" i="21"/>
  <c r="E884" i="21"/>
  <c r="D884" i="21"/>
  <c r="M883" i="21"/>
  <c r="I883" i="21"/>
  <c r="E883" i="21"/>
  <c r="D883" i="21"/>
  <c r="M882" i="21"/>
  <c r="I882" i="21"/>
  <c r="E882" i="21"/>
  <c r="D882" i="21"/>
  <c r="M881" i="21"/>
  <c r="I881" i="21"/>
  <c r="E881" i="21"/>
  <c r="D881" i="21"/>
  <c r="M880" i="21"/>
  <c r="I880" i="21"/>
  <c r="E880" i="21"/>
  <c r="D880" i="21"/>
  <c r="M879" i="21"/>
  <c r="I879" i="21"/>
  <c r="E879" i="21"/>
  <c r="D879" i="21"/>
  <c r="M878" i="21"/>
  <c r="I878" i="21"/>
  <c r="E878" i="21"/>
  <c r="D878" i="21"/>
  <c r="M877" i="21"/>
  <c r="I877" i="21"/>
  <c r="E877" i="21"/>
  <c r="D877" i="21"/>
  <c r="M876" i="21"/>
  <c r="I876" i="21"/>
  <c r="E876" i="21"/>
  <c r="D876" i="21"/>
  <c r="M875" i="21"/>
  <c r="I875" i="21"/>
  <c r="E875" i="21"/>
  <c r="D875" i="21"/>
  <c r="M874" i="21"/>
  <c r="I874" i="21"/>
  <c r="E874" i="21"/>
  <c r="D874" i="21"/>
  <c r="M873" i="21"/>
  <c r="I873" i="21"/>
  <c r="E873" i="21"/>
  <c r="D873" i="21"/>
  <c r="M872" i="21"/>
  <c r="I872" i="21"/>
  <c r="E872" i="21"/>
  <c r="D872" i="21"/>
  <c r="M871" i="21"/>
  <c r="I871" i="21"/>
  <c r="E871" i="21"/>
  <c r="D871" i="21"/>
  <c r="M870" i="21"/>
  <c r="I870" i="21"/>
  <c r="E870" i="21"/>
  <c r="D870" i="21"/>
  <c r="M869" i="21"/>
  <c r="I869" i="21"/>
  <c r="E869" i="21"/>
  <c r="D869" i="21"/>
  <c r="M868" i="21"/>
  <c r="I868" i="21"/>
  <c r="E868" i="21"/>
  <c r="D868" i="21"/>
  <c r="M867" i="21"/>
  <c r="I867" i="21"/>
  <c r="E867" i="21"/>
  <c r="D867" i="21"/>
  <c r="M866" i="21"/>
  <c r="I866" i="21"/>
  <c r="E866" i="21"/>
  <c r="D866" i="21"/>
  <c r="M865" i="21"/>
  <c r="I865" i="21"/>
  <c r="E865" i="21"/>
  <c r="D865" i="21"/>
  <c r="M864" i="21"/>
  <c r="I864" i="21"/>
  <c r="E864" i="21"/>
  <c r="D864" i="21"/>
  <c r="M863" i="21"/>
  <c r="I863" i="21"/>
  <c r="E863" i="21"/>
  <c r="D863" i="21"/>
  <c r="M862" i="21"/>
  <c r="I862" i="21"/>
  <c r="E862" i="21"/>
  <c r="D862" i="21"/>
  <c r="M861" i="21"/>
  <c r="I861" i="21"/>
  <c r="E861" i="21"/>
  <c r="D861" i="21"/>
  <c r="M860" i="21"/>
  <c r="I860" i="21"/>
  <c r="E860" i="21"/>
  <c r="D860" i="21"/>
  <c r="M859" i="21"/>
  <c r="I859" i="21"/>
  <c r="E859" i="21"/>
  <c r="D859" i="21"/>
  <c r="M858" i="21"/>
  <c r="I858" i="21"/>
  <c r="E858" i="21"/>
  <c r="D858" i="21"/>
  <c r="M857" i="21"/>
  <c r="I857" i="21"/>
  <c r="E857" i="21"/>
  <c r="D857" i="21"/>
  <c r="M856" i="21"/>
  <c r="I856" i="21"/>
  <c r="E856" i="21"/>
  <c r="D856" i="21"/>
  <c r="M855" i="21"/>
  <c r="I855" i="21"/>
  <c r="E855" i="21"/>
  <c r="D855" i="21"/>
  <c r="M854" i="21"/>
  <c r="I854" i="21"/>
  <c r="E854" i="21"/>
  <c r="D854" i="21"/>
  <c r="M853" i="21"/>
  <c r="I853" i="21"/>
  <c r="E853" i="21"/>
  <c r="D853" i="21"/>
  <c r="M852" i="21"/>
  <c r="I852" i="21"/>
  <c r="E852" i="21"/>
  <c r="D852" i="21"/>
  <c r="M851" i="21"/>
  <c r="I851" i="21"/>
  <c r="E851" i="21"/>
  <c r="D851" i="21"/>
  <c r="M850" i="21"/>
  <c r="I850" i="21"/>
  <c r="E850" i="21"/>
  <c r="D850" i="21"/>
  <c r="M849" i="21"/>
  <c r="I849" i="21"/>
  <c r="E849" i="21"/>
  <c r="D849" i="21"/>
  <c r="M848" i="21"/>
  <c r="I848" i="21"/>
  <c r="E848" i="21"/>
  <c r="D848" i="21"/>
  <c r="M847" i="21"/>
  <c r="I847" i="21"/>
  <c r="E847" i="21"/>
  <c r="D847" i="21"/>
  <c r="M846" i="21"/>
  <c r="I846" i="21"/>
  <c r="E846" i="21"/>
  <c r="D846" i="21"/>
  <c r="M845" i="21"/>
  <c r="I845" i="21"/>
  <c r="E845" i="21"/>
  <c r="D845" i="21"/>
  <c r="M844" i="21"/>
  <c r="I844" i="21"/>
  <c r="E844" i="21"/>
  <c r="D844" i="21"/>
  <c r="M843" i="21"/>
  <c r="I843" i="21"/>
  <c r="E843" i="21"/>
  <c r="D843" i="21"/>
  <c r="M842" i="21"/>
  <c r="I842" i="21"/>
  <c r="E842" i="21"/>
  <c r="D842" i="21"/>
  <c r="M841" i="21"/>
  <c r="I841" i="21"/>
  <c r="E841" i="21"/>
  <c r="D841" i="21"/>
  <c r="M840" i="21"/>
  <c r="I840" i="21"/>
  <c r="E840" i="21"/>
  <c r="D840" i="21"/>
  <c r="M839" i="21"/>
  <c r="I839" i="21"/>
  <c r="E839" i="21"/>
  <c r="D839" i="21"/>
  <c r="M838" i="21"/>
  <c r="I838" i="21"/>
  <c r="E838" i="21"/>
  <c r="D838" i="21"/>
  <c r="M837" i="21"/>
  <c r="I837" i="21"/>
  <c r="E837" i="21"/>
  <c r="D837" i="21"/>
  <c r="M836" i="21"/>
  <c r="I836" i="21"/>
  <c r="E836" i="21"/>
  <c r="D836" i="21"/>
  <c r="M835" i="21"/>
  <c r="I835" i="21"/>
  <c r="E835" i="21"/>
  <c r="D835" i="21"/>
  <c r="M834" i="21"/>
  <c r="I834" i="21"/>
  <c r="E834" i="21"/>
  <c r="D834" i="21"/>
  <c r="M833" i="21"/>
  <c r="I833" i="21"/>
  <c r="E833" i="21"/>
  <c r="D833" i="21"/>
  <c r="M832" i="21"/>
  <c r="I832" i="21"/>
  <c r="E832" i="21"/>
  <c r="D832" i="21"/>
  <c r="M831" i="21"/>
  <c r="I831" i="21"/>
  <c r="E831" i="21"/>
  <c r="D831" i="21"/>
  <c r="M830" i="21"/>
  <c r="I830" i="21"/>
  <c r="E830" i="21"/>
  <c r="D830" i="21"/>
  <c r="M829" i="21"/>
  <c r="I829" i="21"/>
  <c r="E829" i="21"/>
  <c r="D829" i="21"/>
  <c r="M828" i="21"/>
  <c r="I828" i="21"/>
  <c r="E828" i="21"/>
  <c r="D828" i="21"/>
  <c r="M827" i="21"/>
  <c r="I827" i="21"/>
  <c r="E827" i="21"/>
  <c r="D827" i="21"/>
  <c r="M826" i="21"/>
  <c r="I826" i="21"/>
  <c r="E826" i="21"/>
  <c r="D826" i="21"/>
  <c r="M825" i="21"/>
  <c r="I825" i="21"/>
  <c r="E825" i="21"/>
  <c r="D825" i="21"/>
  <c r="M824" i="21"/>
  <c r="I824" i="21"/>
  <c r="E824" i="21"/>
  <c r="D824" i="21"/>
  <c r="M823" i="21"/>
  <c r="I823" i="21"/>
  <c r="E823" i="21"/>
  <c r="D823" i="21"/>
  <c r="M822" i="21"/>
  <c r="I822" i="21"/>
  <c r="E822" i="21"/>
  <c r="D822" i="21"/>
  <c r="M821" i="21"/>
  <c r="I821" i="21"/>
  <c r="E821" i="21"/>
  <c r="D821" i="21"/>
  <c r="M820" i="21"/>
  <c r="I820" i="21"/>
  <c r="E820" i="21"/>
  <c r="D820" i="21"/>
  <c r="M819" i="21"/>
  <c r="I819" i="21"/>
  <c r="E819" i="21"/>
  <c r="D819" i="21"/>
  <c r="M818" i="21"/>
  <c r="I818" i="21"/>
  <c r="E818" i="21"/>
  <c r="D818" i="21"/>
  <c r="M817" i="21"/>
  <c r="I817" i="21"/>
  <c r="E817" i="21"/>
  <c r="D817" i="21"/>
  <c r="M816" i="21"/>
  <c r="I816" i="21"/>
  <c r="E816" i="21"/>
  <c r="D816" i="21"/>
  <c r="M815" i="21"/>
  <c r="I815" i="21"/>
  <c r="E815" i="21"/>
  <c r="D815" i="21"/>
  <c r="M814" i="21"/>
  <c r="I814" i="21"/>
  <c r="E814" i="21"/>
  <c r="D814" i="21"/>
  <c r="M813" i="21"/>
  <c r="I813" i="21"/>
  <c r="E813" i="21"/>
  <c r="D813" i="21"/>
  <c r="M812" i="21"/>
  <c r="I812" i="21"/>
  <c r="E812" i="21"/>
  <c r="D812" i="21"/>
  <c r="M811" i="21"/>
  <c r="I811" i="21"/>
  <c r="E811" i="21"/>
  <c r="D811" i="21"/>
  <c r="M810" i="21"/>
  <c r="I810" i="21"/>
  <c r="E810" i="21"/>
  <c r="D810" i="21"/>
  <c r="M809" i="21"/>
  <c r="I809" i="21"/>
  <c r="E809" i="21"/>
  <c r="D809" i="21"/>
  <c r="M808" i="21"/>
  <c r="I808" i="21"/>
  <c r="E808" i="21"/>
  <c r="D808" i="21"/>
  <c r="M807" i="21"/>
  <c r="I807" i="21"/>
  <c r="E807" i="21"/>
  <c r="D807" i="21"/>
  <c r="M806" i="21"/>
  <c r="I806" i="21"/>
  <c r="E806" i="21"/>
  <c r="D806" i="21"/>
  <c r="M805" i="21"/>
  <c r="I805" i="21"/>
  <c r="E805" i="21"/>
  <c r="D805" i="21"/>
  <c r="M804" i="21"/>
  <c r="I804" i="21"/>
  <c r="E804" i="21"/>
  <c r="D804" i="21"/>
  <c r="M803" i="21"/>
  <c r="I803" i="21"/>
  <c r="E803" i="21"/>
  <c r="D803" i="21"/>
  <c r="M802" i="21"/>
  <c r="I802" i="21"/>
  <c r="E802" i="21"/>
  <c r="D802" i="21"/>
  <c r="M801" i="21"/>
  <c r="I801" i="21"/>
  <c r="E801" i="21"/>
  <c r="D801" i="21"/>
  <c r="M800" i="21"/>
  <c r="I800" i="21"/>
  <c r="E800" i="21"/>
  <c r="D800" i="21"/>
  <c r="M799" i="21"/>
  <c r="I799" i="21"/>
  <c r="E799" i="21"/>
  <c r="D799" i="21"/>
  <c r="M798" i="21"/>
  <c r="I798" i="21"/>
  <c r="E798" i="21"/>
  <c r="D798" i="21"/>
  <c r="M797" i="21"/>
  <c r="I797" i="21"/>
  <c r="E797" i="21"/>
  <c r="D797" i="21"/>
  <c r="M796" i="21"/>
  <c r="I796" i="21"/>
  <c r="E796" i="21"/>
  <c r="D796" i="21"/>
  <c r="M795" i="21"/>
  <c r="I795" i="21"/>
  <c r="E795" i="21"/>
  <c r="D795" i="21"/>
  <c r="M794" i="21"/>
  <c r="I794" i="21"/>
  <c r="E794" i="21"/>
  <c r="D794" i="21"/>
  <c r="M793" i="21"/>
  <c r="I793" i="21"/>
  <c r="E793" i="21"/>
  <c r="D793" i="21"/>
  <c r="M792" i="21"/>
  <c r="I792" i="21"/>
  <c r="E792" i="21"/>
  <c r="D792" i="21"/>
  <c r="M791" i="21"/>
  <c r="I791" i="21"/>
  <c r="E791" i="21"/>
  <c r="D791" i="21"/>
  <c r="M790" i="21"/>
  <c r="I790" i="21"/>
  <c r="E790" i="21"/>
  <c r="D790" i="21"/>
  <c r="M789" i="21"/>
  <c r="I789" i="21"/>
  <c r="E789" i="21"/>
  <c r="D789" i="21"/>
  <c r="M788" i="21"/>
  <c r="I788" i="21"/>
  <c r="E788" i="21"/>
  <c r="D788" i="21"/>
  <c r="M787" i="21"/>
  <c r="I787" i="21"/>
  <c r="E787" i="21"/>
  <c r="D787" i="21"/>
  <c r="M786" i="21"/>
  <c r="I786" i="21"/>
  <c r="E786" i="21"/>
  <c r="D786" i="21"/>
  <c r="M785" i="21"/>
  <c r="I785" i="21"/>
  <c r="E785" i="21"/>
  <c r="D785" i="21"/>
  <c r="M784" i="21"/>
  <c r="I784" i="21"/>
  <c r="E784" i="21"/>
  <c r="D784" i="21"/>
  <c r="M783" i="21"/>
  <c r="I783" i="21"/>
  <c r="E783" i="21"/>
  <c r="D783" i="21"/>
  <c r="M782" i="21"/>
  <c r="I782" i="21"/>
  <c r="E782" i="21"/>
  <c r="D782" i="21"/>
  <c r="M781" i="21"/>
  <c r="I781" i="21"/>
  <c r="E781" i="21"/>
  <c r="D781" i="21"/>
  <c r="M780" i="21"/>
  <c r="I780" i="21"/>
  <c r="E780" i="21"/>
  <c r="D780" i="21"/>
  <c r="M779" i="21"/>
  <c r="I779" i="21"/>
  <c r="E779" i="21"/>
  <c r="D779" i="21"/>
  <c r="M778" i="21"/>
  <c r="I778" i="21"/>
  <c r="E778" i="21"/>
  <c r="D778" i="21"/>
  <c r="M777" i="21"/>
  <c r="I777" i="21"/>
  <c r="E777" i="21"/>
  <c r="D777" i="21"/>
  <c r="M776" i="21"/>
  <c r="I776" i="21"/>
  <c r="E776" i="21"/>
  <c r="D776" i="21"/>
  <c r="M775" i="21"/>
  <c r="I775" i="21"/>
  <c r="E775" i="21"/>
  <c r="D775" i="21"/>
  <c r="M774" i="21"/>
  <c r="I774" i="21"/>
  <c r="E774" i="21"/>
  <c r="D774" i="21"/>
  <c r="M773" i="21"/>
  <c r="I773" i="21"/>
  <c r="E773" i="21"/>
  <c r="D773" i="21"/>
  <c r="M772" i="21"/>
  <c r="I772" i="21"/>
  <c r="E772" i="21"/>
  <c r="D772" i="21"/>
  <c r="M771" i="21"/>
  <c r="I771" i="21"/>
  <c r="E771" i="21"/>
  <c r="D771" i="21"/>
  <c r="M770" i="21"/>
  <c r="I770" i="21"/>
  <c r="E770" i="21"/>
  <c r="D770" i="21"/>
  <c r="M769" i="21"/>
  <c r="I769" i="21"/>
  <c r="E769" i="21"/>
  <c r="D769" i="21"/>
  <c r="M768" i="21"/>
  <c r="I768" i="21"/>
  <c r="E768" i="21"/>
  <c r="D768" i="21"/>
  <c r="M767" i="21"/>
  <c r="I767" i="21"/>
  <c r="E767" i="21"/>
  <c r="D767" i="21"/>
  <c r="M766" i="21"/>
  <c r="I766" i="21"/>
  <c r="E766" i="21"/>
  <c r="D766" i="21"/>
  <c r="M765" i="21"/>
  <c r="I765" i="21"/>
  <c r="E765" i="21"/>
  <c r="D765" i="21"/>
  <c r="M764" i="21"/>
  <c r="I764" i="21"/>
  <c r="E764" i="21"/>
  <c r="D764" i="21"/>
  <c r="M763" i="21"/>
  <c r="I763" i="21"/>
  <c r="E763" i="21"/>
  <c r="D763" i="21"/>
  <c r="M762" i="21"/>
  <c r="I762" i="21"/>
  <c r="E762" i="21"/>
  <c r="D762" i="21"/>
  <c r="M761" i="21"/>
  <c r="I761" i="21"/>
  <c r="E761" i="21"/>
  <c r="D761" i="21"/>
  <c r="M760" i="21"/>
  <c r="I760" i="21"/>
  <c r="E760" i="21"/>
  <c r="D760" i="21"/>
  <c r="M759" i="21"/>
  <c r="I759" i="21"/>
  <c r="E759" i="21"/>
  <c r="D759" i="21"/>
  <c r="M758" i="21"/>
  <c r="I758" i="21"/>
  <c r="E758" i="21"/>
  <c r="D758" i="21"/>
  <c r="M757" i="21"/>
  <c r="I757" i="21"/>
  <c r="E757" i="21"/>
  <c r="D757" i="21"/>
  <c r="M756" i="21"/>
  <c r="I756" i="21"/>
  <c r="E756" i="21"/>
  <c r="D756" i="21"/>
  <c r="M755" i="21"/>
  <c r="I755" i="21"/>
  <c r="E755" i="21"/>
  <c r="D755" i="21"/>
  <c r="M754" i="21"/>
  <c r="I754" i="21"/>
  <c r="E754" i="21"/>
  <c r="D754" i="21"/>
  <c r="M753" i="21"/>
  <c r="I753" i="21"/>
  <c r="E753" i="21"/>
  <c r="D753" i="21"/>
  <c r="M752" i="21"/>
  <c r="I752" i="21"/>
  <c r="E752" i="21"/>
  <c r="D752" i="21"/>
  <c r="M751" i="21"/>
  <c r="I751" i="21"/>
  <c r="E751" i="21"/>
  <c r="D751" i="21"/>
  <c r="M750" i="21"/>
  <c r="I750" i="21"/>
  <c r="E750" i="21"/>
  <c r="D750" i="21"/>
  <c r="M749" i="21"/>
  <c r="I749" i="21"/>
  <c r="E749" i="21"/>
  <c r="D749" i="21"/>
  <c r="M748" i="21"/>
  <c r="I748" i="21"/>
  <c r="E748" i="21"/>
  <c r="D748" i="21"/>
  <c r="M747" i="21"/>
  <c r="I747" i="21"/>
  <c r="E747" i="21"/>
  <c r="D747" i="21"/>
  <c r="M746" i="21"/>
  <c r="I746" i="21"/>
  <c r="E746" i="21"/>
  <c r="D746" i="21"/>
  <c r="M745" i="21"/>
  <c r="I745" i="21"/>
  <c r="E745" i="21"/>
  <c r="D745" i="21"/>
  <c r="M744" i="21"/>
  <c r="I744" i="21"/>
  <c r="E744" i="21"/>
  <c r="D744" i="21"/>
  <c r="M743" i="21"/>
  <c r="I743" i="21"/>
  <c r="E743" i="21"/>
  <c r="D743" i="21"/>
  <c r="M742" i="21"/>
  <c r="I742" i="21"/>
  <c r="E742" i="21"/>
  <c r="D742" i="21"/>
  <c r="M741" i="21"/>
  <c r="I741" i="21"/>
  <c r="E741" i="21"/>
  <c r="D741" i="21"/>
  <c r="M740" i="21"/>
  <c r="I740" i="21"/>
  <c r="E740" i="21"/>
  <c r="D740" i="21"/>
  <c r="M739" i="21"/>
  <c r="I739" i="21"/>
  <c r="E739" i="21"/>
  <c r="D739" i="21"/>
  <c r="M738" i="21"/>
  <c r="I738" i="21"/>
  <c r="E738" i="21"/>
  <c r="D738" i="21"/>
  <c r="M737" i="21"/>
  <c r="I737" i="21"/>
  <c r="E737" i="21"/>
  <c r="D737" i="21"/>
  <c r="M736" i="21"/>
  <c r="I736" i="21"/>
  <c r="E736" i="21"/>
  <c r="D736" i="21"/>
  <c r="M735" i="21"/>
  <c r="I735" i="21"/>
  <c r="E735" i="21"/>
  <c r="D735" i="21"/>
  <c r="M734" i="21"/>
  <c r="I734" i="21"/>
  <c r="E734" i="21"/>
  <c r="D734" i="21"/>
  <c r="M733" i="21"/>
  <c r="I733" i="21"/>
  <c r="E733" i="21"/>
  <c r="D733" i="21"/>
  <c r="M732" i="21"/>
  <c r="I732" i="21"/>
  <c r="E732" i="21"/>
  <c r="D732" i="21"/>
  <c r="M731" i="21"/>
  <c r="I731" i="21"/>
  <c r="E731" i="21"/>
  <c r="D731" i="21"/>
  <c r="M730" i="21"/>
  <c r="I730" i="21"/>
  <c r="E730" i="21"/>
  <c r="D730" i="21"/>
  <c r="M729" i="21"/>
  <c r="I729" i="21"/>
  <c r="E729" i="21"/>
  <c r="D729" i="21"/>
  <c r="M728" i="21"/>
  <c r="I728" i="21"/>
  <c r="E728" i="21"/>
  <c r="D728" i="21"/>
  <c r="M727" i="21"/>
  <c r="I727" i="21"/>
  <c r="E727" i="21"/>
  <c r="D727" i="21"/>
  <c r="M726" i="21"/>
  <c r="I726" i="21"/>
  <c r="E726" i="21"/>
  <c r="D726" i="21"/>
  <c r="M725" i="21"/>
  <c r="I725" i="21"/>
  <c r="E725" i="21"/>
  <c r="D725" i="21"/>
  <c r="M724" i="21"/>
  <c r="I724" i="21"/>
  <c r="E724" i="21"/>
  <c r="D724" i="21"/>
  <c r="M723" i="21"/>
  <c r="I723" i="21"/>
  <c r="E723" i="21"/>
  <c r="D723" i="21"/>
  <c r="M722" i="21"/>
  <c r="I722" i="21"/>
  <c r="E722" i="21"/>
  <c r="D722" i="21"/>
  <c r="M721" i="21"/>
  <c r="I721" i="21"/>
  <c r="E721" i="21"/>
  <c r="D721" i="21"/>
  <c r="M720" i="21"/>
  <c r="I720" i="21"/>
  <c r="E720" i="21"/>
  <c r="D720" i="21"/>
  <c r="M719" i="21"/>
  <c r="I719" i="21"/>
  <c r="E719" i="21"/>
  <c r="D719" i="21"/>
  <c r="M718" i="21"/>
  <c r="I718" i="21"/>
  <c r="E718" i="21"/>
  <c r="D718" i="21"/>
  <c r="M717" i="21"/>
  <c r="I717" i="21"/>
  <c r="E717" i="21"/>
  <c r="D717" i="21"/>
  <c r="M716" i="21"/>
  <c r="I716" i="21"/>
  <c r="E716" i="21"/>
  <c r="D716" i="21"/>
  <c r="M715" i="21"/>
  <c r="I715" i="21"/>
  <c r="E715" i="21"/>
  <c r="D715" i="21"/>
  <c r="M714" i="21"/>
  <c r="I714" i="21"/>
  <c r="E714" i="21"/>
  <c r="D714" i="21"/>
  <c r="M713" i="21"/>
  <c r="I713" i="21"/>
  <c r="E713" i="21"/>
  <c r="D713" i="21"/>
  <c r="M712" i="21"/>
  <c r="I712" i="21"/>
  <c r="E712" i="21"/>
  <c r="D712" i="21"/>
  <c r="M711" i="21"/>
  <c r="I711" i="21"/>
  <c r="E711" i="21"/>
  <c r="D711" i="21"/>
  <c r="M710" i="21"/>
  <c r="I710" i="21"/>
  <c r="E710" i="21"/>
  <c r="D710" i="21"/>
  <c r="M709" i="21"/>
  <c r="I709" i="21"/>
  <c r="E709" i="21"/>
  <c r="D709" i="21"/>
  <c r="M708" i="21"/>
  <c r="I708" i="21"/>
  <c r="E708" i="21"/>
  <c r="D708" i="21"/>
  <c r="M707" i="21"/>
  <c r="I707" i="21"/>
  <c r="E707" i="21"/>
  <c r="D707" i="21"/>
  <c r="M706" i="21"/>
  <c r="I706" i="21"/>
  <c r="E706" i="21"/>
  <c r="D706" i="21"/>
  <c r="M705" i="21"/>
  <c r="I705" i="21"/>
  <c r="E705" i="21"/>
  <c r="D705" i="21"/>
  <c r="M704" i="21"/>
  <c r="I704" i="21"/>
  <c r="E704" i="21"/>
  <c r="D704" i="21"/>
  <c r="M703" i="21"/>
  <c r="I703" i="21"/>
  <c r="E703" i="21"/>
  <c r="D703" i="21"/>
  <c r="M702" i="21"/>
  <c r="I702" i="21"/>
  <c r="E702" i="21"/>
  <c r="D702" i="21"/>
  <c r="M701" i="21"/>
  <c r="I701" i="21"/>
  <c r="E701" i="21"/>
  <c r="D701" i="21"/>
  <c r="M700" i="21"/>
  <c r="I700" i="21"/>
  <c r="E700" i="21"/>
  <c r="D700" i="21"/>
  <c r="M699" i="21"/>
  <c r="I699" i="21"/>
  <c r="E699" i="21"/>
  <c r="D699" i="21"/>
  <c r="M698" i="21"/>
  <c r="I698" i="21"/>
  <c r="E698" i="21"/>
  <c r="D698" i="21"/>
  <c r="M697" i="21"/>
  <c r="I697" i="21"/>
  <c r="E697" i="21"/>
  <c r="D697" i="21"/>
  <c r="M696" i="21"/>
  <c r="I696" i="21"/>
  <c r="E696" i="21"/>
  <c r="D696" i="21"/>
  <c r="M695" i="21"/>
  <c r="I695" i="21"/>
  <c r="E695" i="21"/>
  <c r="D695" i="21"/>
  <c r="M694" i="21"/>
  <c r="I694" i="21"/>
  <c r="E694" i="21"/>
  <c r="D694" i="21"/>
  <c r="M693" i="21"/>
  <c r="I693" i="21"/>
  <c r="E693" i="21"/>
  <c r="D693" i="21"/>
  <c r="M692" i="21"/>
  <c r="I692" i="21"/>
  <c r="E692" i="21"/>
  <c r="D692" i="21"/>
  <c r="M691" i="21"/>
  <c r="I691" i="21"/>
  <c r="E691" i="21"/>
  <c r="D691" i="21"/>
  <c r="M690" i="21"/>
  <c r="I690" i="21"/>
  <c r="E690" i="21"/>
  <c r="D690" i="21"/>
  <c r="M689" i="21"/>
  <c r="I689" i="21"/>
  <c r="E689" i="21"/>
  <c r="D689" i="21"/>
  <c r="M688" i="21"/>
  <c r="I688" i="21"/>
  <c r="E688" i="21"/>
  <c r="D688" i="21"/>
  <c r="M687" i="21"/>
  <c r="I687" i="21"/>
  <c r="E687" i="21"/>
  <c r="D687" i="21"/>
  <c r="M686" i="21"/>
  <c r="I686" i="21"/>
  <c r="E686" i="21"/>
  <c r="D686" i="21"/>
  <c r="M685" i="21"/>
  <c r="I685" i="21"/>
  <c r="E685" i="21"/>
  <c r="D685" i="21"/>
  <c r="M684" i="21"/>
  <c r="I684" i="21"/>
  <c r="E684" i="21"/>
  <c r="D684" i="21"/>
  <c r="M683" i="21"/>
  <c r="I683" i="21"/>
  <c r="E683" i="21"/>
  <c r="D683" i="21"/>
  <c r="M682" i="21"/>
  <c r="I682" i="21"/>
  <c r="E682" i="21"/>
  <c r="D682" i="21"/>
  <c r="M681" i="21"/>
  <c r="I681" i="21"/>
  <c r="E681" i="21"/>
  <c r="D681" i="21"/>
  <c r="M680" i="21"/>
  <c r="I680" i="21"/>
  <c r="E680" i="21"/>
  <c r="D680" i="21"/>
  <c r="M679" i="21"/>
  <c r="I679" i="21"/>
  <c r="E679" i="21"/>
  <c r="D679" i="21"/>
  <c r="M678" i="21"/>
  <c r="I678" i="21"/>
  <c r="E678" i="21"/>
  <c r="D678" i="21"/>
  <c r="M677" i="21"/>
  <c r="I677" i="21"/>
  <c r="E677" i="21"/>
  <c r="D677" i="21"/>
  <c r="M676" i="21"/>
  <c r="I676" i="21"/>
  <c r="E676" i="21"/>
  <c r="D676" i="21"/>
  <c r="M675" i="21"/>
  <c r="I675" i="21"/>
  <c r="E675" i="21"/>
  <c r="D675" i="21"/>
  <c r="M674" i="21"/>
  <c r="I674" i="21"/>
  <c r="E674" i="21"/>
  <c r="D674" i="21"/>
  <c r="M673" i="21"/>
  <c r="I673" i="21"/>
  <c r="E673" i="21"/>
  <c r="D673" i="21"/>
  <c r="M672" i="21"/>
  <c r="I672" i="21"/>
  <c r="E672" i="21"/>
  <c r="D672" i="21"/>
  <c r="M671" i="21"/>
  <c r="I671" i="21"/>
  <c r="E671" i="21"/>
  <c r="D671" i="21"/>
  <c r="M670" i="21"/>
  <c r="I670" i="21"/>
  <c r="E670" i="21"/>
  <c r="D670" i="21"/>
  <c r="M669" i="21"/>
  <c r="I669" i="21"/>
  <c r="E669" i="21"/>
  <c r="D669" i="21"/>
  <c r="M668" i="21"/>
  <c r="I668" i="21"/>
  <c r="E668" i="21"/>
  <c r="D668" i="21"/>
  <c r="M667" i="21"/>
  <c r="I667" i="21"/>
  <c r="E667" i="21"/>
  <c r="D667" i="21"/>
  <c r="M666" i="21"/>
  <c r="I666" i="21"/>
  <c r="E666" i="21"/>
  <c r="D666" i="21"/>
  <c r="M665" i="21"/>
  <c r="I665" i="21"/>
  <c r="E665" i="21"/>
  <c r="D665" i="21"/>
  <c r="M664" i="21"/>
  <c r="I664" i="21"/>
  <c r="E664" i="21"/>
  <c r="D664" i="21"/>
  <c r="M663" i="21"/>
  <c r="I663" i="21"/>
  <c r="E663" i="21"/>
  <c r="D663" i="21"/>
  <c r="M662" i="21"/>
  <c r="I662" i="21"/>
  <c r="E662" i="21"/>
  <c r="D662" i="21"/>
  <c r="M661" i="21"/>
  <c r="I661" i="21"/>
  <c r="E661" i="21"/>
  <c r="D661" i="21"/>
  <c r="M660" i="21"/>
  <c r="I660" i="21"/>
  <c r="E660" i="21"/>
  <c r="D660" i="21"/>
  <c r="M659" i="21"/>
  <c r="I659" i="21"/>
  <c r="E659" i="21"/>
  <c r="D659" i="21"/>
  <c r="M658" i="21"/>
  <c r="I658" i="21"/>
  <c r="E658" i="21"/>
  <c r="D658" i="21"/>
  <c r="M657" i="21"/>
  <c r="I657" i="21"/>
  <c r="E657" i="21"/>
  <c r="D657" i="21"/>
  <c r="M656" i="21"/>
  <c r="I656" i="21"/>
  <c r="E656" i="21"/>
  <c r="D656" i="21"/>
  <c r="M655" i="21"/>
  <c r="I655" i="21"/>
  <c r="E655" i="21"/>
  <c r="D655" i="21"/>
  <c r="M654" i="21"/>
  <c r="I654" i="21"/>
  <c r="E654" i="21"/>
  <c r="D654" i="21"/>
  <c r="M653" i="21"/>
  <c r="I653" i="21"/>
  <c r="E653" i="21"/>
  <c r="D653" i="21"/>
  <c r="M652" i="21"/>
  <c r="I652" i="21"/>
  <c r="E652" i="21"/>
  <c r="D652" i="21"/>
  <c r="M651" i="21"/>
  <c r="I651" i="21"/>
  <c r="E651" i="21"/>
  <c r="D651" i="21"/>
  <c r="M650" i="21"/>
  <c r="I650" i="21"/>
  <c r="E650" i="21"/>
  <c r="D650" i="21"/>
  <c r="M649" i="21"/>
  <c r="I649" i="21"/>
  <c r="E649" i="21"/>
  <c r="D649" i="21"/>
  <c r="M648" i="21"/>
  <c r="I648" i="21"/>
  <c r="E648" i="21"/>
  <c r="D648" i="21"/>
  <c r="M647" i="21"/>
  <c r="I647" i="21"/>
  <c r="E647" i="21"/>
  <c r="D647" i="21"/>
  <c r="M646" i="21"/>
  <c r="I646" i="21"/>
  <c r="E646" i="21"/>
  <c r="D646" i="21"/>
  <c r="M645" i="21"/>
  <c r="I645" i="21"/>
  <c r="E645" i="21"/>
  <c r="D645" i="21"/>
  <c r="M644" i="21"/>
  <c r="I644" i="21"/>
  <c r="E644" i="21"/>
  <c r="D644" i="21"/>
  <c r="M643" i="21"/>
  <c r="I643" i="21"/>
  <c r="E643" i="21"/>
  <c r="D643" i="21"/>
  <c r="M642" i="21"/>
  <c r="I642" i="21"/>
  <c r="E642" i="21"/>
  <c r="D642" i="21"/>
  <c r="M641" i="21"/>
  <c r="I641" i="21"/>
  <c r="E641" i="21"/>
  <c r="D641" i="21"/>
  <c r="M640" i="21"/>
  <c r="I640" i="21"/>
  <c r="E640" i="21"/>
  <c r="D640" i="21"/>
  <c r="M639" i="21"/>
  <c r="I639" i="21"/>
  <c r="E639" i="21"/>
  <c r="D639" i="21"/>
  <c r="M638" i="21"/>
  <c r="I638" i="21"/>
  <c r="E638" i="21"/>
  <c r="D638" i="21"/>
  <c r="M637" i="21"/>
  <c r="I637" i="21"/>
  <c r="E637" i="21"/>
  <c r="D637" i="21"/>
  <c r="M636" i="21"/>
  <c r="I636" i="21"/>
  <c r="E636" i="21"/>
  <c r="D636" i="21"/>
  <c r="M635" i="21"/>
  <c r="I635" i="21"/>
  <c r="E635" i="21"/>
  <c r="D635" i="21"/>
  <c r="M634" i="21"/>
  <c r="I634" i="21"/>
  <c r="E634" i="21"/>
  <c r="D634" i="21"/>
  <c r="M633" i="21"/>
  <c r="I633" i="21"/>
  <c r="E633" i="21"/>
  <c r="D633" i="21"/>
  <c r="M632" i="21"/>
  <c r="I632" i="21"/>
  <c r="E632" i="21"/>
  <c r="D632" i="21"/>
  <c r="M631" i="21"/>
  <c r="I631" i="21"/>
  <c r="E631" i="21"/>
  <c r="D631" i="21"/>
  <c r="M630" i="21"/>
  <c r="I630" i="21"/>
  <c r="E630" i="21"/>
  <c r="D630" i="21"/>
  <c r="M629" i="21"/>
  <c r="I629" i="21"/>
  <c r="E629" i="21"/>
  <c r="D629" i="21"/>
  <c r="M628" i="21"/>
  <c r="I628" i="21"/>
  <c r="E628" i="21"/>
  <c r="D628" i="21"/>
  <c r="M627" i="21"/>
  <c r="I627" i="21"/>
  <c r="E627" i="21"/>
  <c r="D627" i="21"/>
  <c r="M626" i="21"/>
  <c r="I626" i="21"/>
  <c r="E626" i="21"/>
  <c r="D626" i="21"/>
  <c r="M625" i="21"/>
  <c r="I625" i="21"/>
  <c r="E625" i="21"/>
  <c r="D625" i="21"/>
  <c r="M624" i="21"/>
  <c r="I624" i="21"/>
  <c r="E624" i="21"/>
  <c r="D624" i="21"/>
  <c r="N623" i="21"/>
  <c r="M623" i="21"/>
  <c r="I623" i="21"/>
  <c r="E623" i="21"/>
  <c r="D623" i="21"/>
  <c r="N622" i="21"/>
  <c r="M622" i="21"/>
  <c r="I622" i="21"/>
  <c r="E622" i="21"/>
  <c r="D622" i="21"/>
  <c r="M621" i="21"/>
  <c r="I621" i="21"/>
  <c r="E621" i="21"/>
  <c r="D621" i="21"/>
  <c r="M620" i="21"/>
  <c r="I620" i="21"/>
  <c r="E620" i="21"/>
  <c r="D620" i="21"/>
  <c r="M619" i="21"/>
  <c r="I619" i="21"/>
  <c r="E619" i="21"/>
  <c r="D619" i="21"/>
  <c r="M618" i="21"/>
  <c r="I618" i="21"/>
  <c r="E618" i="21"/>
  <c r="D618" i="21"/>
  <c r="M617" i="21"/>
  <c r="I617" i="21"/>
  <c r="E617" i="21"/>
  <c r="D617" i="21"/>
  <c r="M616" i="21"/>
  <c r="I616" i="21"/>
  <c r="E616" i="21"/>
  <c r="D616" i="21"/>
  <c r="M615" i="21"/>
  <c r="I615" i="21"/>
  <c r="E615" i="21"/>
  <c r="D615" i="21"/>
  <c r="M614" i="21"/>
  <c r="I614" i="21"/>
  <c r="E614" i="21"/>
  <c r="D614" i="21"/>
  <c r="M613" i="21"/>
  <c r="I613" i="21"/>
  <c r="E613" i="21"/>
  <c r="D613" i="21"/>
  <c r="M612" i="21"/>
  <c r="I612" i="21"/>
  <c r="E612" i="21"/>
  <c r="D612" i="21"/>
  <c r="M611" i="21"/>
  <c r="I611" i="21"/>
  <c r="E611" i="21"/>
  <c r="D611" i="21"/>
  <c r="M610" i="21"/>
  <c r="I610" i="21"/>
  <c r="E610" i="21"/>
  <c r="D610" i="21"/>
  <c r="M609" i="21"/>
  <c r="I609" i="21"/>
  <c r="E609" i="21"/>
  <c r="D609" i="21"/>
  <c r="M608" i="21"/>
  <c r="I608" i="21"/>
  <c r="E608" i="21"/>
  <c r="D608" i="21"/>
  <c r="M607" i="21"/>
  <c r="I607" i="21"/>
  <c r="E607" i="21"/>
  <c r="D607" i="21"/>
  <c r="M606" i="21"/>
  <c r="I606" i="21"/>
  <c r="E606" i="21"/>
  <c r="D606" i="21"/>
  <c r="M605" i="21"/>
  <c r="I605" i="21"/>
  <c r="E605" i="21"/>
  <c r="D605" i="21"/>
  <c r="M604" i="21"/>
  <c r="I604" i="21"/>
  <c r="E604" i="21"/>
  <c r="D604" i="21"/>
  <c r="M603" i="21"/>
  <c r="I603" i="21"/>
  <c r="E603" i="21"/>
  <c r="D603" i="21"/>
  <c r="M602" i="21"/>
  <c r="I602" i="21"/>
  <c r="E602" i="21"/>
  <c r="D602" i="21"/>
  <c r="M601" i="21"/>
  <c r="I601" i="21"/>
  <c r="E601" i="21"/>
  <c r="D601" i="21"/>
  <c r="M600" i="21"/>
  <c r="I600" i="21"/>
  <c r="E600" i="21"/>
  <c r="D600" i="21"/>
  <c r="M599" i="21"/>
  <c r="I599" i="21"/>
  <c r="E599" i="21"/>
  <c r="D599" i="21"/>
  <c r="M598" i="21"/>
  <c r="I598" i="21"/>
  <c r="E598" i="21"/>
  <c r="D598" i="21"/>
  <c r="M597" i="21"/>
  <c r="I597" i="21"/>
  <c r="E597" i="21"/>
  <c r="D597" i="21"/>
  <c r="M596" i="21"/>
  <c r="I596" i="21"/>
  <c r="E596" i="21"/>
  <c r="D596" i="21"/>
  <c r="M595" i="21"/>
  <c r="I595" i="21"/>
  <c r="E595" i="21"/>
  <c r="D595" i="21"/>
  <c r="M594" i="21"/>
  <c r="I594" i="21"/>
  <c r="E594" i="21"/>
  <c r="D594" i="21"/>
  <c r="M593" i="21"/>
  <c r="I593" i="21"/>
  <c r="E593" i="21"/>
  <c r="D593" i="21"/>
  <c r="M592" i="21"/>
  <c r="I592" i="21"/>
  <c r="E592" i="21"/>
  <c r="D592" i="21"/>
  <c r="M591" i="21"/>
  <c r="I591" i="21"/>
  <c r="E591" i="21"/>
  <c r="D591" i="21"/>
  <c r="M590" i="21"/>
  <c r="I590" i="21"/>
  <c r="E590" i="21"/>
  <c r="D590" i="21"/>
  <c r="M589" i="21"/>
  <c r="I589" i="21"/>
  <c r="E589" i="21"/>
  <c r="D589" i="21"/>
  <c r="M588" i="21"/>
  <c r="I588" i="21"/>
  <c r="E588" i="21"/>
  <c r="D588" i="21"/>
  <c r="M587" i="21"/>
  <c r="I587" i="21"/>
  <c r="E587" i="21"/>
  <c r="D587" i="21"/>
  <c r="M586" i="21"/>
  <c r="I586" i="21"/>
  <c r="E586" i="21"/>
  <c r="D586" i="21"/>
  <c r="M585" i="21"/>
  <c r="I585" i="21"/>
  <c r="E585" i="21"/>
  <c r="D585" i="21"/>
  <c r="M584" i="21"/>
  <c r="I584" i="21"/>
  <c r="E584" i="21"/>
  <c r="D584" i="21"/>
  <c r="M583" i="21"/>
  <c r="I583" i="21"/>
  <c r="E583" i="21"/>
  <c r="D583" i="21"/>
  <c r="M582" i="21"/>
  <c r="I582" i="21"/>
  <c r="E582" i="21"/>
  <c r="D582" i="21"/>
  <c r="M581" i="21"/>
  <c r="I581" i="21"/>
  <c r="E581" i="21"/>
  <c r="D581" i="21"/>
  <c r="M580" i="21"/>
  <c r="I580" i="21"/>
  <c r="E580" i="21"/>
  <c r="D580" i="21"/>
  <c r="M579" i="21"/>
  <c r="I579" i="21"/>
  <c r="E579" i="21"/>
  <c r="D579" i="21"/>
  <c r="M578" i="21"/>
  <c r="I578" i="21"/>
  <c r="E578" i="21"/>
  <c r="D578" i="21"/>
  <c r="M577" i="21"/>
  <c r="I577" i="21"/>
  <c r="E577" i="21"/>
  <c r="D577" i="21"/>
  <c r="M576" i="21"/>
  <c r="I576" i="21"/>
  <c r="E576" i="21"/>
  <c r="D576" i="21"/>
  <c r="M575" i="21"/>
  <c r="I575" i="21"/>
  <c r="E575" i="21"/>
  <c r="D575" i="21"/>
  <c r="M574" i="21"/>
  <c r="I574" i="21"/>
  <c r="E574" i="21"/>
  <c r="D574" i="21"/>
  <c r="M573" i="21"/>
  <c r="I573" i="21"/>
  <c r="E573" i="21"/>
  <c r="D573" i="21"/>
  <c r="M572" i="21"/>
  <c r="I572" i="21"/>
  <c r="E572" i="21"/>
  <c r="D572" i="21"/>
  <c r="M571" i="21"/>
  <c r="I571" i="21"/>
  <c r="E571" i="21"/>
  <c r="D571" i="21"/>
  <c r="M570" i="21"/>
  <c r="I570" i="21"/>
  <c r="E570" i="21"/>
  <c r="D570" i="21"/>
  <c r="M569" i="21"/>
  <c r="I569" i="21"/>
  <c r="E569" i="21"/>
  <c r="D569" i="21"/>
  <c r="M568" i="21"/>
  <c r="I568" i="21"/>
  <c r="E568" i="21"/>
  <c r="D568" i="21"/>
  <c r="M567" i="21"/>
  <c r="I567" i="21"/>
  <c r="E567" i="21"/>
  <c r="D567" i="21"/>
  <c r="M566" i="21"/>
  <c r="I566" i="21"/>
  <c r="E566" i="21"/>
  <c r="D566" i="21"/>
  <c r="M565" i="21"/>
  <c r="I565" i="21"/>
  <c r="E565" i="21"/>
  <c r="D565" i="21"/>
  <c r="M564" i="21"/>
  <c r="I564" i="21"/>
  <c r="E564" i="21"/>
  <c r="D564" i="21"/>
  <c r="M563" i="21"/>
  <c r="I563" i="21"/>
  <c r="E563" i="21"/>
  <c r="D563" i="21"/>
  <c r="M562" i="21"/>
  <c r="I562" i="21"/>
  <c r="E562" i="21"/>
  <c r="D562" i="21"/>
  <c r="M561" i="21"/>
  <c r="I561" i="21"/>
  <c r="E561" i="21"/>
  <c r="D561" i="21"/>
  <c r="M560" i="21"/>
  <c r="I560" i="21"/>
  <c r="E560" i="21"/>
  <c r="D560" i="21"/>
  <c r="M559" i="21"/>
  <c r="I559" i="21"/>
  <c r="E559" i="21"/>
  <c r="D559" i="21"/>
  <c r="M558" i="21"/>
  <c r="I558" i="21"/>
  <c r="E558" i="21"/>
  <c r="D558" i="21"/>
  <c r="M557" i="21"/>
  <c r="I557" i="21"/>
  <c r="E557" i="21"/>
  <c r="D557" i="21"/>
  <c r="M556" i="21"/>
  <c r="I556" i="21"/>
  <c r="E556" i="21"/>
  <c r="D556" i="21"/>
  <c r="M555" i="21"/>
  <c r="I555" i="21"/>
  <c r="E555" i="21"/>
  <c r="D555" i="21"/>
  <c r="M554" i="21"/>
  <c r="I554" i="21"/>
  <c r="E554" i="21"/>
  <c r="D554" i="21"/>
  <c r="M553" i="21"/>
  <c r="I553" i="21"/>
  <c r="E553" i="21"/>
  <c r="D553" i="21"/>
  <c r="M552" i="21"/>
  <c r="I552" i="21"/>
  <c r="E552" i="21"/>
  <c r="D552" i="21"/>
  <c r="M551" i="21"/>
  <c r="I551" i="21"/>
  <c r="E551" i="21"/>
  <c r="D551" i="21"/>
  <c r="M550" i="21"/>
  <c r="I550" i="21"/>
  <c r="E550" i="21"/>
  <c r="D550" i="21"/>
  <c r="M549" i="21"/>
  <c r="I549" i="21"/>
  <c r="E549" i="21"/>
  <c r="D549" i="21"/>
  <c r="M548" i="21"/>
  <c r="I548" i="21"/>
  <c r="E548" i="21"/>
  <c r="D548" i="21"/>
  <c r="M547" i="21"/>
  <c r="I547" i="21"/>
  <c r="E547" i="21"/>
  <c r="D547" i="21"/>
  <c r="M546" i="21"/>
  <c r="I546" i="21"/>
  <c r="E546" i="21"/>
  <c r="D546" i="21"/>
  <c r="M545" i="21"/>
  <c r="I545" i="21"/>
  <c r="E545" i="21"/>
  <c r="D545" i="21"/>
  <c r="M544" i="21"/>
  <c r="I544" i="21"/>
  <c r="E544" i="21"/>
  <c r="D544" i="21"/>
  <c r="M543" i="21"/>
  <c r="I543" i="21"/>
  <c r="E543" i="21"/>
  <c r="D543" i="21"/>
  <c r="M542" i="21"/>
  <c r="I542" i="21"/>
  <c r="E542" i="21"/>
  <c r="D542" i="21"/>
  <c r="M541" i="21"/>
  <c r="I541" i="21"/>
  <c r="E541" i="21"/>
  <c r="D541" i="21"/>
  <c r="M540" i="21"/>
  <c r="I540" i="21"/>
  <c r="E540" i="21"/>
  <c r="D540" i="21"/>
  <c r="M539" i="21"/>
  <c r="I539" i="21"/>
  <c r="E539" i="21"/>
  <c r="D539" i="21"/>
  <c r="M538" i="21"/>
  <c r="I538" i="21"/>
  <c r="E538" i="21"/>
  <c r="D538" i="21"/>
  <c r="M537" i="21"/>
  <c r="I537" i="21"/>
  <c r="E537" i="21"/>
  <c r="D537" i="21"/>
  <c r="M536" i="21"/>
  <c r="I536" i="21"/>
  <c r="E536" i="21"/>
  <c r="D536" i="21"/>
  <c r="M535" i="21"/>
  <c r="I535" i="21"/>
  <c r="E535" i="21"/>
  <c r="D535" i="21"/>
  <c r="M534" i="21"/>
  <c r="I534" i="21"/>
  <c r="E534" i="21"/>
  <c r="D534" i="21"/>
  <c r="M533" i="21"/>
  <c r="I533" i="21"/>
  <c r="E533" i="21"/>
  <c r="D533" i="21"/>
  <c r="M532" i="21"/>
  <c r="I532" i="21"/>
  <c r="E532" i="21"/>
  <c r="D532" i="21"/>
  <c r="M531" i="21"/>
  <c r="I531" i="21"/>
  <c r="E531" i="21"/>
  <c r="D531" i="21"/>
  <c r="M530" i="21"/>
  <c r="I530" i="21"/>
  <c r="E530" i="21"/>
  <c r="D530" i="21"/>
  <c r="M529" i="21"/>
  <c r="I529" i="21"/>
  <c r="E529" i="21"/>
  <c r="D529" i="21"/>
  <c r="M528" i="21"/>
  <c r="I528" i="21"/>
  <c r="E528" i="21"/>
  <c r="D528" i="21"/>
  <c r="M527" i="21"/>
  <c r="I527" i="21"/>
  <c r="E527" i="21"/>
  <c r="D527" i="21"/>
  <c r="M526" i="21"/>
  <c r="I526" i="21"/>
  <c r="E526" i="21"/>
  <c r="D526" i="21"/>
  <c r="M525" i="21"/>
  <c r="I525" i="21"/>
  <c r="E525" i="21"/>
  <c r="D525" i="21"/>
  <c r="M524" i="21"/>
  <c r="I524" i="21"/>
  <c r="E524" i="21"/>
  <c r="D524" i="21"/>
  <c r="N523" i="21"/>
  <c r="M523" i="21"/>
  <c r="I523" i="21"/>
  <c r="E523" i="21"/>
  <c r="D523" i="21"/>
  <c r="M522" i="21"/>
  <c r="I522" i="21"/>
  <c r="E522" i="21"/>
  <c r="D522" i="21"/>
  <c r="M521" i="21"/>
  <c r="I521" i="21"/>
  <c r="E521" i="21"/>
  <c r="D521" i="21"/>
  <c r="M520" i="21"/>
  <c r="I520" i="21"/>
  <c r="E520" i="21"/>
  <c r="D520" i="21"/>
  <c r="M519" i="21"/>
  <c r="I519" i="21"/>
  <c r="E519" i="21"/>
  <c r="D519" i="21"/>
  <c r="M518" i="21"/>
  <c r="I518" i="21"/>
  <c r="E518" i="21"/>
  <c r="D518" i="21"/>
  <c r="M517" i="21"/>
  <c r="I517" i="21"/>
  <c r="E517" i="21"/>
  <c r="D517" i="21"/>
  <c r="M516" i="21"/>
  <c r="I516" i="21"/>
  <c r="E516" i="21"/>
  <c r="D516" i="21"/>
  <c r="M515" i="21"/>
  <c r="I515" i="21"/>
  <c r="E515" i="21"/>
  <c r="D515" i="21"/>
  <c r="M514" i="21"/>
  <c r="I514" i="21"/>
  <c r="E514" i="21"/>
  <c r="D514" i="21"/>
  <c r="M513" i="21"/>
  <c r="I513" i="21"/>
  <c r="E513" i="21"/>
  <c r="D513" i="21"/>
  <c r="M512" i="21"/>
  <c r="I512" i="21"/>
  <c r="E512" i="21"/>
  <c r="D512" i="21"/>
  <c r="M511" i="21"/>
  <c r="I511" i="21"/>
  <c r="E511" i="21"/>
  <c r="D511" i="21"/>
  <c r="M510" i="21"/>
  <c r="I510" i="21"/>
  <c r="E510" i="21"/>
  <c r="D510" i="21"/>
  <c r="M509" i="21"/>
  <c r="I509" i="21"/>
  <c r="E509" i="21"/>
  <c r="D509" i="21"/>
  <c r="M508" i="21"/>
  <c r="I508" i="21"/>
  <c r="E508" i="21"/>
  <c r="D508" i="21"/>
  <c r="N507" i="21"/>
  <c r="M507" i="21"/>
  <c r="I507" i="21"/>
  <c r="E507" i="21"/>
  <c r="D507" i="21"/>
  <c r="M506" i="21"/>
  <c r="I506" i="21"/>
  <c r="E506" i="21"/>
  <c r="D506" i="21"/>
  <c r="M505" i="21"/>
  <c r="I505" i="21"/>
  <c r="E505" i="21"/>
  <c r="D505" i="21"/>
  <c r="M504" i="21"/>
  <c r="I504" i="21"/>
  <c r="E504" i="21"/>
  <c r="D504" i="21"/>
  <c r="M503" i="21"/>
  <c r="I503" i="21"/>
  <c r="E503" i="21"/>
  <c r="D503" i="21"/>
  <c r="M502" i="21"/>
  <c r="I502" i="21"/>
  <c r="E502" i="21"/>
  <c r="D502" i="21"/>
  <c r="M501" i="21"/>
  <c r="I501" i="21"/>
  <c r="E501" i="21"/>
  <c r="D501" i="21"/>
  <c r="M500" i="21"/>
  <c r="I500" i="21"/>
  <c r="E500" i="21"/>
  <c r="D500" i="21"/>
  <c r="M499" i="21"/>
  <c r="I499" i="21"/>
  <c r="E499" i="21"/>
  <c r="D499" i="21"/>
  <c r="M498" i="21"/>
  <c r="I498" i="21"/>
  <c r="E498" i="21"/>
  <c r="D498" i="21"/>
  <c r="M497" i="21"/>
  <c r="I497" i="21"/>
  <c r="E497" i="21"/>
  <c r="D497" i="21"/>
  <c r="M496" i="21"/>
  <c r="I496" i="21"/>
  <c r="E496" i="21"/>
  <c r="D496" i="21"/>
  <c r="M495" i="21"/>
  <c r="I495" i="21"/>
  <c r="E495" i="21"/>
  <c r="D495" i="21"/>
  <c r="M494" i="21"/>
  <c r="I494" i="21"/>
  <c r="E494" i="21"/>
  <c r="D494" i="21"/>
  <c r="M493" i="21"/>
  <c r="I493" i="21"/>
  <c r="E493" i="21"/>
  <c r="D493" i="21"/>
  <c r="M492" i="21"/>
  <c r="I492" i="21"/>
  <c r="E492" i="21"/>
  <c r="D492" i="21"/>
  <c r="M491" i="21"/>
  <c r="I491" i="21"/>
  <c r="E491" i="21"/>
  <c r="D491" i="21"/>
  <c r="M490" i="21"/>
  <c r="I490" i="21"/>
  <c r="E490" i="21"/>
  <c r="D490" i="21"/>
  <c r="M489" i="21"/>
  <c r="I489" i="21"/>
  <c r="E489" i="21"/>
  <c r="D489" i="21"/>
  <c r="M488" i="21"/>
  <c r="I488" i="21"/>
  <c r="E488" i="21"/>
  <c r="D488" i="21"/>
  <c r="M487" i="21"/>
  <c r="I487" i="21"/>
  <c r="E487" i="21"/>
  <c r="D487" i="21"/>
  <c r="M486" i="21"/>
  <c r="I486" i="21"/>
  <c r="E486" i="21"/>
  <c r="D486" i="21"/>
  <c r="M485" i="21"/>
  <c r="I485" i="21"/>
  <c r="E485" i="21"/>
  <c r="D485" i="21"/>
  <c r="M484" i="21"/>
  <c r="I484" i="21"/>
  <c r="E484" i="21"/>
  <c r="D484" i="21"/>
  <c r="M483" i="21"/>
  <c r="I483" i="21"/>
  <c r="E483" i="21"/>
  <c r="D483" i="21"/>
  <c r="M482" i="21"/>
  <c r="I482" i="21"/>
  <c r="E482" i="21"/>
  <c r="D482" i="21"/>
  <c r="N481" i="21"/>
  <c r="M481" i="21"/>
  <c r="I481" i="21"/>
  <c r="E481" i="21"/>
  <c r="D481" i="21"/>
  <c r="M480" i="21"/>
  <c r="I480" i="21"/>
  <c r="E480" i="21"/>
  <c r="D480" i="21"/>
  <c r="M479" i="21"/>
  <c r="I479" i="21"/>
  <c r="E479" i="21"/>
  <c r="D479" i="21"/>
  <c r="M478" i="21"/>
  <c r="I478" i="21"/>
  <c r="E478" i="21"/>
  <c r="D478" i="21"/>
  <c r="M477" i="21"/>
  <c r="I477" i="21"/>
  <c r="E477" i="21"/>
  <c r="D477" i="21"/>
  <c r="M476" i="21"/>
  <c r="I476" i="21"/>
  <c r="E476" i="21"/>
  <c r="D476" i="21"/>
  <c r="M475" i="21"/>
  <c r="I475" i="21"/>
  <c r="E475" i="21"/>
  <c r="D475" i="21"/>
  <c r="M474" i="21"/>
  <c r="I474" i="21"/>
  <c r="E474" i="21"/>
  <c r="D474" i="21"/>
  <c r="M473" i="21"/>
  <c r="I473" i="21"/>
  <c r="E473" i="21"/>
  <c r="D473" i="21"/>
  <c r="M472" i="21"/>
  <c r="I472" i="21"/>
  <c r="E472" i="21"/>
  <c r="D472" i="21"/>
  <c r="M471" i="21"/>
  <c r="I471" i="21"/>
  <c r="E471" i="21"/>
  <c r="D471" i="21"/>
  <c r="M470" i="21"/>
  <c r="I470" i="21"/>
  <c r="E470" i="21"/>
  <c r="D470" i="21"/>
  <c r="M469" i="21"/>
  <c r="I469" i="21"/>
  <c r="E469" i="21"/>
  <c r="D469" i="21"/>
  <c r="M468" i="21"/>
  <c r="I468" i="21"/>
  <c r="E468" i="21"/>
  <c r="D468" i="21"/>
  <c r="M467" i="21"/>
  <c r="I467" i="21"/>
  <c r="E467" i="21"/>
  <c r="D467" i="21"/>
  <c r="M466" i="21"/>
  <c r="I466" i="21"/>
  <c r="E466" i="21"/>
  <c r="D466" i="21"/>
  <c r="M465" i="21"/>
  <c r="I465" i="21"/>
  <c r="E465" i="21"/>
  <c r="D465" i="21"/>
  <c r="M464" i="21"/>
  <c r="I464" i="21"/>
  <c r="E464" i="21"/>
  <c r="D464" i="21"/>
  <c r="M463" i="21"/>
  <c r="I463" i="21"/>
  <c r="E463" i="21"/>
  <c r="D463" i="21"/>
  <c r="M462" i="21"/>
  <c r="I462" i="21"/>
  <c r="E462" i="21"/>
  <c r="D462" i="21"/>
  <c r="M461" i="21"/>
  <c r="I461" i="21"/>
  <c r="E461" i="21"/>
  <c r="D461" i="21"/>
  <c r="M460" i="21"/>
  <c r="I460" i="21"/>
  <c r="E460" i="21"/>
  <c r="D460" i="21"/>
  <c r="M459" i="21"/>
  <c r="I459" i="21"/>
  <c r="E459" i="21"/>
  <c r="D459" i="21"/>
  <c r="M458" i="21"/>
  <c r="I458" i="21"/>
  <c r="E458" i="21"/>
  <c r="D458" i="21"/>
  <c r="M457" i="21"/>
  <c r="I457" i="21"/>
  <c r="E457" i="21"/>
  <c r="D457" i="21"/>
  <c r="M456" i="21"/>
  <c r="I456" i="21"/>
  <c r="E456" i="21"/>
  <c r="D456" i="21"/>
  <c r="M455" i="21"/>
  <c r="I455" i="21"/>
  <c r="E455" i="21"/>
  <c r="D455" i="21"/>
  <c r="M454" i="21"/>
  <c r="I454" i="21"/>
  <c r="E454" i="21"/>
  <c r="D454" i="21"/>
  <c r="M453" i="21"/>
  <c r="I453" i="21"/>
  <c r="E453" i="21"/>
  <c r="D453" i="21"/>
  <c r="M452" i="21"/>
  <c r="I452" i="21"/>
  <c r="E452" i="21"/>
  <c r="D452" i="21"/>
  <c r="M451" i="21"/>
  <c r="I451" i="21"/>
  <c r="E451" i="21"/>
  <c r="D451" i="21"/>
  <c r="M450" i="21"/>
  <c r="I450" i="21"/>
  <c r="E450" i="21"/>
  <c r="D450" i="21"/>
  <c r="M449" i="21"/>
  <c r="I449" i="21"/>
  <c r="E449" i="21"/>
  <c r="D449" i="21"/>
  <c r="M448" i="21"/>
  <c r="I448" i="21"/>
  <c r="E448" i="21"/>
  <c r="D448" i="21"/>
  <c r="M447" i="21"/>
  <c r="I447" i="21"/>
  <c r="E447" i="21"/>
  <c r="D447" i="21"/>
  <c r="M446" i="21"/>
  <c r="I446" i="21"/>
  <c r="E446" i="21"/>
  <c r="D446" i="21"/>
  <c r="M445" i="21"/>
  <c r="I445" i="21"/>
  <c r="E445" i="21"/>
  <c r="D445" i="21"/>
  <c r="M444" i="21"/>
  <c r="I444" i="21"/>
  <c r="E444" i="21"/>
  <c r="D444" i="21"/>
  <c r="M443" i="21"/>
  <c r="I443" i="21"/>
  <c r="E443" i="21"/>
  <c r="D443" i="21"/>
  <c r="M442" i="21"/>
  <c r="I442" i="21"/>
  <c r="E442" i="21"/>
  <c r="D442" i="21"/>
  <c r="M441" i="21"/>
  <c r="I441" i="21"/>
  <c r="E441" i="21"/>
  <c r="D441" i="21"/>
  <c r="M440" i="21"/>
  <c r="I440" i="21"/>
  <c r="E440" i="21"/>
  <c r="D440" i="21"/>
  <c r="M439" i="21"/>
  <c r="I439" i="21"/>
  <c r="E439" i="21"/>
  <c r="D439" i="21"/>
  <c r="M438" i="21"/>
  <c r="I438" i="21"/>
  <c r="E438" i="21"/>
  <c r="D438" i="21"/>
  <c r="M437" i="21"/>
  <c r="I437" i="21"/>
  <c r="E437" i="21"/>
  <c r="D437" i="21"/>
  <c r="M436" i="21"/>
  <c r="I436" i="21"/>
  <c r="E436" i="21"/>
  <c r="D436" i="21"/>
  <c r="M435" i="21"/>
  <c r="I435" i="21"/>
  <c r="E435" i="21"/>
  <c r="D435" i="21"/>
  <c r="M434" i="21"/>
  <c r="I434" i="21"/>
  <c r="E434" i="21"/>
  <c r="D434" i="21"/>
  <c r="M433" i="21"/>
  <c r="I433" i="21"/>
  <c r="E433" i="21"/>
  <c r="D433" i="21"/>
  <c r="M432" i="21"/>
  <c r="I432" i="21"/>
  <c r="E432" i="21"/>
  <c r="D432" i="21"/>
  <c r="M431" i="21"/>
  <c r="I431" i="21"/>
  <c r="E431" i="21"/>
  <c r="D431" i="21"/>
  <c r="M430" i="21"/>
  <c r="I430" i="21"/>
  <c r="E430" i="21"/>
  <c r="D430" i="21"/>
  <c r="M429" i="21"/>
  <c r="I429" i="21"/>
  <c r="E429" i="21"/>
  <c r="D429" i="21"/>
  <c r="M428" i="21"/>
  <c r="I428" i="21"/>
  <c r="E428" i="21"/>
  <c r="D428" i="21"/>
  <c r="M427" i="21"/>
  <c r="I427" i="21"/>
  <c r="E427" i="21"/>
  <c r="D427" i="21"/>
  <c r="M426" i="21"/>
  <c r="I426" i="21"/>
  <c r="E426" i="21"/>
  <c r="D426" i="21"/>
  <c r="M425" i="21"/>
  <c r="I425" i="21"/>
  <c r="D425" i="21"/>
  <c r="M424" i="21"/>
  <c r="I424" i="21"/>
  <c r="E424" i="21"/>
  <c r="D424" i="21"/>
  <c r="M423" i="21"/>
  <c r="I423" i="21"/>
  <c r="E423" i="21"/>
  <c r="D423" i="21"/>
  <c r="M422" i="21"/>
  <c r="I422" i="21"/>
  <c r="E422" i="21"/>
  <c r="D422" i="21"/>
  <c r="M421" i="21"/>
  <c r="I421" i="21"/>
  <c r="E421" i="21"/>
  <c r="D421" i="21"/>
  <c r="M420" i="21"/>
  <c r="I420" i="21"/>
  <c r="E420" i="21"/>
  <c r="D420" i="21"/>
  <c r="M419" i="21"/>
  <c r="I419" i="21"/>
  <c r="E419" i="21"/>
  <c r="D419" i="21"/>
  <c r="M418" i="21"/>
  <c r="I418" i="21"/>
  <c r="E418" i="21"/>
  <c r="D418" i="21"/>
  <c r="M417" i="21"/>
  <c r="I417" i="21"/>
  <c r="E417" i="21"/>
  <c r="D417" i="21"/>
  <c r="M416" i="21"/>
  <c r="I416" i="21"/>
  <c r="E416" i="21"/>
  <c r="D416" i="21"/>
  <c r="M415" i="21"/>
  <c r="I415" i="21"/>
  <c r="E415" i="21"/>
  <c r="D415" i="21"/>
  <c r="M414" i="21"/>
  <c r="I414" i="21"/>
  <c r="E414" i="21"/>
  <c r="D414" i="21"/>
  <c r="M413" i="21"/>
  <c r="I413" i="21"/>
  <c r="E413" i="21"/>
  <c r="D413" i="21"/>
  <c r="M412" i="21"/>
  <c r="I412" i="21"/>
  <c r="E412" i="21"/>
  <c r="D412" i="21"/>
  <c r="M411" i="21"/>
  <c r="I411" i="21"/>
  <c r="E411" i="21"/>
  <c r="D411" i="21"/>
  <c r="M410" i="21"/>
  <c r="I410" i="21"/>
  <c r="E410" i="21"/>
  <c r="D410" i="21"/>
  <c r="M409" i="21"/>
  <c r="I409" i="21"/>
  <c r="E409" i="21"/>
  <c r="D409" i="21"/>
  <c r="M408" i="21"/>
  <c r="I408" i="21"/>
  <c r="E408" i="21"/>
  <c r="D408" i="21"/>
  <c r="M407" i="21"/>
  <c r="I407" i="21"/>
  <c r="E407" i="21"/>
  <c r="D407" i="21"/>
  <c r="M406" i="21"/>
  <c r="I406" i="21"/>
  <c r="E406" i="21"/>
  <c r="D406" i="21"/>
  <c r="M405" i="21"/>
  <c r="I405" i="21"/>
  <c r="E405" i="21"/>
  <c r="D405" i="21"/>
  <c r="M404" i="21"/>
  <c r="I404" i="21"/>
  <c r="E404" i="21"/>
  <c r="D404" i="21"/>
  <c r="M403" i="21"/>
  <c r="I403" i="21"/>
  <c r="E403" i="21"/>
  <c r="D403" i="21"/>
  <c r="M402" i="21"/>
  <c r="I402" i="21"/>
  <c r="E402" i="21"/>
  <c r="D402" i="21"/>
  <c r="M401" i="21"/>
  <c r="I401" i="21"/>
  <c r="E401" i="21"/>
  <c r="D401" i="21"/>
  <c r="M400" i="21"/>
  <c r="I400" i="21"/>
  <c r="E400" i="21"/>
  <c r="D400" i="21"/>
  <c r="M399" i="21"/>
  <c r="I399" i="21"/>
  <c r="E399" i="21"/>
  <c r="D399" i="21"/>
  <c r="M398" i="21"/>
  <c r="I398" i="21"/>
  <c r="E398" i="21"/>
  <c r="D398" i="21"/>
  <c r="M397" i="21"/>
  <c r="I397" i="21"/>
  <c r="E397" i="21"/>
  <c r="D397" i="21"/>
  <c r="M396" i="21"/>
  <c r="I396" i="21"/>
  <c r="E396" i="21"/>
  <c r="D396" i="21"/>
  <c r="M395" i="21"/>
  <c r="I395" i="21"/>
  <c r="E395" i="21"/>
  <c r="D395" i="21"/>
  <c r="M394" i="21"/>
  <c r="I394" i="21"/>
  <c r="E394" i="21"/>
  <c r="D394" i="21"/>
  <c r="M393" i="21"/>
  <c r="I393" i="21"/>
  <c r="E393" i="21"/>
  <c r="D393" i="21"/>
  <c r="M392" i="21"/>
  <c r="I392" i="21"/>
  <c r="E392" i="21"/>
  <c r="D392" i="21"/>
  <c r="M391" i="21"/>
  <c r="I391" i="21"/>
  <c r="E391" i="21"/>
  <c r="D391" i="21"/>
  <c r="M390" i="21"/>
  <c r="I390" i="21"/>
  <c r="E390" i="21"/>
  <c r="D390" i="21"/>
  <c r="M389" i="21"/>
  <c r="I389" i="21"/>
  <c r="E389" i="21"/>
  <c r="D389" i="21"/>
  <c r="M388" i="21"/>
  <c r="I388" i="21"/>
  <c r="E388" i="21"/>
  <c r="D388" i="21"/>
  <c r="M387" i="21"/>
  <c r="I387" i="21"/>
  <c r="E387" i="21"/>
  <c r="D387" i="21"/>
  <c r="M386" i="21"/>
  <c r="I386" i="21"/>
  <c r="E386" i="21"/>
  <c r="D386" i="21"/>
  <c r="M385" i="21"/>
  <c r="I385" i="21"/>
  <c r="E385" i="21"/>
  <c r="D385" i="21"/>
  <c r="M384" i="21"/>
  <c r="I384" i="21"/>
  <c r="E384" i="21"/>
  <c r="D384" i="21"/>
  <c r="M383" i="21"/>
  <c r="I383" i="21"/>
  <c r="E383" i="21"/>
  <c r="D383" i="21"/>
  <c r="M382" i="21"/>
  <c r="I382" i="21"/>
  <c r="E382" i="21"/>
  <c r="D382" i="21"/>
  <c r="M381" i="21"/>
  <c r="I381" i="21"/>
  <c r="E381" i="21"/>
  <c r="D381" i="21"/>
  <c r="M380" i="21"/>
  <c r="I380" i="21"/>
  <c r="E380" i="21"/>
  <c r="D380" i="21"/>
  <c r="M379" i="21"/>
  <c r="I379" i="21"/>
  <c r="E379" i="21"/>
  <c r="D379" i="21"/>
  <c r="M378" i="21"/>
  <c r="I378" i="21"/>
  <c r="E378" i="21"/>
  <c r="D378" i="21"/>
  <c r="M377" i="21"/>
  <c r="I377" i="21"/>
  <c r="E377" i="21"/>
  <c r="D377" i="21"/>
  <c r="M376" i="21"/>
  <c r="I376" i="21"/>
  <c r="E376" i="21"/>
  <c r="D376" i="21"/>
  <c r="M375" i="21"/>
  <c r="I375" i="21"/>
  <c r="E375" i="21"/>
  <c r="D375" i="21"/>
  <c r="M374" i="21"/>
  <c r="I374" i="21"/>
  <c r="E374" i="21"/>
  <c r="D374" i="21"/>
  <c r="M373" i="21"/>
  <c r="I373" i="21"/>
  <c r="E373" i="21"/>
  <c r="D373" i="21"/>
  <c r="M372" i="21"/>
  <c r="I372" i="21"/>
  <c r="E372" i="21"/>
  <c r="D372" i="21"/>
  <c r="M371" i="21"/>
  <c r="I371" i="21"/>
  <c r="E371" i="21"/>
  <c r="D371" i="21"/>
  <c r="M370" i="21"/>
  <c r="I370" i="21"/>
  <c r="E370" i="21"/>
  <c r="D370" i="21"/>
  <c r="M369" i="21"/>
  <c r="I369" i="21"/>
  <c r="E369" i="21"/>
  <c r="D369" i="21"/>
  <c r="M368" i="21"/>
  <c r="I368" i="21"/>
  <c r="E368" i="21"/>
  <c r="D368" i="21"/>
  <c r="M367" i="21"/>
  <c r="I367" i="21"/>
  <c r="E367" i="21"/>
  <c r="D367" i="21"/>
  <c r="M366" i="21"/>
  <c r="I366" i="21"/>
  <c r="E366" i="21"/>
  <c r="D366" i="21"/>
  <c r="M365" i="21"/>
  <c r="I365" i="21"/>
  <c r="E365" i="21"/>
  <c r="D365" i="21"/>
  <c r="M364" i="21"/>
  <c r="I364" i="21"/>
  <c r="E364" i="21"/>
  <c r="D364" i="21"/>
  <c r="M363" i="21"/>
  <c r="I363" i="21"/>
  <c r="E363" i="21"/>
  <c r="D363" i="21"/>
  <c r="M362" i="21"/>
  <c r="I362" i="21"/>
  <c r="E362" i="21"/>
  <c r="D362" i="21"/>
  <c r="M361" i="21"/>
  <c r="I361" i="21"/>
  <c r="E361" i="21"/>
  <c r="D361" i="21"/>
  <c r="M360" i="21"/>
  <c r="I360" i="21"/>
  <c r="E360" i="21"/>
  <c r="D360" i="21"/>
  <c r="M359" i="21"/>
  <c r="I359" i="21"/>
  <c r="E359" i="21"/>
  <c r="D359" i="21"/>
  <c r="M358" i="21"/>
  <c r="I358" i="21"/>
  <c r="E358" i="21"/>
  <c r="D358" i="21"/>
  <c r="M357" i="21"/>
  <c r="I357" i="21"/>
  <c r="E357" i="21"/>
  <c r="D357" i="21"/>
  <c r="M356" i="21"/>
  <c r="I356" i="21"/>
  <c r="E356" i="21"/>
  <c r="D356" i="21"/>
  <c r="M355" i="21"/>
  <c r="I355" i="21"/>
  <c r="E355" i="21"/>
  <c r="D355" i="21"/>
  <c r="M354" i="21"/>
  <c r="I354" i="21"/>
  <c r="E354" i="21"/>
  <c r="D354" i="21"/>
  <c r="M353" i="21"/>
  <c r="I353" i="21"/>
  <c r="E353" i="21"/>
  <c r="D353" i="21"/>
  <c r="M352" i="21"/>
  <c r="I352" i="21"/>
  <c r="E352" i="21"/>
  <c r="D352" i="21"/>
  <c r="M351" i="21"/>
  <c r="I351" i="21"/>
  <c r="E351" i="21"/>
  <c r="D351" i="21"/>
  <c r="M350" i="21"/>
  <c r="I350" i="21"/>
  <c r="E350" i="21"/>
  <c r="D350" i="21"/>
  <c r="M349" i="21"/>
  <c r="I349" i="21"/>
  <c r="E349" i="21"/>
  <c r="D349" i="21"/>
  <c r="M348" i="21"/>
  <c r="I348" i="21"/>
  <c r="E348" i="21"/>
  <c r="D348" i="21"/>
  <c r="M347" i="21"/>
  <c r="I347" i="21"/>
  <c r="E347" i="21"/>
  <c r="D347" i="21"/>
  <c r="M346" i="21"/>
  <c r="I346" i="21"/>
  <c r="E346" i="21"/>
  <c r="D346" i="21"/>
  <c r="M345" i="21"/>
  <c r="I345" i="21"/>
  <c r="E345" i="21"/>
  <c r="D345" i="21"/>
  <c r="M344" i="21"/>
  <c r="I344" i="21"/>
  <c r="E344" i="21"/>
  <c r="D344" i="21"/>
  <c r="M343" i="21"/>
  <c r="I343" i="21"/>
  <c r="E343" i="21"/>
  <c r="D343" i="21"/>
  <c r="M342" i="21"/>
  <c r="I342" i="21"/>
  <c r="E342" i="21"/>
  <c r="D342" i="21"/>
  <c r="M341" i="21"/>
  <c r="I341" i="21"/>
  <c r="E341" i="21"/>
  <c r="D341" i="21"/>
  <c r="M340" i="21"/>
  <c r="I340" i="21"/>
  <c r="E340" i="21"/>
  <c r="D340" i="21"/>
  <c r="M339" i="21"/>
  <c r="I339" i="21"/>
  <c r="E339" i="21"/>
  <c r="D339" i="21"/>
  <c r="M338" i="21"/>
  <c r="I338" i="21"/>
  <c r="E338" i="21"/>
  <c r="D338" i="21"/>
  <c r="M337" i="21"/>
  <c r="I337" i="21"/>
  <c r="E337" i="21"/>
  <c r="D337" i="21"/>
  <c r="M336" i="21"/>
  <c r="I336" i="21"/>
  <c r="E336" i="21"/>
  <c r="D336" i="21"/>
  <c r="M335" i="21"/>
  <c r="I335" i="21"/>
  <c r="E335" i="21"/>
  <c r="D335" i="21"/>
  <c r="M334" i="21"/>
  <c r="I334" i="21"/>
  <c r="E334" i="21"/>
  <c r="D334" i="21"/>
  <c r="M333" i="21"/>
  <c r="I333" i="21"/>
  <c r="E333" i="21"/>
  <c r="D333" i="21"/>
  <c r="M332" i="21"/>
  <c r="I332" i="21"/>
  <c r="E332" i="21"/>
  <c r="D332" i="21"/>
  <c r="M331" i="21"/>
  <c r="I331" i="21"/>
  <c r="E331" i="21"/>
  <c r="D331" i="21"/>
  <c r="M330" i="21"/>
  <c r="I330" i="21"/>
  <c r="E330" i="21"/>
  <c r="D330" i="21"/>
  <c r="M329" i="21"/>
  <c r="I329" i="21"/>
  <c r="E329" i="21"/>
  <c r="D329" i="21"/>
  <c r="M328" i="21"/>
  <c r="I328" i="21"/>
  <c r="E328" i="21"/>
  <c r="D328" i="21"/>
  <c r="M327" i="21"/>
  <c r="I327" i="21"/>
  <c r="E327" i="21"/>
  <c r="D327" i="21"/>
  <c r="M326" i="21"/>
  <c r="I326" i="21"/>
  <c r="E326" i="21"/>
  <c r="D326" i="21"/>
  <c r="M325" i="21"/>
  <c r="I325" i="21"/>
  <c r="E325" i="21"/>
  <c r="D325" i="21"/>
  <c r="M324" i="21"/>
  <c r="I324" i="21"/>
  <c r="E324" i="21"/>
  <c r="D324" i="21"/>
  <c r="M323" i="21"/>
  <c r="I323" i="21"/>
  <c r="E323" i="21"/>
  <c r="D323" i="21"/>
  <c r="M322" i="21"/>
  <c r="I322" i="21"/>
  <c r="E322" i="21"/>
  <c r="D322" i="21"/>
  <c r="M321" i="21"/>
  <c r="I321" i="21"/>
  <c r="E321" i="21"/>
  <c r="D321" i="21"/>
  <c r="M320" i="21"/>
  <c r="I320" i="21"/>
  <c r="E320" i="21"/>
  <c r="D320" i="21"/>
  <c r="M319" i="21"/>
  <c r="I319" i="21"/>
  <c r="E319" i="21"/>
  <c r="D319" i="21"/>
  <c r="M318" i="21"/>
  <c r="I318" i="21"/>
  <c r="E318" i="21"/>
  <c r="D318" i="21"/>
  <c r="M317" i="21"/>
  <c r="I317" i="21"/>
  <c r="E317" i="21"/>
  <c r="D317" i="21"/>
  <c r="M316" i="21"/>
  <c r="I316" i="21"/>
  <c r="E316" i="21"/>
  <c r="D316" i="21"/>
  <c r="M315" i="21"/>
  <c r="I315" i="21"/>
  <c r="E315" i="21"/>
  <c r="D315" i="21"/>
  <c r="M314" i="21"/>
  <c r="I314" i="21"/>
  <c r="E314" i="21"/>
  <c r="D314" i="21"/>
  <c r="M313" i="21"/>
  <c r="I313" i="21"/>
  <c r="E313" i="21"/>
  <c r="D313" i="21"/>
  <c r="M312" i="21"/>
  <c r="I312" i="21"/>
  <c r="E312" i="21"/>
  <c r="D312" i="21"/>
  <c r="M311" i="21"/>
  <c r="I311" i="21"/>
  <c r="E311" i="21"/>
  <c r="D311" i="21"/>
  <c r="M310" i="21"/>
  <c r="I310" i="21"/>
  <c r="E310" i="21"/>
  <c r="D310" i="21"/>
  <c r="M309" i="21"/>
  <c r="I309" i="21"/>
  <c r="E309" i="21"/>
  <c r="D309" i="21"/>
  <c r="M308" i="21"/>
  <c r="I308" i="21"/>
  <c r="E308" i="21"/>
  <c r="D308" i="21"/>
  <c r="M307" i="21"/>
  <c r="I307" i="21"/>
  <c r="E307" i="21"/>
  <c r="D307" i="21"/>
  <c r="M306" i="21"/>
  <c r="I306" i="21"/>
  <c r="E306" i="21"/>
  <c r="D306" i="21"/>
  <c r="M305" i="21"/>
  <c r="I305" i="21"/>
  <c r="E305" i="21"/>
  <c r="D305" i="21"/>
  <c r="M304" i="21"/>
  <c r="I304" i="21"/>
  <c r="E304" i="21"/>
  <c r="D304" i="21"/>
  <c r="M303" i="21"/>
  <c r="I303" i="21"/>
  <c r="E303" i="21"/>
  <c r="D303" i="21"/>
  <c r="M302" i="21"/>
  <c r="I302" i="21"/>
  <c r="E302" i="21"/>
  <c r="D302" i="21"/>
  <c r="M301" i="21"/>
  <c r="I301" i="21"/>
  <c r="E301" i="21"/>
  <c r="D301" i="21"/>
  <c r="M300" i="21"/>
  <c r="I300" i="21"/>
  <c r="E300" i="21"/>
  <c r="D300" i="21"/>
  <c r="M299" i="21"/>
  <c r="I299" i="21"/>
  <c r="E299" i="21"/>
  <c r="D299" i="21"/>
  <c r="M298" i="21"/>
  <c r="I298" i="21"/>
  <c r="E298" i="21"/>
  <c r="D298" i="21"/>
  <c r="M297" i="21"/>
  <c r="I297" i="21"/>
  <c r="E297" i="21"/>
  <c r="D297" i="21"/>
  <c r="M296" i="21"/>
  <c r="I296" i="21"/>
  <c r="E296" i="21"/>
  <c r="D296" i="21"/>
  <c r="M295" i="21"/>
  <c r="I295" i="21"/>
  <c r="E295" i="21"/>
  <c r="D295" i="21"/>
  <c r="M294" i="21"/>
  <c r="I294" i="21"/>
  <c r="E294" i="21"/>
  <c r="D294" i="21"/>
  <c r="M293" i="21"/>
  <c r="I293" i="21"/>
  <c r="E293" i="21"/>
  <c r="D293" i="21"/>
  <c r="M292" i="21"/>
  <c r="I292" i="21"/>
  <c r="E292" i="21"/>
  <c r="D292" i="21"/>
  <c r="M291" i="21"/>
  <c r="I291" i="21"/>
  <c r="E291" i="21"/>
  <c r="D291" i="21"/>
  <c r="M290" i="21"/>
  <c r="I290" i="21"/>
  <c r="E290" i="21"/>
  <c r="D290" i="21"/>
  <c r="M289" i="21"/>
  <c r="I289" i="21"/>
  <c r="E289" i="21"/>
  <c r="D289" i="21"/>
  <c r="M288" i="21"/>
  <c r="I288" i="21"/>
  <c r="E288" i="21"/>
  <c r="D288" i="21"/>
  <c r="M287" i="21"/>
  <c r="I287" i="21"/>
  <c r="E287" i="21"/>
  <c r="D287" i="21"/>
  <c r="M286" i="21"/>
  <c r="I286" i="21"/>
  <c r="E286" i="21"/>
  <c r="D286" i="21"/>
  <c r="M285" i="21"/>
  <c r="I285" i="21"/>
  <c r="E285" i="21"/>
  <c r="D285" i="21"/>
  <c r="M284" i="21"/>
  <c r="I284" i="21"/>
  <c r="E284" i="21"/>
  <c r="D284" i="21"/>
  <c r="M283" i="21"/>
  <c r="I283" i="21"/>
  <c r="E283" i="21"/>
  <c r="D283" i="21"/>
  <c r="M282" i="21"/>
  <c r="I282" i="21"/>
  <c r="E282" i="21"/>
  <c r="D282" i="21"/>
  <c r="M281" i="21"/>
  <c r="I281" i="21"/>
  <c r="E281" i="21"/>
  <c r="D281" i="21"/>
  <c r="M280" i="21"/>
  <c r="I280" i="21"/>
  <c r="E280" i="21"/>
  <c r="D280" i="21"/>
  <c r="M279" i="21"/>
  <c r="I279" i="21"/>
  <c r="E279" i="21"/>
  <c r="D279" i="21"/>
  <c r="M278" i="21"/>
  <c r="I278" i="21"/>
  <c r="E278" i="21"/>
  <c r="D278" i="21"/>
  <c r="M277" i="21"/>
  <c r="I277" i="21"/>
  <c r="E277" i="21"/>
  <c r="D277" i="21"/>
  <c r="M276" i="21"/>
  <c r="I276" i="21"/>
  <c r="E276" i="21"/>
  <c r="D276" i="21"/>
  <c r="M275" i="21"/>
  <c r="I275" i="21"/>
  <c r="E275" i="21"/>
  <c r="D275" i="21"/>
  <c r="M274" i="21"/>
  <c r="I274" i="21"/>
  <c r="E274" i="21"/>
  <c r="D274" i="21"/>
  <c r="M273" i="21"/>
  <c r="I273" i="21"/>
  <c r="E273" i="21"/>
  <c r="D273" i="21"/>
  <c r="M272" i="21"/>
  <c r="I272" i="21"/>
  <c r="E272" i="21"/>
  <c r="D272" i="21"/>
  <c r="M271" i="21"/>
  <c r="I271" i="21"/>
  <c r="E271" i="21"/>
  <c r="D271" i="21"/>
  <c r="M270" i="21"/>
  <c r="I270" i="21"/>
  <c r="E270" i="21"/>
  <c r="D270" i="21"/>
  <c r="M269" i="21"/>
  <c r="I269" i="21"/>
  <c r="E269" i="21"/>
  <c r="D269" i="21"/>
  <c r="M268" i="21"/>
  <c r="I268" i="21"/>
  <c r="E268" i="21"/>
  <c r="D268" i="21"/>
  <c r="M267" i="21"/>
  <c r="I267" i="21"/>
  <c r="E267" i="21"/>
  <c r="D267" i="21"/>
  <c r="M266" i="21"/>
  <c r="I266" i="21"/>
  <c r="E266" i="21"/>
  <c r="D266" i="21"/>
  <c r="M265" i="21"/>
  <c r="I265" i="21"/>
  <c r="E265" i="21"/>
  <c r="D265" i="21"/>
  <c r="M264" i="21"/>
  <c r="I264" i="21"/>
  <c r="E264" i="21"/>
  <c r="D264" i="21"/>
  <c r="M263" i="21"/>
  <c r="I263" i="21"/>
  <c r="E263" i="21"/>
  <c r="D263" i="21"/>
  <c r="M262" i="21"/>
  <c r="I262" i="21"/>
  <c r="E262" i="21"/>
  <c r="D262" i="21"/>
  <c r="M261" i="21"/>
  <c r="I261" i="21"/>
  <c r="E261" i="21"/>
  <c r="D261" i="21"/>
  <c r="M260" i="21"/>
  <c r="I260" i="21"/>
  <c r="E260" i="21"/>
  <c r="D260" i="21"/>
  <c r="M259" i="21"/>
  <c r="I259" i="21"/>
  <c r="E259" i="21"/>
  <c r="D259" i="21"/>
  <c r="M258" i="21"/>
  <c r="I258" i="21"/>
  <c r="E258" i="21"/>
  <c r="D258" i="21"/>
  <c r="M257" i="21"/>
  <c r="I257" i="21"/>
  <c r="E257" i="21"/>
  <c r="D257" i="21"/>
  <c r="M256" i="21"/>
  <c r="I256" i="21"/>
  <c r="E256" i="21"/>
  <c r="D256" i="21"/>
  <c r="M255" i="21"/>
  <c r="I255" i="21"/>
  <c r="E255" i="21"/>
  <c r="D255" i="21"/>
  <c r="M254" i="21"/>
  <c r="I254" i="21"/>
  <c r="E254" i="21"/>
  <c r="D254" i="21"/>
  <c r="M253" i="21"/>
  <c r="I253" i="21"/>
  <c r="E253" i="21"/>
  <c r="D253" i="21"/>
  <c r="M252" i="21"/>
  <c r="I252" i="21"/>
  <c r="E252" i="21"/>
  <c r="D252" i="21"/>
  <c r="M251" i="21"/>
  <c r="I251" i="21"/>
  <c r="E251" i="21"/>
  <c r="D251" i="21"/>
  <c r="M250" i="21"/>
  <c r="I250" i="21"/>
  <c r="E250" i="21"/>
  <c r="D250" i="21"/>
  <c r="M249" i="21"/>
  <c r="I249" i="21"/>
  <c r="E249" i="21"/>
  <c r="D249" i="21"/>
  <c r="M248" i="21"/>
  <c r="I248" i="21"/>
  <c r="E248" i="21"/>
  <c r="D248" i="21"/>
  <c r="M247" i="21"/>
  <c r="I247" i="21"/>
  <c r="E247" i="21"/>
  <c r="D247" i="21"/>
  <c r="M246" i="21"/>
  <c r="I246" i="21"/>
  <c r="E246" i="21"/>
  <c r="D246" i="21"/>
  <c r="M245" i="21"/>
  <c r="I245" i="21"/>
  <c r="E245" i="21"/>
  <c r="D245" i="21"/>
  <c r="M244" i="21"/>
  <c r="I244" i="21"/>
  <c r="E244" i="21"/>
  <c r="D244" i="21"/>
  <c r="M243" i="21"/>
  <c r="I243" i="21"/>
  <c r="E243" i="21"/>
  <c r="D243" i="21"/>
  <c r="M242" i="21"/>
  <c r="I242" i="21"/>
  <c r="E242" i="21"/>
  <c r="D242" i="21"/>
  <c r="M241" i="21"/>
  <c r="I241" i="21"/>
  <c r="E241" i="21"/>
  <c r="D241" i="21"/>
  <c r="M240" i="21"/>
  <c r="I240" i="21"/>
  <c r="E240" i="21"/>
  <c r="D240" i="21"/>
  <c r="M239" i="21"/>
  <c r="I239" i="21"/>
  <c r="E239" i="21"/>
  <c r="D239" i="21"/>
  <c r="M238" i="21"/>
  <c r="I238" i="21"/>
  <c r="E238" i="21"/>
  <c r="D238" i="21"/>
  <c r="M237" i="21"/>
  <c r="I237" i="21"/>
  <c r="E237" i="21"/>
  <c r="D237" i="21"/>
  <c r="M236" i="21"/>
  <c r="I236" i="21"/>
  <c r="E236" i="21"/>
  <c r="D236" i="21"/>
  <c r="M235" i="21"/>
  <c r="I235" i="21"/>
  <c r="E235" i="21"/>
  <c r="D235" i="21"/>
  <c r="M234" i="21"/>
  <c r="I234" i="21"/>
  <c r="E234" i="21"/>
  <c r="D234" i="21"/>
  <c r="M233" i="21"/>
  <c r="I233" i="21"/>
  <c r="E233" i="21"/>
  <c r="D233" i="21"/>
  <c r="M232" i="21"/>
  <c r="I232" i="21"/>
  <c r="E232" i="21"/>
  <c r="D232" i="21"/>
  <c r="M231" i="21"/>
  <c r="I231" i="21"/>
  <c r="E231" i="21"/>
  <c r="D231" i="21"/>
  <c r="M230" i="21"/>
  <c r="I230" i="21"/>
  <c r="E230" i="21"/>
  <c r="D230" i="21"/>
  <c r="M229" i="21"/>
  <c r="I229" i="21"/>
  <c r="E229" i="21"/>
  <c r="D229" i="21"/>
  <c r="M228" i="21"/>
  <c r="I228" i="21"/>
  <c r="E228" i="21"/>
  <c r="D228" i="21"/>
  <c r="M227" i="21"/>
  <c r="I227" i="21"/>
  <c r="E227" i="21"/>
  <c r="D227" i="21"/>
  <c r="M226" i="21"/>
  <c r="I226" i="21"/>
  <c r="E226" i="21"/>
  <c r="D226" i="21"/>
  <c r="M225" i="21"/>
  <c r="I225" i="21"/>
  <c r="E225" i="21"/>
  <c r="D225" i="21"/>
  <c r="M224" i="21"/>
  <c r="I224" i="21"/>
  <c r="E224" i="21"/>
  <c r="D224" i="21"/>
  <c r="M223" i="21"/>
  <c r="I223" i="21"/>
  <c r="E223" i="21"/>
  <c r="D223" i="21"/>
  <c r="M222" i="21"/>
  <c r="I222" i="21"/>
  <c r="E222" i="21"/>
  <c r="D222" i="21"/>
  <c r="M221" i="21"/>
  <c r="I221" i="21"/>
  <c r="E221" i="21"/>
  <c r="D221" i="21"/>
  <c r="M220" i="21"/>
  <c r="I220" i="21"/>
  <c r="E220" i="21"/>
  <c r="D220" i="21"/>
  <c r="M219" i="21"/>
  <c r="I219" i="21"/>
  <c r="E219" i="21"/>
  <c r="D219" i="21"/>
  <c r="M218" i="21"/>
  <c r="I218" i="21"/>
  <c r="E218" i="21"/>
  <c r="D218" i="21"/>
  <c r="M217" i="21"/>
  <c r="I217" i="21"/>
  <c r="E217" i="21"/>
  <c r="D217" i="21"/>
  <c r="M216" i="21"/>
  <c r="I216" i="21"/>
  <c r="E216" i="21"/>
  <c r="D216" i="21"/>
  <c r="M215" i="21"/>
  <c r="I215" i="21"/>
  <c r="E215" i="21"/>
  <c r="D215" i="21"/>
  <c r="M214" i="21"/>
  <c r="I214" i="21"/>
  <c r="E214" i="21"/>
  <c r="D214" i="21"/>
  <c r="M213" i="21"/>
  <c r="I213" i="21"/>
  <c r="E213" i="21"/>
  <c r="D213" i="21"/>
  <c r="M212" i="21"/>
  <c r="I212" i="21"/>
  <c r="E212" i="21"/>
  <c r="D212" i="21"/>
  <c r="M211" i="21"/>
  <c r="I211" i="21"/>
  <c r="E211" i="21"/>
  <c r="D211" i="21"/>
  <c r="M210" i="21"/>
  <c r="I210" i="21"/>
  <c r="E210" i="21"/>
  <c r="D210" i="21"/>
  <c r="M209" i="21"/>
  <c r="I209" i="21"/>
  <c r="E209" i="21"/>
  <c r="D209" i="21"/>
  <c r="M208" i="21"/>
  <c r="I208" i="21"/>
  <c r="E208" i="21"/>
  <c r="D208" i="21"/>
  <c r="M207" i="21"/>
  <c r="I207" i="21"/>
  <c r="E207" i="21"/>
  <c r="D207" i="21"/>
  <c r="M206" i="21"/>
  <c r="I206" i="21"/>
  <c r="E206" i="21"/>
  <c r="D206" i="21"/>
  <c r="N205" i="21"/>
  <c r="M205" i="21"/>
  <c r="I205" i="21"/>
  <c r="E205" i="21"/>
  <c r="D205" i="21"/>
  <c r="M204" i="21"/>
  <c r="I204" i="21"/>
  <c r="E204" i="21"/>
  <c r="D204" i="21"/>
  <c r="M203" i="21"/>
  <c r="I203" i="21"/>
  <c r="E203" i="21"/>
  <c r="D203" i="21"/>
  <c r="M202" i="21"/>
  <c r="I202" i="21"/>
  <c r="E202" i="21"/>
  <c r="D202" i="21"/>
  <c r="M201" i="21"/>
  <c r="I201" i="21"/>
  <c r="E201" i="21"/>
  <c r="D201" i="21"/>
  <c r="M200" i="21"/>
  <c r="I200" i="21"/>
  <c r="E200" i="21"/>
  <c r="D200" i="21"/>
  <c r="M199" i="21"/>
  <c r="I199" i="21"/>
  <c r="E199" i="21"/>
  <c r="D199" i="21"/>
  <c r="M198" i="21"/>
  <c r="I198" i="21"/>
  <c r="E198" i="21"/>
  <c r="D198" i="21"/>
  <c r="M197" i="21"/>
  <c r="I197" i="21"/>
  <c r="E197" i="21"/>
  <c r="D197" i="21"/>
  <c r="M196" i="21"/>
  <c r="I196" i="21"/>
  <c r="E196" i="21"/>
  <c r="D196" i="21"/>
  <c r="M195" i="21"/>
  <c r="I195" i="21"/>
  <c r="E195" i="21"/>
  <c r="D195" i="21"/>
  <c r="M194" i="21"/>
  <c r="I194" i="21"/>
  <c r="E194" i="21"/>
  <c r="D194" i="21"/>
  <c r="M193" i="21"/>
  <c r="I193" i="21"/>
  <c r="E193" i="21"/>
  <c r="D193" i="21"/>
  <c r="M192" i="21"/>
  <c r="I192" i="21"/>
  <c r="E192" i="21"/>
  <c r="D192" i="21"/>
  <c r="M191" i="21"/>
  <c r="I191" i="21"/>
  <c r="E191" i="21"/>
  <c r="D191" i="21"/>
  <c r="M190" i="21"/>
  <c r="I190" i="21"/>
  <c r="E190" i="21"/>
  <c r="D190" i="21"/>
  <c r="M189" i="21"/>
  <c r="I189" i="21"/>
  <c r="E189" i="21"/>
  <c r="D189" i="21"/>
  <c r="M188" i="21"/>
  <c r="I188" i="21"/>
  <c r="E188" i="21"/>
  <c r="D188" i="21"/>
  <c r="M187" i="21"/>
  <c r="I187" i="21"/>
  <c r="E187" i="21"/>
  <c r="D187" i="21"/>
  <c r="M186" i="21"/>
  <c r="I186" i="21"/>
  <c r="E186" i="21"/>
  <c r="D186" i="21"/>
  <c r="M185" i="21"/>
  <c r="I185" i="21"/>
  <c r="E185" i="21"/>
  <c r="D185" i="21"/>
  <c r="M184" i="21"/>
  <c r="I184" i="21"/>
  <c r="E184" i="21"/>
  <c r="D184" i="21"/>
  <c r="M183" i="21"/>
  <c r="I183" i="21"/>
  <c r="E183" i="21"/>
  <c r="D183" i="21"/>
  <c r="M182" i="21"/>
  <c r="I182" i="21"/>
  <c r="E182" i="21"/>
  <c r="D182" i="21"/>
  <c r="M181" i="21"/>
  <c r="I181" i="21"/>
  <c r="E181" i="21"/>
  <c r="D181" i="21"/>
  <c r="M180" i="21"/>
  <c r="I180" i="21"/>
  <c r="E180" i="21"/>
  <c r="D180" i="21"/>
  <c r="M179" i="21"/>
  <c r="I179" i="21"/>
  <c r="E179" i="21"/>
  <c r="D179" i="21"/>
  <c r="M178" i="21"/>
  <c r="I178" i="21"/>
  <c r="E178" i="21"/>
  <c r="D178" i="21"/>
  <c r="M177" i="21"/>
  <c r="I177" i="21"/>
  <c r="E177" i="21"/>
  <c r="D177" i="21"/>
  <c r="M176" i="21"/>
  <c r="I176" i="21"/>
  <c r="E176" i="21"/>
  <c r="D176" i="21"/>
  <c r="M175" i="21"/>
  <c r="I175" i="21"/>
  <c r="E175" i="21"/>
  <c r="D175" i="21"/>
  <c r="M174" i="21"/>
  <c r="I174" i="21"/>
  <c r="E174" i="21"/>
  <c r="D174" i="21"/>
  <c r="M173" i="21"/>
  <c r="I173" i="21"/>
  <c r="E173" i="21"/>
  <c r="D173" i="21"/>
  <c r="M172" i="21"/>
  <c r="I172" i="21"/>
  <c r="E172" i="21"/>
  <c r="D172" i="21"/>
  <c r="M171" i="21"/>
  <c r="I171" i="21"/>
  <c r="E171" i="21"/>
  <c r="D171" i="21"/>
  <c r="M170" i="21"/>
  <c r="I170" i="21"/>
  <c r="E170" i="21"/>
  <c r="D170" i="21"/>
  <c r="M169" i="21"/>
  <c r="I169" i="21"/>
  <c r="E169" i="21"/>
  <c r="D169" i="21"/>
  <c r="M168" i="21"/>
  <c r="I168" i="21"/>
  <c r="E168" i="21"/>
  <c r="D168" i="21"/>
  <c r="M167" i="21"/>
  <c r="I167" i="21"/>
  <c r="E167" i="21"/>
  <c r="D167" i="21"/>
  <c r="M166" i="21"/>
  <c r="I166" i="21"/>
  <c r="E166" i="21"/>
  <c r="D166" i="21"/>
  <c r="M165" i="21"/>
  <c r="I165" i="21"/>
  <c r="E165" i="21"/>
  <c r="D165" i="21"/>
  <c r="M164" i="21"/>
  <c r="I164" i="21"/>
  <c r="E164" i="21"/>
  <c r="D164" i="21"/>
  <c r="M163" i="21"/>
  <c r="I163" i="21"/>
  <c r="E163" i="21"/>
  <c r="D163" i="21"/>
  <c r="M162" i="21"/>
  <c r="I162" i="21"/>
  <c r="E162" i="21"/>
  <c r="D162" i="21"/>
  <c r="M161" i="21"/>
  <c r="I161" i="21"/>
  <c r="E161" i="21"/>
  <c r="D161" i="21"/>
  <c r="M160" i="21"/>
  <c r="I160" i="21"/>
  <c r="E160" i="21"/>
  <c r="D160" i="21"/>
  <c r="M159" i="21"/>
  <c r="I159" i="21"/>
  <c r="E159" i="21"/>
  <c r="D159" i="21"/>
  <c r="M158" i="21"/>
  <c r="I158" i="21"/>
  <c r="E158" i="21"/>
  <c r="D158" i="21"/>
  <c r="M157" i="21"/>
  <c r="I157" i="21"/>
  <c r="E157" i="21"/>
  <c r="D157" i="21"/>
  <c r="M156" i="21"/>
  <c r="I156" i="21"/>
  <c r="E156" i="21"/>
  <c r="D156" i="21"/>
  <c r="M155" i="21"/>
  <c r="I155" i="21"/>
  <c r="E155" i="21"/>
  <c r="D155" i="21"/>
  <c r="M154" i="21"/>
  <c r="I154" i="21"/>
  <c r="E154" i="21"/>
  <c r="D154" i="21"/>
  <c r="M153" i="21"/>
  <c r="I153" i="21"/>
  <c r="E153" i="21"/>
  <c r="D153" i="21"/>
  <c r="M152" i="21"/>
  <c r="I152" i="21"/>
  <c r="E152" i="21"/>
  <c r="D152" i="21"/>
  <c r="M151" i="21"/>
  <c r="I151" i="21"/>
  <c r="E151" i="21"/>
  <c r="D151" i="21"/>
  <c r="M150" i="21"/>
  <c r="I150" i="21"/>
  <c r="E150" i="21"/>
  <c r="D150" i="21"/>
  <c r="M149" i="21"/>
  <c r="I149" i="21"/>
  <c r="E149" i="21"/>
  <c r="D149" i="21"/>
  <c r="M148" i="21"/>
  <c r="I148" i="21"/>
  <c r="E148" i="21"/>
  <c r="D148" i="21"/>
  <c r="M147" i="21"/>
  <c r="I147" i="21"/>
  <c r="E147" i="21"/>
  <c r="D147" i="21"/>
  <c r="M146" i="21"/>
  <c r="I146" i="21"/>
  <c r="E146" i="21"/>
  <c r="D146" i="21"/>
  <c r="M145" i="21"/>
  <c r="I145" i="21"/>
  <c r="E145" i="21"/>
  <c r="D145" i="21"/>
  <c r="M144" i="21"/>
  <c r="I144" i="21"/>
  <c r="E144" i="21"/>
  <c r="D144" i="21"/>
  <c r="M143" i="21"/>
  <c r="I143" i="21"/>
  <c r="E143" i="21"/>
  <c r="D143" i="21"/>
  <c r="M142" i="21"/>
  <c r="I142" i="21"/>
  <c r="E142" i="21"/>
  <c r="D142" i="21"/>
  <c r="M141" i="21"/>
  <c r="I141" i="21"/>
  <c r="E141" i="21"/>
  <c r="D141" i="21"/>
  <c r="M140" i="21"/>
  <c r="I140" i="21"/>
  <c r="E140" i="21"/>
  <c r="D140" i="21"/>
  <c r="M139" i="21"/>
  <c r="I139" i="21"/>
  <c r="E139" i="21"/>
  <c r="D139" i="21"/>
  <c r="M138" i="21"/>
  <c r="I138" i="21"/>
  <c r="E138" i="21"/>
  <c r="D138" i="21"/>
  <c r="M137" i="21"/>
  <c r="I137" i="21"/>
  <c r="E137" i="21"/>
  <c r="D137" i="21"/>
  <c r="M136" i="21"/>
  <c r="I136" i="21"/>
  <c r="E136" i="21"/>
  <c r="D136" i="21"/>
  <c r="M135" i="21"/>
  <c r="I135" i="21"/>
  <c r="E135" i="21"/>
  <c r="D135" i="21"/>
  <c r="M134" i="21"/>
  <c r="I134" i="21"/>
  <c r="E134" i="21"/>
  <c r="D134" i="21"/>
  <c r="M133" i="21"/>
  <c r="I133" i="21"/>
  <c r="E133" i="21"/>
  <c r="D133" i="21"/>
  <c r="M132" i="21"/>
  <c r="I132" i="21"/>
  <c r="E132" i="21"/>
  <c r="D132" i="21"/>
  <c r="M131" i="21"/>
  <c r="I131" i="21"/>
  <c r="E131" i="21"/>
  <c r="D131" i="21"/>
  <c r="M130" i="21"/>
  <c r="I130" i="21"/>
  <c r="E130" i="21"/>
  <c r="D130" i="21"/>
  <c r="M129" i="21"/>
  <c r="I129" i="21"/>
  <c r="E129" i="21"/>
  <c r="D129" i="21"/>
  <c r="M128" i="21"/>
  <c r="I128" i="21"/>
  <c r="E128" i="21"/>
  <c r="D128" i="21"/>
  <c r="M127" i="21"/>
  <c r="I127" i="21"/>
  <c r="E127" i="21"/>
  <c r="D127" i="21"/>
  <c r="M126" i="21"/>
  <c r="I126" i="21"/>
  <c r="E126" i="21"/>
  <c r="D126" i="21"/>
  <c r="M125" i="21"/>
  <c r="I125" i="21"/>
  <c r="E125" i="21"/>
  <c r="D125" i="21"/>
  <c r="M124" i="21"/>
  <c r="I124" i="21"/>
  <c r="E124" i="21"/>
  <c r="D124" i="21"/>
  <c r="M123" i="21"/>
  <c r="I123" i="21"/>
  <c r="E123" i="21"/>
  <c r="D123" i="21"/>
  <c r="M122" i="21"/>
  <c r="I122" i="21"/>
  <c r="E122" i="21"/>
  <c r="D122" i="21"/>
  <c r="M121" i="21"/>
  <c r="I121" i="21"/>
  <c r="E121" i="21"/>
  <c r="D121" i="21"/>
  <c r="M120" i="21"/>
  <c r="I120" i="21"/>
  <c r="E120" i="21"/>
  <c r="D120" i="21"/>
  <c r="M119" i="21"/>
  <c r="I119" i="21"/>
  <c r="E119" i="21"/>
  <c r="D119" i="21"/>
  <c r="M118" i="21"/>
  <c r="I118" i="21"/>
  <c r="E118" i="21"/>
  <c r="D118" i="21"/>
  <c r="M117" i="21"/>
  <c r="I117" i="21"/>
  <c r="E117" i="21"/>
  <c r="D117" i="21"/>
  <c r="M116" i="21"/>
  <c r="I116" i="21"/>
  <c r="E116" i="21"/>
  <c r="D116" i="21"/>
  <c r="M115" i="21"/>
  <c r="I115" i="21"/>
  <c r="E115" i="21"/>
  <c r="D115" i="21"/>
  <c r="M114" i="21"/>
  <c r="I114" i="21"/>
  <c r="E114" i="21"/>
  <c r="D114" i="21"/>
  <c r="M113" i="21"/>
  <c r="I113" i="21"/>
  <c r="E113" i="21"/>
  <c r="D113" i="21"/>
  <c r="M112" i="21"/>
  <c r="I112" i="21"/>
  <c r="E112" i="21"/>
  <c r="D112" i="21"/>
  <c r="M111" i="21"/>
  <c r="I111" i="21"/>
  <c r="E111" i="21"/>
  <c r="D111" i="21"/>
  <c r="M110" i="21"/>
  <c r="I110" i="21"/>
  <c r="E110" i="21"/>
  <c r="D110" i="21"/>
  <c r="M109" i="21"/>
  <c r="I109" i="21"/>
  <c r="E109" i="21"/>
  <c r="D109" i="21"/>
  <c r="M108" i="21"/>
  <c r="I108" i="21"/>
  <c r="E108" i="21"/>
  <c r="D108" i="21"/>
  <c r="M107" i="21"/>
  <c r="I107" i="21"/>
  <c r="E107" i="21"/>
  <c r="D107" i="21"/>
  <c r="M106" i="21"/>
  <c r="I106" i="21"/>
  <c r="E106" i="21"/>
  <c r="D106" i="21"/>
  <c r="M105" i="21"/>
  <c r="I105" i="21"/>
  <c r="E105" i="21"/>
  <c r="D105" i="21"/>
  <c r="M104" i="21"/>
  <c r="I104" i="21"/>
  <c r="E104" i="21"/>
  <c r="D104" i="21"/>
  <c r="M103" i="21"/>
  <c r="I103" i="21"/>
  <c r="E103" i="21"/>
  <c r="D103" i="21"/>
  <c r="M102" i="21"/>
  <c r="I102" i="21"/>
  <c r="E102" i="21"/>
  <c r="D102" i="21"/>
  <c r="M101" i="21"/>
  <c r="I101" i="21"/>
  <c r="E101" i="21"/>
  <c r="D101" i="21"/>
  <c r="M100" i="21"/>
  <c r="I100" i="21"/>
  <c r="E100" i="21"/>
  <c r="D100" i="21"/>
  <c r="M99" i="21"/>
  <c r="I99" i="21"/>
  <c r="E99" i="21"/>
  <c r="D99" i="21"/>
  <c r="M98" i="21"/>
  <c r="I98" i="21"/>
  <c r="E98" i="21"/>
  <c r="D98" i="21"/>
  <c r="M97" i="21"/>
  <c r="I97" i="21"/>
  <c r="E97" i="21"/>
  <c r="D97" i="21"/>
  <c r="M96" i="21"/>
  <c r="I96" i="21"/>
  <c r="E96" i="21"/>
  <c r="D96" i="21"/>
  <c r="M95" i="21"/>
  <c r="I95" i="21"/>
  <c r="E95" i="21"/>
  <c r="D95" i="21"/>
  <c r="M94" i="21"/>
  <c r="I94" i="21"/>
  <c r="E94" i="21"/>
  <c r="D94" i="21"/>
  <c r="M93" i="21"/>
  <c r="I93" i="21"/>
  <c r="E93" i="21"/>
  <c r="D93" i="21"/>
  <c r="M92" i="21"/>
  <c r="I92" i="21"/>
  <c r="E92" i="21"/>
  <c r="D92" i="21"/>
  <c r="M91" i="21"/>
  <c r="I91" i="21"/>
  <c r="E91" i="21"/>
  <c r="D91" i="21"/>
  <c r="M90" i="21"/>
  <c r="I90" i="21"/>
  <c r="E90" i="21"/>
  <c r="D90" i="21"/>
  <c r="M89" i="21"/>
  <c r="I89" i="21"/>
  <c r="E89" i="21"/>
  <c r="D89" i="21"/>
  <c r="M88" i="21"/>
  <c r="I88" i="21"/>
  <c r="E88" i="21"/>
  <c r="D88" i="21"/>
  <c r="M87" i="21"/>
  <c r="I87" i="21"/>
  <c r="E87" i="21"/>
  <c r="D87" i="21"/>
  <c r="M86" i="21"/>
  <c r="I86" i="21"/>
  <c r="E86" i="21"/>
  <c r="D86" i="21"/>
  <c r="M85" i="21"/>
  <c r="I85" i="21"/>
  <c r="E85" i="21"/>
  <c r="D85" i="21"/>
  <c r="M84" i="21"/>
  <c r="I84" i="21"/>
  <c r="E84" i="21"/>
  <c r="D84" i="21"/>
  <c r="M83" i="21"/>
  <c r="I83" i="21"/>
  <c r="E83" i="21"/>
  <c r="D83" i="21"/>
  <c r="M82" i="21"/>
  <c r="I82" i="21"/>
  <c r="E82" i="21"/>
  <c r="D82" i="21"/>
  <c r="M81" i="21"/>
  <c r="I81" i="21"/>
  <c r="E81" i="21"/>
  <c r="D81" i="21"/>
  <c r="M80" i="21"/>
  <c r="I80" i="21"/>
  <c r="E80" i="21"/>
  <c r="D80" i="21"/>
  <c r="M79" i="21"/>
  <c r="I79" i="21"/>
  <c r="E79" i="21"/>
  <c r="D79" i="21"/>
  <c r="M78" i="21"/>
  <c r="I78" i="21"/>
  <c r="E78" i="21"/>
  <c r="D78" i="21"/>
  <c r="M77" i="21"/>
  <c r="I77" i="21"/>
  <c r="E77" i="21"/>
  <c r="D77" i="21"/>
  <c r="M76" i="21"/>
  <c r="I76" i="21"/>
  <c r="E76" i="21"/>
  <c r="D76" i="21"/>
  <c r="M75" i="21"/>
  <c r="I75" i="21"/>
  <c r="E75" i="21"/>
  <c r="D75" i="21"/>
  <c r="M74" i="21"/>
  <c r="I74" i="21"/>
  <c r="E74" i="21"/>
  <c r="D74" i="21"/>
  <c r="M73" i="21"/>
  <c r="I73" i="21"/>
  <c r="E73" i="21"/>
  <c r="D73" i="21"/>
  <c r="M72" i="21"/>
  <c r="I72" i="21"/>
  <c r="E72" i="21"/>
  <c r="D72" i="21"/>
  <c r="M71" i="21"/>
  <c r="I71" i="21"/>
  <c r="E71" i="21"/>
  <c r="D71" i="21"/>
  <c r="M70" i="21"/>
  <c r="I70" i="21"/>
  <c r="E70" i="21"/>
  <c r="D70" i="21"/>
  <c r="M69" i="21"/>
  <c r="I69" i="21"/>
  <c r="E69" i="21"/>
  <c r="D69" i="21"/>
  <c r="M68" i="21"/>
  <c r="I68" i="21"/>
  <c r="E68" i="21"/>
  <c r="D68" i="21"/>
  <c r="M67" i="21"/>
  <c r="I67" i="21"/>
  <c r="E67" i="21"/>
  <c r="D67" i="21"/>
  <c r="M66" i="21"/>
  <c r="I66" i="21"/>
  <c r="E66" i="21"/>
  <c r="D66" i="21"/>
  <c r="M65" i="21"/>
  <c r="I65" i="21"/>
  <c r="E65" i="21"/>
  <c r="D65" i="21"/>
  <c r="M64" i="21"/>
  <c r="I64" i="21"/>
  <c r="E64" i="21"/>
  <c r="D64" i="21"/>
  <c r="M63" i="21"/>
  <c r="I63" i="21"/>
  <c r="E63" i="21"/>
  <c r="D63" i="21"/>
  <c r="M62" i="21"/>
  <c r="I62" i="21"/>
  <c r="E62" i="21"/>
  <c r="D62" i="21"/>
  <c r="M61" i="21"/>
  <c r="I61" i="21"/>
  <c r="E61" i="21"/>
  <c r="D61" i="21"/>
  <c r="M60" i="21"/>
  <c r="I60" i="21"/>
  <c r="E60" i="21"/>
  <c r="D60" i="21"/>
  <c r="M59" i="21"/>
  <c r="I59" i="21"/>
  <c r="E59" i="21"/>
  <c r="D59" i="21"/>
  <c r="M58" i="21"/>
  <c r="I58" i="21"/>
  <c r="E58" i="21"/>
  <c r="D58" i="21"/>
  <c r="M57" i="21"/>
  <c r="I57" i="21"/>
  <c r="E57" i="21"/>
  <c r="D57" i="21"/>
  <c r="M56" i="21"/>
  <c r="I56" i="21"/>
  <c r="E56" i="21"/>
  <c r="D56" i="21"/>
  <c r="M55" i="21"/>
  <c r="I55" i="21"/>
  <c r="E55" i="21"/>
  <c r="D55" i="21"/>
  <c r="M54" i="21"/>
  <c r="I54" i="21"/>
  <c r="E54" i="21"/>
  <c r="D54" i="21"/>
  <c r="M53" i="21"/>
  <c r="I53" i="21"/>
  <c r="E53" i="21"/>
  <c r="D53" i="21"/>
  <c r="M52" i="21"/>
  <c r="I52" i="21"/>
  <c r="E52" i="21"/>
  <c r="D52" i="21"/>
  <c r="M51" i="21"/>
  <c r="I51" i="21"/>
  <c r="E51" i="21"/>
  <c r="D51" i="21"/>
  <c r="M50" i="21"/>
  <c r="I50" i="21"/>
  <c r="E50" i="21"/>
  <c r="D50" i="21"/>
  <c r="M49" i="21"/>
  <c r="I49" i="21"/>
  <c r="E49" i="21"/>
  <c r="D49" i="21"/>
  <c r="M48" i="21"/>
  <c r="I48" i="21"/>
  <c r="E48" i="21"/>
  <c r="D48" i="21"/>
  <c r="M47" i="21"/>
  <c r="I47" i="21"/>
  <c r="E47" i="21"/>
  <c r="D47" i="21"/>
  <c r="M46" i="21"/>
  <c r="I46" i="21"/>
  <c r="E46" i="21"/>
  <c r="D46" i="21"/>
  <c r="M45" i="21"/>
  <c r="I45" i="21"/>
  <c r="E45" i="21"/>
  <c r="D45" i="21"/>
  <c r="M44" i="21"/>
  <c r="I44" i="21"/>
  <c r="E44" i="21"/>
  <c r="D44" i="21"/>
  <c r="M43" i="21"/>
  <c r="I43" i="21"/>
  <c r="E43" i="21"/>
  <c r="D43" i="21"/>
  <c r="M42" i="21"/>
  <c r="I42" i="21"/>
  <c r="E42" i="21"/>
  <c r="D42" i="21"/>
  <c r="M41" i="21"/>
  <c r="I41" i="21"/>
  <c r="E41" i="21"/>
  <c r="D41" i="21"/>
  <c r="M40" i="21"/>
  <c r="I40" i="21"/>
  <c r="E40" i="21"/>
  <c r="D40" i="21"/>
  <c r="M39" i="21"/>
  <c r="I39" i="21"/>
  <c r="E39" i="21"/>
  <c r="D39" i="21"/>
  <c r="M38" i="21"/>
  <c r="I38" i="21"/>
  <c r="E38" i="21"/>
  <c r="D38" i="21"/>
  <c r="M37" i="21"/>
  <c r="I37" i="21"/>
  <c r="E37" i="21"/>
  <c r="D37" i="21"/>
  <c r="M36" i="21"/>
  <c r="I36" i="21"/>
  <c r="E36" i="21"/>
  <c r="D36" i="21"/>
  <c r="M35" i="21"/>
  <c r="I35" i="21"/>
  <c r="E35" i="21"/>
  <c r="D35" i="21"/>
  <c r="M34" i="21"/>
  <c r="I34" i="21"/>
  <c r="E34" i="21"/>
  <c r="D34" i="21"/>
  <c r="M33" i="21"/>
  <c r="I33" i="21"/>
  <c r="E33" i="21"/>
  <c r="D33" i="21"/>
  <c r="M32" i="21"/>
  <c r="I32" i="21"/>
  <c r="E32" i="21"/>
  <c r="D32" i="21"/>
  <c r="M31" i="21"/>
  <c r="I31" i="21"/>
  <c r="E31" i="21"/>
  <c r="D31" i="21"/>
  <c r="M30" i="21"/>
  <c r="I30" i="21"/>
  <c r="E30" i="21"/>
  <c r="D30" i="21"/>
  <c r="M29" i="21"/>
  <c r="I29" i="21"/>
  <c r="E29" i="21"/>
  <c r="D29" i="21"/>
  <c r="M28" i="21"/>
  <c r="I28" i="21"/>
  <c r="E28" i="21"/>
  <c r="D28" i="21"/>
  <c r="M27" i="21"/>
  <c r="I27" i="21"/>
  <c r="E27" i="21"/>
  <c r="D27" i="21"/>
  <c r="M26" i="21"/>
  <c r="I26" i="21"/>
  <c r="E26" i="21"/>
  <c r="D26" i="21"/>
  <c r="M25" i="21"/>
  <c r="I25" i="21"/>
  <c r="E25" i="21"/>
  <c r="D25" i="21"/>
  <c r="M24" i="21"/>
  <c r="I24" i="21"/>
  <c r="E24" i="21"/>
  <c r="D24" i="21"/>
  <c r="M23" i="21"/>
  <c r="I23" i="21"/>
  <c r="E23" i="21"/>
  <c r="D23" i="21"/>
  <c r="M22" i="21"/>
  <c r="I22" i="21"/>
  <c r="E22" i="21"/>
  <c r="D22" i="21"/>
  <c r="M21" i="21"/>
  <c r="I21" i="21"/>
  <c r="E21" i="21"/>
  <c r="D21" i="21"/>
  <c r="M20" i="21"/>
  <c r="I20" i="21"/>
  <c r="E20" i="21"/>
  <c r="D20" i="21"/>
  <c r="M19" i="21"/>
  <c r="I19" i="21"/>
  <c r="E19" i="21"/>
  <c r="D19" i="21"/>
  <c r="M18" i="21"/>
  <c r="I18" i="21"/>
  <c r="E18" i="21"/>
  <c r="D18" i="21"/>
  <c r="M17" i="21"/>
  <c r="I17" i="21"/>
  <c r="E17" i="21"/>
  <c r="D17" i="21"/>
  <c r="M16" i="21"/>
  <c r="I16" i="21"/>
  <c r="E16" i="21"/>
  <c r="D16" i="21"/>
  <c r="M15" i="21"/>
  <c r="I15" i="21"/>
  <c r="E15" i="21"/>
  <c r="D15" i="21"/>
  <c r="M14" i="21"/>
  <c r="I14" i="21"/>
  <c r="E14" i="21"/>
  <c r="D14" i="21"/>
  <c r="M13" i="21"/>
  <c r="I13" i="21"/>
  <c r="E13" i="21"/>
  <c r="D13" i="21"/>
  <c r="M12" i="21"/>
  <c r="I12" i="21"/>
  <c r="E12" i="21"/>
  <c r="D12" i="21"/>
  <c r="M11" i="21"/>
  <c r="I11" i="21"/>
  <c r="E11" i="21"/>
  <c r="D11" i="21"/>
  <c r="M10" i="21"/>
  <c r="I10" i="21"/>
  <c r="E10" i="21"/>
  <c r="D10" i="21"/>
  <c r="M9" i="21"/>
  <c r="I9" i="21"/>
  <c r="E9" i="21"/>
  <c r="D9" i="21"/>
  <c r="M8" i="21"/>
  <c r="I8" i="21"/>
  <c r="E8" i="21"/>
  <c r="D8" i="21"/>
  <c r="M7" i="21"/>
  <c r="I7" i="21"/>
  <c r="E7" i="21"/>
  <c r="D7" i="21"/>
  <c r="M6" i="21"/>
  <c r="I6" i="21"/>
  <c r="E6" i="21"/>
  <c r="D6" i="21"/>
  <c r="M5" i="21"/>
  <c r="I5" i="21"/>
  <c r="E5" i="21"/>
  <c r="D5" i="21"/>
  <c r="M4" i="21"/>
  <c r="I4" i="21"/>
  <c r="E4" i="21"/>
  <c r="D4" i="21"/>
  <c r="M3" i="21"/>
  <c r="I3" i="21"/>
  <c r="E3" i="21"/>
  <c r="D3" i="21"/>
  <c r="N2547" i="21"/>
  <c r="N2772" i="21"/>
  <c r="O2772" i="21"/>
  <c r="N2734" i="21"/>
  <c r="N2696" i="21"/>
  <c r="N2658" i="21"/>
  <c r="N2620" i="21"/>
  <c r="N2582" i="21"/>
  <c r="N2544" i="21"/>
  <c r="N2504" i="21"/>
  <c r="N2468" i="21"/>
  <c r="O2468" i="21"/>
  <c r="N2430" i="21"/>
  <c r="O2430" i="21"/>
  <c r="N2392" i="21"/>
  <c r="Q3" i="3"/>
  <c r="Q4" i="3"/>
  <c r="Q5" i="3"/>
  <c r="Q6" i="3"/>
  <c r="Q7" i="3"/>
  <c r="Q8" i="3"/>
  <c r="Q9" i="3"/>
  <c r="Q10" i="3"/>
  <c r="Q11" i="3"/>
  <c r="Q12" i="3"/>
  <c r="Q13" i="3"/>
  <c r="Q14" i="3"/>
  <c r="Q15" i="3"/>
  <c r="Q16" i="3"/>
  <c r="Q17" i="3"/>
  <c r="Q18" i="3"/>
  <c r="Q19" i="3"/>
  <c r="Q20" i="3"/>
  <c r="Q21" i="3"/>
  <c r="Q22" i="3"/>
  <c r="Q23" i="3"/>
  <c r="Q24" i="3"/>
  <c r="Q25" i="3"/>
  <c r="Q26" i="3"/>
  <c r="Q27" i="3"/>
  <c r="Q28" i="3"/>
  <c r="Q29" i="3"/>
  <c r="Q30" i="3"/>
  <c r="Q31" i="3"/>
  <c r="Q32" i="3"/>
  <c r="Q33" i="3"/>
  <c r="Q34" i="3"/>
  <c r="Q35" i="3"/>
  <c r="Q36" i="3"/>
  <c r="Q37" i="3"/>
  <c r="Q38" i="3"/>
  <c r="Q39" i="3"/>
  <c r="Q40" i="3"/>
  <c r="Q41" i="3"/>
  <c r="Q42" i="3"/>
  <c r="Q43" i="3"/>
  <c r="Q44" i="3"/>
  <c r="Q45" i="3"/>
  <c r="Q46" i="3"/>
  <c r="Q47" i="3"/>
  <c r="Q48" i="3"/>
  <c r="Q49" i="3"/>
  <c r="Q50" i="3"/>
  <c r="Q51" i="3"/>
  <c r="Q52" i="3"/>
  <c r="Q53" i="3"/>
  <c r="Q54" i="3"/>
  <c r="Q55" i="3"/>
  <c r="Q56"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Q118" i="3"/>
  <c r="Q119" i="3"/>
  <c r="Q120" i="3"/>
  <c r="Q121" i="3"/>
  <c r="Q122" i="3"/>
  <c r="Q123" i="3"/>
  <c r="Q124" i="3"/>
  <c r="Q125" i="3"/>
  <c r="Q126" i="3"/>
  <c r="Q127" i="3"/>
  <c r="Q128" i="3"/>
  <c r="Q129" i="3"/>
  <c r="Q130" i="3"/>
  <c r="Q131" i="3"/>
  <c r="Q132" i="3"/>
  <c r="Q133" i="3"/>
  <c r="Q134" i="3"/>
  <c r="Q135" i="3"/>
  <c r="Q136" i="3"/>
  <c r="Q137" i="3"/>
  <c r="Q138" i="3"/>
  <c r="Q139" i="3"/>
  <c r="Q140" i="3"/>
  <c r="Q141" i="3"/>
  <c r="Q142" i="3"/>
  <c r="Q143" i="3"/>
  <c r="Q144" i="3"/>
  <c r="Q145" i="3"/>
  <c r="Q146" i="3"/>
  <c r="Q147" i="3"/>
  <c r="Q148" i="3"/>
  <c r="Q149" i="3"/>
  <c r="Q150" i="3"/>
  <c r="Q151" i="3"/>
  <c r="Q152" i="3"/>
  <c r="Q153" i="3"/>
  <c r="Q154" i="3"/>
  <c r="Q155" i="3"/>
  <c r="Q156" i="3"/>
  <c r="Q157" i="3"/>
  <c r="Q158" i="3"/>
  <c r="Q159" i="3"/>
  <c r="Q160" i="3"/>
  <c r="Q161" i="3"/>
  <c r="Q162" i="3"/>
  <c r="Q163" i="3"/>
  <c r="Q164" i="3"/>
  <c r="Q165" i="3"/>
  <c r="Q166" i="3"/>
  <c r="Q167" i="3"/>
  <c r="Q168" i="3"/>
  <c r="Q169" i="3"/>
  <c r="Q170" i="3"/>
  <c r="Q171" i="3"/>
  <c r="Q172" i="3"/>
  <c r="Q173" i="3"/>
  <c r="Q174" i="3"/>
  <c r="Q175" i="3"/>
  <c r="Q176" i="3"/>
  <c r="Q177" i="3"/>
  <c r="Q178" i="3"/>
  <c r="Q179" i="3"/>
  <c r="Q180" i="3"/>
  <c r="Q181" i="3"/>
  <c r="Q182" i="3"/>
  <c r="Q183" i="3"/>
  <c r="Q184" i="3"/>
  <c r="Q185" i="3"/>
  <c r="Q186" i="3"/>
  <c r="Q187" i="3"/>
  <c r="Q188" i="3"/>
  <c r="Q189" i="3"/>
  <c r="Q190" i="3"/>
  <c r="Q191" i="3"/>
  <c r="Q192" i="3"/>
  <c r="Q193" i="3"/>
  <c r="Q194" i="3"/>
  <c r="Q195" i="3"/>
  <c r="Q196" i="3"/>
  <c r="Q197" i="3"/>
  <c r="Q198" i="3"/>
  <c r="Q199" i="3"/>
  <c r="Q200" i="3"/>
  <c r="Q201" i="3"/>
  <c r="Q202" i="3"/>
  <c r="Q203" i="3"/>
  <c r="Q204" i="3"/>
  <c r="Q205" i="3"/>
  <c r="Q206" i="3"/>
  <c r="Q207" i="3"/>
  <c r="Q208" i="3"/>
  <c r="Q209" i="3"/>
  <c r="Q210" i="3"/>
  <c r="Q211" i="3"/>
  <c r="Q212" i="3"/>
  <c r="Q213" i="3"/>
  <c r="Q214" i="3"/>
  <c r="Q215" i="3"/>
  <c r="Q216" i="3"/>
  <c r="Q217" i="3"/>
  <c r="Q218" i="3"/>
  <c r="Q219" i="3"/>
  <c r="Q220" i="3"/>
  <c r="Q221" i="3"/>
  <c r="Q222" i="3"/>
  <c r="Q223" i="3"/>
  <c r="Q224" i="3"/>
  <c r="Q225" i="3"/>
  <c r="Q226" i="3"/>
  <c r="Q227" i="3"/>
  <c r="Q228" i="3"/>
  <c r="Q229" i="3"/>
  <c r="Q230" i="3"/>
  <c r="Q231" i="3"/>
  <c r="Q232" i="3"/>
  <c r="Q233" i="3"/>
  <c r="Q234" i="3"/>
  <c r="Q235" i="3"/>
  <c r="Q236" i="3"/>
  <c r="Q237" i="3"/>
  <c r="Q238" i="3"/>
  <c r="Q239" i="3"/>
  <c r="Q240" i="3"/>
  <c r="Q241" i="3"/>
  <c r="Q242" i="3"/>
  <c r="Q243" i="3"/>
  <c r="Q244" i="3"/>
  <c r="Q245" i="3"/>
  <c r="Q246" i="3"/>
  <c r="Q247" i="3"/>
  <c r="Q248" i="3"/>
  <c r="Q249" i="3"/>
  <c r="Q250" i="3"/>
  <c r="Q251" i="3"/>
  <c r="Q252" i="3"/>
  <c r="Q253" i="3"/>
  <c r="Q254" i="3"/>
  <c r="Q255" i="3"/>
  <c r="Q256" i="3"/>
  <c r="Q257" i="3"/>
  <c r="Q258" i="3"/>
  <c r="Q259" i="3"/>
  <c r="Q260" i="3"/>
  <c r="Q261" i="3"/>
  <c r="Q262" i="3"/>
  <c r="Q263" i="3"/>
  <c r="Q264" i="3"/>
  <c r="Q265" i="3"/>
  <c r="Q266" i="3"/>
  <c r="Q267" i="3"/>
  <c r="Q268" i="3"/>
  <c r="Q269" i="3"/>
  <c r="Q270" i="3"/>
  <c r="Q271" i="3"/>
  <c r="Q272" i="3"/>
  <c r="Q273" i="3"/>
  <c r="Q274" i="3"/>
  <c r="Q275" i="3"/>
  <c r="Q276" i="3"/>
  <c r="Q277" i="3"/>
  <c r="Q278" i="3"/>
  <c r="Q279" i="3"/>
  <c r="Q280" i="3"/>
  <c r="Q281" i="3"/>
  <c r="Q282" i="3"/>
  <c r="Q283" i="3"/>
  <c r="Q284" i="3"/>
  <c r="Q285" i="3"/>
  <c r="Q286" i="3"/>
  <c r="Q287" i="3"/>
  <c r="Q288" i="3"/>
  <c r="Q289" i="3"/>
  <c r="Q290" i="3"/>
  <c r="Q291" i="3"/>
  <c r="Q292" i="3"/>
  <c r="Q293" i="3"/>
  <c r="Q294" i="3"/>
  <c r="Q295" i="3"/>
  <c r="Q296" i="3"/>
  <c r="Q297" i="3"/>
  <c r="Q298" i="3"/>
  <c r="Q299" i="3"/>
  <c r="Q300" i="3"/>
  <c r="Q301" i="3"/>
  <c r="Q302" i="3"/>
  <c r="Q303" i="3"/>
  <c r="Q304" i="3"/>
  <c r="Q305" i="3"/>
  <c r="Q306" i="3"/>
  <c r="Q307" i="3"/>
  <c r="Q308" i="3"/>
  <c r="Q309" i="3"/>
  <c r="Q310" i="3"/>
  <c r="Q311" i="3"/>
  <c r="Q312" i="3"/>
  <c r="Q313" i="3"/>
  <c r="Q314" i="3"/>
  <c r="Q315" i="3"/>
  <c r="Q316" i="3"/>
  <c r="Q317" i="3"/>
  <c r="Q318" i="3"/>
  <c r="Q319" i="3"/>
  <c r="Q320" i="3"/>
  <c r="Q321" i="3"/>
  <c r="Q322" i="3"/>
  <c r="Q323" i="3"/>
  <c r="Q324" i="3"/>
  <c r="Q325" i="3"/>
  <c r="Q326" i="3"/>
  <c r="Q327" i="3"/>
  <c r="Q328" i="3"/>
  <c r="Q329" i="3"/>
  <c r="Q330" i="3"/>
  <c r="Q331" i="3"/>
  <c r="Q332" i="3"/>
  <c r="Q333" i="3"/>
  <c r="Q334" i="3"/>
  <c r="Q335" i="3"/>
  <c r="Q336" i="3"/>
  <c r="Q337" i="3"/>
  <c r="Q338" i="3"/>
  <c r="Q339" i="3"/>
  <c r="Q340" i="3"/>
  <c r="Q341" i="3"/>
  <c r="Q342" i="3"/>
  <c r="Q343" i="3"/>
  <c r="Q344" i="3"/>
  <c r="Q345" i="3"/>
  <c r="Q346" i="3"/>
  <c r="Q347" i="3"/>
  <c r="Q348" i="3"/>
  <c r="Q349" i="3"/>
  <c r="Q350" i="3"/>
  <c r="Q351" i="3"/>
  <c r="Q352" i="3"/>
  <c r="Q353" i="3"/>
  <c r="Q354" i="3"/>
  <c r="Q355" i="3"/>
  <c r="Q356" i="3"/>
  <c r="Q357" i="3"/>
  <c r="Q358" i="3"/>
  <c r="Q359" i="3"/>
  <c r="Q360" i="3"/>
  <c r="Q361" i="3"/>
  <c r="Q362" i="3"/>
  <c r="Q363" i="3"/>
  <c r="Q364" i="3"/>
  <c r="Q365" i="3"/>
  <c r="Q366" i="3"/>
  <c r="Q367" i="3"/>
  <c r="Q368" i="3"/>
  <c r="Q369" i="3"/>
  <c r="Q370" i="3"/>
  <c r="Q371" i="3"/>
  <c r="Q372" i="3"/>
  <c r="Q373" i="3"/>
  <c r="Q374" i="3"/>
  <c r="Q375" i="3"/>
  <c r="Q376" i="3"/>
  <c r="Q377" i="3"/>
  <c r="Q378" i="3"/>
  <c r="Q379" i="3"/>
  <c r="Q380" i="3"/>
  <c r="Q381" i="3"/>
  <c r="Q382" i="3"/>
  <c r="Q383" i="3"/>
  <c r="Q384" i="3"/>
  <c r="Q385" i="3"/>
  <c r="Q386" i="3"/>
  <c r="Q387" i="3"/>
  <c r="Q388" i="3"/>
  <c r="Q389" i="3"/>
  <c r="Q390" i="3"/>
  <c r="Q391" i="3"/>
  <c r="Q392" i="3"/>
  <c r="Q393" i="3"/>
  <c r="Q394" i="3"/>
  <c r="Q395" i="3"/>
  <c r="Q396" i="3"/>
  <c r="Q397" i="3"/>
  <c r="Q398" i="3"/>
  <c r="Q399" i="3"/>
  <c r="Q400" i="3"/>
  <c r="Q401" i="3"/>
  <c r="Q402" i="3"/>
  <c r="Q403" i="3"/>
  <c r="Q404" i="3"/>
  <c r="Q405" i="3"/>
  <c r="Q406" i="3"/>
  <c r="Q407" i="3"/>
  <c r="Q408" i="3"/>
  <c r="Q409" i="3"/>
  <c r="Q410" i="3"/>
  <c r="Q411" i="3"/>
  <c r="Q412" i="3"/>
  <c r="Q413" i="3"/>
  <c r="Q414" i="3"/>
  <c r="Q415" i="3"/>
  <c r="Q416" i="3"/>
  <c r="Q417" i="3"/>
  <c r="Q418" i="3"/>
  <c r="Q419" i="3"/>
  <c r="Q420" i="3"/>
  <c r="Q421" i="3"/>
  <c r="Q422" i="3"/>
  <c r="Q423" i="3"/>
  <c r="Q424" i="3"/>
  <c r="Q425" i="3"/>
  <c r="Q426" i="3"/>
  <c r="Q427" i="3"/>
  <c r="Q428" i="3"/>
  <c r="Q429" i="3"/>
  <c r="Q430" i="3"/>
  <c r="Q431" i="3"/>
  <c r="Q432" i="3"/>
  <c r="Q433" i="3"/>
  <c r="Q434" i="3"/>
  <c r="Q435" i="3"/>
  <c r="Q436" i="3"/>
  <c r="Q437" i="3"/>
  <c r="Q438" i="3"/>
  <c r="Q439" i="3"/>
  <c r="Q440" i="3"/>
  <c r="Q441" i="3"/>
  <c r="Q442" i="3"/>
  <c r="Q443" i="3"/>
  <c r="Q444" i="3"/>
  <c r="Q445" i="3"/>
  <c r="Q446" i="3"/>
  <c r="Q447" i="3"/>
  <c r="Q448" i="3"/>
  <c r="Q449" i="3"/>
  <c r="Q450" i="3"/>
  <c r="Q451" i="3"/>
  <c r="Q452" i="3"/>
  <c r="Q453" i="3"/>
  <c r="Q454" i="3"/>
  <c r="Q455" i="3"/>
  <c r="Q456" i="3"/>
  <c r="Q457" i="3"/>
  <c r="Q458" i="3"/>
  <c r="Q459" i="3"/>
  <c r="Q460" i="3"/>
  <c r="Q461" i="3"/>
  <c r="Q462" i="3"/>
  <c r="Q463" i="3"/>
  <c r="Q464" i="3"/>
  <c r="Q465" i="3"/>
  <c r="Q466" i="3"/>
  <c r="Q467" i="3"/>
  <c r="Q468" i="3"/>
  <c r="Q469" i="3"/>
  <c r="Q470" i="3"/>
  <c r="Q471" i="3"/>
  <c r="Q472" i="3"/>
  <c r="Q473" i="3"/>
  <c r="Q474" i="3"/>
  <c r="Q475" i="3"/>
  <c r="Q476" i="3"/>
  <c r="Q477" i="3"/>
  <c r="Q478" i="3"/>
  <c r="Q479" i="3"/>
  <c r="Q480" i="3"/>
  <c r="Q481" i="3"/>
  <c r="Q482" i="3"/>
  <c r="Q483" i="3"/>
  <c r="Q484" i="3"/>
  <c r="Q485" i="3"/>
  <c r="Q486" i="3"/>
  <c r="Q487" i="3"/>
  <c r="Q488" i="3"/>
  <c r="Q489" i="3"/>
  <c r="Q490" i="3"/>
  <c r="Q491" i="3"/>
  <c r="Q492" i="3"/>
  <c r="Q493" i="3"/>
  <c r="Q494" i="3"/>
  <c r="Q495" i="3"/>
  <c r="Q496" i="3"/>
  <c r="Q497" i="3"/>
  <c r="Q498" i="3"/>
  <c r="Q500" i="3"/>
  <c r="Q501" i="3"/>
  <c r="Q502" i="3"/>
  <c r="Q503" i="3"/>
  <c r="Q504" i="3"/>
  <c r="Q505" i="3"/>
  <c r="Q506" i="3"/>
  <c r="Q507" i="3"/>
  <c r="Q508" i="3"/>
  <c r="Q509" i="3"/>
  <c r="Q510" i="3"/>
  <c r="Q511" i="3"/>
  <c r="Q512" i="3"/>
  <c r="Q513" i="3"/>
  <c r="Q514" i="3"/>
  <c r="Q515" i="3"/>
  <c r="Q516" i="3"/>
  <c r="Q517" i="3"/>
  <c r="Q518" i="3"/>
  <c r="Q519" i="3"/>
  <c r="Q520" i="3"/>
  <c r="Q521" i="3"/>
  <c r="Q522" i="3"/>
  <c r="Q523" i="3"/>
  <c r="Q524" i="3"/>
  <c r="Q525" i="3"/>
  <c r="Q526" i="3"/>
  <c r="Q527" i="3"/>
  <c r="Q528" i="3"/>
  <c r="Q529" i="3"/>
  <c r="Q530" i="3"/>
  <c r="Q531" i="3"/>
  <c r="Q532" i="3"/>
  <c r="Q533" i="3"/>
  <c r="Q534" i="3"/>
  <c r="Q535" i="3"/>
  <c r="Q536" i="3"/>
  <c r="Q537" i="3"/>
  <c r="Q538" i="3"/>
  <c r="Q539" i="3"/>
  <c r="Q540" i="3"/>
  <c r="Q541" i="3"/>
  <c r="Q542" i="3"/>
  <c r="Q543" i="3"/>
  <c r="Q544" i="3"/>
  <c r="Q545" i="3"/>
  <c r="Q546" i="3"/>
  <c r="Q547" i="3"/>
  <c r="Q548" i="3"/>
  <c r="Q549" i="3"/>
  <c r="Q550" i="3"/>
  <c r="Q551" i="3"/>
  <c r="Q552" i="3"/>
  <c r="Q553" i="3"/>
  <c r="Q554" i="3"/>
  <c r="Q555" i="3"/>
  <c r="Q556" i="3"/>
  <c r="Q557" i="3"/>
  <c r="Q558" i="3"/>
  <c r="Q559" i="3"/>
  <c r="Q560" i="3"/>
  <c r="Q561" i="3"/>
  <c r="Q562" i="3"/>
  <c r="Q563" i="3"/>
  <c r="Q564" i="3"/>
  <c r="Q565" i="3"/>
  <c r="Q566" i="3"/>
  <c r="Q567" i="3"/>
  <c r="Q568" i="3"/>
  <c r="Q569" i="3"/>
  <c r="Q570" i="3"/>
  <c r="Q571" i="3"/>
  <c r="Q572" i="3"/>
  <c r="Q573" i="3"/>
  <c r="Q574" i="3"/>
  <c r="Q575" i="3"/>
  <c r="Q576" i="3"/>
  <c r="Q577" i="3"/>
  <c r="Q578" i="3"/>
  <c r="Q579" i="3"/>
  <c r="Q580" i="3"/>
  <c r="Q581" i="3"/>
  <c r="Q582" i="3"/>
  <c r="Q583" i="3"/>
  <c r="Q584" i="3"/>
  <c r="Q585" i="3"/>
  <c r="Q586" i="3"/>
  <c r="Q587" i="3"/>
  <c r="Q588" i="3"/>
  <c r="Q589" i="3"/>
  <c r="Q590" i="3"/>
  <c r="Q591" i="3"/>
  <c r="Q592" i="3"/>
  <c r="Q593" i="3"/>
  <c r="Q594" i="3"/>
  <c r="Q595" i="3"/>
  <c r="Q596" i="3"/>
  <c r="Q597" i="3"/>
  <c r="Q598" i="3"/>
  <c r="Q599" i="3"/>
  <c r="Q600" i="3"/>
  <c r="Q601" i="3"/>
  <c r="Q602" i="3"/>
  <c r="Q603" i="3"/>
  <c r="Q604" i="3"/>
  <c r="Q605" i="3"/>
  <c r="Q606" i="3"/>
  <c r="Q607" i="3"/>
  <c r="Q608" i="3"/>
  <c r="Q609" i="3"/>
  <c r="Q610" i="3"/>
  <c r="Q611" i="3"/>
  <c r="Q612" i="3"/>
  <c r="Q613" i="3"/>
  <c r="Q614" i="3"/>
  <c r="Q615" i="3"/>
  <c r="Q616" i="3"/>
  <c r="Q617" i="3"/>
  <c r="Q618" i="3"/>
  <c r="Q619" i="3"/>
  <c r="Q620" i="3"/>
  <c r="Q621" i="3"/>
  <c r="Q622" i="3"/>
  <c r="Q623" i="3"/>
  <c r="Q624" i="3"/>
  <c r="Q625" i="3"/>
  <c r="Q626" i="3"/>
  <c r="Q627" i="3"/>
  <c r="Q628" i="3"/>
  <c r="Q629" i="3"/>
  <c r="Q630" i="3"/>
  <c r="Q631" i="3"/>
  <c r="Q632" i="3"/>
  <c r="Q633" i="3"/>
  <c r="Q634" i="3"/>
  <c r="Q635" i="3"/>
  <c r="Q636" i="3"/>
  <c r="Q637" i="3"/>
  <c r="Q638" i="3"/>
  <c r="Q639" i="3"/>
  <c r="Q640" i="3"/>
  <c r="Q641" i="3"/>
  <c r="Q642" i="3"/>
  <c r="Q643" i="3"/>
  <c r="Q644" i="3"/>
  <c r="Q645" i="3"/>
  <c r="Q646" i="3"/>
  <c r="Q647" i="3"/>
  <c r="Q648" i="3"/>
  <c r="Q649" i="3"/>
  <c r="Q650" i="3"/>
  <c r="Q651" i="3"/>
  <c r="Q652" i="3"/>
  <c r="Q653" i="3"/>
  <c r="Q654" i="3"/>
  <c r="Q655" i="3"/>
  <c r="Q656" i="3"/>
  <c r="Q657" i="3"/>
  <c r="Q658" i="3"/>
  <c r="Q659" i="3"/>
  <c r="Q660" i="3"/>
  <c r="Q661" i="3"/>
  <c r="Q662" i="3"/>
  <c r="Q663" i="3"/>
  <c r="Q664" i="3"/>
  <c r="Q665" i="3"/>
  <c r="Q666" i="3"/>
  <c r="Q667" i="3"/>
  <c r="Q668" i="3"/>
  <c r="Q669" i="3"/>
  <c r="Q670" i="3"/>
  <c r="Q671" i="3"/>
  <c r="Q672" i="3"/>
  <c r="Q673" i="3"/>
  <c r="Q674" i="3"/>
  <c r="Q675" i="3"/>
  <c r="Q676" i="3"/>
  <c r="Q677" i="3"/>
  <c r="Q678" i="3"/>
  <c r="Q679" i="3"/>
  <c r="Q680" i="3"/>
  <c r="Q681" i="3"/>
  <c r="Q682" i="3"/>
  <c r="Q683" i="3"/>
  <c r="Q684" i="3"/>
  <c r="Q685" i="3"/>
  <c r="Q686" i="3"/>
  <c r="Q687" i="3"/>
  <c r="Q688" i="3"/>
  <c r="Q689" i="3"/>
  <c r="Q690" i="3"/>
  <c r="Q691" i="3"/>
  <c r="Q692" i="3"/>
  <c r="Q693" i="3"/>
  <c r="Q694" i="3"/>
  <c r="Q696" i="3"/>
  <c r="Q697" i="3"/>
  <c r="Q698" i="3"/>
  <c r="Q699" i="3"/>
  <c r="Q700" i="3"/>
  <c r="Q701" i="3"/>
  <c r="Q702" i="3"/>
  <c r="Q703" i="3"/>
  <c r="Q704" i="3"/>
  <c r="Q705" i="3"/>
  <c r="Q706" i="3"/>
  <c r="Q707" i="3"/>
  <c r="Q708" i="3"/>
  <c r="Q709" i="3"/>
  <c r="Q710" i="3"/>
  <c r="Q711" i="3"/>
  <c r="Q712" i="3"/>
  <c r="Q713" i="3"/>
  <c r="Q714" i="3"/>
  <c r="Q715" i="3"/>
  <c r="Q716" i="3"/>
  <c r="Q717" i="3"/>
  <c r="Q718" i="3"/>
  <c r="Q719" i="3"/>
  <c r="Q720" i="3"/>
  <c r="Q721" i="3"/>
  <c r="Q722" i="3"/>
  <c r="Q723" i="3"/>
  <c r="Q724" i="3"/>
  <c r="Q725" i="3"/>
  <c r="Q726" i="3"/>
  <c r="Q727" i="3"/>
  <c r="Q728" i="3"/>
  <c r="Q729" i="3"/>
  <c r="Q730" i="3"/>
  <c r="Q731" i="3"/>
  <c r="Q732" i="3"/>
  <c r="Q733" i="3"/>
  <c r="Q734" i="3"/>
  <c r="Q735" i="3"/>
  <c r="Q736" i="3"/>
  <c r="Q737" i="3"/>
  <c r="Q738" i="3"/>
  <c r="Q739" i="3"/>
  <c r="Q740" i="3"/>
  <c r="Q741" i="3"/>
  <c r="Q742" i="3"/>
  <c r="Q743" i="3"/>
  <c r="Q744" i="3"/>
  <c r="Q745" i="3"/>
  <c r="Q746" i="3"/>
  <c r="Q747" i="3"/>
  <c r="Q748" i="3"/>
  <c r="Q749" i="3"/>
  <c r="Q750" i="3"/>
  <c r="Q751" i="3"/>
  <c r="Q752" i="3"/>
  <c r="Q753" i="3"/>
  <c r="Q754" i="3"/>
  <c r="Q755" i="3"/>
  <c r="Q756" i="3"/>
  <c r="Q757" i="3"/>
  <c r="Q758" i="3"/>
  <c r="Q759" i="3"/>
  <c r="Q760" i="3"/>
  <c r="Q761" i="3"/>
  <c r="Q762" i="3"/>
  <c r="Q763" i="3"/>
  <c r="Q764" i="3"/>
  <c r="Q765" i="3"/>
  <c r="Q766" i="3"/>
  <c r="Q767" i="3"/>
  <c r="Q768" i="3"/>
  <c r="Q769" i="3"/>
  <c r="Q770" i="3"/>
  <c r="Q771" i="3"/>
  <c r="Q772" i="3"/>
  <c r="Q773" i="3"/>
  <c r="Q774" i="3"/>
  <c r="Q775" i="3"/>
  <c r="Q776" i="3"/>
  <c r="Q777" i="3"/>
  <c r="Q778" i="3"/>
  <c r="Q779" i="3"/>
  <c r="Q780" i="3"/>
  <c r="Q781" i="3"/>
  <c r="Q782" i="3"/>
  <c r="Q783" i="3"/>
  <c r="Q784" i="3"/>
  <c r="Q785" i="3"/>
  <c r="Q786" i="3"/>
  <c r="Q787" i="3"/>
  <c r="Q788" i="3"/>
  <c r="Q789" i="3"/>
  <c r="Q790" i="3"/>
  <c r="Q791" i="3"/>
  <c r="Q792" i="3"/>
  <c r="Q793" i="3"/>
  <c r="Q794" i="3"/>
  <c r="Q795" i="3"/>
  <c r="Q796" i="3"/>
  <c r="Q797" i="3"/>
  <c r="Q798" i="3"/>
  <c r="Q799" i="3"/>
  <c r="Q800" i="3"/>
  <c r="Q801" i="3"/>
  <c r="Q802" i="3"/>
  <c r="Q803" i="3"/>
  <c r="Q804" i="3"/>
  <c r="Q805" i="3"/>
  <c r="Q806" i="3"/>
  <c r="Q807" i="3"/>
  <c r="Q808" i="3"/>
  <c r="Q809" i="3"/>
  <c r="Q810" i="3"/>
  <c r="Q811" i="3"/>
  <c r="Q812" i="3"/>
  <c r="Q813" i="3"/>
  <c r="Q814" i="3"/>
  <c r="Q815" i="3"/>
  <c r="Q816" i="3"/>
  <c r="Q817" i="3"/>
  <c r="Q818" i="3"/>
  <c r="Q819" i="3"/>
  <c r="Q820" i="3"/>
  <c r="Q821" i="3"/>
  <c r="Q822" i="3"/>
  <c r="Q823" i="3"/>
  <c r="Q824" i="3"/>
  <c r="Q825" i="3"/>
  <c r="Q826" i="3"/>
  <c r="Q827" i="3"/>
  <c r="Q828" i="3"/>
  <c r="Q829" i="3"/>
  <c r="Q830" i="3"/>
  <c r="Q831" i="3"/>
  <c r="Q832" i="3"/>
  <c r="Q833" i="3"/>
  <c r="Q834" i="3"/>
  <c r="Q835" i="3"/>
  <c r="Q836" i="3"/>
  <c r="Q837" i="3"/>
  <c r="Q838" i="3"/>
  <c r="Q839" i="3"/>
  <c r="Q840" i="3"/>
  <c r="Q841" i="3"/>
  <c r="Q842" i="3"/>
  <c r="Q843" i="3"/>
  <c r="Q844" i="3"/>
  <c r="Q845" i="3"/>
  <c r="Q846" i="3"/>
  <c r="Q847" i="3"/>
  <c r="Q848" i="3"/>
  <c r="Q849" i="3"/>
  <c r="Q850" i="3"/>
  <c r="Q851" i="3"/>
  <c r="Q852" i="3"/>
  <c r="Q853" i="3"/>
  <c r="Q854" i="3"/>
  <c r="Q855" i="3"/>
  <c r="Q856" i="3"/>
  <c r="Q857" i="3"/>
  <c r="Q858" i="3"/>
  <c r="Q859" i="3"/>
  <c r="Q860" i="3"/>
  <c r="Q861" i="3"/>
  <c r="Q862" i="3"/>
  <c r="Q863" i="3"/>
  <c r="Q864" i="3"/>
  <c r="Q865" i="3"/>
  <c r="Q866" i="3"/>
  <c r="Q867" i="3"/>
  <c r="Q868" i="3"/>
  <c r="Q869" i="3"/>
  <c r="Q870" i="3"/>
  <c r="Q871" i="3"/>
  <c r="Q872" i="3"/>
  <c r="Q873" i="3"/>
  <c r="Q874" i="3"/>
  <c r="Q875" i="3"/>
  <c r="Q876" i="3"/>
  <c r="Q877" i="3"/>
  <c r="Q878" i="3"/>
  <c r="Q879" i="3"/>
  <c r="Q880" i="3"/>
  <c r="Q881" i="3"/>
  <c r="Q882" i="3"/>
  <c r="Q883" i="3"/>
  <c r="Q884" i="3"/>
  <c r="Q885" i="3"/>
  <c r="Q886" i="3"/>
  <c r="Q887" i="3"/>
  <c r="Q888" i="3"/>
  <c r="Q889" i="3"/>
  <c r="Q890" i="3"/>
  <c r="Q892" i="3"/>
  <c r="Q893" i="3"/>
  <c r="Q894" i="3"/>
  <c r="Q895" i="3"/>
  <c r="Q896" i="3"/>
  <c r="Q897" i="3"/>
  <c r="Q898" i="3"/>
  <c r="Q899" i="3"/>
  <c r="Q900" i="3"/>
  <c r="Q901" i="3"/>
  <c r="Q902" i="3"/>
  <c r="Q903" i="3"/>
  <c r="Q904" i="3"/>
  <c r="Q905" i="3"/>
  <c r="Q906" i="3"/>
  <c r="Q907" i="3"/>
  <c r="Q908" i="3"/>
  <c r="Q909" i="3"/>
  <c r="Q910" i="3"/>
  <c r="Q911" i="3"/>
  <c r="Q912" i="3"/>
  <c r="Q913" i="3"/>
  <c r="Q914" i="3"/>
  <c r="Q915" i="3"/>
  <c r="Q916" i="3"/>
  <c r="Q917" i="3"/>
  <c r="Q918" i="3"/>
  <c r="Q919" i="3"/>
  <c r="Q920" i="3"/>
  <c r="Q921" i="3"/>
  <c r="Q922" i="3"/>
  <c r="Q923" i="3"/>
  <c r="Q924" i="3"/>
  <c r="Q925" i="3"/>
  <c r="Q926" i="3"/>
  <c r="Q927" i="3"/>
  <c r="Q928" i="3"/>
  <c r="Q929" i="3"/>
  <c r="Q930" i="3"/>
  <c r="Q931" i="3"/>
  <c r="Q932" i="3"/>
  <c r="Q933" i="3"/>
  <c r="Q934" i="3"/>
  <c r="Q935" i="3"/>
  <c r="Q936" i="3"/>
  <c r="Q937" i="3"/>
  <c r="Q938" i="3"/>
  <c r="Q939" i="3"/>
  <c r="Q940" i="3"/>
  <c r="Q941" i="3"/>
  <c r="Q942" i="3"/>
  <c r="Q943" i="3"/>
  <c r="Q944" i="3"/>
  <c r="Q945" i="3"/>
  <c r="Q946" i="3"/>
  <c r="Q947" i="3"/>
  <c r="Q948" i="3"/>
  <c r="Q949" i="3"/>
  <c r="Q950" i="3"/>
  <c r="Q951" i="3"/>
  <c r="Q952" i="3"/>
  <c r="Q953" i="3"/>
  <c r="Q954" i="3"/>
  <c r="Q955" i="3"/>
  <c r="Q956" i="3"/>
  <c r="Q957" i="3"/>
  <c r="Q958" i="3"/>
  <c r="Q959" i="3"/>
  <c r="Q960" i="3"/>
  <c r="Q961" i="3"/>
  <c r="Q962" i="3"/>
  <c r="Q963" i="3"/>
  <c r="Q964" i="3"/>
  <c r="Q965" i="3"/>
  <c r="Q966" i="3"/>
  <c r="Q967" i="3"/>
  <c r="Q968" i="3"/>
  <c r="Q969" i="3"/>
  <c r="Q970" i="3"/>
  <c r="Q971" i="3"/>
  <c r="Q972" i="3"/>
  <c r="Q973" i="3"/>
  <c r="Q974" i="3"/>
  <c r="Q975" i="3"/>
  <c r="Q976" i="3"/>
  <c r="Q977" i="3"/>
  <c r="Q978" i="3"/>
  <c r="Q979" i="3"/>
  <c r="Q980" i="3"/>
  <c r="Q981" i="3"/>
  <c r="Q982" i="3"/>
  <c r="Q983" i="3"/>
  <c r="Q984" i="3"/>
  <c r="Q985" i="3"/>
  <c r="Q986" i="3"/>
  <c r="Q987" i="3"/>
  <c r="Q988" i="3"/>
  <c r="Q990" i="3"/>
  <c r="Q991" i="3"/>
  <c r="Q992" i="3"/>
  <c r="Q993" i="3"/>
  <c r="Q994" i="3"/>
  <c r="Q995" i="3"/>
  <c r="Q996" i="3"/>
  <c r="Q997" i="3"/>
  <c r="Q998" i="3"/>
  <c r="Q999" i="3"/>
  <c r="Q1000" i="3"/>
  <c r="Q1001" i="3"/>
  <c r="Q1002" i="3"/>
  <c r="Q1003" i="3"/>
  <c r="Q1004" i="3"/>
  <c r="Q1005" i="3"/>
  <c r="Q1006" i="3"/>
  <c r="Q1007" i="3"/>
  <c r="Q1008" i="3"/>
  <c r="Q1009" i="3"/>
  <c r="Q1010" i="3"/>
  <c r="Q1011" i="3"/>
  <c r="Q1012" i="3"/>
  <c r="Q1013" i="3"/>
  <c r="Q1014" i="3"/>
  <c r="Q1015" i="3"/>
  <c r="Q1016" i="3"/>
  <c r="Q1017" i="3"/>
  <c r="Q1018" i="3"/>
  <c r="Q1019" i="3"/>
  <c r="Q1020" i="3"/>
  <c r="Q1021" i="3"/>
  <c r="Q1022" i="3"/>
  <c r="Q1023" i="3"/>
  <c r="Q1024" i="3"/>
  <c r="Q1025" i="3"/>
  <c r="Q1026" i="3"/>
  <c r="Q1027" i="3"/>
  <c r="Q1028" i="3"/>
  <c r="Q1029" i="3"/>
  <c r="Q1030" i="3"/>
  <c r="Q1031" i="3"/>
  <c r="Q1032" i="3"/>
  <c r="Q1033" i="3"/>
  <c r="Q1034" i="3"/>
  <c r="Q1035" i="3"/>
  <c r="Q1036" i="3"/>
  <c r="Q1037" i="3"/>
  <c r="Q1038" i="3"/>
  <c r="Q1039" i="3"/>
  <c r="Q1040" i="3"/>
  <c r="Q1041" i="3"/>
  <c r="Q1042" i="3"/>
  <c r="Q1043" i="3"/>
  <c r="Q1044" i="3"/>
  <c r="Q1045" i="3"/>
  <c r="Q1046" i="3"/>
  <c r="Q1047" i="3"/>
  <c r="Q1048" i="3"/>
  <c r="Q1049" i="3"/>
  <c r="Q1050" i="3"/>
  <c r="Q1051" i="3"/>
  <c r="Q1052" i="3"/>
  <c r="Q1053" i="3"/>
  <c r="Q1054" i="3"/>
  <c r="Q1055" i="3"/>
  <c r="Q1056" i="3"/>
  <c r="Q1057" i="3"/>
  <c r="Q1058" i="3"/>
  <c r="Q1059" i="3"/>
  <c r="Q1060" i="3"/>
  <c r="Q1061" i="3"/>
  <c r="Q1062" i="3"/>
  <c r="Q1063" i="3"/>
  <c r="Q1064" i="3"/>
  <c r="Q1065" i="3"/>
  <c r="Q1066" i="3"/>
  <c r="Q1067" i="3"/>
  <c r="Q1068" i="3"/>
  <c r="Q1069" i="3"/>
  <c r="Q1070" i="3"/>
  <c r="Q1071" i="3"/>
  <c r="Q1072" i="3"/>
  <c r="Q1073" i="3"/>
  <c r="Q1074" i="3"/>
  <c r="Q1075" i="3"/>
  <c r="Q1076" i="3"/>
  <c r="Q1077" i="3"/>
  <c r="Q1078" i="3"/>
  <c r="Q1079" i="3"/>
  <c r="Q1080" i="3"/>
  <c r="Q1081" i="3"/>
  <c r="Q1082" i="3"/>
  <c r="Q1083" i="3"/>
  <c r="Q1084" i="3"/>
  <c r="Q1085" i="3"/>
  <c r="Q1086" i="3"/>
  <c r="Q1088" i="3"/>
  <c r="Q1089" i="3"/>
  <c r="Q1090" i="3"/>
  <c r="Q1091" i="3"/>
  <c r="Q1092" i="3"/>
  <c r="Q1093" i="3"/>
  <c r="Q1094" i="3"/>
  <c r="Q1095" i="3"/>
  <c r="Q1096" i="3"/>
  <c r="Q1097" i="3"/>
  <c r="Q1098" i="3"/>
  <c r="Q1099" i="3"/>
  <c r="Q1100" i="3"/>
  <c r="Q1101" i="3"/>
  <c r="Q1102" i="3"/>
  <c r="Q1103" i="3"/>
  <c r="Q1104" i="3"/>
  <c r="Q1105" i="3"/>
  <c r="Q1106" i="3"/>
  <c r="Q1107" i="3"/>
  <c r="Q1108" i="3"/>
  <c r="Q1109" i="3"/>
  <c r="Q1110" i="3"/>
  <c r="Q1111" i="3"/>
  <c r="Q1112" i="3"/>
  <c r="Q1113" i="3"/>
  <c r="Q1114" i="3"/>
  <c r="Q1115" i="3"/>
  <c r="Q1116" i="3"/>
  <c r="Q1117" i="3"/>
  <c r="Q1118" i="3"/>
  <c r="Q1119" i="3"/>
  <c r="Q1120" i="3"/>
  <c r="Q1121" i="3"/>
  <c r="Q1122" i="3"/>
  <c r="Q1123" i="3"/>
  <c r="Q1124" i="3"/>
  <c r="Q1125" i="3"/>
  <c r="Q1126" i="3"/>
  <c r="Q1127" i="3"/>
  <c r="Q1128" i="3"/>
  <c r="Q1129" i="3"/>
  <c r="Q1130" i="3"/>
  <c r="Q1131" i="3"/>
  <c r="Q1132" i="3"/>
  <c r="Q1133" i="3"/>
  <c r="Q1134" i="3"/>
  <c r="Q1135" i="3"/>
  <c r="Q1136" i="3"/>
  <c r="Q1137" i="3"/>
  <c r="Q1138" i="3"/>
  <c r="Q1139" i="3"/>
  <c r="Q1140" i="3"/>
  <c r="Q1141" i="3"/>
  <c r="Q1142" i="3"/>
  <c r="Q1143" i="3"/>
  <c r="Q1144" i="3"/>
  <c r="Q1145" i="3"/>
  <c r="Q1146" i="3"/>
  <c r="Q1147" i="3"/>
  <c r="Q1148" i="3"/>
  <c r="Q1149" i="3"/>
  <c r="Q1150" i="3"/>
  <c r="Q1151" i="3"/>
  <c r="Q1152" i="3"/>
  <c r="Q1153" i="3"/>
  <c r="Q1154" i="3"/>
  <c r="Q1155" i="3"/>
  <c r="Q1156" i="3"/>
  <c r="Q1157" i="3"/>
  <c r="Q1158" i="3"/>
  <c r="Q1159" i="3"/>
  <c r="Q1160" i="3"/>
  <c r="Q1161" i="3"/>
  <c r="Q1162" i="3"/>
  <c r="Q1163" i="3"/>
  <c r="Q1164" i="3"/>
  <c r="Q1165" i="3"/>
  <c r="Q1166" i="3"/>
  <c r="Q1167" i="3"/>
  <c r="Q1168" i="3"/>
  <c r="Q1169" i="3"/>
  <c r="Q1170" i="3"/>
  <c r="Q1171" i="3"/>
  <c r="Q1172" i="3"/>
  <c r="Q1173" i="3"/>
  <c r="Q1174" i="3"/>
  <c r="Q1175" i="3"/>
  <c r="Q1176" i="3"/>
  <c r="Q1177" i="3"/>
  <c r="Q1178" i="3"/>
  <c r="Q1179" i="3"/>
  <c r="Q1180" i="3"/>
  <c r="Q1181" i="3"/>
  <c r="Q1182" i="3"/>
  <c r="Q1183" i="3"/>
  <c r="Q1184" i="3"/>
  <c r="Q1185" i="3"/>
  <c r="Q1186" i="3"/>
  <c r="Q1187" i="3"/>
  <c r="Q1188" i="3"/>
  <c r="Q1189" i="3"/>
  <c r="Q1190" i="3"/>
  <c r="Q1191" i="3"/>
  <c r="Q1192" i="3"/>
  <c r="Q1193" i="3"/>
  <c r="Q1194" i="3"/>
  <c r="Q1195" i="3"/>
  <c r="Q1196" i="3"/>
  <c r="Q1197" i="3"/>
  <c r="Q1198" i="3"/>
  <c r="Q1199" i="3"/>
  <c r="Q1200" i="3"/>
  <c r="Q1201" i="3"/>
  <c r="Q1202" i="3"/>
  <c r="Q1203" i="3"/>
  <c r="Q1204" i="3"/>
  <c r="Q1205" i="3"/>
  <c r="Q1206" i="3"/>
  <c r="Q1207" i="3"/>
  <c r="Q1208" i="3"/>
  <c r="Q1209" i="3"/>
  <c r="Q1210" i="3"/>
  <c r="Q1211" i="3"/>
  <c r="Q1212" i="3"/>
  <c r="Q1213" i="3"/>
  <c r="Q1214" i="3"/>
  <c r="Q1215" i="3"/>
  <c r="Q1216" i="3"/>
  <c r="Q1217" i="3"/>
  <c r="Q1218" i="3"/>
  <c r="Q1219" i="3"/>
  <c r="Q1220" i="3"/>
  <c r="Q1221" i="3"/>
  <c r="Q1222" i="3"/>
  <c r="Q1223" i="3"/>
  <c r="Q1224" i="3"/>
  <c r="Q1225" i="3"/>
  <c r="Q1226" i="3"/>
  <c r="Q1227" i="3"/>
  <c r="Q1228" i="3"/>
  <c r="Q1229" i="3"/>
  <c r="Q1230" i="3"/>
  <c r="Q1231" i="3"/>
  <c r="Q1232" i="3"/>
  <c r="Q1233" i="3"/>
  <c r="Q1234" i="3"/>
  <c r="Q1235" i="3"/>
  <c r="Q1236" i="3"/>
  <c r="Q1237" i="3"/>
  <c r="Q1238" i="3"/>
  <c r="Q1239" i="3"/>
  <c r="Q1240" i="3"/>
  <c r="Q1241" i="3"/>
  <c r="Q1242" i="3"/>
  <c r="Q1243" i="3"/>
  <c r="Q1244" i="3"/>
  <c r="Q1245" i="3"/>
  <c r="Q1246" i="3"/>
  <c r="Q1247" i="3"/>
  <c r="Q1248" i="3"/>
  <c r="Q1249" i="3"/>
  <c r="Q1250" i="3"/>
  <c r="Q1251" i="3"/>
  <c r="Q1252" i="3"/>
  <c r="Q1253" i="3"/>
  <c r="Q1254" i="3"/>
  <c r="Q1255" i="3"/>
  <c r="Q1256" i="3"/>
  <c r="Q1257" i="3"/>
  <c r="Q1258" i="3"/>
  <c r="Q1259" i="3"/>
  <c r="Q1260" i="3"/>
  <c r="Q1261" i="3"/>
  <c r="Q1262" i="3"/>
  <c r="Q1263" i="3"/>
  <c r="Q1264" i="3"/>
  <c r="Q1265" i="3"/>
  <c r="Q1266" i="3"/>
  <c r="Q1267" i="3"/>
  <c r="Q1268" i="3"/>
  <c r="Q1269" i="3"/>
  <c r="Q1270" i="3"/>
  <c r="Q1271" i="3"/>
  <c r="Q1272" i="3"/>
  <c r="Q1273" i="3"/>
  <c r="Q1274" i="3"/>
  <c r="Q1275" i="3"/>
  <c r="Q1276" i="3"/>
  <c r="Q1277" i="3"/>
  <c r="Q1278" i="3"/>
  <c r="Q1279" i="3"/>
  <c r="Q1280" i="3"/>
  <c r="Q1281" i="3"/>
  <c r="Q1282" i="3"/>
  <c r="Q1283" i="3"/>
  <c r="Q1284" i="3"/>
  <c r="Q1285" i="3"/>
  <c r="Q1286" i="3"/>
  <c r="Q1287" i="3"/>
  <c r="Q1288" i="3"/>
  <c r="Q1289" i="3"/>
  <c r="Q1290" i="3"/>
  <c r="Q1291" i="3"/>
  <c r="Q1292" i="3"/>
  <c r="Q1293" i="3"/>
  <c r="Q1294" i="3"/>
  <c r="Q1295" i="3"/>
  <c r="Q1296" i="3"/>
  <c r="Q1297" i="3"/>
  <c r="Q1298" i="3"/>
  <c r="Q1299" i="3"/>
  <c r="Q1300" i="3"/>
  <c r="Q1301" i="3"/>
  <c r="Q1302" i="3"/>
  <c r="Q1303" i="3"/>
  <c r="Q1304" i="3"/>
  <c r="Q1305" i="3"/>
  <c r="Q1306" i="3"/>
  <c r="Q1307" i="3"/>
  <c r="Q1308" i="3"/>
  <c r="Q1309" i="3"/>
  <c r="Q1310" i="3"/>
  <c r="Q1311" i="3"/>
  <c r="Q1312" i="3"/>
  <c r="Q1313" i="3"/>
  <c r="Q1314" i="3"/>
  <c r="Q1315" i="3"/>
  <c r="Q1316" i="3"/>
  <c r="Q1317" i="3"/>
  <c r="Q1318" i="3"/>
  <c r="Q1319" i="3"/>
  <c r="Q1320" i="3"/>
  <c r="Q1321" i="3"/>
  <c r="Q1322" i="3"/>
  <c r="Q1323" i="3"/>
  <c r="Q1324" i="3"/>
  <c r="Q1325" i="3"/>
  <c r="Q1326" i="3"/>
  <c r="Q1327" i="3"/>
  <c r="Q1328" i="3"/>
  <c r="Q1329" i="3"/>
  <c r="Q1330" i="3"/>
  <c r="Q1331" i="3"/>
  <c r="Q1332" i="3"/>
  <c r="Q1333" i="3"/>
  <c r="Q1334" i="3"/>
  <c r="Q1335" i="3"/>
  <c r="Q1336" i="3"/>
  <c r="Q1337" i="3"/>
  <c r="Q1338" i="3"/>
  <c r="Q1339" i="3"/>
  <c r="Q1340" i="3"/>
  <c r="Q1341" i="3"/>
  <c r="Q1342" i="3"/>
  <c r="Q1343" i="3"/>
  <c r="Q1344" i="3"/>
  <c r="Q1345" i="3"/>
  <c r="Q1346" i="3"/>
  <c r="Q1347" i="3"/>
  <c r="Q1348" i="3"/>
  <c r="Q1349" i="3"/>
  <c r="Q1350" i="3"/>
  <c r="Q1351" i="3"/>
  <c r="Q1352" i="3"/>
  <c r="Q1353" i="3"/>
  <c r="Q1354" i="3"/>
  <c r="Q1355" i="3"/>
  <c r="Q1356" i="3"/>
  <c r="Q1357" i="3"/>
  <c r="Q1358" i="3"/>
  <c r="Q1359" i="3"/>
  <c r="Q1360" i="3"/>
  <c r="Q1361" i="3"/>
  <c r="Q1362" i="3"/>
  <c r="Q1363" i="3"/>
  <c r="Q1364" i="3"/>
  <c r="Q1365" i="3"/>
  <c r="Q1366" i="3"/>
  <c r="Q1367" i="3"/>
  <c r="Q1368" i="3"/>
  <c r="Q1369" i="3"/>
  <c r="Q1370" i="3"/>
  <c r="Q1371" i="3"/>
  <c r="Q1372" i="3"/>
  <c r="Q1373" i="3"/>
  <c r="Q1374" i="3"/>
  <c r="Q1375" i="3"/>
  <c r="Q1376" i="3"/>
  <c r="Q1377" i="3"/>
  <c r="Q1378" i="3"/>
  <c r="Q1379" i="3"/>
  <c r="Q1380" i="3"/>
  <c r="Q1381" i="3"/>
  <c r="Q1382" i="3"/>
  <c r="Q1383" i="3"/>
  <c r="Q1384" i="3"/>
  <c r="Q1385" i="3"/>
  <c r="Q1386" i="3"/>
  <c r="Q1387" i="3"/>
  <c r="Q1388" i="3"/>
  <c r="Q1389" i="3"/>
  <c r="Q1390" i="3"/>
  <c r="Q1391" i="3"/>
  <c r="Q1392" i="3"/>
  <c r="Q1393" i="3"/>
  <c r="Q1394" i="3"/>
  <c r="Q1395" i="3"/>
  <c r="Q1396" i="3"/>
  <c r="Q1397" i="3"/>
  <c r="Q1398" i="3"/>
  <c r="Q1399" i="3"/>
  <c r="Q1400" i="3"/>
  <c r="Q1401" i="3"/>
  <c r="Q1402" i="3"/>
  <c r="Q1403" i="3"/>
  <c r="Q1404" i="3"/>
  <c r="Q1405" i="3"/>
  <c r="Q1406" i="3"/>
  <c r="Q1407" i="3"/>
  <c r="Q1408" i="3"/>
  <c r="Q1409" i="3"/>
  <c r="Q1410" i="3"/>
  <c r="Q1411" i="3"/>
  <c r="Q1412" i="3"/>
  <c r="Q1413" i="3"/>
  <c r="Q1414" i="3"/>
  <c r="Q1415" i="3"/>
  <c r="Q1416" i="3"/>
  <c r="Q1417" i="3"/>
  <c r="Q1418" i="3"/>
  <c r="Q1419" i="3"/>
  <c r="Q1420" i="3"/>
  <c r="Q1421" i="3"/>
  <c r="Q1422" i="3"/>
  <c r="Q1423" i="3"/>
  <c r="Q1424" i="3"/>
  <c r="Q1425" i="3"/>
  <c r="Q1426" i="3"/>
  <c r="Q1427" i="3"/>
  <c r="Q1428" i="3"/>
  <c r="Q1429" i="3"/>
  <c r="Q1430" i="3"/>
  <c r="Q1431" i="3"/>
  <c r="Q1432" i="3"/>
  <c r="Q1433" i="3"/>
  <c r="Q1434" i="3"/>
  <c r="Q1435" i="3"/>
  <c r="Q1436" i="3"/>
  <c r="Q1437" i="3"/>
  <c r="Q1438" i="3"/>
  <c r="Q1439" i="3"/>
  <c r="Q1440" i="3"/>
  <c r="Q1441" i="3"/>
  <c r="Q1442" i="3"/>
  <c r="Q1443" i="3"/>
  <c r="Q1444" i="3"/>
  <c r="Q1445" i="3"/>
  <c r="Q1446" i="3"/>
  <c r="Q1447" i="3"/>
  <c r="Q1448" i="3"/>
  <c r="Q1449" i="3"/>
  <c r="Q1450" i="3"/>
  <c r="Q1451" i="3"/>
  <c r="Q1452" i="3"/>
  <c r="Q1453" i="3"/>
  <c r="Q1454" i="3"/>
  <c r="Q1455" i="3"/>
  <c r="Q1456" i="3"/>
  <c r="Q1457" i="3"/>
  <c r="Q1458" i="3"/>
  <c r="Q1459" i="3"/>
  <c r="Q1460" i="3"/>
  <c r="Q1461" i="3"/>
  <c r="Q1462" i="3"/>
  <c r="Q1463" i="3"/>
  <c r="Q1464" i="3"/>
  <c r="Q1465" i="3"/>
  <c r="Q1466" i="3"/>
  <c r="Q1467" i="3"/>
  <c r="Q1468" i="3"/>
  <c r="Q1469" i="3"/>
  <c r="Q1470" i="3"/>
  <c r="Q1471" i="3"/>
  <c r="Q1472" i="3"/>
  <c r="Q1473" i="3"/>
  <c r="Q1474" i="3"/>
  <c r="Q1475" i="3"/>
  <c r="Q1476" i="3"/>
  <c r="Q1477" i="3"/>
  <c r="Q1478" i="3"/>
  <c r="Q1479" i="3"/>
  <c r="Q1480" i="3"/>
  <c r="Q1481" i="3"/>
  <c r="Q1482" i="3"/>
  <c r="Q1483" i="3"/>
  <c r="Q1484" i="3"/>
  <c r="Q1485" i="3"/>
  <c r="Q1486" i="3"/>
  <c r="Q1487" i="3"/>
  <c r="Q1488" i="3"/>
  <c r="Q1489" i="3"/>
  <c r="Q1490" i="3"/>
  <c r="Q1491" i="3"/>
  <c r="Q1492" i="3"/>
  <c r="Q1493" i="3"/>
  <c r="Q1494" i="3"/>
  <c r="Q1495" i="3"/>
  <c r="Q1496" i="3"/>
  <c r="Q1497" i="3"/>
  <c r="Q1498" i="3"/>
  <c r="Q1499" i="3"/>
  <c r="Q1500" i="3"/>
  <c r="Q1501" i="3"/>
  <c r="Q1502" i="3"/>
  <c r="Q1503" i="3"/>
  <c r="Q1504" i="3"/>
  <c r="Q1505" i="3"/>
  <c r="Q1506" i="3"/>
  <c r="Q1507" i="3"/>
  <c r="Q1508" i="3"/>
  <c r="Q1509" i="3"/>
  <c r="Q1510" i="3"/>
  <c r="Q1511" i="3"/>
  <c r="Q1512" i="3"/>
  <c r="Q1513" i="3"/>
  <c r="Q1514" i="3"/>
  <c r="Q1515" i="3"/>
  <c r="Q1516" i="3"/>
  <c r="Q1517" i="3"/>
  <c r="Q1518" i="3"/>
  <c r="Q1519" i="3"/>
  <c r="Q1520" i="3"/>
  <c r="Q1521" i="3"/>
  <c r="Q1522" i="3"/>
  <c r="Q1523" i="3"/>
  <c r="Q1524" i="3"/>
  <c r="Q1525" i="3"/>
  <c r="Q1526" i="3"/>
  <c r="Q1527" i="3"/>
  <c r="Q1528" i="3"/>
  <c r="Q1529" i="3"/>
  <c r="Q1530" i="3"/>
  <c r="Q1531" i="3"/>
  <c r="Q1532" i="3"/>
  <c r="Q1533" i="3"/>
  <c r="Q1534" i="3"/>
  <c r="Q1535" i="3"/>
  <c r="Q1536" i="3"/>
  <c r="Q1537" i="3"/>
  <c r="Q1538" i="3"/>
  <c r="Q1539" i="3"/>
  <c r="Q1540" i="3"/>
  <c r="Q1541" i="3"/>
  <c r="Q1542" i="3"/>
  <c r="Q1543" i="3"/>
  <c r="Q1544" i="3"/>
  <c r="Q1545" i="3"/>
  <c r="Q1546" i="3"/>
  <c r="Q1547" i="3"/>
  <c r="Q1548" i="3"/>
  <c r="Q1549" i="3"/>
  <c r="Q1550" i="3"/>
  <c r="Q1551" i="3"/>
  <c r="Q1552" i="3"/>
  <c r="Q1553" i="3"/>
  <c r="Q1554" i="3"/>
  <c r="Q1555" i="3"/>
  <c r="Q1556" i="3"/>
  <c r="Q1557" i="3"/>
  <c r="Q1558" i="3"/>
  <c r="Q1559" i="3"/>
  <c r="Q1560" i="3"/>
  <c r="Q1561" i="3"/>
  <c r="Q1562" i="3"/>
  <c r="Q1563" i="3"/>
  <c r="Q1564" i="3"/>
  <c r="Q1565" i="3"/>
  <c r="Q1566" i="3"/>
  <c r="Q1567" i="3"/>
  <c r="Q1568" i="3"/>
  <c r="Q1569" i="3"/>
  <c r="Q1570" i="3"/>
  <c r="Q1571" i="3"/>
  <c r="Q1572" i="3"/>
  <c r="Q1573" i="3"/>
  <c r="Q1574" i="3"/>
  <c r="Q1575" i="3"/>
  <c r="Q1576" i="3"/>
  <c r="Q1577" i="3"/>
  <c r="Q1578" i="3"/>
  <c r="Q1579" i="3"/>
  <c r="Q1580" i="3"/>
  <c r="Q1581" i="3"/>
  <c r="Q1582" i="3"/>
  <c r="Q1583" i="3"/>
  <c r="Q1584" i="3"/>
  <c r="Q1585" i="3"/>
  <c r="Q1586" i="3"/>
  <c r="Q1587" i="3"/>
  <c r="Q1588" i="3"/>
  <c r="Q1589" i="3"/>
  <c r="Q1590" i="3"/>
  <c r="Q1591" i="3"/>
  <c r="Q1592" i="3"/>
  <c r="Q1593" i="3"/>
  <c r="Q1594" i="3"/>
  <c r="Q1595" i="3"/>
  <c r="Q1596" i="3"/>
  <c r="Q1597" i="3"/>
  <c r="Q1598" i="3"/>
  <c r="Q1599" i="3"/>
  <c r="Q1600" i="3"/>
  <c r="Q1601" i="3"/>
  <c r="Q1602" i="3"/>
  <c r="Q1603" i="3"/>
  <c r="Q1604" i="3"/>
  <c r="Q1605" i="3"/>
  <c r="Q1606" i="3"/>
  <c r="Q1607" i="3"/>
  <c r="Q1608" i="3"/>
  <c r="Q1609" i="3"/>
  <c r="Q1610" i="3"/>
  <c r="Q1611" i="3"/>
  <c r="Q1612" i="3"/>
  <c r="Q1613" i="3"/>
  <c r="Q1614" i="3"/>
  <c r="Q1615" i="3"/>
  <c r="Q1616" i="3"/>
  <c r="Q1617" i="3"/>
  <c r="Q1618" i="3"/>
  <c r="Q1619" i="3"/>
  <c r="Q1620" i="3"/>
  <c r="Q1621" i="3"/>
  <c r="Q1622" i="3"/>
  <c r="Q1623" i="3"/>
  <c r="Q1624" i="3"/>
  <c r="Q1625" i="3"/>
  <c r="Q1626" i="3"/>
  <c r="Q1627" i="3"/>
  <c r="Q1628" i="3"/>
  <c r="Q1629" i="3"/>
  <c r="Q1630" i="3"/>
  <c r="Q1631" i="3"/>
  <c r="Q1632" i="3"/>
  <c r="Q1633" i="3"/>
  <c r="Q1634" i="3"/>
  <c r="Q1635" i="3"/>
  <c r="Q1636" i="3"/>
  <c r="Q1637" i="3"/>
  <c r="Q1638" i="3"/>
  <c r="Q1639" i="3"/>
  <c r="Q1640" i="3"/>
  <c r="Q1641" i="3"/>
  <c r="Q1642" i="3"/>
  <c r="Q1643" i="3"/>
  <c r="Q1644" i="3"/>
  <c r="Q1645" i="3"/>
  <c r="Q1646" i="3"/>
  <c r="Q1647" i="3"/>
  <c r="Q1648" i="3"/>
  <c r="Q1649" i="3"/>
  <c r="Q1650" i="3"/>
  <c r="Q1651" i="3"/>
  <c r="Q1652" i="3"/>
  <c r="Q1653" i="3"/>
  <c r="Q1654" i="3"/>
  <c r="Q1655" i="3"/>
  <c r="Q1656" i="3"/>
  <c r="Q1657" i="3"/>
  <c r="Q1658" i="3"/>
  <c r="Q1659" i="3"/>
  <c r="Q1660" i="3"/>
  <c r="Q1661" i="3"/>
  <c r="Q1662" i="3"/>
  <c r="Q1663" i="3"/>
  <c r="Q1664" i="3"/>
  <c r="Q1665" i="3"/>
  <c r="Q1666" i="3"/>
  <c r="Q1667" i="3"/>
  <c r="Q1668" i="3"/>
  <c r="Q1669" i="3"/>
  <c r="Q1670" i="3"/>
  <c r="Q1671" i="3"/>
  <c r="Q1672" i="3"/>
  <c r="Q1673" i="3"/>
  <c r="Q1674" i="3"/>
  <c r="Q1675" i="3"/>
  <c r="Q1676" i="3"/>
  <c r="Q1677" i="3"/>
  <c r="Q1678" i="3"/>
  <c r="Q1679" i="3"/>
  <c r="Q1680" i="3"/>
  <c r="Q1681" i="3"/>
  <c r="Q1682" i="3"/>
  <c r="Q1683" i="3"/>
  <c r="Q1684" i="3"/>
  <c r="Q1685" i="3"/>
  <c r="Q1686" i="3"/>
  <c r="Q1687" i="3"/>
  <c r="Q1688" i="3"/>
  <c r="Q1689" i="3"/>
  <c r="Q1690" i="3"/>
  <c r="Q1691" i="3"/>
  <c r="Q1692" i="3"/>
  <c r="Q1693" i="3"/>
  <c r="Q1694" i="3"/>
  <c r="Q1695" i="3"/>
  <c r="Q1696" i="3"/>
  <c r="Q1697" i="3"/>
  <c r="Q1698" i="3"/>
  <c r="Q1699" i="3"/>
  <c r="Q1700" i="3"/>
  <c r="Q1701" i="3"/>
  <c r="Q1702" i="3"/>
  <c r="Q1703" i="3"/>
  <c r="Q1704" i="3"/>
  <c r="Q1705" i="3"/>
  <c r="Q1706" i="3"/>
  <c r="Q1707" i="3"/>
  <c r="Q1708" i="3"/>
  <c r="Q1709" i="3"/>
  <c r="Q1710" i="3"/>
  <c r="Q1711" i="3"/>
  <c r="Q1712" i="3"/>
  <c r="Q1713" i="3"/>
  <c r="Q1714" i="3"/>
  <c r="Q1715" i="3"/>
  <c r="Q1716" i="3"/>
  <c r="Q1717" i="3"/>
  <c r="Q1718" i="3"/>
  <c r="Q1719" i="3"/>
  <c r="Q1720" i="3"/>
  <c r="Q1721" i="3"/>
  <c r="Q1722" i="3"/>
  <c r="Q1723" i="3"/>
  <c r="Q1724" i="3"/>
  <c r="Q1725" i="3"/>
  <c r="Q1726" i="3"/>
  <c r="Q1727" i="3"/>
  <c r="Q1728" i="3"/>
  <c r="Q1729" i="3"/>
  <c r="Q1730" i="3"/>
  <c r="Q1731" i="3"/>
  <c r="Q1732" i="3"/>
  <c r="Q1733" i="3"/>
  <c r="Q1734" i="3"/>
  <c r="Q1735" i="3"/>
  <c r="Q1736" i="3"/>
  <c r="Q1737" i="3"/>
  <c r="Q1738" i="3"/>
  <c r="Q1739" i="3"/>
  <c r="Q1740" i="3"/>
  <c r="Q1741" i="3"/>
  <c r="Q1742" i="3"/>
  <c r="Q1743" i="3"/>
  <c r="Q1744" i="3"/>
  <c r="Q1745" i="3"/>
  <c r="Q1746" i="3"/>
  <c r="Q1747" i="3"/>
  <c r="Q1748" i="3"/>
  <c r="Q1749" i="3"/>
  <c r="Q1750" i="3"/>
  <c r="Q1751" i="3"/>
  <c r="Q1752" i="3"/>
  <c r="Q1753" i="3"/>
  <c r="Q1754" i="3"/>
  <c r="Q1755" i="3"/>
  <c r="Q1756" i="3"/>
  <c r="Q1757" i="3"/>
  <c r="Q1758" i="3"/>
  <c r="Q1759" i="3"/>
  <c r="Q1760" i="3"/>
  <c r="Q1761" i="3"/>
  <c r="Q1762" i="3"/>
  <c r="Q1763" i="3"/>
  <c r="Q1764" i="3"/>
  <c r="Q1765" i="3"/>
  <c r="Q1766" i="3"/>
  <c r="Q1767" i="3"/>
  <c r="Q1768" i="3"/>
  <c r="Q1769" i="3"/>
  <c r="Q1770" i="3"/>
  <c r="Q1771" i="3"/>
  <c r="Q1772" i="3"/>
  <c r="Q1773" i="3"/>
  <c r="Q1774" i="3"/>
  <c r="Q1775" i="3"/>
  <c r="Q1776" i="3"/>
  <c r="Q1777" i="3"/>
  <c r="Q1778" i="3"/>
  <c r="Q1779" i="3"/>
  <c r="Q1780" i="3"/>
  <c r="Q1781" i="3"/>
  <c r="Q1782" i="3"/>
  <c r="Q1783" i="3"/>
  <c r="Q1784" i="3"/>
  <c r="Q1785" i="3"/>
  <c r="Q1786" i="3"/>
  <c r="Q1787" i="3"/>
  <c r="Q1788" i="3"/>
  <c r="Q1789" i="3"/>
  <c r="Q1790" i="3"/>
  <c r="Q1791" i="3"/>
  <c r="Q1792" i="3"/>
  <c r="Q1793" i="3"/>
  <c r="Q1794" i="3"/>
  <c r="Q1795" i="3"/>
  <c r="Q1796" i="3"/>
  <c r="Q1797" i="3"/>
  <c r="Q1798" i="3"/>
  <c r="Q1799" i="3"/>
  <c r="Q1800" i="3"/>
  <c r="Q1801" i="3"/>
  <c r="Q1802" i="3"/>
  <c r="Q1803" i="3"/>
  <c r="Q1804" i="3"/>
  <c r="Q1805" i="3"/>
  <c r="Q1806" i="3"/>
  <c r="Q1807" i="3"/>
  <c r="Q1808" i="3"/>
  <c r="Q1809" i="3"/>
  <c r="Q1810" i="3"/>
  <c r="Q1811" i="3"/>
  <c r="Q1812" i="3"/>
  <c r="Q1813" i="3"/>
  <c r="Q1814" i="3"/>
  <c r="Q1815" i="3"/>
  <c r="Q1816" i="3"/>
  <c r="Q1817" i="3"/>
  <c r="Q1818" i="3"/>
  <c r="Q1819" i="3"/>
  <c r="Q1820" i="3"/>
  <c r="Q1821" i="3"/>
  <c r="Q1822" i="3"/>
  <c r="Q1823" i="3"/>
  <c r="Q1824" i="3"/>
  <c r="Q1825" i="3"/>
  <c r="Q1826" i="3"/>
  <c r="Q1827" i="3"/>
  <c r="Q1828" i="3"/>
  <c r="Q1829" i="3"/>
  <c r="Q1830" i="3"/>
  <c r="Q1831" i="3"/>
  <c r="Q1832" i="3"/>
  <c r="Q1833" i="3"/>
  <c r="Q1834" i="3"/>
  <c r="Q1835" i="3"/>
  <c r="Q1836" i="3"/>
  <c r="Q1837" i="3"/>
  <c r="Q1838" i="3"/>
  <c r="Q1839" i="3"/>
  <c r="Q1840" i="3"/>
  <c r="Q1841" i="3"/>
  <c r="Q1842" i="3"/>
  <c r="Q1843" i="3"/>
  <c r="Q1844" i="3"/>
  <c r="Q1845" i="3"/>
  <c r="Q1846" i="3"/>
  <c r="Q1847" i="3"/>
  <c r="Q1848" i="3"/>
  <c r="Q1849" i="3"/>
  <c r="Q1850" i="3"/>
  <c r="Q1851" i="3"/>
  <c r="Q1852" i="3"/>
  <c r="Q1853" i="3"/>
  <c r="Q1854" i="3"/>
  <c r="Q1855" i="3"/>
  <c r="Q1856" i="3"/>
  <c r="Q1857" i="3"/>
  <c r="Q1858" i="3"/>
  <c r="Q1859" i="3"/>
  <c r="Q1860" i="3"/>
  <c r="Q1861" i="3"/>
  <c r="Q1862" i="3"/>
  <c r="Q1863" i="3"/>
  <c r="Q1864" i="3"/>
  <c r="Q1865" i="3"/>
  <c r="Q1866" i="3"/>
  <c r="Q1867" i="3"/>
  <c r="Q1868" i="3"/>
  <c r="Q1869" i="3"/>
  <c r="Q1870" i="3"/>
  <c r="Q1871" i="3"/>
  <c r="Q1872" i="3"/>
  <c r="Q1873" i="3"/>
  <c r="Q1874" i="3"/>
  <c r="Q1875" i="3"/>
  <c r="Q1876" i="3"/>
  <c r="Q1877" i="3"/>
  <c r="Q1878" i="3"/>
  <c r="Q1879" i="3"/>
  <c r="Q1880" i="3"/>
  <c r="Q1881" i="3"/>
  <c r="Q1882" i="3"/>
  <c r="Q1883" i="3"/>
  <c r="Q1884" i="3"/>
  <c r="Q1885" i="3"/>
  <c r="Q1886" i="3"/>
  <c r="Q1887" i="3"/>
  <c r="Q1888" i="3"/>
  <c r="Q1889" i="3"/>
  <c r="Q1890" i="3"/>
  <c r="Q1891" i="3"/>
  <c r="Q1892" i="3"/>
  <c r="Q1893" i="3"/>
  <c r="Q1894" i="3"/>
  <c r="Q1895" i="3"/>
  <c r="Q1896" i="3"/>
  <c r="Q1897" i="3"/>
  <c r="Q1898" i="3"/>
  <c r="Q1899" i="3"/>
  <c r="Q1900" i="3"/>
  <c r="Q1901" i="3"/>
  <c r="Q1902" i="3"/>
  <c r="Q1903" i="3"/>
  <c r="Q1904" i="3"/>
  <c r="Q1905" i="3"/>
  <c r="Q1906" i="3"/>
  <c r="Q1907" i="3"/>
  <c r="Q1908" i="3"/>
  <c r="Q1909" i="3"/>
  <c r="Q1910" i="3"/>
  <c r="Q1911" i="3"/>
  <c r="Q1912" i="3"/>
  <c r="Q1913" i="3"/>
  <c r="Q1914" i="3"/>
  <c r="Q1915" i="3"/>
  <c r="Q1916" i="3"/>
  <c r="Q1917" i="3"/>
  <c r="Q1918" i="3"/>
  <c r="Q1919" i="3"/>
  <c r="Q1920" i="3"/>
  <c r="Q1921" i="3"/>
  <c r="Q1922" i="3"/>
  <c r="Q1923" i="3"/>
  <c r="Q1924" i="3"/>
  <c r="Q1925" i="3"/>
  <c r="Q1926" i="3"/>
  <c r="Q1927" i="3"/>
  <c r="Q1928" i="3"/>
  <c r="Q1929" i="3"/>
  <c r="Q1930" i="3"/>
  <c r="Q1931" i="3"/>
  <c r="Q1932" i="3"/>
  <c r="Q1933" i="3"/>
  <c r="Q1934" i="3"/>
  <c r="Q1935" i="3"/>
  <c r="Q1936" i="3"/>
  <c r="Q1937" i="3"/>
  <c r="Q1938" i="3"/>
  <c r="Q1939" i="3"/>
  <c r="Q1940" i="3"/>
  <c r="Q1941" i="3"/>
  <c r="Q1942" i="3"/>
  <c r="Q1943" i="3"/>
  <c r="Q1944" i="3"/>
  <c r="Q1945" i="3"/>
  <c r="Q1946" i="3"/>
  <c r="Q1947" i="3"/>
  <c r="Q1948" i="3"/>
  <c r="Q1949" i="3"/>
  <c r="Q1950" i="3"/>
  <c r="Q1951" i="3"/>
  <c r="Q1952" i="3"/>
  <c r="Q1953" i="3"/>
  <c r="Q1954" i="3"/>
  <c r="Q1955" i="3"/>
  <c r="Q1956" i="3"/>
  <c r="Q1957" i="3"/>
  <c r="Q1958" i="3"/>
  <c r="Q1959" i="3"/>
  <c r="Q1960" i="3"/>
  <c r="Q1961" i="3"/>
  <c r="Q1962" i="3"/>
  <c r="Q1963" i="3"/>
  <c r="Q1964" i="3"/>
  <c r="Q1965" i="3"/>
  <c r="Q1966" i="3"/>
  <c r="Q1967" i="3"/>
  <c r="Q1968" i="3"/>
  <c r="Q1969" i="3"/>
  <c r="Q1970" i="3"/>
  <c r="Q1971" i="3"/>
  <c r="Q1972" i="3"/>
  <c r="Q1973" i="3"/>
  <c r="Q1974" i="3"/>
  <c r="Q1975" i="3"/>
  <c r="Q1976" i="3"/>
  <c r="Q1977" i="3"/>
  <c r="Q1978" i="3"/>
  <c r="Q1979" i="3"/>
  <c r="Q1980" i="3"/>
  <c r="Q1981" i="3"/>
  <c r="Q1982" i="3"/>
  <c r="Q1983" i="3"/>
  <c r="Q1984" i="3"/>
  <c r="Q1985" i="3"/>
  <c r="Q1986" i="3"/>
  <c r="Q1987" i="3"/>
  <c r="Q1988" i="3"/>
  <c r="Q1989" i="3"/>
  <c r="Q1990" i="3"/>
  <c r="Q1991" i="3"/>
  <c r="Q1992" i="3"/>
  <c r="Q1993" i="3"/>
  <c r="Q1994" i="3"/>
  <c r="Q1995" i="3"/>
  <c r="Q1996" i="3"/>
  <c r="Q1997" i="3"/>
  <c r="Q1998" i="3"/>
  <c r="Q1999" i="3"/>
  <c r="Q2000" i="3"/>
  <c r="Q2001" i="3"/>
  <c r="Q2002" i="3"/>
  <c r="Q2003" i="3"/>
  <c r="Q2004" i="3"/>
  <c r="Q2005" i="3"/>
  <c r="Q2006" i="3"/>
  <c r="Q2007" i="3"/>
  <c r="Q2008" i="3"/>
  <c r="Q2009" i="3"/>
  <c r="Q2010" i="3"/>
  <c r="Q2011" i="3"/>
  <c r="Q2012" i="3"/>
  <c r="Q2013" i="3"/>
  <c r="Q2014" i="3"/>
  <c r="Q2015" i="3"/>
  <c r="Q2016" i="3"/>
  <c r="Q2017" i="3"/>
  <c r="Q2018" i="3"/>
  <c r="Q2019" i="3"/>
  <c r="Q2020" i="3"/>
  <c r="Q2021" i="3"/>
  <c r="Q2022" i="3"/>
  <c r="Q2023" i="3"/>
  <c r="Q2024" i="3"/>
  <c r="Q2025" i="3"/>
  <c r="Q2026" i="3"/>
  <c r="Q2027" i="3"/>
  <c r="Q2028" i="3"/>
  <c r="Q2029" i="3"/>
  <c r="Q2030" i="3"/>
  <c r="Q2031" i="3"/>
  <c r="Q2032" i="3"/>
  <c r="Q2033" i="3"/>
  <c r="Q2034" i="3"/>
  <c r="Q2035" i="3"/>
  <c r="Q2036" i="3"/>
  <c r="Q2037" i="3"/>
  <c r="Q2038" i="3"/>
  <c r="Q2039" i="3"/>
  <c r="Q2040" i="3"/>
  <c r="Q2041" i="3"/>
  <c r="Q2042" i="3"/>
  <c r="Q2043" i="3"/>
  <c r="Q2044" i="3"/>
  <c r="Q2045" i="3"/>
  <c r="Q2046" i="3"/>
  <c r="Q2047" i="3"/>
  <c r="Q2048" i="3"/>
  <c r="Q2049" i="3"/>
  <c r="Q2050" i="3"/>
  <c r="Q2051" i="3"/>
  <c r="Q2052" i="3"/>
  <c r="Q2053" i="3"/>
  <c r="Q2054" i="3"/>
  <c r="Q2055" i="3"/>
  <c r="Q2056" i="3"/>
  <c r="Q2057" i="3"/>
  <c r="Q2058" i="3"/>
  <c r="Q2059" i="3"/>
  <c r="Q2060" i="3"/>
  <c r="Q2061" i="3"/>
  <c r="Q2062" i="3"/>
  <c r="Q2063" i="3"/>
  <c r="Q2064" i="3"/>
  <c r="Q2065" i="3"/>
  <c r="Q2066" i="3"/>
  <c r="Q2067" i="3"/>
  <c r="Q2068" i="3"/>
  <c r="Q2069" i="3"/>
  <c r="Q2070" i="3"/>
  <c r="Q2071" i="3"/>
  <c r="Q2072" i="3"/>
  <c r="Q2073" i="3"/>
  <c r="Q2074" i="3"/>
  <c r="Q2075" i="3"/>
  <c r="Q2076" i="3"/>
  <c r="Q2077" i="3"/>
  <c r="Q2078" i="3"/>
  <c r="Q2079" i="3"/>
  <c r="Q2080" i="3"/>
  <c r="Q2081" i="3"/>
  <c r="Q2082" i="3"/>
  <c r="Q2083" i="3"/>
  <c r="Q2084" i="3"/>
  <c r="Q2085" i="3"/>
  <c r="Q2086" i="3"/>
  <c r="Q2087" i="3"/>
  <c r="Q2088" i="3"/>
  <c r="Q2089" i="3"/>
  <c r="Q2090" i="3"/>
  <c r="Q2091" i="3"/>
  <c r="Q2092" i="3"/>
  <c r="Q2093" i="3"/>
  <c r="Q2094" i="3"/>
  <c r="Q2095" i="3"/>
  <c r="Q2096" i="3"/>
  <c r="Q2097" i="3"/>
  <c r="Q2098" i="3"/>
  <c r="Q2099" i="3"/>
  <c r="Q2100" i="3"/>
  <c r="Q2101" i="3"/>
  <c r="Q2102" i="3"/>
  <c r="Q2103" i="3"/>
  <c r="Q2104" i="3"/>
  <c r="Q2105" i="3"/>
  <c r="Q2106" i="3"/>
  <c r="Q2107" i="3"/>
  <c r="Q2108" i="3"/>
  <c r="Q2109" i="3"/>
  <c r="Q2110" i="3"/>
  <c r="Q2111" i="3"/>
  <c r="Q2112" i="3"/>
  <c r="Q2113" i="3"/>
  <c r="Q2114" i="3"/>
  <c r="Q2115" i="3"/>
  <c r="Q2116" i="3"/>
  <c r="Q2117" i="3"/>
  <c r="Q2118" i="3"/>
  <c r="Q2119" i="3"/>
  <c r="Q2120" i="3"/>
  <c r="Q2121" i="3"/>
  <c r="Q2122" i="3"/>
  <c r="Q2123" i="3"/>
  <c r="Q2124" i="3"/>
  <c r="Q2125" i="3"/>
  <c r="Q2126" i="3"/>
  <c r="Q2127" i="3"/>
  <c r="Q2128" i="3"/>
  <c r="Q2129" i="3"/>
  <c r="Q2130" i="3"/>
  <c r="Q2131" i="3"/>
  <c r="Q2132" i="3"/>
  <c r="Q2133" i="3"/>
  <c r="Q2134" i="3"/>
  <c r="Q2135" i="3"/>
  <c r="Q2136" i="3"/>
  <c r="Q2137" i="3"/>
  <c r="Q2138" i="3"/>
  <c r="Q2139" i="3"/>
  <c r="Q2140" i="3"/>
  <c r="Q2141" i="3"/>
  <c r="Q2142" i="3"/>
  <c r="Q2143" i="3"/>
  <c r="Q2144" i="3"/>
  <c r="Q2145" i="3"/>
  <c r="Q2146" i="3"/>
  <c r="Q2147" i="3"/>
  <c r="Q2148" i="3"/>
  <c r="Q2149" i="3"/>
  <c r="Q2150" i="3"/>
  <c r="Q2151" i="3"/>
  <c r="Q2152" i="3"/>
  <c r="Q2153" i="3"/>
  <c r="Q2154" i="3"/>
  <c r="Q2155" i="3"/>
  <c r="Q2156" i="3"/>
  <c r="Q2157" i="3"/>
  <c r="Q2158" i="3"/>
  <c r="Q2159" i="3"/>
  <c r="Q2160" i="3"/>
  <c r="Q2161" i="3"/>
  <c r="Q2162" i="3"/>
  <c r="Q2163" i="3"/>
  <c r="Q2164" i="3"/>
  <c r="Q2165" i="3"/>
  <c r="Q2166" i="3"/>
  <c r="Q2167" i="3"/>
  <c r="Q2168" i="3"/>
  <c r="Q2169" i="3"/>
  <c r="Q2170" i="3"/>
  <c r="Q2171" i="3"/>
  <c r="Q2172" i="3"/>
  <c r="Q2173" i="3"/>
  <c r="Q2174" i="3"/>
  <c r="Q2175" i="3"/>
  <c r="Q2176" i="3"/>
  <c r="Q2177" i="3"/>
  <c r="Q2178" i="3"/>
  <c r="Q2179" i="3"/>
  <c r="Q2180" i="3"/>
  <c r="Q2181" i="3"/>
  <c r="Q2182" i="3"/>
  <c r="Q2183" i="3"/>
  <c r="Q2184" i="3"/>
  <c r="Q2185" i="3"/>
  <c r="Q2186" i="3"/>
  <c r="Q2187" i="3"/>
  <c r="Q2188" i="3"/>
  <c r="Q2189" i="3"/>
  <c r="Q2190" i="3"/>
  <c r="Q2191" i="3"/>
  <c r="Q2192" i="3"/>
  <c r="Q2193" i="3"/>
  <c r="Q2194" i="3"/>
  <c r="Q2195" i="3"/>
  <c r="Q2196" i="3"/>
  <c r="Q2197" i="3"/>
  <c r="Q2198" i="3"/>
  <c r="Q2199" i="3"/>
  <c r="Q2200" i="3"/>
  <c r="Q2201" i="3"/>
  <c r="Q2202" i="3"/>
  <c r="Q2203" i="3"/>
  <c r="Q2204" i="3"/>
  <c r="Q2205" i="3"/>
  <c r="Q2206" i="3"/>
  <c r="Q2207" i="3"/>
  <c r="Q2208" i="3"/>
  <c r="Q2209" i="3"/>
  <c r="Q2210" i="3"/>
  <c r="Q2211" i="3"/>
  <c r="Q2212" i="3"/>
  <c r="Q2213" i="3"/>
  <c r="Q2214" i="3"/>
  <c r="Q2215" i="3"/>
  <c r="Q2216" i="3"/>
  <c r="Q2217" i="3"/>
  <c r="Q2218" i="3"/>
  <c r="Q2219" i="3"/>
  <c r="Q2220" i="3"/>
  <c r="Q2221" i="3"/>
  <c r="Q2222" i="3"/>
  <c r="Q2223" i="3"/>
  <c r="Q2224" i="3"/>
  <c r="Q2225" i="3"/>
  <c r="Q2226" i="3"/>
  <c r="Q2227" i="3"/>
  <c r="Q2228" i="3"/>
  <c r="Q2229" i="3"/>
  <c r="Q2230" i="3"/>
  <c r="Q2231" i="3"/>
  <c r="Q2232" i="3"/>
  <c r="Q2233" i="3"/>
  <c r="Q2234" i="3"/>
  <c r="Q2235" i="3"/>
  <c r="Q2236" i="3"/>
  <c r="Q2237" i="3"/>
  <c r="Q2238" i="3"/>
  <c r="Q2239" i="3"/>
  <c r="Q2240" i="3"/>
  <c r="Q2241" i="3"/>
  <c r="Q2242" i="3"/>
  <c r="Q2243" i="3"/>
  <c r="Q2244" i="3"/>
  <c r="Q2245" i="3"/>
  <c r="Q2246" i="3"/>
  <c r="Q2247" i="3"/>
  <c r="Q2248" i="3"/>
  <c r="Q2249" i="3"/>
  <c r="Q2250" i="3"/>
  <c r="Q2251" i="3"/>
  <c r="Q2252" i="3"/>
  <c r="Q2253" i="3"/>
  <c r="Q2254" i="3"/>
  <c r="Q2255" i="3"/>
  <c r="Q2256" i="3"/>
  <c r="Q2257" i="3"/>
  <c r="Q2258" i="3"/>
  <c r="Q2259" i="3"/>
  <c r="Q2260" i="3"/>
  <c r="Q2261" i="3"/>
  <c r="Q2262" i="3"/>
  <c r="Q2263" i="3"/>
  <c r="Q2264" i="3"/>
  <c r="Q2265" i="3"/>
  <c r="Q2266" i="3"/>
  <c r="Q2267" i="3"/>
  <c r="Q2268" i="3"/>
  <c r="Q2269" i="3"/>
  <c r="Q2270" i="3"/>
  <c r="Q2271" i="3"/>
  <c r="Q2272" i="3"/>
  <c r="Q2273" i="3"/>
  <c r="Q2274" i="3"/>
  <c r="Q2275" i="3"/>
  <c r="Q2276" i="3"/>
  <c r="Q2277" i="3"/>
  <c r="Q2278" i="3"/>
  <c r="Q2279" i="3"/>
  <c r="Q2280" i="3"/>
  <c r="Q2281" i="3"/>
  <c r="Q2282" i="3"/>
  <c r="Q2283" i="3"/>
  <c r="Q2284" i="3"/>
  <c r="Q2285" i="3"/>
  <c r="Q2286" i="3"/>
  <c r="Q2287" i="3"/>
  <c r="Q2288" i="3"/>
  <c r="Q2289" i="3"/>
  <c r="Q2290" i="3"/>
  <c r="Q2291" i="3"/>
  <c r="Q2292" i="3"/>
  <c r="Q2293" i="3"/>
  <c r="Q2294" i="3"/>
  <c r="Q2295" i="3"/>
  <c r="Q2296" i="3"/>
  <c r="Q2297" i="3"/>
  <c r="Q2298" i="3"/>
  <c r="Q2299" i="3"/>
  <c r="Q2300" i="3"/>
  <c r="Q2301" i="3"/>
  <c r="Q2302" i="3"/>
  <c r="Q2303" i="3"/>
  <c r="Q2304" i="3"/>
  <c r="Q2305" i="3"/>
  <c r="Q2306" i="3"/>
  <c r="Q2307" i="3"/>
  <c r="Q2308" i="3"/>
  <c r="Q2309" i="3"/>
  <c r="Q2310" i="3"/>
  <c r="Q2311" i="3"/>
  <c r="Q2312" i="3"/>
  <c r="Q2313" i="3"/>
  <c r="Q2314" i="3"/>
  <c r="Q2315" i="3"/>
  <c r="Q2316" i="3"/>
  <c r="Q2317" i="3"/>
  <c r="Q2318" i="3"/>
  <c r="Q2833" i="3"/>
  <c r="Q2834" i="3"/>
  <c r="Q2835" i="3"/>
  <c r="Q2836" i="3"/>
  <c r="Q2837" i="3"/>
  <c r="Q2838" i="3"/>
  <c r="Q2839" i="3"/>
  <c r="Q2840" i="3"/>
  <c r="Q2841" i="3"/>
  <c r="Q2842" i="3"/>
  <c r="Q2843" i="3"/>
  <c r="Q2844" i="3"/>
  <c r="Q2845" i="3"/>
  <c r="Q2846" i="3"/>
  <c r="Q2847" i="3"/>
  <c r="Q2848" i="3"/>
  <c r="Q2849" i="3"/>
  <c r="Q2850" i="3"/>
  <c r="Q2851" i="3"/>
  <c r="Q2852" i="3"/>
  <c r="Q2853" i="3"/>
  <c r="Q2854" i="3"/>
  <c r="Q2855" i="3"/>
  <c r="Q2856" i="3"/>
  <c r="Q2857" i="3"/>
  <c r="Q2858" i="3"/>
  <c r="Q2859" i="3"/>
  <c r="Q2860" i="3"/>
  <c r="Q2861" i="3"/>
  <c r="Q2862" i="3"/>
  <c r="Q2863" i="3"/>
  <c r="Q2864" i="3"/>
  <c r="Q2865" i="3"/>
  <c r="Q2866" i="3"/>
  <c r="Q2867" i="3"/>
  <c r="Q2868" i="3"/>
  <c r="Q2869" i="3"/>
  <c r="Q2870" i="3"/>
  <c r="Q2871" i="3"/>
  <c r="Q2872" i="3"/>
  <c r="Q2873" i="3"/>
  <c r="Q2874" i="3"/>
  <c r="Q2875" i="3"/>
  <c r="Q2876" i="3"/>
  <c r="Q2877" i="3"/>
  <c r="Q2878" i="3"/>
  <c r="Q2879" i="3"/>
  <c r="Q2880" i="3"/>
  <c r="Q2881" i="3"/>
  <c r="Q2882" i="3"/>
  <c r="Q2883" i="3"/>
  <c r="Q2884" i="3"/>
  <c r="Q2885" i="3"/>
  <c r="Q2886" i="3"/>
  <c r="Q2887" i="3"/>
  <c r="Q2888" i="3"/>
  <c r="Q2889" i="3"/>
  <c r="Q2890" i="3"/>
  <c r="Q2891" i="3"/>
  <c r="Q2892" i="3"/>
  <c r="Q2893" i="3"/>
  <c r="Q2894" i="3"/>
  <c r="Q2895" i="3"/>
  <c r="Q2896" i="3"/>
  <c r="Q2897" i="3"/>
  <c r="Q2898" i="3"/>
  <c r="Q2899" i="3"/>
  <c r="Q2900" i="3"/>
  <c r="Q2901" i="3"/>
  <c r="Q2902" i="3"/>
  <c r="Q2903" i="3"/>
  <c r="Q2904" i="3"/>
  <c r="Q2905" i="3"/>
  <c r="Q2906" i="3"/>
  <c r="Q2907" i="3"/>
  <c r="Q2908" i="3"/>
  <c r="Q2909" i="3"/>
  <c r="Q2910" i="3"/>
  <c r="Q2911" i="3"/>
  <c r="Q2912" i="3"/>
  <c r="Q2913" i="3"/>
  <c r="Q2914" i="3"/>
  <c r="Q2915" i="3"/>
  <c r="Q2916" i="3"/>
  <c r="Q2917" i="3"/>
  <c r="Q2918" i="3"/>
  <c r="Q2919" i="3"/>
  <c r="Q2920" i="3"/>
  <c r="Q2921" i="3"/>
  <c r="Q2922" i="3"/>
  <c r="Q2923" i="3"/>
  <c r="Q2924" i="3"/>
  <c r="Q2925" i="3"/>
  <c r="Q2926" i="3"/>
  <c r="Q2927" i="3"/>
  <c r="Q2928" i="3"/>
  <c r="Q2929" i="3"/>
  <c r="Q2930" i="3"/>
  <c r="Q2931" i="3"/>
  <c r="Q2932" i="3"/>
  <c r="Q2933" i="3"/>
  <c r="Q2934" i="3"/>
  <c r="Q2935" i="3"/>
  <c r="Q2936" i="3"/>
  <c r="Q2937" i="3"/>
  <c r="Q2938" i="3"/>
  <c r="Q2939" i="3"/>
  <c r="Q2940" i="3"/>
  <c r="Q2941" i="3"/>
  <c r="Q2942" i="3"/>
  <c r="Q2943" i="3"/>
  <c r="Q2944" i="3"/>
  <c r="Q2945" i="3"/>
  <c r="Q2946" i="3"/>
  <c r="Q2947" i="3"/>
  <c r="Q2948" i="3"/>
  <c r="Q2949" i="3"/>
  <c r="Q2950" i="3"/>
  <c r="Q2951" i="3"/>
  <c r="Q2952" i="3"/>
  <c r="Q2953" i="3"/>
  <c r="Q2954" i="3"/>
  <c r="Q2955" i="3"/>
  <c r="Q2956" i="3"/>
  <c r="Q2957" i="3"/>
  <c r="Q2958" i="3"/>
  <c r="Q2959" i="3"/>
  <c r="Q2960" i="3"/>
  <c r="Q2961" i="3"/>
  <c r="Q2962" i="3"/>
  <c r="Q2963" i="3"/>
  <c r="Q2964" i="3"/>
  <c r="Q2965" i="3"/>
  <c r="Q2966" i="3"/>
  <c r="Q2967" i="3"/>
  <c r="Q2968" i="3"/>
  <c r="Q2969" i="3"/>
  <c r="Q2970" i="3"/>
  <c r="Q2971" i="3"/>
  <c r="Q2972" i="3"/>
  <c r="Q2973" i="3"/>
  <c r="Q2974" i="3"/>
  <c r="Q2975" i="3"/>
  <c r="Q2976" i="3"/>
  <c r="Q2977" i="3"/>
  <c r="Q2978" i="3"/>
  <c r="Q2979" i="3"/>
  <c r="Q2980" i="3"/>
  <c r="Q2981" i="3"/>
  <c r="Q2982" i="3"/>
  <c r="Q2983" i="3"/>
  <c r="Q2984" i="3"/>
  <c r="Q2985" i="3"/>
  <c r="Q2986" i="3"/>
  <c r="Q2987" i="3"/>
  <c r="Q2988" i="3"/>
  <c r="Q2989" i="3"/>
  <c r="Q2990" i="3"/>
  <c r="Q2991" i="3"/>
  <c r="Q2992" i="3"/>
  <c r="Q2993" i="3"/>
  <c r="Q2994" i="3"/>
  <c r="Q2995" i="3"/>
  <c r="Q2996" i="3"/>
  <c r="Q2997" i="3"/>
  <c r="Q2998" i="3"/>
  <c r="Q2999" i="3"/>
  <c r="Q3000" i="3"/>
  <c r="Q3001" i="3"/>
  <c r="Q3002" i="3"/>
  <c r="Q3003" i="3"/>
  <c r="Q3004" i="3"/>
  <c r="Q3005" i="3"/>
  <c r="Q3006" i="3"/>
  <c r="Q3007" i="3"/>
  <c r="Q3008" i="3"/>
  <c r="Q3009" i="3"/>
  <c r="Q3010" i="3"/>
  <c r="Q3011" i="3"/>
  <c r="Q3012" i="3"/>
  <c r="Q3013" i="3"/>
  <c r="Q3014" i="3"/>
  <c r="Q3015" i="3"/>
  <c r="Q3016" i="3"/>
  <c r="Q3017" i="3"/>
  <c r="Q3018" i="3"/>
  <c r="Q3019" i="3"/>
  <c r="Q3020" i="3"/>
  <c r="Q3021" i="3"/>
  <c r="Q3022" i="3"/>
  <c r="Q3023" i="3"/>
  <c r="Q3024" i="3"/>
  <c r="Q3025" i="3"/>
  <c r="Q3026" i="3"/>
  <c r="Q3027" i="3"/>
  <c r="Q3028" i="3"/>
  <c r="Q3029" i="3"/>
  <c r="Q3030" i="3"/>
  <c r="Q3031" i="3"/>
  <c r="Q3032" i="3"/>
  <c r="Q3033" i="3"/>
  <c r="Q3034" i="3"/>
  <c r="Q3035" i="3"/>
  <c r="Q3036" i="3"/>
  <c r="Q3037" i="3"/>
  <c r="Q3038" i="3"/>
  <c r="Q3039" i="3"/>
  <c r="Q3040" i="3"/>
  <c r="Q3041" i="3"/>
  <c r="Q3042" i="3"/>
  <c r="Q3043" i="3"/>
  <c r="Q3044" i="3"/>
  <c r="Q3045" i="3"/>
  <c r="Q3046" i="3"/>
  <c r="Q3047" i="3"/>
  <c r="Q3048" i="3"/>
  <c r="Q3049" i="3"/>
  <c r="Q3050" i="3"/>
  <c r="Q3051" i="3"/>
  <c r="Q3052" i="3"/>
  <c r="Q3053" i="3"/>
  <c r="Q3054" i="3"/>
  <c r="Q3055" i="3"/>
  <c r="Q3056" i="3"/>
  <c r="Q3057" i="3"/>
  <c r="Q3058" i="3"/>
  <c r="Q3059" i="3"/>
  <c r="Q3060" i="3"/>
  <c r="Q3061" i="3"/>
  <c r="Q3062" i="3"/>
  <c r="Q3063" i="3"/>
  <c r="Q3064" i="3"/>
  <c r="Q3065" i="3"/>
  <c r="Q3066" i="3"/>
  <c r="Q3067" i="3"/>
  <c r="Q3068" i="3"/>
  <c r="Q3069" i="3"/>
  <c r="Q3070" i="3"/>
  <c r="Q3071" i="3"/>
  <c r="Q3072" i="3"/>
  <c r="Q3073" i="3"/>
  <c r="Q3074" i="3"/>
  <c r="Q3075" i="3"/>
  <c r="Q3076" i="3"/>
  <c r="Q3077" i="3"/>
  <c r="Q3078" i="3"/>
  <c r="Q3079" i="3"/>
  <c r="Q3080" i="3"/>
  <c r="Q3081" i="3"/>
  <c r="Q3082" i="3"/>
  <c r="Q3083" i="3"/>
  <c r="Q3084" i="3"/>
  <c r="Q3085" i="3"/>
  <c r="Q3086" i="3"/>
  <c r="Q3087" i="3"/>
  <c r="Q3088" i="3"/>
  <c r="Q3089" i="3"/>
  <c r="Q3090" i="3"/>
  <c r="Q3091" i="3"/>
  <c r="Q3092" i="3"/>
  <c r="Q3093" i="3"/>
  <c r="Q3094" i="3"/>
  <c r="Q3095" i="3"/>
  <c r="Q3096" i="3"/>
  <c r="Q3097" i="3"/>
  <c r="Q3098" i="3"/>
  <c r="Q3099" i="3"/>
  <c r="Q3100" i="3"/>
  <c r="Q3101" i="3"/>
  <c r="Q3102" i="3"/>
  <c r="Q3103" i="3"/>
  <c r="Q3104" i="3"/>
  <c r="Q3105" i="3"/>
  <c r="Q3106" i="3"/>
  <c r="Q3107" i="3"/>
  <c r="Q3108" i="3"/>
  <c r="Q3109" i="3"/>
  <c r="Q3110" i="3"/>
  <c r="Q3111" i="3"/>
  <c r="Q3112" i="3"/>
  <c r="Q3113" i="3"/>
  <c r="Q3114" i="3"/>
  <c r="Q3115" i="3"/>
  <c r="Q3116" i="3"/>
  <c r="Q3117" i="3"/>
  <c r="Q3118" i="3"/>
  <c r="Q3119" i="3"/>
  <c r="Q3120" i="3"/>
  <c r="Q3121" i="3"/>
  <c r="Q3122" i="3"/>
  <c r="Q3123" i="3"/>
  <c r="Q3124" i="3"/>
  <c r="Q3125" i="3"/>
  <c r="Q3126" i="3"/>
  <c r="Q3127" i="3"/>
  <c r="Q3128" i="3"/>
  <c r="Q3129" i="3"/>
  <c r="Q3130" i="3"/>
  <c r="Q3131" i="3"/>
  <c r="Q3132" i="3"/>
  <c r="Q3133" i="3"/>
  <c r="Q3134" i="3"/>
  <c r="Q3135" i="3"/>
  <c r="Q3136" i="3"/>
  <c r="Q3137" i="3"/>
  <c r="Q3138" i="3"/>
  <c r="Q3139" i="3"/>
  <c r="Q3140" i="3"/>
  <c r="Q3141" i="3"/>
  <c r="Q3142" i="3"/>
  <c r="Q3143" i="3"/>
  <c r="Q3144" i="3"/>
  <c r="Q3145" i="3"/>
  <c r="Q3146" i="3"/>
  <c r="Q3147" i="3"/>
  <c r="Q3148" i="3"/>
  <c r="Q3149" i="3"/>
  <c r="Q3150" i="3"/>
  <c r="Q3151" i="3"/>
  <c r="Q3152" i="3"/>
  <c r="Q3153" i="3"/>
  <c r="Q3154" i="3"/>
  <c r="Q3155" i="3"/>
  <c r="Q3156" i="3"/>
  <c r="Q3157" i="3"/>
  <c r="Q3158" i="3"/>
  <c r="Q3159" i="3"/>
  <c r="Q3160" i="3"/>
  <c r="Q3161" i="3"/>
  <c r="Q3162" i="3"/>
  <c r="Q3163" i="3"/>
  <c r="Q3164" i="3"/>
  <c r="Q3165" i="3"/>
  <c r="Q3166" i="3"/>
  <c r="Q3167" i="3"/>
  <c r="Q3168" i="3"/>
  <c r="Q3169" i="3"/>
  <c r="Q3170" i="3"/>
  <c r="Q3171" i="3"/>
  <c r="Q3172" i="3"/>
  <c r="Q3173" i="3"/>
  <c r="Q3174" i="3"/>
  <c r="Q3175" i="3"/>
  <c r="Q3176" i="3"/>
  <c r="Q3177" i="3"/>
  <c r="Q3178" i="3"/>
  <c r="Q3179" i="3"/>
  <c r="Q3180" i="3"/>
  <c r="Q3181" i="3"/>
  <c r="Q3182" i="3"/>
  <c r="Q3183" i="3"/>
  <c r="Q3184" i="3"/>
  <c r="Q3185" i="3"/>
  <c r="Q3186" i="3"/>
  <c r="Q3187" i="3"/>
  <c r="Q3188" i="3"/>
  <c r="Q3189" i="3"/>
  <c r="Q3190" i="3"/>
  <c r="Q3191" i="3"/>
  <c r="Q3192" i="3"/>
  <c r="Q3193" i="3"/>
  <c r="Q3194" i="3"/>
  <c r="Q3195" i="3"/>
  <c r="Q3196" i="3"/>
  <c r="Q3197" i="3"/>
  <c r="Q3198" i="3"/>
  <c r="Q3199" i="3"/>
  <c r="Q3200" i="3"/>
  <c r="Q3201" i="3"/>
  <c r="Q3202" i="3"/>
  <c r="Q3203" i="3"/>
  <c r="Q3204" i="3"/>
  <c r="Q3205" i="3"/>
  <c r="Q3206" i="3"/>
  <c r="Q3207" i="3"/>
  <c r="Q3208" i="3"/>
  <c r="Q3209" i="3"/>
  <c r="Q3210" i="3"/>
  <c r="Q3211" i="3"/>
  <c r="Q3212" i="3"/>
  <c r="Q3213" i="3"/>
  <c r="Q3214" i="3"/>
  <c r="Q3215" i="3"/>
  <c r="Q3216" i="3"/>
  <c r="Q3217" i="3"/>
  <c r="Q3218" i="3"/>
  <c r="Q3219" i="3"/>
  <c r="Q3220" i="3"/>
  <c r="Q3221" i="3"/>
  <c r="Q3222" i="3"/>
  <c r="Q3223" i="3"/>
  <c r="Q3224" i="3"/>
  <c r="Q3225" i="3"/>
  <c r="Q3226" i="3"/>
  <c r="Q3227" i="3"/>
  <c r="Q3228" i="3"/>
  <c r="Q3229" i="3"/>
  <c r="Q3230" i="3"/>
  <c r="Q3231" i="3"/>
  <c r="Q3232" i="3"/>
  <c r="Q3233" i="3"/>
  <c r="Q3234" i="3"/>
  <c r="Q3235" i="3"/>
  <c r="Q3236" i="3"/>
  <c r="Q3237" i="3"/>
  <c r="Q3238" i="3"/>
  <c r="Q3239" i="3"/>
  <c r="Q3240" i="3"/>
  <c r="Q3241" i="3"/>
  <c r="Q3242" i="3"/>
  <c r="Q3243" i="3"/>
  <c r="Q3244" i="3"/>
  <c r="Q3245" i="3"/>
  <c r="Q3246" i="3"/>
  <c r="Q3247" i="3"/>
  <c r="Q3248" i="3"/>
  <c r="Q3249" i="3"/>
  <c r="Q3250" i="3"/>
  <c r="Q3251" i="3"/>
  <c r="Q3252" i="3"/>
  <c r="Q3253" i="3"/>
  <c r="Q3254" i="3"/>
  <c r="Q3255" i="3"/>
  <c r="Q3256" i="3"/>
  <c r="Q3257" i="3"/>
  <c r="Q3258" i="3"/>
  <c r="Q3259" i="3"/>
  <c r="Q3260" i="3"/>
  <c r="Q3261" i="3"/>
  <c r="Q3262" i="3"/>
  <c r="Q3263" i="3"/>
  <c r="Q3264" i="3"/>
  <c r="Q3265" i="3"/>
  <c r="Q3266" i="3"/>
  <c r="Q3267" i="3"/>
  <c r="Q3268" i="3"/>
  <c r="Q3269" i="3"/>
  <c r="Q3270" i="3"/>
  <c r="Q3271" i="3"/>
  <c r="Q3272" i="3"/>
  <c r="Q3273" i="3"/>
  <c r="Q3274" i="3"/>
  <c r="Q3275" i="3"/>
  <c r="Q3276" i="3"/>
  <c r="Q3277" i="3"/>
  <c r="Q3278" i="3"/>
  <c r="Q3279" i="3"/>
  <c r="Q3280" i="3"/>
  <c r="Q3281" i="3"/>
  <c r="Q3282" i="3"/>
  <c r="Q3283" i="3"/>
  <c r="Q3284" i="3"/>
  <c r="Q3285" i="3"/>
  <c r="Q3286" i="3"/>
  <c r="Q3287" i="3"/>
  <c r="Q3288" i="3"/>
  <c r="Q3289" i="3"/>
  <c r="Q3290" i="3"/>
  <c r="Q3291" i="3"/>
  <c r="Q3292" i="3"/>
  <c r="Q3293" i="3"/>
  <c r="Q3294" i="3"/>
  <c r="Q3295" i="3"/>
  <c r="Q3296" i="3"/>
  <c r="Q3297" i="3"/>
  <c r="Q3298" i="3"/>
  <c r="Q3299" i="3"/>
  <c r="Q3300" i="3"/>
  <c r="Q3301" i="3"/>
  <c r="Q3302" i="3"/>
  <c r="Q3303" i="3"/>
  <c r="Q3304" i="3"/>
  <c r="Q3305" i="3"/>
  <c r="Q3306" i="3"/>
  <c r="Q3307" i="3"/>
  <c r="Q3308" i="3"/>
  <c r="Q3309" i="3"/>
  <c r="Q3310" i="3"/>
  <c r="Q3311" i="3"/>
  <c r="Q3312" i="3"/>
  <c r="Q3313" i="3"/>
  <c r="Q3314" i="3"/>
  <c r="Q3315" i="3"/>
  <c r="Q3316" i="3"/>
  <c r="Q3317" i="3"/>
  <c r="Q3318" i="3"/>
  <c r="Q3319" i="3"/>
  <c r="Q3320" i="3"/>
  <c r="Q3321" i="3"/>
  <c r="Q3322" i="3"/>
  <c r="Q3323" i="3"/>
  <c r="Q3324" i="3"/>
  <c r="Q3325" i="3"/>
  <c r="Q3326" i="3"/>
  <c r="Q3327" i="3"/>
  <c r="Q3328" i="3"/>
  <c r="Q3329" i="3"/>
  <c r="Q3330" i="3"/>
  <c r="Q3331" i="3"/>
  <c r="Q3332" i="3"/>
  <c r="Q3333" i="3"/>
  <c r="Q3334" i="3"/>
  <c r="Q3335" i="3"/>
  <c r="Q3336" i="3"/>
  <c r="Q3337" i="3"/>
  <c r="Q3338" i="3"/>
  <c r="Q3339" i="3"/>
  <c r="Q3340" i="3"/>
  <c r="Q3341" i="3"/>
  <c r="Q3342" i="3"/>
  <c r="Q3343" i="3"/>
  <c r="Q3344" i="3"/>
  <c r="Q3345" i="3"/>
  <c r="Q3346" i="3"/>
  <c r="Q3347" i="3"/>
  <c r="Q3348" i="3"/>
  <c r="Q3349" i="3"/>
  <c r="Q3350" i="3"/>
  <c r="Q3351" i="3"/>
  <c r="Q3352" i="3"/>
  <c r="Q3353" i="3"/>
  <c r="Q3354" i="3"/>
  <c r="Q3355" i="3"/>
  <c r="Q3356" i="3"/>
  <c r="Q3357" i="3"/>
  <c r="Q3358" i="3"/>
  <c r="Q3359" i="3"/>
  <c r="Q3360" i="3"/>
  <c r="Q3361" i="3"/>
  <c r="Q3362" i="3"/>
  <c r="Q3363" i="3"/>
  <c r="Q3364" i="3"/>
  <c r="Q3365" i="3"/>
  <c r="Q3366" i="3"/>
  <c r="Q3367" i="3"/>
  <c r="Q3368" i="3"/>
  <c r="Q3369" i="3"/>
  <c r="Q3370" i="3"/>
  <c r="Q3371" i="3"/>
  <c r="Q3372" i="3"/>
  <c r="Q3373" i="3"/>
  <c r="Q3374" i="3"/>
  <c r="Q3375" i="3"/>
  <c r="Q3376" i="3"/>
  <c r="Q3377" i="3"/>
  <c r="Q3378" i="3"/>
  <c r="Q3379" i="3"/>
  <c r="Q3380" i="3"/>
  <c r="Q3381" i="3"/>
  <c r="Q3382" i="3"/>
  <c r="Q3383" i="3"/>
  <c r="Q3384" i="3"/>
  <c r="Q3385" i="3"/>
  <c r="Q3386" i="3"/>
  <c r="Q3387" i="3"/>
  <c r="Q3388" i="3"/>
  <c r="Q3389" i="3"/>
  <c r="Q3391" i="3"/>
  <c r="Q3392" i="3"/>
  <c r="Q3393" i="3"/>
  <c r="Q3394" i="3"/>
  <c r="Q3395" i="3"/>
  <c r="Q3396" i="3"/>
  <c r="Q3397" i="3"/>
  <c r="Q3398" i="3"/>
  <c r="Q3399" i="3"/>
  <c r="Q3400" i="3"/>
  <c r="Q3401" i="3"/>
  <c r="Q3402" i="3"/>
  <c r="Q3403" i="3"/>
  <c r="Q3404" i="3"/>
  <c r="Q3405" i="3"/>
  <c r="Q3406" i="3"/>
  <c r="Q3407" i="3"/>
  <c r="Q3408" i="3"/>
  <c r="Q3409" i="3"/>
  <c r="Q3410" i="3"/>
  <c r="Q3411" i="3"/>
  <c r="Q3412" i="3"/>
  <c r="Q3413" i="3"/>
  <c r="Q3414" i="3"/>
  <c r="Q3415" i="3"/>
  <c r="Q3416" i="3"/>
  <c r="Q3417" i="3"/>
  <c r="Q3418" i="3"/>
  <c r="Q3419" i="3"/>
  <c r="Q3420" i="3"/>
  <c r="Q3421" i="3"/>
  <c r="Q3422" i="3"/>
  <c r="Q3423" i="3"/>
  <c r="Q3424" i="3"/>
  <c r="Q3425" i="3"/>
  <c r="Q3426" i="3"/>
  <c r="Q3427" i="3"/>
  <c r="Q3428" i="3"/>
  <c r="Q3429" i="3"/>
  <c r="Q3430" i="3"/>
  <c r="Q3431" i="3"/>
  <c r="Q3432" i="3"/>
  <c r="Q3433" i="3"/>
  <c r="Q3434" i="3"/>
  <c r="Q3435" i="3"/>
  <c r="Q3436" i="3"/>
  <c r="Q3437" i="3"/>
  <c r="Q3438" i="3"/>
  <c r="Q3439" i="3"/>
  <c r="Q3440" i="3"/>
  <c r="Q3441" i="3"/>
  <c r="Q3442" i="3"/>
  <c r="Q3443" i="3"/>
  <c r="Q3444" i="3"/>
  <c r="Q3445" i="3"/>
  <c r="Q3446" i="3"/>
  <c r="Q3447" i="3"/>
  <c r="Q3448" i="3"/>
  <c r="Q3449" i="3"/>
  <c r="Q3450" i="3"/>
  <c r="Q3451" i="3"/>
  <c r="Q3452" i="3"/>
  <c r="Q3453" i="3"/>
  <c r="Q3454" i="3"/>
  <c r="Q3455" i="3"/>
  <c r="Q3456" i="3"/>
  <c r="Q3457" i="3"/>
  <c r="Q3458" i="3"/>
  <c r="Q3459" i="3"/>
  <c r="Q3460" i="3"/>
  <c r="Q3461" i="3"/>
  <c r="Q3462" i="3"/>
  <c r="Q3463" i="3"/>
  <c r="Q3464" i="3"/>
  <c r="Q3465" i="3"/>
  <c r="Q3466" i="3"/>
  <c r="Q3467" i="3"/>
  <c r="Q3468" i="3"/>
  <c r="Q3469" i="3"/>
  <c r="Q3470" i="3"/>
  <c r="Q3471" i="3"/>
  <c r="Q3472" i="3"/>
  <c r="Q3473" i="3"/>
  <c r="Q3474" i="3"/>
  <c r="Q3475" i="3"/>
  <c r="Q3476" i="3"/>
  <c r="Q3477" i="3"/>
  <c r="Q3478" i="3"/>
  <c r="Q3479" i="3"/>
  <c r="Q3480" i="3"/>
  <c r="Q3481" i="3"/>
  <c r="Q3482" i="3"/>
  <c r="Q3483" i="3"/>
  <c r="Q3484" i="3"/>
  <c r="Q3485" i="3"/>
  <c r="Q3486" i="3"/>
  <c r="Q3487" i="3"/>
  <c r="Q3488" i="3"/>
  <c r="Q3489" i="3"/>
  <c r="Q3490" i="3"/>
  <c r="Q3491" i="3"/>
  <c r="Q3492" i="3"/>
  <c r="Q3493" i="3"/>
  <c r="Q3494" i="3"/>
  <c r="P3" i="3"/>
  <c r="P4" i="3"/>
  <c r="P5" i="3"/>
  <c r="P6" i="3"/>
  <c r="P7" i="3"/>
  <c r="P8" i="3"/>
  <c r="P9" i="3"/>
  <c r="P10" i="3"/>
  <c r="P11" i="3"/>
  <c r="P12" i="3"/>
  <c r="P13" i="3"/>
  <c r="P14" i="3"/>
  <c r="P15" i="3"/>
  <c r="P16" i="3"/>
  <c r="P17" i="3"/>
  <c r="P18" i="3"/>
  <c r="P19" i="3"/>
  <c r="P20" i="3"/>
  <c r="P21" i="3"/>
  <c r="P22" i="3"/>
  <c r="P23" i="3"/>
  <c r="P24" i="3"/>
  <c r="P25" i="3"/>
  <c r="P26" i="3"/>
  <c r="P27" i="3"/>
  <c r="P28" i="3"/>
  <c r="P29" i="3"/>
  <c r="P30" i="3"/>
  <c r="P31" i="3"/>
  <c r="P32" i="3"/>
  <c r="P33" i="3"/>
  <c r="P34" i="3"/>
  <c r="P35" i="3"/>
  <c r="P36" i="3"/>
  <c r="P37" i="3"/>
  <c r="P38" i="3"/>
  <c r="P39" i="3"/>
  <c r="P40" i="3"/>
  <c r="P41" i="3"/>
  <c r="P42" i="3"/>
  <c r="P43" i="3"/>
  <c r="P44" i="3"/>
  <c r="P45" i="3"/>
  <c r="P46" i="3"/>
  <c r="P47" i="3"/>
  <c r="P48" i="3"/>
  <c r="P49" i="3"/>
  <c r="P50" i="3"/>
  <c r="P51" i="3"/>
  <c r="P52" i="3"/>
  <c r="P53" i="3"/>
  <c r="P54" i="3"/>
  <c r="P55" i="3"/>
  <c r="P56" i="3"/>
  <c r="P57" i="3"/>
  <c r="P58" i="3"/>
  <c r="P59" i="3"/>
  <c r="P60" i="3"/>
  <c r="P61" i="3"/>
  <c r="P62" i="3"/>
  <c r="P63" i="3"/>
  <c r="P64" i="3"/>
  <c r="P65" i="3"/>
  <c r="P66"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16" i="3"/>
  <c r="P117" i="3"/>
  <c r="P118" i="3"/>
  <c r="P119" i="3"/>
  <c r="P120" i="3"/>
  <c r="P121" i="3"/>
  <c r="P122" i="3"/>
  <c r="P123" i="3"/>
  <c r="P124" i="3"/>
  <c r="P125" i="3"/>
  <c r="P126" i="3"/>
  <c r="P127" i="3"/>
  <c r="P128" i="3"/>
  <c r="P129" i="3"/>
  <c r="P130" i="3"/>
  <c r="P131" i="3"/>
  <c r="P132" i="3"/>
  <c r="P133" i="3"/>
  <c r="P134" i="3"/>
  <c r="P135" i="3"/>
  <c r="P136" i="3"/>
  <c r="P137" i="3"/>
  <c r="P138" i="3"/>
  <c r="P139" i="3"/>
  <c r="P140" i="3"/>
  <c r="P141" i="3"/>
  <c r="P142" i="3"/>
  <c r="P143" i="3"/>
  <c r="P144" i="3"/>
  <c r="P145" i="3"/>
  <c r="P146" i="3"/>
  <c r="P147" i="3"/>
  <c r="P148" i="3"/>
  <c r="P149" i="3"/>
  <c r="P150" i="3"/>
  <c r="P151" i="3"/>
  <c r="P152" i="3"/>
  <c r="P153" i="3"/>
  <c r="P154" i="3"/>
  <c r="P155" i="3"/>
  <c r="P156" i="3"/>
  <c r="P157" i="3"/>
  <c r="P158" i="3"/>
  <c r="P159" i="3"/>
  <c r="P160" i="3"/>
  <c r="P161" i="3"/>
  <c r="P162" i="3"/>
  <c r="P163" i="3"/>
  <c r="P164" i="3"/>
  <c r="P165" i="3"/>
  <c r="P166" i="3"/>
  <c r="P167" i="3"/>
  <c r="P168" i="3"/>
  <c r="P169" i="3"/>
  <c r="P170" i="3"/>
  <c r="P171" i="3"/>
  <c r="P172" i="3"/>
  <c r="P173" i="3"/>
  <c r="P174" i="3"/>
  <c r="P175" i="3"/>
  <c r="P176" i="3"/>
  <c r="P177" i="3"/>
  <c r="P178" i="3"/>
  <c r="P179" i="3"/>
  <c r="P180" i="3"/>
  <c r="P181" i="3"/>
  <c r="P182" i="3"/>
  <c r="P183" i="3"/>
  <c r="P184" i="3"/>
  <c r="P185" i="3"/>
  <c r="P186" i="3"/>
  <c r="P187" i="3"/>
  <c r="P188" i="3"/>
  <c r="P189" i="3"/>
  <c r="P190" i="3"/>
  <c r="P191" i="3"/>
  <c r="P192" i="3"/>
  <c r="P193" i="3"/>
  <c r="P194" i="3"/>
  <c r="P195" i="3"/>
  <c r="P196" i="3"/>
  <c r="P197" i="3"/>
  <c r="P198" i="3"/>
  <c r="P199" i="3"/>
  <c r="P200" i="3"/>
  <c r="P201" i="3"/>
  <c r="P202" i="3"/>
  <c r="P203" i="3"/>
  <c r="P204" i="3"/>
  <c r="P205" i="3"/>
  <c r="P206" i="3"/>
  <c r="P207" i="3"/>
  <c r="P208" i="3"/>
  <c r="P209" i="3"/>
  <c r="P210" i="3"/>
  <c r="P211" i="3"/>
  <c r="P212" i="3"/>
  <c r="P213" i="3"/>
  <c r="P214" i="3"/>
  <c r="P215" i="3"/>
  <c r="P216" i="3"/>
  <c r="P217" i="3"/>
  <c r="P218" i="3"/>
  <c r="P219" i="3"/>
  <c r="P220" i="3"/>
  <c r="P221" i="3"/>
  <c r="P222" i="3"/>
  <c r="P223" i="3"/>
  <c r="P224" i="3"/>
  <c r="P225" i="3"/>
  <c r="P226" i="3"/>
  <c r="P227" i="3"/>
  <c r="P228" i="3"/>
  <c r="P229" i="3"/>
  <c r="P230" i="3"/>
  <c r="P231" i="3"/>
  <c r="P232" i="3"/>
  <c r="P233" i="3"/>
  <c r="P234" i="3"/>
  <c r="P235" i="3"/>
  <c r="P236" i="3"/>
  <c r="P237" i="3"/>
  <c r="P238" i="3"/>
  <c r="P239" i="3"/>
  <c r="P240" i="3"/>
  <c r="P241" i="3"/>
  <c r="P242" i="3"/>
  <c r="P243" i="3"/>
  <c r="P244" i="3"/>
  <c r="P245" i="3"/>
  <c r="P246" i="3"/>
  <c r="P247" i="3"/>
  <c r="P248" i="3"/>
  <c r="P249" i="3"/>
  <c r="P250" i="3"/>
  <c r="P251" i="3"/>
  <c r="P252" i="3"/>
  <c r="P253" i="3"/>
  <c r="P254" i="3"/>
  <c r="P255" i="3"/>
  <c r="P256" i="3"/>
  <c r="P257" i="3"/>
  <c r="P258" i="3"/>
  <c r="P259" i="3"/>
  <c r="P260" i="3"/>
  <c r="P261" i="3"/>
  <c r="P262" i="3"/>
  <c r="P263" i="3"/>
  <c r="P264" i="3"/>
  <c r="P265" i="3"/>
  <c r="P266" i="3"/>
  <c r="P267" i="3"/>
  <c r="P268" i="3"/>
  <c r="P269" i="3"/>
  <c r="P270" i="3"/>
  <c r="P271" i="3"/>
  <c r="P272" i="3"/>
  <c r="P273" i="3"/>
  <c r="P274" i="3"/>
  <c r="P275" i="3"/>
  <c r="P276" i="3"/>
  <c r="P277" i="3"/>
  <c r="P278" i="3"/>
  <c r="P279" i="3"/>
  <c r="P280" i="3"/>
  <c r="P281" i="3"/>
  <c r="P282" i="3"/>
  <c r="P283" i="3"/>
  <c r="P284" i="3"/>
  <c r="P285" i="3"/>
  <c r="P286" i="3"/>
  <c r="P287" i="3"/>
  <c r="P288" i="3"/>
  <c r="P289" i="3"/>
  <c r="P290" i="3"/>
  <c r="P291" i="3"/>
  <c r="P292" i="3"/>
  <c r="P293" i="3"/>
  <c r="P294" i="3"/>
  <c r="P295" i="3"/>
  <c r="P296" i="3"/>
  <c r="P297" i="3"/>
  <c r="P298" i="3"/>
  <c r="P299" i="3"/>
  <c r="P300" i="3"/>
  <c r="P301" i="3"/>
  <c r="P302" i="3"/>
  <c r="P303" i="3"/>
  <c r="P304" i="3"/>
  <c r="P305" i="3"/>
  <c r="P306" i="3"/>
  <c r="P307" i="3"/>
  <c r="P308" i="3"/>
  <c r="P309" i="3"/>
  <c r="P310" i="3"/>
  <c r="P311" i="3"/>
  <c r="P312" i="3"/>
  <c r="P313" i="3"/>
  <c r="P314" i="3"/>
  <c r="P315" i="3"/>
  <c r="P316" i="3"/>
  <c r="P317" i="3"/>
  <c r="P318" i="3"/>
  <c r="P319" i="3"/>
  <c r="P320" i="3"/>
  <c r="P321" i="3"/>
  <c r="P322" i="3"/>
  <c r="P323" i="3"/>
  <c r="P324" i="3"/>
  <c r="P325" i="3"/>
  <c r="P326" i="3"/>
  <c r="P327" i="3"/>
  <c r="P328" i="3"/>
  <c r="P329" i="3"/>
  <c r="P330" i="3"/>
  <c r="P331" i="3"/>
  <c r="P332" i="3"/>
  <c r="P333" i="3"/>
  <c r="P334" i="3"/>
  <c r="P335" i="3"/>
  <c r="P336" i="3"/>
  <c r="P337" i="3"/>
  <c r="P338" i="3"/>
  <c r="P339" i="3"/>
  <c r="P340" i="3"/>
  <c r="P341" i="3"/>
  <c r="P342" i="3"/>
  <c r="P343" i="3"/>
  <c r="P344" i="3"/>
  <c r="P345" i="3"/>
  <c r="P346" i="3"/>
  <c r="P347" i="3"/>
  <c r="P348" i="3"/>
  <c r="P349" i="3"/>
  <c r="P350" i="3"/>
  <c r="P351" i="3"/>
  <c r="P352" i="3"/>
  <c r="P353" i="3"/>
  <c r="P354" i="3"/>
  <c r="P355" i="3"/>
  <c r="P356" i="3"/>
  <c r="P357" i="3"/>
  <c r="P358" i="3"/>
  <c r="P359" i="3"/>
  <c r="P360" i="3"/>
  <c r="P361" i="3"/>
  <c r="P362" i="3"/>
  <c r="P363" i="3"/>
  <c r="P364" i="3"/>
  <c r="P365" i="3"/>
  <c r="P366" i="3"/>
  <c r="P367" i="3"/>
  <c r="P368" i="3"/>
  <c r="P369" i="3"/>
  <c r="P370" i="3"/>
  <c r="P371" i="3"/>
  <c r="P372" i="3"/>
  <c r="P373" i="3"/>
  <c r="P374" i="3"/>
  <c r="P375" i="3"/>
  <c r="P376" i="3"/>
  <c r="P377" i="3"/>
  <c r="P378" i="3"/>
  <c r="P379" i="3"/>
  <c r="P380" i="3"/>
  <c r="P381" i="3"/>
  <c r="P382" i="3"/>
  <c r="P383" i="3"/>
  <c r="P384" i="3"/>
  <c r="P385" i="3"/>
  <c r="P386" i="3"/>
  <c r="P387" i="3"/>
  <c r="P388" i="3"/>
  <c r="P389" i="3"/>
  <c r="P390" i="3"/>
  <c r="P391" i="3"/>
  <c r="P392" i="3"/>
  <c r="P393" i="3"/>
  <c r="P394" i="3"/>
  <c r="P395" i="3"/>
  <c r="P396" i="3"/>
  <c r="P397" i="3"/>
  <c r="P398" i="3"/>
  <c r="P399" i="3"/>
  <c r="P400" i="3"/>
  <c r="P401" i="3"/>
  <c r="P402" i="3"/>
  <c r="P403" i="3"/>
  <c r="P404" i="3"/>
  <c r="P405" i="3"/>
  <c r="P406" i="3"/>
  <c r="P407" i="3"/>
  <c r="P408" i="3"/>
  <c r="P409" i="3"/>
  <c r="P410" i="3"/>
  <c r="P411" i="3"/>
  <c r="P412" i="3"/>
  <c r="P413" i="3"/>
  <c r="P414" i="3"/>
  <c r="P415" i="3"/>
  <c r="P416" i="3"/>
  <c r="P417" i="3"/>
  <c r="P418" i="3"/>
  <c r="P419" i="3"/>
  <c r="P420" i="3"/>
  <c r="P421" i="3"/>
  <c r="P422" i="3"/>
  <c r="P423" i="3"/>
  <c r="P424" i="3"/>
  <c r="P425" i="3"/>
  <c r="P426" i="3"/>
  <c r="P427" i="3"/>
  <c r="P428" i="3"/>
  <c r="P429" i="3"/>
  <c r="P430" i="3"/>
  <c r="P431" i="3"/>
  <c r="P432" i="3"/>
  <c r="P433" i="3"/>
  <c r="P434" i="3"/>
  <c r="P435" i="3"/>
  <c r="P436" i="3"/>
  <c r="P437" i="3"/>
  <c r="P438" i="3"/>
  <c r="P439" i="3"/>
  <c r="P440" i="3"/>
  <c r="P441" i="3"/>
  <c r="P442" i="3"/>
  <c r="P443" i="3"/>
  <c r="P444" i="3"/>
  <c r="P445" i="3"/>
  <c r="P446" i="3"/>
  <c r="P447" i="3"/>
  <c r="P448" i="3"/>
  <c r="P449" i="3"/>
  <c r="P450" i="3"/>
  <c r="P451" i="3"/>
  <c r="P452" i="3"/>
  <c r="P453" i="3"/>
  <c r="P454" i="3"/>
  <c r="P455" i="3"/>
  <c r="P456" i="3"/>
  <c r="P457" i="3"/>
  <c r="P458" i="3"/>
  <c r="P459" i="3"/>
  <c r="P460" i="3"/>
  <c r="P461" i="3"/>
  <c r="P462" i="3"/>
  <c r="P463" i="3"/>
  <c r="P464" i="3"/>
  <c r="P465" i="3"/>
  <c r="P466" i="3"/>
  <c r="P467" i="3"/>
  <c r="P468" i="3"/>
  <c r="P469" i="3"/>
  <c r="P470" i="3"/>
  <c r="P471" i="3"/>
  <c r="P472" i="3"/>
  <c r="P473" i="3"/>
  <c r="P474" i="3"/>
  <c r="P475" i="3"/>
  <c r="P476" i="3"/>
  <c r="P477" i="3"/>
  <c r="P478" i="3"/>
  <c r="P479" i="3"/>
  <c r="P480" i="3"/>
  <c r="P481" i="3"/>
  <c r="P482" i="3"/>
  <c r="P483" i="3"/>
  <c r="P484" i="3"/>
  <c r="P485" i="3"/>
  <c r="P486" i="3"/>
  <c r="P487" i="3"/>
  <c r="P488" i="3"/>
  <c r="P489" i="3"/>
  <c r="P490" i="3"/>
  <c r="P491" i="3"/>
  <c r="P492" i="3"/>
  <c r="P493" i="3"/>
  <c r="P494" i="3"/>
  <c r="P495" i="3"/>
  <c r="P496" i="3"/>
  <c r="P497" i="3"/>
  <c r="P498" i="3"/>
  <c r="P500" i="3"/>
  <c r="P501" i="3"/>
  <c r="P502" i="3"/>
  <c r="P503" i="3"/>
  <c r="P504" i="3"/>
  <c r="P505" i="3"/>
  <c r="P506" i="3"/>
  <c r="P507" i="3"/>
  <c r="P508" i="3"/>
  <c r="P509" i="3"/>
  <c r="P510" i="3"/>
  <c r="P511" i="3"/>
  <c r="P512" i="3"/>
  <c r="P513" i="3"/>
  <c r="P514" i="3"/>
  <c r="P515" i="3"/>
  <c r="P516" i="3"/>
  <c r="P517" i="3"/>
  <c r="P518" i="3"/>
  <c r="P519" i="3"/>
  <c r="P520" i="3"/>
  <c r="P521" i="3"/>
  <c r="P522" i="3"/>
  <c r="P523" i="3"/>
  <c r="P524" i="3"/>
  <c r="P525" i="3"/>
  <c r="P526" i="3"/>
  <c r="P527" i="3"/>
  <c r="P528" i="3"/>
  <c r="P529" i="3"/>
  <c r="P530" i="3"/>
  <c r="P531" i="3"/>
  <c r="P532" i="3"/>
  <c r="P533" i="3"/>
  <c r="P534" i="3"/>
  <c r="P535" i="3"/>
  <c r="P536" i="3"/>
  <c r="P537" i="3"/>
  <c r="P538" i="3"/>
  <c r="P539" i="3"/>
  <c r="P540" i="3"/>
  <c r="P541" i="3"/>
  <c r="P542" i="3"/>
  <c r="P543" i="3"/>
  <c r="P544" i="3"/>
  <c r="P545" i="3"/>
  <c r="P546" i="3"/>
  <c r="P547" i="3"/>
  <c r="P548" i="3"/>
  <c r="P549" i="3"/>
  <c r="P550" i="3"/>
  <c r="P551" i="3"/>
  <c r="P552" i="3"/>
  <c r="P553" i="3"/>
  <c r="P554" i="3"/>
  <c r="P555" i="3"/>
  <c r="P556" i="3"/>
  <c r="P557" i="3"/>
  <c r="P558" i="3"/>
  <c r="P559" i="3"/>
  <c r="P560" i="3"/>
  <c r="P561" i="3"/>
  <c r="P562" i="3"/>
  <c r="P563" i="3"/>
  <c r="P564" i="3"/>
  <c r="P565" i="3"/>
  <c r="P566" i="3"/>
  <c r="P567" i="3"/>
  <c r="P568" i="3"/>
  <c r="P569" i="3"/>
  <c r="P570" i="3"/>
  <c r="P571" i="3"/>
  <c r="P572" i="3"/>
  <c r="P573" i="3"/>
  <c r="P574" i="3"/>
  <c r="P575" i="3"/>
  <c r="P576" i="3"/>
  <c r="P577" i="3"/>
  <c r="P578" i="3"/>
  <c r="P579" i="3"/>
  <c r="P580" i="3"/>
  <c r="P581" i="3"/>
  <c r="P582" i="3"/>
  <c r="P583" i="3"/>
  <c r="P584" i="3"/>
  <c r="P585" i="3"/>
  <c r="P586" i="3"/>
  <c r="P587" i="3"/>
  <c r="P588" i="3"/>
  <c r="P589" i="3"/>
  <c r="P590" i="3"/>
  <c r="P591" i="3"/>
  <c r="P592" i="3"/>
  <c r="P593" i="3"/>
  <c r="P594" i="3"/>
  <c r="P595" i="3"/>
  <c r="P596" i="3"/>
  <c r="P598" i="3"/>
  <c r="P599" i="3"/>
  <c r="P600" i="3"/>
  <c r="P601" i="3"/>
  <c r="P602" i="3"/>
  <c r="P603" i="3"/>
  <c r="P604" i="3"/>
  <c r="P605" i="3"/>
  <c r="P606" i="3"/>
  <c r="P607" i="3"/>
  <c r="P608" i="3"/>
  <c r="P609" i="3"/>
  <c r="P610" i="3"/>
  <c r="P611" i="3"/>
  <c r="P612" i="3"/>
  <c r="P613" i="3"/>
  <c r="P614" i="3"/>
  <c r="P615" i="3"/>
  <c r="P616" i="3"/>
  <c r="P617" i="3"/>
  <c r="P618" i="3"/>
  <c r="P619" i="3"/>
  <c r="P620" i="3"/>
  <c r="P621" i="3"/>
  <c r="P622" i="3"/>
  <c r="P623" i="3"/>
  <c r="P624" i="3"/>
  <c r="P625" i="3"/>
  <c r="P626" i="3"/>
  <c r="P627" i="3"/>
  <c r="P628" i="3"/>
  <c r="P629" i="3"/>
  <c r="P630" i="3"/>
  <c r="P631" i="3"/>
  <c r="P632" i="3"/>
  <c r="P633" i="3"/>
  <c r="P634" i="3"/>
  <c r="P635" i="3"/>
  <c r="P636" i="3"/>
  <c r="P637" i="3"/>
  <c r="P638" i="3"/>
  <c r="P639" i="3"/>
  <c r="P640" i="3"/>
  <c r="P641" i="3"/>
  <c r="P642" i="3"/>
  <c r="P643" i="3"/>
  <c r="P644" i="3"/>
  <c r="P645" i="3"/>
  <c r="P646" i="3"/>
  <c r="P647" i="3"/>
  <c r="P648" i="3"/>
  <c r="P649" i="3"/>
  <c r="P650" i="3"/>
  <c r="P651" i="3"/>
  <c r="P652" i="3"/>
  <c r="P653" i="3"/>
  <c r="P654" i="3"/>
  <c r="P655" i="3"/>
  <c r="P656" i="3"/>
  <c r="P657" i="3"/>
  <c r="P658" i="3"/>
  <c r="P659" i="3"/>
  <c r="P660" i="3"/>
  <c r="P661" i="3"/>
  <c r="P662" i="3"/>
  <c r="P663" i="3"/>
  <c r="P664" i="3"/>
  <c r="P665" i="3"/>
  <c r="P666" i="3"/>
  <c r="P667" i="3"/>
  <c r="P668" i="3"/>
  <c r="P669" i="3"/>
  <c r="P670" i="3"/>
  <c r="P671" i="3"/>
  <c r="P672" i="3"/>
  <c r="P673" i="3"/>
  <c r="P674" i="3"/>
  <c r="P675" i="3"/>
  <c r="P676" i="3"/>
  <c r="P677" i="3"/>
  <c r="P678" i="3"/>
  <c r="P679" i="3"/>
  <c r="P680" i="3"/>
  <c r="P681" i="3"/>
  <c r="P682" i="3"/>
  <c r="P683" i="3"/>
  <c r="P684" i="3"/>
  <c r="P685" i="3"/>
  <c r="P686" i="3"/>
  <c r="P687" i="3"/>
  <c r="P688" i="3"/>
  <c r="P689" i="3"/>
  <c r="P690" i="3"/>
  <c r="P691" i="3"/>
  <c r="P692" i="3"/>
  <c r="P693" i="3"/>
  <c r="P694" i="3"/>
  <c r="P696" i="3"/>
  <c r="P697" i="3"/>
  <c r="P698" i="3"/>
  <c r="P699" i="3"/>
  <c r="P700" i="3"/>
  <c r="P701" i="3"/>
  <c r="P702" i="3"/>
  <c r="P703" i="3"/>
  <c r="P704" i="3"/>
  <c r="P705" i="3"/>
  <c r="P706" i="3"/>
  <c r="P707" i="3"/>
  <c r="P708" i="3"/>
  <c r="P709" i="3"/>
  <c r="P710" i="3"/>
  <c r="P711" i="3"/>
  <c r="P712" i="3"/>
  <c r="P713" i="3"/>
  <c r="P714" i="3"/>
  <c r="P715" i="3"/>
  <c r="P716" i="3"/>
  <c r="P717" i="3"/>
  <c r="P718" i="3"/>
  <c r="P719" i="3"/>
  <c r="P720" i="3"/>
  <c r="P721" i="3"/>
  <c r="P722" i="3"/>
  <c r="P723" i="3"/>
  <c r="P724" i="3"/>
  <c r="P725" i="3"/>
  <c r="P726" i="3"/>
  <c r="P727" i="3"/>
  <c r="P728" i="3"/>
  <c r="P729" i="3"/>
  <c r="P730" i="3"/>
  <c r="P731" i="3"/>
  <c r="P732" i="3"/>
  <c r="P733" i="3"/>
  <c r="P734" i="3"/>
  <c r="P735" i="3"/>
  <c r="P736" i="3"/>
  <c r="P737" i="3"/>
  <c r="P738" i="3"/>
  <c r="P739" i="3"/>
  <c r="P740" i="3"/>
  <c r="P741" i="3"/>
  <c r="P742" i="3"/>
  <c r="P743" i="3"/>
  <c r="P744" i="3"/>
  <c r="P745" i="3"/>
  <c r="P746" i="3"/>
  <c r="P747" i="3"/>
  <c r="P748" i="3"/>
  <c r="P749" i="3"/>
  <c r="P750" i="3"/>
  <c r="P751" i="3"/>
  <c r="P752" i="3"/>
  <c r="P753" i="3"/>
  <c r="P754" i="3"/>
  <c r="P755" i="3"/>
  <c r="P756" i="3"/>
  <c r="P757" i="3"/>
  <c r="P758" i="3"/>
  <c r="P759" i="3"/>
  <c r="P760" i="3"/>
  <c r="P761" i="3"/>
  <c r="P762" i="3"/>
  <c r="P763" i="3"/>
  <c r="P764" i="3"/>
  <c r="P765" i="3"/>
  <c r="P766" i="3"/>
  <c r="P767" i="3"/>
  <c r="P768" i="3"/>
  <c r="P769" i="3"/>
  <c r="P770" i="3"/>
  <c r="P771" i="3"/>
  <c r="P772" i="3"/>
  <c r="P773" i="3"/>
  <c r="P774" i="3"/>
  <c r="P775" i="3"/>
  <c r="P776" i="3"/>
  <c r="P777" i="3"/>
  <c r="P778" i="3"/>
  <c r="P779" i="3"/>
  <c r="P780" i="3"/>
  <c r="P781" i="3"/>
  <c r="P782" i="3"/>
  <c r="P783" i="3"/>
  <c r="P784" i="3"/>
  <c r="P785" i="3"/>
  <c r="P786" i="3"/>
  <c r="P787" i="3"/>
  <c r="P788" i="3"/>
  <c r="P789" i="3"/>
  <c r="P790" i="3"/>
  <c r="P791" i="3"/>
  <c r="P792" i="3"/>
  <c r="P794" i="3"/>
  <c r="P795" i="3"/>
  <c r="P796" i="3"/>
  <c r="P797" i="3"/>
  <c r="P798" i="3"/>
  <c r="P799" i="3"/>
  <c r="P800" i="3"/>
  <c r="P801" i="3"/>
  <c r="P802" i="3"/>
  <c r="P803" i="3"/>
  <c r="P804" i="3"/>
  <c r="P805" i="3"/>
  <c r="P806" i="3"/>
  <c r="P807" i="3"/>
  <c r="P808" i="3"/>
  <c r="P809" i="3"/>
  <c r="P810" i="3"/>
  <c r="P811" i="3"/>
  <c r="P812" i="3"/>
  <c r="P813" i="3"/>
  <c r="P814" i="3"/>
  <c r="P815" i="3"/>
  <c r="P816" i="3"/>
  <c r="P817" i="3"/>
  <c r="P818" i="3"/>
  <c r="P819" i="3"/>
  <c r="P820" i="3"/>
  <c r="P821" i="3"/>
  <c r="P822" i="3"/>
  <c r="P823" i="3"/>
  <c r="P824" i="3"/>
  <c r="P825" i="3"/>
  <c r="P826" i="3"/>
  <c r="P827" i="3"/>
  <c r="P828" i="3"/>
  <c r="P829" i="3"/>
  <c r="P830" i="3"/>
  <c r="P831" i="3"/>
  <c r="P832" i="3"/>
  <c r="P833" i="3"/>
  <c r="P834" i="3"/>
  <c r="P835" i="3"/>
  <c r="P836" i="3"/>
  <c r="P837" i="3"/>
  <c r="P838" i="3"/>
  <c r="P839" i="3"/>
  <c r="P840" i="3"/>
  <c r="P841" i="3"/>
  <c r="P842" i="3"/>
  <c r="P843" i="3"/>
  <c r="P844" i="3"/>
  <c r="P845" i="3"/>
  <c r="P846" i="3"/>
  <c r="P847" i="3"/>
  <c r="P848" i="3"/>
  <c r="P849" i="3"/>
  <c r="P850" i="3"/>
  <c r="P851" i="3"/>
  <c r="P852" i="3"/>
  <c r="P853" i="3"/>
  <c r="P854" i="3"/>
  <c r="P855" i="3"/>
  <c r="P856" i="3"/>
  <c r="P857" i="3"/>
  <c r="P858" i="3"/>
  <c r="P859" i="3"/>
  <c r="P860" i="3"/>
  <c r="P861" i="3"/>
  <c r="P862" i="3"/>
  <c r="P863" i="3"/>
  <c r="P864" i="3"/>
  <c r="P865" i="3"/>
  <c r="P866" i="3"/>
  <c r="P867" i="3"/>
  <c r="P868" i="3"/>
  <c r="P869" i="3"/>
  <c r="P870" i="3"/>
  <c r="P871" i="3"/>
  <c r="P872" i="3"/>
  <c r="P873" i="3"/>
  <c r="P874" i="3"/>
  <c r="P875" i="3"/>
  <c r="P876" i="3"/>
  <c r="P877" i="3"/>
  <c r="P878" i="3"/>
  <c r="P879" i="3"/>
  <c r="P880" i="3"/>
  <c r="P881" i="3"/>
  <c r="P882" i="3"/>
  <c r="P883" i="3"/>
  <c r="P884" i="3"/>
  <c r="P885" i="3"/>
  <c r="P886" i="3"/>
  <c r="P887" i="3"/>
  <c r="P888" i="3"/>
  <c r="P889" i="3"/>
  <c r="P890" i="3"/>
  <c r="P892" i="3"/>
  <c r="P893" i="3"/>
  <c r="P894" i="3"/>
  <c r="P895" i="3"/>
  <c r="P896" i="3"/>
  <c r="P897" i="3"/>
  <c r="P898" i="3"/>
  <c r="P899" i="3"/>
  <c r="P900" i="3"/>
  <c r="P901" i="3"/>
  <c r="P902" i="3"/>
  <c r="P903" i="3"/>
  <c r="P904" i="3"/>
  <c r="P905" i="3"/>
  <c r="P906" i="3"/>
  <c r="P907" i="3"/>
  <c r="P908" i="3"/>
  <c r="P909" i="3"/>
  <c r="P910" i="3"/>
  <c r="P911" i="3"/>
  <c r="P912" i="3"/>
  <c r="P913" i="3"/>
  <c r="P914" i="3"/>
  <c r="P915" i="3"/>
  <c r="P916" i="3"/>
  <c r="P917" i="3"/>
  <c r="P918" i="3"/>
  <c r="P919" i="3"/>
  <c r="P920" i="3"/>
  <c r="P921" i="3"/>
  <c r="P922" i="3"/>
  <c r="P923" i="3"/>
  <c r="P924" i="3"/>
  <c r="P925" i="3"/>
  <c r="P926" i="3"/>
  <c r="P927" i="3"/>
  <c r="P928" i="3"/>
  <c r="P929" i="3"/>
  <c r="P930" i="3"/>
  <c r="P931" i="3"/>
  <c r="P932" i="3"/>
  <c r="P933" i="3"/>
  <c r="P934" i="3"/>
  <c r="P935" i="3"/>
  <c r="P936" i="3"/>
  <c r="P937" i="3"/>
  <c r="P938" i="3"/>
  <c r="P939" i="3"/>
  <c r="P940" i="3"/>
  <c r="P941" i="3"/>
  <c r="P942" i="3"/>
  <c r="P943" i="3"/>
  <c r="P944" i="3"/>
  <c r="P945" i="3"/>
  <c r="P946" i="3"/>
  <c r="P947" i="3"/>
  <c r="P948" i="3"/>
  <c r="P949" i="3"/>
  <c r="P950" i="3"/>
  <c r="P951" i="3"/>
  <c r="P952" i="3"/>
  <c r="P953" i="3"/>
  <c r="P954" i="3"/>
  <c r="P955" i="3"/>
  <c r="P956" i="3"/>
  <c r="P957" i="3"/>
  <c r="P958" i="3"/>
  <c r="P959" i="3"/>
  <c r="P960" i="3"/>
  <c r="P961" i="3"/>
  <c r="P962" i="3"/>
  <c r="P963" i="3"/>
  <c r="P964" i="3"/>
  <c r="P965" i="3"/>
  <c r="P966" i="3"/>
  <c r="P967" i="3"/>
  <c r="P968" i="3"/>
  <c r="P969" i="3"/>
  <c r="P970" i="3"/>
  <c r="P971" i="3"/>
  <c r="P972" i="3"/>
  <c r="P973" i="3"/>
  <c r="P974" i="3"/>
  <c r="P975" i="3"/>
  <c r="P976" i="3"/>
  <c r="P977" i="3"/>
  <c r="P978" i="3"/>
  <c r="P979" i="3"/>
  <c r="P980" i="3"/>
  <c r="P981" i="3"/>
  <c r="P982" i="3"/>
  <c r="P983" i="3"/>
  <c r="P984" i="3"/>
  <c r="P985" i="3"/>
  <c r="P986" i="3"/>
  <c r="P987" i="3"/>
  <c r="P988" i="3"/>
  <c r="P990" i="3"/>
  <c r="P991" i="3"/>
  <c r="P992" i="3"/>
  <c r="P993" i="3"/>
  <c r="P994" i="3"/>
  <c r="P995" i="3"/>
  <c r="P996" i="3"/>
  <c r="P997" i="3"/>
  <c r="P998" i="3"/>
  <c r="P999" i="3"/>
  <c r="P1000" i="3"/>
  <c r="P1001" i="3"/>
  <c r="P1002" i="3"/>
  <c r="P1003" i="3"/>
  <c r="P1004" i="3"/>
  <c r="P1005" i="3"/>
  <c r="P1006" i="3"/>
  <c r="P1007" i="3"/>
  <c r="P1008" i="3"/>
  <c r="P1009" i="3"/>
  <c r="P1010" i="3"/>
  <c r="P1011" i="3"/>
  <c r="P1012" i="3"/>
  <c r="P1013" i="3"/>
  <c r="P1014" i="3"/>
  <c r="P1015" i="3"/>
  <c r="P1016" i="3"/>
  <c r="P1017" i="3"/>
  <c r="P1018" i="3"/>
  <c r="P1019" i="3"/>
  <c r="P1020" i="3"/>
  <c r="P1021" i="3"/>
  <c r="P1022" i="3"/>
  <c r="P1023" i="3"/>
  <c r="P1024" i="3"/>
  <c r="P1025" i="3"/>
  <c r="P1026" i="3"/>
  <c r="P1027" i="3"/>
  <c r="P1028" i="3"/>
  <c r="P1029" i="3"/>
  <c r="P1030" i="3"/>
  <c r="P1031" i="3"/>
  <c r="P1032" i="3"/>
  <c r="P1033" i="3"/>
  <c r="P1034" i="3"/>
  <c r="P1035" i="3"/>
  <c r="P1036" i="3"/>
  <c r="P1037" i="3"/>
  <c r="P1038" i="3"/>
  <c r="P1039" i="3"/>
  <c r="P1040" i="3"/>
  <c r="P1041" i="3"/>
  <c r="P1042" i="3"/>
  <c r="P1043" i="3"/>
  <c r="P1044" i="3"/>
  <c r="P1045" i="3"/>
  <c r="P1046" i="3"/>
  <c r="P1047" i="3"/>
  <c r="P1048" i="3"/>
  <c r="P1049" i="3"/>
  <c r="P1050" i="3"/>
  <c r="P1051" i="3"/>
  <c r="P1052" i="3"/>
  <c r="P1053" i="3"/>
  <c r="P1054" i="3"/>
  <c r="P1055" i="3"/>
  <c r="P1056" i="3"/>
  <c r="P1057" i="3"/>
  <c r="P1058" i="3"/>
  <c r="P1059" i="3"/>
  <c r="P1060" i="3"/>
  <c r="P1061" i="3"/>
  <c r="P1062" i="3"/>
  <c r="P1063" i="3"/>
  <c r="P1064" i="3"/>
  <c r="P1065" i="3"/>
  <c r="P1066" i="3"/>
  <c r="P1067" i="3"/>
  <c r="P1068" i="3"/>
  <c r="P1069" i="3"/>
  <c r="P1070" i="3"/>
  <c r="P1071" i="3"/>
  <c r="P1072" i="3"/>
  <c r="P1073" i="3"/>
  <c r="P1074" i="3"/>
  <c r="P1075" i="3"/>
  <c r="P1076" i="3"/>
  <c r="P1077" i="3"/>
  <c r="P1078" i="3"/>
  <c r="P1079" i="3"/>
  <c r="P1080" i="3"/>
  <c r="P1081" i="3"/>
  <c r="P1082" i="3"/>
  <c r="P1083" i="3"/>
  <c r="P1084" i="3"/>
  <c r="P1085" i="3"/>
  <c r="P1086" i="3"/>
  <c r="P1088" i="3"/>
  <c r="P1089" i="3"/>
  <c r="P1090" i="3"/>
  <c r="P1091" i="3"/>
  <c r="P1092" i="3"/>
  <c r="P1093" i="3"/>
  <c r="P1094" i="3"/>
  <c r="P1095" i="3"/>
  <c r="P1096" i="3"/>
  <c r="P1097" i="3"/>
  <c r="P1098" i="3"/>
  <c r="P1099" i="3"/>
  <c r="P1100" i="3"/>
  <c r="P1101" i="3"/>
  <c r="P1102" i="3"/>
  <c r="P1103" i="3"/>
  <c r="P1104" i="3"/>
  <c r="P1105" i="3"/>
  <c r="P1106" i="3"/>
  <c r="P1107" i="3"/>
  <c r="P1108" i="3"/>
  <c r="P1109" i="3"/>
  <c r="P1110" i="3"/>
  <c r="P1111" i="3"/>
  <c r="P1112" i="3"/>
  <c r="P1113" i="3"/>
  <c r="P1114" i="3"/>
  <c r="P1115" i="3"/>
  <c r="P1116" i="3"/>
  <c r="P1117" i="3"/>
  <c r="P1118" i="3"/>
  <c r="P1119" i="3"/>
  <c r="P1120" i="3"/>
  <c r="P1121" i="3"/>
  <c r="P1122" i="3"/>
  <c r="P1123" i="3"/>
  <c r="P1124" i="3"/>
  <c r="P1125" i="3"/>
  <c r="P1126" i="3"/>
  <c r="P1127" i="3"/>
  <c r="P1128" i="3"/>
  <c r="P1129" i="3"/>
  <c r="P1130" i="3"/>
  <c r="P1131" i="3"/>
  <c r="P1132" i="3"/>
  <c r="P1133" i="3"/>
  <c r="P1134" i="3"/>
  <c r="P1135" i="3"/>
  <c r="P1136" i="3"/>
  <c r="P1137" i="3"/>
  <c r="P1138" i="3"/>
  <c r="P1139" i="3"/>
  <c r="P1140" i="3"/>
  <c r="P1141" i="3"/>
  <c r="P1142" i="3"/>
  <c r="P1143" i="3"/>
  <c r="P1144" i="3"/>
  <c r="P1145" i="3"/>
  <c r="P1146" i="3"/>
  <c r="P1147" i="3"/>
  <c r="P1148" i="3"/>
  <c r="P1149" i="3"/>
  <c r="P1150" i="3"/>
  <c r="P1151" i="3"/>
  <c r="P1152" i="3"/>
  <c r="P1153" i="3"/>
  <c r="P1154" i="3"/>
  <c r="P1155" i="3"/>
  <c r="P1156" i="3"/>
  <c r="P1157" i="3"/>
  <c r="P1158" i="3"/>
  <c r="P1159" i="3"/>
  <c r="P1160" i="3"/>
  <c r="P1161" i="3"/>
  <c r="P1162" i="3"/>
  <c r="P1163" i="3"/>
  <c r="P1164" i="3"/>
  <c r="P1165" i="3"/>
  <c r="P1166" i="3"/>
  <c r="P1167" i="3"/>
  <c r="P1168" i="3"/>
  <c r="P1169" i="3"/>
  <c r="P1170" i="3"/>
  <c r="P1171" i="3"/>
  <c r="P1172" i="3"/>
  <c r="P1173" i="3"/>
  <c r="P1174" i="3"/>
  <c r="P1175" i="3"/>
  <c r="P1176" i="3"/>
  <c r="P1177" i="3"/>
  <c r="P1178" i="3"/>
  <c r="P1179" i="3"/>
  <c r="P1180" i="3"/>
  <c r="P1181" i="3"/>
  <c r="P1182" i="3"/>
  <c r="P1183" i="3"/>
  <c r="P1184" i="3"/>
  <c r="P1185" i="3"/>
  <c r="P1186" i="3"/>
  <c r="P1187" i="3"/>
  <c r="P1188" i="3"/>
  <c r="P1189" i="3"/>
  <c r="P1190" i="3"/>
  <c r="P1191" i="3"/>
  <c r="P1192" i="3"/>
  <c r="P1193" i="3"/>
  <c r="P1194" i="3"/>
  <c r="P1195" i="3"/>
  <c r="P1196" i="3"/>
  <c r="P1197" i="3"/>
  <c r="P1198" i="3"/>
  <c r="P1199" i="3"/>
  <c r="P1200" i="3"/>
  <c r="P1201" i="3"/>
  <c r="P1202" i="3"/>
  <c r="P1203" i="3"/>
  <c r="P1204" i="3"/>
  <c r="P1205" i="3"/>
  <c r="P1206" i="3"/>
  <c r="P1207" i="3"/>
  <c r="P1208" i="3"/>
  <c r="P1209" i="3"/>
  <c r="P1210" i="3"/>
  <c r="P1211" i="3"/>
  <c r="P1212" i="3"/>
  <c r="P1213" i="3"/>
  <c r="P1214" i="3"/>
  <c r="P1215" i="3"/>
  <c r="P1216" i="3"/>
  <c r="P1217" i="3"/>
  <c r="P1218" i="3"/>
  <c r="P1219" i="3"/>
  <c r="P1220" i="3"/>
  <c r="P1221" i="3"/>
  <c r="P1222" i="3"/>
  <c r="P1223" i="3"/>
  <c r="P1224" i="3"/>
  <c r="P1225" i="3"/>
  <c r="P1226" i="3"/>
  <c r="P1227" i="3"/>
  <c r="P1228" i="3"/>
  <c r="P1229" i="3"/>
  <c r="P1230" i="3"/>
  <c r="P1231" i="3"/>
  <c r="P1232" i="3"/>
  <c r="P1233" i="3"/>
  <c r="P1234" i="3"/>
  <c r="P1235" i="3"/>
  <c r="P1236" i="3"/>
  <c r="P1237" i="3"/>
  <c r="P1238" i="3"/>
  <c r="P1239" i="3"/>
  <c r="P1240" i="3"/>
  <c r="P1241" i="3"/>
  <c r="P1242" i="3"/>
  <c r="P1243" i="3"/>
  <c r="P1244" i="3"/>
  <c r="P1245" i="3"/>
  <c r="P1246" i="3"/>
  <c r="P1247" i="3"/>
  <c r="P1248" i="3"/>
  <c r="P1249" i="3"/>
  <c r="P1250" i="3"/>
  <c r="P1251" i="3"/>
  <c r="P1252" i="3"/>
  <c r="P1253" i="3"/>
  <c r="P1254" i="3"/>
  <c r="P1255" i="3"/>
  <c r="P1256" i="3"/>
  <c r="P1257" i="3"/>
  <c r="P1258" i="3"/>
  <c r="P1259" i="3"/>
  <c r="P1260" i="3"/>
  <c r="P1261" i="3"/>
  <c r="P1262" i="3"/>
  <c r="P1263" i="3"/>
  <c r="P1264" i="3"/>
  <c r="P1265" i="3"/>
  <c r="P1266" i="3"/>
  <c r="P1267" i="3"/>
  <c r="P1268" i="3"/>
  <c r="P1269" i="3"/>
  <c r="P1270" i="3"/>
  <c r="P1271" i="3"/>
  <c r="P1272" i="3"/>
  <c r="P1273" i="3"/>
  <c r="P1274" i="3"/>
  <c r="P1275" i="3"/>
  <c r="P1276" i="3"/>
  <c r="P1277" i="3"/>
  <c r="P1278" i="3"/>
  <c r="P1279" i="3"/>
  <c r="P1280" i="3"/>
  <c r="P1281" i="3"/>
  <c r="P1282" i="3"/>
  <c r="P1283" i="3"/>
  <c r="P1284" i="3"/>
  <c r="P1285" i="3"/>
  <c r="P1286" i="3"/>
  <c r="P1287" i="3"/>
  <c r="P1288" i="3"/>
  <c r="P1289" i="3"/>
  <c r="P1290" i="3"/>
  <c r="P1291" i="3"/>
  <c r="P1292" i="3"/>
  <c r="P1293" i="3"/>
  <c r="P1294" i="3"/>
  <c r="P1295" i="3"/>
  <c r="P1296" i="3"/>
  <c r="P1297" i="3"/>
  <c r="P1298" i="3"/>
  <c r="P1299" i="3"/>
  <c r="P1300" i="3"/>
  <c r="P1301" i="3"/>
  <c r="P1302" i="3"/>
  <c r="P1303" i="3"/>
  <c r="P1304" i="3"/>
  <c r="P1305" i="3"/>
  <c r="P1306" i="3"/>
  <c r="P1307" i="3"/>
  <c r="P1308" i="3"/>
  <c r="P1309" i="3"/>
  <c r="P1310" i="3"/>
  <c r="P1311" i="3"/>
  <c r="P1312" i="3"/>
  <c r="P1313" i="3"/>
  <c r="P1314" i="3"/>
  <c r="P1315" i="3"/>
  <c r="P1316" i="3"/>
  <c r="P1317" i="3"/>
  <c r="P1318" i="3"/>
  <c r="P1319" i="3"/>
  <c r="P1320" i="3"/>
  <c r="P1321" i="3"/>
  <c r="P1322" i="3"/>
  <c r="P1323" i="3"/>
  <c r="P1324" i="3"/>
  <c r="P1325" i="3"/>
  <c r="P1326" i="3"/>
  <c r="P1327" i="3"/>
  <c r="P1328" i="3"/>
  <c r="P1329" i="3"/>
  <c r="P1330" i="3"/>
  <c r="P1331" i="3"/>
  <c r="P1332" i="3"/>
  <c r="P1333" i="3"/>
  <c r="P1334" i="3"/>
  <c r="P1335" i="3"/>
  <c r="P1336" i="3"/>
  <c r="P1337" i="3"/>
  <c r="P1338" i="3"/>
  <c r="P1339" i="3"/>
  <c r="P1340" i="3"/>
  <c r="P1341" i="3"/>
  <c r="P1342" i="3"/>
  <c r="P1343" i="3"/>
  <c r="P1344" i="3"/>
  <c r="P1345" i="3"/>
  <c r="P1346" i="3"/>
  <c r="P1347" i="3"/>
  <c r="P1348" i="3"/>
  <c r="P1349" i="3"/>
  <c r="P1350" i="3"/>
  <c r="P1351" i="3"/>
  <c r="P1352" i="3"/>
  <c r="P1353" i="3"/>
  <c r="P1354" i="3"/>
  <c r="P1355" i="3"/>
  <c r="P1356" i="3"/>
  <c r="P1357" i="3"/>
  <c r="P1358" i="3"/>
  <c r="P1359" i="3"/>
  <c r="P1360" i="3"/>
  <c r="P1361" i="3"/>
  <c r="P1362" i="3"/>
  <c r="P1363" i="3"/>
  <c r="P1364" i="3"/>
  <c r="P1365" i="3"/>
  <c r="P1366" i="3"/>
  <c r="P1367" i="3"/>
  <c r="P1368" i="3"/>
  <c r="P1369" i="3"/>
  <c r="P1370" i="3"/>
  <c r="P1371" i="3"/>
  <c r="P1372" i="3"/>
  <c r="P1373" i="3"/>
  <c r="P1374" i="3"/>
  <c r="P1375" i="3"/>
  <c r="P1376" i="3"/>
  <c r="P1377" i="3"/>
  <c r="P1378" i="3"/>
  <c r="P1379" i="3"/>
  <c r="P1380" i="3"/>
  <c r="P1381" i="3"/>
  <c r="P1382" i="3"/>
  <c r="P1383" i="3"/>
  <c r="P1384" i="3"/>
  <c r="P1385" i="3"/>
  <c r="P1386" i="3"/>
  <c r="P1387" i="3"/>
  <c r="P1388" i="3"/>
  <c r="P1389" i="3"/>
  <c r="P1390" i="3"/>
  <c r="P1391" i="3"/>
  <c r="P1392" i="3"/>
  <c r="P1393" i="3"/>
  <c r="P1394" i="3"/>
  <c r="P1395" i="3"/>
  <c r="P1396" i="3"/>
  <c r="P1397" i="3"/>
  <c r="P1398" i="3"/>
  <c r="P1399" i="3"/>
  <c r="P1400" i="3"/>
  <c r="P1401" i="3"/>
  <c r="P1402" i="3"/>
  <c r="P1403" i="3"/>
  <c r="P1404" i="3"/>
  <c r="P1405" i="3"/>
  <c r="P1406" i="3"/>
  <c r="P1407" i="3"/>
  <c r="P1408" i="3"/>
  <c r="P1409" i="3"/>
  <c r="P1410" i="3"/>
  <c r="P1411" i="3"/>
  <c r="P1412" i="3"/>
  <c r="P1413" i="3"/>
  <c r="P1414" i="3"/>
  <c r="P1415" i="3"/>
  <c r="P1416" i="3"/>
  <c r="P1417" i="3"/>
  <c r="P1418" i="3"/>
  <c r="P1419" i="3"/>
  <c r="P1420" i="3"/>
  <c r="P1421" i="3"/>
  <c r="P1422" i="3"/>
  <c r="P1423" i="3"/>
  <c r="P1424" i="3"/>
  <c r="P1425" i="3"/>
  <c r="P1426" i="3"/>
  <c r="P1427" i="3"/>
  <c r="P1428" i="3"/>
  <c r="P1429" i="3"/>
  <c r="P1430" i="3"/>
  <c r="P1431" i="3"/>
  <c r="P1432" i="3"/>
  <c r="P1433" i="3"/>
  <c r="P1434" i="3"/>
  <c r="P1435" i="3"/>
  <c r="P1436" i="3"/>
  <c r="P1437" i="3"/>
  <c r="P1438" i="3"/>
  <c r="P1439" i="3"/>
  <c r="P1440" i="3"/>
  <c r="P1441" i="3"/>
  <c r="P1442" i="3"/>
  <c r="P1443" i="3"/>
  <c r="P1444" i="3"/>
  <c r="P1445" i="3"/>
  <c r="P1446" i="3"/>
  <c r="P1447" i="3"/>
  <c r="P1448" i="3"/>
  <c r="P1449" i="3"/>
  <c r="P1450" i="3"/>
  <c r="P1451" i="3"/>
  <c r="P1452" i="3"/>
  <c r="P1453" i="3"/>
  <c r="P1454" i="3"/>
  <c r="P1455" i="3"/>
  <c r="P1456" i="3"/>
  <c r="P1457" i="3"/>
  <c r="P1458" i="3"/>
  <c r="P1459" i="3"/>
  <c r="P1460" i="3"/>
  <c r="P1461" i="3"/>
  <c r="P1462" i="3"/>
  <c r="P1463" i="3"/>
  <c r="P1464" i="3"/>
  <c r="P1465" i="3"/>
  <c r="P1466" i="3"/>
  <c r="P1467" i="3"/>
  <c r="P1468" i="3"/>
  <c r="P1469" i="3"/>
  <c r="P1470" i="3"/>
  <c r="P1471" i="3"/>
  <c r="P1472" i="3"/>
  <c r="P1473" i="3"/>
  <c r="P1474" i="3"/>
  <c r="P1475" i="3"/>
  <c r="P1476" i="3"/>
  <c r="P1477" i="3"/>
  <c r="P1478" i="3"/>
  <c r="P1479" i="3"/>
  <c r="P1480" i="3"/>
  <c r="P1481" i="3"/>
  <c r="P1482" i="3"/>
  <c r="P1483" i="3"/>
  <c r="P1484" i="3"/>
  <c r="P1485" i="3"/>
  <c r="P1486" i="3"/>
  <c r="P1487" i="3"/>
  <c r="P1488" i="3"/>
  <c r="P1489" i="3"/>
  <c r="P1490" i="3"/>
  <c r="P1491" i="3"/>
  <c r="P1492" i="3"/>
  <c r="P1493" i="3"/>
  <c r="P1494" i="3"/>
  <c r="P1495" i="3"/>
  <c r="P1496" i="3"/>
  <c r="P1497" i="3"/>
  <c r="P1498" i="3"/>
  <c r="P1499" i="3"/>
  <c r="P1500" i="3"/>
  <c r="P1501" i="3"/>
  <c r="P1502" i="3"/>
  <c r="P1503" i="3"/>
  <c r="P1504" i="3"/>
  <c r="P1505" i="3"/>
  <c r="P1506" i="3"/>
  <c r="P1507" i="3"/>
  <c r="P1508" i="3"/>
  <c r="P1509" i="3"/>
  <c r="P1510" i="3"/>
  <c r="P1511" i="3"/>
  <c r="P1512" i="3"/>
  <c r="P1513" i="3"/>
  <c r="P1514" i="3"/>
  <c r="P1515" i="3"/>
  <c r="P1516" i="3"/>
  <c r="P1517" i="3"/>
  <c r="P1518" i="3"/>
  <c r="P1519" i="3"/>
  <c r="P1520" i="3"/>
  <c r="P1521" i="3"/>
  <c r="P1522" i="3"/>
  <c r="P1523" i="3"/>
  <c r="P1524" i="3"/>
  <c r="P1525" i="3"/>
  <c r="P1526" i="3"/>
  <c r="P1527" i="3"/>
  <c r="P1528" i="3"/>
  <c r="P1529" i="3"/>
  <c r="P1530" i="3"/>
  <c r="P1531" i="3"/>
  <c r="P1532" i="3"/>
  <c r="P1533" i="3"/>
  <c r="P1534" i="3"/>
  <c r="P1535" i="3"/>
  <c r="P1536" i="3"/>
  <c r="P1537" i="3"/>
  <c r="P1538" i="3"/>
  <c r="P1539" i="3"/>
  <c r="P1540" i="3"/>
  <c r="P1541" i="3"/>
  <c r="P1542" i="3"/>
  <c r="P1543" i="3"/>
  <c r="P1544" i="3"/>
  <c r="P1545" i="3"/>
  <c r="P1546" i="3"/>
  <c r="P1547" i="3"/>
  <c r="P1548" i="3"/>
  <c r="P1549" i="3"/>
  <c r="P1550" i="3"/>
  <c r="P1551" i="3"/>
  <c r="P1552" i="3"/>
  <c r="P1553" i="3"/>
  <c r="P1554" i="3"/>
  <c r="P1555" i="3"/>
  <c r="P1556" i="3"/>
  <c r="P1557" i="3"/>
  <c r="P1558" i="3"/>
  <c r="P1559" i="3"/>
  <c r="P1560" i="3"/>
  <c r="P1561" i="3"/>
  <c r="P1562" i="3"/>
  <c r="P1563" i="3"/>
  <c r="P1564" i="3"/>
  <c r="P1565" i="3"/>
  <c r="P1566" i="3"/>
  <c r="P1567" i="3"/>
  <c r="P1568" i="3"/>
  <c r="P1569" i="3"/>
  <c r="P1570" i="3"/>
  <c r="P1571" i="3"/>
  <c r="P1572" i="3"/>
  <c r="P1573" i="3"/>
  <c r="P1574" i="3"/>
  <c r="P1575" i="3"/>
  <c r="P1576" i="3"/>
  <c r="P1577" i="3"/>
  <c r="P1578" i="3"/>
  <c r="P1579" i="3"/>
  <c r="P1580" i="3"/>
  <c r="P1581" i="3"/>
  <c r="P1582" i="3"/>
  <c r="P1583" i="3"/>
  <c r="P1584" i="3"/>
  <c r="P1585" i="3"/>
  <c r="P1586" i="3"/>
  <c r="P1587" i="3"/>
  <c r="P1588" i="3"/>
  <c r="P1589" i="3"/>
  <c r="P1590" i="3"/>
  <c r="P1591" i="3"/>
  <c r="P1592" i="3"/>
  <c r="P1593" i="3"/>
  <c r="P1594" i="3"/>
  <c r="P1595" i="3"/>
  <c r="P1596" i="3"/>
  <c r="P1597" i="3"/>
  <c r="P1598" i="3"/>
  <c r="P1599" i="3"/>
  <c r="P1600" i="3"/>
  <c r="P1601" i="3"/>
  <c r="P1602" i="3"/>
  <c r="P1603" i="3"/>
  <c r="P1604" i="3"/>
  <c r="P1605" i="3"/>
  <c r="P1606" i="3"/>
  <c r="P1607" i="3"/>
  <c r="P1608" i="3"/>
  <c r="P1609" i="3"/>
  <c r="P1610" i="3"/>
  <c r="P1611" i="3"/>
  <c r="P1612" i="3"/>
  <c r="P1613" i="3"/>
  <c r="P1614" i="3"/>
  <c r="P1615" i="3"/>
  <c r="P1616" i="3"/>
  <c r="P1617" i="3"/>
  <c r="P1618" i="3"/>
  <c r="P1619" i="3"/>
  <c r="P1620" i="3"/>
  <c r="P1621" i="3"/>
  <c r="P1622" i="3"/>
  <c r="P1623" i="3"/>
  <c r="P1624" i="3"/>
  <c r="P1625" i="3"/>
  <c r="P1626" i="3"/>
  <c r="P1627" i="3"/>
  <c r="P1628" i="3"/>
  <c r="P1629" i="3"/>
  <c r="P1630" i="3"/>
  <c r="P1631" i="3"/>
  <c r="P1632" i="3"/>
  <c r="P1633" i="3"/>
  <c r="P1634" i="3"/>
  <c r="P1635" i="3"/>
  <c r="P1636" i="3"/>
  <c r="P1637" i="3"/>
  <c r="P1638" i="3"/>
  <c r="P1639" i="3"/>
  <c r="P1640" i="3"/>
  <c r="P1641" i="3"/>
  <c r="P1642" i="3"/>
  <c r="P1643" i="3"/>
  <c r="P1644" i="3"/>
  <c r="P1645" i="3"/>
  <c r="P1646" i="3"/>
  <c r="P1647" i="3"/>
  <c r="P1648" i="3"/>
  <c r="P1649" i="3"/>
  <c r="P1650" i="3"/>
  <c r="P1651" i="3"/>
  <c r="P1652" i="3"/>
  <c r="P1653" i="3"/>
  <c r="P1654" i="3"/>
  <c r="P1655" i="3"/>
  <c r="P1656" i="3"/>
  <c r="P1657" i="3"/>
  <c r="P1658" i="3"/>
  <c r="P1659" i="3"/>
  <c r="P1660" i="3"/>
  <c r="P1661" i="3"/>
  <c r="P1662" i="3"/>
  <c r="P1663" i="3"/>
  <c r="P1664" i="3"/>
  <c r="P1665" i="3"/>
  <c r="P1666" i="3"/>
  <c r="P1667" i="3"/>
  <c r="P1668" i="3"/>
  <c r="P1669" i="3"/>
  <c r="P1670" i="3"/>
  <c r="P1671" i="3"/>
  <c r="P1672" i="3"/>
  <c r="P1673" i="3"/>
  <c r="P1674" i="3"/>
  <c r="P1675" i="3"/>
  <c r="P1676" i="3"/>
  <c r="P1677" i="3"/>
  <c r="P1678" i="3"/>
  <c r="P1679" i="3"/>
  <c r="P1680" i="3"/>
  <c r="P1681" i="3"/>
  <c r="P1682" i="3"/>
  <c r="P1683" i="3"/>
  <c r="P1684" i="3"/>
  <c r="P1685" i="3"/>
  <c r="P1686" i="3"/>
  <c r="P1687" i="3"/>
  <c r="P1688" i="3"/>
  <c r="P1689" i="3"/>
  <c r="P1690" i="3"/>
  <c r="P1691" i="3"/>
  <c r="P1692" i="3"/>
  <c r="P1693" i="3"/>
  <c r="P1694" i="3"/>
  <c r="P1695" i="3"/>
  <c r="P1696" i="3"/>
  <c r="P1697" i="3"/>
  <c r="P1698" i="3"/>
  <c r="P1699" i="3"/>
  <c r="P1700" i="3"/>
  <c r="P1701" i="3"/>
  <c r="P1702" i="3"/>
  <c r="P1703" i="3"/>
  <c r="P1704" i="3"/>
  <c r="P1705" i="3"/>
  <c r="P1706" i="3"/>
  <c r="P1707" i="3"/>
  <c r="P1708" i="3"/>
  <c r="P1709" i="3"/>
  <c r="P1710" i="3"/>
  <c r="P1711" i="3"/>
  <c r="P1712" i="3"/>
  <c r="P1713" i="3"/>
  <c r="P1714" i="3"/>
  <c r="P1715" i="3"/>
  <c r="P1716" i="3"/>
  <c r="P1717" i="3"/>
  <c r="P1718" i="3"/>
  <c r="P1719" i="3"/>
  <c r="P1720" i="3"/>
  <c r="P1721" i="3"/>
  <c r="P1722" i="3"/>
  <c r="P1723" i="3"/>
  <c r="P1724" i="3"/>
  <c r="P1725" i="3"/>
  <c r="P1726" i="3"/>
  <c r="P1727" i="3"/>
  <c r="P1728" i="3"/>
  <c r="P1729" i="3"/>
  <c r="P1730" i="3"/>
  <c r="P1731" i="3"/>
  <c r="P1732" i="3"/>
  <c r="P1733" i="3"/>
  <c r="P1734" i="3"/>
  <c r="P1735" i="3"/>
  <c r="P1736" i="3"/>
  <c r="P1737" i="3"/>
  <c r="P1738" i="3"/>
  <c r="P1739" i="3"/>
  <c r="P1740" i="3"/>
  <c r="P1741" i="3"/>
  <c r="P1742" i="3"/>
  <c r="P1743" i="3"/>
  <c r="P1744" i="3"/>
  <c r="P1745" i="3"/>
  <c r="P1746" i="3"/>
  <c r="P1747" i="3"/>
  <c r="P1748" i="3"/>
  <c r="P1749" i="3"/>
  <c r="P1750" i="3"/>
  <c r="P1751" i="3"/>
  <c r="P1752" i="3"/>
  <c r="P1753" i="3"/>
  <c r="P1754" i="3"/>
  <c r="P1755" i="3"/>
  <c r="P1756" i="3"/>
  <c r="P1757" i="3"/>
  <c r="P1758" i="3"/>
  <c r="P1759" i="3"/>
  <c r="P1760" i="3"/>
  <c r="P1761" i="3"/>
  <c r="P1762" i="3"/>
  <c r="P1763" i="3"/>
  <c r="P1764" i="3"/>
  <c r="P1765" i="3"/>
  <c r="P1766" i="3"/>
  <c r="P1767" i="3"/>
  <c r="P1768" i="3"/>
  <c r="P1769" i="3"/>
  <c r="P1770" i="3"/>
  <c r="P1771" i="3"/>
  <c r="P1772" i="3"/>
  <c r="P1773" i="3"/>
  <c r="P1774" i="3"/>
  <c r="P1775" i="3"/>
  <c r="P1776" i="3"/>
  <c r="P1777" i="3"/>
  <c r="P1778" i="3"/>
  <c r="P1779" i="3"/>
  <c r="P1780" i="3"/>
  <c r="P1781" i="3"/>
  <c r="P1782" i="3"/>
  <c r="P1783" i="3"/>
  <c r="P1784" i="3"/>
  <c r="P1785" i="3"/>
  <c r="P1786" i="3"/>
  <c r="P1787" i="3"/>
  <c r="P1788" i="3"/>
  <c r="P1789" i="3"/>
  <c r="P1790" i="3"/>
  <c r="P1791" i="3"/>
  <c r="P1792" i="3"/>
  <c r="P1793" i="3"/>
  <c r="P1794" i="3"/>
  <c r="P1795" i="3"/>
  <c r="P1796" i="3"/>
  <c r="P1797" i="3"/>
  <c r="P1798" i="3"/>
  <c r="P1799" i="3"/>
  <c r="P1800" i="3"/>
  <c r="P1801" i="3"/>
  <c r="P1802" i="3"/>
  <c r="P1803" i="3"/>
  <c r="P1804" i="3"/>
  <c r="P1805" i="3"/>
  <c r="P1806" i="3"/>
  <c r="P1807" i="3"/>
  <c r="P1808" i="3"/>
  <c r="P1809" i="3"/>
  <c r="P1810" i="3"/>
  <c r="P1811" i="3"/>
  <c r="P1812" i="3"/>
  <c r="P1813" i="3"/>
  <c r="P1814" i="3"/>
  <c r="P1815" i="3"/>
  <c r="P1816" i="3"/>
  <c r="P1817" i="3"/>
  <c r="P1818" i="3"/>
  <c r="P1819" i="3"/>
  <c r="P1820" i="3"/>
  <c r="P1821" i="3"/>
  <c r="P1822" i="3"/>
  <c r="P1823" i="3"/>
  <c r="P1824" i="3"/>
  <c r="P1825" i="3"/>
  <c r="P1826" i="3"/>
  <c r="P1827" i="3"/>
  <c r="P1828" i="3"/>
  <c r="P1829" i="3"/>
  <c r="P1830" i="3"/>
  <c r="P1831" i="3"/>
  <c r="P1832" i="3"/>
  <c r="P1833" i="3"/>
  <c r="P1834" i="3"/>
  <c r="P1835" i="3"/>
  <c r="P1836" i="3"/>
  <c r="P1837" i="3"/>
  <c r="P1838" i="3"/>
  <c r="P1839" i="3"/>
  <c r="P1840" i="3"/>
  <c r="P1841" i="3"/>
  <c r="P1842" i="3"/>
  <c r="P1843" i="3"/>
  <c r="P1844" i="3"/>
  <c r="P1845" i="3"/>
  <c r="P1846" i="3"/>
  <c r="P1847" i="3"/>
  <c r="P1848" i="3"/>
  <c r="P1849" i="3"/>
  <c r="P1850" i="3"/>
  <c r="P1851" i="3"/>
  <c r="P1852" i="3"/>
  <c r="P1853" i="3"/>
  <c r="P1854" i="3"/>
  <c r="P1855" i="3"/>
  <c r="P1856" i="3"/>
  <c r="P1857" i="3"/>
  <c r="P1858" i="3"/>
  <c r="P1859" i="3"/>
  <c r="P1860" i="3"/>
  <c r="P1861" i="3"/>
  <c r="P1862" i="3"/>
  <c r="P1863" i="3"/>
  <c r="P1864" i="3"/>
  <c r="P1865" i="3"/>
  <c r="P1866" i="3"/>
  <c r="P1867" i="3"/>
  <c r="P1868" i="3"/>
  <c r="P1869" i="3"/>
  <c r="P1870" i="3"/>
  <c r="P1871" i="3"/>
  <c r="P1872" i="3"/>
  <c r="P1873" i="3"/>
  <c r="P1874" i="3"/>
  <c r="P1875" i="3"/>
  <c r="P1876" i="3"/>
  <c r="P1877" i="3"/>
  <c r="P1878" i="3"/>
  <c r="P1879" i="3"/>
  <c r="P1880" i="3"/>
  <c r="P1881" i="3"/>
  <c r="P1882" i="3"/>
  <c r="P1883" i="3"/>
  <c r="P1884" i="3"/>
  <c r="P1885" i="3"/>
  <c r="P1886" i="3"/>
  <c r="P1887" i="3"/>
  <c r="P1888" i="3"/>
  <c r="P1889" i="3"/>
  <c r="P1890" i="3"/>
  <c r="P1891" i="3"/>
  <c r="P1892" i="3"/>
  <c r="P1893" i="3"/>
  <c r="P1894" i="3"/>
  <c r="P1895" i="3"/>
  <c r="P1896" i="3"/>
  <c r="P1897" i="3"/>
  <c r="P1898" i="3"/>
  <c r="P1899" i="3"/>
  <c r="P1900" i="3"/>
  <c r="P1901" i="3"/>
  <c r="P1902" i="3"/>
  <c r="P1903" i="3"/>
  <c r="P1904" i="3"/>
  <c r="P1905" i="3"/>
  <c r="P1906" i="3"/>
  <c r="P1907" i="3"/>
  <c r="P1908" i="3"/>
  <c r="P1909" i="3"/>
  <c r="P1910" i="3"/>
  <c r="P1911" i="3"/>
  <c r="P1912" i="3"/>
  <c r="P1913" i="3"/>
  <c r="P1914" i="3"/>
  <c r="P1915" i="3"/>
  <c r="P1916" i="3"/>
  <c r="P1917" i="3"/>
  <c r="P1918" i="3"/>
  <c r="P1919" i="3"/>
  <c r="P1920" i="3"/>
  <c r="P1921" i="3"/>
  <c r="P1922" i="3"/>
  <c r="P1923" i="3"/>
  <c r="P1924" i="3"/>
  <c r="P1925" i="3"/>
  <c r="P1926" i="3"/>
  <c r="P1927" i="3"/>
  <c r="P1928" i="3"/>
  <c r="P1929" i="3"/>
  <c r="P1930" i="3"/>
  <c r="P1931" i="3"/>
  <c r="P1932" i="3"/>
  <c r="P1933" i="3"/>
  <c r="P1934" i="3"/>
  <c r="P1935" i="3"/>
  <c r="P1936" i="3"/>
  <c r="P1937" i="3"/>
  <c r="P1938" i="3"/>
  <c r="P1939" i="3"/>
  <c r="P1940" i="3"/>
  <c r="P1941" i="3"/>
  <c r="P1942" i="3"/>
  <c r="P1943" i="3"/>
  <c r="P1944" i="3"/>
  <c r="P1945" i="3"/>
  <c r="P1946" i="3"/>
  <c r="P1947" i="3"/>
  <c r="P1948" i="3"/>
  <c r="P1949" i="3"/>
  <c r="P1950" i="3"/>
  <c r="P1951" i="3"/>
  <c r="P1952" i="3"/>
  <c r="P1953" i="3"/>
  <c r="P1954" i="3"/>
  <c r="P1955" i="3"/>
  <c r="P1956" i="3"/>
  <c r="P1957" i="3"/>
  <c r="P1958" i="3"/>
  <c r="P1959" i="3"/>
  <c r="P1960" i="3"/>
  <c r="P1961" i="3"/>
  <c r="P1962" i="3"/>
  <c r="P1963" i="3"/>
  <c r="P1964" i="3"/>
  <c r="P1965" i="3"/>
  <c r="P1966" i="3"/>
  <c r="P1967" i="3"/>
  <c r="P1968" i="3"/>
  <c r="P1969" i="3"/>
  <c r="P1970" i="3"/>
  <c r="P1971" i="3"/>
  <c r="P1972" i="3"/>
  <c r="P1973" i="3"/>
  <c r="P1974" i="3"/>
  <c r="P1975" i="3"/>
  <c r="P1976" i="3"/>
  <c r="P1977" i="3"/>
  <c r="P1978" i="3"/>
  <c r="P1979" i="3"/>
  <c r="P1980" i="3"/>
  <c r="P1981" i="3"/>
  <c r="P1982" i="3"/>
  <c r="P1983" i="3"/>
  <c r="P1984" i="3"/>
  <c r="P1985" i="3"/>
  <c r="P1986" i="3"/>
  <c r="P1987" i="3"/>
  <c r="P1988" i="3"/>
  <c r="P1989" i="3"/>
  <c r="P1990" i="3"/>
  <c r="P1991" i="3"/>
  <c r="P1992" i="3"/>
  <c r="P1993" i="3"/>
  <c r="P1994" i="3"/>
  <c r="P1995" i="3"/>
  <c r="P1996" i="3"/>
  <c r="P1997" i="3"/>
  <c r="P1998" i="3"/>
  <c r="P1999" i="3"/>
  <c r="P2000" i="3"/>
  <c r="P2001" i="3"/>
  <c r="P2002" i="3"/>
  <c r="P2003" i="3"/>
  <c r="P2004" i="3"/>
  <c r="P2005" i="3"/>
  <c r="P2006" i="3"/>
  <c r="P2007" i="3"/>
  <c r="P2008" i="3"/>
  <c r="P2009" i="3"/>
  <c r="P2010" i="3"/>
  <c r="P2011" i="3"/>
  <c r="P2012" i="3"/>
  <c r="P2013" i="3"/>
  <c r="P2014" i="3"/>
  <c r="P2015" i="3"/>
  <c r="P2016" i="3"/>
  <c r="P2017" i="3"/>
  <c r="P2018" i="3"/>
  <c r="P2019" i="3"/>
  <c r="P2020" i="3"/>
  <c r="P2021" i="3"/>
  <c r="P2022" i="3"/>
  <c r="P2023" i="3"/>
  <c r="P2024" i="3"/>
  <c r="P2025" i="3"/>
  <c r="P2026" i="3"/>
  <c r="P2027" i="3"/>
  <c r="P2028" i="3"/>
  <c r="P2029" i="3"/>
  <c r="P2030" i="3"/>
  <c r="P2031" i="3"/>
  <c r="P2032" i="3"/>
  <c r="P2033" i="3"/>
  <c r="P2034" i="3"/>
  <c r="P2035" i="3"/>
  <c r="P2036" i="3"/>
  <c r="P2037" i="3"/>
  <c r="P2038" i="3"/>
  <c r="P2039" i="3"/>
  <c r="P2040" i="3"/>
  <c r="P2041" i="3"/>
  <c r="P2042" i="3"/>
  <c r="P2043" i="3"/>
  <c r="P2044" i="3"/>
  <c r="P2045" i="3"/>
  <c r="P2046" i="3"/>
  <c r="P2047" i="3"/>
  <c r="P2048" i="3"/>
  <c r="P2049" i="3"/>
  <c r="P2050" i="3"/>
  <c r="P2051" i="3"/>
  <c r="P2052" i="3"/>
  <c r="P2053" i="3"/>
  <c r="P2054" i="3"/>
  <c r="P2055" i="3"/>
  <c r="P2056" i="3"/>
  <c r="P2057" i="3"/>
  <c r="P2058" i="3"/>
  <c r="P2059" i="3"/>
  <c r="P2060" i="3"/>
  <c r="P2061" i="3"/>
  <c r="P2062" i="3"/>
  <c r="P2063" i="3"/>
  <c r="P2064" i="3"/>
  <c r="P2065" i="3"/>
  <c r="P2066" i="3"/>
  <c r="P2067" i="3"/>
  <c r="P2068" i="3"/>
  <c r="P2069" i="3"/>
  <c r="P2070" i="3"/>
  <c r="P2071" i="3"/>
  <c r="P2072" i="3"/>
  <c r="P2073" i="3"/>
  <c r="P2074" i="3"/>
  <c r="P2075" i="3"/>
  <c r="P2076" i="3"/>
  <c r="P2077" i="3"/>
  <c r="P2078" i="3"/>
  <c r="P2079" i="3"/>
  <c r="P2080" i="3"/>
  <c r="P2081" i="3"/>
  <c r="P2082" i="3"/>
  <c r="P2083" i="3"/>
  <c r="P2084" i="3"/>
  <c r="P2085" i="3"/>
  <c r="P2086" i="3"/>
  <c r="P2087" i="3"/>
  <c r="P2088" i="3"/>
  <c r="P2089" i="3"/>
  <c r="P2090" i="3"/>
  <c r="P2091" i="3"/>
  <c r="P2092" i="3"/>
  <c r="P2093" i="3"/>
  <c r="P2094" i="3"/>
  <c r="P2095" i="3"/>
  <c r="P2096" i="3"/>
  <c r="P2097" i="3"/>
  <c r="P2098" i="3"/>
  <c r="P2099" i="3"/>
  <c r="P2100" i="3"/>
  <c r="P2101" i="3"/>
  <c r="P2102" i="3"/>
  <c r="P2103" i="3"/>
  <c r="P2104" i="3"/>
  <c r="P2105" i="3"/>
  <c r="P2106" i="3"/>
  <c r="P2107" i="3"/>
  <c r="P2108" i="3"/>
  <c r="P2109" i="3"/>
  <c r="P2110" i="3"/>
  <c r="P2111" i="3"/>
  <c r="P2112" i="3"/>
  <c r="P2113" i="3"/>
  <c r="P2114" i="3"/>
  <c r="P2115" i="3"/>
  <c r="P2116" i="3"/>
  <c r="P2117" i="3"/>
  <c r="P2118" i="3"/>
  <c r="P2119" i="3"/>
  <c r="P2120" i="3"/>
  <c r="P2121" i="3"/>
  <c r="P2122" i="3"/>
  <c r="P2123" i="3"/>
  <c r="P2124" i="3"/>
  <c r="P2125" i="3"/>
  <c r="P2126" i="3"/>
  <c r="P2127" i="3"/>
  <c r="P2128" i="3"/>
  <c r="P2129" i="3"/>
  <c r="P2130" i="3"/>
  <c r="P2131" i="3"/>
  <c r="P2132" i="3"/>
  <c r="P2133" i="3"/>
  <c r="P2134" i="3"/>
  <c r="P2135" i="3"/>
  <c r="P2136" i="3"/>
  <c r="P2137" i="3"/>
  <c r="P2138" i="3"/>
  <c r="P2139" i="3"/>
  <c r="P2140" i="3"/>
  <c r="P2141" i="3"/>
  <c r="P2142" i="3"/>
  <c r="P2143" i="3"/>
  <c r="P2144" i="3"/>
  <c r="P2145" i="3"/>
  <c r="P2146" i="3"/>
  <c r="P2147" i="3"/>
  <c r="P2148" i="3"/>
  <c r="P2149" i="3"/>
  <c r="P2150" i="3"/>
  <c r="P2151" i="3"/>
  <c r="P2152" i="3"/>
  <c r="P2153" i="3"/>
  <c r="P2154" i="3"/>
  <c r="P2155" i="3"/>
  <c r="P2156" i="3"/>
  <c r="P2157" i="3"/>
  <c r="P2158" i="3"/>
  <c r="P2159" i="3"/>
  <c r="P2160" i="3"/>
  <c r="P2161" i="3"/>
  <c r="P2162" i="3"/>
  <c r="P2163" i="3"/>
  <c r="P2164" i="3"/>
  <c r="P2165" i="3"/>
  <c r="P2166" i="3"/>
  <c r="P2167" i="3"/>
  <c r="P2168" i="3"/>
  <c r="P2169" i="3"/>
  <c r="P2170" i="3"/>
  <c r="P2171" i="3"/>
  <c r="P2172" i="3"/>
  <c r="P2173" i="3"/>
  <c r="P2174" i="3"/>
  <c r="P2175" i="3"/>
  <c r="P2176" i="3"/>
  <c r="P2177" i="3"/>
  <c r="P2178" i="3"/>
  <c r="P2179" i="3"/>
  <c r="P2180" i="3"/>
  <c r="P2181" i="3"/>
  <c r="P2182" i="3"/>
  <c r="P2183" i="3"/>
  <c r="P2184" i="3"/>
  <c r="P2185" i="3"/>
  <c r="P2186" i="3"/>
  <c r="P2187" i="3"/>
  <c r="P2188" i="3"/>
  <c r="P2189" i="3"/>
  <c r="P2190" i="3"/>
  <c r="P2191" i="3"/>
  <c r="P2192" i="3"/>
  <c r="P2193" i="3"/>
  <c r="P2194" i="3"/>
  <c r="P2195" i="3"/>
  <c r="P2196" i="3"/>
  <c r="P2197" i="3"/>
  <c r="P2198" i="3"/>
  <c r="P2199" i="3"/>
  <c r="P2200" i="3"/>
  <c r="P2201" i="3"/>
  <c r="P2202" i="3"/>
  <c r="P2203" i="3"/>
  <c r="P2204" i="3"/>
  <c r="P2205" i="3"/>
  <c r="P2206" i="3"/>
  <c r="P2207" i="3"/>
  <c r="P2208" i="3"/>
  <c r="P2209" i="3"/>
  <c r="P2210" i="3"/>
  <c r="P2211" i="3"/>
  <c r="P2212" i="3"/>
  <c r="P2213" i="3"/>
  <c r="P2214" i="3"/>
  <c r="P2215" i="3"/>
  <c r="P2216" i="3"/>
  <c r="P2217" i="3"/>
  <c r="P2218" i="3"/>
  <c r="P2219" i="3"/>
  <c r="P2220" i="3"/>
  <c r="P2221" i="3"/>
  <c r="P2222" i="3"/>
  <c r="P2223" i="3"/>
  <c r="P2224" i="3"/>
  <c r="P2225" i="3"/>
  <c r="P2226" i="3"/>
  <c r="P2227" i="3"/>
  <c r="P2228" i="3"/>
  <c r="P2229" i="3"/>
  <c r="P2230" i="3"/>
  <c r="P2231" i="3"/>
  <c r="P2232" i="3"/>
  <c r="P2233" i="3"/>
  <c r="P2234" i="3"/>
  <c r="P2235" i="3"/>
  <c r="P2236" i="3"/>
  <c r="P2237" i="3"/>
  <c r="P2238" i="3"/>
  <c r="P2239" i="3"/>
  <c r="P2240" i="3"/>
  <c r="P2241" i="3"/>
  <c r="P2242" i="3"/>
  <c r="P2243" i="3"/>
  <c r="P2244" i="3"/>
  <c r="P2245" i="3"/>
  <c r="P2246" i="3"/>
  <c r="P2247" i="3"/>
  <c r="P2248" i="3"/>
  <c r="P2249" i="3"/>
  <c r="P2250" i="3"/>
  <c r="P2251" i="3"/>
  <c r="P2252" i="3"/>
  <c r="P2253" i="3"/>
  <c r="P2254" i="3"/>
  <c r="P2255" i="3"/>
  <c r="P2256" i="3"/>
  <c r="P2257" i="3"/>
  <c r="P2258" i="3"/>
  <c r="P2259" i="3"/>
  <c r="P2260" i="3"/>
  <c r="P2261" i="3"/>
  <c r="P2262" i="3"/>
  <c r="P2263" i="3"/>
  <c r="P2264" i="3"/>
  <c r="P2265" i="3"/>
  <c r="P2266" i="3"/>
  <c r="P2267" i="3"/>
  <c r="P2268" i="3"/>
  <c r="P2269" i="3"/>
  <c r="P2270" i="3"/>
  <c r="P2271" i="3"/>
  <c r="P2272" i="3"/>
  <c r="P2273" i="3"/>
  <c r="P2274" i="3"/>
  <c r="P2275" i="3"/>
  <c r="P2276" i="3"/>
  <c r="P2277" i="3"/>
  <c r="P2278" i="3"/>
  <c r="P2279" i="3"/>
  <c r="P2280" i="3"/>
  <c r="P2281" i="3"/>
  <c r="P2282" i="3"/>
  <c r="P2283" i="3"/>
  <c r="P2284" i="3"/>
  <c r="P2285" i="3"/>
  <c r="P2286" i="3"/>
  <c r="P2287" i="3"/>
  <c r="P2288" i="3"/>
  <c r="P2289" i="3"/>
  <c r="P2290" i="3"/>
  <c r="P2291" i="3"/>
  <c r="P2292" i="3"/>
  <c r="P2293" i="3"/>
  <c r="P2294" i="3"/>
  <c r="P2295" i="3"/>
  <c r="P2296" i="3"/>
  <c r="P2297" i="3"/>
  <c r="P2298" i="3"/>
  <c r="P2299" i="3"/>
  <c r="P2300" i="3"/>
  <c r="P2301" i="3"/>
  <c r="P2302" i="3"/>
  <c r="P2303" i="3"/>
  <c r="P2304" i="3"/>
  <c r="P2305" i="3"/>
  <c r="P2306" i="3"/>
  <c r="P2307" i="3"/>
  <c r="P2308" i="3"/>
  <c r="P2309" i="3"/>
  <c r="P2310" i="3"/>
  <c r="P2311" i="3"/>
  <c r="P2312" i="3"/>
  <c r="P2313" i="3"/>
  <c r="P2314" i="3"/>
  <c r="P2315" i="3"/>
  <c r="P2316" i="3"/>
  <c r="P2317" i="3"/>
  <c r="P2318" i="3"/>
  <c r="P2833" i="3"/>
  <c r="P2834" i="3"/>
  <c r="P2835" i="3"/>
  <c r="P2836" i="3"/>
  <c r="P2837" i="3"/>
  <c r="P2838" i="3"/>
  <c r="P2839" i="3"/>
  <c r="P2840" i="3"/>
  <c r="P2841" i="3"/>
  <c r="P2842" i="3"/>
  <c r="P2843" i="3"/>
  <c r="P2844" i="3"/>
  <c r="P2845" i="3"/>
  <c r="P2846" i="3"/>
  <c r="P2847" i="3"/>
  <c r="P2848" i="3"/>
  <c r="P2849" i="3"/>
  <c r="P2850" i="3"/>
  <c r="P2851" i="3"/>
  <c r="P2852" i="3"/>
  <c r="P2853" i="3"/>
  <c r="P2854" i="3"/>
  <c r="P2855" i="3"/>
  <c r="P2856" i="3"/>
  <c r="P2857" i="3"/>
  <c r="P2858" i="3"/>
  <c r="P2859" i="3"/>
  <c r="P2860" i="3"/>
  <c r="P2861" i="3"/>
  <c r="P2862" i="3"/>
  <c r="P2863" i="3"/>
  <c r="P2864" i="3"/>
  <c r="P2865" i="3"/>
  <c r="P2866" i="3"/>
  <c r="P2867" i="3"/>
  <c r="P2868" i="3"/>
  <c r="P2869" i="3"/>
  <c r="P2870" i="3"/>
  <c r="P2871" i="3"/>
  <c r="P2872" i="3"/>
  <c r="P2873" i="3"/>
  <c r="P2874" i="3"/>
  <c r="P2875" i="3"/>
  <c r="P2876" i="3"/>
  <c r="P2877" i="3"/>
  <c r="P2878" i="3"/>
  <c r="P2879" i="3"/>
  <c r="P2880" i="3"/>
  <c r="P2881" i="3"/>
  <c r="P2882" i="3"/>
  <c r="P2883" i="3"/>
  <c r="P2884" i="3"/>
  <c r="P2885" i="3"/>
  <c r="P2886" i="3"/>
  <c r="P2887" i="3"/>
  <c r="P2888" i="3"/>
  <c r="P2889" i="3"/>
  <c r="P2890" i="3"/>
  <c r="P2891" i="3"/>
  <c r="P2892" i="3"/>
  <c r="P2893" i="3"/>
  <c r="P2894" i="3"/>
  <c r="P2895" i="3"/>
  <c r="P2896" i="3"/>
  <c r="P2897" i="3"/>
  <c r="P2898" i="3"/>
  <c r="P2899" i="3"/>
  <c r="P2900" i="3"/>
  <c r="P2901" i="3"/>
  <c r="P2902" i="3"/>
  <c r="P2903" i="3"/>
  <c r="P2904" i="3"/>
  <c r="P2905" i="3"/>
  <c r="P2906" i="3"/>
  <c r="P2907" i="3"/>
  <c r="P2908" i="3"/>
  <c r="P2909" i="3"/>
  <c r="P2910" i="3"/>
  <c r="P2911" i="3"/>
  <c r="P2912" i="3"/>
  <c r="P2913" i="3"/>
  <c r="P2914" i="3"/>
  <c r="P2915" i="3"/>
  <c r="P2916" i="3"/>
  <c r="P2917" i="3"/>
  <c r="P2918" i="3"/>
  <c r="P2919" i="3"/>
  <c r="P2920" i="3"/>
  <c r="P2921" i="3"/>
  <c r="P2922" i="3"/>
  <c r="P2923" i="3"/>
  <c r="P2924" i="3"/>
  <c r="P2925" i="3"/>
  <c r="P2926" i="3"/>
  <c r="P2927" i="3"/>
  <c r="P2928" i="3"/>
  <c r="P2929" i="3"/>
  <c r="P2930" i="3"/>
  <c r="P2931" i="3"/>
  <c r="P2932" i="3"/>
  <c r="P2933" i="3"/>
  <c r="P2934" i="3"/>
  <c r="P2935" i="3"/>
  <c r="P2936" i="3"/>
  <c r="P2937" i="3"/>
  <c r="P2938" i="3"/>
  <c r="P2939" i="3"/>
  <c r="P2940" i="3"/>
  <c r="P2941" i="3"/>
  <c r="P2942" i="3"/>
  <c r="P2943" i="3"/>
  <c r="P2944" i="3"/>
  <c r="P2945" i="3"/>
  <c r="P2946" i="3"/>
  <c r="P2947" i="3"/>
  <c r="P2948" i="3"/>
  <c r="P2949" i="3"/>
  <c r="P2950" i="3"/>
  <c r="P2951" i="3"/>
  <c r="P2952" i="3"/>
  <c r="P2953" i="3"/>
  <c r="P2954" i="3"/>
  <c r="P2955" i="3"/>
  <c r="P2956" i="3"/>
  <c r="P2957" i="3"/>
  <c r="P2958" i="3"/>
  <c r="P2959" i="3"/>
  <c r="P2960" i="3"/>
  <c r="P2961" i="3"/>
  <c r="P2962" i="3"/>
  <c r="P2963" i="3"/>
  <c r="P2964" i="3"/>
  <c r="P2965" i="3"/>
  <c r="P2966" i="3"/>
  <c r="P2967" i="3"/>
  <c r="P2968" i="3"/>
  <c r="P2969" i="3"/>
  <c r="P2970" i="3"/>
  <c r="P2971" i="3"/>
  <c r="P2972" i="3"/>
  <c r="P2973" i="3"/>
  <c r="P2974" i="3"/>
  <c r="P2975" i="3"/>
  <c r="P2976" i="3"/>
  <c r="P2977" i="3"/>
  <c r="P2978" i="3"/>
  <c r="P2979" i="3"/>
  <c r="P2980" i="3"/>
  <c r="P2981" i="3"/>
  <c r="P2982" i="3"/>
  <c r="P2983" i="3"/>
  <c r="P2984" i="3"/>
  <c r="P2985" i="3"/>
  <c r="P2986" i="3"/>
  <c r="P2987" i="3"/>
  <c r="P2988" i="3"/>
  <c r="P2989" i="3"/>
  <c r="P2990" i="3"/>
  <c r="P2991" i="3"/>
  <c r="P2992" i="3"/>
  <c r="P2993" i="3"/>
  <c r="P2994" i="3"/>
  <c r="P2995" i="3"/>
  <c r="P2996" i="3"/>
  <c r="P2997" i="3"/>
  <c r="P2998" i="3"/>
  <c r="P2999" i="3"/>
  <c r="P3000" i="3"/>
  <c r="P3001" i="3"/>
  <c r="P3002" i="3"/>
  <c r="P3003" i="3"/>
  <c r="P3004" i="3"/>
  <c r="P3005" i="3"/>
  <c r="P3006" i="3"/>
  <c r="P3007" i="3"/>
  <c r="P3008" i="3"/>
  <c r="P3009" i="3"/>
  <c r="P3010" i="3"/>
  <c r="P3011" i="3"/>
  <c r="P3012" i="3"/>
  <c r="P3013" i="3"/>
  <c r="P3014" i="3"/>
  <c r="P3015" i="3"/>
  <c r="P3016" i="3"/>
  <c r="P3017" i="3"/>
  <c r="P3018" i="3"/>
  <c r="P3019" i="3"/>
  <c r="P3020" i="3"/>
  <c r="P3021" i="3"/>
  <c r="P3022" i="3"/>
  <c r="P3023" i="3"/>
  <c r="P3024" i="3"/>
  <c r="P3025" i="3"/>
  <c r="P3026" i="3"/>
  <c r="P3027" i="3"/>
  <c r="P3028" i="3"/>
  <c r="P3029" i="3"/>
  <c r="P3030" i="3"/>
  <c r="P3031" i="3"/>
  <c r="P3032" i="3"/>
  <c r="P3033" i="3"/>
  <c r="P3034" i="3"/>
  <c r="P3035" i="3"/>
  <c r="P3036" i="3"/>
  <c r="P3037" i="3"/>
  <c r="P3038" i="3"/>
  <c r="P3039" i="3"/>
  <c r="P3040" i="3"/>
  <c r="P3041" i="3"/>
  <c r="P3042" i="3"/>
  <c r="P3043" i="3"/>
  <c r="P3044" i="3"/>
  <c r="P3045" i="3"/>
  <c r="P3046" i="3"/>
  <c r="P3047" i="3"/>
  <c r="P3048" i="3"/>
  <c r="P3049" i="3"/>
  <c r="P3050" i="3"/>
  <c r="P3051" i="3"/>
  <c r="P3052" i="3"/>
  <c r="P3053" i="3"/>
  <c r="P3054" i="3"/>
  <c r="P3055" i="3"/>
  <c r="P3056" i="3"/>
  <c r="P3057" i="3"/>
  <c r="P3058" i="3"/>
  <c r="P3059" i="3"/>
  <c r="P3060" i="3"/>
  <c r="P3061" i="3"/>
  <c r="P3062" i="3"/>
  <c r="P3063" i="3"/>
  <c r="P3064" i="3"/>
  <c r="P3065" i="3"/>
  <c r="P3066" i="3"/>
  <c r="P3067" i="3"/>
  <c r="P3068" i="3"/>
  <c r="P3069" i="3"/>
  <c r="P3070" i="3"/>
  <c r="P3071" i="3"/>
  <c r="P3072" i="3"/>
  <c r="P3073" i="3"/>
  <c r="P3074" i="3"/>
  <c r="P3075" i="3"/>
  <c r="P3076" i="3"/>
  <c r="P3077" i="3"/>
  <c r="P3078" i="3"/>
  <c r="P3079" i="3"/>
  <c r="P3080" i="3"/>
  <c r="P3081" i="3"/>
  <c r="P3082" i="3"/>
  <c r="P3083" i="3"/>
  <c r="P3084" i="3"/>
  <c r="P3085" i="3"/>
  <c r="P3086" i="3"/>
  <c r="P3087" i="3"/>
  <c r="P3088" i="3"/>
  <c r="P3089" i="3"/>
  <c r="P3090" i="3"/>
  <c r="P3091" i="3"/>
  <c r="P3092" i="3"/>
  <c r="P3093" i="3"/>
  <c r="P3094" i="3"/>
  <c r="P3095" i="3"/>
  <c r="P3096" i="3"/>
  <c r="P3097" i="3"/>
  <c r="P3098" i="3"/>
  <c r="P3099" i="3"/>
  <c r="P3100" i="3"/>
  <c r="P3101" i="3"/>
  <c r="P3102" i="3"/>
  <c r="P3103" i="3"/>
  <c r="P3104" i="3"/>
  <c r="P3105" i="3"/>
  <c r="P3106" i="3"/>
  <c r="P3107" i="3"/>
  <c r="P3108" i="3"/>
  <c r="P3109" i="3"/>
  <c r="P3110" i="3"/>
  <c r="P3111" i="3"/>
  <c r="P3112" i="3"/>
  <c r="P3113" i="3"/>
  <c r="P3114" i="3"/>
  <c r="P3115" i="3"/>
  <c r="P3116" i="3"/>
  <c r="P3117" i="3"/>
  <c r="P3118" i="3"/>
  <c r="P3119" i="3"/>
  <c r="P3120" i="3"/>
  <c r="P3121" i="3"/>
  <c r="P3122" i="3"/>
  <c r="P3123" i="3"/>
  <c r="P3124" i="3"/>
  <c r="P3125" i="3"/>
  <c r="P3126" i="3"/>
  <c r="P3127" i="3"/>
  <c r="P3128" i="3"/>
  <c r="P3129" i="3"/>
  <c r="P3130" i="3"/>
  <c r="P3131" i="3"/>
  <c r="P3132" i="3"/>
  <c r="P3133" i="3"/>
  <c r="P3134" i="3"/>
  <c r="P3135" i="3"/>
  <c r="P3136" i="3"/>
  <c r="P3137" i="3"/>
  <c r="P3138" i="3"/>
  <c r="P3139" i="3"/>
  <c r="P3140" i="3"/>
  <c r="P3141" i="3"/>
  <c r="P3142" i="3"/>
  <c r="P3143" i="3"/>
  <c r="P3144" i="3"/>
  <c r="P3145" i="3"/>
  <c r="P3146" i="3"/>
  <c r="P3147" i="3"/>
  <c r="P3148" i="3"/>
  <c r="P3149" i="3"/>
  <c r="P3150" i="3"/>
  <c r="P3151" i="3"/>
  <c r="P3152" i="3"/>
  <c r="P3153" i="3"/>
  <c r="P3154" i="3"/>
  <c r="P3155" i="3"/>
  <c r="P3156" i="3"/>
  <c r="P3157" i="3"/>
  <c r="P3158" i="3"/>
  <c r="P3159" i="3"/>
  <c r="P3160" i="3"/>
  <c r="P3161" i="3"/>
  <c r="P3162" i="3"/>
  <c r="P3163" i="3"/>
  <c r="P3164" i="3"/>
  <c r="P3165" i="3"/>
  <c r="P3166" i="3"/>
  <c r="P3167" i="3"/>
  <c r="P3168" i="3"/>
  <c r="P3169" i="3"/>
  <c r="P3170" i="3"/>
  <c r="P3171" i="3"/>
  <c r="P3172" i="3"/>
  <c r="P3173" i="3"/>
  <c r="P3174" i="3"/>
  <c r="P3175" i="3"/>
  <c r="P3176" i="3"/>
  <c r="P3177" i="3"/>
  <c r="P3178" i="3"/>
  <c r="P3179" i="3"/>
  <c r="P3180" i="3"/>
  <c r="P3181" i="3"/>
  <c r="P3182" i="3"/>
  <c r="P3183" i="3"/>
  <c r="P3184" i="3"/>
  <c r="P3185" i="3"/>
  <c r="P3186" i="3"/>
  <c r="P3187" i="3"/>
  <c r="P3188" i="3"/>
  <c r="P3189" i="3"/>
  <c r="P3190" i="3"/>
  <c r="P3191" i="3"/>
  <c r="P3192" i="3"/>
  <c r="P3193" i="3"/>
  <c r="P3194" i="3"/>
  <c r="P3195" i="3"/>
  <c r="P3196" i="3"/>
  <c r="P3197" i="3"/>
  <c r="P3198" i="3"/>
  <c r="P3199" i="3"/>
  <c r="P3200" i="3"/>
  <c r="P3201" i="3"/>
  <c r="P3202" i="3"/>
  <c r="P3203" i="3"/>
  <c r="P3204" i="3"/>
  <c r="P3205" i="3"/>
  <c r="P3206" i="3"/>
  <c r="P3207" i="3"/>
  <c r="P3208" i="3"/>
  <c r="P3209" i="3"/>
  <c r="P3210" i="3"/>
  <c r="P3211" i="3"/>
  <c r="P3212" i="3"/>
  <c r="P3213" i="3"/>
  <c r="P3214" i="3"/>
  <c r="P3215" i="3"/>
  <c r="P3216" i="3"/>
  <c r="P3217" i="3"/>
  <c r="P3218" i="3"/>
  <c r="P3219" i="3"/>
  <c r="P3220" i="3"/>
  <c r="P3221" i="3"/>
  <c r="P3222" i="3"/>
  <c r="P3223" i="3"/>
  <c r="P3224" i="3"/>
  <c r="P3225" i="3"/>
  <c r="P3226" i="3"/>
  <c r="P3227" i="3"/>
  <c r="P3228" i="3"/>
  <c r="P3229" i="3"/>
  <c r="P3230" i="3"/>
  <c r="P3231" i="3"/>
  <c r="P3232" i="3"/>
  <c r="P3233" i="3"/>
  <c r="P3234" i="3"/>
  <c r="P3235" i="3"/>
  <c r="P3236" i="3"/>
  <c r="P3237" i="3"/>
  <c r="P3238" i="3"/>
  <c r="P3239" i="3"/>
  <c r="P3240" i="3"/>
  <c r="P3241" i="3"/>
  <c r="P3242" i="3"/>
  <c r="P3243" i="3"/>
  <c r="P3244" i="3"/>
  <c r="P3245" i="3"/>
  <c r="P3246" i="3"/>
  <c r="P3247" i="3"/>
  <c r="P3248" i="3"/>
  <c r="P3249" i="3"/>
  <c r="P3250" i="3"/>
  <c r="P3251" i="3"/>
  <c r="P3252" i="3"/>
  <c r="P3253" i="3"/>
  <c r="P3254" i="3"/>
  <c r="P3255" i="3"/>
  <c r="P3256" i="3"/>
  <c r="P3257" i="3"/>
  <c r="P3258" i="3"/>
  <c r="P3259" i="3"/>
  <c r="P3260" i="3"/>
  <c r="P3261" i="3"/>
  <c r="P3262" i="3"/>
  <c r="P3263" i="3"/>
  <c r="P3264" i="3"/>
  <c r="P3265" i="3"/>
  <c r="P3266" i="3"/>
  <c r="P3267" i="3"/>
  <c r="P3268" i="3"/>
  <c r="P3269" i="3"/>
  <c r="P3270" i="3"/>
  <c r="P3271" i="3"/>
  <c r="P3272" i="3"/>
  <c r="P3273" i="3"/>
  <c r="P3274" i="3"/>
  <c r="P3275" i="3"/>
  <c r="P3276" i="3"/>
  <c r="P3277" i="3"/>
  <c r="P3278" i="3"/>
  <c r="P3279" i="3"/>
  <c r="P3280" i="3"/>
  <c r="P3281" i="3"/>
  <c r="P3282" i="3"/>
  <c r="P3283" i="3"/>
  <c r="P3284" i="3"/>
  <c r="P3285" i="3"/>
  <c r="P3286" i="3"/>
  <c r="P3287" i="3"/>
  <c r="P3288" i="3"/>
  <c r="P3289" i="3"/>
  <c r="P3290" i="3"/>
  <c r="P3291" i="3"/>
  <c r="P3292" i="3"/>
  <c r="P3293" i="3"/>
  <c r="P3294" i="3"/>
  <c r="P3295" i="3"/>
  <c r="P3296" i="3"/>
  <c r="P3297" i="3"/>
  <c r="P3298" i="3"/>
  <c r="P3299" i="3"/>
  <c r="P3300" i="3"/>
  <c r="P3301" i="3"/>
  <c r="P3302" i="3"/>
  <c r="P3303" i="3"/>
  <c r="P3304" i="3"/>
  <c r="P3305" i="3"/>
  <c r="P3306" i="3"/>
  <c r="P3307" i="3"/>
  <c r="P3308" i="3"/>
  <c r="P3309" i="3"/>
  <c r="P3310" i="3"/>
  <c r="P3311" i="3"/>
  <c r="P3312" i="3"/>
  <c r="P3313" i="3"/>
  <c r="P3314" i="3"/>
  <c r="P3315" i="3"/>
  <c r="P3316" i="3"/>
  <c r="P3317" i="3"/>
  <c r="P3318" i="3"/>
  <c r="P3319" i="3"/>
  <c r="P3320" i="3"/>
  <c r="P3321" i="3"/>
  <c r="P3322" i="3"/>
  <c r="P3323" i="3"/>
  <c r="P3324" i="3"/>
  <c r="P3325" i="3"/>
  <c r="P3326" i="3"/>
  <c r="P3327" i="3"/>
  <c r="P3328" i="3"/>
  <c r="P3329" i="3"/>
  <c r="P3330" i="3"/>
  <c r="P3331" i="3"/>
  <c r="P3332" i="3"/>
  <c r="P3333" i="3"/>
  <c r="P3334" i="3"/>
  <c r="P3335" i="3"/>
  <c r="P3336" i="3"/>
  <c r="P3337" i="3"/>
  <c r="P3338" i="3"/>
  <c r="P3339" i="3"/>
  <c r="P3340" i="3"/>
  <c r="P3341" i="3"/>
  <c r="P3342" i="3"/>
  <c r="P3343" i="3"/>
  <c r="P3344" i="3"/>
  <c r="P3345" i="3"/>
  <c r="P3346" i="3"/>
  <c r="P3347" i="3"/>
  <c r="P3348" i="3"/>
  <c r="P3349" i="3"/>
  <c r="P3350" i="3"/>
  <c r="P3351" i="3"/>
  <c r="P3352" i="3"/>
  <c r="P3353" i="3"/>
  <c r="P3354" i="3"/>
  <c r="P3355" i="3"/>
  <c r="P3356" i="3"/>
  <c r="P3357" i="3"/>
  <c r="P3358" i="3"/>
  <c r="P3359" i="3"/>
  <c r="P3360" i="3"/>
  <c r="P3361" i="3"/>
  <c r="P3362" i="3"/>
  <c r="P3363" i="3"/>
  <c r="P3364" i="3"/>
  <c r="P3365" i="3"/>
  <c r="P3366" i="3"/>
  <c r="P3367" i="3"/>
  <c r="P3368" i="3"/>
  <c r="P3369" i="3"/>
  <c r="P3370" i="3"/>
  <c r="P3371" i="3"/>
  <c r="P3372" i="3"/>
  <c r="P3373" i="3"/>
  <c r="P3374" i="3"/>
  <c r="P3375" i="3"/>
  <c r="P3376" i="3"/>
  <c r="P3377" i="3"/>
  <c r="P3378" i="3"/>
  <c r="P3379" i="3"/>
  <c r="P3380" i="3"/>
  <c r="P3381" i="3"/>
  <c r="P3382" i="3"/>
  <c r="P3383" i="3"/>
  <c r="P3384" i="3"/>
  <c r="P3385" i="3"/>
  <c r="P3386" i="3"/>
  <c r="P3387" i="3"/>
  <c r="P3388" i="3"/>
  <c r="P3389" i="3"/>
  <c r="P3391" i="3"/>
  <c r="P3392" i="3"/>
  <c r="P3393" i="3"/>
  <c r="P3394" i="3"/>
  <c r="P3395" i="3"/>
  <c r="P3396" i="3"/>
  <c r="P3397" i="3"/>
  <c r="P3398" i="3"/>
  <c r="P3399" i="3"/>
  <c r="P3400" i="3"/>
  <c r="P3401" i="3"/>
  <c r="P3402" i="3"/>
  <c r="P3403" i="3"/>
  <c r="P3404" i="3"/>
  <c r="P3405" i="3"/>
  <c r="P3406" i="3"/>
  <c r="P3407" i="3"/>
  <c r="P3408" i="3"/>
  <c r="P3409" i="3"/>
  <c r="P3410" i="3"/>
  <c r="P3411" i="3"/>
  <c r="P3412" i="3"/>
  <c r="P3413" i="3"/>
  <c r="P3414" i="3"/>
  <c r="P3415" i="3"/>
  <c r="P3416" i="3"/>
  <c r="P3417" i="3"/>
  <c r="P3418" i="3"/>
  <c r="P3419" i="3"/>
  <c r="P3420" i="3"/>
  <c r="P3421" i="3"/>
  <c r="P3422" i="3"/>
  <c r="P3423" i="3"/>
  <c r="P3424" i="3"/>
  <c r="P3425" i="3"/>
  <c r="P3426" i="3"/>
  <c r="P3427" i="3"/>
  <c r="P3428" i="3"/>
  <c r="P3429" i="3"/>
  <c r="P3430" i="3"/>
  <c r="P3431" i="3"/>
  <c r="P3432" i="3"/>
  <c r="P3433" i="3"/>
  <c r="P3434" i="3"/>
  <c r="P3435" i="3"/>
  <c r="P3436" i="3"/>
  <c r="P3437" i="3"/>
  <c r="P3438" i="3"/>
  <c r="P3439" i="3"/>
  <c r="P3440" i="3"/>
  <c r="P3441" i="3"/>
  <c r="P3442" i="3"/>
  <c r="P3443" i="3"/>
  <c r="P3444" i="3"/>
  <c r="P3445" i="3"/>
  <c r="P3446" i="3"/>
  <c r="P3447" i="3"/>
  <c r="P3448" i="3"/>
  <c r="P3449" i="3"/>
  <c r="P3450" i="3"/>
  <c r="P3451" i="3"/>
  <c r="P3452" i="3"/>
  <c r="P3453" i="3"/>
  <c r="P3454" i="3"/>
  <c r="P3455" i="3"/>
  <c r="P3456" i="3"/>
  <c r="P3457" i="3"/>
  <c r="P3458" i="3"/>
  <c r="P3459" i="3"/>
  <c r="P3460" i="3"/>
  <c r="P3461" i="3"/>
  <c r="P3462" i="3"/>
  <c r="P3463" i="3"/>
  <c r="P3464" i="3"/>
  <c r="P3465" i="3"/>
  <c r="P3466" i="3"/>
  <c r="P3467" i="3"/>
  <c r="P3468" i="3"/>
  <c r="P3469" i="3"/>
  <c r="P3470" i="3"/>
  <c r="P3471" i="3"/>
  <c r="P3472" i="3"/>
  <c r="P3473" i="3"/>
  <c r="P3474" i="3"/>
  <c r="P3475" i="3"/>
  <c r="P3476" i="3"/>
  <c r="P3477" i="3"/>
  <c r="P3478" i="3"/>
  <c r="P3479" i="3"/>
  <c r="P3480" i="3"/>
  <c r="P3481" i="3"/>
  <c r="P3482" i="3"/>
  <c r="P3483" i="3"/>
  <c r="P3484" i="3"/>
  <c r="P3485" i="3"/>
  <c r="P3486" i="3"/>
  <c r="P3487" i="3"/>
  <c r="P3488" i="3"/>
  <c r="P3489" i="3"/>
  <c r="P3490" i="3"/>
  <c r="P3491" i="3"/>
  <c r="P3492" i="3"/>
  <c r="P3493" i="3"/>
  <c r="P3494" i="3"/>
  <c r="N2358" i="21"/>
  <c r="N2396" i="21"/>
  <c r="N2434" i="21"/>
  <c r="N2510" i="21"/>
  <c r="N2548" i="21"/>
  <c r="Q2548" i="21"/>
  <c r="N2586" i="21"/>
  <c r="O2586" i="21"/>
  <c r="N2624" i="21"/>
  <c r="N2662" i="21"/>
  <c r="O2662" i="21"/>
  <c r="N2700" i="21"/>
  <c r="O2700" i="21"/>
  <c r="N2738" i="21"/>
  <c r="O2738" i="21"/>
  <c r="N2359" i="21"/>
  <c r="N2397" i="21"/>
  <c r="N2435" i="21"/>
  <c r="O2435" i="21"/>
  <c r="N2471" i="21"/>
  <c r="N2511" i="21"/>
  <c r="N2587" i="21"/>
  <c r="N2625" i="21"/>
  <c r="Q2625" i="21"/>
  <c r="N2663" i="21"/>
  <c r="N2701" i="21"/>
  <c r="O2701" i="21"/>
  <c r="N2739" i="21"/>
  <c r="O2739" i="21"/>
  <c r="N2360" i="21"/>
  <c r="N2398" i="21"/>
  <c r="N2436" i="21"/>
  <c r="N2472" i="21"/>
  <c r="O2472" i="21"/>
  <c r="N2512" i="21"/>
  <c r="N2550" i="21"/>
  <c r="O2550" i="21"/>
  <c r="N2588" i="21"/>
  <c r="N2626" i="21"/>
  <c r="N2664" i="21"/>
  <c r="N2702" i="21"/>
  <c r="O2702" i="21"/>
  <c r="N2740" i="21"/>
  <c r="N2361" i="21"/>
  <c r="N2399" i="21"/>
  <c r="N2437" i="21"/>
  <c r="O2437" i="21"/>
  <c r="N2473" i="21"/>
  <c r="N2513" i="21"/>
  <c r="N2551" i="21"/>
  <c r="O2551" i="21"/>
  <c r="N2589" i="21"/>
  <c r="N2627" i="21"/>
  <c r="N2665" i="21"/>
  <c r="N2703" i="21"/>
  <c r="O2703" i="21"/>
  <c r="N2741" i="21"/>
  <c r="N2362" i="21"/>
  <c r="N2400" i="21"/>
  <c r="N2474" i="21"/>
  <c r="N2514" i="21"/>
  <c r="N2552" i="21"/>
  <c r="N2590" i="21"/>
  <c r="N2628" i="21"/>
  <c r="N2666" i="21"/>
  <c r="N2704" i="21"/>
  <c r="N2742" i="21"/>
  <c r="O2742" i="21"/>
  <c r="N2363" i="21"/>
  <c r="N2401" i="21"/>
  <c r="Q2401" i="21"/>
  <c r="N2515" i="21"/>
  <c r="O2515" i="21"/>
  <c r="N2553" i="21"/>
  <c r="N2591" i="21"/>
  <c r="N2629" i="21"/>
  <c r="N2667" i="21"/>
  <c r="N2705" i="21"/>
  <c r="O2705" i="21"/>
  <c r="N2743" i="21"/>
  <c r="N2364" i="21"/>
  <c r="N2402" i="21"/>
  <c r="N2440" i="21"/>
  <c r="N2476" i="21"/>
  <c r="N2516" i="21"/>
  <c r="O2516" i="21"/>
  <c r="N2554" i="21"/>
  <c r="N2592" i="21"/>
  <c r="N2630" i="21"/>
  <c r="O2630" i="21"/>
  <c r="N2668" i="21"/>
  <c r="N2706" i="21"/>
  <c r="N2744" i="21"/>
  <c r="N2365" i="21"/>
  <c r="N2403" i="21"/>
  <c r="N2441" i="21"/>
  <c r="N2477" i="21"/>
  <c r="N2517" i="21"/>
  <c r="N2555" i="21"/>
  <c r="O2555" i="21"/>
  <c r="N2593" i="21"/>
  <c r="N2631" i="21"/>
  <c r="O2631" i="21"/>
  <c r="N2669" i="21"/>
  <c r="N2707" i="21"/>
  <c r="Q2707" i="21"/>
  <c r="N2745" i="21"/>
  <c r="N2366" i="21"/>
  <c r="N2404" i="21"/>
  <c r="N2442" i="21"/>
  <c r="N2478" i="21"/>
  <c r="N2518" i="21"/>
  <c r="O2518" i="21"/>
  <c r="N2556" i="21"/>
  <c r="N2594" i="21"/>
  <c r="N2632" i="21"/>
  <c r="O2632" i="21"/>
  <c r="N2670" i="21"/>
  <c r="N2708" i="21"/>
  <c r="N2746" i="21"/>
  <c r="O2746" i="21"/>
  <c r="N2367" i="21"/>
  <c r="N2405" i="21"/>
  <c r="N2443" i="21"/>
  <c r="N2479" i="21"/>
  <c r="N2519" i="21"/>
  <c r="N2557" i="21"/>
  <c r="N2595" i="21"/>
  <c r="N2633" i="21"/>
  <c r="N2671" i="21"/>
  <c r="N2709" i="21"/>
  <c r="N2747" i="21"/>
  <c r="N2368" i="21"/>
  <c r="N2406" i="21"/>
  <c r="N2444" i="21"/>
  <c r="O2444" i="21"/>
  <c r="N2558" i="21"/>
  <c r="N2596" i="21"/>
  <c r="Q2596" i="21"/>
  <c r="N2634" i="21"/>
  <c r="N2672" i="21"/>
  <c r="N2710" i="21"/>
  <c r="O2710" i="21"/>
  <c r="N2748" i="21"/>
  <c r="O2748" i="21"/>
  <c r="N2369" i="21"/>
  <c r="N2407" i="21"/>
  <c r="N2445" i="21"/>
  <c r="N2481" i="21"/>
  <c r="O2481" i="21"/>
  <c r="N2521" i="21"/>
  <c r="N2559" i="21"/>
  <c r="N2597" i="21"/>
  <c r="O2597" i="21"/>
  <c r="N2635" i="21"/>
  <c r="O2635" i="21"/>
  <c r="N2673" i="21"/>
  <c r="N2711" i="21"/>
  <c r="O2711" i="21"/>
  <c r="N2749" i="21"/>
  <c r="O2749" i="21"/>
  <c r="N2370" i="21"/>
  <c r="N2408" i="21"/>
  <c r="O2408" i="21"/>
  <c r="N2446" i="21"/>
  <c r="O2446" i="21"/>
  <c r="N2482" i="21"/>
  <c r="O2482" i="21"/>
  <c r="N2522" i="21"/>
  <c r="N2560" i="21"/>
  <c r="O2560" i="21"/>
  <c r="N2598" i="21"/>
  <c r="O2598" i="21"/>
  <c r="N2636" i="21"/>
  <c r="N2674" i="21"/>
  <c r="O2674" i="21"/>
  <c r="N2712" i="21"/>
  <c r="O2712" i="21"/>
  <c r="N2750" i="21"/>
  <c r="N2371" i="21"/>
  <c r="Q2371" i="21"/>
  <c r="N2409" i="21"/>
  <c r="N2447" i="21"/>
  <c r="O2447" i="21"/>
  <c r="N2523" i="21"/>
  <c r="N2561" i="21"/>
  <c r="Q2561" i="21"/>
  <c r="N2599" i="21"/>
  <c r="N2637" i="21"/>
  <c r="N2675" i="21"/>
  <c r="N2713" i="21"/>
  <c r="Q2713" i="21"/>
  <c r="N2751" i="21"/>
  <c r="N2372" i="21"/>
  <c r="Q2372" i="21"/>
  <c r="N2410" i="21"/>
  <c r="N2448" i="21"/>
  <c r="N2484" i="21"/>
  <c r="N2524" i="21"/>
  <c r="N2562" i="21"/>
  <c r="O2562" i="21"/>
  <c r="N2600" i="21"/>
  <c r="O2600" i="21"/>
  <c r="N2638" i="21"/>
  <c r="N2714" i="21"/>
  <c r="O2714" i="21"/>
  <c r="N2752" i="21"/>
  <c r="Q2752" i="21"/>
  <c r="N2373" i="21"/>
  <c r="N2485" i="21"/>
  <c r="O2485" i="21"/>
  <c r="N2525" i="21"/>
  <c r="N2563" i="21"/>
  <c r="O2563" i="21"/>
  <c r="N2601" i="21"/>
  <c r="N2639" i="21"/>
  <c r="N2677" i="21"/>
  <c r="N2715" i="21"/>
  <c r="O2715" i="21"/>
  <c r="N2753" i="21"/>
  <c r="N2374" i="21"/>
  <c r="Q2374" i="21"/>
  <c r="N2412" i="21"/>
  <c r="Q2412" i="21"/>
  <c r="N2486" i="21"/>
  <c r="N2526" i="21"/>
  <c r="O2526" i="21"/>
  <c r="N2564" i="21"/>
  <c r="N2602" i="21"/>
  <c r="N2640" i="21"/>
  <c r="O2640" i="21"/>
  <c r="N2678" i="21"/>
  <c r="O2678" i="21"/>
  <c r="N2716" i="21"/>
  <c r="N2754" i="21"/>
  <c r="N2375" i="21"/>
  <c r="Q2375" i="21"/>
  <c r="N2413" i="21"/>
  <c r="N2451" i="21"/>
  <c r="N2487" i="21"/>
  <c r="N2527" i="21"/>
  <c r="O2527" i="21"/>
  <c r="N2565" i="21"/>
  <c r="N2603" i="21"/>
  <c r="N2641" i="21"/>
  <c r="O2641" i="21"/>
  <c r="N2679" i="21"/>
  <c r="N2717" i="21"/>
  <c r="N2755" i="21"/>
  <c r="N2376" i="21"/>
  <c r="Q2376" i="21"/>
  <c r="N2414" i="21"/>
  <c r="N2452" i="21"/>
  <c r="N2528" i="21"/>
  <c r="O2528" i="21"/>
  <c r="N2566" i="21"/>
  <c r="N2604" i="21"/>
  <c r="N2642" i="21"/>
  <c r="O2642" i="21"/>
  <c r="N2680" i="21"/>
  <c r="N2718" i="21"/>
  <c r="N2756" i="21"/>
  <c r="O2756" i="21"/>
  <c r="N2377" i="21"/>
  <c r="Q2377" i="21"/>
  <c r="N2415" i="21"/>
  <c r="N2453" i="21"/>
  <c r="N2489" i="21"/>
  <c r="N2529" i="21"/>
  <c r="N2567" i="21"/>
  <c r="N2605" i="21"/>
  <c r="N2643" i="21"/>
  <c r="O2643" i="21"/>
  <c r="N2681" i="21"/>
  <c r="N2719" i="21"/>
  <c r="N2757" i="21"/>
  <c r="Q2757" i="21"/>
  <c r="N2378" i="21"/>
  <c r="N2416" i="21"/>
  <c r="N2454" i="21"/>
  <c r="O2454" i="21"/>
  <c r="N2490" i="21"/>
  <c r="O2490" i="21"/>
  <c r="N2530" i="21"/>
  <c r="N2568" i="21"/>
  <c r="N2606" i="21"/>
  <c r="Q2606" i="21"/>
  <c r="N2644" i="21"/>
  <c r="O2644" i="21"/>
  <c r="N2682" i="21"/>
  <c r="O2682" i="21"/>
  <c r="N2720" i="21"/>
  <c r="O2720" i="21"/>
  <c r="N2758" i="21"/>
  <c r="O2758" i="21"/>
  <c r="N2379" i="21"/>
  <c r="N2417" i="21"/>
  <c r="N2455" i="21"/>
  <c r="O2455" i="21"/>
  <c r="N2491" i="21"/>
  <c r="O2491" i="21"/>
  <c r="N2531" i="21"/>
  <c r="N2569" i="21"/>
  <c r="N2607" i="21"/>
  <c r="N2645" i="21"/>
  <c r="O2645" i="21"/>
  <c r="N2721" i="21"/>
  <c r="O2721" i="21"/>
  <c r="N2759" i="21"/>
  <c r="O2759" i="21"/>
  <c r="N2380" i="21"/>
  <c r="N2456" i="21"/>
  <c r="O2456" i="21"/>
  <c r="N2492" i="21"/>
  <c r="O2492" i="21"/>
  <c r="N2532" i="21"/>
  <c r="N2570" i="21"/>
  <c r="O2570" i="21"/>
  <c r="N2608" i="21"/>
  <c r="O2608" i="21"/>
  <c r="N2646" i="21"/>
  <c r="N2684" i="21"/>
  <c r="O2684" i="21"/>
  <c r="N2722" i="21"/>
  <c r="O2722" i="21"/>
  <c r="N2760" i="21"/>
  <c r="N2381" i="21"/>
  <c r="O2381" i="21"/>
  <c r="N2419" i="21"/>
  <c r="Q2419" i="21"/>
  <c r="N2457" i="21"/>
  <c r="O2457" i="21"/>
  <c r="N2493" i="21"/>
  <c r="O2493" i="21"/>
  <c r="N2533" i="21"/>
  <c r="N2571" i="21"/>
  <c r="O2571" i="21"/>
  <c r="N2609" i="21"/>
  <c r="N2647" i="21"/>
  <c r="N2685" i="21"/>
  <c r="Q2685" i="21"/>
  <c r="N2723" i="21"/>
  <c r="Q2723" i="21"/>
  <c r="N2761" i="21"/>
  <c r="N2382" i="21"/>
  <c r="N2420" i="21"/>
  <c r="N2458" i="21"/>
  <c r="N2494" i="21"/>
  <c r="N2534" i="21"/>
  <c r="N2572" i="21"/>
  <c r="O2572" i="21"/>
  <c r="N2610" i="21"/>
  <c r="O2610" i="21"/>
  <c r="N2648" i="21"/>
  <c r="N2686" i="21"/>
  <c r="N2724" i="21"/>
  <c r="N2762" i="21"/>
  <c r="O2762" i="21"/>
  <c r="N2383" i="21"/>
  <c r="N2421" i="21"/>
  <c r="Q2421" i="21"/>
  <c r="N2459" i="21"/>
  <c r="N2495" i="21"/>
  <c r="O2495" i="21"/>
  <c r="N2535" i="21"/>
  <c r="N2573" i="21"/>
  <c r="O2573" i="21"/>
  <c r="N2611" i="21"/>
  <c r="N2649" i="21"/>
  <c r="N2687" i="21"/>
  <c r="N2725" i="21"/>
  <c r="O2725" i="21"/>
  <c r="N2763" i="21"/>
  <c r="N2384" i="21"/>
  <c r="N2422" i="21"/>
  <c r="N2496" i="21"/>
  <c r="N2536" i="21"/>
  <c r="N2574" i="21"/>
  <c r="N2612" i="21"/>
  <c r="N2650" i="21"/>
  <c r="N2688" i="21"/>
  <c r="N2726" i="21"/>
  <c r="N2764" i="21"/>
  <c r="N2385" i="21"/>
  <c r="Q2385" i="21"/>
  <c r="N2423" i="21"/>
  <c r="Q2423" i="21"/>
  <c r="N2461" i="21"/>
  <c r="N2497" i="21"/>
  <c r="N2537" i="21"/>
  <c r="O2537" i="21"/>
  <c r="N2575" i="21"/>
  <c r="O2575" i="21"/>
  <c r="N2613" i="21"/>
  <c r="N2651" i="21"/>
  <c r="O2651" i="21"/>
  <c r="N2689" i="21"/>
  <c r="N2727" i="21"/>
  <c r="N2765" i="21"/>
  <c r="N2386" i="21"/>
  <c r="N2424" i="21"/>
  <c r="N2462" i="21"/>
  <c r="N2498" i="21"/>
  <c r="N2538" i="21"/>
  <c r="O2538" i="21"/>
  <c r="N2576" i="21"/>
  <c r="N2614" i="21"/>
  <c r="N2652" i="21"/>
  <c r="O2652" i="21"/>
  <c r="N2690" i="21"/>
  <c r="N2728" i="21"/>
  <c r="N2766" i="21"/>
  <c r="O2766" i="21"/>
  <c r="N2387" i="21"/>
  <c r="N2425" i="21"/>
  <c r="N2463" i="21"/>
  <c r="N2499" i="21"/>
  <c r="N2539" i="21"/>
  <c r="N2577" i="21"/>
  <c r="N2615" i="21"/>
  <c r="O2615" i="21"/>
  <c r="N2691" i="21"/>
  <c r="O2691" i="21"/>
  <c r="N2729" i="21"/>
  <c r="N2767" i="21"/>
  <c r="N2388" i="21"/>
  <c r="N2426" i="21"/>
  <c r="N2464" i="21"/>
  <c r="O2464" i="21"/>
  <c r="N2500" i="21"/>
  <c r="O2500" i="21"/>
  <c r="N2540" i="21"/>
  <c r="O2540" i="21"/>
  <c r="N2578" i="21"/>
  <c r="N2616" i="21"/>
  <c r="O2616" i="21"/>
  <c r="N2654" i="21"/>
  <c r="N2692" i="21"/>
  <c r="O2692" i="21"/>
  <c r="N2730" i="21"/>
  <c r="O2730" i="21"/>
  <c r="N2768" i="21"/>
  <c r="O2768" i="21"/>
  <c r="N2389" i="21"/>
  <c r="N2427" i="21"/>
  <c r="N2465" i="21"/>
  <c r="O2465" i="21"/>
  <c r="N2501" i="21"/>
  <c r="O2501" i="21"/>
  <c r="N2541" i="21"/>
  <c r="N2579" i="21"/>
  <c r="N2617" i="21"/>
  <c r="O2617" i="21"/>
  <c r="N2655" i="21"/>
  <c r="N2693" i="21"/>
  <c r="N2731" i="21"/>
  <c r="O2731" i="21"/>
  <c r="N2769" i="21"/>
  <c r="N2390" i="21"/>
  <c r="N2428" i="21"/>
  <c r="N2466" i="21"/>
  <c r="O2466" i="21"/>
  <c r="N2502" i="21"/>
  <c r="O2502" i="21"/>
  <c r="N2542" i="21"/>
  <c r="N2580" i="21"/>
  <c r="O2580" i="21"/>
  <c r="N2618" i="21"/>
  <c r="N2656" i="21"/>
  <c r="N2694" i="21"/>
  <c r="Q2694" i="21"/>
  <c r="N2732" i="21"/>
  <c r="O2732" i="21"/>
  <c r="N2770" i="21"/>
  <c r="N2391" i="21"/>
  <c r="O2391" i="21"/>
  <c r="N2429" i="21"/>
  <c r="N2467" i="21"/>
  <c r="O2467" i="21"/>
  <c r="N2503" i="21"/>
  <c r="O2503" i="21"/>
  <c r="N2543" i="21"/>
  <c r="N2581" i="21"/>
  <c r="O2581" i="21"/>
  <c r="N2619" i="21"/>
  <c r="N2657" i="21"/>
  <c r="N2695" i="21"/>
  <c r="N2733" i="21"/>
  <c r="Q2733" i="21"/>
  <c r="N2771" i="21"/>
  <c r="N2393" i="21"/>
  <c r="N2431" i="21"/>
  <c r="N2469" i="21"/>
  <c r="N2505" i="21"/>
  <c r="Q2505" i="21"/>
  <c r="N2545" i="21"/>
  <c r="N2583" i="21"/>
  <c r="O2583" i="21"/>
  <c r="N2621" i="21"/>
  <c r="N2659" i="21"/>
  <c r="N2735" i="21"/>
  <c r="O2735" i="21"/>
  <c r="N2773" i="21"/>
  <c r="N2394" i="21"/>
  <c r="O2394" i="21"/>
  <c r="N2432" i="21"/>
  <c r="N2470" i="21"/>
  <c r="N2506" i="21"/>
  <c r="N2546" i="21"/>
  <c r="O2546" i="21"/>
  <c r="N2584" i="21"/>
  <c r="N2622" i="21"/>
  <c r="N2660" i="21"/>
  <c r="O2660" i="21"/>
  <c r="N2698" i="21"/>
  <c r="O2698" i="21"/>
  <c r="N2736" i="21"/>
  <c r="N2509" i="21"/>
  <c r="N2083" i="21"/>
  <c r="N2089" i="21"/>
  <c r="N2161" i="21"/>
  <c r="N2159" i="21"/>
  <c r="N1987" i="21"/>
  <c r="N2022" i="21"/>
  <c r="N2057" i="21"/>
  <c r="N2092" i="21"/>
  <c r="N2127" i="21"/>
  <c r="N2091" i="21"/>
  <c r="N1986" i="21"/>
  <c r="Q1986" i="21"/>
  <c r="N1983" i="21"/>
  <c r="BP24" i="17"/>
  <c r="N3438" i="21" s="1"/>
  <c r="N1314" i="21"/>
  <c r="BP23" i="17"/>
  <c r="N3437" i="21" s="1"/>
  <c r="BH6" i="17"/>
  <c r="BI6" i="17"/>
  <c r="BJ6" i="17"/>
  <c r="N3288" i="21" s="1"/>
  <c r="BK6" i="17"/>
  <c r="N3310" i="21" s="1"/>
  <c r="BL6" i="17"/>
  <c r="N3332" i="21" s="1"/>
  <c r="BM6" i="17"/>
  <c r="N3354" i="21" s="1"/>
  <c r="BN6" i="17"/>
  <c r="N3376" i="21" s="1"/>
  <c r="BO6" i="17"/>
  <c r="N3398" i="21" s="1"/>
  <c r="BP6" i="17"/>
  <c r="N3420" i="21" s="1"/>
  <c r="BQ6" i="17"/>
  <c r="N3442" i="21" s="1"/>
  <c r="BR6" i="17"/>
  <c r="N3464" i="21" s="1"/>
  <c r="BS6" i="17"/>
  <c r="N3486" i="21" s="1"/>
  <c r="BH7" i="17"/>
  <c r="BI7" i="17"/>
  <c r="BJ7" i="17"/>
  <c r="N3289" i="21" s="1"/>
  <c r="BK7" i="17"/>
  <c r="N3311" i="21" s="1"/>
  <c r="BL7" i="17"/>
  <c r="N3333" i="21" s="1"/>
  <c r="BM7" i="17"/>
  <c r="N3355" i="21" s="1"/>
  <c r="BN7" i="17"/>
  <c r="N3377" i="21" s="1"/>
  <c r="BO7" i="17"/>
  <c r="N3399" i="21" s="1"/>
  <c r="BP7" i="17"/>
  <c r="N3421" i="21" s="1"/>
  <c r="BQ7" i="17"/>
  <c r="BR7" i="17"/>
  <c r="N3465" i="21" s="1"/>
  <c r="BS7" i="17"/>
  <c r="N3487" i="21" s="1"/>
  <c r="BH8" i="17"/>
  <c r="BI8" i="17"/>
  <c r="BJ8" i="17"/>
  <c r="N3290" i="21" s="1"/>
  <c r="BK8" i="17"/>
  <c r="N3312" i="21" s="1"/>
  <c r="BL8" i="17"/>
  <c r="N3334" i="21" s="1"/>
  <c r="BM8" i="17"/>
  <c r="N3356" i="21" s="1"/>
  <c r="BN8" i="17"/>
  <c r="N3378" i="21" s="1"/>
  <c r="BO8" i="17"/>
  <c r="N3400" i="21" s="1"/>
  <c r="BP8" i="17"/>
  <c r="N3422" i="21" s="1"/>
  <c r="BQ8" i="17"/>
  <c r="N3444" i="21" s="1"/>
  <c r="BR8" i="17"/>
  <c r="N3466" i="21" s="1"/>
  <c r="BS8" i="17"/>
  <c r="N3488" i="21" s="1"/>
  <c r="BH9" i="17"/>
  <c r="BI9" i="17"/>
  <c r="BJ9" i="17"/>
  <c r="N3291" i="21" s="1"/>
  <c r="BK9" i="17"/>
  <c r="N3313" i="21" s="1"/>
  <c r="BL9" i="17"/>
  <c r="N3335" i="21" s="1"/>
  <c r="BM9" i="17"/>
  <c r="N3357" i="21" s="1"/>
  <c r="BN9" i="17"/>
  <c r="N3379" i="21" s="1"/>
  <c r="BO9" i="17"/>
  <c r="N3401" i="21" s="1"/>
  <c r="BP9" i="17"/>
  <c r="N3423" i="21" s="1"/>
  <c r="BQ9" i="17"/>
  <c r="N3445" i="21" s="1"/>
  <c r="BR9" i="17"/>
  <c r="N3467" i="21" s="1"/>
  <c r="BS9" i="17"/>
  <c r="N3489" i="21" s="1"/>
  <c r="BH10" i="17"/>
  <c r="BI10" i="17"/>
  <c r="BJ10" i="17"/>
  <c r="N3292" i="21" s="1"/>
  <c r="BK10" i="17"/>
  <c r="N3314" i="21" s="1"/>
  <c r="BL10" i="17"/>
  <c r="N3336" i="21" s="1"/>
  <c r="BM10" i="17"/>
  <c r="N3358" i="21" s="1"/>
  <c r="BN10" i="17"/>
  <c r="N3380" i="21" s="1"/>
  <c r="BO10" i="17"/>
  <c r="N3402" i="21" s="1"/>
  <c r="O3402" i="21" s="1"/>
  <c r="BP10" i="17"/>
  <c r="N3424" i="21" s="1"/>
  <c r="BQ10" i="17"/>
  <c r="N3446" i="21" s="1"/>
  <c r="BR10" i="17"/>
  <c r="N3468" i="21" s="1"/>
  <c r="BS10" i="17"/>
  <c r="N3490" i="21" s="1"/>
  <c r="BH11" i="17"/>
  <c r="BI11" i="17"/>
  <c r="BJ11" i="17"/>
  <c r="N3293" i="21" s="1"/>
  <c r="BK11" i="17"/>
  <c r="N3315" i="21" s="1"/>
  <c r="BL11" i="17"/>
  <c r="N3337" i="21" s="1"/>
  <c r="BM11" i="17"/>
  <c r="N3359" i="21" s="1"/>
  <c r="BN11" i="17"/>
  <c r="N3381" i="21" s="1"/>
  <c r="BO11" i="17"/>
  <c r="N3403" i="21" s="1"/>
  <c r="BP11" i="17"/>
  <c r="N3425" i="21" s="1"/>
  <c r="BQ11" i="17"/>
  <c r="N3447" i="21" s="1"/>
  <c r="BR11" i="17"/>
  <c r="N3469" i="21" s="1"/>
  <c r="BS11" i="17"/>
  <c r="N3491" i="21" s="1"/>
  <c r="BH12" i="17"/>
  <c r="BI12" i="17"/>
  <c r="BJ12" i="17"/>
  <c r="N3294" i="21" s="1"/>
  <c r="BK12" i="17"/>
  <c r="N3316" i="21" s="1"/>
  <c r="BL12" i="17"/>
  <c r="N3338" i="21" s="1"/>
  <c r="BM12" i="17"/>
  <c r="N3360" i="21" s="1"/>
  <c r="BN12" i="17"/>
  <c r="N3382" i="21" s="1"/>
  <c r="BO12" i="17"/>
  <c r="N3404" i="21" s="1"/>
  <c r="BP12" i="17"/>
  <c r="N3426" i="21" s="1"/>
  <c r="BQ12" i="17"/>
  <c r="N3448" i="21" s="1"/>
  <c r="BR12" i="17"/>
  <c r="N3470" i="21" s="1"/>
  <c r="BS12" i="17"/>
  <c r="N3492" i="21" s="1"/>
  <c r="BH13" i="17"/>
  <c r="BI13" i="17"/>
  <c r="BJ13" i="17"/>
  <c r="N3295" i="21" s="1"/>
  <c r="BK13" i="17"/>
  <c r="N3317" i="21" s="1"/>
  <c r="BL13" i="17"/>
  <c r="N3339" i="21" s="1"/>
  <c r="BM13" i="17"/>
  <c r="N3361" i="21" s="1"/>
  <c r="BN13" i="17"/>
  <c r="N3383" i="21" s="1"/>
  <c r="BO13" i="17"/>
  <c r="N3405" i="21" s="1"/>
  <c r="BP13" i="17"/>
  <c r="N3427" i="21" s="1"/>
  <c r="BQ13" i="17"/>
  <c r="N3449" i="21" s="1"/>
  <c r="BR13" i="17"/>
  <c r="N3471" i="21" s="1"/>
  <c r="BS13" i="17"/>
  <c r="N3493" i="21" s="1"/>
  <c r="BH14" i="17"/>
  <c r="BI14" i="17"/>
  <c r="BJ14" i="17"/>
  <c r="N3296" i="21" s="1"/>
  <c r="BK14" i="17"/>
  <c r="N3318" i="21" s="1"/>
  <c r="BL14" i="17"/>
  <c r="N3340" i="21" s="1"/>
  <c r="BM14" i="17"/>
  <c r="N3362" i="21" s="1"/>
  <c r="BN14" i="17"/>
  <c r="N3384" i="21" s="1"/>
  <c r="BO14" i="17"/>
  <c r="N3406" i="21" s="1"/>
  <c r="BP14" i="17"/>
  <c r="N3428" i="21" s="1"/>
  <c r="BQ14" i="17"/>
  <c r="N3450" i="21" s="1"/>
  <c r="BR14" i="17"/>
  <c r="N3472" i="21" s="1"/>
  <c r="BS14" i="17"/>
  <c r="N3494" i="21" s="1"/>
  <c r="BH15" i="17"/>
  <c r="BI15" i="17"/>
  <c r="BJ15" i="17"/>
  <c r="N3297" i="21" s="1"/>
  <c r="BK15" i="17"/>
  <c r="N3319" i="21" s="1"/>
  <c r="BL15" i="17"/>
  <c r="N3341" i="21" s="1"/>
  <c r="BM15" i="17"/>
  <c r="N3363" i="21" s="1"/>
  <c r="BN15" i="17"/>
  <c r="N3385" i="21" s="1"/>
  <c r="BO15" i="17"/>
  <c r="N3407" i="21" s="1"/>
  <c r="BP15" i="17"/>
  <c r="N3429" i="21" s="1"/>
  <c r="BQ15" i="17"/>
  <c r="N3451" i="21" s="1"/>
  <c r="BR15" i="17"/>
  <c r="N3473" i="21" s="1"/>
  <c r="BS15" i="17"/>
  <c r="N3495" i="21" s="1"/>
  <c r="BH16" i="17"/>
  <c r="BI16" i="17"/>
  <c r="BJ16" i="17"/>
  <c r="N3298" i="21" s="1"/>
  <c r="BK16" i="17"/>
  <c r="N3320" i="21" s="1"/>
  <c r="BL16" i="17"/>
  <c r="N3342" i="21" s="1"/>
  <c r="BM16" i="17"/>
  <c r="N3364" i="21" s="1"/>
  <c r="BN16" i="17"/>
  <c r="N3386" i="21" s="1"/>
  <c r="BO16" i="17"/>
  <c r="N3408" i="21" s="1"/>
  <c r="BP16" i="17"/>
  <c r="N3430" i="21" s="1"/>
  <c r="BQ16" i="17"/>
  <c r="N3452" i="21" s="1"/>
  <c r="BR16" i="17"/>
  <c r="N3474" i="21" s="1"/>
  <c r="BS16" i="17"/>
  <c r="N3496" i="21" s="1"/>
  <c r="BH17" i="17"/>
  <c r="BI17" i="17"/>
  <c r="BJ17" i="17"/>
  <c r="N3299" i="21" s="1"/>
  <c r="BK17" i="17"/>
  <c r="N3321" i="21" s="1"/>
  <c r="BL17" i="17"/>
  <c r="N3343" i="21" s="1"/>
  <c r="BM17" i="17"/>
  <c r="N3365" i="21" s="1"/>
  <c r="BN17" i="17"/>
  <c r="N3387" i="21" s="1"/>
  <c r="BO17" i="17"/>
  <c r="N3409" i="21" s="1"/>
  <c r="BP17" i="17"/>
  <c r="N3431" i="21" s="1"/>
  <c r="BQ17" i="17"/>
  <c r="N3453" i="21" s="1"/>
  <c r="BR17" i="17"/>
  <c r="N3475" i="21" s="1"/>
  <c r="BS17" i="17"/>
  <c r="N3497" i="21" s="1"/>
  <c r="BH18" i="17"/>
  <c r="BI18" i="17"/>
  <c r="BJ18" i="17"/>
  <c r="N3300" i="21" s="1"/>
  <c r="BK18" i="17"/>
  <c r="N3322" i="21" s="1"/>
  <c r="BL18" i="17"/>
  <c r="N3344" i="21" s="1"/>
  <c r="BM18" i="17"/>
  <c r="N3366" i="21" s="1"/>
  <c r="BN18" i="17"/>
  <c r="N3388" i="21" s="1"/>
  <c r="BO18" i="17"/>
  <c r="N3410" i="21" s="1"/>
  <c r="BP18" i="17"/>
  <c r="N3432" i="21" s="1"/>
  <c r="BQ18" i="17"/>
  <c r="BR18" i="17"/>
  <c r="N3476" i="21" s="1"/>
  <c r="BS18" i="17"/>
  <c r="N3498" i="21" s="1"/>
  <c r="BH19" i="17"/>
  <c r="BI19" i="17"/>
  <c r="BJ19" i="17"/>
  <c r="N3301" i="21" s="1"/>
  <c r="BK19" i="17"/>
  <c r="N3323" i="21" s="1"/>
  <c r="BL19" i="17"/>
  <c r="N3345" i="21" s="1"/>
  <c r="BM19" i="17"/>
  <c r="N3367" i="21" s="1"/>
  <c r="BN19" i="17"/>
  <c r="N3389" i="21" s="1"/>
  <c r="BO19" i="17"/>
  <c r="N3411" i="21" s="1"/>
  <c r="BP19" i="17"/>
  <c r="N3433" i="21" s="1"/>
  <c r="BQ19" i="17"/>
  <c r="N3455" i="21" s="1"/>
  <c r="BR19" i="17"/>
  <c r="N3477" i="21" s="1"/>
  <c r="BS19" i="17"/>
  <c r="N3499" i="21" s="1"/>
  <c r="BH20" i="17"/>
  <c r="BI20" i="17"/>
  <c r="BJ20" i="17"/>
  <c r="N3302" i="21" s="1"/>
  <c r="BK20" i="17"/>
  <c r="N3324" i="21" s="1"/>
  <c r="BL20" i="17"/>
  <c r="N3346" i="21" s="1"/>
  <c r="BM20" i="17"/>
  <c r="N3368" i="21" s="1"/>
  <c r="BN20" i="17"/>
  <c r="N3390" i="21" s="1"/>
  <c r="BO20" i="17"/>
  <c r="N3412" i="21" s="1"/>
  <c r="BP20" i="17"/>
  <c r="N3434" i="21" s="1"/>
  <c r="BQ20" i="17"/>
  <c r="N3456" i="21" s="1"/>
  <c r="BR20" i="17"/>
  <c r="N3478" i="21" s="1"/>
  <c r="BS20" i="17"/>
  <c r="N3500" i="21" s="1"/>
  <c r="BH21" i="17"/>
  <c r="BI21" i="17"/>
  <c r="BJ21" i="17"/>
  <c r="N3303" i="21" s="1"/>
  <c r="BK21" i="17"/>
  <c r="N3325" i="21" s="1"/>
  <c r="BL21" i="17"/>
  <c r="N3347" i="21" s="1"/>
  <c r="BM21" i="17"/>
  <c r="N3369" i="21" s="1"/>
  <c r="BN21" i="17"/>
  <c r="N3391" i="21" s="1"/>
  <c r="BO21" i="17"/>
  <c r="N3413" i="21" s="1"/>
  <c r="BP21" i="17"/>
  <c r="N3435" i="21" s="1"/>
  <c r="BQ21" i="17"/>
  <c r="N3457" i="21" s="1"/>
  <c r="BR21" i="17"/>
  <c r="N3479" i="21" s="1"/>
  <c r="BS21" i="17"/>
  <c r="N3501" i="21" s="1"/>
  <c r="BH22" i="17"/>
  <c r="BI22" i="17"/>
  <c r="BJ22" i="17"/>
  <c r="N3304" i="21" s="1"/>
  <c r="BK22" i="17"/>
  <c r="N3326" i="21" s="1"/>
  <c r="BL22" i="17"/>
  <c r="N3348" i="21" s="1"/>
  <c r="BM22" i="17"/>
  <c r="N3370" i="21" s="1"/>
  <c r="BN22" i="17"/>
  <c r="N3392" i="21" s="1"/>
  <c r="BO22" i="17"/>
  <c r="N3414" i="21" s="1"/>
  <c r="BP22" i="17"/>
  <c r="N3436" i="21" s="1"/>
  <c r="BQ22" i="17"/>
  <c r="N3458" i="21" s="1"/>
  <c r="BR22" i="17"/>
  <c r="N3480" i="21" s="1"/>
  <c r="BS22" i="17"/>
  <c r="N3502" i="21" s="1"/>
  <c r="BH23" i="17"/>
  <c r="BI23" i="17"/>
  <c r="BJ23" i="17"/>
  <c r="N3305" i="21" s="1"/>
  <c r="BK23" i="17"/>
  <c r="N3327" i="21" s="1"/>
  <c r="BL23" i="17"/>
  <c r="N3349" i="21" s="1"/>
  <c r="BM23" i="17"/>
  <c r="N3371" i="21" s="1"/>
  <c r="BN23" i="17"/>
  <c r="N3393" i="21" s="1"/>
  <c r="BO23" i="17"/>
  <c r="N3415" i="21" s="1"/>
  <c r="BQ23" i="17"/>
  <c r="N3459" i="21" s="1"/>
  <c r="BR23" i="17"/>
  <c r="N3481" i="21" s="1"/>
  <c r="BS23" i="17"/>
  <c r="N3503" i="21" s="1"/>
  <c r="BH24" i="17"/>
  <c r="BI24" i="17"/>
  <c r="BJ24" i="17"/>
  <c r="N3306" i="21" s="1"/>
  <c r="BK24" i="17"/>
  <c r="N3328" i="21" s="1"/>
  <c r="BL24" i="17"/>
  <c r="N3350" i="21" s="1"/>
  <c r="BM24" i="17"/>
  <c r="N3372" i="21" s="1"/>
  <c r="BN24" i="17"/>
  <c r="N3394" i="21" s="1"/>
  <c r="BO24" i="17"/>
  <c r="N3416" i="21" s="1"/>
  <c r="BQ24" i="17"/>
  <c r="N3460" i="21" s="1"/>
  <c r="BR24" i="17"/>
  <c r="N3482" i="21" s="1"/>
  <c r="BS24" i="17"/>
  <c r="N3504" i="21" s="1"/>
  <c r="BH25" i="17"/>
  <c r="BI25" i="17"/>
  <c r="BJ25" i="17"/>
  <c r="N3307" i="21" s="1"/>
  <c r="BK25" i="17"/>
  <c r="N3329" i="21" s="1"/>
  <c r="BL25" i="17"/>
  <c r="N3351" i="21" s="1"/>
  <c r="BM25" i="17"/>
  <c r="N3373" i="21" s="1"/>
  <c r="BN25" i="17"/>
  <c r="N3395" i="21" s="1"/>
  <c r="BO25" i="17"/>
  <c r="N3417" i="21" s="1"/>
  <c r="BP25" i="17"/>
  <c r="N3439" i="21" s="1"/>
  <c r="BQ25" i="17"/>
  <c r="N3461" i="21" s="1"/>
  <c r="BR25" i="17"/>
  <c r="N3483" i="21" s="1"/>
  <c r="BS25" i="17"/>
  <c r="N3505" i="21" s="1"/>
  <c r="BH26" i="17"/>
  <c r="BI26" i="17"/>
  <c r="BJ26" i="17"/>
  <c r="N3308" i="21" s="1"/>
  <c r="BK26" i="17"/>
  <c r="N3330" i="21" s="1"/>
  <c r="BL26" i="17"/>
  <c r="N3352" i="21" s="1"/>
  <c r="BM26" i="17"/>
  <c r="N3374" i="21" s="1"/>
  <c r="BN26" i="17"/>
  <c r="N3396" i="21" s="1"/>
  <c r="BO26" i="17"/>
  <c r="N3418" i="21" s="1"/>
  <c r="BP26" i="17"/>
  <c r="N3440" i="21" s="1"/>
  <c r="BQ26" i="17"/>
  <c r="N3462" i="21" s="1"/>
  <c r="BR26" i="17"/>
  <c r="N3484" i="21" s="1"/>
  <c r="BS26" i="17"/>
  <c r="N3506" i="21" s="1"/>
  <c r="BS5" i="17"/>
  <c r="N3485" i="21" s="1"/>
  <c r="BR5" i="17"/>
  <c r="N3463" i="21" s="1"/>
  <c r="BQ5" i="17"/>
  <c r="N3441" i="21" s="1"/>
  <c r="BP5" i="17"/>
  <c r="N3419" i="21" s="1"/>
  <c r="BO5" i="17"/>
  <c r="N3397" i="21" s="1"/>
  <c r="BN5" i="17"/>
  <c r="N3375" i="21" s="1"/>
  <c r="BM5" i="17"/>
  <c r="N3353" i="21" s="1"/>
  <c r="BL5" i="17"/>
  <c r="N3331" i="21" s="1"/>
  <c r="BK5" i="17"/>
  <c r="N3309" i="21" s="1"/>
  <c r="BI5" i="17"/>
  <c r="N3265" i="21" s="1"/>
  <c r="BH5" i="17"/>
  <c r="N2177" i="21"/>
  <c r="Q2177" i="21"/>
  <c r="BJ5" i="17"/>
  <c r="N3287" i="21" s="1"/>
  <c r="N1878" i="21"/>
  <c r="Q1878" i="21"/>
  <c r="N1840" i="21"/>
  <c r="N1802" i="21"/>
  <c r="N1764" i="21"/>
  <c r="O1764" i="21"/>
  <c r="N1726" i="21"/>
  <c r="N1688" i="21"/>
  <c r="N1650" i="21"/>
  <c r="N1612" i="21"/>
  <c r="N1574" i="21"/>
  <c r="N1536" i="21"/>
  <c r="N1498" i="21"/>
  <c r="Q1498" i="21"/>
  <c r="N2357" i="21"/>
  <c r="Q2357" i="21"/>
  <c r="N2395" i="21"/>
  <c r="N2433" i="21"/>
  <c r="N2585" i="21"/>
  <c r="N2623" i="21"/>
  <c r="N2661" i="21"/>
  <c r="N2699" i="21"/>
  <c r="N2737" i="21"/>
  <c r="N2846" i="21"/>
  <c r="O2846" i="21"/>
  <c r="N2860" i="21"/>
  <c r="Q2860" i="21"/>
  <c r="N2874" i="21"/>
  <c r="N2888" i="21"/>
  <c r="N2902" i="21"/>
  <c r="N2916" i="21"/>
  <c r="N2930" i="21"/>
  <c r="N2847" i="21"/>
  <c r="N2861" i="21"/>
  <c r="N2875" i="21"/>
  <c r="Q2875" i="21"/>
  <c r="N2889" i="21"/>
  <c r="N2903" i="21"/>
  <c r="O2903" i="21"/>
  <c r="N2917" i="21"/>
  <c r="N2931" i="21"/>
  <c r="N2848" i="21"/>
  <c r="N2862" i="21"/>
  <c r="N2876" i="21"/>
  <c r="N2890" i="21"/>
  <c r="N2904" i="21"/>
  <c r="N2918" i="21"/>
  <c r="N2932" i="21"/>
  <c r="Q2932" i="21"/>
  <c r="N2849" i="21"/>
  <c r="N2877" i="21"/>
  <c r="Q2877" i="21"/>
  <c r="N2891" i="21"/>
  <c r="Q2891" i="21"/>
  <c r="N2905" i="21"/>
  <c r="N2919" i="21"/>
  <c r="N2933" i="21"/>
  <c r="N2850" i="21"/>
  <c r="N2864" i="21"/>
  <c r="Q2864" i="21"/>
  <c r="N2878" i="21"/>
  <c r="Q2878" i="21"/>
  <c r="N2892" i="21"/>
  <c r="N2906" i="21"/>
  <c r="N2920" i="21"/>
  <c r="N2934" i="21"/>
  <c r="N2851" i="21"/>
  <c r="Q2851" i="21"/>
  <c r="N2865" i="21"/>
  <c r="N2879" i="21"/>
  <c r="N2893" i="21"/>
  <c r="N2907" i="21"/>
  <c r="N2921" i="21"/>
  <c r="O2921" i="21"/>
  <c r="N2935" i="21"/>
  <c r="Q2935" i="21"/>
  <c r="N2852" i="21"/>
  <c r="N2866" i="21"/>
  <c r="N2880" i="21"/>
  <c r="N2894" i="21"/>
  <c r="N2908" i="21"/>
  <c r="N2922" i="21"/>
  <c r="N2936" i="21"/>
  <c r="N2853" i="21"/>
  <c r="Q2853" i="21"/>
  <c r="N2867" i="21"/>
  <c r="N2881" i="21"/>
  <c r="N2895" i="21"/>
  <c r="Q2895" i="21"/>
  <c r="N2909" i="21"/>
  <c r="N2923" i="21"/>
  <c r="N2937" i="21"/>
  <c r="N2854" i="21"/>
  <c r="N2868" i="21"/>
  <c r="N2882" i="21"/>
  <c r="N2896" i="21"/>
  <c r="N2910" i="21"/>
  <c r="N2924" i="21"/>
  <c r="O2924" i="21"/>
  <c r="N2938" i="21"/>
  <c r="N2855" i="21"/>
  <c r="N2869" i="21"/>
  <c r="Q2869" i="21"/>
  <c r="N2883" i="21"/>
  <c r="N2897" i="21"/>
  <c r="N2911" i="21"/>
  <c r="N2925" i="21"/>
  <c r="N2939" i="21"/>
  <c r="N2856" i="21"/>
  <c r="N2870" i="21"/>
  <c r="N2884" i="21"/>
  <c r="Q2884" i="21"/>
  <c r="N2898" i="21"/>
  <c r="N2912" i="21"/>
  <c r="N2926" i="21"/>
  <c r="O2926" i="21"/>
  <c r="N2940" i="21"/>
  <c r="N2857" i="21"/>
  <c r="N2885" i="21"/>
  <c r="N2899" i="21"/>
  <c r="N2913" i="21"/>
  <c r="Q2913" i="21"/>
  <c r="N2927" i="21"/>
  <c r="Q2927" i="21"/>
  <c r="N2941" i="21"/>
  <c r="N2858" i="21"/>
  <c r="Q2858" i="21"/>
  <c r="N2872" i="21"/>
  <c r="Q2872" i="21"/>
  <c r="N2886" i="21"/>
  <c r="Q2886" i="21"/>
  <c r="N2900" i="21"/>
  <c r="N2914" i="21"/>
  <c r="N2928" i="21"/>
  <c r="N2942" i="21"/>
  <c r="N2929" i="21"/>
  <c r="N2915" i="21"/>
  <c r="N2901" i="21"/>
  <c r="N2887" i="21"/>
  <c r="N2873" i="21"/>
  <c r="N2859" i="21"/>
  <c r="Q2859" i="21"/>
  <c r="N2845" i="21"/>
  <c r="T39" i="4"/>
  <c r="M27" i="20"/>
  <c r="AJ26" i="20"/>
  <c r="M26" i="20"/>
  <c r="M25" i="20"/>
  <c r="M24" i="20"/>
  <c r="M23" i="20"/>
  <c r="M22" i="20"/>
  <c r="M21" i="20"/>
  <c r="M20" i="20"/>
  <c r="M19" i="20"/>
  <c r="M17" i="20"/>
  <c r="N17" i="20"/>
  <c r="M16" i="20"/>
  <c r="N16" i="20"/>
  <c r="M15" i="20"/>
  <c r="N15" i="20"/>
  <c r="M14" i="20"/>
  <c r="N14" i="20"/>
  <c r="M13" i="20"/>
  <c r="N13" i="20"/>
  <c r="N12" i="20"/>
  <c r="M11" i="20"/>
  <c r="N11" i="20"/>
  <c r="M10" i="20"/>
  <c r="N10" i="20"/>
  <c r="M9" i="20"/>
  <c r="N9" i="20"/>
  <c r="M8" i="20"/>
  <c r="N8" i="20"/>
  <c r="M7" i="20"/>
  <c r="N7" i="20"/>
  <c r="M6" i="20"/>
  <c r="N6" i="20"/>
  <c r="M5" i="20"/>
  <c r="N5" i="20"/>
  <c r="M27" i="19"/>
  <c r="N17" i="19"/>
  <c r="M16" i="19"/>
  <c r="N16" i="19"/>
  <c r="N15" i="19"/>
  <c r="N14" i="19"/>
  <c r="M13" i="19"/>
  <c r="N13" i="19"/>
  <c r="N12" i="19"/>
  <c r="M11" i="19"/>
  <c r="N11" i="19"/>
  <c r="M10" i="19"/>
  <c r="N10" i="19"/>
  <c r="N9" i="19"/>
  <c r="N8" i="19"/>
  <c r="N7" i="19"/>
  <c r="N6" i="19"/>
  <c r="N5" i="19"/>
  <c r="M27" i="18"/>
  <c r="N27" i="18"/>
  <c r="M26" i="18"/>
  <c r="N26" i="18"/>
  <c r="M25" i="18"/>
  <c r="N25" i="18"/>
  <c r="N24" i="18"/>
  <c r="M23" i="18"/>
  <c r="N23" i="18"/>
  <c r="M22" i="18"/>
  <c r="N22" i="18"/>
  <c r="M21" i="18"/>
  <c r="N21" i="18"/>
  <c r="M20" i="18"/>
  <c r="N20" i="18"/>
  <c r="M19" i="18"/>
  <c r="N19" i="18"/>
  <c r="M17" i="18"/>
  <c r="N17" i="18"/>
  <c r="M16" i="18"/>
  <c r="N16" i="18"/>
  <c r="M15" i="18"/>
  <c r="N15" i="18"/>
  <c r="M14" i="18"/>
  <c r="N14" i="18"/>
  <c r="M13" i="18"/>
  <c r="N13" i="18"/>
  <c r="M12" i="18"/>
  <c r="N12" i="18"/>
  <c r="M11" i="18"/>
  <c r="N11" i="18"/>
  <c r="M10" i="18"/>
  <c r="N10" i="18"/>
  <c r="M9" i="18"/>
  <c r="N9" i="18"/>
  <c r="M8" i="18"/>
  <c r="N8" i="18"/>
  <c r="M7" i="18"/>
  <c r="N7" i="18"/>
  <c r="M6" i="18"/>
  <c r="N6" i="18"/>
  <c r="M5" i="18"/>
  <c r="N5" i="18"/>
  <c r="X14" i="14"/>
  <c r="AN14" i="14"/>
  <c r="W14" i="14"/>
  <c r="AL14" i="14"/>
  <c r="R14" i="14"/>
  <c r="X13" i="14"/>
  <c r="AN13" i="14"/>
  <c r="W13" i="14"/>
  <c r="AL13" i="14"/>
  <c r="V13" i="14"/>
  <c r="AJ13" i="14"/>
  <c r="R13" i="14"/>
  <c r="X12" i="14"/>
  <c r="R12" i="14"/>
  <c r="X11" i="14"/>
  <c r="AN11" i="14"/>
  <c r="W11" i="14"/>
  <c r="R11" i="14"/>
  <c r="X10" i="14"/>
  <c r="AN10" i="14"/>
  <c r="W10" i="14"/>
  <c r="AL10" i="14"/>
  <c r="R10" i="14"/>
  <c r="AH9" i="14"/>
  <c r="R9" i="14"/>
  <c r="AN8" i="14"/>
  <c r="AH8" i="14"/>
  <c r="R8" i="14"/>
  <c r="AN7" i="14"/>
  <c r="AH7" i="14"/>
  <c r="R7" i="14"/>
  <c r="AH6" i="14"/>
  <c r="R6" i="14"/>
  <c r="AI6" i="14"/>
  <c r="AH5" i="14"/>
  <c r="AJ5" i="14"/>
  <c r="R5" i="14"/>
  <c r="AI5" i="14"/>
  <c r="AV101" i="10"/>
  <c r="AU101" i="10"/>
  <c r="AT101" i="10"/>
  <c r="AF101" i="10"/>
  <c r="P101" i="10"/>
  <c r="AV100" i="10"/>
  <c r="AU100" i="10"/>
  <c r="AT100" i="10"/>
  <c r="AF100" i="10"/>
  <c r="P100" i="10"/>
  <c r="AV99" i="10"/>
  <c r="AU99" i="10"/>
  <c r="AT99" i="10"/>
  <c r="AF99" i="10"/>
  <c r="P99" i="10"/>
  <c r="AV98" i="10"/>
  <c r="AU98" i="10"/>
  <c r="AT98" i="10"/>
  <c r="AF98" i="10"/>
  <c r="P98" i="10"/>
  <c r="AV97" i="10"/>
  <c r="AU97" i="10"/>
  <c r="AT97" i="10"/>
  <c r="AF97" i="10"/>
  <c r="P97" i="10"/>
  <c r="AV96" i="10"/>
  <c r="AY96" i="10"/>
  <c r="AU96" i="10"/>
  <c r="AX96" i="10"/>
  <c r="AT96" i="10"/>
  <c r="AW96" i="10"/>
  <c r="AF96" i="10"/>
  <c r="P96" i="10"/>
  <c r="AV95" i="10"/>
  <c r="AU95" i="10"/>
  <c r="AT95" i="10"/>
  <c r="AF95" i="10"/>
  <c r="P95" i="10"/>
  <c r="AV94" i="10"/>
  <c r="AU94" i="10"/>
  <c r="AT94" i="10"/>
  <c r="AF94" i="10"/>
  <c r="P94" i="10"/>
  <c r="AV93" i="10"/>
  <c r="AU93" i="10"/>
  <c r="AT93" i="10"/>
  <c r="AF93" i="10"/>
  <c r="P93" i="10"/>
  <c r="AV92" i="10"/>
  <c r="AU92" i="10"/>
  <c r="AT92" i="10"/>
  <c r="AW92" i="10"/>
  <c r="AF92" i="10"/>
  <c r="P92" i="10"/>
  <c r="AV91" i="10"/>
  <c r="AU91" i="10"/>
  <c r="AT91" i="10"/>
  <c r="AF91" i="10"/>
  <c r="P91" i="10"/>
  <c r="AV90" i="10"/>
  <c r="AU90" i="10"/>
  <c r="AX90" i="10"/>
  <c r="AT90" i="10"/>
  <c r="AW90" i="10"/>
  <c r="AF90" i="10"/>
  <c r="P90" i="10"/>
  <c r="AV89" i="10"/>
  <c r="AU89" i="10"/>
  <c r="AT89" i="10"/>
  <c r="AW89" i="10"/>
  <c r="AF89" i="10"/>
  <c r="P89" i="10"/>
  <c r="AV88" i="10"/>
  <c r="AU88" i="10"/>
  <c r="AT88" i="10"/>
  <c r="AW88" i="10"/>
  <c r="AF88" i="10"/>
  <c r="P88" i="10"/>
  <c r="AV87" i="10"/>
  <c r="AU87" i="10"/>
  <c r="AT87" i="10"/>
  <c r="AW87" i="10"/>
  <c r="AF87" i="10"/>
  <c r="P87" i="10"/>
  <c r="AV86" i="10"/>
  <c r="AU86" i="10"/>
  <c r="AT86" i="10"/>
  <c r="AW86" i="10"/>
  <c r="AF86" i="10"/>
  <c r="P86" i="10"/>
  <c r="AV85" i="10"/>
  <c r="AY85" i="10"/>
  <c r="AU85" i="10"/>
  <c r="AX85" i="10"/>
  <c r="AT85" i="10"/>
  <c r="AW85" i="10"/>
  <c r="AF85" i="10"/>
  <c r="P85" i="10"/>
  <c r="AG85" i="10"/>
  <c r="AV84" i="10"/>
  <c r="AY84" i="10"/>
  <c r="AU84" i="10"/>
  <c r="AX84" i="10"/>
  <c r="AT84" i="10"/>
  <c r="AW84" i="10"/>
  <c r="AF84" i="10"/>
  <c r="P84" i="10"/>
  <c r="AV83" i="10"/>
  <c r="AU83" i="10"/>
  <c r="AX83" i="10"/>
  <c r="AT83" i="10"/>
  <c r="AW83" i="10"/>
  <c r="AF83" i="10"/>
  <c r="P83" i="10"/>
  <c r="AV82" i="10"/>
  <c r="AU82" i="10"/>
  <c r="AT82" i="10"/>
  <c r="AW82" i="10"/>
  <c r="AF82" i="10"/>
  <c r="P82" i="10"/>
  <c r="AV81" i="10"/>
  <c r="AU81" i="10"/>
  <c r="AT81" i="10"/>
  <c r="AF81" i="10"/>
  <c r="P81" i="10"/>
  <c r="AV80" i="10"/>
  <c r="AY80" i="10"/>
  <c r="AU80" i="10"/>
  <c r="AX80" i="10"/>
  <c r="AT80" i="10"/>
  <c r="AW80" i="10"/>
  <c r="AF80" i="10"/>
  <c r="P80" i="10"/>
  <c r="AV79" i="10"/>
  <c r="AU79" i="10"/>
  <c r="AX79" i="10"/>
  <c r="AT79" i="10"/>
  <c r="AW79" i="10"/>
  <c r="AF79" i="10"/>
  <c r="P79" i="10"/>
  <c r="AV78" i="10"/>
  <c r="AY78" i="10"/>
  <c r="AU78" i="10"/>
  <c r="AX78" i="10"/>
  <c r="AT78" i="10"/>
  <c r="AW78" i="10"/>
  <c r="AF78" i="10"/>
  <c r="P78" i="10"/>
  <c r="AV77" i="10"/>
  <c r="AU77" i="10"/>
  <c r="AT77" i="10"/>
  <c r="AW77" i="10"/>
  <c r="AF77" i="10"/>
  <c r="P77" i="10"/>
  <c r="AV76" i="10"/>
  <c r="AU76" i="10"/>
  <c r="AT76" i="10"/>
  <c r="AW76" i="10"/>
  <c r="AF76" i="10"/>
  <c r="P76" i="10"/>
  <c r="AV75" i="10"/>
  <c r="AY75" i="10"/>
  <c r="AU75" i="10"/>
  <c r="AX75" i="10"/>
  <c r="AT75" i="10"/>
  <c r="AW75" i="10"/>
  <c r="AF75" i="10"/>
  <c r="P75" i="10"/>
  <c r="AV74" i="10"/>
  <c r="AU74" i="10"/>
  <c r="AX74" i="10"/>
  <c r="AT74" i="10"/>
  <c r="AW74" i="10"/>
  <c r="AF74" i="10"/>
  <c r="P74" i="10"/>
  <c r="AV73" i="10"/>
  <c r="AU73" i="10"/>
  <c r="AT73" i="10"/>
  <c r="AF73" i="10"/>
  <c r="P73" i="10"/>
  <c r="AV72" i="10"/>
  <c r="AY72" i="10"/>
  <c r="AU72" i="10"/>
  <c r="AX72" i="10"/>
  <c r="AT72" i="10"/>
  <c r="AW72" i="10"/>
  <c r="AF72" i="10"/>
  <c r="P72" i="10"/>
  <c r="AV71" i="10"/>
  <c r="AY71" i="10"/>
  <c r="AU71" i="10"/>
  <c r="AX71" i="10"/>
  <c r="AT71" i="10"/>
  <c r="AW71" i="10"/>
  <c r="AF71" i="10"/>
  <c r="P71" i="10"/>
  <c r="AV70" i="10"/>
  <c r="AU70" i="10"/>
  <c r="AT70" i="10"/>
  <c r="AW70" i="10"/>
  <c r="AF70" i="10"/>
  <c r="P70" i="10"/>
  <c r="AV69" i="10"/>
  <c r="AU69" i="10"/>
  <c r="AX69" i="10"/>
  <c r="AT69" i="10"/>
  <c r="AW69" i="10"/>
  <c r="AF69" i="10"/>
  <c r="P69" i="10"/>
  <c r="AV68" i="10"/>
  <c r="AY68" i="10"/>
  <c r="AU68" i="10"/>
  <c r="AX68" i="10"/>
  <c r="AT68" i="10"/>
  <c r="AW68" i="10"/>
  <c r="AF68" i="10"/>
  <c r="P68" i="10"/>
  <c r="AV67" i="10"/>
  <c r="AU67" i="10"/>
  <c r="AT67" i="10"/>
  <c r="AW67" i="10"/>
  <c r="AF67" i="10"/>
  <c r="P67" i="10"/>
  <c r="AV66" i="10"/>
  <c r="AY66" i="10"/>
  <c r="AU66" i="10"/>
  <c r="AX66" i="10"/>
  <c r="AT66" i="10"/>
  <c r="AW66" i="10"/>
  <c r="AF66" i="10"/>
  <c r="P66" i="10"/>
  <c r="AV65" i="10"/>
  <c r="AU65" i="10"/>
  <c r="AT65" i="10"/>
  <c r="AW65" i="10"/>
  <c r="AF65" i="10"/>
  <c r="P65" i="10"/>
  <c r="AG65" i="10"/>
  <c r="AV64" i="10"/>
  <c r="AU64" i="10"/>
  <c r="AT64" i="10"/>
  <c r="AW64" i="10"/>
  <c r="AF64" i="10"/>
  <c r="P64" i="10"/>
  <c r="AV63" i="10"/>
  <c r="AY63" i="10"/>
  <c r="AU63" i="10"/>
  <c r="AX63" i="10"/>
  <c r="AT63" i="10"/>
  <c r="AW63" i="10"/>
  <c r="AF63" i="10"/>
  <c r="P63" i="10"/>
  <c r="AG63" i="10"/>
  <c r="AV62" i="10"/>
  <c r="AU62" i="10"/>
  <c r="AT62" i="10"/>
  <c r="AF62" i="10"/>
  <c r="P62" i="10"/>
  <c r="AV61" i="10"/>
  <c r="AU61" i="10"/>
  <c r="AT61" i="10"/>
  <c r="AF61" i="10"/>
  <c r="P61" i="10"/>
  <c r="AV60" i="10"/>
  <c r="AU60" i="10"/>
  <c r="AT60" i="10"/>
  <c r="AW60" i="10"/>
  <c r="AF60" i="10"/>
  <c r="P60" i="10"/>
  <c r="AV59" i="10"/>
  <c r="AU59" i="10"/>
  <c r="AT59" i="10"/>
  <c r="AW59" i="10"/>
  <c r="AF59" i="10"/>
  <c r="P59" i="10"/>
  <c r="AG59" i="10"/>
  <c r="AV58" i="10"/>
  <c r="AY58" i="10"/>
  <c r="AU58" i="10"/>
  <c r="AX58" i="10"/>
  <c r="AT58" i="10"/>
  <c r="AW58" i="10"/>
  <c r="AF58" i="10"/>
  <c r="P58" i="10"/>
  <c r="AV57" i="10"/>
  <c r="AU57" i="10"/>
  <c r="AT57" i="10"/>
  <c r="AW57" i="10"/>
  <c r="AF57" i="10"/>
  <c r="P57" i="10"/>
  <c r="AV56" i="10"/>
  <c r="AU56" i="10"/>
  <c r="AT56" i="10"/>
  <c r="AW56" i="10"/>
  <c r="AF56" i="10"/>
  <c r="P56" i="10"/>
  <c r="AV55" i="10"/>
  <c r="AU55" i="10"/>
  <c r="AT55" i="10"/>
  <c r="AW55" i="10"/>
  <c r="AF55" i="10"/>
  <c r="P55" i="10"/>
  <c r="AG55" i="10"/>
  <c r="AV54" i="10"/>
  <c r="AU54" i="10"/>
  <c r="AT54" i="10"/>
  <c r="AW54" i="10"/>
  <c r="AF54" i="10"/>
  <c r="P54" i="10"/>
  <c r="AV53" i="10"/>
  <c r="AU53" i="10"/>
  <c r="AT53" i="10"/>
  <c r="AW53" i="10"/>
  <c r="AF53" i="10"/>
  <c r="P53" i="10"/>
  <c r="AV52" i="10"/>
  <c r="AU52" i="10"/>
  <c r="AT52" i="10"/>
  <c r="AW52" i="10"/>
  <c r="AF52" i="10"/>
  <c r="P52" i="10"/>
  <c r="AV51" i="10"/>
  <c r="AU51" i="10"/>
  <c r="AX51" i="10"/>
  <c r="AT51" i="10"/>
  <c r="AW51" i="10"/>
  <c r="AF51" i="10"/>
  <c r="P51" i="10"/>
  <c r="AG51" i="10"/>
  <c r="AV50" i="10"/>
  <c r="AU50" i="10"/>
  <c r="AT50" i="10"/>
  <c r="AW50" i="10"/>
  <c r="AF50" i="10"/>
  <c r="P50" i="10"/>
  <c r="AV49" i="10"/>
  <c r="AU49" i="10"/>
  <c r="AX49" i="10"/>
  <c r="AT49" i="10"/>
  <c r="AW49" i="10"/>
  <c r="AF49" i="10"/>
  <c r="P49" i="10"/>
  <c r="AV48" i="10"/>
  <c r="AU48" i="10"/>
  <c r="AT48" i="10"/>
  <c r="AF48" i="10"/>
  <c r="P48" i="10"/>
  <c r="AV47" i="10"/>
  <c r="AU47" i="10"/>
  <c r="AT47" i="10"/>
  <c r="AF47" i="10"/>
  <c r="P47" i="10"/>
  <c r="AG47" i="10"/>
  <c r="AV46" i="10"/>
  <c r="AU46" i="10"/>
  <c r="AT46" i="10"/>
  <c r="AW46" i="10"/>
  <c r="AF46" i="10"/>
  <c r="P46" i="10"/>
  <c r="AV45" i="10"/>
  <c r="AU45" i="10"/>
  <c r="AT45" i="10"/>
  <c r="AW45" i="10"/>
  <c r="AF45" i="10"/>
  <c r="P45" i="10"/>
  <c r="AV44" i="10"/>
  <c r="AU44" i="10"/>
  <c r="AT44" i="10"/>
  <c r="AF44" i="10"/>
  <c r="P44" i="10"/>
  <c r="AV43" i="10"/>
  <c r="AU43" i="10"/>
  <c r="AT43" i="10"/>
  <c r="AF43" i="10"/>
  <c r="P43" i="10"/>
  <c r="AG43" i="10"/>
  <c r="AV42" i="10"/>
  <c r="AU42" i="10"/>
  <c r="AT42" i="10"/>
  <c r="AF42" i="10"/>
  <c r="P42" i="10"/>
  <c r="AV41" i="10"/>
  <c r="AU41" i="10"/>
  <c r="AT41" i="10"/>
  <c r="AF41" i="10"/>
  <c r="P41" i="10"/>
  <c r="AV40" i="10"/>
  <c r="AU40" i="10"/>
  <c r="AT40" i="10"/>
  <c r="AF40" i="10"/>
  <c r="P40" i="10"/>
  <c r="AV39" i="10"/>
  <c r="AU39" i="10"/>
  <c r="AT39" i="10"/>
  <c r="AW39" i="10"/>
  <c r="AF39" i="10"/>
  <c r="P39" i="10"/>
  <c r="AG39" i="10"/>
  <c r="AV38" i="10"/>
  <c r="AU38" i="10"/>
  <c r="AT38" i="10"/>
  <c r="AF38" i="10"/>
  <c r="P38" i="10"/>
  <c r="AV37" i="10"/>
  <c r="AU37" i="10"/>
  <c r="AT37" i="10"/>
  <c r="AF37" i="10"/>
  <c r="P37" i="10"/>
  <c r="AV36" i="10"/>
  <c r="AU36" i="10"/>
  <c r="AT36" i="10"/>
  <c r="AF36" i="10"/>
  <c r="P36" i="10"/>
  <c r="AV35" i="10"/>
  <c r="AU35" i="10"/>
  <c r="AT35" i="10"/>
  <c r="AF35" i="10"/>
  <c r="P35" i="10"/>
  <c r="AG35" i="10"/>
  <c r="AV34" i="10"/>
  <c r="AU34" i="10"/>
  <c r="AT34" i="10"/>
  <c r="AF34" i="10"/>
  <c r="P34" i="10"/>
  <c r="AV33" i="10"/>
  <c r="AU33" i="10"/>
  <c r="AT33" i="10"/>
  <c r="AW33" i="10"/>
  <c r="AF33" i="10"/>
  <c r="P33" i="10"/>
  <c r="AV32" i="10"/>
  <c r="AY32" i="10"/>
  <c r="AU32" i="10"/>
  <c r="AX32" i="10"/>
  <c r="AT32" i="10"/>
  <c r="AW32" i="10"/>
  <c r="AF32" i="10"/>
  <c r="P32" i="10"/>
  <c r="AV31" i="10"/>
  <c r="AU31" i="10"/>
  <c r="AT31" i="10"/>
  <c r="AW31" i="10"/>
  <c r="AF31" i="10"/>
  <c r="P31" i="10"/>
  <c r="AG31" i="10"/>
  <c r="AV30" i="10"/>
  <c r="AU30" i="10"/>
  <c r="AT30" i="10"/>
  <c r="AF30" i="10"/>
  <c r="P30" i="10"/>
  <c r="AV29" i="10"/>
  <c r="AU29" i="10"/>
  <c r="AT29" i="10"/>
  <c r="AW29" i="10"/>
  <c r="AF29" i="10"/>
  <c r="P29" i="10"/>
  <c r="AV28" i="10"/>
  <c r="AU28" i="10"/>
  <c r="AT28" i="10"/>
  <c r="AF28" i="10"/>
  <c r="P28" i="10"/>
  <c r="AV27" i="10"/>
  <c r="AU27" i="10"/>
  <c r="AT27" i="10"/>
  <c r="AF27" i="10"/>
  <c r="P27" i="10"/>
  <c r="AG27" i="10"/>
  <c r="AV26" i="10"/>
  <c r="AY26" i="10"/>
  <c r="AU26" i="10"/>
  <c r="AX26" i="10"/>
  <c r="AT26" i="10"/>
  <c r="AW26" i="10"/>
  <c r="P26" i="10"/>
  <c r="AG26" i="10"/>
  <c r="AV25" i="10"/>
  <c r="AU25" i="10"/>
  <c r="AT25" i="10"/>
  <c r="AW25" i="10"/>
  <c r="AF25" i="10"/>
  <c r="P25" i="10"/>
  <c r="AV24" i="10"/>
  <c r="AU24" i="10"/>
  <c r="AT24" i="10"/>
  <c r="AW24" i="10"/>
  <c r="AF24" i="10"/>
  <c r="P24" i="10"/>
  <c r="AV23" i="10"/>
  <c r="AU23" i="10"/>
  <c r="AT23" i="10"/>
  <c r="AF23" i="10"/>
  <c r="P23" i="10"/>
  <c r="AV22" i="10"/>
  <c r="AU22" i="10"/>
  <c r="AT22" i="10"/>
  <c r="AW22" i="10"/>
  <c r="AF22" i="10"/>
  <c r="P22" i="10"/>
  <c r="AG22" i="10"/>
  <c r="AV21" i="10"/>
  <c r="AY21" i="10"/>
  <c r="AU21" i="10"/>
  <c r="AX21" i="10"/>
  <c r="AT21" i="10"/>
  <c r="AW21" i="10"/>
  <c r="AF21" i="10"/>
  <c r="P21" i="10"/>
  <c r="AV20" i="10"/>
  <c r="AU20" i="10"/>
  <c r="AX20" i="10"/>
  <c r="AT20" i="10"/>
  <c r="AW20" i="10"/>
  <c r="AF20" i="10"/>
  <c r="P20" i="10"/>
  <c r="AV19" i="10"/>
  <c r="AY19" i="10"/>
  <c r="AU19" i="10"/>
  <c r="AX19" i="10"/>
  <c r="AT19" i="10"/>
  <c r="AW19" i="10"/>
  <c r="AF19" i="10"/>
  <c r="P19" i="10"/>
  <c r="AV18" i="10"/>
  <c r="AU18" i="10"/>
  <c r="AT18" i="10"/>
  <c r="AF18" i="10"/>
  <c r="P18" i="10"/>
  <c r="AG18" i="10"/>
  <c r="AV17" i="10"/>
  <c r="AU17" i="10"/>
  <c r="AT17" i="10"/>
  <c r="AF17" i="10"/>
  <c r="P17" i="10"/>
  <c r="AV16" i="10"/>
  <c r="AU16" i="10"/>
  <c r="AT16" i="10"/>
  <c r="AF16" i="10"/>
  <c r="P16" i="10"/>
  <c r="AV15" i="10"/>
  <c r="AU15" i="10"/>
  <c r="AT15" i="10"/>
  <c r="AF15" i="10"/>
  <c r="P15" i="10"/>
  <c r="AV14" i="10"/>
  <c r="AU14" i="10"/>
  <c r="AT14" i="10"/>
  <c r="AF14" i="10"/>
  <c r="P14" i="10"/>
  <c r="AG14" i="10"/>
  <c r="AV13" i="10"/>
  <c r="AU13" i="10"/>
  <c r="AT13" i="10"/>
  <c r="AF13" i="10"/>
  <c r="P13" i="10"/>
  <c r="AV12" i="10"/>
  <c r="AU12" i="10"/>
  <c r="AT12" i="10"/>
  <c r="AW12" i="10"/>
  <c r="AF12" i="10"/>
  <c r="P12" i="10"/>
  <c r="AV11" i="10"/>
  <c r="AU11" i="10"/>
  <c r="AT11" i="10"/>
  <c r="AF11" i="10"/>
  <c r="P11" i="10"/>
  <c r="AV10" i="10"/>
  <c r="AU10" i="10"/>
  <c r="AT10" i="10"/>
  <c r="AF10" i="10"/>
  <c r="P10" i="10"/>
  <c r="AG10" i="10"/>
  <c r="AV9" i="10"/>
  <c r="AU9" i="10"/>
  <c r="AT9" i="10"/>
  <c r="AF9" i="10"/>
  <c r="P9" i="10"/>
  <c r="AV8" i="10"/>
  <c r="AU8" i="10"/>
  <c r="AT8" i="10"/>
  <c r="AF8" i="10"/>
  <c r="P8" i="10"/>
  <c r="AV7" i="10"/>
  <c r="AU7" i="10"/>
  <c r="AX7" i="10"/>
  <c r="AT7" i="10"/>
  <c r="AW7" i="10"/>
  <c r="AF7" i="10"/>
  <c r="P7" i="10"/>
  <c r="AV6" i="10"/>
  <c r="AU6" i="10"/>
  <c r="AX6" i="10"/>
  <c r="AT6" i="10"/>
  <c r="AW6" i="10"/>
  <c r="AF6" i="10"/>
  <c r="P6" i="10"/>
  <c r="AG6" i="10"/>
  <c r="AV5" i="10"/>
  <c r="AU5" i="10"/>
  <c r="AT5" i="10"/>
  <c r="AF5" i="10"/>
  <c r="P5" i="10"/>
  <c r="AV4" i="10"/>
  <c r="AU4" i="10"/>
  <c r="AT4" i="10"/>
  <c r="AF4" i="10"/>
  <c r="P4" i="10"/>
  <c r="AV3" i="10"/>
  <c r="AY3" i="10"/>
  <c r="AU3" i="10"/>
  <c r="AX3" i="10"/>
  <c r="AT3" i="10"/>
  <c r="AW3" i="10"/>
  <c r="AF3" i="10"/>
  <c r="P3" i="10"/>
  <c r="AV2" i="10"/>
  <c r="AY2" i="10"/>
  <c r="AU2" i="10"/>
  <c r="AX2" i="10"/>
  <c r="AT2" i="10"/>
  <c r="AW2" i="10"/>
  <c r="AF2" i="10"/>
  <c r="P2" i="10"/>
  <c r="AG2" i="10"/>
  <c r="O52" i="9"/>
  <c r="J52" i="9"/>
  <c r="E52" i="9"/>
  <c r="O51" i="9"/>
  <c r="J51" i="9"/>
  <c r="E51" i="9"/>
  <c r="O50" i="9"/>
  <c r="J50" i="9"/>
  <c r="E50" i="9"/>
  <c r="O49" i="9"/>
  <c r="J49" i="9"/>
  <c r="E49" i="9"/>
  <c r="O48" i="9"/>
  <c r="J48" i="9"/>
  <c r="E48" i="9"/>
  <c r="O47" i="9"/>
  <c r="J47" i="9"/>
  <c r="E47" i="9"/>
  <c r="O46" i="9"/>
  <c r="J46" i="9"/>
  <c r="E46" i="9"/>
  <c r="O45" i="9"/>
  <c r="J45" i="9"/>
  <c r="E45" i="9"/>
  <c r="O44" i="9"/>
  <c r="J44" i="9"/>
  <c r="E44" i="9"/>
  <c r="O39" i="9"/>
  <c r="J39" i="9"/>
  <c r="E39" i="9"/>
  <c r="O38" i="9"/>
  <c r="J38" i="9"/>
  <c r="E38" i="9"/>
  <c r="O37" i="9"/>
  <c r="J37" i="9"/>
  <c r="E37" i="9"/>
  <c r="O36" i="9"/>
  <c r="J36" i="9"/>
  <c r="E36" i="9"/>
  <c r="O35" i="9"/>
  <c r="J35" i="9"/>
  <c r="E35" i="9"/>
  <c r="O34" i="9"/>
  <c r="J34" i="9"/>
  <c r="E34" i="9"/>
  <c r="O33" i="9"/>
  <c r="J33" i="9"/>
  <c r="E33" i="9"/>
  <c r="O32" i="9"/>
  <c r="J32" i="9"/>
  <c r="E32" i="9"/>
  <c r="O31" i="9"/>
  <c r="J31" i="9"/>
  <c r="E31" i="9"/>
  <c r="O26" i="9"/>
  <c r="J26" i="9"/>
  <c r="E26" i="9"/>
  <c r="O25" i="9"/>
  <c r="J25" i="9"/>
  <c r="E25" i="9"/>
  <c r="O24" i="9"/>
  <c r="J24" i="9"/>
  <c r="E24" i="9"/>
  <c r="O23" i="9"/>
  <c r="J23" i="9"/>
  <c r="E23" i="9"/>
  <c r="O22" i="9"/>
  <c r="J22" i="9"/>
  <c r="E22" i="9"/>
  <c r="O21" i="9"/>
  <c r="J21" i="9"/>
  <c r="E21" i="9"/>
  <c r="O20" i="9"/>
  <c r="J20" i="9"/>
  <c r="E20" i="9"/>
  <c r="O19" i="9"/>
  <c r="J19" i="9"/>
  <c r="E19" i="9"/>
  <c r="O18" i="9"/>
  <c r="J18" i="9"/>
  <c r="E18" i="9"/>
  <c r="O11" i="9"/>
  <c r="J11" i="9"/>
  <c r="E11" i="9"/>
  <c r="O10" i="9"/>
  <c r="O9" i="9"/>
  <c r="J9" i="9"/>
  <c r="O8" i="9"/>
  <c r="O7" i="9"/>
  <c r="J7" i="9"/>
  <c r="O6" i="9"/>
  <c r="J6" i="9"/>
  <c r="E6" i="9"/>
  <c r="O5" i="9"/>
  <c r="E5" i="9"/>
  <c r="O4" i="9"/>
  <c r="J4" i="9"/>
  <c r="E4" i="9"/>
  <c r="O3" i="9"/>
  <c r="N2317" i="21"/>
  <c r="N2282" i="21"/>
  <c r="Q2282" i="21"/>
  <c r="N2247" i="21"/>
  <c r="N2212" i="21"/>
  <c r="N2107" i="21"/>
  <c r="N2072" i="21"/>
  <c r="N2037" i="21"/>
  <c r="N2002" i="21"/>
  <c r="N1967" i="21"/>
  <c r="N2316" i="21"/>
  <c r="N2281" i="21"/>
  <c r="N2246" i="21"/>
  <c r="N2211" i="21"/>
  <c r="N2176" i="21"/>
  <c r="N2141" i="21"/>
  <c r="N2106" i="21"/>
  <c r="N2071" i="21"/>
  <c r="N2036" i="21"/>
  <c r="N2001" i="21"/>
  <c r="N1966" i="21"/>
  <c r="N2315" i="21"/>
  <c r="N2280" i="21"/>
  <c r="N2245" i="21"/>
  <c r="N2210" i="21"/>
  <c r="N2175" i="21"/>
  <c r="N2105" i="21"/>
  <c r="N2070" i="21"/>
  <c r="N2035" i="21"/>
  <c r="N2000" i="21"/>
  <c r="N1965" i="21"/>
  <c r="N2314" i="21"/>
  <c r="O2314" i="21"/>
  <c r="N2279" i="21"/>
  <c r="N2244" i="21"/>
  <c r="Q2244" i="21"/>
  <c r="N2209" i="21"/>
  <c r="N2174" i="21"/>
  <c r="N2139" i="21"/>
  <c r="N2104" i="21"/>
  <c r="N2069" i="21"/>
  <c r="N2034" i="21"/>
  <c r="N1999" i="21"/>
  <c r="N1964" i="21"/>
  <c r="N2313" i="21"/>
  <c r="N2278" i="21"/>
  <c r="N2243" i="21"/>
  <c r="N2208" i="21"/>
  <c r="N2173" i="21"/>
  <c r="N2138" i="21"/>
  <c r="N2103" i="21"/>
  <c r="N2068" i="21"/>
  <c r="N2033" i="21"/>
  <c r="N1998" i="21"/>
  <c r="Q1998" i="21"/>
  <c r="N1963" i="21"/>
  <c r="N1962" i="21"/>
  <c r="N2312" i="21"/>
  <c r="N2277" i="21"/>
  <c r="N2242" i="21"/>
  <c r="Q2242" i="21"/>
  <c r="N2207" i="21"/>
  <c r="N2172" i="21"/>
  <c r="N2137" i="21"/>
  <c r="Q2137" i="21"/>
  <c r="N2102" i="21"/>
  <c r="N2067" i="21"/>
  <c r="N2032" i="21"/>
  <c r="N1997" i="21"/>
  <c r="N1961" i="21"/>
  <c r="N2311" i="21"/>
  <c r="N2276" i="21"/>
  <c r="N2241" i="21"/>
  <c r="N2206" i="21"/>
  <c r="N2171" i="21"/>
  <c r="N2136" i="21"/>
  <c r="N2101" i="21"/>
  <c r="N2066" i="21"/>
  <c r="Q2066" i="21"/>
  <c r="N2031" i="21"/>
  <c r="N1996" i="21"/>
  <c r="N2310" i="21"/>
  <c r="N2275" i="21"/>
  <c r="N2240" i="21"/>
  <c r="N2205" i="21"/>
  <c r="N2170" i="21"/>
  <c r="N2135" i="21"/>
  <c r="N2100" i="21"/>
  <c r="O2100" i="21"/>
  <c r="N2065" i="21"/>
  <c r="N2030" i="21"/>
  <c r="N1995" i="21"/>
  <c r="N1960" i="21"/>
  <c r="N2309" i="21"/>
  <c r="N2274" i="21"/>
  <c r="Q2274" i="21"/>
  <c r="N2239" i="21"/>
  <c r="N2204" i="21"/>
  <c r="N2169" i="21"/>
  <c r="N2134" i="21"/>
  <c r="N2099" i="21"/>
  <c r="Q2099" i="21"/>
  <c r="N2064" i="21"/>
  <c r="N2029" i="21"/>
  <c r="N1959" i="21"/>
  <c r="Q1959" i="21"/>
  <c r="N1958" i="21"/>
  <c r="O1958" i="21"/>
  <c r="N2308" i="21"/>
  <c r="N2273" i="21"/>
  <c r="N2238" i="21"/>
  <c r="N2203" i="21"/>
  <c r="N2168" i="21"/>
  <c r="N2133" i="21"/>
  <c r="N2098" i="21"/>
  <c r="N2063" i="21"/>
  <c r="N2028" i="21"/>
  <c r="N1993" i="21"/>
  <c r="N1957" i="21"/>
  <c r="N2307" i="21"/>
  <c r="N2272" i="21"/>
  <c r="N2237" i="21"/>
  <c r="N2202" i="21"/>
  <c r="O2202" i="21"/>
  <c r="N2167" i="21"/>
  <c r="Q2167" i="21"/>
  <c r="N2132" i="21"/>
  <c r="N2097" i="21"/>
  <c r="N2062" i="21"/>
  <c r="N2027" i="21"/>
  <c r="N1992" i="21"/>
  <c r="N2306" i="21"/>
  <c r="N2271" i="21"/>
  <c r="N2236" i="21"/>
  <c r="N2201" i="21"/>
  <c r="N2166" i="21"/>
  <c r="N2131" i="21"/>
  <c r="N2096" i="21"/>
  <c r="N2061" i="21"/>
  <c r="N2026" i="21"/>
  <c r="N1991" i="21"/>
  <c r="N1956" i="21"/>
  <c r="N2305" i="21"/>
  <c r="N2270" i="21"/>
  <c r="Q2270" i="21"/>
  <c r="N2235" i="21"/>
  <c r="Q2235" i="21"/>
  <c r="N2200" i="21"/>
  <c r="Q2200" i="21"/>
  <c r="N2165" i="21"/>
  <c r="N2130" i="21"/>
  <c r="Q2130" i="21"/>
  <c r="N2095" i="21"/>
  <c r="N2060" i="21"/>
  <c r="N2025" i="21"/>
  <c r="N1990" i="21"/>
  <c r="N1955" i="21"/>
  <c r="N1954" i="21"/>
  <c r="N2304" i="21"/>
  <c r="O2304" i="21"/>
  <c r="N2269" i="21"/>
  <c r="N2234" i="21"/>
  <c r="N2199" i="21"/>
  <c r="N2164" i="21"/>
  <c r="N2129" i="21"/>
  <c r="N2094" i="21"/>
  <c r="Q2094" i="21"/>
  <c r="N2059" i="21"/>
  <c r="Q2059" i="21"/>
  <c r="N2024" i="21"/>
  <c r="N1989" i="21"/>
  <c r="N1953" i="21"/>
  <c r="N2303" i="21"/>
  <c r="N2268" i="21"/>
  <c r="N2233" i="21"/>
  <c r="N2198" i="21"/>
  <c r="N2163" i="21"/>
  <c r="O2163" i="21"/>
  <c r="N2093" i="21"/>
  <c r="N2058" i="21"/>
  <c r="N2023" i="21"/>
  <c r="N1988" i="21"/>
  <c r="Q1988" i="21"/>
  <c r="N1952" i="21"/>
  <c r="N2302" i="21"/>
  <c r="Q2302" i="21"/>
  <c r="N2267" i="21"/>
  <c r="N2232" i="21"/>
  <c r="N2197" i="21"/>
  <c r="N2162" i="21"/>
  <c r="Q2162" i="21"/>
  <c r="N2301" i="21"/>
  <c r="N2266" i="21"/>
  <c r="N2231" i="21"/>
  <c r="N2196" i="21"/>
  <c r="Q2196" i="21"/>
  <c r="N2056" i="21"/>
  <c r="N2021" i="21"/>
  <c r="O2021" i="21"/>
  <c r="N1951" i="21"/>
  <c r="N1950" i="21"/>
  <c r="N2300" i="21"/>
  <c r="N2265" i="21"/>
  <c r="N2230" i="21"/>
  <c r="N2195" i="21"/>
  <c r="Q2195" i="21"/>
  <c r="N2160" i="21"/>
  <c r="N2090" i="21"/>
  <c r="N2055" i="21"/>
  <c r="N2020" i="21"/>
  <c r="O2020" i="21"/>
  <c r="N1985" i="21"/>
  <c r="N1949" i="21"/>
  <c r="N2299" i="21"/>
  <c r="N2264" i="21"/>
  <c r="O2264" i="21"/>
  <c r="N2229" i="21"/>
  <c r="N2194" i="21"/>
  <c r="Q2194" i="21"/>
  <c r="N2124" i="21"/>
  <c r="N2054" i="21"/>
  <c r="Q2054" i="21"/>
  <c r="N2019" i="21"/>
  <c r="Q2019" i="21"/>
  <c r="N1984" i="21"/>
  <c r="Q1984" i="21"/>
  <c r="N1948" i="21"/>
  <c r="N2298" i="21"/>
  <c r="N2263" i="21"/>
  <c r="N2228" i="21"/>
  <c r="N2053" i="21"/>
  <c r="N2018" i="21"/>
  <c r="N1947" i="21"/>
  <c r="N2297" i="21"/>
  <c r="N2262" i="21"/>
  <c r="Q2262" i="21"/>
  <c r="N2227" i="21"/>
  <c r="N2192" i="21"/>
  <c r="N2157" i="21"/>
  <c r="N2122" i="21"/>
  <c r="N2087" i="21"/>
  <c r="N2052" i="21"/>
  <c r="O2052" i="21"/>
  <c r="N2017" i="21"/>
  <c r="N1982" i="21"/>
  <c r="N1946" i="21"/>
  <c r="Q1946" i="21"/>
  <c r="N2296" i="21"/>
  <c r="N2261" i="21"/>
  <c r="N2226" i="21"/>
  <c r="Q2226" i="21"/>
  <c r="N2191" i="21"/>
  <c r="N2156" i="21"/>
  <c r="Q2156" i="21"/>
  <c r="N2121" i="21"/>
  <c r="N2086" i="21"/>
  <c r="Q2086" i="21"/>
  <c r="N2051" i="21"/>
  <c r="N2016" i="21"/>
  <c r="N1981" i="21"/>
  <c r="N2295" i="21"/>
  <c r="O2295" i="21"/>
  <c r="N2260" i="21"/>
  <c r="N2225" i="21"/>
  <c r="N2190" i="21"/>
  <c r="N2155" i="21"/>
  <c r="N2120" i="21"/>
  <c r="N2085" i="21"/>
  <c r="N2050" i="21"/>
  <c r="N2015" i="21"/>
  <c r="N1980" i="21"/>
  <c r="O1980" i="21"/>
  <c r="N1945" i="21"/>
  <c r="N2294" i="21"/>
  <c r="Q2294" i="21"/>
  <c r="N2259" i="21"/>
  <c r="N2224" i="21"/>
  <c r="N2189" i="21"/>
  <c r="Q2189" i="21"/>
  <c r="N2154" i="21"/>
  <c r="N2119" i="21"/>
  <c r="N2084" i="21"/>
  <c r="N2049" i="21"/>
  <c r="N2014" i="21"/>
  <c r="N1979" i="21"/>
  <c r="N1944" i="21"/>
  <c r="N1943" i="21"/>
  <c r="N2293" i="21"/>
  <c r="N2258" i="21"/>
  <c r="N2223" i="21"/>
  <c r="N2153" i="21"/>
  <c r="N2118" i="21"/>
  <c r="Q2118" i="21"/>
  <c r="N2048" i="21"/>
  <c r="N2013" i="21"/>
  <c r="N1978" i="21"/>
  <c r="Q1978" i="21"/>
  <c r="N1942" i="21"/>
  <c r="N2292" i="21"/>
  <c r="N2257" i="21"/>
  <c r="N2222" i="21"/>
  <c r="Q2222" i="21"/>
  <c r="N2187" i="21"/>
  <c r="N2152" i="21"/>
  <c r="N2082" i="21"/>
  <c r="N2047" i="21"/>
  <c r="N2012" i="21"/>
  <c r="N1977" i="21"/>
  <c r="N1941" i="21"/>
  <c r="N2291" i="21"/>
  <c r="N2256" i="21"/>
  <c r="N2221" i="21"/>
  <c r="N2186" i="21"/>
  <c r="N2151" i="21"/>
  <c r="Q2151" i="21"/>
  <c r="N2116" i="21"/>
  <c r="N2081" i="21"/>
  <c r="N2046" i="21"/>
  <c r="N2011" i="21"/>
  <c r="N1976" i="21"/>
  <c r="N2290" i="21"/>
  <c r="Q2290" i="21"/>
  <c r="N2255" i="21"/>
  <c r="Q2255" i="21"/>
  <c r="N2220" i="21"/>
  <c r="N2185" i="21"/>
  <c r="N2150" i="21"/>
  <c r="N2115" i="21"/>
  <c r="N2080" i="21"/>
  <c r="O2080" i="21"/>
  <c r="N2045" i="21"/>
  <c r="N2010" i="21"/>
  <c r="N1975" i="21"/>
  <c r="N1940" i="21"/>
  <c r="Q1940" i="21"/>
  <c r="N2289" i="21"/>
  <c r="N2254" i="21"/>
  <c r="N2219" i="21"/>
  <c r="N2184" i="21"/>
  <c r="N2149" i="21"/>
  <c r="Q2149" i="21"/>
  <c r="N2114" i="21"/>
  <c r="N2079" i="21"/>
  <c r="Q2079" i="21"/>
  <c r="N2044" i="21"/>
  <c r="Q2044" i="21"/>
  <c r="N2009" i="21"/>
  <c r="N1974" i="21"/>
  <c r="N1939" i="21"/>
  <c r="Q1939" i="21"/>
  <c r="N1938" i="21"/>
  <c r="N2288" i="21"/>
  <c r="N2253" i="21"/>
  <c r="N2218" i="21"/>
  <c r="N2183" i="21"/>
  <c r="Q2183" i="21"/>
  <c r="N2113" i="21"/>
  <c r="N2078" i="21"/>
  <c r="Q2078" i="21"/>
  <c r="N2043" i="21"/>
  <c r="N2008" i="21"/>
  <c r="N1973" i="21"/>
  <c r="N1937" i="21"/>
  <c r="N2287" i="21"/>
  <c r="N2252" i="21"/>
  <c r="N2217" i="21"/>
  <c r="N2182" i="21"/>
  <c r="O2182" i="21"/>
  <c r="N2147" i="21"/>
  <c r="N2077" i="21"/>
  <c r="N2042" i="21"/>
  <c r="N2007" i="21"/>
  <c r="Q2007" i="21"/>
  <c r="N1972" i="21"/>
  <c r="N1936" i="21"/>
  <c r="N2286" i="21"/>
  <c r="N2251" i="21"/>
  <c r="N2216" i="21"/>
  <c r="N2181" i="21"/>
  <c r="Q2181" i="21"/>
  <c r="N2146" i="21"/>
  <c r="N2076" i="21"/>
  <c r="N2041" i="21"/>
  <c r="N2006" i="21"/>
  <c r="N1971" i="21"/>
  <c r="N1935" i="21"/>
  <c r="N2285" i="21"/>
  <c r="N2250" i="21"/>
  <c r="N2215" i="21"/>
  <c r="Q2215" i="21"/>
  <c r="N2180" i="21"/>
  <c r="N2145" i="21"/>
  <c r="N2110" i="21"/>
  <c r="N2075" i="21"/>
  <c r="N2040" i="21"/>
  <c r="N2005" i="21"/>
  <c r="N1970" i="21"/>
  <c r="N1934" i="21"/>
  <c r="N1896" i="21"/>
  <c r="N1858" i="21"/>
  <c r="N1820" i="21"/>
  <c r="N1782" i="21"/>
  <c r="N1744" i="21"/>
  <c r="N1706" i="21"/>
  <c r="N1668" i="21"/>
  <c r="Q1668" i="21"/>
  <c r="N1630" i="21"/>
  <c r="Q1630" i="21"/>
  <c r="N1592" i="21"/>
  <c r="N1554" i="21"/>
  <c r="O1554" i="21"/>
  <c r="N1516" i="21"/>
  <c r="N1895" i="21"/>
  <c r="Q1895" i="21"/>
  <c r="N1857" i="21"/>
  <c r="N1819" i="21"/>
  <c r="Q1819" i="21"/>
  <c r="N1781" i="21"/>
  <c r="N1743" i="21"/>
  <c r="N1705" i="21"/>
  <c r="N1667" i="21"/>
  <c r="N1629" i="21"/>
  <c r="Q1629" i="21"/>
  <c r="N1591" i="21"/>
  <c r="N1553" i="21"/>
  <c r="N1515" i="21"/>
  <c r="N1894" i="21"/>
  <c r="Q1894" i="21"/>
  <c r="N1856" i="21"/>
  <c r="N1818" i="21"/>
  <c r="N1780" i="21"/>
  <c r="O1780" i="21"/>
  <c r="N1742" i="21"/>
  <c r="N1704" i="21"/>
  <c r="O1704" i="21"/>
  <c r="N1666" i="21"/>
  <c r="N1628" i="21"/>
  <c r="Q1628" i="21"/>
  <c r="N1590" i="21"/>
  <c r="Q1590" i="21"/>
  <c r="N1552" i="21"/>
  <c r="N1514" i="21"/>
  <c r="N1887" i="21"/>
  <c r="N1849" i="21"/>
  <c r="Q1849" i="21"/>
  <c r="N1811" i="21"/>
  <c r="N1773" i="21"/>
  <c r="N1735" i="21"/>
  <c r="Q1735" i="21"/>
  <c r="N1697" i="21"/>
  <c r="N1659" i="21"/>
  <c r="Q1659" i="21"/>
  <c r="N1621" i="21"/>
  <c r="N1583" i="21"/>
  <c r="N1545" i="21"/>
  <c r="N1507" i="21"/>
  <c r="N1877" i="21"/>
  <c r="N1839" i="21"/>
  <c r="N1801" i="21"/>
  <c r="N1763" i="21"/>
  <c r="Q1763" i="21"/>
  <c r="N1725" i="21"/>
  <c r="N1687" i="21"/>
  <c r="N1649" i="21"/>
  <c r="N1611" i="21"/>
  <c r="N1573" i="21"/>
  <c r="Q1573" i="21"/>
  <c r="N1535" i="21"/>
  <c r="Q1535" i="21"/>
  <c r="N1497" i="21"/>
  <c r="N1873" i="21"/>
  <c r="Q1873" i="21"/>
  <c r="N1835" i="21"/>
  <c r="N1797" i="21"/>
  <c r="N1759" i="21"/>
  <c r="Q1759" i="21"/>
  <c r="N1721" i="21"/>
  <c r="N1683" i="21"/>
  <c r="N1645" i="21"/>
  <c r="N1607" i="21"/>
  <c r="N1569" i="21"/>
  <c r="N1531" i="21"/>
  <c r="N1493" i="21"/>
  <c r="Q1493" i="21"/>
  <c r="N1872" i="21"/>
  <c r="N1834" i="21"/>
  <c r="N1796" i="21"/>
  <c r="N1758" i="21"/>
  <c r="N1720" i="21"/>
  <c r="O1720" i="21"/>
  <c r="N1682" i="21"/>
  <c r="N1644" i="21"/>
  <c r="Q1644" i="21"/>
  <c r="N1606" i="21"/>
  <c r="N1568" i="21"/>
  <c r="Q1568" i="21"/>
  <c r="N1530" i="21"/>
  <c r="O1530" i="21"/>
  <c r="N1492" i="21"/>
  <c r="O1492" i="21"/>
  <c r="N1870" i="21"/>
  <c r="Q1870" i="21"/>
  <c r="N1832" i="21"/>
  <c r="N1794" i="21"/>
  <c r="N1756" i="21"/>
  <c r="N1718" i="21"/>
  <c r="N1680" i="21"/>
  <c r="N1642" i="21"/>
  <c r="N1604" i="21"/>
  <c r="N1566" i="21"/>
  <c r="N1528" i="21"/>
  <c r="Q1528" i="21"/>
  <c r="N1490" i="21"/>
  <c r="O1490" i="21"/>
  <c r="N1869" i="21"/>
  <c r="N1831" i="21"/>
  <c r="N1793" i="21"/>
  <c r="N1755" i="21"/>
  <c r="O1755" i="21"/>
  <c r="N1717" i="21"/>
  <c r="N1679" i="21"/>
  <c r="N1641" i="21"/>
  <c r="N1603" i="21"/>
  <c r="Q1603" i="21"/>
  <c r="N1565" i="21"/>
  <c r="N1527" i="21"/>
  <c r="N1489" i="21"/>
  <c r="N1868" i="21"/>
  <c r="O1868" i="21"/>
  <c r="N1830" i="21"/>
  <c r="N1792" i="21"/>
  <c r="N1754" i="21"/>
  <c r="N1716" i="21"/>
  <c r="N1678" i="21"/>
  <c r="N1640" i="21"/>
  <c r="Q1640" i="21"/>
  <c r="N1602" i="21"/>
  <c r="N1564" i="21"/>
  <c r="Q1564" i="21"/>
  <c r="N1526" i="21"/>
  <c r="N1488" i="21"/>
  <c r="Q1488" i="21"/>
  <c r="N1867" i="21"/>
  <c r="N1829" i="21"/>
  <c r="Q1829" i="21"/>
  <c r="N1791" i="21"/>
  <c r="N1753" i="21"/>
  <c r="O1753" i="21"/>
  <c r="N1715" i="21"/>
  <c r="O1715" i="21"/>
  <c r="N1677" i="21"/>
  <c r="N1639" i="21"/>
  <c r="Q1639" i="21"/>
  <c r="N1601" i="21"/>
  <c r="N1563" i="21"/>
  <c r="N1525" i="21"/>
  <c r="N1487" i="21"/>
  <c r="N1442" i="21"/>
  <c r="N1437" i="21"/>
  <c r="N1432" i="21"/>
  <c r="Q1432" i="21"/>
  <c r="N1427" i="21"/>
  <c r="N1422" i="21"/>
  <c r="N1417" i="21"/>
  <c r="N1412" i="21"/>
  <c r="N1407" i="21"/>
  <c r="N1402" i="21"/>
  <c r="N1397" i="21"/>
  <c r="N1392" i="21"/>
  <c r="Q1392" i="21"/>
  <c r="N1382" i="21"/>
  <c r="N1365" i="21"/>
  <c r="N1348" i="21"/>
  <c r="N1331" i="21"/>
  <c r="Q1331" i="21"/>
  <c r="N1297" i="21"/>
  <c r="N1280" i="21"/>
  <c r="N1263" i="21"/>
  <c r="N1246" i="21"/>
  <c r="N1229" i="21"/>
  <c r="N1212" i="21"/>
  <c r="N1381" i="21"/>
  <c r="Q1381" i="21"/>
  <c r="N1364" i="21"/>
  <c r="N1347" i="21"/>
  <c r="N1296" i="21"/>
  <c r="N1279" i="21"/>
  <c r="N1262" i="21"/>
  <c r="N1245" i="21"/>
  <c r="N1228" i="21"/>
  <c r="N1211" i="21"/>
  <c r="N1380" i="21"/>
  <c r="N1363" i="21"/>
  <c r="N1346" i="21"/>
  <c r="N1312" i="21"/>
  <c r="Q1312" i="21"/>
  <c r="N1295" i="21"/>
  <c r="N1278" i="21"/>
  <c r="N1261" i="21"/>
  <c r="N1244" i="21"/>
  <c r="Q1244" i="21"/>
  <c r="N1227" i="21"/>
  <c r="N1210" i="21"/>
  <c r="N1379" i="21"/>
  <c r="N1362" i="21"/>
  <c r="N1345" i="21"/>
  <c r="O1345" i="21"/>
  <c r="N1311" i="21"/>
  <c r="N1294" i="21"/>
  <c r="N1277" i="21"/>
  <c r="N1260" i="21"/>
  <c r="N1243" i="21"/>
  <c r="N1226" i="21"/>
  <c r="N1209" i="21"/>
  <c r="N1378" i="21"/>
  <c r="Q1378" i="21"/>
  <c r="N1361" i="21"/>
  <c r="N1344" i="21"/>
  <c r="N1327" i="21"/>
  <c r="Q1327" i="21"/>
  <c r="N1293" i="21"/>
  <c r="N1276" i="21"/>
  <c r="N1259" i="21"/>
  <c r="N1242" i="21"/>
  <c r="N1225" i="21"/>
  <c r="N1208" i="21"/>
  <c r="N1377" i="21"/>
  <c r="N1360" i="21"/>
  <c r="N1343" i="21"/>
  <c r="N1326" i="21"/>
  <c r="N1309" i="21"/>
  <c r="N1292" i="21"/>
  <c r="N1275" i="21"/>
  <c r="N1258" i="21"/>
  <c r="N1241" i="21"/>
  <c r="N1224" i="21"/>
  <c r="Q1224" i="21"/>
  <c r="N1207" i="21"/>
  <c r="N1376" i="21"/>
  <c r="N1359" i="21"/>
  <c r="N1342" i="21"/>
  <c r="Q1342" i="21"/>
  <c r="N1325" i="21"/>
  <c r="N1308" i="21"/>
  <c r="N1291" i="21"/>
  <c r="N1257" i="21"/>
  <c r="N1240" i="21"/>
  <c r="N1223" i="21"/>
  <c r="N1206" i="21"/>
  <c r="N1358" i="21"/>
  <c r="N1341" i="21"/>
  <c r="N1324" i="21"/>
  <c r="N1307" i="21"/>
  <c r="N1290" i="21"/>
  <c r="N1256" i="21"/>
  <c r="N1239" i="21"/>
  <c r="N1222" i="21"/>
  <c r="N1205" i="21"/>
  <c r="Q1205" i="21"/>
  <c r="N1374" i="21"/>
  <c r="N1357" i="21"/>
  <c r="Q1357" i="21"/>
  <c r="N1340" i="21"/>
  <c r="N1323" i="21"/>
  <c r="N1306" i="21"/>
  <c r="N1289" i="21"/>
  <c r="N1255" i="21"/>
  <c r="N1238" i="21"/>
  <c r="N1221" i="21"/>
  <c r="N1204" i="21"/>
  <c r="N1373" i="21"/>
  <c r="N1356" i="21"/>
  <c r="Q1356" i="21"/>
  <c r="N1339" i="21"/>
  <c r="N1322" i="21"/>
  <c r="N1305" i="21"/>
  <c r="N1288" i="21"/>
  <c r="N1271" i="21"/>
  <c r="N1237" i="21"/>
  <c r="N1220" i="21"/>
  <c r="N1203" i="21"/>
  <c r="N1372" i="21"/>
  <c r="N1355" i="21"/>
  <c r="N1338" i="21"/>
  <c r="N1321" i="21"/>
  <c r="N1304" i="21"/>
  <c r="N1287" i="21"/>
  <c r="N1270" i="21"/>
  <c r="N1236" i="21"/>
  <c r="N1219" i="21"/>
  <c r="N1202" i="21"/>
  <c r="N1371" i="21"/>
  <c r="N1354" i="21"/>
  <c r="N1337" i="21"/>
  <c r="N1320" i="21"/>
  <c r="N1303" i="21"/>
  <c r="N1286" i="21"/>
  <c r="N1269" i="21"/>
  <c r="N1235" i="21"/>
  <c r="N1218" i="21"/>
  <c r="N1201" i="21"/>
  <c r="O1201" i="21"/>
  <c r="N1370" i="21"/>
  <c r="N1353" i="21"/>
  <c r="N1336" i="21"/>
  <c r="N1319" i="21"/>
  <c r="Q1319" i="21"/>
  <c r="N1302" i="21"/>
  <c r="N1285" i="21"/>
  <c r="N1268" i="21"/>
  <c r="N1251" i="21"/>
  <c r="N1217" i="21"/>
  <c r="N1200" i="21"/>
  <c r="N1369" i="21"/>
  <c r="N1352" i="21"/>
  <c r="N1335" i="21"/>
  <c r="N1318" i="21"/>
  <c r="N1301" i="21"/>
  <c r="N1267" i="21"/>
  <c r="N1250" i="21"/>
  <c r="N1216" i="21"/>
  <c r="N1199" i="21"/>
  <c r="N1368" i="21"/>
  <c r="N1351" i="21"/>
  <c r="N1334" i="21"/>
  <c r="N1317" i="21"/>
  <c r="N1300" i="21"/>
  <c r="Q1300" i="21"/>
  <c r="N1283" i="21"/>
  <c r="O1283" i="21"/>
  <c r="N1266" i="21"/>
  <c r="N1249" i="21"/>
  <c r="N1232" i="21"/>
  <c r="N1215" i="21"/>
  <c r="N1198" i="21"/>
  <c r="N1367" i="21"/>
  <c r="N1350" i="21"/>
  <c r="N1333" i="21"/>
  <c r="N1299" i="21"/>
  <c r="N1282" i="21"/>
  <c r="N1248" i="21"/>
  <c r="N1231" i="21"/>
  <c r="N1197" i="21"/>
  <c r="N1196" i="21"/>
  <c r="AI102" i="4"/>
  <c r="N1178" i="21" s="1"/>
  <c r="AH102" i="4"/>
  <c r="N1080" i="21" s="1"/>
  <c r="AG102" i="4"/>
  <c r="N982" i="21" s="1"/>
  <c r="AF102" i="4"/>
  <c r="N884" i="21" s="1"/>
  <c r="AE102" i="4"/>
  <c r="N786" i="21" s="1"/>
  <c r="AD102" i="4"/>
  <c r="N688" i="21" s="1"/>
  <c r="AC102" i="4"/>
  <c r="N590" i="21" s="1"/>
  <c r="AB102" i="4"/>
  <c r="N492" i="21" s="1"/>
  <c r="AA102" i="4"/>
  <c r="N394" i="21" s="1"/>
  <c r="Z102" i="4"/>
  <c r="N296" i="21" s="1"/>
  <c r="Y102" i="4"/>
  <c r="N198" i="21" s="1"/>
  <c r="X102" i="4"/>
  <c r="T102" i="4"/>
  <c r="AI101" i="4"/>
  <c r="N1177" i="21" s="1"/>
  <c r="AH101" i="4"/>
  <c r="N1079" i="21" s="1"/>
  <c r="AG101" i="4"/>
  <c r="N981" i="21" s="1"/>
  <c r="AF101" i="4"/>
  <c r="N883" i="21" s="1"/>
  <c r="AE101" i="4"/>
  <c r="N785" i="21" s="1"/>
  <c r="AD101" i="4"/>
  <c r="N687" i="21" s="1"/>
  <c r="AC101" i="4"/>
  <c r="N589" i="21" s="1"/>
  <c r="AB101" i="4"/>
  <c r="N491" i="21" s="1"/>
  <c r="AA101" i="4"/>
  <c r="N393" i="21" s="1"/>
  <c r="Z101" i="4"/>
  <c r="N295" i="21" s="1"/>
  <c r="Y101" i="4"/>
  <c r="N197" i="21" s="1"/>
  <c r="X101" i="4"/>
  <c r="AJ101" i="4"/>
  <c r="T101" i="4"/>
  <c r="AI100" i="4"/>
  <c r="N1176" i="21" s="1"/>
  <c r="AH100" i="4"/>
  <c r="N1078" i="21" s="1"/>
  <c r="AG100" i="4"/>
  <c r="N980" i="21" s="1"/>
  <c r="AF100" i="4"/>
  <c r="N882" i="21" s="1"/>
  <c r="AE100" i="4"/>
  <c r="N784" i="21" s="1"/>
  <c r="AD100" i="4"/>
  <c r="N686" i="21" s="1"/>
  <c r="AC100" i="4"/>
  <c r="N588" i="21" s="1"/>
  <c r="AB100" i="4"/>
  <c r="N490" i="21" s="1"/>
  <c r="AA100" i="4"/>
  <c r="N392" i="21" s="1"/>
  <c r="Z100" i="4"/>
  <c r="N294" i="21" s="1"/>
  <c r="Y100" i="4"/>
  <c r="N196" i="21" s="1"/>
  <c r="X100" i="4"/>
  <c r="AJ100" i="4"/>
  <c r="T100" i="4"/>
  <c r="AI99" i="4"/>
  <c r="N1175" i="21" s="1"/>
  <c r="AH99" i="4"/>
  <c r="N1077" i="21" s="1"/>
  <c r="AG99" i="4"/>
  <c r="N979" i="21" s="1"/>
  <c r="AF99" i="4"/>
  <c r="N881" i="21" s="1"/>
  <c r="AE99" i="4"/>
  <c r="N783" i="21" s="1"/>
  <c r="AD99" i="4"/>
  <c r="N685" i="21" s="1"/>
  <c r="AC99" i="4"/>
  <c r="N587" i="21" s="1"/>
  <c r="AB99" i="4"/>
  <c r="N489" i="21" s="1"/>
  <c r="AA99" i="4"/>
  <c r="N391" i="21" s="1"/>
  <c r="Z99" i="4"/>
  <c r="N293" i="21" s="1"/>
  <c r="Y99" i="4"/>
  <c r="N195" i="21" s="1"/>
  <c r="X99" i="4"/>
  <c r="AJ99" i="4"/>
  <c r="T99" i="4"/>
  <c r="AI98" i="4"/>
  <c r="N1174" i="21" s="1"/>
  <c r="AH98" i="4"/>
  <c r="N1076" i="21" s="1"/>
  <c r="AG98" i="4"/>
  <c r="N978" i="21" s="1"/>
  <c r="AF98" i="4"/>
  <c r="N880" i="21" s="1"/>
  <c r="AE98" i="4"/>
  <c r="N782" i="21" s="1"/>
  <c r="AD98" i="4"/>
  <c r="N684" i="21" s="1"/>
  <c r="AC98" i="4"/>
  <c r="N586" i="21" s="1"/>
  <c r="AB98" i="4"/>
  <c r="N488" i="21" s="1"/>
  <c r="AA98" i="4"/>
  <c r="N390" i="21" s="1"/>
  <c r="Z98" i="4"/>
  <c r="N292" i="21" s="1"/>
  <c r="Y98" i="4"/>
  <c r="N194" i="21" s="1"/>
  <c r="X98" i="4"/>
  <c r="AJ98" i="4"/>
  <c r="T98" i="4"/>
  <c r="AI97" i="4"/>
  <c r="N1173" i="21" s="1"/>
  <c r="AH97" i="4"/>
  <c r="N1075" i="21" s="1"/>
  <c r="AG97" i="4"/>
  <c r="N977" i="21" s="1"/>
  <c r="AF97" i="4"/>
  <c r="N879" i="21" s="1"/>
  <c r="AE97" i="4"/>
  <c r="N781" i="21" s="1"/>
  <c r="AD97" i="4"/>
  <c r="N683" i="21" s="1"/>
  <c r="AC97" i="4"/>
  <c r="N585" i="21" s="1"/>
  <c r="AB97" i="4"/>
  <c r="N487" i="21" s="1"/>
  <c r="AA97" i="4"/>
  <c r="N389" i="21" s="1"/>
  <c r="Z97" i="4"/>
  <c r="N291" i="21" s="1"/>
  <c r="Y97" i="4"/>
  <c r="N193" i="21" s="1"/>
  <c r="X97" i="4"/>
  <c r="AJ97" i="4"/>
  <c r="T97" i="4"/>
  <c r="AI96" i="4"/>
  <c r="N1172" i="21" s="1"/>
  <c r="AH96" i="4"/>
  <c r="N1074" i="21" s="1"/>
  <c r="AG96" i="4"/>
  <c r="N976" i="21" s="1"/>
  <c r="AF96" i="4"/>
  <c r="N878" i="21" s="1"/>
  <c r="AE96" i="4"/>
  <c r="N780" i="21" s="1"/>
  <c r="AD96" i="4"/>
  <c r="N682" i="21" s="1"/>
  <c r="AC96" i="4"/>
  <c r="N584" i="21" s="1"/>
  <c r="AB96" i="4"/>
  <c r="N486" i="21" s="1"/>
  <c r="AA96" i="4"/>
  <c r="N388" i="21" s="1"/>
  <c r="Z96" i="4"/>
  <c r="N290" i="21" s="1"/>
  <c r="Y96" i="4"/>
  <c r="N192" i="21" s="1"/>
  <c r="X96" i="4"/>
  <c r="AJ96" i="4"/>
  <c r="T96" i="4"/>
  <c r="AI95" i="4"/>
  <c r="N1171" i="21" s="1"/>
  <c r="AH95" i="4"/>
  <c r="N1073" i="21" s="1"/>
  <c r="AG95" i="4"/>
  <c r="N975" i="21" s="1"/>
  <c r="AF95" i="4"/>
  <c r="N877" i="21" s="1"/>
  <c r="AE95" i="4"/>
  <c r="N779" i="21" s="1"/>
  <c r="AD95" i="4"/>
  <c r="N681" i="21" s="1"/>
  <c r="AC95" i="4"/>
  <c r="N583" i="21" s="1"/>
  <c r="AB95" i="4"/>
  <c r="N485" i="21" s="1"/>
  <c r="AA95" i="4"/>
  <c r="N387" i="21" s="1"/>
  <c r="Z95" i="4"/>
  <c r="N289" i="21" s="1"/>
  <c r="Y95" i="4"/>
  <c r="N191" i="21" s="1"/>
  <c r="X95" i="4"/>
  <c r="AJ95" i="4"/>
  <c r="T95" i="4"/>
  <c r="AI94" i="4"/>
  <c r="N1170" i="21" s="1"/>
  <c r="AH94" i="4"/>
  <c r="N1072" i="21" s="1"/>
  <c r="AG94" i="4"/>
  <c r="N974" i="21" s="1"/>
  <c r="AF94" i="4"/>
  <c r="N876" i="21" s="1"/>
  <c r="AE94" i="4"/>
  <c r="N778" i="21" s="1"/>
  <c r="AD94" i="4"/>
  <c r="N680" i="21" s="1"/>
  <c r="AC94" i="4"/>
  <c r="N582" i="21" s="1"/>
  <c r="AB94" i="4"/>
  <c r="N484" i="21" s="1"/>
  <c r="AA94" i="4"/>
  <c r="N386" i="21" s="1"/>
  <c r="Z94" i="4"/>
  <c r="N288" i="21" s="1"/>
  <c r="Y94" i="4"/>
  <c r="N190" i="21" s="1"/>
  <c r="X94" i="4"/>
  <c r="AJ94" i="4"/>
  <c r="T94" i="4"/>
  <c r="AI93" i="4"/>
  <c r="N1169" i="21" s="1"/>
  <c r="AH93" i="4"/>
  <c r="N1071" i="21" s="1"/>
  <c r="AG93" i="4"/>
  <c r="N973" i="21" s="1"/>
  <c r="AF93" i="4"/>
  <c r="N875" i="21" s="1"/>
  <c r="AE93" i="4"/>
  <c r="N777" i="21" s="1"/>
  <c r="AD93" i="4"/>
  <c r="N679" i="21" s="1"/>
  <c r="AC93" i="4"/>
  <c r="N581" i="21" s="1"/>
  <c r="AB93" i="4"/>
  <c r="N483" i="21" s="1"/>
  <c r="AA93" i="4"/>
  <c r="N385" i="21" s="1"/>
  <c r="Z93" i="4"/>
  <c r="N287" i="21" s="1"/>
  <c r="Y93" i="4"/>
  <c r="N189" i="21" s="1"/>
  <c r="X93" i="4"/>
  <c r="AJ93" i="4"/>
  <c r="T93" i="4"/>
  <c r="AI92" i="4"/>
  <c r="N1168" i="21" s="1"/>
  <c r="AH92" i="4"/>
  <c r="N1070" i="21" s="1"/>
  <c r="AG92" i="4"/>
  <c r="N972" i="21" s="1"/>
  <c r="AF92" i="4"/>
  <c r="N874" i="21" s="1"/>
  <c r="AE92" i="4"/>
  <c r="N776" i="21" s="1"/>
  <c r="AD92" i="4"/>
  <c r="N678" i="21" s="1"/>
  <c r="AC92" i="4"/>
  <c r="N580" i="21" s="1"/>
  <c r="AB92" i="4"/>
  <c r="N482" i="21" s="1"/>
  <c r="AA92" i="4"/>
  <c r="N384" i="21" s="1"/>
  <c r="Z92" i="4"/>
  <c r="N286" i="21" s="1"/>
  <c r="Y92" i="4"/>
  <c r="N188" i="21" s="1"/>
  <c r="X92" i="4"/>
  <c r="AJ92" i="4"/>
  <c r="T92" i="4"/>
  <c r="AI91" i="4"/>
  <c r="N1167" i="21" s="1"/>
  <c r="AH91" i="4"/>
  <c r="N1069" i="21" s="1"/>
  <c r="AG91" i="4"/>
  <c r="N971" i="21" s="1"/>
  <c r="AF91" i="4"/>
  <c r="N873" i="21" s="1"/>
  <c r="AE91" i="4"/>
  <c r="N775" i="21" s="1"/>
  <c r="AD91" i="4"/>
  <c r="N677" i="21" s="1"/>
  <c r="AC91" i="4"/>
  <c r="N579" i="21" s="1"/>
  <c r="AA91" i="4"/>
  <c r="N383" i="21" s="1"/>
  <c r="Z91" i="4"/>
  <c r="N285" i="21" s="1"/>
  <c r="Y91" i="4"/>
  <c r="N187" i="21" s="1"/>
  <c r="X91" i="4"/>
  <c r="T91" i="4"/>
  <c r="AI90" i="4"/>
  <c r="N1166" i="21" s="1"/>
  <c r="AH90" i="4"/>
  <c r="N1068" i="21" s="1"/>
  <c r="AG90" i="4"/>
  <c r="N970" i="21" s="1"/>
  <c r="AF90" i="4"/>
  <c r="N872" i="21" s="1"/>
  <c r="AE90" i="4"/>
  <c r="N774" i="21" s="1"/>
  <c r="AD90" i="4"/>
  <c r="N676" i="21" s="1"/>
  <c r="AC90" i="4"/>
  <c r="N578" i="21" s="1"/>
  <c r="AB90" i="4"/>
  <c r="N480" i="21" s="1"/>
  <c r="AA90" i="4"/>
  <c r="N382" i="21" s="1"/>
  <c r="Z90" i="4"/>
  <c r="N284" i="21" s="1"/>
  <c r="Y90" i="4"/>
  <c r="N186" i="21" s="1"/>
  <c r="X90" i="4"/>
  <c r="AJ90" i="4"/>
  <c r="T90" i="4"/>
  <c r="AI89" i="4"/>
  <c r="N1165" i="21" s="1"/>
  <c r="AH89" i="4"/>
  <c r="N1067" i="21" s="1"/>
  <c r="AG89" i="4"/>
  <c r="N969" i="21" s="1"/>
  <c r="AF89" i="4"/>
  <c r="N871" i="21" s="1"/>
  <c r="AE89" i="4"/>
  <c r="N773" i="21" s="1"/>
  <c r="AD89" i="4"/>
  <c r="N675" i="21" s="1"/>
  <c r="AC89" i="4"/>
  <c r="N577" i="21" s="1"/>
  <c r="AB89" i="4"/>
  <c r="N479" i="21" s="1"/>
  <c r="AA89" i="4"/>
  <c r="N381" i="21" s="1"/>
  <c r="Z89" i="4"/>
  <c r="N283" i="21" s="1"/>
  <c r="Y89" i="4"/>
  <c r="N185" i="21" s="1"/>
  <c r="X89" i="4"/>
  <c r="AJ89" i="4"/>
  <c r="T89" i="4"/>
  <c r="AI88" i="4"/>
  <c r="N1164" i="21" s="1"/>
  <c r="AH88" i="4"/>
  <c r="N1066" i="21" s="1"/>
  <c r="AG88" i="4"/>
  <c r="N968" i="21" s="1"/>
  <c r="AF88" i="4"/>
  <c r="N870" i="21" s="1"/>
  <c r="AE88" i="4"/>
  <c r="N772" i="21" s="1"/>
  <c r="AD88" i="4"/>
  <c r="N674" i="21" s="1"/>
  <c r="AC88" i="4"/>
  <c r="N576" i="21" s="1"/>
  <c r="AB88" i="4"/>
  <c r="N478" i="21" s="1"/>
  <c r="AA88" i="4"/>
  <c r="N380" i="21" s="1"/>
  <c r="Z88" i="4"/>
  <c r="N282" i="21" s="1"/>
  <c r="Y88" i="4"/>
  <c r="N184" i="21" s="1"/>
  <c r="X88" i="4"/>
  <c r="AJ88" i="4"/>
  <c r="T88" i="4"/>
  <c r="AI87" i="4"/>
  <c r="N1163" i="21" s="1"/>
  <c r="AH87" i="4"/>
  <c r="N1065" i="21" s="1"/>
  <c r="AG87" i="4"/>
  <c r="N967" i="21" s="1"/>
  <c r="AF87" i="4"/>
  <c r="N869" i="21" s="1"/>
  <c r="AE87" i="4"/>
  <c r="N771" i="21" s="1"/>
  <c r="AD87" i="4"/>
  <c r="N673" i="21" s="1"/>
  <c r="AC87" i="4"/>
  <c r="N575" i="21" s="1"/>
  <c r="AB87" i="4"/>
  <c r="N477" i="21" s="1"/>
  <c r="AA87" i="4"/>
  <c r="N379" i="21" s="1"/>
  <c r="Z87" i="4"/>
  <c r="N281" i="21" s="1"/>
  <c r="Y87" i="4"/>
  <c r="N183" i="21" s="1"/>
  <c r="X87" i="4"/>
  <c r="AJ87" i="4"/>
  <c r="T87" i="4"/>
  <c r="AI86" i="4"/>
  <c r="N1162" i="21" s="1"/>
  <c r="AH86" i="4"/>
  <c r="N1064" i="21" s="1"/>
  <c r="AG86" i="4"/>
  <c r="N966" i="21" s="1"/>
  <c r="AF86" i="4"/>
  <c r="N868" i="21" s="1"/>
  <c r="AE86" i="4"/>
  <c r="N770" i="21" s="1"/>
  <c r="AD86" i="4"/>
  <c r="N672" i="21" s="1"/>
  <c r="AC86" i="4"/>
  <c r="N574" i="21" s="1"/>
  <c r="AB86" i="4"/>
  <c r="N476" i="21" s="1"/>
  <c r="AA86" i="4"/>
  <c r="N378" i="21" s="1"/>
  <c r="Z86" i="4"/>
  <c r="N280" i="21" s="1"/>
  <c r="Y86" i="4"/>
  <c r="N182" i="21" s="1"/>
  <c r="X86" i="4"/>
  <c r="AJ86" i="4"/>
  <c r="T86" i="4"/>
  <c r="AI85" i="4"/>
  <c r="N1161" i="21" s="1"/>
  <c r="AH85" i="4"/>
  <c r="N1063" i="21" s="1"/>
  <c r="AG85" i="4"/>
  <c r="N965" i="21" s="1"/>
  <c r="AF85" i="4"/>
  <c r="N867" i="21" s="1"/>
  <c r="AE85" i="4"/>
  <c r="N769" i="21" s="1"/>
  <c r="AD85" i="4"/>
  <c r="N671" i="21" s="1"/>
  <c r="AC85" i="4"/>
  <c r="N573" i="21" s="1"/>
  <c r="AB85" i="4"/>
  <c r="N475" i="21" s="1"/>
  <c r="AA85" i="4"/>
  <c r="N377" i="21" s="1"/>
  <c r="Z85" i="4"/>
  <c r="N279" i="21" s="1"/>
  <c r="Y85" i="4"/>
  <c r="N181" i="21" s="1"/>
  <c r="X85" i="4"/>
  <c r="AJ85" i="4"/>
  <c r="T85" i="4"/>
  <c r="AI84" i="4"/>
  <c r="N1160" i="21" s="1"/>
  <c r="AH84" i="4"/>
  <c r="N1062" i="21" s="1"/>
  <c r="AG84" i="4"/>
  <c r="N964" i="21" s="1"/>
  <c r="AF84" i="4"/>
  <c r="N866" i="21" s="1"/>
  <c r="AE84" i="4"/>
  <c r="N768" i="21" s="1"/>
  <c r="AD84" i="4"/>
  <c r="N670" i="21" s="1"/>
  <c r="AC84" i="4"/>
  <c r="N572" i="21" s="1"/>
  <c r="AB84" i="4"/>
  <c r="N474" i="21" s="1"/>
  <c r="AA84" i="4"/>
  <c r="N376" i="21" s="1"/>
  <c r="Z84" i="4"/>
  <c r="N278" i="21" s="1"/>
  <c r="Y84" i="4"/>
  <c r="N180" i="21" s="1"/>
  <c r="X84" i="4"/>
  <c r="AJ84" i="4"/>
  <c r="T84" i="4"/>
  <c r="AI83" i="4"/>
  <c r="N1159" i="21" s="1"/>
  <c r="AH83" i="4"/>
  <c r="N1061" i="21" s="1"/>
  <c r="AG83" i="4"/>
  <c r="N963" i="21" s="1"/>
  <c r="AF83" i="4"/>
  <c r="N865" i="21" s="1"/>
  <c r="AE83" i="4"/>
  <c r="N767" i="21" s="1"/>
  <c r="AD83" i="4"/>
  <c r="N669" i="21" s="1"/>
  <c r="AC83" i="4"/>
  <c r="N571" i="21" s="1"/>
  <c r="AB83" i="4"/>
  <c r="N473" i="21" s="1"/>
  <c r="AA83" i="4"/>
  <c r="N375" i="21" s="1"/>
  <c r="Z83" i="4"/>
  <c r="N277" i="21" s="1"/>
  <c r="Y83" i="4"/>
  <c r="N179" i="21" s="1"/>
  <c r="X83" i="4"/>
  <c r="AJ83" i="4"/>
  <c r="T83" i="4"/>
  <c r="AI82" i="4"/>
  <c r="N1158" i="21" s="1"/>
  <c r="AH82" i="4"/>
  <c r="N1060" i="21" s="1"/>
  <c r="AG82" i="4"/>
  <c r="N962" i="21" s="1"/>
  <c r="AF82" i="4"/>
  <c r="N864" i="21" s="1"/>
  <c r="AE82" i="4"/>
  <c r="N766" i="21" s="1"/>
  <c r="AD82" i="4"/>
  <c r="N668" i="21" s="1"/>
  <c r="AC82" i="4"/>
  <c r="N570" i="21" s="1"/>
  <c r="AB82" i="4"/>
  <c r="N472" i="21" s="1"/>
  <c r="AA82" i="4"/>
  <c r="N374" i="21" s="1"/>
  <c r="Z82" i="4"/>
  <c r="N276" i="21" s="1"/>
  <c r="Y82" i="4"/>
  <c r="N178" i="21" s="1"/>
  <c r="X82" i="4"/>
  <c r="AJ82" i="4"/>
  <c r="T82" i="4"/>
  <c r="AI81" i="4"/>
  <c r="N1157" i="21" s="1"/>
  <c r="AH81" i="4"/>
  <c r="N1059" i="21" s="1"/>
  <c r="AG81" i="4"/>
  <c r="N961" i="21" s="1"/>
  <c r="AF81" i="4"/>
  <c r="N863" i="21" s="1"/>
  <c r="AE81" i="4"/>
  <c r="N765" i="21" s="1"/>
  <c r="AD81" i="4"/>
  <c r="N667" i="21" s="1"/>
  <c r="AC81" i="4"/>
  <c r="N569" i="21" s="1"/>
  <c r="AB81" i="4"/>
  <c r="N471" i="21" s="1"/>
  <c r="AA81" i="4"/>
  <c r="N373" i="21" s="1"/>
  <c r="Z81" i="4"/>
  <c r="N275" i="21" s="1"/>
  <c r="Y81" i="4"/>
  <c r="N177" i="21" s="1"/>
  <c r="X81" i="4"/>
  <c r="AJ81" i="4"/>
  <c r="T81" i="4"/>
  <c r="AI80" i="4"/>
  <c r="N1156" i="21" s="1"/>
  <c r="AH80" i="4"/>
  <c r="N1058" i="21" s="1"/>
  <c r="AG80" i="4"/>
  <c r="N960" i="21" s="1"/>
  <c r="AF80" i="4"/>
  <c r="N862" i="21" s="1"/>
  <c r="AE80" i="4"/>
  <c r="N764" i="21" s="1"/>
  <c r="AD80" i="4"/>
  <c r="N666" i="21" s="1"/>
  <c r="AC80" i="4"/>
  <c r="N568" i="21" s="1"/>
  <c r="AB80" i="4"/>
  <c r="N470" i="21" s="1"/>
  <c r="AA80" i="4"/>
  <c r="N372" i="21" s="1"/>
  <c r="Z80" i="4"/>
  <c r="N274" i="21" s="1"/>
  <c r="Y80" i="4"/>
  <c r="N176" i="21" s="1"/>
  <c r="X80" i="4"/>
  <c r="AJ80" i="4"/>
  <c r="T80" i="4"/>
  <c r="AI79" i="4"/>
  <c r="N1155" i="21" s="1"/>
  <c r="AH79" i="4"/>
  <c r="N1057" i="21" s="1"/>
  <c r="AG79" i="4"/>
  <c r="N959" i="21" s="1"/>
  <c r="AF79" i="4"/>
  <c r="N861" i="21" s="1"/>
  <c r="AE79" i="4"/>
  <c r="N763" i="21" s="1"/>
  <c r="AD79" i="4"/>
  <c r="N665" i="21" s="1"/>
  <c r="AC79" i="4"/>
  <c r="N567" i="21" s="1"/>
  <c r="AB79" i="4"/>
  <c r="N469" i="21" s="1"/>
  <c r="AA79" i="4"/>
  <c r="N371" i="21" s="1"/>
  <c r="Z79" i="4"/>
  <c r="N273" i="21" s="1"/>
  <c r="Y79" i="4"/>
  <c r="N175" i="21" s="1"/>
  <c r="X79" i="4"/>
  <c r="AJ79" i="4"/>
  <c r="T79" i="4"/>
  <c r="AI78" i="4"/>
  <c r="N1154" i="21" s="1"/>
  <c r="AH78" i="4"/>
  <c r="N1056" i="21" s="1"/>
  <c r="AG78" i="4"/>
  <c r="N958" i="21" s="1"/>
  <c r="AF78" i="4"/>
  <c r="N860" i="21" s="1"/>
  <c r="AE78" i="4"/>
  <c r="N762" i="21" s="1"/>
  <c r="AD78" i="4"/>
  <c r="N664" i="21" s="1"/>
  <c r="AC78" i="4"/>
  <c r="N566" i="21" s="1"/>
  <c r="AB78" i="4"/>
  <c r="N468" i="21" s="1"/>
  <c r="AA78" i="4"/>
  <c r="N370" i="21" s="1"/>
  <c r="Z78" i="4"/>
  <c r="N272" i="21" s="1"/>
  <c r="Y78" i="4"/>
  <c r="N174" i="21" s="1"/>
  <c r="X78" i="4"/>
  <c r="AJ78" i="4"/>
  <c r="T78" i="4"/>
  <c r="AI77" i="4"/>
  <c r="N1153" i="21" s="1"/>
  <c r="AH77" i="4"/>
  <c r="N1055" i="21" s="1"/>
  <c r="AG77" i="4"/>
  <c r="N957" i="21" s="1"/>
  <c r="AF77" i="4"/>
  <c r="N859" i="21" s="1"/>
  <c r="AE77" i="4"/>
  <c r="N761" i="21" s="1"/>
  <c r="AD77" i="4"/>
  <c r="N663" i="21" s="1"/>
  <c r="AC77" i="4"/>
  <c r="N565" i="21" s="1"/>
  <c r="AB77" i="4"/>
  <c r="N467" i="21" s="1"/>
  <c r="AA77" i="4"/>
  <c r="N369" i="21" s="1"/>
  <c r="Z77" i="4"/>
  <c r="N271" i="21" s="1"/>
  <c r="Y77" i="4"/>
  <c r="N173" i="21" s="1"/>
  <c r="X77" i="4"/>
  <c r="AJ77" i="4"/>
  <c r="T77" i="4"/>
  <c r="AI76" i="4"/>
  <c r="N1152" i="21" s="1"/>
  <c r="AH76" i="4"/>
  <c r="N1054" i="21" s="1"/>
  <c r="AG76" i="4"/>
  <c r="N956" i="21" s="1"/>
  <c r="AF76" i="4"/>
  <c r="N858" i="21" s="1"/>
  <c r="AE76" i="4"/>
  <c r="N760" i="21" s="1"/>
  <c r="AD76" i="4"/>
  <c r="N662" i="21" s="1"/>
  <c r="AC76" i="4"/>
  <c r="N564" i="21" s="1"/>
  <c r="AB76" i="4"/>
  <c r="N466" i="21" s="1"/>
  <c r="AA76" i="4"/>
  <c r="N368" i="21" s="1"/>
  <c r="Z76" i="4"/>
  <c r="N270" i="21" s="1"/>
  <c r="Y76" i="4"/>
  <c r="N172" i="21" s="1"/>
  <c r="X76" i="4"/>
  <c r="AJ76" i="4"/>
  <c r="T76" i="4"/>
  <c r="AI75" i="4"/>
  <c r="N1151" i="21" s="1"/>
  <c r="AH75" i="4"/>
  <c r="N1053" i="21" s="1"/>
  <c r="AG75" i="4"/>
  <c r="N955" i="21" s="1"/>
  <c r="AF75" i="4"/>
  <c r="N857" i="21" s="1"/>
  <c r="AE75" i="4"/>
  <c r="N759" i="21" s="1"/>
  <c r="AD75" i="4"/>
  <c r="N661" i="21" s="1"/>
  <c r="AC75" i="4"/>
  <c r="N563" i="21" s="1"/>
  <c r="AB75" i="4"/>
  <c r="N465" i="21" s="1"/>
  <c r="AA75" i="4"/>
  <c r="N367" i="21" s="1"/>
  <c r="Z75" i="4"/>
  <c r="N269" i="21" s="1"/>
  <c r="Y75" i="4"/>
  <c r="N171" i="21" s="1"/>
  <c r="X75" i="4"/>
  <c r="AJ75" i="4"/>
  <c r="T75" i="4"/>
  <c r="AI74" i="4"/>
  <c r="N1150" i="21" s="1"/>
  <c r="AH74" i="4"/>
  <c r="N1052" i="21" s="1"/>
  <c r="AG74" i="4"/>
  <c r="N954" i="21" s="1"/>
  <c r="AF74" i="4"/>
  <c r="N856" i="21" s="1"/>
  <c r="AE74" i="4"/>
  <c r="N758" i="21" s="1"/>
  <c r="AD74" i="4"/>
  <c r="N660" i="21" s="1"/>
  <c r="AC74" i="4"/>
  <c r="N562" i="21" s="1"/>
  <c r="AB74" i="4"/>
  <c r="N464" i="21" s="1"/>
  <c r="AA74" i="4"/>
  <c r="N366" i="21" s="1"/>
  <c r="Z74" i="4"/>
  <c r="N268" i="21" s="1"/>
  <c r="Y74" i="4"/>
  <c r="N170" i="21" s="1"/>
  <c r="X74" i="4"/>
  <c r="AJ74" i="4"/>
  <c r="T74" i="4"/>
  <c r="AI73" i="4"/>
  <c r="N1149" i="21" s="1"/>
  <c r="AH73" i="4"/>
  <c r="N1051" i="21" s="1"/>
  <c r="AG73" i="4"/>
  <c r="N953" i="21" s="1"/>
  <c r="AF73" i="4"/>
  <c r="N855" i="21" s="1"/>
  <c r="AE73" i="4"/>
  <c r="N757" i="21" s="1"/>
  <c r="AD73" i="4"/>
  <c r="N659" i="21" s="1"/>
  <c r="AC73" i="4"/>
  <c r="N561" i="21" s="1"/>
  <c r="AB73" i="4"/>
  <c r="N463" i="21" s="1"/>
  <c r="AA73" i="4"/>
  <c r="N365" i="21" s="1"/>
  <c r="Z73" i="4"/>
  <c r="N267" i="21" s="1"/>
  <c r="Y73" i="4"/>
  <c r="N169" i="21" s="1"/>
  <c r="X73" i="4"/>
  <c r="AJ73" i="4"/>
  <c r="T73" i="4"/>
  <c r="AI72" i="4"/>
  <c r="N1148" i="21" s="1"/>
  <c r="AH72" i="4"/>
  <c r="N1050" i="21" s="1"/>
  <c r="AG72" i="4"/>
  <c r="N952" i="21" s="1"/>
  <c r="AF72" i="4"/>
  <c r="N854" i="21" s="1"/>
  <c r="AE72" i="4"/>
  <c r="N756" i="21" s="1"/>
  <c r="AD72" i="4"/>
  <c r="N658" i="21" s="1"/>
  <c r="AC72" i="4"/>
  <c r="N560" i="21" s="1"/>
  <c r="AB72" i="4"/>
  <c r="N462" i="21" s="1"/>
  <c r="AA72" i="4"/>
  <c r="N364" i="21" s="1"/>
  <c r="Z72" i="4"/>
  <c r="N266" i="21" s="1"/>
  <c r="Y72" i="4"/>
  <c r="N168" i="21" s="1"/>
  <c r="X72" i="4"/>
  <c r="AJ72" i="4"/>
  <c r="T72" i="4"/>
  <c r="AI71" i="4"/>
  <c r="N1147" i="21" s="1"/>
  <c r="AH71" i="4"/>
  <c r="N1049" i="21" s="1"/>
  <c r="AG71" i="4"/>
  <c r="N951" i="21" s="1"/>
  <c r="AF71" i="4"/>
  <c r="N853" i="21" s="1"/>
  <c r="AE71" i="4"/>
  <c r="N755" i="21" s="1"/>
  <c r="AD71" i="4"/>
  <c r="N657" i="21" s="1"/>
  <c r="AC71" i="4"/>
  <c r="N559" i="21" s="1"/>
  <c r="AB71" i="4"/>
  <c r="N461" i="21" s="1"/>
  <c r="AA71" i="4"/>
  <c r="N363" i="21" s="1"/>
  <c r="Z71" i="4"/>
  <c r="N265" i="21" s="1"/>
  <c r="Y71" i="4"/>
  <c r="N167" i="21" s="1"/>
  <c r="X71" i="4"/>
  <c r="AJ71" i="4"/>
  <c r="T71" i="4"/>
  <c r="AI70" i="4"/>
  <c r="N1146" i="21" s="1"/>
  <c r="AH70" i="4"/>
  <c r="N1048" i="21" s="1"/>
  <c r="AG70" i="4"/>
  <c r="N950" i="21" s="1"/>
  <c r="AF70" i="4"/>
  <c r="N852" i="21" s="1"/>
  <c r="AE70" i="4"/>
  <c r="N754" i="21" s="1"/>
  <c r="AD70" i="4"/>
  <c r="N656" i="21" s="1"/>
  <c r="AC70" i="4"/>
  <c r="N558" i="21" s="1"/>
  <c r="AB70" i="4"/>
  <c r="N460" i="21" s="1"/>
  <c r="AA70" i="4"/>
  <c r="N362" i="21" s="1"/>
  <c r="Z70" i="4"/>
  <c r="N264" i="21" s="1"/>
  <c r="Y70" i="4"/>
  <c r="N166" i="21" s="1"/>
  <c r="X70" i="4"/>
  <c r="AJ70" i="4"/>
  <c r="T70" i="4"/>
  <c r="AI69" i="4"/>
  <c r="N1145" i="21" s="1"/>
  <c r="AH69" i="4"/>
  <c r="N1047" i="21" s="1"/>
  <c r="AG69" i="4"/>
  <c r="N949" i="21" s="1"/>
  <c r="AF69" i="4"/>
  <c r="N851" i="21" s="1"/>
  <c r="AE69" i="4"/>
  <c r="N753" i="21" s="1"/>
  <c r="AD69" i="4"/>
  <c r="N655" i="21" s="1"/>
  <c r="AC69" i="4"/>
  <c r="N557" i="21" s="1"/>
  <c r="AB69" i="4"/>
  <c r="N459" i="21" s="1"/>
  <c r="AA69" i="4"/>
  <c r="N361" i="21" s="1"/>
  <c r="Z69" i="4"/>
  <c r="N263" i="21" s="1"/>
  <c r="Y69" i="4"/>
  <c r="N165" i="21" s="1"/>
  <c r="X69" i="4"/>
  <c r="AJ69" i="4"/>
  <c r="T69" i="4"/>
  <c r="AI68" i="4"/>
  <c r="N1144" i="21" s="1"/>
  <c r="AH68" i="4"/>
  <c r="N1046" i="21" s="1"/>
  <c r="AG68" i="4"/>
  <c r="N948" i="21" s="1"/>
  <c r="AF68" i="4"/>
  <c r="N850" i="21" s="1"/>
  <c r="AE68" i="4"/>
  <c r="N752" i="21" s="1"/>
  <c r="AD68" i="4"/>
  <c r="N654" i="21" s="1"/>
  <c r="AC68" i="4"/>
  <c r="N556" i="21" s="1"/>
  <c r="AB68" i="4"/>
  <c r="N458" i="21" s="1"/>
  <c r="AA68" i="4"/>
  <c r="N360" i="21" s="1"/>
  <c r="Z68" i="4"/>
  <c r="N262" i="21" s="1"/>
  <c r="Y68" i="4"/>
  <c r="N164" i="21" s="1"/>
  <c r="X68" i="4"/>
  <c r="AJ68" i="4"/>
  <c r="T68" i="4"/>
  <c r="AI67" i="4"/>
  <c r="N1143" i="21" s="1"/>
  <c r="AH67" i="4"/>
  <c r="N1045" i="21" s="1"/>
  <c r="AG67" i="4"/>
  <c r="N947" i="21" s="1"/>
  <c r="AF67" i="4"/>
  <c r="N849" i="21" s="1"/>
  <c r="AE67" i="4"/>
  <c r="N751" i="21" s="1"/>
  <c r="AD67" i="4"/>
  <c r="N653" i="21" s="1"/>
  <c r="AC67" i="4"/>
  <c r="N555" i="21" s="1"/>
  <c r="AB67" i="4"/>
  <c r="N457" i="21" s="1"/>
  <c r="AA67" i="4"/>
  <c r="N359" i="21" s="1"/>
  <c r="Z67" i="4"/>
  <c r="N261" i="21" s="1"/>
  <c r="Y67" i="4"/>
  <c r="N163" i="21" s="1"/>
  <c r="X67" i="4"/>
  <c r="AJ67" i="4"/>
  <c r="T67" i="4"/>
  <c r="AI66" i="4"/>
  <c r="N1142" i="21" s="1"/>
  <c r="AH66" i="4"/>
  <c r="N1044" i="21" s="1"/>
  <c r="AG66" i="4"/>
  <c r="N946" i="21" s="1"/>
  <c r="AF66" i="4"/>
  <c r="N848" i="21" s="1"/>
  <c r="AE66" i="4"/>
  <c r="N750" i="21" s="1"/>
  <c r="AD66" i="4"/>
  <c r="N652" i="21" s="1"/>
  <c r="AC66" i="4"/>
  <c r="N554" i="21" s="1"/>
  <c r="AB66" i="4"/>
  <c r="N456" i="21" s="1"/>
  <c r="AA66" i="4"/>
  <c r="N358" i="21" s="1"/>
  <c r="Z66" i="4"/>
  <c r="N260" i="21" s="1"/>
  <c r="Y66" i="4"/>
  <c r="N162" i="21" s="1"/>
  <c r="X66" i="4"/>
  <c r="AJ66" i="4"/>
  <c r="T66" i="4"/>
  <c r="AI65" i="4"/>
  <c r="N1141" i="21" s="1"/>
  <c r="AH65" i="4"/>
  <c r="N1043" i="21" s="1"/>
  <c r="AG65" i="4"/>
  <c r="N945" i="21" s="1"/>
  <c r="AF65" i="4"/>
  <c r="N847" i="21" s="1"/>
  <c r="AE65" i="4"/>
  <c r="N749" i="21" s="1"/>
  <c r="AD65" i="4"/>
  <c r="N651" i="21" s="1"/>
  <c r="AC65" i="4"/>
  <c r="N553" i="21" s="1"/>
  <c r="AB65" i="4"/>
  <c r="N455" i="21" s="1"/>
  <c r="AA65" i="4"/>
  <c r="N357" i="21" s="1"/>
  <c r="Z65" i="4"/>
  <c r="N259" i="21" s="1"/>
  <c r="Y65" i="4"/>
  <c r="N161" i="21" s="1"/>
  <c r="X65" i="4"/>
  <c r="AJ65" i="4"/>
  <c r="T65" i="4"/>
  <c r="AI64" i="4"/>
  <c r="N1140" i="21" s="1"/>
  <c r="AH64" i="4"/>
  <c r="N1042" i="21" s="1"/>
  <c r="AG64" i="4"/>
  <c r="N944" i="21" s="1"/>
  <c r="AF64" i="4"/>
  <c r="N846" i="21" s="1"/>
  <c r="AE64" i="4"/>
  <c r="N748" i="21" s="1"/>
  <c r="AD64" i="4"/>
  <c r="N650" i="21" s="1"/>
  <c r="AC64" i="4"/>
  <c r="N552" i="21" s="1"/>
  <c r="AB64" i="4"/>
  <c r="N454" i="21" s="1"/>
  <c r="AA64" i="4"/>
  <c r="N356" i="21" s="1"/>
  <c r="Z64" i="4"/>
  <c r="N258" i="21" s="1"/>
  <c r="Y64" i="4"/>
  <c r="N160" i="21" s="1"/>
  <c r="X64" i="4"/>
  <c r="AJ64" i="4"/>
  <c r="T64" i="4"/>
  <c r="AI63" i="4"/>
  <c r="N1139" i="21" s="1"/>
  <c r="AH63" i="4"/>
  <c r="N1041" i="21" s="1"/>
  <c r="AG63" i="4"/>
  <c r="N943" i="21" s="1"/>
  <c r="AF63" i="4"/>
  <c r="N845" i="21" s="1"/>
  <c r="AE63" i="4"/>
  <c r="N747" i="21" s="1"/>
  <c r="AD63" i="4"/>
  <c r="N649" i="21" s="1"/>
  <c r="AC63" i="4"/>
  <c r="N551" i="21" s="1"/>
  <c r="AB63" i="4"/>
  <c r="N453" i="21" s="1"/>
  <c r="AA63" i="4"/>
  <c r="N355" i="21" s="1"/>
  <c r="Z63" i="4"/>
  <c r="N257" i="21" s="1"/>
  <c r="Y63" i="4"/>
  <c r="N159" i="21" s="1"/>
  <c r="X63" i="4"/>
  <c r="AJ63" i="4"/>
  <c r="T63" i="4"/>
  <c r="AI62" i="4"/>
  <c r="N1138" i="21" s="1"/>
  <c r="AH62" i="4"/>
  <c r="N1040" i="21" s="1"/>
  <c r="AG62" i="4"/>
  <c r="N942" i="21" s="1"/>
  <c r="AF62" i="4"/>
  <c r="N844" i="21" s="1"/>
  <c r="AE62" i="4"/>
  <c r="N746" i="21" s="1"/>
  <c r="AD62" i="4"/>
  <c r="N648" i="21" s="1"/>
  <c r="AC62" i="4"/>
  <c r="N550" i="21" s="1"/>
  <c r="AB62" i="4"/>
  <c r="N452" i="21" s="1"/>
  <c r="AA62" i="4"/>
  <c r="N354" i="21" s="1"/>
  <c r="Z62" i="4"/>
  <c r="N256" i="21" s="1"/>
  <c r="Y62" i="4"/>
  <c r="N158" i="21" s="1"/>
  <c r="X62" i="4"/>
  <c r="AJ62" i="4"/>
  <c r="T62" i="4"/>
  <c r="AI61" i="4"/>
  <c r="N1137" i="21" s="1"/>
  <c r="AH61" i="4"/>
  <c r="N1039" i="21" s="1"/>
  <c r="AG61" i="4"/>
  <c r="N941" i="21" s="1"/>
  <c r="AF61" i="4"/>
  <c r="N843" i="21" s="1"/>
  <c r="AE61" i="4"/>
  <c r="N745" i="21" s="1"/>
  <c r="AD61" i="4"/>
  <c r="N647" i="21" s="1"/>
  <c r="AC61" i="4"/>
  <c r="N549" i="21" s="1"/>
  <c r="AB61" i="4"/>
  <c r="N451" i="21" s="1"/>
  <c r="AA61" i="4"/>
  <c r="N353" i="21" s="1"/>
  <c r="Z61" i="4"/>
  <c r="N255" i="21" s="1"/>
  <c r="Y61" i="4"/>
  <c r="N157" i="21" s="1"/>
  <c r="X61" i="4"/>
  <c r="AJ61" i="4"/>
  <c r="T61" i="4"/>
  <c r="AI60" i="4"/>
  <c r="N1136" i="21" s="1"/>
  <c r="AH60" i="4"/>
  <c r="N1038" i="21" s="1"/>
  <c r="AG60" i="4"/>
  <c r="N940" i="21" s="1"/>
  <c r="AF60" i="4"/>
  <c r="N842" i="21" s="1"/>
  <c r="AE60" i="4"/>
  <c r="N744" i="21" s="1"/>
  <c r="AD60" i="4"/>
  <c r="N646" i="21" s="1"/>
  <c r="AC60" i="4"/>
  <c r="N548" i="21" s="1"/>
  <c r="AB60" i="4"/>
  <c r="N450" i="21" s="1"/>
  <c r="AA60" i="4"/>
  <c r="N352" i="21" s="1"/>
  <c r="Z60" i="4"/>
  <c r="N254" i="21" s="1"/>
  <c r="Y60" i="4"/>
  <c r="N156" i="21" s="1"/>
  <c r="X60" i="4"/>
  <c r="AJ60" i="4"/>
  <c r="T60" i="4"/>
  <c r="AI59" i="4"/>
  <c r="N1135" i="21" s="1"/>
  <c r="AH59" i="4"/>
  <c r="N1037" i="21" s="1"/>
  <c r="AG59" i="4"/>
  <c r="N939" i="21" s="1"/>
  <c r="AF59" i="4"/>
  <c r="N841" i="21" s="1"/>
  <c r="AE59" i="4"/>
  <c r="N743" i="21" s="1"/>
  <c r="AD59" i="4"/>
  <c r="N645" i="21" s="1"/>
  <c r="AC59" i="4"/>
  <c r="N547" i="21" s="1"/>
  <c r="AB59" i="4"/>
  <c r="N449" i="21" s="1"/>
  <c r="AA59" i="4"/>
  <c r="N351" i="21" s="1"/>
  <c r="Z59" i="4"/>
  <c r="N253" i="21" s="1"/>
  <c r="Y59" i="4"/>
  <c r="N155" i="21" s="1"/>
  <c r="X59" i="4"/>
  <c r="AJ59" i="4"/>
  <c r="T59" i="4"/>
  <c r="AI58" i="4"/>
  <c r="N1134" i="21" s="1"/>
  <c r="AH58" i="4"/>
  <c r="N1036" i="21" s="1"/>
  <c r="AG58" i="4"/>
  <c r="N938" i="21" s="1"/>
  <c r="AF58" i="4"/>
  <c r="N840" i="21" s="1"/>
  <c r="AE58" i="4"/>
  <c r="N742" i="21" s="1"/>
  <c r="AD58" i="4"/>
  <c r="N644" i="21" s="1"/>
  <c r="AC58" i="4"/>
  <c r="N546" i="21" s="1"/>
  <c r="AB58" i="4"/>
  <c r="N448" i="21" s="1"/>
  <c r="AA58" i="4"/>
  <c r="N350" i="21" s="1"/>
  <c r="Z58" i="4"/>
  <c r="N252" i="21" s="1"/>
  <c r="Y58" i="4"/>
  <c r="N154" i="21" s="1"/>
  <c r="X58" i="4"/>
  <c r="AJ58" i="4"/>
  <c r="T58" i="4"/>
  <c r="AI57" i="4"/>
  <c r="N1133" i="21" s="1"/>
  <c r="AH57" i="4"/>
  <c r="N1035" i="21" s="1"/>
  <c r="AG57" i="4"/>
  <c r="N937" i="21" s="1"/>
  <c r="AF57" i="4"/>
  <c r="N839" i="21" s="1"/>
  <c r="AE57" i="4"/>
  <c r="N741" i="21" s="1"/>
  <c r="AD57" i="4"/>
  <c r="N643" i="21" s="1"/>
  <c r="AC57" i="4"/>
  <c r="N545" i="21" s="1"/>
  <c r="AB57" i="4"/>
  <c r="N447" i="21" s="1"/>
  <c r="AA57" i="4"/>
  <c r="N349" i="21" s="1"/>
  <c r="Z57" i="4"/>
  <c r="N251" i="21" s="1"/>
  <c r="Y57" i="4"/>
  <c r="N153" i="21" s="1"/>
  <c r="X57" i="4"/>
  <c r="AJ57" i="4"/>
  <c r="T57" i="4"/>
  <c r="AI56" i="4"/>
  <c r="N1132" i="21" s="1"/>
  <c r="AH56" i="4"/>
  <c r="N1034" i="21" s="1"/>
  <c r="AG56" i="4"/>
  <c r="N936" i="21" s="1"/>
  <c r="AF56" i="4"/>
  <c r="N838" i="21" s="1"/>
  <c r="AE56" i="4"/>
  <c r="N740" i="21" s="1"/>
  <c r="AD56" i="4"/>
  <c r="N642" i="21" s="1"/>
  <c r="AC56" i="4"/>
  <c r="N544" i="21" s="1"/>
  <c r="AB56" i="4"/>
  <c r="N446" i="21" s="1"/>
  <c r="AA56" i="4"/>
  <c r="N348" i="21" s="1"/>
  <c r="Z56" i="4"/>
  <c r="N250" i="21" s="1"/>
  <c r="Y56" i="4"/>
  <c r="N152" i="21" s="1"/>
  <c r="X56" i="4"/>
  <c r="AJ56" i="4"/>
  <c r="T56" i="4"/>
  <c r="AI55" i="4"/>
  <c r="N1131" i="21" s="1"/>
  <c r="AH55" i="4"/>
  <c r="N1033" i="21" s="1"/>
  <c r="AG55" i="4"/>
  <c r="N935" i="21" s="1"/>
  <c r="AF55" i="4"/>
  <c r="N837" i="21" s="1"/>
  <c r="AE55" i="4"/>
  <c r="N739" i="21" s="1"/>
  <c r="AD55" i="4"/>
  <c r="N641" i="21" s="1"/>
  <c r="AC55" i="4"/>
  <c r="N543" i="21" s="1"/>
  <c r="AB55" i="4"/>
  <c r="N445" i="21" s="1"/>
  <c r="AA55" i="4"/>
  <c r="N347" i="21" s="1"/>
  <c r="Z55" i="4"/>
  <c r="N249" i="21" s="1"/>
  <c r="Y55" i="4"/>
  <c r="N151" i="21" s="1"/>
  <c r="X55" i="4"/>
  <c r="AJ55" i="4"/>
  <c r="T55" i="4"/>
  <c r="AI54" i="4"/>
  <c r="N1130" i="21" s="1"/>
  <c r="AH54" i="4"/>
  <c r="N1032" i="21" s="1"/>
  <c r="AG54" i="4"/>
  <c r="N934" i="21" s="1"/>
  <c r="AF54" i="4"/>
  <c r="N836" i="21" s="1"/>
  <c r="AE54" i="4"/>
  <c r="N738" i="21" s="1"/>
  <c r="AD54" i="4"/>
  <c r="N640" i="21" s="1"/>
  <c r="AC54" i="4"/>
  <c r="N542" i="21" s="1"/>
  <c r="AB54" i="4"/>
  <c r="N444" i="21" s="1"/>
  <c r="AA54" i="4"/>
  <c r="N346" i="21" s="1"/>
  <c r="Z54" i="4"/>
  <c r="N248" i="21" s="1"/>
  <c r="Y54" i="4"/>
  <c r="N150" i="21" s="1"/>
  <c r="X54" i="4"/>
  <c r="AJ54" i="4"/>
  <c r="T54" i="4"/>
  <c r="AI53" i="4"/>
  <c r="N1129" i="21" s="1"/>
  <c r="AH53" i="4"/>
  <c r="N1031" i="21" s="1"/>
  <c r="AG53" i="4"/>
  <c r="N933" i="21" s="1"/>
  <c r="AF53" i="4"/>
  <c r="N835" i="21" s="1"/>
  <c r="AE53" i="4"/>
  <c r="N737" i="21" s="1"/>
  <c r="AD53" i="4"/>
  <c r="N639" i="21" s="1"/>
  <c r="AC53" i="4"/>
  <c r="N541" i="21" s="1"/>
  <c r="AB53" i="4"/>
  <c r="N443" i="21" s="1"/>
  <c r="AA53" i="4"/>
  <c r="N345" i="21" s="1"/>
  <c r="Z53" i="4"/>
  <c r="N247" i="21" s="1"/>
  <c r="Y53" i="4"/>
  <c r="N149" i="21" s="1"/>
  <c r="X53" i="4"/>
  <c r="AJ53" i="4"/>
  <c r="T53" i="4"/>
  <c r="AI52" i="4"/>
  <c r="N1128" i="21" s="1"/>
  <c r="AH52" i="4"/>
  <c r="N1030" i="21" s="1"/>
  <c r="AG52" i="4"/>
  <c r="N932" i="21" s="1"/>
  <c r="AF52" i="4"/>
  <c r="N834" i="21" s="1"/>
  <c r="AE52" i="4"/>
  <c r="N736" i="21" s="1"/>
  <c r="AD52" i="4"/>
  <c r="N638" i="21" s="1"/>
  <c r="AC52" i="4"/>
  <c r="N540" i="21" s="1"/>
  <c r="AB52" i="4"/>
  <c r="N442" i="21" s="1"/>
  <c r="AA52" i="4"/>
  <c r="N344" i="21" s="1"/>
  <c r="Z52" i="4"/>
  <c r="N246" i="21" s="1"/>
  <c r="Y52" i="4"/>
  <c r="N148" i="21" s="1"/>
  <c r="X52" i="4"/>
  <c r="AJ52" i="4"/>
  <c r="T52" i="4"/>
  <c r="AI51" i="4"/>
  <c r="N1127" i="21" s="1"/>
  <c r="AH51" i="4"/>
  <c r="N1029" i="21" s="1"/>
  <c r="AG51" i="4"/>
  <c r="N931" i="21" s="1"/>
  <c r="AF51" i="4"/>
  <c r="N833" i="21" s="1"/>
  <c r="AE51" i="4"/>
  <c r="N735" i="21" s="1"/>
  <c r="AD51" i="4"/>
  <c r="N637" i="21" s="1"/>
  <c r="AC51" i="4"/>
  <c r="N539" i="21" s="1"/>
  <c r="AB51" i="4"/>
  <c r="N441" i="21" s="1"/>
  <c r="AA51" i="4"/>
  <c r="N343" i="21" s="1"/>
  <c r="Z51" i="4"/>
  <c r="N245" i="21" s="1"/>
  <c r="Y51" i="4"/>
  <c r="N147" i="21" s="1"/>
  <c r="X51" i="4"/>
  <c r="AJ51" i="4"/>
  <c r="T51" i="4"/>
  <c r="AI50" i="4"/>
  <c r="N1126" i="21" s="1"/>
  <c r="AH50" i="4"/>
  <c r="N1028" i="21" s="1"/>
  <c r="AG50" i="4"/>
  <c r="N930" i="21" s="1"/>
  <c r="AF50" i="4"/>
  <c r="N832" i="21" s="1"/>
  <c r="AE50" i="4"/>
  <c r="N734" i="21" s="1"/>
  <c r="AD50" i="4"/>
  <c r="N636" i="21" s="1"/>
  <c r="AC50" i="4"/>
  <c r="N538" i="21" s="1"/>
  <c r="AB50" i="4"/>
  <c r="N440" i="21" s="1"/>
  <c r="AA50" i="4"/>
  <c r="N342" i="21" s="1"/>
  <c r="Z50" i="4"/>
  <c r="N244" i="21" s="1"/>
  <c r="Y50" i="4"/>
  <c r="N146" i="21" s="1"/>
  <c r="X50" i="4"/>
  <c r="AJ50" i="4"/>
  <c r="T50" i="4"/>
  <c r="AI49" i="4"/>
  <c r="N1125" i="21" s="1"/>
  <c r="AH49" i="4"/>
  <c r="N1027" i="21" s="1"/>
  <c r="AG49" i="4"/>
  <c r="N929" i="21" s="1"/>
  <c r="AF49" i="4"/>
  <c r="N831" i="21" s="1"/>
  <c r="AE49" i="4"/>
  <c r="N733" i="21" s="1"/>
  <c r="AD49" i="4"/>
  <c r="N635" i="21" s="1"/>
  <c r="AC49" i="4"/>
  <c r="N537" i="21" s="1"/>
  <c r="AB49" i="4"/>
  <c r="N439" i="21" s="1"/>
  <c r="AA49" i="4"/>
  <c r="N341" i="21" s="1"/>
  <c r="Z49" i="4"/>
  <c r="N243" i="21" s="1"/>
  <c r="Y49" i="4"/>
  <c r="N145" i="21" s="1"/>
  <c r="X49" i="4"/>
  <c r="AJ49" i="4"/>
  <c r="T49" i="4"/>
  <c r="AI48" i="4"/>
  <c r="N1124" i="21" s="1"/>
  <c r="AH48" i="4"/>
  <c r="N1026" i="21" s="1"/>
  <c r="AG48" i="4"/>
  <c r="N928" i="21" s="1"/>
  <c r="AF48" i="4"/>
  <c r="N830" i="21" s="1"/>
  <c r="AE48" i="4"/>
  <c r="N732" i="21" s="1"/>
  <c r="AD48" i="4"/>
  <c r="N634" i="21" s="1"/>
  <c r="AC48" i="4"/>
  <c r="N536" i="21" s="1"/>
  <c r="AB48" i="4"/>
  <c r="N438" i="21" s="1"/>
  <c r="AA48" i="4"/>
  <c r="N340" i="21" s="1"/>
  <c r="Z48" i="4"/>
  <c r="N242" i="21" s="1"/>
  <c r="Y48" i="4"/>
  <c r="N144" i="21" s="1"/>
  <c r="X48" i="4"/>
  <c r="AJ48" i="4"/>
  <c r="T48" i="4"/>
  <c r="AI47" i="4"/>
  <c r="N1123" i="21" s="1"/>
  <c r="AH47" i="4"/>
  <c r="N1025" i="21" s="1"/>
  <c r="AG47" i="4"/>
  <c r="N927" i="21" s="1"/>
  <c r="AF47" i="4"/>
  <c r="N829" i="21" s="1"/>
  <c r="AE47" i="4"/>
  <c r="N731" i="21" s="1"/>
  <c r="AD47" i="4"/>
  <c r="N633" i="21" s="1"/>
  <c r="AC47" i="4"/>
  <c r="N535" i="21" s="1"/>
  <c r="AB47" i="4"/>
  <c r="N437" i="21" s="1"/>
  <c r="AA47" i="4"/>
  <c r="N339" i="21" s="1"/>
  <c r="Z47" i="4"/>
  <c r="N241" i="21" s="1"/>
  <c r="Y47" i="4"/>
  <c r="N143" i="21" s="1"/>
  <c r="X47" i="4"/>
  <c r="AJ47" i="4"/>
  <c r="T47" i="4"/>
  <c r="AI46" i="4"/>
  <c r="N1122" i="21" s="1"/>
  <c r="AH46" i="4"/>
  <c r="N1024" i="21" s="1"/>
  <c r="AG46" i="4"/>
  <c r="N926" i="21" s="1"/>
  <c r="AF46" i="4"/>
  <c r="N828" i="21" s="1"/>
  <c r="AE46" i="4"/>
  <c r="N730" i="21" s="1"/>
  <c r="AD46" i="4"/>
  <c r="N632" i="21" s="1"/>
  <c r="AC46" i="4"/>
  <c r="N534" i="21" s="1"/>
  <c r="AB46" i="4"/>
  <c r="N436" i="21" s="1"/>
  <c r="AA46" i="4"/>
  <c r="N338" i="21" s="1"/>
  <c r="Z46" i="4"/>
  <c r="N240" i="21" s="1"/>
  <c r="Y46" i="4"/>
  <c r="N142" i="21" s="1"/>
  <c r="X46" i="4"/>
  <c r="AJ46" i="4"/>
  <c r="T46" i="4"/>
  <c r="AI45" i="4"/>
  <c r="N1121" i="21" s="1"/>
  <c r="AH45" i="4"/>
  <c r="N1023" i="21" s="1"/>
  <c r="AG45" i="4"/>
  <c r="N925" i="21" s="1"/>
  <c r="AF45" i="4"/>
  <c r="N827" i="21" s="1"/>
  <c r="AE45" i="4"/>
  <c r="N729" i="21" s="1"/>
  <c r="AD45" i="4"/>
  <c r="N631" i="21" s="1"/>
  <c r="AC45" i="4"/>
  <c r="N533" i="21" s="1"/>
  <c r="AB45" i="4"/>
  <c r="N435" i="21" s="1"/>
  <c r="AA45" i="4"/>
  <c r="N337" i="21" s="1"/>
  <c r="Z45" i="4"/>
  <c r="N239" i="21" s="1"/>
  <c r="Y45" i="4"/>
  <c r="N141" i="21" s="1"/>
  <c r="X45" i="4"/>
  <c r="AJ45" i="4"/>
  <c r="T45" i="4"/>
  <c r="AI44" i="4"/>
  <c r="N1120" i="21" s="1"/>
  <c r="AH44" i="4"/>
  <c r="N1022" i="21" s="1"/>
  <c r="AG44" i="4"/>
  <c r="N924" i="21" s="1"/>
  <c r="AF44" i="4"/>
  <c r="N826" i="21" s="1"/>
  <c r="AE44" i="4"/>
  <c r="N728" i="21" s="1"/>
  <c r="AD44" i="4"/>
  <c r="N630" i="21" s="1"/>
  <c r="AC44" i="4"/>
  <c r="N532" i="21" s="1"/>
  <c r="AB44" i="4"/>
  <c r="N434" i="21" s="1"/>
  <c r="AA44" i="4"/>
  <c r="N336" i="21" s="1"/>
  <c r="Z44" i="4"/>
  <c r="N238" i="21" s="1"/>
  <c r="Y44" i="4"/>
  <c r="N140" i="21" s="1"/>
  <c r="X44" i="4"/>
  <c r="AJ44" i="4"/>
  <c r="T44" i="4"/>
  <c r="AI43" i="4"/>
  <c r="N1119" i="21" s="1"/>
  <c r="AH43" i="4"/>
  <c r="N1021" i="21" s="1"/>
  <c r="AG43" i="4"/>
  <c r="N923" i="21" s="1"/>
  <c r="AF43" i="4"/>
  <c r="N825" i="21" s="1"/>
  <c r="AE43" i="4"/>
  <c r="N727" i="21" s="1"/>
  <c r="AD43" i="4"/>
  <c r="N629" i="21" s="1"/>
  <c r="AC43" i="4"/>
  <c r="N531" i="21" s="1"/>
  <c r="AB43" i="4"/>
  <c r="N433" i="21" s="1"/>
  <c r="AA43" i="4"/>
  <c r="N335" i="21" s="1"/>
  <c r="Z43" i="4"/>
  <c r="N237" i="21" s="1"/>
  <c r="Y43" i="4"/>
  <c r="N139" i="21" s="1"/>
  <c r="X43" i="4"/>
  <c r="AJ43" i="4"/>
  <c r="T43" i="4"/>
  <c r="AI42" i="4"/>
  <c r="N1118" i="21" s="1"/>
  <c r="AH42" i="4"/>
  <c r="N1020" i="21" s="1"/>
  <c r="AG42" i="4"/>
  <c r="N922" i="21" s="1"/>
  <c r="AF42" i="4"/>
  <c r="N824" i="21" s="1"/>
  <c r="AE42" i="4"/>
  <c r="N726" i="21" s="1"/>
  <c r="AD42" i="4"/>
  <c r="N628" i="21" s="1"/>
  <c r="AC42" i="4"/>
  <c r="N530" i="21" s="1"/>
  <c r="AB42" i="4"/>
  <c r="N432" i="21" s="1"/>
  <c r="AA42" i="4"/>
  <c r="N334" i="21" s="1"/>
  <c r="Z42" i="4"/>
  <c r="N236" i="21" s="1"/>
  <c r="Y42" i="4"/>
  <c r="N138" i="21" s="1"/>
  <c r="X42" i="4"/>
  <c r="AJ42" i="4"/>
  <c r="T42" i="4"/>
  <c r="AI41" i="4"/>
  <c r="N1117" i="21" s="1"/>
  <c r="AH41" i="4"/>
  <c r="N1019" i="21" s="1"/>
  <c r="AG41" i="4"/>
  <c r="N921" i="21" s="1"/>
  <c r="AF41" i="4"/>
  <c r="N823" i="21" s="1"/>
  <c r="AE41" i="4"/>
  <c r="N725" i="21" s="1"/>
  <c r="AD41" i="4"/>
  <c r="N627" i="21" s="1"/>
  <c r="AC41" i="4"/>
  <c r="N529" i="21" s="1"/>
  <c r="AB41" i="4"/>
  <c r="N431" i="21" s="1"/>
  <c r="AA41" i="4"/>
  <c r="N333" i="21" s="1"/>
  <c r="Z41" i="4"/>
  <c r="N235" i="21" s="1"/>
  <c r="Y41" i="4"/>
  <c r="N137" i="21" s="1"/>
  <c r="X41" i="4"/>
  <c r="AJ41" i="4"/>
  <c r="T41" i="4"/>
  <c r="AI40" i="4"/>
  <c r="N1116" i="21" s="1"/>
  <c r="AH40" i="4"/>
  <c r="N1018" i="21" s="1"/>
  <c r="AG40" i="4"/>
  <c r="N920" i="21" s="1"/>
  <c r="AF40" i="4"/>
  <c r="N822" i="21" s="1"/>
  <c r="AE40" i="4"/>
  <c r="N724" i="21" s="1"/>
  <c r="AD40" i="4"/>
  <c r="N626" i="21" s="1"/>
  <c r="AC40" i="4"/>
  <c r="N528" i="21" s="1"/>
  <c r="AB40" i="4"/>
  <c r="N430" i="21" s="1"/>
  <c r="AA40" i="4"/>
  <c r="N332" i="21" s="1"/>
  <c r="Z40" i="4"/>
  <c r="N234" i="21" s="1"/>
  <c r="Y40" i="4"/>
  <c r="N136" i="21" s="1"/>
  <c r="X40" i="4"/>
  <c r="AJ40" i="4"/>
  <c r="T40" i="4"/>
  <c r="AI39" i="4"/>
  <c r="N1115" i="21" s="1"/>
  <c r="AH39" i="4"/>
  <c r="N1017" i="21" s="1"/>
  <c r="AG39" i="4"/>
  <c r="N919" i="21" s="1"/>
  <c r="AF39" i="4"/>
  <c r="N821" i="21" s="1"/>
  <c r="AE39" i="4"/>
  <c r="N723" i="21" s="1"/>
  <c r="AD39" i="4"/>
  <c r="N625" i="21" s="1"/>
  <c r="AC39" i="4"/>
  <c r="N527" i="21" s="1"/>
  <c r="AB39" i="4"/>
  <c r="N429" i="21" s="1"/>
  <c r="AA39" i="4"/>
  <c r="N331" i="21" s="1"/>
  <c r="Z39" i="4"/>
  <c r="N233" i="21" s="1"/>
  <c r="Y39" i="4"/>
  <c r="N135" i="21" s="1"/>
  <c r="X39" i="4"/>
  <c r="AJ39" i="4"/>
  <c r="AI38" i="4"/>
  <c r="N1114" i="21" s="1"/>
  <c r="AH38" i="4"/>
  <c r="N1016" i="21" s="1"/>
  <c r="AG38" i="4"/>
  <c r="N918" i="21" s="1"/>
  <c r="AF38" i="4"/>
  <c r="N820" i="21" s="1"/>
  <c r="AE38" i="4"/>
  <c r="N722" i="21" s="1"/>
  <c r="AD38" i="4"/>
  <c r="N624" i="21" s="1"/>
  <c r="AC38" i="4"/>
  <c r="N526" i="21" s="1"/>
  <c r="AB38" i="4"/>
  <c r="N428" i="21" s="1"/>
  <c r="AA38" i="4"/>
  <c r="N330" i="21" s="1"/>
  <c r="Z38" i="4"/>
  <c r="N232" i="21" s="1"/>
  <c r="Y38" i="4"/>
  <c r="N134" i="21" s="1"/>
  <c r="X38" i="4"/>
  <c r="AJ38" i="4"/>
  <c r="T38" i="4"/>
  <c r="AI37" i="4"/>
  <c r="N1113" i="21" s="1"/>
  <c r="AH37" i="4"/>
  <c r="N1015" i="21" s="1"/>
  <c r="AG37" i="4"/>
  <c r="N917" i="21" s="1"/>
  <c r="AF37" i="4"/>
  <c r="N819" i="21" s="1"/>
  <c r="AE37" i="4"/>
  <c r="N721" i="21" s="1"/>
  <c r="AC37" i="4"/>
  <c r="N525" i="21" s="1"/>
  <c r="AB37" i="4"/>
  <c r="N427" i="21" s="1"/>
  <c r="AA37" i="4"/>
  <c r="N329" i="21" s="1"/>
  <c r="Z37" i="4"/>
  <c r="N231" i="21" s="1"/>
  <c r="Y37" i="4"/>
  <c r="N133" i="21" s="1"/>
  <c r="X37" i="4"/>
  <c r="T37" i="4"/>
  <c r="AI36" i="4"/>
  <c r="N1112" i="21" s="1"/>
  <c r="AH36" i="4"/>
  <c r="N1014" i="21" s="1"/>
  <c r="AG36" i="4"/>
  <c r="N916" i="21" s="1"/>
  <c r="AF36" i="4"/>
  <c r="N818" i="21" s="1"/>
  <c r="AE36" i="4"/>
  <c r="N720" i="21" s="1"/>
  <c r="AC36" i="4"/>
  <c r="N524" i="21" s="1"/>
  <c r="AB36" i="4"/>
  <c r="N426" i="21" s="1"/>
  <c r="AA36" i="4"/>
  <c r="N328" i="21" s="1"/>
  <c r="Z36" i="4"/>
  <c r="N230" i="21" s="1"/>
  <c r="Y36" i="4"/>
  <c r="N132" i="21" s="1"/>
  <c r="X36" i="4"/>
  <c r="T36" i="4"/>
  <c r="AI35" i="4"/>
  <c r="N1111" i="21" s="1"/>
  <c r="AH35" i="4"/>
  <c r="N1013" i="21" s="1"/>
  <c r="AG35" i="4"/>
  <c r="N915" i="21" s="1"/>
  <c r="AF35" i="4"/>
  <c r="N817" i="21" s="1"/>
  <c r="AE35" i="4"/>
  <c r="N719" i="21" s="1"/>
  <c r="AD35" i="4"/>
  <c r="N621" i="21" s="1"/>
  <c r="AB35" i="4"/>
  <c r="N425" i="21" s="1"/>
  <c r="AA35" i="4"/>
  <c r="N327" i="21" s="1"/>
  <c r="Z35" i="4"/>
  <c r="N229" i="21" s="1"/>
  <c r="Y35" i="4"/>
  <c r="N131" i="21" s="1"/>
  <c r="X35" i="4"/>
  <c r="T35" i="4"/>
  <c r="AI34" i="4"/>
  <c r="N1110" i="21" s="1"/>
  <c r="AH34" i="4"/>
  <c r="N1012" i="21" s="1"/>
  <c r="AG34" i="4"/>
  <c r="N914" i="21" s="1"/>
  <c r="AF34" i="4"/>
  <c r="N816" i="21" s="1"/>
  <c r="AE34" i="4"/>
  <c r="N718" i="21" s="1"/>
  <c r="AD34" i="4"/>
  <c r="N620" i="21" s="1"/>
  <c r="AC34" i="4"/>
  <c r="N522" i="21" s="1"/>
  <c r="AB34" i="4"/>
  <c r="N424" i="21" s="1"/>
  <c r="AA34" i="4"/>
  <c r="N326" i="21" s="1"/>
  <c r="Z34" i="4"/>
  <c r="N228" i="21" s="1"/>
  <c r="Y34" i="4"/>
  <c r="N130" i="21" s="1"/>
  <c r="X34" i="4"/>
  <c r="AJ34" i="4"/>
  <c r="T34" i="4"/>
  <c r="AI33" i="4"/>
  <c r="N1109" i="21" s="1"/>
  <c r="AH33" i="4"/>
  <c r="N1011" i="21" s="1"/>
  <c r="AG33" i="4"/>
  <c r="N913" i="21" s="1"/>
  <c r="AF33" i="4"/>
  <c r="N815" i="21" s="1"/>
  <c r="AE33" i="4"/>
  <c r="N717" i="21" s="1"/>
  <c r="AD33" i="4"/>
  <c r="N619" i="21" s="1"/>
  <c r="AC33" i="4"/>
  <c r="N521" i="21" s="1"/>
  <c r="AB33" i="4"/>
  <c r="N423" i="21" s="1"/>
  <c r="AA33" i="4"/>
  <c r="N325" i="21" s="1"/>
  <c r="Z33" i="4"/>
  <c r="N227" i="21" s="1"/>
  <c r="Y33" i="4"/>
  <c r="N129" i="21" s="1"/>
  <c r="X33" i="4"/>
  <c r="AJ33" i="4"/>
  <c r="T33" i="4"/>
  <c r="AI32" i="4"/>
  <c r="N1108" i="21" s="1"/>
  <c r="AH32" i="4"/>
  <c r="N1010" i="21" s="1"/>
  <c r="AG32" i="4"/>
  <c r="N912" i="21" s="1"/>
  <c r="AF32" i="4"/>
  <c r="N814" i="21" s="1"/>
  <c r="AE32" i="4"/>
  <c r="N716" i="21" s="1"/>
  <c r="AD32" i="4"/>
  <c r="N618" i="21" s="1"/>
  <c r="AC32" i="4"/>
  <c r="N520" i="21" s="1"/>
  <c r="AB32" i="4"/>
  <c r="N422" i="21" s="1"/>
  <c r="AA32" i="4"/>
  <c r="N324" i="21" s="1"/>
  <c r="Z32" i="4"/>
  <c r="N226" i="21" s="1"/>
  <c r="Y32" i="4"/>
  <c r="N128" i="21" s="1"/>
  <c r="X32" i="4"/>
  <c r="AJ32" i="4"/>
  <c r="T32" i="4"/>
  <c r="AI31" i="4"/>
  <c r="N1107" i="21" s="1"/>
  <c r="AH31" i="4"/>
  <c r="N1009" i="21" s="1"/>
  <c r="AG31" i="4"/>
  <c r="N911" i="21" s="1"/>
  <c r="AF31" i="4"/>
  <c r="N813" i="21" s="1"/>
  <c r="AE31" i="4"/>
  <c r="N715" i="21" s="1"/>
  <c r="AD31" i="4"/>
  <c r="N617" i="21" s="1"/>
  <c r="AC31" i="4"/>
  <c r="N519" i="21" s="1"/>
  <c r="AB31" i="4"/>
  <c r="N421" i="21" s="1"/>
  <c r="AA31" i="4"/>
  <c r="N323" i="21" s="1"/>
  <c r="Z31" i="4"/>
  <c r="N225" i="21" s="1"/>
  <c r="Y31" i="4"/>
  <c r="N127" i="21" s="1"/>
  <c r="X31" i="4"/>
  <c r="AJ31" i="4"/>
  <c r="T31" i="4"/>
  <c r="AI30" i="4"/>
  <c r="N1106" i="21" s="1"/>
  <c r="AH30" i="4"/>
  <c r="N1008" i="21" s="1"/>
  <c r="AG30" i="4"/>
  <c r="N910" i="21" s="1"/>
  <c r="AF30" i="4"/>
  <c r="N812" i="21" s="1"/>
  <c r="AE30" i="4"/>
  <c r="N714" i="21" s="1"/>
  <c r="AD30" i="4"/>
  <c r="N616" i="21" s="1"/>
  <c r="AC30" i="4"/>
  <c r="N518" i="21" s="1"/>
  <c r="AB30" i="4"/>
  <c r="N420" i="21" s="1"/>
  <c r="AA30" i="4"/>
  <c r="N322" i="21" s="1"/>
  <c r="Z30" i="4"/>
  <c r="N224" i="21" s="1"/>
  <c r="Y30" i="4"/>
  <c r="N126" i="21" s="1"/>
  <c r="X30" i="4"/>
  <c r="AJ30" i="4"/>
  <c r="T30" i="4"/>
  <c r="AI29" i="4"/>
  <c r="N1105" i="21" s="1"/>
  <c r="AH29" i="4"/>
  <c r="N1007" i="21" s="1"/>
  <c r="AG29" i="4"/>
  <c r="N909" i="21" s="1"/>
  <c r="AF29" i="4"/>
  <c r="N811" i="21" s="1"/>
  <c r="AE29" i="4"/>
  <c r="N713" i="21" s="1"/>
  <c r="AD29" i="4"/>
  <c r="N615" i="21" s="1"/>
  <c r="AC29" i="4"/>
  <c r="N517" i="21" s="1"/>
  <c r="AB29" i="4"/>
  <c r="N419" i="21" s="1"/>
  <c r="AA29" i="4"/>
  <c r="N321" i="21" s="1"/>
  <c r="Z29" i="4"/>
  <c r="N223" i="21" s="1"/>
  <c r="Y29" i="4"/>
  <c r="N125" i="21" s="1"/>
  <c r="X29" i="4"/>
  <c r="AJ29" i="4"/>
  <c r="T29" i="4"/>
  <c r="AI28" i="4"/>
  <c r="N1104" i="21" s="1"/>
  <c r="AH28" i="4"/>
  <c r="N1006" i="21" s="1"/>
  <c r="AG28" i="4"/>
  <c r="N908" i="21" s="1"/>
  <c r="AF28" i="4"/>
  <c r="N810" i="21" s="1"/>
  <c r="AE28" i="4"/>
  <c r="N712" i="21" s="1"/>
  <c r="AD28" i="4"/>
  <c r="N614" i="21" s="1"/>
  <c r="AC28" i="4"/>
  <c r="N516" i="21" s="1"/>
  <c r="AB28" i="4"/>
  <c r="N418" i="21" s="1"/>
  <c r="AA28" i="4"/>
  <c r="N320" i="21" s="1"/>
  <c r="Z28" i="4"/>
  <c r="N222" i="21" s="1"/>
  <c r="Y28" i="4"/>
  <c r="N124" i="21" s="1"/>
  <c r="X28" i="4"/>
  <c r="AJ28" i="4"/>
  <c r="T28" i="4"/>
  <c r="AI27" i="4"/>
  <c r="N1103" i="21" s="1"/>
  <c r="AH27" i="4"/>
  <c r="N1005" i="21" s="1"/>
  <c r="AG27" i="4"/>
  <c r="N907" i="21" s="1"/>
  <c r="AF27" i="4"/>
  <c r="N809" i="21" s="1"/>
  <c r="AE27" i="4"/>
  <c r="N711" i="21" s="1"/>
  <c r="AD27" i="4"/>
  <c r="N613" i="21" s="1"/>
  <c r="AC27" i="4"/>
  <c r="N515" i="21" s="1"/>
  <c r="AB27" i="4"/>
  <c r="N417" i="21" s="1"/>
  <c r="AA27" i="4"/>
  <c r="N319" i="21" s="1"/>
  <c r="Z27" i="4"/>
  <c r="N221" i="21" s="1"/>
  <c r="Y27" i="4"/>
  <c r="N123" i="21" s="1"/>
  <c r="X27" i="4"/>
  <c r="AJ27" i="4"/>
  <c r="T27" i="4"/>
  <c r="AI26" i="4"/>
  <c r="N1102" i="21" s="1"/>
  <c r="AH26" i="4"/>
  <c r="N1004" i="21" s="1"/>
  <c r="AG26" i="4"/>
  <c r="N906" i="21" s="1"/>
  <c r="AF26" i="4"/>
  <c r="N808" i="21" s="1"/>
  <c r="AE26" i="4"/>
  <c r="N710" i="21" s="1"/>
  <c r="AD26" i="4"/>
  <c r="N612" i="21" s="1"/>
  <c r="AC26" i="4"/>
  <c r="N514" i="21" s="1"/>
  <c r="AB26" i="4"/>
  <c r="N416" i="21" s="1"/>
  <c r="AA26" i="4"/>
  <c r="N318" i="21" s="1"/>
  <c r="Z26" i="4"/>
  <c r="N220" i="21" s="1"/>
  <c r="Y26" i="4"/>
  <c r="N122" i="21" s="1"/>
  <c r="X26" i="4"/>
  <c r="AJ26" i="4"/>
  <c r="T26" i="4"/>
  <c r="AI25" i="4"/>
  <c r="N1101" i="21" s="1"/>
  <c r="AH25" i="4"/>
  <c r="N1003" i="21" s="1"/>
  <c r="AG25" i="4"/>
  <c r="N905" i="21" s="1"/>
  <c r="AF25" i="4"/>
  <c r="N807" i="21" s="1"/>
  <c r="AE25" i="4"/>
  <c r="N709" i="21" s="1"/>
  <c r="AD25" i="4"/>
  <c r="N611" i="21" s="1"/>
  <c r="AC25" i="4"/>
  <c r="N513" i="21" s="1"/>
  <c r="AB25" i="4"/>
  <c r="N415" i="21" s="1"/>
  <c r="AA25" i="4"/>
  <c r="N317" i="21" s="1"/>
  <c r="Z25" i="4"/>
  <c r="N219" i="21" s="1"/>
  <c r="Y25" i="4"/>
  <c r="N121" i="21" s="1"/>
  <c r="X25" i="4"/>
  <c r="AJ25" i="4"/>
  <c r="T25" i="4"/>
  <c r="AI24" i="4"/>
  <c r="N1100" i="21" s="1"/>
  <c r="AH24" i="4"/>
  <c r="N1002" i="21" s="1"/>
  <c r="AG24" i="4"/>
  <c r="N904" i="21" s="1"/>
  <c r="AF24" i="4"/>
  <c r="N806" i="21" s="1"/>
  <c r="AE24" i="4"/>
  <c r="N708" i="21" s="1"/>
  <c r="AD24" i="4"/>
  <c r="N610" i="21" s="1"/>
  <c r="AC24" i="4"/>
  <c r="N512" i="21" s="1"/>
  <c r="AB24" i="4"/>
  <c r="N414" i="21" s="1"/>
  <c r="AA24" i="4"/>
  <c r="N316" i="21" s="1"/>
  <c r="Z24" i="4"/>
  <c r="N218" i="21" s="1"/>
  <c r="Y24" i="4"/>
  <c r="N120" i="21" s="1"/>
  <c r="X24" i="4"/>
  <c r="AJ24" i="4"/>
  <c r="T24" i="4"/>
  <c r="AI23" i="4"/>
  <c r="N1099" i="21" s="1"/>
  <c r="AH23" i="4"/>
  <c r="N1001" i="21" s="1"/>
  <c r="AG23" i="4"/>
  <c r="N903" i="21" s="1"/>
  <c r="AF23" i="4"/>
  <c r="N805" i="21" s="1"/>
  <c r="AE23" i="4"/>
  <c r="N707" i="21" s="1"/>
  <c r="AD23" i="4"/>
  <c r="N609" i="21" s="1"/>
  <c r="AC23" i="4"/>
  <c r="N511" i="21" s="1"/>
  <c r="AB23" i="4"/>
  <c r="N413" i="21" s="1"/>
  <c r="AA23" i="4"/>
  <c r="N315" i="21" s="1"/>
  <c r="Z23" i="4"/>
  <c r="N217" i="21" s="1"/>
  <c r="Y23" i="4"/>
  <c r="N119" i="21" s="1"/>
  <c r="X23" i="4"/>
  <c r="AJ23" i="4"/>
  <c r="T23" i="4"/>
  <c r="AI22" i="4"/>
  <c r="N1098" i="21" s="1"/>
  <c r="AH22" i="4"/>
  <c r="N1000" i="21" s="1"/>
  <c r="AG22" i="4"/>
  <c r="N902" i="21" s="1"/>
  <c r="AF22" i="4"/>
  <c r="N804" i="21" s="1"/>
  <c r="AE22" i="4"/>
  <c r="N706" i="21" s="1"/>
  <c r="AD22" i="4"/>
  <c r="N608" i="21" s="1"/>
  <c r="AC22" i="4"/>
  <c r="N510" i="21" s="1"/>
  <c r="AB22" i="4"/>
  <c r="N412" i="21" s="1"/>
  <c r="AA22" i="4"/>
  <c r="N314" i="21" s="1"/>
  <c r="Z22" i="4"/>
  <c r="N216" i="21" s="1"/>
  <c r="Y22" i="4"/>
  <c r="N118" i="21" s="1"/>
  <c r="X22" i="4"/>
  <c r="AJ22" i="4"/>
  <c r="T22" i="4"/>
  <c r="AI21" i="4"/>
  <c r="N1097" i="21" s="1"/>
  <c r="AH21" i="4"/>
  <c r="N999" i="21" s="1"/>
  <c r="AG21" i="4"/>
  <c r="N901" i="21" s="1"/>
  <c r="AF21" i="4"/>
  <c r="N803" i="21" s="1"/>
  <c r="AE21" i="4"/>
  <c r="N705" i="21" s="1"/>
  <c r="AD21" i="4"/>
  <c r="N607" i="21" s="1"/>
  <c r="AC21" i="4"/>
  <c r="N509" i="21" s="1"/>
  <c r="AB21" i="4"/>
  <c r="N411" i="21" s="1"/>
  <c r="AA21" i="4"/>
  <c r="N313" i="21" s="1"/>
  <c r="Z21" i="4"/>
  <c r="N215" i="21" s="1"/>
  <c r="Y21" i="4"/>
  <c r="N117" i="21" s="1"/>
  <c r="X21" i="4"/>
  <c r="AJ21" i="4"/>
  <c r="T21" i="4"/>
  <c r="AI20" i="4"/>
  <c r="N1096" i="21" s="1"/>
  <c r="AH20" i="4"/>
  <c r="N998" i="21" s="1"/>
  <c r="AG20" i="4"/>
  <c r="N900" i="21" s="1"/>
  <c r="AF20" i="4"/>
  <c r="N802" i="21" s="1"/>
  <c r="AE20" i="4"/>
  <c r="N704" i="21" s="1"/>
  <c r="AD20" i="4"/>
  <c r="N606" i="21" s="1"/>
  <c r="AC20" i="4"/>
  <c r="N508" i="21" s="1"/>
  <c r="AB20" i="4"/>
  <c r="N410" i="21" s="1"/>
  <c r="AA20" i="4"/>
  <c r="N312" i="21" s="1"/>
  <c r="Z20" i="4"/>
  <c r="N214" i="21" s="1"/>
  <c r="Y20" i="4"/>
  <c r="N116" i="21" s="1"/>
  <c r="X20" i="4"/>
  <c r="AJ20" i="4"/>
  <c r="T20" i="4"/>
  <c r="AI19" i="4"/>
  <c r="N1095" i="21" s="1"/>
  <c r="AH19" i="4"/>
  <c r="N997" i="21" s="1"/>
  <c r="AG19" i="4"/>
  <c r="N899" i="21" s="1"/>
  <c r="AF19" i="4"/>
  <c r="N801" i="21" s="1"/>
  <c r="AE19" i="4"/>
  <c r="N703" i="21" s="1"/>
  <c r="AD19" i="4"/>
  <c r="N605" i="21" s="1"/>
  <c r="AB19" i="4"/>
  <c r="N409" i="21" s="1"/>
  <c r="AA19" i="4"/>
  <c r="N311" i="21" s="1"/>
  <c r="Z19" i="4"/>
  <c r="N213" i="21" s="1"/>
  <c r="Y19" i="4"/>
  <c r="N115" i="21" s="1"/>
  <c r="X19" i="4"/>
  <c r="AJ19" i="4"/>
  <c r="T19" i="4"/>
  <c r="AI18" i="4"/>
  <c r="N1094" i="21" s="1"/>
  <c r="AH18" i="4"/>
  <c r="N996" i="21" s="1"/>
  <c r="AG18" i="4"/>
  <c r="N898" i="21" s="1"/>
  <c r="AF18" i="4"/>
  <c r="N800" i="21" s="1"/>
  <c r="AE18" i="4"/>
  <c r="N702" i="21" s="1"/>
  <c r="AD18" i="4"/>
  <c r="N604" i="21" s="1"/>
  <c r="AC18" i="4"/>
  <c r="N506" i="21" s="1"/>
  <c r="AB18" i="4"/>
  <c r="N408" i="21" s="1"/>
  <c r="AA18" i="4"/>
  <c r="N310" i="21" s="1"/>
  <c r="Z18" i="4"/>
  <c r="N212" i="21" s="1"/>
  <c r="Y18" i="4"/>
  <c r="N114" i="21" s="1"/>
  <c r="X18" i="4"/>
  <c r="AJ18" i="4"/>
  <c r="T18" i="4"/>
  <c r="AI17" i="4"/>
  <c r="N1093" i="21" s="1"/>
  <c r="AH17" i="4"/>
  <c r="N995" i="21" s="1"/>
  <c r="AG17" i="4"/>
  <c r="N897" i="21" s="1"/>
  <c r="AF17" i="4"/>
  <c r="N799" i="21" s="1"/>
  <c r="AE17" i="4"/>
  <c r="N701" i="21" s="1"/>
  <c r="AD17" i="4"/>
  <c r="N603" i="21" s="1"/>
  <c r="AC17" i="4"/>
  <c r="N505" i="21" s="1"/>
  <c r="AB17" i="4"/>
  <c r="N407" i="21" s="1"/>
  <c r="AA17" i="4"/>
  <c r="N309" i="21" s="1"/>
  <c r="Z17" i="4"/>
  <c r="N211" i="21" s="1"/>
  <c r="Y17" i="4"/>
  <c r="N113" i="21" s="1"/>
  <c r="X17" i="4"/>
  <c r="AJ17" i="4"/>
  <c r="T17" i="4"/>
  <c r="AI16" i="4"/>
  <c r="N1092" i="21" s="1"/>
  <c r="AH16" i="4"/>
  <c r="N994" i="21" s="1"/>
  <c r="AG16" i="4"/>
  <c r="N896" i="21" s="1"/>
  <c r="AF16" i="4"/>
  <c r="N798" i="21" s="1"/>
  <c r="AE16" i="4"/>
  <c r="N700" i="21" s="1"/>
  <c r="AD16" i="4"/>
  <c r="N602" i="21" s="1"/>
  <c r="AC16" i="4"/>
  <c r="N504" i="21" s="1"/>
  <c r="AB16" i="4"/>
  <c r="N406" i="21" s="1"/>
  <c r="AA16" i="4"/>
  <c r="N308" i="21" s="1"/>
  <c r="Z16" i="4"/>
  <c r="N210" i="21" s="1"/>
  <c r="Y16" i="4"/>
  <c r="N112" i="21" s="1"/>
  <c r="X16" i="4"/>
  <c r="AJ16" i="4"/>
  <c r="T16" i="4"/>
  <c r="AI15" i="4"/>
  <c r="N1091" i="21" s="1"/>
  <c r="AH15" i="4"/>
  <c r="N993" i="21" s="1"/>
  <c r="AG15" i="4"/>
  <c r="N895" i="21" s="1"/>
  <c r="AF15" i="4"/>
  <c r="N797" i="21" s="1"/>
  <c r="AE15" i="4"/>
  <c r="N699" i="21" s="1"/>
  <c r="AD15" i="4"/>
  <c r="N601" i="21" s="1"/>
  <c r="AC15" i="4"/>
  <c r="N503" i="21" s="1"/>
  <c r="AB15" i="4"/>
  <c r="N405" i="21" s="1"/>
  <c r="AA15" i="4"/>
  <c r="N307" i="21" s="1"/>
  <c r="Z15" i="4"/>
  <c r="N209" i="21" s="1"/>
  <c r="Y15" i="4"/>
  <c r="N111" i="21" s="1"/>
  <c r="X15" i="4"/>
  <c r="AJ15" i="4"/>
  <c r="T15" i="4"/>
  <c r="AI14" i="4"/>
  <c r="N1090" i="21" s="1"/>
  <c r="AH14" i="4"/>
  <c r="N992" i="21" s="1"/>
  <c r="AG14" i="4"/>
  <c r="N894" i="21" s="1"/>
  <c r="AF14" i="4"/>
  <c r="N796" i="21" s="1"/>
  <c r="AE14" i="4"/>
  <c r="N698" i="21" s="1"/>
  <c r="AD14" i="4"/>
  <c r="N600" i="21" s="1"/>
  <c r="AC14" i="4"/>
  <c r="N502" i="21" s="1"/>
  <c r="AB14" i="4"/>
  <c r="N404" i="21" s="1"/>
  <c r="AA14" i="4"/>
  <c r="N306" i="21" s="1"/>
  <c r="Z14" i="4"/>
  <c r="N208" i="21" s="1"/>
  <c r="Y14" i="4"/>
  <c r="N110" i="21" s="1"/>
  <c r="X14" i="4"/>
  <c r="AJ14" i="4"/>
  <c r="T14" i="4"/>
  <c r="AI13" i="4"/>
  <c r="N1089" i="21" s="1"/>
  <c r="AH13" i="4"/>
  <c r="N991" i="21" s="1"/>
  <c r="AG13" i="4"/>
  <c r="N893" i="21" s="1"/>
  <c r="AF13" i="4"/>
  <c r="N795" i="21" s="1"/>
  <c r="AE13" i="4"/>
  <c r="N697" i="21" s="1"/>
  <c r="AD13" i="4"/>
  <c r="N599" i="21" s="1"/>
  <c r="AC13" i="4"/>
  <c r="N501" i="21" s="1"/>
  <c r="AB13" i="4"/>
  <c r="N403" i="21" s="1"/>
  <c r="AA13" i="4"/>
  <c r="N305" i="21" s="1"/>
  <c r="Z13" i="4"/>
  <c r="N207" i="21" s="1"/>
  <c r="Y13" i="4"/>
  <c r="N109" i="21" s="1"/>
  <c r="X13" i="4"/>
  <c r="AJ13" i="4"/>
  <c r="T13" i="4"/>
  <c r="AI12" i="4"/>
  <c r="N1088" i="21" s="1"/>
  <c r="AH12" i="4"/>
  <c r="N990" i="21" s="1"/>
  <c r="AG12" i="4"/>
  <c r="N892" i="21" s="1"/>
  <c r="AF12" i="4"/>
  <c r="N794" i="21" s="1"/>
  <c r="AE12" i="4"/>
  <c r="N696" i="21" s="1"/>
  <c r="AD12" i="4"/>
  <c r="N598" i="21" s="1"/>
  <c r="AC12" i="4"/>
  <c r="N500" i="21" s="1"/>
  <c r="AB12" i="4"/>
  <c r="N402" i="21" s="1"/>
  <c r="AA12" i="4"/>
  <c r="N304" i="21" s="1"/>
  <c r="Z12" i="4"/>
  <c r="N206" i="21" s="1"/>
  <c r="Y12" i="4"/>
  <c r="N108" i="21" s="1"/>
  <c r="X12" i="4"/>
  <c r="T12" i="4"/>
  <c r="AI11" i="4"/>
  <c r="N1087" i="21" s="1"/>
  <c r="AH11" i="4"/>
  <c r="N989" i="21" s="1"/>
  <c r="AG11" i="4"/>
  <c r="N891" i="21" s="1"/>
  <c r="AF11" i="4"/>
  <c r="AE11" i="4"/>
  <c r="N695" i="21" s="1"/>
  <c r="AD11" i="4"/>
  <c r="N597" i="21" s="1"/>
  <c r="AC11" i="4"/>
  <c r="N499" i="21" s="1"/>
  <c r="AB11" i="4"/>
  <c r="N401" i="21" s="1"/>
  <c r="AA11" i="4"/>
  <c r="N303" i="21" s="1"/>
  <c r="Y11" i="4"/>
  <c r="N107" i="21" s="1"/>
  <c r="X11" i="4"/>
  <c r="T11" i="4"/>
  <c r="AI10" i="4"/>
  <c r="N1086" i="21" s="1"/>
  <c r="AH10" i="4"/>
  <c r="N988" i="21" s="1"/>
  <c r="AG10" i="4"/>
  <c r="N890" i="21" s="1"/>
  <c r="AF10" i="4"/>
  <c r="N792" i="21" s="1"/>
  <c r="AE10" i="4"/>
  <c r="N694" i="21" s="1"/>
  <c r="AD10" i="4"/>
  <c r="N596" i="21" s="1"/>
  <c r="AC10" i="4"/>
  <c r="N498" i="21" s="1"/>
  <c r="AB10" i="4"/>
  <c r="N400" i="21" s="1"/>
  <c r="AA10" i="4"/>
  <c r="N302" i="21" s="1"/>
  <c r="Z10" i="4"/>
  <c r="N204" i="21" s="1"/>
  <c r="Y10" i="4"/>
  <c r="N106" i="21" s="1"/>
  <c r="X10" i="4"/>
  <c r="AJ10" i="4"/>
  <c r="T10" i="4"/>
  <c r="AI9" i="4"/>
  <c r="N1085" i="21" s="1"/>
  <c r="AH9" i="4"/>
  <c r="N987" i="21" s="1"/>
  <c r="AG9" i="4"/>
  <c r="N889" i="21" s="1"/>
  <c r="AF9" i="4"/>
  <c r="N791" i="21" s="1"/>
  <c r="AE9" i="4"/>
  <c r="N693" i="21" s="1"/>
  <c r="AD9" i="4"/>
  <c r="N595" i="21" s="1"/>
  <c r="AC9" i="4"/>
  <c r="N497" i="21" s="1"/>
  <c r="AB9" i="4"/>
  <c r="N399" i="21" s="1"/>
  <c r="AA9" i="4"/>
  <c r="N301" i="21" s="1"/>
  <c r="Z9" i="4"/>
  <c r="N203" i="21" s="1"/>
  <c r="Y9" i="4"/>
  <c r="N105" i="21" s="1"/>
  <c r="X9" i="4"/>
  <c r="AJ9" i="4"/>
  <c r="T9" i="4"/>
  <c r="AI8" i="4"/>
  <c r="N1084" i="21" s="1"/>
  <c r="AH8" i="4"/>
  <c r="N986" i="21" s="1"/>
  <c r="AG8" i="4"/>
  <c r="N888" i="21" s="1"/>
  <c r="AF8" i="4"/>
  <c r="N790" i="21" s="1"/>
  <c r="AE8" i="4"/>
  <c r="N692" i="21" s="1"/>
  <c r="AD8" i="4"/>
  <c r="N594" i="21" s="1"/>
  <c r="AC8" i="4"/>
  <c r="N496" i="21" s="1"/>
  <c r="AB8" i="4"/>
  <c r="N398" i="21" s="1"/>
  <c r="AA8" i="4"/>
  <c r="N300" i="21" s="1"/>
  <c r="Z8" i="4"/>
  <c r="N202" i="21" s="1"/>
  <c r="Y8" i="4"/>
  <c r="N104" i="21" s="1"/>
  <c r="X8" i="4"/>
  <c r="AJ8" i="4"/>
  <c r="T8" i="4"/>
  <c r="AI7" i="4"/>
  <c r="N1083" i="21" s="1"/>
  <c r="AH7" i="4"/>
  <c r="N985" i="21" s="1"/>
  <c r="AG7" i="4"/>
  <c r="N887" i="21" s="1"/>
  <c r="AF7" i="4"/>
  <c r="N789" i="21" s="1"/>
  <c r="AE7" i="4"/>
  <c r="N691" i="21" s="1"/>
  <c r="AD7" i="4"/>
  <c r="N593" i="21" s="1"/>
  <c r="AC7" i="4"/>
  <c r="N495" i="21" s="1"/>
  <c r="AB7" i="4"/>
  <c r="N397" i="21" s="1"/>
  <c r="AA7" i="4"/>
  <c r="N299" i="21" s="1"/>
  <c r="Z7" i="4"/>
  <c r="N201" i="21" s="1"/>
  <c r="Y7" i="4"/>
  <c r="N103" i="21" s="1"/>
  <c r="X7" i="4"/>
  <c r="AJ7" i="4"/>
  <c r="T7" i="4"/>
  <c r="AI6" i="4"/>
  <c r="N1082" i="21" s="1"/>
  <c r="AH6" i="4"/>
  <c r="N984" i="21" s="1"/>
  <c r="AG6" i="4"/>
  <c r="N886" i="21" s="1"/>
  <c r="AF6" i="4"/>
  <c r="N788" i="21" s="1"/>
  <c r="AE6" i="4"/>
  <c r="N690" i="21" s="1"/>
  <c r="AD6" i="4"/>
  <c r="N592" i="21" s="1"/>
  <c r="AC6" i="4"/>
  <c r="N494" i="21" s="1"/>
  <c r="AB6" i="4"/>
  <c r="N396" i="21" s="1"/>
  <c r="AA6" i="4"/>
  <c r="N298" i="21" s="1"/>
  <c r="Z6" i="4"/>
  <c r="N200" i="21" s="1"/>
  <c r="Y6" i="4"/>
  <c r="N102" i="21" s="1"/>
  <c r="X6" i="4"/>
  <c r="AJ6" i="4"/>
  <c r="T6" i="4"/>
  <c r="AI5" i="4"/>
  <c r="N1081" i="21" s="1"/>
  <c r="AH5" i="4"/>
  <c r="N983" i="21" s="1"/>
  <c r="AG5" i="4"/>
  <c r="N885" i="21" s="1"/>
  <c r="AF5" i="4"/>
  <c r="N787" i="21" s="1"/>
  <c r="AE5" i="4"/>
  <c r="N689" i="21" s="1"/>
  <c r="AD5" i="4"/>
  <c r="N591" i="21" s="1"/>
  <c r="AC5" i="4"/>
  <c r="N493" i="21" s="1"/>
  <c r="AB5" i="4"/>
  <c r="N395" i="21" s="1"/>
  <c r="AA5" i="4"/>
  <c r="N297" i="21" s="1"/>
  <c r="Z5" i="4"/>
  <c r="N199" i="21" s="1"/>
  <c r="Y5" i="4"/>
  <c r="N101" i="21" s="1"/>
  <c r="X5" i="4"/>
  <c r="T5" i="4"/>
  <c r="P2792" i="3"/>
  <c r="P2749" i="3"/>
  <c r="P2706" i="3"/>
  <c r="P2663" i="3"/>
  <c r="P1087" i="3"/>
  <c r="P989" i="3"/>
  <c r="P891" i="3"/>
  <c r="P793" i="3"/>
  <c r="P695" i="3"/>
  <c r="P597" i="3"/>
  <c r="P499" i="3"/>
  <c r="AI226" i="1"/>
  <c r="AH226" i="1"/>
  <c r="AG226" i="1"/>
  <c r="AF226" i="1"/>
  <c r="AE226" i="1"/>
  <c r="AD226" i="1"/>
  <c r="AC226" i="1"/>
  <c r="AB226" i="1"/>
  <c r="AA226" i="1"/>
  <c r="Z226" i="1"/>
  <c r="Y226" i="1"/>
  <c r="X226" i="1"/>
  <c r="AJ226" i="1"/>
  <c r="T226" i="1"/>
  <c r="AI225" i="1"/>
  <c r="AH225" i="1"/>
  <c r="AG225" i="1"/>
  <c r="AF225" i="1"/>
  <c r="AE225" i="1"/>
  <c r="AD225" i="1"/>
  <c r="AC225" i="1"/>
  <c r="AB225" i="1"/>
  <c r="AA225" i="1"/>
  <c r="Z225" i="1"/>
  <c r="Y225" i="1"/>
  <c r="X225" i="1"/>
  <c r="AJ225" i="1"/>
  <c r="T225" i="1"/>
  <c r="AI224" i="1"/>
  <c r="AH224" i="1"/>
  <c r="AG224" i="1"/>
  <c r="AF224" i="1"/>
  <c r="AE224" i="1"/>
  <c r="AD224" i="1"/>
  <c r="AC224" i="1"/>
  <c r="AB224" i="1"/>
  <c r="AA224" i="1"/>
  <c r="Z224" i="1"/>
  <c r="Y224" i="1"/>
  <c r="X224" i="1"/>
  <c r="AJ224" i="1"/>
  <c r="T224" i="1"/>
  <c r="AI223" i="1"/>
  <c r="AH223" i="1"/>
  <c r="AG223" i="1"/>
  <c r="AF223" i="1"/>
  <c r="AE223" i="1"/>
  <c r="AD223" i="1"/>
  <c r="AC223" i="1"/>
  <c r="AB223" i="1"/>
  <c r="AA223" i="1"/>
  <c r="Z223" i="1"/>
  <c r="Y223" i="1"/>
  <c r="X223" i="1"/>
  <c r="AJ223" i="1"/>
  <c r="T223" i="1"/>
  <c r="AI222" i="1"/>
  <c r="AH222" i="1"/>
  <c r="AG222" i="1"/>
  <c r="AF222" i="1"/>
  <c r="AE222" i="1"/>
  <c r="AD222" i="1"/>
  <c r="AC222" i="1"/>
  <c r="AB222" i="1"/>
  <c r="AA222" i="1"/>
  <c r="Z222" i="1"/>
  <c r="Y222" i="1"/>
  <c r="X222" i="1"/>
  <c r="AJ222" i="1"/>
  <c r="T222" i="1"/>
  <c r="AI221" i="1"/>
  <c r="AH221" i="1"/>
  <c r="AG221" i="1"/>
  <c r="AF221" i="1"/>
  <c r="AE221" i="1"/>
  <c r="AD221" i="1"/>
  <c r="AC221" i="1"/>
  <c r="AB221" i="1"/>
  <c r="AA221" i="1"/>
  <c r="Z221" i="1"/>
  <c r="Y221" i="1"/>
  <c r="X221" i="1"/>
  <c r="AJ221" i="1"/>
  <c r="T221" i="1"/>
  <c r="AI220" i="1"/>
  <c r="AH220" i="1"/>
  <c r="AG220" i="1"/>
  <c r="AF220" i="1"/>
  <c r="AE220" i="1"/>
  <c r="AD220" i="1"/>
  <c r="AC220" i="1"/>
  <c r="AB220" i="1"/>
  <c r="AA220" i="1"/>
  <c r="Z220" i="1"/>
  <c r="Y220" i="1"/>
  <c r="X220" i="1"/>
  <c r="AJ220" i="1"/>
  <c r="T220" i="1"/>
  <c r="AI219" i="1"/>
  <c r="AH219" i="1"/>
  <c r="AG219" i="1"/>
  <c r="AF219" i="1"/>
  <c r="AE219" i="1"/>
  <c r="AD219" i="1"/>
  <c r="AC219" i="1"/>
  <c r="AB219" i="1"/>
  <c r="AA219" i="1"/>
  <c r="Z219" i="1"/>
  <c r="Y219" i="1"/>
  <c r="X219" i="1"/>
  <c r="AJ219" i="1"/>
  <c r="T219" i="1"/>
  <c r="AI218" i="1"/>
  <c r="AH218" i="1"/>
  <c r="AG218" i="1"/>
  <c r="AF218" i="1"/>
  <c r="AE218" i="1"/>
  <c r="AD218" i="1"/>
  <c r="AC218" i="1"/>
  <c r="AB218" i="1"/>
  <c r="AA218" i="1"/>
  <c r="Z218" i="1"/>
  <c r="Y218" i="1"/>
  <c r="X218" i="1"/>
  <c r="AJ218" i="1"/>
  <c r="T218" i="1"/>
  <c r="AI217" i="1"/>
  <c r="AH217" i="1"/>
  <c r="AG217" i="1"/>
  <c r="AF217" i="1"/>
  <c r="AE217" i="1"/>
  <c r="AD217" i="1"/>
  <c r="AC217" i="1"/>
  <c r="AB217" i="1"/>
  <c r="AA217" i="1"/>
  <c r="Z217" i="1"/>
  <c r="Y217" i="1"/>
  <c r="X217" i="1"/>
  <c r="AJ217" i="1"/>
  <c r="T217" i="1"/>
  <c r="AI216" i="1"/>
  <c r="AH216" i="1"/>
  <c r="AG216" i="1"/>
  <c r="AF216" i="1"/>
  <c r="AE216" i="1"/>
  <c r="AD216" i="1"/>
  <c r="AC216" i="1"/>
  <c r="AB216" i="1"/>
  <c r="AA216" i="1"/>
  <c r="Z216" i="1"/>
  <c r="Y216" i="1"/>
  <c r="X216" i="1"/>
  <c r="AJ216" i="1"/>
  <c r="T216" i="1"/>
  <c r="AI215" i="1"/>
  <c r="AH215" i="1"/>
  <c r="AG215" i="1"/>
  <c r="AF215" i="1"/>
  <c r="AE215" i="1"/>
  <c r="AD215" i="1"/>
  <c r="AC215" i="1"/>
  <c r="AB215" i="1"/>
  <c r="AA215" i="1"/>
  <c r="Z215" i="1"/>
  <c r="Y215" i="1"/>
  <c r="X215" i="1"/>
  <c r="AJ215" i="1"/>
  <c r="T215" i="1"/>
  <c r="AI214" i="1"/>
  <c r="AH214" i="1"/>
  <c r="AG214" i="1"/>
  <c r="AF214" i="1"/>
  <c r="AE214" i="1"/>
  <c r="AD214" i="1"/>
  <c r="AC214" i="1"/>
  <c r="AB214" i="1"/>
  <c r="AA214" i="1"/>
  <c r="Z214" i="1"/>
  <c r="Y214" i="1"/>
  <c r="X214" i="1"/>
  <c r="AJ214" i="1"/>
  <c r="T214" i="1"/>
  <c r="AI213" i="1"/>
  <c r="AH213" i="1"/>
  <c r="AG213" i="1"/>
  <c r="AF213" i="1"/>
  <c r="AE213" i="1"/>
  <c r="AD213" i="1"/>
  <c r="AC213" i="1"/>
  <c r="AB213" i="1"/>
  <c r="AA213" i="1"/>
  <c r="Z213" i="1"/>
  <c r="Y213" i="1"/>
  <c r="X213" i="1"/>
  <c r="AJ213" i="1"/>
  <c r="T213" i="1"/>
  <c r="AI212" i="1"/>
  <c r="AH212" i="1"/>
  <c r="AG212" i="1"/>
  <c r="AF212" i="1"/>
  <c r="AE212" i="1"/>
  <c r="AD212" i="1"/>
  <c r="AC212" i="1"/>
  <c r="AB212" i="1"/>
  <c r="AA212" i="1"/>
  <c r="Z212" i="1"/>
  <c r="Y212" i="1"/>
  <c r="X212" i="1"/>
  <c r="AJ212" i="1"/>
  <c r="T212" i="1"/>
  <c r="AI211" i="1"/>
  <c r="AH211" i="1"/>
  <c r="AG211" i="1"/>
  <c r="AF211" i="1"/>
  <c r="AE211" i="1"/>
  <c r="AD211" i="1"/>
  <c r="AC211" i="1"/>
  <c r="AB211" i="1"/>
  <c r="AA211" i="1"/>
  <c r="Z211" i="1"/>
  <c r="Y211" i="1"/>
  <c r="X211" i="1"/>
  <c r="AJ211" i="1"/>
  <c r="T211" i="1"/>
  <c r="AI210" i="1"/>
  <c r="AH210" i="1"/>
  <c r="AG210" i="1"/>
  <c r="AF210" i="1"/>
  <c r="AE210" i="1"/>
  <c r="AD210" i="1"/>
  <c r="AC210" i="1"/>
  <c r="AB210" i="1"/>
  <c r="AA210" i="1"/>
  <c r="Z210" i="1"/>
  <c r="Y210" i="1"/>
  <c r="X210" i="1"/>
  <c r="AJ210" i="1"/>
  <c r="T210" i="1"/>
  <c r="AI209" i="1"/>
  <c r="AH209" i="1"/>
  <c r="AG209" i="1"/>
  <c r="AF209" i="1"/>
  <c r="AE209" i="1"/>
  <c r="AD209" i="1"/>
  <c r="AC209" i="1"/>
  <c r="AB209" i="1"/>
  <c r="AA209" i="1"/>
  <c r="Z209" i="1"/>
  <c r="Y209" i="1"/>
  <c r="X209" i="1"/>
  <c r="AJ209" i="1"/>
  <c r="T209" i="1"/>
  <c r="AI208" i="1"/>
  <c r="AH208" i="1"/>
  <c r="AG208" i="1"/>
  <c r="AF208" i="1"/>
  <c r="AE208" i="1"/>
  <c r="AD208" i="1"/>
  <c r="AC208" i="1"/>
  <c r="AB208" i="1"/>
  <c r="AA208" i="1"/>
  <c r="Z208" i="1"/>
  <c r="Y208" i="1"/>
  <c r="X208" i="1"/>
  <c r="AJ208" i="1"/>
  <c r="T208" i="1"/>
  <c r="AI207" i="1"/>
  <c r="AH207" i="1"/>
  <c r="AG207" i="1"/>
  <c r="AF207" i="1"/>
  <c r="AE207" i="1"/>
  <c r="AD207" i="1"/>
  <c r="AC207" i="1"/>
  <c r="AB207" i="1"/>
  <c r="AA207" i="1"/>
  <c r="Z207" i="1"/>
  <c r="Y207" i="1"/>
  <c r="X207" i="1"/>
  <c r="AJ207" i="1"/>
  <c r="T207" i="1"/>
  <c r="AI206" i="1"/>
  <c r="AH206" i="1"/>
  <c r="AG206" i="1"/>
  <c r="AF206" i="1"/>
  <c r="AE206" i="1"/>
  <c r="AD206" i="1"/>
  <c r="AC206" i="1"/>
  <c r="AB206" i="1"/>
  <c r="AA206" i="1"/>
  <c r="Z206" i="1"/>
  <c r="Y206" i="1"/>
  <c r="X206" i="1"/>
  <c r="AJ206" i="1"/>
  <c r="T206" i="1"/>
  <c r="AI205" i="1"/>
  <c r="AH205" i="1"/>
  <c r="AG205" i="1"/>
  <c r="AF205" i="1"/>
  <c r="AE205" i="1"/>
  <c r="AD205" i="1"/>
  <c r="AC205" i="1"/>
  <c r="AB205" i="1"/>
  <c r="AA205" i="1"/>
  <c r="Z205" i="1"/>
  <c r="Y205" i="1"/>
  <c r="X205" i="1"/>
  <c r="AJ205" i="1"/>
  <c r="T205" i="1"/>
  <c r="AI204" i="1"/>
  <c r="AH204" i="1"/>
  <c r="AG204" i="1"/>
  <c r="AF204" i="1"/>
  <c r="AE204" i="1"/>
  <c r="AD204" i="1"/>
  <c r="AC204" i="1"/>
  <c r="AB204" i="1"/>
  <c r="AA204" i="1"/>
  <c r="Z204" i="1"/>
  <c r="Y204" i="1"/>
  <c r="X204" i="1"/>
  <c r="AJ204" i="1"/>
  <c r="T204" i="1"/>
  <c r="AI203" i="1"/>
  <c r="AH203" i="1"/>
  <c r="AG203" i="1"/>
  <c r="AF203" i="1"/>
  <c r="AE203" i="1"/>
  <c r="AD203" i="1"/>
  <c r="AC203" i="1"/>
  <c r="AB203" i="1"/>
  <c r="AA203" i="1"/>
  <c r="Z203" i="1"/>
  <c r="Y203" i="1"/>
  <c r="X203" i="1"/>
  <c r="AJ203" i="1"/>
  <c r="T203" i="1"/>
  <c r="AI202" i="1"/>
  <c r="AH202" i="1"/>
  <c r="AG202" i="1"/>
  <c r="AF202" i="1"/>
  <c r="AE202" i="1"/>
  <c r="AD202" i="1"/>
  <c r="AC202" i="1"/>
  <c r="AB202" i="1"/>
  <c r="AA202" i="1"/>
  <c r="Z202" i="1"/>
  <c r="Y202" i="1"/>
  <c r="X202" i="1"/>
  <c r="AJ202" i="1"/>
  <c r="T202" i="1"/>
  <c r="AI201" i="1"/>
  <c r="AH201" i="1"/>
  <c r="AG201" i="1"/>
  <c r="AF201" i="1"/>
  <c r="AE201" i="1"/>
  <c r="AD201" i="1"/>
  <c r="AC201" i="1"/>
  <c r="AB201" i="1"/>
  <c r="AA201" i="1"/>
  <c r="Z201" i="1"/>
  <c r="Y201" i="1"/>
  <c r="X201" i="1"/>
  <c r="AJ201" i="1"/>
  <c r="T201" i="1"/>
  <c r="AI200" i="1"/>
  <c r="AH200" i="1"/>
  <c r="AG200" i="1"/>
  <c r="AF200" i="1"/>
  <c r="AE200" i="1"/>
  <c r="AD200" i="1"/>
  <c r="AC200" i="1"/>
  <c r="AB200" i="1"/>
  <c r="AA200" i="1"/>
  <c r="Z200" i="1"/>
  <c r="Y200" i="1"/>
  <c r="X200" i="1"/>
  <c r="AJ200" i="1"/>
  <c r="T200" i="1"/>
  <c r="AI199" i="1"/>
  <c r="AH199" i="1"/>
  <c r="AG199" i="1"/>
  <c r="AF199" i="1"/>
  <c r="AE199" i="1"/>
  <c r="AD199" i="1"/>
  <c r="AC199" i="1"/>
  <c r="AB199" i="1"/>
  <c r="AA199" i="1"/>
  <c r="Z199" i="1"/>
  <c r="Y199" i="1"/>
  <c r="X199" i="1"/>
  <c r="AJ199" i="1"/>
  <c r="T199" i="1"/>
  <c r="AI198" i="1"/>
  <c r="AH198" i="1"/>
  <c r="AG198" i="1"/>
  <c r="AF198" i="1"/>
  <c r="AE198" i="1"/>
  <c r="AD198" i="1"/>
  <c r="AC198" i="1"/>
  <c r="AB198" i="1"/>
  <c r="AA198" i="1"/>
  <c r="Z198" i="1"/>
  <c r="Y198" i="1"/>
  <c r="X198" i="1"/>
  <c r="AJ198" i="1"/>
  <c r="T198" i="1"/>
  <c r="AI197" i="1"/>
  <c r="AH197" i="1"/>
  <c r="AG197" i="1"/>
  <c r="AF197" i="1"/>
  <c r="AE197" i="1"/>
  <c r="AD197" i="1"/>
  <c r="AC197" i="1"/>
  <c r="AB197" i="1"/>
  <c r="AA197" i="1"/>
  <c r="Z197" i="1"/>
  <c r="Y197" i="1"/>
  <c r="X197" i="1"/>
  <c r="AJ197" i="1"/>
  <c r="T197" i="1"/>
  <c r="AI196" i="1"/>
  <c r="AH196" i="1"/>
  <c r="AG196" i="1"/>
  <c r="AF196" i="1"/>
  <c r="AE196" i="1"/>
  <c r="AD196" i="1"/>
  <c r="AC196" i="1"/>
  <c r="AB196" i="1"/>
  <c r="AA196" i="1"/>
  <c r="Z196" i="1"/>
  <c r="Y196" i="1"/>
  <c r="X196" i="1"/>
  <c r="AJ196" i="1"/>
  <c r="T196" i="1"/>
  <c r="AI195" i="1"/>
  <c r="AH195" i="1"/>
  <c r="AG195" i="1"/>
  <c r="AF195" i="1"/>
  <c r="AE195" i="1"/>
  <c r="AD195" i="1"/>
  <c r="AC195" i="1"/>
  <c r="AB195" i="1"/>
  <c r="AA195" i="1"/>
  <c r="Z195" i="1"/>
  <c r="Y195" i="1"/>
  <c r="X195" i="1"/>
  <c r="AJ195" i="1"/>
  <c r="T195" i="1"/>
  <c r="AI194" i="1"/>
  <c r="AH194" i="1"/>
  <c r="AG194" i="1"/>
  <c r="AF194" i="1"/>
  <c r="AE194" i="1"/>
  <c r="AD194" i="1"/>
  <c r="AC194" i="1"/>
  <c r="AB194" i="1"/>
  <c r="AA194" i="1"/>
  <c r="Z194" i="1"/>
  <c r="Y194" i="1"/>
  <c r="X194" i="1"/>
  <c r="AJ194" i="1"/>
  <c r="T194" i="1"/>
  <c r="AI193" i="1"/>
  <c r="AH193" i="1"/>
  <c r="AG193" i="1"/>
  <c r="AF193" i="1"/>
  <c r="AE193" i="1"/>
  <c r="AD193" i="1"/>
  <c r="AC193" i="1"/>
  <c r="AB193" i="1"/>
  <c r="AA193" i="1"/>
  <c r="Z193" i="1"/>
  <c r="Y193" i="1"/>
  <c r="X193" i="1"/>
  <c r="AJ193" i="1"/>
  <c r="T193" i="1"/>
  <c r="AI192" i="1"/>
  <c r="AH192" i="1"/>
  <c r="AG192" i="1"/>
  <c r="AF192" i="1"/>
  <c r="AE192" i="1"/>
  <c r="AD192" i="1"/>
  <c r="AC192" i="1"/>
  <c r="AB192" i="1"/>
  <c r="AA192" i="1"/>
  <c r="Z192" i="1"/>
  <c r="Y192" i="1"/>
  <c r="X192" i="1"/>
  <c r="AJ192" i="1"/>
  <c r="T192" i="1"/>
  <c r="AI191" i="1"/>
  <c r="AH191" i="1"/>
  <c r="AG191" i="1"/>
  <c r="AF191" i="1"/>
  <c r="AE191" i="1"/>
  <c r="AD191" i="1"/>
  <c r="AC191" i="1"/>
  <c r="AB191" i="1"/>
  <c r="AA191" i="1"/>
  <c r="Z191" i="1"/>
  <c r="Y191" i="1"/>
  <c r="X191" i="1"/>
  <c r="AJ191" i="1"/>
  <c r="T191" i="1"/>
  <c r="AI190" i="1"/>
  <c r="AH190" i="1"/>
  <c r="AG190" i="1"/>
  <c r="AF190" i="1"/>
  <c r="AE190" i="1"/>
  <c r="AD190" i="1"/>
  <c r="AC190" i="1"/>
  <c r="AB190" i="1"/>
  <c r="AA190" i="1"/>
  <c r="Z190" i="1"/>
  <c r="Y190" i="1"/>
  <c r="X190" i="1"/>
  <c r="AJ190" i="1"/>
  <c r="T190" i="1"/>
  <c r="AI189" i="1"/>
  <c r="AH189" i="1"/>
  <c r="AG189" i="1"/>
  <c r="AF189" i="1"/>
  <c r="AE189" i="1"/>
  <c r="AD189" i="1"/>
  <c r="AC189" i="1"/>
  <c r="AB189" i="1"/>
  <c r="AA189" i="1"/>
  <c r="Z189" i="1"/>
  <c r="Y189" i="1"/>
  <c r="X189" i="1"/>
  <c r="AJ189" i="1"/>
  <c r="T189" i="1"/>
  <c r="AI188" i="1"/>
  <c r="AH188" i="1"/>
  <c r="AG188" i="1"/>
  <c r="AF188" i="1"/>
  <c r="AE188" i="1"/>
  <c r="AD188" i="1"/>
  <c r="AC188" i="1"/>
  <c r="AB188" i="1"/>
  <c r="AA188" i="1"/>
  <c r="Z188" i="1"/>
  <c r="Y188" i="1"/>
  <c r="X188" i="1"/>
  <c r="AJ188" i="1"/>
  <c r="T188" i="1"/>
  <c r="AI187" i="1"/>
  <c r="AH187" i="1"/>
  <c r="AG187" i="1"/>
  <c r="AF187" i="1"/>
  <c r="AE187" i="1"/>
  <c r="AD187" i="1"/>
  <c r="AC187" i="1"/>
  <c r="AB187" i="1"/>
  <c r="AA187" i="1"/>
  <c r="Z187" i="1"/>
  <c r="Y187" i="1"/>
  <c r="X187" i="1"/>
  <c r="AJ187" i="1"/>
  <c r="T187" i="1"/>
  <c r="AI186" i="1"/>
  <c r="AH186" i="1"/>
  <c r="AG186" i="1"/>
  <c r="AF186" i="1"/>
  <c r="AE186" i="1"/>
  <c r="AD186" i="1"/>
  <c r="AC186" i="1"/>
  <c r="AB186" i="1"/>
  <c r="AA186" i="1"/>
  <c r="Z186" i="1"/>
  <c r="Y186" i="1"/>
  <c r="X186" i="1"/>
  <c r="AJ186" i="1"/>
  <c r="T186" i="1"/>
  <c r="AI185" i="1"/>
  <c r="AH185" i="1"/>
  <c r="AG185" i="1"/>
  <c r="AF185" i="1"/>
  <c r="AE185" i="1"/>
  <c r="AD185" i="1"/>
  <c r="AC185" i="1"/>
  <c r="AB185" i="1"/>
  <c r="AA185" i="1"/>
  <c r="Z185" i="1"/>
  <c r="Y185" i="1"/>
  <c r="X185" i="1"/>
  <c r="AJ185" i="1"/>
  <c r="T185" i="1"/>
  <c r="AI184" i="1"/>
  <c r="AH184" i="1"/>
  <c r="AG184" i="1"/>
  <c r="AF184" i="1"/>
  <c r="AE184" i="1"/>
  <c r="AD184" i="1"/>
  <c r="AC184" i="1"/>
  <c r="AB184" i="1"/>
  <c r="AA184" i="1"/>
  <c r="Z184" i="1"/>
  <c r="Y184" i="1"/>
  <c r="X184" i="1"/>
  <c r="AJ184" i="1"/>
  <c r="T184" i="1"/>
  <c r="AI183" i="1"/>
  <c r="AH183" i="1"/>
  <c r="AG183" i="1"/>
  <c r="AF183" i="1"/>
  <c r="AE183" i="1"/>
  <c r="AD183" i="1"/>
  <c r="AC183" i="1"/>
  <c r="AB183" i="1"/>
  <c r="AA183" i="1"/>
  <c r="Z183" i="1"/>
  <c r="Y183" i="1"/>
  <c r="X183" i="1"/>
  <c r="AJ183" i="1"/>
  <c r="T183" i="1"/>
  <c r="AI182" i="1"/>
  <c r="AH182" i="1"/>
  <c r="AG182" i="1"/>
  <c r="AF182" i="1"/>
  <c r="AE182" i="1"/>
  <c r="AD182" i="1"/>
  <c r="AC182" i="1"/>
  <c r="AB182" i="1"/>
  <c r="AA182" i="1"/>
  <c r="Z182" i="1"/>
  <c r="Y182" i="1"/>
  <c r="X182" i="1"/>
  <c r="AJ182" i="1"/>
  <c r="T182" i="1"/>
  <c r="AI181" i="1"/>
  <c r="AH181" i="1"/>
  <c r="AG181" i="1"/>
  <c r="AF181" i="1"/>
  <c r="AE181" i="1"/>
  <c r="AD181" i="1"/>
  <c r="AC181" i="1"/>
  <c r="AB181" i="1"/>
  <c r="AA181" i="1"/>
  <c r="Z181" i="1"/>
  <c r="Y181" i="1"/>
  <c r="X181" i="1"/>
  <c r="AJ181" i="1"/>
  <c r="T181" i="1"/>
  <c r="AI180" i="1"/>
  <c r="AH180" i="1"/>
  <c r="AG180" i="1"/>
  <c r="AF180" i="1"/>
  <c r="AE180" i="1"/>
  <c r="AD180" i="1"/>
  <c r="AC180" i="1"/>
  <c r="AB180" i="1"/>
  <c r="AA180" i="1"/>
  <c r="Z180" i="1"/>
  <c r="Y180" i="1"/>
  <c r="X180" i="1"/>
  <c r="AJ180" i="1"/>
  <c r="T180" i="1"/>
  <c r="AI179" i="1"/>
  <c r="AH179" i="1"/>
  <c r="AG179" i="1"/>
  <c r="AF179" i="1"/>
  <c r="AE179" i="1"/>
  <c r="AD179" i="1"/>
  <c r="AC179" i="1"/>
  <c r="AB179" i="1"/>
  <c r="AA179" i="1"/>
  <c r="Z179" i="1"/>
  <c r="Y179" i="1"/>
  <c r="X179" i="1"/>
  <c r="AJ179" i="1"/>
  <c r="T179" i="1"/>
  <c r="AI178" i="1"/>
  <c r="AH178" i="1"/>
  <c r="AG178" i="1"/>
  <c r="AF178" i="1"/>
  <c r="AE178" i="1"/>
  <c r="AD178" i="1"/>
  <c r="AC178" i="1"/>
  <c r="AB178" i="1"/>
  <c r="AA178" i="1"/>
  <c r="Z178" i="1"/>
  <c r="Y178" i="1"/>
  <c r="X178" i="1"/>
  <c r="AJ178" i="1"/>
  <c r="T178" i="1"/>
  <c r="AI177" i="1"/>
  <c r="AH177" i="1"/>
  <c r="AG177" i="1"/>
  <c r="AF177" i="1"/>
  <c r="AE177" i="1"/>
  <c r="AD177" i="1"/>
  <c r="AC177" i="1"/>
  <c r="AB177" i="1"/>
  <c r="AA177" i="1"/>
  <c r="Z177" i="1"/>
  <c r="Y177" i="1"/>
  <c r="X177" i="1"/>
  <c r="AJ177" i="1"/>
  <c r="T177" i="1"/>
  <c r="AI176" i="1"/>
  <c r="AH176" i="1"/>
  <c r="AG176" i="1"/>
  <c r="AF176" i="1"/>
  <c r="AE176" i="1"/>
  <c r="AD176" i="1"/>
  <c r="AC176" i="1"/>
  <c r="AB176" i="1"/>
  <c r="AA176" i="1"/>
  <c r="Z176" i="1"/>
  <c r="Y176" i="1"/>
  <c r="X176" i="1"/>
  <c r="AJ176" i="1"/>
  <c r="T176" i="1"/>
  <c r="AI175" i="1"/>
  <c r="AH175" i="1"/>
  <c r="AG175" i="1"/>
  <c r="AF175" i="1"/>
  <c r="AE175" i="1"/>
  <c r="AD175" i="1"/>
  <c r="AC175" i="1"/>
  <c r="AB175" i="1"/>
  <c r="AA175" i="1"/>
  <c r="Z175" i="1"/>
  <c r="Y175" i="1"/>
  <c r="X175" i="1"/>
  <c r="AJ175" i="1"/>
  <c r="T175" i="1"/>
  <c r="AI174" i="1"/>
  <c r="AH174" i="1"/>
  <c r="AG174" i="1"/>
  <c r="AF174" i="1"/>
  <c r="AE174" i="1"/>
  <c r="AD174" i="1"/>
  <c r="AC174" i="1"/>
  <c r="AB174" i="1"/>
  <c r="AA174" i="1"/>
  <c r="Z174" i="1"/>
  <c r="Y174" i="1"/>
  <c r="X174" i="1"/>
  <c r="AJ174" i="1"/>
  <c r="T174" i="1"/>
  <c r="AI173" i="1"/>
  <c r="AH173" i="1"/>
  <c r="AG173" i="1"/>
  <c r="AF173" i="1"/>
  <c r="AE173" i="1"/>
  <c r="AD173" i="1"/>
  <c r="AC173" i="1"/>
  <c r="AB173" i="1"/>
  <c r="AA173" i="1"/>
  <c r="Z173" i="1"/>
  <c r="Y173" i="1"/>
  <c r="X173" i="1"/>
  <c r="AJ173" i="1"/>
  <c r="T173" i="1"/>
  <c r="AI172" i="1"/>
  <c r="AH172" i="1"/>
  <c r="AG172" i="1"/>
  <c r="AF172" i="1"/>
  <c r="AE172" i="1"/>
  <c r="AD172" i="1"/>
  <c r="AC172" i="1"/>
  <c r="AB172" i="1"/>
  <c r="AA172" i="1"/>
  <c r="Z172" i="1"/>
  <c r="Y172" i="1"/>
  <c r="X172" i="1"/>
  <c r="AJ172" i="1"/>
  <c r="T172" i="1"/>
  <c r="AI171" i="1"/>
  <c r="AH171" i="1"/>
  <c r="AG171" i="1"/>
  <c r="AF171" i="1"/>
  <c r="AE171" i="1"/>
  <c r="AD171" i="1"/>
  <c r="AC171" i="1"/>
  <c r="AB171" i="1"/>
  <c r="AA171" i="1"/>
  <c r="Z171" i="1"/>
  <c r="Y171" i="1"/>
  <c r="X171" i="1"/>
  <c r="AJ171" i="1"/>
  <c r="T171" i="1"/>
  <c r="AI170" i="1"/>
  <c r="AH170" i="1"/>
  <c r="AG170" i="1"/>
  <c r="AF170" i="1"/>
  <c r="AE170" i="1"/>
  <c r="AD170" i="1"/>
  <c r="AC170" i="1"/>
  <c r="AB170" i="1"/>
  <c r="AA170" i="1"/>
  <c r="Z170" i="1"/>
  <c r="Y170" i="1"/>
  <c r="X170" i="1"/>
  <c r="AJ170" i="1"/>
  <c r="T170" i="1"/>
  <c r="AI169" i="1"/>
  <c r="AH169" i="1"/>
  <c r="AG169" i="1"/>
  <c r="AF169" i="1"/>
  <c r="AE169" i="1"/>
  <c r="AD169" i="1"/>
  <c r="AC169" i="1"/>
  <c r="AB169" i="1"/>
  <c r="AA169" i="1"/>
  <c r="Z169" i="1"/>
  <c r="Y169" i="1"/>
  <c r="X169" i="1"/>
  <c r="AJ169" i="1"/>
  <c r="T169" i="1"/>
  <c r="AI168" i="1"/>
  <c r="AH168" i="1"/>
  <c r="AG168" i="1"/>
  <c r="AF168" i="1"/>
  <c r="AE168" i="1"/>
  <c r="AD168" i="1"/>
  <c r="AC168" i="1"/>
  <c r="AB168" i="1"/>
  <c r="AA168" i="1"/>
  <c r="Z168" i="1"/>
  <c r="Y168" i="1"/>
  <c r="X168" i="1"/>
  <c r="AJ168" i="1"/>
  <c r="T168" i="1"/>
  <c r="AI167" i="1"/>
  <c r="AH167" i="1"/>
  <c r="AG167" i="1"/>
  <c r="AF167" i="1"/>
  <c r="AE167" i="1"/>
  <c r="AD167" i="1"/>
  <c r="AC167" i="1"/>
  <c r="AB167" i="1"/>
  <c r="AA167" i="1"/>
  <c r="Z167" i="1"/>
  <c r="Y167" i="1"/>
  <c r="X167" i="1"/>
  <c r="AJ167" i="1"/>
  <c r="T167" i="1"/>
  <c r="AI166" i="1"/>
  <c r="AH166" i="1"/>
  <c r="AG166" i="1"/>
  <c r="AF166" i="1"/>
  <c r="AE166" i="1"/>
  <c r="AD166" i="1"/>
  <c r="AC166" i="1"/>
  <c r="AB166" i="1"/>
  <c r="AA166" i="1"/>
  <c r="Z166" i="1"/>
  <c r="Y166" i="1"/>
  <c r="X166" i="1"/>
  <c r="AJ166" i="1"/>
  <c r="T166" i="1"/>
  <c r="AI165" i="1"/>
  <c r="AH165" i="1"/>
  <c r="AG165" i="1"/>
  <c r="AF165" i="1"/>
  <c r="AE165" i="1"/>
  <c r="AD165" i="1"/>
  <c r="AC165" i="1"/>
  <c r="AB165" i="1"/>
  <c r="AA165" i="1"/>
  <c r="Z165" i="1"/>
  <c r="Y165" i="1"/>
  <c r="X165" i="1"/>
  <c r="AJ165" i="1"/>
  <c r="T165" i="1"/>
  <c r="AI164" i="1"/>
  <c r="AH164" i="1"/>
  <c r="AG164" i="1"/>
  <c r="AF164" i="1"/>
  <c r="AE164" i="1"/>
  <c r="AD164" i="1"/>
  <c r="AC164" i="1"/>
  <c r="AB164" i="1"/>
  <c r="AA164" i="1"/>
  <c r="Z164" i="1"/>
  <c r="Y164" i="1"/>
  <c r="X164" i="1"/>
  <c r="AJ164" i="1"/>
  <c r="T164" i="1"/>
  <c r="AI163" i="1"/>
  <c r="AH163" i="1"/>
  <c r="AG163" i="1"/>
  <c r="AF163" i="1"/>
  <c r="AE163" i="1"/>
  <c r="AD163" i="1"/>
  <c r="AC163" i="1"/>
  <c r="AB163" i="1"/>
  <c r="AA163" i="1"/>
  <c r="Z163" i="1"/>
  <c r="Y163" i="1"/>
  <c r="X163" i="1"/>
  <c r="AJ163" i="1"/>
  <c r="T163" i="1"/>
  <c r="AI162" i="1"/>
  <c r="AH162" i="1"/>
  <c r="AG162" i="1"/>
  <c r="AF162" i="1"/>
  <c r="AE162" i="1"/>
  <c r="AD162" i="1"/>
  <c r="AC162" i="1"/>
  <c r="AB162" i="1"/>
  <c r="AA162" i="1"/>
  <c r="Z162" i="1"/>
  <c r="Y162" i="1"/>
  <c r="X162" i="1"/>
  <c r="AJ162" i="1"/>
  <c r="T162" i="1"/>
  <c r="AI161" i="1"/>
  <c r="AH161" i="1"/>
  <c r="AG161" i="1"/>
  <c r="AF161" i="1"/>
  <c r="AE161" i="1"/>
  <c r="AD161" i="1"/>
  <c r="AC161" i="1"/>
  <c r="AB161" i="1"/>
  <c r="AA161" i="1"/>
  <c r="Z161" i="1"/>
  <c r="Y161" i="1"/>
  <c r="X161" i="1"/>
  <c r="AJ161" i="1"/>
  <c r="T161" i="1"/>
  <c r="AI160" i="1"/>
  <c r="AH160" i="1"/>
  <c r="AG160" i="1"/>
  <c r="AF160" i="1"/>
  <c r="AE160" i="1"/>
  <c r="AD160" i="1"/>
  <c r="AC160" i="1"/>
  <c r="AB160" i="1"/>
  <c r="AA160" i="1"/>
  <c r="Z160" i="1"/>
  <c r="Y160" i="1"/>
  <c r="X160" i="1"/>
  <c r="AJ160" i="1"/>
  <c r="T160" i="1"/>
  <c r="AI159" i="1"/>
  <c r="AH159" i="1"/>
  <c r="AG159" i="1"/>
  <c r="AF159" i="1"/>
  <c r="AE159" i="1"/>
  <c r="AD159" i="1"/>
  <c r="AC159" i="1"/>
  <c r="AB159" i="1"/>
  <c r="AA159" i="1"/>
  <c r="Z159" i="1"/>
  <c r="Y159" i="1"/>
  <c r="X159" i="1"/>
  <c r="AJ159" i="1"/>
  <c r="T159" i="1"/>
  <c r="AI158" i="1"/>
  <c r="AH158" i="1"/>
  <c r="AG158" i="1"/>
  <c r="AF158" i="1"/>
  <c r="AE158" i="1"/>
  <c r="AD158" i="1"/>
  <c r="AC158" i="1"/>
  <c r="AB158" i="1"/>
  <c r="AA158" i="1"/>
  <c r="Z158" i="1"/>
  <c r="Y158" i="1"/>
  <c r="X158" i="1"/>
  <c r="AJ158" i="1"/>
  <c r="T158" i="1"/>
  <c r="AI157" i="1"/>
  <c r="AH157" i="1"/>
  <c r="AG157" i="1"/>
  <c r="AF157" i="1"/>
  <c r="AE157" i="1"/>
  <c r="AD157" i="1"/>
  <c r="AC157" i="1"/>
  <c r="AB157" i="1"/>
  <c r="AA157" i="1"/>
  <c r="Z157" i="1"/>
  <c r="Y157" i="1"/>
  <c r="X157" i="1"/>
  <c r="AJ157" i="1"/>
  <c r="T157" i="1"/>
  <c r="AI156" i="1"/>
  <c r="AH156" i="1"/>
  <c r="AG156" i="1"/>
  <c r="AF156" i="1"/>
  <c r="AE156" i="1"/>
  <c r="AD156" i="1"/>
  <c r="AC156" i="1"/>
  <c r="AB156" i="1"/>
  <c r="AA156" i="1"/>
  <c r="Z156" i="1"/>
  <c r="Y156" i="1"/>
  <c r="X156" i="1"/>
  <c r="AJ156" i="1"/>
  <c r="T156" i="1"/>
  <c r="AI155" i="1"/>
  <c r="AH155" i="1"/>
  <c r="AG155" i="1"/>
  <c r="AF155" i="1"/>
  <c r="AE155" i="1"/>
  <c r="AD155" i="1"/>
  <c r="AC155" i="1"/>
  <c r="AB155" i="1"/>
  <c r="AA155" i="1"/>
  <c r="Z155" i="1"/>
  <c r="Y155" i="1"/>
  <c r="X155" i="1"/>
  <c r="AJ155" i="1"/>
  <c r="T155" i="1"/>
  <c r="AI154" i="1"/>
  <c r="AH154" i="1"/>
  <c r="AG154" i="1"/>
  <c r="AF154" i="1"/>
  <c r="AE154" i="1"/>
  <c r="AD154" i="1"/>
  <c r="AC154" i="1"/>
  <c r="AB154" i="1"/>
  <c r="AA154" i="1"/>
  <c r="Z154" i="1"/>
  <c r="Y154" i="1"/>
  <c r="X154" i="1"/>
  <c r="AJ154" i="1"/>
  <c r="T154" i="1"/>
  <c r="AI153" i="1"/>
  <c r="AH153" i="1"/>
  <c r="AG153" i="1"/>
  <c r="AF153" i="1"/>
  <c r="AE153" i="1"/>
  <c r="AD153" i="1"/>
  <c r="AC153" i="1"/>
  <c r="AB153" i="1"/>
  <c r="AA153" i="1"/>
  <c r="Z153" i="1"/>
  <c r="Y153" i="1"/>
  <c r="X153" i="1"/>
  <c r="AJ153" i="1"/>
  <c r="T153" i="1"/>
  <c r="AI152" i="1"/>
  <c r="AH152" i="1"/>
  <c r="AG152" i="1"/>
  <c r="AF152" i="1"/>
  <c r="AE152" i="1"/>
  <c r="AD152" i="1"/>
  <c r="AC152" i="1"/>
  <c r="AB152" i="1"/>
  <c r="AA152" i="1"/>
  <c r="Z152" i="1"/>
  <c r="Y152" i="1"/>
  <c r="X152" i="1"/>
  <c r="AJ152" i="1"/>
  <c r="T152" i="1"/>
  <c r="AI151" i="1"/>
  <c r="AH151" i="1"/>
  <c r="AG151" i="1"/>
  <c r="AF151" i="1"/>
  <c r="AE151" i="1"/>
  <c r="AD151" i="1"/>
  <c r="AC151" i="1"/>
  <c r="AB151" i="1"/>
  <c r="AA151" i="1"/>
  <c r="Z151" i="1"/>
  <c r="Y151" i="1"/>
  <c r="X151" i="1"/>
  <c r="AJ151" i="1"/>
  <c r="T151" i="1"/>
  <c r="AI150" i="1"/>
  <c r="AH150" i="1"/>
  <c r="AG150" i="1"/>
  <c r="AF150" i="1"/>
  <c r="AE150" i="1"/>
  <c r="AD150" i="1"/>
  <c r="AC150" i="1"/>
  <c r="AB150" i="1"/>
  <c r="AA150" i="1"/>
  <c r="Z150" i="1"/>
  <c r="Y150" i="1"/>
  <c r="X150" i="1"/>
  <c r="AJ150" i="1"/>
  <c r="T150" i="1"/>
  <c r="AI149" i="1"/>
  <c r="AH149" i="1"/>
  <c r="AG149" i="1"/>
  <c r="AF149" i="1"/>
  <c r="AE149" i="1"/>
  <c r="AD149" i="1"/>
  <c r="AC149" i="1"/>
  <c r="AB149" i="1"/>
  <c r="AA149" i="1"/>
  <c r="Z149" i="1"/>
  <c r="Y149" i="1"/>
  <c r="X149" i="1"/>
  <c r="AJ149" i="1"/>
  <c r="T149" i="1"/>
  <c r="AI148" i="1"/>
  <c r="AH148" i="1"/>
  <c r="AG148" i="1"/>
  <c r="AF148" i="1"/>
  <c r="AE148" i="1"/>
  <c r="AD148" i="1"/>
  <c r="AC148" i="1"/>
  <c r="AB148" i="1"/>
  <c r="AA148" i="1"/>
  <c r="Z148" i="1"/>
  <c r="Y148" i="1"/>
  <c r="X148" i="1"/>
  <c r="AJ148" i="1"/>
  <c r="T148" i="1"/>
  <c r="AI147" i="1"/>
  <c r="AH147" i="1"/>
  <c r="AG147" i="1"/>
  <c r="AF147" i="1"/>
  <c r="AE147" i="1"/>
  <c r="AD147" i="1"/>
  <c r="AC147" i="1"/>
  <c r="AB147" i="1"/>
  <c r="AA147" i="1"/>
  <c r="Z147" i="1"/>
  <c r="Y147" i="1"/>
  <c r="X147" i="1"/>
  <c r="AJ147" i="1"/>
  <c r="T147" i="1"/>
  <c r="AI146" i="1"/>
  <c r="AH146" i="1"/>
  <c r="AG146" i="1"/>
  <c r="AF146" i="1"/>
  <c r="AE146" i="1"/>
  <c r="AD146" i="1"/>
  <c r="AC146" i="1"/>
  <c r="AB146" i="1"/>
  <c r="AA146" i="1"/>
  <c r="Z146" i="1"/>
  <c r="Y146" i="1"/>
  <c r="X146" i="1"/>
  <c r="AJ146" i="1"/>
  <c r="T146" i="1"/>
  <c r="AI145" i="1"/>
  <c r="AH145" i="1"/>
  <c r="AG145" i="1"/>
  <c r="AF145" i="1"/>
  <c r="AE145" i="1"/>
  <c r="AD145" i="1"/>
  <c r="AC145" i="1"/>
  <c r="AB145" i="1"/>
  <c r="AA145" i="1"/>
  <c r="Z145" i="1"/>
  <c r="Y145" i="1"/>
  <c r="X145" i="1"/>
  <c r="AJ145" i="1"/>
  <c r="T145" i="1"/>
  <c r="AI144" i="1"/>
  <c r="AH144" i="1"/>
  <c r="AG144" i="1"/>
  <c r="AF144" i="1"/>
  <c r="AE144" i="1"/>
  <c r="AD144" i="1"/>
  <c r="AC144" i="1"/>
  <c r="AB144" i="1"/>
  <c r="AA144" i="1"/>
  <c r="Z144" i="1"/>
  <c r="Y144" i="1"/>
  <c r="X144" i="1"/>
  <c r="AJ144" i="1"/>
  <c r="T144" i="1"/>
  <c r="AI143" i="1"/>
  <c r="AH143" i="1"/>
  <c r="AG143" i="1"/>
  <c r="AF143" i="1"/>
  <c r="AE143" i="1"/>
  <c r="AD143" i="1"/>
  <c r="AC143" i="1"/>
  <c r="AB143" i="1"/>
  <c r="AA143" i="1"/>
  <c r="Z143" i="1"/>
  <c r="Y143" i="1"/>
  <c r="X143" i="1"/>
  <c r="AJ143" i="1"/>
  <c r="T143" i="1"/>
  <c r="AI142" i="1"/>
  <c r="AH142" i="1"/>
  <c r="AG142" i="1"/>
  <c r="AF142" i="1"/>
  <c r="AE142" i="1"/>
  <c r="AD142" i="1"/>
  <c r="AC142" i="1"/>
  <c r="AB142" i="1"/>
  <c r="AA142" i="1"/>
  <c r="Z142" i="1"/>
  <c r="Y142" i="1"/>
  <c r="X142" i="1"/>
  <c r="AJ142" i="1"/>
  <c r="T142" i="1"/>
  <c r="AI141" i="1"/>
  <c r="AH141" i="1"/>
  <c r="AG141" i="1"/>
  <c r="AF141" i="1"/>
  <c r="AE141" i="1"/>
  <c r="AD141" i="1"/>
  <c r="AC141" i="1"/>
  <c r="AB141" i="1"/>
  <c r="AA141" i="1"/>
  <c r="Z141" i="1"/>
  <c r="Y141" i="1"/>
  <c r="X141" i="1"/>
  <c r="AJ141" i="1"/>
  <c r="T141" i="1"/>
  <c r="AI140" i="1"/>
  <c r="AH140" i="1"/>
  <c r="AG140" i="1"/>
  <c r="AF140" i="1"/>
  <c r="AE140" i="1"/>
  <c r="AD140" i="1"/>
  <c r="AC140" i="1"/>
  <c r="AB140" i="1"/>
  <c r="AA140" i="1"/>
  <c r="Z140" i="1"/>
  <c r="Y140" i="1"/>
  <c r="X140" i="1"/>
  <c r="AJ140" i="1"/>
  <c r="T140" i="1"/>
  <c r="AI139" i="1"/>
  <c r="AH139" i="1"/>
  <c r="AG139" i="1"/>
  <c r="AF139" i="1"/>
  <c r="AE139" i="1"/>
  <c r="AD139" i="1"/>
  <c r="AC139" i="1"/>
  <c r="AB139" i="1"/>
  <c r="AA139" i="1"/>
  <c r="Z139" i="1"/>
  <c r="Y139" i="1"/>
  <c r="X139" i="1"/>
  <c r="AJ139" i="1"/>
  <c r="T139" i="1"/>
  <c r="AI138" i="1"/>
  <c r="AH138" i="1"/>
  <c r="AG138" i="1"/>
  <c r="AF138" i="1"/>
  <c r="AE138" i="1"/>
  <c r="AD138" i="1"/>
  <c r="AC138" i="1"/>
  <c r="AB138" i="1"/>
  <c r="AA138" i="1"/>
  <c r="Z138" i="1"/>
  <c r="Y138" i="1"/>
  <c r="X138" i="1"/>
  <c r="AJ138" i="1"/>
  <c r="T138" i="1"/>
  <c r="AI137" i="1"/>
  <c r="AH137" i="1"/>
  <c r="AG137" i="1"/>
  <c r="AF137" i="1"/>
  <c r="AE137" i="1"/>
  <c r="AD137" i="1"/>
  <c r="AC137" i="1"/>
  <c r="AB137" i="1"/>
  <c r="AA137" i="1"/>
  <c r="Z137" i="1"/>
  <c r="Y137" i="1"/>
  <c r="X137" i="1"/>
  <c r="AJ137" i="1"/>
  <c r="T137" i="1"/>
  <c r="AI136" i="1"/>
  <c r="AH136" i="1"/>
  <c r="AG136" i="1"/>
  <c r="AF136" i="1"/>
  <c r="AE136" i="1"/>
  <c r="AD136" i="1"/>
  <c r="AC136" i="1"/>
  <c r="AB136" i="1"/>
  <c r="AA136" i="1"/>
  <c r="Z136" i="1"/>
  <c r="Y136" i="1"/>
  <c r="X136" i="1"/>
  <c r="AJ136" i="1"/>
  <c r="T136" i="1"/>
  <c r="AI135" i="1"/>
  <c r="AH135" i="1"/>
  <c r="AG135" i="1"/>
  <c r="AF135" i="1"/>
  <c r="AE135" i="1"/>
  <c r="AD135" i="1"/>
  <c r="AC135" i="1"/>
  <c r="AB135" i="1"/>
  <c r="AA135" i="1"/>
  <c r="Z135" i="1"/>
  <c r="Y135" i="1"/>
  <c r="X135" i="1"/>
  <c r="AJ135" i="1"/>
  <c r="T135" i="1"/>
  <c r="AI134" i="1"/>
  <c r="AH134" i="1"/>
  <c r="AG134" i="1"/>
  <c r="AF134" i="1"/>
  <c r="AE134" i="1"/>
  <c r="AD134" i="1"/>
  <c r="AC134" i="1"/>
  <c r="AB134" i="1"/>
  <c r="AA134" i="1"/>
  <c r="Z134" i="1"/>
  <c r="Y134" i="1"/>
  <c r="X134" i="1"/>
  <c r="AJ134" i="1"/>
  <c r="T134" i="1"/>
  <c r="AI133" i="1"/>
  <c r="AH133" i="1"/>
  <c r="AG133" i="1"/>
  <c r="AF133" i="1"/>
  <c r="AE133" i="1"/>
  <c r="AD133" i="1"/>
  <c r="AC133" i="1"/>
  <c r="AB133" i="1"/>
  <c r="AA133" i="1"/>
  <c r="Z133" i="1"/>
  <c r="Y133" i="1"/>
  <c r="X133" i="1"/>
  <c r="AJ133" i="1"/>
  <c r="T133" i="1"/>
  <c r="AI132" i="1"/>
  <c r="AH132" i="1"/>
  <c r="AG132" i="1"/>
  <c r="AF132" i="1"/>
  <c r="AE132" i="1"/>
  <c r="AD132" i="1"/>
  <c r="AC132" i="1"/>
  <c r="AB132" i="1"/>
  <c r="AA132" i="1"/>
  <c r="Z132" i="1"/>
  <c r="Y132" i="1"/>
  <c r="X132" i="1"/>
  <c r="AJ132" i="1"/>
  <c r="T132" i="1"/>
  <c r="AI131" i="1"/>
  <c r="AH131" i="1"/>
  <c r="AG131" i="1"/>
  <c r="AF131" i="1"/>
  <c r="AE131" i="1"/>
  <c r="AD131" i="1"/>
  <c r="AC131" i="1"/>
  <c r="AB131" i="1"/>
  <c r="AA131" i="1"/>
  <c r="Z131" i="1"/>
  <c r="Y131" i="1"/>
  <c r="X131" i="1"/>
  <c r="AJ131" i="1"/>
  <c r="T131" i="1"/>
  <c r="AI130" i="1"/>
  <c r="AH130" i="1"/>
  <c r="AG130" i="1"/>
  <c r="AF130" i="1"/>
  <c r="AE130" i="1"/>
  <c r="AD130" i="1"/>
  <c r="AC130" i="1"/>
  <c r="AB130" i="1"/>
  <c r="AA130" i="1"/>
  <c r="Z130" i="1"/>
  <c r="Y130" i="1"/>
  <c r="X130" i="1"/>
  <c r="AJ130" i="1"/>
  <c r="T130" i="1"/>
  <c r="AI129" i="1"/>
  <c r="AH129" i="1"/>
  <c r="AG129" i="1"/>
  <c r="AF129" i="1"/>
  <c r="AE129" i="1"/>
  <c r="AD129" i="1"/>
  <c r="AC129" i="1"/>
  <c r="AB129" i="1"/>
  <c r="AA129" i="1"/>
  <c r="Z129" i="1"/>
  <c r="Y129" i="1"/>
  <c r="X129" i="1"/>
  <c r="AJ129" i="1"/>
  <c r="T129" i="1"/>
  <c r="AI128" i="1"/>
  <c r="AH128" i="1"/>
  <c r="AG128" i="1"/>
  <c r="AF128" i="1"/>
  <c r="AE128" i="1"/>
  <c r="AD128" i="1"/>
  <c r="AC128" i="1"/>
  <c r="AB128" i="1"/>
  <c r="AA128" i="1"/>
  <c r="Z128" i="1"/>
  <c r="Y128" i="1"/>
  <c r="X128" i="1"/>
  <c r="AJ128" i="1"/>
  <c r="T128" i="1"/>
  <c r="AI127" i="1"/>
  <c r="AH127" i="1"/>
  <c r="AG127" i="1"/>
  <c r="AF127" i="1"/>
  <c r="AE127" i="1"/>
  <c r="AD127" i="1"/>
  <c r="AC127" i="1"/>
  <c r="AB127" i="1"/>
  <c r="AA127" i="1"/>
  <c r="Z127" i="1"/>
  <c r="Y127" i="1"/>
  <c r="X127" i="1"/>
  <c r="AJ127" i="1"/>
  <c r="AK127" i="1"/>
  <c r="AI126" i="1"/>
  <c r="AH126" i="1"/>
  <c r="AG126" i="1"/>
  <c r="AF126" i="1"/>
  <c r="AE126" i="1"/>
  <c r="AD126" i="1"/>
  <c r="AC126" i="1"/>
  <c r="AB126" i="1"/>
  <c r="AA126" i="1"/>
  <c r="Z126" i="1"/>
  <c r="Y126" i="1"/>
  <c r="X126" i="1"/>
  <c r="AJ126" i="1"/>
  <c r="T126" i="1"/>
  <c r="AI125" i="1"/>
  <c r="AH125" i="1"/>
  <c r="AG125" i="1"/>
  <c r="AF125" i="1"/>
  <c r="AE125" i="1"/>
  <c r="AD125" i="1"/>
  <c r="AC125" i="1"/>
  <c r="AB125" i="1"/>
  <c r="AA125" i="1"/>
  <c r="Z125" i="1"/>
  <c r="Y125" i="1"/>
  <c r="X125" i="1"/>
  <c r="AJ125" i="1"/>
  <c r="T125" i="1"/>
  <c r="AI124" i="1"/>
  <c r="AH124" i="1"/>
  <c r="AG124" i="1"/>
  <c r="AF124" i="1"/>
  <c r="AE124" i="1"/>
  <c r="AD124" i="1"/>
  <c r="AC124" i="1"/>
  <c r="AB124" i="1"/>
  <c r="AA124" i="1"/>
  <c r="Z124" i="1"/>
  <c r="Y124" i="1"/>
  <c r="X124" i="1"/>
  <c r="AJ124" i="1"/>
  <c r="T124" i="1"/>
  <c r="AI123" i="1"/>
  <c r="AH123" i="1"/>
  <c r="AG123" i="1"/>
  <c r="AF123" i="1"/>
  <c r="AE123" i="1"/>
  <c r="AD123" i="1"/>
  <c r="AC123" i="1"/>
  <c r="AB123" i="1"/>
  <c r="AA123" i="1"/>
  <c r="Z123" i="1"/>
  <c r="Y123" i="1"/>
  <c r="X123" i="1"/>
  <c r="AJ123" i="1"/>
  <c r="T123" i="1"/>
  <c r="AI122" i="1"/>
  <c r="AH122" i="1"/>
  <c r="AG122" i="1"/>
  <c r="AF122" i="1"/>
  <c r="AE122" i="1"/>
  <c r="AD122" i="1"/>
  <c r="AC122" i="1"/>
  <c r="AB122" i="1"/>
  <c r="AA122" i="1"/>
  <c r="Z122" i="1"/>
  <c r="Y122" i="1"/>
  <c r="X122" i="1"/>
  <c r="AJ122" i="1"/>
  <c r="T122" i="1"/>
  <c r="AI121" i="1"/>
  <c r="AH121" i="1"/>
  <c r="AG121" i="1"/>
  <c r="AF121" i="1"/>
  <c r="AE121" i="1"/>
  <c r="AD121" i="1"/>
  <c r="AC121" i="1"/>
  <c r="AB121" i="1"/>
  <c r="AA121" i="1"/>
  <c r="Z121" i="1"/>
  <c r="Y121" i="1"/>
  <c r="X121" i="1"/>
  <c r="AJ121" i="1"/>
  <c r="T121" i="1"/>
  <c r="AI120" i="1"/>
  <c r="AH120" i="1"/>
  <c r="AG120" i="1"/>
  <c r="AF120" i="1"/>
  <c r="AE120" i="1"/>
  <c r="AD120" i="1"/>
  <c r="AC120" i="1"/>
  <c r="AB120" i="1"/>
  <c r="AA120" i="1"/>
  <c r="Z120" i="1"/>
  <c r="Y120" i="1"/>
  <c r="X120" i="1"/>
  <c r="AJ120" i="1"/>
  <c r="T120" i="1"/>
  <c r="AI119" i="1"/>
  <c r="AH119" i="1"/>
  <c r="AG119" i="1"/>
  <c r="AF119" i="1"/>
  <c r="AE119" i="1"/>
  <c r="AD119" i="1"/>
  <c r="AC119" i="1"/>
  <c r="AB119" i="1"/>
  <c r="AA119" i="1"/>
  <c r="Z119" i="1"/>
  <c r="Y119" i="1"/>
  <c r="X119" i="1"/>
  <c r="AJ119" i="1"/>
  <c r="T119" i="1"/>
  <c r="AI118" i="1"/>
  <c r="AH118" i="1"/>
  <c r="AG118" i="1"/>
  <c r="AF118" i="1"/>
  <c r="AE118" i="1"/>
  <c r="AD118" i="1"/>
  <c r="AC118" i="1"/>
  <c r="AB118" i="1"/>
  <c r="AA118" i="1"/>
  <c r="Z118" i="1"/>
  <c r="Y118" i="1"/>
  <c r="X118" i="1"/>
  <c r="AJ118" i="1"/>
  <c r="T118" i="1"/>
  <c r="AI117" i="1"/>
  <c r="AH117" i="1"/>
  <c r="AG117" i="1"/>
  <c r="AF117" i="1"/>
  <c r="AE117" i="1"/>
  <c r="AD117" i="1"/>
  <c r="AC117" i="1"/>
  <c r="AB117" i="1"/>
  <c r="AA117" i="1"/>
  <c r="Z117" i="1"/>
  <c r="Y117" i="1"/>
  <c r="X117" i="1"/>
  <c r="AJ117" i="1"/>
  <c r="T117" i="1"/>
  <c r="AI116" i="1"/>
  <c r="AH116" i="1"/>
  <c r="AG116" i="1"/>
  <c r="AF116" i="1"/>
  <c r="AE116" i="1"/>
  <c r="AD116" i="1"/>
  <c r="AC116" i="1"/>
  <c r="AB116" i="1"/>
  <c r="AA116" i="1"/>
  <c r="Z116" i="1"/>
  <c r="Y116" i="1"/>
  <c r="X116" i="1"/>
  <c r="AJ116" i="1"/>
  <c r="T116" i="1"/>
  <c r="AI115" i="1"/>
  <c r="AH115" i="1"/>
  <c r="AG115" i="1"/>
  <c r="AF115" i="1"/>
  <c r="AE115" i="1"/>
  <c r="AD115" i="1"/>
  <c r="AC115" i="1"/>
  <c r="AB115" i="1"/>
  <c r="AA115" i="1"/>
  <c r="Z115" i="1"/>
  <c r="Y115" i="1"/>
  <c r="X115" i="1"/>
  <c r="AJ115" i="1"/>
  <c r="T115" i="1"/>
  <c r="AI114" i="1"/>
  <c r="AH114" i="1"/>
  <c r="AG114" i="1"/>
  <c r="AF114" i="1"/>
  <c r="AE114" i="1"/>
  <c r="AD114" i="1"/>
  <c r="AC114" i="1"/>
  <c r="AB114" i="1"/>
  <c r="AA114" i="1"/>
  <c r="Z114" i="1"/>
  <c r="Y114" i="1"/>
  <c r="X114" i="1"/>
  <c r="AJ114" i="1"/>
  <c r="T114" i="1"/>
  <c r="AI113" i="1"/>
  <c r="AH113" i="1"/>
  <c r="AG113" i="1"/>
  <c r="AF113" i="1"/>
  <c r="AE113" i="1"/>
  <c r="AD113" i="1"/>
  <c r="AC113" i="1"/>
  <c r="AB113" i="1"/>
  <c r="AA113" i="1"/>
  <c r="Z113" i="1"/>
  <c r="Y113" i="1"/>
  <c r="X113" i="1"/>
  <c r="AJ113" i="1"/>
  <c r="T113" i="1"/>
  <c r="AI112" i="1"/>
  <c r="AH112" i="1"/>
  <c r="AG112" i="1"/>
  <c r="AF112" i="1"/>
  <c r="AE112" i="1"/>
  <c r="AD112" i="1"/>
  <c r="AC112" i="1"/>
  <c r="AB112" i="1"/>
  <c r="AA112" i="1"/>
  <c r="Z112" i="1"/>
  <c r="Y112" i="1"/>
  <c r="X112" i="1"/>
  <c r="AJ112" i="1"/>
  <c r="T112" i="1"/>
  <c r="AI111" i="1"/>
  <c r="AH111" i="1"/>
  <c r="AG111" i="1"/>
  <c r="AF111" i="1"/>
  <c r="AE111" i="1"/>
  <c r="AD111" i="1"/>
  <c r="AC111" i="1"/>
  <c r="AB111" i="1"/>
  <c r="AA111" i="1"/>
  <c r="Z111" i="1"/>
  <c r="Y111" i="1"/>
  <c r="X111" i="1"/>
  <c r="AJ111" i="1"/>
  <c r="T111" i="1"/>
  <c r="AI110" i="1"/>
  <c r="AH110" i="1"/>
  <c r="AG110" i="1"/>
  <c r="AF110" i="1"/>
  <c r="AE110" i="1"/>
  <c r="AD110" i="1"/>
  <c r="AC110" i="1"/>
  <c r="AB110" i="1"/>
  <c r="AA110" i="1"/>
  <c r="Z110" i="1"/>
  <c r="Y110" i="1"/>
  <c r="X110" i="1"/>
  <c r="AJ110" i="1"/>
  <c r="T110" i="1"/>
  <c r="AI109" i="1"/>
  <c r="AH109" i="1"/>
  <c r="AG109" i="1"/>
  <c r="AF109" i="1"/>
  <c r="AE109" i="1"/>
  <c r="AD109" i="1"/>
  <c r="AC109" i="1"/>
  <c r="AB109" i="1"/>
  <c r="AA109" i="1"/>
  <c r="Z109" i="1"/>
  <c r="Y109" i="1"/>
  <c r="X109" i="1"/>
  <c r="AJ109" i="1"/>
  <c r="T109" i="1"/>
  <c r="AI108" i="1"/>
  <c r="AH108" i="1"/>
  <c r="AG108" i="1"/>
  <c r="AF108" i="1"/>
  <c r="AE108" i="1"/>
  <c r="AD108" i="1"/>
  <c r="AC108" i="1"/>
  <c r="AB108" i="1"/>
  <c r="AA108" i="1"/>
  <c r="Z108" i="1"/>
  <c r="Y108" i="1"/>
  <c r="X108" i="1"/>
  <c r="AJ108" i="1"/>
  <c r="T108" i="1"/>
  <c r="AI107" i="1"/>
  <c r="AH107" i="1"/>
  <c r="AG107" i="1"/>
  <c r="AF107" i="1"/>
  <c r="AE107" i="1"/>
  <c r="AD107" i="1"/>
  <c r="AC107" i="1"/>
  <c r="AB107" i="1"/>
  <c r="AA107" i="1"/>
  <c r="Z107" i="1"/>
  <c r="Y107" i="1"/>
  <c r="X107" i="1"/>
  <c r="AJ107" i="1"/>
  <c r="T107" i="1"/>
  <c r="AI106" i="1"/>
  <c r="AH106" i="1"/>
  <c r="AG106" i="1"/>
  <c r="AF106" i="1"/>
  <c r="AE106" i="1"/>
  <c r="AD106" i="1"/>
  <c r="AC106" i="1"/>
  <c r="AB106" i="1"/>
  <c r="AA106" i="1"/>
  <c r="Z106" i="1"/>
  <c r="Y106" i="1"/>
  <c r="X106" i="1"/>
  <c r="AJ106" i="1"/>
  <c r="T106" i="1"/>
  <c r="AI105" i="1"/>
  <c r="AH105" i="1"/>
  <c r="AG105" i="1"/>
  <c r="AF105" i="1"/>
  <c r="AE105" i="1"/>
  <c r="AD105" i="1"/>
  <c r="AC105" i="1"/>
  <c r="AB105" i="1"/>
  <c r="AA105" i="1"/>
  <c r="Z105" i="1"/>
  <c r="Y105" i="1"/>
  <c r="X105" i="1"/>
  <c r="AJ105" i="1"/>
  <c r="T105" i="1"/>
  <c r="AI104" i="1"/>
  <c r="AH104" i="1"/>
  <c r="AG104" i="1"/>
  <c r="AF104" i="1"/>
  <c r="AE104" i="1"/>
  <c r="AD104" i="1"/>
  <c r="AC104" i="1"/>
  <c r="AB104" i="1"/>
  <c r="AA104" i="1"/>
  <c r="Z104" i="1"/>
  <c r="Y104" i="1"/>
  <c r="X104" i="1"/>
  <c r="AJ104" i="1"/>
  <c r="T104" i="1"/>
  <c r="AI103" i="1"/>
  <c r="AH103" i="1"/>
  <c r="AG103" i="1"/>
  <c r="AF103" i="1"/>
  <c r="AE103" i="1"/>
  <c r="AD103" i="1"/>
  <c r="AC103" i="1"/>
  <c r="AB103" i="1"/>
  <c r="AA103" i="1"/>
  <c r="Z103" i="1"/>
  <c r="Y103" i="1"/>
  <c r="X103" i="1"/>
  <c r="AJ103" i="1"/>
  <c r="T103" i="1"/>
  <c r="AI102" i="1"/>
  <c r="AH102" i="1"/>
  <c r="AG102" i="1"/>
  <c r="AF102" i="1"/>
  <c r="AE102" i="1"/>
  <c r="AD102" i="1"/>
  <c r="AC102" i="1"/>
  <c r="AB102" i="1"/>
  <c r="AA102" i="1"/>
  <c r="Z102" i="1"/>
  <c r="Y102" i="1"/>
  <c r="X102" i="1"/>
  <c r="AJ102" i="1"/>
  <c r="T102" i="1"/>
  <c r="AI101" i="1"/>
  <c r="AH101" i="1"/>
  <c r="AG101" i="1"/>
  <c r="AF101" i="1"/>
  <c r="AE101" i="1"/>
  <c r="AD101" i="1"/>
  <c r="AC101" i="1"/>
  <c r="AB101" i="1"/>
  <c r="AA101" i="1"/>
  <c r="Z101" i="1"/>
  <c r="Y101" i="1"/>
  <c r="X101" i="1"/>
  <c r="AJ101" i="1"/>
  <c r="T101" i="1"/>
  <c r="AI100" i="1"/>
  <c r="AH100" i="1"/>
  <c r="AG100" i="1"/>
  <c r="AF100" i="1"/>
  <c r="AE100" i="1"/>
  <c r="AD100" i="1"/>
  <c r="AC100" i="1"/>
  <c r="AB100" i="1"/>
  <c r="AA100" i="1"/>
  <c r="Z100" i="1"/>
  <c r="Y100" i="1"/>
  <c r="X100" i="1"/>
  <c r="AJ100" i="1"/>
  <c r="T100" i="1"/>
  <c r="AI99" i="1"/>
  <c r="AH99" i="1"/>
  <c r="AG99" i="1"/>
  <c r="AF99" i="1"/>
  <c r="AE99" i="1"/>
  <c r="AD99" i="1"/>
  <c r="AC99" i="1"/>
  <c r="AB99" i="1"/>
  <c r="AA99" i="1"/>
  <c r="Z99" i="1"/>
  <c r="Y99" i="1"/>
  <c r="X99" i="1"/>
  <c r="AJ99" i="1"/>
  <c r="T99" i="1"/>
  <c r="AI98" i="1"/>
  <c r="AH98" i="1"/>
  <c r="AG98" i="1"/>
  <c r="AF98" i="1"/>
  <c r="AE98" i="1"/>
  <c r="AD98" i="1"/>
  <c r="AC98" i="1"/>
  <c r="AB98" i="1"/>
  <c r="AA98" i="1"/>
  <c r="Z98" i="1"/>
  <c r="Y98" i="1"/>
  <c r="X98" i="1"/>
  <c r="AJ98" i="1"/>
  <c r="T98" i="1"/>
  <c r="AI97" i="1"/>
  <c r="AH97" i="1"/>
  <c r="AG97" i="1"/>
  <c r="AF97" i="1"/>
  <c r="AE97" i="1"/>
  <c r="AD97" i="1"/>
  <c r="AC97" i="1"/>
  <c r="AB97" i="1"/>
  <c r="AA97" i="1"/>
  <c r="Z97" i="1"/>
  <c r="Y97" i="1"/>
  <c r="X97" i="1"/>
  <c r="AJ97" i="1"/>
  <c r="T97" i="1"/>
  <c r="AI96" i="1"/>
  <c r="AH96" i="1"/>
  <c r="AG96" i="1"/>
  <c r="AF96" i="1"/>
  <c r="AE96" i="1"/>
  <c r="AD96" i="1"/>
  <c r="AC96" i="1"/>
  <c r="AB96" i="1"/>
  <c r="AA96" i="1"/>
  <c r="Z96" i="1"/>
  <c r="Y96" i="1"/>
  <c r="X96" i="1"/>
  <c r="AJ96" i="1"/>
  <c r="T96" i="1"/>
  <c r="AI95" i="1"/>
  <c r="AH95" i="1"/>
  <c r="AG95" i="1"/>
  <c r="AF95" i="1"/>
  <c r="AE95" i="1"/>
  <c r="AD95" i="1"/>
  <c r="AC95" i="1"/>
  <c r="AB95" i="1"/>
  <c r="AA95" i="1"/>
  <c r="Z95" i="1"/>
  <c r="Y95" i="1"/>
  <c r="X95" i="1"/>
  <c r="AJ95" i="1"/>
  <c r="T95" i="1"/>
  <c r="AI94" i="1"/>
  <c r="AH94" i="1"/>
  <c r="AG94" i="1"/>
  <c r="AF94" i="1"/>
  <c r="AE94" i="1"/>
  <c r="AD94" i="1"/>
  <c r="AC94" i="1"/>
  <c r="AB94" i="1"/>
  <c r="AA94" i="1"/>
  <c r="Z94" i="1"/>
  <c r="Y94" i="1"/>
  <c r="X94" i="1"/>
  <c r="AJ94" i="1"/>
  <c r="T94" i="1"/>
  <c r="AI93" i="1"/>
  <c r="AH93" i="1"/>
  <c r="AG93" i="1"/>
  <c r="AF93" i="1"/>
  <c r="AE93" i="1"/>
  <c r="AD93" i="1"/>
  <c r="AC93" i="1"/>
  <c r="AB93" i="1"/>
  <c r="AA93" i="1"/>
  <c r="Z93" i="1"/>
  <c r="Y93" i="1"/>
  <c r="X93" i="1"/>
  <c r="AJ93" i="1"/>
  <c r="T93" i="1"/>
  <c r="AI92" i="1"/>
  <c r="AH92" i="1"/>
  <c r="AG92" i="1"/>
  <c r="AF92" i="1"/>
  <c r="AE92" i="1"/>
  <c r="AD92" i="1"/>
  <c r="AC92" i="1"/>
  <c r="AB92" i="1"/>
  <c r="AA92" i="1"/>
  <c r="Z92" i="1"/>
  <c r="Y92" i="1"/>
  <c r="X92" i="1"/>
  <c r="AJ92" i="1"/>
  <c r="T92" i="1"/>
  <c r="AI91" i="1"/>
  <c r="AH91" i="1"/>
  <c r="AG91" i="1"/>
  <c r="AF91" i="1"/>
  <c r="AE91" i="1"/>
  <c r="AD91" i="1"/>
  <c r="AC91" i="1"/>
  <c r="AB91" i="1"/>
  <c r="AA91" i="1"/>
  <c r="Z91" i="1"/>
  <c r="Y91" i="1"/>
  <c r="X91" i="1"/>
  <c r="AJ91" i="1"/>
  <c r="T91" i="1"/>
  <c r="AI90" i="1"/>
  <c r="AH90" i="1"/>
  <c r="AG90" i="1"/>
  <c r="AF90" i="1"/>
  <c r="AE90" i="1"/>
  <c r="AD90" i="1"/>
  <c r="AC90" i="1"/>
  <c r="AB90" i="1"/>
  <c r="AA90" i="1"/>
  <c r="Z90" i="1"/>
  <c r="Y90" i="1"/>
  <c r="X90" i="1"/>
  <c r="AJ90" i="1"/>
  <c r="T90" i="1"/>
  <c r="AI89" i="1"/>
  <c r="AH89" i="1"/>
  <c r="AG89" i="1"/>
  <c r="AF89" i="1"/>
  <c r="AE89" i="1"/>
  <c r="AD89" i="1"/>
  <c r="AC89" i="1"/>
  <c r="AB89" i="1"/>
  <c r="AA89" i="1"/>
  <c r="Z89" i="1"/>
  <c r="Y89" i="1"/>
  <c r="X89" i="1"/>
  <c r="AJ89" i="1"/>
  <c r="T89" i="1"/>
  <c r="AI88" i="1"/>
  <c r="AH88" i="1"/>
  <c r="AG88" i="1"/>
  <c r="AF88" i="1"/>
  <c r="AE88" i="1"/>
  <c r="AD88" i="1"/>
  <c r="AC88" i="1"/>
  <c r="AB88" i="1"/>
  <c r="AA88" i="1"/>
  <c r="Z88" i="1"/>
  <c r="Y88" i="1"/>
  <c r="X88" i="1"/>
  <c r="AJ88" i="1"/>
  <c r="T88" i="1"/>
  <c r="AI87" i="1"/>
  <c r="AH87" i="1"/>
  <c r="AG87" i="1"/>
  <c r="AF87" i="1"/>
  <c r="AE87" i="1"/>
  <c r="AD87" i="1"/>
  <c r="AC87" i="1"/>
  <c r="AB87" i="1"/>
  <c r="AA87" i="1"/>
  <c r="Z87" i="1"/>
  <c r="Y87" i="1"/>
  <c r="X87" i="1"/>
  <c r="AJ87" i="1"/>
  <c r="T87" i="1"/>
  <c r="AI86" i="1"/>
  <c r="AH86" i="1"/>
  <c r="AG86" i="1"/>
  <c r="AF86" i="1"/>
  <c r="AE86" i="1"/>
  <c r="AD86" i="1"/>
  <c r="AC86" i="1"/>
  <c r="AB86" i="1"/>
  <c r="AA86" i="1"/>
  <c r="Z86" i="1"/>
  <c r="Y86" i="1"/>
  <c r="X86" i="1"/>
  <c r="AJ86" i="1"/>
  <c r="T86" i="1"/>
  <c r="AI85" i="1"/>
  <c r="AH85" i="1"/>
  <c r="AG85" i="1"/>
  <c r="AF85" i="1"/>
  <c r="AE85" i="1"/>
  <c r="AD85" i="1"/>
  <c r="AC85" i="1"/>
  <c r="AB85" i="1"/>
  <c r="AA85" i="1"/>
  <c r="Z85" i="1"/>
  <c r="Y85" i="1"/>
  <c r="X85" i="1"/>
  <c r="AJ85" i="1"/>
  <c r="T85" i="1"/>
  <c r="AI84" i="1"/>
  <c r="AH84" i="1"/>
  <c r="AG84" i="1"/>
  <c r="AF84" i="1"/>
  <c r="AE84" i="1"/>
  <c r="AD84" i="1"/>
  <c r="AC84" i="1"/>
  <c r="AB84" i="1"/>
  <c r="AA84" i="1"/>
  <c r="Z84" i="1"/>
  <c r="Y84" i="1"/>
  <c r="X84" i="1"/>
  <c r="AJ84" i="1"/>
  <c r="T84" i="1"/>
  <c r="AI83" i="1"/>
  <c r="AH83" i="1"/>
  <c r="AG83" i="1"/>
  <c r="AF83" i="1"/>
  <c r="AE83" i="1"/>
  <c r="AD83" i="1"/>
  <c r="AC83" i="1"/>
  <c r="AB83" i="1"/>
  <c r="AA83" i="1"/>
  <c r="Z83" i="1"/>
  <c r="Y83" i="1"/>
  <c r="X83" i="1"/>
  <c r="AJ83" i="1"/>
  <c r="T83" i="1"/>
  <c r="AI82" i="1"/>
  <c r="AH82" i="1"/>
  <c r="AG82" i="1"/>
  <c r="AF82" i="1"/>
  <c r="AE82" i="1"/>
  <c r="AD82" i="1"/>
  <c r="AC82" i="1"/>
  <c r="AB82" i="1"/>
  <c r="AA82" i="1"/>
  <c r="Z82" i="1"/>
  <c r="Y82" i="1"/>
  <c r="X82" i="1"/>
  <c r="AJ82" i="1"/>
  <c r="T82" i="1"/>
  <c r="AI81" i="1"/>
  <c r="AH81" i="1"/>
  <c r="AG81" i="1"/>
  <c r="AF81" i="1"/>
  <c r="AE81" i="1"/>
  <c r="AD81" i="1"/>
  <c r="AC81" i="1"/>
  <c r="AB81" i="1"/>
  <c r="AA81" i="1"/>
  <c r="Z81" i="1"/>
  <c r="Y81" i="1"/>
  <c r="X81" i="1"/>
  <c r="AJ81" i="1"/>
  <c r="T81" i="1"/>
  <c r="AI80" i="1"/>
  <c r="AH80" i="1"/>
  <c r="AG80" i="1"/>
  <c r="AF80" i="1"/>
  <c r="AE80" i="1"/>
  <c r="AD80" i="1"/>
  <c r="AC80" i="1"/>
  <c r="AB80" i="1"/>
  <c r="AA80" i="1"/>
  <c r="Z80" i="1"/>
  <c r="Y80" i="1"/>
  <c r="X80" i="1"/>
  <c r="AJ80" i="1"/>
  <c r="T80" i="1"/>
  <c r="AI79" i="1"/>
  <c r="AH79" i="1"/>
  <c r="AG79" i="1"/>
  <c r="AF79" i="1"/>
  <c r="AE79" i="1"/>
  <c r="AD79" i="1"/>
  <c r="AC79" i="1"/>
  <c r="AB79" i="1"/>
  <c r="AA79" i="1"/>
  <c r="Z79" i="1"/>
  <c r="Y79" i="1"/>
  <c r="X79" i="1"/>
  <c r="AJ79" i="1"/>
  <c r="T79" i="1"/>
  <c r="AI78" i="1"/>
  <c r="AH78" i="1"/>
  <c r="AG78" i="1"/>
  <c r="AF78" i="1"/>
  <c r="AE78" i="1"/>
  <c r="AD78" i="1"/>
  <c r="AC78" i="1"/>
  <c r="AB78" i="1"/>
  <c r="AA78" i="1"/>
  <c r="Z78" i="1"/>
  <c r="Y78" i="1"/>
  <c r="X78" i="1"/>
  <c r="AJ78" i="1"/>
  <c r="T78" i="1"/>
  <c r="AI77" i="1"/>
  <c r="AH77" i="1"/>
  <c r="AG77" i="1"/>
  <c r="AF77" i="1"/>
  <c r="AE77" i="1"/>
  <c r="AD77" i="1"/>
  <c r="AC77" i="1"/>
  <c r="AB77" i="1"/>
  <c r="AA77" i="1"/>
  <c r="Z77" i="1"/>
  <c r="Y77" i="1"/>
  <c r="X77" i="1"/>
  <c r="AJ77" i="1"/>
  <c r="T77" i="1"/>
  <c r="AI76" i="1"/>
  <c r="AH76" i="1"/>
  <c r="AG76" i="1"/>
  <c r="AF76" i="1"/>
  <c r="AE76" i="1"/>
  <c r="AD76" i="1"/>
  <c r="AC76" i="1"/>
  <c r="AB76" i="1"/>
  <c r="AA76" i="1"/>
  <c r="Z76" i="1"/>
  <c r="Y76" i="1"/>
  <c r="X76" i="1"/>
  <c r="AJ76" i="1"/>
  <c r="T76" i="1"/>
  <c r="AI75" i="1"/>
  <c r="AH75" i="1"/>
  <c r="AG75" i="1"/>
  <c r="AF75" i="1"/>
  <c r="AE75" i="1"/>
  <c r="AD75" i="1"/>
  <c r="AC75" i="1"/>
  <c r="AB75" i="1"/>
  <c r="AA75" i="1"/>
  <c r="Z75" i="1"/>
  <c r="Y75" i="1"/>
  <c r="X75" i="1"/>
  <c r="AJ75" i="1"/>
  <c r="T75" i="1"/>
  <c r="AI74" i="1"/>
  <c r="AH74" i="1"/>
  <c r="AG74" i="1"/>
  <c r="AF74" i="1"/>
  <c r="AE74" i="1"/>
  <c r="AD74" i="1"/>
  <c r="AC74" i="1"/>
  <c r="AB74" i="1"/>
  <c r="AA74" i="1"/>
  <c r="Z74" i="1"/>
  <c r="Y74" i="1"/>
  <c r="X74" i="1"/>
  <c r="AJ74" i="1"/>
  <c r="T74" i="1"/>
  <c r="AI73" i="1"/>
  <c r="AH73" i="1"/>
  <c r="AG73" i="1"/>
  <c r="AF73" i="1"/>
  <c r="AE73" i="1"/>
  <c r="AD73" i="1"/>
  <c r="AC73" i="1"/>
  <c r="AB73" i="1"/>
  <c r="AA73" i="1"/>
  <c r="Z73" i="1"/>
  <c r="Y73" i="1"/>
  <c r="X73" i="1"/>
  <c r="AJ73" i="1"/>
  <c r="T73" i="1"/>
  <c r="AI72" i="1"/>
  <c r="AH72" i="1"/>
  <c r="AG72" i="1"/>
  <c r="AF72" i="1"/>
  <c r="AE72" i="1"/>
  <c r="AD72" i="1"/>
  <c r="AC72" i="1"/>
  <c r="AB72" i="1"/>
  <c r="AA72" i="1"/>
  <c r="Z72" i="1"/>
  <c r="Y72" i="1"/>
  <c r="X72" i="1"/>
  <c r="AJ72" i="1"/>
  <c r="T72" i="1"/>
  <c r="AI71" i="1"/>
  <c r="AH71" i="1"/>
  <c r="AG71" i="1"/>
  <c r="AF71" i="1"/>
  <c r="AE71" i="1"/>
  <c r="AD71" i="1"/>
  <c r="AC71" i="1"/>
  <c r="AB71" i="1"/>
  <c r="AA71" i="1"/>
  <c r="Z71" i="1"/>
  <c r="Y71" i="1"/>
  <c r="X71" i="1"/>
  <c r="AJ71" i="1"/>
  <c r="T71" i="1"/>
  <c r="AI70" i="1"/>
  <c r="AH70" i="1"/>
  <c r="AG70" i="1"/>
  <c r="AF70" i="1"/>
  <c r="AE70" i="1"/>
  <c r="AD70" i="1"/>
  <c r="AC70" i="1"/>
  <c r="AB70" i="1"/>
  <c r="AA70" i="1"/>
  <c r="Z70" i="1"/>
  <c r="Y70" i="1"/>
  <c r="X70" i="1"/>
  <c r="AJ70" i="1"/>
  <c r="T70" i="1"/>
  <c r="AI69" i="1"/>
  <c r="AH69" i="1"/>
  <c r="AG69" i="1"/>
  <c r="AF69" i="1"/>
  <c r="AE69" i="1"/>
  <c r="AD69" i="1"/>
  <c r="AC69" i="1"/>
  <c r="AB69" i="1"/>
  <c r="AA69" i="1"/>
  <c r="Z69" i="1"/>
  <c r="Y69" i="1"/>
  <c r="X69" i="1"/>
  <c r="AJ69" i="1"/>
  <c r="T69" i="1"/>
  <c r="AI68" i="1"/>
  <c r="AH68" i="1"/>
  <c r="AG68" i="1"/>
  <c r="AF68" i="1"/>
  <c r="AE68" i="1"/>
  <c r="AD68" i="1"/>
  <c r="AC68" i="1"/>
  <c r="AB68" i="1"/>
  <c r="AA68" i="1"/>
  <c r="Z68" i="1"/>
  <c r="Y68" i="1"/>
  <c r="X68" i="1"/>
  <c r="AJ68" i="1"/>
  <c r="T68" i="1"/>
  <c r="AI67" i="1"/>
  <c r="AH67" i="1"/>
  <c r="AG67" i="1"/>
  <c r="AF67" i="1"/>
  <c r="AE67" i="1"/>
  <c r="AD67" i="1"/>
  <c r="AC67" i="1"/>
  <c r="AB67" i="1"/>
  <c r="AA67" i="1"/>
  <c r="Z67" i="1"/>
  <c r="Y67" i="1"/>
  <c r="X67" i="1"/>
  <c r="AJ67" i="1"/>
  <c r="T67" i="1"/>
  <c r="AI66" i="1"/>
  <c r="AH66" i="1"/>
  <c r="AG66" i="1"/>
  <c r="AF66" i="1"/>
  <c r="AE66" i="1"/>
  <c r="AD66" i="1"/>
  <c r="AC66" i="1"/>
  <c r="AB66" i="1"/>
  <c r="AA66" i="1"/>
  <c r="Z66" i="1"/>
  <c r="Y66" i="1"/>
  <c r="X66" i="1"/>
  <c r="AJ66" i="1"/>
  <c r="T66" i="1"/>
  <c r="AI65" i="1"/>
  <c r="AH65" i="1"/>
  <c r="AG65" i="1"/>
  <c r="AF65" i="1"/>
  <c r="AE65" i="1"/>
  <c r="AD65" i="1"/>
  <c r="AC65" i="1"/>
  <c r="AB65" i="1"/>
  <c r="AA65" i="1"/>
  <c r="Z65" i="1"/>
  <c r="Y65" i="1"/>
  <c r="X65" i="1"/>
  <c r="AJ65" i="1"/>
  <c r="T65" i="1"/>
  <c r="AI64" i="1"/>
  <c r="AH64" i="1"/>
  <c r="AG64" i="1"/>
  <c r="AF64" i="1"/>
  <c r="AE64" i="1"/>
  <c r="AD64" i="1"/>
  <c r="AC64" i="1"/>
  <c r="AB64" i="1"/>
  <c r="AA64" i="1"/>
  <c r="Z64" i="1"/>
  <c r="Y64" i="1"/>
  <c r="X64" i="1"/>
  <c r="AJ64" i="1"/>
  <c r="T64" i="1"/>
  <c r="AI63" i="1"/>
  <c r="AH63" i="1"/>
  <c r="AG63" i="1"/>
  <c r="AF63" i="1"/>
  <c r="AE63" i="1"/>
  <c r="AD63" i="1"/>
  <c r="AC63" i="1"/>
  <c r="AB63" i="1"/>
  <c r="AA63" i="1"/>
  <c r="Z63" i="1"/>
  <c r="Y63" i="1"/>
  <c r="X63" i="1"/>
  <c r="AJ63" i="1"/>
  <c r="T63" i="1"/>
  <c r="AI62" i="1"/>
  <c r="AH62" i="1"/>
  <c r="AG62" i="1"/>
  <c r="AF62" i="1"/>
  <c r="AE62" i="1"/>
  <c r="AD62" i="1"/>
  <c r="AC62" i="1"/>
  <c r="AB62" i="1"/>
  <c r="AA62" i="1"/>
  <c r="Z62" i="1"/>
  <c r="Y62" i="1"/>
  <c r="X62" i="1"/>
  <c r="AJ62" i="1"/>
  <c r="T62" i="1"/>
  <c r="AI61" i="1"/>
  <c r="AH61" i="1"/>
  <c r="AG61" i="1"/>
  <c r="AF61" i="1"/>
  <c r="AE61" i="1"/>
  <c r="AD61" i="1"/>
  <c r="AC61" i="1"/>
  <c r="AB61" i="1"/>
  <c r="AA61" i="1"/>
  <c r="Z61" i="1"/>
  <c r="Y61" i="1"/>
  <c r="X61" i="1"/>
  <c r="AJ61" i="1"/>
  <c r="T61" i="1"/>
  <c r="AI60" i="1"/>
  <c r="AH60" i="1"/>
  <c r="AG60" i="1"/>
  <c r="AF60" i="1"/>
  <c r="AE60" i="1"/>
  <c r="AD60" i="1"/>
  <c r="AC60" i="1"/>
  <c r="AB60" i="1"/>
  <c r="AA60" i="1"/>
  <c r="Z60" i="1"/>
  <c r="Y60" i="1"/>
  <c r="X60" i="1"/>
  <c r="AJ60" i="1"/>
  <c r="T60" i="1"/>
  <c r="AI59" i="1"/>
  <c r="AH59" i="1"/>
  <c r="AG59" i="1"/>
  <c r="AF59" i="1"/>
  <c r="AE59" i="1"/>
  <c r="AD59" i="1"/>
  <c r="AC59" i="1"/>
  <c r="AB59" i="1"/>
  <c r="AA59" i="1"/>
  <c r="Z59" i="1"/>
  <c r="Y59" i="1"/>
  <c r="X59" i="1"/>
  <c r="AJ59" i="1"/>
  <c r="T59" i="1"/>
  <c r="AI58" i="1"/>
  <c r="AH58" i="1"/>
  <c r="AG58" i="1"/>
  <c r="AF58" i="1"/>
  <c r="AE58" i="1"/>
  <c r="AD58" i="1"/>
  <c r="AC58" i="1"/>
  <c r="AB58" i="1"/>
  <c r="AA58" i="1"/>
  <c r="Z58" i="1"/>
  <c r="Y58" i="1"/>
  <c r="X58" i="1"/>
  <c r="AJ58" i="1"/>
  <c r="T58" i="1"/>
  <c r="AI57" i="1"/>
  <c r="AH57" i="1"/>
  <c r="AG57" i="1"/>
  <c r="AF57" i="1"/>
  <c r="AE57" i="1"/>
  <c r="AD57" i="1"/>
  <c r="AC57" i="1"/>
  <c r="AB57" i="1"/>
  <c r="AA57" i="1"/>
  <c r="Z57" i="1"/>
  <c r="Y57" i="1"/>
  <c r="X57" i="1"/>
  <c r="AJ57" i="1"/>
  <c r="T57" i="1"/>
  <c r="AI56" i="1"/>
  <c r="AH56" i="1"/>
  <c r="AG56" i="1"/>
  <c r="AF56" i="1"/>
  <c r="AE56" i="1"/>
  <c r="AD56" i="1"/>
  <c r="AC56" i="1"/>
  <c r="AB56" i="1"/>
  <c r="AA56" i="1"/>
  <c r="Z56" i="1"/>
  <c r="Y56" i="1"/>
  <c r="X56" i="1"/>
  <c r="AJ56" i="1"/>
  <c r="T56" i="1"/>
  <c r="AI55" i="1"/>
  <c r="AH55" i="1"/>
  <c r="AG55" i="1"/>
  <c r="AF55" i="1"/>
  <c r="AE55" i="1"/>
  <c r="AD55" i="1"/>
  <c r="AC55" i="1"/>
  <c r="AB55" i="1"/>
  <c r="AA55" i="1"/>
  <c r="Z55" i="1"/>
  <c r="Y55" i="1"/>
  <c r="X55" i="1"/>
  <c r="AJ55" i="1"/>
  <c r="T55" i="1"/>
  <c r="AI54" i="1"/>
  <c r="AH54" i="1"/>
  <c r="AG54" i="1"/>
  <c r="AF54" i="1"/>
  <c r="AE54" i="1"/>
  <c r="AD54" i="1"/>
  <c r="AC54" i="1"/>
  <c r="AB54" i="1"/>
  <c r="AA54" i="1"/>
  <c r="Z54" i="1"/>
  <c r="Y54" i="1"/>
  <c r="X54" i="1"/>
  <c r="AJ54" i="1"/>
  <c r="T54" i="1"/>
  <c r="AI53" i="1"/>
  <c r="AH53" i="1"/>
  <c r="AG53" i="1"/>
  <c r="AF53" i="1"/>
  <c r="AE53" i="1"/>
  <c r="AD53" i="1"/>
  <c r="AC53" i="1"/>
  <c r="AB53" i="1"/>
  <c r="AA53" i="1"/>
  <c r="Z53" i="1"/>
  <c r="Y53" i="1"/>
  <c r="X53" i="1"/>
  <c r="AJ53" i="1"/>
  <c r="T53" i="1"/>
  <c r="AI52" i="1"/>
  <c r="AH52" i="1"/>
  <c r="AG52" i="1"/>
  <c r="AF52" i="1"/>
  <c r="AE52" i="1"/>
  <c r="AD52" i="1"/>
  <c r="AC52" i="1"/>
  <c r="AB52" i="1"/>
  <c r="AA52" i="1"/>
  <c r="Z52" i="1"/>
  <c r="Y52" i="1"/>
  <c r="X52" i="1"/>
  <c r="AJ52" i="1"/>
  <c r="T52" i="1"/>
  <c r="AI51" i="1"/>
  <c r="AH51" i="1"/>
  <c r="AG51" i="1"/>
  <c r="AF51" i="1"/>
  <c r="AE51" i="1"/>
  <c r="AD51" i="1"/>
  <c r="AC51" i="1"/>
  <c r="AB51" i="1"/>
  <c r="AA51" i="1"/>
  <c r="Z51" i="1"/>
  <c r="Y51" i="1"/>
  <c r="X51" i="1"/>
  <c r="AJ51" i="1"/>
  <c r="T51" i="1"/>
  <c r="AI50" i="1"/>
  <c r="AH50" i="1"/>
  <c r="AG50" i="1"/>
  <c r="AF50" i="1"/>
  <c r="AE50" i="1"/>
  <c r="AD50" i="1"/>
  <c r="AC50" i="1"/>
  <c r="AB50" i="1"/>
  <c r="AA50" i="1"/>
  <c r="Z50" i="1"/>
  <c r="Y50" i="1"/>
  <c r="X50" i="1"/>
  <c r="AJ50" i="1"/>
  <c r="T50" i="1"/>
  <c r="AI49" i="1"/>
  <c r="AH49" i="1"/>
  <c r="AG49" i="1"/>
  <c r="AF49" i="1"/>
  <c r="AE49" i="1"/>
  <c r="AD49" i="1"/>
  <c r="AC49" i="1"/>
  <c r="AB49" i="1"/>
  <c r="AA49" i="1"/>
  <c r="Z49" i="1"/>
  <c r="Y49" i="1"/>
  <c r="X49" i="1"/>
  <c r="AJ49" i="1"/>
  <c r="T49" i="1"/>
  <c r="AI48" i="1"/>
  <c r="AH48" i="1"/>
  <c r="AG48" i="1"/>
  <c r="AF48" i="1"/>
  <c r="AE48" i="1"/>
  <c r="AD48" i="1"/>
  <c r="AC48" i="1"/>
  <c r="AB48" i="1"/>
  <c r="AA48" i="1"/>
  <c r="Z48" i="1"/>
  <c r="Y48" i="1"/>
  <c r="X48" i="1"/>
  <c r="AJ48" i="1"/>
  <c r="T48" i="1"/>
  <c r="AI47" i="1"/>
  <c r="AH47" i="1"/>
  <c r="AG47" i="1"/>
  <c r="AF47" i="1"/>
  <c r="AE47" i="1"/>
  <c r="AD47" i="1"/>
  <c r="AC47" i="1"/>
  <c r="AB47" i="1"/>
  <c r="AA47" i="1"/>
  <c r="Z47" i="1"/>
  <c r="Y47" i="1"/>
  <c r="X47" i="1"/>
  <c r="AJ47" i="1"/>
  <c r="T47" i="1"/>
  <c r="AI46" i="1"/>
  <c r="AH46" i="1"/>
  <c r="AG46" i="1"/>
  <c r="AF46" i="1"/>
  <c r="AE46" i="1"/>
  <c r="AD46" i="1"/>
  <c r="AC46" i="1"/>
  <c r="AB46" i="1"/>
  <c r="AA46" i="1"/>
  <c r="Z46" i="1"/>
  <c r="Y46" i="1"/>
  <c r="X46" i="1"/>
  <c r="AJ46" i="1"/>
  <c r="T46" i="1"/>
  <c r="AI45" i="1"/>
  <c r="AH45" i="1"/>
  <c r="AG45" i="1"/>
  <c r="AF45" i="1"/>
  <c r="AE45" i="1"/>
  <c r="AD45" i="1"/>
  <c r="AC45" i="1"/>
  <c r="AB45" i="1"/>
  <c r="AA45" i="1"/>
  <c r="Z45" i="1"/>
  <c r="Y45" i="1"/>
  <c r="X45" i="1"/>
  <c r="AJ45" i="1"/>
  <c r="T45" i="1"/>
  <c r="AI44" i="1"/>
  <c r="AH44" i="1"/>
  <c r="AG44" i="1"/>
  <c r="AF44" i="1"/>
  <c r="AE44" i="1"/>
  <c r="AD44" i="1"/>
  <c r="AC44" i="1"/>
  <c r="AB44" i="1"/>
  <c r="AA44" i="1"/>
  <c r="Z44" i="1"/>
  <c r="Y44" i="1"/>
  <c r="X44" i="1"/>
  <c r="AJ44" i="1"/>
  <c r="T44" i="1"/>
  <c r="AI43" i="1"/>
  <c r="AH43" i="1"/>
  <c r="AG43" i="1"/>
  <c r="AF43" i="1"/>
  <c r="AE43" i="1"/>
  <c r="AD43" i="1"/>
  <c r="AC43" i="1"/>
  <c r="AB43" i="1"/>
  <c r="AA43" i="1"/>
  <c r="Z43" i="1"/>
  <c r="Y43" i="1"/>
  <c r="X43" i="1"/>
  <c r="AJ43" i="1"/>
  <c r="T43" i="1"/>
  <c r="AI42" i="1"/>
  <c r="AH42" i="1"/>
  <c r="AG42" i="1"/>
  <c r="AF42" i="1"/>
  <c r="AE42" i="1"/>
  <c r="AD42" i="1"/>
  <c r="AC42" i="1"/>
  <c r="AB42" i="1"/>
  <c r="AA42" i="1"/>
  <c r="Z42" i="1"/>
  <c r="Y42" i="1"/>
  <c r="X42" i="1"/>
  <c r="AJ42" i="1"/>
  <c r="T42" i="1"/>
  <c r="AI41" i="1"/>
  <c r="AH41" i="1"/>
  <c r="AG41" i="1"/>
  <c r="AF41" i="1"/>
  <c r="AE41" i="1"/>
  <c r="AD41" i="1"/>
  <c r="AC41" i="1"/>
  <c r="AB41" i="1"/>
  <c r="AA41" i="1"/>
  <c r="Z41" i="1"/>
  <c r="Y41" i="1"/>
  <c r="X41" i="1"/>
  <c r="AJ41" i="1"/>
  <c r="T41" i="1"/>
  <c r="AI40" i="1"/>
  <c r="AH40" i="1"/>
  <c r="AG40" i="1"/>
  <c r="AF40" i="1"/>
  <c r="AE40" i="1"/>
  <c r="AD40" i="1"/>
  <c r="AC40" i="1"/>
  <c r="AB40" i="1"/>
  <c r="AA40" i="1"/>
  <c r="Z40" i="1"/>
  <c r="Y40" i="1"/>
  <c r="X40" i="1"/>
  <c r="AJ40" i="1"/>
  <c r="T40" i="1"/>
  <c r="AI39" i="1"/>
  <c r="AH39" i="1"/>
  <c r="AG39" i="1"/>
  <c r="AF39" i="1"/>
  <c r="AE39" i="1"/>
  <c r="AD39" i="1"/>
  <c r="AC39" i="1"/>
  <c r="AB39" i="1"/>
  <c r="AA39" i="1"/>
  <c r="Z39" i="1"/>
  <c r="Y39" i="1"/>
  <c r="X39" i="1"/>
  <c r="AJ39" i="1"/>
  <c r="T39" i="1"/>
  <c r="AI38" i="1"/>
  <c r="AH38" i="1"/>
  <c r="AG38" i="1"/>
  <c r="AF38" i="1"/>
  <c r="AE38" i="1"/>
  <c r="AD38" i="1"/>
  <c r="AC38" i="1"/>
  <c r="AB38" i="1"/>
  <c r="AA38" i="1"/>
  <c r="Z38" i="1"/>
  <c r="Y38" i="1"/>
  <c r="X38" i="1"/>
  <c r="AJ38" i="1"/>
  <c r="T38" i="1"/>
  <c r="AI37" i="1"/>
  <c r="AH37" i="1"/>
  <c r="AG37" i="1"/>
  <c r="AF37" i="1"/>
  <c r="AE37" i="1"/>
  <c r="AD37" i="1"/>
  <c r="AC37" i="1"/>
  <c r="AB37" i="1"/>
  <c r="AA37" i="1"/>
  <c r="Z37" i="1"/>
  <c r="Y37" i="1"/>
  <c r="X37" i="1"/>
  <c r="AJ37" i="1"/>
  <c r="T37" i="1"/>
  <c r="AI36" i="1"/>
  <c r="AH36" i="1"/>
  <c r="AG36" i="1"/>
  <c r="AF36" i="1"/>
  <c r="AE36" i="1"/>
  <c r="AD36" i="1"/>
  <c r="AC36" i="1"/>
  <c r="AB36" i="1"/>
  <c r="AA36" i="1"/>
  <c r="Z36" i="1"/>
  <c r="Y36" i="1"/>
  <c r="X36" i="1"/>
  <c r="AJ36" i="1"/>
  <c r="T36" i="1"/>
  <c r="AI35" i="1"/>
  <c r="AH35" i="1"/>
  <c r="AG35" i="1"/>
  <c r="AF35" i="1"/>
  <c r="AE35" i="1"/>
  <c r="AD35" i="1"/>
  <c r="AC35" i="1"/>
  <c r="AB35" i="1"/>
  <c r="AA35" i="1"/>
  <c r="Z35" i="1"/>
  <c r="Y35" i="1"/>
  <c r="X35" i="1"/>
  <c r="AJ35" i="1"/>
  <c r="T35" i="1"/>
  <c r="AI34" i="1"/>
  <c r="AH34" i="1"/>
  <c r="AG34" i="1"/>
  <c r="AF34" i="1"/>
  <c r="AE34" i="1"/>
  <c r="AD34" i="1"/>
  <c r="AC34" i="1"/>
  <c r="AB34" i="1"/>
  <c r="AA34" i="1"/>
  <c r="Z34" i="1"/>
  <c r="Y34" i="1"/>
  <c r="X34" i="1"/>
  <c r="AJ34" i="1"/>
  <c r="T34" i="1"/>
  <c r="AI33" i="1"/>
  <c r="AH33" i="1"/>
  <c r="AG33" i="1"/>
  <c r="AF33" i="1"/>
  <c r="AE33" i="1"/>
  <c r="AD33" i="1"/>
  <c r="AC33" i="1"/>
  <c r="AB33" i="1"/>
  <c r="AA33" i="1"/>
  <c r="Z33" i="1"/>
  <c r="Y33" i="1"/>
  <c r="X33" i="1"/>
  <c r="AJ33" i="1"/>
  <c r="T33" i="1"/>
  <c r="AI32" i="1"/>
  <c r="AH32" i="1"/>
  <c r="AG32" i="1"/>
  <c r="AF32" i="1"/>
  <c r="AE32" i="1"/>
  <c r="AD32" i="1"/>
  <c r="AC32" i="1"/>
  <c r="AB32" i="1"/>
  <c r="AA32" i="1"/>
  <c r="Z32" i="1"/>
  <c r="Y32" i="1"/>
  <c r="X32" i="1"/>
  <c r="AJ32" i="1"/>
  <c r="T32" i="1"/>
  <c r="AI31" i="1"/>
  <c r="AH31" i="1"/>
  <c r="AG31" i="1"/>
  <c r="AF31" i="1"/>
  <c r="AE31" i="1"/>
  <c r="AD31" i="1"/>
  <c r="AC31" i="1"/>
  <c r="AB31" i="1"/>
  <c r="AA31" i="1"/>
  <c r="Z31" i="1"/>
  <c r="Y31" i="1"/>
  <c r="X31" i="1"/>
  <c r="AJ31" i="1"/>
  <c r="T31" i="1"/>
  <c r="AI30" i="1"/>
  <c r="AH30" i="1"/>
  <c r="AG30" i="1"/>
  <c r="AF30" i="1"/>
  <c r="AE30" i="1"/>
  <c r="AD30" i="1"/>
  <c r="AC30" i="1"/>
  <c r="AB30" i="1"/>
  <c r="AA30" i="1"/>
  <c r="Z30" i="1"/>
  <c r="Y30" i="1"/>
  <c r="X30" i="1"/>
  <c r="AJ30" i="1"/>
  <c r="T30" i="1"/>
  <c r="AI29" i="1"/>
  <c r="AH29" i="1"/>
  <c r="AG29" i="1"/>
  <c r="AF29" i="1"/>
  <c r="AE29" i="1"/>
  <c r="AD29" i="1"/>
  <c r="AC29" i="1"/>
  <c r="AB29" i="1"/>
  <c r="AA29" i="1"/>
  <c r="Z29" i="1"/>
  <c r="Y29" i="1"/>
  <c r="X29" i="1"/>
  <c r="AJ29" i="1"/>
  <c r="T29" i="1"/>
  <c r="AI28" i="1"/>
  <c r="AH28" i="1"/>
  <c r="AG28" i="1"/>
  <c r="AF28" i="1"/>
  <c r="AE28" i="1"/>
  <c r="AD28" i="1"/>
  <c r="AC28" i="1"/>
  <c r="AB28" i="1"/>
  <c r="AA28" i="1"/>
  <c r="Z28" i="1"/>
  <c r="Y28" i="1"/>
  <c r="X28" i="1"/>
  <c r="AJ28" i="1"/>
  <c r="T28" i="1"/>
  <c r="AI27" i="1"/>
  <c r="AH27" i="1"/>
  <c r="AG27" i="1"/>
  <c r="AF27" i="1"/>
  <c r="AE27" i="1"/>
  <c r="AD27" i="1"/>
  <c r="AC27" i="1"/>
  <c r="AB27" i="1"/>
  <c r="AA27" i="1"/>
  <c r="Z27" i="1"/>
  <c r="Y27" i="1"/>
  <c r="X27" i="1"/>
  <c r="AJ27" i="1"/>
  <c r="T27" i="1"/>
  <c r="AI26" i="1"/>
  <c r="AH26" i="1"/>
  <c r="AG26" i="1"/>
  <c r="AF26" i="1"/>
  <c r="AE26" i="1"/>
  <c r="AD26" i="1"/>
  <c r="AC26" i="1"/>
  <c r="AB26" i="1"/>
  <c r="AA26" i="1"/>
  <c r="Z26" i="1"/>
  <c r="Y26" i="1"/>
  <c r="X26" i="1"/>
  <c r="AJ26" i="1"/>
  <c r="T26" i="1"/>
  <c r="AI25" i="1"/>
  <c r="AH25" i="1"/>
  <c r="AG25" i="1"/>
  <c r="AF25" i="1"/>
  <c r="AE25" i="1"/>
  <c r="AD25" i="1"/>
  <c r="AC25" i="1"/>
  <c r="AB25" i="1"/>
  <c r="AA25" i="1"/>
  <c r="Z25" i="1"/>
  <c r="Y25" i="1"/>
  <c r="X25" i="1"/>
  <c r="AJ25" i="1"/>
  <c r="T25" i="1"/>
  <c r="AI24" i="1"/>
  <c r="AH24" i="1"/>
  <c r="AG24" i="1"/>
  <c r="AF24" i="1"/>
  <c r="AE24" i="1"/>
  <c r="AD24" i="1"/>
  <c r="AC24" i="1"/>
  <c r="AB24" i="1"/>
  <c r="AA24" i="1"/>
  <c r="Z24" i="1"/>
  <c r="Y24" i="1"/>
  <c r="X24" i="1"/>
  <c r="AJ24" i="1"/>
  <c r="T24" i="1"/>
  <c r="AI23" i="1"/>
  <c r="AH23" i="1"/>
  <c r="AG23" i="1"/>
  <c r="AF23" i="1"/>
  <c r="AE23" i="1"/>
  <c r="AD23" i="1"/>
  <c r="AC23" i="1"/>
  <c r="AB23" i="1"/>
  <c r="AA23" i="1"/>
  <c r="Z23" i="1"/>
  <c r="Y23" i="1"/>
  <c r="X23" i="1"/>
  <c r="AJ23" i="1"/>
  <c r="T23" i="1"/>
  <c r="AI22" i="1"/>
  <c r="AH22" i="1"/>
  <c r="AG22" i="1"/>
  <c r="AF22" i="1"/>
  <c r="AE22" i="1"/>
  <c r="AD22" i="1"/>
  <c r="AC22" i="1"/>
  <c r="AB22" i="1"/>
  <c r="AA22" i="1"/>
  <c r="Z22" i="1"/>
  <c r="Y22" i="1"/>
  <c r="X22" i="1"/>
  <c r="AJ22" i="1"/>
  <c r="T22" i="1"/>
  <c r="AI21" i="1"/>
  <c r="AH21" i="1"/>
  <c r="AG21" i="1"/>
  <c r="AF21" i="1"/>
  <c r="AE21" i="1"/>
  <c r="AD21" i="1"/>
  <c r="AC21" i="1"/>
  <c r="AB21" i="1"/>
  <c r="AA21" i="1"/>
  <c r="Z21" i="1"/>
  <c r="Y21" i="1"/>
  <c r="X21" i="1"/>
  <c r="AJ21" i="1"/>
  <c r="T21" i="1"/>
  <c r="AI20" i="1"/>
  <c r="AH20" i="1"/>
  <c r="AG20" i="1"/>
  <c r="AF20" i="1"/>
  <c r="AE20" i="1"/>
  <c r="AD20" i="1"/>
  <c r="AC20" i="1"/>
  <c r="AB20" i="1"/>
  <c r="AA20" i="1"/>
  <c r="Z20" i="1"/>
  <c r="Y20" i="1"/>
  <c r="X20" i="1"/>
  <c r="AJ20" i="1"/>
  <c r="T20" i="1"/>
  <c r="AI19" i="1"/>
  <c r="AH19" i="1"/>
  <c r="AG19" i="1"/>
  <c r="AF19" i="1"/>
  <c r="AE19" i="1"/>
  <c r="AD19" i="1"/>
  <c r="AC19" i="1"/>
  <c r="AB19" i="1"/>
  <c r="AA19" i="1"/>
  <c r="Z19" i="1"/>
  <c r="Y19" i="1"/>
  <c r="X19" i="1"/>
  <c r="AJ19" i="1"/>
  <c r="T19" i="1"/>
  <c r="AI18" i="1"/>
  <c r="AH18" i="1"/>
  <c r="AG18" i="1"/>
  <c r="AF18" i="1"/>
  <c r="AE18" i="1"/>
  <c r="AD18" i="1"/>
  <c r="AC18" i="1"/>
  <c r="AB18" i="1"/>
  <c r="AA18" i="1"/>
  <c r="Z18" i="1"/>
  <c r="Y18" i="1"/>
  <c r="X18" i="1"/>
  <c r="AJ18" i="1"/>
  <c r="T18" i="1"/>
  <c r="AI17" i="1"/>
  <c r="AH17" i="1"/>
  <c r="AG17" i="1"/>
  <c r="AF17" i="1"/>
  <c r="AE17" i="1"/>
  <c r="AD17" i="1"/>
  <c r="AC17" i="1"/>
  <c r="AB17" i="1"/>
  <c r="AA17" i="1"/>
  <c r="Z17" i="1"/>
  <c r="Y17" i="1"/>
  <c r="X17" i="1"/>
  <c r="AJ17" i="1"/>
  <c r="T17" i="1"/>
  <c r="AI16" i="1"/>
  <c r="AH16" i="1"/>
  <c r="AG16" i="1"/>
  <c r="AF16" i="1"/>
  <c r="AE16" i="1"/>
  <c r="AD16" i="1"/>
  <c r="AC16" i="1"/>
  <c r="AB16" i="1"/>
  <c r="AA16" i="1"/>
  <c r="Z16" i="1"/>
  <c r="Y16" i="1"/>
  <c r="X16" i="1"/>
  <c r="AJ16" i="1"/>
  <c r="T16" i="1"/>
  <c r="AI15" i="1"/>
  <c r="AH15" i="1"/>
  <c r="AG15" i="1"/>
  <c r="AF15" i="1"/>
  <c r="AE15" i="1"/>
  <c r="AD15" i="1"/>
  <c r="AC15" i="1"/>
  <c r="AB15" i="1"/>
  <c r="AA15" i="1"/>
  <c r="Z15" i="1"/>
  <c r="Y15" i="1"/>
  <c r="X15" i="1"/>
  <c r="AJ15" i="1"/>
  <c r="T15" i="1"/>
  <c r="AI14" i="1"/>
  <c r="AH14" i="1"/>
  <c r="AG14" i="1"/>
  <c r="AF14" i="1"/>
  <c r="AE14" i="1"/>
  <c r="AD14" i="1"/>
  <c r="AC14" i="1"/>
  <c r="AB14" i="1"/>
  <c r="AA14" i="1"/>
  <c r="Z14" i="1"/>
  <c r="Y14" i="1"/>
  <c r="X14" i="1"/>
  <c r="AJ14" i="1"/>
  <c r="T14" i="1"/>
  <c r="AI13" i="1"/>
  <c r="AH13" i="1"/>
  <c r="AG13" i="1"/>
  <c r="AF13" i="1"/>
  <c r="AE13" i="1"/>
  <c r="AD13" i="1"/>
  <c r="AC13" i="1"/>
  <c r="AB13" i="1"/>
  <c r="AA13" i="1"/>
  <c r="Z13" i="1"/>
  <c r="Y13" i="1"/>
  <c r="X13" i="1"/>
  <c r="AJ13" i="1"/>
  <c r="T13" i="1"/>
  <c r="AI12" i="1"/>
  <c r="AH12" i="1"/>
  <c r="AG12" i="1"/>
  <c r="AF12" i="1"/>
  <c r="AE12" i="1"/>
  <c r="AD12" i="1"/>
  <c r="AC12" i="1"/>
  <c r="AB12" i="1"/>
  <c r="AA12" i="1"/>
  <c r="Z12" i="1"/>
  <c r="Y12" i="1"/>
  <c r="X12" i="1"/>
  <c r="AJ12" i="1"/>
  <c r="T12" i="1"/>
  <c r="AI11" i="1"/>
  <c r="AH11" i="1"/>
  <c r="AG11" i="1"/>
  <c r="AF11" i="1"/>
  <c r="AE11" i="1"/>
  <c r="AD11" i="1"/>
  <c r="AC11" i="1"/>
  <c r="AB11" i="1"/>
  <c r="AA11" i="1"/>
  <c r="Z11" i="1"/>
  <c r="Y11" i="1"/>
  <c r="X11" i="1"/>
  <c r="AJ11" i="1"/>
  <c r="T11" i="1"/>
  <c r="AI10" i="1"/>
  <c r="AH10" i="1"/>
  <c r="AG10" i="1"/>
  <c r="AF10" i="1"/>
  <c r="AE10" i="1"/>
  <c r="AD10" i="1"/>
  <c r="AC10" i="1"/>
  <c r="AB10" i="1"/>
  <c r="AA10" i="1"/>
  <c r="Z10" i="1"/>
  <c r="Y10" i="1"/>
  <c r="X10" i="1"/>
  <c r="AJ10" i="1"/>
  <c r="T10" i="1"/>
  <c r="AI9" i="1"/>
  <c r="AH9" i="1"/>
  <c r="AG9" i="1"/>
  <c r="AF9" i="1"/>
  <c r="AE9" i="1"/>
  <c r="AD9" i="1"/>
  <c r="AC9" i="1"/>
  <c r="AB9" i="1"/>
  <c r="AA9" i="1"/>
  <c r="Z9" i="1"/>
  <c r="Y9" i="1"/>
  <c r="X9" i="1"/>
  <c r="AJ9" i="1"/>
  <c r="T9" i="1"/>
  <c r="AI8" i="1"/>
  <c r="AH8" i="1"/>
  <c r="AG8" i="1"/>
  <c r="AF8" i="1"/>
  <c r="AE8" i="1"/>
  <c r="AD8" i="1"/>
  <c r="AC8" i="1"/>
  <c r="AB8" i="1"/>
  <c r="AA8" i="1"/>
  <c r="Z8" i="1"/>
  <c r="Y8" i="1"/>
  <c r="X8" i="1"/>
  <c r="AJ8" i="1"/>
  <c r="T8" i="1"/>
  <c r="AI7" i="1"/>
  <c r="AH7" i="1"/>
  <c r="AG7" i="1"/>
  <c r="AF7" i="1"/>
  <c r="AE7" i="1"/>
  <c r="AD7" i="1"/>
  <c r="AC7" i="1"/>
  <c r="AB7" i="1"/>
  <c r="AA7" i="1"/>
  <c r="Z7" i="1"/>
  <c r="Y7" i="1"/>
  <c r="X7" i="1"/>
  <c r="AJ7" i="1"/>
  <c r="T7" i="1"/>
  <c r="AI6" i="1"/>
  <c r="AH6" i="1"/>
  <c r="AG6" i="1"/>
  <c r="AF6" i="1"/>
  <c r="AE6" i="1"/>
  <c r="AD6" i="1"/>
  <c r="AC6" i="1"/>
  <c r="AB6" i="1"/>
  <c r="AA6" i="1"/>
  <c r="Z6" i="1"/>
  <c r="Y6" i="1"/>
  <c r="X6" i="1"/>
  <c r="AJ6" i="1"/>
  <c r="T6" i="1"/>
  <c r="AI5" i="1"/>
  <c r="AH5" i="1"/>
  <c r="AG5" i="1"/>
  <c r="AF5" i="1"/>
  <c r="AE5" i="1"/>
  <c r="AD5" i="1"/>
  <c r="AC5" i="1"/>
  <c r="AB5" i="1"/>
  <c r="AA5" i="1"/>
  <c r="Z5" i="1"/>
  <c r="Y5" i="1"/>
  <c r="X5" i="1"/>
  <c r="AJ5" i="1"/>
  <c r="T5" i="1"/>
  <c r="N2520" i="21"/>
  <c r="O2520" i="21"/>
  <c r="N2488" i="21"/>
  <c r="N2483" i="21"/>
  <c r="N2480" i="21"/>
  <c r="O2480" i="21"/>
  <c r="N2475" i="21"/>
  <c r="O2475" i="21"/>
  <c r="N1230" i="21"/>
  <c r="N1247" i="21"/>
  <c r="N1264" i="21"/>
  <c r="N1281" i="21"/>
  <c r="Q1281" i="21"/>
  <c r="N1298" i="21"/>
  <c r="N1315" i="21"/>
  <c r="N1332" i="21"/>
  <c r="N1349" i="21"/>
  <c r="N1366" i="21"/>
  <c r="N2418" i="21"/>
  <c r="N2460" i="21"/>
  <c r="N2450" i="21"/>
  <c r="Q2450" i="21"/>
  <c r="N2449" i="21"/>
  <c r="O2449" i="21"/>
  <c r="N2411" i="21"/>
  <c r="Q2411" i="21"/>
  <c r="N2439" i="21"/>
  <c r="N2438" i="21"/>
  <c r="N1520" i="21"/>
  <c r="N1787" i="21"/>
  <c r="N1561" i="21"/>
  <c r="N1828" i="21"/>
  <c r="N1685" i="21"/>
  <c r="Q1685" i="21"/>
  <c r="N1803" i="21"/>
  <c r="O1803" i="21"/>
  <c r="N1577" i="21"/>
  <c r="N1844" i="21"/>
  <c r="O1844" i="21"/>
  <c r="N1618" i="21"/>
  <c r="N1885" i="21"/>
  <c r="N1509" i="21"/>
  <c r="N1776" i="21"/>
  <c r="N1550" i="21"/>
  <c r="N1817" i="21"/>
  <c r="N1593" i="21"/>
  <c r="Q1593" i="21"/>
  <c r="N1860" i="21"/>
  <c r="N1558" i="21"/>
  <c r="N1825" i="21"/>
  <c r="O1825" i="21"/>
  <c r="N1599" i="21"/>
  <c r="Q1599" i="21"/>
  <c r="N1866" i="21"/>
  <c r="N1723" i="21"/>
  <c r="Q1723" i="21"/>
  <c r="N1841" i="21"/>
  <c r="N1615" i="21"/>
  <c r="Q1615" i="21"/>
  <c r="N1882" i="21"/>
  <c r="N1656" i="21"/>
  <c r="N1547" i="21"/>
  <c r="N1814" i="21"/>
  <c r="N1588" i="21"/>
  <c r="Q1588" i="21"/>
  <c r="N1855" i="21"/>
  <c r="Q1855" i="21"/>
  <c r="N1631" i="21"/>
  <c r="N1898" i="21"/>
  <c r="N1637" i="21"/>
  <c r="N1634" i="21"/>
  <c r="O1634" i="21"/>
  <c r="N1675" i="21"/>
  <c r="N1532" i="21"/>
  <c r="N1799" i="21"/>
  <c r="O1799" i="21"/>
  <c r="N1691" i="21"/>
  <c r="N1732" i="21"/>
  <c r="N1506" i="21"/>
  <c r="N1623" i="21"/>
  <c r="N1890" i="21"/>
  <c r="N1664" i="21"/>
  <c r="Q1664" i="21"/>
  <c r="N1707" i="21"/>
  <c r="N1672" i="21"/>
  <c r="N1713" i="21"/>
  <c r="O1713" i="21"/>
  <c r="N1570" i="21"/>
  <c r="N1837" i="21"/>
  <c r="N1729" i="21"/>
  <c r="N1503" i="21"/>
  <c r="O1503" i="21"/>
  <c r="N1770" i="21"/>
  <c r="N1544" i="21"/>
  <c r="O1544" i="21"/>
  <c r="N1661" i="21"/>
  <c r="N1702" i="21"/>
  <c r="N1745" i="21"/>
  <c r="N1710" i="21"/>
  <c r="N1484" i="21"/>
  <c r="N1751" i="21"/>
  <c r="N1608" i="21"/>
  <c r="O1608" i="21"/>
  <c r="N1875" i="21"/>
  <c r="Q1875" i="21"/>
  <c r="N1500" i="21"/>
  <c r="O1500" i="21"/>
  <c r="N1767" i="21"/>
  <c r="N1541" i="21"/>
  <c r="N1808" i="21"/>
  <c r="N1582" i="21"/>
  <c r="N1699" i="21"/>
  <c r="O1699" i="21"/>
  <c r="N1740" i="21"/>
  <c r="N1783" i="21"/>
  <c r="N1481" i="21"/>
  <c r="N1748" i="21"/>
  <c r="N1522" i="21"/>
  <c r="N1789" i="21"/>
  <c r="N1646" i="21"/>
  <c r="N1538" i="21"/>
  <c r="O1538" i="21"/>
  <c r="N1805" i="21"/>
  <c r="N1579" i="21"/>
  <c r="O1579" i="21"/>
  <c r="N1846" i="21"/>
  <c r="N1620" i="21"/>
  <c r="O1620" i="21"/>
  <c r="N1737" i="21"/>
  <c r="N1511" i="21"/>
  <c r="N1778" i="21"/>
  <c r="N1821" i="21"/>
  <c r="N1653" i="21"/>
  <c r="N1519" i="21"/>
  <c r="O1519" i="21"/>
  <c r="N1786" i="21"/>
  <c r="N1560" i="21"/>
  <c r="O1560" i="21"/>
  <c r="N1827" i="21"/>
  <c r="N1576" i="21"/>
  <c r="N1843" i="21"/>
  <c r="N1617" i="21"/>
  <c r="N1884" i="21"/>
  <c r="O1884" i="21"/>
  <c r="N1658" i="21"/>
  <c r="N1508" i="21"/>
  <c r="N1775" i="21"/>
  <c r="N1549" i="21"/>
  <c r="Q1549" i="21"/>
  <c r="N1816" i="21"/>
  <c r="N1859" i="21"/>
  <c r="Q1859" i="21"/>
  <c r="N1684" i="21"/>
  <c r="Q1684" i="21"/>
  <c r="N1557" i="21"/>
  <c r="N1824" i="21"/>
  <c r="Q1824" i="21"/>
  <c r="N1598" i="21"/>
  <c r="N1865" i="21"/>
  <c r="Q1865" i="21"/>
  <c r="N1491" i="21"/>
  <c r="N1722" i="21"/>
  <c r="N1496" i="21"/>
  <c r="N1614" i="21"/>
  <c r="Q1614" i="21"/>
  <c r="N1881" i="21"/>
  <c r="N1655" i="21"/>
  <c r="Q1655" i="21"/>
  <c r="N1696" i="21"/>
  <c r="N1546" i="21"/>
  <c r="N1813" i="21"/>
  <c r="N1587" i="21"/>
  <c r="N1854" i="21"/>
  <c r="O1854" i="21"/>
  <c r="N1897" i="21"/>
  <c r="N1761" i="21"/>
  <c r="N1595" i="21"/>
  <c r="N1862" i="21"/>
  <c r="N1636" i="21"/>
  <c r="N1529" i="21"/>
  <c r="O1529" i="21"/>
  <c r="N1760" i="21"/>
  <c r="Q1760" i="21"/>
  <c r="N1534" i="21"/>
  <c r="O1534" i="21"/>
  <c r="N1652" i="21"/>
  <c r="N1693" i="21"/>
  <c r="N1734" i="21"/>
  <c r="O1734" i="21"/>
  <c r="N1584" i="21"/>
  <c r="Q1584" i="21"/>
  <c r="N1851" i="21"/>
  <c r="N1625" i="21"/>
  <c r="Q1625" i="21"/>
  <c r="N1892" i="21"/>
  <c r="N1567" i="21"/>
  <c r="N1633" i="21"/>
  <c r="O1633" i="21"/>
  <c r="N1674" i="21"/>
  <c r="Q1674" i="21"/>
  <c r="N1605" i="21"/>
  <c r="N1798" i="21"/>
  <c r="Q1798" i="21"/>
  <c r="N1572" i="21"/>
  <c r="N1690" i="21"/>
  <c r="N1731" i="21"/>
  <c r="N1505" i="21"/>
  <c r="N1772" i="21"/>
  <c r="N1622" i="21"/>
  <c r="N1889" i="21"/>
  <c r="Q1889" i="21"/>
  <c r="N1663" i="21"/>
  <c r="N1671" i="21"/>
  <c r="N1712" i="21"/>
  <c r="N1486" i="21"/>
  <c r="N1643" i="21"/>
  <c r="Q1643" i="21"/>
  <c r="N1836" i="21"/>
  <c r="N1610" i="21"/>
  <c r="Q1610" i="21"/>
  <c r="N1728" i="21"/>
  <c r="Q1728" i="21"/>
  <c r="N1502" i="21"/>
  <c r="N1769" i="21"/>
  <c r="Q1769" i="21"/>
  <c r="N1543" i="21"/>
  <c r="Q1543" i="21"/>
  <c r="N1810" i="21"/>
  <c r="O1810" i="21"/>
  <c r="N1660" i="21"/>
  <c r="O1660" i="21"/>
  <c r="N1701" i="21"/>
  <c r="N1518" i="21"/>
  <c r="Q1518" i="21"/>
  <c r="N1556" i="21"/>
  <c r="N1709" i="21"/>
  <c r="N1524" i="21"/>
  <c r="O1524" i="21"/>
  <c r="N1681" i="21"/>
  <c r="N1648" i="21"/>
  <c r="N1766" i="21"/>
  <c r="N1540" i="21"/>
  <c r="N1807" i="21"/>
  <c r="N1581" i="21"/>
  <c r="N1698" i="21"/>
  <c r="Q1698" i="21"/>
  <c r="N1739" i="21"/>
  <c r="Q1739" i="21"/>
  <c r="N1747" i="21"/>
  <c r="N1521" i="21"/>
  <c r="N1788" i="21"/>
  <c r="Q1788" i="21"/>
  <c r="N1562" i="21"/>
  <c r="N1719" i="21"/>
  <c r="Q1719" i="21"/>
  <c r="N1686" i="21"/>
  <c r="N1537" i="21"/>
  <c r="N1804" i="21"/>
  <c r="Q1804" i="21"/>
  <c r="N1578" i="21"/>
  <c r="Q1578" i="21"/>
  <c r="N1845" i="21"/>
  <c r="N1619" i="21"/>
  <c r="O1619" i="21"/>
  <c r="N1886" i="21"/>
  <c r="N1736" i="21"/>
  <c r="N1510" i="21"/>
  <c r="N1777" i="21"/>
  <c r="N1551" i="21"/>
  <c r="N1594" i="21"/>
  <c r="O1594" i="21"/>
  <c r="N1626" i="21"/>
  <c r="N1483" i="21"/>
  <c r="N1750" i="21"/>
  <c r="Q1750" i="21"/>
  <c r="N1874" i="21"/>
  <c r="Q1874" i="21"/>
  <c r="N1499" i="21"/>
  <c r="Q1499" i="21"/>
  <c r="N1785" i="21"/>
  <c r="N1559" i="21"/>
  <c r="Q1559" i="21"/>
  <c r="N1826" i="21"/>
  <c r="N1600" i="21"/>
  <c r="O1600" i="21"/>
  <c r="N1757" i="21"/>
  <c r="N1724" i="21"/>
  <c r="Q1724" i="21"/>
  <c r="N1575" i="21"/>
  <c r="N1842" i="21"/>
  <c r="N1616" i="21"/>
  <c r="N1883" i="21"/>
  <c r="N1657" i="21"/>
  <c r="N1774" i="21"/>
  <c r="N1548" i="21"/>
  <c r="N1815" i="21"/>
  <c r="O1815" i="21"/>
  <c r="N1589" i="21"/>
  <c r="O1589" i="21"/>
  <c r="N1632" i="21"/>
  <c r="N1596" i="21"/>
  <c r="N1513" i="21"/>
  <c r="N1823" i="21"/>
  <c r="N1597" i="21"/>
  <c r="N1864" i="21"/>
  <c r="N1638" i="21"/>
  <c r="O1638" i="21"/>
  <c r="N1795" i="21"/>
  <c r="N1495" i="21"/>
  <c r="N1762" i="21"/>
  <c r="N1613" i="21"/>
  <c r="Q1613" i="21"/>
  <c r="N1880" i="21"/>
  <c r="N1654" i="21"/>
  <c r="N1695" i="21"/>
  <c r="N1812" i="21"/>
  <c r="N1586" i="21"/>
  <c r="N1853" i="21"/>
  <c r="N1627" i="21"/>
  <c r="N1670" i="21"/>
  <c r="N1848" i="21"/>
  <c r="O1848" i="21"/>
  <c r="N1861" i="21"/>
  <c r="N1635" i="21"/>
  <c r="Q1635" i="21"/>
  <c r="N1676" i="21"/>
  <c r="N1833" i="21"/>
  <c r="Q1833" i="21"/>
  <c r="N1533" i="21"/>
  <c r="N1800" i="21"/>
  <c r="N1651" i="21"/>
  <c r="N1692" i="21"/>
  <c r="N1733" i="21"/>
  <c r="N1850" i="21"/>
  <c r="N1624" i="21"/>
  <c r="Q1624" i="21"/>
  <c r="N1891" i="21"/>
  <c r="N1665" i="21"/>
  <c r="N1708" i="21"/>
  <c r="N1494" i="21"/>
  <c r="N1879" i="21"/>
  <c r="O1879" i="21"/>
  <c r="N1694" i="21"/>
  <c r="N1585" i="21"/>
  <c r="Q1585" i="21"/>
  <c r="N1893" i="21"/>
  <c r="Q1893" i="21"/>
  <c r="N1669" i="21"/>
  <c r="N1673" i="21"/>
  <c r="O1673" i="21"/>
  <c r="N1714" i="21"/>
  <c r="Q1714" i="21"/>
  <c r="N1871" i="21"/>
  <c r="N1571" i="21"/>
  <c r="N1838" i="21"/>
  <c r="N1689" i="21"/>
  <c r="N1730" i="21"/>
  <c r="N1504" i="21"/>
  <c r="Q1504" i="21"/>
  <c r="N1771" i="21"/>
  <c r="N1888" i="21"/>
  <c r="N1662" i="21"/>
  <c r="N1703" i="21"/>
  <c r="O1703" i="21"/>
  <c r="N1746" i="21"/>
  <c r="N1863" i="21"/>
  <c r="Q1863" i="21"/>
  <c r="N1852" i="21"/>
  <c r="N1711" i="21"/>
  <c r="N1485" i="21"/>
  <c r="Q1485" i="21"/>
  <c r="N1752" i="21"/>
  <c r="N1609" i="21"/>
  <c r="Q1609" i="21"/>
  <c r="N1876" i="21"/>
  <c r="N1727" i="21"/>
  <c r="N1501" i="21"/>
  <c r="N1768" i="21"/>
  <c r="Q1768" i="21"/>
  <c r="N1542" i="21"/>
  <c r="N1809" i="21"/>
  <c r="Q1809" i="21"/>
  <c r="N1700" i="21"/>
  <c r="N1741" i="21"/>
  <c r="N1517" i="21"/>
  <c r="N1784" i="21"/>
  <c r="N1482" i="21"/>
  <c r="N1749" i="21"/>
  <c r="N1523" i="21"/>
  <c r="N1790" i="21"/>
  <c r="O1790" i="21"/>
  <c r="N1647" i="21"/>
  <c r="N1765" i="21"/>
  <c r="Q1765" i="21"/>
  <c r="N1539" i="21"/>
  <c r="Q1539" i="21"/>
  <c r="N1806" i="21"/>
  <c r="N1580" i="21"/>
  <c r="Q1580" i="21"/>
  <c r="N1847" i="21"/>
  <c r="N1738" i="21"/>
  <c r="Q1738" i="21"/>
  <c r="N1512" i="21"/>
  <c r="N1779" i="21"/>
  <c r="Q1779" i="21"/>
  <c r="N1555" i="21"/>
  <c r="Q1555" i="21"/>
  <c r="N1822" i="21"/>
  <c r="N1969" i="21"/>
  <c r="N2004" i="21"/>
  <c r="N2039" i="21"/>
  <c r="N2074" i="21"/>
  <c r="Q2074" i="21"/>
  <c r="N2109" i="21"/>
  <c r="N2144" i="21"/>
  <c r="N2179" i="21"/>
  <c r="N2214" i="21"/>
  <c r="O2214" i="21"/>
  <c r="N2249" i="21"/>
  <c r="N2284" i="21"/>
  <c r="H3236" i="21"/>
  <c r="H3229" i="21"/>
  <c r="K3229" i="21"/>
  <c r="H3222" i="21"/>
  <c r="H3215" i="21"/>
  <c r="H3208" i="21"/>
  <c r="H3201" i="21"/>
  <c r="K3201" i="21"/>
  <c r="H3194" i="21"/>
  <c r="H3187" i="21"/>
  <c r="K3187" i="21"/>
  <c r="H3180" i="21"/>
  <c r="K3180" i="21"/>
  <c r="H3173" i="21"/>
  <c r="K3173" i="21"/>
  <c r="H3166" i="21"/>
  <c r="H3159" i="21"/>
  <c r="K3159" i="21"/>
  <c r="H3237" i="21"/>
  <c r="H3230" i="21"/>
  <c r="H3223" i="21"/>
  <c r="H3216" i="21"/>
  <c r="H3209" i="21"/>
  <c r="H3202" i="21"/>
  <c r="H3195" i="21"/>
  <c r="H3188" i="21"/>
  <c r="H3181" i="21"/>
  <c r="H3174" i="21"/>
  <c r="H3167" i="21"/>
  <c r="H3160" i="21"/>
  <c r="H3238" i="21"/>
  <c r="H3231" i="21"/>
  <c r="K3231" i="21"/>
  <c r="H3224" i="21"/>
  <c r="H3217" i="21"/>
  <c r="K3217" i="21"/>
  <c r="H3210" i="21"/>
  <c r="H3203" i="21"/>
  <c r="K3203" i="21"/>
  <c r="H3196" i="21"/>
  <c r="H3189" i="21"/>
  <c r="K3189" i="21"/>
  <c r="H3182" i="21"/>
  <c r="H3175" i="21"/>
  <c r="H3168" i="21"/>
  <c r="H3161" i="21"/>
  <c r="H3239" i="21"/>
  <c r="K3239" i="21"/>
  <c r="H3232" i="21"/>
  <c r="H3225" i="21"/>
  <c r="K3225" i="21"/>
  <c r="H3218" i="21"/>
  <c r="H3211" i="21"/>
  <c r="K3211" i="21"/>
  <c r="H3204" i="21"/>
  <c r="K3204" i="21"/>
  <c r="H3197" i="21"/>
  <c r="K3197" i="21"/>
  <c r="H3190" i="21"/>
  <c r="H3183" i="21"/>
  <c r="K3183" i="21"/>
  <c r="H3176" i="21"/>
  <c r="K3176" i="21"/>
  <c r="H3169" i="21"/>
  <c r="K3169" i="21"/>
  <c r="H3162" i="21"/>
  <c r="H3240" i="21"/>
  <c r="K3240" i="21"/>
  <c r="H3233" i="21"/>
  <c r="H3226" i="21"/>
  <c r="K3226" i="21"/>
  <c r="H3219" i="21"/>
  <c r="H3212" i="21"/>
  <c r="K3212" i="21"/>
  <c r="H3205" i="21"/>
  <c r="H3198" i="21"/>
  <c r="H3191" i="21"/>
  <c r="K3191" i="21"/>
  <c r="H3184" i="21"/>
  <c r="K3184" i="21"/>
  <c r="H3177" i="21"/>
  <c r="H3170" i="21"/>
  <c r="H3163" i="21"/>
  <c r="K3163" i="21"/>
  <c r="H3241" i="21"/>
  <c r="H3234" i="21"/>
  <c r="H3227" i="21"/>
  <c r="K3227" i="21"/>
  <c r="H3220" i="21"/>
  <c r="H3213" i="21"/>
  <c r="K3213" i="21"/>
  <c r="H3206" i="21"/>
  <c r="H3199" i="21"/>
  <c r="K3199" i="21"/>
  <c r="H3192" i="21"/>
  <c r="H3185" i="21"/>
  <c r="K3185" i="21"/>
  <c r="H3178" i="21"/>
  <c r="H3171" i="21"/>
  <c r="H3164" i="21"/>
  <c r="H3242" i="21"/>
  <c r="H3235" i="21"/>
  <c r="H3228" i="21"/>
  <c r="H3221" i="21"/>
  <c r="L3221" i="21"/>
  <c r="H3214" i="21"/>
  <c r="H3207" i="21"/>
  <c r="L3207" i="21"/>
  <c r="H3200" i="21"/>
  <c r="H3193" i="21"/>
  <c r="L3193" i="21"/>
  <c r="H3186" i="21"/>
  <c r="H3179" i="21"/>
  <c r="L3179" i="21"/>
  <c r="H3172" i="21"/>
  <c r="H3165" i="21"/>
  <c r="H3148" i="21"/>
  <c r="L3148" i="21"/>
  <c r="H3137" i="21"/>
  <c r="K3137" i="21"/>
  <c r="H3126" i="21"/>
  <c r="H3115" i="21"/>
  <c r="K3115" i="21"/>
  <c r="H3104" i="21"/>
  <c r="H3093" i="21"/>
  <c r="H3082" i="21"/>
  <c r="H3071" i="21"/>
  <c r="H3060" i="21"/>
  <c r="L3060" i="21"/>
  <c r="H3049" i="21"/>
  <c r="K3049" i="21"/>
  <c r="H3038" i="21"/>
  <c r="H3027" i="21"/>
  <c r="H3149" i="21"/>
  <c r="L3149" i="21"/>
  <c r="H3138" i="21"/>
  <c r="H3127" i="21"/>
  <c r="H3116" i="21"/>
  <c r="L3116" i="21"/>
  <c r="H3105" i="21"/>
  <c r="H3094" i="21"/>
  <c r="H3083" i="21"/>
  <c r="H3072" i="21"/>
  <c r="H3061" i="21"/>
  <c r="H3050" i="21"/>
  <c r="H3039" i="21"/>
  <c r="K3039" i="21"/>
  <c r="H3028" i="21"/>
  <c r="L3028" i="21"/>
  <c r="H3150" i="21"/>
  <c r="H3139" i="21"/>
  <c r="H3128" i="21"/>
  <c r="H3117" i="21"/>
  <c r="H3106" i="21"/>
  <c r="H3095" i="21"/>
  <c r="H3084" i="21"/>
  <c r="H3073" i="21"/>
  <c r="H3062" i="21"/>
  <c r="H3051" i="21"/>
  <c r="H3040" i="21"/>
  <c r="L3040" i="21"/>
  <c r="H3029" i="21"/>
  <c r="L3029" i="21"/>
  <c r="H3151" i="21"/>
  <c r="H3140" i="21"/>
  <c r="H3129" i="21"/>
  <c r="H3118" i="21"/>
  <c r="H3107" i="21"/>
  <c r="H3096" i="21"/>
  <c r="H3085" i="21"/>
  <c r="H3074" i="21"/>
  <c r="H3063" i="21"/>
  <c r="K3063" i="21"/>
  <c r="H3052" i="21"/>
  <c r="H3041" i="21"/>
  <c r="H3030" i="21"/>
  <c r="H3152" i="21"/>
  <c r="H3141" i="21"/>
  <c r="K3141" i="21"/>
  <c r="H3130" i="21"/>
  <c r="H3119" i="21"/>
  <c r="K3119" i="21"/>
  <c r="H3108" i="21"/>
  <c r="L3108" i="21"/>
  <c r="H3097" i="21"/>
  <c r="H3086" i="21"/>
  <c r="H3075" i="21"/>
  <c r="K3075" i="21"/>
  <c r="H3064" i="21"/>
  <c r="L3064" i="21"/>
  <c r="H3053" i="21"/>
  <c r="K3053" i="21"/>
  <c r="H3042" i="21"/>
  <c r="H3031" i="21"/>
  <c r="H3153" i="21"/>
  <c r="H3142" i="21"/>
  <c r="H3131" i="21"/>
  <c r="K3131" i="21"/>
  <c r="H3120" i="21"/>
  <c r="H3109" i="21"/>
  <c r="K3109" i="21"/>
  <c r="H3098" i="21"/>
  <c r="H3087" i="21"/>
  <c r="H3076" i="21"/>
  <c r="H3065" i="21"/>
  <c r="L3065" i="21"/>
  <c r="H3054" i="21"/>
  <c r="H3043" i="21"/>
  <c r="H3032" i="21"/>
  <c r="L3032" i="21"/>
  <c r="H3154" i="21"/>
  <c r="H3143" i="21"/>
  <c r="H3132" i="21"/>
  <c r="H3121" i="21"/>
  <c r="L3121" i="21"/>
  <c r="H3110" i="21"/>
  <c r="H3099" i="21"/>
  <c r="H3088" i="21"/>
  <c r="L3088" i="21"/>
  <c r="H3077" i="21"/>
  <c r="H3066" i="21"/>
  <c r="H3055" i="21"/>
  <c r="K3055" i="21"/>
  <c r="H3044" i="21"/>
  <c r="H3033" i="21"/>
  <c r="H3155" i="21"/>
  <c r="K3155" i="21"/>
  <c r="H3144" i="21"/>
  <c r="L3144" i="21"/>
  <c r="H3133" i="21"/>
  <c r="H3122" i="21"/>
  <c r="H3111" i="21"/>
  <c r="H3100" i="21"/>
  <c r="H3089" i="21"/>
  <c r="H3078" i="21"/>
  <c r="H3067" i="21"/>
  <c r="H3056" i="21"/>
  <c r="H3045" i="21"/>
  <c r="H3034" i="21"/>
  <c r="H3156" i="21"/>
  <c r="H3145" i="21"/>
  <c r="K3145" i="21"/>
  <c r="H3134" i="21"/>
  <c r="H3123" i="21"/>
  <c r="H3112" i="21"/>
  <c r="L3112" i="21"/>
  <c r="H3101" i="21"/>
  <c r="H3090" i="21"/>
  <c r="H3079" i="21"/>
  <c r="K3079" i="21"/>
  <c r="H3068" i="21"/>
  <c r="H3057" i="21"/>
  <c r="L3057" i="21"/>
  <c r="H3046" i="21"/>
  <c r="H3035" i="21"/>
  <c r="H3157" i="21"/>
  <c r="L3157" i="21"/>
  <c r="H3146" i="21"/>
  <c r="H3135" i="21"/>
  <c r="H3124" i="21"/>
  <c r="L3124" i="21"/>
  <c r="H3113" i="21"/>
  <c r="K3113" i="21"/>
  <c r="H3102" i="21"/>
  <c r="H3091" i="21"/>
  <c r="H3080" i="21"/>
  <c r="L3080" i="21"/>
  <c r="H3069" i="21"/>
  <c r="H3058" i="21"/>
  <c r="H3047" i="21"/>
  <c r="H3036" i="21"/>
  <c r="H3158" i="21"/>
  <c r="H3147" i="21"/>
  <c r="K3147" i="21"/>
  <c r="H3136" i="21"/>
  <c r="L3136" i="21"/>
  <c r="H3125" i="21"/>
  <c r="H3114" i="21"/>
  <c r="H3103" i="21"/>
  <c r="K3103" i="21"/>
  <c r="H3092" i="21"/>
  <c r="H3081" i="21"/>
  <c r="H3070" i="21"/>
  <c r="H3059" i="21"/>
  <c r="K3059" i="21"/>
  <c r="H3048" i="21"/>
  <c r="H3037" i="21"/>
  <c r="L3037" i="21"/>
  <c r="J2929" i="21"/>
  <c r="J2915" i="21"/>
  <c r="J2901" i="21"/>
  <c r="J2887" i="21"/>
  <c r="J2873" i="21"/>
  <c r="J2859" i="21"/>
  <c r="P2859" i="21"/>
  <c r="J2845" i="21"/>
  <c r="N2831" i="21"/>
  <c r="J2831" i="21"/>
  <c r="J2942" i="21"/>
  <c r="P2942" i="21"/>
  <c r="J2928" i="21"/>
  <c r="P2928" i="21"/>
  <c r="J2900" i="21"/>
  <c r="J2886" i="21"/>
  <c r="P2886" i="21"/>
  <c r="J2872" i="21"/>
  <c r="J2858" i="21"/>
  <c r="N2844" i="21"/>
  <c r="J2844" i="21"/>
  <c r="J2941" i="21"/>
  <c r="P2941" i="21"/>
  <c r="J2927" i="21"/>
  <c r="J2899" i="21"/>
  <c r="P2899" i="21"/>
  <c r="J2885" i="21"/>
  <c r="P2885" i="21"/>
  <c r="J2871" i="21"/>
  <c r="J2857" i="21"/>
  <c r="N2843" i="21"/>
  <c r="Q2843" i="21"/>
  <c r="J2843" i="21"/>
  <c r="J2940" i="21"/>
  <c r="P2940" i="21"/>
  <c r="J2926" i="21"/>
  <c r="J2898" i="21"/>
  <c r="J2884" i="21"/>
  <c r="J2870" i="21"/>
  <c r="J2856" i="21"/>
  <c r="P2856" i="21"/>
  <c r="N2842" i="21"/>
  <c r="J2842" i="21"/>
  <c r="J2939" i="21"/>
  <c r="J2925" i="21"/>
  <c r="J2897" i="21"/>
  <c r="J2883" i="21"/>
  <c r="J2869" i="21"/>
  <c r="J2855" i="21"/>
  <c r="N2841" i="21"/>
  <c r="J2841" i="21"/>
  <c r="J2938" i="21"/>
  <c r="J2924" i="21"/>
  <c r="J2896" i="21"/>
  <c r="P2896" i="21"/>
  <c r="J2882" i="21"/>
  <c r="J2868" i="21"/>
  <c r="J2854" i="21"/>
  <c r="N2840" i="21"/>
  <c r="Q2840" i="21"/>
  <c r="J2840" i="21"/>
  <c r="P2840" i="21"/>
  <c r="J2937" i="21"/>
  <c r="J2923" i="21"/>
  <c r="J2895" i="21"/>
  <c r="J2881" i="21"/>
  <c r="J2867" i="21"/>
  <c r="J2853" i="21"/>
  <c r="N2839" i="21"/>
  <c r="J2839" i="21"/>
  <c r="P2839" i="21"/>
  <c r="J2936" i="21"/>
  <c r="J2922" i="21"/>
  <c r="J2894" i="21"/>
  <c r="J2880" i="21"/>
  <c r="J2866" i="21"/>
  <c r="J2852" i="21"/>
  <c r="N2838" i="21"/>
  <c r="O2838" i="21"/>
  <c r="J2838" i="21"/>
  <c r="J2935" i="21"/>
  <c r="P2935" i="21"/>
  <c r="J2921" i="21"/>
  <c r="J2893" i="21"/>
  <c r="J2879" i="21"/>
  <c r="P2879" i="21"/>
  <c r="J2865" i="21"/>
  <c r="P2865" i="21"/>
  <c r="J2851" i="21"/>
  <c r="N2837" i="21"/>
  <c r="Q2837" i="21"/>
  <c r="J2837" i="21"/>
  <c r="P2837" i="21"/>
  <c r="J2934" i="21"/>
  <c r="J2920" i="21"/>
  <c r="J2892" i="21"/>
  <c r="J2878" i="21"/>
  <c r="J2864" i="21"/>
  <c r="J2850" i="21"/>
  <c r="N2836" i="21"/>
  <c r="J2836" i="21"/>
  <c r="P2836" i="21"/>
  <c r="J2933" i="21"/>
  <c r="J2919" i="21"/>
  <c r="J2891" i="21"/>
  <c r="P2891" i="21"/>
  <c r="J2877" i="21"/>
  <c r="J2863" i="21"/>
  <c r="J2849" i="21"/>
  <c r="N2835" i="21"/>
  <c r="J2835" i="21"/>
  <c r="J2932" i="21"/>
  <c r="J2918" i="21"/>
  <c r="J2890" i="21"/>
  <c r="P2890" i="21"/>
  <c r="J2876" i="21"/>
  <c r="J2862" i="21"/>
  <c r="J2848" i="21"/>
  <c r="N2834" i="21"/>
  <c r="J2834" i="21"/>
  <c r="J2931" i="21"/>
  <c r="J2917" i="21"/>
  <c r="J2889" i="21"/>
  <c r="J2875" i="21"/>
  <c r="J2861" i="21"/>
  <c r="J2847" i="21"/>
  <c r="N2833" i="21"/>
  <c r="Q2833" i="21"/>
  <c r="J2833" i="21"/>
  <c r="J2930" i="21"/>
  <c r="J2916" i="21"/>
  <c r="J2888" i="21"/>
  <c r="J2874" i="21"/>
  <c r="J2860" i="21"/>
  <c r="P2860" i="21"/>
  <c r="J2846" i="21"/>
  <c r="N2832" i="21"/>
  <c r="Q2832" i="21"/>
  <c r="J2832" i="21"/>
  <c r="P2832" i="21"/>
  <c r="H2929" i="21"/>
  <c r="H2915" i="21"/>
  <c r="H2901" i="21"/>
  <c r="H2887" i="21"/>
  <c r="H2873" i="21"/>
  <c r="H2859" i="21"/>
  <c r="K2859" i="21"/>
  <c r="H2845" i="21"/>
  <c r="K2845" i="21"/>
  <c r="H2831" i="21"/>
  <c r="H2817" i="21"/>
  <c r="H2803" i="21"/>
  <c r="H2789" i="21"/>
  <c r="H2775" i="21"/>
  <c r="H2930" i="21"/>
  <c r="H2916" i="21"/>
  <c r="H2902" i="21"/>
  <c r="H2888" i="21"/>
  <c r="L2888" i="21"/>
  <c r="H2874" i="21"/>
  <c r="H2860" i="21"/>
  <c r="K2860" i="21"/>
  <c r="H2846" i="21"/>
  <c r="H2832" i="21"/>
  <c r="H2818" i="21"/>
  <c r="H2804" i="21"/>
  <c r="H2790" i="21"/>
  <c r="H2776" i="21"/>
  <c r="K2776" i="21"/>
  <c r="H2931" i="21"/>
  <c r="H2917" i="21"/>
  <c r="H2903" i="21"/>
  <c r="H2889" i="21"/>
  <c r="H2875" i="21"/>
  <c r="L2875" i="21" s="1"/>
  <c r="H2861" i="21"/>
  <c r="H2847" i="21"/>
  <c r="K2847" i="21"/>
  <c r="H2833" i="21"/>
  <c r="H2819" i="21"/>
  <c r="L2819" i="21"/>
  <c r="H2805" i="21"/>
  <c r="H2791" i="21"/>
  <c r="H2777" i="21"/>
  <c r="H2932" i="21"/>
  <c r="K2932" i="21"/>
  <c r="H2918" i="21"/>
  <c r="H2904" i="21"/>
  <c r="K2904" i="21"/>
  <c r="H2890" i="21"/>
  <c r="H2876" i="21"/>
  <c r="H2862" i="21"/>
  <c r="H2848" i="21"/>
  <c r="H2834" i="21"/>
  <c r="H2820" i="21"/>
  <c r="H2806" i="21"/>
  <c r="H2792" i="21"/>
  <c r="H2778" i="21"/>
  <c r="H2933" i="21"/>
  <c r="H2919" i="21"/>
  <c r="H2905" i="21"/>
  <c r="K2905" i="21"/>
  <c r="H2891" i="21"/>
  <c r="H2877" i="21"/>
  <c r="L2877" i="21"/>
  <c r="H2863" i="21"/>
  <c r="H2849" i="21"/>
  <c r="H2835" i="21"/>
  <c r="H2821" i="21"/>
  <c r="H2807" i="21"/>
  <c r="H2793" i="21"/>
  <c r="H2779" i="21"/>
  <c r="L2779" i="21"/>
  <c r="H2934" i="21"/>
  <c r="K2934" i="21"/>
  <c r="H2920" i="21"/>
  <c r="K2920" i="21"/>
  <c r="H2906" i="21"/>
  <c r="H2892" i="21"/>
  <c r="K2892" i="21"/>
  <c r="H2878" i="21"/>
  <c r="K2878" i="21"/>
  <c r="H2864" i="21"/>
  <c r="H2850" i="21"/>
  <c r="H2836" i="21"/>
  <c r="K2836" i="21"/>
  <c r="H2822" i="21"/>
  <c r="H2808" i="21"/>
  <c r="H2794" i="21"/>
  <c r="K2794" i="21"/>
  <c r="H2780" i="21"/>
  <c r="H2935" i="21"/>
  <c r="K2935" i="21"/>
  <c r="H2921" i="21"/>
  <c r="H2907" i="21"/>
  <c r="H2893" i="21"/>
  <c r="K2893" i="21"/>
  <c r="H2879" i="21"/>
  <c r="K2879" i="21"/>
  <c r="H2865" i="21"/>
  <c r="K2865" i="21"/>
  <c r="H2851" i="21"/>
  <c r="H2837" i="21"/>
  <c r="K2837" i="21"/>
  <c r="H2823" i="21"/>
  <c r="L2823" i="21"/>
  <c r="H2809" i="21"/>
  <c r="H2795" i="21"/>
  <c r="H2781" i="21"/>
  <c r="H2936" i="21"/>
  <c r="H2922" i="21"/>
  <c r="H2908" i="21"/>
  <c r="H2894" i="21"/>
  <c r="H2880" i="21"/>
  <c r="L2880" i="21" s="1"/>
  <c r="H2866" i="21"/>
  <c r="H2852" i="21"/>
  <c r="K2852" i="21"/>
  <c r="H2838" i="21"/>
  <c r="H2824" i="21"/>
  <c r="K2824" i="21"/>
  <c r="H2810" i="21"/>
  <c r="H2796" i="21"/>
  <c r="H2782" i="21"/>
  <c r="H2937" i="21"/>
  <c r="H2923" i="21"/>
  <c r="H2909" i="21"/>
  <c r="K2909" i="21"/>
  <c r="H2895" i="21"/>
  <c r="H2881" i="21"/>
  <c r="H2867" i="21"/>
  <c r="H2853" i="21"/>
  <c r="K2853" i="21"/>
  <c r="H2839" i="21"/>
  <c r="K2839" i="21"/>
  <c r="H2825" i="21"/>
  <c r="H2811" i="21"/>
  <c r="H2797" i="21"/>
  <c r="H2783" i="21"/>
  <c r="L2783" i="21"/>
  <c r="H2938" i="21"/>
  <c r="H2924" i="21"/>
  <c r="H2910" i="21"/>
  <c r="K2910" i="21"/>
  <c r="H2896" i="21"/>
  <c r="H2882" i="21"/>
  <c r="K2882" i="21"/>
  <c r="H2868" i="21"/>
  <c r="H2854" i="21"/>
  <c r="H2840" i="21"/>
  <c r="K2840" i="21"/>
  <c r="H2826" i="21"/>
  <c r="K2826" i="21"/>
  <c r="H2812" i="21"/>
  <c r="H2798" i="21"/>
  <c r="K2798" i="21"/>
  <c r="H2784" i="21"/>
  <c r="L2784" i="21"/>
  <c r="H2939" i="21"/>
  <c r="H2925" i="21"/>
  <c r="H2911" i="21"/>
  <c r="H2897" i="21"/>
  <c r="H2883" i="21"/>
  <c r="H2869" i="21"/>
  <c r="H2855" i="21"/>
  <c r="H2841" i="21"/>
  <c r="H2827" i="21"/>
  <c r="H2813" i="21"/>
  <c r="H2799" i="21"/>
  <c r="L2799" i="21"/>
  <c r="H2785" i="21"/>
  <c r="H2940" i="21"/>
  <c r="K2940" i="21"/>
  <c r="H2926" i="21"/>
  <c r="H2912" i="21"/>
  <c r="H2898" i="21"/>
  <c r="H2884" i="21"/>
  <c r="K2884" i="21"/>
  <c r="H2870" i="21"/>
  <c r="K2870" i="21"/>
  <c r="H2856" i="21"/>
  <c r="K2856" i="21"/>
  <c r="H2842" i="21"/>
  <c r="H2828" i="21"/>
  <c r="H2814" i="21"/>
  <c r="K2814" i="21"/>
  <c r="H2800" i="21"/>
  <c r="H2786" i="21"/>
  <c r="L2786" i="21"/>
  <c r="H2941" i="21"/>
  <c r="H2927" i="21"/>
  <c r="H2913" i="21"/>
  <c r="H2899" i="21"/>
  <c r="K2899" i="21"/>
  <c r="H2885" i="21"/>
  <c r="H2871" i="21"/>
  <c r="H2857" i="21"/>
  <c r="K2857" i="21"/>
  <c r="H2843" i="21"/>
  <c r="H2829" i="21"/>
  <c r="H2815" i="21"/>
  <c r="L2815" i="21"/>
  <c r="H2801" i="21"/>
  <c r="H2787" i="21"/>
  <c r="L2787" i="21"/>
  <c r="H2942" i="21"/>
  <c r="K2942" i="21"/>
  <c r="H2928" i="21"/>
  <c r="K2928" i="21"/>
  <c r="H2914" i="21"/>
  <c r="K2914" i="21"/>
  <c r="H2900" i="21"/>
  <c r="H2886" i="21"/>
  <c r="K2886" i="21"/>
  <c r="H2872" i="21"/>
  <c r="H2858" i="21"/>
  <c r="K2858" i="21"/>
  <c r="H2844" i="21"/>
  <c r="H2830" i="21"/>
  <c r="K2830" i="21"/>
  <c r="H2816" i="21"/>
  <c r="H2802" i="21"/>
  <c r="K2802" i="21"/>
  <c r="H2788" i="21"/>
  <c r="K2788" i="21"/>
  <c r="J2737" i="21"/>
  <c r="J2699" i="21"/>
  <c r="J2661" i="21"/>
  <c r="J2623" i="21"/>
  <c r="J2585" i="21"/>
  <c r="J2547" i="21"/>
  <c r="P2547" i="21"/>
  <c r="J2509" i="21"/>
  <c r="P2509" i="21"/>
  <c r="J2471" i="21"/>
  <c r="P2471" i="21"/>
  <c r="J2433" i="21"/>
  <c r="J2395" i="21"/>
  <c r="J2357" i="21"/>
  <c r="N2319" i="21"/>
  <c r="J2319" i="21"/>
  <c r="J2774" i="21"/>
  <c r="J2736" i="21"/>
  <c r="P2736" i="21"/>
  <c r="J2698" i="21"/>
  <c r="J2660" i="21"/>
  <c r="J2622" i="21"/>
  <c r="P2622" i="21"/>
  <c r="J2584" i="21"/>
  <c r="P2584" i="21"/>
  <c r="J2546" i="21"/>
  <c r="P2546" i="21"/>
  <c r="J2508" i="21"/>
  <c r="J2470" i="21"/>
  <c r="J2432" i="21"/>
  <c r="J2394" i="21"/>
  <c r="N2356" i="21"/>
  <c r="O2356" i="21"/>
  <c r="J2356" i="21"/>
  <c r="J2659" i="21"/>
  <c r="J2621" i="21"/>
  <c r="J2583" i="21"/>
  <c r="J2545" i="21"/>
  <c r="J2507" i="21"/>
  <c r="J2469" i="21"/>
  <c r="J2431" i="21"/>
  <c r="J2393" i="21"/>
  <c r="N2355" i="21"/>
  <c r="J2355" i="21"/>
  <c r="J2771" i="21"/>
  <c r="P2771" i="21"/>
  <c r="J2733" i="21"/>
  <c r="P2733" i="21"/>
  <c r="J2695" i="21"/>
  <c r="J2657" i="21"/>
  <c r="P2657" i="21"/>
  <c r="J2619" i="21"/>
  <c r="J2581" i="21"/>
  <c r="J2543" i="21"/>
  <c r="J2505" i="21"/>
  <c r="J2467" i="21"/>
  <c r="P2467" i="21"/>
  <c r="J2429" i="21"/>
  <c r="J2391" i="21"/>
  <c r="N2353" i="21"/>
  <c r="O2353" i="21"/>
  <c r="J2353" i="21"/>
  <c r="J2770" i="21"/>
  <c r="J2732" i="21"/>
  <c r="P2732" i="21"/>
  <c r="J2694" i="21"/>
  <c r="P2694" i="21"/>
  <c r="J2656" i="21"/>
  <c r="J2618" i="21"/>
  <c r="J2580" i="21"/>
  <c r="P2580" i="21"/>
  <c r="J2542" i="21"/>
  <c r="P2542" i="21"/>
  <c r="J2504" i="21"/>
  <c r="J2466" i="21"/>
  <c r="J2428" i="21"/>
  <c r="P2428" i="21"/>
  <c r="J2390" i="21"/>
  <c r="P2390" i="21"/>
  <c r="N2352" i="21"/>
  <c r="J2352" i="21"/>
  <c r="J2769" i="21"/>
  <c r="P2769" i="21"/>
  <c r="J2731" i="21"/>
  <c r="J2693" i="21"/>
  <c r="P2693" i="21"/>
  <c r="J2655" i="21"/>
  <c r="J2617" i="21"/>
  <c r="J2579" i="21"/>
  <c r="J2541" i="21"/>
  <c r="J2503" i="21"/>
  <c r="P2503" i="21"/>
  <c r="J2465" i="21"/>
  <c r="P2465" i="21"/>
  <c r="J2427" i="21"/>
  <c r="J2389" i="21"/>
  <c r="N2351" i="21"/>
  <c r="J2351" i="21"/>
  <c r="J2768" i="21"/>
  <c r="P2768" i="21"/>
  <c r="J2730" i="21"/>
  <c r="J2692" i="21"/>
  <c r="J2654" i="21"/>
  <c r="P2654" i="21"/>
  <c r="J2616" i="21"/>
  <c r="P2616" i="21"/>
  <c r="J2578" i="21"/>
  <c r="J2540" i="21"/>
  <c r="J2502" i="21"/>
  <c r="J2464" i="21"/>
  <c r="J2426" i="21"/>
  <c r="J2388" i="21"/>
  <c r="N2350" i="21"/>
  <c r="Q2350" i="21"/>
  <c r="J2350" i="21"/>
  <c r="O2767" i="21"/>
  <c r="Q2767" i="21"/>
  <c r="J2615" i="21"/>
  <c r="J2577" i="21"/>
  <c r="J2539" i="21"/>
  <c r="P2539" i="21"/>
  <c r="J2501" i="21"/>
  <c r="J2463" i="21"/>
  <c r="J2425" i="21"/>
  <c r="J2387" i="21"/>
  <c r="N2349" i="21"/>
  <c r="J2349" i="21"/>
  <c r="P2349" i="21"/>
  <c r="J2766" i="21"/>
  <c r="P2766" i="21"/>
  <c r="J2728" i="21"/>
  <c r="J2690" i="21"/>
  <c r="J2652" i="21"/>
  <c r="J2614" i="21"/>
  <c r="J2576" i="21"/>
  <c r="J2538" i="21"/>
  <c r="J2500" i="21"/>
  <c r="J2462" i="21"/>
  <c r="J2424" i="21"/>
  <c r="P2424" i="21"/>
  <c r="J2386" i="21"/>
  <c r="N2348" i="21"/>
  <c r="J2348" i="21"/>
  <c r="J2765" i="21"/>
  <c r="J2727" i="21"/>
  <c r="P2727" i="21"/>
  <c r="J2689" i="21"/>
  <c r="J2651" i="21"/>
  <c r="P2651" i="21"/>
  <c r="J2613" i="21"/>
  <c r="J2575" i="21"/>
  <c r="J2537" i="21"/>
  <c r="P2537" i="21"/>
  <c r="J2499" i="21"/>
  <c r="J2461" i="21"/>
  <c r="J2423" i="21"/>
  <c r="J2385" i="21"/>
  <c r="N2347" i="21"/>
  <c r="J2347" i="21"/>
  <c r="J2764" i="21"/>
  <c r="J2726" i="21"/>
  <c r="J2688" i="21"/>
  <c r="J2650" i="21"/>
  <c r="J2612" i="21"/>
  <c r="P2612" i="21"/>
  <c r="J2574" i="21"/>
  <c r="P2574" i="21"/>
  <c r="J2536" i="21"/>
  <c r="J2498" i="21"/>
  <c r="J2460" i="21"/>
  <c r="J2422" i="21"/>
  <c r="J2384" i="21"/>
  <c r="P2384" i="21"/>
  <c r="N2346" i="21"/>
  <c r="J2346" i="21"/>
  <c r="J2763" i="21"/>
  <c r="J2725" i="21"/>
  <c r="J2687" i="21"/>
  <c r="J2649" i="21"/>
  <c r="J2611" i="21"/>
  <c r="J2573" i="21"/>
  <c r="P2573" i="21"/>
  <c r="J2535" i="21"/>
  <c r="J2497" i="21"/>
  <c r="P2497" i="21"/>
  <c r="J2459" i="21"/>
  <c r="J2421" i="21"/>
  <c r="P2421" i="21"/>
  <c r="J2383" i="21"/>
  <c r="P2383" i="21"/>
  <c r="N2345" i="21"/>
  <c r="J2345" i="21"/>
  <c r="J2762" i="21"/>
  <c r="J2724" i="21"/>
  <c r="P2724" i="21"/>
  <c r="J2686" i="21"/>
  <c r="J2648" i="21"/>
  <c r="J2610" i="21"/>
  <c r="J2572" i="21"/>
  <c r="P2572" i="21"/>
  <c r="J2534" i="21"/>
  <c r="J2496" i="21"/>
  <c r="J2458" i="21"/>
  <c r="P2458" i="21"/>
  <c r="J2420" i="21"/>
  <c r="J2382" i="21"/>
  <c r="P2382" i="21"/>
  <c r="N2344" i="21"/>
  <c r="J2344" i="21"/>
  <c r="J2761" i="21"/>
  <c r="P2761" i="21"/>
  <c r="J2723" i="21"/>
  <c r="P2723" i="21"/>
  <c r="J2685" i="21"/>
  <c r="J2647" i="21"/>
  <c r="P2647" i="21"/>
  <c r="J2609" i="21"/>
  <c r="P2609" i="21"/>
  <c r="J2571" i="21"/>
  <c r="P2571" i="21"/>
  <c r="J2533" i="21"/>
  <c r="J2495" i="21"/>
  <c r="J2457" i="21"/>
  <c r="P2457" i="21"/>
  <c r="J2419" i="21"/>
  <c r="J2381" i="21"/>
  <c r="N2343" i="21"/>
  <c r="O2343" i="21"/>
  <c r="J2343" i="21"/>
  <c r="P2343" i="21"/>
  <c r="J2760" i="21"/>
  <c r="J2722" i="21"/>
  <c r="J2684" i="21"/>
  <c r="P2684" i="21"/>
  <c r="J2646" i="21"/>
  <c r="J2608" i="21"/>
  <c r="P2608" i="21"/>
  <c r="J2570" i="21"/>
  <c r="J2532" i="21"/>
  <c r="P2532" i="21"/>
  <c r="J2494" i="21"/>
  <c r="P2494" i="21"/>
  <c r="J2456" i="21"/>
  <c r="J2418" i="21"/>
  <c r="J2380" i="21"/>
  <c r="N2342" i="21"/>
  <c r="Q2342" i="21"/>
  <c r="J2342" i="21"/>
  <c r="P2342" i="21"/>
  <c r="J2645" i="21"/>
  <c r="P2645" i="21"/>
  <c r="J2607" i="21"/>
  <c r="P2607" i="21"/>
  <c r="J2569" i="21"/>
  <c r="J2531" i="21"/>
  <c r="J2493" i="21"/>
  <c r="J2455" i="21"/>
  <c r="P2455" i="21"/>
  <c r="J2417" i="21"/>
  <c r="J2379" i="21"/>
  <c r="N2341" i="21"/>
  <c r="J2341" i="21"/>
  <c r="P2341" i="21"/>
  <c r="J2758" i="21"/>
  <c r="P2758" i="21"/>
  <c r="J2720" i="21"/>
  <c r="J2682" i="21"/>
  <c r="J2644" i="21"/>
  <c r="J2606" i="21"/>
  <c r="P2606" i="21"/>
  <c r="J2568" i="21"/>
  <c r="J2530" i="21"/>
  <c r="J2492" i="21"/>
  <c r="P2492" i="21"/>
  <c r="J2454" i="21"/>
  <c r="J2416" i="21"/>
  <c r="J2378" i="21"/>
  <c r="P2378" i="21"/>
  <c r="N2340" i="21"/>
  <c r="J2340" i="21"/>
  <c r="P2340" i="21"/>
  <c r="J2757" i="21"/>
  <c r="P2757" i="21"/>
  <c r="J2719" i="21"/>
  <c r="J2681" i="21"/>
  <c r="J2643" i="21"/>
  <c r="P2643" i="21"/>
  <c r="J2605" i="21"/>
  <c r="J2567" i="21"/>
  <c r="P2567" i="21"/>
  <c r="J2529" i="21"/>
  <c r="P2529" i="21"/>
  <c r="J2491" i="21"/>
  <c r="J2453" i="21"/>
  <c r="J2415" i="21"/>
  <c r="J2377" i="21"/>
  <c r="N2339" i="21"/>
  <c r="J2339" i="21"/>
  <c r="J2756" i="21"/>
  <c r="P2756" i="21"/>
  <c r="J2718" i="21"/>
  <c r="J2680" i="21"/>
  <c r="J2642" i="21"/>
  <c r="P2642" i="21"/>
  <c r="J2604" i="21"/>
  <c r="J2566" i="21"/>
  <c r="J2528" i="21"/>
  <c r="P2528" i="21"/>
  <c r="J2490" i="21"/>
  <c r="J2452" i="21"/>
  <c r="J2414" i="21"/>
  <c r="P2414" i="21"/>
  <c r="J2376" i="21"/>
  <c r="N2338" i="21"/>
  <c r="J2338" i="21"/>
  <c r="J2755" i="21"/>
  <c r="J2717" i="21"/>
  <c r="P2717" i="21"/>
  <c r="J2679" i="21"/>
  <c r="J2641" i="21"/>
  <c r="P2641" i="21"/>
  <c r="J2603" i="21"/>
  <c r="J2565" i="21"/>
  <c r="J2527" i="21"/>
  <c r="J2489" i="21"/>
  <c r="J2451" i="21"/>
  <c r="J2413" i="21"/>
  <c r="P2413" i="21"/>
  <c r="J2375" i="21"/>
  <c r="N2337" i="21"/>
  <c r="O2337" i="21"/>
  <c r="J2337" i="21"/>
  <c r="P2337" i="21"/>
  <c r="J2754" i="21"/>
  <c r="J2716" i="21"/>
  <c r="J2678" i="21"/>
  <c r="J2640" i="21"/>
  <c r="J2602" i="21"/>
  <c r="J2564" i="21"/>
  <c r="J2526" i="21"/>
  <c r="P2526" i="21"/>
  <c r="J2488" i="21"/>
  <c r="J2450" i="21"/>
  <c r="J2412" i="21"/>
  <c r="J2374" i="21"/>
  <c r="N2336" i="21"/>
  <c r="J2336" i="21"/>
  <c r="J2753" i="21"/>
  <c r="J2715" i="21"/>
  <c r="J2677" i="21"/>
  <c r="J2639" i="21"/>
  <c r="J2601" i="21"/>
  <c r="J2563" i="21"/>
  <c r="P2563" i="21"/>
  <c r="J2525" i="21"/>
  <c r="J2487" i="21"/>
  <c r="P2487" i="21"/>
  <c r="J2449" i="21"/>
  <c r="J2411" i="21"/>
  <c r="P2411" i="21"/>
  <c r="J2373" i="21"/>
  <c r="N2335" i="21"/>
  <c r="J2335" i="21"/>
  <c r="J2638" i="21"/>
  <c r="J2600" i="21"/>
  <c r="J2562" i="21"/>
  <c r="J2524" i="21"/>
  <c r="J2486" i="21"/>
  <c r="J2448" i="21"/>
  <c r="J2410" i="21"/>
  <c r="J2372" i="21"/>
  <c r="P2372" i="21"/>
  <c r="N2334" i="21"/>
  <c r="J2334" i="21"/>
  <c r="J2751" i="21"/>
  <c r="P2751" i="21"/>
  <c r="J2713" i="21"/>
  <c r="J2675" i="21"/>
  <c r="P2675" i="21"/>
  <c r="J2637" i="21"/>
  <c r="P2637" i="21"/>
  <c r="J2599" i="21"/>
  <c r="P2599" i="21"/>
  <c r="J2561" i="21"/>
  <c r="P2561" i="21"/>
  <c r="J2523" i="21"/>
  <c r="J2485" i="21"/>
  <c r="J2447" i="21"/>
  <c r="P2447" i="21"/>
  <c r="J2409" i="21"/>
  <c r="J2371" i="21"/>
  <c r="N2333" i="21"/>
  <c r="Q2333" i="21"/>
  <c r="J2333" i="21"/>
  <c r="J2750" i="21"/>
  <c r="J2712" i="21"/>
  <c r="J2674" i="21"/>
  <c r="P2674" i="21"/>
  <c r="J2636" i="21"/>
  <c r="J2598" i="21"/>
  <c r="P2598" i="21"/>
  <c r="J2560" i="21"/>
  <c r="J2522" i="21"/>
  <c r="P2522" i="21"/>
  <c r="J2484" i="21"/>
  <c r="P2484" i="21"/>
  <c r="J2446" i="21"/>
  <c r="P2446" i="21"/>
  <c r="J2408" i="21"/>
  <c r="P2408" i="21"/>
  <c r="J2370" i="21"/>
  <c r="P2370" i="21"/>
  <c r="N2332" i="21"/>
  <c r="J2332" i="21"/>
  <c r="J2749" i="21"/>
  <c r="P2749" i="21"/>
  <c r="J2711" i="21"/>
  <c r="P2711" i="21"/>
  <c r="J2673" i="21"/>
  <c r="J2635" i="21"/>
  <c r="J2597" i="21"/>
  <c r="P2597" i="21"/>
  <c r="J2559" i="21"/>
  <c r="J2521" i="21"/>
  <c r="J2483" i="21"/>
  <c r="J2445" i="21"/>
  <c r="P2445" i="21"/>
  <c r="J2407" i="21"/>
  <c r="J2369" i="21"/>
  <c r="N2331" i="21"/>
  <c r="J2331" i="21"/>
  <c r="J2748" i="21"/>
  <c r="J2710" i="21"/>
  <c r="J2672" i="21"/>
  <c r="P2672" i="21"/>
  <c r="J2634" i="21"/>
  <c r="P2634" i="21"/>
  <c r="J2596" i="21"/>
  <c r="P2596" i="21"/>
  <c r="J2558" i="21"/>
  <c r="J2520" i="21"/>
  <c r="J2482" i="21"/>
  <c r="J2444" i="21"/>
  <c r="P2444" i="21"/>
  <c r="J2406" i="21"/>
  <c r="J2368" i="21"/>
  <c r="N2330" i="21"/>
  <c r="O2330" i="21"/>
  <c r="J2330" i="21"/>
  <c r="P2330" i="21"/>
  <c r="J2747" i="21"/>
  <c r="J2709" i="21"/>
  <c r="J2671" i="21"/>
  <c r="J2633" i="21"/>
  <c r="J2595" i="21"/>
  <c r="J2557" i="21"/>
  <c r="J2519" i="21"/>
  <c r="J2481" i="21"/>
  <c r="P2481" i="21"/>
  <c r="J2443" i="21"/>
  <c r="J2405" i="21"/>
  <c r="J2367" i="21"/>
  <c r="N2329" i="21"/>
  <c r="J2329" i="21"/>
  <c r="J2746" i="21"/>
  <c r="J2708" i="21"/>
  <c r="J2670" i="21"/>
  <c r="P2670" i="21"/>
  <c r="J2632" i="21"/>
  <c r="J2594" i="21"/>
  <c r="J2556" i="21"/>
  <c r="J2518" i="21"/>
  <c r="P2518" i="21"/>
  <c r="J2480" i="21"/>
  <c r="J2442" i="21"/>
  <c r="J2404" i="21"/>
  <c r="P2404" i="21"/>
  <c r="J2366" i="21"/>
  <c r="N2328" i="21"/>
  <c r="J2328" i="21"/>
  <c r="J2745" i="21"/>
  <c r="J2707" i="21"/>
  <c r="P2707" i="21"/>
  <c r="J2669" i="21"/>
  <c r="J2631" i="21"/>
  <c r="P2631" i="21"/>
  <c r="J2593" i="21"/>
  <c r="J2555" i="21"/>
  <c r="J2517" i="21"/>
  <c r="P2517" i="21"/>
  <c r="J2479" i="21"/>
  <c r="J2441" i="21"/>
  <c r="P2441" i="21"/>
  <c r="J2403" i="21"/>
  <c r="J2365" i="21"/>
  <c r="N2327" i="21"/>
  <c r="J2327" i="21"/>
  <c r="J2744" i="21"/>
  <c r="P2744" i="21"/>
  <c r="J2706" i="21"/>
  <c r="J2668" i="21"/>
  <c r="J2630" i="21"/>
  <c r="J2592" i="21"/>
  <c r="J2554" i="21"/>
  <c r="P2554" i="21"/>
  <c r="J2516" i="21"/>
  <c r="J2478" i="21"/>
  <c r="J2440" i="21"/>
  <c r="J2402" i="21"/>
  <c r="P2402" i="21"/>
  <c r="J2364" i="21"/>
  <c r="P2364" i="21"/>
  <c r="N2326" i="21"/>
  <c r="J2326" i="21"/>
  <c r="J2743" i="21"/>
  <c r="P2743" i="21"/>
  <c r="J2705" i="21"/>
  <c r="J2667" i="21"/>
  <c r="J2629" i="21"/>
  <c r="J2591" i="21"/>
  <c r="J2553" i="21"/>
  <c r="J2515" i="21"/>
  <c r="J2477" i="21"/>
  <c r="P2477" i="21"/>
  <c r="J2439" i="21"/>
  <c r="J2401" i="21"/>
  <c r="P2401" i="21"/>
  <c r="J2363" i="21"/>
  <c r="P2363" i="21"/>
  <c r="N2325" i="21"/>
  <c r="J2325" i="21"/>
  <c r="J2742" i="21"/>
  <c r="J2704" i="21"/>
  <c r="J2666" i="21"/>
  <c r="J2628" i="21"/>
  <c r="J2590" i="21"/>
  <c r="J2552" i="21"/>
  <c r="P2552" i="21"/>
  <c r="J2514" i="21"/>
  <c r="J2476" i="21"/>
  <c r="J2438" i="21"/>
  <c r="P2438" i="21"/>
  <c r="J2400" i="21"/>
  <c r="J2362" i="21"/>
  <c r="N2324" i="21"/>
  <c r="J2324" i="21"/>
  <c r="J2741" i="21"/>
  <c r="P2741" i="21"/>
  <c r="J2703" i="21"/>
  <c r="P2703" i="21"/>
  <c r="J2665" i="21"/>
  <c r="J2627" i="21"/>
  <c r="J2589" i="21"/>
  <c r="P2589" i="21"/>
  <c r="J2551" i="21"/>
  <c r="J2513" i="21"/>
  <c r="J2475" i="21"/>
  <c r="J2437" i="21"/>
  <c r="P2437" i="21"/>
  <c r="J2399" i="21"/>
  <c r="J2361" i="21"/>
  <c r="N2323" i="21"/>
  <c r="J2323" i="21"/>
  <c r="P2323" i="21"/>
  <c r="J2740" i="21"/>
  <c r="J2702" i="21"/>
  <c r="P2702" i="21"/>
  <c r="J2664" i="21"/>
  <c r="J2626" i="21"/>
  <c r="J2588" i="21"/>
  <c r="P2588" i="21"/>
  <c r="J2550" i="21"/>
  <c r="J2512" i="21"/>
  <c r="J2474" i="21"/>
  <c r="P2474" i="21"/>
  <c r="J2436" i="21"/>
  <c r="P2436" i="21"/>
  <c r="J2398" i="21"/>
  <c r="P2398" i="21"/>
  <c r="J2360" i="21"/>
  <c r="N2322" i="21"/>
  <c r="Q2322" i="21"/>
  <c r="J2322" i="21"/>
  <c r="P2322" i="21"/>
  <c r="J2511" i="21"/>
  <c r="J2473" i="21"/>
  <c r="J2435" i="21"/>
  <c r="P2435" i="21"/>
  <c r="J2397" i="21"/>
  <c r="J2359" i="21"/>
  <c r="N2321" i="21"/>
  <c r="J2321" i="21"/>
  <c r="P2321" i="21"/>
  <c r="J2738" i="21"/>
  <c r="P2738" i="21"/>
  <c r="J2700" i="21"/>
  <c r="J2662" i="21"/>
  <c r="J2624" i="21"/>
  <c r="J2586" i="21"/>
  <c r="P2586" i="21"/>
  <c r="J2548" i="21"/>
  <c r="J2510" i="21"/>
  <c r="J2472" i="21"/>
  <c r="P2472" i="21"/>
  <c r="J2434" i="21"/>
  <c r="J2396" i="21"/>
  <c r="J2358" i="21"/>
  <c r="N2320" i="21"/>
  <c r="O2320" i="21"/>
  <c r="J2320" i="21"/>
  <c r="J2772" i="21"/>
  <c r="J2734" i="21"/>
  <c r="P2734" i="21"/>
  <c r="J2696" i="21"/>
  <c r="J2658" i="21"/>
  <c r="J2620" i="21"/>
  <c r="J2582" i="21"/>
  <c r="P2582" i="21"/>
  <c r="J2544" i="21"/>
  <c r="J2506" i="21"/>
  <c r="J2468" i="21"/>
  <c r="P2468" i="21"/>
  <c r="J2430" i="21"/>
  <c r="J2392" i="21"/>
  <c r="P2392" i="21"/>
  <c r="N2354" i="21"/>
  <c r="O2354" i="21"/>
  <c r="J2354" i="21"/>
  <c r="P2354" i="21"/>
  <c r="H2738" i="21"/>
  <c r="K2738" i="21"/>
  <c r="H2700" i="21"/>
  <c r="H2662" i="21"/>
  <c r="K2662" i="21"/>
  <c r="H2624" i="21"/>
  <c r="K2624" i="21"/>
  <c r="H2586" i="21"/>
  <c r="K2586" i="21"/>
  <c r="H2548" i="21"/>
  <c r="H2510" i="21"/>
  <c r="H2472" i="21"/>
  <c r="K2472" i="21"/>
  <c r="H2434" i="21"/>
  <c r="H2396" i="21"/>
  <c r="H2358" i="21"/>
  <c r="K2358" i="21"/>
  <c r="H2320" i="21"/>
  <c r="K2320" i="21"/>
  <c r="H2739" i="21"/>
  <c r="K2739" i="21"/>
  <c r="H2701" i="21"/>
  <c r="K2701" i="21"/>
  <c r="H2663" i="21"/>
  <c r="K2663" i="21"/>
  <c r="H2625" i="21"/>
  <c r="H2587" i="21"/>
  <c r="H2549" i="21"/>
  <c r="H2511" i="21"/>
  <c r="H2473" i="21"/>
  <c r="K2473" i="21"/>
  <c r="H2435" i="21"/>
  <c r="K2435" i="21"/>
  <c r="H2397" i="21"/>
  <c r="H2359" i="21"/>
  <c r="H2321" i="21"/>
  <c r="K2321" i="21"/>
  <c r="H2740" i="21"/>
  <c r="H2702" i="21"/>
  <c r="H2664" i="21"/>
  <c r="K2664" i="21"/>
  <c r="H2626" i="21"/>
  <c r="H2588" i="21"/>
  <c r="K2588" i="21"/>
  <c r="H2550" i="21"/>
  <c r="H2512" i="21"/>
  <c r="H2474" i="21"/>
  <c r="K2474" i="21"/>
  <c r="H2436" i="21"/>
  <c r="K2436" i="21"/>
  <c r="H2398" i="21"/>
  <c r="K2398" i="21"/>
  <c r="H2360" i="21"/>
  <c r="H2322" i="21"/>
  <c r="K2322" i="21"/>
  <c r="H2741" i="21"/>
  <c r="H2703" i="21"/>
  <c r="K2703" i="21"/>
  <c r="H2665" i="21"/>
  <c r="K2665" i="21"/>
  <c r="H2627" i="21"/>
  <c r="K2627" i="21"/>
  <c r="H2589" i="21"/>
  <c r="K2589" i="21"/>
  <c r="H2551" i="21"/>
  <c r="H2513" i="21"/>
  <c r="H2475" i="21"/>
  <c r="H2437" i="21"/>
  <c r="H2399" i="21"/>
  <c r="H2361" i="21"/>
  <c r="H2323" i="21"/>
  <c r="K2323" i="21"/>
  <c r="H2742" i="21"/>
  <c r="L2742" i="21"/>
  <c r="H2704" i="21"/>
  <c r="K2704" i="21"/>
  <c r="H2666" i="21"/>
  <c r="H2628" i="21"/>
  <c r="H2590" i="21"/>
  <c r="H2552" i="21"/>
  <c r="H2514" i="21"/>
  <c r="H2476" i="21"/>
  <c r="H2438" i="21"/>
  <c r="K2438" i="21"/>
  <c r="H2400" i="21"/>
  <c r="H2362" i="21"/>
  <c r="K2362" i="21"/>
  <c r="H2324" i="21"/>
  <c r="K2324" i="21"/>
  <c r="H2743" i="21"/>
  <c r="H2705" i="21"/>
  <c r="H2667" i="21"/>
  <c r="H2629" i="21"/>
  <c r="H2591" i="21"/>
  <c r="H2553" i="21"/>
  <c r="K2553" i="21"/>
  <c r="H2515" i="21"/>
  <c r="H2477" i="21"/>
  <c r="H2439" i="21"/>
  <c r="H2401" i="21"/>
  <c r="K2401" i="21"/>
  <c r="H2363" i="21"/>
  <c r="K2363" i="21"/>
  <c r="H2325" i="21"/>
  <c r="H2744" i="21"/>
  <c r="H2706" i="21"/>
  <c r="H2668" i="21"/>
  <c r="H2630" i="21"/>
  <c r="H2592" i="21"/>
  <c r="K2592" i="21"/>
  <c r="H2554" i="21"/>
  <c r="H2516" i="21"/>
  <c r="K2516" i="21"/>
  <c r="H2478" i="21"/>
  <c r="H2440" i="21"/>
  <c r="H2402" i="21"/>
  <c r="H2364" i="21"/>
  <c r="K2364" i="21"/>
  <c r="H2326" i="21"/>
  <c r="H2745" i="21"/>
  <c r="H2707" i="21"/>
  <c r="K2707" i="21"/>
  <c r="H2669" i="21"/>
  <c r="H2631" i="21"/>
  <c r="K2631" i="21"/>
  <c r="H2593" i="21"/>
  <c r="H2555" i="21"/>
  <c r="H2517" i="21"/>
  <c r="H2479" i="21"/>
  <c r="H2441" i="21"/>
  <c r="H2403" i="21"/>
  <c r="H2365" i="21"/>
  <c r="H2327" i="21"/>
  <c r="H2746" i="21"/>
  <c r="K2746" i="21"/>
  <c r="H2708" i="21"/>
  <c r="H2670" i="21"/>
  <c r="K2670" i="21"/>
  <c r="H2632" i="21"/>
  <c r="K2632" i="21"/>
  <c r="H2594" i="21"/>
  <c r="H2556" i="21"/>
  <c r="H2518" i="21"/>
  <c r="L2518" i="21"/>
  <c r="H2480" i="21"/>
  <c r="H2442" i="21"/>
  <c r="H2404" i="21"/>
  <c r="K2404" i="21"/>
  <c r="H2366" i="21"/>
  <c r="H2328" i="21"/>
  <c r="H2747" i="21"/>
  <c r="K2747" i="21"/>
  <c r="H2709" i="21"/>
  <c r="H2671" i="21"/>
  <c r="H2633" i="21"/>
  <c r="K2633" i="21"/>
  <c r="H2595" i="21"/>
  <c r="H2557" i="21"/>
  <c r="K2557" i="21"/>
  <c r="H2519" i="21"/>
  <c r="K2519" i="21"/>
  <c r="H2481" i="21"/>
  <c r="K2481" i="21"/>
  <c r="H2443" i="21"/>
  <c r="H2405" i="21"/>
  <c r="K2405" i="21"/>
  <c r="H2367" i="21"/>
  <c r="H2329" i="21"/>
  <c r="H2748" i="21"/>
  <c r="K2748" i="21"/>
  <c r="H2710" i="21"/>
  <c r="H2672" i="21"/>
  <c r="K2672" i="21"/>
  <c r="H2634" i="21"/>
  <c r="H2596" i="21"/>
  <c r="H2558" i="21"/>
  <c r="H2520" i="21"/>
  <c r="H2482" i="21"/>
  <c r="K2482" i="21"/>
  <c r="H2444" i="21"/>
  <c r="H2406" i="21"/>
  <c r="H2368" i="21"/>
  <c r="H2330" i="21"/>
  <c r="H2749" i="21"/>
  <c r="K2749" i="21"/>
  <c r="H2711" i="21"/>
  <c r="K2711" i="21"/>
  <c r="H2673" i="21"/>
  <c r="H2635" i="21"/>
  <c r="H2597" i="21"/>
  <c r="K2597" i="21"/>
  <c r="H2559" i="21"/>
  <c r="H2521" i="21"/>
  <c r="H2483" i="21"/>
  <c r="K2483" i="21"/>
  <c r="H2445" i="21"/>
  <c r="K2445" i="21"/>
  <c r="H2407" i="21"/>
  <c r="H2369" i="21"/>
  <c r="H2331" i="21"/>
  <c r="K2331" i="21"/>
  <c r="H2750" i="21"/>
  <c r="H2712" i="21"/>
  <c r="K2712" i="21"/>
  <c r="H2674" i="21"/>
  <c r="K2674" i="21"/>
  <c r="H2636" i="21"/>
  <c r="H2598" i="21"/>
  <c r="K2598" i="21"/>
  <c r="H2560" i="21"/>
  <c r="H2522" i="21"/>
  <c r="K2522" i="21"/>
  <c r="H2484" i="21"/>
  <c r="K2484" i="21"/>
  <c r="H2446" i="21"/>
  <c r="L2446" i="21"/>
  <c r="H2408" i="21"/>
  <c r="K2408" i="21"/>
  <c r="H2370" i="21"/>
  <c r="K2370" i="21"/>
  <c r="H2332" i="21"/>
  <c r="H2751" i="21"/>
  <c r="K2751" i="21"/>
  <c r="H2713" i="21"/>
  <c r="K2713" i="21"/>
  <c r="H2675" i="21"/>
  <c r="K2675" i="21"/>
  <c r="H2637" i="21"/>
  <c r="K2637" i="21"/>
  <c r="H2599" i="21"/>
  <c r="H2561" i="21"/>
  <c r="H2523" i="21"/>
  <c r="H2485" i="21"/>
  <c r="H2447" i="21"/>
  <c r="K2447" i="21"/>
  <c r="H2409" i="21"/>
  <c r="H2371" i="21"/>
  <c r="H2333" i="21"/>
  <c r="H2752" i="21"/>
  <c r="H2714" i="21"/>
  <c r="K2714" i="21"/>
  <c r="H2676" i="21"/>
  <c r="H2638" i="21"/>
  <c r="H2600" i="21"/>
  <c r="H2562" i="21"/>
  <c r="K2562" i="21"/>
  <c r="H2524" i="21"/>
  <c r="H2486" i="21"/>
  <c r="H2448" i="21"/>
  <c r="K2448" i="21"/>
  <c r="H2410" i="21"/>
  <c r="H2372" i="21"/>
  <c r="K2372" i="21"/>
  <c r="H2334" i="21"/>
  <c r="H2753" i="21"/>
  <c r="H2715" i="21"/>
  <c r="H2677" i="21"/>
  <c r="H2639" i="21"/>
  <c r="H2601" i="21"/>
  <c r="H2563" i="21"/>
  <c r="H2525" i="21"/>
  <c r="H2487" i="21"/>
  <c r="H2449" i="21"/>
  <c r="H2411" i="21"/>
  <c r="K2411" i="21"/>
  <c r="H2373" i="21"/>
  <c r="H2335" i="21"/>
  <c r="H2754" i="21"/>
  <c r="H2716" i="21"/>
  <c r="H2678" i="21"/>
  <c r="H2640" i="21"/>
  <c r="H2602" i="21"/>
  <c r="H2564" i="21"/>
  <c r="H2526" i="21"/>
  <c r="K2526" i="21"/>
  <c r="H2488" i="21"/>
  <c r="H2450" i="21"/>
  <c r="H2412" i="21"/>
  <c r="H2374" i="21"/>
  <c r="H2336" i="21"/>
  <c r="H2755" i="21"/>
  <c r="H2717" i="21"/>
  <c r="K2717" i="21"/>
  <c r="H2679" i="21"/>
  <c r="H2641" i="21"/>
  <c r="K2641" i="21"/>
  <c r="H2603" i="21"/>
  <c r="H2565" i="21"/>
  <c r="H2527" i="21"/>
  <c r="K2527" i="21"/>
  <c r="H2489" i="21"/>
  <c r="H2451" i="21"/>
  <c r="K2451" i="21"/>
  <c r="H2413" i="21"/>
  <c r="K2413" i="21"/>
  <c r="H2375" i="21"/>
  <c r="H2337" i="21"/>
  <c r="K2337" i="21"/>
  <c r="H2756" i="21"/>
  <c r="K2756" i="21"/>
  <c r="H2718" i="21"/>
  <c r="H2680" i="21"/>
  <c r="K2680" i="21"/>
  <c r="H2642" i="21"/>
  <c r="K2642" i="21"/>
  <c r="H2604" i="21"/>
  <c r="H2566" i="21"/>
  <c r="H2528" i="21"/>
  <c r="H2490" i="21"/>
  <c r="H2452" i="21"/>
  <c r="H2414" i="21"/>
  <c r="K2414" i="21"/>
  <c r="H2376" i="21"/>
  <c r="H2338" i="21"/>
  <c r="H2757" i="21"/>
  <c r="K2757" i="21"/>
  <c r="H2719" i="21"/>
  <c r="H2681" i="21"/>
  <c r="H2643" i="21"/>
  <c r="K2643" i="21"/>
  <c r="H2605" i="21"/>
  <c r="H2567" i="21"/>
  <c r="K2567" i="21"/>
  <c r="H2529" i="21"/>
  <c r="H2491" i="21"/>
  <c r="K2491" i="21"/>
  <c r="H2453" i="21"/>
  <c r="H2415" i="21"/>
  <c r="K2415" i="21"/>
  <c r="H2377" i="21"/>
  <c r="L2377" i="21"/>
  <c r="H2339" i="21"/>
  <c r="H2758" i="21"/>
  <c r="K2758" i="21"/>
  <c r="H2720" i="21"/>
  <c r="H2682" i="21"/>
  <c r="K2682" i="21"/>
  <c r="H2644" i="21"/>
  <c r="H2606" i="21"/>
  <c r="H2568" i="21"/>
  <c r="H2530" i="21"/>
  <c r="H2492" i="21"/>
  <c r="K2492" i="21"/>
  <c r="H2454" i="21"/>
  <c r="H2416" i="21"/>
  <c r="H2378" i="21"/>
  <c r="K2378" i="21"/>
  <c r="H2340" i="21"/>
  <c r="K2340" i="21"/>
  <c r="H2759" i="21"/>
  <c r="K2759" i="21"/>
  <c r="H2721" i="21"/>
  <c r="K2721" i="21"/>
  <c r="H2683" i="21"/>
  <c r="K2683" i="21"/>
  <c r="H2645" i="21"/>
  <c r="H2607" i="21"/>
  <c r="H2569" i="21"/>
  <c r="H2531" i="21"/>
  <c r="H2493" i="21"/>
  <c r="H2455" i="21"/>
  <c r="K2455" i="21"/>
  <c r="H2417" i="21"/>
  <c r="H2379" i="21"/>
  <c r="H2341" i="21"/>
  <c r="K2341" i="21"/>
  <c r="H2760" i="21"/>
  <c r="H2722" i="21"/>
  <c r="K2722" i="21"/>
  <c r="H2684" i="21"/>
  <c r="H2646" i="21"/>
  <c r="H2608" i="21"/>
  <c r="K2608" i="21"/>
  <c r="H2570" i="21"/>
  <c r="H2532" i="21"/>
  <c r="H2494" i="21"/>
  <c r="K2494" i="21"/>
  <c r="H2456" i="21"/>
  <c r="K2456" i="21"/>
  <c r="H2418" i="21"/>
  <c r="K2418" i="21"/>
  <c r="H2380" i="21"/>
  <c r="H2342" i="21"/>
  <c r="K2342" i="21"/>
  <c r="H2761" i="21"/>
  <c r="K2761" i="21"/>
  <c r="H2723" i="21"/>
  <c r="H2685" i="21"/>
  <c r="K2685" i="21"/>
  <c r="H2647" i="21"/>
  <c r="K2647" i="21"/>
  <c r="H2609" i="21"/>
  <c r="K2609" i="21"/>
  <c r="H2571" i="21"/>
  <c r="K2571" i="21"/>
  <c r="H2533" i="21"/>
  <c r="H2495" i="21"/>
  <c r="H2457" i="21"/>
  <c r="H2419" i="21"/>
  <c r="H2381" i="21"/>
  <c r="K2381" i="21"/>
  <c r="H2343" i="21"/>
  <c r="K2343" i="21"/>
  <c r="H2762" i="21"/>
  <c r="H2724" i="21"/>
  <c r="H2686" i="21"/>
  <c r="H2648" i="21"/>
  <c r="H2610" i="21"/>
  <c r="H2572" i="21"/>
  <c r="K2572" i="21"/>
  <c r="H2534" i="21"/>
  <c r="H2496" i="21"/>
  <c r="H2458" i="21"/>
  <c r="K2458" i="21"/>
  <c r="H2420" i="21"/>
  <c r="H2382" i="21"/>
  <c r="K2382" i="21"/>
  <c r="H2344" i="21"/>
  <c r="H2763" i="21"/>
  <c r="H2725" i="21"/>
  <c r="L2725" i="21" s="1"/>
  <c r="H2687" i="21"/>
  <c r="H2649" i="21"/>
  <c r="H2611" i="21"/>
  <c r="H2573" i="21"/>
  <c r="H2535" i="21"/>
  <c r="H2497" i="21"/>
  <c r="H2459" i="21"/>
  <c r="H2421" i="21"/>
  <c r="H2383" i="21"/>
  <c r="K2383" i="21"/>
  <c r="H2345" i="21"/>
  <c r="H2764" i="21"/>
  <c r="L2764" i="21"/>
  <c r="H2726" i="21"/>
  <c r="H2688" i="21"/>
  <c r="H2650" i="21"/>
  <c r="H2612" i="21"/>
  <c r="K2612" i="21"/>
  <c r="H2574" i="21"/>
  <c r="K2574" i="21"/>
  <c r="H2536" i="21"/>
  <c r="K2536" i="21"/>
  <c r="H2498" i="21"/>
  <c r="H2460" i="21"/>
  <c r="H2422" i="21"/>
  <c r="H2384" i="21"/>
  <c r="K2384" i="21"/>
  <c r="H2346" i="21"/>
  <c r="H2765" i="21"/>
  <c r="H2727" i="21"/>
  <c r="K2727" i="21"/>
  <c r="H2689" i="21"/>
  <c r="H2651" i="21"/>
  <c r="K2651" i="21"/>
  <c r="H2613" i="21"/>
  <c r="H2575" i="21"/>
  <c r="H2537" i="21"/>
  <c r="K2537" i="21"/>
  <c r="H2499" i="21"/>
  <c r="H2461" i="21"/>
  <c r="K2461" i="21"/>
  <c r="H2423" i="21"/>
  <c r="K2423" i="21"/>
  <c r="H2385" i="21"/>
  <c r="K2385" i="21"/>
  <c r="H2347" i="21"/>
  <c r="H2766" i="21"/>
  <c r="H2728" i="21"/>
  <c r="H2690" i="21"/>
  <c r="K2690" i="21"/>
  <c r="H2652" i="21"/>
  <c r="K2652" i="21"/>
  <c r="H2614" i="21"/>
  <c r="H2576" i="21"/>
  <c r="H2538" i="21"/>
  <c r="K2538" i="21"/>
  <c r="H2500" i="21"/>
  <c r="H2462" i="21"/>
  <c r="H2424" i="21"/>
  <c r="K2424" i="21"/>
  <c r="H2386" i="21"/>
  <c r="H2348" i="21"/>
  <c r="H2767" i="21"/>
  <c r="K2767" i="21"/>
  <c r="H2729" i="21"/>
  <c r="H2691" i="21"/>
  <c r="H2653" i="21"/>
  <c r="K2653" i="21"/>
  <c r="H2615" i="21"/>
  <c r="H2577" i="21"/>
  <c r="K2577" i="21"/>
  <c r="H2539" i="21"/>
  <c r="K2539" i="21"/>
  <c r="H2501" i="21"/>
  <c r="K2501" i="21"/>
  <c r="H2463" i="21"/>
  <c r="H2425" i="21"/>
  <c r="K2425" i="21"/>
  <c r="H2387" i="21"/>
  <c r="H2349" i="21"/>
  <c r="H2768" i="21"/>
  <c r="K2768" i="21"/>
  <c r="H2730" i="21"/>
  <c r="H2692" i="21"/>
  <c r="H2654" i="21"/>
  <c r="H2616" i="21"/>
  <c r="K2616" i="21"/>
  <c r="H2578" i="21"/>
  <c r="H2540" i="21"/>
  <c r="H2502" i="21"/>
  <c r="K2502" i="21"/>
  <c r="H2464" i="21"/>
  <c r="H2426" i="21"/>
  <c r="H2388" i="21"/>
  <c r="H2350" i="21"/>
  <c r="K2350" i="21"/>
  <c r="H2769" i="21"/>
  <c r="K2769" i="21"/>
  <c r="H2731" i="21"/>
  <c r="H2693" i="21"/>
  <c r="K2693" i="21"/>
  <c r="H2655" i="21"/>
  <c r="H2617" i="21"/>
  <c r="K2617" i="21"/>
  <c r="H2579" i="21"/>
  <c r="H2541" i="21"/>
  <c r="H2503" i="21"/>
  <c r="K2503" i="21"/>
  <c r="H2465" i="21"/>
  <c r="K2465" i="21"/>
  <c r="H2427" i="21"/>
  <c r="H2389" i="21"/>
  <c r="H2351" i="21"/>
  <c r="K2351" i="21"/>
  <c r="H2770" i="21"/>
  <c r="H2732" i="21"/>
  <c r="H2694" i="21"/>
  <c r="K2694" i="21"/>
  <c r="H2656" i="21"/>
  <c r="H2618" i="21"/>
  <c r="K2618" i="21"/>
  <c r="H2580" i="21"/>
  <c r="H2542" i="21"/>
  <c r="K2542" i="21"/>
  <c r="H2504" i="21"/>
  <c r="K2504" i="21"/>
  <c r="H2466" i="21"/>
  <c r="K2466" i="21"/>
  <c r="H2428" i="21"/>
  <c r="K2428" i="21"/>
  <c r="H2390" i="21"/>
  <c r="H2352" i="21"/>
  <c r="L2352" i="21"/>
  <c r="H2771" i="21"/>
  <c r="H2733" i="21"/>
  <c r="K2733" i="21"/>
  <c r="H2695" i="21"/>
  <c r="K2695" i="21"/>
  <c r="H2657" i="21"/>
  <c r="H2619" i="21"/>
  <c r="K2619" i="21"/>
  <c r="H2581" i="21"/>
  <c r="K2581" i="21"/>
  <c r="H2543" i="21"/>
  <c r="H2505" i="21"/>
  <c r="H2467" i="21"/>
  <c r="K2467" i="21"/>
  <c r="H2429" i="21"/>
  <c r="H2391" i="21"/>
  <c r="H2353" i="21"/>
  <c r="H2773" i="21"/>
  <c r="H2735" i="21"/>
  <c r="H2697" i="21"/>
  <c r="H2659" i="21"/>
  <c r="H2621" i="21"/>
  <c r="H2583" i="21"/>
  <c r="K2583" i="21"/>
  <c r="H2545" i="21"/>
  <c r="H2507" i="21"/>
  <c r="K2507" i="21"/>
  <c r="H2469" i="21"/>
  <c r="H2431" i="21"/>
  <c r="H2393" i="21"/>
  <c r="H2355" i="21"/>
  <c r="H2774" i="21"/>
  <c r="H2736" i="21"/>
  <c r="H2698" i="21"/>
  <c r="H2660" i="21"/>
  <c r="H2622" i="21"/>
  <c r="K2622" i="21"/>
  <c r="H2584" i="21"/>
  <c r="H2546" i="21"/>
  <c r="K2546" i="21"/>
  <c r="H2508" i="21"/>
  <c r="H2470" i="21"/>
  <c r="H2432" i="21"/>
  <c r="L2432" i="21" s="1"/>
  <c r="H2394" i="21"/>
  <c r="H2356" i="21"/>
  <c r="H2772" i="21"/>
  <c r="H2734" i="21"/>
  <c r="K2734" i="21"/>
  <c r="H2696" i="21"/>
  <c r="H2658" i="21"/>
  <c r="H2620" i="21"/>
  <c r="H2582" i="21"/>
  <c r="K2582" i="21"/>
  <c r="H2544" i="21"/>
  <c r="H2506" i="21"/>
  <c r="H2468" i="21"/>
  <c r="H2430" i="21"/>
  <c r="H2392" i="21"/>
  <c r="H2354" i="21"/>
  <c r="K2354" i="21"/>
  <c r="J1442" i="21"/>
  <c r="J1437" i="21"/>
  <c r="J1432" i="21"/>
  <c r="J1427" i="21"/>
  <c r="P1427" i="21"/>
  <c r="J1422" i="21"/>
  <c r="P1422" i="21"/>
  <c r="J1417" i="21"/>
  <c r="P1417" i="21"/>
  <c r="J1412" i="21"/>
  <c r="J1407" i="21"/>
  <c r="J1402" i="21"/>
  <c r="J1397" i="21"/>
  <c r="P1397" i="21"/>
  <c r="J1392" i="21"/>
  <c r="P1392" i="21"/>
  <c r="N1387" i="21"/>
  <c r="O1387" i="21"/>
  <c r="J1387" i="21"/>
  <c r="H1438" i="21"/>
  <c r="H1433" i="21"/>
  <c r="H1428" i="21"/>
  <c r="H1423" i="21"/>
  <c r="H1418" i="21"/>
  <c r="H1413" i="21"/>
  <c r="K1413" i="21"/>
  <c r="H1408" i="21"/>
  <c r="H1403" i="21"/>
  <c r="H1398" i="21"/>
  <c r="H1393" i="21"/>
  <c r="K1393" i="21"/>
  <c r="H1388" i="21"/>
  <c r="K1388" i="21"/>
  <c r="H1383" i="21"/>
  <c r="H1439" i="21"/>
  <c r="K1439" i="21"/>
  <c r="H1434" i="21"/>
  <c r="K1434" i="21"/>
  <c r="H1429" i="21"/>
  <c r="H1424" i="21"/>
  <c r="H1419" i="21"/>
  <c r="H1414" i="21"/>
  <c r="K1414" i="21"/>
  <c r="H1409" i="21"/>
  <c r="H1404" i="21"/>
  <c r="L1404" i="21"/>
  <c r="H1399" i="21"/>
  <c r="H1394" i="21"/>
  <c r="H1389" i="21"/>
  <c r="H1384" i="21"/>
  <c r="H1440" i="21"/>
  <c r="K1440" i="21"/>
  <c r="H1435" i="21"/>
  <c r="H1430" i="21"/>
  <c r="L1430" i="21"/>
  <c r="H1425" i="21"/>
  <c r="H1420" i="21"/>
  <c r="H1415" i="21"/>
  <c r="K1415" i="21"/>
  <c r="H1410" i="21"/>
  <c r="K1410" i="21"/>
  <c r="H1405" i="21"/>
  <c r="L1405" i="21"/>
  <c r="H1400" i="21"/>
  <c r="H1395" i="21"/>
  <c r="H1390" i="21"/>
  <c r="H1385" i="21"/>
  <c r="H1441" i="21"/>
  <c r="K1441" i="21"/>
  <c r="H1436" i="21"/>
  <c r="H1431" i="21"/>
  <c r="H1426" i="21"/>
  <c r="H1421" i="21"/>
  <c r="H1416" i="21"/>
  <c r="H1411" i="21"/>
  <c r="H1406" i="21"/>
  <c r="L1406" i="21"/>
  <c r="H1401" i="21"/>
  <c r="K1401" i="21"/>
  <c r="H1396" i="21"/>
  <c r="K1396" i="21"/>
  <c r="H1391" i="21"/>
  <c r="H1386" i="21"/>
  <c r="H1442" i="21"/>
  <c r="H1437" i="21"/>
  <c r="H1432" i="21"/>
  <c r="H1427" i="21"/>
  <c r="H1422" i="21"/>
  <c r="K1422" i="21"/>
  <c r="H1417" i="21"/>
  <c r="H1412" i="21"/>
  <c r="K1412" i="21"/>
  <c r="H1407" i="21"/>
  <c r="H1402" i="21"/>
  <c r="H1397" i="21"/>
  <c r="H1392" i="21"/>
  <c r="K1392" i="21"/>
  <c r="H1387" i="21"/>
  <c r="J1366" i="21"/>
  <c r="J1349" i="21"/>
  <c r="J1332" i="21"/>
  <c r="J1315" i="21"/>
  <c r="J1298" i="21"/>
  <c r="J1281" i="21"/>
  <c r="J1264" i="21"/>
  <c r="J1247" i="21"/>
  <c r="J1230" i="21"/>
  <c r="J1213" i="21"/>
  <c r="J1196" i="21"/>
  <c r="N1179" i="21"/>
  <c r="J1179" i="21"/>
  <c r="J1367" i="21"/>
  <c r="J1350" i="21"/>
  <c r="J1333" i="21"/>
  <c r="J1316" i="21"/>
  <c r="J1299" i="21"/>
  <c r="J1282" i="21"/>
  <c r="J1265" i="21"/>
  <c r="J1248" i="21"/>
  <c r="J1231" i="21"/>
  <c r="J1214" i="21"/>
  <c r="P1214" i="21"/>
  <c r="J1197" i="21"/>
  <c r="N1180" i="21"/>
  <c r="Q1180" i="21"/>
  <c r="J1180" i="21"/>
  <c r="J1368" i="21"/>
  <c r="J1351" i="21"/>
  <c r="P1351" i="21"/>
  <c r="J1334" i="21"/>
  <c r="J1317" i="21"/>
  <c r="J1300" i="21"/>
  <c r="J1283" i="21"/>
  <c r="J1266" i="21"/>
  <c r="J1249" i="21"/>
  <c r="J1232" i="21"/>
  <c r="J1215" i="21"/>
  <c r="J1198" i="21"/>
  <c r="N1181" i="21"/>
  <c r="J1181" i="21"/>
  <c r="P1181" i="21"/>
  <c r="J1369" i="21"/>
  <c r="J1352" i="21"/>
  <c r="J1335" i="21"/>
  <c r="J1318" i="21"/>
  <c r="P1318" i="21"/>
  <c r="J1301" i="21"/>
  <c r="J1284" i="21"/>
  <c r="J1267" i="21"/>
  <c r="J1250" i="21"/>
  <c r="J1233" i="21"/>
  <c r="J1216" i="21"/>
  <c r="J1199" i="21"/>
  <c r="N1182" i="21"/>
  <c r="J1182" i="21"/>
  <c r="J1370" i="21"/>
  <c r="J1353" i="21"/>
  <c r="J1336" i="21"/>
  <c r="J1319" i="21"/>
  <c r="P1319" i="21"/>
  <c r="J1302" i="21"/>
  <c r="P1302" i="21"/>
  <c r="J1285" i="21"/>
  <c r="J1268" i="21"/>
  <c r="P1268" i="21"/>
  <c r="J1251" i="21"/>
  <c r="P1251" i="21"/>
  <c r="J1234" i="21"/>
  <c r="J1217" i="21"/>
  <c r="J1200" i="21"/>
  <c r="N1183" i="21"/>
  <c r="J1183" i="21"/>
  <c r="J1371" i="21"/>
  <c r="J1354" i="21"/>
  <c r="J1337" i="21"/>
  <c r="J1320" i="21"/>
  <c r="J1303" i="21"/>
  <c r="J1286" i="21"/>
  <c r="J1269" i="21"/>
  <c r="J1252" i="21"/>
  <c r="J1235" i="21"/>
  <c r="J1218" i="21"/>
  <c r="J1201" i="21"/>
  <c r="N1184" i="21"/>
  <c r="J1184" i="21"/>
  <c r="J1372" i="21"/>
  <c r="J1355" i="21"/>
  <c r="J1338" i="21"/>
  <c r="J1321" i="21"/>
  <c r="J1304" i="21"/>
  <c r="J1287" i="21"/>
  <c r="J1270" i="21"/>
  <c r="J1253" i="21"/>
  <c r="J1236" i="21"/>
  <c r="J1219" i="21"/>
  <c r="P1219" i="21"/>
  <c r="J1202" i="21"/>
  <c r="N1185" i="21"/>
  <c r="J1185" i="21"/>
  <c r="J1373" i="21"/>
  <c r="J1356" i="21"/>
  <c r="J1339" i="21"/>
  <c r="J1322" i="21"/>
  <c r="J1305" i="21"/>
  <c r="J1288" i="21"/>
  <c r="J1271" i="21"/>
  <c r="J1254" i="21"/>
  <c r="J1237" i="21"/>
  <c r="J1220" i="21"/>
  <c r="J1203" i="21"/>
  <c r="N1186" i="21"/>
  <c r="J1186" i="21"/>
  <c r="J1374" i="21"/>
  <c r="J1357" i="21"/>
  <c r="J1340" i="21"/>
  <c r="J1323" i="21"/>
  <c r="J1306" i="21"/>
  <c r="J1289" i="21"/>
  <c r="J1272" i="21"/>
  <c r="J1255" i="21"/>
  <c r="J1238" i="21"/>
  <c r="P1238" i="21"/>
  <c r="J1221" i="21"/>
  <c r="J1204" i="21"/>
  <c r="N1187" i="21"/>
  <c r="J1187" i="21"/>
  <c r="J1375" i="21"/>
  <c r="J1358" i="21"/>
  <c r="J1341" i="21"/>
  <c r="J1324" i="21"/>
  <c r="J1307" i="21"/>
  <c r="P1307" i="21"/>
  <c r="J1290" i="21"/>
  <c r="J1273" i="21"/>
  <c r="J1256" i="21"/>
  <c r="J1239" i="21"/>
  <c r="J1222" i="21"/>
  <c r="J1205" i="21"/>
  <c r="N1188" i="21"/>
  <c r="O1188" i="21"/>
  <c r="J1188" i="21"/>
  <c r="J1376" i="21"/>
  <c r="J1359" i="21"/>
  <c r="P1359" i="21"/>
  <c r="J1342" i="21"/>
  <c r="J1325" i="21"/>
  <c r="J1308" i="21"/>
  <c r="J1291" i="21"/>
  <c r="J1274" i="21"/>
  <c r="P1274" i="21"/>
  <c r="J1257" i="21"/>
  <c r="J1240" i="21"/>
  <c r="J1223" i="21"/>
  <c r="J1206" i="21"/>
  <c r="N1189" i="21"/>
  <c r="J1189" i="21"/>
  <c r="P1189" i="21"/>
  <c r="J1377" i="21"/>
  <c r="J1360" i="21"/>
  <c r="J1343" i="21"/>
  <c r="J1326" i="21"/>
  <c r="J1309" i="21"/>
  <c r="J1292" i="21"/>
  <c r="J1275" i="21"/>
  <c r="J1258" i="21"/>
  <c r="P1258" i="21"/>
  <c r="J1241" i="21"/>
  <c r="J1224" i="21"/>
  <c r="J1207" i="21"/>
  <c r="N1190" i="21"/>
  <c r="J1190" i="21"/>
  <c r="J1378" i="21"/>
  <c r="J1361" i="21"/>
  <c r="J1344" i="21"/>
  <c r="J1327" i="21"/>
  <c r="J1310" i="21"/>
  <c r="J1293" i="21"/>
  <c r="P1293" i="21"/>
  <c r="J1276" i="21"/>
  <c r="J1259" i="21"/>
  <c r="J1242" i="21"/>
  <c r="J1225" i="21"/>
  <c r="J1208" i="21"/>
  <c r="N1191" i="21"/>
  <c r="J1191" i="21"/>
  <c r="J1379" i="21"/>
  <c r="J1362" i="21"/>
  <c r="J1345" i="21"/>
  <c r="J1328" i="21"/>
  <c r="J1311" i="21"/>
  <c r="J1294" i="21"/>
  <c r="P1294" i="21"/>
  <c r="J1277" i="21"/>
  <c r="J1260" i="21"/>
  <c r="J1243" i="21"/>
  <c r="J1226" i="21"/>
  <c r="J1209" i="21"/>
  <c r="N1192" i="21"/>
  <c r="Q1192" i="21"/>
  <c r="J1192" i="21"/>
  <c r="J1380" i="21"/>
  <c r="J1363" i="21"/>
  <c r="P1363" i="21"/>
  <c r="J1346" i="21"/>
  <c r="J1329" i="21"/>
  <c r="J1312" i="21"/>
  <c r="J1295" i="21"/>
  <c r="P1295" i="21"/>
  <c r="J1278" i="21"/>
  <c r="J1261" i="21"/>
  <c r="J1244" i="21"/>
  <c r="J1227" i="21"/>
  <c r="J1210" i="21"/>
  <c r="N1193" i="21"/>
  <c r="J1193" i="21"/>
  <c r="J1381" i="21"/>
  <c r="J1364" i="21"/>
  <c r="P1364" i="21"/>
  <c r="J1347" i="21"/>
  <c r="J1330" i="21"/>
  <c r="J1313" i="21"/>
  <c r="J1296" i="21"/>
  <c r="P1296" i="21"/>
  <c r="J1279" i="21"/>
  <c r="J1262" i="21"/>
  <c r="J1245" i="21"/>
  <c r="J1228" i="21"/>
  <c r="J1211" i="21"/>
  <c r="N1194" i="21"/>
  <c r="J1194" i="21"/>
  <c r="J1382" i="21"/>
  <c r="J1365" i="21"/>
  <c r="J1348" i="21"/>
  <c r="J1331" i="21"/>
  <c r="J1314" i="21"/>
  <c r="P1314" i="21"/>
  <c r="J1297" i="21"/>
  <c r="J1280" i="21"/>
  <c r="J1263" i="21"/>
  <c r="P1263" i="21"/>
  <c r="J1246" i="21"/>
  <c r="P1246" i="21"/>
  <c r="J1229" i="21"/>
  <c r="J1212" i="21"/>
  <c r="N1195" i="21"/>
  <c r="J1195" i="21"/>
  <c r="P1195" i="21"/>
  <c r="H1367" i="21"/>
  <c r="H1350" i="21"/>
  <c r="H1333" i="21"/>
  <c r="H1316" i="21"/>
  <c r="H1299" i="21"/>
  <c r="H1282" i="21"/>
  <c r="K1282" i="21"/>
  <c r="H1265" i="21"/>
  <c r="H1248" i="21"/>
  <c r="H1231" i="21"/>
  <c r="H1214" i="21"/>
  <c r="K1214" i="21"/>
  <c r="H1197" i="21"/>
  <c r="H1180" i="21"/>
  <c r="K1180" i="21"/>
  <c r="H1368" i="21"/>
  <c r="H1351" i="21"/>
  <c r="H1334" i="21"/>
  <c r="H1317" i="21"/>
  <c r="H1300" i="21"/>
  <c r="H1283" i="21"/>
  <c r="H1266" i="21"/>
  <c r="H1249" i="21"/>
  <c r="H1232" i="21"/>
  <c r="H1215" i="21"/>
  <c r="H1198" i="21"/>
  <c r="H1181" i="21"/>
  <c r="H1369" i="21"/>
  <c r="H1352" i="21"/>
  <c r="H1335" i="21"/>
  <c r="H1318" i="21"/>
  <c r="K1318" i="21"/>
  <c r="H1301" i="21"/>
  <c r="H1284" i="21"/>
  <c r="H1267" i="21"/>
  <c r="L1267" i="21" s="1"/>
  <c r="H1250" i="21"/>
  <c r="H1233" i="21"/>
  <c r="H1216" i="21"/>
  <c r="H1199" i="21"/>
  <c r="H1182" i="21"/>
  <c r="H1370" i="21"/>
  <c r="H1353" i="21"/>
  <c r="H1336" i="21"/>
  <c r="H1319" i="21"/>
  <c r="H1302" i="21"/>
  <c r="H1285" i="21"/>
  <c r="H1268" i="21"/>
  <c r="K1268" i="21"/>
  <c r="H1251" i="21"/>
  <c r="K1251" i="21"/>
  <c r="H1234" i="21"/>
  <c r="H1217" i="21"/>
  <c r="H1200" i="21"/>
  <c r="H1183" i="21"/>
  <c r="H1371" i="21"/>
  <c r="H1354" i="21"/>
  <c r="H1337" i="21"/>
  <c r="H1320" i="21"/>
  <c r="H1303" i="21"/>
  <c r="H1286" i="21"/>
  <c r="H1269" i="21"/>
  <c r="H1252" i="21"/>
  <c r="H1235" i="21"/>
  <c r="H1218" i="21"/>
  <c r="H1201" i="21"/>
  <c r="H1184" i="21"/>
  <c r="H1372" i="21"/>
  <c r="K1372" i="21"/>
  <c r="H1355" i="21"/>
  <c r="H1338" i="21"/>
  <c r="H1321" i="21"/>
  <c r="H1304" i="21"/>
  <c r="L1304" i="21"/>
  <c r="H1287" i="21"/>
  <c r="H1270" i="21"/>
  <c r="H1253" i="21"/>
  <c r="H1236" i="21"/>
  <c r="H1219" i="21"/>
  <c r="K1219" i="21"/>
  <c r="H1202" i="21"/>
  <c r="H1185" i="21"/>
  <c r="H1373" i="21"/>
  <c r="H1356" i="21"/>
  <c r="H1339" i="21"/>
  <c r="H1322" i="21"/>
  <c r="H1305" i="21"/>
  <c r="H1288" i="21"/>
  <c r="H1271" i="21"/>
  <c r="H1254" i="21"/>
  <c r="H1237" i="21"/>
  <c r="H1220" i="21"/>
  <c r="H1203" i="21"/>
  <c r="H1186" i="21"/>
  <c r="H1374" i="21"/>
  <c r="H1357" i="21"/>
  <c r="H1340" i="21"/>
  <c r="H1323" i="21"/>
  <c r="H1306" i="21"/>
  <c r="K1306" i="21"/>
  <c r="H1289" i="21"/>
  <c r="K1289" i="21"/>
  <c r="H1272" i="21"/>
  <c r="H1255" i="21"/>
  <c r="H1238" i="21"/>
  <c r="H1221" i="21"/>
  <c r="H1204" i="21"/>
  <c r="H1187" i="21"/>
  <c r="K1187" i="21"/>
  <c r="H1375" i="21"/>
  <c r="H1358" i="21"/>
  <c r="L1358" i="21"/>
  <c r="H1341" i="21"/>
  <c r="H1324" i="21"/>
  <c r="H1307" i="21"/>
  <c r="H1290" i="21"/>
  <c r="H1273" i="21"/>
  <c r="H1256" i="21"/>
  <c r="H1239" i="21"/>
  <c r="H1222" i="21"/>
  <c r="H1205" i="21"/>
  <c r="H1188" i="21"/>
  <c r="K1188" i="21"/>
  <c r="H1376" i="21"/>
  <c r="H1359" i="21"/>
  <c r="K1359" i="21"/>
  <c r="H1342" i="21"/>
  <c r="H1325" i="21"/>
  <c r="H1308" i="21"/>
  <c r="K1308" i="21"/>
  <c r="H1291" i="21"/>
  <c r="H1274" i="21"/>
  <c r="K1274" i="21"/>
  <c r="H1257" i="21"/>
  <c r="H1240" i="21"/>
  <c r="H1223" i="21"/>
  <c r="H1206" i="21"/>
  <c r="H1189" i="21"/>
  <c r="H1377" i="21"/>
  <c r="K1377" i="21"/>
  <c r="H1360" i="21"/>
  <c r="H1343" i="21"/>
  <c r="H1326" i="21"/>
  <c r="K1326" i="21"/>
  <c r="H1309" i="21"/>
  <c r="H1292" i="21"/>
  <c r="H1275" i="21"/>
  <c r="H1258" i="21"/>
  <c r="H1241" i="21"/>
  <c r="H1224" i="21"/>
  <c r="H1207" i="21"/>
  <c r="H1190" i="21"/>
  <c r="H1378" i="21"/>
  <c r="H1361" i="21"/>
  <c r="H1344" i="21"/>
  <c r="H1327" i="21"/>
  <c r="H1310" i="21"/>
  <c r="H1293" i="21"/>
  <c r="K1293" i="21"/>
  <c r="H1276" i="21"/>
  <c r="H1259" i="21"/>
  <c r="H1242" i="21"/>
  <c r="H1225" i="21"/>
  <c r="H1208" i="21"/>
  <c r="K1208" i="21"/>
  <c r="H1191" i="21"/>
  <c r="H1379" i="21"/>
  <c r="H1362" i="21"/>
  <c r="H1345" i="21"/>
  <c r="H1328" i="21"/>
  <c r="H1311" i="21"/>
  <c r="H1294" i="21"/>
  <c r="H1277" i="21"/>
  <c r="H1260" i="21"/>
  <c r="H1243" i="21"/>
  <c r="H1226" i="21"/>
  <c r="H1209" i="21"/>
  <c r="H1192" i="21"/>
  <c r="H1380" i="21"/>
  <c r="H1363" i="21"/>
  <c r="K1363" i="21"/>
  <c r="H1346" i="21"/>
  <c r="H1329" i="21"/>
  <c r="H1312" i="21"/>
  <c r="H1295" i="21"/>
  <c r="H1278" i="21"/>
  <c r="H1261" i="21"/>
  <c r="H1244" i="21"/>
  <c r="H1227" i="21"/>
  <c r="K1227" i="21"/>
  <c r="H1210" i="21"/>
  <c r="H1193" i="21"/>
  <c r="H1381" i="21"/>
  <c r="H1364" i="21"/>
  <c r="K1364" i="21"/>
  <c r="H1347" i="21"/>
  <c r="H1330" i="21"/>
  <c r="H1313" i="21"/>
  <c r="H1296" i="21"/>
  <c r="H1279" i="21"/>
  <c r="H1262" i="21"/>
  <c r="K1262" i="21"/>
  <c r="H1245" i="21"/>
  <c r="K1245" i="21"/>
  <c r="H1228" i="21"/>
  <c r="H1211" i="21"/>
  <c r="H1194" i="21"/>
  <c r="H1382" i="21"/>
  <c r="H1365" i="21"/>
  <c r="K1365" i="21"/>
  <c r="H1348" i="21"/>
  <c r="H1331" i="21"/>
  <c r="H1314" i="21"/>
  <c r="K1314" i="21"/>
  <c r="H1297" i="21"/>
  <c r="H1280" i="21"/>
  <c r="H1263" i="21"/>
  <c r="H1246" i="21"/>
  <c r="H1229" i="21"/>
  <c r="H1212" i="21"/>
  <c r="K1212" i="21"/>
  <c r="H1195" i="21"/>
  <c r="K1195" i="21"/>
  <c r="N2188" i="21"/>
  <c r="N2088" i="21"/>
  <c r="H2284" i="21"/>
  <c r="H2249" i="21"/>
  <c r="K2249" i="21"/>
  <c r="H2214" i="21"/>
  <c r="H2179" i="21"/>
  <c r="H2144" i="21"/>
  <c r="K2144" i="21"/>
  <c r="H2109" i="21"/>
  <c r="H2074" i="21"/>
  <c r="H2039" i="21"/>
  <c r="H2004" i="21"/>
  <c r="H1969" i="21"/>
  <c r="H1934" i="21"/>
  <c r="H1899" i="21"/>
  <c r="J2284" i="21"/>
  <c r="J2249" i="21"/>
  <c r="P2249" i="21"/>
  <c r="J2214" i="21"/>
  <c r="J2179" i="21"/>
  <c r="J2144" i="21"/>
  <c r="J2109" i="21"/>
  <c r="J2074" i="21"/>
  <c r="J2039" i="21"/>
  <c r="J2004" i="21"/>
  <c r="J1969" i="21"/>
  <c r="J1934" i="21"/>
  <c r="N1899" i="21"/>
  <c r="J1899" i="21"/>
  <c r="H2285" i="21"/>
  <c r="H2250" i="21"/>
  <c r="H2215" i="21"/>
  <c r="H2180" i="21"/>
  <c r="H2145" i="21"/>
  <c r="H2110" i="21"/>
  <c r="H2075" i="21"/>
  <c r="H2040" i="21"/>
  <c r="H2005" i="21"/>
  <c r="H1970" i="21"/>
  <c r="H1935" i="21"/>
  <c r="H1900" i="21"/>
  <c r="J2285" i="21"/>
  <c r="J2250" i="21"/>
  <c r="J2215" i="21"/>
  <c r="J2180" i="21"/>
  <c r="J2145" i="21"/>
  <c r="J2110" i="21"/>
  <c r="J2075" i="21"/>
  <c r="J2040" i="21"/>
  <c r="J2005" i="21"/>
  <c r="P2005" i="21"/>
  <c r="J1970" i="21"/>
  <c r="J1935" i="21"/>
  <c r="N1900" i="21"/>
  <c r="J1900" i="21"/>
  <c r="H2286" i="21"/>
  <c r="H2251" i="21"/>
  <c r="H2216" i="21"/>
  <c r="H2181" i="21"/>
  <c r="H2146" i="21"/>
  <c r="H2111" i="21"/>
  <c r="H2076" i="21"/>
  <c r="H2041" i="21"/>
  <c r="H2006" i="21"/>
  <c r="H1971" i="21"/>
  <c r="H1936" i="21"/>
  <c r="H1901" i="21"/>
  <c r="J2286" i="21"/>
  <c r="J2251" i="21"/>
  <c r="J2216" i="21"/>
  <c r="J2181" i="21"/>
  <c r="J2146" i="21"/>
  <c r="J2111" i="21"/>
  <c r="J2076" i="21"/>
  <c r="J2041" i="21"/>
  <c r="P2041" i="21"/>
  <c r="J2006" i="21"/>
  <c r="P2006" i="21"/>
  <c r="J1971" i="21"/>
  <c r="J1936" i="21"/>
  <c r="N1901" i="21"/>
  <c r="J1901" i="21"/>
  <c r="P1901" i="21"/>
  <c r="H2287" i="21"/>
  <c r="H2252" i="21"/>
  <c r="H2217" i="21"/>
  <c r="H2182" i="21"/>
  <c r="H2147" i="21"/>
  <c r="H2112" i="21"/>
  <c r="H2077" i="21"/>
  <c r="H2042" i="21"/>
  <c r="H2007" i="21"/>
  <c r="H1972" i="21"/>
  <c r="H1937" i="21"/>
  <c r="H1902" i="21"/>
  <c r="J2287" i="21"/>
  <c r="J2252" i="21"/>
  <c r="J2217" i="21"/>
  <c r="P2217" i="21"/>
  <c r="J2182" i="21"/>
  <c r="J2147" i="21"/>
  <c r="J2112" i="21"/>
  <c r="J2077" i="21"/>
  <c r="J2042" i="21"/>
  <c r="J2007" i="21"/>
  <c r="J1972" i="21"/>
  <c r="J1937" i="21"/>
  <c r="N1902" i="21"/>
  <c r="J1902" i="21"/>
  <c r="H2288" i="21"/>
  <c r="H2253" i="21"/>
  <c r="H2218" i="21"/>
  <c r="H2183" i="21"/>
  <c r="H2148" i="21"/>
  <c r="H2113" i="21"/>
  <c r="H2078" i="21"/>
  <c r="H2043" i="21"/>
  <c r="H2008" i="21"/>
  <c r="H1973" i="21"/>
  <c r="K1973" i="21"/>
  <c r="H1938" i="21"/>
  <c r="H1903" i="21"/>
  <c r="J2288" i="21"/>
  <c r="J2253" i="21"/>
  <c r="J2218" i="21"/>
  <c r="J2183" i="21"/>
  <c r="J2148" i="21"/>
  <c r="J2113" i="21"/>
  <c r="J2078" i="21"/>
  <c r="J2043" i="21"/>
  <c r="J2008" i="21"/>
  <c r="J1973" i="21"/>
  <c r="J1938" i="21"/>
  <c r="N1903" i="21"/>
  <c r="J1903" i="21"/>
  <c r="H2289" i="21"/>
  <c r="K2289" i="21"/>
  <c r="H2254" i="21"/>
  <c r="H2219" i="21"/>
  <c r="H2184" i="21"/>
  <c r="K2184" i="21"/>
  <c r="H2149" i="21"/>
  <c r="H2114" i="21"/>
  <c r="H2079" i="21"/>
  <c r="H2044" i="21"/>
  <c r="H2009" i="21"/>
  <c r="H1974" i="21"/>
  <c r="H1939" i="21"/>
  <c r="H1904" i="21"/>
  <c r="J2289" i="21"/>
  <c r="P2289" i="21"/>
  <c r="J2254" i="21"/>
  <c r="J2219" i="21"/>
  <c r="J2184" i="21"/>
  <c r="P2184" i="21"/>
  <c r="J2149" i="21"/>
  <c r="J2114" i="21"/>
  <c r="P2114" i="21"/>
  <c r="J2079" i="21"/>
  <c r="J2044" i="21"/>
  <c r="J2009" i="21"/>
  <c r="J1974" i="21"/>
  <c r="J1939" i="21"/>
  <c r="N1904" i="21"/>
  <c r="J1904" i="21"/>
  <c r="H2290" i="21"/>
  <c r="H2255" i="21"/>
  <c r="H2220" i="21"/>
  <c r="H2185" i="21"/>
  <c r="H2150" i="21"/>
  <c r="H2115" i="21"/>
  <c r="H2080" i="21"/>
  <c r="K2080" i="21"/>
  <c r="H2045" i="21"/>
  <c r="K2045" i="21"/>
  <c r="H2010" i="21"/>
  <c r="H1975" i="21"/>
  <c r="H1940" i="21"/>
  <c r="H1905" i="21"/>
  <c r="K1905" i="21"/>
  <c r="J2290" i="21"/>
  <c r="J2255" i="21"/>
  <c r="J2220" i="21"/>
  <c r="J2185" i="21"/>
  <c r="P2185" i="21"/>
  <c r="J2150" i="21"/>
  <c r="J2115" i="21"/>
  <c r="J2080" i="21"/>
  <c r="J2045" i="21"/>
  <c r="P2045" i="21"/>
  <c r="J2010" i="21"/>
  <c r="J1975" i="21"/>
  <c r="J1940" i="21"/>
  <c r="N1905" i="21"/>
  <c r="J1905" i="21"/>
  <c r="H2291" i="21"/>
  <c r="H2256" i="21"/>
  <c r="H2221" i="21"/>
  <c r="K2221" i="21"/>
  <c r="H2186" i="21"/>
  <c r="H2151" i="21"/>
  <c r="K2151" i="21"/>
  <c r="H2116" i="21"/>
  <c r="H2081" i="21"/>
  <c r="K2081" i="21"/>
  <c r="H2046" i="21"/>
  <c r="K2046" i="21"/>
  <c r="H2011" i="21"/>
  <c r="H1976" i="21"/>
  <c r="H1941" i="21"/>
  <c r="K1941" i="21"/>
  <c r="H1906" i="21"/>
  <c r="K1906" i="21"/>
  <c r="J2291" i="21"/>
  <c r="P2291" i="21"/>
  <c r="J2256" i="21"/>
  <c r="J2221" i="21"/>
  <c r="P2221" i="21"/>
  <c r="J2186" i="21"/>
  <c r="J2151" i="21"/>
  <c r="P2151" i="21"/>
  <c r="J2116" i="21"/>
  <c r="J2081" i="21"/>
  <c r="P2081" i="21"/>
  <c r="J2046" i="21"/>
  <c r="J2011" i="21"/>
  <c r="J1976" i="21"/>
  <c r="J1941" i="21"/>
  <c r="P1941" i="21"/>
  <c r="N1906" i="21"/>
  <c r="J1906" i="21"/>
  <c r="P1906" i="21"/>
  <c r="H2292" i="21"/>
  <c r="H2257" i="21"/>
  <c r="K2257" i="21"/>
  <c r="H2222" i="21"/>
  <c r="H2187" i="21"/>
  <c r="H2152" i="21"/>
  <c r="H2117" i="21"/>
  <c r="K2117" i="21"/>
  <c r="H2082" i="21"/>
  <c r="H2047" i="21"/>
  <c r="H2012" i="21"/>
  <c r="H1977" i="21"/>
  <c r="H1942" i="21"/>
  <c r="H1907" i="21"/>
  <c r="J2292" i="21"/>
  <c r="J2257" i="21"/>
  <c r="J2222" i="21"/>
  <c r="J2187" i="21"/>
  <c r="J2152" i="21"/>
  <c r="J2117" i="21"/>
  <c r="J2082" i="21"/>
  <c r="J2047" i="21"/>
  <c r="P2047" i="21"/>
  <c r="J2012" i="21"/>
  <c r="J1977" i="21"/>
  <c r="J1942" i="21"/>
  <c r="N1907" i="21"/>
  <c r="J1907" i="21"/>
  <c r="P1907" i="21"/>
  <c r="H2293" i="21"/>
  <c r="H2258" i="21"/>
  <c r="H2223" i="21"/>
  <c r="K2223" i="21"/>
  <c r="H2188" i="21"/>
  <c r="K2188" i="21"/>
  <c r="H2153" i="21"/>
  <c r="H2118" i="21"/>
  <c r="H2083" i="21"/>
  <c r="H2048" i="21"/>
  <c r="H2013" i="21"/>
  <c r="K2013" i="21"/>
  <c r="H1978" i="21"/>
  <c r="H1943" i="21"/>
  <c r="H1908" i="21"/>
  <c r="J2293" i="21"/>
  <c r="J2258" i="21"/>
  <c r="J2223" i="21"/>
  <c r="P2223" i="21"/>
  <c r="J2188" i="21"/>
  <c r="P2188" i="21"/>
  <c r="J2153" i="21"/>
  <c r="J2118" i="21"/>
  <c r="J2083" i="21"/>
  <c r="J2048" i="21"/>
  <c r="J2013" i="21"/>
  <c r="P2013" i="21"/>
  <c r="J1978" i="21"/>
  <c r="J1943" i="21"/>
  <c r="N1908" i="21"/>
  <c r="J1908" i="21"/>
  <c r="H2294" i="21"/>
  <c r="H2259" i="21"/>
  <c r="H2224" i="21"/>
  <c r="H2189" i="21"/>
  <c r="K2189" i="21"/>
  <c r="H2154" i="21"/>
  <c r="H2119" i="21"/>
  <c r="H2084" i="21"/>
  <c r="H2049" i="21"/>
  <c r="H2014" i="21"/>
  <c r="K2014" i="21"/>
  <c r="H1979" i="21"/>
  <c r="H1944" i="21"/>
  <c r="K1944" i="21"/>
  <c r="H1909" i="21"/>
  <c r="J2294" i="21"/>
  <c r="J2259" i="21"/>
  <c r="J2224" i="21"/>
  <c r="J2189" i="21"/>
  <c r="P2189" i="21"/>
  <c r="J2154" i="21"/>
  <c r="J2119" i="21"/>
  <c r="J2084" i="21"/>
  <c r="J2049" i="21"/>
  <c r="J2014" i="21"/>
  <c r="J1979" i="21"/>
  <c r="J1944" i="21"/>
  <c r="N1909" i="21"/>
  <c r="J1909" i="21"/>
  <c r="H2295" i="21"/>
  <c r="H2260" i="21"/>
  <c r="H2225" i="21"/>
  <c r="H2190" i="21"/>
  <c r="H2155" i="21"/>
  <c r="K2155" i="21"/>
  <c r="H2120" i="21"/>
  <c r="K2120" i="21"/>
  <c r="H2085" i="21"/>
  <c r="K2085" i="21"/>
  <c r="H2050" i="21"/>
  <c r="H2015" i="21"/>
  <c r="H1980" i="21"/>
  <c r="H1945" i="21"/>
  <c r="K1945" i="21"/>
  <c r="H1910" i="21"/>
  <c r="J2295" i="21"/>
  <c r="J2260" i="21"/>
  <c r="J2225" i="21"/>
  <c r="J2190" i="21"/>
  <c r="J2155" i="21"/>
  <c r="J2120" i="21"/>
  <c r="P2120" i="21"/>
  <c r="J2085" i="21"/>
  <c r="P2085" i="21"/>
  <c r="J2050" i="21"/>
  <c r="J2015" i="21"/>
  <c r="J1980" i="21"/>
  <c r="J1945" i="21"/>
  <c r="P1945" i="21"/>
  <c r="N1910" i="21"/>
  <c r="J1910" i="21"/>
  <c r="H2296" i="21"/>
  <c r="H2261" i="21"/>
  <c r="K2261" i="21"/>
  <c r="H2226" i="21"/>
  <c r="H2191" i="21"/>
  <c r="H2156" i="21"/>
  <c r="K2156" i="21"/>
  <c r="H2121" i="21"/>
  <c r="H2086" i="21"/>
  <c r="H2051" i="21"/>
  <c r="H2016" i="21"/>
  <c r="H1981" i="21"/>
  <c r="H1946" i="21"/>
  <c r="H1911" i="21"/>
  <c r="J2296" i="21"/>
  <c r="J2261" i="21"/>
  <c r="P2261" i="21"/>
  <c r="J2226" i="21"/>
  <c r="J2191" i="21"/>
  <c r="J2156" i="21"/>
  <c r="P2156" i="21"/>
  <c r="J2121" i="21"/>
  <c r="J2086" i="21"/>
  <c r="P2086" i="21"/>
  <c r="J2051" i="21"/>
  <c r="J2016" i="21"/>
  <c r="J1981" i="21"/>
  <c r="P1981" i="21"/>
  <c r="J1946" i="21"/>
  <c r="P1946" i="21"/>
  <c r="N1911" i="21"/>
  <c r="J1911" i="21"/>
  <c r="H2297" i="21"/>
  <c r="K2297" i="21"/>
  <c r="H2262" i="21"/>
  <c r="H2227" i="21"/>
  <c r="H2192" i="21"/>
  <c r="H2157" i="21"/>
  <c r="H2122" i="21"/>
  <c r="H2087" i="21"/>
  <c r="H2052" i="21"/>
  <c r="H2017" i="21"/>
  <c r="H1982" i="21"/>
  <c r="H1947" i="21"/>
  <c r="H1912" i="21"/>
  <c r="J2297" i="21"/>
  <c r="P2297" i="21"/>
  <c r="J2262" i="21"/>
  <c r="P2262" i="21"/>
  <c r="J2227" i="21"/>
  <c r="J2192" i="21"/>
  <c r="J2157" i="21"/>
  <c r="J2122" i="21"/>
  <c r="J2087" i="21"/>
  <c r="J2052" i="21"/>
  <c r="J2017" i="21"/>
  <c r="J1982" i="21"/>
  <c r="J1947" i="21"/>
  <c r="N1912" i="21"/>
  <c r="J1912" i="21"/>
  <c r="H2298" i="21"/>
  <c r="H2263" i="21"/>
  <c r="H2228" i="21"/>
  <c r="H2193" i="21"/>
  <c r="H2158" i="21"/>
  <c r="H2123" i="21"/>
  <c r="H2088" i="21"/>
  <c r="H2053" i="21"/>
  <c r="K2053" i="21"/>
  <c r="H2018" i="21"/>
  <c r="H1983" i="21"/>
  <c r="H1948" i="21"/>
  <c r="H1913" i="21"/>
  <c r="K1913" i="21"/>
  <c r="J2298" i="21"/>
  <c r="J2263" i="21"/>
  <c r="J2228" i="21"/>
  <c r="J2193" i="21"/>
  <c r="J2158" i="21"/>
  <c r="J2123" i="21"/>
  <c r="J2088" i="21"/>
  <c r="J2053" i="21"/>
  <c r="J2018" i="21"/>
  <c r="J1983" i="21"/>
  <c r="J1948" i="21"/>
  <c r="P1948" i="21"/>
  <c r="N1913" i="21"/>
  <c r="J1913" i="21"/>
  <c r="P1913" i="21"/>
  <c r="H2299" i="21"/>
  <c r="H2264" i="21"/>
  <c r="H2229" i="21"/>
  <c r="K2229" i="21"/>
  <c r="H2194" i="21"/>
  <c r="H2159" i="21"/>
  <c r="H2124" i="21"/>
  <c r="H2089" i="21"/>
  <c r="H2054" i="21"/>
  <c r="H2019" i="21"/>
  <c r="H1984" i="21"/>
  <c r="H1949" i="21"/>
  <c r="H1914" i="21"/>
  <c r="J2299" i="21"/>
  <c r="J2264" i="21"/>
  <c r="J2229" i="21"/>
  <c r="J2194" i="21"/>
  <c r="J2159" i="21"/>
  <c r="J2124" i="21"/>
  <c r="J2089" i="21"/>
  <c r="J2054" i="21"/>
  <c r="J2019" i="21"/>
  <c r="J1984" i="21"/>
  <c r="J1949" i="21"/>
  <c r="N1914" i="21"/>
  <c r="Q1914" i="21"/>
  <c r="J1914" i="21"/>
  <c r="H2300" i="21"/>
  <c r="H2265" i="21"/>
  <c r="H2230" i="21"/>
  <c r="H2195" i="21"/>
  <c r="H2160" i="21"/>
  <c r="H2125" i="21"/>
  <c r="H2090" i="21"/>
  <c r="H2055" i="21"/>
  <c r="H2020" i="21"/>
  <c r="H1985" i="21"/>
  <c r="K1985" i="21"/>
  <c r="H1950" i="21"/>
  <c r="H1915" i="21"/>
  <c r="J2300" i="21"/>
  <c r="J2265" i="21"/>
  <c r="J2230" i="21"/>
  <c r="J2195" i="21"/>
  <c r="J2160" i="21"/>
  <c r="J2125" i="21"/>
  <c r="P2125" i="21"/>
  <c r="J2090" i="21"/>
  <c r="J2055" i="21"/>
  <c r="P2055" i="21"/>
  <c r="J2020" i="21"/>
  <c r="J1985" i="21"/>
  <c r="P1985" i="21"/>
  <c r="J1950" i="21"/>
  <c r="N1915" i="21"/>
  <c r="J1915" i="21"/>
  <c r="H2301" i="21"/>
  <c r="K2301" i="21"/>
  <c r="H2266" i="21"/>
  <c r="H2231" i="21"/>
  <c r="H2196" i="21"/>
  <c r="H2161" i="21"/>
  <c r="H2126" i="21"/>
  <c r="K2126" i="21"/>
  <c r="H2091" i="21"/>
  <c r="H2056" i="21"/>
  <c r="H2021" i="21"/>
  <c r="K2021" i="21"/>
  <c r="H1986" i="21"/>
  <c r="K1986" i="21"/>
  <c r="H1951" i="21"/>
  <c r="H1916" i="21"/>
  <c r="J2301" i="21"/>
  <c r="P2301" i="21"/>
  <c r="J2266" i="21"/>
  <c r="J2231" i="21"/>
  <c r="J2196" i="21"/>
  <c r="J2161" i="21"/>
  <c r="J2126" i="21"/>
  <c r="P2126" i="21"/>
  <c r="J2091" i="21"/>
  <c r="J2056" i="21"/>
  <c r="J2021" i="21"/>
  <c r="P2021" i="21"/>
  <c r="J1986" i="21"/>
  <c r="J1951" i="21"/>
  <c r="N1916" i="21"/>
  <c r="J1916" i="21"/>
  <c r="H2302" i="21"/>
  <c r="H2267" i="21"/>
  <c r="H2232" i="21"/>
  <c r="H2197" i="21"/>
  <c r="H2162" i="21"/>
  <c r="H2127" i="21"/>
  <c r="H2092" i="21"/>
  <c r="H2057" i="21"/>
  <c r="H2022" i="21"/>
  <c r="H1987" i="21"/>
  <c r="H1952" i="21"/>
  <c r="H1917" i="21"/>
  <c r="J2302" i="21"/>
  <c r="P2302" i="21"/>
  <c r="J2267" i="21"/>
  <c r="J2232" i="21"/>
  <c r="J2197" i="21"/>
  <c r="P2197" i="21"/>
  <c r="J2162" i="21"/>
  <c r="J2127" i="21"/>
  <c r="J2092" i="21"/>
  <c r="J2057" i="21"/>
  <c r="J2022" i="21"/>
  <c r="J1987" i="21"/>
  <c r="J1952" i="21"/>
  <c r="N1917" i="21"/>
  <c r="J1917" i="21"/>
  <c r="H2303" i="21"/>
  <c r="K2303" i="21"/>
  <c r="H2268" i="21"/>
  <c r="H2233" i="21"/>
  <c r="H2198" i="21"/>
  <c r="H2163" i="21"/>
  <c r="H2128" i="21"/>
  <c r="H2093" i="21"/>
  <c r="K2093" i="21"/>
  <c r="H2058" i="21"/>
  <c r="H2023" i="21"/>
  <c r="H1988" i="21"/>
  <c r="H1953" i="21"/>
  <c r="K1953" i="21"/>
  <c r="H1918" i="21"/>
  <c r="J2303" i="21"/>
  <c r="P2303" i="21"/>
  <c r="J2268" i="21"/>
  <c r="J2233" i="21"/>
  <c r="J2198" i="21"/>
  <c r="J2163" i="21"/>
  <c r="J2128" i="21"/>
  <c r="J2093" i="21"/>
  <c r="P2093" i="21"/>
  <c r="J2058" i="21"/>
  <c r="J2023" i="21"/>
  <c r="J1988" i="21"/>
  <c r="J1953" i="21"/>
  <c r="P1953" i="21"/>
  <c r="N1918" i="21"/>
  <c r="J1918" i="21"/>
  <c r="H2304" i="21"/>
  <c r="K2304" i="21"/>
  <c r="H2269" i="21"/>
  <c r="K2269" i="21"/>
  <c r="H2234" i="21"/>
  <c r="H2199" i="21"/>
  <c r="H2164" i="21"/>
  <c r="K2164" i="21"/>
  <c r="H2129" i="21"/>
  <c r="H2094" i="21"/>
  <c r="H2059" i="21"/>
  <c r="H2024" i="21"/>
  <c r="H1989" i="21"/>
  <c r="H1954" i="21"/>
  <c r="H1919" i="21"/>
  <c r="J2304" i="21"/>
  <c r="J2269" i="21"/>
  <c r="P2269" i="21"/>
  <c r="J2234" i="21"/>
  <c r="J2199" i="21"/>
  <c r="J2164" i="21"/>
  <c r="P2164" i="21"/>
  <c r="J2129" i="21"/>
  <c r="J2094" i="21"/>
  <c r="J2059" i="21"/>
  <c r="J2024" i="21"/>
  <c r="J1989" i="21"/>
  <c r="J1954" i="21"/>
  <c r="N1919" i="21"/>
  <c r="J1919" i="21"/>
  <c r="H2305" i="21"/>
  <c r="H2270" i="21"/>
  <c r="K2270" i="21"/>
  <c r="H2235" i="21"/>
  <c r="H2200" i="21"/>
  <c r="H2165" i="21"/>
  <c r="H2130" i="21"/>
  <c r="H2095" i="21"/>
  <c r="H2060" i="21"/>
  <c r="H2025" i="21"/>
  <c r="K2025" i="21"/>
  <c r="H1990" i="21"/>
  <c r="H1955" i="21"/>
  <c r="H1920" i="21"/>
  <c r="J2305" i="21"/>
  <c r="J2270" i="21"/>
  <c r="J2235" i="21"/>
  <c r="J2200" i="21"/>
  <c r="J2165" i="21"/>
  <c r="J2130" i="21"/>
  <c r="J2095" i="21"/>
  <c r="J2060" i="21"/>
  <c r="J2025" i="21"/>
  <c r="P2025" i="21"/>
  <c r="J1990" i="21"/>
  <c r="J1955" i="21"/>
  <c r="N1920" i="21"/>
  <c r="J1920" i="21"/>
  <c r="H2306" i="21"/>
  <c r="H2271" i="21"/>
  <c r="H2236" i="21"/>
  <c r="H2201" i="21"/>
  <c r="K2201" i="21"/>
  <c r="H2166" i="21"/>
  <c r="H2131" i="21"/>
  <c r="H2096" i="21"/>
  <c r="H2061" i="21"/>
  <c r="K2061" i="21"/>
  <c r="H2026" i="21"/>
  <c r="K2026" i="21"/>
  <c r="H1991" i="21"/>
  <c r="H1956" i="21"/>
  <c r="H1921" i="21"/>
  <c r="K1921" i="21"/>
  <c r="J2306" i="21"/>
  <c r="J2271" i="21"/>
  <c r="J2236" i="21"/>
  <c r="J2201" i="21"/>
  <c r="P2201" i="21"/>
  <c r="J2166" i="21"/>
  <c r="J2131" i="21"/>
  <c r="J2096" i="21"/>
  <c r="J2061" i="21"/>
  <c r="P2061" i="21"/>
  <c r="J2026" i="21"/>
  <c r="P2026" i="21"/>
  <c r="J1991" i="21"/>
  <c r="J1956" i="21"/>
  <c r="N1921" i="21"/>
  <c r="J1921" i="21"/>
  <c r="P1921" i="21"/>
  <c r="H2307" i="21"/>
  <c r="H2272" i="21"/>
  <c r="H2237" i="21"/>
  <c r="K2237" i="21"/>
  <c r="H2202" i="21"/>
  <c r="K2202" i="21"/>
  <c r="H2167" i="21"/>
  <c r="H2132" i="21"/>
  <c r="K2132" i="21"/>
  <c r="H2097" i="21"/>
  <c r="H2062" i="21"/>
  <c r="H2027" i="21"/>
  <c r="H1992" i="21"/>
  <c r="H1957" i="21"/>
  <c r="H1922" i="21"/>
  <c r="J2307" i="21"/>
  <c r="J2272" i="21"/>
  <c r="J2237" i="21"/>
  <c r="J2202" i="21"/>
  <c r="P2202" i="21"/>
  <c r="J2167" i="21"/>
  <c r="J2132" i="21"/>
  <c r="P2132" i="21"/>
  <c r="J2097" i="21"/>
  <c r="J2062" i="21"/>
  <c r="J2027" i="21"/>
  <c r="J1992" i="21"/>
  <c r="J1957" i="21"/>
  <c r="N1922" i="21"/>
  <c r="J1922" i="21"/>
  <c r="H2308" i="21"/>
  <c r="H2273" i="21"/>
  <c r="H2238" i="21"/>
  <c r="H2203" i="21"/>
  <c r="H2168" i="21"/>
  <c r="K2168" i="21"/>
  <c r="H2133" i="21"/>
  <c r="H2098" i="21"/>
  <c r="H2063" i="21"/>
  <c r="H2028" i="21"/>
  <c r="H1993" i="21"/>
  <c r="K1993" i="21"/>
  <c r="H1958" i="21"/>
  <c r="H1923" i="21"/>
  <c r="J2308" i="21"/>
  <c r="J2273" i="21"/>
  <c r="J2238" i="21"/>
  <c r="J2203" i="21"/>
  <c r="J2168" i="21"/>
  <c r="P2168" i="21"/>
  <c r="J2133" i="21"/>
  <c r="J2098" i="21"/>
  <c r="J2063" i="21"/>
  <c r="J2028" i="21"/>
  <c r="J1993" i="21"/>
  <c r="P1993" i="21"/>
  <c r="J1958" i="21"/>
  <c r="N1923" i="21"/>
  <c r="J1923" i="21"/>
  <c r="H2309" i="21"/>
  <c r="K2309" i="21"/>
  <c r="H2274" i="21"/>
  <c r="H2239" i="21"/>
  <c r="H2204" i="21"/>
  <c r="H2169" i="21"/>
  <c r="K2169" i="21"/>
  <c r="H2134" i="21"/>
  <c r="H2099" i="21"/>
  <c r="H2064" i="21"/>
  <c r="H2029" i="21"/>
  <c r="H1994" i="21"/>
  <c r="H1959" i="21"/>
  <c r="H1924" i="21"/>
  <c r="J2309" i="21"/>
  <c r="J2274" i="21"/>
  <c r="J2239" i="21"/>
  <c r="J2204" i="21"/>
  <c r="J2169" i="21"/>
  <c r="J2134" i="21"/>
  <c r="J2099" i="21"/>
  <c r="J2064" i="21"/>
  <c r="P2064" i="21"/>
  <c r="J2029" i="21"/>
  <c r="J1994" i="21"/>
  <c r="J1959" i="21"/>
  <c r="N1924" i="21"/>
  <c r="J1924" i="21"/>
  <c r="H2310" i="21"/>
  <c r="H2275" i="21"/>
  <c r="H2240" i="21"/>
  <c r="H2205" i="21"/>
  <c r="H2170" i="21"/>
  <c r="H2135" i="21"/>
  <c r="H2100" i="21"/>
  <c r="H2065" i="21"/>
  <c r="H2030" i="21"/>
  <c r="H1995" i="21"/>
  <c r="H1960" i="21"/>
  <c r="H1925" i="21"/>
  <c r="J2310" i="21"/>
  <c r="J2275" i="21"/>
  <c r="J2240" i="21"/>
  <c r="J2205" i="21"/>
  <c r="J2170" i="21"/>
  <c r="J2135" i="21"/>
  <c r="J2100" i="21"/>
  <c r="J2065" i="21"/>
  <c r="P2065" i="21"/>
  <c r="J2030" i="21"/>
  <c r="J1995" i="21"/>
  <c r="J1960" i="21"/>
  <c r="N1925" i="21"/>
  <c r="J1925" i="21"/>
  <c r="P1925" i="21"/>
  <c r="H2311" i="21"/>
  <c r="H2276" i="21"/>
  <c r="H2241" i="21"/>
  <c r="K2241" i="21"/>
  <c r="H2206" i="21"/>
  <c r="H2171" i="21"/>
  <c r="H2136" i="21"/>
  <c r="K2136" i="21"/>
  <c r="H2101" i="21"/>
  <c r="K2101" i="21"/>
  <c r="H2066" i="21"/>
  <c r="K2066" i="21"/>
  <c r="H2031" i="21"/>
  <c r="H1996" i="21"/>
  <c r="H1961" i="21"/>
  <c r="K1961" i="21"/>
  <c r="H1926" i="21"/>
  <c r="K1926" i="21"/>
  <c r="J2311" i="21"/>
  <c r="P2311" i="21"/>
  <c r="J2276" i="21"/>
  <c r="J2241" i="21"/>
  <c r="P2241" i="21"/>
  <c r="J2206" i="21"/>
  <c r="J2171" i="21"/>
  <c r="J2136" i="21"/>
  <c r="P2136" i="21"/>
  <c r="J2101" i="21"/>
  <c r="J2066" i="21"/>
  <c r="P2066" i="21"/>
  <c r="J2031" i="21"/>
  <c r="J1996" i="21"/>
  <c r="J1961" i="21"/>
  <c r="P1961" i="21"/>
  <c r="N1926" i="21"/>
  <c r="Q1926" i="21"/>
  <c r="J1926" i="21"/>
  <c r="H2312" i="21"/>
  <c r="H2277" i="21"/>
  <c r="K2277" i="21"/>
  <c r="H2242" i="21"/>
  <c r="H2207" i="21"/>
  <c r="H2172" i="21"/>
  <c r="H2137" i="21"/>
  <c r="K2137" i="21"/>
  <c r="H2102" i="21"/>
  <c r="H2067" i="21"/>
  <c r="H2032" i="21"/>
  <c r="H1997" i="21"/>
  <c r="H1962" i="21"/>
  <c r="H1927" i="21"/>
  <c r="J2312" i="21"/>
  <c r="J2277" i="21"/>
  <c r="J2242" i="21"/>
  <c r="P2242" i="21"/>
  <c r="J2207" i="21"/>
  <c r="J2172" i="21"/>
  <c r="J2137" i="21"/>
  <c r="J2102" i="21"/>
  <c r="J2067" i="21"/>
  <c r="P2067" i="21"/>
  <c r="J2032" i="21"/>
  <c r="J1997" i="21"/>
  <c r="J1962" i="21"/>
  <c r="N1927" i="21"/>
  <c r="J1927" i="21"/>
  <c r="P1927" i="21"/>
  <c r="H2313" i="21"/>
  <c r="H2278" i="21"/>
  <c r="H2243" i="21"/>
  <c r="K2243" i="21"/>
  <c r="H2208" i="21"/>
  <c r="H2173" i="21"/>
  <c r="H2138" i="21"/>
  <c r="H2103" i="21"/>
  <c r="H2068" i="21"/>
  <c r="K2068" i="21"/>
  <c r="H2033" i="21"/>
  <c r="H1998" i="21"/>
  <c r="H1963" i="21"/>
  <c r="H1928" i="21"/>
  <c r="J2313" i="21"/>
  <c r="J2278" i="21"/>
  <c r="J2243" i="21"/>
  <c r="P2243" i="21"/>
  <c r="J2208" i="21"/>
  <c r="J2173" i="21"/>
  <c r="J2138" i="21"/>
  <c r="P2138" i="21"/>
  <c r="J2103" i="21"/>
  <c r="J2068" i="21"/>
  <c r="J2033" i="21"/>
  <c r="P2033" i="21"/>
  <c r="J1998" i="21"/>
  <c r="J1963" i="21"/>
  <c r="N1928" i="21"/>
  <c r="J1928" i="21"/>
  <c r="H2314" i="21"/>
  <c r="H2279" i="21"/>
  <c r="H2244" i="21"/>
  <c r="H2209" i="21"/>
  <c r="H2174" i="21"/>
  <c r="H2139" i="21"/>
  <c r="H2104" i="21"/>
  <c r="H2069" i="21"/>
  <c r="H2034" i="21"/>
  <c r="K2034" i="21"/>
  <c r="H1999" i="21"/>
  <c r="H1964" i="21"/>
  <c r="H1929" i="21"/>
  <c r="J2314" i="21"/>
  <c r="J2279" i="21"/>
  <c r="J2244" i="21"/>
  <c r="J2209" i="21"/>
  <c r="P2209" i="21"/>
  <c r="J2174" i="21"/>
  <c r="P2174" i="21"/>
  <c r="J2139" i="21"/>
  <c r="J2104" i="21"/>
  <c r="J2069" i="21"/>
  <c r="J2034" i="21"/>
  <c r="P2034" i="21"/>
  <c r="J1999" i="21"/>
  <c r="J1964" i="21"/>
  <c r="N1929" i="21"/>
  <c r="J1929" i="21"/>
  <c r="H2315" i="21"/>
  <c r="H2280" i="21"/>
  <c r="H2245" i="21"/>
  <c r="H2210" i="21"/>
  <c r="H2175" i="21"/>
  <c r="H2140" i="21"/>
  <c r="H2105" i="21"/>
  <c r="K2105" i="21"/>
  <c r="H2070" i="21"/>
  <c r="H2035" i="21"/>
  <c r="K2035" i="21"/>
  <c r="H2000" i="21"/>
  <c r="H1965" i="21"/>
  <c r="K1965" i="21"/>
  <c r="H1930" i="21"/>
  <c r="J2315" i="21"/>
  <c r="J2280" i="21"/>
  <c r="J2245" i="21"/>
  <c r="J2210" i="21"/>
  <c r="J2175" i="21"/>
  <c r="J2140" i="21"/>
  <c r="J2105" i="21"/>
  <c r="J2070" i="21"/>
  <c r="J2035" i="21"/>
  <c r="J2000" i="21"/>
  <c r="J1965" i="21"/>
  <c r="N1930" i="21"/>
  <c r="J1930" i="21"/>
  <c r="H2316" i="21"/>
  <c r="H2281" i="21"/>
  <c r="K2281" i="21"/>
  <c r="H2246" i="21"/>
  <c r="H2211" i="21"/>
  <c r="H2176" i="21"/>
  <c r="K2176" i="21"/>
  <c r="H2141" i="21"/>
  <c r="H2106" i="21"/>
  <c r="K2106" i="21"/>
  <c r="H2071" i="21"/>
  <c r="H2036" i="21"/>
  <c r="H2001" i="21"/>
  <c r="K2001" i="21"/>
  <c r="H1966" i="21"/>
  <c r="K1966" i="21"/>
  <c r="H1931" i="21"/>
  <c r="J2316" i="21"/>
  <c r="J2281" i="21"/>
  <c r="J2246" i="21"/>
  <c r="J2211" i="21"/>
  <c r="J2176" i="21"/>
  <c r="J2141" i="21"/>
  <c r="J2106" i="21"/>
  <c r="J2071" i="21"/>
  <c r="J2036" i="21"/>
  <c r="J2001" i="21"/>
  <c r="P2001" i="21"/>
  <c r="J1966" i="21"/>
  <c r="P1966" i="21"/>
  <c r="N1931" i="21"/>
  <c r="J1931" i="21"/>
  <c r="H2317" i="21"/>
  <c r="K2317" i="21"/>
  <c r="H2282" i="21"/>
  <c r="K2282" i="21"/>
  <c r="H2247" i="21"/>
  <c r="H2212" i="21"/>
  <c r="H2177" i="21"/>
  <c r="H2142" i="21"/>
  <c r="H2107" i="21"/>
  <c r="H2072" i="21"/>
  <c r="H2037" i="21"/>
  <c r="H2002" i="21"/>
  <c r="H1967" i="21"/>
  <c r="H1932" i="21"/>
  <c r="J2317" i="21"/>
  <c r="J2282" i="21"/>
  <c r="J2247" i="21"/>
  <c r="J2212" i="21"/>
  <c r="J2177" i="21"/>
  <c r="J2142" i="21"/>
  <c r="J2107" i="21"/>
  <c r="J2072" i="21"/>
  <c r="J2037" i="21"/>
  <c r="J2002" i="21"/>
  <c r="J1967" i="21"/>
  <c r="N1932" i="21"/>
  <c r="J1932" i="21"/>
  <c r="H2318" i="21"/>
  <c r="H2283" i="21"/>
  <c r="H2248" i="21"/>
  <c r="H2213" i="21"/>
  <c r="H2178" i="21"/>
  <c r="H2143" i="21"/>
  <c r="K2143" i="21"/>
  <c r="H2108" i="21"/>
  <c r="H2073" i="21"/>
  <c r="K2073" i="21"/>
  <c r="H2038" i="21"/>
  <c r="H2003" i="21"/>
  <c r="H1968" i="21"/>
  <c r="K1968" i="21"/>
  <c r="H1933" i="21"/>
  <c r="K1933" i="21"/>
  <c r="J1861" i="21"/>
  <c r="J1823" i="21"/>
  <c r="J1785" i="21"/>
  <c r="J1747" i="21"/>
  <c r="J1709" i="21"/>
  <c r="P1709" i="21"/>
  <c r="J1671" i="21"/>
  <c r="J1633" i="21"/>
  <c r="J1595" i="21"/>
  <c r="J1557" i="21"/>
  <c r="J1519" i="21"/>
  <c r="J1481" i="21"/>
  <c r="N1443" i="21"/>
  <c r="J1443" i="21"/>
  <c r="J1862" i="21"/>
  <c r="J1824" i="21"/>
  <c r="P1824" i="21"/>
  <c r="J1786" i="21"/>
  <c r="J1748" i="21"/>
  <c r="J1710" i="21"/>
  <c r="P1710" i="21"/>
  <c r="J1672" i="21"/>
  <c r="J1634" i="21"/>
  <c r="P1634" i="21"/>
  <c r="J1596" i="21"/>
  <c r="J1558" i="21"/>
  <c r="J1520" i="21"/>
  <c r="J1482" i="21"/>
  <c r="N1444" i="21"/>
  <c r="J1444" i="21"/>
  <c r="P1444" i="21"/>
  <c r="J1863" i="21"/>
  <c r="J1825" i="21"/>
  <c r="J1787" i="21"/>
  <c r="J1749" i="21"/>
  <c r="J1711" i="21"/>
  <c r="J1673" i="21"/>
  <c r="J1635" i="21"/>
  <c r="J1597" i="21"/>
  <c r="J1559" i="21"/>
  <c r="P1559" i="21"/>
  <c r="J1521" i="21"/>
  <c r="J1483" i="21"/>
  <c r="N1445" i="21"/>
  <c r="Q1445" i="21"/>
  <c r="J1445" i="21"/>
  <c r="J1864" i="21"/>
  <c r="P1864" i="21"/>
  <c r="J1826" i="21"/>
  <c r="J1788" i="21"/>
  <c r="J1750" i="21"/>
  <c r="J1712" i="21"/>
  <c r="J1674" i="21"/>
  <c r="P1674" i="21"/>
  <c r="J1636" i="21"/>
  <c r="J1598" i="21"/>
  <c r="J1560" i="21"/>
  <c r="J1522" i="21"/>
  <c r="J1484" i="21"/>
  <c r="P1484" i="21"/>
  <c r="N1446" i="21"/>
  <c r="J1446" i="21"/>
  <c r="J1865" i="21"/>
  <c r="J1827" i="21"/>
  <c r="J1789" i="21"/>
  <c r="P1789" i="21"/>
  <c r="J1751" i="21"/>
  <c r="J1713" i="21"/>
  <c r="J1675" i="21"/>
  <c r="P1675" i="21"/>
  <c r="J1637" i="21"/>
  <c r="J1599" i="21"/>
  <c r="P1599" i="21"/>
  <c r="J1561" i="21"/>
  <c r="J1523" i="21"/>
  <c r="J1485" i="21"/>
  <c r="N1447" i="21"/>
  <c r="J1447" i="21"/>
  <c r="J1866" i="21"/>
  <c r="J1828" i="21"/>
  <c r="J1790" i="21"/>
  <c r="J1752" i="21"/>
  <c r="J1714" i="21"/>
  <c r="P1714" i="21"/>
  <c r="J1676" i="21"/>
  <c r="J1638" i="21"/>
  <c r="J1600" i="21"/>
  <c r="J1562" i="21"/>
  <c r="J1524" i="21"/>
  <c r="P1524" i="21"/>
  <c r="J1486" i="21"/>
  <c r="N1448" i="21"/>
  <c r="Q1448" i="21"/>
  <c r="J1448" i="21"/>
  <c r="J1868" i="21"/>
  <c r="J1830" i="21"/>
  <c r="J1792" i="21"/>
  <c r="J1754" i="21"/>
  <c r="J1716" i="21"/>
  <c r="J1678" i="21"/>
  <c r="J1640" i="21"/>
  <c r="J1602" i="21"/>
  <c r="J1564" i="21"/>
  <c r="P1564" i="21"/>
  <c r="J1526" i="21"/>
  <c r="J1488" i="21"/>
  <c r="N1450" i="21"/>
  <c r="Q1450" i="21"/>
  <c r="J1450" i="21"/>
  <c r="J1869" i="21"/>
  <c r="P1869" i="21"/>
  <c r="J1831" i="21"/>
  <c r="J1793" i="21"/>
  <c r="J1755" i="21"/>
  <c r="J1717" i="21"/>
  <c r="J1679" i="21"/>
  <c r="P1679" i="21"/>
  <c r="J1641" i="21"/>
  <c r="J1603" i="21"/>
  <c r="J1565" i="21"/>
  <c r="J1527" i="21"/>
  <c r="J1489" i="21"/>
  <c r="N1451" i="21"/>
  <c r="J1451" i="21"/>
  <c r="J1870" i="21"/>
  <c r="P1870" i="21"/>
  <c r="J1832" i="21"/>
  <c r="J1794" i="21"/>
  <c r="P1794" i="21"/>
  <c r="J1756" i="21"/>
  <c r="J1718" i="21"/>
  <c r="J1680" i="21"/>
  <c r="J1642" i="21"/>
  <c r="J1604" i="21"/>
  <c r="J1566" i="21"/>
  <c r="J1528" i="21"/>
  <c r="J1490" i="21"/>
  <c r="P1490" i="21"/>
  <c r="N1452" i="21"/>
  <c r="J1452" i="21"/>
  <c r="J1871" i="21"/>
  <c r="J1833" i="21"/>
  <c r="J1795" i="21"/>
  <c r="P1795" i="21"/>
  <c r="J1757" i="21"/>
  <c r="J1719" i="21"/>
  <c r="J1681" i="21"/>
  <c r="J1643" i="21"/>
  <c r="J1605" i="21"/>
  <c r="P1605" i="21"/>
  <c r="J1567" i="21"/>
  <c r="J1529" i="21"/>
  <c r="P1529" i="21"/>
  <c r="J1491" i="21"/>
  <c r="N1453" i="21"/>
  <c r="Q1453" i="21"/>
  <c r="J1453" i="21"/>
  <c r="J1872" i="21"/>
  <c r="J1834" i="21"/>
  <c r="P1834" i="21"/>
  <c r="J1796" i="21"/>
  <c r="J1758" i="21"/>
  <c r="J1720" i="21"/>
  <c r="J1682" i="21"/>
  <c r="J1644" i="21"/>
  <c r="P1644" i="21"/>
  <c r="J1606" i="21"/>
  <c r="J1568" i="21"/>
  <c r="J1530" i="21"/>
  <c r="J1492" i="21"/>
  <c r="N1454" i="21"/>
  <c r="J1454" i="21"/>
  <c r="P1454" i="21"/>
  <c r="J1873" i="21"/>
  <c r="J1835" i="21"/>
  <c r="P1835" i="21"/>
  <c r="J1797" i="21"/>
  <c r="J1759" i="21"/>
  <c r="P1759" i="21"/>
  <c r="J1721" i="21"/>
  <c r="J1683" i="21"/>
  <c r="J1645" i="21"/>
  <c r="J1607" i="21"/>
  <c r="J1569" i="21"/>
  <c r="P1569" i="21"/>
  <c r="J1531" i="21"/>
  <c r="J1493" i="21"/>
  <c r="N1455" i="21"/>
  <c r="O1455" i="21"/>
  <c r="J1455" i="21"/>
  <c r="J1874" i="21"/>
  <c r="P1874" i="21"/>
  <c r="J1836" i="21"/>
  <c r="J1798" i="21"/>
  <c r="J1760" i="21"/>
  <c r="J1722" i="21"/>
  <c r="J1684" i="21"/>
  <c r="P1684" i="21"/>
  <c r="J1646" i="21"/>
  <c r="J1608" i="21"/>
  <c r="J1570" i="21"/>
  <c r="P1570" i="21"/>
  <c r="J1532" i="21"/>
  <c r="J1494" i="21"/>
  <c r="P1494" i="21"/>
  <c r="N1456" i="21"/>
  <c r="J1456" i="21"/>
  <c r="J1875" i="21"/>
  <c r="J1837" i="21"/>
  <c r="J1799" i="21"/>
  <c r="P1799" i="21"/>
  <c r="J1761" i="21"/>
  <c r="J1723" i="21"/>
  <c r="J1685" i="21"/>
  <c r="J1647" i="21"/>
  <c r="J1609" i="21"/>
  <c r="P1609" i="21"/>
  <c r="J1571" i="21"/>
  <c r="J1533" i="21"/>
  <c r="J1495" i="21"/>
  <c r="N1457" i="21"/>
  <c r="J1457" i="21"/>
  <c r="J1876" i="21"/>
  <c r="J1838" i="21"/>
  <c r="J1800" i="21"/>
  <c r="P1800" i="21"/>
  <c r="J1762" i="21"/>
  <c r="J1724" i="21"/>
  <c r="P1724" i="21"/>
  <c r="J1686" i="21"/>
  <c r="J1648" i="21"/>
  <c r="J1610" i="21"/>
  <c r="J1572" i="21"/>
  <c r="J1534" i="21"/>
  <c r="P1534" i="21"/>
  <c r="J1496" i="21"/>
  <c r="N1458" i="21"/>
  <c r="Q1458" i="21"/>
  <c r="J1458" i="21"/>
  <c r="J1877" i="21"/>
  <c r="J1839" i="21"/>
  <c r="P1839" i="21"/>
  <c r="J1801" i="21"/>
  <c r="J1763" i="21"/>
  <c r="J1725" i="21"/>
  <c r="P1725" i="21"/>
  <c r="J1687" i="21"/>
  <c r="J1649" i="21"/>
  <c r="P1649" i="21"/>
  <c r="J1611" i="21"/>
  <c r="J1573" i="21"/>
  <c r="J1535" i="21"/>
  <c r="P1535" i="21"/>
  <c r="J1497" i="21"/>
  <c r="N1459" i="21"/>
  <c r="Q1459" i="21"/>
  <c r="J1459" i="21"/>
  <c r="P1459" i="21"/>
  <c r="J1879" i="21"/>
  <c r="P1879" i="21"/>
  <c r="J1841" i="21"/>
  <c r="J1803" i="21"/>
  <c r="J1765" i="21"/>
  <c r="J1727" i="21"/>
  <c r="J1689" i="21"/>
  <c r="P1689" i="21"/>
  <c r="J1651" i="21"/>
  <c r="J1613" i="21"/>
  <c r="J1575" i="21"/>
  <c r="J1537" i="21"/>
  <c r="J1499" i="21"/>
  <c r="N1461" i="21"/>
  <c r="J1461" i="21"/>
  <c r="J1880" i="21"/>
  <c r="J1842" i="21"/>
  <c r="J1804" i="21"/>
  <c r="P1804" i="21"/>
  <c r="J1766" i="21"/>
  <c r="J1728" i="21"/>
  <c r="J1690" i="21"/>
  <c r="J1652" i="21"/>
  <c r="J1614" i="21"/>
  <c r="P1614" i="21"/>
  <c r="J1576" i="21"/>
  <c r="J1538" i="21"/>
  <c r="J1500" i="21"/>
  <c r="N1462" i="21"/>
  <c r="J1462" i="21"/>
  <c r="J1881" i="21"/>
  <c r="J1843" i="21"/>
  <c r="J1805" i="21"/>
  <c r="P1805" i="21"/>
  <c r="J1767" i="21"/>
  <c r="J1729" i="21"/>
  <c r="J1691" i="21"/>
  <c r="J1653" i="21"/>
  <c r="J1615" i="21"/>
  <c r="J1577" i="21"/>
  <c r="J1539" i="21"/>
  <c r="P1539" i="21"/>
  <c r="J1501" i="21"/>
  <c r="N1463" i="21"/>
  <c r="J1463" i="21"/>
  <c r="J1882" i="21"/>
  <c r="J1844" i="21"/>
  <c r="P1844" i="21"/>
  <c r="J1806" i="21"/>
  <c r="J1768" i="21"/>
  <c r="J1730" i="21"/>
  <c r="J1692" i="21"/>
  <c r="J1654" i="21"/>
  <c r="P1654" i="21"/>
  <c r="J1616" i="21"/>
  <c r="J1578" i="21"/>
  <c r="J1540" i="21"/>
  <c r="P1540" i="21"/>
  <c r="J1502" i="21"/>
  <c r="N1464" i="21"/>
  <c r="O1464" i="21"/>
  <c r="J1464" i="21"/>
  <c r="P1464" i="21"/>
  <c r="J1878" i="21"/>
  <c r="J1840" i="21"/>
  <c r="J1802" i="21"/>
  <c r="J1764" i="21"/>
  <c r="P1764" i="21"/>
  <c r="J1726" i="21"/>
  <c r="J1688" i="21"/>
  <c r="J1650" i="21"/>
  <c r="J1612" i="21"/>
  <c r="J1574" i="21"/>
  <c r="P1574" i="21"/>
  <c r="J1536" i="21"/>
  <c r="J1498" i="21"/>
  <c r="N1460" i="21"/>
  <c r="J1460" i="21"/>
  <c r="J1867" i="21"/>
  <c r="J1829" i="21"/>
  <c r="P1829" i="21"/>
  <c r="J1791" i="21"/>
  <c r="J1753" i="21"/>
  <c r="J1715" i="21"/>
  <c r="J1677" i="21"/>
  <c r="J1639" i="21"/>
  <c r="P1639" i="21"/>
  <c r="J1601" i="21"/>
  <c r="J1563" i="21"/>
  <c r="J1525" i="21"/>
  <c r="J1487" i="21"/>
  <c r="N1449" i="21"/>
  <c r="J1449" i="21"/>
  <c r="P1449" i="21"/>
  <c r="J1883" i="21"/>
  <c r="J1845" i="21"/>
  <c r="J1807" i="21"/>
  <c r="J1769" i="21"/>
  <c r="P1769" i="21"/>
  <c r="J1731" i="21"/>
  <c r="J1693" i="21"/>
  <c r="P1693" i="21"/>
  <c r="J1655" i="21"/>
  <c r="P1655" i="21"/>
  <c r="J1617" i="21"/>
  <c r="J1579" i="21"/>
  <c r="P1579" i="21"/>
  <c r="J1541" i="21"/>
  <c r="J1503" i="21"/>
  <c r="N1465" i="21"/>
  <c r="Q1465" i="21"/>
  <c r="J1465" i="21"/>
  <c r="J1884" i="21"/>
  <c r="P1884" i="21"/>
  <c r="J1846" i="21"/>
  <c r="J1808" i="21"/>
  <c r="J1770" i="21"/>
  <c r="J1732" i="21"/>
  <c r="J1694" i="21"/>
  <c r="P1694" i="21"/>
  <c r="J1656" i="21"/>
  <c r="J1618" i="21"/>
  <c r="J1580" i="21"/>
  <c r="J1542" i="21"/>
  <c r="J1504" i="21"/>
  <c r="P1504" i="21"/>
  <c r="N1466" i="21"/>
  <c r="J1466" i="21"/>
  <c r="J1885" i="21"/>
  <c r="P1885" i="21"/>
  <c r="J1847" i="21"/>
  <c r="J1809" i="21"/>
  <c r="P1809" i="21"/>
  <c r="J1771" i="21"/>
  <c r="J1733" i="21"/>
  <c r="J1695" i="21"/>
  <c r="P1695" i="21"/>
  <c r="J1657" i="21"/>
  <c r="J1619" i="21"/>
  <c r="P1619" i="21"/>
  <c r="J1581" i="21"/>
  <c r="J1543" i="21"/>
  <c r="J1505" i="21"/>
  <c r="N1467" i="21"/>
  <c r="J1467" i="21"/>
  <c r="J1886" i="21"/>
  <c r="J1848" i="21"/>
  <c r="J1810" i="21"/>
  <c r="J1772" i="21"/>
  <c r="J1734" i="21"/>
  <c r="P1734" i="21"/>
  <c r="J1696" i="21"/>
  <c r="J1658" i="21"/>
  <c r="J1620" i="21"/>
  <c r="J1582" i="21"/>
  <c r="J1544" i="21"/>
  <c r="P1544" i="21"/>
  <c r="J1506" i="21"/>
  <c r="N1468" i="21"/>
  <c r="O1468" i="21"/>
  <c r="J1468" i="21"/>
  <c r="J1887" i="21"/>
  <c r="J1849" i="21"/>
  <c r="P1849" i="21"/>
  <c r="J1811" i="21"/>
  <c r="J1773" i="21"/>
  <c r="J1735" i="21"/>
  <c r="J1697" i="21"/>
  <c r="J1659" i="21"/>
  <c r="P1659" i="21"/>
  <c r="J1621" i="21"/>
  <c r="J1583" i="21"/>
  <c r="J1545" i="21"/>
  <c r="J1507" i="21"/>
  <c r="N1469" i="21"/>
  <c r="J1469" i="21"/>
  <c r="P1469" i="21"/>
  <c r="J1888" i="21"/>
  <c r="J1850" i="21"/>
  <c r="P1850" i="21"/>
  <c r="J1812" i="21"/>
  <c r="J1774" i="21"/>
  <c r="P1774" i="21"/>
  <c r="J1736" i="21"/>
  <c r="J1698" i="21"/>
  <c r="J1660" i="21"/>
  <c r="P1660" i="21"/>
  <c r="J1622" i="21"/>
  <c r="J1584" i="21"/>
  <c r="J1546" i="21"/>
  <c r="J1508" i="21"/>
  <c r="N1470" i="21"/>
  <c r="Q1470" i="21"/>
  <c r="J1470" i="21"/>
  <c r="P1470" i="21"/>
  <c r="J1889" i="21"/>
  <c r="P1889" i="21"/>
  <c r="J1851" i="21"/>
  <c r="J1813" i="21"/>
  <c r="J1775" i="21"/>
  <c r="J1737" i="21"/>
  <c r="J1699" i="21"/>
  <c r="P1699" i="21"/>
  <c r="J1661" i="21"/>
  <c r="J1623" i="21"/>
  <c r="J1585" i="21"/>
  <c r="P1585" i="21"/>
  <c r="J1547" i="21"/>
  <c r="J1509" i="21"/>
  <c r="P1509" i="21"/>
  <c r="N1471" i="21"/>
  <c r="J1471" i="21"/>
  <c r="J1890" i="21"/>
  <c r="J1852" i="21"/>
  <c r="J1814" i="21"/>
  <c r="J1776" i="21"/>
  <c r="J1738" i="21"/>
  <c r="J1700" i="21"/>
  <c r="J1662" i="21"/>
  <c r="J1624" i="21"/>
  <c r="P1624" i="21"/>
  <c r="J1586" i="21"/>
  <c r="J1548" i="21"/>
  <c r="J1510" i="21"/>
  <c r="N1472" i="21"/>
  <c r="J1472" i="21"/>
  <c r="J1891" i="21"/>
  <c r="J1853" i="21"/>
  <c r="J1815" i="21"/>
  <c r="P1815" i="21"/>
  <c r="J1777" i="21"/>
  <c r="J1739" i="21"/>
  <c r="J1701" i="21"/>
  <c r="J1663" i="21"/>
  <c r="J1625" i="21"/>
  <c r="P1625" i="21"/>
  <c r="J1587" i="21"/>
  <c r="J1549" i="21"/>
  <c r="P1549" i="21"/>
  <c r="J1511" i="21"/>
  <c r="N1473" i="21"/>
  <c r="J1473" i="21"/>
  <c r="J1892" i="21"/>
  <c r="J1854" i="21"/>
  <c r="P1854" i="21"/>
  <c r="J1816" i="21"/>
  <c r="J1778" i="21"/>
  <c r="J1740" i="21"/>
  <c r="J1702" i="21"/>
  <c r="J1664" i="21"/>
  <c r="P1664" i="21"/>
  <c r="J1626" i="21"/>
  <c r="J1588" i="21"/>
  <c r="J1550" i="21"/>
  <c r="P1550" i="21"/>
  <c r="J1512" i="21"/>
  <c r="N1474" i="21"/>
  <c r="J1474" i="21"/>
  <c r="P1474" i="21"/>
  <c r="J1893" i="21"/>
  <c r="J1855" i="21"/>
  <c r="P1855" i="21"/>
  <c r="J1817" i="21"/>
  <c r="J1779" i="21"/>
  <c r="P1779" i="21"/>
  <c r="J1741" i="21"/>
  <c r="J1703" i="21"/>
  <c r="J1665" i="21"/>
  <c r="J1627" i="21"/>
  <c r="J1589" i="21"/>
  <c r="P1589" i="21"/>
  <c r="J1551" i="21"/>
  <c r="J1513" i="21"/>
  <c r="N1475" i="21"/>
  <c r="J1475" i="21"/>
  <c r="J1894" i="21"/>
  <c r="P1894" i="21"/>
  <c r="J1856" i="21"/>
  <c r="J1818" i="21"/>
  <c r="J1780" i="21"/>
  <c r="J1742" i="21"/>
  <c r="J1704" i="21"/>
  <c r="P1704" i="21"/>
  <c r="J1666" i="21"/>
  <c r="J1628" i="21"/>
  <c r="J1590" i="21"/>
  <c r="P1590" i="21"/>
  <c r="J1552" i="21"/>
  <c r="J1514" i="21"/>
  <c r="P1514" i="21"/>
  <c r="N1476" i="21"/>
  <c r="J1476" i="21"/>
  <c r="J1895" i="21"/>
  <c r="J1857" i="21"/>
  <c r="J1819" i="21"/>
  <c r="P1819" i="21"/>
  <c r="J1781" i="21"/>
  <c r="J1743" i="21"/>
  <c r="J1705" i="21"/>
  <c r="J1667" i="21"/>
  <c r="J1629" i="21"/>
  <c r="P1629" i="21"/>
  <c r="J1591" i="21"/>
  <c r="J1553" i="21"/>
  <c r="J1515" i="21"/>
  <c r="P1515" i="21"/>
  <c r="N1477" i="21"/>
  <c r="J1477" i="21"/>
  <c r="J1896" i="21"/>
  <c r="J1858" i="21"/>
  <c r="J1820" i="21"/>
  <c r="P1820" i="21"/>
  <c r="J1782" i="21"/>
  <c r="J1744" i="21"/>
  <c r="J1706" i="21"/>
  <c r="J1668" i="21"/>
  <c r="J1630" i="21"/>
  <c r="J1592" i="21"/>
  <c r="J1554" i="21"/>
  <c r="P1554" i="21"/>
  <c r="J1516" i="21"/>
  <c r="N1478" i="21"/>
  <c r="Q1478" i="21"/>
  <c r="J1478" i="21"/>
  <c r="J1897" i="21"/>
  <c r="J1859" i="21"/>
  <c r="P1859" i="21"/>
  <c r="J1821" i="21"/>
  <c r="J1783" i="21"/>
  <c r="J1745" i="21"/>
  <c r="P1745" i="21"/>
  <c r="J1707" i="21"/>
  <c r="J1669" i="21"/>
  <c r="P1669" i="21"/>
  <c r="J1631" i="21"/>
  <c r="J1593" i="21"/>
  <c r="J1555" i="21"/>
  <c r="J1517" i="21"/>
  <c r="N1479" i="21"/>
  <c r="J1479" i="21"/>
  <c r="P1479" i="21"/>
  <c r="J1898" i="21"/>
  <c r="J1860" i="21"/>
  <c r="J1822" i="21"/>
  <c r="J1784" i="21"/>
  <c r="P1784" i="21"/>
  <c r="J1746" i="21"/>
  <c r="J1708" i="21"/>
  <c r="J1670" i="21"/>
  <c r="J1632" i="21"/>
  <c r="J1594" i="21"/>
  <c r="P1594" i="21"/>
  <c r="J1556" i="21"/>
  <c r="J1518" i="21"/>
  <c r="N1480" i="21"/>
  <c r="O1480" i="21"/>
  <c r="J1480" i="21"/>
  <c r="H1861" i="21"/>
  <c r="H1823" i="21"/>
  <c r="H1785" i="21"/>
  <c r="K1785" i="21"/>
  <c r="H1747" i="21"/>
  <c r="H1709" i="21"/>
  <c r="K1709" i="21"/>
  <c r="H1671" i="21"/>
  <c r="H1633" i="21"/>
  <c r="H1595" i="21"/>
  <c r="H1557" i="21"/>
  <c r="H1519" i="21"/>
  <c r="K1519" i="21"/>
  <c r="H1481" i="21"/>
  <c r="H1443" i="21"/>
  <c r="H1862" i="21"/>
  <c r="H1824" i="21"/>
  <c r="K1824" i="21"/>
  <c r="H1786" i="21"/>
  <c r="H1748" i="21"/>
  <c r="H1710" i="21"/>
  <c r="H1672" i="21"/>
  <c r="H1634" i="21"/>
  <c r="K1634" i="21"/>
  <c r="H1596" i="21"/>
  <c r="H1558" i="21"/>
  <c r="H1520" i="21"/>
  <c r="H1482" i="21"/>
  <c r="H1444" i="21"/>
  <c r="K1444" i="21"/>
  <c r="H1863" i="21"/>
  <c r="H1825" i="21"/>
  <c r="K1825" i="21"/>
  <c r="H1787" i="21"/>
  <c r="H1749" i="21"/>
  <c r="K1749" i="21"/>
  <c r="H1711" i="21"/>
  <c r="H1673" i="21"/>
  <c r="H1635" i="21"/>
  <c r="K1635" i="21"/>
  <c r="H1597" i="21"/>
  <c r="H1559" i="21"/>
  <c r="K1559" i="21"/>
  <c r="H1521" i="21"/>
  <c r="H1483" i="21"/>
  <c r="H1445" i="21"/>
  <c r="H1864" i="21"/>
  <c r="K1864" i="21"/>
  <c r="H1826" i="21"/>
  <c r="H1788" i="21"/>
  <c r="H1750" i="21"/>
  <c r="H1712" i="21"/>
  <c r="H1674" i="21"/>
  <c r="K1674" i="21"/>
  <c r="H1636" i="21"/>
  <c r="H1598" i="21"/>
  <c r="H1560" i="21"/>
  <c r="K1560" i="21"/>
  <c r="H1522" i="21"/>
  <c r="H1484" i="21"/>
  <c r="H1446" i="21"/>
  <c r="H1865" i="21"/>
  <c r="H1827" i="21"/>
  <c r="H1789" i="21"/>
  <c r="H1751" i="21"/>
  <c r="H1713" i="21"/>
  <c r="H1675" i="21"/>
  <c r="H1637" i="21"/>
  <c r="H1599" i="21"/>
  <c r="K1599" i="21"/>
  <c r="H1561" i="21"/>
  <c r="H1523" i="21"/>
  <c r="H1485" i="21"/>
  <c r="K1485" i="21"/>
  <c r="H1447" i="21"/>
  <c r="H1866" i="21"/>
  <c r="H1828" i="21"/>
  <c r="H1790" i="21"/>
  <c r="K1790" i="21"/>
  <c r="H1752" i="21"/>
  <c r="H1714" i="21"/>
  <c r="K1714" i="21"/>
  <c r="H1676" i="21"/>
  <c r="H1638" i="21"/>
  <c r="H1600" i="21"/>
  <c r="H1562" i="21"/>
  <c r="H1524" i="21"/>
  <c r="K1524" i="21"/>
  <c r="H1486" i="21"/>
  <c r="H1448" i="21"/>
  <c r="H1867" i="21"/>
  <c r="H1829" i="21"/>
  <c r="K1829" i="21"/>
  <c r="H1791" i="21"/>
  <c r="H1753" i="21"/>
  <c r="H1715" i="21"/>
  <c r="H1677" i="21"/>
  <c r="H1639" i="21"/>
  <c r="K1639" i="21"/>
  <c r="H1601" i="21"/>
  <c r="H1563" i="21"/>
  <c r="H1525" i="21"/>
  <c r="K1525" i="21"/>
  <c r="H1487" i="21"/>
  <c r="H1449" i="21"/>
  <c r="H1868" i="21"/>
  <c r="H1830" i="21"/>
  <c r="K1830" i="21"/>
  <c r="H1792" i="21"/>
  <c r="H1754" i="21"/>
  <c r="K1754" i="21"/>
  <c r="H1716" i="21"/>
  <c r="H1678" i="21"/>
  <c r="H1640" i="21"/>
  <c r="K1640" i="21"/>
  <c r="H1602" i="21"/>
  <c r="H1564" i="21"/>
  <c r="K1564" i="21"/>
  <c r="H1526" i="21"/>
  <c r="H1488" i="21"/>
  <c r="H1450" i="21"/>
  <c r="H1869" i="21"/>
  <c r="K1869" i="21"/>
  <c r="H1831" i="21"/>
  <c r="H1793" i="21"/>
  <c r="H1755" i="21"/>
  <c r="H1717" i="21"/>
  <c r="H1679" i="21"/>
  <c r="K1679" i="21"/>
  <c r="H1641" i="21"/>
  <c r="H1603" i="21"/>
  <c r="H1565" i="21"/>
  <c r="H1527" i="21"/>
  <c r="H1489" i="21"/>
  <c r="K1489" i="21"/>
  <c r="H1451" i="21"/>
  <c r="H1870" i="21"/>
  <c r="H1832" i="21"/>
  <c r="H1794" i="21"/>
  <c r="K1794" i="21"/>
  <c r="H1756" i="21"/>
  <c r="H1718" i="21"/>
  <c r="H1680" i="21"/>
  <c r="H1642" i="21"/>
  <c r="H1604" i="21"/>
  <c r="K1604" i="21"/>
  <c r="H1566" i="21"/>
  <c r="H1528" i="21"/>
  <c r="H1490" i="21"/>
  <c r="K1490" i="21"/>
  <c r="H1452" i="21"/>
  <c r="H1871" i="21"/>
  <c r="H1833" i="21"/>
  <c r="H1795" i="21"/>
  <c r="K1795" i="21"/>
  <c r="H1757" i="21"/>
  <c r="H1719" i="21"/>
  <c r="K1719" i="21"/>
  <c r="H1681" i="21"/>
  <c r="H1643" i="21"/>
  <c r="H1605" i="21"/>
  <c r="H1567" i="21"/>
  <c r="H1529" i="21"/>
  <c r="K1529" i="21"/>
  <c r="H1491" i="21"/>
  <c r="H1453" i="21"/>
  <c r="H1872" i="21"/>
  <c r="H1834" i="21"/>
  <c r="K1834" i="21"/>
  <c r="H1796" i="21"/>
  <c r="H1758" i="21"/>
  <c r="H1720" i="21"/>
  <c r="H1682" i="21"/>
  <c r="H1644" i="21"/>
  <c r="H1606" i="21"/>
  <c r="H1568" i="21"/>
  <c r="H1530" i="21"/>
  <c r="H1492" i="21"/>
  <c r="H1454" i="21"/>
  <c r="K1454" i="21"/>
  <c r="H1873" i="21"/>
  <c r="H1835" i="21"/>
  <c r="K1835" i="21"/>
  <c r="H1797" i="21"/>
  <c r="H1759" i="21"/>
  <c r="K1759" i="21"/>
  <c r="H1721" i="21"/>
  <c r="H1683" i="21"/>
  <c r="H1645" i="21"/>
  <c r="K1645" i="21"/>
  <c r="H1607" i="21"/>
  <c r="H1569" i="21"/>
  <c r="K1569" i="21"/>
  <c r="H1531" i="21"/>
  <c r="H1493" i="21"/>
  <c r="H1455" i="21"/>
  <c r="H1874" i="21"/>
  <c r="H1836" i="21"/>
  <c r="H1798" i="21"/>
  <c r="H1760" i="21"/>
  <c r="H1722" i="21"/>
  <c r="H1684" i="21"/>
  <c r="K1684" i="21"/>
  <c r="H1646" i="21"/>
  <c r="H1608" i="21"/>
  <c r="H1570" i="21"/>
  <c r="H1532" i="21"/>
  <c r="H1494" i="21"/>
  <c r="H1456" i="21"/>
  <c r="H1875" i="21"/>
  <c r="H1837" i="21"/>
  <c r="H1799" i="21"/>
  <c r="K1799" i="21"/>
  <c r="H1761" i="21"/>
  <c r="H1723" i="21"/>
  <c r="H1685" i="21"/>
  <c r="L1685" i="21"/>
  <c r="H1647" i="21"/>
  <c r="H1609" i="21"/>
  <c r="K1609" i="21"/>
  <c r="H1571" i="21"/>
  <c r="H1533" i="21"/>
  <c r="H1495" i="21"/>
  <c r="K1495" i="21"/>
  <c r="H1457" i="21"/>
  <c r="H1876" i="21"/>
  <c r="H1838" i="21"/>
  <c r="H1800" i="21"/>
  <c r="H1762" i="21"/>
  <c r="H1724" i="21"/>
  <c r="K1724" i="21"/>
  <c r="H1686" i="21"/>
  <c r="H1648" i="21"/>
  <c r="H1610" i="21"/>
  <c r="H1572" i="21"/>
  <c r="H1534" i="21"/>
  <c r="K1534" i="21"/>
  <c r="H1496" i="21"/>
  <c r="H1458" i="21"/>
  <c r="H1877" i="21"/>
  <c r="H1839" i="21"/>
  <c r="K1839" i="21"/>
  <c r="H1801" i="21"/>
  <c r="H1763" i="21"/>
  <c r="H1725" i="21"/>
  <c r="H1687" i="21"/>
  <c r="H1649" i="21"/>
  <c r="K1649" i="21"/>
  <c r="H1611" i="21"/>
  <c r="H1573" i="21"/>
  <c r="H1535" i="21"/>
  <c r="H1497" i="21"/>
  <c r="H1459" i="21"/>
  <c r="K1459" i="21"/>
  <c r="H1879" i="21"/>
  <c r="K1879" i="21"/>
  <c r="H1841" i="21"/>
  <c r="H1803" i="21"/>
  <c r="H1765" i="21"/>
  <c r="H1727" i="21"/>
  <c r="H1689" i="21"/>
  <c r="H1651" i="21"/>
  <c r="L1651" i="21"/>
  <c r="H1613" i="21"/>
  <c r="H1575" i="21"/>
  <c r="H1537" i="21"/>
  <c r="H1499" i="21"/>
  <c r="K1499" i="21"/>
  <c r="H1461" i="21"/>
  <c r="H1880" i="21"/>
  <c r="H1842" i="21"/>
  <c r="H1804" i="21"/>
  <c r="K1804" i="21"/>
  <c r="H1766" i="21"/>
  <c r="H1728" i="21"/>
  <c r="H1690" i="21"/>
  <c r="K1690" i="21"/>
  <c r="H1652" i="21"/>
  <c r="H1614" i="21"/>
  <c r="H1576" i="21"/>
  <c r="H1538" i="21"/>
  <c r="H1500" i="21"/>
  <c r="H1462" i="21"/>
  <c r="H1881" i="21"/>
  <c r="H1843" i="21"/>
  <c r="H1805" i="21"/>
  <c r="H1767" i="21"/>
  <c r="H1729" i="21"/>
  <c r="K1729" i="21"/>
  <c r="H1691" i="21"/>
  <c r="H1653" i="21"/>
  <c r="H1615" i="21"/>
  <c r="H1577" i="21"/>
  <c r="H1539" i="21"/>
  <c r="H1501" i="21"/>
  <c r="H1463" i="21"/>
  <c r="H1882" i="21"/>
  <c r="H1844" i="21"/>
  <c r="K1844" i="21"/>
  <c r="H1806" i="21"/>
  <c r="H1768" i="21"/>
  <c r="H1730" i="21"/>
  <c r="H1692" i="21"/>
  <c r="H1654" i="21"/>
  <c r="H1616" i="21"/>
  <c r="H1578" i="21"/>
  <c r="H1540" i="21"/>
  <c r="K1540" i="21"/>
  <c r="H1502" i="21"/>
  <c r="H1464" i="21"/>
  <c r="K1464" i="21"/>
  <c r="H1883" i="21"/>
  <c r="H1845" i="21"/>
  <c r="H1807" i="21"/>
  <c r="H1769" i="21"/>
  <c r="K1769" i="21"/>
  <c r="H1731" i="21"/>
  <c r="H1693" i="21"/>
  <c r="H1655" i="21"/>
  <c r="K1655" i="21"/>
  <c r="H1617" i="21"/>
  <c r="H1579" i="21"/>
  <c r="K1579" i="21"/>
  <c r="H1541" i="21"/>
  <c r="H1503" i="21"/>
  <c r="L1503" i="21"/>
  <c r="H1465" i="21"/>
  <c r="K1465" i="21"/>
  <c r="H1884" i="21"/>
  <c r="K1884" i="21"/>
  <c r="H1846" i="21"/>
  <c r="H1808" i="21"/>
  <c r="H1770" i="21"/>
  <c r="H1732" i="21"/>
  <c r="H1694" i="21"/>
  <c r="H1656" i="21"/>
  <c r="H1618" i="21"/>
  <c r="H1580" i="21"/>
  <c r="H1542" i="21"/>
  <c r="H1504" i="21"/>
  <c r="K1504" i="21"/>
  <c r="H1466" i="21"/>
  <c r="H1885" i="21"/>
  <c r="H1847" i="21"/>
  <c r="H1809" i="21"/>
  <c r="K1809" i="21"/>
  <c r="H1771" i="21"/>
  <c r="H1733" i="21"/>
  <c r="H1695" i="21"/>
  <c r="K1695" i="21"/>
  <c r="H1657" i="21"/>
  <c r="H1619" i="21"/>
  <c r="K1619" i="21"/>
  <c r="H1581" i="21"/>
  <c r="H1543" i="21"/>
  <c r="H1505" i="21"/>
  <c r="H1467" i="21"/>
  <c r="H1886" i="21"/>
  <c r="H1848" i="21"/>
  <c r="H1810" i="21"/>
  <c r="H1772" i="21"/>
  <c r="H1734" i="21"/>
  <c r="K1734" i="21"/>
  <c r="H1696" i="21"/>
  <c r="H1658" i="21"/>
  <c r="H1620" i="21"/>
  <c r="H1582" i="21"/>
  <c r="H1544" i="21"/>
  <c r="K1544" i="21"/>
  <c r="H1506" i="21"/>
  <c r="H1468" i="21"/>
  <c r="H1887" i="21"/>
  <c r="H1849" i="21"/>
  <c r="K1849" i="21"/>
  <c r="H1811" i="21"/>
  <c r="H1773" i="21"/>
  <c r="H1735" i="21"/>
  <c r="K1735" i="21"/>
  <c r="H1697" i="21"/>
  <c r="H1659" i="21"/>
  <c r="K1659" i="21"/>
  <c r="H1621" i="21"/>
  <c r="H1583" i="21"/>
  <c r="H1545" i="21"/>
  <c r="K1545" i="21"/>
  <c r="H1507" i="21"/>
  <c r="H1469" i="21"/>
  <c r="K1469" i="21"/>
  <c r="H1888" i="21"/>
  <c r="H1850" i="21"/>
  <c r="H1812" i="21"/>
  <c r="H1774" i="21"/>
  <c r="K1774" i="21"/>
  <c r="H1736" i="21"/>
  <c r="H1698" i="21"/>
  <c r="H1660" i="21"/>
  <c r="H1622" i="21"/>
  <c r="H1584" i="21"/>
  <c r="K1584" i="21"/>
  <c r="H1546" i="21"/>
  <c r="H1508" i="21"/>
  <c r="H1470" i="21"/>
  <c r="H1889" i="21"/>
  <c r="K1889" i="21"/>
  <c r="H1851" i="21"/>
  <c r="H1813" i="21"/>
  <c r="H1775" i="21"/>
  <c r="H1737" i="21"/>
  <c r="H1699" i="21"/>
  <c r="K1699" i="21"/>
  <c r="H1661" i="21"/>
  <c r="H1623" i="21"/>
  <c r="H1585" i="21"/>
  <c r="H1547" i="21"/>
  <c r="H1509" i="21"/>
  <c r="H1471" i="21"/>
  <c r="H1890" i="21"/>
  <c r="H1852" i="21"/>
  <c r="H1814" i="21"/>
  <c r="K1814" i="21"/>
  <c r="H1776" i="21"/>
  <c r="H1738" i="21"/>
  <c r="H1700" i="21"/>
  <c r="H1662" i="21"/>
  <c r="H1624" i="21"/>
  <c r="K1624" i="21"/>
  <c r="H1586" i="21"/>
  <c r="H1548" i="21"/>
  <c r="H1510" i="21"/>
  <c r="H1472" i="21"/>
  <c r="H1891" i="21"/>
  <c r="H1853" i="21"/>
  <c r="H1815" i="21"/>
  <c r="H1777" i="21"/>
  <c r="H1739" i="21"/>
  <c r="K1739" i="21"/>
  <c r="H1701" i="21"/>
  <c r="H1663" i="21"/>
  <c r="H1625" i="21"/>
  <c r="H1587" i="21"/>
  <c r="H1549" i="21"/>
  <c r="H1511" i="21"/>
  <c r="H1473" i="21"/>
  <c r="H1892" i="21"/>
  <c r="H1854" i="21"/>
  <c r="K1854" i="21"/>
  <c r="H1816" i="21"/>
  <c r="H1778" i="21"/>
  <c r="H1740" i="21"/>
  <c r="K1740" i="21"/>
  <c r="H1702" i="21"/>
  <c r="H1664" i="21"/>
  <c r="K1664" i="21"/>
  <c r="H1626" i="21"/>
  <c r="H1588" i="21"/>
  <c r="H1550" i="21"/>
  <c r="K1550" i="21"/>
  <c r="H1512" i="21"/>
  <c r="H1474" i="21"/>
  <c r="K1474" i="21"/>
  <c r="H1893" i="21"/>
  <c r="H1855" i="21"/>
  <c r="H1817" i="21"/>
  <c r="H1779" i="21"/>
  <c r="K1779" i="21"/>
  <c r="H1741" i="21"/>
  <c r="H1703" i="21"/>
  <c r="H1665" i="21"/>
  <c r="H1627" i="21"/>
  <c r="H1589" i="21"/>
  <c r="K1589" i="21"/>
  <c r="H1551" i="21"/>
  <c r="H1513" i="21"/>
  <c r="H1475" i="21"/>
  <c r="H1894" i="21"/>
  <c r="K1894" i="21"/>
  <c r="H1856" i="21"/>
  <c r="H1818" i="21"/>
  <c r="H1780" i="21"/>
  <c r="H1742" i="21"/>
  <c r="H1704" i="21"/>
  <c r="K1704" i="21"/>
  <c r="H1666" i="21"/>
  <c r="H1628" i="21"/>
  <c r="H1590" i="21"/>
  <c r="H1552" i="21"/>
  <c r="H1514" i="21"/>
  <c r="K1514" i="21"/>
  <c r="H1476" i="21"/>
  <c r="H1895" i="21"/>
  <c r="H1857" i="21"/>
  <c r="H1819" i="21"/>
  <c r="K1819" i="21"/>
  <c r="H1781" i="21"/>
  <c r="H1743" i="21"/>
  <c r="H1705" i="21"/>
  <c r="K1705" i="21"/>
  <c r="H1667" i="21"/>
  <c r="H1629" i="21"/>
  <c r="K1629" i="21"/>
  <c r="H1591" i="21"/>
  <c r="H1553" i="21"/>
  <c r="H1515" i="21"/>
  <c r="H1477" i="21"/>
  <c r="H1896" i="21"/>
  <c r="H1858" i="21"/>
  <c r="H1820" i="21"/>
  <c r="K1820" i="21"/>
  <c r="H1782" i="21"/>
  <c r="H1744" i="21"/>
  <c r="K1744" i="21"/>
  <c r="H1706" i="21"/>
  <c r="H1668" i="21"/>
  <c r="H1630" i="21"/>
  <c r="H1592" i="21"/>
  <c r="H1554" i="21"/>
  <c r="K1554" i="21"/>
  <c r="H1516" i="21"/>
  <c r="H1478" i="21"/>
  <c r="H1897" i="21"/>
  <c r="H1859" i="21"/>
  <c r="H1821" i="21"/>
  <c r="H1783" i="21"/>
  <c r="H1745" i="21"/>
  <c r="K1745" i="21"/>
  <c r="H1707" i="21"/>
  <c r="H1669" i="21"/>
  <c r="K1669" i="21"/>
  <c r="H1631" i="21"/>
  <c r="H1593" i="21"/>
  <c r="H1555" i="21"/>
  <c r="K1555" i="21"/>
  <c r="H1517" i="21"/>
  <c r="H1479" i="21"/>
  <c r="K1479" i="21"/>
  <c r="H1898" i="21"/>
  <c r="H1860" i="21"/>
  <c r="H1822" i="21"/>
  <c r="H1784" i="21"/>
  <c r="K1784" i="21"/>
  <c r="H1746" i="21"/>
  <c r="H1708" i="21"/>
  <c r="H1670" i="21"/>
  <c r="H1632" i="21"/>
  <c r="H1594" i="21"/>
  <c r="H1556" i="21"/>
  <c r="H1518" i="21"/>
  <c r="H1480" i="21"/>
  <c r="H1878" i="21"/>
  <c r="H1840" i="21"/>
  <c r="K1840" i="21"/>
  <c r="H1802" i="21"/>
  <c r="H1764" i="21"/>
  <c r="K1764" i="21"/>
  <c r="H1726" i="21"/>
  <c r="H1688" i="21"/>
  <c r="H1650" i="21"/>
  <c r="K1650" i="21"/>
  <c r="H1612" i="21"/>
  <c r="H1574" i="21"/>
  <c r="K1574" i="21"/>
  <c r="H1536" i="21"/>
  <c r="H1498" i="21"/>
  <c r="H1460" i="21"/>
  <c r="J1087" i="21"/>
  <c r="J989" i="21"/>
  <c r="J891" i="21"/>
  <c r="N793" i="21"/>
  <c r="J793" i="21"/>
  <c r="H2737" i="21"/>
  <c r="L2737" i="21"/>
  <c r="H2699" i="21"/>
  <c r="H2661" i="21"/>
  <c r="H2623" i="21"/>
  <c r="L2623" i="21"/>
  <c r="H2585" i="21"/>
  <c r="H2547" i="21"/>
  <c r="K2547" i="21"/>
  <c r="H2509" i="21"/>
  <c r="K2509" i="21"/>
  <c r="H2471" i="21"/>
  <c r="K2471" i="21"/>
  <c r="H2433" i="21"/>
  <c r="L2433" i="21"/>
  <c r="H2395" i="21"/>
  <c r="H2357" i="21"/>
  <c r="H2319" i="21"/>
  <c r="K2319" i="21"/>
  <c r="J2767" i="21"/>
  <c r="P2767" i="21"/>
  <c r="J2729" i="21"/>
  <c r="J2691" i="21"/>
  <c r="J2653" i="21"/>
  <c r="P2653" i="21"/>
  <c r="N2653" i="21"/>
  <c r="O2653" i="21"/>
  <c r="J2739" i="21"/>
  <c r="P2739" i="21"/>
  <c r="J2701" i="21"/>
  <c r="J2663" i="21"/>
  <c r="J2625" i="21"/>
  <c r="J2587" i="21"/>
  <c r="J2549" i="21"/>
  <c r="N2549" i="21"/>
  <c r="J2773" i="21"/>
  <c r="P2773" i="21"/>
  <c r="J2735" i="21"/>
  <c r="N2697" i="21"/>
  <c r="J2697" i="21"/>
  <c r="J2759" i="21"/>
  <c r="P2759" i="21"/>
  <c r="J2721" i="21"/>
  <c r="N2683" i="21"/>
  <c r="J2683" i="21"/>
  <c r="P2683" i="21"/>
  <c r="J2752" i="21"/>
  <c r="J2714" i="21"/>
  <c r="N2676" i="21"/>
  <c r="J2676" i="21"/>
  <c r="K2493" i="21"/>
  <c r="L2506" i="21"/>
  <c r="L2514" i="21"/>
  <c r="K2552" i="21"/>
  <c r="K2657" i="21"/>
  <c r="O2664" i="21"/>
  <c r="O2668" i="21"/>
  <c r="O2672" i="21"/>
  <c r="K3336" i="21"/>
  <c r="K3358" i="21"/>
  <c r="K3402" i="21"/>
  <c r="J3498" i="21"/>
  <c r="J3476" i="21"/>
  <c r="N3454" i="21"/>
  <c r="J3454" i="21"/>
  <c r="J3487" i="21"/>
  <c r="J3465" i="21"/>
  <c r="N3443" i="21"/>
  <c r="J3443" i="21"/>
  <c r="Q101" i="21"/>
  <c r="O101" i="21"/>
  <c r="Q102" i="21"/>
  <c r="O102" i="21"/>
  <c r="Q103" i="21"/>
  <c r="O103" i="21"/>
  <c r="Q104" i="21"/>
  <c r="O104" i="21"/>
  <c r="Q105" i="21"/>
  <c r="O105" i="21"/>
  <c r="Q106" i="21"/>
  <c r="O106" i="21"/>
  <c r="Q107" i="21"/>
  <c r="O107" i="21"/>
  <c r="Q108" i="21"/>
  <c r="O108" i="21"/>
  <c r="Q109" i="21"/>
  <c r="O109" i="21"/>
  <c r="Q110" i="21"/>
  <c r="O110" i="21"/>
  <c r="Q111" i="21"/>
  <c r="O111" i="21"/>
  <c r="Q112" i="21"/>
  <c r="O112" i="21"/>
  <c r="Q113" i="21"/>
  <c r="O113" i="21"/>
  <c r="Q114" i="21"/>
  <c r="O114" i="21"/>
  <c r="Q115" i="21"/>
  <c r="O115" i="21"/>
  <c r="Q116" i="21"/>
  <c r="O116" i="21"/>
  <c r="Q117" i="21"/>
  <c r="O117" i="21"/>
  <c r="Q118" i="21"/>
  <c r="O118" i="21"/>
  <c r="Q119" i="21"/>
  <c r="O119" i="21"/>
  <c r="Q120" i="21"/>
  <c r="O120" i="21"/>
  <c r="Q121" i="21"/>
  <c r="O121" i="21"/>
  <c r="Q122" i="21"/>
  <c r="O122" i="21"/>
  <c r="Q123" i="21"/>
  <c r="O123" i="21"/>
  <c r="Q124" i="21"/>
  <c r="O124" i="21"/>
  <c r="Q125" i="21"/>
  <c r="O125" i="21"/>
  <c r="Q126" i="21"/>
  <c r="O126" i="21"/>
  <c r="Q127" i="21"/>
  <c r="O127" i="21"/>
  <c r="Q128" i="21"/>
  <c r="O128" i="21"/>
  <c r="Q129" i="21"/>
  <c r="O129" i="21"/>
  <c r="Q130" i="21"/>
  <c r="O130" i="21"/>
  <c r="Q131" i="21"/>
  <c r="O131" i="21"/>
  <c r="Q132" i="21"/>
  <c r="O132" i="21"/>
  <c r="Q133" i="21"/>
  <c r="O133" i="21"/>
  <c r="Q134" i="21"/>
  <c r="O134" i="21"/>
  <c r="Q135" i="21"/>
  <c r="O135" i="21"/>
  <c r="Q136" i="21"/>
  <c r="O136" i="21"/>
  <c r="Q137" i="21"/>
  <c r="O137" i="21"/>
  <c r="Q138" i="21"/>
  <c r="O138" i="21"/>
  <c r="Q139" i="21"/>
  <c r="O139" i="21"/>
  <c r="Q140" i="21"/>
  <c r="O140" i="21"/>
  <c r="Q141" i="21"/>
  <c r="O141" i="21"/>
  <c r="Q142" i="21"/>
  <c r="O142" i="21"/>
  <c r="Q143" i="21"/>
  <c r="O143" i="21"/>
  <c r="Q144" i="21"/>
  <c r="O144" i="21"/>
  <c r="Q145" i="21"/>
  <c r="O145" i="21"/>
  <c r="Q146" i="21"/>
  <c r="O146" i="21"/>
  <c r="Q147" i="21"/>
  <c r="O147" i="21"/>
  <c r="Q148" i="21"/>
  <c r="O148" i="21"/>
  <c r="Q149" i="21"/>
  <c r="O149" i="21"/>
  <c r="Q150" i="21"/>
  <c r="O150" i="21"/>
  <c r="Q151" i="21"/>
  <c r="O151" i="21"/>
  <c r="Q152" i="21"/>
  <c r="O152" i="21"/>
  <c r="Q153" i="21"/>
  <c r="O153" i="21"/>
  <c r="Q154" i="21"/>
  <c r="O154" i="21"/>
  <c r="Q155" i="21"/>
  <c r="O155" i="21"/>
  <c r="Q156" i="21"/>
  <c r="O156" i="21"/>
  <c r="Q157" i="21"/>
  <c r="O157" i="21"/>
  <c r="Q158" i="21"/>
  <c r="O158" i="21"/>
  <c r="Q159" i="21"/>
  <c r="O159" i="21"/>
  <c r="Q160" i="21"/>
  <c r="O160" i="21"/>
  <c r="Q161" i="21"/>
  <c r="O161" i="21"/>
  <c r="Q162" i="21"/>
  <c r="O162" i="21"/>
  <c r="Q163" i="21"/>
  <c r="O163" i="21"/>
  <c r="Q164" i="21"/>
  <c r="O164" i="21"/>
  <c r="Q165" i="21"/>
  <c r="O165" i="21"/>
  <c r="Q166" i="21"/>
  <c r="O166" i="21"/>
  <c r="Q167" i="21"/>
  <c r="O167" i="21"/>
  <c r="Q168" i="21"/>
  <c r="O168" i="21"/>
  <c r="Q169" i="21"/>
  <c r="O169" i="21"/>
  <c r="Q170" i="21"/>
  <c r="O170" i="21"/>
  <c r="Q171" i="21"/>
  <c r="O171" i="21"/>
  <c r="Q172" i="21"/>
  <c r="O172" i="21"/>
  <c r="Q173" i="21"/>
  <c r="O173" i="21"/>
  <c r="Q174" i="21"/>
  <c r="O174" i="21"/>
  <c r="Q175" i="21"/>
  <c r="O175" i="21"/>
  <c r="Q176" i="21"/>
  <c r="O176" i="21"/>
  <c r="Q177" i="21"/>
  <c r="O177" i="21"/>
  <c r="Q178" i="21"/>
  <c r="O178" i="21"/>
  <c r="Q179" i="21"/>
  <c r="O179" i="21"/>
  <c r="Q180" i="21"/>
  <c r="O180" i="21"/>
  <c r="Q181" i="21"/>
  <c r="O181" i="21"/>
  <c r="Q182" i="21"/>
  <c r="O182" i="21"/>
  <c r="Q183" i="21"/>
  <c r="O183" i="21"/>
  <c r="Q184" i="21"/>
  <c r="O184" i="21"/>
  <c r="Q185" i="21"/>
  <c r="O185" i="21"/>
  <c r="Q186" i="21"/>
  <c r="O186" i="21"/>
  <c r="Q187" i="21"/>
  <c r="O187" i="21"/>
  <c r="Q188" i="21"/>
  <c r="O188" i="21"/>
  <c r="Q189" i="21"/>
  <c r="O189" i="21"/>
  <c r="Q190" i="21"/>
  <c r="O190" i="21"/>
  <c r="Q191" i="21"/>
  <c r="O191" i="21"/>
  <c r="Q192" i="21"/>
  <c r="O192" i="21"/>
  <c r="Q193" i="21"/>
  <c r="O193" i="21"/>
  <c r="Q194" i="21"/>
  <c r="O194" i="21"/>
  <c r="Q195" i="21"/>
  <c r="O195" i="21"/>
  <c r="Q196" i="21"/>
  <c r="O196" i="21"/>
  <c r="Q197" i="21"/>
  <c r="O197" i="21"/>
  <c r="Q198" i="21"/>
  <c r="O198" i="21"/>
  <c r="Q199" i="21"/>
  <c r="O199" i="21"/>
  <c r="Q200" i="21"/>
  <c r="O200" i="21"/>
  <c r="Q201" i="21"/>
  <c r="O201" i="21"/>
  <c r="Q202" i="21"/>
  <c r="O202" i="21"/>
  <c r="Q203" i="21"/>
  <c r="O203" i="21"/>
  <c r="Q204" i="21"/>
  <c r="O204" i="21"/>
  <c r="Q205" i="21"/>
  <c r="O205" i="21"/>
  <c r="Q206" i="21"/>
  <c r="O206" i="21"/>
  <c r="Q207" i="21"/>
  <c r="O207" i="21"/>
  <c r="Q208" i="21"/>
  <c r="O208" i="21"/>
  <c r="Q209" i="21"/>
  <c r="O209" i="21"/>
  <c r="Q210" i="21"/>
  <c r="O210" i="21"/>
  <c r="Q211" i="21"/>
  <c r="O211" i="21"/>
  <c r="Q212" i="21"/>
  <c r="O212" i="21"/>
  <c r="Q213" i="21"/>
  <c r="O213" i="21"/>
  <c r="Q214" i="21"/>
  <c r="O214" i="21"/>
  <c r="Q215" i="21"/>
  <c r="O215" i="21"/>
  <c r="Q216" i="21"/>
  <c r="O216" i="21"/>
  <c r="Q217" i="21"/>
  <c r="O217" i="21"/>
  <c r="Q218" i="21"/>
  <c r="O218" i="21"/>
  <c r="Q219" i="21"/>
  <c r="O219" i="21"/>
  <c r="Q220" i="21"/>
  <c r="O220" i="21"/>
  <c r="Q221" i="21"/>
  <c r="O221" i="21"/>
  <c r="Q222" i="21"/>
  <c r="O222" i="21"/>
  <c r="Q223" i="21"/>
  <c r="O223" i="21"/>
  <c r="Q224" i="21"/>
  <c r="O224" i="21"/>
  <c r="Q225" i="21"/>
  <c r="O225" i="21"/>
  <c r="Q226" i="21"/>
  <c r="O226" i="21"/>
  <c r="Q227" i="21"/>
  <c r="O227" i="21"/>
  <c r="Q228" i="21"/>
  <c r="O228" i="21"/>
  <c r="Q229" i="21"/>
  <c r="O229" i="21"/>
  <c r="Q230" i="21"/>
  <c r="O230" i="21"/>
  <c r="Q231" i="21"/>
  <c r="O231" i="21"/>
  <c r="Q232" i="21"/>
  <c r="O232" i="21"/>
  <c r="Q233" i="21"/>
  <c r="O233" i="21"/>
  <c r="Q234" i="21"/>
  <c r="O234" i="21"/>
  <c r="Q235" i="21"/>
  <c r="O235" i="21"/>
  <c r="Q236" i="21"/>
  <c r="O236" i="21"/>
  <c r="Q237" i="21"/>
  <c r="O237" i="21"/>
  <c r="Q238" i="21"/>
  <c r="O238" i="21"/>
  <c r="Q239" i="21"/>
  <c r="O239" i="21"/>
  <c r="Q240" i="21"/>
  <c r="O240" i="21"/>
  <c r="Q241" i="21"/>
  <c r="O241" i="21"/>
  <c r="Q242" i="21"/>
  <c r="O242" i="21"/>
  <c r="Q243" i="21"/>
  <c r="O243" i="21"/>
  <c r="Q244" i="21"/>
  <c r="O244" i="21"/>
  <c r="Q245" i="21"/>
  <c r="O245" i="21"/>
  <c r="Q246" i="21"/>
  <c r="O246" i="21"/>
  <c r="Q247" i="21"/>
  <c r="O247" i="21"/>
  <c r="Q248" i="21"/>
  <c r="O248" i="21"/>
  <c r="Q249" i="21"/>
  <c r="O249" i="21"/>
  <c r="Q250" i="21"/>
  <c r="O250" i="21"/>
  <c r="Q251" i="21"/>
  <c r="O251" i="21"/>
  <c r="Q252" i="21"/>
  <c r="O252" i="21"/>
  <c r="Q253" i="21"/>
  <c r="O253" i="21"/>
  <c r="Q254" i="21"/>
  <c r="O254" i="21"/>
  <c r="Q255" i="21"/>
  <c r="O255" i="21"/>
  <c r="Q256" i="21"/>
  <c r="O256" i="21"/>
  <c r="Q257" i="21"/>
  <c r="O257" i="21"/>
  <c r="Q258" i="21"/>
  <c r="O258" i="21"/>
  <c r="Q259" i="21"/>
  <c r="O259" i="21"/>
  <c r="Q260" i="21"/>
  <c r="O260" i="21"/>
  <c r="Q261" i="21"/>
  <c r="O261" i="21"/>
  <c r="Q262" i="21"/>
  <c r="O262" i="21"/>
  <c r="Q263" i="21"/>
  <c r="O263" i="21"/>
  <c r="Q264" i="21"/>
  <c r="O264" i="21"/>
  <c r="Q265" i="21"/>
  <c r="O265" i="21"/>
  <c r="Q266" i="21"/>
  <c r="O266" i="21"/>
  <c r="Q267" i="21"/>
  <c r="O267" i="21"/>
  <c r="Q268" i="21"/>
  <c r="O268" i="21"/>
  <c r="Q269" i="21"/>
  <c r="O269" i="21"/>
  <c r="Q270" i="21"/>
  <c r="O270" i="21"/>
  <c r="Q271" i="21"/>
  <c r="O271" i="21"/>
  <c r="Q272" i="21"/>
  <c r="O272" i="21"/>
  <c r="Q273" i="21"/>
  <c r="O273" i="21"/>
  <c r="Q274" i="21"/>
  <c r="O274" i="21"/>
  <c r="Q275" i="21"/>
  <c r="O275" i="21"/>
  <c r="Q276" i="21"/>
  <c r="O276" i="21"/>
  <c r="Q277" i="21"/>
  <c r="O277" i="21"/>
  <c r="Q278" i="21"/>
  <c r="O278" i="21"/>
  <c r="Q279" i="21"/>
  <c r="O279" i="21"/>
  <c r="Q280" i="21"/>
  <c r="O280" i="21"/>
  <c r="Q281" i="21"/>
  <c r="O281" i="21"/>
  <c r="Q282" i="21"/>
  <c r="O282" i="21"/>
  <c r="Q283" i="21"/>
  <c r="O283" i="21"/>
  <c r="Q284" i="21"/>
  <c r="O284" i="21"/>
  <c r="Q285" i="21"/>
  <c r="O285" i="21"/>
  <c r="Q286" i="21"/>
  <c r="O286" i="21"/>
  <c r="Q287" i="21"/>
  <c r="O287" i="21"/>
  <c r="Q288" i="21"/>
  <c r="O288" i="21"/>
  <c r="Q289" i="21"/>
  <c r="O289" i="21"/>
  <c r="Q290" i="21"/>
  <c r="O290" i="21"/>
  <c r="Q291" i="21"/>
  <c r="O291" i="21"/>
  <c r="Q292" i="21"/>
  <c r="O292" i="21"/>
  <c r="Q293" i="21"/>
  <c r="O293" i="21"/>
  <c r="Q294" i="21"/>
  <c r="O294" i="21"/>
  <c r="Q295" i="21"/>
  <c r="O295" i="21"/>
  <c r="Q296" i="21"/>
  <c r="O296" i="21"/>
  <c r="Q297" i="21"/>
  <c r="O297" i="21"/>
  <c r="Q298" i="21"/>
  <c r="O298" i="21"/>
  <c r="Q299" i="21"/>
  <c r="O299" i="21"/>
  <c r="Q300" i="21"/>
  <c r="O300" i="21"/>
  <c r="Q301" i="21"/>
  <c r="O301" i="21"/>
  <c r="Q302" i="21"/>
  <c r="O302" i="21"/>
  <c r="Q303" i="21"/>
  <c r="O303" i="21"/>
  <c r="Q304" i="21"/>
  <c r="O304" i="21"/>
  <c r="Q305" i="21"/>
  <c r="O305" i="21"/>
  <c r="Q306" i="21"/>
  <c r="O306" i="21"/>
  <c r="Q307" i="21"/>
  <c r="O307" i="21"/>
  <c r="Q308" i="21"/>
  <c r="O308" i="21"/>
  <c r="Q309" i="21"/>
  <c r="O309" i="21"/>
  <c r="Q310" i="21"/>
  <c r="O310" i="21"/>
  <c r="Q311" i="21"/>
  <c r="O311" i="21"/>
  <c r="Q312" i="21"/>
  <c r="O312" i="21"/>
  <c r="Q313" i="21"/>
  <c r="O313" i="21"/>
  <c r="Q314" i="21"/>
  <c r="O314" i="21"/>
  <c r="Q315" i="21"/>
  <c r="O315" i="21"/>
  <c r="Q316" i="21"/>
  <c r="O316" i="21"/>
  <c r="Q317" i="21"/>
  <c r="O317" i="21"/>
  <c r="Q318" i="21"/>
  <c r="O318" i="21"/>
  <c r="Q319" i="21"/>
  <c r="O319" i="21"/>
  <c r="Q320" i="21"/>
  <c r="O320" i="21"/>
  <c r="Q321" i="21"/>
  <c r="O321" i="21"/>
  <c r="Q322" i="21"/>
  <c r="O322" i="21"/>
  <c r="Q323" i="21"/>
  <c r="O323" i="21"/>
  <c r="Q324" i="21"/>
  <c r="O324" i="21"/>
  <c r="Q325" i="21"/>
  <c r="O325" i="21"/>
  <c r="Q326" i="21"/>
  <c r="O326" i="21"/>
  <c r="Q327" i="21"/>
  <c r="O327" i="21"/>
  <c r="Q328" i="21"/>
  <c r="O328" i="21"/>
  <c r="Q329" i="21"/>
  <c r="O329" i="21"/>
  <c r="Q330" i="21"/>
  <c r="O330" i="21"/>
  <c r="Q331" i="21"/>
  <c r="O331" i="21"/>
  <c r="Q332" i="21"/>
  <c r="O332" i="21"/>
  <c r="Q333" i="21"/>
  <c r="O333" i="21"/>
  <c r="Q334" i="21"/>
  <c r="O334" i="21"/>
  <c r="Q335" i="21"/>
  <c r="O335" i="21"/>
  <c r="Q336" i="21"/>
  <c r="O336" i="21"/>
  <c r="Q337" i="21"/>
  <c r="O337" i="21"/>
  <c r="Q338" i="21"/>
  <c r="O338" i="21"/>
  <c r="Q339" i="21"/>
  <c r="O339" i="21"/>
  <c r="Q340" i="21"/>
  <c r="O340" i="21"/>
  <c r="Q341" i="21"/>
  <c r="O341" i="21"/>
  <c r="Q342" i="21"/>
  <c r="O342" i="21"/>
  <c r="Q343" i="21"/>
  <c r="O343" i="21"/>
  <c r="Q344" i="21"/>
  <c r="O344" i="21"/>
  <c r="Q345" i="21"/>
  <c r="O345" i="21"/>
  <c r="Q346" i="21"/>
  <c r="O346" i="21"/>
  <c r="Q347" i="21"/>
  <c r="O347" i="21"/>
  <c r="Q348" i="21"/>
  <c r="O348" i="21"/>
  <c r="Q349" i="21"/>
  <c r="O349" i="21"/>
  <c r="Q350" i="21"/>
  <c r="O350" i="21"/>
  <c r="Q351" i="21"/>
  <c r="O351" i="21"/>
  <c r="Q352" i="21"/>
  <c r="O352" i="21"/>
  <c r="Q353" i="21"/>
  <c r="O353" i="21"/>
  <c r="Q354" i="21"/>
  <c r="O354" i="21"/>
  <c r="Q355" i="21"/>
  <c r="O355" i="21"/>
  <c r="Q356" i="21"/>
  <c r="O356" i="21"/>
  <c r="Q357" i="21"/>
  <c r="O357" i="21"/>
  <c r="Q358" i="21"/>
  <c r="O358" i="21"/>
  <c r="Q359" i="21"/>
  <c r="O359" i="21"/>
  <c r="Q360" i="21"/>
  <c r="O360" i="21"/>
  <c r="Q361" i="21"/>
  <c r="O361" i="21"/>
  <c r="Q362" i="21"/>
  <c r="O362" i="21"/>
  <c r="Q363" i="21"/>
  <c r="O363" i="21"/>
  <c r="Q364" i="21"/>
  <c r="O364" i="21"/>
  <c r="Q365" i="21"/>
  <c r="O365" i="21"/>
  <c r="Q366" i="21"/>
  <c r="O366" i="21"/>
  <c r="Q367" i="21"/>
  <c r="O367" i="21"/>
  <c r="Q368" i="21"/>
  <c r="O368" i="21"/>
  <c r="Q369" i="21"/>
  <c r="O369" i="21"/>
  <c r="Q370" i="21"/>
  <c r="O370" i="21"/>
  <c r="Q371" i="21"/>
  <c r="O371" i="21"/>
  <c r="Q372" i="21"/>
  <c r="O372" i="21"/>
  <c r="Q373" i="21"/>
  <c r="O373" i="21"/>
  <c r="Q374" i="21"/>
  <c r="O374" i="21"/>
  <c r="Q375" i="21"/>
  <c r="O375" i="21"/>
  <c r="Q376" i="21"/>
  <c r="O376" i="21"/>
  <c r="Q377" i="21"/>
  <c r="O377" i="21"/>
  <c r="Q378" i="21"/>
  <c r="O378" i="21"/>
  <c r="Q379" i="21"/>
  <c r="O379" i="21"/>
  <c r="Q380" i="21"/>
  <c r="O380" i="21"/>
  <c r="Q381" i="21"/>
  <c r="O381" i="21"/>
  <c r="Q382" i="21"/>
  <c r="O382" i="21"/>
  <c r="Q383" i="21"/>
  <c r="O383" i="21"/>
  <c r="Q384" i="21"/>
  <c r="O384" i="21"/>
  <c r="Q385" i="21"/>
  <c r="O385" i="21"/>
  <c r="Q386" i="21"/>
  <c r="O386" i="21"/>
  <c r="Q387" i="21"/>
  <c r="O387" i="21"/>
  <c r="Q388" i="21"/>
  <c r="O388" i="21"/>
  <c r="Q389" i="21"/>
  <c r="O389" i="21"/>
  <c r="Q390" i="21"/>
  <c r="O390" i="21"/>
  <c r="Q391" i="21"/>
  <c r="O391" i="21"/>
  <c r="Q392" i="21"/>
  <c r="O392" i="21"/>
  <c r="Q393" i="21"/>
  <c r="O393" i="21"/>
  <c r="Q394" i="21"/>
  <c r="O394" i="21"/>
  <c r="Q395" i="21"/>
  <c r="O395" i="21"/>
  <c r="Q396" i="21"/>
  <c r="O396" i="21"/>
  <c r="Q397" i="21"/>
  <c r="O397" i="21"/>
  <c r="Q398" i="21"/>
  <c r="O398" i="21"/>
  <c r="Q399" i="21"/>
  <c r="O399" i="21"/>
  <c r="Q400" i="21"/>
  <c r="O400" i="21"/>
  <c r="Q401" i="21"/>
  <c r="O401" i="21"/>
  <c r="Q402" i="21"/>
  <c r="O402" i="21"/>
  <c r="Q403" i="21"/>
  <c r="O403" i="21"/>
  <c r="Q404" i="21"/>
  <c r="O404" i="21"/>
  <c r="Q405" i="21"/>
  <c r="O405" i="21"/>
  <c r="Q406" i="21"/>
  <c r="O406" i="21"/>
  <c r="Q407" i="21"/>
  <c r="O407" i="21"/>
  <c r="Q408" i="21"/>
  <c r="O408" i="21"/>
  <c r="Q409" i="21"/>
  <c r="O409" i="21"/>
  <c r="Q410" i="21"/>
  <c r="O410" i="21"/>
  <c r="Q411" i="21"/>
  <c r="O411" i="21"/>
  <c r="Q412" i="21"/>
  <c r="O412" i="21"/>
  <c r="Q413" i="21"/>
  <c r="O413" i="21"/>
  <c r="Q414" i="21"/>
  <c r="O414" i="21"/>
  <c r="Q415" i="21"/>
  <c r="O415" i="21"/>
  <c r="Q416" i="21"/>
  <c r="O416" i="21"/>
  <c r="Q417" i="21"/>
  <c r="O417" i="21"/>
  <c r="Q418" i="21"/>
  <c r="O418" i="21"/>
  <c r="Q419" i="21"/>
  <c r="O419" i="21"/>
  <c r="Q420" i="21"/>
  <c r="O420" i="21"/>
  <c r="Q421" i="21"/>
  <c r="O421" i="21"/>
  <c r="Q422" i="21"/>
  <c r="O422" i="21"/>
  <c r="Q423" i="21"/>
  <c r="O423" i="21"/>
  <c r="Q424" i="21"/>
  <c r="O424" i="21"/>
  <c r="Q425" i="21"/>
  <c r="O425" i="21"/>
  <c r="Q426" i="21"/>
  <c r="O426" i="21"/>
  <c r="Q427" i="21"/>
  <c r="O427" i="21"/>
  <c r="Q428" i="21"/>
  <c r="O428" i="21"/>
  <c r="Q429" i="21"/>
  <c r="O429" i="21"/>
  <c r="Q430" i="21"/>
  <c r="O430" i="21"/>
  <c r="Q431" i="21"/>
  <c r="O431" i="21"/>
  <c r="Q432" i="21"/>
  <c r="O432" i="21"/>
  <c r="Q433" i="21"/>
  <c r="O433" i="21"/>
  <c r="Q434" i="21"/>
  <c r="O434" i="21"/>
  <c r="Q435" i="21"/>
  <c r="O435" i="21"/>
  <c r="Q436" i="21"/>
  <c r="O436" i="21"/>
  <c r="Q437" i="21"/>
  <c r="O437" i="21"/>
  <c r="Q438" i="21"/>
  <c r="O438" i="21"/>
  <c r="Q439" i="21"/>
  <c r="O439" i="21"/>
  <c r="Q440" i="21"/>
  <c r="O440" i="21"/>
  <c r="Q441" i="21"/>
  <c r="O441" i="21"/>
  <c r="Q442" i="21"/>
  <c r="O442" i="21"/>
  <c r="Q443" i="21"/>
  <c r="O443" i="21"/>
  <c r="Q444" i="21"/>
  <c r="O444" i="21"/>
  <c r="Q445" i="21"/>
  <c r="O445" i="21"/>
  <c r="Q446" i="21"/>
  <c r="O446" i="21"/>
  <c r="Q447" i="21"/>
  <c r="O447" i="21"/>
  <c r="Q448" i="21"/>
  <c r="O448" i="21"/>
  <c r="Q449" i="21"/>
  <c r="O449" i="21"/>
  <c r="Q450" i="21"/>
  <c r="O450" i="21"/>
  <c r="Q451" i="21"/>
  <c r="O451" i="21"/>
  <c r="Q452" i="21"/>
  <c r="O452" i="21"/>
  <c r="Q453" i="21"/>
  <c r="O453" i="21"/>
  <c r="Q454" i="21"/>
  <c r="O454" i="21"/>
  <c r="Q455" i="21"/>
  <c r="O455" i="21"/>
  <c r="Q456" i="21"/>
  <c r="O456" i="21"/>
  <c r="Q457" i="21"/>
  <c r="O457" i="21"/>
  <c r="Q458" i="21"/>
  <c r="O458" i="21"/>
  <c r="Q459" i="21"/>
  <c r="O459" i="21"/>
  <c r="Q460" i="21"/>
  <c r="O460" i="21"/>
  <c r="Q461" i="21"/>
  <c r="O461" i="21"/>
  <c r="Q462" i="21"/>
  <c r="O462" i="21"/>
  <c r="Q463" i="21"/>
  <c r="O463" i="21"/>
  <c r="Q464" i="21"/>
  <c r="O464" i="21"/>
  <c r="Q465" i="21"/>
  <c r="O465" i="21"/>
  <c r="Q466" i="21"/>
  <c r="O466" i="21"/>
  <c r="Q467" i="21"/>
  <c r="O467" i="21"/>
  <c r="Q468" i="21"/>
  <c r="O468" i="21"/>
  <c r="Q469" i="21"/>
  <c r="O469" i="21"/>
  <c r="Q470" i="21"/>
  <c r="O470" i="21"/>
  <c r="Q471" i="21"/>
  <c r="O471" i="21"/>
  <c r="Q472" i="21"/>
  <c r="O472" i="21"/>
  <c r="Q473" i="21"/>
  <c r="O473" i="21"/>
  <c r="Q474" i="21"/>
  <c r="O474" i="21"/>
  <c r="Q475" i="21"/>
  <c r="O475" i="21"/>
  <c r="Q476" i="21"/>
  <c r="O476" i="21"/>
  <c r="Q477" i="21"/>
  <c r="O477" i="21"/>
  <c r="Q478" i="21"/>
  <c r="O478" i="21"/>
  <c r="Q479" i="21"/>
  <c r="O479" i="21"/>
  <c r="Q480" i="21"/>
  <c r="O480" i="21"/>
  <c r="Q481" i="21"/>
  <c r="O481" i="21"/>
  <c r="Q482" i="21"/>
  <c r="O482" i="21"/>
  <c r="Q483" i="21"/>
  <c r="O483" i="21"/>
  <c r="Q484" i="21"/>
  <c r="O484" i="21"/>
  <c r="Q485" i="21"/>
  <c r="O485" i="21"/>
  <c r="Q486" i="21"/>
  <c r="O486" i="21"/>
  <c r="Q487" i="21"/>
  <c r="O487" i="21"/>
  <c r="Q488" i="21"/>
  <c r="O488" i="21"/>
  <c r="Q489" i="21"/>
  <c r="O489" i="21"/>
  <c r="Q490" i="21"/>
  <c r="O490" i="21"/>
  <c r="Q491" i="21"/>
  <c r="O491" i="21"/>
  <c r="Q492" i="21"/>
  <c r="O492" i="21"/>
  <c r="Q493" i="21"/>
  <c r="O493" i="21"/>
  <c r="Q494" i="21"/>
  <c r="O494" i="21"/>
  <c r="Q495" i="21"/>
  <c r="O495" i="21"/>
  <c r="Q496" i="21"/>
  <c r="O496" i="21"/>
  <c r="Q497" i="21"/>
  <c r="O497" i="21"/>
  <c r="Q498" i="21"/>
  <c r="O498" i="21"/>
  <c r="Q499" i="21"/>
  <c r="O499" i="21"/>
  <c r="Q500" i="21"/>
  <c r="O500" i="21"/>
  <c r="Q501" i="21"/>
  <c r="O501" i="21"/>
  <c r="Q502" i="21"/>
  <c r="O502" i="21"/>
  <c r="Q503" i="21"/>
  <c r="O503" i="21"/>
  <c r="Q504" i="21"/>
  <c r="O504" i="21"/>
  <c r="Q505" i="21"/>
  <c r="O505" i="21"/>
  <c r="Q506" i="21"/>
  <c r="O506" i="21"/>
  <c r="Q507" i="21"/>
  <c r="O507" i="21"/>
  <c r="Q508" i="21"/>
  <c r="O508" i="21"/>
  <c r="Q509" i="21"/>
  <c r="O509" i="21"/>
  <c r="Q510" i="21"/>
  <c r="O510" i="21"/>
  <c r="Q511" i="21"/>
  <c r="O511" i="21"/>
  <c r="Q512" i="21"/>
  <c r="O512" i="21"/>
  <c r="Q513" i="21"/>
  <c r="O513" i="21"/>
  <c r="Q514" i="21"/>
  <c r="O514" i="21"/>
  <c r="Q515" i="21"/>
  <c r="O515" i="21"/>
  <c r="Q516" i="21"/>
  <c r="O516" i="21"/>
  <c r="Q517" i="21"/>
  <c r="O517" i="21"/>
  <c r="Q518" i="21"/>
  <c r="O518" i="21"/>
  <c r="Q519" i="21"/>
  <c r="O519" i="21"/>
  <c r="Q520" i="21"/>
  <c r="O520" i="21"/>
  <c r="Q521" i="21"/>
  <c r="O521" i="21"/>
  <c r="Q522" i="21"/>
  <c r="O522" i="21"/>
  <c r="Q523" i="21"/>
  <c r="O523" i="21"/>
  <c r="Q524" i="21"/>
  <c r="O524" i="21"/>
  <c r="Q525" i="21"/>
  <c r="O525" i="21"/>
  <c r="Q526" i="21"/>
  <c r="O526" i="21"/>
  <c r="Q527" i="21"/>
  <c r="O527" i="21"/>
  <c r="Q528" i="21"/>
  <c r="O528" i="21"/>
  <c r="Q529" i="21"/>
  <c r="O529" i="21"/>
  <c r="Q530" i="21"/>
  <c r="O530" i="21"/>
  <c r="Q531" i="21"/>
  <c r="O531" i="21"/>
  <c r="Q532" i="21"/>
  <c r="O532" i="21"/>
  <c r="Q533" i="21"/>
  <c r="O533" i="21"/>
  <c r="Q534" i="21"/>
  <c r="O534" i="21"/>
  <c r="Q535" i="21"/>
  <c r="O535" i="21"/>
  <c r="Q536" i="21"/>
  <c r="O536" i="21"/>
  <c r="Q537" i="21"/>
  <c r="O537" i="21"/>
  <c r="Q538" i="21"/>
  <c r="O538" i="21"/>
  <c r="Q539" i="21"/>
  <c r="O539" i="21"/>
  <c r="Q540" i="21"/>
  <c r="O540" i="21"/>
  <c r="Q541" i="21"/>
  <c r="O541" i="21"/>
  <c r="Q542" i="21"/>
  <c r="O542" i="21"/>
  <c r="Q543" i="21"/>
  <c r="O543" i="21"/>
  <c r="Q544" i="21"/>
  <c r="O544" i="21"/>
  <c r="Q545" i="21"/>
  <c r="O545" i="21"/>
  <c r="Q546" i="21"/>
  <c r="O546" i="21"/>
  <c r="Q547" i="21"/>
  <c r="O547" i="21"/>
  <c r="Q548" i="21"/>
  <c r="O548" i="21"/>
  <c r="Q549" i="21"/>
  <c r="O549" i="21"/>
  <c r="Q550" i="21"/>
  <c r="O550" i="21"/>
  <c r="Q551" i="21"/>
  <c r="O551" i="21"/>
  <c r="Q552" i="21"/>
  <c r="O552" i="21"/>
  <c r="Q553" i="21"/>
  <c r="O553" i="21"/>
  <c r="Q554" i="21"/>
  <c r="O554" i="21"/>
  <c r="Q555" i="21"/>
  <c r="O555" i="21"/>
  <c r="Q556" i="21"/>
  <c r="O556" i="21"/>
  <c r="Q557" i="21"/>
  <c r="O557" i="21"/>
  <c r="Q558" i="21"/>
  <c r="O558" i="21"/>
  <c r="Q559" i="21"/>
  <c r="O559" i="21"/>
  <c r="Q560" i="21"/>
  <c r="O560" i="21"/>
  <c r="Q561" i="21"/>
  <c r="O561" i="21"/>
  <c r="Q562" i="21"/>
  <c r="O562" i="21"/>
  <c r="Q563" i="21"/>
  <c r="O563" i="21"/>
  <c r="Q564" i="21"/>
  <c r="O564" i="21"/>
  <c r="Q565" i="21"/>
  <c r="O565" i="21"/>
  <c r="Q566" i="21"/>
  <c r="O566" i="21"/>
  <c r="Q567" i="21"/>
  <c r="O567" i="21"/>
  <c r="Q568" i="21"/>
  <c r="O568" i="21"/>
  <c r="Q569" i="21"/>
  <c r="O569" i="21"/>
  <c r="Q570" i="21"/>
  <c r="O570" i="21"/>
  <c r="Q571" i="21"/>
  <c r="O571" i="21"/>
  <c r="Q572" i="21"/>
  <c r="O572" i="21"/>
  <c r="Q573" i="21"/>
  <c r="O573" i="21"/>
  <c r="Q574" i="21"/>
  <c r="O574" i="21"/>
  <c r="Q575" i="21"/>
  <c r="O575" i="21"/>
  <c r="Q576" i="21"/>
  <c r="O576" i="21"/>
  <c r="Q577" i="21"/>
  <c r="O577" i="21"/>
  <c r="Q578" i="21"/>
  <c r="O578" i="21"/>
  <c r="Q579" i="21"/>
  <c r="O579" i="21"/>
  <c r="Q580" i="21"/>
  <c r="O580" i="21"/>
  <c r="Q581" i="21"/>
  <c r="O581" i="21"/>
  <c r="Q582" i="21"/>
  <c r="O582" i="21"/>
  <c r="Q583" i="21"/>
  <c r="O583" i="21"/>
  <c r="Q584" i="21"/>
  <c r="O584" i="21"/>
  <c r="Q585" i="21"/>
  <c r="O585" i="21"/>
  <c r="Q586" i="21"/>
  <c r="O586" i="21"/>
  <c r="Q587" i="21"/>
  <c r="O587" i="21"/>
  <c r="Q588" i="21"/>
  <c r="O588" i="21"/>
  <c r="Q589" i="21"/>
  <c r="O589" i="21"/>
  <c r="Q590" i="21"/>
  <c r="O590" i="21"/>
  <c r="Q591" i="21"/>
  <c r="O591" i="21"/>
  <c r="Q592" i="21"/>
  <c r="O592" i="21"/>
  <c r="Q593" i="21"/>
  <c r="O593" i="21"/>
  <c r="Q594" i="21"/>
  <c r="O594" i="21"/>
  <c r="Q595" i="21"/>
  <c r="O595" i="21"/>
  <c r="Q596" i="21"/>
  <c r="O596" i="21"/>
  <c r="Q597" i="21"/>
  <c r="O597" i="21"/>
  <c r="Q598" i="21"/>
  <c r="O598" i="21"/>
  <c r="Q599" i="21"/>
  <c r="O599" i="21"/>
  <c r="Q600" i="21"/>
  <c r="O600" i="21"/>
  <c r="Q601" i="21"/>
  <c r="O601" i="21"/>
  <c r="Q602" i="21"/>
  <c r="O602" i="21"/>
  <c r="Q603" i="21"/>
  <c r="O603" i="21"/>
  <c r="Q604" i="21"/>
  <c r="O604" i="21"/>
  <c r="Q605" i="21"/>
  <c r="O605" i="21"/>
  <c r="Q606" i="21"/>
  <c r="O606" i="21"/>
  <c r="Q607" i="21"/>
  <c r="O607" i="21"/>
  <c r="Q608" i="21"/>
  <c r="O608" i="21"/>
  <c r="Q609" i="21"/>
  <c r="O609" i="21"/>
  <c r="Q610" i="21"/>
  <c r="O610" i="21"/>
  <c r="Q611" i="21"/>
  <c r="O611" i="21"/>
  <c r="Q612" i="21"/>
  <c r="O612" i="21"/>
  <c r="Q613" i="21"/>
  <c r="O613" i="21"/>
  <c r="Q614" i="21"/>
  <c r="O614" i="21"/>
  <c r="Q615" i="21"/>
  <c r="O615" i="21"/>
  <c r="Q616" i="21"/>
  <c r="O616" i="21"/>
  <c r="Q617" i="21"/>
  <c r="O617" i="21"/>
  <c r="Q618" i="21"/>
  <c r="O618" i="21"/>
  <c r="Q619" i="21"/>
  <c r="O619" i="21"/>
  <c r="Q620" i="21"/>
  <c r="O620" i="21"/>
  <c r="Q621" i="21"/>
  <c r="O621" i="21"/>
  <c r="Q622" i="21"/>
  <c r="O622" i="21"/>
  <c r="Q623" i="21"/>
  <c r="O623" i="21"/>
  <c r="Q624" i="21"/>
  <c r="O624" i="21"/>
  <c r="Q625" i="21"/>
  <c r="O625" i="21"/>
  <c r="Q626" i="21"/>
  <c r="O626" i="21"/>
  <c r="Q627" i="21"/>
  <c r="O627" i="21"/>
  <c r="Q628" i="21"/>
  <c r="O628" i="21"/>
  <c r="Q629" i="21"/>
  <c r="O629" i="21"/>
  <c r="Q630" i="21"/>
  <c r="O630" i="21"/>
  <c r="Q631" i="21"/>
  <c r="O631" i="21"/>
  <c r="Q632" i="21"/>
  <c r="O632" i="21"/>
  <c r="Q633" i="21"/>
  <c r="O633" i="21"/>
  <c r="Q634" i="21"/>
  <c r="O634" i="21"/>
  <c r="Q635" i="21"/>
  <c r="O635" i="21"/>
  <c r="Q636" i="21"/>
  <c r="O636" i="21"/>
  <c r="Q637" i="21"/>
  <c r="O637" i="21"/>
  <c r="Q638" i="21"/>
  <c r="O638" i="21"/>
  <c r="Q639" i="21"/>
  <c r="O639" i="21"/>
  <c r="Q640" i="21"/>
  <c r="O640" i="21"/>
  <c r="Q641" i="21"/>
  <c r="O641" i="21"/>
  <c r="Q642" i="21"/>
  <c r="O642" i="21"/>
  <c r="Q643" i="21"/>
  <c r="O643" i="21"/>
  <c r="Q644" i="21"/>
  <c r="O644" i="21"/>
  <c r="Q645" i="21"/>
  <c r="O645" i="21"/>
  <c r="Q646" i="21"/>
  <c r="O646" i="21"/>
  <c r="Q647" i="21"/>
  <c r="O647" i="21"/>
  <c r="Q648" i="21"/>
  <c r="O648" i="21"/>
  <c r="Q649" i="21"/>
  <c r="O649" i="21"/>
  <c r="Q650" i="21"/>
  <c r="O650" i="21"/>
  <c r="Q651" i="21"/>
  <c r="O651" i="21"/>
  <c r="Q652" i="21"/>
  <c r="O652" i="21"/>
  <c r="Q653" i="21"/>
  <c r="O653" i="21"/>
  <c r="Q654" i="21"/>
  <c r="O654" i="21"/>
  <c r="Q655" i="21"/>
  <c r="O655" i="21"/>
  <c r="Q656" i="21"/>
  <c r="O656" i="21"/>
  <c r="Q657" i="21"/>
  <c r="O657" i="21"/>
  <c r="Q658" i="21"/>
  <c r="O658" i="21"/>
  <c r="Q659" i="21"/>
  <c r="O659" i="21"/>
  <c r="Q660" i="21"/>
  <c r="O660" i="21"/>
  <c r="Q661" i="21"/>
  <c r="O661" i="21"/>
  <c r="Q662" i="21"/>
  <c r="O662" i="21"/>
  <c r="Q663" i="21"/>
  <c r="O663" i="21"/>
  <c r="Q664" i="21"/>
  <c r="O664" i="21"/>
  <c r="Q665" i="21"/>
  <c r="O665" i="21"/>
  <c r="Q666" i="21"/>
  <c r="O666" i="21"/>
  <c r="Q667" i="21"/>
  <c r="O667" i="21"/>
  <c r="Q668" i="21"/>
  <c r="O668" i="21"/>
  <c r="Q669" i="21"/>
  <c r="O669" i="21"/>
  <c r="Q670" i="21"/>
  <c r="O670" i="21"/>
  <c r="Q671" i="21"/>
  <c r="O671" i="21"/>
  <c r="Q672" i="21"/>
  <c r="O672" i="21"/>
  <c r="Q673" i="21"/>
  <c r="O673" i="21"/>
  <c r="Q674" i="21"/>
  <c r="O674" i="21"/>
  <c r="Q675" i="21"/>
  <c r="O675" i="21"/>
  <c r="Q676" i="21"/>
  <c r="O676" i="21"/>
  <c r="Q677" i="21"/>
  <c r="O677" i="21"/>
  <c r="Q678" i="21"/>
  <c r="O678" i="21"/>
  <c r="Q679" i="21"/>
  <c r="O679" i="21"/>
  <c r="Q680" i="21"/>
  <c r="O680" i="21"/>
  <c r="Q681" i="21"/>
  <c r="O681" i="21"/>
  <c r="Q682" i="21"/>
  <c r="O682" i="21"/>
  <c r="Q683" i="21"/>
  <c r="O683" i="21"/>
  <c r="Q684" i="21"/>
  <c r="O684" i="21"/>
  <c r="Q685" i="21"/>
  <c r="O685" i="21"/>
  <c r="Q686" i="21"/>
  <c r="O686" i="21"/>
  <c r="Q687" i="21"/>
  <c r="O687" i="21"/>
  <c r="Q688" i="21"/>
  <c r="O688" i="21"/>
  <c r="Q689" i="21"/>
  <c r="O689" i="21"/>
  <c r="Q690" i="21"/>
  <c r="O690" i="21"/>
  <c r="Q691" i="21"/>
  <c r="O691" i="21"/>
  <c r="Q692" i="21"/>
  <c r="O692" i="21"/>
  <c r="Q693" i="21"/>
  <c r="O693" i="21"/>
  <c r="Q694" i="21"/>
  <c r="O694" i="21"/>
  <c r="Q695" i="21"/>
  <c r="O695" i="21"/>
  <c r="Q696" i="21"/>
  <c r="O696" i="21"/>
  <c r="Q697" i="21"/>
  <c r="O697" i="21"/>
  <c r="Q698" i="21"/>
  <c r="O698" i="21"/>
  <c r="Q699" i="21"/>
  <c r="O699" i="21"/>
  <c r="Q700" i="21"/>
  <c r="O700" i="21"/>
  <c r="Q701" i="21"/>
  <c r="O701" i="21"/>
  <c r="Q702" i="21"/>
  <c r="O702" i="21"/>
  <c r="Q703" i="21"/>
  <c r="O703" i="21"/>
  <c r="Q704" i="21"/>
  <c r="O704" i="21"/>
  <c r="Q705" i="21"/>
  <c r="O705" i="21"/>
  <c r="Q706" i="21"/>
  <c r="O706" i="21"/>
  <c r="Q707" i="21"/>
  <c r="O707" i="21"/>
  <c r="Q708" i="21"/>
  <c r="O708" i="21"/>
  <c r="Q709" i="21"/>
  <c r="O709" i="21"/>
  <c r="Q710" i="21"/>
  <c r="O710" i="21"/>
  <c r="Q711" i="21"/>
  <c r="O711" i="21"/>
  <c r="Q712" i="21"/>
  <c r="O712" i="21"/>
  <c r="Q713" i="21"/>
  <c r="O713" i="21"/>
  <c r="Q714" i="21"/>
  <c r="O714" i="21"/>
  <c r="Q715" i="21"/>
  <c r="O715" i="21"/>
  <c r="Q716" i="21"/>
  <c r="O716" i="21"/>
  <c r="Q717" i="21"/>
  <c r="O717" i="21"/>
  <c r="Q718" i="21"/>
  <c r="O718" i="21"/>
  <c r="Q719" i="21"/>
  <c r="O719" i="21"/>
  <c r="Q720" i="21"/>
  <c r="O720" i="21"/>
  <c r="Q721" i="21"/>
  <c r="O721" i="21"/>
  <c r="Q722" i="21"/>
  <c r="O722" i="21"/>
  <c r="Q723" i="21"/>
  <c r="O723" i="21"/>
  <c r="Q724" i="21"/>
  <c r="O724" i="21"/>
  <c r="Q725" i="21"/>
  <c r="O725" i="21"/>
  <c r="Q726" i="21"/>
  <c r="O726" i="21"/>
  <c r="Q727" i="21"/>
  <c r="O727" i="21"/>
  <c r="Q728" i="21"/>
  <c r="O728" i="21"/>
  <c r="Q729" i="21"/>
  <c r="O729" i="21"/>
  <c r="Q730" i="21"/>
  <c r="O730" i="21"/>
  <c r="Q731" i="21"/>
  <c r="O731" i="21"/>
  <c r="Q732" i="21"/>
  <c r="O732" i="21"/>
  <c r="Q733" i="21"/>
  <c r="O733" i="21"/>
  <c r="Q734" i="21"/>
  <c r="O734" i="21"/>
  <c r="Q735" i="21"/>
  <c r="O735" i="21"/>
  <c r="Q736" i="21"/>
  <c r="O736" i="21"/>
  <c r="Q737" i="21"/>
  <c r="O737" i="21"/>
  <c r="Q738" i="21"/>
  <c r="O738" i="21"/>
  <c r="Q739" i="21"/>
  <c r="O739" i="21"/>
  <c r="Q740" i="21"/>
  <c r="O740" i="21"/>
  <c r="Q741" i="21"/>
  <c r="O741" i="21"/>
  <c r="Q742" i="21"/>
  <c r="O742" i="21"/>
  <c r="Q743" i="21"/>
  <c r="O743" i="21"/>
  <c r="Q744" i="21"/>
  <c r="O744" i="21"/>
  <c r="Q745" i="21"/>
  <c r="O745" i="21"/>
  <c r="Q746" i="21"/>
  <c r="O746" i="21"/>
  <c r="Q747" i="21"/>
  <c r="O747" i="21"/>
  <c r="Q748" i="21"/>
  <c r="O748" i="21"/>
  <c r="Q749" i="21"/>
  <c r="O749" i="21"/>
  <c r="Q750" i="21"/>
  <c r="O750" i="21"/>
  <c r="Q751" i="21"/>
  <c r="O751" i="21"/>
  <c r="Q752" i="21"/>
  <c r="O752" i="21"/>
  <c r="Q753" i="21"/>
  <c r="O753" i="21"/>
  <c r="Q754" i="21"/>
  <c r="O754" i="21"/>
  <c r="Q755" i="21"/>
  <c r="O755" i="21"/>
  <c r="Q756" i="21"/>
  <c r="O756" i="21"/>
  <c r="Q757" i="21"/>
  <c r="O757" i="21"/>
  <c r="Q758" i="21"/>
  <c r="O758" i="21"/>
  <c r="Q759" i="21"/>
  <c r="O759" i="21"/>
  <c r="Q760" i="21"/>
  <c r="O760" i="21"/>
  <c r="Q761" i="21"/>
  <c r="O761" i="21"/>
  <c r="Q762" i="21"/>
  <c r="O762" i="21"/>
  <c r="Q763" i="21"/>
  <c r="O763" i="21"/>
  <c r="Q764" i="21"/>
  <c r="O764" i="21"/>
  <c r="Q765" i="21"/>
  <c r="O765" i="21"/>
  <c r="Q766" i="21"/>
  <c r="O766" i="21"/>
  <c r="Q767" i="21"/>
  <c r="O767" i="21"/>
  <c r="Q768" i="21"/>
  <c r="O768" i="21"/>
  <c r="Q769" i="21"/>
  <c r="O769" i="21"/>
  <c r="Q770" i="21"/>
  <c r="O770" i="21"/>
  <c r="Q771" i="21"/>
  <c r="O771" i="21"/>
  <c r="Q772" i="21"/>
  <c r="O772" i="21"/>
  <c r="Q773" i="21"/>
  <c r="O773" i="21"/>
  <c r="Q774" i="21"/>
  <c r="O774" i="21"/>
  <c r="Q775" i="21"/>
  <c r="O775" i="21"/>
  <c r="Q776" i="21"/>
  <c r="O776" i="21"/>
  <c r="Q777" i="21"/>
  <c r="O777" i="21"/>
  <c r="Q778" i="21"/>
  <c r="O778" i="21"/>
  <c r="Q779" i="21"/>
  <c r="O779" i="21"/>
  <c r="Q780" i="21"/>
  <c r="O780" i="21"/>
  <c r="Q781" i="21"/>
  <c r="O781" i="21"/>
  <c r="Q782" i="21"/>
  <c r="O782" i="21"/>
  <c r="Q783" i="21"/>
  <c r="O783" i="21"/>
  <c r="Q784" i="21"/>
  <c r="O784" i="21"/>
  <c r="Q785" i="21"/>
  <c r="O785" i="21"/>
  <c r="Q786" i="21"/>
  <c r="O786" i="21"/>
  <c r="Q787" i="21"/>
  <c r="O787" i="21"/>
  <c r="Q788" i="21"/>
  <c r="O788" i="21"/>
  <c r="Q789" i="21"/>
  <c r="O789" i="21"/>
  <c r="Q790" i="21"/>
  <c r="O790" i="21"/>
  <c r="Q791" i="21"/>
  <c r="O791" i="21"/>
  <c r="Q792" i="21"/>
  <c r="O792" i="21"/>
  <c r="P793" i="21"/>
  <c r="Q793" i="21"/>
  <c r="O793" i="21"/>
  <c r="Q794" i="21"/>
  <c r="O794" i="21"/>
  <c r="Q795" i="21"/>
  <c r="O795" i="21"/>
  <c r="Q796" i="21"/>
  <c r="O796" i="21"/>
  <c r="Q797" i="21"/>
  <c r="O797" i="21"/>
  <c r="Q798" i="21"/>
  <c r="O798" i="21"/>
  <c r="Q799" i="21"/>
  <c r="O799" i="21"/>
  <c r="Q800" i="21"/>
  <c r="O800" i="21"/>
  <c r="Q801" i="21"/>
  <c r="O801" i="21"/>
  <c r="Q802" i="21"/>
  <c r="O802" i="21"/>
  <c r="Q803" i="21"/>
  <c r="O803" i="21"/>
  <c r="Q804" i="21"/>
  <c r="O804" i="21"/>
  <c r="Q805" i="21"/>
  <c r="O805" i="21"/>
  <c r="Q806" i="21"/>
  <c r="O806" i="21"/>
  <c r="Q807" i="21"/>
  <c r="O807" i="21"/>
  <c r="Q808" i="21"/>
  <c r="O808" i="21"/>
  <c r="Q809" i="21"/>
  <c r="O809" i="21"/>
  <c r="Q810" i="21"/>
  <c r="O810" i="21"/>
  <c r="Q811" i="21"/>
  <c r="O811" i="21"/>
  <c r="Q812" i="21"/>
  <c r="O812" i="21"/>
  <c r="Q813" i="21"/>
  <c r="O813" i="21"/>
  <c r="Q814" i="21"/>
  <c r="O814" i="21"/>
  <c r="Q815" i="21"/>
  <c r="O815" i="21"/>
  <c r="Q816" i="21"/>
  <c r="O816" i="21"/>
  <c r="Q817" i="21"/>
  <c r="O817" i="21"/>
  <c r="Q818" i="21"/>
  <c r="O818" i="21"/>
  <c r="Q819" i="21"/>
  <c r="O819" i="21"/>
  <c r="Q820" i="21"/>
  <c r="O820" i="21"/>
  <c r="Q821" i="21"/>
  <c r="O821" i="21"/>
  <c r="Q822" i="21"/>
  <c r="O822" i="21"/>
  <c r="Q823" i="21"/>
  <c r="O823" i="21"/>
  <c r="Q824" i="21"/>
  <c r="O824" i="21"/>
  <c r="Q825" i="21"/>
  <c r="O825" i="21"/>
  <c r="Q826" i="21"/>
  <c r="O826" i="21"/>
  <c r="Q827" i="21"/>
  <c r="O827" i="21"/>
  <c r="Q828" i="21"/>
  <c r="O828" i="21"/>
  <c r="Q829" i="21"/>
  <c r="O829" i="21"/>
  <c r="Q830" i="21"/>
  <c r="O830" i="21"/>
  <c r="Q831" i="21"/>
  <c r="O831" i="21"/>
  <c r="Q832" i="21"/>
  <c r="O832" i="21"/>
  <c r="Q833" i="21"/>
  <c r="O833" i="21"/>
  <c r="Q834" i="21"/>
  <c r="O834" i="21"/>
  <c r="Q835" i="21"/>
  <c r="O835" i="21"/>
  <c r="Q836" i="21"/>
  <c r="O836" i="21"/>
  <c r="Q837" i="21"/>
  <c r="O837" i="21"/>
  <c r="Q838" i="21"/>
  <c r="O838" i="21"/>
  <c r="Q839" i="21"/>
  <c r="O839" i="21"/>
  <c r="Q840" i="21"/>
  <c r="O840" i="21"/>
  <c r="Q841" i="21"/>
  <c r="O841" i="21"/>
  <c r="Q842" i="21"/>
  <c r="O842" i="21"/>
  <c r="Q843" i="21"/>
  <c r="O843" i="21"/>
  <c r="Q844" i="21"/>
  <c r="O844" i="21"/>
  <c r="Q845" i="21"/>
  <c r="O845" i="21"/>
  <c r="Q846" i="21"/>
  <c r="O846" i="21"/>
  <c r="Q847" i="21"/>
  <c r="O847" i="21"/>
  <c r="Q848" i="21"/>
  <c r="O848" i="21"/>
  <c r="Q849" i="21"/>
  <c r="O849" i="21"/>
  <c r="Q850" i="21"/>
  <c r="O850" i="21"/>
  <c r="Q851" i="21"/>
  <c r="O851" i="21"/>
  <c r="Q852" i="21"/>
  <c r="O852" i="21"/>
  <c r="Q853" i="21"/>
  <c r="O853" i="21"/>
  <c r="Q854" i="21"/>
  <c r="O854" i="21"/>
  <c r="Q855" i="21"/>
  <c r="O855" i="21"/>
  <c r="Q856" i="21"/>
  <c r="O856" i="21"/>
  <c r="Q857" i="21"/>
  <c r="O857" i="21"/>
  <c r="Q858" i="21"/>
  <c r="O858" i="21"/>
  <c r="Q859" i="21"/>
  <c r="O859" i="21"/>
  <c r="Q860" i="21"/>
  <c r="O860" i="21"/>
  <c r="Q861" i="21"/>
  <c r="O861" i="21"/>
  <c r="Q862" i="21"/>
  <c r="O862" i="21"/>
  <c r="Q863" i="21"/>
  <c r="O863" i="21"/>
  <c r="Q864" i="21"/>
  <c r="O864" i="21"/>
  <c r="Q865" i="21"/>
  <c r="O865" i="21"/>
  <c r="Q866" i="21"/>
  <c r="O866" i="21"/>
  <c r="Q867" i="21"/>
  <c r="O867" i="21"/>
  <c r="Q868" i="21"/>
  <c r="O868" i="21"/>
  <c r="Q869" i="21"/>
  <c r="O869" i="21"/>
  <c r="Q870" i="21"/>
  <c r="O870" i="21"/>
  <c r="Q871" i="21"/>
  <c r="O871" i="21"/>
  <c r="Q872" i="21"/>
  <c r="O872" i="21"/>
  <c r="Q873" i="21"/>
  <c r="O873" i="21"/>
  <c r="Q874" i="21"/>
  <c r="O874" i="21"/>
  <c r="Q875" i="21"/>
  <c r="O875" i="21"/>
  <c r="Q876" i="21"/>
  <c r="O876" i="21"/>
  <c r="Q877" i="21"/>
  <c r="O877" i="21"/>
  <c r="Q878" i="21"/>
  <c r="O878" i="21"/>
  <c r="Q879" i="21"/>
  <c r="O879" i="21"/>
  <c r="Q880" i="21"/>
  <c r="O880" i="21"/>
  <c r="Q881" i="21"/>
  <c r="O881" i="21"/>
  <c r="Q882" i="21"/>
  <c r="O882" i="21"/>
  <c r="Q883" i="21"/>
  <c r="O883" i="21"/>
  <c r="Q884" i="21"/>
  <c r="O884" i="21"/>
  <c r="Q885" i="21"/>
  <c r="O885" i="21"/>
  <c r="Q886" i="21"/>
  <c r="O886" i="21"/>
  <c r="Q887" i="21"/>
  <c r="O887" i="21"/>
  <c r="Q888" i="21"/>
  <c r="O888" i="21"/>
  <c r="Q889" i="21"/>
  <c r="O889" i="21"/>
  <c r="Q890" i="21"/>
  <c r="O890" i="21"/>
  <c r="P891" i="21"/>
  <c r="Q891" i="21"/>
  <c r="O891" i="21"/>
  <c r="Q892" i="21"/>
  <c r="O892" i="21"/>
  <c r="Q893" i="21"/>
  <c r="O893" i="21"/>
  <c r="Q894" i="21"/>
  <c r="O894" i="21"/>
  <c r="Q895" i="21"/>
  <c r="O895" i="21"/>
  <c r="Q896" i="21"/>
  <c r="O896" i="21"/>
  <c r="Q897" i="21"/>
  <c r="O897" i="21"/>
  <c r="Q898" i="21"/>
  <c r="O898" i="21"/>
  <c r="Q899" i="21"/>
  <c r="O899" i="21"/>
  <c r="Q900" i="21"/>
  <c r="O900" i="21"/>
  <c r="Q901" i="21"/>
  <c r="O901" i="21"/>
  <c r="Q902" i="21"/>
  <c r="O902" i="21"/>
  <c r="Q903" i="21"/>
  <c r="O903" i="21"/>
  <c r="Q904" i="21"/>
  <c r="O904" i="21"/>
  <c r="Q905" i="21"/>
  <c r="O905" i="21"/>
  <c r="Q906" i="21"/>
  <c r="O906" i="21"/>
  <c r="Q907" i="21"/>
  <c r="O907" i="21"/>
  <c r="Q908" i="21"/>
  <c r="O908" i="21"/>
  <c r="Q909" i="21"/>
  <c r="O909" i="21"/>
  <c r="Q910" i="21"/>
  <c r="O910" i="21"/>
  <c r="Q911" i="21"/>
  <c r="O911" i="21"/>
  <c r="Q912" i="21"/>
  <c r="O912" i="21"/>
  <c r="Q913" i="21"/>
  <c r="O913" i="21"/>
  <c r="Q914" i="21"/>
  <c r="O914" i="21"/>
  <c r="Q915" i="21"/>
  <c r="O915" i="21"/>
  <c r="Q916" i="21"/>
  <c r="O916" i="21"/>
  <c r="Q917" i="21"/>
  <c r="O917" i="21"/>
  <c r="Q918" i="21"/>
  <c r="O918" i="21"/>
  <c r="Q919" i="21"/>
  <c r="O919" i="21"/>
  <c r="Q920" i="21"/>
  <c r="O920" i="21"/>
  <c r="Q921" i="21"/>
  <c r="O921" i="21"/>
  <c r="Q922" i="21"/>
  <c r="O922" i="21"/>
  <c r="Q923" i="21"/>
  <c r="O923" i="21"/>
  <c r="Q924" i="21"/>
  <c r="O924" i="21"/>
  <c r="Q925" i="21"/>
  <c r="O925" i="21"/>
  <c r="Q926" i="21"/>
  <c r="O926" i="21"/>
  <c r="Q927" i="21"/>
  <c r="O927" i="21"/>
  <c r="Q928" i="21"/>
  <c r="O928" i="21"/>
  <c r="Q929" i="21"/>
  <c r="O929" i="21"/>
  <c r="Q930" i="21"/>
  <c r="O930" i="21"/>
  <c r="Q931" i="21"/>
  <c r="O931" i="21"/>
  <c r="Q932" i="21"/>
  <c r="O932" i="21"/>
  <c r="Q933" i="21"/>
  <c r="O933" i="21"/>
  <c r="Q934" i="21"/>
  <c r="O934" i="21"/>
  <c r="Q935" i="21"/>
  <c r="O935" i="21"/>
  <c r="Q936" i="21"/>
  <c r="O936" i="21"/>
  <c r="Q937" i="21"/>
  <c r="O937" i="21"/>
  <c r="Q938" i="21"/>
  <c r="O938" i="21"/>
  <c r="Q939" i="21"/>
  <c r="O939" i="21"/>
  <c r="Q940" i="21"/>
  <c r="O940" i="21"/>
  <c r="Q941" i="21"/>
  <c r="O941" i="21"/>
  <c r="Q942" i="21"/>
  <c r="O942" i="21"/>
  <c r="Q943" i="21"/>
  <c r="O943" i="21"/>
  <c r="Q944" i="21"/>
  <c r="O944" i="21"/>
  <c r="Q945" i="21"/>
  <c r="O945" i="21"/>
  <c r="Q946" i="21"/>
  <c r="O946" i="21"/>
  <c r="Q947" i="21"/>
  <c r="O947" i="21"/>
  <c r="Q948" i="21"/>
  <c r="O948" i="21"/>
  <c r="Q949" i="21"/>
  <c r="O949" i="21"/>
  <c r="Q950" i="21"/>
  <c r="O950" i="21"/>
  <c r="Q951" i="21"/>
  <c r="O951" i="21"/>
  <c r="Q952" i="21"/>
  <c r="O952" i="21"/>
  <c r="Q953" i="21"/>
  <c r="O953" i="21"/>
  <c r="Q954" i="21"/>
  <c r="O954" i="21"/>
  <c r="Q955" i="21"/>
  <c r="O955" i="21"/>
  <c r="Q956" i="21"/>
  <c r="O956" i="21"/>
  <c r="Q957" i="21"/>
  <c r="O957" i="21"/>
  <c r="Q958" i="21"/>
  <c r="O958" i="21"/>
  <c r="Q959" i="21"/>
  <c r="O959" i="21"/>
  <c r="Q960" i="21"/>
  <c r="O960" i="21"/>
  <c r="Q961" i="21"/>
  <c r="O961" i="21"/>
  <c r="Q962" i="21"/>
  <c r="O962" i="21"/>
  <c r="Q963" i="21"/>
  <c r="O963" i="21"/>
  <c r="Q964" i="21"/>
  <c r="O964" i="21"/>
  <c r="Q965" i="21"/>
  <c r="O965" i="21"/>
  <c r="Q966" i="21"/>
  <c r="O966" i="21"/>
  <c r="Q967" i="21"/>
  <c r="O967" i="21"/>
  <c r="Q968" i="21"/>
  <c r="O968" i="21"/>
  <c r="Q969" i="21"/>
  <c r="O969" i="21"/>
  <c r="Q970" i="21"/>
  <c r="O970" i="21"/>
  <c r="Q971" i="21"/>
  <c r="O971" i="21"/>
  <c r="Q972" i="21"/>
  <c r="O972" i="21"/>
  <c r="Q973" i="21"/>
  <c r="O973" i="21"/>
  <c r="Q974" i="21"/>
  <c r="O974" i="21"/>
  <c r="Q975" i="21"/>
  <c r="O975" i="21"/>
  <c r="Q976" i="21"/>
  <c r="O976" i="21"/>
  <c r="Q977" i="21"/>
  <c r="O977" i="21"/>
  <c r="Q978" i="21"/>
  <c r="O978" i="21"/>
  <c r="Q979" i="21"/>
  <c r="O979" i="21"/>
  <c r="Q980" i="21"/>
  <c r="O980" i="21"/>
  <c r="Q981" i="21"/>
  <c r="O981" i="21"/>
  <c r="Q982" i="21"/>
  <c r="O982" i="21"/>
  <c r="Q983" i="21"/>
  <c r="O983" i="21"/>
  <c r="Q984" i="21"/>
  <c r="O984" i="21"/>
  <c r="Q985" i="21"/>
  <c r="O985" i="21"/>
  <c r="Q986" i="21"/>
  <c r="O986" i="21"/>
  <c r="Q987" i="21"/>
  <c r="O987" i="21"/>
  <c r="Q988" i="21"/>
  <c r="O988" i="21"/>
  <c r="P989" i="21"/>
  <c r="Q989" i="21"/>
  <c r="O989" i="21"/>
  <c r="Q990" i="21"/>
  <c r="O990" i="21"/>
  <c r="Q991" i="21"/>
  <c r="O991" i="21"/>
  <c r="Q992" i="21"/>
  <c r="O992" i="21"/>
  <c r="Q993" i="21"/>
  <c r="O993" i="21"/>
  <c r="Q994" i="21"/>
  <c r="O994" i="21"/>
  <c r="Q995" i="21"/>
  <c r="O995" i="21"/>
  <c r="Q996" i="21"/>
  <c r="O996" i="21"/>
  <c r="Q997" i="21"/>
  <c r="O997" i="21"/>
  <c r="Q998" i="21"/>
  <c r="O998" i="21"/>
  <c r="Q999" i="21"/>
  <c r="O999" i="21"/>
  <c r="Q1000" i="21"/>
  <c r="O1000" i="21"/>
  <c r="Q1001" i="21"/>
  <c r="O1001" i="21"/>
  <c r="Q1002" i="21"/>
  <c r="O1002" i="21"/>
  <c r="Q1003" i="21"/>
  <c r="O1003" i="21"/>
  <c r="Q1004" i="21"/>
  <c r="O1004" i="21"/>
  <c r="Q1005" i="21"/>
  <c r="O1005" i="21"/>
  <c r="Q1006" i="21"/>
  <c r="O1006" i="21"/>
  <c r="Q1007" i="21"/>
  <c r="O1007" i="21"/>
  <c r="Q1008" i="21"/>
  <c r="O1008" i="21"/>
  <c r="Q1009" i="21"/>
  <c r="O1009" i="21"/>
  <c r="Q1010" i="21"/>
  <c r="O1010" i="21"/>
  <c r="Q1011" i="21"/>
  <c r="O1011" i="21"/>
  <c r="Q1012" i="21"/>
  <c r="O1012" i="21"/>
  <c r="Q1013" i="21"/>
  <c r="O1013" i="21"/>
  <c r="Q1014" i="21"/>
  <c r="O1014" i="21"/>
  <c r="Q1015" i="21"/>
  <c r="O1015" i="21"/>
  <c r="Q1016" i="21"/>
  <c r="O1016" i="21"/>
  <c r="Q1017" i="21"/>
  <c r="O1017" i="21"/>
  <c r="Q1018" i="21"/>
  <c r="O1018" i="21"/>
  <c r="Q1019" i="21"/>
  <c r="O1019" i="21"/>
  <c r="Q1020" i="21"/>
  <c r="O1020" i="21"/>
  <c r="Q1021" i="21"/>
  <c r="O1021" i="21"/>
  <c r="Q1022" i="21"/>
  <c r="O1022" i="21"/>
  <c r="Q1023" i="21"/>
  <c r="O1023" i="21"/>
  <c r="Q1024" i="21"/>
  <c r="O1024" i="21"/>
  <c r="Q1025" i="21"/>
  <c r="O1025" i="21"/>
  <c r="Q1026" i="21"/>
  <c r="O1026" i="21"/>
  <c r="Q1027" i="21"/>
  <c r="O1027" i="21"/>
  <c r="Q1028" i="21"/>
  <c r="O1028" i="21"/>
  <c r="Q1029" i="21"/>
  <c r="O1029" i="21"/>
  <c r="Q1030" i="21"/>
  <c r="O1030" i="21"/>
  <c r="Q1031" i="21"/>
  <c r="O1031" i="21"/>
  <c r="Q1032" i="21"/>
  <c r="O1032" i="21"/>
  <c r="Q1033" i="21"/>
  <c r="O1033" i="21"/>
  <c r="Q1034" i="21"/>
  <c r="O1034" i="21"/>
  <c r="Q1035" i="21"/>
  <c r="O1035" i="21"/>
  <c r="Q1036" i="21"/>
  <c r="O1036" i="21"/>
  <c r="Q1037" i="21"/>
  <c r="O1037" i="21"/>
  <c r="Q1038" i="21"/>
  <c r="O1038" i="21"/>
  <c r="Q1039" i="21"/>
  <c r="O1039" i="21"/>
  <c r="Q1040" i="21"/>
  <c r="O1040" i="21"/>
  <c r="Q1041" i="21"/>
  <c r="O1041" i="21"/>
  <c r="Q1042" i="21"/>
  <c r="O1042" i="21"/>
  <c r="Q1043" i="21"/>
  <c r="O1043" i="21"/>
  <c r="Q1044" i="21"/>
  <c r="O1044" i="21"/>
  <c r="Q1045" i="21"/>
  <c r="O1045" i="21"/>
  <c r="Q1046" i="21"/>
  <c r="O1046" i="21"/>
  <c r="Q1047" i="21"/>
  <c r="O1047" i="21"/>
  <c r="Q1048" i="21"/>
  <c r="O1048" i="21"/>
  <c r="Q1049" i="21"/>
  <c r="O1049" i="21"/>
  <c r="Q1050" i="21"/>
  <c r="O1050" i="21"/>
  <c r="Q1051" i="21"/>
  <c r="O1051" i="21"/>
  <c r="Q1052" i="21"/>
  <c r="O1052" i="21"/>
  <c r="Q1053" i="21"/>
  <c r="O1053" i="21"/>
  <c r="Q1054" i="21"/>
  <c r="O1054" i="21"/>
  <c r="Q1055" i="21"/>
  <c r="O1055" i="21"/>
  <c r="Q1056" i="21"/>
  <c r="O1056" i="21"/>
  <c r="Q1057" i="21"/>
  <c r="O1057" i="21"/>
  <c r="Q1058" i="21"/>
  <c r="O1058" i="21"/>
  <c r="Q1059" i="21"/>
  <c r="O1059" i="21"/>
  <c r="Q1060" i="21"/>
  <c r="O1060" i="21"/>
  <c r="Q1061" i="21"/>
  <c r="O1061" i="21"/>
  <c r="Q1062" i="21"/>
  <c r="O1062" i="21"/>
  <c r="Q1063" i="21"/>
  <c r="O1063" i="21"/>
  <c r="Q1064" i="21"/>
  <c r="O1064" i="21"/>
  <c r="Q1065" i="21"/>
  <c r="O1065" i="21"/>
  <c r="Q1066" i="21"/>
  <c r="O1066" i="21"/>
  <c r="Q1067" i="21"/>
  <c r="O1067" i="21"/>
  <c r="Q1068" i="21"/>
  <c r="O1068" i="21"/>
  <c r="Q1069" i="21"/>
  <c r="O1069" i="21"/>
  <c r="Q1070" i="21"/>
  <c r="O1070" i="21"/>
  <c r="Q1071" i="21"/>
  <c r="O1071" i="21"/>
  <c r="Q1072" i="21"/>
  <c r="O1072" i="21"/>
  <c r="Q1073" i="21"/>
  <c r="O1073" i="21"/>
  <c r="Q1074" i="21"/>
  <c r="O1074" i="21"/>
  <c r="Q1075" i="21"/>
  <c r="O1075" i="21"/>
  <c r="Q1076" i="21"/>
  <c r="O1076" i="21"/>
  <c r="Q1077" i="21"/>
  <c r="O1077" i="21"/>
  <c r="Q1078" i="21"/>
  <c r="O1078" i="21"/>
  <c r="Q1079" i="21"/>
  <c r="O1079" i="21"/>
  <c r="Q1080" i="21"/>
  <c r="O1080" i="21"/>
  <c r="Q1081" i="21"/>
  <c r="O1081" i="21"/>
  <c r="Q1082" i="21"/>
  <c r="O1082" i="21"/>
  <c r="Q1083" i="21"/>
  <c r="O1083" i="21"/>
  <c r="Q1084" i="21"/>
  <c r="O1084" i="21"/>
  <c r="Q1085" i="21"/>
  <c r="O1085" i="21"/>
  <c r="Q1086" i="21"/>
  <c r="O1086" i="21"/>
  <c r="P1087" i="21"/>
  <c r="Q1087" i="21"/>
  <c r="O1087" i="21"/>
  <c r="Q1088" i="21"/>
  <c r="O1088" i="21"/>
  <c r="Q1089" i="21"/>
  <c r="O1089" i="21"/>
  <c r="Q1090" i="21"/>
  <c r="O1090" i="21"/>
  <c r="Q1091" i="21"/>
  <c r="O1091" i="21"/>
  <c r="Q1092" i="21"/>
  <c r="O1092" i="21"/>
  <c r="Q1093" i="21"/>
  <c r="O1093" i="21"/>
  <c r="Q1094" i="21"/>
  <c r="O1094" i="21"/>
  <c r="Q1095" i="21"/>
  <c r="O1095" i="21"/>
  <c r="Q1096" i="21"/>
  <c r="O1096" i="21"/>
  <c r="Q1097" i="21"/>
  <c r="O1097" i="21"/>
  <c r="Q1098" i="21"/>
  <c r="O1098" i="21"/>
  <c r="Q1099" i="21"/>
  <c r="O1099" i="21"/>
  <c r="Q1100" i="21"/>
  <c r="O1100" i="21"/>
  <c r="Q1101" i="21"/>
  <c r="O1101" i="21"/>
  <c r="Q1102" i="21"/>
  <c r="O1102" i="21"/>
  <c r="Q1103" i="21"/>
  <c r="O1103" i="21"/>
  <c r="Q1104" i="21"/>
  <c r="O1104" i="21"/>
  <c r="Q1105" i="21"/>
  <c r="O1105" i="21"/>
  <c r="Q1106" i="21"/>
  <c r="O1106" i="21"/>
  <c r="Q1107" i="21"/>
  <c r="O1107" i="21"/>
  <c r="Q1108" i="21"/>
  <c r="O1108" i="21"/>
  <c r="Q1109" i="21"/>
  <c r="O1109" i="21"/>
  <c r="Q1110" i="21"/>
  <c r="O1110" i="21"/>
  <c r="Q1111" i="21"/>
  <c r="O1111" i="21"/>
  <c r="Q1112" i="21"/>
  <c r="O1112" i="21"/>
  <c r="Q1113" i="21"/>
  <c r="O1113" i="21"/>
  <c r="Q1114" i="21"/>
  <c r="O1114" i="21"/>
  <c r="Q1115" i="21"/>
  <c r="O1115" i="21"/>
  <c r="Q1116" i="21"/>
  <c r="O1116" i="21"/>
  <c r="Q1117" i="21"/>
  <c r="O1117" i="21"/>
  <c r="Q1118" i="21"/>
  <c r="O1118" i="21"/>
  <c r="Q1119" i="21"/>
  <c r="O1119" i="21"/>
  <c r="Q1120" i="21"/>
  <c r="O1120" i="21"/>
  <c r="Q1121" i="21"/>
  <c r="O1121" i="21"/>
  <c r="Q1122" i="21"/>
  <c r="O1122" i="21"/>
  <c r="Q1123" i="21"/>
  <c r="O1123" i="21"/>
  <c r="Q1124" i="21"/>
  <c r="O1124" i="21"/>
  <c r="Q1125" i="21"/>
  <c r="O1125" i="21"/>
  <c r="Q1126" i="21"/>
  <c r="O1126" i="21"/>
  <c r="Q1127" i="21"/>
  <c r="O1127" i="21"/>
  <c r="Q1128" i="21"/>
  <c r="O1128" i="21"/>
  <c r="Q1129" i="21"/>
  <c r="O1129" i="21"/>
  <c r="Q1130" i="21"/>
  <c r="O1130" i="21"/>
  <c r="Q1131" i="21"/>
  <c r="O1131" i="21"/>
  <c r="Q1132" i="21"/>
  <c r="O1132" i="21"/>
  <c r="Q1133" i="21"/>
  <c r="O1133" i="21"/>
  <c r="Q1134" i="21"/>
  <c r="O1134" i="21"/>
  <c r="Q1135" i="21"/>
  <c r="O1135" i="21"/>
  <c r="Q1136" i="21"/>
  <c r="O1136" i="21"/>
  <c r="Q1137" i="21"/>
  <c r="O1137" i="21"/>
  <c r="Q1138" i="21"/>
  <c r="O1138" i="21"/>
  <c r="Q1139" i="21"/>
  <c r="O1139" i="21"/>
  <c r="Q1140" i="21"/>
  <c r="O1140" i="21"/>
  <c r="Q1141" i="21"/>
  <c r="O1141" i="21"/>
  <c r="Q1142" i="21"/>
  <c r="O1142" i="21"/>
  <c r="Q1143" i="21"/>
  <c r="O1143" i="21"/>
  <c r="Q1144" i="21"/>
  <c r="O1144" i="21"/>
  <c r="Q1145" i="21"/>
  <c r="O1145" i="21"/>
  <c r="Q1146" i="21"/>
  <c r="O1146" i="21"/>
  <c r="Q1147" i="21"/>
  <c r="O1147" i="21"/>
  <c r="Q1148" i="21"/>
  <c r="O1148" i="21"/>
  <c r="Q1149" i="21"/>
  <c r="O1149" i="21"/>
  <c r="Q1150" i="21"/>
  <c r="O1150" i="21"/>
  <c r="Q1151" i="21"/>
  <c r="O1151" i="21"/>
  <c r="Q1152" i="21"/>
  <c r="O1152" i="21"/>
  <c r="Q1153" i="21"/>
  <c r="O1153" i="21"/>
  <c r="Q1154" i="21"/>
  <c r="O1154" i="21"/>
  <c r="Q1155" i="21"/>
  <c r="O1155" i="21"/>
  <c r="Q1156" i="21"/>
  <c r="O1156" i="21"/>
  <c r="Q1157" i="21"/>
  <c r="O1157" i="21"/>
  <c r="Q1158" i="21"/>
  <c r="O1158" i="21"/>
  <c r="Q1159" i="21"/>
  <c r="O1159" i="21"/>
  <c r="Q1160" i="21"/>
  <c r="O1160" i="21"/>
  <c r="Q1161" i="21"/>
  <c r="O1161" i="21"/>
  <c r="Q1162" i="21"/>
  <c r="O1162" i="21"/>
  <c r="Q1163" i="21"/>
  <c r="O1163" i="21"/>
  <c r="Q1164" i="21"/>
  <c r="O1164" i="21"/>
  <c r="Q1165" i="21"/>
  <c r="O1165" i="21"/>
  <c r="Q1166" i="21"/>
  <c r="O1166" i="21"/>
  <c r="Q1167" i="21"/>
  <c r="O1167" i="21"/>
  <c r="Q1168" i="21"/>
  <c r="O1168" i="21"/>
  <c r="Q1169" i="21"/>
  <c r="O1169" i="21"/>
  <c r="Q1170" i="21"/>
  <c r="O1170" i="21"/>
  <c r="Q1171" i="21"/>
  <c r="O1171" i="21"/>
  <c r="Q1172" i="21"/>
  <c r="O1172" i="21"/>
  <c r="Q1173" i="21"/>
  <c r="O1173" i="21"/>
  <c r="Q1174" i="21"/>
  <c r="O1174" i="21"/>
  <c r="Q1175" i="21"/>
  <c r="O1175" i="21"/>
  <c r="Q1176" i="21"/>
  <c r="O1176" i="21"/>
  <c r="Q1177" i="21"/>
  <c r="O1177" i="21"/>
  <c r="Q1178" i="21"/>
  <c r="O1178" i="21"/>
  <c r="P1208" i="21"/>
  <c r="P1227" i="21"/>
  <c r="Q1239" i="21"/>
  <c r="O1239" i="21"/>
  <c r="Q1243" i="21"/>
  <c r="O1243" i="21"/>
  <c r="O1244" i="21"/>
  <c r="Q1245" i="21"/>
  <c r="Q1257" i="21"/>
  <c r="Q1263" i="21"/>
  <c r="P1269" i="21"/>
  <c r="Q1313" i="21"/>
  <c r="O1314" i="21"/>
  <c r="O1357" i="21"/>
  <c r="L1384" i="21"/>
  <c r="Q1384" i="21"/>
  <c r="O1384" i="21"/>
  <c r="Q1387" i="21"/>
  <c r="K1389" i="21"/>
  <c r="P1393" i="21"/>
  <c r="Q1396" i="21"/>
  <c r="O1396" i="21"/>
  <c r="K1397" i="21"/>
  <c r="O1400" i="21"/>
  <c r="P1401" i="21"/>
  <c r="Q1401" i="21"/>
  <c r="O1401" i="21"/>
  <c r="P1405" i="21"/>
  <c r="P1406" i="21"/>
  <c r="Q1409" i="21"/>
  <c r="Q1410" i="21"/>
  <c r="O1410" i="21"/>
  <c r="P1414" i="21"/>
  <c r="L1414" i="21"/>
  <c r="K1418" i="21"/>
  <c r="Q1418" i="21"/>
  <c r="O1418" i="21"/>
  <c r="P1419" i="21"/>
  <c r="L1423" i="21"/>
  <c r="Q1423" i="21"/>
  <c r="O1423" i="21"/>
  <c r="O1426" i="21"/>
  <c r="K1428" i="21"/>
  <c r="P1428" i="21"/>
  <c r="L1428" i="21"/>
  <c r="P1432" i="21"/>
  <c r="O1432" i="21"/>
  <c r="Q1435" i="21"/>
  <c r="P1436" i="21"/>
  <c r="Q1436" i="21"/>
  <c r="O1436" i="21"/>
  <c r="O1488" i="21"/>
  <c r="Q1490" i="21"/>
  <c r="Q1524" i="21"/>
  <c r="O1528" i="21"/>
  <c r="Q1534" i="21"/>
  <c r="O1543" i="21"/>
  <c r="O1549" i="21"/>
  <c r="O1585" i="21"/>
  <c r="Q1594" i="21"/>
  <c r="Q1598" i="21"/>
  <c r="O1598" i="21"/>
  <c r="Q1623" i="21"/>
  <c r="O1623" i="21"/>
  <c r="O1628" i="21"/>
  <c r="O1630" i="21"/>
  <c r="Q1650" i="21"/>
  <c r="O1650" i="21"/>
  <c r="Q1658" i="21"/>
  <c r="O1668" i="21"/>
  <c r="Q1704" i="21"/>
  <c r="Q1725" i="21"/>
  <c r="O1725" i="21"/>
  <c r="Q1733" i="21"/>
  <c r="O1733" i="21"/>
  <c r="O1745" i="21"/>
  <c r="P1749" i="21"/>
  <c r="O1763" i="21"/>
  <c r="O1765" i="21"/>
  <c r="Q1778" i="21"/>
  <c r="O1778" i="21"/>
  <c r="Q1784" i="21"/>
  <c r="O1784" i="21"/>
  <c r="Q1789" i="21"/>
  <c r="O1789" i="21"/>
  <c r="Q1790" i="21"/>
  <c r="Q1805" i="21"/>
  <c r="Q1845" i="21"/>
  <c r="Q1858" i="21"/>
  <c r="Q1869" i="21"/>
  <c r="O1869" i="21"/>
  <c r="O1878" i="21"/>
  <c r="O1940" i="21"/>
  <c r="O1960" i="21"/>
  <c r="O1985" i="21"/>
  <c r="Q2006" i="21"/>
  <c r="O2006" i="21"/>
  <c r="K2065" i="21"/>
  <c r="L2100" i="21"/>
  <c r="P2106" i="21"/>
  <c r="Q2112" i="21"/>
  <c r="O2112" i="21"/>
  <c r="P2137" i="21"/>
  <c r="O2142" i="21"/>
  <c r="O2162" i="21"/>
  <c r="Q2182" i="21"/>
  <c r="Q2214" i="21"/>
  <c r="K2217" i="21"/>
  <c r="K2222" i="21"/>
  <c r="Q2234" i="21"/>
  <c r="Q2243" i="21"/>
  <c r="O2243" i="21"/>
  <c r="Q2254" i="21"/>
  <c r="O2254" i="21"/>
  <c r="Q2256" i="21"/>
  <c r="O2256" i="21"/>
  <c r="K2260" i="21"/>
  <c r="O2260" i="21"/>
  <c r="P2278" i="21"/>
  <c r="P2324" i="21"/>
  <c r="L2324" i="21"/>
  <c r="Q2324" i="21"/>
  <c r="O2324" i="21"/>
  <c r="K2329" i="21"/>
  <c r="P2331" i="21"/>
  <c r="Q2334" i="21"/>
  <c r="O2334" i="21"/>
  <c r="Q2335" i="21"/>
  <c r="O2335" i="21"/>
  <c r="Q2336" i="21"/>
  <c r="O2336" i="21"/>
  <c r="K2344" i="21"/>
  <c r="P2344" i="21"/>
  <c r="L2344" i="21"/>
  <c r="O2346" i="21"/>
  <c r="K2349" i="21"/>
  <c r="O2350" i="21"/>
  <c r="O2357" i="21"/>
  <c r="P2358" i="21"/>
  <c r="Q2358" i="21"/>
  <c r="K2361" i="21"/>
  <c r="Q2363" i="21"/>
  <c r="O2363" i="21"/>
  <c r="K2365" i="21"/>
  <c r="P2365" i="21"/>
  <c r="L2365" i="21"/>
  <c r="Q2365" i="21"/>
  <c r="O2365" i="21"/>
  <c r="L2366" i="21"/>
  <c r="K2371" i="21"/>
  <c r="O2377" i="21"/>
  <c r="Q2378" i="21"/>
  <c r="O2378" i="21"/>
  <c r="Q2384" i="21"/>
  <c r="O2384" i="21"/>
  <c r="K2390" i="21"/>
  <c r="K2391" i="21"/>
  <c r="Q2391" i="21"/>
  <c r="P2394" i="21"/>
  <c r="Q2394" i="21"/>
  <c r="Q2399" i="21"/>
  <c r="O2399" i="21"/>
  <c r="L2401" i="21"/>
  <c r="Q2403" i="21"/>
  <c r="O2403" i="21"/>
  <c r="L2406" i="21"/>
  <c r="Q2409" i="21"/>
  <c r="O2409" i="21"/>
  <c r="O2412" i="21"/>
  <c r="Q2413" i="21"/>
  <c r="O2413" i="21"/>
  <c r="Q2414" i="21"/>
  <c r="O2414" i="21"/>
  <c r="O2419" i="21"/>
  <c r="K2421" i="21"/>
  <c r="L2421" i="21"/>
  <c r="Q2422" i="21"/>
  <c r="O2422" i="21"/>
  <c r="Q2429" i="21"/>
  <c r="O2429" i="21"/>
  <c r="Q2435" i="21"/>
  <c r="Q2444" i="21"/>
  <c r="Q2446" i="21"/>
  <c r="P2448" i="21"/>
  <c r="Q2449" i="21"/>
  <c r="P2466" i="21"/>
  <c r="Q2481" i="21"/>
  <c r="Q2482" i="21"/>
  <c r="Q2485" i="21"/>
  <c r="Q2490" i="21"/>
  <c r="Q2492" i="21"/>
  <c r="Q2495" i="21"/>
  <c r="Q2500" i="21"/>
  <c r="Q2501" i="21"/>
  <c r="P2504" i="21"/>
  <c r="P2512" i="21"/>
  <c r="Q2515" i="21"/>
  <c r="Q2518" i="21"/>
  <c r="P2519" i="21"/>
  <c r="Q2520" i="21"/>
  <c r="Q2526" i="21"/>
  <c r="P2527" i="21"/>
  <c r="Q2530" i="21"/>
  <c r="P2536" i="21"/>
  <c r="Q2537" i="21"/>
  <c r="P2538" i="21"/>
  <c r="Q2538" i="21"/>
  <c r="Q2540" i="21"/>
  <c r="Q2546" i="21"/>
  <c r="P2551" i="21"/>
  <c r="Q2555" i="21"/>
  <c r="P2562" i="21"/>
  <c r="Q2562" i="21"/>
  <c r="P2564" i="21"/>
  <c r="Q2573" i="21"/>
  <c r="P2577" i="21"/>
  <c r="P2581" i="21"/>
  <c r="Q2581" i="21"/>
  <c r="Q2583" i="21"/>
  <c r="Q2590" i="21"/>
  <c r="P2592" i="21"/>
  <c r="Q2597" i="21"/>
  <c r="Q2598" i="21"/>
  <c r="Q2600" i="21"/>
  <c r="P2602" i="21"/>
  <c r="Q2608" i="21"/>
  <c r="Q2615" i="21"/>
  <c r="Q2617" i="21"/>
  <c r="P2619" i="21"/>
  <c r="Q2620" i="21"/>
  <c r="P2623" i="21"/>
  <c r="Q2623" i="21"/>
  <c r="O2623" i="21"/>
  <c r="Q2630" i="21"/>
  <c r="P2632" i="21"/>
  <c r="Q2632" i="21"/>
  <c r="P2633" i="21"/>
  <c r="Q2640" i="21"/>
  <c r="Q2642" i="21"/>
  <c r="P2644" i="21"/>
  <c r="Q2645" i="21"/>
  <c r="Q2651" i="21"/>
  <c r="Q2661" i="21"/>
  <c r="O2661" i="21"/>
  <c r="Q2662" i="21"/>
  <c r="Q2664" i="21"/>
  <c r="Q2668" i="21"/>
  <c r="Q2672" i="21"/>
  <c r="P2673" i="21"/>
  <c r="Q2674" i="21"/>
  <c r="Q2678" i="21"/>
  <c r="P2685" i="21"/>
  <c r="Q2691" i="21"/>
  <c r="P2692" i="21"/>
  <c r="Q2693" i="21"/>
  <c r="Q2700" i="21"/>
  <c r="Q2703" i="21"/>
  <c r="P2704" i="21"/>
  <c r="Q2710" i="21"/>
  <c r="Q2712" i="21"/>
  <c r="Q2720" i="21"/>
  <c r="P2721" i="21"/>
  <c r="Q2722" i="21"/>
  <c r="P2731" i="21"/>
  <c r="Q2735" i="21"/>
  <c r="P2737" i="21"/>
  <c r="Q2742" i="21"/>
  <c r="Q2746" i="21"/>
  <c r="P2748" i="21"/>
  <c r="Q2748" i="21"/>
  <c r="Q2759" i="21"/>
  <c r="L2775" i="21"/>
  <c r="Q2775" i="21"/>
  <c r="O2775" i="21"/>
  <c r="P2776" i="21"/>
  <c r="Q2776" i="21"/>
  <c r="O2776" i="21"/>
  <c r="O2778" i="21"/>
  <c r="Q2779" i="21"/>
  <c r="O2779" i="21"/>
  <c r="K2780" i="21"/>
  <c r="P2780" i="21"/>
  <c r="L2780" i="21"/>
  <c r="Q2780" i="21"/>
  <c r="O2780" i="21"/>
  <c r="Q2783" i="21"/>
  <c r="O2783" i="21"/>
  <c r="P2784" i="21"/>
  <c r="Q2784" i="21"/>
  <c r="O2784" i="21"/>
  <c r="Q2787" i="21"/>
  <c r="O2787" i="21"/>
  <c r="P2788" i="21"/>
  <c r="Q2788" i="21"/>
  <c r="O2788" i="21"/>
  <c r="L2791" i="21"/>
  <c r="Q2791" i="21"/>
  <c r="O2791" i="21"/>
  <c r="P2792" i="21"/>
  <c r="L2792" i="21"/>
  <c r="Q2792" i="21"/>
  <c r="O2792" i="21"/>
  <c r="Q2795" i="21"/>
  <c r="O2795" i="21"/>
  <c r="K2796" i="21"/>
  <c r="P2796" i="21"/>
  <c r="L2796" i="21"/>
  <c r="Q2796" i="21"/>
  <c r="O2796" i="21"/>
  <c r="Q2799" i="21"/>
  <c r="O2799" i="21"/>
  <c r="P2800" i="21"/>
  <c r="Q2800" i="21"/>
  <c r="O2800" i="21"/>
  <c r="L2803" i="21"/>
  <c r="Q2803" i="21"/>
  <c r="O2803" i="21"/>
  <c r="P2804" i="21"/>
  <c r="Q2804" i="21"/>
  <c r="O2804" i="21"/>
  <c r="K2806" i="21"/>
  <c r="Q2807" i="21"/>
  <c r="O2807" i="21"/>
  <c r="K2808" i="21"/>
  <c r="P2808" i="21"/>
  <c r="L2808" i="21"/>
  <c r="Q2808" i="21"/>
  <c r="O2808" i="21"/>
  <c r="L2811" i="21"/>
  <c r="Q2811" i="21"/>
  <c r="O2811" i="21"/>
  <c r="P2812" i="21"/>
  <c r="Q2812" i="21"/>
  <c r="O2812" i="21"/>
  <c r="Q2815" i="21"/>
  <c r="O2815" i="21"/>
  <c r="K2816" i="21"/>
  <c r="P2816" i="21"/>
  <c r="L2816" i="21"/>
  <c r="Q2816" i="21"/>
  <c r="O2816" i="21"/>
  <c r="Q2819" i="21"/>
  <c r="O2819" i="21"/>
  <c r="K2820" i="21"/>
  <c r="P2820" i="21"/>
  <c r="L2820" i="21"/>
  <c r="Q2820" i="21"/>
  <c r="O2820" i="21"/>
  <c r="K2822" i="21"/>
  <c r="Q2823" i="21"/>
  <c r="O2823" i="21"/>
  <c r="P2824" i="21"/>
  <c r="Q2824" i="21"/>
  <c r="O2824" i="21"/>
  <c r="L2827" i="21"/>
  <c r="Q2827" i="21"/>
  <c r="O2827" i="21"/>
  <c r="P2828" i="21"/>
  <c r="L2828" i="21"/>
  <c r="Q2828" i="21"/>
  <c r="O2828" i="21"/>
  <c r="Q2831" i="21"/>
  <c r="O2831" i="21"/>
  <c r="K2832" i="21"/>
  <c r="K2833" i="21"/>
  <c r="P2833" i="21"/>
  <c r="L2833" i="21"/>
  <c r="K2838" i="21"/>
  <c r="P2838" i="21"/>
  <c r="L2838" i="21"/>
  <c r="Q2838" i="21"/>
  <c r="L2843" i="21"/>
  <c r="Q2845" i="21"/>
  <c r="O2845" i="21"/>
  <c r="P2847" i="21"/>
  <c r="Q2849" i="21"/>
  <c r="O2849" i="21"/>
  <c r="P2850" i="21"/>
  <c r="Q2850" i="21"/>
  <c r="O2850" i="21"/>
  <c r="O2851" i="21"/>
  <c r="P2852" i="21"/>
  <c r="Q2852" i="21"/>
  <c r="O2852" i="21"/>
  <c r="K2855" i="21"/>
  <c r="P2857" i="21"/>
  <c r="O2859" i="21"/>
  <c r="O2860" i="21"/>
  <c r="L2861" i="21"/>
  <c r="O2863" i="21"/>
  <c r="Q2865" i="21"/>
  <c r="O2865" i="21"/>
  <c r="K2866" i="21"/>
  <c r="P2866" i="21"/>
  <c r="L2866" i="21"/>
  <c r="K2869" i="21"/>
  <c r="P2869" i="21"/>
  <c r="L2869" i="21"/>
  <c r="P2870" i="21"/>
  <c r="Q2870" i="21"/>
  <c r="K2871" i="21"/>
  <c r="P2871" i="21"/>
  <c r="L2871" i="21"/>
  <c r="Q2871" i="21"/>
  <c r="O2871" i="21"/>
  <c r="K2873" i="21"/>
  <c r="P2873" i="21"/>
  <c r="L2873" i="21"/>
  <c r="Q2876" i="21"/>
  <c r="O2876" i="21"/>
  <c r="Q2879" i="21"/>
  <c r="O2879" i="21"/>
  <c r="P2882" i="21"/>
  <c r="K2883" i="21"/>
  <c r="O2884" i="21"/>
  <c r="K2885" i="21"/>
  <c r="Q2885" i="21"/>
  <c r="O2885" i="21"/>
  <c r="K2891" i="21"/>
  <c r="Q2892" i="21"/>
  <c r="O2892" i="21"/>
  <c r="P2893" i="21"/>
  <c r="O2895" i="21"/>
  <c r="P2898" i="21"/>
  <c r="Q2898" i="21"/>
  <c r="O2898" i="21"/>
  <c r="Q2899" i="21"/>
  <c r="O2899" i="21"/>
  <c r="K2902" i="21"/>
  <c r="P2904" i="21"/>
  <c r="P2905" i="21"/>
  <c r="K2907" i="21"/>
  <c r="L2907" i="21"/>
  <c r="Q2907" i="21"/>
  <c r="P2909" i="21"/>
  <c r="Q2909" i="21"/>
  <c r="O2909" i="21"/>
  <c r="P2910" i="21"/>
  <c r="L2910" i="21"/>
  <c r="K2912" i="21"/>
  <c r="P2914" i="21"/>
  <c r="P2915" i="21"/>
  <c r="Q2915" i="21"/>
  <c r="O2915" i="21"/>
  <c r="L2916" i="21"/>
  <c r="L2917" i="21"/>
  <c r="L2919" i="21"/>
  <c r="Q2920" i="21"/>
  <c r="O2920" i="21"/>
  <c r="K2921" i="21"/>
  <c r="L2921" i="21"/>
  <c r="K2922" i="21"/>
  <c r="P2922" i="21"/>
  <c r="L2922" i="21"/>
  <c r="L2924" i="21"/>
  <c r="Q2924" i="21"/>
  <c r="Q2925" i="21"/>
  <c r="O2925" i="21"/>
  <c r="Q2926" i="21"/>
  <c r="K2927" i="21"/>
  <c r="P2927" i="21"/>
  <c r="L2927" i="21"/>
  <c r="Q2928" i="21"/>
  <c r="O2928" i="21"/>
  <c r="K2931" i="21"/>
  <c r="P2931" i="21"/>
  <c r="L2931" i="21"/>
  <c r="Q2931" i="21"/>
  <c r="O2931" i="21"/>
  <c r="K2933" i="21"/>
  <c r="P2933" i="21"/>
  <c r="L2933" i="21"/>
  <c r="P2934" i="21"/>
  <c r="Q2934" i="21"/>
  <c r="O2934" i="21"/>
  <c r="K2938" i="21"/>
  <c r="L2938" i="21"/>
  <c r="Q2940" i="21"/>
  <c r="O2940" i="21"/>
  <c r="K2941" i="21"/>
  <c r="Q2941" i="21"/>
  <c r="O2941" i="21"/>
  <c r="L2942" i="21"/>
  <c r="P2944" i="21"/>
  <c r="K2945" i="21"/>
  <c r="P2945" i="21"/>
  <c r="L2945" i="21"/>
  <c r="Q2945" i="21"/>
  <c r="O2945" i="21"/>
  <c r="K2948" i="21"/>
  <c r="P2948" i="21"/>
  <c r="L2948" i="21"/>
  <c r="Q2948" i="21"/>
  <c r="O2948" i="21"/>
  <c r="K2949" i="21"/>
  <c r="Q2951" i="21"/>
  <c r="O2951" i="21"/>
  <c r="K2952" i="21"/>
  <c r="P2952" i="21"/>
  <c r="L2952" i="21"/>
  <c r="K2955" i="21"/>
  <c r="P2955" i="21"/>
  <c r="L2955" i="21"/>
  <c r="Q2955" i="21"/>
  <c r="O2955" i="21"/>
  <c r="K2958" i="21"/>
  <c r="P2958" i="21"/>
  <c r="L2958" i="21"/>
  <c r="Q2958" i="21"/>
  <c r="O2958" i="21"/>
  <c r="K2959" i="21"/>
  <c r="Q2961" i="21"/>
  <c r="O2961" i="21"/>
  <c r="K2962" i="21"/>
  <c r="P2962" i="21"/>
  <c r="L2962" i="21"/>
  <c r="Q2963" i="21"/>
  <c r="K2965" i="21"/>
  <c r="P2965" i="21"/>
  <c r="L2965" i="21"/>
  <c r="Q2965" i="21"/>
  <c r="O2965" i="21"/>
  <c r="K2968" i="21"/>
  <c r="P2968" i="21"/>
  <c r="L2968" i="21"/>
  <c r="Q2968" i="21"/>
  <c r="O2968" i="21"/>
  <c r="K2969" i="21"/>
  <c r="P2970" i="21"/>
  <c r="Q2971" i="21"/>
  <c r="O2971" i="21"/>
  <c r="K2972" i="21"/>
  <c r="P2972" i="21"/>
  <c r="L2972" i="21"/>
  <c r="K2975" i="21"/>
  <c r="P2975" i="21"/>
  <c r="L2975" i="21"/>
  <c r="Q2975" i="21"/>
  <c r="O2975" i="21"/>
  <c r="K2977" i="21"/>
  <c r="K2978" i="21"/>
  <c r="P2978" i="21"/>
  <c r="L2978" i="21"/>
  <c r="Q2978" i="21"/>
  <c r="O2978" i="21"/>
  <c r="K2979" i="21"/>
  <c r="L2979" i="21"/>
  <c r="Q2981" i="21"/>
  <c r="O2981" i="21"/>
  <c r="K2982" i="21"/>
  <c r="P2982" i="21"/>
  <c r="L2982" i="21"/>
  <c r="K2985" i="21"/>
  <c r="P2985" i="21"/>
  <c r="L2985" i="21"/>
  <c r="Q2985" i="21"/>
  <c r="O2985" i="21"/>
  <c r="K2987" i="21"/>
  <c r="K2988" i="21"/>
  <c r="P2988" i="21"/>
  <c r="L2988" i="21"/>
  <c r="Q2988" i="21"/>
  <c r="O2988" i="21"/>
  <c r="K2989" i="21"/>
  <c r="Q2991" i="21"/>
  <c r="O2991" i="21"/>
  <c r="K2992" i="21"/>
  <c r="P2992" i="21"/>
  <c r="L2992" i="21"/>
  <c r="K2995" i="21"/>
  <c r="P2995" i="21"/>
  <c r="L2995" i="21"/>
  <c r="Q2995" i="21"/>
  <c r="O2995" i="21"/>
  <c r="K2998" i="21"/>
  <c r="P2998" i="21"/>
  <c r="L2998" i="21"/>
  <c r="Q2998" i="21"/>
  <c r="O2998" i="21"/>
  <c r="K2999" i="21"/>
  <c r="Q3001" i="21"/>
  <c r="O3001" i="21"/>
  <c r="K3002" i="21"/>
  <c r="P3002" i="21"/>
  <c r="L3002" i="21"/>
  <c r="K3005" i="21"/>
  <c r="P3005" i="21"/>
  <c r="L3005" i="21"/>
  <c r="Q3005" i="21"/>
  <c r="O3005" i="21"/>
  <c r="K3008" i="21"/>
  <c r="P3008" i="21"/>
  <c r="L3008" i="21"/>
  <c r="Q3008" i="21"/>
  <c r="O3008" i="21"/>
  <c r="K3009" i="21"/>
  <c r="Q3011" i="21"/>
  <c r="O3011" i="21"/>
  <c r="K3012" i="21"/>
  <c r="P3012" i="21"/>
  <c r="L3012" i="21"/>
  <c r="P3014" i="21"/>
  <c r="K3015" i="21"/>
  <c r="P3015" i="21"/>
  <c r="L3015" i="21"/>
  <c r="Q3015" i="21"/>
  <c r="O3015" i="21"/>
  <c r="K3018" i="21"/>
  <c r="P3018" i="21"/>
  <c r="L3018" i="21"/>
  <c r="Q3018" i="21"/>
  <c r="O3018" i="21"/>
  <c r="K3019" i="21"/>
  <c r="Q3021" i="21"/>
  <c r="O3021" i="21"/>
  <c r="K3022" i="21"/>
  <c r="P3022" i="21"/>
  <c r="L3022" i="21"/>
  <c r="K3025" i="21"/>
  <c r="P3025" i="21"/>
  <c r="L3025" i="21"/>
  <c r="Q3025" i="21"/>
  <c r="O3025" i="21"/>
  <c r="Q3028" i="21"/>
  <c r="O3028" i="21"/>
  <c r="P3029" i="21"/>
  <c r="Q3029" i="21"/>
  <c r="O3029" i="21"/>
  <c r="K3031" i="21"/>
  <c r="L3031" i="21"/>
  <c r="Q3031" i="21"/>
  <c r="Q3032" i="21"/>
  <c r="O3032" i="21"/>
  <c r="P3033" i="21"/>
  <c r="Q3033" i="21"/>
  <c r="O3033" i="21"/>
  <c r="Q3035" i="21"/>
  <c r="L3036" i="21"/>
  <c r="Q3036" i="21"/>
  <c r="O3036" i="21"/>
  <c r="P3037" i="21"/>
  <c r="Q3037" i="21"/>
  <c r="O3037" i="21"/>
  <c r="Q3040" i="21"/>
  <c r="O3040" i="21"/>
  <c r="P3041" i="21"/>
  <c r="Q3041" i="21"/>
  <c r="O3041" i="21"/>
  <c r="K3043" i="21"/>
  <c r="Q3044" i="21"/>
  <c r="O3044" i="21"/>
  <c r="K3045" i="21"/>
  <c r="P3045" i="21"/>
  <c r="L3045" i="21"/>
  <c r="Q3045" i="21"/>
  <c r="O3045" i="21"/>
  <c r="L3048" i="21"/>
  <c r="Q3048" i="21"/>
  <c r="O3048" i="21"/>
  <c r="P3049" i="21"/>
  <c r="Q3049" i="21"/>
  <c r="O3049" i="21"/>
  <c r="K3051" i="21"/>
  <c r="Q3052" i="21"/>
  <c r="O3052" i="21"/>
  <c r="P3053" i="21"/>
  <c r="Q3053" i="21"/>
  <c r="O3053" i="21"/>
  <c r="L3056" i="21"/>
  <c r="Q3056" i="21"/>
  <c r="O3056" i="21"/>
  <c r="P3057" i="21"/>
  <c r="Q3057" i="21"/>
  <c r="O3057" i="21"/>
  <c r="Q3060" i="21"/>
  <c r="O3060" i="21"/>
  <c r="P3061" i="21"/>
  <c r="Q3061" i="21"/>
  <c r="O3061" i="21"/>
  <c r="Q3064" i="21"/>
  <c r="O3064" i="21"/>
  <c r="P3065" i="21"/>
  <c r="Q3065" i="21"/>
  <c r="O3065" i="21"/>
  <c r="L3068" i="21"/>
  <c r="Q3068" i="21"/>
  <c r="O3068" i="21"/>
  <c r="K3069" i="21"/>
  <c r="P3069" i="21"/>
  <c r="L3069" i="21"/>
  <c r="Q3069" i="21"/>
  <c r="O3069" i="21"/>
  <c r="L3072" i="21"/>
  <c r="Q3072" i="21"/>
  <c r="O3072" i="21"/>
  <c r="P3073" i="21"/>
  <c r="Q3073" i="21"/>
  <c r="O3073" i="21"/>
  <c r="P3075" i="21"/>
  <c r="Q3076" i="21"/>
  <c r="O3076" i="21"/>
  <c r="K3077" i="21"/>
  <c r="P3077" i="21"/>
  <c r="L3077" i="21"/>
  <c r="Q3077" i="21"/>
  <c r="O3077" i="21"/>
  <c r="Q3080" i="21"/>
  <c r="O3080" i="21"/>
  <c r="P3081" i="21"/>
  <c r="Q3081" i="21"/>
  <c r="O3081" i="21"/>
  <c r="K3083" i="21"/>
  <c r="Q3084" i="21"/>
  <c r="O3084" i="21"/>
  <c r="P3085" i="21"/>
  <c r="Q3085" i="21"/>
  <c r="O3085" i="21"/>
  <c r="Q3088" i="21"/>
  <c r="O3088" i="21"/>
  <c r="K3089" i="21"/>
  <c r="P3089" i="21"/>
  <c r="L3089" i="21"/>
  <c r="Q3089" i="21"/>
  <c r="O3089" i="21"/>
  <c r="K3091" i="21"/>
  <c r="Q3092" i="21"/>
  <c r="O3092" i="21"/>
  <c r="P3093" i="21"/>
  <c r="Q3093" i="21"/>
  <c r="O3093" i="21"/>
  <c r="K3095" i="21"/>
  <c r="P3095" i="21"/>
  <c r="L3096" i="21"/>
  <c r="Q3096" i="21"/>
  <c r="O3096" i="21"/>
  <c r="K3097" i="21"/>
  <c r="P3097" i="21"/>
  <c r="L3097" i="21"/>
  <c r="Q3097" i="21"/>
  <c r="O3097" i="21"/>
  <c r="K3099" i="21"/>
  <c r="Q3100" i="21"/>
  <c r="O3100" i="21"/>
  <c r="P3101" i="21"/>
  <c r="Q3101" i="21"/>
  <c r="O3101" i="21"/>
  <c r="Q3104" i="21"/>
  <c r="O3104" i="21"/>
  <c r="K3105" i="21"/>
  <c r="P3105" i="21"/>
  <c r="L3105" i="21"/>
  <c r="Q3105" i="21"/>
  <c r="O3105" i="21"/>
  <c r="Q3108" i="21"/>
  <c r="O3108" i="21"/>
  <c r="P3109" i="21"/>
  <c r="Q3109" i="21"/>
  <c r="O3109" i="21"/>
  <c r="Q3112" i="21"/>
  <c r="O3112" i="21"/>
  <c r="P3113" i="21"/>
  <c r="Q3113" i="21"/>
  <c r="O3113" i="21"/>
  <c r="Q3116" i="21"/>
  <c r="O3116" i="21"/>
  <c r="P3117" i="21"/>
  <c r="Q3117" i="21"/>
  <c r="O3117" i="21"/>
  <c r="Q3120" i="21"/>
  <c r="O3120" i="21"/>
  <c r="K3121" i="21"/>
  <c r="P3121" i="21"/>
  <c r="Q3121" i="21"/>
  <c r="O3121" i="21"/>
  <c r="K3123" i="21"/>
  <c r="Q3124" i="21"/>
  <c r="O3124" i="21"/>
  <c r="P3125" i="21"/>
  <c r="Q3125" i="21"/>
  <c r="O3125" i="21"/>
  <c r="K3127" i="21"/>
  <c r="Q3128" i="21"/>
  <c r="O3128" i="21"/>
  <c r="P3129" i="21"/>
  <c r="Q3129" i="21"/>
  <c r="O3129" i="21"/>
  <c r="L3132" i="21"/>
  <c r="Q3132" i="21"/>
  <c r="O3132" i="21"/>
  <c r="P3133" i="21"/>
  <c r="Q3133" i="21"/>
  <c r="O3133" i="21"/>
  <c r="K3135" i="21"/>
  <c r="Q3136" i="21"/>
  <c r="O3136" i="21"/>
  <c r="P3137" i="21"/>
  <c r="Q3137" i="21"/>
  <c r="O3137" i="21"/>
  <c r="L3140" i="21"/>
  <c r="Q3140" i="21"/>
  <c r="O3140" i="21"/>
  <c r="P3141" i="21"/>
  <c r="Q3141" i="21"/>
  <c r="O3141" i="21"/>
  <c r="K3143" i="21"/>
  <c r="Q3144" i="21"/>
  <c r="O3144" i="21"/>
  <c r="P3145" i="21"/>
  <c r="Q3145" i="21"/>
  <c r="O3145" i="21"/>
  <c r="L3147" i="21"/>
  <c r="Q3148" i="21"/>
  <c r="O3148" i="21"/>
  <c r="P3149" i="21"/>
  <c r="Q3149" i="21"/>
  <c r="O3149" i="21"/>
  <c r="K3151" i="21"/>
  <c r="L3151" i="21"/>
  <c r="Q3152" i="21"/>
  <c r="O3152" i="21"/>
  <c r="P3153" i="21"/>
  <c r="L3153" i="21"/>
  <c r="Q3153" i="21"/>
  <c r="O3153" i="21"/>
  <c r="L3156" i="21"/>
  <c r="Q3156" i="21"/>
  <c r="O3156" i="21"/>
  <c r="P3157" i="21"/>
  <c r="Q3157" i="21"/>
  <c r="O3157" i="21"/>
  <c r="L3160" i="21"/>
  <c r="P3161" i="21"/>
  <c r="P3163" i="21"/>
  <c r="K3165" i="21"/>
  <c r="P3165" i="21"/>
  <c r="L3165" i="21"/>
  <c r="K3168" i="21"/>
  <c r="K3170" i="21"/>
  <c r="Q3174" i="21"/>
  <c r="O3174" i="21"/>
  <c r="K3175" i="21"/>
  <c r="Q3175" i="21"/>
  <c r="O3175" i="21"/>
  <c r="Q3188" i="21"/>
  <c r="O3188" i="21"/>
  <c r="Q3189" i="21"/>
  <c r="O3189" i="21"/>
  <c r="Q3194" i="21"/>
  <c r="O3194" i="21"/>
  <c r="K3198" i="21"/>
  <c r="O3199" i="21"/>
  <c r="Q3202" i="21"/>
  <c r="O3202" i="21"/>
  <c r="Q3203" i="21"/>
  <c r="O3203" i="21"/>
  <c r="K3207" i="21"/>
  <c r="Q3210" i="21"/>
  <c r="K3215" i="21"/>
  <c r="Q3216" i="21"/>
  <c r="O3216" i="21"/>
  <c r="Q3217" i="21"/>
  <c r="O3217" i="21"/>
  <c r="K3220" i="21"/>
  <c r="Q3222" i="21"/>
  <c r="O3222" i="21"/>
  <c r="O3227" i="21"/>
  <c r="Q3230" i="21"/>
  <c r="O3230" i="21"/>
  <c r="Q3231" i="21"/>
  <c r="O3231" i="21"/>
  <c r="K3232" i="21"/>
  <c r="L3235" i="21"/>
  <c r="Q3238" i="21"/>
  <c r="O3238" i="21"/>
  <c r="K3241" i="21"/>
  <c r="K3265" i="21"/>
  <c r="Q3265" i="21"/>
  <c r="O3265" i="21"/>
  <c r="K3266" i="21"/>
  <c r="Q3266" i="21"/>
  <c r="O3266" i="21"/>
  <c r="K3267" i="21"/>
  <c r="Q3267" i="21"/>
  <c r="O3267" i="21"/>
  <c r="K3268" i="21"/>
  <c r="Q3268" i="21"/>
  <c r="O3268" i="21"/>
  <c r="K3269" i="21"/>
  <c r="Q3269" i="21"/>
  <c r="O3269" i="21"/>
  <c r="K3270" i="21"/>
  <c r="Q3270" i="21"/>
  <c r="O3270" i="21"/>
  <c r="K3271" i="21"/>
  <c r="Q3271" i="21"/>
  <c r="O3271" i="21"/>
  <c r="K3272" i="21"/>
  <c r="Q3272" i="21"/>
  <c r="O3272" i="21"/>
  <c r="K3273" i="21"/>
  <c r="Q3273" i="21"/>
  <c r="O3273" i="21"/>
  <c r="K3274" i="21"/>
  <c r="Q3274" i="21"/>
  <c r="O3274" i="21"/>
  <c r="K3275" i="21"/>
  <c r="Q3275" i="21"/>
  <c r="O3275" i="21"/>
  <c r="K3276" i="21"/>
  <c r="Q3276" i="21"/>
  <c r="O3276" i="21"/>
  <c r="K3277" i="21"/>
  <c r="Q3277" i="21"/>
  <c r="O3277" i="21"/>
  <c r="K3278" i="21"/>
  <c r="Q3278" i="21"/>
  <c r="O3278" i="21"/>
  <c r="K3279" i="21"/>
  <c r="Q3279" i="21"/>
  <c r="O3279" i="21"/>
  <c r="K3280" i="21"/>
  <c r="Q3280" i="21"/>
  <c r="O3280" i="21"/>
  <c r="K3281" i="21"/>
  <c r="Q3281" i="21"/>
  <c r="O3281" i="21"/>
  <c r="K3282" i="21"/>
  <c r="Q3282" i="21"/>
  <c r="O3282" i="21"/>
  <c r="K3283" i="21"/>
  <c r="Q3283" i="21"/>
  <c r="O3283" i="21"/>
  <c r="K3284" i="21"/>
  <c r="Q3284" i="21"/>
  <c r="O3284" i="21"/>
  <c r="K3285" i="21"/>
  <c r="Q3285" i="21"/>
  <c r="O3285" i="21"/>
  <c r="K3286" i="21"/>
  <c r="Q3286" i="21"/>
  <c r="O3286" i="21"/>
  <c r="K3287" i="21"/>
  <c r="Q3287" i="21"/>
  <c r="O3287" i="21"/>
  <c r="K3288" i="21"/>
  <c r="Q3288" i="21"/>
  <c r="O3288" i="21"/>
  <c r="K3289" i="21"/>
  <c r="Q3289" i="21"/>
  <c r="O3289" i="21"/>
  <c r="K3290" i="21"/>
  <c r="Q3290" i="21"/>
  <c r="O3290" i="21"/>
  <c r="K3291" i="21"/>
  <c r="Q3291" i="21"/>
  <c r="O3291" i="21"/>
  <c r="K3292" i="21"/>
  <c r="Q3292" i="21"/>
  <c r="O3292" i="21"/>
  <c r="K3293" i="21"/>
  <c r="Q3293" i="21"/>
  <c r="O3293" i="21"/>
  <c r="K3294" i="21"/>
  <c r="Q3294" i="21"/>
  <c r="O3294" i="21"/>
  <c r="K3295" i="21"/>
  <c r="Q3295" i="21"/>
  <c r="O3295" i="21"/>
  <c r="K3296" i="21"/>
  <c r="Q3296" i="21"/>
  <c r="O3296" i="21"/>
  <c r="K3297" i="21"/>
  <c r="Q3297" i="21"/>
  <c r="O3297" i="21"/>
  <c r="K3298" i="21"/>
  <c r="Q3298" i="21"/>
  <c r="O3298" i="21"/>
  <c r="K3299" i="21"/>
  <c r="Q3299" i="21"/>
  <c r="O3299" i="21"/>
  <c r="K3300" i="21"/>
  <c r="Q3300" i="21"/>
  <c r="O3300" i="21"/>
  <c r="K3301" i="21"/>
  <c r="Q3301" i="21"/>
  <c r="O3301" i="21"/>
  <c r="K3302" i="21"/>
  <c r="Q3302" i="21"/>
  <c r="O3302" i="21"/>
  <c r="K3303" i="21"/>
  <c r="Q3303" i="21"/>
  <c r="O3303" i="21"/>
  <c r="K3304" i="21"/>
  <c r="Q3304" i="21"/>
  <c r="O3304" i="21"/>
  <c r="K3305" i="21"/>
  <c r="Q3305" i="21"/>
  <c r="O3305" i="21"/>
  <c r="K3306" i="21"/>
  <c r="Q3306" i="21"/>
  <c r="O3306" i="21"/>
  <c r="K3307" i="21"/>
  <c r="Q3307" i="21"/>
  <c r="O3307" i="21"/>
  <c r="K3308" i="21"/>
  <c r="Q3308" i="21"/>
  <c r="O3308" i="21"/>
  <c r="K3309" i="21"/>
  <c r="Q3309" i="21"/>
  <c r="O3309" i="21"/>
  <c r="K3310" i="21"/>
  <c r="Q3310" i="21"/>
  <c r="O3310" i="21"/>
  <c r="K3311" i="21"/>
  <c r="Q3311" i="21"/>
  <c r="O3311" i="21"/>
  <c r="K3312" i="21"/>
  <c r="Q3312" i="21"/>
  <c r="O3312" i="21"/>
  <c r="K3313" i="21"/>
  <c r="Q3313" i="21"/>
  <c r="O3313" i="21"/>
  <c r="K3314" i="21"/>
  <c r="Q3314" i="21"/>
  <c r="O3314" i="21"/>
  <c r="K3315" i="21"/>
  <c r="Q3315" i="21"/>
  <c r="O3315" i="21"/>
  <c r="K3316" i="21"/>
  <c r="Q3316" i="21"/>
  <c r="O3316" i="21"/>
  <c r="K3317" i="21"/>
  <c r="Q3317" i="21"/>
  <c r="O3317" i="21"/>
  <c r="K3318" i="21"/>
  <c r="Q3318" i="21"/>
  <c r="O3318" i="21"/>
  <c r="K3319" i="21"/>
  <c r="Q3319" i="21"/>
  <c r="O3319" i="21"/>
  <c r="K3320" i="21"/>
  <c r="Q3320" i="21"/>
  <c r="O3320" i="21"/>
  <c r="K3321" i="21"/>
  <c r="Q3321" i="21"/>
  <c r="O3321" i="21"/>
  <c r="K3322" i="21"/>
  <c r="Q3322" i="21"/>
  <c r="O3322" i="21"/>
  <c r="K3323" i="21"/>
  <c r="Q3323" i="21"/>
  <c r="O3323" i="21"/>
  <c r="K3324" i="21"/>
  <c r="Q3324" i="21"/>
  <c r="O3324" i="21"/>
  <c r="K3325" i="21"/>
  <c r="Q3325" i="21"/>
  <c r="O3325" i="21"/>
  <c r="K3326" i="21"/>
  <c r="Q3326" i="21"/>
  <c r="O3326" i="21"/>
  <c r="K3327" i="21"/>
  <c r="Q3327" i="21"/>
  <c r="O3327" i="21"/>
  <c r="K3328" i="21"/>
  <c r="Q3328" i="21"/>
  <c r="O3328" i="21"/>
  <c r="K3329" i="21"/>
  <c r="Q3329" i="21"/>
  <c r="O3329" i="21"/>
  <c r="K3330" i="21"/>
  <c r="Q3330" i="21"/>
  <c r="O3330" i="21"/>
  <c r="K3331" i="21"/>
  <c r="Q3331" i="21"/>
  <c r="O3331" i="21"/>
  <c r="K3332" i="21"/>
  <c r="Q3332" i="21"/>
  <c r="O3332" i="21"/>
  <c r="K3333" i="21"/>
  <c r="Q3333" i="21"/>
  <c r="O3333" i="21"/>
  <c r="K3334" i="21"/>
  <c r="Q3334" i="21"/>
  <c r="O3334" i="21"/>
  <c r="K3335" i="21"/>
  <c r="Q3335" i="21"/>
  <c r="O3335" i="21"/>
  <c r="Q3336" i="21"/>
  <c r="O3336" i="21"/>
  <c r="K3337" i="21"/>
  <c r="Q3337" i="21"/>
  <c r="O3337" i="21"/>
  <c r="K3338" i="21"/>
  <c r="Q3338" i="21"/>
  <c r="O3338" i="21"/>
  <c r="K3339" i="21"/>
  <c r="Q3339" i="21"/>
  <c r="O3339" i="21"/>
  <c r="K3340" i="21"/>
  <c r="Q3340" i="21"/>
  <c r="O3340" i="21"/>
  <c r="K3341" i="21"/>
  <c r="Q3341" i="21"/>
  <c r="O3341" i="21"/>
  <c r="K3342" i="21"/>
  <c r="Q3342" i="21"/>
  <c r="O3342" i="21"/>
  <c r="K3343" i="21"/>
  <c r="Q3343" i="21"/>
  <c r="O3343" i="21"/>
  <c r="K3344" i="21"/>
  <c r="Q3344" i="21"/>
  <c r="O3344" i="21"/>
  <c r="K3345" i="21"/>
  <c r="Q3345" i="21"/>
  <c r="O3345" i="21"/>
  <c r="K3346" i="21"/>
  <c r="Q3346" i="21"/>
  <c r="O3346" i="21"/>
  <c r="K3347" i="21"/>
  <c r="Q3347" i="21"/>
  <c r="O3347" i="21"/>
  <c r="K3348" i="21"/>
  <c r="Q3348" i="21"/>
  <c r="O3348" i="21"/>
  <c r="K3349" i="21"/>
  <c r="Q3349" i="21"/>
  <c r="O3349" i="21"/>
  <c r="K3350" i="21"/>
  <c r="Q3350" i="21"/>
  <c r="O3350" i="21"/>
  <c r="K3351" i="21"/>
  <c r="Q3351" i="21"/>
  <c r="O3351" i="21"/>
  <c r="K3352" i="21"/>
  <c r="Q3352" i="21"/>
  <c r="O3352" i="21"/>
  <c r="K3353" i="21"/>
  <c r="Q3353" i="21"/>
  <c r="O3353" i="21"/>
  <c r="K3354" i="21"/>
  <c r="Q3354" i="21"/>
  <c r="O3354" i="21"/>
  <c r="K3355" i="21"/>
  <c r="Q3355" i="21"/>
  <c r="O3355" i="21"/>
  <c r="K3356" i="21"/>
  <c r="Q3356" i="21"/>
  <c r="O3356" i="21"/>
  <c r="K3357" i="21"/>
  <c r="Q3357" i="21"/>
  <c r="O3357" i="21"/>
  <c r="Q3358" i="21"/>
  <c r="O3358" i="21"/>
  <c r="K3359" i="21"/>
  <c r="Q3359" i="21"/>
  <c r="O3359" i="21"/>
  <c r="K3360" i="21"/>
  <c r="Q3360" i="21"/>
  <c r="O3360" i="21"/>
  <c r="K3361" i="21"/>
  <c r="Q3361" i="21"/>
  <c r="O3361" i="21"/>
  <c r="K3362" i="21"/>
  <c r="Q3362" i="21"/>
  <c r="O3362" i="21"/>
  <c r="K3363" i="21"/>
  <c r="Q3363" i="21"/>
  <c r="O3363" i="21"/>
  <c r="K3364" i="21"/>
  <c r="Q3364" i="21"/>
  <c r="O3364" i="21"/>
  <c r="K3365" i="21"/>
  <c r="Q3365" i="21"/>
  <c r="O3365" i="21"/>
  <c r="K3366" i="21"/>
  <c r="Q3366" i="21"/>
  <c r="O3366" i="21"/>
  <c r="K3367" i="21"/>
  <c r="Q3367" i="21"/>
  <c r="O3367" i="21"/>
  <c r="K3368" i="21"/>
  <c r="Q3368" i="21"/>
  <c r="O3368" i="21"/>
  <c r="K3369" i="21"/>
  <c r="Q3369" i="21"/>
  <c r="O3369" i="21"/>
  <c r="K3370" i="21"/>
  <c r="Q3370" i="21"/>
  <c r="O3370" i="21"/>
  <c r="K3371" i="21"/>
  <c r="Q3371" i="21"/>
  <c r="O3371" i="21"/>
  <c r="K3372" i="21"/>
  <c r="Q3372" i="21"/>
  <c r="O3372" i="21"/>
  <c r="K3373" i="21"/>
  <c r="Q3373" i="21"/>
  <c r="O3373" i="21"/>
  <c r="K3374" i="21"/>
  <c r="Q3374" i="21"/>
  <c r="O3374" i="21"/>
  <c r="K3375" i="21"/>
  <c r="Q3375" i="21"/>
  <c r="O3375" i="21"/>
  <c r="K3376" i="21"/>
  <c r="Q3376" i="21"/>
  <c r="O3376" i="21"/>
  <c r="K3377" i="21"/>
  <c r="Q3377" i="21"/>
  <c r="O3377" i="21"/>
  <c r="K3378" i="21"/>
  <c r="Q3378" i="21"/>
  <c r="O3378" i="21"/>
  <c r="K3379" i="21"/>
  <c r="Q3379" i="21"/>
  <c r="O3379" i="21"/>
  <c r="K3380" i="21"/>
  <c r="Q3380" i="21"/>
  <c r="O3380" i="21"/>
  <c r="K3381" i="21"/>
  <c r="Q3381" i="21"/>
  <c r="O3381" i="21"/>
  <c r="K3382" i="21"/>
  <c r="Q3382" i="21"/>
  <c r="O3382" i="21"/>
  <c r="K3383" i="21"/>
  <c r="Q3383" i="21"/>
  <c r="O3383" i="21"/>
  <c r="K3384" i="21"/>
  <c r="Q3384" i="21"/>
  <c r="O3384" i="21"/>
  <c r="K3385" i="21"/>
  <c r="Q3385" i="21"/>
  <c r="O3385" i="21"/>
  <c r="K3386" i="21"/>
  <c r="Q3386" i="21"/>
  <c r="O3386" i="21"/>
  <c r="K3387" i="21"/>
  <c r="Q3387" i="21"/>
  <c r="O3387" i="21"/>
  <c r="K3388" i="21"/>
  <c r="Q3388" i="21"/>
  <c r="O3388" i="21"/>
  <c r="K3389" i="21"/>
  <c r="Q3389" i="21"/>
  <c r="O3389" i="21"/>
  <c r="K3390" i="21"/>
  <c r="Q3390" i="21"/>
  <c r="O3390" i="21"/>
  <c r="K3391" i="21"/>
  <c r="Q3391" i="21"/>
  <c r="O3391" i="21"/>
  <c r="K3392" i="21"/>
  <c r="Q3392" i="21"/>
  <c r="O3392" i="21"/>
  <c r="K3393" i="21"/>
  <c r="Q3393" i="21"/>
  <c r="O3393" i="21"/>
  <c r="K3394" i="21"/>
  <c r="Q3394" i="21"/>
  <c r="O3394" i="21"/>
  <c r="K3395" i="21"/>
  <c r="Q3395" i="21"/>
  <c r="O3395" i="21"/>
  <c r="K3396" i="21"/>
  <c r="Q3396" i="21"/>
  <c r="O3396" i="21"/>
  <c r="K3397" i="21"/>
  <c r="Q3397" i="21"/>
  <c r="O3397" i="21"/>
  <c r="K3398" i="21"/>
  <c r="Q3398" i="21"/>
  <c r="O3398" i="21"/>
  <c r="K3399" i="21"/>
  <c r="Q3399" i="21"/>
  <c r="O3399" i="21"/>
  <c r="K3400" i="21"/>
  <c r="Q3400" i="21"/>
  <c r="O3400" i="21"/>
  <c r="K3401" i="21"/>
  <c r="Q3401" i="21"/>
  <c r="O3401" i="21"/>
  <c r="Q3402" i="21"/>
  <c r="K3403" i="21"/>
  <c r="Q3403" i="21"/>
  <c r="O3403" i="21"/>
  <c r="K3404" i="21"/>
  <c r="Q3404" i="21"/>
  <c r="O3404" i="21"/>
  <c r="K3405" i="21"/>
  <c r="Q3405" i="21"/>
  <c r="O3405" i="21"/>
  <c r="K3406" i="21"/>
  <c r="Q3406" i="21"/>
  <c r="O3406" i="21"/>
  <c r="K3407" i="21"/>
  <c r="Q3407" i="21"/>
  <c r="O3407" i="21"/>
  <c r="K3408" i="21"/>
  <c r="Q3408" i="21"/>
  <c r="O3408" i="21"/>
  <c r="K3409" i="21"/>
  <c r="Q3409" i="21"/>
  <c r="O3409" i="21"/>
  <c r="K3410" i="21"/>
  <c r="Q3410" i="21"/>
  <c r="O3410" i="21"/>
  <c r="K3411" i="21"/>
  <c r="Q3411" i="21"/>
  <c r="O3411" i="21"/>
  <c r="K3412" i="21"/>
  <c r="Q3412" i="21"/>
  <c r="O3412" i="21"/>
  <c r="K3413" i="21"/>
  <c r="Q3413" i="21"/>
  <c r="O3413" i="21"/>
  <c r="K3414" i="21"/>
  <c r="Q3414" i="21"/>
  <c r="O3414" i="21"/>
  <c r="K3415" i="21"/>
  <c r="Q3415" i="21"/>
  <c r="O3415" i="21"/>
  <c r="K3416" i="21"/>
  <c r="Q3416" i="21"/>
  <c r="O3416" i="21"/>
  <c r="K3417" i="21"/>
  <c r="Q3417" i="21"/>
  <c r="O3417" i="21"/>
  <c r="K3418" i="21"/>
  <c r="Q3418" i="21"/>
  <c r="O3418" i="21"/>
  <c r="K3419" i="21"/>
  <c r="Q3419" i="21"/>
  <c r="O3419" i="21"/>
  <c r="K3420" i="21"/>
  <c r="Q3420" i="21"/>
  <c r="O3420" i="21"/>
  <c r="K3421" i="21"/>
  <c r="Q3421" i="21"/>
  <c r="O3421" i="21"/>
  <c r="K3422" i="21"/>
  <c r="Q3422" i="21"/>
  <c r="O3422" i="21"/>
  <c r="K3423" i="21"/>
  <c r="Q3423" i="21"/>
  <c r="O3423" i="21"/>
  <c r="K3424" i="21"/>
  <c r="Q3424" i="21"/>
  <c r="O3424" i="21"/>
  <c r="K3425" i="21"/>
  <c r="Q3425" i="21"/>
  <c r="O3425" i="21"/>
  <c r="K3426" i="21"/>
  <c r="Q3426" i="21"/>
  <c r="O3426" i="21"/>
  <c r="K3427" i="21"/>
  <c r="Q3427" i="21"/>
  <c r="O3427" i="21"/>
  <c r="K3428" i="21"/>
  <c r="Q3428" i="21"/>
  <c r="O3428" i="21"/>
  <c r="K3429" i="21"/>
  <c r="Q3429" i="21"/>
  <c r="O3429" i="21"/>
  <c r="K3430" i="21"/>
  <c r="Q3430" i="21"/>
  <c r="O3430" i="21"/>
  <c r="K3431" i="21"/>
  <c r="Q3431" i="21"/>
  <c r="O3431" i="21"/>
  <c r="K3432" i="21"/>
  <c r="Q3432" i="21"/>
  <c r="O3432" i="21"/>
  <c r="K3433" i="21"/>
  <c r="Q3433" i="21"/>
  <c r="O3433" i="21"/>
  <c r="K3434" i="21"/>
  <c r="Q3434" i="21"/>
  <c r="O3434" i="21"/>
  <c r="K3435" i="21"/>
  <c r="Q3435" i="21"/>
  <c r="O3435" i="21"/>
  <c r="K3436" i="21"/>
  <c r="Q3436" i="21"/>
  <c r="O3436" i="21"/>
  <c r="K3437" i="21"/>
  <c r="Q3437" i="21"/>
  <c r="O3437" i="21"/>
  <c r="K3438" i="21"/>
  <c r="Q3438" i="21"/>
  <c r="O3438" i="21"/>
  <c r="K3439" i="21"/>
  <c r="Q3439" i="21"/>
  <c r="O3439" i="21"/>
  <c r="K3440" i="21"/>
  <c r="Q3440" i="21"/>
  <c r="O3440" i="21"/>
  <c r="K3441" i="21"/>
  <c r="Q3441" i="21"/>
  <c r="O3441" i="21"/>
  <c r="K3442" i="21"/>
  <c r="Q3442" i="21"/>
  <c r="O3442" i="21"/>
  <c r="K3443" i="21"/>
  <c r="P3443" i="21"/>
  <c r="L3443" i="21"/>
  <c r="Q3443" i="21"/>
  <c r="O3443" i="21"/>
  <c r="K3444" i="21"/>
  <c r="Q3444" i="21"/>
  <c r="O3444" i="21"/>
  <c r="K3445" i="21"/>
  <c r="Q3445" i="21"/>
  <c r="O3445" i="21"/>
  <c r="K3446" i="21"/>
  <c r="Q3446" i="21"/>
  <c r="O3446" i="21"/>
  <c r="K3447" i="21"/>
  <c r="Q3447" i="21"/>
  <c r="O3447" i="21"/>
  <c r="K3448" i="21"/>
  <c r="Q3448" i="21"/>
  <c r="O3448" i="21"/>
  <c r="K3449" i="21"/>
  <c r="Q3449" i="21"/>
  <c r="O3449" i="21"/>
  <c r="K3450" i="21"/>
  <c r="Q3450" i="21"/>
  <c r="O3450" i="21"/>
  <c r="K3451" i="21"/>
  <c r="Q3451" i="21"/>
  <c r="O3451" i="21"/>
  <c r="K3452" i="21"/>
  <c r="Q3452" i="21"/>
  <c r="O3452" i="21"/>
  <c r="K3453" i="21"/>
  <c r="Q3453" i="21"/>
  <c r="O3453" i="21"/>
  <c r="K3454" i="21"/>
  <c r="P3454" i="21"/>
  <c r="L3454" i="21"/>
  <c r="Q3454" i="21"/>
  <c r="O3454" i="21"/>
  <c r="K3455" i="21"/>
  <c r="Q3455" i="21"/>
  <c r="O3455" i="21"/>
  <c r="K3456" i="21"/>
  <c r="Q3456" i="21"/>
  <c r="O3456" i="21"/>
  <c r="K3457" i="21"/>
  <c r="Q3457" i="21"/>
  <c r="O3457" i="21"/>
  <c r="K3458" i="21"/>
  <c r="Q3458" i="21"/>
  <c r="O3458" i="21"/>
  <c r="K3459" i="21"/>
  <c r="Q3459" i="21"/>
  <c r="O3459" i="21"/>
  <c r="K3460" i="21"/>
  <c r="Q3460" i="21"/>
  <c r="O3460" i="21"/>
  <c r="K3461" i="21"/>
  <c r="Q3461" i="21"/>
  <c r="O3461" i="21"/>
  <c r="K3462" i="21"/>
  <c r="Q3462" i="21"/>
  <c r="O3462" i="21"/>
  <c r="K3463" i="21"/>
  <c r="Q3463" i="21"/>
  <c r="O3463" i="21"/>
  <c r="K3464" i="21"/>
  <c r="Q3464" i="21"/>
  <c r="O3464" i="21"/>
  <c r="K3465" i="21"/>
  <c r="P3465" i="21"/>
  <c r="L3465" i="21"/>
  <c r="Q3465" i="21"/>
  <c r="O3465" i="21"/>
  <c r="K3466" i="21"/>
  <c r="Q3466" i="21"/>
  <c r="O3466" i="21"/>
  <c r="K3467" i="21"/>
  <c r="Q3467" i="21"/>
  <c r="O3467" i="21"/>
  <c r="K3468" i="21"/>
  <c r="Q3468" i="21"/>
  <c r="O3468" i="21"/>
  <c r="K3469" i="21"/>
  <c r="Q3469" i="21"/>
  <c r="O3469" i="21"/>
  <c r="K3470" i="21"/>
  <c r="Q3470" i="21"/>
  <c r="O3470" i="21"/>
  <c r="K3471" i="21"/>
  <c r="Q3471" i="21"/>
  <c r="O3471" i="21"/>
  <c r="K3472" i="21"/>
  <c r="Q3472" i="21"/>
  <c r="O3472" i="21"/>
  <c r="K3473" i="21"/>
  <c r="Q3473" i="21"/>
  <c r="O3473" i="21"/>
  <c r="K3474" i="21"/>
  <c r="Q3474" i="21"/>
  <c r="O3474" i="21"/>
  <c r="K3475" i="21"/>
  <c r="Q3475" i="21"/>
  <c r="O3475" i="21"/>
  <c r="K3476" i="21"/>
  <c r="P3476" i="21"/>
  <c r="L3476" i="21"/>
  <c r="Q3476" i="21"/>
  <c r="O3476" i="21"/>
  <c r="K3477" i="21"/>
  <c r="Q3477" i="21"/>
  <c r="O3477" i="21"/>
  <c r="K3478" i="21"/>
  <c r="Q3478" i="21"/>
  <c r="O3478" i="21"/>
  <c r="K3479" i="21"/>
  <c r="Q3479" i="21"/>
  <c r="O3479" i="21"/>
  <c r="K3480" i="21"/>
  <c r="Q3480" i="21"/>
  <c r="O3480" i="21"/>
  <c r="K3481" i="21"/>
  <c r="Q3481" i="21"/>
  <c r="O3481" i="21"/>
  <c r="K3482" i="21"/>
  <c r="Q3482" i="21"/>
  <c r="O3482" i="21"/>
  <c r="K3483" i="21"/>
  <c r="Q3483" i="21"/>
  <c r="O3483" i="21"/>
  <c r="K3484" i="21"/>
  <c r="Q3484" i="21"/>
  <c r="O3484" i="21"/>
  <c r="K3485" i="21"/>
  <c r="Q3485" i="21"/>
  <c r="O3485" i="21"/>
  <c r="K3486" i="21"/>
  <c r="Q3486" i="21"/>
  <c r="O3486" i="21"/>
  <c r="K3487" i="21"/>
  <c r="P3487" i="21"/>
  <c r="L3487" i="21"/>
  <c r="Q3487" i="21"/>
  <c r="O3487" i="21"/>
  <c r="K3488" i="21"/>
  <c r="Q3488" i="21"/>
  <c r="O3488" i="21"/>
  <c r="K3489" i="21"/>
  <c r="Q3489" i="21"/>
  <c r="O3489" i="21"/>
  <c r="K3490" i="21"/>
  <c r="Q3490" i="21"/>
  <c r="O3490" i="21"/>
  <c r="K3491" i="21"/>
  <c r="Q3491" i="21"/>
  <c r="O3491" i="21"/>
  <c r="K3492" i="21"/>
  <c r="Q3492" i="21"/>
  <c r="O3492" i="21"/>
  <c r="K3493" i="21"/>
  <c r="Q3493" i="21"/>
  <c r="O3493" i="21"/>
  <c r="K3494" i="21"/>
  <c r="Q3494" i="21"/>
  <c r="O3494" i="21"/>
  <c r="K3495" i="21"/>
  <c r="Q3495" i="21"/>
  <c r="O3495" i="21"/>
  <c r="K3496" i="21"/>
  <c r="Q3496" i="21"/>
  <c r="O3496" i="21"/>
  <c r="K3497" i="21"/>
  <c r="Q3497" i="21"/>
  <c r="O3497" i="21"/>
  <c r="K3498" i="21"/>
  <c r="P3498" i="21"/>
  <c r="L3498" i="21"/>
  <c r="Q3498" i="21"/>
  <c r="O3498" i="21"/>
  <c r="K3499" i="21"/>
  <c r="Q3499" i="21"/>
  <c r="O3499" i="21"/>
  <c r="K3500" i="21"/>
  <c r="Q3500" i="21"/>
  <c r="O3500" i="21"/>
  <c r="K3501" i="21"/>
  <c r="Q3501" i="21"/>
  <c r="O3501" i="21"/>
  <c r="K3502" i="21"/>
  <c r="Q3502" i="21"/>
  <c r="O3502" i="21"/>
  <c r="K3503" i="21"/>
  <c r="Q3503" i="21"/>
  <c r="O3503" i="21"/>
  <c r="K3504" i="21"/>
  <c r="Q3504" i="21"/>
  <c r="O3504" i="21"/>
  <c r="K3505" i="21"/>
  <c r="Q3505" i="21"/>
  <c r="O3505" i="21"/>
  <c r="K3506" i="21"/>
  <c r="Q3506" i="21"/>
  <c r="O3506" i="21"/>
  <c r="Q695" i="3"/>
  <c r="Q499" i="3"/>
  <c r="Q1087" i="3"/>
  <c r="Q989" i="3"/>
  <c r="Q891" i="3"/>
  <c r="P2319" i="3"/>
  <c r="Q2319" i="3"/>
  <c r="P2320" i="3"/>
  <c r="Q2320" i="3"/>
  <c r="P2321" i="3"/>
  <c r="Q2321" i="3"/>
  <c r="P2322" i="3"/>
  <c r="Q2322" i="3"/>
  <c r="P2323" i="3"/>
  <c r="Q2323" i="3"/>
  <c r="P2324" i="3"/>
  <c r="Q2324" i="3"/>
  <c r="P2325" i="3"/>
  <c r="Q2325" i="3"/>
  <c r="P2326" i="3"/>
  <c r="Q2326" i="3"/>
  <c r="P2327" i="3"/>
  <c r="Q2327" i="3"/>
  <c r="P2328" i="3"/>
  <c r="Q2328" i="3"/>
  <c r="P2329" i="3"/>
  <c r="Q2329" i="3"/>
  <c r="P2330" i="3"/>
  <c r="Q2330" i="3"/>
  <c r="P2331" i="3"/>
  <c r="Q2331" i="3"/>
  <c r="P2332" i="3"/>
  <c r="Q2332" i="3"/>
  <c r="P2333" i="3"/>
  <c r="Q2333" i="3"/>
  <c r="P2334" i="3"/>
  <c r="Q2334" i="3"/>
  <c r="P2335" i="3"/>
  <c r="Q2335" i="3"/>
  <c r="P2336" i="3"/>
  <c r="Q2336" i="3"/>
  <c r="P2337" i="3"/>
  <c r="Q2337" i="3"/>
  <c r="P2338" i="3"/>
  <c r="Q2338" i="3"/>
  <c r="P2339" i="3"/>
  <c r="Q2339" i="3"/>
  <c r="P2340" i="3"/>
  <c r="Q2340" i="3"/>
  <c r="P2341" i="3"/>
  <c r="Q2341" i="3"/>
  <c r="P2342" i="3"/>
  <c r="Q2342" i="3"/>
  <c r="P2343" i="3"/>
  <c r="Q2343" i="3"/>
  <c r="P2344" i="3"/>
  <c r="Q2344" i="3"/>
  <c r="P2345" i="3"/>
  <c r="Q2345" i="3"/>
  <c r="P2346" i="3"/>
  <c r="Q2346" i="3"/>
  <c r="P2347" i="3"/>
  <c r="Q2347" i="3"/>
  <c r="P2348" i="3"/>
  <c r="Q2348" i="3"/>
  <c r="P2349" i="3"/>
  <c r="Q2349" i="3"/>
  <c r="P2350" i="3"/>
  <c r="Q2350" i="3"/>
  <c r="P2351" i="3"/>
  <c r="Q2351" i="3"/>
  <c r="P2352" i="3"/>
  <c r="Q2352" i="3"/>
  <c r="P2353" i="3"/>
  <c r="Q2353" i="3"/>
  <c r="P2354" i="3"/>
  <c r="Q2354" i="3"/>
  <c r="P2355" i="3"/>
  <c r="Q2355" i="3"/>
  <c r="P2356" i="3"/>
  <c r="Q2356" i="3"/>
  <c r="P2357" i="3"/>
  <c r="Q2357" i="3"/>
  <c r="P2358" i="3"/>
  <c r="Q2358" i="3"/>
  <c r="P2359" i="3"/>
  <c r="Q2359" i="3"/>
  <c r="P2360" i="3"/>
  <c r="Q2360" i="3"/>
  <c r="P2361" i="3"/>
  <c r="Q2361" i="3"/>
  <c r="P2362" i="3"/>
  <c r="Q2362" i="3"/>
  <c r="P2363" i="3"/>
  <c r="Q2363" i="3"/>
  <c r="P2364" i="3"/>
  <c r="Q2364" i="3"/>
  <c r="P2365" i="3"/>
  <c r="Q2365" i="3"/>
  <c r="P2366" i="3"/>
  <c r="Q2366" i="3"/>
  <c r="P2367" i="3"/>
  <c r="Q2367" i="3"/>
  <c r="P2368" i="3"/>
  <c r="Q2368" i="3"/>
  <c r="P2369" i="3"/>
  <c r="Q2369" i="3"/>
  <c r="P2370" i="3"/>
  <c r="Q2370" i="3"/>
  <c r="P2371" i="3"/>
  <c r="Q2371" i="3"/>
  <c r="P2372" i="3"/>
  <c r="Q2372" i="3"/>
  <c r="P2373" i="3"/>
  <c r="Q2373" i="3"/>
  <c r="P2374" i="3"/>
  <c r="Q2374" i="3"/>
  <c r="P2375" i="3"/>
  <c r="Q2375" i="3"/>
  <c r="P2376" i="3"/>
  <c r="Q2376" i="3"/>
  <c r="P2377" i="3"/>
  <c r="Q2377" i="3"/>
  <c r="P2378" i="3"/>
  <c r="Q2378" i="3"/>
  <c r="P2379" i="3"/>
  <c r="Q2379" i="3"/>
  <c r="P2380" i="3"/>
  <c r="Q2380" i="3"/>
  <c r="P2381" i="3"/>
  <c r="Q2381" i="3"/>
  <c r="P2382" i="3"/>
  <c r="Q2382" i="3"/>
  <c r="P2383" i="3"/>
  <c r="Q2383" i="3"/>
  <c r="P2384" i="3"/>
  <c r="Q2384" i="3"/>
  <c r="P2385" i="3"/>
  <c r="Q2385" i="3"/>
  <c r="P2386" i="3"/>
  <c r="Q2386" i="3"/>
  <c r="P2387" i="3"/>
  <c r="Q2387" i="3"/>
  <c r="P2388" i="3"/>
  <c r="Q2388" i="3"/>
  <c r="P2389" i="3"/>
  <c r="Q2389" i="3"/>
  <c r="P2390" i="3"/>
  <c r="Q2390" i="3"/>
  <c r="P2391" i="3"/>
  <c r="Q2391" i="3"/>
  <c r="P2392" i="3"/>
  <c r="Q2392" i="3"/>
  <c r="P2393" i="3"/>
  <c r="Q2393" i="3"/>
  <c r="P2394" i="3"/>
  <c r="Q2394" i="3"/>
  <c r="P2395" i="3"/>
  <c r="Q2395" i="3"/>
  <c r="P2396" i="3"/>
  <c r="Q2396" i="3"/>
  <c r="P2397" i="3"/>
  <c r="Q2397" i="3"/>
  <c r="P2398" i="3"/>
  <c r="Q2398" i="3"/>
  <c r="P2399" i="3"/>
  <c r="Q2399" i="3"/>
  <c r="P2400" i="3"/>
  <c r="Q2400" i="3"/>
  <c r="P2401" i="3"/>
  <c r="Q2401" i="3"/>
  <c r="P2402" i="3"/>
  <c r="Q2402" i="3"/>
  <c r="P2403" i="3"/>
  <c r="Q2403" i="3"/>
  <c r="P2404" i="3"/>
  <c r="Q2404" i="3"/>
  <c r="P2405" i="3"/>
  <c r="Q2405" i="3"/>
  <c r="P2406" i="3"/>
  <c r="Q2406" i="3"/>
  <c r="P2407" i="3"/>
  <c r="Q2407" i="3"/>
  <c r="P2408" i="3"/>
  <c r="Q2408" i="3"/>
  <c r="P2409" i="3"/>
  <c r="Q2409" i="3"/>
  <c r="P2410" i="3"/>
  <c r="Q2410" i="3"/>
  <c r="P2411" i="3"/>
  <c r="Q2411" i="3"/>
  <c r="P2412" i="3"/>
  <c r="Q2412" i="3"/>
  <c r="P2413" i="3"/>
  <c r="Q2413" i="3"/>
  <c r="P2414" i="3"/>
  <c r="Q2414" i="3"/>
  <c r="P2415" i="3"/>
  <c r="Q2415" i="3"/>
  <c r="P2416" i="3"/>
  <c r="Q2416" i="3"/>
  <c r="P2417" i="3"/>
  <c r="Q2417" i="3"/>
  <c r="P2418" i="3"/>
  <c r="Q2418" i="3"/>
  <c r="P2419" i="3"/>
  <c r="Q2419" i="3"/>
  <c r="P2420" i="3"/>
  <c r="Q2420" i="3"/>
  <c r="P2421" i="3"/>
  <c r="Q2421" i="3"/>
  <c r="P2422" i="3"/>
  <c r="Q2422" i="3"/>
  <c r="P2423" i="3"/>
  <c r="Q2423" i="3"/>
  <c r="P2424" i="3"/>
  <c r="Q2424" i="3"/>
  <c r="P2425" i="3"/>
  <c r="Q2425" i="3"/>
  <c r="P2426" i="3"/>
  <c r="Q2426" i="3"/>
  <c r="P2427" i="3"/>
  <c r="Q2427" i="3"/>
  <c r="P2428" i="3"/>
  <c r="Q2428" i="3"/>
  <c r="P2429" i="3"/>
  <c r="Q2429" i="3"/>
  <c r="P2430" i="3"/>
  <c r="Q2430" i="3"/>
  <c r="P2431" i="3"/>
  <c r="Q2431" i="3"/>
  <c r="P2432" i="3"/>
  <c r="Q2432" i="3"/>
  <c r="P2433" i="3"/>
  <c r="Q2433" i="3"/>
  <c r="P2434" i="3"/>
  <c r="Q2434" i="3"/>
  <c r="P2435" i="3"/>
  <c r="Q2435" i="3"/>
  <c r="P2436" i="3"/>
  <c r="Q2436" i="3"/>
  <c r="P2437" i="3"/>
  <c r="Q2437" i="3"/>
  <c r="P2438" i="3"/>
  <c r="Q2438" i="3"/>
  <c r="P2439" i="3"/>
  <c r="Q2439" i="3"/>
  <c r="P2440" i="3"/>
  <c r="Q2440" i="3"/>
  <c r="P2441" i="3"/>
  <c r="Q2441" i="3"/>
  <c r="P2442" i="3"/>
  <c r="Q2442" i="3"/>
  <c r="P2443" i="3"/>
  <c r="Q2443" i="3"/>
  <c r="P2444" i="3"/>
  <c r="Q2444" i="3"/>
  <c r="P2445" i="3"/>
  <c r="Q2445" i="3"/>
  <c r="P2446" i="3"/>
  <c r="Q2446" i="3"/>
  <c r="P2447" i="3"/>
  <c r="Q2447" i="3"/>
  <c r="P2448" i="3"/>
  <c r="Q2448" i="3"/>
  <c r="P2449" i="3"/>
  <c r="Q2449" i="3"/>
  <c r="P2450" i="3"/>
  <c r="Q2450" i="3"/>
  <c r="P2451" i="3"/>
  <c r="Q2451" i="3"/>
  <c r="P2452" i="3"/>
  <c r="Q2452" i="3"/>
  <c r="P2453" i="3"/>
  <c r="Q2453" i="3"/>
  <c r="P2454" i="3"/>
  <c r="Q2454" i="3"/>
  <c r="P2455" i="3"/>
  <c r="Q2455" i="3"/>
  <c r="P2456" i="3"/>
  <c r="Q2456" i="3"/>
  <c r="P2457" i="3"/>
  <c r="Q2457" i="3"/>
  <c r="P2458" i="3"/>
  <c r="Q2458" i="3"/>
  <c r="P2459" i="3"/>
  <c r="Q2459" i="3"/>
  <c r="P2460" i="3"/>
  <c r="Q2460" i="3"/>
  <c r="P2461" i="3"/>
  <c r="Q2461" i="3"/>
  <c r="P2462" i="3"/>
  <c r="Q2462" i="3"/>
  <c r="P2463" i="3"/>
  <c r="Q2463" i="3"/>
  <c r="P2464" i="3"/>
  <c r="Q2464" i="3"/>
  <c r="P2465" i="3"/>
  <c r="Q2465" i="3"/>
  <c r="P2466" i="3"/>
  <c r="Q2466" i="3"/>
  <c r="P2467" i="3"/>
  <c r="Q2467" i="3"/>
  <c r="P2468" i="3"/>
  <c r="Q2468" i="3"/>
  <c r="P2469" i="3"/>
  <c r="Q2469" i="3"/>
  <c r="P2470" i="3"/>
  <c r="Q2470" i="3"/>
  <c r="P2471" i="3"/>
  <c r="Q2471" i="3"/>
  <c r="P2472" i="3"/>
  <c r="Q2472" i="3"/>
  <c r="P2473" i="3"/>
  <c r="Q2473" i="3"/>
  <c r="P2474" i="3"/>
  <c r="Q2474" i="3"/>
  <c r="P2475" i="3"/>
  <c r="Q2475" i="3"/>
  <c r="P2476" i="3"/>
  <c r="Q2476" i="3"/>
  <c r="P2477" i="3"/>
  <c r="Q2477" i="3"/>
  <c r="P2478" i="3"/>
  <c r="Q2478" i="3"/>
  <c r="P2479" i="3"/>
  <c r="Q2479" i="3"/>
  <c r="P2480" i="3"/>
  <c r="Q2480" i="3"/>
  <c r="P2481" i="3"/>
  <c r="Q2481" i="3"/>
  <c r="P2482" i="3"/>
  <c r="Q2482" i="3"/>
  <c r="P2483" i="3"/>
  <c r="Q2483" i="3"/>
  <c r="P2484" i="3"/>
  <c r="Q2484" i="3"/>
  <c r="P2485" i="3"/>
  <c r="Q2485" i="3"/>
  <c r="P2486" i="3"/>
  <c r="Q2486" i="3"/>
  <c r="P2487" i="3"/>
  <c r="Q2487" i="3"/>
  <c r="P2488" i="3"/>
  <c r="Q2488" i="3"/>
  <c r="P2489" i="3"/>
  <c r="Q2489" i="3"/>
  <c r="P2490" i="3"/>
  <c r="Q2490" i="3"/>
  <c r="P2491" i="3"/>
  <c r="Q2491" i="3"/>
  <c r="P2492" i="3"/>
  <c r="Q2492" i="3"/>
  <c r="P2493" i="3"/>
  <c r="Q2493" i="3"/>
  <c r="P2494" i="3"/>
  <c r="Q2494" i="3"/>
  <c r="P2495" i="3"/>
  <c r="Q2495" i="3"/>
  <c r="P2496" i="3"/>
  <c r="Q2496" i="3"/>
  <c r="P2497" i="3"/>
  <c r="Q2497" i="3"/>
  <c r="P2498" i="3"/>
  <c r="Q2498" i="3"/>
  <c r="P2499" i="3"/>
  <c r="Q2499" i="3"/>
  <c r="P2500" i="3"/>
  <c r="Q2500" i="3"/>
  <c r="P2501" i="3"/>
  <c r="Q2501" i="3"/>
  <c r="P2502" i="3"/>
  <c r="Q2502" i="3"/>
  <c r="P2503" i="3"/>
  <c r="Q2503" i="3"/>
  <c r="P2504" i="3"/>
  <c r="Q2504" i="3"/>
  <c r="P2505" i="3"/>
  <c r="Q2505" i="3"/>
  <c r="P2506" i="3"/>
  <c r="Q2506" i="3"/>
  <c r="P2507" i="3"/>
  <c r="Q2507" i="3"/>
  <c r="P2508" i="3"/>
  <c r="Q2508" i="3"/>
  <c r="P2509" i="3"/>
  <c r="Q2509" i="3"/>
  <c r="P2510" i="3"/>
  <c r="Q2510" i="3"/>
  <c r="P2511" i="3"/>
  <c r="Q2511" i="3"/>
  <c r="P2512" i="3"/>
  <c r="Q2512" i="3"/>
  <c r="P2513" i="3"/>
  <c r="Q2513" i="3"/>
  <c r="P2514" i="3"/>
  <c r="Q2514" i="3"/>
  <c r="P2515" i="3"/>
  <c r="Q2515" i="3"/>
  <c r="P2516" i="3"/>
  <c r="Q2516" i="3"/>
  <c r="P2517" i="3"/>
  <c r="Q2517" i="3"/>
  <c r="P2518" i="3"/>
  <c r="Q2518" i="3"/>
  <c r="P2519" i="3"/>
  <c r="Q2519" i="3"/>
  <c r="P2520" i="3"/>
  <c r="Q2520" i="3"/>
  <c r="P2521" i="3"/>
  <c r="Q2521" i="3"/>
  <c r="P2522" i="3"/>
  <c r="Q2522" i="3"/>
  <c r="P2523" i="3"/>
  <c r="Q2523" i="3"/>
  <c r="P2524" i="3"/>
  <c r="Q2524" i="3"/>
  <c r="P2525" i="3"/>
  <c r="Q2525" i="3"/>
  <c r="P2526" i="3"/>
  <c r="Q2526" i="3"/>
  <c r="P2527" i="3"/>
  <c r="Q2527" i="3"/>
  <c r="P2528" i="3"/>
  <c r="Q2528" i="3"/>
  <c r="P2529" i="3"/>
  <c r="Q2529" i="3"/>
  <c r="P2530" i="3"/>
  <c r="Q2530" i="3"/>
  <c r="P2531" i="3"/>
  <c r="Q2531" i="3"/>
  <c r="P2532" i="3"/>
  <c r="Q2532" i="3"/>
  <c r="P2533" i="3"/>
  <c r="Q2533" i="3"/>
  <c r="P2534" i="3"/>
  <c r="Q2534" i="3"/>
  <c r="P2535" i="3"/>
  <c r="Q2535" i="3"/>
  <c r="P2536" i="3"/>
  <c r="Q2536" i="3"/>
  <c r="P2537" i="3"/>
  <c r="Q2537" i="3"/>
  <c r="P2538" i="3"/>
  <c r="Q2538" i="3"/>
  <c r="P2539" i="3"/>
  <c r="Q2539" i="3"/>
  <c r="P2540" i="3"/>
  <c r="Q2540" i="3"/>
  <c r="P2541" i="3"/>
  <c r="Q2541" i="3"/>
  <c r="P2542" i="3"/>
  <c r="Q2542" i="3"/>
  <c r="P2543" i="3"/>
  <c r="Q2543" i="3"/>
  <c r="P2544" i="3"/>
  <c r="Q2544" i="3"/>
  <c r="P2545" i="3"/>
  <c r="Q2545" i="3"/>
  <c r="P2546" i="3"/>
  <c r="Q2546" i="3"/>
  <c r="P2547" i="3"/>
  <c r="Q2547" i="3"/>
  <c r="P2548" i="3"/>
  <c r="Q2548" i="3"/>
  <c r="P2549" i="3"/>
  <c r="Q2549" i="3"/>
  <c r="P2550" i="3"/>
  <c r="Q2550" i="3"/>
  <c r="P2551" i="3"/>
  <c r="Q2551" i="3"/>
  <c r="P2552" i="3"/>
  <c r="Q2552" i="3"/>
  <c r="P2553" i="3"/>
  <c r="Q2553" i="3"/>
  <c r="P2554" i="3"/>
  <c r="Q2554" i="3"/>
  <c r="P2555" i="3"/>
  <c r="Q2555" i="3"/>
  <c r="P2556" i="3"/>
  <c r="Q2556" i="3"/>
  <c r="P2557" i="3"/>
  <c r="Q2557" i="3"/>
  <c r="P2558" i="3"/>
  <c r="Q2558" i="3"/>
  <c r="P2559" i="3"/>
  <c r="Q2559" i="3"/>
  <c r="P2560" i="3"/>
  <c r="Q2560" i="3"/>
  <c r="P2561" i="3"/>
  <c r="Q2561" i="3"/>
  <c r="P2562" i="3"/>
  <c r="Q2562" i="3"/>
  <c r="P2563" i="3"/>
  <c r="Q2563" i="3"/>
  <c r="P2564" i="3"/>
  <c r="Q2564" i="3"/>
  <c r="P2565" i="3"/>
  <c r="Q2565" i="3"/>
  <c r="P2566" i="3"/>
  <c r="Q2566" i="3"/>
  <c r="P2567" i="3"/>
  <c r="Q2567" i="3"/>
  <c r="P2568" i="3"/>
  <c r="Q2568" i="3"/>
  <c r="P2569" i="3"/>
  <c r="Q2569" i="3"/>
  <c r="P2570" i="3"/>
  <c r="Q2570" i="3"/>
  <c r="P2571" i="3"/>
  <c r="Q2571" i="3"/>
  <c r="P2572" i="3"/>
  <c r="Q2572" i="3"/>
  <c r="P2573" i="3"/>
  <c r="Q2573" i="3"/>
  <c r="P2574" i="3"/>
  <c r="Q2574" i="3"/>
  <c r="P2575" i="3"/>
  <c r="Q2575" i="3"/>
  <c r="P2576" i="3"/>
  <c r="Q2576" i="3"/>
  <c r="P2577" i="3"/>
  <c r="Q2577" i="3"/>
  <c r="P2578" i="3"/>
  <c r="Q2578" i="3"/>
  <c r="P2579" i="3"/>
  <c r="Q2579" i="3"/>
  <c r="P2580" i="3"/>
  <c r="Q2580" i="3"/>
  <c r="P2581" i="3"/>
  <c r="Q2581" i="3"/>
  <c r="P2582" i="3"/>
  <c r="Q2582" i="3"/>
  <c r="P2583" i="3"/>
  <c r="Q2583" i="3"/>
  <c r="P2584" i="3"/>
  <c r="Q2584" i="3"/>
  <c r="P2585" i="3"/>
  <c r="Q2585" i="3"/>
  <c r="P2586" i="3"/>
  <c r="Q2586" i="3"/>
  <c r="P2587" i="3"/>
  <c r="Q2587" i="3"/>
  <c r="P2588" i="3"/>
  <c r="Q2588" i="3"/>
  <c r="P2589" i="3"/>
  <c r="Q2589" i="3"/>
  <c r="P2590" i="3"/>
  <c r="Q2590" i="3"/>
  <c r="P2591" i="3"/>
  <c r="Q2591" i="3"/>
  <c r="P2592" i="3"/>
  <c r="Q2592" i="3"/>
  <c r="P2593" i="3"/>
  <c r="Q2593" i="3"/>
  <c r="P2594" i="3"/>
  <c r="Q2594" i="3"/>
  <c r="P2595" i="3"/>
  <c r="Q2595" i="3"/>
  <c r="P2596" i="3"/>
  <c r="Q2596" i="3"/>
  <c r="P2597" i="3"/>
  <c r="Q2597" i="3"/>
  <c r="P2598" i="3"/>
  <c r="Q2598" i="3"/>
  <c r="P2599" i="3"/>
  <c r="Q2599" i="3"/>
  <c r="P2600" i="3"/>
  <c r="Q2600" i="3"/>
  <c r="P2601" i="3"/>
  <c r="Q2601" i="3"/>
  <c r="P2602" i="3"/>
  <c r="Q2602" i="3"/>
  <c r="P2603" i="3"/>
  <c r="Q2603" i="3"/>
  <c r="P2604" i="3"/>
  <c r="Q2604" i="3"/>
  <c r="P2605" i="3"/>
  <c r="Q2605" i="3"/>
  <c r="P2606" i="3"/>
  <c r="Q2606" i="3"/>
  <c r="P2607" i="3"/>
  <c r="Q2607" i="3"/>
  <c r="P2608" i="3"/>
  <c r="Q2608" i="3"/>
  <c r="P2609" i="3"/>
  <c r="Q2609" i="3"/>
  <c r="P2610" i="3"/>
  <c r="Q2610" i="3"/>
  <c r="P2611" i="3"/>
  <c r="Q2611" i="3"/>
  <c r="P2612" i="3"/>
  <c r="Q2612" i="3"/>
  <c r="P2613" i="3"/>
  <c r="Q2613" i="3"/>
  <c r="P2614" i="3"/>
  <c r="Q2614" i="3"/>
  <c r="P2615" i="3"/>
  <c r="Q2615" i="3"/>
  <c r="P2616" i="3"/>
  <c r="Q2616" i="3"/>
  <c r="P2617" i="3"/>
  <c r="Q2617" i="3"/>
  <c r="P2618" i="3"/>
  <c r="Q2618" i="3"/>
  <c r="P2619" i="3"/>
  <c r="Q2619" i="3"/>
  <c r="P2620" i="3"/>
  <c r="Q2620" i="3"/>
  <c r="P2621" i="3"/>
  <c r="Q2621" i="3"/>
  <c r="P2622" i="3"/>
  <c r="Q2622" i="3"/>
  <c r="P2623" i="3"/>
  <c r="Q2623" i="3"/>
  <c r="P2624" i="3"/>
  <c r="Q2624" i="3"/>
  <c r="P2625" i="3"/>
  <c r="Q2625" i="3"/>
  <c r="P2626" i="3"/>
  <c r="Q2626" i="3"/>
  <c r="P2627" i="3"/>
  <c r="Q2627" i="3"/>
  <c r="P2628" i="3"/>
  <c r="Q2628" i="3"/>
  <c r="P2629" i="3"/>
  <c r="Q2629" i="3"/>
  <c r="P2630" i="3"/>
  <c r="Q2630" i="3"/>
  <c r="P2631" i="3"/>
  <c r="Q2631" i="3"/>
  <c r="P2632" i="3"/>
  <c r="Q2632" i="3"/>
  <c r="P2633" i="3"/>
  <c r="Q2633" i="3"/>
  <c r="P2634" i="3"/>
  <c r="Q2634" i="3"/>
  <c r="P2635" i="3"/>
  <c r="Q2635" i="3"/>
  <c r="P2636" i="3"/>
  <c r="Q2636" i="3"/>
  <c r="P2637" i="3"/>
  <c r="Q2637" i="3"/>
  <c r="P2638" i="3"/>
  <c r="Q2638" i="3"/>
  <c r="P2639" i="3"/>
  <c r="Q2639" i="3"/>
  <c r="P2640" i="3"/>
  <c r="Q2640" i="3"/>
  <c r="P2641" i="3"/>
  <c r="Q2641" i="3"/>
  <c r="P2642" i="3"/>
  <c r="Q2642" i="3"/>
  <c r="P2643" i="3"/>
  <c r="Q2643" i="3"/>
  <c r="P2644" i="3"/>
  <c r="Q2644" i="3"/>
  <c r="P2645" i="3"/>
  <c r="Q2645" i="3"/>
  <c r="P2646" i="3"/>
  <c r="Q2646" i="3"/>
  <c r="P2647" i="3"/>
  <c r="Q2647" i="3"/>
  <c r="P2648" i="3"/>
  <c r="Q2648" i="3"/>
  <c r="P2649" i="3"/>
  <c r="Q2649" i="3"/>
  <c r="P2650" i="3"/>
  <c r="Q2650" i="3"/>
  <c r="P2651" i="3"/>
  <c r="Q2651" i="3"/>
  <c r="P2652" i="3"/>
  <c r="Q2652" i="3"/>
  <c r="P2653" i="3"/>
  <c r="Q2653" i="3"/>
  <c r="P2654" i="3"/>
  <c r="Q2654" i="3"/>
  <c r="P2655" i="3"/>
  <c r="Q2655" i="3"/>
  <c r="P2656" i="3"/>
  <c r="Q2656" i="3"/>
  <c r="P2657" i="3"/>
  <c r="Q2657" i="3"/>
  <c r="P2658" i="3"/>
  <c r="Q2658" i="3"/>
  <c r="P2659" i="3"/>
  <c r="Q2659" i="3"/>
  <c r="P2660" i="3"/>
  <c r="Q2660" i="3"/>
  <c r="P2661" i="3"/>
  <c r="Q2661" i="3"/>
  <c r="P2662" i="3"/>
  <c r="Q2662" i="3"/>
  <c r="P2664" i="3"/>
  <c r="Q2664" i="3"/>
  <c r="P2665" i="3"/>
  <c r="Q2665" i="3"/>
  <c r="P2666" i="3"/>
  <c r="Q2666" i="3"/>
  <c r="P2667" i="3"/>
  <c r="Q2667" i="3"/>
  <c r="P2668" i="3"/>
  <c r="Q2668" i="3"/>
  <c r="P2669" i="3"/>
  <c r="Q2669" i="3"/>
  <c r="P2670" i="3"/>
  <c r="Q2670" i="3"/>
  <c r="P2671" i="3"/>
  <c r="Q2671" i="3"/>
  <c r="P2672" i="3"/>
  <c r="Q2672" i="3"/>
  <c r="P2673" i="3"/>
  <c r="Q2673" i="3"/>
  <c r="P2674" i="3"/>
  <c r="Q2674" i="3"/>
  <c r="P2675" i="3"/>
  <c r="Q2675" i="3"/>
  <c r="P2676" i="3"/>
  <c r="Q2676" i="3"/>
  <c r="P2677" i="3"/>
  <c r="Q2677" i="3"/>
  <c r="P2678" i="3"/>
  <c r="Q2678" i="3"/>
  <c r="P2679" i="3"/>
  <c r="Q2679" i="3"/>
  <c r="P2680" i="3"/>
  <c r="Q2680" i="3"/>
  <c r="P2681" i="3"/>
  <c r="Q2681" i="3"/>
  <c r="P2682" i="3"/>
  <c r="Q2682" i="3"/>
  <c r="P2683" i="3"/>
  <c r="Q2683" i="3"/>
  <c r="P2684" i="3"/>
  <c r="Q2684" i="3"/>
  <c r="P2685" i="3"/>
  <c r="Q2685" i="3"/>
  <c r="P2686" i="3"/>
  <c r="Q2686" i="3"/>
  <c r="P2687" i="3"/>
  <c r="Q2687" i="3"/>
  <c r="P2688" i="3"/>
  <c r="Q2688" i="3"/>
  <c r="P2689" i="3"/>
  <c r="Q2689" i="3"/>
  <c r="P2690" i="3"/>
  <c r="Q2690" i="3"/>
  <c r="P2691" i="3"/>
  <c r="Q2691" i="3"/>
  <c r="P2692" i="3"/>
  <c r="Q2692" i="3"/>
  <c r="P2693" i="3"/>
  <c r="Q2693" i="3"/>
  <c r="P2694" i="3"/>
  <c r="Q2694" i="3"/>
  <c r="P2695" i="3"/>
  <c r="Q2695" i="3"/>
  <c r="P2696" i="3"/>
  <c r="Q2696" i="3"/>
  <c r="P2697" i="3"/>
  <c r="Q2697" i="3"/>
  <c r="P2698" i="3"/>
  <c r="Q2698" i="3"/>
  <c r="P2699" i="3"/>
  <c r="Q2699" i="3"/>
  <c r="P2700" i="3"/>
  <c r="Q2700" i="3"/>
  <c r="P2701" i="3"/>
  <c r="Q2701" i="3"/>
  <c r="P2702" i="3"/>
  <c r="Q2702" i="3"/>
  <c r="P2703" i="3"/>
  <c r="Q2703" i="3"/>
  <c r="P2704" i="3"/>
  <c r="Q2704" i="3"/>
  <c r="P2705" i="3"/>
  <c r="Q2705" i="3"/>
  <c r="Q2706" i="3"/>
  <c r="P2707" i="3"/>
  <c r="Q2707" i="3"/>
  <c r="P2708" i="3"/>
  <c r="Q2708" i="3"/>
  <c r="P2709" i="3"/>
  <c r="Q2709" i="3"/>
  <c r="P2710" i="3"/>
  <c r="Q2710" i="3"/>
  <c r="P2711" i="3"/>
  <c r="Q2711" i="3"/>
  <c r="P2712" i="3"/>
  <c r="Q2712" i="3"/>
  <c r="P2713" i="3"/>
  <c r="Q2713" i="3"/>
  <c r="P2714" i="3"/>
  <c r="Q2714" i="3"/>
  <c r="P2715" i="3"/>
  <c r="Q2715" i="3"/>
  <c r="P2716" i="3"/>
  <c r="Q2716" i="3"/>
  <c r="P2717" i="3"/>
  <c r="Q2717" i="3"/>
  <c r="P2718" i="3"/>
  <c r="Q2718" i="3"/>
  <c r="P2719" i="3"/>
  <c r="Q2719" i="3"/>
  <c r="P2720" i="3"/>
  <c r="Q2720" i="3"/>
  <c r="P2721" i="3"/>
  <c r="Q2721" i="3"/>
  <c r="P2722" i="3"/>
  <c r="Q2722" i="3"/>
  <c r="P2723" i="3"/>
  <c r="Q2723" i="3"/>
  <c r="P2724" i="3"/>
  <c r="Q2724" i="3"/>
  <c r="P2725" i="3"/>
  <c r="Q2725" i="3"/>
  <c r="P2726" i="3"/>
  <c r="Q2726" i="3"/>
  <c r="P2727" i="3"/>
  <c r="Q2727" i="3"/>
  <c r="P2728" i="3"/>
  <c r="Q2728" i="3"/>
  <c r="P2729" i="3"/>
  <c r="Q2729" i="3"/>
  <c r="P2730" i="3"/>
  <c r="Q2730" i="3"/>
  <c r="P2731" i="3"/>
  <c r="Q2731" i="3"/>
  <c r="P2732" i="3"/>
  <c r="Q2732" i="3"/>
  <c r="P2733" i="3"/>
  <c r="Q2733" i="3"/>
  <c r="P2734" i="3"/>
  <c r="Q2734" i="3"/>
  <c r="P2735" i="3"/>
  <c r="Q2735" i="3"/>
  <c r="P2736" i="3"/>
  <c r="Q2736" i="3"/>
  <c r="P2737" i="3"/>
  <c r="Q2737" i="3"/>
  <c r="P2738" i="3"/>
  <c r="Q2738" i="3"/>
  <c r="P2739" i="3"/>
  <c r="Q2739" i="3"/>
  <c r="P2740" i="3"/>
  <c r="Q2740" i="3"/>
  <c r="P2741" i="3"/>
  <c r="Q2741" i="3"/>
  <c r="P2742" i="3"/>
  <c r="Q2742" i="3"/>
  <c r="P2743" i="3"/>
  <c r="Q2743" i="3"/>
  <c r="P2744" i="3"/>
  <c r="Q2744" i="3"/>
  <c r="P2745" i="3"/>
  <c r="Q2745" i="3"/>
  <c r="P2746" i="3"/>
  <c r="Q2746" i="3"/>
  <c r="P2747" i="3"/>
  <c r="Q2747" i="3"/>
  <c r="P2748" i="3"/>
  <c r="Q2748" i="3"/>
  <c r="Q2749" i="3"/>
  <c r="P2750" i="3"/>
  <c r="Q2750" i="3"/>
  <c r="P2751" i="3"/>
  <c r="Q2751" i="3"/>
  <c r="P2752" i="3"/>
  <c r="Q2752" i="3"/>
  <c r="P2753" i="3"/>
  <c r="Q2753" i="3"/>
  <c r="P2754" i="3"/>
  <c r="Q2754" i="3"/>
  <c r="P2755" i="3"/>
  <c r="Q2755" i="3"/>
  <c r="P2756" i="3"/>
  <c r="Q2756" i="3"/>
  <c r="P2757" i="3"/>
  <c r="Q2757" i="3"/>
  <c r="P2758" i="3"/>
  <c r="Q2758" i="3"/>
  <c r="P2759" i="3"/>
  <c r="Q2759" i="3"/>
  <c r="P2760" i="3"/>
  <c r="Q2760" i="3"/>
  <c r="P2761" i="3"/>
  <c r="Q2761" i="3"/>
  <c r="P2762" i="3"/>
  <c r="Q2762" i="3"/>
  <c r="P2763" i="3"/>
  <c r="Q2763" i="3"/>
  <c r="P2764" i="3"/>
  <c r="Q2764" i="3"/>
  <c r="P2765" i="3"/>
  <c r="Q2765" i="3"/>
  <c r="P2766" i="3"/>
  <c r="Q2766" i="3"/>
  <c r="P2767" i="3"/>
  <c r="Q2767" i="3"/>
  <c r="P2768" i="3"/>
  <c r="Q2768" i="3"/>
  <c r="P2769" i="3"/>
  <c r="Q2769" i="3"/>
  <c r="P2770" i="3"/>
  <c r="Q2770" i="3"/>
  <c r="P2771" i="3"/>
  <c r="Q2771" i="3"/>
  <c r="P2772" i="3"/>
  <c r="Q2772" i="3"/>
  <c r="P2773" i="3"/>
  <c r="Q2773" i="3"/>
  <c r="P2774" i="3"/>
  <c r="Q2774" i="3"/>
  <c r="P2775" i="3"/>
  <c r="Q2775" i="3"/>
  <c r="P2776" i="3"/>
  <c r="Q2776" i="3"/>
  <c r="P2777" i="3"/>
  <c r="Q2777" i="3"/>
  <c r="P2778" i="3"/>
  <c r="Q2778" i="3"/>
  <c r="P2779" i="3"/>
  <c r="Q2779" i="3"/>
  <c r="P2780" i="3"/>
  <c r="Q2780" i="3"/>
  <c r="P2781" i="3"/>
  <c r="Q2781" i="3"/>
  <c r="P2782" i="3"/>
  <c r="Q2782" i="3"/>
  <c r="P2783" i="3"/>
  <c r="Q2783" i="3"/>
  <c r="P2784" i="3"/>
  <c r="Q2784" i="3"/>
  <c r="P2785" i="3"/>
  <c r="Q2785" i="3"/>
  <c r="P2786" i="3"/>
  <c r="Q2786" i="3"/>
  <c r="P2787" i="3"/>
  <c r="Q2787" i="3"/>
  <c r="P2788" i="3"/>
  <c r="Q2788" i="3"/>
  <c r="P2789" i="3"/>
  <c r="Q2789" i="3"/>
  <c r="P2790" i="3"/>
  <c r="Q2790" i="3"/>
  <c r="P2791" i="3"/>
  <c r="Q2791" i="3"/>
  <c r="Q2792" i="3"/>
  <c r="P2793" i="3"/>
  <c r="Q2793" i="3"/>
  <c r="P2794" i="3"/>
  <c r="Q2794" i="3"/>
  <c r="P2795" i="3"/>
  <c r="Q2795" i="3"/>
  <c r="P2796" i="3"/>
  <c r="Q2796" i="3"/>
  <c r="P2797" i="3"/>
  <c r="Q2797" i="3"/>
  <c r="P2798" i="3"/>
  <c r="Q2798" i="3"/>
  <c r="P2799" i="3"/>
  <c r="Q2799" i="3"/>
  <c r="P2800" i="3"/>
  <c r="Q2800" i="3"/>
  <c r="P2801" i="3"/>
  <c r="Q2801" i="3"/>
  <c r="P2802" i="3"/>
  <c r="Q2802" i="3"/>
  <c r="P2803" i="3"/>
  <c r="Q2803" i="3"/>
  <c r="P2804" i="3"/>
  <c r="Q2804" i="3"/>
  <c r="P2805" i="3"/>
  <c r="Q2805" i="3"/>
  <c r="P2806" i="3"/>
  <c r="Q2806" i="3"/>
  <c r="P2807" i="3"/>
  <c r="Q2807" i="3"/>
  <c r="P2808" i="3"/>
  <c r="Q2808" i="3"/>
  <c r="P2809" i="3"/>
  <c r="Q2809" i="3"/>
  <c r="P2810" i="3"/>
  <c r="Q2810" i="3"/>
  <c r="P2811" i="3"/>
  <c r="Q2811" i="3"/>
  <c r="P2812" i="3"/>
  <c r="Q2812" i="3"/>
  <c r="P2813" i="3"/>
  <c r="Q2813" i="3"/>
  <c r="P2814" i="3"/>
  <c r="Q2814" i="3"/>
  <c r="P2815" i="3"/>
  <c r="Q2815" i="3"/>
  <c r="P2816" i="3"/>
  <c r="Q2816" i="3"/>
  <c r="P2817" i="3"/>
  <c r="Q2817" i="3"/>
  <c r="P2818" i="3"/>
  <c r="Q2818" i="3"/>
  <c r="P2819" i="3"/>
  <c r="Q2819" i="3"/>
  <c r="P2820" i="3"/>
  <c r="Q2820" i="3"/>
  <c r="P2821" i="3"/>
  <c r="Q2821" i="3"/>
  <c r="P2822" i="3"/>
  <c r="Q2822" i="3"/>
  <c r="P2823" i="3"/>
  <c r="Q2823" i="3"/>
  <c r="P2824" i="3"/>
  <c r="Q2824" i="3"/>
  <c r="P2825" i="3"/>
  <c r="Q2825" i="3"/>
  <c r="P2826" i="3"/>
  <c r="Q2826" i="3"/>
  <c r="P2827" i="3"/>
  <c r="Q2827" i="3"/>
  <c r="P2828" i="3"/>
  <c r="Q2828" i="3"/>
  <c r="P2829" i="3"/>
  <c r="Q2829" i="3"/>
  <c r="P2830" i="3"/>
  <c r="Q2830" i="3"/>
  <c r="P2831" i="3"/>
  <c r="Q2831" i="3"/>
  <c r="P2832" i="3"/>
  <c r="Q2832" i="3"/>
  <c r="Q2663" i="3"/>
  <c r="AK5" i="1"/>
  <c r="AK6" i="1"/>
  <c r="AK7" i="1"/>
  <c r="AK8" i="1"/>
  <c r="AK9" i="1"/>
  <c r="AK10" i="1"/>
  <c r="AK11" i="1"/>
  <c r="AK12" i="1"/>
  <c r="AK13" i="1"/>
  <c r="AK14" i="1"/>
  <c r="AK15" i="1"/>
  <c r="AK16" i="1"/>
  <c r="AK17" i="1"/>
  <c r="AK18" i="1"/>
  <c r="AK19" i="1"/>
  <c r="AK20" i="1"/>
  <c r="AK21" i="1"/>
  <c r="AK22" i="1"/>
  <c r="AK23" i="1"/>
  <c r="AK24" i="1"/>
  <c r="AK25" i="1"/>
  <c r="AK26" i="1"/>
  <c r="AK27" i="1"/>
  <c r="AK29" i="1"/>
  <c r="AK30" i="1"/>
  <c r="AK31" i="1"/>
  <c r="AK32" i="1"/>
  <c r="AK33" i="1"/>
  <c r="AK34" i="1"/>
  <c r="AK35" i="1"/>
  <c r="AK36" i="1"/>
  <c r="AK37" i="1"/>
  <c r="AK38" i="1"/>
  <c r="AK39" i="1"/>
  <c r="AK40" i="1"/>
  <c r="AK41" i="1"/>
  <c r="AK42" i="1"/>
  <c r="AK43" i="1"/>
  <c r="AK44" i="1"/>
  <c r="AK45" i="1"/>
  <c r="AK46" i="1"/>
  <c r="AK47" i="1"/>
  <c r="AK48" i="1"/>
  <c r="AK49" i="1"/>
  <c r="AK50" i="1"/>
  <c r="AK51" i="1"/>
  <c r="AK52" i="1"/>
  <c r="AK53" i="1"/>
  <c r="AK54" i="1"/>
  <c r="AK55" i="1"/>
  <c r="AK56" i="1"/>
  <c r="AK57" i="1"/>
  <c r="AK58" i="1"/>
  <c r="AK59" i="1"/>
  <c r="AK61" i="1"/>
  <c r="AK62" i="1"/>
  <c r="AK63" i="1"/>
  <c r="AK64" i="1"/>
  <c r="AK65" i="1"/>
  <c r="AK66" i="1"/>
  <c r="AK67" i="1"/>
  <c r="AK68" i="1"/>
  <c r="AK69" i="1"/>
  <c r="AK70" i="1"/>
  <c r="AK71" i="1"/>
  <c r="AK72"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223" i="1"/>
  <c r="AK224" i="1"/>
  <c r="AK225" i="1"/>
  <c r="AK226" i="1"/>
  <c r="AK6" i="4"/>
  <c r="AK7" i="4"/>
  <c r="AK8" i="4"/>
  <c r="AK9" i="4"/>
  <c r="AK10" i="4"/>
  <c r="AJ11" i="4"/>
  <c r="AK11" i="4"/>
  <c r="AK13" i="4"/>
  <c r="AK14" i="4"/>
  <c r="AK15" i="4"/>
  <c r="AK16" i="4"/>
  <c r="AK17" i="4"/>
  <c r="AK18" i="4"/>
  <c r="AK19" i="4"/>
  <c r="AK20" i="4"/>
  <c r="AK21" i="4"/>
  <c r="AK22" i="4"/>
  <c r="AK23" i="4"/>
  <c r="AK24" i="4"/>
  <c r="AK25" i="4"/>
  <c r="AK26" i="4"/>
  <c r="AK27" i="4"/>
  <c r="AK28" i="4"/>
  <c r="AK29" i="4"/>
  <c r="AK30" i="4"/>
  <c r="AK31" i="4"/>
  <c r="AK32" i="4"/>
  <c r="AK33" i="4"/>
  <c r="AK34" i="4"/>
  <c r="AJ35" i="4"/>
  <c r="AK35" i="4"/>
  <c r="AJ36" i="4"/>
  <c r="AK36" i="4"/>
  <c r="AJ37" i="4"/>
  <c r="AK37" i="4"/>
  <c r="AK38" i="4"/>
  <c r="AK39" i="4"/>
  <c r="AK40" i="4"/>
  <c r="AK41" i="4"/>
  <c r="AK42" i="4"/>
  <c r="AK43" i="4"/>
  <c r="AK44" i="4"/>
  <c r="AK45" i="4"/>
  <c r="AK46" i="4"/>
  <c r="AK47" i="4"/>
  <c r="AK48" i="4"/>
  <c r="AK49" i="4"/>
  <c r="AK50" i="4"/>
  <c r="AK51" i="4"/>
  <c r="AK52" i="4"/>
  <c r="AK53" i="4"/>
  <c r="AK54" i="4"/>
  <c r="AK55" i="4"/>
  <c r="AK56" i="4"/>
  <c r="AK57" i="4"/>
  <c r="AK58" i="4"/>
  <c r="AK59" i="4"/>
  <c r="AK60" i="4"/>
  <c r="AK61" i="4"/>
  <c r="AK62" i="4"/>
  <c r="AK63" i="4"/>
  <c r="AK64" i="4"/>
  <c r="AK65" i="4"/>
  <c r="AK66" i="4"/>
  <c r="AK67" i="4"/>
  <c r="AK68" i="4"/>
  <c r="AK69" i="4"/>
  <c r="AK70" i="4"/>
  <c r="AK71" i="4"/>
  <c r="AK72" i="4"/>
  <c r="AK73" i="4"/>
  <c r="AK74" i="4"/>
  <c r="AK75" i="4"/>
  <c r="AK76" i="4"/>
  <c r="AK77" i="4"/>
  <c r="AK78" i="4"/>
  <c r="AK79" i="4"/>
  <c r="AK80" i="4"/>
  <c r="AK81" i="4"/>
  <c r="AK82" i="4"/>
  <c r="AK83" i="4"/>
  <c r="AK84" i="4"/>
  <c r="AK85" i="4"/>
  <c r="AK86" i="4"/>
  <c r="AK87" i="4"/>
  <c r="AK88" i="4"/>
  <c r="AK89" i="4"/>
  <c r="AK90" i="4"/>
  <c r="AJ91" i="4"/>
  <c r="AK91" i="4"/>
  <c r="AK92" i="4"/>
  <c r="AK93" i="4"/>
  <c r="AK94" i="4"/>
  <c r="AK95" i="4"/>
  <c r="AK96" i="4"/>
  <c r="AK97" i="4"/>
  <c r="AK98" i="4"/>
  <c r="AK99" i="4"/>
  <c r="AK100" i="4"/>
  <c r="AK101" i="4"/>
  <c r="AG3" i="10"/>
  <c r="AG4" i="10"/>
  <c r="AW4" i="10"/>
  <c r="AG5" i="10"/>
  <c r="AW5" i="10"/>
  <c r="AX5" i="10"/>
  <c r="AY6" i="10"/>
  <c r="AG7" i="10"/>
  <c r="AY7" i="10"/>
  <c r="AG8" i="10"/>
  <c r="AW8" i="10"/>
  <c r="AG9" i="10"/>
  <c r="AW9" i="10"/>
  <c r="AX9" i="10"/>
  <c r="AW10" i="10"/>
  <c r="AX10" i="10"/>
  <c r="AY10" i="10"/>
  <c r="AG11" i="10"/>
  <c r="AW11" i="10"/>
  <c r="AX11" i="10"/>
  <c r="AY11" i="10"/>
  <c r="AG12" i="10"/>
  <c r="AG13" i="10"/>
  <c r="AW13" i="10"/>
  <c r="AX13" i="10"/>
  <c r="AW14" i="10"/>
  <c r="AX14" i="10"/>
  <c r="AY14" i="10"/>
  <c r="AG15" i="10"/>
  <c r="AW15" i="10"/>
  <c r="AX15" i="10"/>
  <c r="AY15" i="10"/>
  <c r="AG16" i="10"/>
  <c r="AW16" i="10"/>
  <c r="AG17" i="10"/>
  <c r="AW17" i="10"/>
  <c r="AX17" i="10"/>
  <c r="AW18" i="10"/>
  <c r="AX18" i="10"/>
  <c r="AY18" i="10"/>
  <c r="AG19" i="10"/>
  <c r="AG20" i="10"/>
  <c r="AG21" i="10"/>
  <c r="AX22" i="10"/>
  <c r="AY22" i="10"/>
  <c r="AG23" i="10"/>
  <c r="AW23" i="10"/>
  <c r="AX23" i="10"/>
  <c r="AY23" i="10"/>
  <c r="AG24" i="10"/>
  <c r="AG25" i="10"/>
  <c r="AX25" i="10"/>
  <c r="AW27" i="10"/>
  <c r="AX27" i="10"/>
  <c r="AY27" i="10"/>
  <c r="AG28" i="10"/>
  <c r="AW28" i="10"/>
  <c r="AX28" i="10"/>
  <c r="AY28" i="10"/>
  <c r="AG29" i="10"/>
  <c r="AY29" i="10"/>
  <c r="AG30" i="10"/>
  <c r="AW30" i="10"/>
  <c r="AX31" i="10"/>
  <c r="AY31" i="10"/>
  <c r="AG32" i="10"/>
  <c r="AG33" i="10"/>
  <c r="AY33" i="10"/>
  <c r="AG34" i="10"/>
  <c r="AW34" i="10"/>
  <c r="AW35" i="10"/>
  <c r="AX35" i="10"/>
  <c r="AY35" i="10"/>
  <c r="AG36" i="10"/>
  <c r="AW36" i="10"/>
  <c r="AX36" i="10"/>
  <c r="AY36" i="10"/>
  <c r="AY37" i="10"/>
  <c r="AG38" i="10"/>
  <c r="AW38" i="10"/>
  <c r="AX39" i="10"/>
  <c r="AY39" i="10"/>
  <c r="AG40" i="10"/>
  <c r="AW40" i="10"/>
  <c r="AX40" i="10"/>
  <c r="AY40" i="10"/>
  <c r="AG42" i="10"/>
  <c r="AW42" i="10"/>
  <c r="AW43" i="10"/>
  <c r="AX43" i="10"/>
  <c r="AY43" i="10"/>
  <c r="AG44" i="10"/>
  <c r="AW44" i="10"/>
  <c r="AX44" i="10"/>
  <c r="AY44" i="10"/>
  <c r="AG45" i="10"/>
  <c r="AY45" i="10"/>
  <c r="AG46" i="10"/>
  <c r="AW47" i="10"/>
  <c r="AX47" i="10"/>
  <c r="AY47" i="10"/>
  <c r="AG48" i="10"/>
  <c r="AW48" i="10"/>
  <c r="AX48" i="10"/>
  <c r="AY48" i="10"/>
  <c r="AG49" i="10"/>
  <c r="AY49" i="10"/>
  <c r="AG50" i="10"/>
  <c r="AY51" i="10"/>
  <c r="AG52" i="10"/>
  <c r="AX52" i="10"/>
  <c r="AY52" i="10"/>
  <c r="AG53" i="10"/>
  <c r="AY53" i="10"/>
  <c r="AG54" i="10"/>
  <c r="AX55" i="10"/>
  <c r="AY55" i="10"/>
  <c r="AG56" i="10"/>
  <c r="AX56" i="10"/>
  <c r="AY56" i="10"/>
  <c r="AG57" i="10"/>
  <c r="AY57" i="10"/>
  <c r="AG58" i="10"/>
  <c r="AX59" i="10"/>
  <c r="AY59" i="10"/>
  <c r="AG60" i="10"/>
  <c r="AX60" i="10"/>
  <c r="AY60" i="10"/>
  <c r="AG62" i="10"/>
  <c r="AW62" i="10"/>
  <c r="AG64" i="10"/>
  <c r="AX65" i="10"/>
  <c r="AY65" i="10"/>
  <c r="AG66" i="10"/>
  <c r="AG67" i="10"/>
  <c r="AX67" i="10"/>
  <c r="AY67" i="10"/>
  <c r="AG68" i="10"/>
  <c r="AY69" i="10"/>
  <c r="AG70" i="10"/>
  <c r="AX70" i="10"/>
  <c r="AY70" i="10"/>
  <c r="AG71" i="10"/>
  <c r="AG72" i="10"/>
  <c r="AW73" i="10"/>
  <c r="AX73" i="10"/>
  <c r="AY73" i="10"/>
  <c r="AG74" i="10"/>
  <c r="AY74" i="10"/>
  <c r="AG75" i="10"/>
  <c r="AG76" i="10"/>
  <c r="AX77" i="10"/>
  <c r="AY77" i="10"/>
  <c r="AG78" i="10"/>
  <c r="AG79" i="10"/>
  <c r="AY79" i="10"/>
  <c r="AG80" i="10"/>
  <c r="AW81" i="10"/>
  <c r="AX81" i="10"/>
  <c r="AY81" i="10"/>
  <c r="AG82" i="10"/>
  <c r="AX82" i="10"/>
  <c r="AY82" i="10"/>
  <c r="AG83" i="10"/>
  <c r="AY83" i="10"/>
  <c r="AG84" i="10"/>
  <c r="AG86" i="10"/>
  <c r="AX86" i="10"/>
  <c r="AY86" i="10"/>
  <c r="AG87" i="10"/>
  <c r="AX87" i="10"/>
  <c r="AY87" i="10"/>
  <c r="AG88" i="10"/>
  <c r="AX89" i="10"/>
  <c r="AY89" i="10"/>
  <c r="AG90" i="10"/>
  <c r="AY90" i="10"/>
  <c r="AG91" i="10"/>
  <c r="AW91" i="10"/>
  <c r="AX91" i="10"/>
  <c r="AY91" i="10"/>
  <c r="AG92" i="10"/>
  <c r="AW93" i="10"/>
  <c r="AX93" i="10"/>
  <c r="AY93" i="10"/>
  <c r="AG94" i="10"/>
  <c r="AW94" i="10"/>
  <c r="AX94" i="10"/>
  <c r="AY94" i="10"/>
  <c r="AG95" i="10"/>
  <c r="AW95" i="10"/>
  <c r="AX95" i="10"/>
  <c r="AY95" i="10"/>
  <c r="AG96" i="10"/>
  <c r="AW97" i="10"/>
  <c r="AX97" i="10"/>
  <c r="AY97" i="10"/>
  <c r="AG98" i="10"/>
  <c r="AW98" i="10"/>
  <c r="AX98" i="10"/>
  <c r="AY98" i="10"/>
  <c r="AG99" i="10"/>
  <c r="AW99" i="10"/>
  <c r="AX99" i="10"/>
  <c r="AY99" i="10"/>
  <c r="AG100" i="10"/>
  <c r="AW101" i="10"/>
  <c r="AX101" i="10"/>
  <c r="AY101" i="10"/>
  <c r="AI7" i="14"/>
  <c r="AI8" i="14"/>
  <c r="AI9" i="14"/>
  <c r="AL11" i="14"/>
  <c r="AH11" i="14"/>
  <c r="AI11" i="14"/>
  <c r="AH12" i="14"/>
  <c r="AI12" i="14"/>
  <c r="AN12" i="14"/>
  <c r="AY41" i="10"/>
  <c r="AY61" i="10"/>
  <c r="AW41" i="10"/>
  <c r="AG41" i="10"/>
  <c r="AW61" i="10"/>
  <c r="AG61" i="10"/>
  <c r="AW37" i="10"/>
  <c r="AG37" i="10"/>
  <c r="AY4" i="10"/>
  <c r="AY8" i="10"/>
  <c r="AY12" i="10"/>
  <c r="AY16" i="10"/>
  <c r="AY20" i="10"/>
  <c r="AY24" i="10"/>
  <c r="AX29" i="10"/>
  <c r="AY30" i="10"/>
  <c r="AX33" i="10"/>
  <c r="AY34" i="10"/>
  <c r="AX37" i="10"/>
  <c r="AY38" i="10"/>
  <c r="AX41" i="10"/>
  <c r="AY42" i="10"/>
  <c r="AX45" i="10"/>
  <c r="AY46" i="10"/>
  <c r="AY50" i="10"/>
  <c r="AX53" i="10"/>
  <c r="AY54" i="10"/>
  <c r="AX57" i="10"/>
  <c r="AX61" i="10"/>
  <c r="AY62" i="10"/>
  <c r="AX30" i="10"/>
  <c r="AX34" i="10"/>
  <c r="AX38" i="10"/>
  <c r="AX42" i="10"/>
  <c r="AX46" i="10"/>
  <c r="AX50" i="10"/>
  <c r="AX54" i="10"/>
  <c r="AX62" i="10"/>
  <c r="AX4" i="10"/>
  <c r="AY5" i="10"/>
  <c r="AX8" i="10"/>
  <c r="AY9" i="10"/>
  <c r="AX12" i="10"/>
  <c r="AY13" i="10"/>
  <c r="AX16" i="10"/>
  <c r="AY17" i="10"/>
  <c r="AX24" i="10"/>
  <c r="AY25" i="10"/>
  <c r="AY64" i="10"/>
  <c r="AY76" i="10"/>
  <c r="AY88" i="10"/>
  <c r="AY92" i="10"/>
  <c r="AY100" i="10"/>
  <c r="AG69" i="10"/>
  <c r="AG73" i="10"/>
  <c r="AG77" i="10"/>
  <c r="AG81" i="10"/>
  <c r="AG89" i="10"/>
  <c r="AG93" i="10"/>
  <c r="AG97" i="10"/>
  <c r="AW100" i="10"/>
  <c r="AG101" i="10"/>
  <c r="AX64" i="10"/>
  <c r="AX76" i="10"/>
  <c r="AX88" i="10"/>
  <c r="AX92" i="10"/>
  <c r="AX100" i="10"/>
  <c r="AH10" i="14"/>
  <c r="AI10" i="14"/>
  <c r="AH13" i="14"/>
  <c r="AI13" i="14"/>
  <c r="AH14" i="14"/>
  <c r="AI14" i="14"/>
  <c r="O1880" i="21"/>
  <c r="O1575" i="21"/>
  <c r="O1548" i="21"/>
  <c r="K1509" i="21"/>
  <c r="O1739" i="21"/>
  <c r="L1285" i="21"/>
  <c r="P2553" i="21"/>
  <c r="O1684" i="21"/>
  <c r="O1898" i="21"/>
  <c r="O1675" i="21"/>
  <c r="L1318" i="21"/>
  <c r="O2015" i="21"/>
  <c r="O2331" i="21"/>
  <c r="P2854" i="21"/>
  <c r="P2500" i="21"/>
  <c r="Q1994" i="21"/>
  <c r="L2970" i="21"/>
  <c r="L2990" i="21"/>
  <c r="L3010" i="21"/>
  <c r="O1904" i="21"/>
  <c r="Q2024" i="21"/>
  <c r="O2220" i="21"/>
  <c r="O2300" i="21"/>
  <c r="Q2361" i="21"/>
  <c r="O2418" i="21"/>
  <c r="O2428" i="21"/>
  <c r="K2843" i="21"/>
  <c r="K2863" i="21"/>
  <c r="Q2882" i="21"/>
  <c r="P2938" i="21"/>
  <c r="L3075" i="21"/>
  <c r="L3095" i="21"/>
  <c r="L3143" i="21"/>
  <c r="L3163" i="21"/>
  <c r="Q2778" i="21"/>
  <c r="Q2782" i="21"/>
  <c r="Q2786" i="21"/>
  <c r="Q2790" i="21"/>
  <c r="Q2794" i="21"/>
  <c r="Q2798" i="21"/>
  <c r="Q2802" i="21"/>
  <c r="Q2806" i="21"/>
  <c r="Q2810" i="21"/>
  <c r="Q2814" i="21"/>
  <c r="Q2818" i="21"/>
  <c r="Q2822" i="21"/>
  <c r="Q2826" i="21"/>
  <c r="Q2830" i="21"/>
  <c r="Q2863" i="21"/>
  <c r="Q2889" i="21"/>
  <c r="K2896" i="21"/>
  <c r="O2907" i="21"/>
  <c r="Q2912" i="21"/>
  <c r="Q2938" i="21"/>
  <c r="O2950" i="21"/>
  <c r="K2974" i="21"/>
  <c r="K2984" i="21"/>
  <c r="Q3063" i="21"/>
  <c r="O3151" i="21"/>
  <c r="O3155" i="21"/>
  <c r="Q3178" i="21"/>
  <c r="P2903" i="21"/>
  <c r="L2852" i="21"/>
  <c r="O2361" i="21"/>
  <c r="O1863" i="21"/>
  <c r="O2460" i="21"/>
  <c r="O2794" i="21"/>
  <c r="O2786" i="21"/>
  <c r="Q2652" i="21"/>
  <c r="K1931" i="21"/>
  <c r="K1911" i="21"/>
  <c r="P1971" i="21"/>
  <c r="P2646" i="21"/>
  <c r="L3051" i="21"/>
  <c r="Q2418" i="21"/>
  <c r="Q2240" i="21"/>
  <c r="Q2104" i="21"/>
  <c r="Q2856" i="21"/>
  <c r="P2848" i="21"/>
  <c r="P2874" i="21"/>
  <c r="O2936" i="21"/>
  <c r="K3013" i="21"/>
  <c r="K3023" i="21"/>
  <c r="O2882" i="21"/>
  <c r="O2826" i="21"/>
  <c r="O2810" i="21"/>
  <c r="O2802" i="21"/>
  <c r="P2434" i="21"/>
  <c r="L2778" i="21"/>
  <c r="K2889" i="21"/>
  <c r="L2841" i="21"/>
  <c r="L3067" i="21"/>
  <c r="Q2154" i="21"/>
  <c r="P1229" i="21"/>
  <c r="K1260" i="21"/>
  <c r="K1304" i="21"/>
  <c r="Q2036" i="21"/>
  <c r="Q2373" i="21"/>
  <c r="O2416" i="21"/>
  <c r="K2835" i="21"/>
  <c r="P2855" i="21"/>
  <c r="K2868" i="21"/>
  <c r="Q2874" i="21"/>
  <c r="P2901" i="21"/>
  <c r="Q2923" i="21"/>
  <c r="K3177" i="21"/>
  <c r="K3205" i="21"/>
  <c r="K2430" i="21"/>
  <c r="Q2452" i="21"/>
  <c r="P2508" i="21"/>
  <c r="Q2488" i="21"/>
  <c r="Q2543" i="21"/>
  <c r="Q2568" i="21"/>
  <c r="Q2558" i="21"/>
  <c r="Q2613" i="21"/>
  <c r="Q2658" i="21"/>
  <c r="Q2648" i="21"/>
  <c r="Q2638" i="21"/>
  <c r="Q2708" i="21"/>
  <c r="P2764" i="21"/>
  <c r="O3182" i="21"/>
  <c r="L2896" i="21"/>
  <c r="O2833" i="21"/>
  <c r="O2818" i="21"/>
  <c r="L2794" i="21"/>
  <c r="L1547" i="21"/>
  <c r="L1360" i="21"/>
  <c r="L2417" i="21"/>
  <c r="L2412" i="21"/>
  <c r="P2327" i="21"/>
  <c r="L2556" i="21"/>
  <c r="L2371" i="21"/>
  <c r="K2850" i="21"/>
  <c r="P2889" i="21"/>
  <c r="Q2836" i="21"/>
  <c r="L3127" i="21"/>
  <c r="L3043" i="21"/>
  <c r="L2826" i="21"/>
  <c r="Q2465" i="21"/>
  <c r="Q2381" i="21"/>
  <c r="Q1904" i="21"/>
  <c r="P2368" i="21"/>
  <c r="P2379" i="21"/>
  <c r="L2806" i="21"/>
  <c r="Q2701" i="21"/>
  <c r="Q2527" i="21"/>
  <c r="Q1799" i="21"/>
  <c r="K2247" i="21"/>
  <c r="K2071" i="21"/>
  <c r="P1951" i="21"/>
  <c r="K2227" i="21"/>
  <c r="K2051" i="21"/>
  <c r="P2287" i="21"/>
  <c r="P2111" i="21"/>
  <c r="Q2064" i="21"/>
  <c r="O2376" i="21"/>
  <c r="K1881" i="21"/>
  <c r="K1721" i="21"/>
  <c r="K1716" i="21"/>
  <c r="P1876" i="21"/>
  <c r="P1646" i="21"/>
  <c r="P1681" i="21"/>
  <c r="P1931" i="21"/>
  <c r="L1915" i="21"/>
  <c r="P1911" i="21"/>
  <c r="K2148" i="21"/>
  <c r="K2925" i="21"/>
  <c r="L3135" i="21"/>
  <c r="L3083" i="21"/>
  <c r="L2847" i="21"/>
  <c r="O2782" i="21"/>
  <c r="K1631" i="21"/>
  <c r="K1626" i="21"/>
  <c r="K1621" i="21"/>
  <c r="K2031" i="21"/>
  <c r="P2267" i="21"/>
  <c r="P2091" i="21"/>
  <c r="K2011" i="21"/>
  <c r="K2347" i="21"/>
  <c r="K2876" i="21"/>
  <c r="P2867" i="21"/>
  <c r="K3178" i="21"/>
  <c r="O2024" i="21"/>
  <c r="O2771" i="21"/>
  <c r="Q2428" i="21"/>
  <c r="L2905" i="21"/>
  <c r="Q2631" i="21"/>
  <c r="Q2575" i="21"/>
  <c r="Q1619" i="21"/>
  <c r="P2525" i="21"/>
  <c r="Q2340" i="21"/>
  <c r="P2876" i="21"/>
  <c r="L2891" i="21"/>
  <c r="O2830" i="21"/>
  <c r="O2822" i="21"/>
  <c r="O2798" i="21"/>
  <c r="K3192" i="21"/>
  <c r="O2910" i="21"/>
  <c r="O2918" i="21"/>
  <c r="Q2737" i="21"/>
  <c r="Q2646" i="21"/>
  <c r="L3123" i="21"/>
  <c r="O2806" i="21"/>
  <c r="L1863" i="21"/>
  <c r="K2918" i="21"/>
  <c r="P2918" i="21"/>
  <c r="O3167" i="21"/>
  <c r="L3091" i="21"/>
  <c r="O2982" i="21"/>
  <c r="L2857" i="21"/>
  <c r="O2843" i="21"/>
  <c r="L2830" i="21"/>
  <c r="L2822" i="21"/>
  <c r="O2814" i="21"/>
  <c r="O2790" i="21"/>
  <c r="Q2563" i="21"/>
  <c r="K1603" i="21"/>
  <c r="K1598" i="21"/>
  <c r="K1971" i="21"/>
  <c r="K3206" i="21"/>
  <c r="P1698" i="21"/>
  <c r="L3107" i="21"/>
  <c r="O3196" i="21"/>
  <c r="O2889" i="21"/>
  <c r="O3224" i="21"/>
  <c r="P3143" i="21"/>
  <c r="O2938" i="21"/>
  <c r="O2912" i="21"/>
  <c r="Q2903" i="21"/>
  <c r="L1506" i="21"/>
  <c r="P2117" i="21"/>
  <c r="L2912" i="21"/>
  <c r="L2902" i="21"/>
  <c r="O3002" i="21"/>
  <c r="P2843" i="21"/>
  <c r="P2388" i="21"/>
  <c r="O2470" i="21"/>
  <c r="Q2689" i="21"/>
  <c r="Q1188" i="21"/>
  <c r="P2207" i="21"/>
  <c r="P2031" i="21"/>
  <c r="K2307" i="21"/>
  <c r="K1951" i="21"/>
  <c r="K2287" i="21"/>
  <c r="K2111" i="21"/>
  <c r="P2347" i="21"/>
  <c r="P2863" i="21"/>
  <c r="L3099" i="21"/>
  <c r="K3234" i="21"/>
  <c r="Q1964" i="21"/>
  <c r="Q2721" i="21"/>
  <c r="K2174" i="21"/>
  <c r="O1724" i="21"/>
  <c r="O2856" i="21"/>
  <c r="O1804" i="21"/>
  <c r="P2360" i="21"/>
  <c r="K3149" i="21"/>
  <c r="K2778" i="21"/>
  <c r="K2279" i="21"/>
  <c r="K2103" i="21"/>
  <c r="K1923" i="21"/>
  <c r="L2654" i="21"/>
  <c r="Q2442" i="21"/>
  <c r="O2878" i="21"/>
  <c r="O2853" i="21"/>
  <c r="Q2330" i="21"/>
  <c r="L1440" i="21"/>
  <c r="O2694" i="21"/>
  <c r="K2774" i="21"/>
  <c r="P1429" i="21"/>
  <c r="O2789" i="21"/>
  <c r="O2793" i="21"/>
  <c r="Q2809" i="21"/>
  <c r="Q2829" i="21"/>
  <c r="Q3030" i="21"/>
  <c r="Q3042" i="21"/>
  <c r="Q3054" i="21"/>
  <c r="O3078" i="21"/>
  <c r="O3090" i="21"/>
  <c r="O3118" i="21"/>
  <c r="O3130" i="21"/>
  <c r="Q3142" i="21"/>
  <c r="O3158" i="21"/>
  <c r="O1624" i="21"/>
  <c r="L2657" i="21"/>
  <c r="K2339" i="21"/>
  <c r="Q2159" i="21"/>
  <c r="Q2728" i="21"/>
  <c r="Q2603" i="21"/>
  <c r="Q1278" i="21"/>
  <c r="Q2764" i="21"/>
  <c r="K3067" i="21"/>
  <c r="O2875" i="21"/>
  <c r="Q2571" i="21"/>
  <c r="L2911" i="21"/>
  <c r="L2906" i="21"/>
  <c r="L3030" i="21"/>
  <c r="Q2009" i="21"/>
  <c r="Q2894" i="21"/>
  <c r="Q2523" i="21"/>
  <c r="O2373" i="21"/>
  <c r="L2349" i="21"/>
  <c r="P1923" i="21"/>
  <c r="P1903" i="21"/>
  <c r="K1266" i="21"/>
  <c r="L2766" i="21"/>
  <c r="P2479" i="21"/>
  <c r="Q2578" i="21"/>
  <c r="Q2593" i="21"/>
  <c r="O2874" i="21"/>
  <c r="O1613" i="21"/>
  <c r="K2199" i="21"/>
  <c r="K2023" i="21"/>
  <c r="P2259" i="21"/>
  <c r="P2754" i="21"/>
  <c r="P2569" i="21"/>
  <c r="K3233" i="21"/>
  <c r="O2923" i="21"/>
  <c r="L3113" i="21"/>
  <c r="P2134" i="21"/>
  <c r="L1958" i="21"/>
  <c r="L2390" i="21"/>
  <c r="K2380" i="21"/>
  <c r="K2360" i="21"/>
  <c r="K1186" i="21"/>
  <c r="K1231" i="21"/>
  <c r="P1391" i="21"/>
  <c r="Q1395" i="21"/>
  <c r="P1413" i="21"/>
  <c r="Q1417" i="21"/>
  <c r="Q1421" i="21"/>
  <c r="L1439" i="21"/>
  <c r="O1965" i="21"/>
  <c r="P2092" i="21"/>
  <c r="O2155" i="21"/>
  <c r="Q2341" i="21"/>
  <c r="P2348" i="21"/>
  <c r="O2382" i="21"/>
  <c r="K2389" i="21"/>
  <c r="Q2857" i="21"/>
  <c r="O2870" i="21"/>
  <c r="K2919" i="21"/>
  <c r="K2939" i="21"/>
  <c r="Q2947" i="21"/>
  <c r="L2951" i="21"/>
  <c r="P2954" i="21"/>
  <c r="O2957" i="21"/>
  <c r="L2961" i="21"/>
  <c r="P2964" i="21"/>
  <c r="Q2967" i="21"/>
  <c r="L2971" i="21"/>
  <c r="P2974" i="21"/>
  <c r="O2977" i="21"/>
  <c r="L2981" i="21"/>
  <c r="P2984" i="21"/>
  <c r="Q2987" i="21"/>
  <c r="L2991" i="21"/>
  <c r="P2994" i="21"/>
  <c r="Q2997" i="21"/>
  <c r="L3001" i="21"/>
  <c r="P3004" i="21"/>
  <c r="Q3007" i="21"/>
  <c r="L3011" i="21"/>
  <c r="Q3017" i="21"/>
  <c r="L3021" i="21"/>
  <c r="P3024" i="21"/>
  <c r="K3188" i="21"/>
  <c r="K3230" i="21"/>
  <c r="P2459" i="21"/>
  <c r="K2449" i="21"/>
  <c r="P2505" i="21"/>
  <c r="P2495" i="21"/>
  <c r="K2510" i="21"/>
  <c r="P2575" i="21"/>
  <c r="P2600" i="21"/>
  <c r="P2635" i="21"/>
  <c r="O2670" i="21"/>
  <c r="Q2680" i="21"/>
  <c r="K2735" i="21"/>
  <c r="K2715" i="21"/>
  <c r="K2705" i="21"/>
  <c r="P1260" i="21"/>
  <c r="L1187" i="21"/>
  <c r="L2593" i="21"/>
  <c r="O1956" i="21"/>
  <c r="Q2498" i="21"/>
  <c r="Q2072" i="21"/>
  <c r="O2208" i="21"/>
  <c r="Q2389" i="21"/>
  <c r="P2783" i="21"/>
  <c r="P2787" i="21"/>
  <c r="P2795" i="21"/>
  <c r="P2807" i="21"/>
  <c r="P2815" i="21"/>
  <c r="P2823" i="21"/>
  <c r="P2864" i="21"/>
  <c r="P2951" i="21"/>
  <c r="O2984" i="21"/>
  <c r="Q2994" i="21"/>
  <c r="Q3004" i="21"/>
  <c r="O3014" i="21"/>
  <c r="Q3024" i="21"/>
  <c r="P3028" i="21"/>
  <c r="P3040" i="21"/>
  <c r="P3044" i="21"/>
  <c r="P3052" i="21"/>
  <c r="P3068" i="21"/>
  <c r="P3076" i="21"/>
  <c r="P3080" i="21"/>
  <c r="P3084" i="21"/>
  <c r="P3092" i="21"/>
  <c r="P3096" i="21"/>
  <c r="P3100" i="21"/>
  <c r="P3104" i="21"/>
  <c r="P3120" i="21"/>
  <c r="P3128" i="21"/>
  <c r="P3136" i="21"/>
  <c r="P3144" i="21"/>
  <c r="P3152" i="21"/>
  <c r="P3164" i="21"/>
  <c r="P3193" i="21"/>
  <c r="P3207" i="21"/>
  <c r="L2885" i="21"/>
  <c r="L1277" i="21"/>
  <c r="Q1203" i="21"/>
  <c r="Q2252" i="21"/>
  <c r="Q2426" i="21"/>
  <c r="Q2462" i="21"/>
  <c r="O2836" i="21"/>
  <c r="L2788" i="21"/>
  <c r="K1361" i="21"/>
  <c r="Q1190" i="21"/>
  <c r="Q1222" i="21"/>
  <c r="L2836" i="21"/>
  <c r="L2206" i="21"/>
  <c r="L1373" i="21"/>
  <c r="K2697" i="21"/>
  <c r="P2677" i="21"/>
  <c r="Q2643" i="21"/>
  <c r="L1701" i="21"/>
  <c r="O2096" i="21"/>
  <c r="Q1854" i="21"/>
  <c r="L1244" i="21"/>
  <c r="P2585" i="21"/>
  <c r="K2930" i="21"/>
  <c r="P2930" i="21"/>
  <c r="P2868" i="21"/>
  <c r="Q2848" i="21"/>
  <c r="L3119" i="21"/>
  <c r="K3037" i="21"/>
  <c r="O2987" i="21"/>
  <c r="O2857" i="21"/>
  <c r="Q2475" i="21"/>
  <c r="O1809" i="21"/>
  <c r="L1288" i="21"/>
  <c r="K2655" i="21"/>
  <c r="K2635" i="21"/>
  <c r="K2625" i="21"/>
  <c r="P2389" i="21"/>
  <c r="O2760" i="21"/>
  <c r="Q2670" i="21"/>
  <c r="Q2705" i="21"/>
  <c r="Q3014" i="21"/>
  <c r="Q2758" i="21"/>
  <c r="O2151" i="21"/>
  <c r="Q1673" i="21"/>
  <c r="L2552" i="21"/>
  <c r="L1548" i="21"/>
  <c r="L1527" i="21"/>
  <c r="P2130" i="21"/>
  <c r="L1235" i="21"/>
  <c r="L1370" i="21"/>
  <c r="L1347" i="21"/>
  <c r="P2555" i="21"/>
  <c r="L2566" i="21"/>
  <c r="L2762" i="21"/>
  <c r="P2469" i="21"/>
  <c r="K2890" i="21"/>
  <c r="Q1363" i="21"/>
  <c r="Q2321" i="21"/>
  <c r="P1400" i="21"/>
  <c r="O1430" i="21"/>
  <c r="K2961" i="21"/>
  <c r="K2971" i="21"/>
  <c r="K2991" i="21"/>
  <c r="K3011" i="21"/>
  <c r="K3021" i="21"/>
  <c r="P3174" i="21"/>
  <c r="Q3183" i="21"/>
  <c r="Q3197" i="21"/>
  <c r="Q3211" i="21"/>
  <c r="O3225" i="21"/>
  <c r="O2932" i="21"/>
  <c r="O2118" i="21"/>
  <c r="L1513" i="21"/>
  <c r="P1218" i="21"/>
  <c r="P2620" i="21"/>
  <c r="Q2105" i="21"/>
  <c r="O2680" i="21"/>
  <c r="O2188" i="21"/>
  <c r="P1325" i="21"/>
  <c r="P2831" i="21"/>
  <c r="Q2698" i="21"/>
  <c r="Q2846" i="21"/>
  <c r="Q2502" i="21"/>
  <c r="Q2464" i="21"/>
  <c r="O1635" i="21"/>
  <c r="L2701" i="21"/>
  <c r="L2069" i="21"/>
  <c r="K1250" i="21"/>
  <c r="K1400" i="21"/>
  <c r="K2575" i="21"/>
  <c r="K2565" i="21"/>
  <c r="K2555" i="21"/>
  <c r="P2715" i="21"/>
  <c r="P2530" i="21"/>
  <c r="K2308" i="21"/>
  <c r="K1952" i="21"/>
  <c r="K2600" i="21"/>
  <c r="P2590" i="21"/>
  <c r="P1426" i="21"/>
  <c r="K2951" i="21"/>
  <c r="O1714" i="21"/>
  <c r="Q2977" i="21"/>
  <c r="Q2910" i="21"/>
  <c r="O1421" i="21"/>
  <c r="O1205" i="21"/>
  <c r="K1912" i="21"/>
  <c r="K2459" i="21"/>
  <c r="K2439" i="21"/>
  <c r="P2475" i="21"/>
  <c r="P2328" i="21"/>
  <c r="P2655" i="21"/>
  <c r="L2854" i="21"/>
  <c r="Q1985" i="21"/>
  <c r="K2124" i="21"/>
  <c r="Q3225" i="21"/>
  <c r="Q2984" i="21"/>
  <c r="O2967" i="21"/>
  <c r="L1284" i="21"/>
  <c r="P1376" i="21"/>
  <c r="L1300" i="21"/>
  <c r="K2348" i="21"/>
  <c r="K2328" i="21"/>
  <c r="P2369" i="21"/>
  <c r="P2410" i="21"/>
  <c r="P2565" i="21"/>
  <c r="K3174" i="21"/>
  <c r="Q2065" i="21"/>
  <c r="Q2382" i="21"/>
  <c r="L1401" i="21"/>
  <c r="K1730" i="21"/>
  <c r="K1199" i="21"/>
  <c r="K2610" i="21"/>
  <c r="K2590" i="21"/>
  <c r="Q2739" i="21"/>
  <c r="O2094" i="21"/>
  <c r="L1531" i="21"/>
  <c r="K2540" i="21"/>
  <c r="K2530" i="21"/>
  <c r="K2520" i="21"/>
  <c r="Q1905" i="21"/>
  <c r="Q2957" i="21"/>
  <c r="K2248" i="21"/>
  <c r="K2072" i="21"/>
  <c r="P2308" i="21"/>
  <c r="P1952" i="21"/>
  <c r="P2540" i="21"/>
  <c r="Q2682" i="21"/>
  <c r="P1439" i="21"/>
  <c r="K2505" i="21"/>
  <c r="K2485" i="21"/>
  <c r="K2475" i="21"/>
  <c r="K3202" i="21"/>
  <c r="Q2547" i="21"/>
  <c r="L2949" i="21"/>
  <c r="L2959" i="21"/>
  <c r="L2969" i="21"/>
  <c r="O1895" i="21"/>
  <c r="O3017" i="21"/>
  <c r="P2991" i="21"/>
  <c r="O2927" i="21"/>
  <c r="Q2610" i="21"/>
  <c r="O2059" i="21"/>
  <c r="O1417" i="21"/>
  <c r="L1374" i="21"/>
  <c r="K2369" i="21"/>
  <c r="P2725" i="21"/>
  <c r="K3057" i="21"/>
  <c r="O2947" i="21"/>
  <c r="P2919" i="21"/>
  <c r="O2215" i="21"/>
  <c r="O1395" i="21"/>
  <c r="P1932" i="21"/>
  <c r="P1912" i="21"/>
  <c r="K2725" i="21"/>
  <c r="K2913" i="21"/>
  <c r="K2908" i="21"/>
  <c r="K2903" i="21"/>
  <c r="K3216" i="21"/>
  <c r="K3096" i="21"/>
  <c r="O3007" i="21"/>
  <c r="P2268" i="21"/>
  <c r="P1186" i="21"/>
  <c r="P2510" i="21"/>
  <c r="L2850" i="21"/>
  <c r="O2935" i="21"/>
  <c r="L2918" i="21"/>
  <c r="K2815" i="21"/>
  <c r="K1350" i="21"/>
  <c r="L2591" i="21"/>
  <c r="L2632" i="21"/>
  <c r="L2613" i="21"/>
  <c r="L2864" i="21"/>
  <c r="O2005" i="21"/>
  <c r="Q1972" i="21"/>
  <c r="Q1464" i="21"/>
  <c r="O2997" i="21"/>
  <c r="O2341" i="21"/>
  <c r="L1491" i="21"/>
  <c r="L1335" i="21"/>
  <c r="P1231" i="21"/>
  <c r="L2403" i="21"/>
  <c r="P2485" i="21"/>
  <c r="L2610" i="21"/>
  <c r="K2844" i="21"/>
  <c r="L2887" i="21"/>
  <c r="O2561" i="21"/>
  <c r="O1442" i="21"/>
  <c r="O2367" i="21"/>
  <c r="K2849" i="21"/>
  <c r="O2917" i="21"/>
  <c r="Q2441" i="21"/>
  <c r="Q2487" i="21"/>
  <c r="Q2532" i="21"/>
  <c r="Q2557" i="21"/>
  <c r="Q2602" i="21"/>
  <c r="Q2592" i="21"/>
  <c r="Q2647" i="21"/>
  <c r="P2699" i="21"/>
  <c r="K3144" i="21"/>
  <c r="L3103" i="21"/>
  <c r="P1206" i="21"/>
  <c r="K2420" i="21"/>
  <c r="K2410" i="21"/>
  <c r="K2400" i="21"/>
  <c r="P2400" i="21"/>
  <c r="P2897" i="21"/>
  <c r="K3164" i="21"/>
  <c r="Q1306" i="21"/>
  <c r="Q1293" i="21"/>
  <c r="Q2261" i="21"/>
  <c r="Q2883" i="21"/>
  <c r="Q2902" i="21"/>
  <c r="P2072" i="21"/>
  <c r="P2228" i="21"/>
  <c r="P2052" i="21"/>
  <c r="P1237" i="21"/>
  <c r="K2620" i="21"/>
  <c r="K2469" i="21"/>
  <c r="P2520" i="21"/>
  <c r="O1945" i="21"/>
  <c r="Q2281" i="21"/>
  <c r="L1550" i="21"/>
  <c r="L3053" i="21"/>
  <c r="K2623" i="21"/>
  <c r="Q2356" i="21"/>
  <c r="K1860" i="21"/>
  <c r="K1855" i="21"/>
  <c r="K1850" i="21"/>
  <c r="P1475" i="21"/>
  <c r="K1352" i="21"/>
  <c r="P1264" i="21"/>
  <c r="L1389" i="21"/>
  <c r="K1402" i="21"/>
  <c r="K1671" i="21"/>
  <c r="P1721" i="21"/>
  <c r="P1746" i="21"/>
  <c r="O1935" i="21"/>
  <c r="K1962" i="21"/>
  <c r="Q2015" i="21"/>
  <c r="K2022" i="21"/>
  <c r="K2042" i="21"/>
  <c r="P2133" i="21"/>
  <c r="K2218" i="21"/>
  <c r="O2231" i="21"/>
  <c r="Q2291" i="21"/>
  <c r="P2338" i="21"/>
  <c r="P2425" i="21"/>
  <c r="K2854" i="21"/>
  <c r="Q2873" i="21"/>
  <c r="K2880" i="21"/>
  <c r="K2900" i="21"/>
  <c r="P2929" i="21"/>
  <c r="Q2942" i="21"/>
  <c r="K3181" i="21"/>
  <c r="K3195" i="21"/>
  <c r="K3209" i="21"/>
  <c r="K3223" i="21"/>
  <c r="K3237" i="21"/>
  <c r="K2454" i="21"/>
  <c r="K2545" i="21"/>
  <c r="K2535" i="21"/>
  <c r="P2550" i="21"/>
  <c r="O2685" i="21"/>
  <c r="K2730" i="21"/>
  <c r="P2720" i="21"/>
  <c r="L2776" i="21"/>
  <c r="L2130" i="21"/>
  <c r="K1590" i="21"/>
  <c r="K1585" i="21"/>
  <c r="K1685" i="21"/>
  <c r="K1680" i="21"/>
  <c r="K1675" i="21"/>
  <c r="P1705" i="21"/>
  <c r="P1740" i="21"/>
  <c r="P1510" i="21"/>
  <c r="P1775" i="21"/>
  <c r="P1810" i="21"/>
  <c r="P1580" i="21"/>
  <c r="P1845" i="21"/>
  <c r="K1239" i="21"/>
  <c r="P1239" i="21"/>
  <c r="O1891" i="21"/>
  <c r="K2785" i="21"/>
  <c r="K2789" i="21"/>
  <c r="K2801" i="21"/>
  <c r="K2813" i="21"/>
  <c r="K2817" i="21"/>
  <c r="K2861" i="21"/>
  <c r="K3062" i="21"/>
  <c r="K3086" i="21"/>
  <c r="K3102" i="21"/>
  <c r="K3118" i="21"/>
  <c r="K3138" i="21"/>
  <c r="K3154" i="21"/>
  <c r="K3214" i="21"/>
  <c r="Q2463" i="21"/>
  <c r="Q2453" i="21"/>
  <c r="Q2544" i="21"/>
  <c r="Q2629" i="21"/>
  <c r="L2935" i="21"/>
  <c r="Q2725" i="21"/>
  <c r="L2372" i="21"/>
  <c r="Q1825" i="21"/>
  <c r="K1575" i="21"/>
  <c r="P1650" i="21"/>
  <c r="P1690" i="21"/>
  <c r="P1825" i="21"/>
  <c r="P1595" i="21"/>
  <c r="K2177" i="21"/>
  <c r="P2371" i="21"/>
  <c r="L2855" i="21"/>
  <c r="K2792" i="21"/>
  <c r="L2889" i="21"/>
  <c r="L2894" i="21"/>
  <c r="L2899" i="21"/>
  <c r="K3161" i="21"/>
  <c r="O2144" i="21"/>
  <c r="O2747" i="21"/>
  <c r="P1222" i="21"/>
  <c r="P1316" i="21"/>
  <c r="Q1398" i="21"/>
  <c r="Q1424" i="21"/>
  <c r="O1989" i="21"/>
  <c r="Q2069" i="21"/>
  <c r="O2115" i="21"/>
  <c r="O2127" i="21"/>
  <c r="Q2140" i="21"/>
  <c r="K2943" i="21"/>
  <c r="K2953" i="21"/>
  <c r="K2963" i="21"/>
  <c r="K2973" i="21"/>
  <c r="K2983" i="21"/>
  <c r="K2993" i="21"/>
  <c r="K3003" i="21"/>
  <c r="O3195" i="21"/>
  <c r="O2848" i="21"/>
  <c r="K1384" i="21"/>
  <c r="K3157" i="21"/>
  <c r="K1220" i="21"/>
  <c r="P1276" i="21"/>
  <c r="L2936" i="21"/>
  <c r="K1416" i="21"/>
  <c r="P1472" i="21"/>
  <c r="K2226" i="21"/>
  <c r="K2367" i="21"/>
  <c r="P2397" i="21"/>
  <c r="O2835" i="21"/>
  <c r="O2868" i="21"/>
  <c r="Q2901" i="21"/>
  <c r="K2937" i="21"/>
  <c r="Q2432" i="21"/>
  <c r="P2442" i="21"/>
  <c r="Q2507" i="21"/>
  <c r="P2543" i="21"/>
  <c r="K2513" i="21"/>
  <c r="P2578" i="21"/>
  <c r="P2548" i="21"/>
  <c r="P2613" i="21"/>
  <c r="P2603" i="21"/>
  <c r="K2658" i="21"/>
  <c r="P2638" i="21"/>
  <c r="Q2667" i="21"/>
  <c r="Q2687" i="21"/>
  <c r="Q2697" i="21"/>
  <c r="P2728" i="21"/>
  <c r="Q2743" i="21"/>
  <c r="K2895" i="21"/>
  <c r="Q2937" i="21"/>
  <c r="P2763" i="21"/>
  <c r="Q2503" i="21"/>
  <c r="O1414" i="21"/>
  <c r="K1780" i="21"/>
  <c r="K1875" i="21"/>
  <c r="K1865" i="21"/>
  <c r="L1557" i="21"/>
  <c r="P1860" i="21"/>
  <c r="P1630" i="21"/>
  <c r="P1895" i="21"/>
  <c r="P1665" i="21"/>
  <c r="P1700" i="21"/>
  <c r="P1735" i="21"/>
  <c r="P1505" i="21"/>
  <c r="P1770" i="21"/>
  <c r="L1184" i="21"/>
  <c r="P1220" i="21"/>
  <c r="P1352" i="21"/>
  <c r="P2482" i="21"/>
  <c r="L2422" i="21"/>
  <c r="L2351" i="21"/>
  <c r="Q1295" i="21"/>
  <c r="Q2303" i="21"/>
  <c r="O2542" i="21"/>
  <c r="O2411" i="21"/>
  <c r="K1515" i="21"/>
  <c r="K1510" i="21"/>
  <c r="K1505" i="21"/>
  <c r="K1770" i="21"/>
  <c r="K1765" i="21"/>
  <c r="K1610" i="21"/>
  <c r="K1605" i="21"/>
  <c r="K1600" i="21"/>
  <c r="K1595" i="21"/>
  <c r="P1840" i="21"/>
  <c r="P1880" i="21"/>
  <c r="P1750" i="21"/>
  <c r="P1785" i="21"/>
  <c r="L2172" i="21"/>
  <c r="K2587" i="21"/>
  <c r="L2662" i="21"/>
  <c r="L2716" i="21"/>
  <c r="K3041" i="21"/>
  <c r="K3196" i="21"/>
  <c r="Q1597" i="21"/>
  <c r="P2610" i="21"/>
  <c r="Q1529" i="21"/>
  <c r="L2585" i="21"/>
  <c r="K1500" i="21"/>
  <c r="O1907" i="21"/>
  <c r="L1240" i="21"/>
  <c r="L2640" i="21"/>
  <c r="K2828" i="21"/>
  <c r="P2872" i="21"/>
  <c r="Q1365" i="21"/>
  <c r="Q2509" i="21"/>
  <c r="Q2663" i="21"/>
  <c r="L2940" i="21"/>
  <c r="Q2528" i="21"/>
  <c r="Q2343" i="21"/>
  <c r="K1480" i="21"/>
  <c r="K1475" i="21"/>
  <c r="K1470" i="21"/>
  <c r="K1570" i="21"/>
  <c r="K1565" i="21"/>
  <c r="P1565" i="21"/>
  <c r="P1830" i="21"/>
  <c r="P1378" i="21"/>
  <c r="K2403" i="21"/>
  <c r="K2846" i="21"/>
  <c r="K3125" i="21"/>
  <c r="K3033" i="21"/>
  <c r="L1850" i="21"/>
  <c r="L3145" i="21"/>
  <c r="L2863" i="21"/>
  <c r="Q2456" i="21"/>
  <c r="Q1879" i="21"/>
  <c r="P1555" i="21"/>
  <c r="P1445" i="21"/>
  <c r="L1305" i="21"/>
  <c r="Q2323" i="21"/>
  <c r="K2812" i="21"/>
  <c r="K3085" i="21"/>
  <c r="K3194" i="21"/>
  <c r="O2138" i="21"/>
  <c r="K1225" i="21"/>
  <c r="K1244" i="21"/>
  <c r="K1281" i="21"/>
  <c r="K1287" i="21"/>
  <c r="K1300" i="21"/>
  <c r="Q1337" i="21"/>
  <c r="P1383" i="21"/>
  <c r="Q1391" i="21"/>
  <c r="P1409" i="21"/>
  <c r="P1435" i="21"/>
  <c r="P1979" i="21"/>
  <c r="O2092" i="21"/>
  <c r="Q2208" i="21"/>
  <c r="Q2348" i="21"/>
  <c r="P2376" i="21"/>
  <c r="O2420" i="21"/>
  <c r="K2779" i="21"/>
  <c r="K2783" i="21"/>
  <c r="K2791" i="21"/>
  <c r="K2799" i="21"/>
  <c r="K2823" i="21"/>
  <c r="K2827" i="21"/>
  <c r="K2831" i="21"/>
  <c r="K2864" i="21"/>
  <c r="P2877" i="21"/>
  <c r="K2897" i="21"/>
  <c r="L2903" i="21"/>
  <c r="L2913" i="21"/>
  <c r="K2926" i="21"/>
  <c r="Q2939" i="21"/>
  <c r="K3036" i="21"/>
  <c r="K3048" i="21"/>
  <c r="K3060" i="21"/>
  <c r="K3068" i="21"/>
  <c r="K3072" i="21"/>
  <c r="K3112" i="21"/>
  <c r="K3124" i="21"/>
  <c r="K3148" i="21"/>
  <c r="K3179" i="21"/>
  <c r="L3188" i="21"/>
  <c r="L3202" i="21"/>
  <c r="K3221" i="21"/>
  <c r="Q2448" i="21"/>
  <c r="L2824" i="21"/>
  <c r="Q2454" i="21"/>
  <c r="K1530" i="21"/>
  <c r="K1520" i="21"/>
  <c r="L2278" i="21"/>
  <c r="K1378" i="21"/>
  <c r="K1233" i="21"/>
  <c r="L2681" i="21"/>
  <c r="L2380" i="21"/>
  <c r="L2874" i="21"/>
  <c r="K3153" i="21"/>
  <c r="K3208" i="21"/>
  <c r="O2693" i="21"/>
  <c r="P2403" i="21"/>
  <c r="O1388" i="21"/>
  <c r="P1685" i="21"/>
  <c r="P1720" i="21"/>
  <c r="P1252" i="21"/>
  <c r="L2418" i="21"/>
  <c r="L2726" i="21"/>
  <c r="Q1314" i="21"/>
  <c r="Q2560" i="21"/>
  <c r="K1670" i="21"/>
  <c r="K1660" i="21"/>
  <c r="K1760" i="21"/>
  <c r="K1755" i="21"/>
  <c r="K1750" i="21"/>
  <c r="P1480" i="21"/>
  <c r="P1755" i="21"/>
  <c r="P2456" i="21"/>
  <c r="L2868" i="21"/>
  <c r="P2921" i="21"/>
  <c r="K3222" i="21"/>
  <c r="O1440" i="21"/>
  <c r="K1895" i="21"/>
  <c r="K1890" i="21"/>
  <c r="K1885" i="21"/>
  <c r="P1730" i="21"/>
  <c r="P1500" i="21"/>
  <c r="P1600" i="21"/>
  <c r="P1865" i="21"/>
  <c r="P1635" i="21"/>
  <c r="K1994" i="21"/>
  <c r="P2230" i="21"/>
  <c r="P2054" i="21"/>
  <c r="P1188" i="21"/>
  <c r="K3236" i="21"/>
  <c r="L1674" i="21"/>
  <c r="L2930" i="21"/>
  <c r="L2859" i="21"/>
  <c r="L2138" i="21"/>
  <c r="K1460" i="21"/>
  <c r="K1630" i="21"/>
  <c r="K1620" i="21"/>
  <c r="K1880" i="21"/>
  <c r="K1720" i="21"/>
  <c r="K1715" i="21"/>
  <c r="K1710" i="21"/>
  <c r="K2702" i="21"/>
  <c r="P2652" i="21"/>
  <c r="P2502" i="21"/>
  <c r="K3029" i="21"/>
  <c r="K2784" i="21"/>
  <c r="O1855" i="21"/>
  <c r="K1615" i="21"/>
  <c r="K1455" i="21"/>
  <c r="K1450" i="21"/>
  <c r="K1445" i="21"/>
  <c r="P1875" i="21"/>
  <c r="P1645" i="21"/>
  <c r="P1450" i="21"/>
  <c r="P1233" i="21"/>
  <c r="P2423" i="21"/>
  <c r="O2757" i="21"/>
  <c r="Q2311" i="21"/>
  <c r="O2311" i="21"/>
  <c r="Q2952" i="21"/>
  <c r="O2952" i="21"/>
  <c r="P3124" i="21"/>
  <c r="P2961" i="21"/>
  <c r="Q2921" i="21"/>
  <c r="O2873" i="21"/>
  <c r="P2779" i="21"/>
  <c r="Q2468" i="21"/>
  <c r="Q1430" i="21"/>
  <c r="O1992" i="21"/>
  <c r="Q2308" i="21"/>
  <c r="Q1574" i="21"/>
  <c r="O1574" i="21"/>
  <c r="O2389" i="21"/>
  <c r="O2535" i="21"/>
  <c r="Q2535" i="21"/>
  <c r="O2607" i="21"/>
  <c r="Q2607" i="21"/>
  <c r="O2681" i="21"/>
  <c r="Q2681" i="21"/>
  <c r="O2552" i="21"/>
  <c r="Q2552" i="21"/>
  <c r="O2588" i="21"/>
  <c r="Q2588" i="21"/>
  <c r="Q1393" i="21"/>
  <c r="O1393" i="21"/>
  <c r="Q2847" i="21"/>
  <c r="O2847" i="21"/>
  <c r="Q2893" i="21"/>
  <c r="O2893" i="21"/>
  <c r="P3009" i="21"/>
  <c r="L3009" i="21"/>
  <c r="Q3022" i="21"/>
  <c r="O3022" i="21"/>
  <c r="Q2471" i="21"/>
  <c r="O2471" i="21"/>
  <c r="P2515" i="21"/>
  <c r="K2515" i="21"/>
  <c r="O2665" i="21"/>
  <c r="Q2665" i="21"/>
  <c r="Q2695" i="21"/>
  <c r="O2737" i="21"/>
  <c r="O3211" i="21"/>
  <c r="P3060" i="21"/>
  <c r="P2959" i="21"/>
  <c r="O2942" i="21"/>
  <c r="O1224" i="21"/>
  <c r="L2695" i="21"/>
  <c r="P2695" i="21"/>
  <c r="K3073" i="21"/>
  <c r="L3073" i="21"/>
  <c r="K3027" i="21"/>
  <c r="L3027" i="21"/>
  <c r="Q1888" i="21"/>
  <c r="O1888" i="21"/>
  <c r="Q2605" i="21"/>
  <c r="O2605" i="21"/>
  <c r="O1280" i="21"/>
  <c r="Q1280" i="21"/>
  <c r="Q2914" i="21"/>
  <c r="O2914" i="21"/>
  <c r="Q2922" i="21"/>
  <c r="O2922" i="21"/>
  <c r="Q2933" i="21"/>
  <c r="O2933" i="21"/>
  <c r="O2618" i="21"/>
  <c r="Q2618" i="21"/>
  <c r="O2671" i="21"/>
  <c r="Q2671" i="21"/>
  <c r="O2402" i="21"/>
  <c r="Q2402" i="21"/>
  <c r="Q3106" i="21"/>
  <c r="O3106" i="21"/>
  <c r="Q3012" i="21"/>
  <c r="L2989" i="21"/>
  <c r="P2880" i="21"/>
  <c r="P2799" i="21"/>
  <c r="O2274" i="21"/>
  <c r="P2362" i="21"/>
  <c r="L2362" i="21"/>
  <c r="P2640" i="21"/>
  <c r="P2355" i="21"/>
  <c r="L2355" i="21"/>
  <c r="P2834" i="21"/>
  <c r="L2834" i="21"/>
  <c r="P2878" i="21"/>
  <c r="L2878" i="21"/>
  <c r="P2883" i="21"/>
  <c r="L2883" i="21"/>
  <c r="L2844" i="21"/>
  <c r="P2844" i="21"/>
  <c r="L3111" i="21"/>
  <c r="K3111" i="21"/>
  <c r="K3152" i="21"/>
  <c r="Q2268" i="21"/>
  <c r="Q2211" i="21"/>
  <c r="O2654" i="21"/>
  <c r="Q1201" i="21"/>
  <c r="P1525" i="21"/>
  <c r="L1525" i="21"/>
  <c r="L1324" i="21"/>
  <c r="P3021" i="21"/>
  <c r="O3004" i="21"/>
  <c r="Q2972" i="21"/>
  <c r="O2375" i="21"/>
  <c r="O1391" i="21"/>
  <c r="Q2400" i="21"/>
  <c r="O2400" i="21"/>
  <c r="O2510" i="21"/>
  <c r="Q2510" i="21"/>
  <c r="P3112" i="21"/>
  <c r="P3048" i="21"/>
  <c r="L3019" i="21"/>
  <c r="L2879" i="21"/>
  <c r="P2827" i="21"/>
  <c r="P2791" i="21"/>
  <c r="Q2660" i="21"/>
  <c r="O2426" i="21"/>
  <c r="Q2092" i="21"/>
  <c r="K1856" i="21"/>
  <c r="P1741" i="21"/>
  <c r="P1776" i="21"/>
  <c r="P1846" i="21"/>
  <c r="L1823" i="21"/>
  <c r="P2275" i="21"/>
  <c r="P2099" i="21"/>
  <c r="K2195" i="21"/>
  <c r="K2019" i="21"/>
  <c r="P2255" i="21"/>
  <c r="P2079" i="21"/>
  <c r="L1353" i="21"/>
  <c r="P1344" i="21"/>
  <c r="L1372" i="21"/>
  <c r="K1409" i="21"/>
  <c r="K2650" i="21"/>
  <c r="P2700" i="21"/>
  <c r="L2818" i="21"/>
  <c r="K2818" i="21"/>
  <c r="L2934" i="21"/>
  <c r="P2939" i="21"/>
  <c r="L2939" i="21"/>
  <c r="K3052" i="21"/>
  <c r="L3052" i="21"/>
  <c r="K3139" i="21"/>
  <c r="L3139" i="21"/>
  <c r="K3093" i="21"/>
  <c r="L3093" i="21"/>
  <c r="P3188" i="21"/>
  <c r="P3148" i="21"/>
  <c r="Q2918" i="21"/>
  <c r="P2118" i="21"/>
  <c r="Q1397" i="21"/>
  <c r="O1397" i="21"/>
  <c r="Q1793" i="21"/>
  <c r="O1793" i="21"/>
  <c r="Q1649" i="21"/>
  <c r="O1649" i="21"/>
  <c r="Q2250" i="21"/>
  <c r="O2250" i="21"/>
  <c r="O2769" i="21"/>
  <c r="Q2769" i="21"/>
  <c r="O2536" i="21"/>
  <c r="Q2536" i="21"/>
  <c r="O2587" i="21"/>
  <c r="Q2587" i="21"/>
  <c r="Q1237" i="21"/>
  <c r="O1237" i="21"/>
  <c r="Q1274" i="21"/>
  <c r="O1274" i="21"/>
  <c r="Q1404" i="21"/>
  <c r="O1404" i="21"/>
  <c r="Q1413" i="21"/>
  <c r="O1413" i="21"/>
  <c r="Q1439" i="21"/>
  <c r="O1439" i="21"/>
  <c r="Q2175" i="21"/>
  <c r="O2175" i="21"/>
  <c r="Q2369" i="21"/>
  <c r="O2369" i="21"/>
  <c r="Q2410" i="21"/>
  <c r="O2410" i="21"/>
  <c r="K2775" i="21"/>
  <c r="P2775" i="21"/>
  <c r="K2803" i="21"/>
  <c r="P2803" i="21"/>
  <c r="K2811" i="21"/>
  <c r="P2811" i="21"/>
  <c r="K2819" i="21"/>
  <c r="P2819" i="21"/>
  <c r="Q2890" i="21"/>
  <c r="O2890" i="21"/>
  <c r="P2908" i="21"/>
  <c r="L2908" i="21"/>
  <c r="Q2944" i="21"/>
  <c r="O2944" i="21"/>
  <c r="Q2954" i="21"/>
  <c r="O2954" i="21"/>
  <c r="Q2964" i="21"/>
  <c r="O2964" i="21"/>
  <c r="Q2974" i="21"/>
  <c r="O2974" i="21"/>
  <c r="K3001" i="21"/>
  <c r="P3001" i="21"/>
  <c r="K3032" i="21"/>
  <c r="P3032" i="21"/>
  <c r="K3056" i="21"/>
  <c r="P3056" i="21"/>
  <c r="K3064" i="21"/>
  <c r="P3064" i="21"/>
  <c r="K3088" i="21"/>
  <c r="P3088" i="21"/>
  <c r="K3116" i="21"/>
  <c r="P3116" i="21"/>
  <c r="K3132" i="21"/>
  <c r="P3132" i="21"/>
  <c r="K3140" i="21"/>
  <c r="P3140" i="21"/>
  <c r="K3156" i="21"/>
  <c r="P3156" i="21"/>
  <c r="K3160" i="21"/>
  <c r="P3160" i="21"/>
  <c r="P3216" i="21"/>
  <c r="L3216" i="21"/>
  <c r="P3230" i="21"/>
  <c r="L3230" i="21"/>
  <c r="K3235" i="21"/>
  <c r="P3235" i="21"/>
  <c r="Q3239" i="21"/>
  <c r="O3239" i="21"/>
  <c r="O3183" i="21"/>
  <c r="P3011" i="21"/>
  <c r="O2939" i="21"/>
  <c r="K2877" i="21"/>
  <c r="O2371" i="21"/>
  <c r="Q1720" i="21"/>
  <c r="K2720" i="21"/>
  <c r="K1806" i="21"/>
  <c r="K1641" i="21"/>
  <c r="P1922" i="21"/>
  <c r="P2235" i="21"/>
  <c r="P2059" i="21"/>
  <c r="K1979" i="21"/>
  <c r="P1902" i="21"/>
  <c r="L2215" i="21"/>
  <c r="P2215" i="21"/>
  <c r="P2039" i="21"/>
  <c r="P1193" i="21"/>
  <c r="K2356" i="21"/>
  <c r="P2359" i="21"/>
  <c r="P2710" i="21"/>
  <c r="P2932" i="21"/>
  <c r="L2932" i="21"/>
  <c r="K3101" i="21"/>
  <c r="L3101" i="21"/>
  <c r="Q1669" i="21"/>
  <c r="O1669" i="21"/>
  <c r="O2483" i="21"/>
  <c r="Q2483" i="21"/>
  <c r="O1199" i="21"/>
  <c r="Q1218" i="21"/>
  <c r="O1220" i="21"/>
  <c r="Q1220" i="21"/>
  <c r="O1241" i="21"/>
  <c r="Q1241" i="21"/>
  <c r="O1758" i="21"/>
  <c r="Q1758" i="21"/>
  <c r="O2129" i="21"/>
  <c r="Q2129" i="21"/>
  <c r="Q2026" i="21"/>
  <c r="O2026" i="21"/>
  <c r="O2072" i="21"/>
  <c r="Q2896" i="21"/>
  <c r="O2896" i="21"/>
  <c r="Q2904" i="21"/>
  <c r="O2904" i="21"/>
  <c r="Q2699" i="21"/>
  <c r="O2699" i="21"/>
  <c r="Q2424" i="21"/>
  <c r="O2424" i="21"/>
  <c r="O2445" i="21"/>
  <c r="Q2445" i="21"/>
  <c r="O2517" i="21"/>
  <c r="Q2517" i="21"/>
  <c r="P3221" i="21"/>
  <c r="P3202" i="21"/>
  <c r="P3036" i="21"/>
  <c r="Q2052" i="21"/>
  <c r="Q1935" i="21"/>
  <c r="O1590" i="21"/>
  <c r="P1631" i="21"/>
  <c r="P1896" i="21"/>
  <c r="P1666" i="21"/>
  <c r="P1736" i="21"/>
  <c r="P1771" i="21"/>
  <c r="P1791" i="21"/>
  <c r="L2282" i="21"/>
  <c r="P2282" i="21"/>
  <c r="Q1918" i="21"/>
  <c r="O1918" i="21"/>
  <c r="P2258" i="21"/>
  <c r="P2082" i="21"/>
  <c r="O1906" i="21"/>
  <c r="Q1906" i="21"/>
  <c r="K1313" i="21"/>
  <c r="K1417" i="21"/>
  <c r="L1417" i="21"/>
  <c r="K2898" i="21"/>
  <c r="L2898" i="21"/>
  <c r="K2782" i="21"/>
  <c r="L2782" i="21"/>
  <c r="P2835" i="21"/>
  <c r="L2835" i="21"/>
  <c r="P2884" i="21"/>
  <c r="L2884" i="21"/>
  <c r="L3061" i="21"/>
  <c r="K3061" i="21"/>
  <c r="O1520" i="21"/>
  <c r="Q1520" i="21"/>
  <c r="L1709" i="21"/>
  <c r="O2994" i="21"/>
  <c r="P2971" i="21"/>
  <c r="Q2962" i="21"/>
  <c r="L2840" i="21"/>
  <c r="Q2551" i="21"/>
  <c r="O1914" i="21"/>
  <c r="P2560" i="21"/>
  <c r="Q1834" i="21"/>
  <c r="O1834" i="21"/>
  <c r="O2553" i="21"/>
  <c r="Q2553" i="21"/>
  <c r="K3108" i="21"/>
  <c r="P3108" i="21"/>
  <c r="L2831" i="21"/>
  <c r="Q2408" i="21"/>
  <c r="O2348" i="21"/>
  <c r="Q1554" i="21"/>
  <c r="P2356" i="21"/>
  <c r="K2810" i="21"/>
  <c r="L2810" i="21"/>
  <c r="P2926" i="21"/>
  <c r="L2926" i="21"/>
  <c r="K3047" i="21"/>
  <c r="L3047" i="21"/>
  <c r="K3129" i="21"/>
  <c r="L3129" i="21"/>
  <c r="O2439" i="21"/>
  <c r="Q2439" i="21"/>
  <c r="O3197" i="21"/>
  <c r="P3072" i="21"/>
  <c r="O2992" i="21"/>
  <c r="L2802" i="21"/>
  <c r="Q2480" i="21"/>
  <c r="P3179" i="21"/>
  <c r="K3107" i="21"/>
  <c r="L2999" i="21"/>
  <c r="P2969" i="21"/>
  <c r="O2913" i="21"/>
  <c r="O1893" i="21"/>
  <c r="L3161" i="21"/>
  <c r="K2981" i="21"/>
  <c r="P2981" i="21"/>
  <c r="Q2354" i="21"/>
  <c r="K3080" i="21"/>
  <c r="O3024" i="21"/>
  <c r="P2913" i="21"/>
  <c r="K2787" i="21"/>
  <c r="Q1932" i="21"/>
  <c r="Q1912" i="21"/>
  <c r="P1287" i="21"/>
  <c r="P2335" i="21"/>
  <c r="P2760" i="21"/>
  <c r="K3084" i="21"/>
  <c r="Q1509" i="21"/>
  <c r="O1509" i="21"/>
  <c r="Q2288" i="21"/>
  <c r="Q2187" i="21"/>
  <c r="O2187" i="21"/>
  <c r="Q2228" i="21"/>
  <c r="Q1209" i="21"/>
  <c r="Q1228" i="21"/>
  <c r="O1259" i="21"/>
  <c r="P1398" i="21"/>
  <c r="Q1402" i="21"/>
  <c r="Q1406" i="21"/>
  <c r="K1411" i="21"/>
  <c r="P1424" i="21"/>
  <c r="K1433" i="21"/>
  <c r="O1801" i="21"/>
  <c r="K2366" i="21"/>
  <c r="K2386" i="21"/>
  <c r="Q2405" i="21"/>
  <c r="O2415" i="21"/>
  <c r="Q2425" i="21"/>
  <c r="K2777" i="21"/>
  <c r="K2797" i="21"/>
  <c r="K2821" i="21"/>
  <c r="K2825" i="21"/>
  <c r="K2829" i="21"/>
  <c r="Q2854" i="21"/>
  <c r="Q2867" i="21"/>
  <c r="Q2929" i="21"/>
  <c r="K2936" i="21"/>
  <c r="K2946" i="21"/>
  <c r="K2956" i="21"/>
  <c r="K2966" i="21"/>
  <c r="K2976" i="21"/>
  <c r="K2986" i="21"/>
  <c r="K2996" i="21"/>
  <c r="K3006" i="21"/>
  <c r="K3016" i="21"/>
  <c r="K3026" i="21"/>
  <c r="K3058" i="21"/>
  <c r="K3078" i="21"/>
  <c r="K3094" i="21"/>
  <c r="K3130" i="21"/>
  <c r="K3158" i="21"/>
  <c r="Q3176" i="21"/>
  <c r="P3181" i="21"/>
  <c r="O3190" i="21"/>
  <c r="P3195" i="21"/>
  <c r="Q3204" i="21"/>
  <c r="K3228" i="21"/>
  <c r="K2393" i="21"/>
  <c r="Q2443" i="21"/>
  <c r="P2315" i="21"/>
  <c r="P1959" i="21"/>
  <c r="K2235" i="21"/>
  <c r="K2059" i="21"/>
  <c r="P2295" i="21"/>
  <c r="P1939" i="21"/>
  <c r="K2215" i="21"/>
  <c r="K2039" i="21"/>
  <c r="Q1186" i="21"/>
  <c r="K3100" i="21"/>
  <c r="O2675" i="21"/>
  <c r="K1616" i="21"/>
  <c r="P1716" i="21"/>
  <c r="P1919" i="21"/>
  <c r="K2152" i="21"/>
  <c r="P1899" i="21"/>
  <c r="K1206" i="21"/>
  <c r="P1313" i="21"/>
  <c r="K1387" i="21"/>
  <c r="P1387" i="21"/>
  <c r="L2463" i="21"/>
  <c r="L2332" i="21"/>
  <c r="P2490" i="21"/>
  <c r="L2531" i="21"/>
  <c r="L2501" i="21"/>
  <c r="L2393" i="21"/>
  <c r="L2862" i="21"/>
  <c r="Q1325" i="21"/>
  <c r="O2075" i="21"/>
  <c r="Q2905" i="21"/>
  <c r="O2529" i="21"/>
  <c r="L1416" i="21"/>
  <c r="K2970" i="21"/>
  <c r="L3167" i="21"/>
  <c r="K3182" i="21"/>
  <c r="K3238" i="21"/>
  <c r="Q2497" i="21"/>
  <c r="Q2477" i="21"/>
  <c r="Q2567" i="21"/>
  <c r="Q2622" i="21"/>
  <c r="Q2612" i="21"/>
  <c r="Q2657" i="21"/>
  <c r="Q2627" i="21"/>
  <c r="K2668" i="21"/>
  <c r="K2678" i="21"/>
  <c r="Q2727" i="21"/>
  <c r="L1532" i="21"/>
  <c r="K1681" i="21"/>
  <c r="K1676" i="21"/>
  <c r="P1691" i="21"/>
  <c r="P1826" i="21"/>
  <c r="K2062" i="21"/>
  <c r="P2298" i="21"/>
  <c r="P1942" i="21"/>
  <c r="K1370" i="21"/>
  <c r="K1436" i="21"/>
  <c r="L1436" i="21"/>
  <c r="L2534" i="21"/>
  <c r="P2740" i="21"/>
  <c r="L2536" i="21"/>
  <c r="K2851" i="21"/>
  <c r="P2900" i="21"/>
  <c r="K3120" i="21"/>
  <c r="Q2231" i="21"/>
  <c r="K1821" i="21"/>
  <c r="L1762" i="21"/>
  <c r="P1801" i="21"/>
  <c r="P1836" i="21"/>
  <c r="P1871" i="21"/>
  <c r="L2200" i="21"/>
  <c r="K2112" i="21"/>
  <c r="K1344" i="21"/>
  <c r="K1424" i="21"/>
  <c r="P1402" i="21"/>
  <c r="K2615" i="21"/>
  <c r="K2605" i="21"/>
  <c r="K2595" i="21"/>
  <c r="P2405" i="21"/>
  <c r="L2375" i="21"/>
  <c r="P2770" i="21"/>
  <c r="P2545" i="21"/>
  <c r="P2395" i="21"/>
  <c r="K2807" i="21"/>
  <c r="P2851" i="21"/>
  <c r="K3044" i="21"/>
  <c r="Q1370" i="21"/>
  <c r="O1370" i="21"/>
  <c r="K1781" i="21"/>
  <c r="K1866" i="21"/>
  <c r="P1616" i="21"/>
  <c r="P1651" i="21"/>
  <c r="P1751" i="21"/>
  <c r="P1786" i="21"/>
  <c r="L2313" i="21"/>
  <c r="L1957" i="21"/>
  <c r="L2305" i="21"/>
  <c r="P2121" i="21"/>
  <c r="L1937" i="21"/>
  <c r="P1370" i="21"/>
  <c r="K2580" i="21"/>
  <c r="K2570" i="21"/>
  <c r="K2560" i="21"/>
  <c r="K2550" i="21"/>
  <c r="L2478" i="21"/>
  <c r="L2676" i="21"/>
  <c r="P1761" i="21"/>
  <c r="P1796" i="21"/>
  <c r="K2315" i="21"/>
  <c r="K1959" i="21"/>
  <c r="P2195" i="21"/>
  <c r="P2019" i="21"/>
  <c r="K2295" i="21"/>
  <c r="P1244" i="21"/>
  <c r="P1300" i="21"/>
  <c r="K2338" i="21"/>
  <c r="Q2328" i="21"/>
  <c r="P2595" i="21"/>
  <c r="P2535" i="21"/>
  <c r="L2535" i="21"/>
  <c r="Q2420" i="21"/>
  <c r="L1966" i="21"/>
  <c r="K2162" i="21"/>
  <c r="K2376" i="21"/>
  <c r="L2812" i="21"/>
  <c r="L2118" i="21"/>
  <c r="O2864" i="21"/>
  <c r="L2370" i="21"/>
  <c r="L1699" i="21"/>
  <c r="O1186" i="21"/>
  <c r="L2941" i="21"/>
  <c r="L1894" i="21"/>
  <c r="L3100" i="21"/>
  <c r="O1392" i="21"/>
  <c r="O2474" i="21"/>
  <c r="Q2512" i="21"/>
  <c r="O1183" i="21"/>
  <c r="Q1334" i="21"/>
  <c r="K1367" i="21"/>
  <c r="K1380" i="21"/>
  <c r="L1385" i="21"/>
  <c r="K1394" i="21"/>
  <c r="L1411" i="21"/>
  <c r="P1936" i="21"/>
  <c r="K1956" i="21"/>
  <c r="O2109" i="21"/>
  <c r="Q2192" i="21"/>
  <c r="K2212" i="21"/>
  <c r="K2292" i="21"/>
  <c r="O2305" i="21"/>
  <c r="K2312" i="21"/>
  <c r="Q2325" i="21"/>
  <c r="Q2366" i="21"/>
  <c r="P2373" i="21"/>
  <c r="Q2386" i="21"/>
  <c r="K2396" i="21"/>
  <c r="P2406" i="21"/>
  <c r="K2416" i="21"/>
  <c r="L2781" i="21"/>
  <c r="L2785" i="21"/>
  <c r="L2789" i="21"/>
  <c r="L2797" i="21"/>
  <c r="L2805" i="21"/>
  <c r="L2813" i="21"/>
  <c r="L2817" i="21"/>
  <c r="L2825" i="21"/>
  <c r="L2829" i="21"/>
  <c r="K2874" i="21"/>
  <c r="Q2936" i="21"/>
  <c r="L2946" i="21"/>
  <c r="L2956" i="21"/>
  <c r="O2959" i="21"/>
  <c r="L2966" i="21"/>
  <c r="L2976" i="21"/>
  <c r="L2986" i="21"/>
  <c r="L2996" i="21"/>
  <c r="L3006" i="21"/>
  <c r="L3016" i="21"/>
  <c r="L3026" i="21"/>
  <c r="L3042" i="21"/>
  <c r="L3054" i="21"/>
  <c r="L3058" i="21"/>
  <c r="L3062" i="21"/>
  <c r="L3066" i="21"/>
  <c r="L3078" i="21"/>
  <c r="L3086" i="21"/>
  <c r="L3094" i="21"/>
  <c r="L3102" i="21"/>
  <c r="L3106" i="21"/>
  <c r="L3110" i="21"/>
  <c r="L3114" i="21"/>
  <c r="L3118" i="21"/>
  <c r="L3126" i="21"/>
  <c r="L3130" i="21"/>
  <c r="L3134" i="21"/>
  <c r="L3138" i="21"/>
  <c r="L3150" i="21"/>
  <c r="L3154" i="21"/>
  <c r="L3158" i="21"/>
  <c r="L3172" i="21"/>
  <c r="L3186" i="21"/>
  <c r="L3200" i="21"/>
  <c r="L3214" i="21"/>
  <c r="L3228" i="21"/>
  <c r="L3242" i="21"/>
  <c r="P2463" i="21"/>
  <c r="P2544" i="21"/>
  <c r="K2524" i="21"/>
  <c r="K2514" i="21"/>
  <c r="P2579" i="21"/>
  <c r="K2569" i="21"/>
  <c r="P2559" i="21"/>
  <c r="K2549" i="21"/>
  <c r="P2614" i="21"/>
  <c r="P2659" i="21"/>
  <c r="P2629" i="21"/>
  <c r="Q2666" i="21"/>
  <c r="Q2686" i="21"/>
  <c r="Q2754" i="21"/>
  <c r="O2724" i="21"/>
  <c r="P2165" i="21"/>
  <c r="P2149" i="21"/>
  <c r="L1257" i="21"/>
  <c r="L1397" i="21"/>
  <c r="L2367" i="21"/>
  <c r="P2615" i="21"/>
  <c r="K3104" i="21"/>
  <c r="Q1679" i="21"/>
  <c r="O2574" i="21"/>
  <c r="O2589" i="21"/>
  <c r="K1766" i="21"/>
  <c r="L1447" i="21"/>
  <c r="P2152" i="21"/>
  <c r="K1337" i="21"/>
  <c r="P1331" i="21"/>
  <c r="Q1179" i="21"/>
  <c r="K2464" i="21"/>
  <c r="K2444" i="21"/>
  <c r="K2434" i="21"/>
  <c r="Q2331" i="21"/>
  <c r="O2438" i="21"/>
  <c r="O2584" i="21"/>
  <c r="O2494" i="21"/>
  <c r="O2458" i="21"/>
  <c r="O1409" i="21"/>
  <c r="P1431" i="21"/>
  <c r="P1821" i="21"/>
  <c r="P1856" i="21"/>
  <c r="L1306" i="21"/>
  <c r="L2414" i="21"/>
  <c r="P2570" i="21"/>
  <c r="L2882" i="21"/>
  <c r="O1422" i="21"/>
  <c r="O1493" i="21"/>
  <c r="Q2032" i="21"/>
  <c r="P1806" i="21"/>
  <c r="P1841" i="21"/>
  <c r="P1676" i="21"/>
  <c r="P1481" i="21"/>
  <c r="P1337" i="21"/>
  <c r="K1386" i="21"/>
  <c r="K2770" i="21"/>
  <c r="K2750" i="21"/>
  <c r="L2627" i="21"/>
  <c r="P2750" i="21"/>
  <c r="P2661" i="21"/>
  <c r="K3193" i="21"/>
  <c r="Q1484" i="21"/>
  <c r="Q1299" i="21"/>
  <c r="O1318" i="21"/>
  <c r="Q1604" i="21"/>
  <c r="O2484" i="21"/>
  <c r="O2634" i="21"/>
  <c r="O2704" i="21"/>
  <c r="P1999" i="21"/>
  <c r="K2275" i="21"/>
  <c r="K2099" i="21"/>
  <c r="K1919" i="21"/>
  <c r="K1899" i="21"/>
  <c r="K1357" i="21"/>
  <c r="K1408" i="21"/>
  <c r="O2448" i="21"/>
  <c r="K2130" i="21"/>
  <c r="K2118" i="21"/>
  <c r="P2182" i="21"/>
  <c r="P1357" i="21"/>
  <c r="L1371" i="21"/>
  <c r="K1435" i="21"/>
  <c r="L1413" i="21"/>
  <c r="K2149" i="21"/>
  <c r="K1331" i="21"/>
  <c r="K1256" i="21"/>
  <c r="P1256" i="21"/>
  <c r="O1377" i="21"/>
  <c r="Q2789" i="21"/>
  <c r="O2829" i="21"/>
  <c r="L1387" i="21"/>
  <c r="O3054" i="21"/>
  <c r="O2459" i="21"/>
  <c r="Q2459" i="21"/>
  <c r="Q1297" i="21"/>
  <c r="K1341" i="21"/>
  <c r="K1976" i="21"/>
  <c r="K2179" i="21"/>
  <c r="P2232" i="21"/>
  <c r="Q2285" i="21"/>
  <c r="O2285" i="21"/>
  <c r="P2332" i="21"/>
  <c r="K2332" i="21"/>
  <c r="K2352" i="21"/>
  <c r="L2809" i="21"/>
  <c r="O2841" i="21"/>
  <c r="Q2841" i="21"/>
  <c r="K2848" i="21"/>
  <c r="Q2861" i="21"/>
  <c r="O2861" i="21"/>
  <c r="Q2887" i="21"/>
  <c r="O2887" i="21"/>
  <c r="P2894" i="21"/>
  <c r="K2894" i="21"/>
  <c r="K2906" i="21"/>
  <c r="P2906" i="21"/>
  <c r="K2911" i="21"/>
  <c r="L3046" i="21"/>
  <c r="L3082" i="21"/>
  <c r="L3122" i="21"/>
  <c r="Q3181" i="21"/>
  <c r="O3181" i="21"/>
  <c r="Q3209" i="21"/>
  <c r="O3209" i="21"/>
  <c r="Q3223" i="21"/>
  <c r="O3223" i="21"/>
  <c r="Q3237" i="21"/>
  <c r="O3237" i="21"/>
  <c r="K2443" i="21"/>
  <c r="K2534" i="21"/>
  <c r="P2534" i="21"/>
  <c r="K2604" i="21"/>
  <c r="P2604" i="21"/>
  <c r="K2594" i="21"/>
  <c r="P2594" i="21"/>
  <c r="Q2696" i="21"/>
  <c r="O2696" i="21"/>
  <c r="K2602" i="21"/>
  <c r="L2602" i="21"/>
  <c r="L2438" i="21"/>
  <c r="P2746" i="21"/>
  <c r="L2746" i="21"/>
  <c r="P2449" i="21"/>
  <c r="L2449" i="21"/>
  <c r="L2892" i="21"/>
  <c r="P2892" i="21"/>
  <c r="O2844" i="21"/>
  <c r="Q2844" i="21"/>
  <c r="K3117" i="21"/>
  <c r="L3117" i="21"/>
  <c r="Q1800" i="21"/>
  <c r="O1800" i="21"/>
  <c r="Q1785" i="21"/>
  <c r="O1785" i="21"/>
  <c r="Q1287" i="21"/>
  <c r="O1287" i="21"/>
  <c r="Q1276" i="21"/>
  <c r="O1276" i="21"/>
  <c r="Q2919" i="21"/>
  <c r="O2919" i="21"/>
  <c r="O2362" i="21"/>
  <c r="Q2362" i="21"/>
  <c r="O2781" i="21"/>
  <c r="Q2781" i="21"/>
  <c r="Q2797" i="21"/>
  <c r="O2797" i="21"/>
  <c r="Q2813" i="21"/>
  <c r="O2813" i="21"/>
  <c r="K2888" i="21"/>
  <c r="P2888" i="21"/>
  <c r="Q2911" i="21"/>
  <c r="O2911" i="21"/>
  <c r="Q3038" i="21"/>
  <c r="O3038" i="21"/>
  <c r="Q3050" i="21"/>
  <c r="O3050" i="21"/>
  <c r="Q3062" i="21"/>
  <c r="O3062" i="21"/>
  <c r="Q3074" i="21"/>
  <c r="O3074" i="21"/>
  <c r="Q3086" i="21"/>
  <c r="O3086" i="21"/>
  <c r="Q3098" i="21"/>
  <c r="O3098" i="21"/>
  <c r="O3110" i="21"/>
  <c r="Q3110" i="21"/>
  <c r="Q3122" i="21"/>
  <c r="O3122" i="21"/>
  <c r="K2478" i="21"/>
  <c r="P2478" i="21"/>
  <c r="K1484" i="21"/>
  <c r="L1484" i="21"/>
  <c r="P1212" i="21"/>
  <c r="L1212" i="21"/>
  <c r="K2645" i="21"/>
  <c r="L2645" i="21"/>
  <c r="L2329" i="21"/>
  <c r="P2329" i="21"/>
  <c r="Q2332" i="21"/>
  <c r="O2332" i="21"/>
  <c r="L2498" i="21"/>
  <c r="P2498" i="21"/>
  <c r="K2867" i="21"/>
  <c r="L2867" i="21"/>
  <c r="K2804" i="21"/>
  <c r="L2804" i="21"/>
  <c r="K2915" i="21"/>
  <c r="L2915" i="21"/>
  <c r="P2925" i="21"/>
  <c r="L2925" i="21"/>
  <c r="L3087" i="21"/>
  <c r="K3087" i="21"/>
  <c r="O1533" i="21"/>
  <c r="Q1533" i="21"/>
  <c r="Q1743" i="21"/>
  <c r="O1743" i="21"/>
  <c r="O2565" i="21"/>
  <c r="Q2565" i="21"/>
  <c r="O2633" i="21"/>
  <c r="Q2633" i="21"/>
  <c r="Q2326" i="21"/>
  <c r="O2326" i="21"/>
  <c r="Q2407" i="21"/>
  <c r="O2407" i="21"/>
  <c r="P2875" i="21"/>
  <c r="K2875" i="21"/>
  <c r="Q2953" i="21"/>
  <c r="O2953" i="21"/>
  <c r="Q2973" i="21"/>
  <c r="O2973" i="21"/>
  <c r="Q2983" i="21"/>
  <c r="O2983" i="21"/>
  <c r="K3010" i="21"/>
  <c r="P3010" i="21"/>
  <c r="K2433" i="21"/>
  <c r="P2433" i="21"/>
  <c r="Q3023" i="21"/>
  <c r="O2901" i="21"/>
  <c r="Q2793" i="21"/>
  <c r="P2514" i="21"/>
  <c r="L2337" i="21"/>
  <c r="L2771" i="21"/>
  <c r="K2771" i="21"/>
  <c r="K2741" i="21"/>
  <c r="L2741" i="21"/>
  <c r="P2430" i="21"/>
  <c r="L2430" i="21"/>
  <c r="P2705" i="21"/>
  <c r="L2705" i="21"/>
  <c r="L2795" i="21"/>
  <c r="K2795" i="21"/>
  <c r="L2790" i="21"/>
  <c r="K2790" i="21"/>
  <c r="Q2839" i="21"/>
  <c r="O2839" i="21"/>
  <c r="L3081" i="21"/>
  <c r="K3081" i="21"/>
  <c r="K3076" i="21"/>
  <c r="L3076" i="21"/>
  <c r="O1689" i="21"/>
  <c r="Q1689" i="21"/>
  <c r="Q2908" i="21"/>
  <c r="O2908" i="21"/>
  <c r="O2690" i="21"/>
  <c r="Q2690" i="21"/>
  <c r="O2383" i="21"/>
  <c r="Q2383" i="21"/>
  <c r="O2436" i="21"/>
  <c r="Q2436" i="21"/>
  <c r="Q2777" i="21"/>
  <c r="O2777" i="21"/>
  <c r="Q2805" i="21"/>
  <c r="O2805" i="21"/>
  <c r="Q2821" i="21"/>
  <c r="O2821" i="21"/>
  <c r="Q2825" i="21"/>
  <c r="O2825" i="21"/>
  <c r="Q2855" i="21"/>
  <c r="O2855" i="21"/>
  <c r="P2917" i="21"/>
  <c r="K2917" i="21"/>
  <c r="Q2930" i="21"/>
  <c r="O2930" i="21"/>
  <c r="Q3034" i="21"/>
  <c r="O3034" i="21"/>
  <c r="Q3046" i="21"/>
  <c r="O3046" i="21"/>
  <c r="Q3058" i="21"/>
  <c r="O3058" i="21"/>
  <c r="Q3066" i="21"/>
  <c r="O3066" i="21"/>
  <c r="Q3082" i="21"/>
  <c r="O3082" i="21"/>
  <c r="Q3094" i="21"/>
  <c r="O3094" i="21"/>
  <c r="Q3102" i="21"/>
  <c r="O3102" i="21"/>
  <c r="Q3114" i="21"/>
  <c r="O3114" i="21"/>
  <c r="Q3138" i="21"/>
  <c r="O3138" i="21"/>
  <c r="Q3150" i="21"/>
  <c r="O3150" i="21"/>
  <c r="K2488" i="21"/>
  <c r="P2488" i="21"/>
  <c r="Q2585" i="21"/>
  <c r="O2585" i="21"/>
  <c r="K2593" i="21"/>
  <c r="P2593" i="21"/>
  <c r="P1687" i="21"/>
  <c r="K1431" i="21"/>
  <c r="L1431" i="21"/>
  <c r="P2920" i="21"/>
  <c r="L2920" i="21"/>
  <c r="P2858" i="21"/>
  <c r="L2858" i="21"/>
  <c r="Q2364" i="21"/>
  <c r="O2364" i="21"/>
  <c r="Q2427" i="21"/>
  <c r="O2427" i="21"/>
  <c r="K2924" i="21"/>
  <c r="P2924" i="21"/>
  <c r="Q2943" i="21"/>
  <c r="O2943" i="21"/>
  <c r="K2990" i="21"/>
  <c r="P2990" i="21"/>
  <c r="Q3003" i="21"/>
  <c r="O3003" i="21"/>
  <c r="O3142" i="21"/>
  <c r="L1409" i="21"/>
  <c r="P2533" i="21"/>
  <c r="K1426" i="21"/>
  <c r="L1426" i="21"/>
  <c r="K2607" i="21"/>
  <c r="L2607" i="21"/>
  <c r="Q2351" i="21"/>
  <c r="O2351" i="21"/>
  <c r="O2355" i="21"/>
  <c r="Q2355" i="21"/>
  <c r="L2800" i="21"/>
  <c r="K2800" i="21"/>
  <c r="K2901" i="21"/>
  <c r="L2901" i="21"/>
  <c r="K3035" i="21"/>
  <c r="L3035" i="21"/>
  <c r="K3071" i="21"/>
  <c r="L3071" i="21"/>
  <c r="O1308" i="21"/>
  <c r="Q1308" i="21"/>
  <c r="Q2897" i="21"/>
  <c r="O2897" i="21"/>
  <c r="Q2916" i="21"/>
  <c r="O2916" i="21"/>
  <c r="Q2161" i="21"/>
  <c r="O2161" i="21"/>
  <c r="O2434" i="21"/>
  <c r="Q2434" i="21"/>
  <c r="Q2785" i="21"/>
  <c r="O2785" i="21"/>
  <c r="Q2801" i="21"/>
  <c r="O2801" i="21"/>
  <c r="Q2817" i="21"/>
  <c r="O2817" i="21"/>
  <c r="K2862" i="21"/>
  <c r="P2862" i="21"/>
  <c r="Q2881" i="21"/>
  <c r="O2881" i="21"/>
  <c r="Q2906" i="21"/>
  <c r="O2906" i="21"/>
  <c r="Q3070" i="21"/>
  <c r="O3070" i="21"/>
  <c r="O3126" i="21"/>
  <c r="Q3126" i="21"/>
  <c r="Q3134" i="21"/>
  <c r="O3134" i="21"/>
  <c r="Q3146" i="21"/>
  <c r="O3146" i="21"/>
  <c r="Q3154" i="21"/>
  <c r="O3154" i="21"/>
  <c r="K1654" i="21"/>
  <c r="L1654" i="21"/>
  <c r="K1494" i="21"/>
  <c r="L1494" i="21"/>
  <c r="Q1919" i="21"/>
  <c r="O1919" i="21"/>
  <c r="Q1915" i="21"/>
  <c r="O1915" i="21"/>
  <c r="Q1899" i="21"/>
  <c r="O1899" i="21"/>
  <c r="K2327" i="21"/>
  <c r="L2327" i="21"/>
  <c r="L2476" i="21"/>
  <c r="P2558" i="21"/>
  <c r="K2872" i="21"/>
  <c r="L2872" i="21"/>
  <c r="L2848" i="21"/>
  <c r="P2853" i="21"/>
  <c r="L2853" i="21"/>
  <c r="K3092" i="21"/>
  <c r="L3092" i="21"/>
  <c r="K3133" i="21"/>
  <c r="L3133" i="21"/>
  <c r="K3128" i="21"/>
  <c r="L3128" i="21"/>
  <c r="Q2417" i="21"/>
  <c r="O2417" i="21"/>
  <c r="Q2398" i="21"/>
  <c r="O2398" i="21"/>
  <c r="Q1394" i="21"/>
  <c r="O1394" i="21"/>
  <c r="Q2862" i="21"/>
  <c r="O2862" i="21"/>
  <c r="K2950" i="21"/>
  <c r="P2950" i="21"/>
  <c r="Q3013" i="21"/>
  <c r="O3013" i="21"/>
  <c r="Q2868" i="21"/>
  <c r="Q3118" i="21"/>
  <c r="Q3090" i="21"/>
  <c r="O2937" i="21"/>
  <c r="P2489" i="21"/>
  <c r="Q1473" i="21"/>
  <c r="O1473" i="21"/>
  <c r="O2809" i="21"/>
  <c r="P2662" i="21"/>
  <c r="P1827" i="21"/>
  <c r="P2849" i="21"/>
  <c r="L2664" i="21"/>
  <c r="P2664" i="21"/>
  <c r="O2993" i="21"/>
  <c r="L2539" i="21"/>
  <c r="P2501" i="21"/>
  <c r="L2144" i="21"/>
  <c r="O3042" i="21"/>
  <c r="Q3158" i="21"/>
  <c r="Q3130" i="21"/>
  <c r="L2814" i="21"/>
  <c r="K2766" i="21"/>
  <c r="Q1442" i="21"/>
  <c r="Q3078" i="21"/>
  <c r="Q2917" i="21"/>
  <c r="L2897" i="21"/>
  <c r="P2524" i="21"/>
  <c r="Q1419" i="21"/>
  <c r="O1419" i="21"/>
  <c r="L1441" i="21"/>
  <c r="K1846" i="21"/>
  <c r="K2133" i="21"/>
  <c r="K2198" i="21"/>
  <c r="K2238" i="21"/>
  <c r="K2834" i="21"/>
  <c r="K2640" i="21"/>
  <c r="K2630" i="21"/>
  <c r="Q2717" i="21"/>
  <c r="Q2753" i="21"/>
  <c r="Q1234" i="21"/>
  <c r="K1272" i="21"/>
  <c r="K1284" i="21"/>
  <c r="K1310" i="21"/>
  <c r="P1322" i="21"/>
  <c r="K2345" i="21"/>
  <c r="Q2379" i="21"/>
  <c r="P2781" i="21"/>
  <c r="P2793" i="21"/>
  <c r="K2805" i="21"/>
  <c r="K2809" i="21"/>
  <c r="Q2834" i="21"/>
  <c r="K2841" i="21"/>
  <c r="P2841" i="21"/>
  <c r="K2887" i="21"/>
  <c r="Q2900" i="21"/>
  <c r="K2916" i="21"/>
  <c r="Q2949" i="21"/>
  <c r="Q2959" i="21"/>
  <c r="Q2969" i="21"/>
  <c r="Q2979" i="21"/>
  <c r="Q2989" i="21"/>
  <c r="Q2999" i="21"/>
  <c r="O3009" i="21"/>
  <c r="O3019" i="21"/>
  <c r="K3030" i="21"/>
  <c r="P3034" i="21"/>
  <c r="P3038" i="21"/>
  <c r="K3042" i="21"/>
  <c r="K3046" i="21"/>
  <c r="P3050" i="21"/>
  <c r="P3054" i="21"/>
  <c r="P3066" i="21"/>
  <c r="P3070" i="21"/>
  <c r="P3074" i="21"/>
  <c r="K3082" i="21"/>
  <c r="P3090" i="21"/>
  <c r="P3098" i="21"/>
  <c r="P3106" i="21"/>
  <c r="P3110" i="21"/>
  <c r="P3114" i="21"/>
  <c r="K3122" i="21"/>
  <c r="P3126" i="21"/>
  <c r="P3134" i="21"/>
  <c r="P3142" i="21"/>
  <c r="P3146" i="21"/>
  <c r="P3150" i="21"/>
  <c r="P3162" i="21"/>
  <c r="K3172" i="21"/>
  <c r="K3186" i="21"/>
  <c r="P3200" i="21"/>
  <c r="P3209" i="21"/>
  <c r="Q3218" i="21"/>
  <c r="P3223" i="21"/>
  <c r="Q3232" i="21"/>
  <c r="P3237" i="21"/>
  <c r="K3242" i="21"/>
  <c r="K2432" i="21"/>
  <c r="P2686" i="21"/>
  <c r="P2745" i="21"/>
  <c r="P1842" i="21"/>
  <c r="K1399" i="21"/>
  <c r="K2728" i="21"/>
  <c r="L2569" i="21"/>
  <c r="K2718" i="21"/>
  <c r="K2708" i="21"/>
  <c r="P2708" i="21"/>
  <c r="P2452" i="21"/>
  <c r="P2648" i="21"/>
  <c r="L2839" i="21"/>
  <c r="Q2039" i="21"/>
  <c r="O2039" i="21"/>
  <c r="Q1748" i="21"/>
  <c r="O1748" i="21"/>
  <c r="Q1270" i="21"/>
  <c r="O1270" i="21"/>
  <c r="Q1527" i="21"/>
  <c r="Q1797" i="21"/>
  <c r="Q1950" i="21"/>
  <c r="Q1688" i="21"/>
  <c r="O1688" i="21"/>
  <c r="O2545" i="21"/>
  <c r="Q2545" i="21"/>
  <c r="O2677" i="21"/>
  <c r="Q2637" i="21"/>
  <c r="P2122" i="21"/>
  <c r="L2122" i="21"/>
  <c r="K2529" i="21"/>
  <c r="L2529" i="21"/>
  <c r="K2673" i="21"/>
  <c r="L2673" i="21"/>
  <c r="L2577" i="21"/>
  <c r="P2427" i="21"/>
  <c r="O2595" i="21"/>
  <c r="Q2595" i="21"/>
  <c r="L2587" i="21"/>
  <c r="K1419" i="21"/>
  <c r="L1419" i="21"/>
  <c r="K2731" i="21"/>
  <c r="L2731" i="21"/>
  <c r="K2842" i="21"/>
  <c r="P2842" i="21"/>
  <c r="K3210" i="21"/>
  <c r="Q2046" i="21"/>
  <c r="O2046" i="21"/>
  <c r="O2169" i="21"/>
  <c r="Q2169" i="21"/>
  <c r="O2866" i="21"/>
  <c r="Q2866" i="21"/>
  <c r="O1840" i="21"/>
  <c r="Q1840" i="21"/>
  <c r="L2625" i="21"/>
  <c r="K2699" i="21"/>
  <c r="L1757" i="21"/>
  <c r="K1752" i="21"/>
  <c r="P1190" i="21"/>
  <c r="L2754" i="21"/>
  <c r="L2713" i="21"/>
  <c r="P2416" i="21"/>
  <c r="Q2345" i="21"/>
  <c r="L2507" i="21"/>
  <c r="P2895" i="21"/>
  <c r="Q2842" i="21"/>
  <c r="L3074" i="21"/>
  <c r="Q1382" i="21"/>
  <c r="O1382" i="21"/>
  <c r="Q1514" i="21"/>
  <c r="O1514" i="21"/>
  <c r="O2272" i="21"/>
  <c r="Q2272" i="21"/>
  <c r="O2667" i="21"/>
  <c r="L1390" i="21"/>
  <c r="K2648" i="21"/>
  <c r="K2628" i="21"/>
  <c r="K2923" i="21"/>
  <c r="L2846" i="21"/>
  <c r="L2686" i="21"/>
  <c r="K2532" i="21"/>
  <c r="L2532" i="21"/>
  <c r="P2658" i="21"/>
  <c r="L2666" i="21"/>
  <c r="P2462" i="21"/>
  <c r="L2350" i="21"/>
  <c r="L1558" i="21"/>
  <c r="P2309" i="21"/>
  <c r="L2309" i="21"/>
  <c r="P1342" i="21"/>
  <c r="L2724" i="21"/>
  <c r="L1511" i="21"/>
  <c r="P2160" i="21"/>
  <c r="K1383" i="21"/>
  <c r="L1383" i="21"/>
  <c r="K2773" i="21"/>
  <c r="K2613" i="21"/>
  <c r="K2603" i="21"/>
  <c r="L2473" i="21"/>
  <c r="P2473" i="21"/>
  <c r="P2753" i="21"/>
  <c r="P2568" i="21"/>
  <c r="Q2835" i="21"/>
  <c r="P1562" i="21"/>
  <c r="L2211" i="21"/>
  <c r="L2191" i="21"/>
  <c r="K1432" i="21"/>
  <c r="L1432" i="21"/>
  <c r="K2353" i="21"/>
  <c r="K2333" i="21"/>
  <c r="P2513" i="21"/>
  <c r="P2845" i="21"/>
  <c r="L2845" i="21"/>
  <c r="O1694" i="21"/>
  <c r="Q1694" i="21"/>
  <c r="O2532" i="21"/>
  <c r="O1448" i="21"/>
  <c r="P2418" i="21"/>
  <c r="P2351" i="21"/>
  <c r="O2340" i="21"/>
  <c r="L1392" i="21"/>
  <c r="L2729" i="21"/>
  <c r="L1725" i="21"/>
  <c r="P1626" i="21"/>
  <c r="P1696" i="21"/>
  <c r="L2037" i="21"/>
  <c r="L2197" i="21"/>
  <c r="L1202" i="21"/>
  <c r="K1442" i="21"/>
  <c r="K1398" i="21"/>
  <c r="K2578" i="21"/>
  <c r="K2568" i="21"/>
  <c r="L2563" i="21"/>
  <c r="K2558" i="21"/>
  <c r="L2630" i="21"/>
  <c r="L2671" i="21"/>
  <c r="L2486" i="21"/>
  <c r="P2374" i="21"/>
  <c r="P2415" i="21"/>
  <c r="L2385" i="21"/>
  <c r="L1812" i="21"/>
  <c r="L1194" i="21"/>
  <c r="K1425" i="21"/>
  <c r="P1442" i="21"/>
  <c r="L2668" i="21"/>
  <c r="P2668" i="21"/>
  <c r="P2649" i="21"/>
  <c r="L3063" i="21"/>
  <c r="K2786" i="21"/>
  <c r="L2428" i="21"/>
  <c r="L2408" i="21"/>
  <c r="P2350" i="21"/>
  <c r="L2114" i="21"/>
  <c r="O1485" i="21"/>
  <c r="Q2337" i="21"/>
  <c r="O1889" i="21"/>
  <c r="O1824" i="21"/>
  <c r="O1363" i="21"/>
  <c r="L2637" i="21"/>
  <c r="P2587" i="21"/>
  <c r="O2547" i="21"/>
  <c r="P1389" i="21"/>
  <c r="K2929" i="21"/>
  <c r="O1348" i="21"/>
  <c r="Q2110" i="21"/>
  <c r="Q2888" i="21"/>
  <c r="Q2431" i="21"/>
  <c r="P2923" i="21"/>
  <c r="L3090" i="21"/>
  <c r="K3224" i="21"/>
  <c r="Q2239" i="21"/>
  <c r="O2035" i="21"/>
  <c r="P2353" i="21"/>
  <c r="P2937" i="21"/>
  <c r="Q1787" i="21"/>
  <c r="O2695" i="21"/>
  <c r="O2451" i="21"/>
  <c r="L2974" i="21"/>
  <c r="L2984" i="21"/>
  <c r="L3014" i="21"/>
  <c r="L2849" i="21"/>
  <c r="Q2392" i="21"/>
  <c r="Q1422" i="21"/>
  <c r="K1746" i="21"/>
  <c r="K1741" i="21"/>
  <c r="K1736" i="21"/>
  <c r="L1582" i="21"/>
  <c r="L1682" i="21"/>
  <c r="K1826" i="21"/>
  <c r="P1831" i="21"/>
  <c r="K2002" i="21"/>
  <c r="P2238" i="21"/>
  <c r="P2062" i="21"/>
  <c r="P2218" i="21"/>
  <c r="K1376" i="21"/>
  <c r="L1231" i="21"/>
  <c r="P1199" i="21"/>
  <c r="L1213" i="21"/>
  <c r="K2525" i="21"/>
  <c r="P2464" i="21"/>
  <c r="Q1277" i="21"/>
  <c r="Q2367" i="21"/>
  <c r="O2441" i="21"/>
  <c r="O2432" i="21"/>
  <c r="L2683" i="21"/>
  <c r="L2767" i="21"/>
  <c r="K1701" i="21"/>
  <c r="K1801" i="21"/>
  <c r="L1647" i="21"/>
  <c r="K1796" i="21"/>
  <c r="K1791" i="21"/>
  <c r="L2251" i="21"/>
  <c r="L1217" i="21"/>
  <c r="P1250" i="21"/>
  <c r="K2660" i="21"/>
  <c r="L2649" i="21"/>
  <c r="K2490" i="21"/>
  <c r="K2480" i="21"/>
  <c r="L2326" i="21"/>
  <c r="L2665" i="21"/>
  <c r="P2333" i="21"/>
  <c r="O1343" i="21"/>
  <c r="Q2577" i="21"/>
  <c r="O2687" i="21"/>
  <c r="Q3160" i="21"/>
  <c r="O3164" i="21"/>
  <c r="Q3179" i="21"/>
  <c r="Q3193" i="21"/>
  <c r="Q3207" i="21"/>
  <c r="Q3221" i="21"/>
  <c r="Q3235" i="21"/>
  <c r="K1691" i="21"/>
  <c r="K2318" i="21"/>
  <c r="L2306" i="21"/>
  <c r="L2110" i="21"/>
  <c r="L1314" i="21"/>
  <c r="L1369" i="21"/>
  <c r="K2698" i="21"/>
  <c r="K2533" i="21"/>
  <c r="K2379" i="21"/>
  <c r="K2374" i="21"/>
  <c r="K2523" i="21"/>
  <c r="K2359" i="21"/>
  <c r="L2458" i="21"/>
  <c r="O2773" i="21"/>
  <c r="Q2397" i="21"/>
  <c r="O1564" i="21"/>
  <c r="L2721" i="21"/>
  <c r="P1756" i="21"/>
  <c r="K2165" i="21"/>
  <c r="L1321" i="21"/>
  <c r="L1181" i="21"/>
  <c r="K2710" i="21"/>
  <c r="Q1212" i="21"/>
  <c r="Q2522" i="21"/>
  <c r="L2427" i="21"/>
  <c r="K2395" i="21"/>
  <c r="K1666" i="21"/>
  <c r="P1816" i="21"/>
  <c r="P1851" i="21"/>
  <c r="P1621" i="21"/>
  <c r="P1886" i="21"/>
  <c r="P1656" i="21"/>
  <c r="P1797" i="21"/>
  <c r="L1268" i="21"/>
  <c r="L2468" i="21"/>
  <c r="L2774" i="21"/>
  <c r="L2460" i="21"/>
  <c r="K2763" i="21"/>
  <c r="K2753" i="21"/>
  <c r="L2599" i="21"/>
  <c r="K2743" i="21"/>
  <c r="Q1204" i="21"/>
  <c r="Q1223" i="21"/>
  <c r="Q2251" i="21"/>
  <c r="O2025" i="21"/>
  <c r="Q1500" i="21"/>
  <c r="K1651" i="21"/>
  <c r="P1726" i="21"/>
  <c r="P1671" i="21"/>
  <c r="K2498" i="21"/>
  <c r="Q2346" i="21"/>
  <c r="Q1217" i="21"/>
  <c r="O2372" i="21"/>
  <c r="O2697" i="21"/>
  <c r="K1726" i="21"/>
  <c r="K1896" i="21"/>
  <c r="K1742" i="21"/>
  <c r="K1891" i="21"/>
  <c r="K1886" i="21"/>
  <c r="P2002" i="21"/>
  <c r="K2278" i="21"/>
  <c r="K2102" i="21"/>
  <c r="K2258" i="21"/>
  <c r="K2082" i="21"/>
  <c r="K1902" i="21"/>
  <c r="P2660" i="21"/>
  <c r="Q2095" i="21"/>
  <c r="Q2387" i="21"/>
  <c r="O2461" i="21"/>
  <c r="K3200" i="21"/>
  <c r="K3070" i="21"/>
  <c r="P2846" i="21"/>
  <c r="K2406" i="21"/>
  <c r="Q1989" i="21"/>
  <c r="L1361" i="21"/>
  <c r="L2914" i="21"/>
  <c r="Q2491" i="21"/>
  <c r="L2900" i="21"/>
  <c r="L2895" i="21"/>
  <c r="Q2747" i="21"/>
  <c r="L2739" i="21"/>
  <c r="K2446" i="21"/>
  <c r="O2366" i="21"/>
  <c r="O2676" i="21"/>
  <c r="L1785" i="21"/>
  <c r="K3134" i="21"/>
  <c r="O2886" i="21"/>
  <c r="Q2586" i="21"/>
  <c r="O2323" i="21"/>
  <c r="O2140" i="21"/>
  <c r="Q1530" i="21"/>
  <c r="L2643" i="21"/>
  <c r="O1222" i="21"/>
  <c r="Q1284" i="21"/>
  <c r="P1291" i="21"/>
  <c r="Q1310" i="21"/>
  <c r="K1329" i="21"/>
  <c r="O1354" i="21"/>
  <c r="P1361" i="21"/>
  <c r="K1374" i="21"/>
  <c r="K2134" i="21"/>
  <c r="O2252" i="21"/>
  <c r="Q2416" i="21"/>
  <c r="K2764" i="21"/>
  <c r="K2754" i="21"/>
  <c r="O1994" i="21"/>
  <c r="L3085" i="21"/>
  <c r="P3026" i="21"/>
  <c r="O2891" i="21"/>
  <c r="L2807" i="21"/>
  <c r="L2798" i="21"/>
  <c r="P2366" i="21"/>
  <c r="O1984" i="21"/>
  <c r="O1779" i="21"/>
  <c r="O1398" i="21"/>
  <c r="K3150" i="21"/>
  <c r="K3090" i="21"/>
  <c r="L2340" i="21"/>
  <c r="O2019" i="21"/>
  <c r="L1452" i="21"/>
  <c r="Q1374" i="21"/>
  <c r="O2686" i="21"/>
  <c r="O3218" i="21"/>
  <c r="L2904" i="21"/>
  <c r="O2294" i="21"/>
  <c r="O2235" i="21"/>
  <c r="O2044" i="21"/>
  <c r="O1625" i="21"/>
  <c r="O1306" i="21"/>
  <c r="K2518" i="21"/>
  <c r="L2511" i="21"/>
  <c r="L2402" i="21"/>
  <c r="O2321" i="21"/>
  <c r="O2261" i="21"/>
  <c r="Q1468" i="21"/>
  <c r="O1190" i="21"/>
  <c r="Q1199" i="21"/>
  <c r="O1218" i="21"/>
  <c r="P1386" i="21"/>
  <c r="Q1390" i="21"/>
  <c r="O1416" i="21"/>
  <c r="Q1438" i="21"/>
  <c r="K1385" i="21"/>
  <c r="L3115" i="21"/>
  <c r="Q2550" i="21"/>
  <c r="O2167" i="21"/>
  <c r="O1768" i="21"/>
  <c r="O1465" i="21"/>
  <c r="L2769" i="21"/>
  <c r="L1571" i="21"/>
  <c r="L1874" i="21"/>
  <c r="Q1929" i="21"/>
  <c r="K1420" i="21"/>
  <c r="P3228" i="21"/>
  <c r="P3154" i="21"/>
  <c r="P3094" i="21"/>
  <c r="L3044" i="21"/>
  <c r="Q2075" i="21"/>
  <c r="O1445" i="21"/>
  <c r="O1424" i="21"/>
  <c r="K1390" i="21"/>
  <c r="L2466" i="21"/>
  <c r="L1964" i="21"/>
  <c r="L2312" i="21"/>
  <c r="L2300" i="21"/>
  <c r="L2296" i="21"/>
  <c r="L2288" i="21"/>
  <c r="L2601" i="21"/>
  <c r="P2709" i="21"/>
  <c r="Q1231" i="21"/>
  <c r="O2894" i="21"/>
  <c r="Q1764" i="21"/>
  <c r="K2629" i="21"/>
  <c r="P2396" i="21"/>
  <c r="L2439" i="21"/>
  <c r="L2706" i="21"/>
  <c r="L2562" i="21"/>
  <c r="L2491" i="21"/>
  <c r="K3110" i="21"/>
  <c r="O2979" i="21"/>
  <c r="L2856" i="21"/>
  <c r="Q2415" i="21"/>
  <c r="Q2314" i="21"/>
  <c r="P3172" i="21"/>
  <c r="O1655" i="21"/>
  <c r="L2928" i="21"/>
  <c r="L2870" i="21"/>
  <c r="Q2715" i="21"/>
  <c r="O2386" i="21"/>
  <c r="L2364" i="21"/>
  <c r="O2009" i="21"/>
  <c r="O1555" i="21"/>
  <c r="O1300" i="21"/>
  <c r="L1928" i="21"/>
  <c r="L1904" i="21"/>
  <c r="L1900" i="21"/>
  <c r="L2496" i="21"/>
  <c r="L2860" i="21"/>
  <c r="Q2675" i="21"/>
  <c r="Q2580" i="21"/>
  <c r="L1274" i="21"/>
  <c r="L2759" i="21"/>
  <c r="L1448" i="21"/>
  <c r="L2604" i="21"/>
  <c r="O1337" i="21"/>
  <c r="O1499" i="21"/>
  <c r="K3028" i="21"/>
  <c r="L3131" i="21"/>
  <c r="O2902" i="21"/>
  <c r="L2851" i="21"/>
  <c r="P2713" i="21"/>
  <c r="O2421" i="21"/>
  <c r="O2385" i="21"/>
  <c r="P2352" i="21"/>
  <c r="O2066" i="21"/>
  <c r="O1833" i="21"/>
  <c r="O1603" i="21"/>
  <c r="L1402" i="21"/>
  <c r="P1367" i="21"/>
  <c r="O1325" i="21"/>
  <c r="O1297" i="21"/>
  <c r="L1805" i="21"/>
  <c r="K3136" i="21"/>
  <c r="L3120" i="21"/>
  <c r="Q2641" i="21"/>
  <c r="Q1715" i="21"/>
  <c r="L2620" i="21"/>
  <c r="L2456" i="21"/>
  <c r="O2949" i="21"/>
  <c r="L3104" i="21"/>
  <c r="L3039" i="21"/>
  <c r="Q3190" i="21"/>
  <c r="K3066" i="21"/>
  <c r="P2911" i="21"/>
  <c r="O2883" i="21"/>
  <c r="O2842" i="21"/>
  <c r="Q2711" i="21"/>
  <c r="O1295" i="21"/>
  <c r="L2590" i="21"/>
  <c r="P2936" i="21"/>
  <c r="L2923" i="21"/>
  <c r="Q2493" i="21"/>
  <c r="L2342" i="21"/>
  <c r="O2099" i="21"/>
  <c r="O1873" i="21"/>
  <c r="L1698" i="21"/>
  <c r="O2999" i="21"/>
  <c r="Q2749" i="21"/>
  <c r="L1704" i="21"/>
  <c r="Q1428" i="21"/>
  <c r="O1428" i="21"/>
  <c r="L3237" i="21"/>
  <c r="L3209" i="21"/>
  <c r="O2989" i="21"/>
  <c r="O2969" i="21"/>
  <c r="P2777" i="21"/>
  <c r="L2699" i="21"/>
  <c r="Q2472" i="21"/>
  <c r="Q2455" i="21"/>
  <c r="O1234" i="21"/>
  <c r="Q1253" i="21"/>
  <c r="O1253" i="21"/>
  <c r="P1420" i="21"/>
  <c r="P1433" i="21"/>
  <c r="K2639" i="21"/>
  <c r="O1402" i="21"/>
  <c r="O1676" i="21"/>
  <c r="O1656" i="21"/>
  <c r="Q1344" i="21"/>
  <c r="O1344" i="21"/>
  <c r="O2639" i="21"/>
  <c r="Q1272" i="21"/>
  <c r="O1272" i="21"/>
  <c r="P1394" i="21"/>
  <c r="L1394" i="21"/>
  <c r="Q3009" i="21"/>
  <c r="O1228" i="21"/>
  <c r="Q1496" i="21"/>
  <c r="O1376" i="21"/>
  <c r="Q1376" i="21"/>
  <c r="O2124" i="21"/>
  <c r="Q2124" i="21"/>
  <c r="Q2688" i="21"/>
  <c r="O2688" i="21"/>
  <c r="K3074" i="21"/>
  <c r="P2861" i="21"/>
  <c r="L1869" i="21"/>
  <c r="P3158" i="21"/>
  <c r="P3138" i="21"/>
  <c r="O2834" i="21"/>
  <c r="P2789" i="21"/>
  <c r="P2785" i="21"/>
  <c r="K2781" i="21"/>
  <c r="O2379" i="21"/>
  <c r="O1861" i="21"/>
  <c r="O1486" i="21"/>
  <c r="O1207" i="21"/>
  <c r="Q1207" i="21"/>
  <c r="Q1956" i="21"/>
  <c r="Q3019" i="21"/>
  <c r="P3078" i="21"/>
  <c r="P3058" i="21"/>
  <c r="P2625" i="21"/>
  <c r="P3118" i="21"/>
  <c r="P3042" i="21"/>
  <c r="P2801" i="21"/>
  <c r="P2797" i="21"/>
  <c r="P2386" i="21"/>
  <c r="P3102" i="21"/>
  <c r="P2821" i="21"/>
  <c r="P2817" i="21"/>
  <c r="P2813" i="21"/>
  <c r="P2809" i="21"/>
  <c r="P2805" i="21"/>
  <c r="P2265" i="21"/>
  <c r="K1183" i="21"/>
  <c r="P1334" i="21"/>
  <c r="P1437" i="21"/>
  <c r="O3232" i="21"/>
  <c r="O3204" i="21"/>
  <c r="P2829" i="21"/>
  <c r="P2825" i="21"/>
  <c r="L1536" i="21"/>
  <c r="P2140" i="21"/>
  <c r="P1247" i="21"/>
  <c r="L2457" i="21"/>
  <c r="K2457" i="21"/>
  <c r="K2760" i="21"/>
  <c r="L2760" i="21"/>
  <c r="K3034" i="21"/>
  <c r="O3176" i="21"/>
  <c r="P3122" i="21"/>
  <c r="P3046" i="21"/>
  <c r="P3030" i="21"/>
  <c r="O2900" i="21"/>
  <c r="O2405" i="21"/>
  <c r="O1365" i="21"/>
  <c r="K1297" i="21"/>
  <c r="P3242" i="21"/>
  <c r="L3223" i="21"/>
  <c r="L3195" i="21"/>
  <c r="P3186" i="21"/>
  <c r="P3082" i="21"/>
  <c r="O2929" i="21"/>
  <c r="P2887" i="21"/>
  <c r="P3214" i="21"/>
  <c r="O2867" i="21"/>
  <c r="P1385" i="21"/>
  <c r="P3062" i="21"/>
  <c r="P2956" i="21"/>
  <c r="P2432" i="21"/>
  <c r="O2425" i="21"/>
  <c r="K3050" i="21"/>
  <c r="K3126" i="21"/>
  <c r="P2976" i="21"/>
  <c r="P2946" i="21"/>
  <c r="O2509" i="21"/>
  <c r="O1209" i="21"/>
  <c r="P3086" i="21"/>
  <c r="P2996" i="21"/>
  <c r="P2986" i="21"/>
  <c r="P2966" i="21"/>
  <c r="O2858" i="21"/>
  <c r="O2854" i="21"/>
  <c r="O2431" i="21"/>
  <c r="L1424" i="21"/>
  <c r="O1406" i="21"/>
  <c r="K3038" i="21"/>
  <c r="P3130" i="21"/>
  <c r="P3016" i="21"/>
  <c r="P3006" i="21"/>
  <c r="P2916" i="21"/>
  <c r="Q2762" i="21"/>
  <c r="Q2616" i="21"/>
  <c r="Q1753" i="21"/>
  <c r="K1963" i="21"/>
  <c r="P2199" i="21"/>
  <c r="L1935" i="21"/>
  <c r="P2179" i="21"/>
  <c r="K1229" i="21"/>
  <c r="K1354" i="21"/>
  <c r="L1362" i="21"/>
  <c r="P1272" i="21"/>
  <c r="L1286" i="21"/>
  <c r="P1196" i="21"/>
  <c r="L2772" i="21"/>
  <c r="P2325" i="21"/>
  <c r="L2336" i="21"/>
  <c r="L2576" i="21"/>
  <c r="Q1976" i="21"/>
  <c r="O2728" i="21"/>
  <c r="Q2676" i="21"/>
  <c r="L1836" i="21"/>
  <c r="L1672" i="21"/>
  <c r="L2246" i="21"/>
  <c r="K2166" i="21"/>
  <c r="L2226" i="21"/>
  <c r="L1301" i="21"/>
  <c r="L1379" i="21"/>
  <c r="L1275" i="21"/>
  <c r="L1303" i="21"/>
  <c r="L1317" i="21"/>
  <c r="K1437" i="21"/>
  <c r="L2386" i="21"/>
  <c r="L2684" i="21"/>
  <c r="L2592" i="21"/>
  <c r="L2407" i="21"/>
  <c r="L2448" i="21"/>
  <c r="L2603" i="21"/>
  <c r="L3050" i="21"/>
  <c r="Q1247" i="21"/>
  <c r="Q2056" i="21"/>
  <c r="Q2880" i="21"/>
  <c r="L2543" i="21"/>
  <c r="L2600" i="21"/>
  <c r="L2488" i="21"/>
  <c r="P2755" i="21"/>
  <c r="P2499" i="21"/>
  <c r="Q2352" i="21"/>
  <c r="O2453" i="21"/>
  <c r="Q1316" i="21"/>
  <c r="P1403" i="21"/>
  <c r="P1916" i="21"/>
  <c r="K2153" i="21"/>
  <c r="P1374" i="21"/>
  <c r="P1284" i="21"/>
  <c r="O1551" i="21"/>
  <c r="Q1196" i="21"/>
  <c r="Q2396" i="21"/>
  <c r="K2036" i="21"/>
  <c r="P2096" i="21"/>
  <c r="Q1916" i="21"/>
  <c r="K2016" i="21"/>
  <c r="L2012" i="21"/>
  <c r="L2008" i="21"/>
  <c r="P2252" i="21"/>
  <c r="Q1183" i="21"/>
  <c r="K2614" i="21"/>
  <c r="O2338" i="21"/>
  <c r="P1963" i="21"/>
  <c r="K2239" i="21"/>
  <c r="K2063" i="21"/>
  <c r="P2299" i="21"/>
  <c r="P1943" i="21"/>
  <c r="K2219" i="21"/>
  <c r="K2043" i="21"/>
  <c r="K1215" i="21"/>
  <c r="P1380" i="21"/>
  <c r="P1304" i="21"/>
  <c r="L1200" i="21"/>
  <c r="L3181" i="21"/>
  <c r="O2443" i="21"/>
  <c r="L1593" i="21"/>
  <c r="P2166" i="21"/>
  <c r="L2254" i="21"/>
  <c r="L1433" i="21"/>
  <c r="K2544" i="21"/>
  <c r="L3146" i="21"/>
  <c r="K3054" i="21"/>
  <c r="O2718" i="21"/>
  <c r="O2123" i="21"/>
  <c r="O2148" i="21"/>
  <c r="K2944" i="21"/>
  <c r="P2947" i="21"/>
  <c r="Q2950" i="21"/>
  <c r="K2954" i="21"/>
  <c r="P2957" i="21"/>
  <c r="Q2960" i="21"/>
  <c r="K2964" i="21"/>
  <c r="Q2970" i="21"/>
  <c r="P2977" i="21"/>
  <c r="P2987" i="21"/>
  <c r="Q2990" i="21"/>
  <c r="K2994" i="21"/>
  <c r="P2997" i="21"/>
  <c r="Q3000" i="21"/>
  <c r="K3004" i="21"/>
  <c r="Q3010" i="21"/>
  <c r="P3017" i="21"/>
  <c r="O3020" i="21"/>
  <c r="K3024" i="21"/>
  <c r="Q3027" i="21"/>
  <c r="O3031" i="21"/>
  <c r="O3035" i="21"/>
  <c r="Q3039" i="21"/>
  <c r="Q3043" i="21"/>
  <c r="Q3047" i="21"/>
  <c r="Q3051" i="21"/>
  <c r="Q3055" i="21"/>
  <c r="Q3059" i="21"/>
  <c r="O3063" i="21"/>
  <c r="O3067" i="21"/>
  <c r="Q3071" i="21"/>
  <c r="Q3075" i="21"/>
  <c r="Q3079" i="21"/>
  <c r="Q3083" i="21"/>
  <c r="Q3087" i="21"/>
  <c r="Q3091" i="21"/>
  <c r="Q3095" i="21"/>
  <c r="Q3099" i="21"/>
  <c r="Q3103" i="21"/>
  <c r="Q3107" i="21"/>
  <c r="Q3111" i="21"/>
  <c r="Q3115" i="21"/>
  <c r="Q3119" i="21"/>
  <c r="Q3123" i="21"/>
  <c r="Q3127" i="21"/>
  <c r="Q3131" i="21"/>
  <c r="Q3135" i="21"/>
  <c r="Q3139" i="21"/>
  <c r="Q3143" i="21"/>
  <c r="Q3147" i="21"/>
  <c r="Q3151" i="21"/>
  <c r="Q3155" i="21"/>
  <c r="Q3159" i="21"/>
  <c r="Q3163" i="21"/>
  <c r="Q3173" i="21"/>
  <c r="O3178" i="21"/>
  <c r="Q3187" i="21"/>
  <c r="Q3192" i="21"/>
  <c r="Q3201" i="21"/>
  <c r="Q3206" i="21"/>
  <c r="Q3215" i="21"/>
  <c r="Q3220" i="21"/>
  <c r="Q3229" i="21"/>
  <c r="Q3234" i="21"/>
  <c r="P1310" i="21"/>
  <c r="L1234" i="21"/>
  <c r="L1248" i="21"/>
  <c r="K2431" i="21"/>
  <c r="P2667" i="21"/>
  <c r="L3070" i="21"/>
  <c r="O1886" i="21"/>
  <c r="O1751" i="21"/>
  <c r="O2568" i="21"/>
  <c r="P2056" i="21"/>
  <c r="P1341" i="21"/>
  <c r="Q1322" i="21"/>
  <c r="Q1347" i="21"/>
  <c r="Q2395" i="21"/>
  <c r="O2513" i="21"/>
  <c r="Q2549" i="21"/>
  <c r="L1792" i="21"/>
  <c r="P2083" i="21"/>
  <c r="P2393" i="21"/>
  <c r="P2774" i="21"/>
  <c r="Q1556" i="21"/>
  <c r="Q1816" i="21"/>
  <c r="O1341" i="21"/>
  <c r="P2549" i="21"/>
  <c r="P2431" i="21"/>
  <c r="K2881" i="21"/>
  <c r="K3098" i="21"/>
  <c r="L3038" i="21"/>
  <c r="Q1354" i="21"/>
  <c r="O1360" i="21"/>
  <c r="Q2049" i="21"/>
  <c r="Q2127" i="21"/>
  <c r="Q2524" i="21"/>
  <c r="O2744" i="21"/>
  <c r="P2345" i="21"/>
  <c r="L2465" i="21"/>
  <c r="P2881" i="21"/>
  <c r="K3114" i="21"/>
  <c r="K3106" i="21"/>
  <c r="Q2109" i="21"/>
  <c r="Q1373" i="21"/>
  <c r="O2218" i="21"/>
  <c r="O2082" i="21"/>
  <c r="O2649" i="21"/>
  <c r="O1435" i="21"/>
  <c r="K1334" i="21"/>
  <c r="O2345" i="21"/>
  <c r="L2503" i="21"/>
  <c r="K2793" i="21"/>
  <c r="Q1756" i="21"/>
  <c r="Q1896" i="21"/>
  <c r="Q2152" i="21"/>
  <c r="K1429" i="21"/>
  <c r="P1407" i="21"/>
  <c r="K2659" i="21"/>
  <c r="K2489" i="21"/>
  <c r="K2325" i="21"/>
  <c r="L2541" i="21"/>
  <c r="O1721" i="21"/>
  <c r="Q2265" i="21"/>
  <c r="O2463" i="21"/>
  <c r="O2666" i="21"/>
  <c r="P1440" i="21"/>
  <c r="Q1922" i="21"/>
  <c r="Q1902" i="21"/>
  <c r="P1297" i="21"/>
  <c r="L2378" i="21"/>
  <c r="L2368" i="21"/>
  <c r="L2397" i="21"/>
  <c r="L2481" i="21"/>
  <c r="L2748" i="21"/>
  <c r="L2334" i="21"/>
  <c r="L2451" i="21"/>
  <c r="P2380" i="21"/>
  <c r="L2647" i="21"/>
  <c r="L2688" i="21"/>
  <c r="L2583" i="21"/>
  <c r="L2821" i="21"/>
  <c r="L3142" i="21"/>
  <c r="K3219" i="21"/>
  <c r="Q2628" i="21"/>
  <c r="O2658" i="21"/>
  <c r="L1712" i="21"/>
  <c r="L1861" i="21"/>
  <c r="P1949" i="21"/>
  <c r="P1210" i="21"/>
  <c r="K2426" i="21"/>
  <c r="K2729" i="21"/>
  <c r="L2416" i="21"/>
  <c r="K2719" i="21"/>
  <c r="K2709" i="21"/>
  <c r="L2696" i="21"/>
  <c r="L2519" i="21"/>
  <c r="L2715" i="21"/>
  <c r="L2756" i="21"/>
  <c r="L2459" i="21"/>
  <c r="L2617" i="21"/>
  <c r="L2621" i="21"/>
  <c r="L2777" i="21"/>
  <c r="K3166" i="21"/>
  <c r="Q1259" i="21"/>
  <c r="Q1601" i="21"/>
  <c r="Q2298" i="21"/>
  <c r="Q2029" i="21"/>
  <c r="Q1996" i="21"/>
  <c r="Q2312" i="21"/>
  <c r="O2159" i="21"/>
  <c r="Q2406" i="21"/>
  <c r="Q2478" i="21"/>
  <c r="P2172" i="21"/>
  <c r="K1916" i="21"/>
  <c r="P1976" i="21"/>
  <c r="K2076" i="21"/>
  <c r="L1197" i="21"/>
  <c r="P1241" i="21"/>
  <c r="L2470" i="21"/>
  <c r="L2516" i="21"/>
  <c r="L2557" i="21"/>
  <c r="L2753" i="21"/>
  <c r="P2339" i="21"/>
  <c r="L2801" i="21"/>
  <c r="L2893" i="21"/>
  <c r="Q1696" i="21"/>
  <c r="Q2533" i="21"/>
  <c r="L1885" i="21"/>
  <c r="L2876" i="21"/>
  <c r="L2832" i="21"/>
  <c r="O1568" i="21"/>
  <c r="L2674" i="21"/>
  <c r="L2434" i="21"/>
  <c r="L1632" i="21"/>
  <c r="L2388" i="21"/>
  <c r="L2358" i="21"/>
  <c r="L2677" i="21"/>
  <c r="K1836" i="21"/>
  <c r="L2485" i="21"/>
  <c r="L1227" i="21"/>
  <c r="L2565" i="21"/>
  <c r="L2704" i="21"/>
  <c r="L2560" i="21"/>
  <c r="L2530" i="21"/>
  <c r="O1565" i="21"/>
  <c r="Q1835" i="21"/>
  <c r="Q1974" i="21"/>
  <c r="L3041" i="21"/>
  <c r="L2357" i="21"/>
  <c r="L2761" i="21"/>
  <c r="L1309" i="21"/>
  <c r="L2732" i="21"/>
  <c r="L2611" i="21"/>
  <c r="L1222" i="21"/>
  <c r="L1253" i="21"/>
  <c r="L2747" i="21"/>
  <c r="L2687" i="21"/>
  <c r="L1410" i="21"/>
  <c r="L1580" i="21"/>
  <c r="L1261" i="21"/>
  <c r="L1191" i="21"/>
  <c r="L1183" i="21"/>
  <c r="L2513" i="21"/>
  <c r="L3109" i="21"/>
  <c r="Q2730" i="21"/>
  <c r="L1796" i="21"/>
  <c r="O1738" i="21"/>
  <c r="Q1480" i="21"/>
  <c r="L2757" i="21"/>
  <c r="L1815" i="21"/>
  <c r="L1751" i="21"/>
  <c r="L1746" i="21"/>
  <c r="L2088" i="21"/>
  <c r="L2080" i="21"/>
  <c r="L2076" i="21"/>
  <c r="Q2766" i="21"/>
  <c r="L1500" i="21"/>
  <c r="L2890" i="21"/>
  <c r="L2886" i="21"/>
  <c r="L2842" i="21"/>
  <c r="L2376" i="21"/>
  <c r="O2328" i="21"/>
  <c r="L2322" i="21"/>
  <c r="L2694" i="21"/>
  <c r="L2546" i="21"/>
  <c r="L2469" i="21"/>
  <c r="O1978" i="21"/>
  <c r="L1689" i="21"/>
  <c r="L2328" i="21"/>
  <c r="O2056" i="21"/>
  <c r="O1849" i="21"/>
  <c r="L1459" i="21"/>
  <c r="L1415" i="21"/>
  <c r="L2588" i="21"/>
  <c r="L2525" i="21"/>
  <c r="L2467" i="21"/>
  <c r="L2444" i="21"/>
  <c r="L1472" i="21"/>
  <c r="O1640" i="21"/>
  <c r="Q1780" i="21"/>
  <c r="P1306" i="21"/>
  <c r="K3142" i="21"/>
  <c r="L3055" i="21"/>
  <c r="O2905" i="21"/>
  <c r="O2877" i="21"/>
  <c r="O2869" i="21"/>
  <c r="O2837" i="21"/>
  <c r="P2557" i="21"/>
  <c r="Q2516" i="21"/>
  <c r="L2431" i="21"/>
  <c r="L2369" i="21"/>
  <c r="L2348" i="21"/>
  <c r="O2303" i="21"/>
  <c r="Q2202" i="21"/>
  <c r="O1976" i="21"/>
  <c r="O1584" i="21"/>
  <c r="O1539" i="21"/>
  <c r="L1380" i="21"/>
  <c r="O1312" i="21"/>
  <c r="L1276" i="21"/>
  <c r="O1179" i="21"/>
  <c r="L2544" i="21"/>
  <c r="L2547" i="21"/>
  <c r="P1485" i="21"/>
  <c r="P1520" i="21"/>
  <c r="K1346" i="21"/>
  <c r="K1276" i="21"/>
  <c r="K1201" i="21"/>
  <c r="P1327" i="21"/>
  <c r="L1355" i="21"/>
  <c r="L2564" i="21"/>
  <c r="L2554" i="21"/>
  <c r="L2703" i="21"/>
  <c r="L2749" i="21"/>
  <c r="L2411" i="21"/>
  <c r="L2678" i="21"/>
  <c r="L2719" i="21"/>
  <c r="L2493" i="21"/>
  <c r="O1845" i="21"/>
  <c r="Q1320" i="21"/>
  <c r="O2067" i="21"/>
  <c r="O2358" i="21"/>
  <c r="L3174" i="21"/>
  <c r="L3098" i="21"/>
  <c r="P2627" i="21"/>
  <c r="P2516" i="21"/>
  <c r="P2439" i="21"/>
  <c r="O2387" i="21"/>
  <c r="O2333" i="21"/>
  <c r="L2230" i="21"/>
  <c r="L2202" i="21"/>
  <c r="O2054" i="21"/>
  <c r="Q1848" i="21"/>
  <c r="O1614" i="21"/>
  <c r="Q1455" i="21"/>
  <c r="L1422" i="21"/>
  <c r="O1331" i="21"/>
  <c r="K2724" i="21"/>
  <c r="L1283" i="21"/>
  <c r="P1372" i="21"/>
  <c r="Q1880" i="21"/>
  <c r="Q1575" i="21"/>
  <c r="Q1690" i="21"/>
  <c r="O1805" i="21"/>
  <c r="Q1745" i="21"/>
  <c r="Q1675" i="21"/>
  <c r="Q1339" i="21"/>
  <c r="L1599" i="21"/>
  <c r="O1874" i="21"/>
  <c r="L1352" i="21"/>
  <c r="L2509" i="21"/>
  <c r="L2937" i="21"/>
  <c r="L2929" i="21"/>
  <c r="L2909" i="21"/>
  <c r="L2881" i="21"/>
  <c r="L2865" i="21"/>
  <c r="L2837" i="21"/>
  <c r="L2793" i="21"/>
  <c r="Q2692" i="21"/>
  <c r="Q2438" i="21"/>
  <c r="L2398" i="21"/>
  <c r="L2347" i="21"/>
  <c r="L2321" i="21"/>
  <c r="L2179" i="21"/>
  <c r="O2079" i="21"/>
  <c r="O1946" i="21"/>
  <c r="O1819" i="21"/>
  <c r="Q1755" i="21"/>
  <c r="O1644" i="21"/>
  <c r="O1580" i="21"/>
  <c r="O1535" i="21"/>
  <c r="L1400" i="21"/>
  <c r="K2684" i="21"/>
  <c r="K2543" i="21"/>
  <c r="P1495" i="21"/>
  <c r="P1530" i="21"/>
  <c r="O1181" i="21"/>
  <c r="Q2768" i="21"/>
  <c r="Q1550" i="21"/>
  <c r="O1545" i="21"/>
  <c r="Q1947" i="21"/>
  <c r="Q2170" i="21"/>
  <c r="O2034" i="21"/>
  <c r="O2001" i="21"/>
  <c r="L1264" i="21"/>
  <c r="L3155" i="21"/>
  <c r="L3079" i="21"/>
  <c r="Q2542" i="21"/>
  <c r="K2368" i="21"/>
  <c r="Q2353" i="21"/>
  <c r="L2339" i="21"/>
  <c r="L1755" i="21"/>
  <c r="O1685" i="21"/>
  <c r="L1427" i="21"/>
  <c r="O1378" i="21"/>
  <c r="O1293" i="21"/>
  <c r="L2522" i="21"/>
  <c r="L2464" i="21"/>
  <c r="L1576" i="21"/>
  <c r="L1868" i="21"/>
  <c r="P1465" i="21"/>
  <c r="K1327" i="21"/>
  <c r="K1252" i="21"/>
  <c r="L1182" i="21"/>
  <c r="O1850" i="21"/>
  <c r="Q1660" i="21"/>
  <c r="Q1206" i="21"/>
  <c r="O1645" i="21"/>
  <c r="Q1515" i="21"/>
  <c r="K1192" i="21"/>
  <c r="L3033" i="21"/>
  <c r="O2397" i="21"/>
  <c r="L2177" i="21"/>
  <c r="O1998" i="21"/>
  <c r="O1679" i="21"/>
  <c r="O1643" i="21"/>
  <c r="O1609" i="21"/>
  <c r="L1393" i="21"/>
  <c r="O1247" i="21"/>
  <c r="L2540" i="21"/>
  <c r="L2520" i="21"/>
  <c r="K1339" i="21"/>
  <c r="P1201" i="21"/>
  <c r="Q1730" i="21"/>
  <c r="O1495" i="21"/>
  <c r="Q1600" i="21"/>
  <c r="Q1810" i="21"/>
  <c r="Q1605" i="21"/>
  <c r="Q1332" i="21"/>
  <c r="Q1830" i="21"/>
  <c r="Q2230" i="21"/>
  <c r="L1609" i="21"/>
  <c r="L1479" i="21"/>
  <c r="L3084" i="21"/>
  <c r="L1544" i="21"/>
  <c r="O2888" i="21"/>
  <c r="O2880" i="21"/>
  <c r="O2872" i="21"/>
  <c r="O2840" i="21"/>
  <c r="O2832" i="21"/>
  <c r="Q2738" i="21"/>
  <c r="Q2702" i="21"/>
  <c r="P2451" i="21"/>
  <c r="O2270" i="21"/>
  <c r="O2200" i="21"/>
  <c r="L1971" i="21"/>
  <c r="O1788" i="21"/>
  <c r="O1573" i="21"/>
  <c r="L1420" i="21"/>
  <c r="K1406" i="21"/>
  <c r="O1327" i="21"/>
  <c r="L1293" i="21"/>
  <c r="O1196" i="21"/>
  <c r="L2436" i="21"/>
  <c r="L1556" i="21"/>
  <c r="L1700" i="21"/>
  <c r="L1646" i="21"/>
  <c r="L1482" i="21"/>
  <c r="P1575" i="21"/>
  <c r="L2595" i="21"/>
  <c r="Q1700" i="21"/>
  <c r="Q1770" i="21"/>
  <c r="O1885" i="21"/>
  <c r="Q1225" i="21"/>
  <c r="Q1525" i="21"/>
  <c r="Q1934" i="21"/>
  <c r="Q2027" i="21"/>
  <c r="L1199" i="21"/>
  <c r="P2688" i="21"/>
  <c r="P2583" i="21"/>
  <c r="Q2466" i="21"/>
  <c r="Q2338" i="21"/>
  <c r="L2106" i="21"/>
  <c r="L2768" i="21"/>
  <c r="L2743" i="21"/>
  <c r="L2675" i="21"/>
  <c r="K2599" i="21"/>
  <c r="P1455" i="21"/>
  <c r="L1207" i="21"/>
  <c r="L1249" i="21"/>
  <c r="L1367" i="21"/>
  <c r="L2499" i="21"/>
  <c r="L2638" i="21"/>
  <c r="L2320" i="21"/>
  <c r="L2361" i="21"/>
  <c r="L2383" i="21"/>
  <c r="L2615" i="21"/>
  <c r="L2580" i="21"/>
  <c r="L2698" i="21"/>
  <c r="Q2310" i="21"/>
  <c r="K1200" i="21"/>
  <c r="O1263" i="21"/>
  <c r="O1313" i="21"/>
  <c r="O1319" i="21"/>
  <c r="K1351" i="21"/>
  <c r="O1364" i="21"/>
  <c r="Q1400" i="21"/>
  <c r="K1405" i="21"/>
  <c r="Q1426" i="21"/>
  <c r="O1479" i="21"/>
  <c r="K1181" i="21"/>
  <c r="Q1226" i="21"/>
  <c r="O1245" i="21"/>
  <c r="O1257" i="21"/>
  <c r="K1264" i="21"/>
  <c r="P1388" i="21"/>
  <c r="O2508" i="21"/>
  <c r="P1390" i="21"/>
  <c r="P1416" i="21"/>
  <c r="Q1420" i="21"/>
  <c r="P1438" i="21"/>
  <c r="K2960" i="21"/>
  <c r="K2980" i="21"/>
  <c r="K3000" i="21"/>
  <c r="K3020" i="21"/>
  <c r="Q3177" i="21"/>
  <c r="Q3191" i="21"/>
  <c r="Q3205" i="21"/>
  <c r="O3219" i="21"/>
  <c r="Q3233" i="21"/>
  <c r="O2507" i="21"/>
  <c r="K1185" i="21"/>
  <c r="Q1211" i="21"/>
  <c r="P1217" i="21"/>
  <c r="K1249" i="21"/>
  <c r="K1330" i="21"/>
  <c r="O1375" i="21"/>
  <c r="K1395" i="21"/>
  <c r="Q1399" i="21"/>
  <c r="L1408" i="21"/>
  <c r="Q1412" i="21"/>
  <c r="K1421" i="21"/>
  <c r="Q2506" i="21"/>
  <c r="Q2496" i="21"/>
  <c r="Q2531" i="21"/>
  <c r="Q2521" i="21"/>
  <c r="Q2511" i="21"/>
  <c r="Q2576" i="21"/>
  <c r="Q2556" i="21"/>
  <c r="Q2621" i="21"/>
  <c r="Q2611" i="21"/>
  <c r="Q2601" i="21"/>
  <c r="Q2591" i="21"/>
  <c r="Q2656" i="21"/>
  <c r="K2669" i="21"/>
  <c r="P2679" i="21"/>
  <c r="K2689" i="21"/>
  <c r="Q2736" i="21"/>
  <c r="O2716" i="21"/>
  <c r="Q2706" i="21"/>
  <c r="P2762" i="21"/>
  <c r="K2752" i="21"/>
  <c r="K2742" i="21"/>
  <c r="K1205" i="21"/>
  <c r="Q1230" i="21"/>
  <c r="O1236" i="21"/>
  <c r="K1243" i="21"/>
  <c r="P1280" i="21"/>
  <c r="P1286" i="21"/>
  <c r="P1312" i="21"/>
  <c r="O1336" i="21"/>
  <c r="K1369" i="21"/>
  <c r="L1395" i="21"/>
  <c r="K1404" i="21"/>
  <c r="K1463" i="21"/>
  <c r="P1473" i="21"/>
  <c r="K1493" i="21"/>
  <c r="P1503" i="21"/>
  <c r="K1518" i="21"/>
  <c r="K1568" i="21"/>
  <c r="K1633" i="21"/>
  <c r="P1668" i="21"/>
  <c r="P1703" i="21"/>
  <c r="K1713" i="21"/>
  <c r="P1718" i="21"/>
  <c r="K1753" i="21"/>
  <c r="P1763" i="21"/>
  <c r="P1778" i="21"/>
  <c r="P1793" i="21"/>
  <c r="K1828" i="21"/>
  <c r="K1833" i="21"/>
  <c r="P1843" i="21"/>
  <c r="K1853" i="21"/>
  <c r="K1863" i="21"/>
  <c r="P1868" i="21"/>
  <c r="Q1911" i="21"/>
  <c r="O1931" i="21"/>
  <c r="P1938" i="21"/>
  <c r="O1951" i="21"/>
  <c r="P1958" i="21"/>
  <c r="Q1991" i="21"/>
  <c r="O2011" i="21"/>
  <c r="K2018" i="21"/>
  <c r="K2058" i="21"/>
  <c r="K2078" i="21"/>
  <c r="K2098" i="21"/>
  <c r="P2129" i="21"/>
  <c r="K2142" i="21"/>
  <c r="P2181" i="21"/>
  <c r="K2194" i="21"/>
  <c r="K2214" i="21"/>
  <c r="K2234" i="21"/>
  <c r="O2247" i="21"/>
  <c r="K2254" i="21"/>
  <c r="Q2287" i="21"/>
  <c r="P2294" i="21"/>
  <c r="K2334" i="21"/>
  <c r="Q2347" i="21"/>
  <c r="K2355" i="21"/>
  <c r="Q2368" i="21"/>
  <c r="K2375" i="21"/>
  <c r="Q2388" i="21"/>
  <c r="K2399" i="21"/>
  <c r="P2409" i="21"/>
  <c r="P2419" i="21"/>
  <c r="K2429" i="21"/>
  <c r="P2470" i="21"/>
  <c r="K2496" i="21"/>
  <c r="K2486" i="21"/>
  <c r="K2476" i="21"/>
  <c r="K2531" i="21"/>
  <c r="K2576" i="21"/>
  <c r="K2566" i="21"/>
  <c r="P2611" i="21"/>
  <c r="P2601" i="21"/>
  <c r="P2591" i="21"/>
  <c r="P2656" i="21"/>
  <c r="P2636" i="21"/>
  <c r="P2626" i="21"/>
  <c r="O2669" i="21"/>
  <c r="K2736" i="21"/>
  <c r="K2726" i="21"/>
  <c r="K2716" i="21"/>
  <c r="K2706" i="21"/>
  <c r="Q2771" i="21"/>
  <c r="Q2761" i="21"/>
  <c r="Q2751" i="21"/>
  <c r="Q2741" i="21"/>
  <c r="Q1375" i="21"/>
  <c r="Q1408" i="21"/>
  <c r="O1408" i="21"/>
  <c r="O3159" i="21"/>
  <c r="O3079" i="21"/>
  <c r="O3075" i="21"/>
  <c r="O3071" i="21"/>
  <c r="Q3067" i="21"/>
  <c r="Q3020" i="21"/>
  <c r="O2228" i="21"/>
  <c r="Q1336" i="21"/>
  <c r="K2335" i="21"/>
  <c r="L2335" i="21"/>
  <c r="K2330" i="21"/>
  <c r="L2330" i="21"/>
  <c r="K2479" i="21"/>
  <c r="L2479" i="21"/>
  <c r="P2628" i="21"/>
  <c r="L2628" i="21"/>
  <c r="L2650" i="21"/>
  <c r="P2650" i="21"/>
  <c r="L3049" i="21"/>
  <c r="L1756" i="21"/>
  <c r="L3159" i="21"/>
  <c r="L3125" i="21"/>
  <c r="O3103" i="21"/>
  <c r="O3099" i="21"/>
  <c r="O3095" i="21"/>
  <c r="O3091" i="21"/>
  <c r="O3087" i="21"/>
  <c r="O3083" i="21"/>
  <c r="O3010" i="21"/>
  <c r="L2964" i="21"/>
  <c r="Q2744" i="21"/>
  <c r="P2719" i="21"/>
  <c r="P2531" i="21"/>
  <c r="P2491" i="21"/>
  <c r="P2476" i="21"/>
  <c r="L2341" i="21"/>
  <c r="O2287" i="21"/>
  <c r="K1725" i="21"/>
  <c r="L1399" i="21"/>
  <c r="K2649" i="21"/>
  <c r="P1224" i="21"/>
  <c r="P1179" i="21"/>
  <c r="L1179" i="21"/>
  <c r="L1412" i="21"/>
  <c r="K2394" i="21"/>
  <c r="L2394" i="21"/>
  <c r="K2517" i="21"/>
  <c r="L2517" i="21"/>
  <c r="K2512" i="21"/>
  <c r="L2512" i="21"/>
  <c r="P2399" i="21"/>
  <c r="L2399" i="21"/>
  <c r="L2440" i="21"/>
  <c r="P2440" i="21"/>
  <c r="L2718" i="21"/>
  <c r="P2718" i="21"/>
  <c r="P2618" i="21"/>
  <c r="L2618" i="21"/>
  <c r="O1838" i="21"/>
  <c r="Q1838" i="21"/>
  <c r="Q1864" i="21"/>
  <c r="O1864" i="21"/>
  <c r="Q1843" i="21"/>
  <c r="O1843" i="21"/>
  <c r="O1249" i="21"/>
  <c r="Q1249" i="21"/>
  <c r="Q1261" i="21"/>
  <c r="O1261" i="21"/>
  <c r="O2656" i="21"/>
  <c r="O2706" i="21"/>
  <c r="O2473" i="21"/>
  <c r="Q2473" i="21"/>
  <c r="O3201" i="21"/>
  <c r="O3039" i="21"/>
  <c r="Q2732" i="21"/>
  <c r="Q2716" i="21"/>
  <c r="O2265" i="21"/>
  <c r="O2154" i="21"/>
  <c r="O1991" i="21"/>
  <c r="O1438" i="21"/>
  <c r="O2689" i="21"/>
  <c r="L2504" i="21"/>
  <c r="P1255" i="21"/>
  <c r="P1434" i="21"/>
  <c r="L1434" i="21"/>
  <c r="Q2541" i="21"/>
  <c r="O2541" i="21"/>
  <c r="O1794" i="21"/>
  <c r="Q1794" i="21"/>
  <c r="P1421" i="21"/>
  <c r="K2541" i="21"/>
  <c r="P2541" i="21"/>
  <c r="L1705" i="21"/>
  <c r="L1816" i="21"/>
  <c r="L1881" i="21"/>
  <c r="O3192" i="21"/>
  <c r="P2716" i="21"/>
  <c r="P2566" i="21"/>
  <c r="Q2460" i="21"/>
  <c r="L2405" i="21"/>
  <c r="O2352" i="21"/>
  <c r="O1412" i="21"/>
  <c r="P1620" i="21"/>
  <c r="L1620" i="21"/>
  <c r="P1528" i="21"/>
  <c r="P2023" i="21"/>
  <c r="L2023" i="21"/>
  <c r="K1294" i="21"/>
  <c r="L1294" i="21"/>
  <c r="K3146" i="21"/>
  <c r="L3137" i="21"/>
  <c r="O3111" i="21"/>
  <c r="O3107" i="21"/>
  <c r="L3034" i="21"/>
  <c r="L3024" i="21"/>
  <c r="O3000" i="21"/>
  <c r="L2987" i="21"/>
  <c r="L2954" i="21"/>
  <c r="O2347" i="21"/>
  <c r="O1770" i="21"/>
  <c r="O1674" i="21"/>
  <c r="K1430" i="21"/>
  <c r="O1299" i="21"/>
  <c r="O1230" i="21"/>
  <c r="K1528" i="21"/>
  <c r="P1783" i="21"/>
  <c r="P1818" i="21"/>
  <c r="P1588" i="21"/>
  <c r="P1853" i="21"/>
  <c r="P1623" i="21"/>
  <c r="P1888" i="21"/>
  <c r="P1658" i="21"/>
  <c r="L1466" i="21"/>
  <c r="P1765" i="21"/>
  <c r="L1765" i="21"/>
  <c r="P1443" i="21"/>
  <c r="K1998" i="21"/>
  <c r="P2234" i="21"/>
  <c r="P2058" i="21"/>
  <c r="P2214" i="21"/>
  <c r="O2582" i="21"/>
  <c r="Q2582" i="21"/>
  <c r="K1213" i="21"/>
  <c r="P1213" i="21"/>
  <c r="Q1383" i="21"/>
  <c r="O1383" i="21"/>
  <c r="P1396" i="21"/>
  <c r="L1396" i="21"/>
  <c r="P1418" i="21"/>
  <c r="L1418" i="21"/>
  <c r="L3141" i="21"/>
  <c r="O3047" i="21"/>
  <c r="O3043" i="21"/>
  <c r="Q1885" i="21"/>
  <c r="P1243" i="21"/>
  <c r="O1211" i="21"/>
  <c r="P2752" i="21"/>
  <c r="L2752" i="21"/>
  <c r="P1768" i="21"/>
  <c r="P1538" i="21"/>
  <c r="P1803" i="21"/>
  <c r="O1813" i="21"/>
  <c r="Q1813" i="21"/>
  <c r="Q1185" i="21"/>
  <c r="O1185" i="21"/>
  <c r="Q2117" i="21"/>
  <c r="O2117" i="21"/>
  <c r="P2621" i="21"/>
  <c r="K2621" i="21"/>
  <c r="O3215" i="21"/>
  <c r="L3164" i="21"/>
  <c r="L2977" i="21"/>
  <c r="P2742" i="21"/>
  <c r="P2729" i="21"/>
  <c r="P2687" i="21"/>
  <c r="L2410" i="21"/>
  <c r="L2389" i="21"/>
  <c r="P2334" i="21"/>
  <c r="L2061" i="21"/>
  <c r="L1386" i="21"/>
  <c r="K1498" i="21"/>
  <c r="K1668" i="21"/>
  <c r="L1668" i="21"/>
  <c r="K1663" i="21"/>
  <c r="K1658" i="21"/>
  <c r="K1763" i="21"/>
  <c r="K1758" i="21"/>
  <c r="P1205" i="21"/>
  <c r="P1230" i="21"/>
  <c r="K2419" i="21"/>
  <c r="K2409" i="21"/>
  <c r="K2548" i="21"/>
  <c r="L2548" i="21"/>
  <c r="L2682" i="21"/>
  <c r="O2344" i="21"/>
  <c r="Q2344" i="21"/>
  <c r="P2426" i="21"/>
  <c r="L2426" i="21"/>
  <c r="Q2359" i="21"/>
  <c r="O2359" i="21"/>
  <c r="O2726" i="21"/>
  <c r="Q2726" i="21"/>
  <c r="O2275" i="21"/>
  <c r="Q2275" i="21"/>
  <c r="Q1386" i="21"/>
  <c r="O1386" i="21"/>
  <c r="K2506" i="21"/>
  <c r="P2506" i="21"/>
  <c r="K2511" i="21"/>
  <c r="P2511" i="21"/>
  <c r="O1593" i="21"/>
  <c r="O3115" i="21"/>
  <c r="K3014" i="21"/>
  <c r="O2990" i="21"/>
  <c r="O2242" i="21"/>
  <c r="Q2148" i="21"/>
  <c r="Q1884" i="21"/>
  <c r="P1404" i="21"/>
  <c r="O1330" i="21"/>
  <c r="L2693" i="21"/>
  <c r="O2683" i="21"/>
  <c r="Q2683" i="21"/>
  <c r="K1653" i="21"/>
  <c r="Q1653" i="21"/>
  <c r="O1653" i="21"/>
  <c r="O2531" i="21"/>
  <c r="O2679" i="21"/>
  <c r="Q2679" i="21"/>
  <c r="Q2404" i="21"/>
  <c r="O2404" i="21"/>
  <c r="O3206" i="21"/>
  <c r="O3119" i="21"/>
  <c r="Q1416" i="21"/>
  <c r="K2499" i="21"/>
  <c r="K1299" i="21"/>
  <c r="P1329" i="21"/>
  <c r="L1329" i="21"/>
  <c r="P1343" i="21"/>
  <c r="P1180" i="21"/>
  <c r="L1180" i="21"/>
  <c r="K1391" i="21"/>
  <c r="L1391" i="21"/>
  <c r="L2495" i="21"/>
  <c r="K2495" i="21"/>
  <c r="K2634" i="21"/>
  <c r="L2634" i="21"/>
  <c r="L2480" i="21"/>
  <c r="L2521" i="21"/>
  <c r="P2521" i="21"/>
  <c r="L2450" i="21"/>
  <c r="P2450" i="21"/>
  <c r="L2420" i="21"/>
  <c r="L2461" i="21"/>
  <c r="P2461" i="21"/>
  <c r="L2728" i="21"/>
  <c r="P2391" i="21"/>
  <c r="L2391" i="21"/>
  <c r="O2476" i="21"/>
  <c r="Q2476" i="21"/>
  <c r="Q2626" i="21"/>
  <c r="O3163" i="21"/>
  <c r="O3123" i="21"/>
  <c r="L3004" i="21"/>
  <c r="L2944" i="21"/>
  <c r="Q2669" i="21"/>
  <c r="O2388" i="21"/>
  <c r="P1330" i="21"/>
  <c r="K2470" i="21"/>
  <c r="P1583" i="21"/>
  <c r="P1848" i="21"/>
  <c r="P1618" i="21"/>
  <c r="P1883" i="21"/>
  <c r="P1463" i="21"/>
  <c r="P1790" i="21"/>
  <c r="L1790" i="21"/>
  <c r="P2237" i="21"/>
  <c r="L2237" i="21"/>
  <c r="L1281" i="21"/>
  <c r="P1281" i="21"/>
  <c r="L2392" i="21"/>
  <c r="K2392" i="21"/>
  <c r="K2692" i="21"/>
  <c r="L2692" i="21"/>
  <c r="L2528" i="21"/>
  <c r="K2528" i="21"/>
  <c r="Q2673" i="21"/>
  <c r="O2673" i="21"/>
  <c r="K3040" i="21"/>
  <c r="O3229" i="21"/>
  <c r="O3127" i="21"/>
  <c r="O3051" i="21"/>
  <c r="P2576" i="21"/>
  <c r="Q2011" i="21"/>
  <c r="K1198" i="21"/>
  <c r="O2576" i="21"/>
  <c r="O2650" i="21"/>
  <c r="Q2650" i="21"/>
  <c r="O2601" i="21"/>
  <c r="Q1317" i="21"/>
  <c r="O1317" i="21"/>
  <c r="K1217" i="21"/>
  <c r="O2621" i="21"/>
  <c r="O1399" i="21"/>
  <c r="P2967" i="21"/>
  <c r="L2967" i="21"/>
  <c r="P3007" i="21"/>
  <c r="L3007" i="21"/>
  <c r="K2460" i="21"/>
  <c r="P2460" i="21"/>
  <c r="K2556" i="21"/>
  <c r="P2556" i="21"/>
  <c r="L1251" i="21"/>
  <c r="O1700" i="21"/>
  <c r="O3131" i="21"/>
  <c r="O3027" i="21"/>
  <c r="L2957" i="21"/>
  <c r="P2726" i="21"/>
  <c r="P2698" i="21"/>
  <c r="L2396" i="21"/>
  <c r="K1958" i="21"/>
  <c r="K2638" i="21"/>
  <c r="L2538" i="21"/>
  <c r="K1688" i="21"/>
  <c r="K1858" i="21"/>
  <c r="K1848" i="21"/>
  <c r="Q1449" i="21"/>
  <c r="O1449" i="21"/>
  <c r="L1967" i="21"/>
  <c r="L2123" i="21"/>
  <c r="L1295" i="21"/>
  <c r="O2106" i="21"/>
  <c r="Q2106" i="21"/>
  <c r="Q2980" i="21"/>
  <c r="O2980" i="21"/>
  <c r="L1806" i="21"/>
  <c r="O3173" i="21"/>
  <c r="O3135" i="21"/>
  <c r="K3065" i="21"/>
  <c r="O3059" i="21"/>
  <c r="O3055" i="21"/>
  <c r="L2994" i="21"/>
  <c r="P2496" i="21"/>
  <c r="P2420" i="21"/>
  <c r="P2142" i="21"/>
  <c r="O1434" i="21"/>
  <c r="K2564" i="21"/>
  <c r="L2494" i="21"/>
  <c r="K1673" i="21"/>
  <c r="P1573" i="21"/>
  <c r="P1838" i="21"/>
  <c r="P1608" i="21"/>
  <c r="P1873" i="21"/>
  <c r="P1998" i="21"/>
  <c r="K2274" i="21"/>
  <c r="K1312" i="21"/>
  <c r="L1302" i="21"/>
  <c r="K1302" i="21"/>
  <c r="O2655" i="21"/>
  <c r="Q2655" i="21"/>
  <c r="O2525" i="21"/>
  <c r="Q2525" i="21"/>
  <c r="O3220" i="21"/>
  <c r="O3139" i="21"/>
  <c r="O2970" i="21"/>
  <c r="P2078" i="21"/>
  <c r="O1390" i="21"/>
  <c r="K1578" i="21"/>
  <c r="Q2004" i="21"/>
  <c r="O2004" i="21"/>
  <c r="Q1709" i="21"/>
  <c r="O1709" i="21"/>
  <c r="O1505" i="21"/>
  <c r="Q1505" i="21"/>
  <c r="Q1860" i="21"/>
  <c r="O1860" i="21"/>
  <c r="Q1839" i="21"/>
  <c r="O1839" i="21"/>
  <c r="Q1944" i="21"/>
  <c r="O1944" i="21"/>
  <c r="O2433" i="21"/>
  <c r="Q2433" i="21"/>
  <c r="O2646" i="21"/>
  <c r="L3059" i="21"/>
  <c r="L3017" i="21"/>
  <c r="L1421" i="21"/>
  <c r="K1818" i="21"/>
  <c r="K1813" i="21"/>
  <c r="P1369" i="21"/>
  <c r="K1438" i="21"/>
  <c r="L1438" i="21"/>
  <c r="K2579" i="21"/>
  <c r="L2579" i="21"/>
  <c r="K2723" i="21"/>
  <c r="L2723" i="21"/>
  <c r="K2559" i="21"/>
  <c r="L2559" i="21"/>
  <c r="P2624" i="21"/>
  <c r="L2624" i="21"/>
  <c r="L2400" i="21"/>
  <c r="L2708" i="21"/>
  <c r="L2523" i="21"/>
  <c r="P2523" i="21"/>
  <c r="P2381" i="21"/>
  <c r="L2381" i="21"/>
  <c r="L2648" i="21"/>
  <c r="L2689" i="21"/>
  <c r="P2689" i="21"/>
  <c r="Q1749" i="21"/>
  <c r="O1749" i="21"/>
  <c r="O1710" i="21"/>
  <c r="Q1710" i="21"/>
  <c r="Q1324" i="21"/>
  <c r="Q1678" i="21"/>
  <c r="O1678" i="21"/>
  <c r="Q1818" i="21"/>
  <c r="O1818" i="21"/>
  <c r="O2315" i="21"/>
  <c r="Q2315" i="21"/>
  <c r="K1382" i="21"/>
  <c r="P1382" i="21"/>
  <c r="O1425" i="21"/>
  <c r="O3234" i="21"/>
  <c r="L3152" i="21"/>
  <c r="O3143" i="21"/>
  <c r="P2706" i="21"/>
  <c r="P2665" i="21"/>
  <c r="Q2572" i="21"/>
  <c r="Q2451" i="21"/>
  <c r="P2375" i="21"/>
  <c r="L2325" i="21"/>
  <c r="P2254" i="21"/>
  <c r="Q1931" i="21"/>
  <c r="K2679" i="21"/>
  <c r="L2633" i="21"/>
  <c r="L2490" i="21"/>
  <c r="L2663" i="21"/>
  <c r="P2663" i="21"/>
  <c r="P1395" i="21"/>
  <c r="Q2111" i="21"/>
  <c r="O2111" i="21"/>
  <c r="L2354" i="21"/>
  <c r="L1696" i="21"/>
  <c r="O1719" i="21"/>
  <c r="O3187" i="21"/>
  <c r="O2960" i="21"/>
  <c r="L2947" i="21"/>
  <c r="K2737" i="21"/>
  <c r="P2678" i="21"/>
  <c r="P2480" i="21"/>
  <c r="Q2430" i="21"/>
  <c r="L2425" i="21"/>
  <c r="O2392" i="21"/>
  <c r="O2374" i="21"/>
  <c r="Q2295" i="21"/>
  <c r="Q2123" i="21"/>
  <c r="P1928" i="21"/>
  <c r="Q1236" i="21"/>
  <c r="K2554" i="21"/>
  <c r="L2489" i="21"/>
  <c r="O1795" i="21"/>
  <c r="Q1795" i="21"/>
  <c r="L1779" i="21"/>
  <c r="O3147" i="21"/>
  <c r="P2747" i="21"/>
  <c r="P2493" i="21"/>
  <c r="O2368" i="21"/>
  <c r="L2331" i="21"/>
  <c r="L1407" i="21"/>
  <c r="O1180" i="21"/>
  <c r="L2733" i="21"/>
  <c r="K2654" i="21"/>
  <c r="P1533" i="21"/>
  <c r="P1798" i="21"/>
  <c r="P1568" i="21"/>
  <c r="P1833" i="21"/>
  <c r="P2161" i="21"/>
  <c r="P2153" i="21"/>
  <c r="L2153" i="21"/>
  <c r="L1977" i="21"/>
  <c r="L1973" i="21"/>
  <c r="P1973" i="21"/>
  <c r="L1604" i="21"/>
  <c r="P1638" i="21"/>
  <c r="P1673" i="21"/>
  <c r="K2181" i="21"/>
  <c r="L1328" i="21"/>
  <c r="Q1364" i="21"/>
  <c r="O2556" i="21"/>
  <c r="O2511" i="21"/>
  <c r="L2550" i="21"/>
  <c r="K1893" i="21"/>
  <c r="K1888" i="21"/>
  <c r="K1488" i="21"/>
  <c r="K1483" i="21"/>
  <c r="Q1469" i="21"/>
  <c r="P1453" i="21"/>
  <c r="L1642" i="21"/>
  <c r="L1711" i="21"/>
  <c r="K1275" i="21"/>
  <c r="K2762" i="21"/>
  <c r="L2734" i="21"/>
  <c r="L2475" i="21"/>
  <c r="L2598" i="21"/>
  <c r="L2527" i="21"/>
  <c r="Q1538" i="21"/>
  <c r="O1356" i="21"/>
  <c r="Q1358" i="21"/>
  <c r="O1362" i="21"/>
  <c r="O1498" i="21"/>
  <c r="O2751" i="21"/>
  <c r="L1623" i="21"/>
  <c r="K1883" i="21"/>
  <c r="K1723" i="21"/>
  <c r="L1526" i="21"/>
  <c r="P1478" i="21"/>
  <c r="P1648" i="21"/>
  <c r="P1683" i="21"/>
  <c r="L1749" i="21"/>
  <c r="L2107" i="21"/>
  <c r="L1927" i="21"/>
  <c r="P1275" i="21"/>
  <c r="K2656" i="21"/>
  <c r="K2636" i="21"/>
  <c r="K2626" i="21"/>
  <c r="P2772" i="21"/>
  <c r="O1798" i="21"/>
  <c r="Q1349" i="21"/>
  <c r="O1369" i="21"/>
  <c r="Q1718" i="21"/>
  <c r="O1583" i="21"/>
  <c r="O1858" i="21"/>
  <c r="Q2051" i="21"/>
  <c r="O2018" i="21"/>
  <c r="Q2058" i="21"/>
  <c r="L2549" i="21"/>
  <c r="L2697" i="21"/>
  <c r="L1517" i="21"/>
  <c r="K1458" i="21"/>
  <c r="L1607" i="21"/>
  <c r="K1453" i="21"/>
  <c r="K1718" i="21"/>
  <c r="P1743" i="21"/>
  <c r="P1513" i="21"/>
  <c r="P1548" i="21"/>
  <c r="P1813" i="21"/>
  <c r="L1612" i="21"/>
  <c r="L1652" i="21"/>
  <c r="P1488" i="21"/>
  <c r="K2314" i="21"/>
  <c r="O1658" i="21"/>
  <c r="Q1898" i="21"/>
  <c r="O1198" i="21"/>
  <c r="O1683" i="21"/>
  <c r="Q1553" i="21"/>
  <c r="Q2207" i="21"/>
  <c r="Q2071" i="21"/>
  <c r="O2496" i="21"/>
  <c r="L2735" i="21"/>
  <c r="K1588" i="21"/>
  <c r="K1843" i="21"/>
  <c r="K1683" i="21"/>
  <c r="P1688" i="21"/>
  <c r="P1728" i="21"/>
  <c r="P1828" i="21"/>
  <c r="P1863" i="21"/>
  <c r="P1633" i="21"/>
  <c r="L1348" i="21"/>
  <c r="K1343" i="21"/>
  <c r="K1338" i="21"/>
  <c r="P1236" i="21"/>
  <c r="L1368" i="21"/>
  <c r="L2462" i="21"/>
  <c r="K2611" i="21"/>
  <c r="L2452" i="21"/>
  <c r="K2601" i="21"/>
  <c r="K2591" i="21"/>
  <c r="L2740" i="21"/>
  <c r="L2483" i="21"/>
  <c r="L2524" i="21"/>
  <c r="L2679" i="21"/>
  <c r="L2453" i="21"/>
  <c r="L2720" i="21"/>
  <c r="L2382" i="21"/>
  <c r="L2423" i="21"/>
  <c r="L2690" i="21"/>
  <c r="L2655" i="21"/>
  <c r="Q1638" i="21"/>
  <c r="Q1633" i="21"/>
  <c r="Q1503" i="21"/>
  <c r="Q1618" i="21"/>
  <c r="Q1563" i="21"/>
  <c r="Q1489" i="21"/>
  <c r="Q1938" i="21"/>
  <c r="Q2174" i="21"/>
  <c r="O2590" i="21"/>
  <c r="O2620" i="21"/>
  <c r="K1270" i="21"/>
  <c r="P1365" i="21"/>
  <c r="K1427" i="21"/>
  <c r="P2429" i="21"/>
  <c r="O1728" i="21"/>
  <c r="Q1783" i="21"/>
  <c r="Q1773" i="21"/>
  <c r="Q1951" i="21"/>
  <c r="Q2031" i="21"/>
  <c r="K1553" i="21"/>
  <c r="K1548" i="21"/>
  <c r="K1543" i="21"/>
  <c r="K1808" i="21"/>
  <c r="K1803" i="21"/>
  <c r="K1648" i="21"/>
  <c r="K1643" i="21"/>
  <c r="L1600" i="21"/>
  <c r="P1898" i="21"/>
  <c r="P1738" i="21"/>
  <c r="P1508" i="21"/>
  <c r="P1678" i="21"/>
  <c r="L2133" i="21"/>
  <c r="L2129" i="21"/>
  <c r="K1324" i="21"/>
  <c r="P1377" i="21"/>
  <c r="L2736" i="21"/>
  <c r="L2474" i="21"/>
  <c r="L2515" i="21"/>
  <c r="L2597" i="21"/>
  <c r="L2567" i="21"/>
  <c r="L2659" i="21"/>
  <c r="O1823" i="21"/>
  <c r="Q1803" i="21"/>
  <c r="O2505" i="21"/>
  <c r="K1878" i="21"/>
  <c r="L1586" i="21"/>
  <c r="K1538" i="21"/>
  <c r="P1773" i="21"/>
  <c r="P1543" i="21"/>
  <c r="P1808" i="21"/>
  <c r="P1563" i="21"/>
  <c r="O1454" i="21"/>
  <c r="K1336" i="21"/>
  <c r="L1290" i="21"/>
  <c r="P1200" i="21"/>
  <c r="K2450" i="21"/>
  <c r="K2440" i="21"/>
  <c r="L2738" i="21"/>
  <c r="Q2327" i="21"/>
  <c r="L2594" i="21"/>
  <c r="L2635" i="21"/>
  <c r="L2409" i="21"/>
  <c r="L2605" i="21"/>
  <c r="L2379" i="21"/>
  <c r="L2346" i="21"/>
  <c r="L2575" i="21"/>
  <c r="L2505" i="21"/>
  <c r="L2356" i="21"/>
  <c r="Q1513" i="21"/>
  <c r="Q1713" i="21"/>
  <c r="O2469" i="21"/>
  <c r="O2530" i="21"/>
  <c r="L2661" i="21"/>
  <c r="K1778" i="21"/>
  <c r="K1773" i="21"/>
  <c r="Q1479" i="21"/>
  <c r="L1811" i="21"/>
  <c r="L1581" i="21"/>
  <c r="L1601" i="21"/>
  <c r="P1878" i="21"/>
  <c r="P1653" i="21"/>
  <c r="P1788" i="21"/>
  <c r="P1558" i="21"/>
  <c r="P1823" i="21"/>
  <c r="O1911" i="21"/>
  <c r="Q1483" i="21"/>
  <c r="O1698" i="21"/>
  <c r="Q1828" i="21"/>
  <c r="O2611" i="21"/>
  <c r="O2761" i="21"/>
  <c r="O2521" i="21"/>
  <c r="K1513" i="21"/>
  <c r="L1662" i="21"/>
  <c r="P1324" i="21"/>
  <c r="P1338" i="21"/>
  <c r="P1349" i="21"/>
  <c r="L2685" i="21"/>
  <c r="K2521" i="21"/>
  <c r="L2711" i="21"/>
  <c r="Q1808" i="21"/>
  <c r="O2736" i="21"/>
  <c r="Q2307" i="21"/>
  <c r="Q2566" i="21"/>
  <c r="O2741" i="21"/>
  <c r="K1738" i="21"/>
  <c r="L1535" i="21"/>
  <c r="K1838" i="21"/>
  <c r="P1593" i="21"/>
  <c r="P1628" i="21"/>
  <c r="P1663" i="21"/>
  <c r="P1603" i="21"/>
  <c r="O1723" i="21"/>
  <c r="K1190" i="21"/>
  <c r="K1222" i="21"/>
  <c r="O1334" i="21"/>
  <c r="P1411" i="21"/>
  <c r="K1478" i="21"/>
  <c r="K1473" i="21"/>
  <c r="K1728" i="21"/>
  <c r="K1823" i="21"/>
  <c r="P1733" i="21"/>
  <c r="P1753" i="21"/>
  <c r="P1448" i="21"/>
  <c r="P1918" i="21"/>
  <c r="K1356" i="21"/>
  <c r="K1286" i="21"/>
  <c r="Q1548" i="21"/>
  <c r="O2591" i="21"/>
  <c r="O1203" i="21"/>
  <c r="O1278" i="21"/>
  <c r="O1310" i="21"/>
  <c r="P1348" i="21"/>
  <c r="K1407" i="21"/>
  <c r="L2555" i="21"/>
  <c r="K1563" i="21"/>
  <c r="L1477" i="21"/>
  <c r="O1474" i="21"/>
  <c r="L1739" i="21"/>
  <c r="P1578" i="21"/>
  <c r="P1613" i="21"/>
  <c r="P1713" i="21"/>
  <c r="P1748" i="21"/>
  <c r="P2274" i="21"/>
  <c r="P2098" i="21"/>
  <c r="P1187" i="21"/>
  <c r="Q2636" i="21"/>
  <c r="K1184" i="21"/>
  <c r="K1197" i="21"/>
  <c r="K1216" i="21"/>
  <c r="P1248" i="21"/>
  <c r="K1254" i="21"/>
  <c r="Q1260" i="21"/>
  <c r="Q1266" i="21"/>
  <c r="Q1291" i="21"/>
  <c r="Q1304" i="21"/>
  <c r="K1323" i="21"/>
  <c r="K1335" i="21"/>
  <c r="Q1348" i="21"/>
  <c r="Q1361" i="21"/>
  <c r="L1429" i="21"/>
  <c r="K1447" i="21"/>
  <c r="K1452" i="21"/>
  <c r="K1492" i="21"/>
  <c r="P1497" i="21"/>
  <c r="K1537" i="21"/>
  <c r="L2653" i="21"/>
  <c r="K1708" i="21"/>
  <c r="K1698" i="21"/>
  <c r="K1798" i="21"/>
  <c r="K1255" i="21"/>
  <c r="Q1608" i="21"/>
  <c r="L2714" i="21"/>
  <c r="K1693" i="21"/>
  <c r="L1539" i="21"/>
  <c r="K1793" i="21"/>
  <c r="K1788" i="21"/>
  <c r="P1723" i="21"/>
  <c r="P1493" i="21"/>
  <c r="P1758" i="21"/>
  <c r="P1336" i="21"/>
  <c r="P1232" i="21"/>
  <c r="K2772" i="21"/>
  <c r="L2441" i="21"/>
  <c r="L2642" i="21"/>
  <c r="L2571" i="21"/>
  <c r="L2612" i="21"/>
  <c r="O1558" i="21"/>
  <c r="O2234" i="21"/>
  <c r="Q2247" i="21"/>
  <c r="O2506" i="21"/>
  <c r="Q2486" i="21"/>
  <c r="O2625" i="21"/>
  <c r="Q1242" i="21"/>
  <c r="P1399" i="21"/>
  <c r="P1408" i="21"/>
  <c r="P1412" i="21"/>
  <c r="L1425" i="21"/>
  <c r="O2765" i="21"/>
  <c r="Q2745" i="21"/>
  <c r="Q2305" i="21"/>
  <c r="O2325" i="21"/>
  <c r="O2393" i="21"/>
  <c r="K2463" i="21"/>
  <c r="K2453" i="21"/>
  <c r="O2499" i="21"/>
  <c r="Q2489" i="21"/>
  <c r="Q2479" i="21"/>
  <c r="O2544" i="21"/>
  <c r="O2534" i="21"/>
  <c r="O2514" i="21"/>
  <c r="Q2579" i="21"/>
  <c r="O2594" i="21"/>
  <c r="O2629" i="21"/>
  <c r="K2696" i="21"/>
  <c r="Q2719" i="21"/>
  <c r="K1547" i="21"/>
  <c r="P1557" i="21"/>
  <c r="K1582" i="21"/>
  <c r="P1592" i="21"/>
  <c r="P1607" i="21"/>
  <c r="P1642" i="21"/>
  <c r="K1657" i="21"/>
  <c r="K1667" i="21"/>
  <c r="P1677" i="21"/>
  <c r="K1682" i="21"/>
  <c r="K1692" i="21"/>
  <c r="P1747" i="21"/>
  <c r="P1752" i="21"/>
  <c r="P1792" i="21"/>
  <c r="K1812" i="21"/>
  <c r="P1817" i="21"/>
  <c r="K1827" i="21"/>
  <c r="K1847" i="21"/>
  <c r="K1882" i="21"/>
  <c r="P1892" i="21"/>
  <c r="Q1903" i="21"/>
  <c r="O1923" i="21"/>
  <c r="P1950" i="21"/>
  <c r="Q1963" i="21"/>
  <c r="K1990" i="21"/>
  <c r="K2030" i="21"/>
  <c r="O2043" i="21"/>
  <c r="K2050" i="21"/>
  <c r="P2090" i="21"/>
  <c r="K2110" i="21"/>
  <c r="K2116" i="21"/>
  <c r="Q2122" i="21"/>
  <c r="K2128" i="21"/>
  <c r="Q2134" i="21"/>
  <c r="K2147" i="21"/>
  <c r="Q2153" i="21"/>
  <c r="K2173" i="21"/>
  <c r="Q2186" i="21"/>
  <c r="P2193" i="21"/>
  <c r="K2206" i="21"/>
  <c r="Q2219" i="21"/>
  <c r="K2246" i="21"/>
  <c r="P2266" i="21"/>
  <c r="Q2279" i="21"/>
  <c r="K2286" i="21"/>
  <c r="Q2299" i="21"/>
  <c r="K2306" i="21"/>
  <c r="Q2319" i="21"/>
  <c r="Q2339" i="21"/>
  <c r="Q2360" i="21"/>
  <c r="P2367" i="21"/>
  <c r="Q2380" i="21"/>
  <c r="K2387" i="21"/>
  <c r="K2397" i="21"/>
  <c r="K2407" i="21"/>
  <c r="K2417" i="21"/>
  <c r="K2427" i="21"/>
  <c r="P2943" i="21"/>
  <c r="Q2946" i="21"/>
  <c r="P2953" i="21"/>
  <c r="Q2956" i="21"/>
  <c r="P2963" i="21"/>
  <c r="Q2966" i="21"/>
  <c r="P2973" i="21"/>
  <c r="Q2976" i="21"/>
  <c r="P2983" i="21"/>
  <c r="Q2986" i="21"/>
  <c r="P2993" i="21"/>
  <c r="Q2996" i="21"/>
  <c r="P3003" i="21"/>
  <c r="Q3006" i="21"/>
  <c r="P3013" i="21"/>
  <c r="Q3016" i="21"/>
  <c r="P3023" i="21"/>
  <c r="Q3026" i="21"/>
  <c r="Q3162" i="21"/>
  <c r="K3167" i="21"/>
  <c r="Q3172" i="21"/>
  <c r="Q3186" i="21"/>
  <c r="Q3200" i="21"/>
  <c r="Q3214" i="21"/>
  <c r="Q3228" i="21"/>
  <c r="Q3242" i="21"/>
  <c r="O2603" i="21"/>
  <c r="P2320" i="21"/>
  <c r="O2487" i="21"/>
  <c r="O2612" i="21"/>
  <c r="O2627" i="21"/>
  <c r="K2688" i="21"/>
  <c r="O2707" i="21"/>
  <c r="L1534" i="21"/>
  <c r="L1588" i="21"/>
  <c r="L1453" i="21"/>
  <c r="L1728" i="21"/>
  <c r="L1993" i="21"/>
  <c r="Q1360" i="21"/>
  <c r="O1339" i="21"/>
  <c r="L1327" i="21"/>
  <c r="K2740" i="21"/>
  <c r="L1542" i="21"/>
  <c r="L2105" i="21"/>
  <c r="L2101" i="21"/>
  <c r="Q1427" i="21"/>
  <c r="O1427" i="21"/>
  <c r="O2578" i="21"/>
  <c r="K1203" i="21"/>
  <c r="K1278" i="21"/>
  <c r="P1278" i="21"/>
  <c r="Q1389" i="21"/>
  <c r="O1389" i="21"/>
  <c r="Q1415" i="21"/>
  <c r="O1415" i="21"/>
  <c r="Q1441" i="21"/>
  <c r="O1441" i="21"/>
  <c r="K1689" i="21"/>
  <c r="K1403" i="21"/>
  <c r="Q2774" i="21"/>
  <c r="O2774" i="21"/>
  <c r="L1680" i="21"/>
  <c r="O1350" i="21"/>
  <c r="Q1350" i="21"/>
  <c r="Q1352" i="21"/>
  <c r="O1352" i="21"/>
  <c r="Q1437" i="21"/>
  <c r="O1437" i="21"/>
  <c r="O1374" i="21"/>
  <c r="Q1385" i="21"/>
  <c r="O1385" i="21"/>
  <c r="Q1407" i="21"/>
  <c r="O1407" i="21"/>
  <c r="Q1411" i="21"/>
  <c r="O1411" i="21"/>
  <c r="Q1433" i="21"/>
  <c r="O1433" i="21"/>
  <c r="K1457" i="21"/>
  <c r="P1467" i="21"/>
  <c r="K1467" i="21"/>
  <c r="K1472" i="21"/>
  <c r="P1477" i="21"/>
  <c r="K1482" i="21"/>
  <c r="K1487" i="21"/>
  <c r="K1517" i="21"/>
  <c r="K1527" i="21"/>
  <c r="K1632" i="21"/>
  <c r="P1652" i="21"/>
  <c r="K1697" i="21"/>
  <c r="K1712" i="21"/>
  <c r="K1767" i="21"/>
  <c r="K1777" i="21"/>
  <c r="P1802" i="21"/>
  <c r="P1807" i="21"/>
  <c r="K1862" i="21"/>
  <c r="K1872" i="21"/>
  <c r="K1877" i="21"/>
  <c r="P1897" i="21"/>
  <c r="Q1983" i="21"/>
  <c r="O2239" i="21"/>
  <c r="K2326" i="21"/>
  <c r="K2346" i="21"/>
  <c r="K2462" i="21"/>
  <c r="K2452" i="21"/>
  <c r="K2442" i="21"/>
  <c r="P2507" i="21"/>
  <c r="P2483" i="21"/>
  <c r="O1730" i="21"/>
  <c r="L2709" i="21"/>
  <c r="L2609" i="21"/>
  <c r="K2563" i="21"/>
  <c r="O2543" i="21"/>
  <c r="K2584" i="21"/>
  <c r="L2584" i="21"/>
  <c r="K2573" i="21"/>
  <c r="L2573" i="21"/>
  <c r="L2712" i="21"/>
  <c r="O2091" i="21"/>
  <c r="Q2091" i="21"/>
  <c r="Q1403" i="21"/>
  <c r="O1403" i="21"/>
  <c r="Q1429" i="21"/>
  <c r="O1429" i="21"/>
  <c r="K2441" i="21"/>
  <c r="L1442" i="21"/>
  <c r="L1437" i="21"/>
  <c r="L1775" i="21"/>
  <c r="O1924" i="21"/>
  <c r="Q1924" i="21"/>
  <c r="Q1194" i="21"/>
  <c r="O1194" i="21"/>
  <c r="L1208" i="21"/>
  <c r="K2765" i="21"/>
  <c r="L2765" i="21"/>
  <c r="K2606" i="21"/>
  <c r="L2606" i="21"/>
  <c r="K2755" i="21"/>
  <c r="L2755" i="21"/>
  <c r="K2596" i="21"/>
  <c r="L2596" i="21"/>
  <c r="K2745" i="21"/>
  <c r="L2745" i="21"/>
  <c r="K2437" i="21"/>
  <c r="L2437" i="21"/>
  <c r="L2442" i="21"/>
  <c r="L2750" i="21"/>
  <c r="O1215" i="21"/>
  <c r="Q1215" i="21"/>
  <c r="P2701" i="21"/>
  <c r="Q2470" i="21"/>
  <c r="L2360" i="21"/>
  <c r="L2165" i="21"/>
  <c r="O1988" i="21"/>
  <c r="K1861" i="21"/>
  <c r="P1680" i="21"/>
  <c r="P1602" i="21"/>
  <c r="P1225" i="21"/>
  <c r="L1225" i="21"/>
  <c r="K2500" i="21"/>
  <c r="L2500" i="21"/>
  <c r="K2644" i="21"/>
  <c r="L2644" i="21"/>
  <c r="P2385" i="21"/>
  <c r="O2327" i="21"/>
  <c r="L2149" i="21"/>
  <c r="L1899" i="21"/>
  <c r="L1878" i="21"/>
  <c r="Q1634" i="21"/>
  <c r="O1478" i="21"/>
  <c r="L1250" i="21"/>
  <c r="L2763" i="21"/>
  <c r="L2707" i="21"/>
  <c r="L2455" i="21"/>
  <c r="Q1444" i="21"/>
  <c r="O1444" i="21"/>
  <c r="K1237" i="21"/>
  <c r="L1237" i="21"/>
  <c r="L1242" i="21"/>
  <c r="Q1268" i="21"/>
  <c r="O1268" i="21"/>
  <c r="Q1255" i="21"/>
  <c r="O1255" i="21"/>
  <c r="Q2233" i="21"/>
  <c r="Q2097" i="21"/>
  <c r="O1605" i="21"/>
  <c r="L1570" i="21"/>
  <c r="L1510" i="21"/>
  <c r="P2690" i="21"/>
  <c r="Q2677" i="21"/>
  <c r="Q2469" i="21"/>
  <c r="Q2458" i="21"/>
  <c r="O2401" i="21"/>
  <c r="O1934" i="21"/>
  <c r="O1550" i="21"/>
  <c r="O1525" i="21"/>
  <c r="L1403" i="21"/>
  <c r="K1348" i="21"/>
  <c r="K1295" i="21"/>
  <c r="L2652" i="21"/>
  <c r="K2468" i="21"/>
  <c r="L1298" i="21"/>
  <c r="K2561" i="21"/>
  <c r="L2561" i="21"/>
  <c r="K2551" i="21"/>
  <c r="L2551" i="21"/>
  <c r="K2700" i="21"/>
  <c r="L2700" i="21"/>
  <c r="L2526" i="21"/>
  <c r="P2722" i="21"/>
  <c r="L2722" i="21"/>
  <c r="L2578" i="21"/>
  <c r="L1398" i="21"/>
  <c r="L2558" i="21"/>
  <c r="L2616" i="21"/>
  <c r="L1206" i="21"/>
  <c r="L1833" i="21"/>
  <c r="L1633" i="21"/>
  <c r="Q2570" i="21"/>
  <c r="O2396" i="21"/>
  <c r="O2307" i="21"/>
  <c r="O2288" i="21"/>
  <c r="L2102" i="21"/>
  <c r="O1932" i="21"/>
  <c r="P1604" i="21"/>
  <c r="Q1495" i="21"/>
  <c r="K1248" i="21"/>
  <c r="K2732" i="21"/>
  <c r="L2619" i="21"/>
  <c r="L2435" i="21"/>
  <c r="L1614" i="21"/>
  <c r="P1782" i="21"/>
  <c r="P1587" i="21"/>
  <c r="P1852" i="21"/>
  <c r="P1622" i="21"/>
  <c r="P1192" i="21"/>
  <c r="L1192" i="21"/>
  <c r="O2592" i="21"/>
  <c r="L1803" i="21"/>
  <c r="L1648" i="21"/>
  <c r="P2617" i="21"/>
  <c r="P2605" i="21"/>
  <c r="Q2513" i="21"/>
  <c r="Q1544" i="21"/>
  <c r="Q1345" i="21"/>
  <c r="O1226" i="21"/>
  <c r="L1747" i="21"/>
  <c r="P1890" i="21"/>
  <c r="L1890" i="21"/>
  <c r="P1499" i="21"/>
  <c r="L1499" i="21"/>
  <c r="L2586" i="21"/>
  <c r="L2629" i="21"/>
  <c r="L2670" i="21"/>
  <c r="O2637" i="21"/>
  <c r="L1784" i="21"/>
  <c r="L1743" i="21"/>
  <c r="P1715" i="21"/>
  <c r="L1715" i="21"/>
  <c r="P2735" i="21"/>
  <c r="L2717" i="21"/>
  <c r="Q1380" i="21"/>
  <c r="O1380" i="21"/>
  <c r="Q1405" i="21"/>
  <c r="O1405" i="21"/>
  <c r="K1423" i="21"/>
  <c r="Q1431" i="21"/>
  <c r="O1431" i="21"/>
  <c r="Q2320" i="21"/>
  <c r="L2568" i="21"/>
  <c r="L1634" i="21"/>
  <c r="O1664" i="21"/>
  <c r="L2424" i="21"/>
  <c r="L1435" i="21"/>
  <c r="L1388" i="21"/>
  <c r="Q1362" i="21"/>
  <c r="L1343" i="21"/>
  <c r="O1291" i="21"/>
  <c r="Q1198" i="21"/>
  <c r="P1183" i="21"/>
  <c r="L2702" i="21"/>
  <c r="L2614" i="21"/>
  <c r="L2510" i="21"/>
  <c r="L1703" i="21"/>
  <c r="P2697" i="21"/>
  <c r="O1756" i="21"/>
  <c r="L2758" i="21"/>
  <c r="L2727" i="21"/>
  <c r="L2447" i="21"/>
  <c r="Q1853" i="21"/>
  <c r="O1853" i="21"/>
  <c r="O2512" i="21"/>
  <c r="P2453" i="21"/>
  <c r="Q1958" i="21"/>
  <c r="Q1868" i="21"/>
  <c r="O1829" i="21"/>
  <c r="O1420" i="21"/>
  <c r="Q1341" i="21"/>
  <c r="P1290" i="21"/>
  <c r="L2770" i="21"/>
  <c r="P1308" i="21"/>
  <c r="K2744" i="21"/>
  <c r="L2744" i="21"/>
  <c r="L2622" i="21"/>
  <c r="O2497" i="21"/>
  <c r="L2419" i="21"/>
  <c r="L1469" i="21"/>
  <c r="L1252" i="21"/>
  <c r="L1554" i="21"/>
  <c r="Q2731" i="21"/>
  <c r="Q2718" i="21"/>
  <c r="Q2635" i="21"/>
  <c r="P2076" i="21"/>
  <c r="Q1454" i="21"/>
  <c r="Q1193" i="21"/>
  <c r="O1193" i="21"/>
  <c r="Q2569" i="21"/>
  <c r="Q2559" i="21"/>
  <c r="Q2614" i="21"/>
  <c r="Q2604" i="21"/>
  <c r="Q2659" i="21"/>
  <c r="Q2649" i="21"/>
  <c r="Q2639" i="21"/>
  <c r="P2666" i="21"/>
  <c r="P2676" i="21"/>
  <c r="K2686" i="21"/>
  <c r="Q2729" i="21"/>
  <c r="Q2709" i="21"/>
  <c r="Q2755" i="21"/>
  <c r="K2687" i="21"/>
  <c r="K2677" i="21"/>
  <c r="K2667" i="21"/>
  <c r="Q1367" i="21"/>
  <c r="Q1371" i="21"/>
  <c r="Q2115" i="21"/>
  <c r="O2084" i="21"/>
  <c r="Q2205" i="21"/>
  <c r="Q2172" i="21"/>
  <c r="O2069" i="21"/>
  <c r="O2036" i="21"/>
  <c r="L1771" i="21"/>
  <c r="L1596" i="21"/>
  <c r="L1310" i="21"/>
  <c r="P1203" i="21"/>
  <c r="Q1298" i="21"/>
  <c r="Q1936" i="21"/>
  <c r="Q2220" i="21"/>
  <c r="Q2300" i="21"/>
  <c r="O2141" i="21"/>
  <c r="O2764" i="21"/>
  <c r="O2523" i="21"/>
  <c r="O2628" i="21"/>
  <c r="O2647" i="21"/>
  <c r="O2754" i="21"/>
  <c r="L2691" i="21"/>
  <c r="L1512" i="21"/>
  <c r="L1777" i="21"/>
  <c r="P2016" i="21"/>
  <c r="K1936" i="21"/>
  <c r="L1279" i="21"/>
  <c r="L2730" i="21"/>
  <c r="Q2292" i="21"/>
  <c r="O2064" i="21"/>
  <c r="O2557" i="21"/>
  <c r="K2003" i="21"/>
  <c r="P2247" i="21"/>
  <c r="P2071" i="21"/>
  <c r="P2239" i="21"/>
  <c r="P2063" i="21"/>
  <c r="K1991" i="21"/>
  <c r="K2159" i="21"/>
  <c r="K1983" i="21"/>
  <c r="P2227" i="21"/>
  <c r="P2051" i="21"/>
  <c r="P2219" i="21"/>
  <c r="P2043" i="21"/>
  <c r="Q1560" i="21"/>
  <c r="O2638" i="21"/>
  <c r="Q2440" i="21"/>
  <c r="L1817" i="21"/>
  <c r="K1577" i="21"/>
  <c r="L1831" i="21"/>
  <c r="L1523" i="21"/>
  <c r="L1518" i="21"/>
  <c r="K2186" i="21"/>
  <c r="P2765" i="21"/>
  <c r="O2533" i="21"/>
  <c r="L1566" i="21"/>
  <c r="K1320" i="21"/>
  <c r="O2498" i="21"/>
  <c r="O2593" i="21"/>
  <c r="L1898" i="21"/>
  <c r="P1996" i="21"/>
  <c r="K2272" i="21"/>
  <c r="K2096" i="21"/>
  <c r="P2148" i="21"/>
  <c r="O2462" i="21"/>
  <c r="O2602" i="21"/>
  <c r="O2743" i="21"/>
  <c r="Q1213" i="21"/>
  <c r="K1332" i="21"/>
  <c r="Q3184" i="21"/>
  <c r="O3198" i="21"/>
  <c r="Q3212" i="21"/>
  <c r="Q3226" i="21"/>
  <c r="Q3240" i="21"/>
  <c r="P2070" i="21"/>
  <c r="L2170" i="21"/>
  <c r="K1236" i="21"/>
  <c r="P1249" i="21"/>
  <c r="P2361" i="21"/>
  <c r="P2443" i="21"/>
  <c r="P2639" i="21"/>
  <c r="L2660" i="21"/>
  <c r="O2717" i="21"/>
  <c r="O2477" i="21"/>
  <c r="Q1909" i="21"/>
  <c r="L2253" i="21"/>
  <c r="L1323" i="21"/>
  <c r="P1266" i="21"/>
  <c r="L2537" i="21"/>
  <c r="K2373" i="21"/>
  <c r="Q2393" i="21"/>
  <c r="O2648" i="21"/>
  <c r="O2708" i="21"/>
  <c r="L2244" i="21"/>
  <c r="L2228" i="21"/>
  <c r="L2224" i="21"/>
  <c r="L2220" i="21"/>
  <c r="L2044" i="21"/>
  <c r="O2488" i="21"/>
  <c r="O2577" i="21"/>
  <c r="O2727" i="21"/>
  <c r="O2522" i="21"/>
  <c r="P2159" i="21"/>
  <c r="P1185" i="21"/>
  <c r="Q1969" i="21"/>
  <c r="O2567" i="21"/>
  <c r="O2548" i="21"/>
  <c r="O1284" i="21"/>
  <c r="L2773" i="21"/>
  <c r="K2122" i="21"/>
  <c r="P2186" i="21"/>
  <c r="K2508" i="21"/>
  <c r="K2497" i="21"/>
  <c r="L2646" i="21"/>
  <c r="K2487" i="21"/>
  <c r="K2477" i="21"/>
  <c r="P2319" i="21"/>
  <c r="O2192" i="21"/>
  <c r="O2622" i="21"/>
  <c r="Q2763" i="21"/>
  <c r="O2753" i="21"/>
  <c r="K2585" i="21"/>
  <c r="L1870" i="21"/>
  <c r="L1562" i="21"/>
  <c r="P1320" i="21"/>
  <c r="O2450" i="21"/>
  <c r="O1305" i="21"/>
  <c r="Q2260" i="21"/>
  <c r="Q2280" i="21"/>
  <c r="O2657" i="21"/>
  <c r="O2613" i="21"/>
  <c r="O2558" i="21"/>
  <c r="O2663" i="21"/>
  <c r="L1860" i="21"/>
  <c r="L1629" i="21"/>
  <c r="P2630" i="21"/>
  <c r="Q2534" i="21"/>
  <c r="L2471" i="21"/>
  <c r="Q2461" i="21"/>
  <c r="K2388" i="21"/>
  <c r="L2238" i="21"/>
  <c r="Q2084" i="21"/>
  <c r="Q1583" i="21"/>
  <c r="Q1558" i="21"/>
  <c r="K2666" i="21"/>
  <c r="L2572" i="21"/>
  <c r="K1623" i="21"/>
  <c r="L1649" i="21"/>
  <c r="P1457" i="21"/>
  <c r="P1447" i="21"/>
  <c r="P3167" i="21"/>
  <c r="P2696" i="21"/>
  <c r="L1884" i="21"/>
  <c r="P1657" i="21"/>
  <c r="O1316" i="21"/>
  <c r="K2676" i="21"/>
  <c r="K1477" i="21"/>
  <c r="K1772" i="21"/>
  <c r="K1687" i="21"/>
  <c r="P1887" i="21"/>
  <c r="O2709" i="21"/>
  <c r="L2295" i="21"/>
  <c r="O2195" i="21"/>
  <c r="O2134" i="21"/>
  <c r="L1660" i="21"/>
  <c r="L1626" i="21"/>
  <c r="L1555" i="21"/>
  <c r="O2319" i="21"/>
  <c r="P2306" i="21"/>
  <c r="O2279" i="21"/>
  <c r="L1921" i="21"/>
  <c r="O1518" i="21"/>
  <c r="O1361" i="21"/>
  <c r="P1197" i="21"/>
  <c r="L2582" i="21"/>
  <c r="O2549" i="21"/>
  <c r="K1802" i="21"/>
  <c r="L1810" i="21"/>
  <c r="P1707" i="21"/>
  <c r="Q1474" i="21"/>
  <c r="L1502" i="21"/>
  <c r="P1767" i="21"/>
  <c r="O1578" i="21"/>
  <c r="L3013" i="21"/>
  <c r="L2993" i="21"/>
  <c r="L2973" i="21"/>
  <c r="L2953" i="21"/>
  <c r="L2374" i="21"/>
  <c r="O2219" i="21"/>
  <c r="O2051" i="21"/>
  <c r="O1347" i="21"/>
  <c r="P1335" i="21"/>
  <c r="P1216" i="21"/>
  <c r="L2570" i="21"/>
  <c r="K1707" i="21"/>
  <c r="K1702" i="21"/>
  <c r="K1737" i="21"/>
  <c r="K1502" i="21"/>
  <c r="P1537" i="21"/>
  <c r="Q2594" i="21"/>
  <c r="P2206" i="21"/>
  <c r="O1515" i="21"/>
  <c r="K1677" i="21"/>
  <c r="K1815" i="21"/>
  <c r="O1690" i="21"/>
  <c r="L1578" i="21"/>
  <c r="O2122" i="21"/>
  <c r="Q2018" i="21"/>
  <c r="L1891" i="21"/>
  <c r="P1739" i="21"/>
  <c r="O1266" i="21"/>
  <c r="K1732" i="21"/>
  <c r="P1877" i="21"/>
  <c r="L1603" i="21"/>
  <c r="O3242" i="21"/>
  <c r="O3016" i="21"/>
  <c r="O2996" i="21"/>
  <c r="O2976" i="21"/>
  <c r="O2956" i="21"/>
  <c r="P2682" i="21"/>
  <c r="P2417" i="21"/>
  <c r="L2404" i="21"/>
  <c r="O2205" i="21"/>
  <c r="O1983" i="21"/>
  <c r="O1324" i="21"/>
  <c r="L2445" i="21"/>
  <c r="P1812" i="21"/>
  <c r="P1582" i="21"/>
  <c r="P1617" i="21"/>
  <c r="P1867" i="21"/>
  <c r="P1452" i="21"/>
  <c r="L2235" i="21"/>
  <c r="L2231" i="21"/>
  <c r="P1910" i="21"/>
  <c r="O3228" i="21"/>
  <c r="Q2499" i="21"/>
  <c r="O2395" i="21"/>
  <c r="P2346" i="21"/>
  <c r="O2322" i="21"/>
  <c r="P2246" i="21"/>
  <c r="P2030" i="21"/>
  <c r="Q1850" i="21"/>
  <c r="P1254" i="21"/>
  <c r="K1662" i="21"/>
  <c r="P1632" i="21"/>
  <c r="L1483" i="21"/>
  <c r="P2387" i="21"/>
  <c r="O2479" i="21"/>
  <c r="L1585" i="21"/>
  <c r="O3214" i="21"/>
  <c r="L3020" i="21"/>
  <c r="L3000" i="21"/>
  <c r="L2980" i="21"/>
  <c r="L2960" i="21"/>
  <c r="P2712" i="21"/>
  <c r="L2373" i="21"/>
  <c r="O2360" i="21"/>
  <c r="O1903" i="21"/>
  <c r="L1793" i="21"/>
  <c r="L1764" i="21"/>
  <c r="L1736" i="21"/>
  <c r="L1721" i="21"/>
  <c r="L1683" i="21"/>
  <c r="P1323" i="21"/>
  <c r="L2672" i="21"/>
  <c r="K1892" i="21"/>
  <c r="L1798" i="21"/>
  <c r="L1770" i="21"/>
  <c r="O3200" i="21"/>
  <c r="L2395" i="21"/>
  <c r="O1963" i="21"/>
  <c r="P1512" i="21"/>
  <c r="P1492" i="21"/>
  <c r="O1450" i="21"/>
  <c r="O1322" i="21"/>
  <c r="O1304" i="21"/>
  <c r="P1184" i="21"/>
  <c r="K1627" i="21"/>
  <c r="K1727" i="21"/>
  <c r="K1867" i="21"/>
  <c r="L1708" i="21"/>
  <c r="O1475" i="21"/>
  <c r="Q1475" i="21"/>
  <c r="P1702" i="21"/>
  <c r="Q2765" i="21"/>
  <c r="O2719" i="21"/>
  <c r="L1444" i="21"/>
  <c r="O3233" i="21"/>
  <c r="Q2756" i="21"/>
  <c r="Q2508" i="21"/>
  <c r="L2303" i="21"/>
  <c r="L1875" i="21"/>
  <c r="P1862" i="21"/>
  <c r="L1820" i="21"/>
  <c r="L1619" i="21"/>
  <c r="L1516" i="21"/>
  <c r="L1546" i="21"/>
  <c r="P1737" i="21"/>
  <c r="O2755" i="21"/>
  <c r="O2524" i="21"/>
  <c r="L1691" i="21"/>
  <c r="O3186" i="21"/>
  <c r="O3172" i="21"/>
  <c r="O2058" i="21"/>
  <c r="L2589" i="21"/>
  <c r="K1857" i="21"/>
  <c r="K1567" i="21"/>
  <c r="K1832" i="21"/>
  <c r="O3205" i="21"/>
  <c r="P2486" i="21"/>
  <c r="P2407" i="21"/>
  <c r="P2326" i="21"/>
  <c r="L1888" i="21"/>
  <c r="P1847" i="21"/>
  <c r="P1547" i="21"/>
  <c r="O1320" i="21"/>
  <c r="K1592" i="21"/>
  <c r="K1852" i="21"/>
  <c r="K1622" i="21"/>
  <c r="K1887" i="21"/>
  <c r="K1614" i="21"/>
  <c r="L1678" i="21"/>
  <c r="P1822" i="21"/>
  <c r="P1612" i="21"/>
  <c r="P1882" i="21"/>
  <c r="L3023" i="21"/>
  <c r="L3003" i="21"/>
  <c r="L2983" i="21"/>
  <c r="L2963" i="21"/>
  <c r="L2943" i="21"/>
  <c r="O2380" i="21"/>
  <c r="O2339" i="21"/>
  <c r="O2186" i="21"/>
  <c r="O1718" i="21"/>
  <c r="K1797" i="21"/>
  <c r="K1557" i="21"/>
  <c r="P2128" i="21"/>
  <c r="Q3219" i="21"/>
  <c r="O3177" i="21"/>
  <c r="O3162" i="21"/>
  <c r="O2406" i="21"/>
  <c r="O2153" i="21"/>
  <c r="O1504" i="21"/>
  <c r="K1617" i="21"/>
  <c r="K1652" i="21"/>
  <c r="K1532" i="21"/>
  <c r="L1835" i="21"/>
  <c r="O3191" i="21"/>
  <c r="L2415" i="21"/>
  <c r="L2384" i="21"/>
  <c r="O2299" i="21"/>
  <c r="P1777" i="21"/>
  <c r="Q1645" i="21"/>
  <c r="L1563" i="21"/>
  <c r="L1376" i="21"/>
  <c r="L2542" i="21"/>
  <c r="K1552" i="21"/>
  <c r="L1638" i="21"/>
  <c r="K1787" i="21"/>
  <c r="P1762" i="21"/>
  <c r="P1532" i="21"/>
  <c r="L1666" i="21"/>
  <c r="L1458" i="21"/>
  <c r="L1853" i="21"/>
  <c r="O3026" i="21"/>
  <c r="O3006" i="21"/>
  <c r="O2986" i="21"/>
  <c r="O2966" i="21"/>
  <c r="O2946" i="21"/>
  <c r="L2363" i="21"/>
  <c r="L2055" i="21"/>
  <c r="O1859" i="21"/>
  <c r="Q1318" i="21"/>
  <c r="O1260" i="21"/>
  <c r="L2667" i="21"/>
  <c r="P1697" i="21"/>
  <c r="P1732" i="21"/>
  <c r="P1487" i="21"/>
  <c r="O2489" i="21"/>
  <c r="L1650" i="21"/>
  <c r="Q2514" i="21"/>
  <c r="K1678" i="21"/>
  <c r="K1612" i="21"/>
  <c r="K1782" i="21"/>
  <c r="P1517" i="21"/>
  <c r="L1278" i="21"/>
  <c r="K1837" i="21"/>
  <c r="K1602" i="21"/>
  <c r="K1597" i="21"/>
  <c r="P1722" i="21"/>
  <c r="P1757" i="21"/>
  <c r="P1712" i="21"/>
  <c r="P1482" i="21"/>
  <c r="K1930" i="21"/>
  <c r="L1998" i="21"/>
  <c r="P1990" i="21"/>
  <c r="L2533" i="21"/>
  <c r="P1462" i="21"/>
  <c r="P1970" i="21"/>
  <c r="L1382" i="21"/>
  <c r="L2669" i="21"/>
  <c r="L2680" i="21"/>
  <c r="L2454" i="21"/>
  <c r="O2569" i="21"/>
  <c r="Q2128" i="21"/>
  <c r="Q2193" i="21"/>
  <c r="P1692" i="21"/>
  <c r="P1527" i="21"/>
  <c r="O2729" i="21"/>
  <c r="Q1923" i="21"/>
  <c r="Q1210" i="21"/>
  <c r="Q1229" i="21"/>
  <c r="O2442" i="21"/>
  <c r="L1446" i="21"/>
  <c r="L1377" i="21"/>
  <c r="Q2259" i="21"/>
  <c r="O2604" i="21"/>
  <c r="P1727" i="21"/>
  <c r="P1682" i="21"/>
  <c r="P1637" i="21"/>
  <c r="P2173" i="21"/>
  <c r="P2286" i="21"/>
  <c r="P2110" i="21"/>
  <c r="L1262" i="21"/>
  <c r="L1608" i="21"/>
  <c r="K1757" i="21"/>
  <c r="K1522" i="21"/>
  <c r="P1507" i="21"/>
  <c r="P1772" i="21"/>
  <c r="P1542" i="21"/>
  <c r="P1672" i="21"/>
  <c r="K1235" i="21"/>
  <c r="O2745" i="21"/>
  <c r="O2452" i="21"/>
  <c r="P1572" i="21"/>
  <c r="P1837" i="21"/>
  <c r="K2010" i="21"/>
  <c r="O2659" i="21"/>
  <c r="K1807" i="21"/>
  <c r="K1722" i="21"/>
  <c r="P1552" i="21"/>
  <c r="P1662" i="21"/>
  <c r="L1610" i="21"/>
  <c r="L1221" i="21"/>
  <c r="K1194" i="21"/>
  <c r="K1207" i="21"/>
  <c r="K1226" i="21"/>
  <c r="Q1232" i="21"/>
  <c r="Q1238" i="21"/>
  <c r="Q1251" i="21"/>
  <c r="K1288" i="21"/>
  <c r="K1301" i="21"/>
  <c r="Q1326" i="21"/>
  <c r="Q1338" i="21"/>
  <c r="P1345" i="21"/>
  <c r="Q1351" i="21"/>
  <c r="P1358" i="21"/>
  <c r="K1371" i="21"/>
  <c r="K1900" i="21"/>
  <c r="P1920" i="21"/>
  <c r="K1940" i="21"/>
  <c r="K1960" i="21"/>
  <c r="Q1973" i="21"/>
  <c r="O1993" i="21"/>
  <c r="O2013" i="21"/>
  <c r="P2040" i="21"/>
  <c r="P2060" i="21"/>
  <c r="P2080" i="21"/>
  <c r="P2100" i="21"/>
  <c r="P2119" i="21"/>
  <c r="P2131" i="21"/>
  <c r="Q2269" i="21"/>
  <c r="K2296" i="21"/>
  <c r="K2316" i="21"/>
  <c r="Q2329" i="21"/>
  <c r="K2336" i="21"/>
  <c r="Q2349" i="21"/>
  <c r="K2357" i="21"/>
  <c r="Q2370" i="21"/>
  <c r="K2377" i="21"/>
  <c r="Q2390" i="21"/>
  <c r="K2402" i="21"/>
  <c r="K2412" i="21"/>
  <c r="K2422" i="21"/>
  <c r="Q2467" i="21"/>
  <c r="Q2457" i="21"/>
  <c r="Q2447" i="21"/>
  <c r="Q2437" i="21"/>
  <c r="O2504" i="21"/>
  <c r="Q2494" i="21"/>
  <c r="Q2484" i="21"/>
  <c r="Q2474" i="21"/>
  <c r="Q2539" i="21"/>
  <c r="Q2529" i="21"/>
  <c r="Q2519" i="21"/>
  <c r="Q2584" i="21"/>
  <c r="Q2574" i="21"/>
  <c r="Q2564" i="21"/>
  <c r="Q2554" i="21"/>
  <c r="O2619" i="21"/>
  <c r="O2609" i="21"/>
  <c r="O2599" i="21"/>
  <c r="Q2589" i="21"/>
  <c r="Q2654" i="21"/>
  <c r="Q2644" i="21"/>
  <c r="Q2634" i="21"/>
  <c r="O2624" i="21"/>
  <c r="K2661" i="21"/>
  <c r="P2671" i="21"/>
  <c r="P2681" i="21"/>
  <c r="K2691" i="21"/>
  <c r="Q2734" i="21"/>
  <c r="Q2724" i="21"/>
  <c r="Q2714" i="21"/>
  <c r="Q2704" i="21"/>
  <c r="O2770" i="21"/>
  <c r="Q2760" i="21"/>
  <c r="O2750" i="21"/>
  <c r="Q2740" i="21"/>
  <c r="P1872" i="21"/>
  <c r="P1597" i="21"/>
  <c r="Q2772" i="21"/>
  <c r="L1254" i="21"/>
  <c r="P2226" i="21"/>
  <c r="K2193" i="21"/>
  <c r="K1970" i="21"/>
  <c r="L1381" i="21"/>
  <c r="L1311" i="21"/>
  <c r="L2263" i="21"/>
  <c r="L2087" i="21"/>
  <c r="P2147" i="21"/>
  <c r="L2216" i="21"/>
  <c r="P1235" i="21"/>
  <c r="O2579" i="21"/>
  <c r="O2559" i="21"/>
  <c r="K1607" i="21"/>
  <c r="L1667" i="21"/>
  <c r="L1636" i="21"/>
  <c r="L2208" i="21"/>
  <c r="L2032" i="21"/>
  <c r="L2196" i="21"/>
  <c r="L2188" i="21"/>
  <c r="L1331" i="21"/>
  <c r="Q2023" i="21"/>
  <c r="O2614" i="21"/>
  <c r="Q3164" i="21"/>
  <c r="Q2653" i="21"/>
  <c r="L1239" i="21"/>
  <c r="L1351" i="21"/>
  <c r="O3221" i="21"/>
  <c r="O3184" i="21"/>
  <c r="P2730" i="21"/>
  <c r="P2691" i="21"/>
  <c r="Q2504" i="21"/>
  <c r="O2310" i="21"/>
  <c r="L1856" i="21"/>
  <c r="Q1519" i="21"/>
  <c r="Q1377" i="21"/>
  <c r="Q1369" i="21"/>
  <c r="O1238" i="21"/>
  <c r="K2681" i="21"/>
  <c r="K2671" i="21"/>
  <c r="L2639" i="21"/>
  <c r="L2545" i="21"/>
  <c r="L2484" i="21"/>
  <c r="L2443" i="21"/>
  <c r="L1761" i="21"/>
  <c r="L2001" i="21"/>
  <c r="L1929" i="21"/>
  <c r="L1341" i="21"/>
  <c r="L1205" i="21"/>
  <c r="O2539" i="21"/>
  <c r="O2519" i="21"/>
  <c r="L1826" i="21"/>
  <c r="L1201" i="21"/>
  <c r="Q3198" i="21"/>
  <c r="L2223" i="21"/>
  <c r="P2680" i="21"/>
  <c r="K1831" i="21"/>
  <c r="P1667" i="21"/>
  <c r="L1858" i="21"/>
  <c r="K1358" i="21"/>
  <c r="L1340" i="21"/>
  <c r="L2608" i="21"/>
  <c r="O2733" i="21"/>
  <c r="O2763" i="21"/>
  <c r="O2723" i="21"/>
  <c r="O2606" i="21"/>
  <c r="O2566" i="21"/>
  <c r="O2486" i="21"/>
  <c r="O2752" i="21"/>
  <c r="O2713" i="21"/>
  <c r="O2636" i="21"/>
  <c r="O2596" i="21"/>
  <c r="O2478" i="21"/>
  <c r="O2440" i="21"/>
  <c r="O2626" i="21"/>
  <c r="O3207" i="21"/>
  <c r="P2669" i="21"/>
  <c r="P2422" i="21"/>
  <c r="P2377" i="21"/>
  <c r="P2357" i="21"/>
  <c r="P2336" i="21"/>
  <c r="O2095" i="21"/>
  <c r="L2043" i="21"/>
  <c r="L1843" i="21"/>
  <c r="O1629" i="21"/>
  <c r="O1367" i="21"/>
  <c r="P1194" i="21"/>
  <c r="L2658" i="21"/>
  <c r="L1893" i="21"/>
  <c r="L1375" i="21"/>
  <c r="P1371" i="21"/>
  <c r="O1200" i="21"/>
  <c r="O2209" i="21"/>
  <c r="O3226" i="21"/>
  <c r="P2454" i="21"/>
  <c r="O1969" i="21"/>
  <c r="L1616" i="21"/>
  <c r="O1338" i="21"/>
  <c r="L2751" i="21"/>
  <c r="L2710" i="21"/>
  <c r="L2502" i="21"/>
  <c r="L2492" i="21"/>
  <c r="L2482" i="21"/>
  <c r="L2472" i="21"/>
  <c r="L1273" i="21"/>
  <c r="L2553" i="21"/>
  <c r="O1828" i="21"/>
  <c r="Q2599" i="21"/>
  <c r="L2574" i="21"/>
  <c r="P2000" i="21"/>
  <c r="O2734" i="21"/>
  <c r="Q2619" i="21"/>
  <c r="Q2609" i="21"/>
  <c r="L2243" i="21"/>
  <c r="L2636" i="21"/>
  <c r="L2626" i="21"/>
  <c r="L1822" i="21"/>
  <c r="K2131" i="21"/>
  <c r="L1209" i="21"/>
  <c r="P1301" i="21"/>
  <c r="Q2773" i="21"/>
  <c r="K1271" i="21"/>
  <c r="K1296" i="21"/>
  <c r="K1309" i="21"/>
  <c r="K1321" i="21"/>
  <c r="L1366" i="21"/>
  <c r="K1908" i="21"/>
  <c r="P2068" i="21"/>
  <c r="Q2101" i="21"/>
  <c r="P2139" i="21"/>
  <c r="Q2184" i="21"/>
  <c r="Q2277" i="21"/>
  <c r="K3171" i="21"/>
  <c r="L1455" i="21"/>
  <c r="O1470" i="21"/>
  <c r="L2429" i="21"/>
  <c r="L2413" i="21"/>
  <c r="L2343" i="21"/>
  <c r="L2323" i="21"/>
  <c r="L2319" i="21"/>
  <c r="O2269" i="21"/>
  <c r="O1251" i="21"/>
  <c r="L2656" i="21"/>
  <c r="K2646" i="21"/>
  <c r="L1468" i="21"/>
  <c r="L1645" i="21"/>
  <c r="L1818" i="21"/>
  <c r="L1657" i="21"/>
  <c r="L1224" i="21"/>
  <c r="L1342" i="21"/>
  <c r="L1216" i="21"/>
  <c r="P1226" i="21"/>
  <c r="L1223" i="21"/>
  <c r="Q1182" i="21"/>
  <c r="P1202" i="21"/>
  <c r="K1240" i="21"/>
  <c r="K1265" i="21"/>
  <c r="Q1283" i="21"/>
  <c r="K1353" i="21"/>
  <c r="P1915" i="21"/>
  <c r="O2088" i="21"/>
  <c r="O2114" i="21"/>
  <c r="O2171" i="21"/>
  <c r="O2204" i="21"/>
  <c r="K2311" i="21"/>
  <c r="K3190" i="21"/>
  <c r="K3218" i="21"/>
  <c r="P1900" i="21"/>
  <c r="P1483" i="21"/>
  <c r="K1228" i="21"/>
  <c r="K1259" i="21"/>
  <c r="O1277" i="21"/>
  <c r="K1290" i="21"/>
  <c r="K1303" i="21"/>
  <c r="K1347" i="21"/>
  <c r="O1353" i="21"/>
  <c r="P1360" i="21"/>
  <c r="K1373" i="21"/>
  <c r="P1446" i="21"/>
  <c r="K1451" i="21"/>
  <c r="K1456" i="21"/>
  <c r="P1461" i="21"/>
  <c r="P1471" i="21"/>
  <c r="P1506" i="21"/>
  <c r="K1516" i="21"/>
  <c r="P1531" i="21"/>
  <c r="P1536" i="21"/>
  <c r="P1546" i="21"/>
  <c r="P1551" i="21"/>
  <c r="P1586" i="21"/>
  <c r="K1606" i="21"/>
  <c r="P1611" i="21"/>
  <c r="O3212" i="21"/>
  <c r="O2189" i="21"/>
  <c r="O1938" i="21"/>
  <c r="O1563" i="21"/>
  <c r="L1486" i="21"/>
  <c r="P2316" i="21"/>
  <c r="P1960" i="21"/>
  <c r="K2060" i="21"/>
  <c r="P1257" i="21"/>
  <c r="L1332" i="21"/>
  <c r="O2342" i="21"/>
  <c r="O2174" i="21"/>
  <c r="O1759" i="21"/>
  <c r="L1236" i="21"/>
  <c r="L1628" i="21"/>
  <c r="L1787" i="21"/>
  <c r="L1987" i="21"/>
  <c r="L1979" i="21"/>
  <c r="L1210" i="21"/>
  <c r="O3160" i="21"/>
  <c r="P2714" i="21"/>
  <c r="L1809" i="21"/>
  <c r="K1771" i="21"/>
  <c r="L1639" i="21"/>
  <c r="L2581" i="21"/>
  <c r="L2030" i="21"/>
  <c r="L2134" i="21"/>
  <c r="L2075" i="21"/>
  <c r="O3235" i="21"/>
  <c r="O3193" i="21"/>
  <c r="L2387" i="21"/>
  <c r="L2359" i="21"/>
  <c r="L2338" i="21"/>
  <c r="L2051" i="21"/>
  <c r="O1373" i="21"/>
  <c r="L2508" i="21"/>
  <c r="O1187" i="21"/>
  <c r="P1288" i="21"/>
  <c r="Q2684" i="21"/>
  <c r="Q2624" i="21"/>
  <c r="P2412" i="21"/>
  <c r="O1936" i="21"/>
  <c r="O1808" i="21"/>
  <c r="O1213" i="21"/>
  <c r="Q1197" i="21"/>
  <c r="O1216" i="21"/>
  <c r="O1235" i="21"/>
  <c r="O3179" i="21"/>
  <c r="L2059" i="21"/>
  <c r="O1489" i="21"/>
  <c r="O1371" i="21"/>
  <c r="P1207" i="21"/>
  <c r="L2497" i="21"/>
  <c r="L2487" i="21"/>
  <c r="L2477" i="21"/>
  <c r="L1575" i="21"/>
  <c r="L1671" i="21"/>
  <c r="L2067" i="21"/>
  <c r="O2423" i="21"/>
  <c r="O2390" i="21"/>
  <c r="O2370" i="21"/>
  <c r="O2349" i="21"/>
  <c r="O2329" i="21"/>
  <c r="L2159" i="21"/>
  <c r="L2071" i="21"/>
  <c r="L2047" i="21"/>
  <c r="L1808" i="21"/>
  <c r="L1758" i="21"/>
  <c r="L1344" i="21"/>
  <c r="L1838" i="21"/>
  <c r="L1336" i="21"/>
  <c r="O2554" i="21"/>
  <c r="Q2750" i="21"/>
  <c r="L1233" i="21"/>
  <c r="O1206" i="21"/>
  <c r="L2641" i="21"/>
  <c r="L2631" i="21"/>
  <c r="L1876" i="21"/>
  <c r="O2740" i="21"/>
  <c r="L2353" i="21"/>
  <c r="L2345" i="21"/>
  <c r="L2333" i="21"/>
  <c r="O2156" i="21"/>
  <c r="O1973" i="21"/>
  <c r="O1351" i="21"/>
  <c r="L2651" i="21"/>
  <c r="L1768" i="21"/>
  <c r="L2164" i="21"/>
  <c r="L2148" i="21"/>
  <c r="L1272" i="21"/>
  <c r="Q2770" i="21"/>
  <c r="O2564" i="21"/>
  <c r="L1669" i="21"/>
  <c r="O3240" i="21"/>
  <c r="L2247" i="21"/>
  <c r="O2222" i="21"/>
  <c r="O1959" i="21"/>
  <c r="L1695" i="21"/>
  <c r="O1232" i="21"/>
  <c r="O1212" i="21"/>
  <c r="L1606" i="21"/>
  <c r="L1694" i="21"/>
  <c r="L1326" i="21"/>
  <c r="O1326" i="21"/>
  <c r="K1263" i="21"/>
  <c r="L1263" i="21"/>
  <c r="P1742" i="21"/>
  <c r="L1742" i="21"/>
  <c r="Q1250" i="21"/>
  <c r="O1250" i="21"/>
  <c r="Q1269" i="21"/>
  <c r="O1269" i="21"/>
  <c r="Q1271" i="21"/>
  <c r="O1271" i="21"/>
  <c r="Q1256" i="21"/>
  <c r="O1256" i="21"/>
  <c r="Q1275" i="21"/>
  <c r="O1275" i="21"/>
  <c r="Q1744" i="21"/>
  <c r="O1744" i="21"/>
  <c r="Q2076" i="21"/>
  <c r="O2076" i="21"/>
  <c r="Q1979" i="21"/>
  <c r="O1979" i="21"/>
  <c r="Q2055" i="21"/>
  <c r="O2055" i="21"/>
  <c r="Q1952" i="21"/>
  <c r="O1952" i="21"/>
  <c r="K1182" i="21"/>
  <c r="P1182" i="21"/>
  <c r="Q1195" i="21"/>
  <c r="O1195" i="21"/>
  <c r="Q1233" i="21"/>
  <c r="O1233" i="21"/>
  <c r="Q1252" i="21"/>
  <c r="O1252" i="21"/>
  <c r="Q1258" i="21"/>
  <c r="O1258" i="21"/>
  <c r="P1283" i="21"/>
  <c r="K1283" i="21"/>
  <c r="Q1289" i="21"/>
  <c r="O1289" i="21"/>
  <c r="Q1302" i="21"/>
  <c r="O1302" i="21"/>
  <c r="Q1346" i="21"/>
  <c r="O1346" i="21"/>
  <c r="Q1359" i="21"/>
  <c r="O1359" i="21"/>
  <c r="Q1372" i="21"/>
  <c r="O1372" i="21"/>
  <c r="K2048" i="21"/>
  <c r="P2048" i="21"/>
  <c r="Q3180" i="21"/>
  <c r="O3180" i="21"/>
  <c r="Q3208" i="21"/>
  <c r="O3208" i="21"/>
  <c r="Q3236" i="21"/>
  <c r="O3236" i="21"/>
  <c r="P1303" i="21"/>
  <c r="K1322" i="21"/>
  <c r="L1322" i="21"/>
  <c r="Q1262" i="21"/>
  <c r="O1262" i="21"/>
  <c r="L1839" i="21"/>
  <c r="P1553" i="21"/>
  <c r="L1553" i="21"/>
  <c r="P1780" i="21"/>
  <c r="L1780" i="21"/>
  <c r="K1325" i="21"/>
  <c r="L1325" i="21"/>
  <c r="Q1729" i="21"/>
  <c r="O1729" i="21"/>
  <c r="Q1844" i="21"/>
  <c r="Q1267" i="21"/>
  <c r="O1267" i="21"/>
  <c r="Q1286" i="21"/>
  <c r="O1286" i="21"/>
  <c r="Q1288" i="21"/>
  <c r="O1288" i="21"/>
  <c r="Q1290" i="21"/>
  <c r="O1290" i="21"/>
  <c r="Q1292" i="21"/>
  <c r="O1292" i="21"/>
  <c r="Q1569" i="21"/>
  <c r="O1569" i="21"/>
  <c r="Q2014" i="21"/>
  <c r="O2014" i="21"/>
  <c r="Q1981" i="21"/>
  <c r="O1981" i="21"/>
  <c r="Q1214" i="21"/>
  <c r="O1214" i="21"/>
  <c r="P1221" i="21"/>
  <c r="K1221" i="21"/>
  <c r="K1277" i="21"/>
  <c r="P1277" i="21"/>
  <c r="K1315" i="21"/>
  <c r="P1315" i="21"/>
  <c r="Q1321" i="21"/>
  <c r="O1321" i="21"/>
  <c r="K1328" i="21"/>
  <c r="P1328" i="21"/>
  <c r="K1340" i="21"/>
  <c r="P1340" i="21"/>
  <c r="K1366" i="21"/>
  <c r="P1366" i="21"/>
  <c r="K1379" i="21"/>
  <c r="P1379" i="21"/>
  <c r="Q2126" i="21"/>
  <c r="O2126" i="21"/>
  <c r="K2231" i="21"/>
  <c r="P2231" i="21"/>
  <c r="Q3161" i="21"/>
  <c r="O3161" i="21"/>
  <c r="Q3165" i="21"/>
  <c r="O3165" i="21"/>
  <c r="Q3185" i="21"/>
  <c r="O3185" i="21"/>
  <c r="Q3199" i="21"/>
  <c r="Q3213" i="21"/>
  <c r="O3213" i="21"/>
  <c r="Q3227" i="21"/>
  <c r="Q3241" i="21"/>
  <c r="O3241" i="21"/>
  <c r="L1515" i="21"/>
  <c r="L2181" i="21"/>
  <c r="Q1305" i="21"/>
  <c r="L1522" i="21"/>
  <c r="P1522" i="21"/>
  <c r="L1519" i="21"/>
  <c r="P2175" i="21"/>
  <c r="L2175" i="21"/>
  <c r="P1991" i="21"/>
  <c r="L1991" i="21"/>
  <c r="P2163" i="21"/>
  <c r="L2163" i="21"/>
  <c r="K2267" i="21"/>
  <c r="L2267" i="21"/>
  <c r="K2091" i="21"/>
  <c r="L2091" i="21"/>
  <c r="P1983" i="21"/>
  <c r="L1983" i="21"/>
  <c r="P2155" i="21"/>
  <c r="L2155" i="21"/>
  <c r="K2259" i="21"/>
  <c r="L2259" i="21"/>
  <c r="K2040" i="21"/>
  <c r="L2040" i="21"/>
  <c r="K1280" i="21"/>
  <c r="L1280" i="21"/>
  <c r="K1345" i="21"/>
  <c r="L1345" i="21"/>
  <c r="Q1523" i="21"/>
  <c r="O1523" i="21"/>
  <c r="O1708" i="21"/>
  <c r="Q1708" i="21"/>
  <c r="Q1695" i="21"/>
  <c r="O1695" i="21"/>
  <c r="Q1663" i="21"/>
  <c r="O1663" i="21"/>
  <c r="Q1814" i="21"/>
  <c r="O1814" i="21"/>
  <c r="Q1366" i="21"/>
  <c r="O1366" i="21"/>
  <c r="Q1282" i="21"/>
  <c r="O1282" i="21"/>
  <c r="Q1303" i="21"/>
  <c r="O1303" i="21"/>
  <c r="Q1307" i="21"/>
  <c r="O1307" i="21"/>
  <c r="Q1294" i="21"/>
  <c r="O1294" i="21"/>
  <c r="Q1754" i="21"/>
  <c r="O1754" i="21"/>
  <c r="K1196" i="21"/>
  <c r="L1196" i="21"/>
  <c r="K1209" i="21"/>
  <c r="P1209" i="21"/>
  <c r="Q1328" i="21"/>
  <c r="O1328" i="21"/>
  <c r="O1340" i="21"/>
  <c r="Q1340" i="21"/>
  <c r="K1511" i="21"/>
  <c r="P1511" i="21"/>
  <c r="K1581" i="21"/>
  <c r="P1581" i="21"/>
  <c r="K1601" i="21"/>
  <c r="P1601" i="21"/>
  <c r="P2281" i="21"/>
  <c r="L2281" i="21"/>
  <c r="L2033" i="21"/>
  <c r="K2033" i="21"/>
  <c r="K2185" i="21"/>
  <c r="L2185" i="21"/>
  <c r="K1246" i="21"/>
  <c r="L1246" i="21"/>
  <c r="O2181" i="21"/>
  <c r="K1789" i="21"/>
  <c r="L1789" i="21"/>
  <c r="P2292" i="21"/>
  <c r="L2292" i="21"/>
  <c r="Q1494" i="21"/>
  <c r="O1494" i="21"/>
  <c r="Q1510" i="21"/>
  <c r="O1510" i="21"/>
  <c r="L1692" i="21"/>
  <c r="O1964" i="21"/>
  <c r="Q1665" i="21"/>
  <c r="O1665" i="21"/>
  <c r="Q1654" i="21"/>
  <c r="O1654" i="21"/>
  <c r="Q1648" i="21"/>
  <c r="O1648" i="21"/>
  <c r="K1238" i="21"/>
  <c r="L1238" i="21"/>
  <c r="Q1740" i="21"/>
  <c r="O1740" i="21"/>
  <c r="Q1301" i="21"/>
  <c r="O1301" i="21"/>
  <c r="Q1309" i="21"/>
  <c r="O1309" i="21"/>
  <c r="Q1296" i="21"/>
  <c r="O1296" i="21"/>
  <c r="Q1680" i="21"/>
  <c r="O1680" i="21"/>
  <c r="Q1820" i="21"/>
  <c r="O1820" i="21"/>
  <c r="Q2047" i="21"/>
  <c r="O2047" i="21"/>
  <c r="Q1189" i="21"/>
  <c r="O1189" i="21"/>
  <c r="K1234" i="21"/>
  <c r="P1234" i="21"/>
  <c r="L1247" i="21"/>
  <c r="K1247" i="21"/>
  <c r="K1253" i="21"/>
  <c r="P1253" i="21"/>
  <c r="Q1265" i="21"/>
  <c r="O1265" i="21"/>
  <c r="Q1379" i="21"/>
  <c r="O1379" i="21"/>
  <c r="Q1443" i="21"/>
  <c r="O1443" i="21"/>
  <c r="K2209" i="21"/>
  <c r="L2209" i="21"/>
  <c r="L2277" i="21"/>
  <c r="P2277" i="21"/>
  <c r="L2089" i="21"/>
  <c r="P2089" i="21"/>
  <c r="L1241" i="21"/>
  <c r="K1241" i="21"/>
  <c r="Q1693" i="21"/>
  <c r="O1693" i="21"/>
  <c r="P1670" i="21"/>
  <c r="L1670" i="21"/>
  <c r="L1956" i="21"/>
  <c r="P1956" i="21"/>
  <c r="P2116" i="21"/>
  <c r="L2116" i="21"/>
  <c r="P1940" i="21"/>
  <c r="L1940" i="21"/>
  <c r="K2005" i="21"/>
  <c r="L2005" i="21"/>
  <c r="K1193" i="21"/>
  <c r="L1193" i="21"/>
  <c r="L1258" i="21"/>
  <c r="K1258" i="21"/>
  <c r="Q1746" i="21"/>
  <c r="O1746" i="21"/>
  <c r="Q1883" i="21"/>
  <c r="O1883" i="21"/>
  <c r="Q1540" i="21"/>
  <c r="O1540" i="21"/>
  <c r="Q2034" i="21"/>
  <c r="O1618" i="21"/>
  <c r="K1497" i="21"/>
  <c r="L1497" i="21"/>
  <c r="K1800" i="21"/>
  <c r="L1800" i="21"/>
  <c r="K1608" i="21"/>
  <c r="P1643" i="21"/>
  <c r="L1643" i="21"/>
  <c r="P1832" i="21"/>
  <c r="L1832" i="21"/>
  <c r="P1866" i="21"/>
  <c r="L1866" i="21"/>
  <c r="P1598" i="21"/>
  <c r="L1598" i="21"/>
  <c r="P1332" i="21"/>
  <c r="K3162" i="21"/>
  <c r="L3162" i="21"/>
  <c r="K2056" i="21"/>
  <c r="L2056" i="21"/>
  <c r="L1783" i="21"/>
  <c r="L1524" i="21"/>
  <c r="K1873" i="21"/>
  <c r="L1873" i="21"/>
  <c r="L1781" i="21"/>
  <c r="P1640" i="21"/>
  <c r="L1640" i="21"/>
  <c r="P2088" i="21"/>
  <c r="P1265" i="21"/>
  <c r="L1265" i="21"/>
  <c r="P2257" i="21"/>
  <c r="L2257" i="21"/>
  <c r="Q1570" i="21"/>
  <c r="O1570" i="21"/>
  <c r="K1535" i="21"/>
  <c r="K1845" i="21"/>
  <c r="L1845" i="21"/>
  <c r="K1842" i="21"/>
  <c r="L1842" i="21"/>
  <c r="K1573" i="21"/>
  <c r="L1573" i="21"/>
  <c r="P1719" i="21"/>
  <c r="L1719" i="21"/>
  <c r="P1451" i="21"/>
  <c r="Q1181" i="21"/>
  <c r="P1282" i="21"/>
  <c r="L1282" i="21"/>
  <c r="K2232" i="21"/>
  <c r="L2232" i="21"/>
  <c r="P1760" i="21"/>
  <c r="L1760" i="21"/>
  <c r="L1299" i="21"/>
  <c r="P1299" i="21"/>
  <c r="Q1734" i="21"/>
  <c r="Q1460" i="21"/>
  <c r="O1460" i="21"/>
  <c r="P1198" i="21"/>
  <c r="L1198" i="21"/>
  <c r="O2262" i="21"/>
  <c r="P1347" i="21"/>
  <c r="O1231" i="21"/>
  <c r="L1583" i="21"/>
  <c r="P1731" i="21"/>
  <c r="L1731" i="21"/>
  <c r="P1498" i="21"/>
  <c r="L1498" i="21"/>
  <c r="L1919" i="21"/>
  <c r="L1911" i="21"/>
  <c r="L2048" i="21"/>
  <c r="P1339" i="21"/>
  <c r="L1339" i="21"/>
  <c r="O1783" i="21"/>
  <c r="K2139" i="21"/>
  <c r="O1894" i="21"/>
  <c r="L1656" i="21"/>
  <c r="L1454" i="21"/>
  <c r="P1545" i="21"/>
  <c r="L1545" i="21"/>
  <c r="L1255" i="21"/>
  <c r="L1356" i="21"/>
  <c r="P1353" i="21"/>
  <c r="L1794" i="21"/>
  <c r="L2128" i="21"/>
  <c r="P1787" i="21"/>
  <c r="Q1703" i="21"/>
  <c r="K1594" i="21"/>
  <c r="L1594" i="21"/>
  <c r="K1897" i="21"/>
  <c r="L1897" i="21"/>
  <c r="K1851" i="21"/>
  <c r="L1851" i="21"/>
  <c r="P1373" i="21"/>
  <c r="O2078" i="21"/>
  <c r="P1289" i="21"/>
  <c r="L1289" i="21"/>
  <c r="Q1353" i="21"/>
  <c r="K1319" i="21"/>
  <c r="L1319" i="21"/>
  <c r="L1821" i="21"/>
  <c r="Q1699" i="21"/>
  <c r="O1604" i="21"/>
  <c r="O1588" i="21"/>
  <c r="P1326" i="21"/>
  <c r="K1316" i="21"/>
  <c r="L1316" i="21"/>
  <c r="P1228" i="21"/>
  <c r="P1346" i="21"/>
  <c r="L1346" i="21"/>
  <c r="L1605" i="21"/>
  <c r="Q1545" i="21"/>
  <c r="L1218" i="21"/>
  <c r="K1218" i="21"/>
  <c r="K1232" i="21"/>
  <c r="L1232" i="21"/>
  <c r="K1333" i="21"/>
  <c r="P1259" i="21"/>
  <c r="L1259" i="21"/>
  <c r="L1684" i="21"/>
  <c r="P2105" i="21"/>
  <c r="K1210" i="21"/>
  <c r="P1814" i="21"/>
  <c r="L1814" i="21"/>
  <c r="K1611" i="21"/>
  <c r="L1451" i="21"/>
  <c r="L1467" i="21"/>
  <c r="K1876" i="21"/>
  <c r="K1874" i="21"/>
  <c r="K1805" i="21"/>
  <c r="L1795" i="21"/>
  <c r="K1703" i="21"/>
  <c r="L1505" i="21"/>
  <c r="L1492" i="21"/>
  <c r="P1333" i="21"/>
  <c r="O1333" i="21"/>
  <c r="K1476" i="21"/>
  <c r="P1576" i="21"/>
  <c r="P2264" i="21"/>
  <c r="Q1908" i="21"/>
  <c r="O1182" i="21"/>
  <c r="Q1315" i="21"/>
  <c r="L1549" i="21"/>
  <c r="L1776" i="21"/>
  <c r="L1533" i="21"/>
  <c r="L1568" i="21"/>
  <c r="P1496" i="21"/>
  <c r="K1202" i="21"/>
  <c r="L1587" i="21"/>
  <c r="P1516" i="21"/>
  <c r="O1202" i="21"/>
  <c r="O1208" i="21"/>
  <c r="Q2257" i="21"/>
  <c r="Q1184" i="21"/>
  <c r="K1191" i="21"/>
  <c r="K1204" i="21"/>
  <c r="K1223" i="21"/>
  <c r="Q1248" i="21"/>
  <c r="K1273" i="21"/>
  <c r="P1279" i="21"/>
  <c r="P1285" i="21"/>
  <c r="K1298" i="21"/>
  <c r="K1311" i="21"/>
  <c r="Q1335" i="21"/>
  <c r="K1342" i="21"/>
  <c r="K1368" i="21"/>
  <c r="K1381" i="21"/>
  <c r="O1447" i="21"/>
  <c r="O1457" i="21"/>
  <c r="Q1462" i="21"/>
  <c r="Q1467" i="21"/>
  <c r="O1472" i="21"/>
  <c r="O1477" i="21"/>
  <c r="Q1497" i="21"/>
  <c r="Q1507" i="21"/>
  <c r="Q1512" i="21"/>
  <c r="O1517" i="21"/>
  <c r="L1801" i="21"/>
  <c r="L1449" i="21"/>
  <c r="K1360" i="21"/>
  <c r="L1354" i="21"/>
  <c r="Q1221" i="21"/>
  <c r="O1246" i="21"/>
  <c r="Q1948" i="21"/>
  <c r="K1211" i="21"/>
  <c r="K1230" i="21"/>
  <c r="O1242" i="21"/>
  <c r="O1254" i="21"/>
  <c r="K1261" i="21"/>
  <c r="K1267" i="21"/>
  <c r="Q1273" i="21"/>
  <c r="Q1279" i="21"/>
  <c r="Q1285" i="21"/>
  <c r="K1292" i="21"/>
  <c r="O1298" i="21"/>
  <c r="P1305" i="21"/>
  <c r="Q1311" i="21"/>
  <c r="O1342" i="21"/>
  <c r="K1349" i="21"/>
  <c r="Q1355" i="21"/>
  <c r="K1362" i="21"/>
  <c r="Q1368" i="21"/>
  <c r="P1375" i="21"/>
  <c r="P1596" i="21"/>
  <c r="P1811" i="21"/>
  <c r="L1732" i="21"/>
  <c r="L1189" i="21"/>
  <c r="L1471" i="21"/>
  <c r="L1551" i="21"/>
  <c r="P2271" i="21"/>
  <c r="P2095" i="21"/>
  <c r="L1357" i="21"/>
  <c r="P1240" i="21"/>
  <c r="L1334" i="21"/>
  <c r="L1297" i="21"/>
  <c r="L1493" i="21"/>
  <c r="L1766" i="21"/>
  <c r="L1686" i="21"/>
  <c r="P1456" i="21"/>
  <c r="P1486" i="21"/>
  <c r="L2310" i="21"/>
  <c r="L1228" i="21"/>
  <c r="K1189" i="21"/>
  <c r="L1307" i="21"/>
  <c r="Q1579" i="21"/>
  <c r="L1763" i="21"/>
  <c r="L1487" i="21"/>
  <c r="L1474" i="21"/>
  <c r="L1677" i="21"/>
  <c r="L1577" i="21"/>
  <c r="L1186" i="21"/>
  <c r="L1220" i="21"/>
  <c r="P1321" i="21"/>
  <c r="L1877" i="21"/>
  <c r="L1663" i="21"/>
  <c r="L1543" i="21"/>
  <c r="L1774" i="21"/>
  <c r="L1788" i="21"/>
  <c r="K1948" i="21"/>
  <c r="L2192" i="21"/>
  <c r="L2249" i="21"/>
  <c r="Q2217" i="21"/>
  <c r="L1611" i="21"/>
  <c r="L1565" i="21"/>
  <c r="P1541" i="21"/>
  <c r="L2180" i="21"/>
  <c r="L2026" i="21"/>
  <c r="P1271" i="21"/>
  <c r="L2227" i="21"/>
  <c r="L2184" i="21"/>
  <c r="L2174" i="21"/>
  <c r="L2082" i="21"/>
  <c r="L2039" i="21"/>
  <c r="L2002" i="21"/>
  <c r="L1365" i="21"/>
  <c r="O1349" i="21"/>
  <c r="L1296" i="21"/>
  <c r="P1262" i="21"/>
  <c r="L1256" i="21"/>
  <c r="L1591" i="21"/>
  <c r="K1466" i="21"/>
  <c r="L1748" i="21"/>
  <c r="P1518" i="21"/>
  <c r="P1858" i="21"/>
  <c r="P1466" i="21"/>
  <c r="L1579" i="21"/>
  <c r="L1729" i="21"/>
  <c r="L1461" i="21"/>
  <c r="P1491" i="21"/>
  <c r="L1635" i="21"/>
  <c r="L2117" i="21"/>
  <c r="L2113" i="21"/>
  <c r="L2006" i="21"/>
  <c r="L1243" i="21"/>
  <c r="L1378" i="21"/>
  <c r="K1898" i="21"/>
  <c r="K1868" i="21"/>
  <c r="L1849" i="21"/>
  <c r="L1720" i="21"/>
  <c r="K1694" i="21"/>
  <c r="L1475" i="21"/>
  <c r="O1458" i="21"/>
  <c r="L1226" i="21"/>
  <c r="L1480" i="21"/>
  <c r="L1841" i="21"/>
  <c r="L1786" i="21"/>
  <c r="L2176" i="21"/>
  <c r="L2280" i="21"/>
  <c r="L2104" i="21"/>
  <c r="K1928" i="21"/>
  <c r="L2276" i="21"/>
  <c r="L1988" i="21"/>
  <c r="L2092" i="21"/>
  <c r="L1980" i="21"/>
  <c r="L2084" i="21"/>
  <c r="L1976" i="21"/>
  <c r="L2256" i="21"/>
  <c r="L1972" i="21"/>
  <c r="L2217" i="21"/>
  <c r="L1330" i="21"/>
  <c r="L1260" i="21"/>
  <c r="L1190" i="21"/>
  <c r="L1359" i="21"/>
  <c r="L1465" i="21"/>
  <c r="L1959" i="21"/>
  <c r="L1951" i="21"/>
  <c r="L1485" i="21"/>
  <c r="O1192" i="21"/>
  <c r="K1501" i="21"/>
  <c r="P1556" i="21"/>
  <c r="L1460" i="21"/>
  <c r="L1488" i="21"/>
  <c r="L2315" i="21"/>
  <c r="L2311" i="21"/>
  <c r="L2135" i="21"/>
  <c r="L2127" i="21"/>
  <c r="L2019" i="21"/>
  <c r="L2299" i="21"/>
  <c r="L1947" i="21"/>
  <c r="L2015" i="21"/>
  <c r="L2119" i="21"/>
  <c r="L2291" i="21"/>
  <c r="L2115" i="21"/>
  <c r="L1308" i="21"/>
  <c r="L1630" i="21"/>
  <c r="L2063" i="21"/>
  <c r="L1741" i="21"/>
  <c r="L1185" i="21"/>
  <c r="L1713" i="21"/>
  <c r="L1495" i="21"/>
  <c r="L2150" i="21"/>
  <c r="L1974" i="21"/>
  <c r="L2111" i="21"/>
  <c r="L1364" i="21"/>
  <c r="L1312" i="21"/>
  <c r="P1309" i="21"/>
  <c r="L1188" i="21"/>
  <c r="L1315" i="21"/>
  <c r="Q2041" i="21"/>
  <c r="Q1941" i="21"/>
  <c r="Q1532" i="21"/>
  <c r="Q1537" i="21"/>
  <c r="O1542" i="21"/>
  <c r="O1547" i="21"/>
  <c r="Q1557" i="21"/>
  <c r="Q1572" i="21"/>
  <c r="Q1577" i="21"/>
  <c r="Q1587" i="21"/>
  <c r="O1597" i="21"/>
  <c r="Q1607" i="21"/>
  <c r="Q1612" i="21"/>
  <c r="Q1617" i="21"/>
  <c r="Q1622" i="21"/>
  <c r="O1627" i="21"/>
  <c r="Q1632" i="21"/>
  <c r="O1637" i="21"/>
  <c r="O1652" i="21"/>
  <c r="Q1657" i="21"/>
  <c r="Q1672" i="21"/>
  <c r="Q1677" i="21"/>
  <c r="Q1682" i="21"/>
  <c r="Q1687" i="21"/>
  <c r="Q1692" i="21"/>
  <c r="Q1697" i="21"/>
  <c r="Q1702" i="21"/>
  <c r="Q1707" i="21"/>
  <c r="Q1712" i="21"/>
  <c r="Q1717" i="21"/>
  <c r="Q1722" i="21"/>
  <c r="O1727" i="21"/>
  <c r="O1732" i="21"/>
  <c r="O1742" i="21"/>
  <c r="Q1747" i="21"/>
  <c r="Q1752" i="21"/>
  <c r="Q1757" i="21"/>
  <c r="Q1767" i="21"/>
  <c r="Q1777" i="21"/>
  <c r="O1802" i="21"/>
  <c r="Q1807" i="21"/>
  <c r="Q1812" i="21"/>
  <c r="O1817" i="21"/>
  <c r="Q1822" i="21"/>
  <c r="O1827" i="21"/>
  <c r="O1832" i="21"/>
  <c r="Q1837" i="21"/>
  <c r="O1842" i="21"/>
  <c r="Q1847" i="21"/>
  <c r="Q1852" i="21"/>
  <c r="O1862" i="21"/>
  <c r="Q1867" i="21"/>
  <c r="Q1872" i="21"/>
  <c r="Q1877" i="21"/>
  <c r="O1882" i="21"/>
  <c r="Q1887" i="21"/>
  <c r="Q1892" i="21"/>
  <c r="Q1910" i="21"/>
  <c r="K1917" i="21"/>
  <c r="Q1930" i="21"/>
  <c r="P1937" i="21"/>
  <c r="K1957" i="21"/>
  <c r="Q1970" i="21"/>
  <c r="P1977" i="21"/>
  <c r="Q1990" i="21"/>
  <c r="P1997" i="21"/>
  <c r="O2030" i="21"/>
  <c r="K2037" i="21"/>
  <c r="K2057" i="21"/>
  <c r="Q2070" i="21"/>
  <c r="K2077" i="21"/>
  <c r="K2097" i="21"/>
  <c r="O2110" i="21"/>
  <c r="Q2147" i="21"/>
  <c r="K2160" i="21"/>
  <c r="O2173" i="21"/>
  <c r="P2180" i="21"/>
  <c r="Q2206" i="21"/>
  <c r="K2233" i="21"/>
  <c r="Q2246" i="21"/>
  <c r="K2253" i="21"/>
  <c r="Q2266" i="21"/>
  <c r="K2273" i="21"/>
  <c r="Q2286" i="21"/>
  <c r="K2293" i="21"/>
  <c r="Q2306" i="21"/>
  <c r="P2313" i="21"/>
  <c r="K1904" i="21"/>
  <c r="K1924" i="21"/>
  <c r="Q1937" i="21"/>
  <c r="P1944" i="21"/>
  <c r="Q1957" i="21"/>
  <c r="K1964" i="21"/>
  <c r="K1984" i="21"/>
  <c r="O1997" i="21"/>
  <c r="K2004" i="21"/>
  <c r="O2017" i="21"/>
  <c r="Q2037" i="21"/>
  <c r="K2044" i="21"/>
  <c r="Q2057" i="21"/>
  <c r="K2064" i="21"/>
  <c r="Q2077" i="21"/>
  <c r="K2084" i="21"/>
  <c r="K2104" i="21"/>
  <c r="K2123" i="21"/>
  <c r="K2135" i="21"/>
  <c r="Q2141" i="21"/>
  <c r="K2167" i="21"/>
  <c r="O2180" i="21"/>
  <c r="K2187" i="21"/>
  <c r="P2200" i="21"/>
  <c r="P2220" i="21"/>
  <c r="Q2273" i="21"/>
  <c r="K2280" i="21"/>
  <c r="K2300" i="21"/>
  <c r="K2220" i="21"/>
  <c r="O2211" i="21"/>
  <c r="K1977" i="21"/>
  <c r="O1877" i="21"/>
  <c r="O1812" i="21"/>
  <c r="O1617" i="21"/>
  <c r="K1583" i="21"/>
  <c r="Q1517" i="21"/>
  <c r="O1507" i="21"/>
  <c r="K1305" i="21"/>
  <c r="K1285" i="21"/>
  <c r="O1279" i="21"/>
  <c r="Q1254" i="21"/>
  <c r="O1221" i="21"/>
  <c r="O1381" i="21"/>
  <c r="L1892" i="21"/>
  <c r="O1572" i="21"/>
  <c r="Q1862" i="21"/>
  <c r="Q1742" i="21"/>
  <c r="L1724" i="21"/>
  <c r="L1665" i="21"/>
  <c r="K1665" i="21"/>
  <c r="K1580" i="21"/>
  <c r="L1631" i="21"/>
  <c r="L1615" i="21"/>
  <c r="O2259" i="21"/>
  <c r="O2226" i="21"/>
  <c r="Q2209" i="21"/>
  <c r="O1875" i="21"/>
  <c r="O1837" i="21"/>
  <c r="Q1802" i="21"/>
  <c r="O1712" i="21"/>
  <c r="O1615" i="21"/>
  <c r="Q1565" i="21"/>
  <c r="K1279" i="21"/>
  <c r="O1204" i="21"/>
  <c r="O1595" i="21"/>
  <c r="Q1595" i="21"/>
  <c r="Q1323" i="21"/>
  <c r="O1323" i="21"/>
  <c r="Q1582" i="21"/>
  <c r="O1582" i="21"/>
  <c r="Q1219" i="21"/>
  <c r="O1219" i="21"/>
  <c r="Q1977" i="21"/>
  <c r="O1977" i="21"/>
  <c r="L1602" i="21"/>
  <c r="L1772" i="21"/>
  <c r="O2268" i="21"/>
  <c r="P2253" i="21"/>
  <c r="L2156" i="21"/>
  <c r="O1990" i="21"/>
  <c r="O1974" i="21"/>
  <c r="L1941" i="21"/>
  <c r="L1896" i="21"/>
  <c r="O1852" i="21"/>
  <c r="O1769" i="21"/>
  <c r="P1381" i="21"/>
  <c r="P1298" i="21"/>
  <c r="O1197" i="21"/>
  <c r="K1549" i="21"/>
  <c r="K1751" i="21"/>
  <c r="Q1732" i="21"/>
  <c r="O1702" i="21"/>
  <c r="O2286" i="21"/>
  <c r="Q2188" i="21"/>
  <c r="O2031" i="21"/>
  <c r="O1867" i="21"/>
  <c r="O1787" i="21"/>
  <c r="O1682" i="21"/>
  <c r="O1622" i="21"/>
  <c r="O1577" i="21"/>
  <c r="L1504" i="21"/>
  <c r="O1335" i="21"/>
  <c r="L1313" i="21"/>
  <c r="Q1246" i="21"/>
  <c r="L1637" i="21"/>
  <c r="K1637" i="21"/>
  <c r="O1602" i="21"/>
  <c r="Q1602" i="21"/>
  <c r="Q1782" i="21"/>
  <c r="O1782" i="21"/>
  <c r="Q2010" i="21"/>
  <c r="O2010" i="21"/>
  <c r="K1810" i="21"/>
  <c r="L1230" i="21"/>
  <c r="O1532" i="21"/>
  <c r="O2233" i="21"/>
  <c r="Q2173" i="21"/>
  <c r="O2070" i="21"/>
  <c r="Q2030" i="21"/>
  <c r="Q1882" i="21"/>
  <c r="O1835" i="21"/>
  <c r="O1692" i="21"/>
  <c r="P1577" i="21"/>
  <c r="L1514" i="21"/>
  <c r="O1273" i="21"/>
  <c r="Q1235" i="21"/>
  <c r="Q1187" i="21"/>
  <c r="K1562" i="21"/>
  <c r="K1257" i="21"/>
  <c r="Q1775" i="21"/>
  <c r="O1775" i="21"/>
  <c r="O2292" i="21"/>
  <c r="P2123" i="21"/>
  <c r="O2097" i="21"/>
  <c r="O1950" i="21"/>
  <c r="O1777" i="21"/>
  <c r="L1621" i="21"/>
  <c r="P1502" i="21"/>
  <c r="O1462" i="21"/>
  <c r="O1225" i="21"/>
  <c r="L1219" i="21"/>
  <c r="Q1208" i="21"/>
  <c r="L1625" i="21"/>
  <c r="K1625" i="21"/>
  <c r="P2293" i="21"/>
  <c r="O1587" i="21"/>
  <c r="Q1562" i="21"/>
  <c r="O1562" i="21"/>
  <c r="Q2180" i="21"/>
  <c r="O1957" i="21"/>
  <c r="L1737" i="21"/>
  <c r="O1672" i="21"/>
  <c r="O1612" i="21"/>
  <c r="Q1477" i="21"/>
  <c r="O1368" i="21"/>
  <c r="P1273" i="21"/>
  <c r="Q1202" i="21"/>
  <c r="L1932" i="21"/>
  <c r="K1932" i="21"/>
  <c r="K1920" i="21"/>
  <c r="L1920" i="21"/>
  <c r="P1984" i="21"/>
  <c r="L1984" i="21"/>
  <c r="P1204" i="21"/>
  <c r="O1632" i="21"/>
  <c r="Q1502" i="21"/>
  <c r="K1242" i="21"/>
  <c r="P1242" i="21"/>
  <c r="Q1592" i="21"/>
  <c r="O1592" i="21"/>
  <c r="Q1240" i="21"/>
  <c r="O1240" i="21"/>
  <c r="Q1191" i="21"/>
  <c r="O1191" i="21"/>
  <c r="L1320" i="21"/>
  <c r="O1822" i="21"/>
  <c r="L1813" i="21"/>
  <c r="L1622" i="21"/>
  <c r="O2306" i="21"/>
  <c r="P2300" i="21"/>
  <c r="K2180" i="21"/>
  <c r="L2045" i="21"/>
  <c r="K2006" i="21"/>
  <c r="P1904" i="21"/>
  <c r="L1880" i="21"/>
  <c r="L1753" i="21"/>
  <c r="L1710" i="21"/>
  <c r="K1700" i="21"/>
  <c r="O1467" i="21"/>
  <c r="K1291" i="21"/>
  <c r="L1291" i="21"/>
  <c r="O1747" i="21"/>
  <c r="Q1567" i="21"/>
  <c r="O1567" i="21"/>
  <c r="O1552" i="21"/>
  <c r="Q1552" i="21"/>
  <c r="Q1227" i="21"/>
  <c r="O1227" i="21"/>
  <c r="K1822" i="21"/>
  <c r="L2096" i="21"/>
  <c r="O1887" i="21"/>
  <c r="P1368" i="21"/>
  <c r="L1349" i="21"/>
  <c r="O1229" i="21"/>
  <c r="L1782" i="21"/>
  <c r="L1443" i="21"/>
  <c r="L1855" i="21"/>
  <c r="L1807" i="21"/>
  <c r="L1624" i="21"/>
  <c r="K2313" i="21"/>
  <c r="O2147" i="21"/>
  <c r="O2077" i="21"/>
  <c r="O2037" i="21"/>
  <c r="O1996" i="21"/>
  <c r="O1986" i="21"/>
  <c r="O1972" i="21"/>
  <c r="P1957" i="21"/>
  <c r="O1939" i="21"/>
  <c r="Q1817" i="21"/>
  <c r="O1767" i="21"/>
  <c r="O1639" i="21"/>
  <c r="Q1589" i="21"/>
  <c r="L1530" i="21"/>
  <c r="Q1492" i="21"/>
  <c r="O1484" i="21"/>
  <c r="O1459" i="21"/>
  <c r="L1363" i="21"/>
  <c r="O1311" i="21"/>
  <c r="K1307" i="21"/>
  <c r="L1287" i="21"/>
  <c r="O1281" i="21"/>
  <c r="K1733" i="21"/>
  <c r="L1733" i="21"/>
  <c r="L1644" i="21"/>
  <c r="K1644" i="21"/>
  <c r="P2273" i="21"/>
  <c r="P2097" i="21"/>
  <c r="Q1917" i="21"/>
  <c r="K2017" i="21"/>
  <c r="Q1627" i="21"/>
  <c r="L1722" i="21"/>
  <c r="O2312" i="21"/>
  <c r="O2273" i="21"/>
  <c r="L2221" i="21"/>
  <c r="O2128" i="21"/>
  <c r="L1887" i="21"/>
  <c r="O1872" i="21"/>
  <c r="O1807" i="21"/>
  <c r="K1792" i="21"/>
  <c r="O1752" i="21"/>
  <c r="O1735" i="21"/>
  <c r="O1610" i="21"/>
  <c r="P1267" i="21"/>
  <c r="L1229" i="21"/>
  <c r="P1560" i="21"/>
  <c r="L1560" i="21"/>
  <c r="P1964" i="21"/>
  <c r="K2240" i="21"/>
  <c r="K2052" i="21"/>
  <c r="L2052" i="21"/>
  <c r="P1211" i="21"/>
  <c r="L1211" i="21"/>
  <c r="Q1774" i="21"/>
  <c r="O1774" i="21"/>
  <c r="Q1705" i="21"/>
  <c r="O1705" i="21"/>
  <c r="K1542" i="21"/>
  <c r="L1735" i="21"/>
  <c r="L1574" i="21"/>
  <c r="O2029" i="21"/>
  <c r="O1948" i="21"/>
  <c r="P1729" i="21"/>
  <c r="Q1620" i="21"/>
  <c r="K1375" i="21"/>
  <c r="P1292" i="21"/>
  <c r="L1292" i="21"/>
  <c r="Q1670" i="21"/>
  <c r="O1670" i="21"/>
  <c r="L1589" i="21"/>
  <c r="L1464" i="21"/>
  <c r="L1867" i="21"/>
  <c r="L1767" i="21"/>
  <c r="L1559" i="21"/>
  <c r="L1848" i="21"/>
  <c r="L1738" i="21"/>
  <c r="L2195" i="21"/>
  <c r="P2104" i="21"/>
  <c r="K1841" i="21"/>
  <c r="L1718" i="21"/>
  <c r="P1311" i="21"/>
  <c r="K1224" i="21"/>
  <c r="O1217" i="21"/>
  <c r="P1191" i="21"/>
  <c r="Q1827" i="21"/>
  <c r="O2290" i="21"/>
  <c r="L2160" i="21"/>
  <c r="P2135" i="21"/>
  <c r="P2084" i="21"/>
  <c r="K1775" i="21"/>
  <c r="O1697" i="21"/>
  <c r="L1659" i="21"/>
  <c r="Q1637" i="21"/>
  <c r="K1539" i="21"/>
  <c r="O1315" i="21"/>
  <c r="O1223" i="21"/>
  <c r="Q1200" i="21"/>
  <c r="O1184" i="21"/>
  <c r="L1592" i="21"/>
  <c r="P1245" i="21"/>
  <c r="L1245" i="21"/>
  <c r="Q1329" i="21"/>
  <c r="O1329" i="21"/>
  <c r="Q1897" i="21"/>
  <c r="O1897" i="21"/>
  <c r="Q1264" i="21"/>
  <c r="O1264" i="21"/>
  <c r="P2176" i="21"/>
  <c r="P2044" i="21"/>
  <c r="O1870" i="21"/>
  <c r="Q1815" i="21"/>
  <c r="O1773" i="21"/>
  <c r="O1717" i="21"/>
  <c r="O1707" i="21"/>
  <c r="L1697" i="21"/>
  <c r="L1538" i="21"/>
  <c r="O1483" i="21"/>
  <c r="O1355" i="21"/>
  <c r="Q1333" i="21"/>
  <c r="P1223" i="21"/>
  <c r="L1195" i="21"/>
  <c r="L1819" i="21"/>
  <c r="L1716" i="21"/>
  <c r="Q1447" i="21"/>
  <c r="P1270" i="21"/>
  <c r="L1270" i="21"/>
  <c r="Q1762" i="21"/>
  <c r="O1762" i="21"/>
  <c r="Q1857" i="21"/>
  <c r="O1857" i="21"/>
  <c r="L1445" i="21"/>
  <c r="K2299" i="21"/>
  <c r="Q1832" i="21"/>
  <c r="L1204" i="21"/>
  <c r="L1337" i="21"/>
  <c r="L1791" i="21"/>
  <c r="L1541" i="21"/>
  <c r="L1854" i="21"/>
  <c r="L2289" i="21"/>
  <c r="O2255" i="21"/>
  <c r="L2152" i="21"/>
  <c r="K2119" i="21"/>
  <c r="O1930" i="21"/>
  <c r="O1892" i="21"/>
  <c r="L1797" i="21"/>
  <c r="L1773" i="21"/>
  <c r="L1688" i="21"/>
  <c r="O1607" i="21"/>
  <c r="P1362" i="21"/>
  <c r="L1333" i="21"/>
  <c r="O1285" i="21"/>
  <c r="L1271" i="21"/>
  <c r="L1266" i="21"/>
  <c r="P1261" i="21"/>
  <c r="Q1216" i="21"/>
  <c r="L1754" i="21"/>
  <c r="P1754" i="21"/>
  <c r="K1269" i="21"/>
  <c r="L1269" i="21"/>
  <c r="P1215" i="21"/>
  <c r="L1215" i="21"/>
  <c r="Q1482" i="21"/>
  <c r="O1482" i="21"/>
  <c r="Q1662" i="21"/>
  <c r="O1662" i="21"/>
  <c r="Q1890" i="21"/>
  <c r="O1890" i="21"/>
  <c r="K1355" i="21"/>
  <c r="P1355" i="21"/>
  <c r="Q1642" i="21"/>
  <c r="O1642" i="21"/>
  <c r="P1317" i="21"/>
  <c r="K1317" i="21"/>
  <c r="L1590" i="21"/>
  <c r="L1802" i="21"/>
  <c r="L1470" i="21"/>
  <c r="L2293" i="21"/>
  <c r="L1618" i="21"/>
  <c r="L1478" i="21"/>
  <c r="P1354" i="21"/>
  <c r="L1552" i="21"/>
  <c r="L1889" i="21"/>
  <c r="O1599" i="21"/>
  <c r="P2280" i="21"/>
  <c r="O2246" i="21"/>
  <c r="O2193" i="21"/>
  <c r="O2057" i="21"/>
  <c r="O1970" i="21"/>
  <c r="O1937" i="21"/>
  <c r="O1910" i="21"/>
  <c r="K1870" i="21"/>
  <c r="O1847" i="21"/>
  <c r="O1750" i="21"/>
  <c r="O1677" i="21"/>
  <c r="O1657" i="21"/>
  <c r="O1537" i="21"/>
  <c r="O1497" i="21"/>
  <c r="Q1343" i="21"/>
  <c r="L1338" i="21"/>
  <c r="O1332" i="21"/>
  <c r="O1248" i="21"/>
  <c r="L1706" i="21"/>
  <c r="L1627" i="21"/>
  <c r="P1627" i="21"/>
  <c r="L1840" i="21"/>
  <c r="P1610" i="21"/>
  <c r="L1203" i="21"/>
  <c r="L1707" i="21"/>
  <c r="L1675" i="21"/>
  <c r="O1502" i="21"/>
  <c r="O1687" i="21"/>
  <c r="O1557" i="21"/>
  <c r="Q1457" i="21"/>
  <c r="O1210" i="21"/>
  <c r="L1476" i="21"/>
  <c r="P1350" i="21"/>
  <c r="L1350" i="21"/>
  <c r="L1886" i="21"/>
  <c r="L1827" i="21"/>
  <c r="L1829" i="21"/>
  <c r="L2234" i="21"/>
  <c r="K1462" i="21"/>
  <c r="K1507" i="21"/>
  <c r="K1512" i="21"/>
  <c r="K1572" i="21"/>
  <c r="P1647" i="21"/>
  <c r="P1717" i="21"/>
  <c r="L1734" i="21"/>
  <c r="L1463" i="21"/>
  <c r="O1358" i="21"/>
  <c r="L1481" i="21"/>
  <c r="Q1472" i="21"/>
  <c r="L1693" i="21"/>
  <c r="L2171" i="21"/>
  <c r="L1995" i="21"/>
  <c r="P2167" i="21"/>
  <c r="L1456" i="21"/>
  <c r="L1717" i="21"/>
  <c r="L1752" i="21"/>
  <c r="L1561" i="21"/>
  <c r="L2142" i="21"/>
  <c r="L1954" i="21"/>
  <c r="L1907" i="21"/>
  <c r="K1903" i="21"/>
  <c r="K1443" i="21"/>
  <c r="K1448" i="21"/>
  <c r="P1458" i="21"/>
  <c r="P1468" i="21"/>
  <c r="K1508" i="21"/>
  <c r="P1523" i="21"/>
  <c r="K1558" i="21"/>
  <c r="K1593" i="21"/>
  <c r="K1613" i="21"/>
  <c r="K1638" i="21"/>
  <c r="P1708" i="21"/>
  <c r="L1509" i="21"/>
  <c r="L1769" i="21"/>
  <c r="Q1452" i="21"/>
  <c r="K1997" i="21"/>
  <c r="L1924" i="21"/>
  <c r="L1989" i="21"/>
  <c r="L1908" i="21"/>
  <c r="Q1842" i="21"/>
  <c r="L1825" i="21"/>
  <c r="L1520" i="21"/>
  <c r="L2204" i="21"/>
  <c r="O1659" i="21"/>
  <c r="L1664" i="21"/>
  <c r="L1490" i="21"/>
  <c r="L1864" i="21"/>
  <c r="L2239" i="21"/>
  <c r="Q1522" i="21"/>
  <c r="O1453" i="21"/>
  <c r="L1214" i="21"/>
  <c r="L1914" i="21"/>
  <c r="P1356" i="21"/>
  <c r="O1512" i="21"/>
  <c r="Q1542" i="21"/>
  <c r="Q1652" i="21"/>
  <c r="L2064" i="21"/>
  <c r="L2168" i="21"/>
  <c r="L1992" i="21"/>
  <c r="L2060" i="21"/>
  <c r="O1757" i="21"/>
  <c r="O1722" i="21"/>
  <c r="L1450" i="21"/>
  <c r="K1937" i="21"/>
  <c r="Q2179" i="21"/>
  <c r="Q1772" i="21"/>
  <c r="Q2096" i="21"/>
  <c r="L1847" i="21"/>
  <c r="L1726" i="21"/>
  <c r="Q1727" i="21"/>
  <c r="P2024" i="21"/>
  <c r="L2304" i="21"/>
  <c r="L1952" i="21"/>
  <c r="L2124" i="21"/>
  <c r="L2120" i="21"/>
  <c r="L1944" i="21"/>
  <c r="L2214" i="21"/>
  <c r="L1501" i="21"/>
  <c r="Q1547" i="21"/>
  <c r="L1882" i="21"/>
  <c r="L1496" i="21"/>
  <c r="L1857" i="21"/>
  <c r="O2016" i="21"/>
  <c r="K1461" i="21"/>
  <c r="K1471" i="21"/>
  <c r="K1486" i="21"/>
  <c r="K1491" i="21"/>
  <c r="K1496" i="21"/>
  <c r="P1501" i="21"/>
  <c r="K1506" i="21"/>
  <c r="K1521" i="21"/>
  <c r="K1531" i="21"/>
  <c r="K1536" i="21"/>
  <c r="K1541" i="21"/>
  <c r="K1551" i="21"/>
  <c r="K1556" i="21"/>
  <c r="K1561" i="21"/>
  <c r="K1576" i="21"/>
  <c r="K1586" i="21"/>
  <c r="K1596" i="21"/>
  <c r="K1646" i="21"/>
  <c r="K1656" i="21"/>
  <c r="K1686" i="21"/>
  <c r="K1696" i="21"/>
  <c r="P1701" i="21"/>
  <c r="K1706" i="21"/>
  <c r="K1731" i="21"/>
  <c r="L1862" i="21"/>
  <c r="L2137" i="21"/>
  <c r="L2078" i="21"/>
  <c r="O1792" i="21"/>
  <c r="Q1446" i="21"/>
  <c r="O1456" i="21"/>
  <c r="O1461" i="21"/>
  <c r="Q1466" i="21"/>
  <c r="O1471" i="21"/>
  <c r="Q1476" i="21"/>
  <c r="O1481" i="21"/>
  <c r="Q1486" i="21"/>
  <c r="Q1491" i="21"/>
  <c r="Q1501" i="21"/>
  <c r="Q1511" i="21"/>
  <c r="Q1516" i="21"/>
  <c r="Q1521" i="21"/>
  <c r="Q1526" i="21"/>
  <c r="O1531" i="21"/>
  <c r="Q1541" i="21"/>
  <c r="Q1546" i="21"/>
  <c r="O1556" i="21"/>
  <c r="Q1561" i="21"/>
  <c r="Q1566" i="21"/>
  <c r="O1571" i="21"/>
  <c r="Q1576" i="21"/>
  <c r="Q1581" i="21"/>
  <c r="O1586" i="21"/>
  <c r="Q1591" i="21"/>
  <c r="Q1596" i="21"/>
  <c r="O1601" i="21"/>
  <c r="Q1606" i="21"/>
  <c r="O1611" i="21"/>
  <c r="Q1626" i="21"/>
  <c r="O1631" i="21"/>
  <c r="Q1636" i="21"/>
  <c r="Q1641" i="21"/>
  <c r="O1646" i="21"/>
  <c r="Q1487" i="21"/>
  <c r="Q2253" i="21"/>
  <c r="K1747" i="21"/>
  <c r="K1762" i="21"/>
  <c r="K1817" i="21"/>
  <c r="K1743" i="21"/>
  <c r="K1748" i="21"/>
  <c r="K1768" i="21"/>
  <c r="K1783" i="21"/>
  <c r="P1893" i="21"/>
  <c r="K1756" i="21"/>
  <c r="K1761" i="21"/>
  <c r="K1776" i="21"/>
  <c r="P1781" i="21"/>
  <c r="K1786" i="21"/>
  <c r="K1816" i="21"/>
  <c r="P1861" i="21"/>
  <c r="P1881" i="21"/>
  <c r="P1891" i="21"/>
  <c r="O1651" i="21"/>
  <c r="Q1656" i="21"/>
  <c r="Q1661" i="21"/>
  <c r="Q1666" i="21"/>
  <c r="Q1671" i="21"/>
  <c r="Q1676" i="21"/>
  <c r="O1681" i="21"/>
  <c r="Q1686" i="21"/>
  <c r="O1696" i="21"/>
  <c r="Q1701" i="21"/>
  <c r="Q1706" i="21"/>
  <c r="Q1711" i="21"/>
  <c r="Q1716" i="21"/>
  <c r="Q1721" i="21"/>
  <c r="Q1726" i="21"/>
  <c r="Q1731" i="21"/>
  <c r="Q1736" i="21"/>
  <c r="Q1741" i="21"/>
  <c r="Q1751" i="21"/>
  <c r="Q1761" i="21"/>
  <c r="Q1766" i="21"/>
  <c r="Q1771" i="21"/>
  <c r="Q1776" i="21"/>
  <c r="Q1781" i="21"/>
  <c r="Q1786" i="21"/>
  <c r="Q1791" i="21"/>
  <c r="Q1796" i="21"/>
  <c r="Q1801" i="21"/>
  <c r="Q1806" i="21"/>
  <c r="Q1811" i="21"/>
  <c r="O1816" i="21"/>
  <c r="Q1821" i="21"/>
  <c r="Q1826" i="21"/>
  <c r="Q1831" i="21"/>
  <c r="Q1836" i="21"/>
  <c r="Q1841" i="21"/>
  <c r="O1846" i="21"/>
  <c r="Q1851" i="21"/>
  <c r="Q1856" i="21"/>
  <c r="Q1861" i="21"/>
  <c r="Q1866" i="21"/>
  <c r="Q1871" i="21"/>
  <c r="Q1876" i="21"/>
  <c r="Q1881" i="21"/>
  <c r="Q1886" i="21"/>
  <c r="Q1891" i="21"/>
  <c r="O1902" i="21"/>
  <c r="K1909" i="21"/>
  <c r="O1922" i="21"/>
  <c r="K1929" i="21"/>
  <c r="Q1942" i="21"/>
  <c r="K1949" i="21"/>
  <c r="O1962" i="21"/>
  <c r="K1969" i="21"/>
  <c r="Q1982" i="21"/>
  <c r="O2002" i="21"/>
  <c r="P2009" i="21"/>
  <c r="O2022" i="21"/>
  <c r="K2029" i="21"/>
  <c r="Q2042" i="21"/>
  <c r="K2049" i="21"/>
  <c r="Q2062" i="21"/>
  <c r="K2069" i="21"/>
  <c r="Q2082" i="21"/>
  <c r="K2089" i="21"/>
  <c r="K2109" i="21"/>
  <c r="K2115" i="21"/>
  <c r="Q2121" i="21"/>
  <c r="K2127" i="21"/>
  <c r="K2140" i="21"/>
  <c r="K2146" i="21"/>
  <c r="Q2165" i="21"/>
  <c r="K2172" i="21"/>
  <c r="Q2185" i="21"/>
  <c r="P2192" i="21"/>
  <c r="Q2198" i="21"/>
  <c r="K2205" i="21"/>
  <c r="Q2218" i="21"/>
  <c r="K2225" i="21"/>
  <c r="Q2238" i="21"/>
  <c r="K2245" i="21"/>
  <c r="Q2258" i="21"/>
  <c r="K2265" i="21"/>
  <c r="K2285" i="21"/>
  <c r="K2305" i="21"/>
  <c r="L1658" i="21"/>
  <c r="L1727" i="21"/>
  <c r="L1865" i="21"/>
  <c r="P2171" i="21"/>
  <c r="Q1992" i="21"/>
  <c r="Q1823" i="21"/>
  <c r="O1796" i="21"/>
  <c r="O1791" i="21"/>
  <c r="O1786" i="21"/>
  <c r="K1717" i="21"/>
  <c r="Q1683" i="21"/>
  <c r="O1606" i="21"/>
  <c r="Q1571" i="21"/>
  <c r="Q1531" i="21"/>
  <c r="O1513" i="21"/>
  <c r="Q1481" i="21"/>
  <c r="K1449" i="21"/>
  <c r="L1871" i="21"/>
  <c r="L1597" i="21"/>
  <c r="O1596" i="21"/>
  <c r="K2197" i="21"/>
  <c r="L2189" i="21"/>
  <c r="O1716" i="21"/>
  <c r="P1641" i="21"/>
  <c r="L1641" i="21"/>
  <c r="P1519" i="21"/>
  <c r="K1481" i="21"/>
  <c r="P1526" i="21"/>
  <c r="K1526" i="21"/>
  <c r="K1546" i="21"/>
  <c r="K1566" i="21"/>
  <c r="P1566" i="21"/>
  <c r="K1571" i="21"/>
  <c r="P1571" i="21"/>
  <c r="K1591" i="21"/>
  <c r="P1591" i="21"/>
  <c r="K1636" i="21"/>
  <c r="P1636" i="21"/>
  <c r="K1661" i="21"/>
  <c r="P1711" i="21"/>
  <c r="K1711" i="21"/>
  <c r="K1811" i="21"/>
  <c r="K1871" i="21"/>
  <c r="L2273" i="21"/>
  <c r="O2253" i="21"/>
  <c r="O1896" i="21"/>
  <c r="O1851" i="21"/>
  <c r="O1761" i="21"/>
  <c r="L1740" i="21"/>
  <c r="O1641" i="21"/>
  <c r="Q1461" i="21"/>
  <c r="O1446" i="21"/>
  <c r="P2312" i="21"/>
  <c r="P2069" i="21"/>
  <c r="O2062" i="21"/>
  <c r="O1821" i="21"/>
  <c r="L1676" i="21"/>
  <c r="L1569" i="21"/>
  <c r="O1491" i="21"/>
  <c r="P1744" i="21"/>
  <c r="L1744" i="21"/>
  <c r="L1846" i="21"/>
  <c r="L2265" i="21"/>
  <c r="O2258" i="21"/>
  <c r="Q2022" i="21"/>
  <c r="P1857" i="21"/>
  <c r="O1766" i="21"/>
  <c r="O1726" i="21"/>
  <c r="O1626" i="21"/>
  <c r="O1546" i="21"/>
  <c r="O1511" i="21"/>
  <c r="O1496" i="21"/>
  <c r="O1469" i="21"/>
  <c r="P2245" i="21"/>
  <c r="Q1631" i="21"/>
  <c r="Q1667" i="21"/>
  <c r="O1667" i="21"/>
  <c r="K1587" i="21"/>
  <c r="K1642" i="21"/>
  <c r="K1672" i="21"/>
  <c r="Q1621" i="21"/>
  <c r="O1621" i="21"/>
  <c r="O1772" i="21"/>
  <c r="L2201" i="21"/>
  <c r="L2140" i="21"/>
  <c r="L2068" i="21"/>
  <c r="L2062" i="21"/>
  <c r="P1924" i="21"/>
  <c r="O1771" i="21"/>
  <c r="O1760" i="21"/>
  <c r="L1655" i="21"/>
  <c r="K1446" i="21"/>
  <c r="K1628" i="21"/>
  <c r="K1503" i="21"/>
  <c r="L1828" i="21"/>
  <c r="Q1647" i="21"/>
  <c r="O1647" i="21"/>
  <c r="Q1737" i="21"/>
  <c r="O1737" i="21"/>
  <c r="O1836" i="21"/>
  <c r="O2121" i="21"/>
  <c r="L1931" i="21"/>
  <c r="O1856" i="21"/>
  <c r="O1806" i="21"/>
  <c r="L1750" i="21"/>
  <c r="O1661" i="21"/>
  <c r="Q1611" i="21"/>
  <c r="O1576" i="21"/>
  <c r="O1516" i="21"/>
  <c r="K1468" i="21"/>
  <c r="Q1471" i="21"/>
  <c r="L2093" i="21"/>
  <c r="O2086" i="21"/>
  <c r="O1917" i="21"/>
  <c r="O1866" i="21"/>
  <c r="L1595" i="21"/>
  <c r="L1473" i="21"/>
  <c r="L2316" i="21"/>
  <c r="L2286" i="21"/>
  <c r="L2167" i="21"/>
  <c r="P2127" i="21"/>
  <c r="P2115" i="21"/>
  <c r="O2042" i="21"/>
  <c r="Q1962" i="21"/>
  <c r="L1923" i="21"/>
  <c r="L1872" i="21"/>
  <c r="O1826" i="21"/>
  <c r="L1653" i="21"/>
  <c r="Q1646" i="21"/>
  <c r="O1553" i="21"/>
  <c r="O1501" i="21"/>
  <c r="P1521" i="21"/>
  <c r="L1521" i="21"/>
  <c r="Q1586" i="21"/>
  <c r="Q1536" i="21"/>
  <c r="O1536" i="21"/>
  <c r="K1533" i="21"/>
  <c r="K1618" i="21"/>
  <c r="Q1691" i="21"/>
  <c r="O1691" i="21"/>
  <c r="L1714" i="21"/>
  <c r="L1584" i="21"/>
  <c r="P1584" i="21"/>
  <c r="Q1463" i="21"/>
  <c r="O1463" i="21"/>
  <c r="L1567" i="21"/>
  <c r="P1567" i="21"/>
  <c r="L1702" i="21"/>
  <c r="O1881" i="21"/>
  <c r="L1679" i="21"/>
  <c r="O2251" i="21"/>
  <c r="O2230" i="21"/>
  <c r="O2207" i="21"/>
  <c r="L2072" i="21"/>
  <c r="O1982" i="21"/>
  <c r="O1942" i="21"/>
  <c r="O1909" i="21"/>
  <c r="L1895" i="21"/>
  <c r="O1811" i="21"/>
  <c r="O1736" i="21"/>
  <c r="O1731" i="21"/>
  <c r="L1687" i="21"/>
  <c r="O1561" i="21"/>
  <c r="O1522" i="21"/>
  <c r="L1799" i="21"/>
  <c r="L1804" i="21"/>
  <c r="P2305" i="21"/>
  <c r="L2085" i="21"/>
  <c r="O1831" i="21"/>
  <c r="O1776" i="21"/>
  <c r="O1566" i="21"/>
  <c r="P1561" i="21"/>
  <c r="L1528" i="21"/>
  <c r="P1766" i="21"/>
  <c r="P2146" i="21"/>
  <c r="O1701" i="21"/>
  <c r="L2193" i="21"/>
  <c r="O2152" i="21"/>
  <c r="O1781" i="21"/>
  <c r="O1476" i="21"/>
  <c r="L1859" i="21"/>
  <c r="K1859" i="21"/>
  <c r="O1466" i="21"/>
  <c r="L1613" i="21"/>
  <c r="L1690" i="21"/>
  <c r="L2245" i="21"/>
  <c r="O2298" i="21"/>
  <c r="L2199" i="21"/>
  <c r="O2172" i="21"/>
  <c r="O2165" i="21"/>
  <c r="O2130" i="21"/>
  <c r="O2071" i="21"/>
  <c r="L1994" i="21"/>
  <c r="O1929" i="21"/>
  <c r="L1883" i="21"/>
  <c r="O1865" i="21"/>
  <c r="L1837" i="21"/>
  <c r="L1759" i="21"/>
  <c r="O1686" i="21"/>
  <c r="O1527" i="21"/>
  <c r="L1564" i="21"/>
  <c r="L1673" i="21"/>
  <c r="Q1846" i="21"/>
  <c r="Q1616" i="21"/>
  <c r="O1616" i="21"/>
  <c r="Q1551" i="21"/>
  <c r="L1617" i="21"/>
  <c r="L1834" i="21"/>
  <c r="L1572" i="21"/>
  <c r="L1537" i="21"/>
  <c r="L1824" i="21"/>
  <c r="L1844" i="21"/>
  <c r="P2101" i="21"/>
  <c r="L2269" i="21"/>
  <c r="L2066" i="21"/>
  <c r="L2025" i="21"/>
  <c r="L1948" i="21"/>
  <c r="O1876" i="21"/>
  <c r="O1666" i="21"/>
  <c r="O1559" i="21"/>
  <c r="P1476" i="21"/>
  <c r="P1460" i="21"/>
  <c r="P1989" i="21"/>
  <c r="O1581" i="21"/>
  <c r="L2261" i="21"/>
  <c r="O2185" i="21"/>
  <c r="P1929" i="21"/>
  <c r="O1706" i="21"/>
  <c r="O1521" i="21"/>
  <c r="P1661" i="21"/>
  <c r="L1661" i="21"/>
  <c r="O1451" i="21"/>
  <c r="Q1451" i="21"/>
  <c r="Q1508" i="21"/>
  <c r="O1508" i="21"/>
  <c r="O2198" i="21"/>
  <c r="O1830" i="21"/>
  <c r="O1797" i="21"/>
  <c r="Q1792" i="21"/>
  <c r="O1541" i="21"/>
  <c r="O1526" i="21"/>
  <c r="L1457" i="21"/>
  <c r="P1686" i="21"/>
  <c r="P1606" i="21"/>
  <c r="P1489" i="21"/>
  <c r="L1489" i="21"/>
  <c r="Q1506" i="21"/>
  <c r="O1506" i="21"/>
  <c r="O2308" i="21"/>
  <c r="O2104" i="21"/>
  <c r="L2097" i="21"/>
  <c r="O1841" i="21"/>
  <c r="P1706" i="21"/>
  <c r="O1671" i="21"/>
  <c r="O1591" i="21"/>
  <c r="L1507" i="21"/>
  <c r="O1487" i="21"/>
  <c r="O2240" i="21"/>
  <c r="L1830" i="21"/>
  <c r="O1741" i="21"/>
  <c r="O1711" i="21"/>
  <c r="O1636" i="21"/>
  <c r="Q1651" i="21"/>
  <c r="O1452" i="21"/>
  <c r="L1778" i="21"/>
  <c r="P1615" i="21"/>
  <c r="Q1456" i="21"/>
  <c r="L2182" i="21"/>
  <c r="K2182" i="21"/>
  <c r="O1871" i="21"/>
  <c r="Q1681" i="21"/>
  <c r="L2210" i="21"/>
  <c r="L2034" i="21"/>
  <c r="P2102" i="21"/>
  <c r="Q2160" i="21"/>
  <c r="O2023" i="21"/>
  <c r="Q1955" i="21"/>
  <c r="Q2271" i="21"/>
  <c r="O2238" i="21"/>
  <c r="K1915" i="21"/>
  <c r="Q1928" i="21"/>
  <c r="K1935" i="21"/>
  <c r="K1955" i="21"/>
  <c r="K1975" i="21"/>
  <c r="K1995" i="21"/>
  <c r="K2015" i="21"/>
  <c r="O2028" i="21"/>
  <c r="P2035" i="21"/>
  <c r="Q2048" i="21"/>
  <c r="K2055" i="21"/>
  <c r="Q2068" i="21"/>
  <c r="K2075" i="21"/>
  <c r="Q2088" i="21"/>
  <c r="K2095" i="21"/>
  <c r="Q2114" i="21"/>
  <c r="Q2139" i="21"/>
  <c r="Q2145" i="21"/>
  <c r="Q2158" i="21"/>
  <c r="Q2171" i="21"/>
  <c r="Q2191" i="21"/>
  <c r="Q2204" i="21"/>
  <c r="K2211" i="21"/>
  <c r="Q2224" i="21"/>
  <c r="O2244" i="21"/>
  <c r="K2251" i="21"/>
  <c r="Q2264" i="21"/>
  <c r="K2271" i="21"/>
  <c r="Q2284" i="21"/>
  <c r="Q2304" i="21"/>
  <c r="L1540" i="21"/>
  <c r="K2213" i="21"/>
  <c r="P1917" i="21"/>
  <c r="K1982" i="21"/>
  <c r="P2050" i="21"/>
  <c r="P1909" i="21"/>
  <c r="K2154" i="21"/>
  <c r="L1936" i="21"/>
  <c r="P2004" i="21"/>
  <c r="L2284" i="21"/>
  <c r="K1978" i="21"/>
  <c r="L2222" i="21"/>
  <c r="L2218" i="21"/>
  <c r="L1852" i="21"/>
  <c r="L1730" i="21"/>
  <c r="L1879" i="21"/>
  <c r="K1523" i="21"/>
  <c r="L2139" i="21"/>
  <c r="K2009" i="21"/>
  <c r="P2077" i="21"/>
  <c r="L2252" i="21"/>
  <c r="P2285" i="21"/>
  <c r="P2109" i="21"/>
  <c r="Q2116" i="21"/>
  <c r="Q2050" i="21"/>
  <c r="Q2017" i="21"/>
  <c r="O2266" i="21"/>
  <c r="O2206" i="21"/>
  <c r="Q2103" i="21"/>
  <c r="Q2035" i="21"/>
  <c r="Q2002" i="21"/>
  <c r="Q1925" i="21"/>
  <c r="Q1945" i="21"/>
  <c r="Q1965" i="21"/>
  <c r="K1972" i="21"/>
  <c r="Q2005" i="21"/>
  <c r="K2012" i="21"/>
  <c r="Q2025" i="21"/>
  <c r="K2032" i="21"/>
  <c r="Q2085" i="21"/>
  <c r="K2092" i="21"/>
  <c r="O2105" i="21"/>
  <c r="P2124" i="21"/>
  <c r="Q2136" i="21"/>
  <c r="Q2142" i="21"/>
  <c r="Q2155" i="21"/>
  <c r="Q2168" i="21"/>
  <c r="Q2201" i="21"/>
  <c r="K2208" i="21"/>
  <c r="Q2221" i="21"/>
  <c r="K2228" i="21"/>
  <c r="O2241" i="21"/>
  <c r="K2268" i="21"/>
  <c r="O2281" i="21"/>
  <c r="K2288" i="21"/>
  <c r="Q2301" i="21"/>
  <c r="K1647" i="21"/>
  <c r="P2037" i="21"/>
  <c r="K2141" i="21"/>
  <c r="L2028" i="21"/>
  <c r="K2200" i="21"/>
  <c r="L1529" i="21"/>
  <c r="L1961" i="21"/>
  <c r="P2205" i="21"/>
  <c r="L2307" i="21"/>
  <c r="L2131" i="21"/>
  <c r="L1916" i="21"/>
  <c r="L1985" i="21"/>
  <c r="L1912" i="21"/>
  <c r="L2157" i="21"/>
  <c r="L1981" i="21"/>
  <c r="L2151" i="21"/>
  <c r="L2147" i="21"/>
  <c r="L1508" i="21"/>
  <c r="L2274" i="21"/>
  <c r="L2098" i="21"/>
  <c r="L1922" i="21"/>
  <c r="L2270" i="21"/>
  <c r="K2024" i="21"/>
  <c r="L2020" i="21"/>
  <c r="K2192" i="21"/>
  <c r="P2260" i="21"/>
  <c r="K1942" i="21"/>
  <c r="L2186" i="21"/>
  <c r="L2290" i="21"/>
  <c r="L1462" i="21"/>
  <c r="L2035" i="21"/>
  <c r="L2275" i="21"/>
  <c r="Q1993" i="21"/>
  <c r="K2000" i="21"/>
  <c r="Q2013" i="21"/>
  <c r="K2100" i="21"/>
  <c r="K2163" i="21"/>
  <c r="K2183" i="21"/>
  <c r="K2236" i="21"/>
  <c r="P2296" i="21"/>
  <c r="O2291" i="21"/>
  <c r="Q1997" i="21"/>
  <c r="K1927" i="21"/>
  <c r="Q1960" i="21"/>
  <c r="Q1980" i="21"/>
  <c r="K2007" i="21"/>
  <c r="K2047" i="21"/>
  <c r="K2067" i="21"/>
  <c r="Q2080" i="21"/>
  <c r="Q2100" i="21"/>
  <c r="K2138" i="21"/>
  <c r="P2144" i="21"/>
  <c r="Q2163" i="21"/>
  <c r="K2190" i="21"/>
  <c r="O2196" i="21"/>
  <c r="K2283" i="21"/>
  <c r="Q2316" i="21"/>
  <c r="L1723" i="21"/>
  <c r="L2212" i="21"/>
  <c r="L1997" i="21"/>
  <c r="L2203" i="21"/>
  <c r="L2027" i="21"/>
  <c r="L1953" i="21"/>
  <c r="L2125" i="21"/>
  <c r="L1949" i="21"/>
  <c r="P2017" i="21"/>
  <c r="L2121" i="21"/>
  <c r="L1945" i="21"/>
  <c r="Q2043" i="21"/>
  <c r="O1975" i="21"/>
  <c r="Q2227" i="21"/>
  <c r="Q2166" i="21"/>
  <c r="Q2133" i="21"/>
  <c r="Q2313" i="21"/>
  <c r="Q1907" i="21"/>
  <c r="P1914" i="21"/>
  <c r="K1934" i="21"/>
  <c r="Q1967" i="21"/>
  <c r="O1987" i="21"/>
  <c r="P1994" i="21"/>
  <c r="O2007" i="21"/>
  <c r="O2027" i="21"/>
  <c r="K2054" i="21"/>
  <c r="Q2067" i="21"/>
  <c r="K2074" i="21"/>
  <c r="Q2087" i="21"/>
  <c r="P2094" i="21"/>
  <c r="Q2107" i="21"/>
  <c r="Q2138" i="21"/>
  <c r="Q2144" i="21"/>
  <c r="P2177" i="21"/>
  <c r="K2210" i="21"/>
  <c r="Q2223" i="21"/>
  <c r="K2230" i="21"/>
  <c r="K2250" i="21"/>
  <c r="O2263" i="21"/>
  <c r="P2270" i="21"/>
  <c r="K2310" i="21"/>
  <c r="L1745" i="21"/>
  <c r="P1930" i="21"/>
  <c r="L2136" i="21"/>
  <c r="L1960" i="21"/>
  <c r="L1681" i="21"/>
  <c r="K2038" i="21"/>
  <c r="L2287" i="21"/>
  <c r="O1941" i="21"/>
  <c r="Q2001" i="21"/>
  <c r="Q2021" i="21"/>
  <c r="K2088" i="21"/>
  <c r="O2101" i="21"/>
  <c r="K2108" i="21"/>
  <c r="K2114" i="21"/>
  <c r="K2145" i="21"/>
  <c r="K2158" i="21"/>
  <c r="K2171" i="21"/>
  <c r="O2184" i="21"/>
  <c r="O2257" i="21"/>
  <c r="K2264" i="21"/>
  <c r="O2277" i="21"/>
  <c r="P2304" i="21"/>
  <c r="Q2317" i="21"/>
  <c r="P2317" i="21"/>
  <c r="L2317" i="21"/>
  <c r="K1999" i="21"/>
  <c r="L1999" i="21"/>
  <c r="P1926" i="21"/>
  <c r="L1926" i="21"/>
  <c r="P2141" i="21"/>
  <c r="L2141" i="21"/>
  <c r="P1965" i="21"/>
  <c r="L1965" i="21"/>
  <c r="K1992" i="21"/>
  <c r="K2175" i="21"/>
  <c r="P2222" i="21"/>
  <c r="P1934" i="21"/>
  <c r="L1934" i="21"/>
  <c r="Q2249" i="21"/>
  <c r="O2249" i="21"/>
  <c r="O1971" i="21"/>
  <c r="Q1971" i="21"/>
  <c r="Q2289" i="21"/>
  <c r="O2289" i="21"/>
  <c r="Q2293" i="21"/>
  <c r="O2293" i="21"/>
  <c r="Q2190" i="21"/>
  <c r="O2190" i="21"/>
  <c r="Q2157" i="21"/>
  <c r="O2157" i="21"/>
  <c r="Q1949" i="21"/>
  <c r="O1949" i="21"/>
  <c r="Q2232" i="21"/>
  <c r="O2232" i="21"/>
  <c r="Q2199" i="21"/>
  <c r="O2199" i="21"/>
  <c r="Q2063" i="21"/>
  <c r="O2063" i="21"/>
  <c r="Q1995" i="21"/>
  <c r="O1995" i="21"/>
  <c r="Q1961" i="21"/>
  <c r="O1961" i="21"/>
  <c r="Q2210" i="21"/>
  <c r="O2210" i="21"/>
  <c r="Q2212" i="21"/>
  <c r="O2212" i="21"/>
  <c r="Q2089" i="21"/>
  <c r="O2089" i="21"/>
  <c r="Q1913" i="21"/>
  <c r="O1913" i="21"/>
  <c r="Q1953" i="21"/>
  <c r="O1953" i="21"/>
  <c r="K1980" i="21"/>
  <c r="P1980" i="21"/>
  <c r="K2020" i="21"/>
  <c r="P2020" i="21"/>
  <c r="Q2033" i="21"/>
  <c r="O2033" i="21"/>
  <c r="Q2053" i="21"/>
  <c r="O2053" i="21"/>
  <c r="Q2093" i="21"/>
  <c r="O2093" i="21"/>
  <c r="K2150" i="21"/>
  <c r="P2150" i="21"/>
  <c r="Q2176" i="21"/>
  <c r="O2176" i="21"/>
  <c r="K2196" i="21"/>
  <c r="P2196" i="21"/>
  <c r="K2216" i="21"/>
  <c r="P2216" i="21"/>
  <c r="Q2229" i="21"/>
  <c r="O2229" i="21"/>
  <c r="K2256" i="21"/>
  <c r="P2256" i="21"/>
  <c r="K2276" i="21"/>
  <c r="P2276" i="21"/>
  <c r="Q2309" i="21"/>
  <c r="O2309" i="21"/>
  <c r="K1901" i="21"/>
  <c r="L1901" i="21"/>
  <c r="P2145" i="21"/>
  <c r="L2145" i="21"/>
  <c r="P1969" i="21"/>
  <c r="L1969" i="21"/>
  <c r="O2008" i="21"/>
  <c r="Q2008" i="21"/>
  <c r="Q1943" i="21"/>
  <c r="O1943" i="21"/>
  <c r="Q2225" i="21"/>
  <c r="O2225" i="21"/>
  <c r="O2267" i="21"/>
  <c r="Q2267" i="21"/>
  <c r="Q2131" i="21"/>
  <c r="O2131" i="21"/>
  <c r="Q2098" i="21"/>
  <c r="O2098" i="21"/>
  <c r="Q2278" i="21"/>
  <c r="O2278" i="21"/>
  <c r="Q2245" i="21"/>
  <c r="O2245" i="21"/>
  <c r="Q2083" i="21"/>
  <c r="O2083" i="21"/>
  <c r="Q1900" i="21"/>
  <c r="O1900" i="21"/>
  <c r="K1907" i="21"/>
  <c r="K1947" i="21"/>
  <c r="P1947" i="21"/>
  <c r="K1967" i="21"/>
  <c r="P1967" i="21"/>
  <c r="K1987" i="21"/>
  <c r="P1987" i="21"/>
  <c r="Q2000" i="21"/>
  <c r="O2000" i="21"/>
  <c r="K2027" i="21"/>
  <c r="P2027" i="21"/>
  <c r="Q2040" i="21"/>
  <c r="O2040" i="21"/>
  <c r="Q2060" i="21"/>
  <c r="O2060" i="21"/>
  <c r="P2087" i="21"/>
  <c r="K2087" i="21"/>
  <c r="P2107" i="21"/>
  <c r="K2107" i="21"/>
  <c r="P2113" i="21"/>
  <c r="K2113" i="21"/>
  <c r="Q2119" i="21"/>
  <c r="O2119" i="21"/>
  <c r="Q2125" i="21"/>
  <c r="O2125" i="21"/>
  <c r="Q2150" i="21"/>
  <c r="O2150" i="21"/>
  <c r="K2157" i="21"/>
  <c r="P2157" i="21"/>
  <c r="P2170" i="21"/>
  <c r="K2170" i="21"/>
  <c r="K2203" i="21"/>
  <c r="P2203" i="21"/>
  <c r="Q2216" i="21"/>
  <c r="O2216" i="21"/>
  <c r="K2263" i="21"/>
  <c r="P2263" i="21"/>
  <c r="Q2276" i="21"/>
  <c r="O2276" i="21"/>
  <c r="Q2296" i="21"/>
  <c r="O2296" i="21"/>
  <c r="K1943" i="21"/>
  <c r="L1943" i="21"/>
  <c r="L2187" i="21"/>
  <c r="P2187" i="21"/>
  <c r="P2011" i="21"/>
  <c r="L2011" i="21"/>
  <c r="K1939" i="21"/>
  <c r="L1939" i="21"/>
  <c r="L2183" i="21"/>
  <c r="P2183" i="21"/>
  <c r="P2007" i="21"/>
  <c r="L2007" i="21"/>
  <c r="K1954" i="21"/>
  <c r="K1974" i="21"/>
  <c r="K2290" i="21"/>
  <c r="P2046" i="21"/>
  <c r="L2046" i="21"/>
  <c r="P1905" i="21"/>
  <c r="L1905" i="21"/>
  <c r="P2042" i="21"/>
  <c r="L2042" i="21"/>
  <c r="L2126" i="21"/>
  <c r="K1989" i="21"/>
  <c r="L1903" i="21"/>
  <c r="K2252" i="21"/>
  <c r="P2250" i="21"/>
  <c r="L2250" i="21"/>
  <c r="P2074" i="21"/>
  <c r="L2074" i="21"/>
  <c r="Q2146" i="21"/>
  <c r="O2146" i="21"/>
  <c r="Q2113" i="21"/>
  <c r="O2113" i="21"/>
  <c r="Q2045" i="21"/>
  <c r="O2045" i="21"/>
  <c r="O2012" i="21"/>
  <c r="Q2012" i="21"/>
  <c r="Q2297" i="21"/>
  <c r="O2297" i="21"/>
  <c r="Q2090" i="21"/>
  <c r="O2090" i="21"/>
  <c r="Q1954" i="21"/>
  <c r="O1954" i="21"/>
  <c r="Q2236" i="21"/>
  <c r="O2236" i="21"/>
  <c r="Q2203" i="21"/>
  <c r="O2203" i="21"/>
  <c r="Q2135" i="21"/>
  <c r="O2135" i="21"/>
  <c r="Q2102" i="21"/>
  <c r="O2102" i="21"/>
  <c r="Q1999" i="21"/>
  <c r="O1999" i="21"/>
  <c r="Q1966" i="21"/>
  <c r="O1966" i="21"/>
  <c r="Q1901" i="21"/>
  <c r="O1901" i="21"/>
  <c r="Q1921" i="21"/>
  <c r="O1921" i="21"/>
  <c r="K1988" i="21"/>
  <c r="P1988" i="21"/>
  <c r="K2008" i="21"/>
  <c r="P2008" i="21"/>
  <c r="K2028" i="21"/>
  <c r="P2028" i="21"/>
  <c r="Q2061" i="21"/>
  <c r="O2061" i="21"/>
  <c r="Q2081" i="21"/>
  <c r="O2081" i="21"/>
  <c r="Q2120" i="21"/>
  <c r="O2120" i="21"/>
  <c r="Q2132" i="21"/>
  <c r="O2132" i="21"/>
  <c r="Q2164" i="21"/>
  <c r="O2164" i="21"/>
  <c r="K2191" i="21"/>
  <c r="P2191" i="21"/>
  <c r="Q2197" i="21"/>
  <c r="O2197" i="21"/>
  <c r="K2204" i="21"/>
  <c r="P2204" i="21"/>
  <c r="K2224" i="21"/>
  <c r="P2224" i="21"/>
  <c r="Q2237" i="21"/>
  <c r="O2237" i="21"/>
  <c r="K2244" i="21"/>
  <c r="P2244" i="21"/>
  <c r="K2284" i="21"/>
  <c r="P2284" i="21"/>
  <c r="P2272" i="21"/>
  <c r="L2272" i="21"/>
  <c r="Q1920" i="21"/>
  <c r="O1920" i="21"/>
  <c r="P2198" i="21"/>
  <c r="L2198" i="21"/>
  <c r="P2022" i="21"/>
  <c r="L2022" i="21"/>
  <c r="K2302" i="21"/>
  <c r="L2302" i="21"/>
  <c r="K1950" i="21"/>
  <c r="L1950" i="21"/>
  <c r="P2194" i="21"/>
  <c r="L2194" i="21"/>
  <c r="P2018" i="21"/>
  <c r="L2018" i="21"/>
  <c r="K2298" i="21"/>
  <c r="L2298" i="21"/>
  <c r="K1946" i="21"/>
  <c r="L1946" i="21"/>
  <c r="P2190" i="21"/>
  <c r="L2190" i="21"/>
  <c r="P2014" i="21"/>
  <c r="L2014" i="21"/>
  <c r="K2294" i="21"/>
  <c r="L2294" i="21"/>
  <c r="P2112" i="21"/>
  <c r="L2112" i="21"/>
  <c r="K2041" i="21"/>
  <c r="L2041" i="21"/>
  <c r="K2178" i="21"/>
  <c r="K2291" i="21"/>
  <c r="P2029" i="21"/>
  <c r="L2029" i="21"/>
  <c r="P1955" i="21"/>
  <c r="L1955" i="21"/>
  <c r="L2233" i="21"/>
  <c r="P2233" i="21"/>
  <c r="P2057" i="21"/>
  <c r="L2057" i="21"/>
  <c r="K2161" i="21"/>
  <c r="L2161" i="21"/>
  <c r="L2229" i="21"/>
  <c r="P2229" i="21"/>
  <c r="P2053" i="21"/>
  <c r="L2053" i="21"/>
  <c r="L2225" i="21"/>
  <c r="P2225" i="21"/>
  <c r="P2049" i="21"/>
  <c r="L2049" i="21"/>
  <c r="K2083" i="21"/>
  <c r="L2083" i="21"/>
  <c r="P1975" i="21"/>
  <c r="L1975" i="21"/>
  <c r="K2255" i="21"/>
  <c r="L2255" i="21"/>
  <c r="K2079" i="21"/>
  <c r="L2079" i="21"/>
  <c r="K1996" i="21"/>
  <c r="L1996" i="21"/>
  <c r="P2240" i="21"/>
  <c r="L2240" i="21"/>
  <c r="P2010" i="21"/>
  <c r="L2010" i="21"/>
  <c r="K1938" i="21"/>
  <c r="L1938" i="21"/>
  <c r="P1908" i="21"/>
  <c r="P2279" i="21"/>
  <c r="L2279" i="21"/>
  <c r="P2103" i="21"/>
  <c r="L2103" i="21"/>
  <c r="Q1927" i="21"/>
  <c r="O1927" i="21"/>
  <c r="K2207" i="21"/>
  <c r="L2207" i="21"/>
  <c r="K1981" i="21"/>
  <c r="P2212" i="21"/>
  <c r="L2070" i="21"/>
  <c r="K2070" i="21"/>
  <c r="P2314" i="21"/>
  <c r="L2314" i="21"/>
  <c r="P1962" i="21"/>
  <c r="L1962" i="21"/>
  <c r="K2242" i="21"/>
  <c r="L2242" i="21"/>
  <c r="P2236" i="21"/>
  <c r="L2236" i="21"/>
  <c r="K2094" i="21"/>
  <c r="L2094" i="21"/>
  <c r="L1918" i="21"/>
  <c r="K1918" i="21"/>
  <c r="P2162" i="21"/>
  <c r="L2162" i="21"/>
  <c r="P1986" i="21"/>
  <c r="L1986" i="21"/>
  <c r="K2266" i="21"/>
  <c r="L2266" i="21"/>
  <c r="K2090" i="21"/>
  <c r="L2090" i="21"/>
  <c r="P2158" i="21"/>
  <c r="L2158" i="21"/>
  <c r="P1982" i="21"/>
  <c r="L1982" i="21"/>
  <c r="K2262" i="21"/>
  <c r="L2262" i="21"/>
  <c r="K2086" i="21"/>
  <c r="L2086" i="21"/>
  <c r="L1910" i="21"/>
  <c r="K1910" i="21"/>
  <c r="P2154" i="21"/>
  <c r="L2154" i="21"/>
  <c r="P1978" i="21"/>
  <c r="L1978" i="21"/>
  <c r="P2307" i="21"/>
  <c r="L2205" i="21"/>
  <c r="P2036" i="21"/>
  <c r="L2036" i="21"/>
  <c r="K1925" i="21"/>
  <c r="L1925" i="21"/>
  <c r="P2169" i="21"/>
  <c r="L2169" i="21"/>
  <c r="O2313" i="21"/>
  <c r="O2301" i="21"/>
  <c r="O2271" i="21"/>
  <c r="Q2263" i="21"/>
  <c r="Q2241" i="21"/>
  <c r="O2149" i="21"/>
  <c r="O2145" i="21"/>
  <c r="K2129" i="21"/>
  <c r="K2125" i="21"/>
  <c r="K2121" i="21"/>
  <c r="O2107" i="21"/>
  <c r="O2074" i="21"/>
  <c r="O2032" i="21"/>
  <c r="Q2028" i="21"/>
  <c r="Q2020" i="21"/>
  <c r="Q2016" i="21"/>
  <c r="Q1987" i="21"/>
  <c r="Q1975" i="21"/>
  <c r="K1922" i="21"/>
  <c r="K1914" i="21"/>
  <c r="O2284" i="21"/>
  <c r="L2241" i="21"/>
  <c r="O2177" i="21"/>
  <c r="O2136" i="21"/>
  <c r="O2116" i="21"/>
  <c r="O2065" i="21"/>
  <c r="O2049" i="21"/>
  <c r="O2041" i="21"/>
  <c r="L2024" i="21"/>
  <c r="L2016" i="21"/>
  <c r="L2004" i="21"/>
  <c r="O1925" i="21"/>
  <c r="O1905" i="21"/>
  <c r="O2317" i="21"/>
  <c r="L2301" i="21"/>
  <c r="L2297" i="21"/>
  <c r="L2271" i="21"/>
  <c r="O2224" i="21"/>
  <c r="P2211" i="21"/>
  <c r="O2194" i="21"/>
  <c r="P2012" i="21"/>
  <c r="L1942" i="21"/>
  <c r="L2173" i="21"/>
  <c r="L2132" i="21"/>
  <c r="L2065" i="21"/>
  <c r="P2032" i="21"/>
  <c r="P1995" i="21"/>
  <c r="P1954" i="21"/>
  <c r="L1917" i="21"/>
  <c r="L1913" i="21"/>
  <c r="L1909" i="21"/>
  <c r="L2258" i="21"/>
  <c r="P2288" i="21"/>
  <c r="O2168" i="21"/>
  <c r="O2160" i="21"/>
  <c r="O2139" i="21"/>
  <c r="O2085" i="21"/>
  <c r="O2068" i="21"/>
  <c r="O2048" i="21"/>
  <c r="L1970" i="21"/>
  <c r="O1928" i="21"/>
  <c r="O1916" i="21"/>
  <c r="O1912" i="21"/>
  <c r="O1908" i="21"/>
  <c r="O2316" i="21"/>
  <c r="L2308" i="21"/>
  <c r="O2282" i="21"/>
  <c r="O2227" i="21"/>
  <c r="O2223" i="21"/>
  <c r="L2219" i="21"/>
  <c r="P2210" i="21"/>
  <c r="O2201" i="21"/>
  <c r="L2081" i="21"/>
  <c r="L2077" i="21"/>
  <c r="L2031" i="21"/>
  <c r="P2015" i="21"/>
  <c r="L1990" i="21"/>
  <c r="P1974" i="21"/>
  <c r="O2302" i="21"/>
  <c r="O2221" i="21"/>
  <c r="O2217" i="21"/>
  <c r="O2179" i="21"/>
  <c r="O1967" i="21"/>
  <c r="O1955" i="21"/>
  <c r="O1947" i="21"/>
  <c r="P2290" i="21"/>
  <c r="L2268" i="21"/>
  <c r="L2260" i="21"/>
  <c r="O2170" i="21"/>
  <c r="O2166" i="21"/>
  <c r="O2158" i="21"/>
  <c r="O2137" i="21"/>
  <c r="O2133" i="21"/>
  <c r="L2109" i="21"/>
  <c r="O2087" i="21"/>
  <c r="O2050" i="21"/>
  <c r="L2021" i="21"/>
  <c r="L2017" i="21"/>
  <c r="L2013" i="21"/>
  <c r="L2009" i="21"/>
  <c r="O1926" i="21"/>
  <c r="L2264" i="21"/>
  <c r="O2280" i="21"/>
  <c r="P2208" i="21"/>
  <c r="O2191" i="21"/>
  <c r="O2183" i="21"/>
  <c r="L2146" i="21"/>
  <c r="L2000" i="21"/>
  <c r="P1972" i="21"/>
  <c r="L1963" i="21"/>
  <c r="P2310" i="21"/>
  <c r="L2285" i="21"/>
  <c r="P2251" i="21"/>
  <c r="L2166" i="21"/>
  <c r="O2103" i="21"/>
  <c r="L2099" i="21"/>
  <c r="L2095" i="21"/>
  <c r="P2075" i="21"/>
  <c r="L2058" i="21"/>
  <c r="L2054" i="21"/>
  <c r="L2050" i="21"/>
  <c r="P1992" i="21"/>
  <c r="P1935" i="21"/>
  <c r="L1930" i="21"/>
  <c r="L1906" i="21"/>
  <c r="L1902" i="21"/>
  <c r="N2248" i="21"/>
  <c r="O2248" i="21"/>
  <c r="Q2248" i="21"/>
  <c r="J2143" i="21"/>
  <c r="L2143" i="21"/>
  <c r="N2003" i="21"/>
  <c r="O2003" i="21"/>
  <c r="J2178" i="21"/>
  <c r="L2178" i="21"/>
  <c r="N2108" i="21"/>
  <c r="O2108" i="21"/>
  <c r="N1933" i="21"/>
  <c r="Q1933" i="21"/>
  <c r="N2318" i="21"/>
  <c r="Q2318" i="21"/>
  <c r="N1968" i="21"/>
  <c r="O1968" i="21"/>
  <c r="J2248" i="21"/>
  <c r="P2248" i="21"/>
  <c r="J2318" i="21"/>
  <c r="P2318" i="21"/>
  <c r="N2143" i="21"/>
  <c r="Q2143" i="21"/>
  <c r="J1968" i="21"/>
  <c r="P1968" i="21"/>
  <c r="J2003" i="21"/>
  <c r="L2003" i="21"/>
  <c r="N2283" i="21"/>
  <c r="O2283" i="21"/>
  <c r="J2213" i="21"/>
  <c r="P2213" i="21"/>
  <c r="J2073" i="21"/>
  <c r="L2073" i="21"/>
  <c r="J2108" i="21"/>
  <c r="L2108" i="21"/>
  <c r="N2178" i="21"/>
  <c r="O2178" i="21"/>
  <c r="J2038" i="21"/>
  <c r="P2038" i="21"/>
  <c r="N2213" i="21"/>
  <c r="Q2213" i="21"/>
  <c r="N2038" i="21"/>
  <c r="Q2038" i="21"/>
  <c r="J1933" i="21"/>
  <c r="L1933" i="21"/>
  <c r="J2283" i="21"/>
  <c r="P2283" i="21"/>
  <c r="N2073" i="21"/>
  <c r="Q2073" i="21"/>
  <c r="O1933" i="21"/>
  <c r="P1933" i="21"/>
  <c r="Q2283" i="21"/>
  <c r="O2073" i="21"/>
  <c r="P2073" i="21"/>
  <c r="Q2003" i="21"/>
  <c r="L2213" i="21"/>
  <c r="Q1968" i="21"/>
  <c r="L2283" i="21"/>
  <c r="L2248" i="21"/>
  <c r="L1968" i="21"/>
  <c r="O2143" i="21"/>
  <c r="O2318" i="21"/>
  <c r="L2038" i="21"/>
  <c r="P2108" i="21"/>
  <c r="P2143" i="21"/>
  <c r="O2038" i="21"/>
  <c r="L2318" i="21"/>
  <c r="P2178" i="21"/>
  <c r="Q2178" i="21"/>
  <c r="P2003" i="21"/>
  <c r="Q2108" i="21"/>
  <c r="O2213" i="21"/>
  <c r="J3170" i="21"/>
  <c r="P3170" i="21"/>
  <c r="J3226" i="21"/>
  <c r="P3226" i="21"/>
  <c r="J3219" i="21"/>
  <c r="P3219" i="21"/>
  <c r="J3189" i="21"/>
  <c r="L3189" i="21"/>
  <c r="N3166" i="21"/>
  <c r="Q3166" i="21"/>
  <c r="J3204" i="21"/>
  <c r="L3204" i="21"/>
  <c r="P3204" i="21"/>
  <c r="J3217" i="21"/>
  <c r="L3217" i="21"/>
  <c r="J3208" i="21"/>
  <c r="L3208" i="21"/>
  <c r="P3208" i="21"/>
  <c r="J3196" i="21"/>
  <c r="L3196" i="21"/>
  <c r="J3203" i="21"/>
  <c r="L3203" i="21"/>
  <c r="J3173" i="21"/>
  <c r="L3173" i="21"/>
  <c r="P3173" i="21"/>
  <c r="J3218" i="21"/>
  <c r="L3218" i="21"/>
  <c r="J3171" i="21"/>
  <c r="P3171" i="21"/>
  <c r="J3229" i="21"/>
  <c r="P3229" i="21"/>
  <c r="J3240" i="21"/>
  <c r="P3240" i="21"/>
  <c r="J3241" i="21"/>
  <c r="P3241" i="21"/>
  <c r="N3169" i="21"/>
  <c r="O3169" i="21"/>
  <c r="J3192" i="21"/>
  <c r="P3192" i="21"/>
  <c r="J3199" i="21"/>
  <c r="P3199" i="21"/>
  <c r="J3232" i="21"/>
  <c r="L3232" i="21"/>
  <c r="J3225" i="21"/>
  <c r="P3225" i="21"/>
  <c r="J3185" i="21"/>
  <c r="P3185" i="21"/>
  <c r="L3185" i="21"/>
  <c r="J3169" i="21"/>
  <c r="P3169" i="21"/>
  <c r="J3187" i="21"/>
  <c r="P3187" i="21"/>
  <c r="J3194" i="21"/>
  <c r="L3194" i="21"/>
  <c r="N3168" i="21"/>
  <c r="O3168" i="21"/>
  <c r="Q3168" i="21"/>
  <c r="J3175" i="21"/>
  <c r="P3175" i="21"/>
  <c r="J3211" i="21"/>
  <c r="P3211" i="21"/>
  <c r="J3233" i="21"/>
  <c r="L3233" i="21"/>
  <c r="J3197" i="21"/>
  <c r="P3197" i="21"/>
  <c r="J3236" i="21"/>
  <c r="P3236" i="21"/>
  <c r="J3176" i="21"/>
  <c r="P3176" i="21"/>
  <c r="J3213" i="21"/>
  <c r="P3213" i="21"/>
  <c r="J3168" i="21"/>
  <c r="L3168" i="21"/>
  <c r="J3215" i="21"/>
  <c r="P3215" i="21"/>
  <c r="J3184" i="21"/>
  <c r="P3184" i="21"/>
  <c r="L3184" i="21"/>
  <c r="J3198" i="21"/>
  <c r="L3198" i="21"/>
  <c r="P3198" i="21"/>
  <c r="N3171" i="21"/>
  <c r="O3171" i="21"/>
  <c r="J3239" i="21"/>
  <c r="P3239" i="21"/>
  <c r="J3190" i="21"/>
  <c r="P3190" i="21"/>
  <c r="L3190" i="21"/>
  <c r="J3182" i="21"/>
  <c r="P3182" i="21"/>
  <c r="J3180" i="21"/>
  <c r="P3180" i="21"/>
  <c r="J3212" i="21"/>
  <c r="L3212" i="21"/>
  <c r="J3210" i="21"/>
  <c r="L3210" i="21"/>
  <c r="J3201" i="21"/>
  <c r="P3201" i="21"/>
  <c r="J3206" i="21"/>
  <c r="L3206" i="21"/>
  <c r="J3231" i="21"/>
  <c r="P3231" i="21"/>
  <c r="N3170" i="21"/>
  <c r="O3170" i="21"/>
  <c r="J3238" i="21"/>
  <c r="P3238" i="21"/>
  <c r="J3222" i="21"/>
  <c r="L3222" i="21"/>
  <c r="J3224" i="21"/>
  <c r="L3224" i="21"/>
  <c r="J3166" i="21"/>
  <c r="P3166" i="21"/>
  <c r="J3220" i="21"/>
  <c r="L3220" i="21"/>
  <c r="J3183" i="21"/>
  <c r="L3183" i="21"/>
  <c r="J3178" i="21"/>
  <c r="P3178" i="21"/>
  <c r="J3205" i="21"/>
  <c r="L3205" i="21"/>
  <c r="J3234" i="21"/>
  <c r="P3234" i="21"/>
  <c r="J3177" i="21"/>
  <c r="L3177" i="21"/>
  <c r="P3177" i="21"/>
  <c r="J3191" i="21"/>
  <c r="L3191" i="21"/>
  <c r="J3227" i="21"/>
  <c r="L3227" i="21"/>
  <c r="P3232" i="21"/>
  <c r="P3224" i="21"/>
  <c r="P3218" i="21"/>
  <c r="L3231" i="21"/>
  <c r="L3171" i="21"/>
  <c r="L3213" i="21"/>
  <c r="L3199" i="21"/>
  <c r="Q3171" i="21"/>
  <c r="L3225" i="21"/>
  <c r="P3206" i="21"/>
  <c r="L3176" i="21"/>
  <c r="L3226" i="21"/>
  <c r="P3227" i="21"/>
  <c r="L3192" i="21"/>
  <c r="L3170" i="21"/>
  <c r="P3191" i="21"/>
  <c r="L3234" i="21"/>
  <c r="L3182" i="21"/>
  <c r="L3211" i="21"/>
  <c r="L3241" i="21"/>
  <c r="P3205" i="21"/>
  <c r="L3180" i="21"/>
  <c r="L3236" i="21"/>
  <c r="P3217" i="21"/>
  <c r="Q3169" i="21"/>
  <c r="P3220" i="21"/>
  <c r="L3166" i="21"/>
  <c r="L3239" i="21"/>
  <c r="L3175" i="21"/>
  <c r="P3194" i="21"/>
  <c r="O3166" i="21"/>
  <c r="L3178" i="21"/>
  <c r="P3210" i="21"/>
  <c r="L3215" i="21"/>
  <c r="L3187" i="21"/>
  <c r="L3240" i="21"/>
  <c r="P3189" i="21"/>
  <c r="Q3170" i="21"/>
  <c r="L3201" i="21"/>
  <c r="P3183" i="21"/>
  <c r="P3212" i="21"/>
  <c r="P3168" i="21"/>
  <c r="L3169" i="21"/>
  <c r="L3229" i="21"/>
  <c r="L3219" i="21"/>
  <c r="P3196" i="21"/>
  <c r="L3238" i="21"/>
  <c r="P3222" i="21"/>
  <c r="L3197" i="21"/>
  <c r="P3203" i="21"/>
  <c r="P3233" i="21"/>
  <c r="H1081" i="21" l="1"/>
  <c r="K1081" i="21" s="1"/>
  <c r="H983" i="21"/>
  <c r="K983" i="21" s="1"/>
  <c r="H885" i="21"/>
  <c r="K885" i="21" s="1"/>
  <c r="H787" i="21"/>
  <c r="K787" i="21" s="1"/>
  <c r="H689" i="21"/>
  <c r="K689" i="21" s="1"/>
  <c r="H591" i="21"/>
  <c r="K591" i="21" s="1"/>
  <c r="H493" i="21"/>
  <c r="K493" i="21" s="1"/>
  <c r="H395" i="21"/>
  <c r="K395" i="21" s="1"/>
  <c r="H297" i="21"/>
  <c r="K297" i="21" s="1"/>
  <c r="H199" i="21"/>
  <c r="K199" i="21" s="1"/>
  <c r="H101" i="21"/>
  <c r="K101" i="21" s="1"/>
  <c r="H3" i="21"/>
  <c r="K3" i="21" s="1"/>
  <c r="AJ5" i="4"/>
  <c r="AK5" i="4" s="1"/>
  <c r="J1081" i="21"/>
  <c r="J983" i="21"/>
  <c r="J885" i="21"/>
  <c r="J787" i="21"/>
  <c r="J689" i="21"/>
  <c r="J591" i="21"/>
  <c r="J493" i="21"/>
  <c r="J395" i="21"/>
  <c r="J297" i="21"/>
  <c r="J199" i="21"/>
  <c r="J101" i="21"/>
  <c r="N3" i="21"/>
  <c r="J3" i="21"/>
  <c r="H1082" i="21"/>
  <c r="K1082" i="21" s="1"/>
  <c r="H984" i="21"/>
  <c r="K984" i="21" s="1"/>
  <c r="H886" i="21"/>
  <c r="K886" i="21" s="1"/>
  <c r="H788" i="21"/>
  <c r="K788" i="21" s="1"/>
  <c r="H690" i="21"/>
  <c r="K690" i="21" s="1"/>
  <c r="H592" i="21"/>
  <c r="K592" i="21" s="1"/>
  <c r="H494" i="21"/>
  <c r="K494" i="21" s="1"/>
  <c r="H396" i="21"/>
  <c r="K396" i="21" s="1"/>
  <c r="H298" i="21"/>
  <c r="K298" i="21" s="1"/>
  <c r="H200" i="21"/>
  <c r="K200" i="21" s="1"/>
  <c r="H102" i="21"/>
  <c r="K102" i="21" s="1"/>
  <c r="H4" i="21"/>
  <c r="K4" i="21" s="1"/>
  <c r="J1082" i="21"/>
  <c r="J984" i="21"/>
  <c r="J886" i="21"/>
  <c r="J788" i="21"/>
  <c r="J690" i="21"/>
  <c r="J592" i="21"/>
  <c r="J494" i="21"/>
  <c r="J396" i="21"/>
  <c r="J298" i="21"/>
  <c r="J200" i="21"/>
  <c r="J102" i="21"/>
  <c r="N4" i="21"/>
  <c r="J4" i="21"/>
  <c r="H1083" i="21"/>
  <c r="K1083" i="21" s="1"/>
  <c r="H985" i="21"/>
  <c r="K985" i="21" s="1"/>
  <c r="H887" i="21"/>
  <c r="K887" i="21" s="1"/>
  <c r="H789" i="21"/>
  <c r="K789" i="21" s="1"/>
  <c r="H691" i="21"/>
  <c r="K691" i="21" s="1"/>
  <c r="H593" i="21"/>
  <c r="K593" i="21" s="1"/>
  <c r="H495" i="21"/>
  <c r="K495" i="21" s="1"/>
  <c r="H397" i="21"/>
  <c r="K397" i="21" s="1"/>
  <c r="H299" i="21"/>
  <c r="K299" i="21" s="1"/>
  <c r="H201" i="21"/>
  <c r="K201" i="21" s="1"/>
  <c r="H103" i="21"/>
  <c r="K103" i="21" s="1"/>
  <c r="H5" i="21"/>
  <c r="K5" i="21" s="1"/>
  <c r="J1083" i="21"/>
  <c r="J985" i="21"/>
  <c r="J887" i="21"/>
  <c r="J789" i="21"/>
  <c r="J691" i="21"/>
  <c r="J593" i="21"/>
  <c r="J495" i="21"/>
  <c r="J397" i="21"/>
  <c r="J299" i="21"/>
  <c r="J201" i="21"/>
  <c r="J103" i="21"/>
  <c r="N5" i="21"/>
  <c r="J5" i="21"/>
  <c r="H1084" i="21"/>
  <c r="K1084" i="21" s="1"/>
  <c r="H986" i="21"/>
  <c r="K986" i="21" s="1"/>
  <c r="H888" i="21"/>
  <c r="K888" i="21" s="1"/>
  <c r="H790" i="21"/>
  <c r="K790" i="21" s="1"/>
  <c r="H692" i="21"/>
  <c r="K692" i="21" s="1"/>
  <c r="H594" i="21"/>
  <c r="K594" i="21" s="1"/>
  <c r="H496" i="21"/>
  <c r="K496" i="21" s="1"/>
  <c r="H398" i="21"/>
  <c r="K398" i="21" s="1"/>
  <c r="H300" i="21"/>
  <c r="K300" i="21" s="1"/>
  <c r="H202" i="21"/>
  <c r="K202" i="21" s="1"/>
  <c r="H104" i="21"/>
  <c r="K104" i="21" s="1"/>
  <c r="H6" i="21"/>
  <c r="K6" i="21" s="1"/>
  <c r="J1084" i="21"/>
  <c r="J986" i="21"/>
  <c r="J888" i="21"/>
  <c r="J790" i="21"/>
  <c r="J692" i="21"/>
  <c r="J594" i="21"/>
  <c r="J496" i="21"/>
  <c r="J398" i="21"/>
  <c r="J300" i="21"/>
  <c r="J202" i="21"/>
  <c r="J104" i="21"/>
  <c r="N6" i="21"/>
  <c r="J6" i="21"/>
  <c r="H1085" i="21"/>
  <c r="K1085" i="21" s="1"/>
  <c r="H987" i="21"/>
  <c r="K987" i="21" s="1"/>
  <c r="H889" i="21"/>
  <c r="K889" i="21" s="1"/>
  <c r="H791" i="21"/>
  <c r="K791" i="21" s="1"/>
  <c r="H693" i="21"/>
  <c r="K693" i="21" s="1"/>
  <c r="H595" i="21"/>
  <c r="K595" i="21" s="1"/>
  <c r="H497" i="21"/>
  <c r="K497" i="21" s="1"/>
  <c r="H399" i="21"/>
  <c r="K399" i="21" s="1"/>
  <c r="H301" i="21"/>
  <c r="K301" i="21" s="1"/>
  <c r="H203" i="21"/>
  <c r="K203" i="21" s="1"/>
  <c r="H105" i="21"/>
  <c r="K105" i="21" s="1"/>
  <c r="H7" i="21"/>
  <c r="K7" i="21" s="1"/>
  <c r="J1085" i="21"/>
  <c r="J987" i="21"/>
  <c r="J889" i="21"/>
  <c r="J791" i="21"/>
  <c r="J693" i="21"/>
  <c r="J595" i="21"/>
  <c r="J497" i="21"/>
  <c r="J399" i="21"/>
  <c r="J301" i="21"/>
  <c r="J203" i="21"/>
  <c r="J105" i="21"/>
  <c r="N7" i="21"/>
  <c r="J7" i="21"/>
  <c r="H1086" i="21"/>
  <c r="K1086" i="21" s="1"/>
  <c r="H988" i="21"/>
  <c r="K988" i="21" s="1"/>
  <c r="H890" i="21"/>
  <c r="K890" i="21" s="1"/>
  <c r="H792" i="21"/>
  <c r="K792" i="21" s="1"/>
  <c r="H694" i="21"/>
  <c r="K694" i="21" s="1"/>
  <c r="H596" i="21"/>
  <c r="K596" i="21" s="1"/>
  <c r="H498" i="21"/>
  <c r="K498" i="21" s="1"/>
  <c r="H400" i="21"/>
  <c r="K400" i="21" s="1"/>
  <c r="H302" i="21"/>
  <c r="K302" i="21" s="1"/>
  <c r="H204" i="21"/>
  <c r="K204" i="21" s="1"/>
  <c r="H106" i="21"/>
  <c r="K106" i="21" s="1"/>
  <c r="H8" i="21"/>
  <c r="K8" i="21" s="1"/>
  <c r="J1086" i="21"/>
  <c r="J988" i="21"/>
  <c r="J890" i="21"/>
  <c r="J792" i="21"/>
  <c r="J694" i="21"/>
  <c r="J596" i="21"/>
  <c r="J498" i="21"/>
  <c r="J400" i="21"/>
  <c r="J302" i="21"/>
  <c r="J204" i="21"/>
  <c r="J106" i="21"/>
  <c r="N8" i="21"/>
  <c r="J8" i="21"/>
  <c r="H1087" i="21"/>
  <c r="H989" i="21"/>
  <c r="H891" i="21"/>
  <c r="H793" i="21"/>
  <c r="H695" i="21"/>
  <c r="K695" i="21" s="1"/>
  <c r="H597" i="21"/>
  <c r="K597" i="21" s="1"/>
  <c r="H499" i="21"/>
  <c r="K499" i="21" s="1"/>
  <c r="H401" i="21"/>
  <c r="K401" i="21" s="1"/>
  <c r="H303" i="21"/>
  <c r="K303" i="21" s="1"/>
  <c r="H205" i="21"/>
  <c r="K205" i="21" s="1"/>
  <c r="H107" i="21"/>
  <c r="K107" i="21" s="1"/>
  <c r="H9" i="21"/>
  <c r="K9" i="21" s="1"/>
  <c r="J695" i="21"/>
  <c r="J597" i="21"/>
  <c r="J499" i="21"/>
  <c r="J401" i="21"/>
  <c r="J303" i="21"/>
  <c r="J205" i="21"/>
  <c r="J107" i="21"/>
  <c r="N9" i="21"/>
  <c r="J9" i="21"/>
  <c r="H1088" i="21"/>
  <c r="K1088" i="21" s="1"/>
  <c r="H990" i="21"/>
  <c r="K990" i="21" s="1"/>
  <c r="H892" i="21"/>
  <c r="K892" i="21" s="1"/>
  <c r="H794" i="21"/>
  <c r="K794" i="21" s="1"/>
  <c r="H696" i="21"/>
  <c r="K696" i="21" s="1"/>
  <c r="H598" i="21"/>
  <c r="K598" i="21" s="1"/>
  <c r="H500" i="21"/>
  <c r="K500" i="21" s="1"/>
  <c r="H402" i="21"/>
  <c r="K402" i="21" s="1"/>
  <c r="H304" i="21"/>
  <c r="K304" i="21" s="1"/>
  <c r="H206" i="21"/>
  <c r="K206" i="21" s="1"/>
  <c r="H108" i="21"/>
  <c r="K108" i="21" s="1"/>
  <c r="H10" i="21"/>
  <c r="K10" i="21" s="1"/>
  <c r="AJ12" i="4"/>
  <c r="AK12" i="4" s="1"/>
  <c r="J1088" i="21"/>
  <c r="J990" i="21"/>
  <c r="J892" i="21"/>
  <c r="J794" i="21"/>
  <c r="J696" i="21"/>
  <c r="J598" i="21"/>
  <c r="J500" i="21"/>
  <c r="J402" i="21"/>
  <c r="J304" i="21"/>
  <c r="J206" i="21"/>
  <c r="J108" i="21"/>
  <c r="N10" i="21"/>
  <c r="J10" i="21"/>
  <c r="H1089" i="21"/>
  <c r="K1089" i="21" s="1"/>
  <c r="H991" i="21"/>
  <c r="K991" i="21" s="1"/>
  <c r="H893" i="21"/>
  <c r="K893" i="21" s="1"/>
  <c r="H795" i="21"/>
  <c r="K795" i="21" s="1"/>
  <c r="H697" i="21"/>
  <c r="K697" i="21" s="1"/>
  <c r="H599" i="21"/>
  <c r="K599" i="21" s="1"/>
  <c r="H501" i="21"/>
  <c r="K501" i="21" s="1"/>
  <c r="H403" i="21"/>
  <c r="K403" i="21" s="1"/>
  <c r="H305" i="21"/>
  <c r="K305" i="21" s="1"/>
  <c r="H207" i="21"/>
  <c r="K207" i="21" s="1"/>
  <c r="H109" i="21"/>
  <c r="K109" i="21" s="1"/>
  <c r="H11" i="21"/>
  <c r="K11" i="21" s="1"/>
  <c r="J1089" i="21"/>
  <c r="J991" i="21"/>
  <c r="J893" i="21"/>
  <c r="J795" i="21"/>
  <c r="J697" i="21"/>
  <c r="J599" i="21"/>
  <c r="J501" i="21"/>
  <c r="J403" i="21"/>
  <c r="J305" i="21"/>
  <c r="J207" i="21"/>
  <c r="J109" i="21"/>
  <c r="N11" i="21"/>
  <c r="J11" i="21"/>
  <c r="H1090" i="21"/>
  <c r="K1090" i="21" s="1"/>
  <c r="H992" i="21"/>
  <c r="K992" i="21" s="1"/>
  <c r="H894" i="21"/>
  <c r="K894" i="21" s="1"/>
  <c r="H796" i="21"/>
  <c r="K796" i="21" s="1"/>
  <c r="H698" i="21"/>
  <c r="K698" i="21" s="1"/>
  <c r="H600" i="21"/>
  <c r="K600" i="21" s="1"/>
  <c r="H502" i="21"/>
  <c r="K502" i="21" s="1"/>
  <c r="H404" i="21"/>
  <c r="K404" i="21" s="1"/>
  <c r="H306" i="21"/>
  <c r="K306" i="21" s="1"/>
  <c r="H208" i="21"/>
  <c r="K208" i="21" s="1"/>
  <c r="H110" i="21"/>
  <c r="K110" i="21" s="1"/>
  <c r="H12" i="21"/>
  <c r="K12" i="21" s="1"/>
  <c r="J1090" i="21"/>
  <c r="J992" i="21"/>
  <c r="J894" i="21"/>
  <c r="J796" i="21"/>
  <c r="J698" i="21"/>
  <c r="J600" i="21"/>
  <c r="J502" i="21"/>
  <c r="J404" i="21"/>
  <c r="J306" i="21"/>
  <c r="J208" i="21"/>
  <c r="J110" i="21"/>
  <c r="N12" i="21"/>
  <c r="J12" i="21"/>
  <c r="H1091" i="21"/>
  <c r="K1091" i="21" s="1"/>
  <c r="H993" i="21"/>
  <c r="K993" i="21" s="1"/>
  <c r="H895" i="21"/>
  <c r="K895" i="21" s="1"/>
  <c r="H797" i="21"/>
  <c r="K797" i="21" s="1"/>
  <c r="H699" i="21"/>
  <c r="K699" i="21" s="1"/>
  <c r="H601" i="21"/>
  <c r="K601" i="21" s="1"/>
  <c r="H503" i="21"/>
  <c r="K503" i="21" s="1"/>
  <c r="H405" i="21"/>
  <c r="K405" i="21" s="1"/>
  <c r="H307" i="21"/>
  <c r="K307" i="21" s="1"/>
  <c r="H209" i="21"/>
  <c r="K209" i="21" s="1"/>
  <c r="H111" i="21"/>
  <c r="K111" i="21" s="1"/>
  <c r="H13" i="21"/>
  <c r="K13" i="21" s="1"/>
  <c r="J1091" i="21"/>
  <c r="J993" i="21"/>
  <c r="J895" i="21"/>
  <c r="J797" i="21"/>
  <c r="J699" i="21"/>
  <c r="J601" i="21"/>
  <c r="J503" i="21"/>
  <c r="J405" i="21"/>
  <c r="J307" i="21"/>
  <c r="J209" i="21"/>
  <c r="J111" i="21"/>
  <c r="N13" i="21"/>
  <c r="J13" i="21"/>
  <c r="H1092" i="21"/>
  <c r="K1092" i="21" s="1"/>
  <c r="H994" i="21"/>
  <c r="K994" i="21" s="1"/>
  <c r="H896" i="21"/>
  <c r="K896" i="21" s="1"/>
  <c r="H798" i="21"/>
  <c r="K798" i="21" s="1"/>
  <c r="H700" i="21"/>
  <c r="K700" i="21" s="1"/>
  <c r="H602" i="21"/>
  <c r="K602" i="21" s="1"/>
  <c r="H504" i="21"/>
  <c r="K504" i="21" s="1"/>
  <c r="H406" i="21"/>
  <c r="K406" i="21" s="1"/>
  <c r="H308" i="21"/>
  <c r="K308" i="21" s="1"/>
  <c r="H210" i="21"/>
  <c r="K210" i="21" s="1"/>
  <c r="H112" i="21"/>
  <c r="K112" i="21" s="1"/>
  <c r="H14" i="21"/>
  <c r="K14" i="21" s="1"/>
  <c r="J1092" i="21"/>
  <c r="J994" i="21"/>
  <c r="J896" i="21"/>
  <c r="J798" i="21"/>
  <c r="J700" i="21"/>
  <c r="J602" i="21"/>
  <c r="J504" i="21"/>
  <c r="J406" i="21"/>
  <c r="J308" i="21"/>
  <c r="J210" i="21"/>
  <c r="J112" i="21"/>
  <c r="N14" i="21"/>
  <c r="J14" i="21"/>
  <c r="H1093" i="21"/>
  <c r="K1093" i="21" s="1"/>
  <c r="H995" i="21"/>
  <c r="K995" i="21" s="1"/>
  <c r="H897" i="21"/>
  <c r="K897" i="21" s="1"/>
  <c r="H799" i="21"/>
  <c r="K799" i="21" s="1"/>
  <c r="H701" i="21"/>
  <c r="K701" i="21" s="1"/>
  <c r="H603" i="21"/>
  <c r="K603" i="21" s="1"/>
  <c r="H505" i="21"/>
  <c r="K505" i="21" s="1"/>
  <c r="H407" i="21"/>
  <c r="K407" i="21" s="1"/>
  <c r="H309" i="21"/>
  <c r="K309" i="21" s="1"/>
  <c r="H211" i="21"/>
  <c r="K211" i="21" s="1"/>
  <c r="H113" i="21"/>
  <c r="K113" i="21" s="1"/>
  <c r="H15" i="21"/>
  <c r="K15" i="21" s="1"/>
  <c r="J1093" i="21"/>
  <c r="J995" i="21"/>
  <c r="J897" i="21"/>
  <c r="J799" i="21"/>
  <c r="J701" i="21"/>
  <c r="J603" i="21"/>
  <c r="J505" i="21"/>
  <c r="J407" i="21"/>
  <c r="J309" i="21"/>
  <c r="J211" i="21"/>
  <c r="J113" i="21"/>
  <c r="N15" i="21"/>
  <c r="J15" i="21"/>
  <c r="H1094" i="21"/>
  <c r="K1094" i="21" s="1"/>
  <c r="H996" i="21"/>
  <c r="K996" i="21" s="1"/>
  <c r="H898" i="21"/>
  <c r="K898" i="21" s="1"/>
  <c r="H800" i="21"/>
  <c r="K800" i="21" s="1"/>
  <c r="H702" i="21"/>
  <c r="K702" i="21" s="1"/>
  <c r="H604" i="21"/>
  <c r="K604" i="21" s="1"/>
  <c r="H506" i="21"/>
  <c r="K506" i="21" s="1"/>
  <c r="H408" i="21"/>
  <c r="K408" i="21" s="1"/>
  <c r="H310" i="21"/>
  <c r="K310" i="21" s="1"/>
  <c r="H212" i="21"/>
  <c r="K212" i="21" s="1"/>
  <c r="H114" i="21"/>
  <c r="K114" i="21" s="1"/>
  <c r="H16" i="21"/>
  <c r="K16" i="21" s="1"/>
  <c r="J1094" i="21"/>
  <c r="J996" i="21"/>
  <c r="J898" i="21"/>
  <c r="J800" i="21"/>
  <c r="J702" i="21"/>
  <c r="J604" i="21"/>
  <c r="J506" i="21"/>
  <c r="J408" i="21"/>
  <c r="J310" i="21"/>
  <c r="J212" i="21"/>
  <c r="J114" i="21"/>
  <c r="N16" i="21"/>
  <c r="J16" i="21"/>
  <c r="H1095" i="21"/>
  <c r="K1095" i="21" s="1"/>
  <c r="H997" i="21"/>
  <c r="K997" i="21" s="1"/>
  <c r="H899" i="21"/>
  <c r="K899" i="21" s="1"/>
  <c r="H801" i="21"/>
  <c r="K801" i="21" s="1"/>
  <c r="H703" i="21"/>
  <c r="K703" i="21" s="1"/>
  <c r="H605" i="21"/>
  <c r="K605" i="21" s="1"/>
  <c r="H507" i="21"/>
  <c r="K507" i="21" s="1"/>
  <c r="H409" i="21"/>
  <c r="K409" i="21" s="1"/>
  <c r="H311" i="21"/>
  <c r="K311" i="21" s="1"/>
  <c r="H213" i="21"/>
  <c r="K213" i="21" s="1"/>
  <c r="H115" i="21"/>
  <c r="K115" i="21" s="1"/>
  <c r="H17" i="21"/>
  <c r="K17" i="21" s="1"/>
  <c r="J1095" i="21"/>
  <c r="J997" i="21"/>
  <c r="J899" i="21"/>
  <c r="J801" i="21"/>
  <c r="J703" i="21"/>
  <c r="J605" i="21"/>
  <c r="J507" i="21"/>
  <c r="J409" i="21"/>
  <c r="J311" i="21"/>
  <c r="J213" i="21"/>
  <c r="J115" i="21"/>
  <c r="N17" i="21"/>
  <c r="J17" i="21"/>
  <c r="H1096" i="21"/>
  <c r="K1096" i="21" s="1"/>
  <c r="H998" i="21"/>
  <c r="K998" i="21" s="1"/>
  <c r="H900" i="21"/>
  <c r="K900" i="21" s="1"/>
  <c r="H802" i="21"/>
  <c r="K802" i="21" s="1"/>
  <c r="H704" i="21"/>
  <c r="K704" i="21" s="1"/>
  <c r="H606" i="21"/>
  <c r="K606" i="21" s="1"/>
  <c r="H508" i="21"/>
  <c r="K508" i="21" s="1"/>
  <c r="H410" i="21"/>
  <c r="K410" i="21" s="1"/>
  <c r="H312" i="21"/>
  <c r="K312" i="21" s="1"/>
  <c r="H214" i="21"/>
  <c r="K214" i="21" s="1"/>
  <c r="H116" i="21"/>
  <c r="K116" i="21" s="1"/>
  <c r="H18" i="21"/>
  <c r="K18" i="21" s="1"/>
  <c r="J1096" i="21"/>
  <c r="J998" i="21"/>
  <c r="J900" i="21"/>
  <c r="J802" i="21"/>
  <c r="J704" i="21"/>
  <c r="J606" i="21"/>
  <c r="J508" i="21"/>
  <c r="J410" i="21"/>
  <c r="J312" i="21"/>
  <c r="J214" i="21"/>
  <c r="J116" i="21"/>
  <c r="N18" i="21"/>
  <c r="J18" i="21"/>
  <c r="H1097" i="21"/>
  <c r="K1097" i="21" s="1"/>
  <c r="H999" i="21"/>
  <c r="K999" i="21" s="1"/>
  <c r="H901" i="21"/>
  <c r="K901" i="21" s="1"/>
  <c r="H803" i="21"/>
  <c r="K803" i="21" s="1"/>
  <c r="H705" i="21"/>
  <c r="K705" i="21" s="1"/>
  <c r="H607" i="21"/>
  <c r="K607" i="21" s="1"/>
  <c r="H509" i="21"/>
  <c r="K509" i="21" s="1"/>
  <c r="H411" i="21"/>
  <c r="K411" i="21" s="1"/>
  <c r="H313" i="21"/>
  <c r="K313" i="21" s="1"/>
  <c r="H215" i="21"/>
  <c r="K215" i="21" s="1"/>
  <c r="H117" i="21"/>
  <c r="K117" i="21" s="1"/>
  <c r="H19" i="21"/>
  <c r="K19" i="21" s="1"/>
  <c r="J1097" i="21"/>
  <c r="J999" i="21"/>
  <c r="J901" i="21"/>
  <c r="J803" i="21"/>
  <c r="J705" i="21"/>
  <c r="J607" i="21"/>
  <c r="J509" i="21"/>
  <c r="J411" i="21"/>
  <c r="J313" i="21"/>
  <c r="J215" i="21"/>
  <c r="J117" i="21"/>
  <c r="N19" i="21"/>
  <c r="J19" i="21"/>
  <c r="H1098" i="21"/>
  <c r="K1098" i="21" s="1"/>
  <c r="H1000" i="21"/>
  <c r="K1000" i="21" s="1"/>
  <c r="H902" i="21"/>
  <c r="K902" i="21" s="1"/>
  <c r="H804" i="21"/>
  <c r="K804" i="21" s="1"/>
  <c r="H706" i="21"/>
  <c r="K706" i="21" s="1"/>
  <c r="H608" i="21"/>
  <c r="K608" i="21" s="1"/>
  <c r="H510" i="21"/>
  <c r="K510" i="21" s="1"/>
  <c r="H412" i="21"/>
  <c r="K412" i="21" s="1"/>
  <c r="H314" i="21"/>
  <c r="K314" i="21" s="1"/>
  <c r="H216" i="21"/>
  <c r="K216" i="21" s="1"/>
  <c r="H118" i="21"/>
  <c r="K118" i="21" s="1"/>
  <c r="H20" i="21"/>
  <c r="K20" i="21" s="1"/>
  <c r="J1098" i="21"/>
  <c r="J1000" i="21"/>
  <c r="J902" i="21"/>
  <c r="J804" i="21"/>
  <c r="J706" i="21"/>
  <c r="J608" i="21"/>
  <c r="J510" i="21"/>
  <c r="J412" i="21"/>
  <c r="J314" i="21"/>
  <c r="J216" i="21"/>
  <c r="J118" i="21"/>
  <c r="N20" i="21"/>
  <c r="J20" i="21"/>
  <c r="H1099" i="21"/>
  <c r="K1099" i="21" s="1"/>
  <c r="H1001" i="21"/>
  <c r="K1001" i="21" s="1"/>
  <c r="H903" i="21"/>
  <c r="K903" i="21" s="1"/>
  <c r="H805" i="21"/>
  <c r="K805" i="21" s="1"/>
  <c r="H707" i="21"/>
  <c r="K707" i="21" s="1"/>
  <c r="H609" i="21"/>
  <c r="K609" i="21" s="1"/>
  <c r="H511" i="21"/>
  <c r="K511" i="21" s="1"/>
  <c r="H413" i="21"/>
  <c r="K413" i="21" s="1"/>
  <c r="H315" i="21"/>
  <c r="K315" i="21" s="1"/>
  <c r="H217" i="21"/>
  <c r="K217" i="21" s="1"/>
  <c r="H119" i="21"/>
  <c r="K119" i="21" s="1"/>
  <c r="H21" i="21"/>
  <c r="K21" i="21" s="1"/>
  <c r="J1099" i="21"/>
  <c r="J1001" i="21"/>
  <c r="J903" i="21"/>
  <c r="J805" i="21"/>
  <c r="J707" i="21"/>
  <c r="J609" i="21"/>
  <c r="J511" i="21"/>
  <c r="J413" i="21"/>
  <c r="J315" i="21"/>
  <c r="J217" i="21"/>
  <c r="J119" i="21"/>
  <c r="N21" i="21"/>
  <c r="J21" i="21"/>
  <c r="H1100" i="21"/>
  <c r="K1100" i="21" s="1"/>
  <c r="H1002" i="21"/>
  <c r="K1002" i="21" s="1"/>
  <c r="H904" i="21"/>
  <c r="K904" i="21" s="1"/>
  <c r="H806" i="21"/>
  <c r="K806" i="21" s="1"/>
  <c r="H708" i="21"/>
  <c r="K708" i="21" s="1"/>
  <c r="H610" i="21"/>
  <c r="K610" i="21" s="1"/>
  <c r="H512" i="21"/>
  <c r="K512" i="21" s="1"/>
  <c r="H414" i="21"/>
  <c r="K414" i="21" s="1"/>
  <c r="H316" i="21"/>
  <c r="K316" i="21" s="1"/>
  <c r="H218" i="21"/>
  <c r="K218" i="21" s="1"/>
  <c r="H120" i="21"/>
  <c r="K120" i="21" s="1"/>
  <c r="H22" i="21"/>
  <c r="K22" i="21" s="1"/>
  <c r="J1100" i="21"/>
  <c r="J1002" i="21"/>
  <c r="J904" i="21"/>
  <c r="J806" i="21"/>
  <c r="J708" i="21"/>
  <c r="J610" i="21"/>
  <c r="J512" i="21"/>
  <c r="J414" i="21"/>
  <c r="J316" i="21"/>
  <c r="J218" i="21"/>
  <c r="J120" i="21"/>
  <c r="N22" i="21"/>
  <c r="J22" i="21"/>
  <c r="H1101" i="21"/>
  <c r="K1101" i="21" s="1"/>
  <c r="H1003" i="21"/>
  <c r="K1003" i="21" s="1"/>
  <c r="H905" i="21"/>
  <c r="K905" i="21" s="1"/>
  <c r="H807" i="21"/>
  <c r="K807" i="21" s="1"/>
  <c r="H709" i="21"/>
  <c r="K709" i="21" s="1"/>
  <c r="H611" i="21"/>
  <c r="K611" i="21" s="1"/>
  <c r="H513" i="21"/>
  <c r="K513" i="21" s="1"/>
  <c r="H415" i="21"/>
  <c r="K415" i="21" s="1"/>
  <c r="H317" i="21"/>
  <c r="K317" i="21" s="1"/>
  <c r="H219" i="21"/>
  <c r="K219" i="21" s="1"/>
  <c r="H121" i="21"/>
  <c r="K121" i="21" s="1"/>
  <c r="H23" i="21"/>
  <c r="K23" i="21" s="1"/>
  <c r="J1101" i="21"/>
  <c r="J1003" i="21"/>
  <c r="J905" i="21"/>
  <c r="J807" i="21"/>
  <c r="J709" i="21"/>
  <c r="J611" i="21"/>
  <c r="J513" i="21"/>
  <c r="J415" i="21"/>
  <c r="J317" i="21"/>
  <c r="J219" i="21"/>
  <c r="J121" i="21"/>
  <c r="N23" i="21"/>
  <c r="J23" i="21"/>
  <c r="H1102" i="21"/>
  <c r="K1102" i="21" s="1"/>
  <c r="H1004" i="21"/>
  <c r="K1004" i="21" s="1"/>
  <c r="H906" i="21"/>
  <c r="K906" i="21" s="1"/>
  <c r="H808" i="21"/>
  <c r="K808" i="21" s="1"/>
  <c r="H710" i="21"/>
  <c r="K710" i="21" s="1"/>
  <c r="H612" i="21"/>
  <c r="K612" i="21" s="1"/>
  <c r="H514" i="21"/>
  <c r="K514" i="21" s="1"/>
  <c r="H416" i="21"/>
  <c r="K416" i="21" s="1"/>
  <c r="H318" i="21"/>
  <c r="K318" i="21" s="1"/>
  <c r="H220" i="21"/>
  <c r="K220" i="21" s="1"/>
  <c r="H122" i="21"/>
  <c r="K122" i="21" s="1"/>
  <c r="H24" i="21"/>
  <c r="K24" i="21" s="1"/>
  <c r="J1102" i="21"/>
  <c r="J1004" i="21"/>
  <c r="J906" i="21"/>
  <c r="J808" i="21"/>
  <c r="J710" i="21"/>
  <c r="J612" i="21"/>
  <c r="J514" i="21"/>
  <c r="J416" i="21"/>
  <c r="J318" i="21"/>
  <c r="J220" i="21"/>
  <c r="J122" i="21"/>
  <c r="N24" i="21"/>
  <c r="J24" i="21"/>
  <c r="H1103" i="21"/>
  <c r="K1103" i="21" s="1"/>
  <c r="H1005" i="21"/>
  <c r="K1005" i="21" s="1"/>
  <c r="H907" i="21"/>
  <c r="K907" i="21" s="1"/>
  <c r="H809" i="21"/>
  <c r="K809" i="21" s="1"/>
  <c r="H711" i="21"/>
  <c r="K711" i="21" s="1"/>
  <c r="H613" i="21"/>
  <c r="K613" i="21" s="1"/>
  <c r="H515" i="21"/>
  <c r="K515" i="21" s="1"/>
  <c r="H417" i="21"/>
  <c r="K417" i="21" s="1"/>
  <c r="H319" i="21"/>
  <c r="K319" i="21" s="1"/>
  <c r="H221" i="21"/>
  <c r="K221" i="21" s="1"/>
  <c r="H123" i="21"/>
  <c r="K123" i="21" s="1"/>
  <c r="H25" i="21"/>
  <c r="K25" i="21" s="1"/>
  <c r="J1103" i="21"/>
  <c r="J1005" i="21"/>
  <c r="J907" i="21"/>
  <c r="J809" i="21"/>
  <c r="J711" i="21"/>
  <c r="J613" i="21"/>
  <c r="J515" i="21"/>
  <c r="J417" i="21"/>
  <c r="J319" i="21"/>
  <c r="J221" i="21"/>
  <c r="J123" i="21"/>
  <c r="N25" i="21"/>
  <c r="J25" i="21"/>
  <c r="H1104" i="21"/>
  <c r="K1104" i="21" s="1"/>
  <c r="H1006" i="21"/>
  <c r="K1006" i="21" s="1"/>
  <c r="H908" i="21"/>
  <c r="K908" i="21" s="1"/>
  <c r="H810" i="21"/>
  <c r="K810" i="21" s="1"/>
  <c r="H712" i="21"/>
  <c r="K712" i="21" s="1"/>
  <c r="H614" i="21"/>
  <c r="K614" i="21" s="1"/>
  <c r="H516" i="21"/>
  <c r="K516" i="21" s="1"/>
  <c r="H418" i="21"/>
  <c r="K418" i="21" s="1"/>
  <c r="H320" i="21"/>
  <c r="K320" i="21" s="1"/>
  <c r="H222" i="21"/>
  <c r="K222" i="21" s="1"/>
  <c r="H124" i="21"/>
  <c r="K124" i="21" s="1"/>
  <c r="H26" i="21"/>
  <c r="K26" i="21" s="1"/>
  <c r="J1104" i="21"/>
  <c r="J1006" i="21"/>
  <c r="J908" i="21"/>
  <c r="J810" i="21"/>
  <c r="J712" i="21"/>
  <c r="J614" i="21"/>
  <c r="J516" i="21"/>
  <c r="J418" i="21"/>
  <c r="J320" i="21"/>
  <c r="J222" i="21"/>
  <c r="J124" i="21"/>
  <c r="N26" i="21"/>
  <c r="J26" i="21"/>
  <c r="H1105" i="21"/>
  <c r="K1105" i="21" s="1"/>
  <c r="H1007" i="21"/>
  <c r="K1007" i="21" s="1"/>
  <c r="H909" i="21"/>
  <c r="K909" i="21" s="1"/>
  <c r="H811" i="21"/>
  <c r="K811" i="21" s="1"/>
  <c r="H713" i="21"/>
  <c r="K713" i="21" s="1"/>
  <c r="H615" i="21"/>
  <c r="K615" i="21" s="1"/>
  <c r="H517" i="21"/>
  <c r="K517" i="21" s="1"/>
  <c r="H419" i="21"/>
  <c r="K419" i="21" s="1"/>
  <c r="H321" i="21"/>
  <c r="K321" i="21" s="1"/>
  <c r="H223" i="21"/>
  <c r="K223" i="21" s="1"/>
  <c r="H125" i="21"/>
  <c r="K125" i="21" s="1"/>
  <c r="H27" i="21"/>
  <c r="K27" i="21" s="1"/>
  <c r="J1105" i="21"/>
  <c r="J1007" i="21"/>
  <c r="J909" i="21"/>
  <c r="J811" i="21"/>
  <c r="J713" i="21"/>
  <c r="J615" i="21"/>
  <c r="J517" i="21"/>
  <c r="J419" i="21"/>
  <c r="J321" i="21"/>
  <c r="J223" i="21"/>
  <c r="J125" i="21"/>
  <c r="N27" i="21"/>
  <c r="J27" i="21"/>
  <c r="H1106" i="21"/>
  <c r="K1106" i="21" s="1"/>
  <c r="H1008" i="21"/>
  <c r="K1008" i="21" s="1"/>
  <c r="H910" i="21"/>
  <c r="K910" i="21" s="1"/>
  <c r="H812" i="21"/>
  <c r="K812" i="21" s="1"/>
  <c r="H714" i="21"/>
  <c r="K714" i="21" s="1"/>
  <c r="H616" i="21"/>
  <c r="K616" i="21" s="1"/>
  <c r="H518" i="21"/>
  <c r="K518" i="21" s="1"/>
  <c r="H420" i="21"/>
  <c r="K420" i="21" s="1"/>
  <c r="H322" i="21"/>
  <c r="K322" i="21" s="1"/>
  <c r="H224" i="21"/>
  <c r="K224" i="21" s="1"/>
  <c r="H126" i="21"/>
  <c r="K126" i="21" s="1"/>
  <c r="H28" i="21"/>
  <c r="K28" i="21" s="1"/>
  <c r="J1106" i="21"/>
  <c r="J1008" i="21"/>
  <c r="J910" i="21"/>
  <c r="J812" i="21"/>
  <c r="J714" i="21"/>
  <c r="J616" i="21"/>
  <c r="J518" i="21"/>
  <c r="J420" i="21"/>
  <c r="J322" i="21"/>
  <c r="J224" i="21"/>
  <c r="J126" i="21"/>
  <c r="N28" i="21"/>
  <c r="J28" i="21"/>
  <c r="H1107" i="21"/>
  <c r="K1107" i="21" s="1"/>
  <c r="H1009" i="21"/>
  <c r="K1009" i="21" s="1"/>
  <c r="H911" i="21"/>
  <c r="K911" i="21" s="1"/>
  <c r="H813" i="21"/>
  <c r="K813" i="21" s="1"/>
  <c r="H715" i="21"/>
  <c r="K715" i="21" s="1"/>
  <c r="H617" i="21"/>
  <c r="K617" i="21" s="1"/>
  <c r="H519" i="21"/>
  <c r="K519" i="21" s="1"/>
  <c r="H421" i="21"/>
  <c r="K421" i="21" s="1"/>
  <c r="H323" i="21"/>
  <c r="K323" i="21" s="1"/>
  <c r="H225" i="21"/>
  <c r="K225" i="21" s="1"/>
  <c r="H127" i="21"/>
  <c r="K127" i="21" s="1"/>
  <c r="H29" i="21"/>
  <c r="K29" i="21" s="1"/>
  <c r="J1107" i="21"/>
  <c r="J1009" i="21"/>
  <c r="J911" i="21"/>
  <c r="J813" i="21"/>
  <c r="J715" i="21"/>
  <c r="J617" i="21"/>
  <c r="J519" i="21"/>
  <c r="J421" i="21"/>
  <c r="J323" i="21"/>
  <c r="J225" i="21"/>
  <c r="J127" i="21"/>
  <c r="N29" i="21"/>
  <c r="J29" i="21"/>
  <c r="H1108" i="21"/>
  <c r="K1108" i="21" s="1"/>
  <c r="H1010" i="21"/>
  <c r="K1010" i="21" s="1"/>
  <c r="H912" i="21"/>
  <c r="K912" i="21" s="1"/>
  <c r="H814" i="21"/>
  <c r="K814" i="21" s="1"/>
  <c r="H716" i="21"/>
  <c r="K716" i="21" s="1"/>
  <c r="H618" i="21"/>
  <c r="K618" i="21" s="1"/>
  <c r="H520" i="21"/>
  <c r="K520" i="21" s="1"/>
  <c r="H422" i="21"/>
  <c r="K422" i="21" s="1"/>
  <c r="H324" i="21"/>
  <c r="K324" i="21" s="1"/>
  <c r="H226" i="21"/>
  <c r="K226" i="21" s="1"/>
  <c r="H128" i="21"/>
  <c r="K128" i="21" s="1"/>
  <c r="H30" i="21"/>
  <c r="K30" i="21" s="1"/>
  <c r="J1108" i="21"/>
  <c r="J1010" i="21"/>
  <c r="J912" i="21"/>
  <c r="J814" i="21"/>
  <c r="J716" i="21"/>
  <c r="J618" i="21"/>
  <c r="J520" i="21"/>
  <c r="J422" i="21"/>
  <c r="J324" i="21"/>
  <c r="J226" i="21"/>
  <c r="J128" i="21"/>
  <c r="N30" i="21"/>
  <c r="J30" i="21"/>
  <c r="H1109" i="21"/>
  <c r="K1109" i="21" s="1"/>
  <c r="H1011" i="21"/>
  <c r="K1011" i="21" s="1"/>
  <c r="H913" i="21"/>
  <c r="K913" i="21" s="1"/>
  <c r="H815" i="21"/>
  <c r="K815" i="21" s="1"/>
  <c r="H717" i="21"/>
  <c r="K717" i="21" s="1"/>
  <c r="H619" i="21"/>
  <c r="K619" i="21" s="1"/>
  <c r="H521" i="21"/>
  <c r="K521" i="21" s="1"/>
  <c r="H423" i="21"/>
  <c r="K423" i="21" s="1"/>
  <c r="H325" i="21"/>
  <c r="K325" i="21" s="1"/>
  <c r="H227" i="21"/>
  <c r="K227" i="21" s="1"/>
  <c r="H129" i="21"/>
  <c r="K129" i="21" s="1"/>
  <c r="H31" i="21"/>
  <c r="K31" i="21" s="1"/>
  <c r="J1109" i="21"/>
  <c r="J1011" i="21"/>
  <c r="J913" i="21"/>
  <c r="J815" i="21"/>
  <c r="J717" i="21"/>
  <c r="J619" i="21"/>
  <c r="J521" i="21"/>
  <c r="J423" i="21"/>
  <c r="J325" i="21"/>
  <c r="J227" i="21"/>
  <c r="J129" i="21"/>
  <c r="N31" i="21"/>
  <c r="J31" i="21"/>
  <c r="H1110" i="21"/>
  <c r="K1110" i="21" s="1"/>
  <c r="H1012" i="21"/>
  <c r="K1012" i="21" s="1"/>
  <c r="H914" i="21"/>
  <c r="K914" i="21" s="1"/>
  <c r="H816" i="21"/>
  <c r="K816" i="21" s="1"/>
  <c r="H718" i="21"/>
  <c r="K718" i="21" s="1"/>
  <c r="H620" i="21"/>
  <c r="K620" i="21" s="1"/>
  <c r="H522" i="21"/>
  <c r="K522" i="21" s="1"/>
  <c r="H424" i="21"/>
  <c r="K424" i="21" s="1"/>
  <c r="H326" i="21"/>
  <c r="K326" i="21" s="1"/>
  <c r="H228" i="21"/>
  <c r="K228" i="21" s="1"/>
  <c r="H130" i="21"/>
  <c r="K130" i="21" s="1"/>
  <c r="H32" i="21"/>
  <c r="K32" i="21" s="1"/>
  <c r="J1110" i="21"/>
  <c r="J1012" i="21"/>
  <c r="J914" i="21"/>
  <c r="J816" i="21"/>
  <c r="J718" i="21"/>
  <c r="J620" i="21"/>
  <c r="J522" i="21"/>
  <c r="J424" i="21"/>
  <c r="J326" i="21"/>
  <c r="J228" i="21"/>
  <c r="J130" i="21"/>
  <c r="N32" i="21"/>
  <c r="J32" i="21"/>
  <c r="H1111" i="21"/>
  <c r="K1111" i="21" s="1"/>
  <c r="H1013" i="21"/>
  <c r="K1013" i="21" s="1"/>
  <c r="H915" i="21"/>
  <c r="K915" i="21" s="1"/>
  <c r="H817" i="21"/>
  <c r="K817" i="21" s="1"/>
  <c r="H719" i="21"/>
  <c r="K719" i="21" s="1"/>
  <c r="H621" i="21"/>
  <c r="K621" i="21" s="1"/>
  <c r="H523" i="21"/>
  <c r="K523" i="21" s="1"/>
  <c r="H425" i="21"/>
  <c r="K425" i="21" s="1"/>
  <c r="H327" i="21"/>
  <c r="K327" i="21" s="1"/>
  <c r="H229" i="21"/>
  <c r="K229" i="21" s="1"/>
  <c r="H131" i="21"/>
  <c r="K131" i="21" s="1"/>
  <c r="H33" i="21"/>
  <c r="K33" i="21" s="1"/>
  <c r="J1111" i="21"/>
  <c r="J1013" i="21"/>
  <c r="J915" i="21"/>
  <c r="J817" i="21"/>
  <c r="J719" i="21"/>
  <c r="J621" i="21"/>
  <c r="J523" i="21"/>
  <c r="J425" i="21"/>
  <c r="J327" i="21"/>
  <c r="J229" i="21"/>
  <c r="J131" i="21"/>
  <c r="N33" i="21"/>
  <c r="J33" i="21"/>
  <c r="H1112" i="21"/>
  <c r="K1112" i="21" s="1"/>
  <c r="H1014" i="21"/>
  <c r="K1014" i="21" s="1"/>
  <c r="H916" i="21"/>
  <c r="K916" i="21" s="1"/>
  <c r="H818" i="21"/>
  <c r="K818" i="21" s="1"/>
  <c r="H720" i="21"/>
  <c r="K720" i="21" s="1"/>
  <c r="H622" i="21"/>
  <c r="K622" i="21" s="1"/>
  <c r="H524" i="21"/>
  <c r="K524" i="21" s="1"/>
  <c r="H426" i="21"/>
  <c r="K426" i="21" s="1"/>
  <c r="H328" i="21"/>
  <c r="K328" i="21" s="1"/>
  <c r="H230" i="21"/>
  <c r="K230" i="21" s="1"/>
  <c r="H132" i="21"/>
  <c r="K132" i="21" s="1"/>
  <c r="H34" i="21"/>
  <c r="K34" i="21" s="1"/>
  <c r="J1112" i="21"/>
  <c r="J1014" i="21"/>
  <c r="J916" i="21"/>
  <c r="J818" i="21"/>
  <c r="J720" i="21"/>
  <c r="J622" i="21"/>
  <c r="J524" i="21"/>
  <c r="J426" i="21"/>
  <c r="J328" i="21"/>
  <c r="J230" i="21"/>
  <c r="J132" i="21"/>
  <c r="N34" i="21"/>
  <c r="J34" i="21"/>
  <c r="H1113" i="21"/>
  <c r="K1113" i="21" s="1"/>
  <c r="H1015" i="21"/>
  <c r="K1015" i="21" s="1"/>
  <c r="H917" i="21"/>
  <c r="K917" i="21" s="1"/>
  <c r="H819" i="21"/>
  <c r="K819" i="21" s="1"/>
  <c r="H721" i="21"/>
  <c r="K721" i="21" s="1"/>
  <c r="H623" i="21"/>
  <c r="K623" i="21" s="1"/>
  <c r="H525" i="21"/>
  <c r="K525" i="21" s="1"/>
  <c r="H427" i="21"/>
  <c r="K427" i="21" s="1"/>
  <c r="H329" i="21"/>
  <c r="K329" i="21" s="1"/>
  <c r="H231" i="21"/>
  <c r="K231" i="21" s="1"/>
  <c r="H133" i="21"/>
  <c r="K133" i="21" s="1"/>
  <c r="H35" i="21"/>
  <c r="K35" i="21" s="1"/>
  <c r="J1113" i="21"/>
  <c r="J1015" i="21"/>
  <c r="J917" i="21"/>
  <c r="J819" i="21"/>
  <c r="J721" i="21"/>
  <c r="J623" i="21"/>
  <c r="J525" i="21"/>
  <c r="J427" i="21"/>
  <c r="J329" i="21"/>
  <c r="J231" i="21"/>
  <c r="J133" i="21"/>
  <c r="N35" i="21"/>
  <c r="J35" i="21"/>
  <c r="H1114" i="21"/>
  <c r="K1114" i="21" s="1"/>
  <c r="H1016" i="21"/>
  <c r="K1016" i="21" s="1"/>
  <c r="H918" i="21"/>
  <c r="K918" i="21" s="1"/>
  <c r="H820" i="21"/>
  <c r="K820" i="21" s="1"/>
  <c r="H722" i="21"/>
  <c r="K722" i="21" s="1"/>
  <c r="H624" i="21"/>
  <c r="K624" i="21" s="1"/>
  <c r="H526" i="21"/>
  <c r="K526" i="21" s="1"/>
  <c r="H428" i="21"/>
  <c r="K428" i="21" s="1"/>
  <c r="H330" i="21"/>
  <c r="K330" i="21" s="1"/>
  <c r="H232" i="21"/>
  <c r="K232" i="21" s="1"/>
  <c r="H134" i="21"/>
  <c r="K134" i="21" s="1"/>
  <c r="H36" i="21"/>
  <c r="K36" i="21" s="1"/>
  <c r="J1114" i="21"/>
  <c r="J1016" i="21"/>
  <c r="J918" i="21"/>
  <c r="J820" i="21"/>
  <c r="J722" i="21"/>
  <c r="J624" i="21"/>
  <c r="J526" i="21"/>
  <c r="J428" i="21"/>
  <c r="J330" i="21"/>
  <c r="J232" i="21"/>
  <c r="J134" i="21"/>
  <c r="N36" i="21"/>
  <c r="J36" i="21"/>
  <c r="J1115" i="21"/>
  <c r="J1017" i="21"/>
  <c r="J919" i="21"/>
  <c r="J821" i="21"/>
  <c r="J723" i="21"/>
  <c r="J625" i="21"/>
  <c r="J527" i="21"/>
  <c r="J429" i="21"/>
  <c r="J331" i="21"/>
  <c r="J233" i="21"/>
  <c r="J135" i="21"/>
  <c r="N37" i="21"/>
  <c r="J37" i="21"/>
  <c r="H1116" i="21"/>
  <c r="K1116" i="21" s="1"/>
  <c r="H1018" i="21"/>
  <c r="K1018" i="21" s="1"/>
  <c r="H920" i="21"/>
  <c r="K920" i="21" s="1"/>
  <c r="H822" i="21"/>
  <c r="K822" i="21" s="1"/>
  <c r="H724" i="21"/>
  <c r="K724" i="21" s="1"/>
  <c r="H626" i="21"/>
  <c r="K626" i="21" s="1"/>
  <c r="H528" i="21"/>
  <c r="K528" i="21" s="1"/>
  <c r="H430" i="21"/>
  <c r="K430" i="21" s="1"/>
  <c r="H332" i="21"/>
  <c r="K332" i="21" s="1"/>
  <c r="H234" i="21"/>
  <c r="K234" i="21" s="1"/>
  <c r="H136" i="21"/>
  <c r="K136" i="21" s="1"/>
  <c r="H38" i="21"/>
  <c r="K38" i="21" s="1"/>
  <c r="J1116" i="21"/>
  <c r="J1018" i="21"/>
  <c r="J920" i="21"/>
  <c r="J822" i="21"/>
  <c r="J724" i="21"/>
  <c r="J626" i="21"/>
  <c r="J528" i="21"/>
  <c r="J430" i="21"/>
  <c r="J332" i="21"/>
  <c r="J234" i="21"/>
  <c r="J136" i="21"/>
  <c r="N38" i="21"/>
  <c r="J38" i="21"/>
  <c r="H1117" i="21"/>
  <c r="K1117" i="21" s="1"/>
  <c r="H1019" i="21"/>
  <c r="K1019" i="21" s="1"/>
  <c r="H921" i="21"/>
  <c r="K921" i="21" s="1"/>
  <c r="H823" i="21"/>
  <c r="K823" i="21" s="1"/>
  <c r="H725" i="21"/>
  <c r="K725" i="21" s="1"/>
  <c r="H627" i="21"/>
  <c r="K627" i="21" s="1"/>
  <c r="H529" i="21"/>
  <c r="K529" i="21" s="1"/>
  <c r="H431" i="21"/>
  <c r="K431" i="21" s="1"/>
  <c r="H333" i="21"/>
  <c r="K333" i="21" s="1"/>
  <c r="H235" i="21"/>
  <c r="K235" i="21" s="1"/>
  <c r="H137" i="21"/>
  <c r="K137" i="21" s="1"/>
  <c r="H39" i="21"/>
  <c r="K39" i="21" s="1"/>
  <c r="J1117" i="21"/>
  <c r="J1019" i="21"/>
  <c r="J921" i="21"/>
  <c r="J823" i="21"/>
  <c r="J725" i="21"/>
  <c r="J627" i="21"/>
  <c r="J529" i="21"/>
  <c r="J431" i="21"/>
  <c r="J333" i="21"/>
  <c r="J235" i="21"/>
  <c r="J137" i="21"/>
  <c r="N39" i="21"/>
  <c r="J39" i="21"/>
  <c r="H1118" i="21"/>
  <c r="K1118" i="21" s="1"/>
  <c r="H1020" i="21"/>
  <c r="K1020" i="21" s="1"/>
  <c r="H922" i="21"/>
  <c r="K922" i="21" s="1"/>
  <c r="H824" i="21"/>
  <c r="K824" i="21" s="1"/>
  <c r="H726" i="21"/>
  <c r="K726" i="21" s="1"/>
  <c r="H628" i="21"/>
  <c r="K628" i="21" s="1"/>
  <c r="H530" i="21"/>
  <c r="K530" i="21" s="1"/>
  <c r="H432" i="21"/>
  <c r="K432" i="21" s="1"/>
  <c r="H334" i="21"/>
  <c r="K334" i="21" s="1"/>
  <c r="H236" i="21"/>
  <c r="K236" i="21" s="1"/>
  <c r="H138" i="21"/>
  <c r="K138" i="21" s="1"/>
  <c r="H40" i="21"/>
  <c r="K40" i="21" s="1"/>
  <c r="J1118" i="21"/>
  <c r="J1020" i="21"/>
  <c r="J922" i="21"/>
  <c r="J824" i="21"/>
  <c r="J726" i="21"/>
  <c r="J628" i="21"/>
  <c r="J530" i="21"/>
  <c r="J432" i="21"/>
  <c r="J334" i="21"/>
  <c r="J236" i="21"/>
  <c r="J138" i="21"/>
  <c r="N40" i="21"/>
  <c r="J40" i="21"/>
  <c r="H1119" i="21"/>
  <c r="K1119" i="21" s="1"/>
  <c r="H1021" i="21"/>
  <c r="K1021" i="21" s="1"/>
  <c r="H923" i="21"/>
  <c r="K923" i="21" s="1"/>
  <c r="H825" i="21"/>
  <c r="K825" i="21" s="1"/>
  <c r="H727" i="21"/>
  <c r="K727" i="21" s="1"/>
  <c r="H629" i="21"/>
  <c r="K629" i="21" s="1"/>
  <c r="H531" i="21"/>
  <c r="K531" i="21" s="1"/>
  <c r="H433" i="21"/>
  <c r="K433" i="21" s="1"/>
  <c r="H335" i="21"/>
  <c r="K335" i="21" s="1"/>
  <c r="H237" i="21"/>
  <c r="K237" i="21" s="1"/>
  <c r="H139" i="21"/>
  <c r="K139" i="21" s="1"/>
  <c r="H41" i="21"/>
  <c r="K41" i="21" s="1"/>
  <c r="J1119" i="21"/>
  <c r="J1021" i="21"/>
  <c r="J923" i="21"/>
  <c r="J825" i="21"/>
  <c r="J727" i="21"/>
  <c r="J629" i="21"/>
  <c r="J531" i="21"/>
  <c r="J433" i="21"/>
  <c r="J335" i="21"/>
  <c r="J237" i="21"/>
  <c r="J139" i="21"/>
  <c r="N41" i="21"/>
  <c r="J41" i="21"/>
  <c r="H1120" i="21"/>
  <c r="K1120" i="21" s="1"/>
  <c r="H1022" i="21"/>
  <c r="K1022" i="21" s="1"/>
  <c r="H924" i="21"/>
  <c r="K924" i="21" s="1"/>
  <c r="H826" i="21"/>
  <c r="K826" i="21" s="1"/>
  <c r="H728" i="21"/>
  <c r="K728" i="21" s="1"/>
  <c r="H630" i="21"/>
  <c r="K630" i="21" s="1"/>
  <c r="H532" i="21"/>
  <c r="K532" i="21" s="1"/>
  <c r="H434" i="21"/>
  <c r="K434" i="21" s="1"/>
  <c r="H336" i="21"/>
  <c r="K336" i="21" s="1"/>
  <c r="H238" i="21"/>
  <c r="K238" i="21" s="1"/>
  <c r="H140" i="21"/>
  <c r="K140" i="21" s="1"/>
  <c r="H42" i="21"/>
  <c r="K42" i="21" s="1"/>
  <c r="J1120" i="21"/>
  <c r="J1022" i="21"/>
  <c r="J924" i="21"/>
  <c r="J826" i="21"/>
  <c r="J728" i="21"/>
  <c r="J630" i="21"/>
  <c r="J532" i="21"/>
  <c r="J434" i="21"/>
  <c r="J336" i="21"/>
  <c r="J238" i="21"/>
  <c r="J140" i="21"/>
  <c r="N42" i="21"/>
  <c r="J42" i="21"/>
  <c r="H1121" i="21"/>
  <c r="K1121" i="21" s="1"/>
  <c r="H1023" i="21"/>
  <c r="K1023" i="21" s="1"/>
  <c r="H925" i="21"/>
  <c r="K925" i="21" s="1"/>
  <c r="H827" i="21"/>
  <c r="K827" i="21" s="1"/>
  <c r="H729" i="21"/>
  <c r="K729" i="21" s="1"/>
  <c r="H631" i="21"/>
  <c r="K631" i="21" s="1"/>
  <c r="H533" i="21"/>
  <c r="K533" i="21" s="1"/>
  <c r="H435" i="21"/>
  <c r="K435" i="21" s="1"/>
  <c r="H337" i="21"/>
  <c r="K337" i="21" s="1"/>
  <c r="H239" i="21"/>
  <c r="K239" i="21" s="1"/>
  <c r="H141" i="21"/>
  <c r="K141" i="21" s="1"/>
  <c r="H43" i="21"/>
  <c r="K43" i="21" s="1"/>
  <c r="J1121" i="21"/>
  <c r="J1023" i="21"/>
  <c r="J925" i="21"/>
  <c r="J827" i="21"/>
  <c r="J729" i="21"/>
  <c r="J631" i="21"/>
  <c r="J533" i="21"/>
  <c r="J435" i="21"/>
  <c r="J337" i="21"/>
  <c r="J239" i="21"/>
  <c r="J141" i="21"/>
  <c r="N43" i="21"/>
  <c r="J43" i="21"/>
  <c r="H1122" i="21"/>
  <c r="K1122" i="21" s="1"/>
  <c r="H1024" i="21"/>
  <c r="K1024" i="21" s="1"/>
  <c r="H926" i="21"/>
  <c r="K926" i="21" s="1"/>
  <c r="H828" i="21"/>
  <c r="K828" i="21" s="1"/>
  <c r="H730" i="21"/>
  <c r="K730" i="21" s="1"/>
  <c r="H632" i="21"/>
  <c r="K632" i="21" s="1"/>
  <c r="H534" i="21"/>
  <c r="K534" i="21" s="1"/>
  <c r="H436" i="21"/>
  <c r="K436" i="21" s="1"/>
  <c r="H338" i="21"/>
  <c r="K338" i="21" s="1"/>
  <c r="H240" i="21"/>
  <c r="K240" i="21" s="1"/>
  <c r="H142" i="21"/>
  <c r="K142" i="21" s="1"/>
  <c r="H44" i="21"/>
  <c r="K44" i="21" s="1"/>
  <c r="J1122" i="21"/>
  <c r="J1024" i="21"/>
  <c r="J926" i="21"/>
  <c r="J828" i="21"/>
  <c r="J730" i="21"/>
  <c r="J632" i="21"/>
  <c r="J534" i="21"/>
  <c r="J436" i="21"/>
  <c r="J338" i="21"/>
  <c r="J240" i="21"/>
  <c r="J142" i="21"/>
  <c r="N44" i="21"/>
  <c r="J44" i="21"/>
  <c r="H1123" i="21"/>
  <c r="K1123" i="21" s="1"/>
  <c r="H1025" i="21"/>
  <c r="K1025" i="21" s="1"/>
  <c r="H927" i="21"/>
  <c r="K927" i="21" s="1"/>
  <c r="H829" i="21"/>
  <c r="K829" i="21" s="1"/>
  <c r="H731" i="21"/>
  <c r="K731" i="21" s="1"/>
  <c r="H633" i="21"/>
  <c r="K633" i="21" s="1"/>
  <c r="H535" i="21"/>
  <c r="K535" i="21" s="1"/>
  <c r="H437" i="21"/>
  <c r="K437" i="21" s="1"/>
  <c r="H339" i="21"/>
  <c r="K339" i="21" s="1"/>
  <c r="H241" i="21"/>
  <c r="K241" i="21" s="1"/>
  <c r="H143" i="21"/>
  <c r="K143" i="21" s="1"/>
  <c r="H45" i="21"/>
  <c r="K45" i="21" s="1"/>
  <c r="J1123" i="21"/>
  <c r="J1025" i="21"/>
  <c r="J927" i="21"/>
  <c r="J829" i="21"/>
  <c r="J731" i="21"/>
  <c r="J633" i="21"/>
  <c r="J535" i="21"/>
  <c r="J437" i="21"/>
  <c r="J339" i="21"/>
  <c r="J241" i="21"/>
  <c r="J143" i="21"/>
  <c r="N45" i="21"/>
  <c r="J45" i="21"/>
  <c r="H1124" i="21"/>
  <c r="K1124" i="21" s="1"/>
  <c r="H1026" i="21"/>
  <c r="K1026" i="21" s="1"/>
  <c r="H928" i="21"/>
  <c r="K928" i="21" s="1"/>
  <c r="H830" i="21"/>
  <c r="K830" i="21" s="1"/>
  <c r="H732" i="21"/>
  <c r="K732" i="21" s="1"/>
  <c r="H634" i="21"/>
  <c r="K634" i="21" s="1"/>
  <c r="H536" i="21"/>
  <c r="K536" i="21" s="1"/>
  <c r="H438" i="21"/>
  <c r="K438" i="21" s="1"/>
  <c r="H340" i="21"/>
  <c r="K340" i="21" s="1"/>
  <c r="H242" i="21"/>
  <c r="K242" i="21" s="1"/>
  <c r="H144" i="21"/>
  <c r="K144" i="21" s="1"/>
  <c r="H46" i="21"/>
  <c r="K46" i="21" s="1"/>
  <c r="J1124" i="21"/>
  <c r="J1026" i="21"/>
  <c r="J928" i="21"/>
  <c r="J830" i="21"/>
  <c r="J732" i="21"/>
  <c r="J634" i="21"/>
  <c r="J536" i="21"/>
  <c r="J438" i="21"/>
  <c r="J340" i="21"/>
  <c r="J242" i="21"/>
  <c r="J144" i="21"/>
  <c r="N46" i="21"/>
  <c r="J46" i="21"/>
  <c r="H1125" i="21"/>
  <c r="K1125" i="21" s="1"/>
  <c r="H1027" i="21"/>
  <c r="K1027" i="21" s="1"/>
  <c r="H929" i="21"/>
  <c r="K929" i="21" s="1"/>
  <c r="H831" i="21"/>
  <c r="K831" i="21" s="1"/>
  <c r="H733" i="21"/>
  <c r="K733" i="21" s="1"/>
  <c r="H635" i="21"/>
  <c r="K635" i="21" s="1"/>
  <c r="H537" i="21"/>
  <c r="K537" i="21" s="1"/>
  <c r="H439" i="21"/>
  <c r="K439" i="21" s="1"/>
  <c r="H341" i="21"/>
  <c r="K341" i="21" s="1"/>
  <c r="H243" i="21"/>
  <c r="K243" i="21" s="1"/>
  <c r="H145" i="21"/>
  <c r="K145" i="21" s="1"/>
  <c r="H47" i="21"/>
  <c r="K47" i="21" s="1"/>
  <c r="J1125" i="21"/>
  <c r="J1027" i="21"/>
  <c r="J929" i="21"/>
  <c r="J831" i="21"/>
  <c r="J733" i="21"/>
  <c r="J635" i="21"/>
  <c r="J537" i="21"/>
  <c r="J439" i="21"/>
  <c r="J341" i="21"/>
  <c r="J243" i="21"/>
  <c r="J145" i="21"/>
  <c r="N47" i="21"/>
  <c r="J47" i="21"/>
  <c r="H1126" i="21"/>
  <c r="K1126" i="21" s="1"/>
  <c r="H1028" i="21"/>
  <c r="K1028" i="21" s="1"/>
  <c r="H930" i="21"/>
  <c r="K930" i="21" s="1"/>
  <c r="H832" i="21"/>
  <c r="K832" i="21" s="1"/>
  <c r="H734" i="21"/>
  <c r="K734" i="21" s="1"/>
  <c r="H636" i="21"/>
  <c r="K636" i="21" s="1"/>
  <c r="H538" i="21"/>
  <c r="K538" i="21" s="1"/>
  <c r="H440" i="21"/>
  <c r="K440" i="21" s="1"/>
  <c r="H342" i="21"/>
  <c r="K342" i="21" s="1"/>
  <c r="H244" i="21"/>
  <c r="K244" i="21" s="1"/>
  <c r="H146" i="21"/>
  <c r="K146" i="21" s="1"/>
  <c r="H48" i="21"/>
  <c r="K48" i="21" s="1"/>
  <c r="J1126" i="21"/>
  <c r="J1028" i="21"/>
  <c r="J930" i="21"/>
  <c r="J832" i="21"/>
  <c r="J734" i="21"/>
  <c r="J636" i="21"/>
  <c r="J538" i="21"/>
  <c r="J440" i="21"/>
  <c r="J342" i="21"/>
  <c r="J244" i="21"/>
  <c r="J146" i="21"/>
  <c r="N48" i="21"/>
  <c r="J48" i="21"/>
  <c r="H1127" i="21"/>
  <c r="K1127" i="21" s="1"/>
  <c r="H1029" i="21"/>
  <c r="K1029" i="21" s="1"/>
  <c r="H931" i="21"/>
  <c r="K931" i="21" s="1"/>
  <c r="H833" i="21"/>
  <c r="K833" i="21" s="1"/>
  <c r="H735" i="21"/>
  <c r="K735" i="21" s="1"/>
  <c r="H637" i="21"/>
  <c r="K637" i="21" s="1"/>
  <c r="H539" i="21"/>
  <c r="K539" i="21" s="1"/>
  <c r="H441" i="21"/>
  <c r="K441" i="21" s="1"/>
  <c r="H343" i="21"/>
  <c r="K343" i="21" s="1"/>
  <c r="H245" i="21"/>
  <c r="K245" i="21" s="1"/>
  <c r="H147" i="21"/>
  <c r="K147" i="21" s="1"/>
  <c r="H49" i="21"/>
  <c r="K49" i="21" s="1"/>
  <c r="J1127" i="21"/>
  <c r="J1029" i="21"/>
  <c r="J931" i="21"/>
  <c r="J833" i="21"/>
  <c r="J735" i="21"/>
  <c r="J637" i="21"/>
  <c r="J539" i="21"/>
  <c r="J441" i="21"/>
  <c r="J343" i="21"/>
  <c r="J245" i="21"/>
  <c r="J147" i="21"/>
  <c r="N49" i="21"/>
  <c r="J49" i="21"/>
  <c r="H1128" i="21"/>
  <c r="K1128" i="21" s="1"/>
  <c r="H1030" i="21"/>
  <c r="K1030" i="21" s="1"/>
  <c r="H932" i="21"/>
  <c r="K932" i="21" s="1"/>
  <c r="H834" i="21"/>
  <c r="K834" i="21" s="1"/>
  <c r="H736" i="21"/>
  <c r="K736" i="21" s="1"/>
  <c r="H638" i="21"/>
  <c r="K638" i="21" s="1"/>
  <c r="H540" i="21"/>
  <c r="K540" i="21" s="1"/>
  <c r="H442" i="21"/>
  <c r="K442" i="21" s="1"/>
  <c r="H344" i="21"/>
  <c r="K344" i="21" s="1"/>
  <c r="H246" i="21"/>
  <c r="K246" i="21" s="1"/>
  <c r="H148" i="21"/>
  <c r="K148" i="21" s="1"/>
  <c r="H50" i="21"/>
  <c r="K50" i="21" s="1"/>
  <c r="J1128" i="21"/>
  <c r="J1030" i="21"/>
  <c r="J932" i="21"/>
  <c r="J834" i="21"/>
  <c r="J736" i="21"/>
  <c r="J638" i="21"/>
  <c r="J540" i="21"/>
  <c r="J442" i="21"/>
  <c r="J344" i="21"/>
  <c r="J246" i="21"/>
  <c r="J148" i="21"/>
  <c r="N50" i="21"/>
  <c r="J50" i="21"/>
  <c r="H1129" i="21"/>
  <c r="K1129" i="21" s="1"/>
  <c r="H1031" i="21"/>
  <c r="K1031" i="21" s="1"/>
  <c r="H933" i="21"/>
  <c r="K933" i="21" s="1"/>
  <c r="H835" i="21"/>
  <c r="K835" i="21" s="1"/>
  <c r="H737" i="21"/>
  <c r="K737" i="21" s="1"/>
  <c r="H639" i="21"/>
  <c r="K639" i="21" s="1"/>
  <c r="H541" i="21"/>
  <c r="K541" i="21" s="1"/>
  <c r="H443" i="21"/>
  <c r="K443" i="21" s="1"/>
  <c r="H345" i="21"/>
  <c r="K345" i="21" s="1"/>
  <c r="H247" i="21"/>
  <c r="K247" i="21" s="1"/>
  <c r="H149" i="21"/>
  <c r="K149" i="21" s="1"/>
  <c r="H51" i="21"/>
  <c r="K51" i="21" s="1"/>
  <c r="J1129" i="21"/>
  <c r="J1031" i="21"/>
  <c r="J933" i="21"/>
  <c r="J835" i="21"/>
  <c r="J737" i="21"/>
  <c r="J639" i="21"/>
  <c r="J541" i="21"/>
  <c r="J443" i="21"/>
  <c r="J345" i="21"/>
  <c r="J247" i="21"/>
  <c r="J149" i="21"/>
  <c r="N51" i="21"/>
  <c r="J51" i="21"/>
  <c r="H1130" i="21"/>
  <c r="K1130" i="21" s="1"/>
  <c r="H1032" i="21"/>
  <c r="K1032" i="21" s="1"/>
  <c r="H934" i="21"/>
  <c r="K934" i="21" s="1"/>
  <c r="H836" i="21"/>
  <c r="K836" i="21" s="1"/>
  <c r="H738" i="21"/>
  <c r="K738" i="21" s="1"/>
  <c r="H640" i="21"/>
  <c r="K640" i="21" s="1"/>
  <c r="H542" i="21"/>
  <c r="K542" i="21" s="1"/>
  <c r="H444" i="21"/>
  <c r="K444" i="21" s="1"/>
  <c r="H346" i="21"/>
  <c r="K346" i="21" s="1"/>
  <c r="H248" i="21"/>
  <c r="K248" i="21" s="1"/>
  <c r="H150" i="21"/>
  <c r="K150" i="21" s="1"/>
  <c r="H52" i="21"/>
  <c r="K52" i="21" s="1"/>
  <c r="J1130" i="21"/>
  <c r="J1032" i="21"/>
  <c r="J934" i="21"/>
  <c r="J836" i="21"/>
  <c r="J738" i="21"/>
  <c r="J640" i="21"/>
  <c r="J542" i="21"/>
  <c r="J444" i="21"/>
  <c r="J346" i="21"/>
  <c r="J248" i="21"/>
  <c r="J150" i="21"/>
  <c r="N52" i="21"/>
  <c r="J52" i="21"/>
  <c r="H1131" i="21"/>
  <c r="K1131" i="21" s="1"/>
  <c r="H1033" i="21"/>
  <c r="K1033" i="21" s="1"/>
  <c r="H935" i="21"/>
  <c r="K935" i="21" s="1"/>
  <c r="H837" i="21"/>
  <c r="K837" i="21" s="1"/>
  <c r="H739" i="21"/>
  <c r="K739" i="21" s="1"/>
  <c r="H641" i="21"/>
  <c r="K641" i="21" s="1"/>
  <c r="H543" i="21"/>
  <c r="K543" i="21" s="1"/>
  <c r="H445" i="21"/>
  <c r="K445" i="21" s="1"/>
  <c r="H347" i="21"/>
  <c r="K347" i="21" s="1"/>
  <c r="H249" i="21"/>
  <c r="K249" i="21" s="1"/>
  <c r="H151" i="21"/>
  <c r="K151" i="21" s="1"/>
  <c r="H53" i="21"/>
  <c r="K53" i="21" s="1"/>
  <c r="J1131" i="21"/>
  <c r="J1033" i="21"/>
  <c r="J935" i="21"/>
  <c r="J837" i="21"/>
  <c r="J739" i="21"/>
  <c r="J641" i="21"/>
  <c r="J543" i="21"/>
  <c r="J445" i="21"/>
  <c r="J347" i="21"/>
  <c r="J249" i="21"/>
  <c r="J151" i="21"/>
  <c r="N53" i="21"/>
  <c r="J53" i="21"/>
  <c r="H1132" i="21"/>
  <c r="K1132" i="21" s="1"/>
  <c r="H1034" i="21"/>
  <c r="K1034" i="21" s="1"/>
  <c r="H936" i="21"/>
  <c r="K936" i="21" s="1"/>
  <c r="H838" i="21"/>
  <c r="K838" i="21" s="1"/>
  <c r="H740" i="21"/>
  <c r="K740" i="21" s="1"/>
  <c r="H642" i="21"/>
  <c r="K642" i="21" s="1"/>
  <c r="H544" i="21"/>
  <c r="K544" i="21" s="1"/>
  <c r="H446" i="21"/>
  <c r="K446" i="21" s="1"/>
  <c r="H348" i="21"/>
  <c r="K348" i="21" s="1"/>
  <c r="H250" i="21"/>
  <c r="K250" i="21" s="1"/>
  <c r="H152" i="21"/>
  <c r="K152" i="21" s="1"/>
  <c r="H54" i="21"/>
  <c r="K54" i="21" s="1"/>
  <c r="J1132" i="21"/>
  <c r="J1034" i="21"/>
  <c r="J936" i="21"/>
  <c r="J838" i="21"/>
  <c r="J740" i="21"/>
  <c r="J642" i="21"/>
  <c r="J544" i="21"/>
  <c r="J446" i="21"/>
  <c r="J348" i="21"/>
  <c r="J250" i="21"/>
  <c r="J152" i="21"/>
  <c r="N54" i="21"/>
  <c r="J54" i="21"/>
  <c r="H1133" i="21"/>
  <c r="K1133" i="21" s="1"/>
  <c r="H1035" i="21"/>
  <c r="K1035" i="21" s="1"/>
  <c r="H937" i="21"/>
  <c r="K937" i="21" s="1"/>
  <c r="H839" i="21"/>
  <c r="K839" i="21" s="1"/>
  <c r="H741" i="21"/>
  <c r="K741" i="21" s="1"/>
  <c r="H643" i="21"/>
  <c r="K643" i="21" s="1"/>
  <c r="H545" i="21"/>
  <c r="K545" i="21" s="1"/>
  <c r="H447" i="21"/>
  <c r="K447" i="21" s="1"/>
  <c r="H349" i="21"/>
  <c r="K349" i="21" s="1"/>
  <c r="H251" i="21"/>
  <c r="K251" i="21" s="1"/>
  <c r="H153" i="21"/>
  <c r="K153" i="21" s="1"/>
  <c r="H55" i="21"/>
  <c r="K55" i="21" s="1"/>
  <c r="J1133" i="21"/>
  <c r="J1035" i="21"/>
  <c r="J937" i="21"/>
  <c r="J839" i="21"/>
  <c r="J741" i="21"/>
  <c r="J643" i="21"/>
  <c r="J545" i="21"/>
  <c r="J447" i="21"/>
  <c r="J349" i="21"/>
  <c r="J251" i="21"/>
  <c r="J153" i="21"/>
  <c r="N55" i="21"/>
  <c r="J55" i="21"/>
  <c r="H1134" i="21"/>
  <c r="K1134" i="21" s="1"/>
  <c r="H1036" i="21"/>
  <c r="K1036" i="21" s="1"/>
  <c r="H938" i="21"/>
  <c r="K938" i="21" s="1"/>
  <c r="H840" i="21"/>
  <c r="K840" i="21" s="1"/>
  <c r="H742" i="21"/>
  <c r="K742" i="21" s="1"/>
  <c r="H644" i="21"/>
  <c r="K644" i="21" s="1"/>
  <c r="H546" i="21"/>
  <c r="K546" i="21" s="1"/>
  <c r="H448" i="21"/>
  <c r="K448" i="21" s="1"/>
  <c r="H350" i="21"/>
  <c r="K350" i="21" s="1"/>
  <c r="H252" i="21"/>
  <c r="K252" i="21" s="1"/>
  <c r="H154" i="21"/>
  <c r="K154" i="21" s="1"/>
  <c r="H56" i="21"/>
  <c r="K56" i="21" s="1"/>
  <c r="J1134" i="21"/>
  <c r="J1036" i="21"/>
  <c r="J938" i="21"/>
  <c r="J840" i="21"/>
  <c r="J742" i="21"/>
  <c r="J644" i="21"/>
  <c r="J546" i="21"/>
  <c r="J448" i="21"/>
  <c r="J350" i="21"/>
  <c r="J252" i="21"/>
  <c r="J154" i="21"/>
  <c r="N56" i="21"/>
  <c r="J56" i="21"/>
  <c r="H1135" i="21"/>
  <c r="K1135" i="21" s="1"/>
  <c r="H1037" i="21"/>
  <c r="K1037" i="21" s="1"/>
  <c r="H939" i="21"/>
  <c r="K939" i="21" s="1"/>
  <c r="H841" i="21"/>
  <c r="K841" i="21" s="1"/>
  <c r="H743" i="21"/>
  <c r="K743" i="21" s="1"/>
  <c r="H645" i="21"/>
  <c r="K645" i="21" s="1"/>
  <c r="H547" i="21"/>
  <c r="K547" i="21" s="1"/>
  <c r="H449" i="21"/>
  <c r="K449" i="21" s="1"/>
  <c r="H351" i="21"/>
  <c r="K351" i="21" s="1"/>
  <c r="H253" i="21"/>
  <c r="K253" i="21" s="1"/>
  <c r="H155" i="21"/>
  <c r="K155" i="21" s="1"/>
  <c r="H57" i="21"/>
  <c r="K57" i="21" s="1"/>
  <c r="J1135" i="21"/>
  <c r="J1037" i="21"/>
  <c r="J939" i="21"/>
  <c r="J841" i="21"/>
  <c r="J743" i="21"/>
  <c r="J645" i="21"/>
  <c r="J547" i="21"/>
  <c r="J449" i="21"/>
  <c r="J351" i="21"/>
  <c r="J253" i="21"/>
  <c r="J155" i="21"/>
  <c r="N57" i="21"/>
  <c r="J57" i="21"/>
  <c r="H1136" i="21"/>
  <c r="K1136" i="21" s="1"/>
  <c r="H1038" i="21"/>
  <c r="K1038" i="21" s="1"/>
  <c r="H940" i="21"/>
  <c r="K940" i="21" s="1"/>
  <c r="H842" i="21"/>
  <c r="K842" i="21" s="1"/>
  <c r="H744" i="21"/>
  <c r="K744" i="21" s="1"/>
  <c r="H646" i="21"/>
  <c r="K646" i="21" s="1"/>
  <c r="H548" i="21"/>
  <c r="K548" i="21" s="1"/>
  <c r="H450" i="21"/>
  <c r="K450" i="21" s="1"/>
  <c r="H352" i="21"/>
  <c r="K352" i="21" s="1"/>
  <c r="H254" i="21"/>
  <c r="K254" i="21" s="1"/>
  <c r="H156" i="21"/>
  <c r="K156" i="21" s="1"/>
  <c r="H58" i="21"/>
  <c r="K58" i="21" s="1"/>
  <c r="J1136" i="21"/>
  <c r="J1038" i="21"/>
  <c r="J940" i="21"/>
  <c r="J842" i="21"/>
  <c r="J744" i="21"/>
  <c r="J646" i="21"/>
  <c r="J548" i="21"/>
  <c r="J450" i="21"/>
  <c r="J352" i="21"/>
  <c r="J254" i="21"/>
  <c r="J156" i="21"/>
  <c r="N58" i="21"/>
  <c r="J58" i="21"/>
  <c r="H1137" i="21"/>
  <c r="K1137" i="21" s="1"/>
  <c r="H1039" i="21"/>
  <c r="K1039" i="21" s="1"/>
  <c r="H941" i="21"/>
  <c r="K941" i="21" s="1"/>
  <c r="H843" i="21"/>
  <c r="K843" i="21" s="1"/>
  <c r="H745" i="21"/>
  <c r="K745" i="21" s="1"/>
  <c r="H647" i="21"/>
  <c r="K647" i="21" s="1"/>
  <c r="H549" i="21"/>
  <c r="K549" i="21" s="1"/>
  <c r="H451" i="21"/>
  <c r="K451" i="21" s="1"/>
  <c r="H353" i="21"/>
  <c r="K353" i="21" s="1"/>
  <c r="H255" i="21"/>
  <c r="K255" i="21" s="1"/>
  <c r="H157" i="21"/>
  <c r="K157" i="21" s="1"/>
  <c r="H59" i="21"/>
  <c r="K59" i="21" s="1"/>
  <c r="J1137" i="21"/>
  <c r="J1039" i="21"/>
  <c r="J941" i="21"/>
  <c r="J843" i="21"/>
  <c r="J745" i="21"/>
  <c r="J647" i="21"/>
  <c r="J549" i="21"/>
  <c r="J451" i="21"/>
  <c r="J353" i="21"/>
  <c r="J255" i="21"/>
  <c r="J157" i="21"/>
  <c r="N59" i="21"/>
  <c r="J59" i="21"/>
  <c r="H1138" i="21"/>
  <c r="K1138" i="21" s="1"/>
  <c r="H1040" i="21"/>
  <c r="K1040" i="21" s="1"/>
  <c r="H942" i="21"/>
  <c r="K942" i="21" s="1"/>
  <c r="H844" i="21"/>
  <c r="K844" i="21" s="1"/>
  <c r="H746" i="21"/>
  <c r="K746" i="21" s="1"/>
  <c r="H648" i="21"/>
  <c r="K648" i="21" s="1"/>
  <c r="H550" i="21"/>
  <c r="K550" i="21" s="1"/>
  <c r="H452" i="21"/>
  <c r="K452" i="21" s="1"/>
  <c r="H354" i="21"/>
  <c r="K354" i="21" s="1"/>
  <c r="H256" i="21"/>
  <c r="K256" i="21" s="1"/>
  <c r="H158" i="21"/>
  <c r="K158" i="21" s="1"/>
  <c r="H60" i="21"/>
  <c r="K60" i="21" s="1"/>
  <c r="J1138" i="21"/>
  <c r="J1040" i="21"/>
  <c r="J942" i="21"/>
  <c r="J844" i="21"/>
  <c r="J746" i="21"/>
  <c r="J648" i="21"/>
  <c r="J550" i="21"/>
  <c r="J452" i="21"/>
  <c r="J354" i="21"/>
  <c r="J256" i="21"/>
  <c r="J158" i="21"/>
  <c r="N60" i="21"/>
  <c r="J60" i="21"/>
  <c r="H1139" i="21"/>
  <c r="K1139" i="21" s="1"/>
  <c r="H1041" i="21"/>
  <c r="K1041" i="21" s="1"/>
  <c r="H943" i="21"/>
  <c r="K943" i="21" s="1"/>
  <c r="H845" i="21"/>
  <c r="K845" i="21" s="1"/>
  <c r="H747" i="21"/>
  <c r="K747" i="21" s="1"/>
  <c r="H649" i="21"/>
  <c r="K649" i="21" s="1"/>
  <c r="H551" i="21"/>
  <c r="K551" i="21" s="1"/>
  <c r="H453" i="21"/>
  <c r="K453" i="21" s="1"/>
  <c r="H355" i="21"/>
  <c r="K355" i="21" s="1"/>
  <c r="H257" i="21"/>
  <c r="K257" i="21" s="1"/>
  <c r="H159" i="21"/>
  <c r="K159" i="21" s="1"/>
  <c r="H61" i="21"/>
  <c r="K61" i="21" s="1"/>
  <c r="J1139" i="21"/>
  <c r="J1041" i="21"/>
  <c r="J943" i="21"/>
  <c r="J845" i="21"/>
  <c r="J747" i="21"/>
  <c r="J649" i="21"/>
  <c r="J551" i="21"/>
  <c r="J453" i="21"/>
  <c r="J355" i="21"/>
  <c r="J257" i="21"/>
  <c r="J159" i="21"/>
  <c r="N61" i="21"/>
  <c r="J61" i="21"/>
  <c r="H1140" i="21"/>
  <c r="K1140" i="21" s="1"/>
  <c r="H1042" i="21"/>
  <c r="K1042" i="21" s="1"/>
  <c r="H944" i="21"/>
  <c r="K944" i="21" s="1"/>
  <c r="H846" i="21"/>
  <c r="K846" i="21" s="1"/>
  <c r="H748" i="21"/>
  <c r="K748" i="21" s="1"/>
  <c r="H650" i="21"/>
  <c r="K650" i="21" s="1"/>
  <c r="H552" i="21"/>
  <c r="K552" i="21" s="1"/>
  <c r="H454" i="21"/>
  <c r="K454" i="21" s="1"/>
  <c r="H356" i="21"/>
  <c r="K356" i="21" s="1"/>
  <c r="H258" i="21"/>
  <c r="K258" i="21" s="1"/>
  <c r="H160" i="21"/>
  <c r="K160" i="21" s="1"/>
  <c r="H62" i="21"/>
  <c r="K62" i="21" s="1"/>
  <c r="J1140" i="21"/>
  <c r="J1042" i="21"/>
  <c r="J944" i="21"/>
  <c r="J846" i="21"/>
  <c r="J748" i="21"/>
  <c r="J650" i="21"/>
  <c r="J552" i="21"/>
  <c r="J454" i="21"/>
  <c r="J356" i="21"/>
  <c r="J258" i="21"/>
  <c r="J160" i="21"/>
  <c r="N62" i="21"/>
  <c r="J62" i="21"/>
  <c r="H1141" i="21"/>
  <c r="K1141" i="21" s="1"/>
  <c r="H1043" i="21"/>
  <c r="K1043" i="21" s="1"/>
  <c r="H945" i="21"/>
  <c r="K945" i="21" s="1"/>
  <c r="H847" i="21"/>
  <c r="K847" i="21" s="1"/>
  <c r="H749" i="21"/>
  <c r="K749" i="21" s="1"/>
  <c r="H651" i="21"/>
  <c r="K651" i="21" s="1"/>
  <c r="H553" i="21"/>
  <c r="K553" i="21" s="1"/>
  <c r="H455" i="21"/>
  <c r="K455" i="21" s="1"/>
  <c r="H357" i="21"/>
  <c r="K357" i="21" s="1"/>
  <c r="H259" i="21"/>
  <c r="K259" i="21" s="1"/>
  <c r="H161" i="21"/>
  <c r="K161" i="21" s="1"/>
  <c r="H63" i="21"/>
  <c r="K63" i="21" s="1"/>
  <c r="J1141" i="21"/>
  <c r="J1043" i="21"/>
  <c r="J945" i="21"/>
  <c r="J847" i="21"/>
  <c r="J749" i="21"/>
  <c r="J651" i="21"/>
  <c r="J553" i="21"/>
  <c r="J455" i="21"/>
  <c r="J357" i="21"/>
  <c r="J259" i="21"/>
  <c r="J161" i="21"/>
  <c r="N63" i="21"/>
  <c r="J63" i="21"/>
  <c r="H1142" i="21"/>
  <c r="K1142" i="21" s="1"/>
  <c r="H1044" i="21"/>
  <c r="K1044" i="21" s="1"/>
  <c r="H946" i="21"/>
  <c r="K946" i="21" s="1"/>
  <c r="H848" i="21"/>
  <c r="K848" i="21" s="1"/>
  <c r="H750" i="21"/>
  <c r="K750" i="21" s="1"/>
  <c r="H652" i="21"/>
  <c r="K652" i="21" s="1"/>
  <c r="H554" i="21"/>
  <c r="K554" i="21" s="1"/>
  <c r="H456" i="21"/>
  <c r="K456" i="21" s="1"/>
  <c r="H358" i="21"/>
  <c r="K358" i="21" s="1"/>
  <c r="H260" i="21"/>
  <c r="K260" i="21" s="1"/>
  <c r="H162" i="21"/>
  <c r="K162" i="21" s="1"/>
  <c r="H64" i="21"/>
  <c r="K64" i="21" s="1"/>
  <c r="J1142" i="21"/>
  <c r="J1044" i="21"/>
  <c r="J946" i="21"/>
  <c r="J848" i="21"/>
  <c r="J750" i="21"/>
  <c r="J652" i="21"/>
  <c r="J554" i="21"/>
  <c r="J456" i="21"/>
  <c r="J358" i="21"/>
  <c r="J260" i="21"/>
  <c r="J162" i="21"/>
  <c r="N64" i="21"/>
  <c r="J64" i="21"/>
  <c r="H1143" i="21"/>
  <c r="K1143" i="21" s="1"/>
  <c r="H1045" i="21"/>
  <c r="K1045" i="21" s="1"/>
  <c r="H947" i="21"/>
  <c r="K947" i="21" s="1"/>
  <c r="H849" i="21"/>
  <c r="K849" i="21" s="1"/>
  <c r="H751" i="21"/>
  <c r="K751" i="21" s="1"/>
  <c r="H653" i="21"/>
  <c r="K653" i="21" s="1"/>
  <c r="H555" i="21"/>
  <c r="K555" i="21" s="1"/>
  <c r="H457" i="21"/>
  <c r="K457" i="21" s="1"/>
  <c r="H359" i="21"/>
  <c r="K359" i="21" s="1"/>
  <c r="H261" i="21"/>
  <c r="K261" i="21" s="1"/>
  <c r="H163" i="21"/>
  <c r="K163" i="21" s="1"/>
  <c r="H65" i="21"/>
  <c r="K65" i="21" s="1"/>
  <c r="J1143" i="21"/>
  <c r="J1045" i="21"/>
  <c r="J947" i="21"/>
  <c r="J849" i="21"/>
  <c r="J751" i="21"/>
  <c r="J653" i="21"/>
  <c r="J555" i="21"/>
  <c r="J457" i="21"/>
  <c r="J359" i="21"/>
  <c r="J261" i="21"/>
  <c r="J163" i="21"/>
  <c r="N65" i="21"/>
  <c r="J65" i="21"/>
  <c r="H1144" i="21"/>
  <c r="K1144" i="21" s="1"/>
  <c r="H1046" i="21"/>
  <c r="K1046" i="21" s="1"/>
  <c r="H948" i="21"/>
  <c r="K948" i="21" s="1"/>
  <c r="H850" i="21"/>
  <c r="K850" i="21" s="1"/>
  <c r="H752" i="21"/>
  <c r="K752" i="21" s="1"/>
  <c r="H654" i="21"/>
  <c r="K654" i="21" s="1"/>
  <c r="H556" i="21"/>
  <c r="K556" i="21" s="1"/>
  <c r="H458" i="21"/>
  <c r="K458" i="21" s="1"/>
  <c r="H360" i="21"/>
  <c r="K360" i="21" s="1"/>
  <c r="H262" i="21"/>
  <c r="K262" i="21" s="1"/>
  <c r="H164" i="21"/>
  <c r="K164" i="21" s="1"/>
  <c r="H66" i="21"/>
  <c r="K66" i="21" s="1"/>
  <c r="J1144" i="21"/>
  <c r="J1046" i="21"/>
  <c r="J948" i="21"/>
  <c r="J850" i="21"/>
  <c r="J752" i="21"/>
  <c r="J654" i="21"/>
  <c r="J556" i="21"/>
  <c r="J458" i="21"/>
  <c r="J360" i="21"/>
  <c r="J262" i="21"/>
  <c r="J164" i="21"/>
  <c r="N66" i="21"/>
  <c r="J66" i="21"/>
  <c r="H1145" i="21"/>
  <c r="K1145" i="21" s="1"/>
  <c r="H1047" i="21"/>
  <c r="K1047" i="21" s="1"/>
  <c r="H949" i="21"/>
  <c r="K949" i="21" s="1"/>
  <c r="H851" i="21"/>
  <c r="K851" i="21" s="1"/>
  <c r="H753" i="21"/>
  <c r="K753" i="21" s="1"/>
  <c r="H655" i="21"/>
  <c r="K655" i="21" s="1"/>
  <c r="H557" i="21"/>
  <c r="K557" i="21" s="1"/>
  <c r="H459" i="21"/>
  <c r="K459" i="21" s="1"/>
  <c r="H361" i="21"/>
  <c r="K361" i="21" s="1"/>
  <c r="H263" i="21"/>
  <c r="K263" i="21" s="1"/>
  <c r="H165" i="21"/>
  <c r="K165" i="21" s="1"/>
  <c r="H67" i="21"/>
  <c r="K67" i="21" s="1"/>
  <c r="J1145" i="21"/>
  <c r="J1047" i="21"/>
  <c r="J949" i="21"/>
  <c r="J851" i="21"/>
  <c r="J753" i="21"/>
  <c r="J655" i="21"/>
  <c r="J557" i="21"/>
  <c r="J459" i="21"/>
  <c r="J361" i="21"/>
  <c r="J263" i="21"/>
  <c r="J165" i="21"/>
  <c r="N67" i="21"/>
  <c r="J67" i="21"/>
  <c r="H1146" i="21"/>
  <c r="K1146" i="21" s="1"/>
  <c r="H1048" i="21"/>
  <c r="K1048" i="21" s="1"/>
  <c r="H950" i="21"/>
  <c r="K950" i="21" s="1"/>
  <c r="H852" i="21"/>
  <c r="K852" i="21" s="1"/>
  <c r="H754" i="21"/>
  <c r="K754" i="21" s="1"/>
  <c r="H656" i="21"/>
  <c r="K656" i="21" s="1"/>
  <c r="H558" i="21"/>
  <c r="K558" i="21" s="1"/>
  <c r="H460" i="21"/>
  <c r="K460" i="21" s="1"/>
  <c r="H362" i="21"/>
  <c r="K362" i="21" s="1"/>
  <c r="H264" i="21"/>
  <c r="K264" i="21" s="1"/>
  <c r="H166" i="21"/>
  <c r="K166" i="21" s="1"/>
  <c r="H68" i="21"/>
  <c r="K68" i="21" s="1"/>
  <c r="J1146" i="21"/>
  <c r="J1048" i="21"/>
  <c r="J950" i="21"/>
  <c r="J852" i="21"/>
  <c r="J754" i="21"/>
  <c r="J656" i="21"/>
  <c r="J558" i="21"/>
  <c r="J460" i="21"/>
  <c r="J362" i="21"/>
  <c r="J264" i="21"/>
  <c r="J166" i="21"/>
  <c r="N68" i="21"/>
  <c r="J68" i="21"/>
  <c r="H1147" i="21"/>
  <c r="K1147" i="21" s="1"/>
  <c r="H1049" i="21"/>
  <c r="K1049" i="21" s="1"/>
  <c r="H951" i="21"/>
  <c r="K951" i="21" s="1"/>
  <c r="H853" i="21"/>
  <c r="K853" i="21" s="1"/>
  <c r="H755" i="21"/>
  <c r="K755" i="21" s="1"/>
  <c r="H657" i="21"/>
  <c r="K657" i="21" s="1"/>
  <c r="H559" i="21"/>
  <c r="K559" i="21" s="1"/>
  <c r="H461" i="21"/>
  <c r="K461" i="21" s="1"/>
  <c r="H363" i="21"/>
  <c r="K363" i="21" s="1"/>
  <c r="H265" i="21"/>
  <c r="K265" i="21" s="1"/>
  <c r="H167" i="21"/>
  <c r="K167" i="21" s="1"/>
  <c r="H69" i="21"/>
  <c r="K69" i="21" s="1"/>
  <c r="J1147" i="21"/>
  <c r="J1049" i="21"/>
  <c r="J951" i="21"/>
  <c r="J853" i="21"/>
  <c r="J755" i="21"/>
  <c r="J657" i="21"/>
  <c r="J559" i="21"/>
  <c r="J461" i="21"/>
  <c r="J363" i="21"/>
  <c r="J265" i="21"/>
  <c r="J167" i="21"/>
  <c r="N69" i="21"/>
  <c r="J69" i="21"/>
  <c r="H1148" i="21"/>
  <c r="K1148" i="21" s="1"/>
  <c r="H1050" i="21"/>
  <c r="K1050" i="21" s="1"/>
  <c r="H952" i="21"/>
  <c r="K952" i="21" s="1"/>
  <c r="H854" i="21"/>
  <c r="K854" i="21" s="1"/>
  <c r="H756" i="21"/>
  <c r="K756" i="21" s="1"/>
  <c r="H658" i="21"/>
  <c r="K658" i="21" s="1"/>
  <c r="H560" i="21"/>
  <c r="K560" i="21" s="1"/>
  <c r="H462" i="21"/>
  <c r="K462" i="21" s="1"/>
  <c r="H364" i="21"/>
  <c r="K364" i="21" s="1"/>
  <c r="H266" i="21"/>
  <c r="K266" i="21" s="1"/>
  <c r="H168" i="21"/>
  <c r="K168" i="21" s="1"/>
  <c r="H70" i="21"/>
  <c r="K70" i="21" s="1"/>
  <c r="J1148" i="21"/>
  <c r="J1050" i="21"/>
  <c r="J952" i="21"/>
  <c r="J854" i="21"/>
  <c r="J756" i="21"/>
  <c r="J658" i="21"/>
  <c r="J560" i="21"/>
  <c r="J462" i="21"/>
  <c r="J364" i="21"/>
  <c r="J266" i="21"/>
  <c r="J168" i="21"/>
  <c r="N70" i="21"/>
  <c r="J70" i="21"/>
  <c r="H1149" i="21"/>
  <c r="K1149" i="21" s="1"/>
  <c r="H1051" i="21"/>
  <c r="K1051" i="21" s="1"/>
  <c r="H953" i="21"/>
  <c r="K953" i="21" s="1"/>
  <c r="H855" i="21"/>
  <c r="K855" i="21" s="1"/>
  <c r="H757" i="21"/>
  <c r="K757" i="21" s="1"/>
  <c r="H659" i="21"/>
  <c r="K659" i="21" s="1"/>
  <c r="H561" i="21"/>
  <c r="K561" i="21" s="1"/>
  <c r="H463" i="21"/>
  <c r="K463" i="21" s="1"/>
  <c r="H365" i="21"/>
  <c r="K365" i="21" s="1"/>
  <c r="H267" i="21"/>
  <c r="K267" i="21" s="1"/>
  <c r="H169" i="21"/>
  <c r="K169" i="21" s="1"/>
  <c r="H71" i="21"/>
  <c r="K71" i="21" s="1"/>
  <c r="J1149" i="21"/>
  <c r="J1051" i="21"/>
  <c r="J953" i="21"/>
  <c r="J855" i="21"/>
  <c r="J757" i="21"/>
  <c r="J659" i="21"/>
  <c r="J561" i="21"/>
  <c r="J463" i="21"/>
  <c r="J365" i="21"/>
  <c r="J267" i="21"/>
  <c r="J169" i="21"/>
  <c r="N71" i="21"/>
  <c r="J71" i="21"/>
  <c r="H1150" i="21"/>
  <c r="K1150" i="21" s="1"/>
  <c r="H1052" i="21"/>
  <c r="K1052" i="21" s="1"/>
  <c r="H954" i="21"/>
  <c r="K954" i="21" s="1"/>
  <c r="H856" i="21"/>
  <c r="K856" i="21" s="1"/>
  <c r="H758" i="21"/>
  <c r="K758" i="21" s="1"/>
  <c r="H660" i="21"/>
  <c r="K660" i="21" s="1"/>
  <c r="H562" i="21"/>
  <c r="K562" i="21" s="1"/>
  <c r="H464" i="21"/>
  <c r="K464" i="21" s="1"/>
  <c r="H366" i="21"/>
  <c r="K366" i="21" s="1"/>
  <c r="H268" i="21"/>
  <c r="K268" i="21" s="1"/>
  <c r="H170" i="21"/>
  <c r="K170" i="21" s="1"/>
  <c r="H72" i="21"/>
  <c r="K72" i="21" s="1"/>
  <c r="J1150" i="21"/>
  <c r="J1052" i="21"/>
  <c r="J954" i="21"/>
  <c r="J856" i="21"/>
  <c r="J758" i="21"/>
  <c r="J660" i="21"/>
  <c r="J562" i="21"/>
  <c r="J464" i="21"/>
  <c r="J366" i="21"/>
  <c r="J268" i="21"/>
  <c r="J170" i="21"/>
  <c r="N72" i="21"/>
  <c r="J72" i="21"/>
  <c r="H1151" i="21"/>
  <c r="K1151" i="21" s="1"/>
  <c r="H1053" i="21"/>
  <c r="K1053" i="21" s="1"/>
  <c r="H955" i="21"/>
  <c r="K955" i="21" s="1"/>
  <c r="H857" i="21"/>
  <c r="K857" i="21" s="1"/>
  <c r="H759" i="21"/>
  <c r="K759" i="21" s="1"/>
  <c r="H661" i="21"/>
  <c r="K661" i="21" s="1"/>
  <c r="H563" i="21"/>
  <c r="K563" i="21" s="1"/>
  <c r="H465" i="21"/>
  <c r="K465" i="21" s="1"/>
  <c r="H367" i="21"/>
  <c r="K367" i="21" s="1"/>
  <c r="H269" i="21"/>
  <c r="K269" i="21" s="1"/>
  <c r="H171" i="21"/>
  <c r="K171" i="21" s="1"/>
  <c r="H73" i="21"/>
  <c r="K73" i="21" s="1"/>
  <c r="J1151" i="21"/>
  <c r="J1053" i="21"/>
  <c r="J955" i="21"/>
  <c r="J857" i="21"/>
  <c r="J759" i="21"/>
  <c r="J661" i="21"/>
  <c r="J563" i="21"/>
  <c r="J465" i="21"/>
  <c r="J367" i="21"/>
  <c r="J269" i="21"/>
  <c r="J171" i="21"/>
  <c r="N73" i="21"/>
  <c r="J73" i="21"/>
  <c r="H1152" i="21"/>
  <c r="K1152" i="21" s="1"/>
  <c r="H1054" i="21"/>
  <c r="K1054" i="21" s="1"/>
  <c r="H956" i="21"/>
  <c r="K956" i="21" s="1"/>
  <c r="H858" i="21"/>
  <c r="K858" i="21" s="1"/>
  <c r="H760" i="21"/>
  <c r="K760" i="21" s="1"/>
  <c r="H662" i="21"/>
  <c r="K662" i="21" s="1"/>
  <c r="H564" i="21"/>
  <c r="K564" i="21" s="1"/>
  <c r="H466" i="21"/>
  <c r="K466" i="21" s="1"/>
  <c r="H368" i="21"/>
  <c r="K368" i="21" s="1"/>
  <c r="H270" i="21"/>
  <c r="K270" i="21" s="1"/>
  <c r="H172" i="21"/>
  <c r="K172" i="21" s="1"/>
  <c r="H74" i="21"/>
  <c r="K74" i="21" s="1"/>
  <c r="J1152" i="21"/>
  <c r="J1054" i="21"/>
  <c r="J956" i="21"/>
  <c r="J858" i="21"/>
  <c r="J760" i="21"/>
  <c r="J662" i="21"/>
  <c r="J564" i="21"/>
  <c r="J466" i="21"/>
  <c r="J368" i="21"/>
  <c r="J270" i="21"/>
  <c r="J172" i="21"/>
  <c r="N74" i="21"/>
  <c r="J74" i="21"/>
  <c r="H1153" i="21"/>
  <c r="K1153" i="21" s="1"/>
  <c r="H1055" i="21"/>
  <c r="K1055" i="21" s="1"/>
  <c r="H957" i="21"/>
  <c r="K957" i="21" s="1"/>
  <c r="H859" i="21"/>
  <c r="K859" i="21" s="1"/>
  <c r="H761" i="21"/>
  <c r="K761" i="21" s="1"/>
  <c r="H663" i="21"/>
  <c r="K663" i="21" s="1"/>
  <c r="H565" i="21"/>
  <c r="K565" i="21" s="1"/>
  <c r="H467" i="21"/>
  <c r="K467" i="21" s="1"/>
  <c r="H369" i="21"/>
  <c r="K369" i="21" s="1"/>
  <c r="H271" i="21"/>
  <c r="K271" i="21" s="1"/>
  <c r="H173" i="21"/>
  <c r="K173" i="21" s="1"/>
  <c r="H75" i="21"/>
  <c r="K75" i="21" s="1"/>
  <c r="J1153" i="21"/>
  <c r="J1055" i="21"/>
  <c r="J957" i="21"/>
  <c r="J859" i="21"/>
  <c r="J761" i="21"/>
  <c r="J663" i="21"/>
  <c r="J565" i="21"/>
  <c r="J467" i="21"/>
  <c r="J369" i="21"/>
  <c r="J271" i="21"/>
  <c r="J173" i="21"/>
  <c r="N75" i="21"/>
  <c r="J75" i="21"/>
  <c r="H1154" i="21"/>
  <c r="K1154" i="21" s="1"/>
  <c r="H1056" i="21"/>
  <c r="K1056" i="21" s="1"/>
  <c r="H958" i="21"/>
  <c r="K958" i="21" s="1"/>
  <c r="H860" i="21"/>
  <c r="K860" i="21" s="1"/>
  <c r="H762" i="21"/>
  <c r="K762" i="21" s="1"/>
  <c r="H664" i="21"/>
  <c r="K664" i="21" s="1"/>
  <c r="H566" i="21"/>
  <c r="K566" i="21" s="1"/>
  <c r="H468" i="21"/>
  <c r="K468" i="21" s="1"/>
  <c r="H370" i="21"/>
  <c r="K370" i="21" s="1"/>
  <c r="H272" i="21"/>
  <c r="K272" i="21" s="1"/>
  <c r="H174" i="21"/>
  <c r="K174" i="21" s="1"/>
  <c r="H76" i="21"/>
  <c r="K76" i="21" s="1"/>
  <c r="J1154" i="21"/>
  <c r="J1056" i="21"/>
  <c r="J958" i="21"/>
  <c r="J860" i="21"/>
  <c r="J762" i="21"/>
  <c r="J664" i="21"/>
  <c r="J566" i="21"/>
  <c r="J468" i="21"/>
  <c r="J370" i="21"/>
  <c r="J272" i="21"/>
  <c r="J174" i="21"/>
  <c r="N76" i="21"/>
  <c r="J76" i="21"/>
  <c r="H1155" i="21"/>
  <c r="K1155" i="21" s="1"/>
  <c r="H1057" i="21"/>
  <c r="K1057" i="21" s="1"/>
  <c r="H959" i="21"/>
  <c r="K959" i="21" s="1"/>
  <c r="H861" i="21"/>
  <c r="K861" i="21" s="1"/>
  <c r="H763" i="21"/>
  <c r="K763" i="21" s="1"/>
  <c r="H665" i="21"/>
  <c r="K665" i="21" s="1"/>
  <c r="H567" i="21"/>
  <c r="K567" i="21" s="1"/>
  <c r="H469" i="21"/>
  <c r="K469" i="21" s="1"/>
  <c r="H371" i="21"/>
  <c r="K371" i="21" s="1"/>
  <c r="H273" i="21"/>
  <c r="K273" i="21" s="1"/>
  <c r="H175" i="21"/>
  <c r="K175" i="21" s="1"/>
  <c r="H77" i="21"/>
  <c r="K77" i="21" s="1"/>
  <c r="J1155" i="21"/>
  <c r="J1057" i="21"/>
  <c r="J959" i="21"/>
  <c r="J861" i="21"/>
  <c r="J763" i="21"/>
  <c r="J665" i="21"/>
  <c r="J567" i="21"/>
  <c r="J469" i="21"/>
  <c r="J371" i="21"/>
  <c r="J273" i="21"/>
  <c r="J175" i="21"/>
  <c r="N77" i="21"/>
  <c r="J77" i="21"/>
  <c r="H1156" i="21"/>
  <c r="K1156" i="21" s="1"/>
  <c r="H1058" i="21"/>
  <c r="K1058" i="21" s="1"/>
  <c r="H960" i="21"/>
  <c r="K960" i="21" s="1"/>
  <c r="H862" i="21"/>
  <c r="K862" i="21" s="1"/>
  <c r="H764" i="21"/>
  <c r="K764" i="21" s="1"/>
  <c r="H666" i="21"/>
  <c r="K666" i="21" s="1"/>
  <c r="H568" i="21"/>
  <c r="K568" i="21" s="1"/>
  <c r="H470" i="21"/>
  <c r="K470" i="21" s="1"/>
  <c r="H372" i="21"/>
  <c r="K372" i="21" s="1"/>
  <c r="H274" i="21"/>
  <c r="K274" i="21" s="1"/>
  <c r="H176" i="21"/>
  <c r="K176" i="21" s="1"/>
  <c r="H78" i="21"/>
  <c r="K78" i="21" s="1"/>
  <c r="J1156" i="21"/>
  <c r="J1058" i="21"/>
  <c r="J960" i="21"/>
  <c r="J862" i="21"/>
  <c r="J764" i="21"/>
  <c r="J666" i="21"/>
  <c r="J568" i="21"/>
  <c r="J470" i="21"/>
  <c r="J372" i="21"/>
  <c r="J274" i="21"/>
  <c r="J176" i="21"/>
  <c r="N78" i="21"/>
  <c r="J78" i="21"/>
  <c r="H1157" i="21"/>
  <c r="K1157" i="21" s="1"/>
  <c r="H1059" i="21"/>
  <c r="K1059" i="21" s="1"/>
  <c r="H961" i="21"/>
  <c r="K961" i="21" s="1"/>
  <c r="H863" i="21"/>
  <c r="K863" i="21" s="1"/>
  <c r="H765" i="21"/>
  <c r="K765" i="21" s="1"/>
  <c r="H667" i="21"/>
  <c r="K667" i="21" s="1"/>
  <c r="H569" i="21"/>
  <c r="K569" i="21" s="1"/>
  <c r="H471" i="21"/>
  <c r="K471" i="21" s="1"/>
  <c r="H373" i="21"/>
  <c r="K373" i="21" s="1"/>
  <c r="H275" i="21"/>
  <c r="K275" i="21" s="1"/>
  <c r="H177" i="21"/>
  <c r="K177" i="21" s="1"/>
  <c r="H79" i="21"/>
  <c r="K79" i="21" s="1"/>
  <c r="J1157" i="21"/>
  <c r="J1059" i="21"/>
  <c r="J961" i="21"/>
  <c r="J863" i="21"/>
  <c r="J765" i="21"/>
  <c r="J667" i="21"/>
  <c r="J569" i="21"/>
  <c r="J471" i="21"/>
  <c r="J373" i="21"/>
  <c r="J275" i="21"/>
  <c r="J177" i="21"/>
  <c r="N79" i="21"/>
  <c r="J79" i="21"/>
  <c r="H1158" i="21"/>
  <c r="K1158" i="21" s="1"/>
  <c r="H1060" i="21"/>
  <c r="K1060" i="21" s="1"/>
  <c r="H962" i="21"/>
  <c r="K962" i="21" s="1"/>
  <c r="H864" i="21"/>
  <c r="K864" i="21" s="1"/>
  <c r="H766" i="21"/>
  <c r="K766" i="21" s="1"/>
  <c r="H668" i="21"/>
  <c r="K668" i="21" s="1"/>
  <c r="H570" i="21"/>
  <c r="K570" i="21" s="1"/>
  <c r="H472" i="21"/>
  <c r="K472" i="21" s="1"/>
  <c r="H374" i="21"/>
  <c r="K374" i="21" s="1"/>
  <c r="H276" i="21"/>
  <c r="K276" i="21" s="1"/>
  <c r="H178" i="21"/>
  <c r="K178" i="21" s="1"/>
  <c r="H80" i="21"/>
  <c r="K80" i="21" s="1"/>
  <c r="J1158" i="21"/>
  <c r="J1060" i="21"/>
  <c r="J962" i="21"/>
  <c r="J864" i="21"/>
  <c r="J766" i="21"/>
  <c r="J668" i="21"/>
  <c r="J570" i="21"/>
  <c r="J472" i="21"/>
  <c r="J374" i="21"/>
  <c r="J276" i="21"/>
  <c r="J178" i="21"/>
  <c r="N80" i="21"/>
  <c r="J80" i="21"/>
  <c r="H1159" i="21"/>
  <c r="K1159" i="21" s="1"/>
  <c r="H1061" i="21"/>
  <c r="K1061" i="21" s="1"/>
  <c r="H963" i="21"/>
  <c r="K963" i="21" s="1"/>
  <c r="H865" i="21"/>
  <c r="K865" i="21" s="1"/>
  <c r="H767" i="21"/>
  <c r="K767" i="21" s="1"/>
  <c r="H669" i="21"/>
  <c r="K669" i="21" s="1"/>
  <c r="H571" i="21"/>
  <c r="K571" i="21" s="1"/>
  <c r="H473" i="21"/>
  <c r="K473" i="21" s="1"/>
  <c r="H375" i="21"/>
  <c r="K375" i="21" s="1"/>
  <c r="H277" i="21"/>
  <c r="K277" i="21" s="1"/>
  <c r="H179" i="21"/>
  <c r="K179" i="21" s="1"/>
  <c r="H81" i="21"/>
  <c r="K81" i="21" s="1"/>
  <c r="J1159" i="21"/>
  <c r="J1061" i="21"/>
  <c r="J963" i="21"/>
  <c r="J865" i="21"/>
  <c r="J767" i="21"/>
  <c r="J669" i="21"/>
  <c r="J571" i="21"/>
  <c r="J473" i="21"/>
  <c r="J375" i="21"/>
  <c r="J277" i="21"/>
  <c r="J179" i="21"/>
  <c r="N81" i="21"/>
  <c r="J81" i="21"/>
  <c r="H1160" i="21"/>
  <c r="K1160" i="21" s="1"/>
  <c r="H1062" i="21"/>
  <c r="K1062" i="21" s="1"/>
  <c r="H964" i="21"/>
  <c r="K964" i="21" s="1"/>
  <c r="H866" i="21"/>
  <c r="K866" i="21" s="1"/>
  <c r="H768" i="21"/>
  <c r="K768" i="21" s="1"/>
  <c r="H670" i="21"/>
  <c r="K670" i="21" s="1"/>
  <c r="H572" i="21"/>
  <c r="K572" i="21" s="1"/>
  <c r="H474" i="21"/>
  <c r="K474" i="21" s="1"/>
  <c r="H376" i="21"/>
  <c r="K376" i="21" s="1"/>
  <c r="H278" i="21"/>
  <c r="K278" i="21" s="1"/>
  <c r="H180" i="21"/>
  <c r="K180" i="21" s="1"/>
  <c r="H82" i="21"/>
  <c r="K82" i="21" s="1"/>
  <c r="J1160" i="21"/>
  <c r="J1062" i="21"/>
  <c r="J964" i="21"/>
  <c r="J866" i="21"/>
  <c r="J768" i="21"/>
  <c r="J670" i="21"/>
  <c r="J572" i="21"/>
  <c r="J474" i="21"/>
  <c r="J376" i="21"/>
  <c r="J278" i="21"/>
  <c r="J180" i="21"/>
  <c r="N82" i="21"/>
  <c r="J82" i="21"/>
  <c r="H1161" i="21"/>
  <c r="K1161" i="21" s="1"/>
  <c r="H1063" i="21"/>
  <c r="K1063" i="21" s="1"/>
  <c r="H965" i="21"/>
  <c r="K965" i="21" s="1"/>
  <c r="H867" i="21"/>
  <c r="K867" i="21" s="1"/>
  <c r="H769" i="21"/>
  <c r="K769" i="21" s="1"/>
  <c r="H671" i="21"/>
  <c r="K671" i="21" s="1"/>
  <c r="H573" i="21"/>
  <c r="K573" i="21" s="1"/>
  <c r="H475" i="21"/>
  <c r="K475" i="21" s="1"/>
  <c r="H377" i="21"/>
  <c r="K377" i="21" s="1"/>
  <c r="H279" i="21"/>
  <c r="K279" i="21" s="1"/>
  <c r="H181" i="21"/>
  <c r="K181" i="21" s="1"/>
  <c r="H83" i="21"/>
  <c r="K83" i="21" s="1"/>
  <c r="J1161" i="21"/>
  <c r="J1063" i="21"/>
  <c r="J965" i="21"/>
  <c r="J867" i="21"/>
  <c r="J769" i="21"/>
  <c r="J671" i="21"/>
  <c r="J573" i="21"/>
  <c r="J475" i="21"/>
  <c r="J377" i="21"/>
  <c r="J279" i="21"/>
  <c r="J181" i="21"/>
  <c r="N83" i="21"/>
  <c r="J83" i="21"/>
  <c r="H1162" i="21"/>
  <c r="K1162" i="21" s="1"/>
  <c r="H1064" i="21"/>
  <c r="K1064" i="21" s="1"/>
  <c r="H966" i="21"/>
  <c r="K966" i="21" s="1"/>
  <c r="H868" i="21"/>
  <c r="K868" i="21" s="1"/>
  <c r="H770" i="21"/>
  <c r="K770" i="21" s="1"/>
  <c r="H672" i="21"/>
  <c r="K672" i="21" s="1"/>
  <c r="H574" i="21"/>
  <c r="K574" i="21" s="1"/>
  <c r="H476" i="21"/>
  <c r="K476" i="21" s="1"/>
  <c r="H378" i="21"/>
  <c r="K378" i="21" s="1"/>
  <c r="H280" i="21"/>
  <c r="K280" i="21" s="1"/>
  <c r="H182" i="21"/>
  <c r="K182" i="21" s="1"/>
  <c r="H84" i="21"/>
  <c r="K84" i="21" s="1"/>
  <c r="J1162" i="21"/>
  <c r="J1064" i="21"/>
  <c r="J966" i="21"/>
  <c r="J868" i="21"/>
  <c r="J770" i="21"/>
  <c r="J672" i="21"/>
  <c r="J574" i="21"/>
  <c r="J476" i="21"/>
  <c r="J378" i="21"/>
  <c r="J280" i="21"/>
  <c r="J182" i="21"/>
  <c r="N84" i="21"/>
  <c r="J84" i="21"/>
  <c r="H1163" i="21"/>
  <c r="K1163" i="21" s="1"/>
  <c r="H1065" i="21"/>
  <c r="K1065" i="21" s="1"/>
  <c r="H967" i="21"/>
  <c r="K967" i="21" s="1"/>
  <c r="H869" i="21"/>
  <c r="K869" i="21" s="1"/>
  <c r="H771" i="21"/>
  <c r="K771" i="21" s="1"/>
  <c r="H673" i="21"/>
  <c r="K673" i="21" s="1"/>
  <c r="H575" i="21"/>
  <c r="K575" i="21" s="1"/>
  <c r="H477" i="21"/>
  <c r="K477" i="21" s="1"/>
  <c r="H379" i="21"/>
  <c r="K379" i="21" s="1"/>
  <c r="H281" i="21"/>
  <c r="K281" i="21" s="1"/>
  <c r="H183" i="21"/>
  <c r="K183" i="21" s="1"/>
  <c r="H85" i="21"/>
  <c r="K85" i="21" s="1"/>
  <c r="J1163" i="21"/>
  <c r="J1065" i="21"/>
  <c r="J967" i="21"/>
  <c r="J869" i="21"/>
  <c r="J771" i="21"/>
  <c r="J673" i="21"/>
  <c r="J575" i="21"/>
  <c r="J477" i="21"/>
  <c r="J379" i="21"/>
  <c r="J281" i="21"/>
  <c r="J183" i="21"/>
  <c r="N85" i="21"/>
  <c r="J85" i="21"/>
  <c r="H1164" i="21"/>
  <c r="K1164" i="21" s="1"/>
  <c r="H1066" i="21"/>
  <c r="K1066" i="21" s="1"/>
  <c r="H968" i="21"/>
  <c r="K968" i="21" s="1"/>
  <c r="H870" i="21"/>
  <c r="K870" i="21" s="1"/>
  <c r="H772" i="21"/>
  <c r="K772" i="21" s="1"/>
  <c r="H674" i="21"/>
  <c r="K674" i="21" s="1"/>
  <c r="H576" i="21"/>
  <c r="K576" i="21" s="1"/>
  <c r="H478" i="21"/>
  <c r="K478" i="21" s="1"/>
  <c r="H380" i="21"/>
  <c r="K380" i="21" s="1"/>
  <c r="H282" i="21"/>
  <c r="K282" i="21" s="1"/>
  <c r="H184" i="21"/>
  <c r="K184" i="21" s="1"/>
  <c r="H86" i="21"/>
  <c r="K86" i="21" s="1"/>
  <c r="J1164" i="21"/>
  <c r="J1066" i="21"/>
  <c r="J968" i="21"/>
  <c r="J870" i="21"/>
  <c r="J772" i="21"/>
  <c r="J674" i="21"/>
  <c r="J576" i="21"/>
  <c r="J478" i="21"/>
  <c r="J380" i="21"/>
  <c r="J282" i="21"/>
  <c r="J184" i="21"/>
  <c r="N86" i="21"/>
  <c r="J86" i="21"/>
  <c r="H1165" i="21"/>
  <c r="K1165" i="21" s="1"/>
  <c r="H1067" i="21"/>
  <c r="K1067" i="21" s="1"/>
  <c r="H969" i="21"/>
  <c r="K969" i="21" s="1"/>
  <c r="H871" i="21"/>
  <c r="K871" i="21" s="1"/>
  <c r="H773" i="21"/>
  <c r="K773" i="21" s="1"/>
  <c r="H675" i="21"/>
  <c r="K675" i="21" s="1"/>
  <c r="H577" i="21"/>
  <c r="K577" i="21" s="1"/>
  <c r="H479" i="21"/>
  <c r="K479" i="21" s="1"/>
  <c r="H381" i="21"/>
  <c r="K381" i="21" s="1"/>
  <c r="H283" i="21"/>
  <c r="K283" i="21" s="1"/>
  <c r="H185" i="21"/>
  <c r="K185" i="21" s="1"/>
  <c r="H87" i="21"/>
  <c r="K87" i="21" s="1"/>
  <c r="J1165" i="21"/>
  <c r="J1067" i="21"/>
  <c r="J969" i="21"/>
  <c r="J871" i="21"/>
  <c r="J773" i="21"/>
  <c r="J675" i="21"/>
  <c r="J577" i="21"/>
  <c r="J479" i="21"/>
  <c r="J381" i="21"/>
  <c r="J283" i="21"/>
  <c r="J185" i="21"/>
  <c r="N87" i="21"/>
  <c r="J87" i="21"/>
  <c r="H1166" i="21"/>
  <c r="K1166" i="21" s="1"/>
  <c r="H1068" i="21"/>
  <c r="K1068" i="21" s="1"/>
  <c r="H970" i="21"/>
  <c r="K970" i="21" s="1"/>
  <c r="H872" i="21"/>
  <c r="K872" i="21" s="1"/>
  <c r="H774" i="21"/>
  <c r="K774" i="21" s="1"/>
  <c r="H676" i="21"/>
  <c r="K676" i="21" s="1"/>
  <c r="H578" i="21"/>
  <c r="K578" i="21" s="1"/>
  <c r="H480" i="21"/>
  <c r="K480" i="21" s="1"/>
  <c r="H382" i="21"/>
  <c r="K382" i="21" s="1"/>
  <c r="H284" i="21"/>
  <c r="K284" i="21" s="1"/>
  <c r="H186" i="21"/>
  <c r="K186" i="21" s="1"/>
  <c r="H88" i="21"/>
  <c r="K88" i="21" s="1"/>
  <c r="J1166" i="21"/>
  <c r="J1068" i="21"/>
  <c r="J970" i="21"/>
  <c r="J872" i="21"/>
  <c r="J774" i="21"/>
  <c r="J676" i="21"/>
  <c r="J578" i="21"/>
  <c r="J480" i="21"/>
  <c r="J382" i="21"/>
  <c r="J284" i="21"/>
  <c r="J186" i="21"/>
  <c r="N88" i="21"/>
  <c r="J88" i="21"/>
  <c r="H1167" i="21"/>
  <c r="K1167" i="21" s="1"/>
  <c r="H1069" i="21"/>
  <c r="K1069" i="21" s="1"/>
  <c r="H971" i="21"/>
  <c r="K971" i="21" s="1"/>
  <c r="H873" i="21"/>
  <c r="K873" i="21" s="1"/>
  <c r="H775" i="21"/>
  <c r="K775" i="21" s="1"/>
  <c r="H677" i="21"/>
  <c r="K677" i="21" s="1"/>
  <c r="H579" i="21"/>
  <c r="K579" i="21" s="1"/>
  <c r="H481" i="21"/>
  <c r="K481" i="21" s="1"/>
  <c r="H383" i="21"/>
  <c r="K383" i="21" s="1"/>
  <c r="H285" i="21"/>
  <c r="K285" i="21" s="1"/>
  <c r="H187" i="21"/>
  <c r="K187" i="21" s="1"/>
  <c r="H89" i="21"/>
  <c r="K89" i="21" s="1"/>
  <c r="J1167" i="21"/>
  <c r="J1069" i="21"/>
  <c r="J971" i="21"/>
  <c r="J873" i="21"/>
  <c r="J775" i="21"/>
  <c r="J677" i="21"/>
  <c r="J579" i="21"/>
  <c r="J481" i="21"/>
  <c r="J383" i="21"/>
  <c r="J285" i="21"/>
  <c r="J187" i="21"/>
  <c r="N89" i="21"/>
  <c r="J89" i="21"/>
  <c r="H1168" i="21"/>
  <c r="K1168" i="21" s="1"/>
  <c r="H1070" i="21"/>
  <c r="K1070" i="21" s="1"/>
  <c r="H972" i="21"/>
  <c r="K972" i="21" s="1"/>
  <c r="H874" i="21"/>
  <c r="K874" i="21" s="1"/>
  <c r="H776" i="21"/>
  <c r="K776" i="21" s="1"/>
  <c r="H678" i="21"/>
  <c r="K678" i="21" s="1"/>
  <c r="H580" i="21"/>
  <c r="K580" i="21" s="1"/>
  <c r="H482" i="21"/>
  <c r="K482" i="21" s="1"/>
  <c r="H384" i="21"/>
  <c r="K384" i="21" s="1"/>
  <c r="H286" i="21"/>
  <c r="K286" i="21" s="1"/>
  <c r="H188" i="21"/>
  <c r="K188" i="21" s="1"/>
  <c r="H90" i="21"/>
  <c r="K90" i="21" s="1"/>
  <c r="J1168" i="21"/>
  <c r="J1070" i="21"/>
  <c r="J972" i="21"/>
  <c r="J874" i="21"/>
  <c r="J776" i="21"/>
  <c r="J678" i="21"/>
  <c r="J580" i="21"/>
  <c r="J482" i="21"/>
  <c r="J384" i="21"/>
  <c r="J286" i="21"/>
  <c r="J188" i="21"/>
  <c r="N90" i="21"/>
  <c r="J90" i="21"/>
  <c r="H1169" i="21"/>
  <c r="K1169" i="21" s="1"/>
  <c r="H1071" i="21"/>
  <c r="K1071" i="21" s="1"/>
  <c r="H973" i="21"/>
  <c r="K973" i="21" s="1"/>
  <c r="H875" i="21"/>
  <c r="K875" i="21" s="1"/>
  <c r="H777" i="21"/>
  <c r="K777" i="21" s="1"/>
  <c r="H679" i="21"/>
  <c r="K679" i="21" s="1"/>
  <c r="H581" i="21"/>
  <c r="K581" i="21" s="1"/>
  <c r="H483" i="21"/>
  <c r="K483" i="21" s="1"/>
  <c r="H385" i="21"/>
  <c r="K385" i="21" s="1"/>
  <c r="H287" i="21"/>
  <c r="K287" i="21" s="1"/>
  <c r="H189" i="21"/>
  <c r="K189" i="21" s="1"/>
  <c r="H91" i="21"/>
  <c r="K91" i="21" s="1"/>
  <c r="J1169" i="21"/>
  <c r="J1071" i="21"/>
  <c r="J973" i="21"/>
  <c r="J875" i="21"/>
  <c r="J777" i="21"/>
  <c r="J679" i="21"/>
  <c r="J581" i="21"/>
  <c r="J483" i="21"/>
  <c r="J385" i="21"/>
  <c r="J287" i="21"/>
  <c r="J189" i="21"/>
  <c r="N91" i="21"/>
  <c r="J91" i="21"/>
  <c r="H1170" i="21"/>
  <c r="K1170" i="21" s="1"/>
  <c r="H1072" i="21"/>
  <c r="K1072" i="21" s="1"/>
  <c r="H974" i="21"/>
  <c r="K974" i="21" s="1"/>
  <c r="H876" i="21"/>
  <c r="K876" i="21" s="1"/>
  <c r="H778" i="21"/>
  <c r="K778" i="21" s="1"/>
  <c r="H680" i="21"/>
  <c r="K680" i="21" s="1"/>
  <c r="H582" i="21"/>
  <c r="K582" i="21" s="1"/>
  <c r="H484" i="21"/>
  <c r="K484" i="21" s="1"/>
  <c r="H386" i="21"/>
  <c r="K386" i="21" s="1"/>
  <c r="H288" i="21"/>
  <c r="K288" i="21" s="1"/>
  <c r="H190" i="21"/>
  <c r="K190" i="21" s="1"/>
  <c r="H92" i="21"/>
  <c r="K92" i="21" s="1"/>
  <c r="J1170" i="21"/>
  <c r="J1072" i="21"/>
  <c r="J974" i="21"/>
  <c r="J876" i="21"/>
  <c r="J778" i="21"/>
  <c r="J680" i="21"/>
  <c r="J582" i="21"/>
  <c r="J484" i="21"/>
  <c r="J386" i="21"/>
  <c r="J288" i="21"/>
  <c r="J190" i="21"/>
  <c r="N92" i="21"/>
  <c r="J92" i="21"/>
  <c r="H1171" i="21"/>
  <c r="K1171" i="21" s="1"/>
  <c r="H1073" i="21"/>
  <c r="K1073" i="21" s="1"/>
  <c r="H975" i="21"/>
  <c r="K975" i="21" s="1"/>
  <c r="H877" i="21"/>
  <c r="K877" i="21" s="1"/>
  <c r="H779" i="21"/>
  <c r="K779" i="21" s="1"/>
  <c r="H681" i="21"/>
  <c r="K681" i="21" s="1"/>
  <c r="H583" i="21"/>
  <c r="K583" i="21" s="1"/>
  <c r="H485" i="21"/>
  <c r="K485" i="21" s="1"/>
  <c r="H387" i="21"/>
  <c r="K387" i="21" s="1"/>
  <c r="H289" i="21"/>
  <c r="K289" i="21" s="1"/>
  <c r="H191" i="21"/>
  <c r="K191" i="21" s="1"/>
  <c r="H93" i="21"/>
  <c r="K93" i="21" s="1"/>
  <c r="J1171" i="21"/>
  <c r="J1073" i="21"/>
  <c r="J975" i="21"/>
  <c r="J877" i="21"/>
  <c r="J779" i="21"/>
  <c r="J681" i="21"/>
  <c r="J583" i="21"/>
  <c r="J485" i="21"/>
  <c r="J387" i="21"/>
  <c r="J289" i="21"/>
  <c r="J191" i="21"/>
  <c r="N93" i="21"/>
  <c r="J93" i="21"/>
  <c r="H1172" i="21"/>
  <c r="K1172" i="21" s="1"/>
  <c r="H1074" i="21"/>
  <c r="K1074" i="21" s="1"/>
  <c r="H976" i="21"/>
  <c r="K976" i="21" s="1"/>
  <c r="H878" i="21"/>
  <c r="K878" i="21" s="1"/>
  <c r="H780" i="21"/>
  <c r="K780" i="21" s="1"/>
  <c r="H682" i="21"/>
  <c r="K682" i="21" s="1"/>
  <c r="H584" i="21"/>
  <c r="K584" i="21" s="1"/>
  <c r="H486" i="21"/>
  <c r="K486" i="21" s="1"/>
  <c r="H388" i="21"/>
  <c r="K388" i="21" s="1"/>
  <c r="H290" i="21"/>
  <c r="K290" i="21" s="1"/>
  <c r="H192" i="21"/>
  <c r="K192" i="21" s="1"/>
  <c r="H94" i="21"/>
  <c r="K94" i="21" s="1"/>
  <c r="J1172" i="21"/>
  <c r="J1074" i="21"/>
  <c r="J976" i="21"/>
  <c r="J878" i="21"/>
  <c r="J780" i="21"/>
  <c r="J682" i="21"/>
  <c r="J584" i="21"/>
  <c r="J486" i="21"/>
  <c r="J388" i="21"/>
  <c r="J290" i="21"/>
  <c r="J192" i="21"/>
  <c r="N94" i="21"/>
  <c r="J94" i="21"/>
  <c r="H1173" i="21"/>
  <c r="K1173" i="21" s="1"/>
  <c r="H1075" i="21"/>
  <c r="K1075" i="21" s="1"/>
  <c r="H977" i="21"/>
  <c r="K977" i="21" s="1"/>
  <c r="H879" i="21"/>
  <c r="K879" i="21" s="1"/>
  <c r="H781" i="21"/>
  <c r="K781" i="21" s="1"/>
  <c r="H683" i="21"/>
  <c r="K683" i="21" s="1"/>
  <c r="H585" i="21"/>
  <c r="K585" i="21" s="1"/>
  <c r="H487" i="21"/>
  <c r="K487" i="21" s="1"/>
  <c r="H389" i="21"/>
  <c r="K389" i="21" s="1"/>
  <c r="H291" i="21"/>
  <c r="K291" i="21" s="1"/>
  <c r="H193" i="21"/>
  <c r="K193" i="21" s="1"/>
  <c r="H95" i="21"/>
  <c r="K95" i="21" s="1"/>
  <c r="J1173" i="21"/>
  <c r="J1075" i="21"/>
  <c r="J977" i="21"/>
  <c r="J879" i="21"/>
  <c r="J781" i="21"/>
  <c r="J683" i="21"/>
  <c r="J585" i="21"/>
  <c r="J487" i="21"/>
  <c r="J389" i="21"/>
  <c r="J291" i="21"/>
  <c r="J193" i="21"/>
  <c r="N95" i="21"/>
  <c r="J95" i="21"/>
  <c r="H1174" i="21"/>
  <c r="K1174" i="21" s="1"/>
  <c r="H1076" i="21"/>
  <c r="K1076" i="21" s="1"/>
  <c r="H978" i="21"/>
  <c r="K978" i="21" s="1"/>
  <c r="H880" i="21"/>
  <c r="K880" i="21" s="1"/>
  <c r="H782" i="21"/>
  <c r="K782" i="21" s="1"/>
  <c r="H684" i="21"/>
  <c r="K684" i="21" s="1"/>
  <c r="H586" i="21"/>
  <c r="K586" i="21" s="1"/>
  <c r="H488" i="21"/>
  <c r="K488" i="21" s="1"/>
  <c r="H390" i="21"/>
  <c r="K390" i="21" s="1"/>
  <c r="H292" i="21"/>
  <c r="K292" i="21" s="1"/>
  <c r="H194" i="21"/>
  <c r="K194" i="21" s="1"/>
  <c r="H96" i="21"/>
  <c r="K96" i="21" s="1"/>
  <c r="J1174" i="21"/>
  <c r="J1076" i="21"/>
  <c r="J978" i="21"/>
  <c r="J880" i="21"/>
  <c r="J782" i="21"/>
  <c r="J684" i="21"/>
  <c r="J586" i="21"/>
  <c r="J488" i="21"/>
  <c r="J390" i="21"/>
  <c r="J292" i="21"/>
  <c r="J194" i="21"/>
  <c r="N96" i="21"/>
  <c r="J96" i="21"/>
  <c r="H1175" i="21"/>
  <c r="K1175" i="21" s="1"/>
  <c r="H1077" i="21"/>
  <c r="K1077" i="21" s="1"/>
  <c r="H979" i="21"/>
  <c r="K979" i="21" s="1"/>
  <c r="H881" i="21"/>
  <c r="K881" i="21" s="1"/>
  <c r="H783" i="21"/>
  <c r="K783" i="21" s="1"/>
  <c r="H685" i="21"/>
  <c r="K685" i="21" s="1"/>
  <c r="H587" i="21"/>
  <c r="K587" i="21" s="1"/>
  <c r="H489" i="21"/>
  <c r="K489" i="21" s="1"/>
  <c r="H391" i="21"/>
  <c r="K391" i="21" s="1"/>
  <c r="H293" i="21"/>
  <c r="K293" i="21" s="1"/>
  <c r="H195" i="21"/>
  <c r="K195" i="21" s="1"/>
  <c r="H97" i="21"/>
  <c r="K97" i="21" s="1"/>
  <c r="J1175" i="21"/>
  <c r="J1077" i="21"/>
  <c r="J979" i="21"/>
  <c r="J881" i="21"/>
  <c r="J783" i="21"/>
  <c r="J685" i="21"/>
  <c r="J587" i="21"/>
  <c r="J489" i="21"/>
  <c r="J391" i="21"/>
  <c r="J293" i="21"/>
  <c r="J195" i="21"/>
  <c r="N97" i="21"/>
  <c r="J97" i="21"/>
  <c r="H1176" i="21"/>
  <c r="K1176" i="21" s="1"/>
  <c r="H1078" i="21"/>
  <c r="K1078" i="21" s="1"/>
  <c r="H980" i="21"/>
  <c r="K980" i="21" s="1"/>
  <c r="H882" i="21"/>
  <c r="K882" i="21" s="1"/>
  <c r="H784" i="21"/>
  <c r="K784" i="21" s="1"/>
  <c r="H686" i="21"/>
  <c r="K686" i="21" s="1"/>
  <c r="H588" i="21"/>
  <c r="K588" i="21" s="1"/>
  <c r="H490" i="21"/>
  <c r="K490" i="21" s="1"/>
  <c r="H392" i="21"/>
  <c r="K392" i="21" s="1"/>
  <c r="H294" i="21"/>
  <c r="K294" i="21" s="1"/>
  <c r="H196" i="21"/>
  <c r="K196" i="21" s="1"/>
  <c r="H98" i="21"/>
  <c r="K98" i="21" s="1"/>
  <c r="J1176" i="21"/>
  <c r="J1078" i="21"/>
  <c r="J980" i="21"/>
  <c r="J882" i="21"/>
  <c r="J784" i="21"/>
  <c r="J686" i="21"/>
  <c r="J588" i="21"/>
  <c r="J490" i="21"/>
  <c r="J392" i="21"/>
  <c r="J294" i="21"/>
  <c r="J196" i="21"/>
  <c r="N98" i="21"/>
  <c r="J98" i="21"/>
  <c r="H1177" i="21"/>
  <c r="K1177" i="21" s="1"/>
  <c r="H1079" i="21"/>
  <c r="K1079" i="21" s="1"/>
  <c r="H981" i="21"/>
  <c r="K981" i="21" s="1"/>
  <c r="H883" i="21"/>
  <c r="K883" i="21" s="1"/>
  <c r="H785" i="21"/>
  <c r="K785" i="21" s="1"/>
  <c r="H687" i="21"/>
  <c r="K687" i="21" s="1"/>
  <c r="H589" i="21"/>
  <c r="K589" i="21" s="1"/>
  <c r="H491" i="21"/>
  <c r="K491" i="21" s="1"/>
  <c r="H393" i="21"/>
  <c r="K393" i="21" s="1"/>
  <c r="H295" i="21"/>
  <c r="K295" i="21" s="1"/>
  <c r="H197" i="21"/>
  <c r="K197" i="21" s="1"/>
  <c r="H99" i="21"/>
  <c r="K99" i="21" s="1"/>
  <c r="J1177" i="21"/>
  <c r="J1079" i="21"/>
  <c r="J981" i="21"/>
  <c r="J883" i="21"/>
  <c r="J785" i="21"/>
  <c r="J687" i="21"/>
  <c r="J589" i="21"/>
  <c r="J491" i="21"/>
  <c r="J393" i="21"/>
  <c r="J295" i="21"/>
  <c r="J197" i="21"/>
  <c r="N99" i="21"/>
  <c r="J99" i="21"/>
  <c r="H1178" i="21"/>
  <c r="K1178" i="21" s="1"/>
  <c r="H1080" i="21"/>
  <c r="K1080" i="21" s="1"/>
  <c r="H982" i="21"/>
  <c r="K982" i="21" s="1"/>
  <c r="H884" i="21"/>
  <c r="K884" i="21" s="1"/>
  <c r="H786" i="21"/>
  <c r="K786" i="21" s="1"/>
  <c r="H688" i="21"/>
  <c r="K688" i="21" s="1"/>
  <c r="H590" i="21"/>
  <c r="K590" i="21" s="1"/>
  <c r="H492" i="21"/>
  <c r="K492" i="21" s="1"/>
  <c r="H394" i="21"/>
  <c r="K394" i="21" s="1"/>
  <c r="H296" i="21"/>
  <c r="K296" i="21" s="1"/>
  <c r="H198" i="21"/>
  <c r="K198" i="21" s="1"/>
  <c r="H100" i="21"/>
  <c r="K100" i="21" s="1"/>
  <c r="AJ102" i="4"/>
  <c r="AK102" i="4" s="1"/>
  <c r="J1178" i="21"/>
  <c r="J1080" i="21"/>
  <c r="J982" i="21"/>
  <c r="J884" i="21"/>
  <c r="J786" i="21"/>
  <c r="J688" i="21"/>
  <c r="J590" i="21"/>
  <c r="J492" i="21"/>
  <c r="J394" i="21"/>
  <c r="J296" i="21"/>
  <c r="J198" i="21"/>
  <c r="N100" i="21"/>
  <c r="J100" i="21"/>
  <c r="H1115" i="21"/>
  <c r="K1115" i="21" s="1"/>
  <c r="H1017" i="21"/>
  <c r="K1017" i="21" s="1"/>
  <c r="H919" i="21"/>
  <c r="K919" i="21" s="1"/>
  <c r="H821" i="21"/>
  <c r="K821" i="21" s="1"/>
  <c r="H723" i="21"/>
  <c r="K723" i="21" s="1"/>
  <c r="H625" i="21"/>
  <c r="K625" i="21" s="1"/>
  <c r="H527" i="21"/>
  <c r="K527" i="21" s="1"/>
  <c r="H429" i="21"/>
  <c r="K429" i="21" s="1"/>
  <c r="H331" i="21"/>
  <c r="K331" i="21" s="1"/>
  <c r="H233" i="21"/>
  <c r="K233" i="21" s="1"/>
  <c r="H135" i="21"/>
  <c r="K135" i="21" s="1"/>
  <c r="H37" i="21"/>
  <c r="K37" i="21" s="1"/>
  <c r="BT5" i="17"/>
  <c r="J3485" i="21"/>
  <c r="J3463" i="21"/>
  <c r="J3441" i="21"/>
  <c r="J3419" i="21"/>
  <c r="J3397" i="21"/>
  <c r="J3375" i="21"/>
  <c r="J3353" i="21"/>
  <c r="J3331" i="21"/>
  <c r="J3309" i="21"/>
  <c r="J3287" i="21"/>
  <c r="J3265" i="21"/>
  <c r="N3243" i="21"/>
  <c r="J3243" i="21"/>
  <c r="BT26" i="17"/>
  <c r="J3506" i="21"/>
  <c r="J3484" i="21"/>
  <c r="J3462" i="21"/>
  <c r="J3440" i="21"/>
  <c r="J3418" i="21"/>
  <c r="J3396" i="21"/>
  <c r="J3374" i="21"/>
  <c r="J3352" i="21"/>
  <c r="J3330" i="21"/>
  <c r="J3308" i="21"/>
  <c r="J3286" i="21"/>
  <c r="N3264" i="21"/>
  <c r="J3264" i="21"/>
  <c r="BT25" i="17"/>
  <c r="J3505" i="21"/>
  <c r="J3483" i="21"/>
  <c r="J3461" i="21"/>
  <c r="J3439" i="21"/>
  <c r="J3417" i="21"/>
  <c r="J3395" i="21"/>
  <c r="J3373" i="21"/>
  <c r="J3351" i="21"/>
  <c r="J3329" i="21"/>
  <c r="J3307" i="21"/>
  <c r="J3285" i="21"/>
  <c r="N3263" i="21"/>
  <c r="J3263" i="21"/>
  <c r="BT24" i="17"/>
  <c r="J3504" i="21"/>
  <c r="J3482" i="21"/>
  <c r="J3460" i="21"/>
  <c r="J3438" i="21"/>
  <c r="J3416" i="21"/>
  <c r="J3394" i="21"/>
  <c r="J3372" i="21"/>
  <c r="J3350" i="21"/>
  <c r="J3328" i="21"/>
  <c r="J3306" i="21"/>
  <c r="J3284" i="21"/>
  <c r="N3262" i="21"/>
  <c r="J3262" i="21"/>
  <c r="BT23" i="17"/>
  <c r="J3503" i="21"/>
  <c r="J3481" i="21"/>
  <c r="J3459" i="21"/>
  <c r="J3437" i="21"/>
  <c r="J3415" i="21"/>
  <c r="J3393" i="21"/>
  <c r="J3371" i="21"/>
  <c r="J3349" i="21"/>
  <c r="J3327" i="21"/>
  <c r="J3305" i="21"/>
  <c r="J3283" i="21"/>
  <c r="N3261" i="21"/>
  <c r="J3261" i="21"/>
  <c r="BT22" i="17"/>
  <c r="J3502" i="21"/>
  <c r="J3480" i="21"/>
  <c r="J3458" i="21"/>
  <c r="J3436" i="21"/>
  <c r="J3414" i="21"/>
  <c r="J3392" i="21"/>
  <c r="J3370" i="21"/>
  <c r="J3348" i="21"/>
  <c r="J3326" i="21"/>
  <c r="J3304" i="21"/>
  <c r="J3282" i="21"/>
  <c r="N3260" i="21"/>
  <c r="J3260" i="21"/>
  <c r="BT21" i="17"/>
  <c r="J3501" i="21"/>
  <c r="J3479" i="21"/>
  <c r="J3457" i="21"/>
  <c r="J3435" i="21"/>
  <c r="J3413" i="21"/>
  <c r="J3391" i="21"/>
  <c r="J3369" i="21"/>
  <c r="J3347" i="21"/>
  <c r="J3325" i="21"/>
  <c r="J3303" i="21"/>
  <c r="J3281" i="21"/>
  <c r="N3259" i="21"/>
  <c r="J3259" i="21"/>
  <c r="BT20" i="17"/>
  <c r="J3500" i="21"/>
  <c r="J3478" i="21"/>
  <c r="J3456" i="21"/>
  <c r="J3434" i="21"/>
  <c r="J3412" i="21"/>
  <c r="J3390" i="21"/>
  <c r="J3368" i="21"/>
  <c r="J3346" i="21"/>
  <c r="J3324" i="21"/>
  <c r="J3302" i="21"/>
  <c r="J3280" i="21"/>
  <c r="N3258" i="21"/>
  <c r="J3258" i="21"/>
  <c r="BT19" i="17"/>
  <c r="J3499" i="21"/>
  <c r="J3477" i="21"/>
  <c r="J3455" i="21"/>
  <c r="J3433" i="21"/>
  <c r="J3411" i="21"/>
  <c r="J3389" i="21"/>
  <c r="J3367" i="21"/>
  <c r="J3345" i="21"/>
  <c r="J3323" i="21"/>
  <c r="J3301" i="21"/>
  <c r="J3279" i="21"/>
  <c r="N3257" i="21"/>
  <c r="J3257" i="21"/>
  <c r="BT18" i="17"/>
  <c r="J3432" i="21"/>
  <c r="J3410" i="21"/>
  <c r="J3388" i="21"/>
  <c r="J3366" i="21"/>
  <c r="J3344" i="21"/>
  <c r="J3322" i="21"/>
  <c r="J3300" i="21"/>
  <c r="J3278" i="21"/>
  <c r="N3256" i="21"/>
  <c r="J3256" i="21"/>
  <c r="BT17" i="17"/>
  <c r="J3497" i="21"/>
  <c r="J3475" i="21"/>
  <c r="J3453" i="21"/>
  <c r="J3431" i="21"/>
  <c r="J3409" i="21"/>
  <c r="J3387" i="21"/>
  <c r="J3365" i="21"/>
  <c r="J3343" i="21"/>
  <c r="J3321" i="21"/>
  <c r="J3299" i="21"/>
  <c r="J3277" i="21"/>
  <c r="N3255" i="21"/>
  <c r="J3255" i="21"/>
  <c r="BT16" i="17"/>
  <c r="J3496" i="21"/>
  <c r="J3474" i="21"/>
  <c r="J3452" i="21"/>
  <c r="J3430" i="21"/>
  <c r="J3408" i="21"/>
  <c r="J3386" i="21"/>
  <c r="J3364" i="21"/>
  <c r="J3342" i="21"/>
  <c r="J3320" i="21"/>
  <c r="J3298" i="21"/>
  <c r="J3276" i="21"/>
  <c r="N3254" i="21"/>
  <c r="J3254" i="21"/>
  <c r="BT15" i="17"/>
  <c r="J3495" i="21"/>
  <c r="J3473" i="21"/>
  <c r="J3451" i="21"/>
  <c r="J3429" i="21"/>
  <c r="J3407" i="21"/>
  <c r="J3385" i="21"/>
  <c r="J3363" i="21"/>
  <c r="J3341" i="21"/>
  <c r="J3319" i="21"/>
  <c r="J3297" i="21"/>
  <c r="J3275" i="21"/>
  <c r="N3253" i="21"/>
  <c r="J3253" i="21"/>
  <c r="BT14" i="17"/>
  <c r="J3494" i="21"/>
  <c r="J3472" i="21"/>
  <c r="J3450" i="21"/>
  <c r="J3428" i="21"/>
  <c r="J3406" i="21"/>
  <c r="J3384" i="21"/>
  <c r="J3362" i="21"/>
  <c r="J3340" i="21"/>
  <c r="J3318" i="21"/>
  <c r="J3296" i="21"/>
  <c r="J3274" i="21"/>
  <c r="N3252" i="21"/>
  <c r="J3252" i="21"/>
  <c r="BT13" i="17"/>
  <c r="J3493" i="21"/>
  <c r="J3471" i="21"/>
  <c r="J3449" i="21"/>
  <c r="J3427" i="21"/>
  <c r="J3405" i="21"/>
  <c r="J3383" i="21"/>
  <c r="J3361" i="21"/>
  <c r="J3339" i="21"/>
  <c r="J3317" i="21"/>
  <c r="J3295" i="21"/>
  <c r="J3273" i="21"/>
  <c r="N3251" i="21"/>
  <c r="J3251" i="21"/>
  <c r="BT12" i="17"/>
  <c r="J3492" i="21"/>
  <c r="J3470" i="21"/>
  <c r="J3448" i="21"/>
  <c r="J3426" i="21"/>
  <c r="J3404" i="21"/>
  <c r="J3382" i="21"/>
  <c r="J3360" i="21"/>
  <c r="J3338" i="21"/>
  <c r="J3316" i="21"/>
  <c r="J3294" i="21"/>
  <c r="J3272" i="21"/>
  <c r="N3250" i="21"/>
  <c r="J3250" i="21"/>
  <c r="BT11" i="17"/>
  <c r="J3491" i="21"/>
  <c r="J3469" i="21"/>
  <c r="J3447" i="21"/>
  <c r="J3425" i="21"/>
  <c r="J3403" i="21"/>
  <c r="J3381" i="21"/>
  <c r="J3359" i="21"/>
  <c r="J3337" i="21"/>
  <c r="J3315" i="21"/>
  <c r="J3293" i="21"/>
  <c r="J3271" i="21"/>
  <c r="N3249" i="21"/>
  <c r="J3249" i="21"/>
  <c r="BT10" i="17"/>
  <c r="J3490" i="21"/>
  <c r="J3468" i="21"/>
  <c r="J3446" i="21"/>
  <c r="J3424" i="21"/>
  <c r="J3402" i="21"/>
  <c r="J3380" i="21"/>
  <c r="J3358" i="21"/>
  <c r="J3336" i="21"/>
  <c r="J3314" i="21"/>
  <c r="J3292" i="21"/>
  <c r="J3270" i="21"/>
  <c r="N3248" i="21"/>
  <c r="J3248" i="21"/>
  <c r="BT9" i="17"/>
  <c r="J3489" i="21"/>
  <c r="J3467" i="21"/>
  <c r="J3445" i="21"/>
  <c r="J3423" i="21"/>
  <c r="J3401" i="21"/>
  <c r="J3379" i="21"/>
  <c r="J3357" i="21"/>
  <c r="J3335" i="21"/>
  <c r="J3313" i="21"/>
  <c r="J3291" i="21"/>
  <c r="J3269" i="21"/>
  <c r="N3247" i="21"/>
  <c r="J3247" i="21"/>
  <c r="BT8" i="17"/>
  <c r="J3488" i="21"/>
  <c r="J3466" i="21"/>
  <c r="J3444" i="21"/>
  <c r="J3422" i="21"/>
  <c r="J3400" i="21"/>
  <c r="J3378" i="21"/>
  <c r="J3356" i="21"/>
  <c r="J3334" i="21"/>
  <c r="J3312" i="21"/>
  <c r="J3290" i="21"/>
  <c r="J3268" i="21"/>
  <c r="N3246" i="21"/>
  <c r="J3246" i="21"/>
  <c r="BT7" i="17"/>
  <c r="J3421" i="21"/>
  <c r="J3399" i="21"/>
  <c r="J3377" i="21"/>
  <c r="J3355" i="21"/>
  <c r="J3333" i="21"/>
  <c r="J3311" i="21"/>
  <c r="J3289" i="21"/>
  <c r="J3267" i="21"/>
  <c r="N3245" i="21"/>
  <c r="J3245" i="21"/>
  <c r="BT6" i="17"/>
  <c r="J3486" i="21"/>
  <c r="J3464" i="21"/>
  <c r="J3442" i="21"/>
  <c r="J3420" i="21"/>
  <c r="J3398" i="21"/>
  <c r="J3376" i="21"/>
  <c r="J3354" i="21"/>
  <c r="J3332" i="21"/>
  <c r="J3310" i="21"/>
  <c r="J3288" i="21"/>
  <c r="J3266" i="21"/>
  <c r="N3244" i="21"/>
  <c r="J3244" i="21"/>
  <c r="L2997" i="21"/>
  <c r="K2997" i="21"/>
  <c r="L3244" i="21" l="1"/>
  <c r="Q3244" i="21"/>
  <c r="O3244" i="21"/>
  <c r="P3266" i="21"/>
  <c r="L3266" i="21"/>
  <c r="P3288" i="21"/>
  <c r="L3288" i="21"/>
  <c r="P3310" i="21"/>
  <c r="L3310" i="21"/>
  <c r="P3332" i="21"/>
  <c r="L3332" i="21"/>
  <c r="P3354" i="21"/>
  <c r="L3354" i="21"/>
  <c r="P3376" i="21"/>
  <c r="L3376" i="21"/>
  <c r="P3398" i="21"/>
  <c r="L3398" i="21"/>
  <c r="P3420" i="21"/>
  <c r="L3420" i="21"/>
  <c r="P3442" i="21"/>
  <c r="L3442" i="21"/>
  <c r="P3464" i="21"/>
  <c r="L3464" i="21"/>
  <c r="P3486" i="21"/>
  <c r="L3486" i="21"/>
  <c r="BU6" i="17"/>
  <c r="I3244" i="21"/>
  <c r="L3245" i="21"/>
  <c r="Q3245" i="21"/>
  <c r="O3245" i="21"/>
  <c r="P3267" i="21"/>
  <c r="L3267" i="21"/>
  <c r="P3289" i="21"/>
  <c r="L3289" i="21"/>
  <c r="P3311" i="21"/>
  <c r="L3311" i="21"/>
  <c r="P3333" i="21"/>
  <c r="L3333" i="21"/>
  <c r="P3355" i="21"/>
  <c r="L3355" i="21"/>
  <c r="P3377" i="21"/>
  <c r="L3377" i="21"/>
  <c r="P3399" i="21"/>
  <c r="L3399" i="21"/>
  <c r="P3421" i="21"/>
  <c r="L3421" i="21"/>
  <c r="BU7" i="17"/>
  <c r="I3245" i="21"/>
  <c r="L3246" i="21"/>
  <c r="Q3246" i="21"/>
  <c r="O3246" i="21"/>
  <c r="P3268" i="21"/>
  <c r="L3268" i="21"/>
  <c r="P3290" i="21"/>
  <c r="L3290" i="21"/>
  <c r="P3312" i="21"/>
  <c r="L3312" i="21"/>
  <c r="P3334" i="21"/>
  <c r="L3334" i="21"/>
  <c r="P3356" i="21"/>
  <c r="L3356" i="21"/>
  <c r="P3378" i="21"/>
  <c r="L3378" i="21"/>
  <c r="P3400" i="21"/>
  <c r="L3400" i="21"/>
  <c r="P3422" i="21"/>
  <c r="L3422" i="21"/>
  <c r="P3444" i="21"/>
  <c r="L3444" i="21"/>
  <c r="P3466" i="21"/>
  <c r="L3466" i="21"/>
  <c r="P3488" i="21"/>
  <c r="L3488" i="21"/>
  <c r="BU8" i="17"/>
  <c r="I3246" i="21"/>
  <c r="L3247" i="21"/>
  <c r="Q3247" i="21"/>
  <c r="O3247" i="21"/>
  <c r="P3269" i="21"/>
  <c r="L3269" i="21"/>
  <c r="P3291" i="21"/>
  <c r="L3291" i="21"/>
  <c r="P3313" i="21"/>
  <c r="L3313" i="21"/>
  <c r="P3335" i="21"/>
  <c r="L3335" i="21"/>
  <c r="P3357" i="21"/>
  <c r="L3357" i="21"/>
  <c r="P3379" i="21"/>
  <c r="L3379" i="21"/>
  <c r="P3401" i="21"/>
  <c r="L3401" i="21"/>
  <c r="P3423" i="21"/>
  <c r="L3423" i="21"/>
  <c r="P3445" i="21"/>
  <c r="L3445" i="21"/>
  <c r="P3467" i="21"/>
  <c r="L3467" i="21"/>
  <c r="P3489" i="21"/>
  <c r="L3489" i="21"/>
  <c r="BU9" i="17"/>
  <c r="I3247" i="21"/>
  <c r="L3248" i="21"/>
  <c r="Q3248" i="21"/>
  <c r="O3248" i="21"/>
  <c r="P3270" i="21"/>
  <c r="L3270" i="21"/>
  <c r="P3292" i="21"/>
  <c r="L3292" i="21"/>
  <c r="P3314" i="21"/>
  <c r="L3314" i="21"/>
  <c r="P3336" i="21"/>
  <c r="L3336" i="21"/>
  <c r="P3358" i="21"/>
  <c r="L3358" i="21"/>
  <c r="P3380" i="21"/>
  <c r="L3380" i="21"/>
  <c r="L3402" i="21"/>
  <c r="P3402" i="21"/>
  <c r="P3424" i="21"/>
  <c r="L3424" i="21"/>
  <c r="P3446" i="21"/>
  <c r="L3446" i="21"/>
  <c r="P3468" i="21"/>
  <c r="L3468" i="21"/>
  <c r="P3490" i="21"/>
  <c r="L3490" i="21"/>
  <c r="BU10" i="17"/>
  <c r="I3248" i="21"/>
  <c r="L3249" i="21"/>
  <c r="Q3249" i="21"/>
  <c r="O3249" i="21"/>
  <c r="P3271" i="21"/>
  <c r="L3271" i="21"/>
  <c r="P3293" i="21"/>
  <c r="L3293" i="21"/>
  <c r="P3315" i="21"/>
  <c r="L3315" i="21"/>
  <c r="P3337" i="21"/>
  <c r="L3337" i="21"/>
  <c r="P3359" i="21"/>
  <c r="L3359" i="21"/>
  <c r="P3381" i="21"/>
  <c r="L3381" i="21"/>
  <c r="P3403" i="21"/>
  <c r="L3403" i="21"/>
  <c r="P3425" i="21"/>
  <c r="L3425" i="21"/>
  <c r="P3447" i="21"/>
  <c r="L3447" i="21"/>
  <c r="P3469" i="21"/>
  <c r="L3469" i="21"/>
  <c r="P3491" i="21"/>
  <c r="L3491" i="21"/>
  <c r="BU11" i="17"/>
  <c r="I3249" i="21"/>
  <c r="L3250" i="21"/>
  <c r="Q3250" i="21"/>
  <c r="O3250" i="21"/>
  <c r="P3272" i="21"/>
  <c r="L3272" i="21"/>
  <c r="P3294" i="21"/>
  <c r="L3294" i="21"/>
  <c r="P3316" i="21"/>
  <c r="L3316" i="21"/>
  <c r="P3338" i="21"/>
  <c r="L3338" i="21"/>
  <c r="P3360" i="21"/>
  <c r="L3360" i="21"/>
  <c r="P3382" i="21"/>
  <c r="L3382" i="21"/>
  <c r="P3404" i="21"/>
  <c r="L3404" i="21"/>
  <c r="P3426" i="21"/>
  <c r="L3426" i="21"/>
  <c r="P3448" i="21"/>
  <c r="L3448" i="21"/>
  <c r="P3470" i="21"/>
  <c r="L3470" i="21"/>
  <c r="P3492" i="21"/>
  <c r="L3492" i="21"/>
  <c r="BU12" i="17"/>
  <c r="I3250" i="21"/>
  <c r="L3251" i="21"/>
  <c r="Q3251" i="21"/>
  <c r="O3251" i="21"/>
  <c r="P3273" i="21"/>
  <c r="L3273" i="21"/>
  <c r="P3295" i="21"/>
  <c r="L3295" i="21"/>
  <c r="P3317" i="21"/>
  <c r="L3317" i="21"/>
  <c r="P3339" i="21"/>
  <c r="L3339" i="21"/>
  <c r="P3361" i="21"/>
  <c r="L3361" i="21"/>
  <c r="P3383" i="21"/>
  <c r="L3383" i="21"/>
  <c r="P3405" i="21"/>
  <c r="L3405" i="21"/>
  <c r="P3427" i="21"/>
  <c r="L3427" i="21"/>
  <c r="P3449" i="21"/>
  <c r="L3449" i="21"/>
  <c r="P3471" i="21"/>
  <c r="L3471" i="21"/>
  <c r="P3493" i="21"/>
  <c r="L3493" i="21"/>
  <c r="BU13" i="17"/>
  <c r="I3251" i="21"/>
  <c r="L3252" i="21"/>
  <c r="Q3252" i="21"/>
  <c r="O3252" i="21"/>
  <c r="P3274" i="21"/>
  <c r="L3274" i="21"/>
  <c r="P3296" i="21"/>
  <c r="L3296" i="21"/>
  <c r="P3318" i="21"/>
  <c r="L3318" i="21"/>
  <c r="P3340" i="21"/>
  <c r="L3340" i="21"/>
  <c r="P3362" i="21"/>
  <c r="L3362" i="21"/>
  <c r="P3384" i="21"/>
  <c r="L3384" i="21"/>
  <c r="P3406" i="21"/>
  <c r="L3406" i="21"/>
  <c r="P3428" i="21"/>
  <c r="L3428" i="21"/>
  <c r="P3450" i="21"/>
  <c r="L3450" i="21"/>
  <c r="P3472" i="21"/>
  <c r="L3472" i="21"/>
  <c r="P3494" i="21"/>
  <c r="L3494" i="21"/>
  <c r="BU14" i="17"/>
  <c r="I3252" i="21"/>
  <c r="L3253" i="21"/>
  <c r="Q3253" i="21"/>
  <c r="O3253" i="21"/>
  <c r="P3275" i="21"/>
  <c r="L3275" i="21"/>
  <c r="P3297" i="21"/>
  <c r="L3297" i="21"/>
  <c r="P3319" i="21"/>
  <c r="L3319" i="21"/>
  <c r="P3341" i="21"/>
  <c r="L3341" i="21"/>
  <c r="P3363" i="21"/>
  <c r="L3363" i="21"/>
  <c r="P3385" i="21"/>
  <c r="L3385" i="21"/>
  <c r="P3407" i="21"/>
  <c r="L3407" i="21"/>
  <c r="P3429" i="21"/>
  <c r="L3429" i="21"/>
  <c r="P3451" i="21"/>
  <c r="L3451" i="21"/>
  <c r="P3473" i="21"/>
  <c r="L3473" i="21"/>
  <c r="P3495" i="21"/>
  <c r="L3495" i="21"/>
  <c r="BU15" i="17"/>
  <c r="I3253" i="21"/>
  <c r="L3254" i="21"/>
  <c r="Q3254" i="21"/>
  <c r="O3254" i="21"/>
  <c r="P3276" i="21"/>
  <c r="L3276" i="21"/>
  <c r="P3298" i="21"/>
  <c r="L3298" i="21"/>
  <c r="P3320" i="21"/>
  <c r="L3320" i="21"/>
  <c r="P3342" i="21"/>
  <c r="L3342" i="21"/>
  <c r="P3364" i="21"/>
  <c r="L3364" i="21"/>
  <c r="P3386" i="21"/>
  <c r="L3386" i="21"/>
  <c r="P3408" i="21"/>
  <c r="L3408" i="21"/>
  <c r="P3430" i="21"/>
  <c r="L3430" i="21"/>
  <c r="P3452" i="21"/>
  <c r="L3452" i="21"/>
  <c r="P3474" i="21"/>
  <c r="L3474" i="21"/>
  <c r="P3496" i="21"/>
  <c r="L3496" i="21"/>
  <c r="BU16" i="17"/>
  <c r="I3254" i="21"/>
  <c r="L3255" i="21"/>
  <c r="Q3255" i="21"/>
  <c r="O3255" i="21"/>
  <c r="P3277" i="21"/>
  <c r="L3277" i="21"/>
  <c r="P3299" i="21"/>
  <c r="L3299" i="21"/>
  <c r="P3321" i="21"/>
  <c r="L3321" i="21"/>
  <c r="P3343" i="21"/>
  <c r="L3343" i="21"/>
  <c r="P3365" i="21"/>
  <c r="L3365" i="21"/>
  <c r="P3387" i="21"/>
  <c r="L3387" i="21"/>
  <c r="P3409" i="21"/>
  <c r="L3409" i="21"/>
  <c r="P3431" i="21"/>
  <c r="L3431" i="21"/>
  <c r="P3453" i="21"/>
  <c r="L3453" i="21"/>
  <c r="P3475" i="21"/>
  <c r="L3475" i="21"/>
  <c r="P3497" i="21"/>
  <c r="L3497" i="21"/>
  <c r="BU17" i="17"/>
  <c r="I3255" i="21"/>
  <c r="L3256" i="21"/>
  <c r="Q3256" i="21"/>
  <c r="O3256" i="21"/>
  <c r="P3278" i="21"/>
  <c r="L3278" i="21"/>
  <c r="P3300" i="21"/>
  <c r="L3300" i="21"/>
  <c r="P3322" i="21"/>
  <c r="L3322" i="21"/>
  <c r="P3344" i="21"/>
  <c r="L3344" i="21"/>
  <c r="P3366" i="21"/>
  <c r="L3366" i="21"/>
  <c r="P3388" i="21"/>
  <c r="L3388" i="21"/>
  <c r="P3410" i="21"/>
  <c r="L3410" i="21"/>
  <c r="P3432" i="21"/>
  <c r="L3432" i="21"/>
  <c r="BU18" i="17"/>
  <c r="I3256" i="21"/>
  <c r="L3257" i="21"/>
  <c r="Q3257" i="21"/>
  <c r="O3257" i="21"/>
  <c r="P3279" i="21"/>
  <c r="L3279" i="21"/>
  <c r="P3301" i="21"/>
  <c r="L3301" i="21"/>
  <c r="P3323" i="21"/>
  <c r="L3323" i="21"/>
  <c r="P3345" i="21"/>
  <c r="L3345" i="21"/>
  <c r="P3367" i="21"/>
  <c r="L3367" i="21"/>
  <c r="P3389" i="21"/>
  <c r="L3389" i="21"/>
  <c r="P3411" i="21"/>
  <c r="L3411" i="21"/>
  <c r="P3433" i="21"/>
  <c r="L3433" i="21"/>
  <c r="P3455" i="21"/>
  <c r="L3455" i="21"/>
  <c r="P3477" i="21"/>
  <c r="L3477" i="21"/>
  <c r="P3499" i="21"/>
  <c r="L3499" i="21"/>
  <c r="BU19" i="17"/>
  <c r="I3257" i="21"/>
  <c r="L3258" i="21"/>
  <c r="Q3258" i="21"/>
  <c r="O3258" i="21"/>
  <c r="P3280" i="21"/>
  <c r="L3280" i="21"/>
  <c r="P3302" i="21"/>
  <c r="L3302" i="21"/>
  <c r="P3324" i="21"/>
  <c r="L3324" i="21"/>
  <c r="P3346" i="21"/>
  <c r="L3346" i="21"/>
  <c r="P3368" i="21"/>
  <c r="L3368" i="21"/>
  <c r="P3390" i="21"/>
  <c r="L3390" i="21"/>
  <c r="P3412" i="21"/>
  <c r="L3412" i="21"/>
  <c r="P3434" i="21"/>
  <c r="L3434" i="21"/>
  <c r="P3456" i="21"/>
  <c r="L3456" i="21"/>
  <c r="P3478" i="21"/>
  <c r="L3478" i="21"/>
  <c r="P3500" i="21"/>
  <c r="L3500" i="21"/>
  <c r="BU20" i="17"/>
  <c r="I3258" i="21"/>
  <c r="L3259" i="21"/>
  <c r="Q3259" i="21"/>
  <c r="O3259" i="21"/>
  <c r="P3281" i="21"/>
  <c r="L3281" i="21"/>
  <c r="P3303" i="21"/>
  <c r="L3303" i="21"/>
  <c r="P3325" i="21"/>
  <c r="L3325" i="21"/>
  <c r="P3347" i="21"/>
  <c r="L3347" i="21"/>
  <c r="P3369" i="21"/>
  <c r="L3369" i="21"/>
  <c r="P3391" i="21"/>
  <c r="L3391" i="21"/>
  <c r="P3413" i="21"/>
  <c r="L3413" i="21"/>
  <c r="P3435" i="21"/>
  <c r="L3435" i="21"/>
  <c r="P3457" i="21"/>
  <c r="L3457" i="21"/>
  <c r="P3479" i="21"/>
  <c r="L3479" i="21"/>
  <c r="P3501" i="21"/>
  <c r="L3501" i="21"/>
  <c r="BU21" i="17"/>
  <c r="I3259" i="21"/>
  <c r="L3260" i="21"/>
  <c r="Q3260" i="21"/>
  <c r="O3260" i="21"/>
  <c r="P3282" i="21"/>
  <c r="L3282" i="21"/>
  <c r="P3304" i="21"/>
  <c r="L3304" i="21"/>
  <c r="P3326" i="21"/>
  <c r="L3326" i="21"/>
  <c r="P3348" i="21"/>
  <c r="L3348" i="21"/>
  <c r="P3370" i="21"/>
  <c r="L3370" i="21"/>
  <c r="P3392" i="21"/>
  <c r="L3392" i="21"/>
  <c r="P3414" i="21"/>
  <c r="L3414" i="21"/>
  <c r="P3436" i="21"/>
  <c r="L3436" i="21"/>
  <c r="P3458" i="21"/>
  <c r="L3458" i="21"/>
  <c r="P3480" i="21"/>
  <c r="L3480" i="21"/>
  <c r="P3502" i="21"/>
  <c r="L3502" i="21"/>
  <c r="BU22" i="17"/>
  <c r="I3260" i="21"/>
  <c r="L3261" i="21"/>
  <c r="Q3261" i="21"/>
  <c r="O3261" i="21"/>
  <c r="P3283" i="21"/>
  <c r="L3283" i="21"/>
  <c r="P3305" i="21"/>
  <c r="L3305" i="21"/>
  <c r="P3327" i="21"/>
  <c r="L3327" i="21"/>
  <c r="P3349" i="21"/>
  <c r="L3349" i="21"/>
  <c r="P3371" i="21"/>
  <c r="L3371" i="21"/>
  <c r="P3393" i="21"/>
  <c r="L3393" i="21"/>
  <c r="P3415" i="21"/>
  <c r="L3415" i="21"/>
  <c r="P3437" i="21"/>
  <c r="L3437" i="21"/>
  <c r="P3459" i="21"/>
  <c r="L3459" i="21"/>
  <c r="P3481" i="21"/>
  <c r="L3481" i="21"/>
  <c r="P3503" i="21"/>
  <c r="L3503" i="21"/>
  <c r="BU23" i="17"/>
  <c r="I3261" i="21"/>
  <c r="L3262" i="21"/>
  <c r="Q3262" i="21"/>
  <c r="O3262" i="21"/>
  <c r="P3284" i="21"/>
  <c r="L3284" i="21"/>
  <c r="P3306" i="21"/>
  <c r="L3306" i="21"/>
  <c r="P3328" i="21"/>
  <c r="L3328" i="21"/>
  <c r="P3350" i="21"/>
  <c r="L3350" i="21"/>
  <c r="P3372" i="21"/>
  <c r="L3372" i="21"/>
  <c r="P3394" i="21"/>
  <c r="L3394" i="21"/>
  <c r="P3416" i="21"/>
  <c r="L3416" i="21"/>
  <c r="P3438" i="21"/>
  <c r="L3438" i="21"/>
  <c r="P3460" i="21"/>
  <c r="L3460" i="21"/>
  <c r="P3482" i="21"/>
  <c r="L3482" i="21"/>
  <c r="P3504" i="21"/>
  <c r="L3504" i="21"/>
  <c r="BU24" i="17"/>
  <c r="I3262" i="21"/>
  <c r="L3263" i="21"/>
  <c r="Q3263" i="21"/>
  <c r="O3263" i="21"/>
  <c r="P3285" i="21"/>
  <c r="L3285" i="21"/>
  <c r="P3307" i="21"/>
  <c r="L3307" i="21"/>
  <c r="P3329" i="21"/>
  <c r="L3329" i="21"/>
  <c r="P3351" i="21"/>
  <c r="L3351" i="21"/>
  <c r="P3373" i="21"/>
  <c r="L3373" i="21"/>
  <c r="P3395" i="21"/>
  <c r="L3395" i="21"/>
  <c r="P3417" i="21"/>
  <c r="L3417" i="21"/>
  <c r="P3439" i="21"/>
  <c r="L3439" i="21"/>
  <c r="P3461" i="21"/>
  <c r="L3461" i="21"/>
  <c r="P3483" i="21"/>
  <c r="L3483" i="21"/>
  <c r="P3505" i="21"/>
  <c r="L3505" i="21"/>
  <c r="BU25" i="17"/>
  <c r="I3263" i="21"/>
  <c r="L3264" i="21"/>
  <c r="Q3264" i="21"/>
  <c r="O3264" i="21"/>
  <c r="P3286" i="21"/>
  <c r="L3286" i="21"/>
  <c r="P3308" i="21"/>
  <c r="L3308" i="21"/>
  <c r="P3330" i="21"/>
  <c r="L3330" i="21"/>
  <c r="P3352" i="21"/>
  <c r="L3352" i="21"/>
  <c r="P3374" i="21"/>
  <c r="L3374" i="21"/>
  <c r="P3396" i="21"/>
  <c r="L3396" i="21"/>
  <c r="P3418" i="21"/>
  <c r="L3418" i="21"/>
  <c r="P3440" i="21"/>
  <c r="L3440" i="21"/>
  <c r="P3462" i="21"/>
  <c r="L3462" i="21"/>
  <c r="P3484" i="21"/>
  <c r="L3484" i="21"/>
  <c r="P3506" i="21"/>
  <c r="L3506" i="21"/>
  <c r="BU26" i="17"/>
  <c r="I3264" i="21"/>
  <c r="L3243" i="21"/>
  <c r="Q3243" i="21"/>
  <c r="O3243" i="21"/>
  <c r="P3265" i="21"/>
  <c r="L3265" i="21"/>
  <c r="P3287" i="21"/>
  <c r="L3287" i="21"/>
  <c r="P3309" i="21"/>
  <c r="L3309" i="21"/>
  <c r="P3331" i="21"/>
  <c r="L3331" i="21"/>
  <c r="P3353" i="21"/>
  <c r="L3353" i="21"/>
  <c r="P3375" i="21"/>
  <c r="L3375" i="21"/>
  <c r="P3397" i="21"/>
  <c r="L3397" i="21"/>
  <c r="P3419" i="21"/>
  <c r="L3419" i="21"/>
  <c r="P3441" i="21"/>
  <c r="L3441" i="21"/>
  <c r="P3463" i="21"/>
  <c r="L3463" i="21"/>
  <c r="P3485" i="21"/>
  <c r="L3485" i="21"/>
  <c r="BU5" i="17"/>
  <c r="I3243" i="21"/>
  <c r="P100" i="21"/>
  <c r="L100" i="21"/>
  <c r="Q100" i="21"/>
  <c r="O100" i="21"/>
  <c r="P198" i="21"/>
  <c r="L198" i="21"/>
  <c r="P296" i="21"/>
  <c r="L296" i="21"/>
  <c r="P394" i="21"/>
  <c r="L394" i="21"/>
  <c r="P492" i="21"/>
  <c r="L492" i="21"/>
  <c r="P590" i="21"/>
  <c r="L590" i="21"/>
  <c r="P688" i="21"/>
  <c r="L688" i="21"/>
  <c r="P786" i="21"/>
  <c r="L786" i="21"/>
  <c r="P884" i="21"/>
  <c r="L884" i="21"/>
  <c r="P982" i="21"/>
  <c r="L982" i="21"/>
  <c r="P1080" i="21"/>
  <c r="L1080" i="21"/>
  <c r="P1178" i="21"/>
  <c r="L1178" i="21"/>
  <c r="P99" i="21"/>
  <c r="L99" i="21"/>
  <c r="Q99" i="21"/>
  <c r="O99" i="21"/>
  <c r="P197" i="21"/>
  <c r="L197" i="21"/>
  <c r="P295" i="21"/>
  <c r="L295" i="21"/>
  <c r="P393" i="21"/>
  <c r="L393" i="21"/>
  <c r="P491" i="21"/>
  <c r="L491" i="21"/>
  <c r="P589" i="21"/>
  <c r="L589" i="21"/>
  <c r="P687" i="21"/>
  <c r="L687" i="21"/>
  <c r="P785" i="21"/>
  <c r="L785" i="21"/>
  <c r="P883" i="21"/>
  <c r="L883" i="21"/>
  <c r="P981" i="21"/>
  <c r="L981" i="21"/>
  <c r="P1079" i="21"/>
  <c r="L1079" i="21"/>
  <c r="P1177" i="21"/>
  <c r="L1177" i="21"/>
  <c r="P98" i="21"/>
  <c r="L98" i="21"/>
  <c r="Q98" i="21"/>
  <c r="O98" i="21"/>
  <c r="P196" i="21"/>
  <c r="L196" i="21"/>
  <c r="P294" i="21"/>
  <c r="L294" i="21"/>
  <c r="P392" i="21"/>
  <c r="L392" i="21"/>
  <c r="P490" i="21"/>
  <c r="L490" i="21"/>
  <c r="P588" i="21"/>
  <c r="L588" i="21"/>
  <c r="P686" i="21"/>
  <c r="L686" i="21"/>
  <c r="P784" i="21"/>
  <c r="L784" i="21"/>
  <c r="P882" i="21"/>
  <c r="L882" i="21"/>
  <c r="P980" i="21"/>
  <c r="L980" i="21"/>
  <c r="P1078" i="21"/>
  <c r="L1078" i="21"/>
  <c r="P1176" i="21"/>
  <c r="L1176" i="21"/>
  <c r="P97" i="21"/>
  <c r="L97" i="21"/>
  <c r="Q97" i="21"/>
  <c r="O97" i="21"/>
  <c r="P195" i="21"/>
  <c r="L195" i="21"/>
  <c r="P293" i="21"/>
  <c r="L293" i="21"/>
  <c r="P391" i="21"/>
  <c r="L391" i="21"/>
  <c r="P489" i="21"/>
  <c r="L489" i="21"/>
  <c r="P587" i="21"/>
  <c r="L587" i="21"/>
  <c r="P685" i="21"/>
  <c r="L685" i="21"/>
  <c r="P783" i="21"/>
  <c r="L783" i="21"/>
  <c r="P881" i="21"/>
  <c r="L881" i="21"/>
  <c r="P979" i="21"/>
  <c r="L979" i="21"/>
  <c r="P1077" i="21"/>
  <c r="L1077" i="21"/>
  <c r="P1175" i="21"/>
  <c r="L1175" i="21"/>
  <c r="P96" i="21"/>
  <c r="L96" i="21"/>
  <c r="Q96" i="21"/>
  <c r="O96" i="21"/>
  <c r="P194" i="21"/>
  <c r="L194" i="21"/>
  <c r="P292" i="21"/>
  <c r="L292" i="21"/>
  <c r="P390" i="21"/>
  <c r="L390" i="21"/>
  <c r="P488" i="21"/>
  <c r="L488" i="21"/>
  <c r="P586" i="21"/>
  <c r="L586" i="21"/>
  <c r="P684" i="21"/>
  <c r="L684" i="21"/>
  <c r="P782" i="21"/>
  <c r="L782" i="21"/>
  <c r="P880" i="21"/>
  <c r="L880" i="21"/>
  <c r="P978" i="21"/>
  <c r="L978" i="21"/>
  <c r="P1076" i="21"/>
  <c r="L1076" i="21"/>
  <c r="P1174" i="21"/>
  <c r="L1174" i="21"/>
  <c r="P95" i="21"/>
  <c r="L95" i="21"/>
  <c r="Q95" i="21"/>
  <c r="O95" i="21"/>
  <c r="P193" i="21"/>
  <c r="L193" i="21"/>
  <c r="P291" i="21"/>
  <c r="L291" i="21"/>
  <c r="P389" i="21"/>
  <c r="L389" i="21"/>
  <c r="P487" i="21"/>
  <c r="L487" i="21"/>
  <c r="P585" i="21"/>
  <c r="L585" i="21"/>
  <c r="P683" i="21"/>
  <c r="L683" i="21"/>
  <c r="P781" i="21"/>
  <c r="L781" i="21"/>
  <c r="P879" i="21"/>
  <c r="L879" i="21"/>
  <c r="P977" i="21"/>
  <c r="L977" i="21"/>
  <c r="P1075" i="21"/>
  <c r="L1075" i="21"/>
  <c r="P1173" i="21"/>
  <c r="L1173" i="21"/>
  <c r="P94" i="21"/>
  <c r="L94" i="21"/>
  <c r="Q94" i="21"/>
  <c r="O94" i="21"/>
  <c r="P192" i="21"/>
  <c r="L192" i="21"/>
  <c r="P290" i="21"/>
  <c r="L290" i="21"/>
  <c r="P388" i="21"/>
  <c r="L388" i="21"/>
  <c r="P486" i="21"/>
  <c r="L486" i="21"/>
  <c r="P584" i="21"/>
  <c r="L584" i="21"/>
  <c r="P682" i="21"/>
  <c r="L682" i="21"/>
  <c r="P780" i="21"/>
  <c r="L780" i="21"/>
  <c r="P878" i="21"/>
  <c r="L878" i="21"/>
  <c r="P976" i="21"/>
  <c r="L976" i="21"/>
  <c r="P1074" i="21"/>
  <c r="L1074" i="21"/>
  <c r="P1172" i="21"/>
  <c r="L1172" i="21"/>
  <c r="P93" i="21"/>
  <c r="L93" i="21"/>
  <c r="Q93" i="21"/>
  <c r="O93" i="21"/>
  <c r="P191" i="21"/>
  <c r="L191" i="21"/>
  <c r="P289" i="21"/>
  <c r="L289" i="21"/>
  <c r="P387" i="21"/>
  <c r="L387" i="21"/>
  <c r="P485" i="21"/>
  <c r="L485" i="21"/>
  <c r="P583" i="21"/>
  <c r="L583" i="21"/>
  <c r="P681" i="21"/>
  <c r="L681" i="21"/>
  <c r="P779" i="21"/>
  <c r="L779" i="21"/>
  <c r="P877" i="21"/>
  <c r="L877" i="21"/>
  <c r="P975" i="21"/>
  <c r="L975" i="21"/>
  <c r="P1073" i="21"/>
  <c r="L1073" i="21"/>
  <c r="P1171" i="21"/>
  <c r="L1171" i="21"/>
  <c r="P92" i="21"/>
  <c r="L92" i="21"/>
  <c r="Q92" i="21"/>
  <c r="O92" i="21"/>
  <c r="P190" i="21"/>
  <c r="L190" i="21"/>
  <c r="P288" i="21"/>
  <c r="L288" i="21"/>
  <c r="P386" i="21"/>
  <c r="L386" i="21"/>
  <c r="P484" i="21"/>
  <c r="L484" i="21"/>
  <c r="P582" i="21"/>
  <c r="L582" i="21"/>
  <c r="P680" i="21"/>
  <c r="L680" i="21"/>
  <c r="P778" i="21"/>
  <c r="L778" i="21"/>
  <c r="P876" i="21"/>
  <c r="L876" i="21"/>
  <c r="P974" i="21"/>
  <c r="L974" i="21"/>
  <c r="P1072" i="21"/>
  <c r="L1072" i="21"/>
  <c r="P1170" i="21"/>
  <c r="L1170" i="21"/>
  <c r="P91" i="21"/>
  <c r="L91" i="21"/>
  <c r="Q91" i="21"/>
  <c r="O91" i="21"/>
  <c r="P189" i="21"/>
  <c r="L189" i="21"/>
  <c r="P287" i="21"/>
  <c r="L287" i="21"/>
  <c r="P385" i="21"/>
  <c r="L385" i="21"/>
  <c r="P483" i="21"/>
  <c r="L483" i="21"/>
  <c r="P581" i="21"/>
  <c r="L581" i="21"/>
  <c r="P679" i="21"/>
  <c r="L679" i="21"/>
  <c r="P777" i="21"/>
  <c r="L777" i="21"/>
  <c r="P875" i="21"/>
  <c r="L875" i="21"/>
  <c r="P973" i="21"/>
  <c r="L973" i="21"/>
  <c r="P1071" i="21"/>
  <c r="L1071" i="21"/>
  <c r="P1169" i="21"/>
  <c r="L1169" i="21"/>
  <c r="P90" i="21"/>
  <c r="L90" i="21"/>
  <c r="Q90" i="21"/>
  <c r="O90" i="21"/>
  <c r="P188" i="21"/>
  <c r="L188" i="21"/>
  <c r="P286" i="21"/>
  <c r="L286" i="21"/>
  <c r="P384" i="21"/>
  <c r="L384" i="21"/>
  <c r="P482" i="21"/>
  <c r="L482" i="21"/>
  <c r="P580" i="21"/>
  <c r="L580" i="21"/>
  <c r="P678" i="21"/>
  <c r="L678" i="21"/>
  <c r="P776" i="21"/>
  <c r="L776" i="21"/>
  <c r="P874" i="21"/>
  <c r="L874" i="21"/>
  <c r="P972" i="21"/>
  <c r="L972" i="21"/>
  <c r="P1070" i="21"/>
  <c r="L1070" i="21"/>
  <c r="P1168" i="21"/>
  <c r="L1168" i="21"/>
  <c r="P89" i="21"/>
  <c r="L89" i="21"/>
  <c r="Q89" i="21"/>
  <c r="O89" i="21"/>
  <c r="P187" i="21"/>
  <c r="L187" i="21"/>
  <c r="P285" i="21"/>
  <c r="L285" i="21"/>
  <c r="P383" i="21"/>
  <c r="L383" i="21"/>
  <c r="P481" i="21"/>
  <c r="L481" i="21"/>
  <c r="P579" i="21"/>
  <c r="L579" i="21"/>
  <c r="P677" i="21"/>
  <c r="L677" i="21"/>
  <c r="P775" i="21"/>
  <c r="L775" i="21"/>
  <c r="P873" i="21"/>
  <c r="L873" i="21"/>
  <c r="P971" i="21"/>
  <c r="L971" i="21"/>
  <c r="P1069" i="21"/>
  <c r="L1069" i="21"/>
  <c r="P1167" i="21"/>
  <c r="L1167" i="21"/>
  <c r="P88" i="21"/>
  <c r="L88" i="21"/>
  <c r="Q88" i="21"/>
  <c r="O88" i="21"/>
  <c r="P186" i="21"/>
  <c r="L186" i="21"/>
  <c r="P284" i="21"/>
  <c r="L284" i="21"/>
  <c r="P382" i="21"/>
  <c r="L382" i="21"/>
  <c r="P480" i="21"/>
  <c r="L480" i="21"/>
  <c r="P578" i="21"/>
  <c r="L578" i="21"/>
  <c r="P676" i="21"/>
  <c r="L676" i="21"/>
  <c r="P774" i="21"/>
  <c r="L774" i="21"/>
  <c r="P872" i="21"/>
  <c r="L872" i="21"/>
  <c r="P970" i="21"/>
  <c r="L970" i="21"/>
  <c r="P1068" i="21"/>
  <c r="L1068" i="21"/>
  <c r="P1166" i="21"/>
  <c r="L1166" i="21"/>
  <c r="P87" i="21"/>
  <c r="L87" i="21"/>
  <c r="Q87" i="21"/>
  <c r="O87" i="21"/>
  <c r="P185" i="21"/>
  <c r="L185" i="21"/>
  <c r="P283" i="21"/>
  <c r="L283" i="21"/>
  <c r="P381" i="21"/>
  <c r="L381" i="21"/>
  <c r="P479" i="21"/>
  <c r="L479" i="21"/>
  <c r="P577" i="21"/>
  <c r="L577" i="21"/>
  <c r="P675" i="21"/>
  <c r="L675" i="21"/>
  <c r="P773" i="21"/>
  <c r="L773" i="21"/>
  <c r="P871" i="21"/>
  <c r="L871" i="21"/>
  <c r="P969" i="21"/>
  <c r="L969" i="21"/>
  <c r="P1067" i="21"/>
  <c r="L1067" i="21"/>
  <c r="P1165" i="21"/>
  <c r="L1165" i="21"/>
  <c r="P86" i="21"/>
  <c r="L86" i="21"/>
  <c r="Q86" i="21"/>
  <c r="O86" i="21"/>
  <c r="P184" i="21"/>
  <c r="L184" i="21"/>
  <c r="P282" i="21"/>
  <c r="L282" i="21"/>
  <c r="P380" i="21"/>
  <c r="L380" i="21"/>
  <c r="P478" i="21"/>
  <c r="L478" i="21"/>
  <c r="P576" i="21"/>
  <c r="L576" i="21"/>
  <c r="P674" i="21"/>
  <c r="L674" i="21"/>
  <c r="P772" i="21"/>
  <c r="L772" i="21"/>
  <c r="P870" i="21"/>
  <c r="L870" i="21"/>
  <c r="P968" i="21"/>
  <c r="L968" i="21"/>
  <c r="P1066" i="21"/>
  <c r="L1066" i="21"/>
  <c r="P1164" i="21"/>
  <c r="L1164" i="21"/>
  <c r="P85" i="21"/>
  <c r="L85" i="21"/>
  <c r="Q85" i="21"/>
  <c r="O85" i="21"/>
  <c r="P183" i="21"/>
  <c r="L183" i="21"/>
  <c r="P281" i="21"/>
  <c r="L281" i="21"/>
  <c r="P379" i="21"/>
  <c r="L379" i="21"/>
  <c r="P477" i="21"/>
  <c r="L477" i="21"/>
  <c r="P575" i="21"/>
  <c r="L575" i="21"/>
  <c r="P673" i="21"/>
  <c r="L673" i="21"/>
  <c r="P771" i="21"/>
  <c r="L771" i="21"/>
  <c r="P869" i="21"/>
  <c r="L869" i="21"/>
  <c r="P967" i="21"/>
  <c r="L967" i="21"/>
  <c r="P1065" i="21"/>
  <c r="L1065" i="21"/>
  <c r="P1163" i="21"/>
  <c r="L1163" i="21"/>
  <c r="P84" i="21"/>
  <c r="L84" i="21"/>
  <c r="Q84" i="21"/>
  <c r="O84" i="21"/>
  <c r="P182" i="21"/>
  <c r="L182" i="21"/>
  <c r="P280" i="21"/>
  <c r="L280" i="21"/>
  <c r="P378" i="21"/>
  <c r="L378" i="21"/>
  <c r="P476" i="21"/>
  <c r="L476" i="21"/>
  <c r="P574" i="21"/>
  <c r="L574" i="21"/>
  <c r="P672" i="21"/>
  <c r="L672" i="21"/>
  <c r="P770" i="21"/>
  <c r="L770" i="21"/>
  <c r="P868" i="21"/>
  <c r="L868" i="21"/>
  <c r="P966" i="21"/>
  <c r="L966" i="21"/>
  <c r="P1064" i="21"/>
  <c r="L1064" i="21"/>
  <c r="P1162" i="21"/>
  <c r="L1162" i="21"/>
  <c r="P83" i="21"/>
  <c r="L83" i="21"/>
  <c r="Q83" i="21"/>
  <c r="O83" i="21"/>
  <c r="P181" i="21"/>
  <c r="L181" i="21"/>
  <c r="P279" i="21"/>
  <c r="L279" i="21"/>
  <c r="P377" i="21"/>
  <c r="L377" i="21"/>
  <c r="P475" i="21"/>
  <c r="L475" i="21"/>
  <c r="P573" i="21"/>
  <c r="L573" i="21"/>
  <c r="P671" i="21"/>
  <c r="L671" i="21"/>
  <c r="P769" i="21"/>
  <c r="L769" i="21"/>
  <c r="P867" i="21"/>
  <c r="L867" i="21"/>
  <c r="P965" i="21"/>
  <c r="L965" i="21"/>
  <c r="P1063" i="21"/>
  <c r="L1063" i="21"/>
  <c r="P1161" i="21"/>
  <c r="L1161" i="21"/>
  <c r="P82" i="21"/>
  <c r="L82" i="21"/>
  <c r="Q82" i="21"/>
  <c r="O82" i="21"/>
  <c r="P180" i="21"/>
  <c r="L180" i="21"/>
  <c r="P278" i="21"/>
  <c r="L278" i="21"/>
  <c r="P376" i="21"/>
  <c r="L376" i="21"/>
  <c r="P474" i="21"/>
  <c r="L474" i="21"/>
  <c r="P572" i="21"/>
  <c r="L572" i="21"/>
  <c r="P670" i="21"/>
  <c r="L670" i="21"/>
  <c r="P768" i="21"/>
  <c r="L768" i="21"/>
  <c r="P866" i="21"/>
  <c r="L866" i="21"/>
  <c r="P964" i="21"/>
  <c r="L964" i="21"/>
  <c r="P1062" i="21"/>
  <c r="L1062" i="21"/>
  <c r="P1160" i="21"/>
  <c r="L1160" i="21"/>
  <c r="P81" i="21"/>
  <c r="L81" i="21"/>
  <c r="Q81" i="21"/>
  <c r="O81" i="21"/>
  <c r="P179" i="21"/>
  <c r="L179" i="21"/>
  <c r="P277" i="21"/>
  <c r="L277" i="21"/>
  <c r="P375" i="21"/>
  <c r="L375" i="21"/>
  <c r="P473" i="21"/>
  <c r="L473" i="21"/>
  <c r="P571" i="21"/>
  <c r="L571" i="21"/>
  <c r="P669" i="21"/>
  <c r="L669" i="21"/>
  <c r="P767" i="21"/>
  <c r="L767" i="21"/>
  <c r="P865" i="21"/>
  <c r="L865" i="21"/>
  <c r="P963" i="21"/>
  <c r="L963" i="21"/>
  <c r="P1061" i="21"/>
  <c r="L1061" i="21"/>
  <c r="P1159" i="21"/>
  <c r="L1159" i="21"/>
  <c r="P80" i="21"/>
  <c r="L80" i="21"/>
  <c r="Q80" i="21"/>
  <c r="O80" i="21"/>
  <c r="P178" i="21"/>
  <c r="L178" i="21"/>
  <c r="P276" i="21"/>
  <c r="L276" i="21"/>
  <c r="P374" i="21"/>
  <c r="L374" i="21"/>
  <c r="P472" i="21"/>
  <c r="L472" i="21"/>
  <c r="P570" i="21"/>
  <c r="L570" i="21"/>
  <c r="P668" i="21"/>
  <c r="L668" i="21"/>
  <c r="P766" i="21"/>
  <c r="L766" i="21"/>
  <c r="P864" i="21"/>
  <c r="L864" i="21"/>
  <c r="P962" i="21"/>
  <c r="L962" i="21"/>
  <c r="P1060" i="21"/>
  <c r="L1060" i="21"/>
  <c r="P1158" i="21"/>
  <c r="L1158" i="21"/>
  <c r="P79" i="21"/>
  <c r="L79" i="21"/>
  <c r="Q79" i="21"/>
  <c r="O79" i="21"/>
  <c r="P177" i="21"/>
  <c r="L177" i="21"/>
  <c r="P275" i="21"/>
  <c r="L275" i="21"/>
  <c r="P373" i="21"/>
  <c r="L373" i="21"/>
  <c r="P471" i="21"/>
  <c r="L471" i="21"/>
  <c r="P569" i="21"/>
  <c r="L569" i="21"/>
  <c r="P667" i="21"/>
  <c r="L667" i="21"/>
  <c r="P765" i="21"/>
  <c r="L765" i="21"/>
  <c r="P863" i="21"/>
  <c r="L863" i="21"/>
  <c r="P961" i="21"/>
  <c r="L961" i="21"/>
  <c r="P1059" i="21"/>
  <c r="L1059" i="21"/>
  <c r="P1157" i="21"/>
  <c r="L1157" i="21"/>
  <c r="P78" i="21"/>
  <c r="L78" i="21"/>
  <c r="Q78" i="21"/>
  <c r="O78" i="21"/>
  <c r="P176" i="21"/>
  <c r="L176" i="21"/>
  <c r="P274" i="21"/>
  <c r="L274" i="21"/>
  <c r="P372" i="21"/>
  <c r="L372" i="21"/>
  <c r="P470" i="21"/>
  <c r="L470" i="21"/>
  <c r="P568" i="21"/>
  <c r="L568" i="21"/>
  <c r="P666" i="21"/>
  <c r="L666" i="21"/>
  <c r="P764" i="21"/>
  <c r="L764" i="21"/>
  <c r="P862" i="21"/>
  <c r="L862" i="21"/>
  <c r="P960" i="21"/>
  <c r="L960" i="21"/>
  <c r="P1058" i="21"/>
  <c r="L1058" i="21"/>
  <c r="P1156" i="21"/>
  <c r="L1156" i="21"/>
  <c r="P77" i="21"/>
  <c r="L77" i="21"/>
  <c r="Q77" i="21"/>
  <c r="O77" i="21"/>
  <c r="P175" i="21"/>
  <c r="L175" i="21"/>
  <c r="P273" i="21"/>
  <c r="L273" i="21"/>
  <c r="P371" i="21"/>
  <c r="L371" i="21"/>
  <c r="P469" i="21"/>
  <c r="L469" i="21"/>
  <c r="P567" i="21"/>
  <c r="L567" i="21"/>
  <c r="P665" i="21"/>
  <c r="L665" i="21"/>
  <c r="P763" i="21"/>
  <c r="L763" i="21"/>
  <c r="P861" i="21"/>
  <c r="L861" i="21"/>
  <c r="P959" i="21"/>
  <c r="L959" i="21"/>
  <c r="P1057" i="21"/>
  <c r="L1057" i="21"/>
  <c r="P1155" i="21"/>
  <c r="L1155" i="21"/>
  <c r="P76" i="21"/>
  <c r="L76" i="21"/>
  <c r="Q76" i="21"/>
  <c r="O76" i="21"/>
  <c r="P174" i="21"/>
  <c r="L174" i="21"/>
  <c r="P272" i="21"/>
  <c r="L272" i="21"/>
  <c r="P370" i="21"/>
  <c r="L370" i="21"/>
  <c r="P468" i="21"/>
  <c r="L468" i="21"/>
  <c r="P566" i="21"/>
  <c r="L566" i="21"/>
  <c r="P664" i="21"/>
  <c r="L664" i="21"/>
  <c r="P762" i="21"/>
  <c r="L762" i="21"/>
  <c r="P860" i="21"/>
  <c r="L860" i="21"/>
  <c r="P958" i="21"/>
  <c r="L958" i="21"/>
  <c r="P1056" i="21"/>
  <c r="L1056" i="21"/>
  <c r="P1154" i="21"/>
  <c r="L1154" i="21"/>
  <c r="P75" i="21"/>
  <c r="L75" i="21"/>
  <c r="Q75" i="21"/>
  <c r="O75" i="21"/>
  <c r="P173" i="21"/>
  <c r="L173" i="21"/>
  <c r="P271" i="21"/>
  <c r="L271" i="21"/>
  <c r="P369" i="21"/>
  <c r="L369" i="21"/>
  <c r="P467" i="21"/>
  <c r="L467" i="21"/>
  <c r="P565" i="21"/>
  <c r="L565" i="21"/>
  <c r="P663" i="21"/>
  <c r="L663" i="21"/>
  <c r="P761" i="21"/>
  <c r="L761" i="21"/>
  <c r="P859" i="21"/>
  <c r="L859" i="21"/>
  <c r="P957" i="21"/>
  <c r="L957" i="21"/>
  <c r="P1055" i="21"/>
  <c r="L1055" i="21"/>
  <c r="P1153" i="21"/>
  <c r="L1153" i="21"/>
  <c r="P74" i="21"/>
  <c r="L74" i="21"/>
  <c r="Q74" i="21"/>
  <c r="O74" i="21"/>
  <c r="P172" i="21"/>
  <c r="L172" i="21"/>
  <c r="P270" i="21"/>
  <c r="L270" i="21"/>
  <c r="P368" i="21"/>
  <c r="L368" i="21"/>
  <c r="P466" i="21"/>
  <c r="L466" i="21"/>
  <c r="P564" i="21"/>
  <c r="L564" i="21"/>
  <c r="P662" i="21"/>
  <c r="L662" i="21"/>
  <c r="P760" i="21"/>
  <c r="L760" i="21"/>
  <c r="P858" i="21"/>
  <c r="L858" i="21"/>
  <c r="P956" i="21"/>
  <c r="L956" i="21"/>
  <c r="P1054" i="21"/>
  <c r="L1054" i="21"/>
  <c r="P1152" i="21"/>
  <c r="L1152" i="21"/>
  <c r="P73" i="21"/>
  <c r="L73" i="21"/>
  <c r="Q73" i="21"/>
  <c r="O73" i="21"/>
  <c r="P171" i="21"/>
  <c r="L171" i="21"/>
  <c r="P269" i="21"/>
  <c r="L269" i="21"/>
  <c r="P367" i="21"/>
  <c r="L367" i="21"/>
  <c r="P465" i="21"/>
  <c r="L465" i="21"/>
  <c r="P563" i="21"/>
  <c r="L563" i="21"/>
  <c r="P661" i="21"/>
  <c r="L661" i="21"/>
  <c r="P759" i="21"/>
  <c r="L759" i="21"/>
  <c r="P857" i="21"/>
  <c r="L857" i="21"/>
  <c r="P955" i="21"/>
  <c r="L955" i="21"/>
  <c r="P1053" i="21"/>
  <c r="L1053" i="21"/>
  <c r="P1151" i="21"/>
  <c r="L1151" i="21"/>
  <c r="P72" i="21"/>
  <c r="L72" i="21"/>
  <c r="Q72" i="21"/>
  <c r="O72" i="21"/>
  <c r="P170" i="21"/>
  <c r="L170" i="21"/>
  <c r="P268" i="21"/>
  <c r="L268" i="21"/>
  <c r="P366" i="21"/>
  <c r="L366" i="21"/>
  <c r="P464" i="21"/>
  <c r="L464" i="21"/>
  <c r="P562" i="21"/>
  <c r="L562" i="21"/>
  <c r="P660" i="21"/>
  <c r="L660" i="21"/>
  <c r="P758" i="21"/>
  <c r="L758" i="21"/>
  <c r="P856" i="21"/>
  <c r="L856" i="21"/>
  <c r="P954" i="21"/>
  <c r="L954" i="21"/>
  <c r="P1052" i="21"/>
  <c r="L1052" i="21"/>
  <c r="P1150" i="21"/>
  <c r="L1150" i="21"/>
  <c r="P71" i="21"/>
  <c r="L71" i="21"/>
  <c r="Q71" i="21"/>
  <c r="O71" i="21"/>
  <c r="P169" i="21"/>
  <c r="L169" i="21"/>
  <c r="P267" i="21"/>
  <c r="L267" i="21"/>
  <c r="P365" i="21"/>
  <c r="L365" i="21"/>
  <c r="P463" i="21"/>
  <c r="L463" i="21"/>
  <c r="P561" i="21"/>
  <c r="L561" i="21"/>
  <c r="P659" i="21"/>
  <c r="L659" i="21"/>
  <c r="P757" i="21"/>
  <c r="L757" i="21"/>
  <c r="P855" i="21"/>
  <c r="L855" i="21"/>
  <c r="P953" i="21"/>
  <c r="L953" i="21"/>
  <c r="P1051" i="21"/>
  <c r="L1051" i="21"/>
  <c r="P1149" i="21"/>
  <c r="L1149" i="21"/>
  <c r="P70" i="21"/>
  <c r="L70" i="21"/>
  <c r="Q70" i="21"/>
  <c r="O70" i="21"/>
  <c r="P168" i="21"/>
  <c r="L168" i="21"/>
  <c r="P266" i="21"/>
  <c r="L266" i="21"/>
  <c r="P364" i="21"/>
  <c r="L364" i="21"/>
  <c r="P462" i="21"/>
  <c r="L462" i="21"/>
  <c r="P560" i="21"/>
  <c r="L560" i="21"/>
  <c r="P658" i="21"/>
  <c r="L658" i="21"/>
  <c r="P756" i="21"/>
  <c r="L756" i="21"/>
  <c r="P854" i="21"/>
  <c r="L854" i="21"/>
  <c r="P952" i="21"/>
  <c r="L952" i="21"/>
  <c r="P1050" i="21"/>
  <c r="L1050" i="21"/>
  <c r="P1148" i="21"/>
  <c r="L1148" i="21"/>
  <c r="P69" i="21"/>
  <c r="L69" i="21"/>
  <c r="Q69" i="21"/>
  <c r="O69" i="21"/>
  <c r="P167" i="21"/>
  <c r="L167" i="21"/>
  <c r="P265" i="21"/>
  <c r="L265" i="21"/>
  <c r="P363" i="21"/>
  <c r="L363" i="21"/>
  <c r="P461" i="21"/>
  <c r="L461" i="21"/>
  <c r="P559" i="21"/>
  <c r="L559" i="21"/>
  <c r="P657" i="21"/>
  <c r="L657" i="21"/>
  <c r="P755" i="21"/>
  <c r="L755" i="21"/>
  <c r="P853" i="21"/>
  <c r="L853" i="21"/>
  <c r="P951" i="21"/>
  <c r="L951" i="21"/>
  <c r="P1049" i="21"/>
  <c r="L1049" i="21"/>
  <c r="P1147" i="21"/>
  <c r="L1147" i="21"/>
  <c r="P68" i="21"/>
  <c r="L68" i="21"/>
  <c r="Q68" i="21"/>
  <c r="O68" i="21"/>
  <c r="P166" i="21"/>
  <c r="L166" i="21"/>
  <c r="P264" i="21"/>
  <c r="L264" i="21"/>
  <c r="P362" i="21"/>
  <c r="L362" i="21"/>
  <c r="P460" i="21"/>
  <c r="L460" i="21"/>
  <c r="P558" i="21"/>
  <c r="L558" i="21"/>
  <c r="P656" i="21"/>
  <c r="L656" i="21"/>
  <c r="P754" i="21"/>
  <c r="L754" i="21"/>
  <c r="P852" i="21"/>
  <c r="L852" i="21"/>
  <c r="P950" i="21"/>
  <c r="L950" i="21"/>
  <c r="P1048" i="21"/>
  <c r="L1048" i="21"/>
  <c r="P1146" i="21"/>
  <c r="L1146" i="21"/>
  <c r="P67" i="21"/>
  <c r="L67" i="21"/>
  <c r="Q67" i="21"/>
  <c r="O67" i="21"/>
  <c r="P165" i="21"/>
  <c r="L165" i="21"/>
  <c r="P263" i="21"/>
  <c r="L263" i="21"/>
  <c r="P361" i="21"/>
  <c r="L361" i="21"/>
  <c r="P459" i="21"/>
  <c r="L459" i="21"/>
  <c r="P557" i="21"/>
  <c r="L557" i="21"/>
  <c r="P655" i="21"/>
  <c r="L655" i="21"/>
  <c r="P753" i="21"/>
  <c r="L753" i="21"/>
  <c r="P851" i="21"/>
  <c r="L851" i="21"/>
  <c r="P949" i="21"/>
  <c r="L949" i="21"/>
  <c r="P1047" i="21"/>
  <c r="L1047" i="21"/>
  <c r="P1145" i="21"/>
  <c r="L1145" i="21"/>
  <c r="P66" i="21"/>
  <c r="L66" i="21"/>
  <c r="Q66" i="21"/>
  <c r="O66" i="21"/>
  <c r="P164" i="21"/>
  <c r="L164" i="21"/>
  <c r="P262" i="21"/>
  <c r="L262" i="21"/>
  <c r="P360" i="21"/>
  <c r="L360" i="21"/>
  <c r="P458" i="21"/>
  <c r="L458" i="21"/>
  <c r="P556" i="21"/>
  <c r="L556" i="21"/>
  <c r="P654" i="21"/>
  <c r="L654" i="21"/>
  <c r="P752" i="21"/>
  <c r="L752" i="21"/>
  <c r="P850" i="21"/>
  <c r="L850" i="21"/>
  <c r="P948" i="21"/>
  <c r="L948" i="21"/>
  <c r="P1046" i="21"/>
  <c r="L1046" i="21"/>
  <c r="P1144" i="21"/>
  <c r="L1144" i="21"/>
  <c r="P65" i="21"/>
  <c r="L65" i="21"/>
  <c r="Q65" i="21"/>
  <c r="O65" i="21"/>
  <c r="P163" i="21"/>
  <c r="L163" i="21"/>
  <c r="P261" i="21"/>
  <c r="L261" i="21"/>
  <c r="P359" i="21"/>
  <c r="L359" i="21"/>
  <c r="P457" i="21"/>
  <c r="L457" i="21"/>
  <c r="P555" i="21"/>
  <c r="L555" i="21"/>
  <c r="P653" i="21"/>
  <c r="L653" i="21"/>
  <c r="P751" i="21"/>
  <c r="L751" i="21"/>
  <c r="P849" i="21"/>
  <c r="L849" i="21"/>
  <c r="P947" i="21"/>
  <c r="L947" i="21"/>
  <c r="P1045" i="21"/>
  <c r="L1045" i="21"/>
  <c r="P1143" i="21"/>
  <c r="L1143" i="21"/>
  <c r="P64" i="21"/>
  <c r="L64" i="21"/>
  <c r="Q64" i="21"/>
  <c r="O64" i="21"/>
  <c r="P162" i="21"/>
  <c r="L162" i="21"/>
  <c r="P260" i="21"/>
  <c r="L260" i="21"/>
  <c r="P358" i="21"/>
  <c r="L358" i="21"/>
  <c r="P456" i="21"/>
  <c r="L456" i="21"/>
  <c r="P554" i="21"/>
  <c r="L554" i="21"/>
  <c r="P652" i="21"/>
  <c r="L652" i="21"/>
  <c r="P750" i="21"/>
  <c r="L750" i="21"/>
  <c r="P848" i="21"/>
  <c r="L848" i="21"/>
  <c r="P946" i="21"/>
  <c r="L946" i="21"/>
  <c r="P1044" i="21"/>
  <c r="L1044" i="21"/>
  <c r="P1142" i="21"/>
  <c r="L1142" i="21"/>
  <c r="P63" i="21"/>
  <c r="L63" i="21"/>
  <c r="Q63" i="21"/>
  <c r="O63" i="21"/>
  <c r="P161" i="21"/>
  <c r="L161" i="21"/>
  <c r="P259" i="21"/>
  <c r="L259" i="21"/>
  <c r="P357" i="21"/>
  <c r="L357" i="21"/>
  <c r="P455" i="21"/>
  <c r="L455" i="21"/>
  <c r="P553" i="21"/>
  <c r="L553" i="21"/>
  <c r="P651" i="21"/>
  <c r="L651" i="21"/>
  <c r="P749" i="21"/>
  <c r="L749" i="21"/>
  <c r="P847" i="21"/>
  <c r="L847" i="21"/>
  <c r="P945" i="21"/>
  <c r="L945" i="21"/>
  <c r="P1043" i="21"/>
  <c r="L1043" i="21"/>
  <c r="P1141" i="21"/>
  <c r="L1141" i="21"/>
  <c r="P62" i="21"/>
  <c r="L62" i="21"/>
  <c r="Q62" i="21"/>
  <c r="O62" i="21"/>
  <c r="P160" i="21"/>
  <c r="L160" i="21"/>
  <c r="P258" i="21"/>
  <c r="L258" i="21"/>
  <c r="P356" i="21"/>
  <c r="L356" i="21"/>
  <c r="P454" i="21"/>
  <c r="L454" i="21"/>
  <c r="P552" i="21"/>
  <c r="L552" i="21"/>
  <c r="P650" i="21"/>
  <c r="L650" i="21"/>
  <c r="P748" i="21"/>
  <c r="L748" i="21"/>
  <c r="P846" i="21"/>
  <c r="L846" i="21"/>
  <c r="P944" i="21"/>
  <c r="L944" i="21"/>
  <c r="P1042" i="21"/>
  <c r="L1042" i="21"/>
  <c r="P1140" i="21"/>
  <c r="L1140" i="21"/>
  <c r="P61" i="21"/>
  <c r="L61" i="21"/>
  <c r="Q61" i="21"/>
  <c r="O61" i="21"/>
  <c r="P159" i="21"/>
  <c r="L159" i="21"/>
  <c r="P257" i="21"/>
  <c r="L257" i="21"/>
  <c r="P355" i="21"/>
  <c r="L355" i="21"/>
  <c r="P453" i="21"/>
  <c r="L453" i="21"/>
  <c r="P551" i="21"/>
  <c r="L551" i="21"/>
  <c r="P649" i="21"/>
  <c r="L649" i="21"/>
  <c r="P747" i="21"/>
  <c r="L747" i="21"/>
  <c r="P845" i="21"/>
  <c r="L845" i="21"/>
  <c r="P943" i="21"/>
  <c r="L943" i="21"/>
  <c r="P1041" i="21"/>
  <c r="L1041" i="21"/>
  <c r="P1139" i="21"/>
  <c r="L1139" i="21"/>
  <c r="P60" i="21"/>
  <c r="L60" i="21"/>
  <c r="Q60" i="21"/>
  <c r="O60" i="21"/>
  <c r="P158" i="21"/>
  <c r="L158" i="21"/>
  <c r="P256" i="21"/>
  <c r="L256" i="21"/>
  <c r="P354" i="21"/>
  <c r="L354" i="21"/>
  <c r="P452" i="21"/>
  <c r="L452" i="21"/>
  <c r="P550" i="21"/>
  <c r="L550" i="21"/>
  <c r="P648" i="21"/>
  <c r="L648" i="21"/>
  <c r="P746" i="21"/>
  <c r="L746" i="21"/>
  <c r="P844" i="21"/>
  <c r="L844" i="21"/>
  <c r="P942" i="21"/>
  <c r="L942" i="21"/>
  <c r="P1040" i="21"/>
  <c r="L1040" i="21"/>
  <c r="P1138" i="21"/>
  <c r="L1138" i="21"/>
  <c r="P59" i="21"/>
  <c r="L59" i="21"/>
  <c r="Q59" i="21"/>
  <c r="O59" i="21"/>
  <c r="P157" i="21"/>
  <c r="L157" i="21"/>
  <c r="P255" i="21"/>
  <c r="L255" i="21"/>
  <c r="P353" i="21"/>
  <c r="L353" i="21"/>
  <c r="P451" i="21"/>
  <c r="L451" i="21"/>
  <c r="P549" i="21"/>
  <c r="L549" i="21"/>
  <c r="P647" i="21"/>
  <c r="L647" i="21"/>
  <c r="P745" i="21"/>
  <c r="L745" i="21"/>
  <c r="P843" i="21"/>
  <c r="L843" i="21"/>
  <c r="P941" i="21"/>
  <c r="L941" i="21"/>
  <c r="P1039" i="21"/>
  <c r="L1039" i="21"/>
  <c r="P1137" i="21"/>
  <c r="L1137" i="21"/>
  <c r="P58" i="21"/>
  <c r="L58" i="21"/>
  <c r="Q58" i="21"/>
  <c r="O58" i="21"/>
  <c r="P156" i="21"/>
  <c r="L156" i="21"/>
  <c r="P254" i="21"/>
  <c r="L254" i="21"/>
  <c r="P352" i="21"/>
  <c r="L352" i="21"/>
  <c r="P450" i="21"/>
  <c r="L450" i="21"/>
  <c r="P548" i="21"/>
  <c r="L548" i="21"/>
  <c r="P646" i="21"/>
  <c r="L646" i="21"/>
  <c r="P744" i="21"/>
  <c r="L744" i="21"/>
  <c r="P842" i="21"/>
  <c r="L842" i="21"/>
  <c r="P940" i="21"/>
  <c r="L940" i="21"/>
  <c r="P1038" i="21"/>
  <c r="L1038" i="21"/>
  <c r="P1136" i="21"/>
  <c r="L1136" i="21"/>
  <c r="P57" i="21"/>
  <c r="L57" i="21"/>
  <c r="Q57" i="21"/>
  <c r="O57" i="21"/>
  <c r="P155" i="21"/>
  <c r="L155" i="21"/>
  <c r="P253" i="21"/>
  <c r="L253" i="21"/>
  <c r="P351" i="21"/>
  <c r="L351" i="21"/>
  <c r="P449" i="21"/>
  <c r="L449" i="21"/>
  <c r="P547" i="21"/>
  <c r="L547" i="21"/>
  <c r="P645" i="21"/>
  <c r="L645" i="21"/>
  <c r="P743" i="21"/>
  <c r="L743" i="21"/>
  <c r="P841" i="21"/>
  <c r="L841" i="21"/>
  <c r="P939" i="21"/>
  <c r="L939" i="21"/>
  <c r="P1037" i="21"/>
  <c r="L1037" i="21"/>
  <c r="P1135" i="21"/>
  <c r="L1135" i="21"/>
  <c r="P56" i="21"/>
  <c r="L56" i="21"/>
  <c r="Q56" i="21"/>
  <c r="O56" i="21"/>
  <c r="P154" i="21"/>
  <c r="L154" i="21"/>
  <c r="P252" i="21"/>
  <c r="L252" i="21"/>
  <c r="P350" i="21"/>
  <c r="L350" i="21"/>
  <c r="P448" i="21"/>
  <c r="L448" i="21"/>
  <c r="P546" i="21"/>
  <c r="L546" i="21"/>
  <c r="P644" i="21"/>
  <c r="L644" i="21"/>
  <c r="P742" i="21"/>
  <c r="L742" i="21"/>
  <c r="P840" i="21"/>
  <c r="L840" i="21"/>
  <c r="P938" i="21"/>
  <c r="L938" i="21"/>
  <c r="P1036" i="21"/>
  <c r="L1036" i="21"/>
  <c r="P1134" i="21"/>
  <c r="L1134" i="21"/>
  <c r="P55" i="21"/>
  <c r="L55" i="21"/>
  <c r="Q55" i="21"/>
  <c r="O55" i="21"/>
  <c r="P153" i="21"/>
  <c r="L153" i="21"/>
  <c r="P251" i="21"/>
  <c r="L251" i="21"/>
  <c r="P349" i="21"/>
  <c r="L349" i="21"/>
  <c r="P447" i="21"/>
  <c r="L447" i="21"/>
  <c r="P545" i="21"/>
  <c r="L545" i="21"/>
  <c r="P643" i="21"/>
  <c r="L643" i="21"/>
  <c r="P741" i="21"/>
  <c r="L741" i="21"/>
  <c r="P839" i="21"/>
  <c r="L839" i="21"/>
  <c r="P937" i="21"/>
  <c r="L937" i="21"/>
  <c r="P1035" i="21"/>
  <c r="L1035" i="21"/>
  <c r="P1133" i="21"/>
  <c r="L1133" i="21"/>
  <c r="P54" i="21"/>
  <c r="L54" i="21"/>
  <c r="Q54" i="21"/>
  <c r="O54" i="21"/>
  <c r="P152" i="21"/>
  <c r="L152" i="21"/>
  <c r="P250" i="21"/>
  <c r="L250" i="21"/>
  <c r="P348" i="21"/>
  <c r="L348" i="21"/>
  <c r="P446" i="21"/>
  <c r="L446" i="21"/>
  <c r="P544" i="21"/>
  <c r="L544" i="21"/>
  <c r="P642" i="21"/>
  <c r="L642" i="21"/>
  <c r="P740" i="21"/>
  <c r="L740" i="21"/>
  <c r="P838" i="21"/>
  <c r="L838" i="21"/>
  <c r="P936" i="21"/>
  <c r="L936" i="21"/>
  <c r="P1034" i="21"/>
  <c r="L1034" i="21"/>
  <c r="P1132" i="21"/>
  <c r="L1132" i="21"/>
  <c r="P53" i="21"/>
  <c r="L53" i="21"/>
  <c r="Q53" i="21"/>
  <c r="O53" i="21"/>
  <c r="P151" i="21"/>
  <c r="L151" i="21"/>
  <c r="P249" i="21"/>
  <c r="L249" i="21"/>
  <c r="P347" i="21"/>
  <c r="L347" i="21"/>
  <c r="P445" i="21"/>
  <c r="L445" i="21"/>
  <c r="P543" i="21"/>
  <c r="L543" i="21"/>
  <c r="P641" i="21"/>
  <c r="L641" i="21"/>
  <c r="P739" i="21"/>
  <c r="L739" i="21"/>
  <c r="P837" i="21"/>
  <c r="L837" i="21"/>
  <c r="P935" i="21"/>
  <c r="L935" i="21"/>
  <c r="P1033" i="21"/>
  <c r="L1033" i="21"/>
  <c r="P1131" i="21"/>
  <c r="L1131" i="21"/>
  <c r="P52" i="21"/>
  <c r="L52" i="21"/>
  <c r="Q52" i="21"/>
  <c r="O52" i="21"/>
  <c r="P150" i="21"/>
  <c r="L150" i="21"/>
  <c r="P248" i="21"/>
  <c r="L248" i="21"/>
  <c r="P346" i="21"/>
  <c r="L346" i="21"/>
  <c r="P444" i="21"/>
  <c r="L444" i="21"/>
  <c r="P542" i="21"/>
  <c r="L542" i="21"/>
  <c r="P640" i="21"/>
  <c r="L640" i="21"/>
  <c r="P738" i="21"/>
  <c r="L738" i="21"/>
  <c r="P836" i="21"/>
  <c r="L836" i="21"/>
  <c r="P934" i="21"/>
  <c r="L934" i="21"/>
  <c r="P1032" i="21"/>
  <c r="L1032" i="21"/>
  <c r="P1130" i="21"/>
  <c r="L1130" i="21"/>
  <c r="P51" i="21"/>
  <c r="L51" i="21"/>
  <c r="Q51" i="21"/>
  <c r="O51" i="21"/>
  <c r="P149" i="21"/>
  <c r="L149" i="21"/>
  <c r="P247" i="21"/>
  <c r="L247" i="21"/>
  <c r="P345" i="21"/>
  <c r="L345" i="21"/>
  <c r="P443" i="21"/>
  <c r="L443" i="21"/>
  <c r="P541" i="21"/>
  <c r="L541" i="21"/>
  <c r="P639" i="21"/>
  <c r="L639" i="21"/>
  <c r="P737" i="21"/>
  <c r="L737" i="21"/>
  <c r="P835" i="21"/>
  <c r="L835" i="21"/>
  <c r="P933" i="21"/>
  <c r="L933" i="21"/>
  <c r="P1031" i="21"/>
  <c r="L1031" i="21"/>
  <c r="P1129" i="21"/>
  <c r="L1129" i="21"/>
  <c r="P50" i="21"/>
  <c r="L50" i="21"/>
  <c r="Q50" i="21"/>
  <c r="O50" i="21"/>
  <c r="P148" i="21"/>
  <c r="L148" i="21"/>
  <c r="P246" i="21"/>
  <c r="L246" i="21"/>
  <c r="P344" i="21"/>
  <c r="L344" i="21"/>
  <c r="P442" i="21"/>
  <c r="L442" i="21"/>
  <c r="P540" i="21"/>
  <c r="L540" i="21"/>
  <c r="P638" i="21"/>
  <c r="L638" i="21"/>
  <c r="P736" i="21"/>
  <c r="L736" i="21"/>
  <c r="P834" i="21"/>
  <c r="L834" i="21"/>
  <c r="P932" i="21"/>
  <c r="L932" i="21"/>
  <c r="P1030" i="21"/>
  <c r="L1030" i="21"/>
  <c r="P1128" i="21"/>
  <c r="L1128" i="21"/>
  <c r="P49" i="21"/>
  <c r="L49" i="21"/>
  <c r="Q49" i="21"/>
  <c r="O49" i="21"/>
  <c r="P147" i="21"/>
  <c r="L147" i="21"/>
  <c r="P245" i="21"/>
  <c r="L245" i="21"/>
  <c r="P343" i="21"/>
  <c r="L343" i="21"/>
  <c r="P441" i="21"/>
  <c r="L441" i="21"/>
  <c r="P539" i="21"/>
  <c r="L539" i="21"/>
  <c r="P637" i="21"/>
  <c r="L637" i="21"/>
  <c r="P735" i="21"/>
  <c r="L735" i="21"/>
  <c r="P833" i="21"/>
  <c r="L833" i="21"/>
  <c r="P931" i="21"/>
  <c r="L931" i="21"/>
  <c r="P1029" i="21"/>
  <c r="L1029" i="21"/>
  <c r="P1127" i="21"/>
  <c r="L1127" i="21"/>
  <c r="P48" i="21"/>
  <c r="L48" i="21"/>
  <c r="Q48" i="21"/>
  <c r="O48" i="21"/>
  <c r="P146" i="21"/>
  <c r="L146" i="21"/>
  <c r="P244" i="21"/>
  <c r="L244" i="21"/>
  <c r="P342" i="21"/>
  <c r="L342" i="21"/>
  <c r="P440" i="21"/>
  <c r="L440" i="21"/>
  <c r="P538" i="21"/>
  <c r="L538" i="21"/>
  <c r="P636" i="21"/>
  <c r="L636" i="21"/>
  <c r="P734" i="21"/>
  <c r="L734" i="21"/>
  <c r="P832" i="21"/>
  <c r="L832" i="21"/>
  <c r="P930" i="21"/>
  <c r="L930" i="21"/>
  <c r="P1028" i="21"/>
  <c r="L1028" i="21"/>
  <c r="P1126" i="21"/>
  <c r="L1126" i="21"/>
  <c r="P47" i="21"/>
  <c r="L47" i="21"/>
  <c r="Q47" i="21"/>
  <c r="O47" i="21"/>
  <c r="P145" i="21"/>
  <c r="L145" i="21"/>
  <c r="P243" i="21"/>
  <c r="L243" i="21"/>
  <c r="P341" i="21"/>
  <c r="L341" i="21"/>
  <c r="P439" i="21"/>
  <c r="L439" i="21"/>
  <c r="P537" i="21"/>
  <c r="L537" i="21"/>
  <c r="P635" i="21"/>
  <c r="L635" i="21"/>
  <c r="P733" i="21"/>
  <c r="L733" i="21"/>
  <c r="P831" i="21"/>
  <c r="L831" i="21"/>
  <c r="P929" i="21"/>
  <c r="L929" i="21"/>
  <c r="P1027" i="21"/>
  <c r="L1027" i="21"/>
  <c r="P1125" i="21"/>
  <c r="L1125" i="21"/>
  <c r="P46" i="21"/>
  <c r="L46" i="21"/>
  <c r="Q46" i="21"/>
  <c r="O46" i="21"/>
  <c r="P144" i="21"/>
  <c r="L144" i="21"/>
  <c r="P242" i="21"/>
  <c r="L242" i="21"/>
  <c r="P340" i="21"/>
  <c r="L340" i="21"/>
  <c r="P438" i="21"/>
  <c r="L438" i="21"/>
  <c r="P536" i="21"/>
  <c r="L536" i="21"/>
  <c r="P634" i="21"/>
  <c r="L634" i="21"/>
  <c r="P732" i="21"/>
  <c r="L732" i="21"/>
  <c r="P830" i="21"/>
  <c r="L830" i="21"/>
  <c r="P928" i="21"/>
  <c r="L928" i="21"/>
  <c r="P1026" i="21"/>
  <c r="L1026" i="21"/>
  <c r="P1124" i="21"/>
  <c r="L1124" i="21"/>
  <c r="P45" i="21"/>
  <c r="L45" i="21"/>
  <c r="Q45" i="21"/>
  <c r="O45" i="21"/>
  <c r="P143" i="21"/>
  <c r="L143" i="21"/>
  <c r="P241" i="21"/>
  <c r="L241" i="21"/>
  <c r="P339" i="21"/>
  <c r="L339" i="21"/>
  <c r="P437" i="21"/>
  <c r="L437" i="21"/>
  <c r="P535" i="21"/>
  <c r="L535" i="21"/>
  <c r="P633" i="21"/>
  <c r="L633" i="21"/>
  <c r="P731" i="21"/>
  <c r="L731" i="21"/>
  <c r="P829" i="21"/>
  <c r="L829" i="21"/>
  <c r="P927" i="21"/>
  <c r="L927" i="21"/>
  <c r="P1025" i="21"/>
  <c r="L1025" i="21"/>
  <c r="P1123" i="21"/>
  <c r="L1123" i="21"/>
  <c r="P44" i="21"/>
  <c r="L44" i="21"/>
  <c r="Q44" i="21"/>
  <c r="O44" i="21"/>
  <c r="P142" i="21"/>
  <c r="L142" i="21"/>
  <c r="P240" i="21"/>
  <c r="L240" i="21"/>
  <c r="P338" i="21"/>
  <c r="L338" i="21"/>
  <c r="P436" i="21"/>
  <c r="L436" i="21"/>
  <c r="P534" i="21"/>
  <c r="L534" i="21"/>
  <c r="P632" i="21"/>
  <c r="L632" i="21"/>
  <c r="P730" i="21"/>
  <c r="L730" i="21"/>
  <c r="P828" i="21"/>
  <c r="L828" i="21"/>
  <c r="P926" i="21"/>
  <c r="L926" i="21"/>
  <c r="P1024" i="21"/>
  <c r="L1024" i="21"/>
  <c r="P1122" i="21"/>
  <c r="L1122" i="21"/>
  <c r="P43" i="21"/>
  <c r="L43" i="21"/>
  <c r="Q43" i="21"/>
  <c r="O43" i="21"/>
  <c r="P141" i="21"/>
  <c r="L141" i="21"/>
  <c r="P239" i="21"/>
  <c r="L239" i="21"/>
  <c r="P337" i="21"/>
  <c r="L337" i="21"/>
  <c r="P435" i="21"/>
  <c r="L435" i="21"/>
  <c r="P533" i="21"/>
  <c r="L533" i="21"/>
  <c r="P631" i="21"/>
  <c r="L631" i="21"/>
  <c r="P729" i="21"/>
  <c r="L729" i="21"/>
  <c r="P827" i="21"/>
  <c r="L827" i="21"/>
  <c r="P925" i="21"/>
  <c r="L925" i="21"/>
  <c r="P1023" i="21"/>
  <c r="L1023" i="21"/>
  <c r="P1121" i="21"/>
  <c r="L1121" i="21"/>
  <c r="P42" i="21"/>
  <c r="L42" i="21"/>
  <c r="Q42" i="21"/>
  <c r="O42" i="21"/>
  <c r="P140" i="21"/>
  <c r="L140" i="21"/>
  <c r="P238" i="21"/>
  <c r="L238" i="21"/>
  <c r="P336" i="21"/>
  <c r="L336" i="21"/>
  <c r="P434" i="21"/>
  <c r="L434" i="21"/>
  <c r="P532" i="21"/>
  <c r="L532" i="21"/>
  <c r="P630" i="21"/>
  <c r="L630" i="21"/>
  <c r="P728" i="21"/>
  <c r="L728" i="21"/>
  <c r="P826" i="21"/>
  <c r="L826" i="21"/>
  <c r="P924" i="21"/>
  <c r="L924" i="21"/>
  <c r="P1022" i="21"/>
  <c r="L1022" i="21"/>
  <c r="P1120" i="21"/>
  <c r="L1120" i="21"/>
  <c r="P41" i="21"/>
  <c r="L41" i="21"/>
  <c r="Q41" i="21"/>
  <c r="O41" i="21"/>
  <c r="P139" i="21"/>
  <c r="L139" i="21"/>
  <c r="P237" i="21"/>
  <c r="L237" i="21"/>
  <c r="P335" i="21"/>
  <c r="L335" i="21"/>
  <c r="P433" i="21"/>
  <c r="L433" i="21"/>
  <c r="P531" i="21"/>
  <c r="L531" i="21"/>
  <c r="P629" i="21"/>
  <c r="L629" i="21"/>
  <c r="P727" i="21"/>
  <c r="L727" i="21"/>
  <c r="P825" i="21"/>
  <c r="L825" i="21"/>
  <c r="P923" i="21"/>
  <c r="L923" i="21"/>
  <c r="P1021" i="21"/>
  <c r="L1021" i="21"/>
  <c r="P1119" i="21"/>
  <c r="L1119" i="21"/>
  <c r="P40" i="21"/>
  <c r="L40" i="21"/>
  <c r="Q40" i="21"/>
  <c r="O40" i="21"/>
  <c r="P138" i="21"/>
  <c r="L138" i="21"/>
  <c r="P236" i="21"/>
  <c r="L236" i="21"/>
  <c r="P334" i="21"/>
  <c r="L334" i="21"/>
  <c r="P432" i="21"/>
  <c r="L432" i="21"/>
  <c r="P530" i="21"/>
  <c r="L530" i="21"/>
  <c r="P628" i="21"/>
  <c r="L628" i="21"/>
  <c r="P726" i="21"/>
  <c r="L726" i="21"/>
  <c r="P824" i="21"/>
  <c r="L824" i="21"/>
  <c r="P922" i="21"/>
  <c r="L922" i="21"/>
  <c r="P1020" i="21"/>
  <c r="L1020" i="21"/>
  <c r="P1118" i="21"/>
  <c r="L1118" i="21"/>
  <c r="P39" i="21"/>
  <c r="L39" i="21"/>
  <c r="Q39" i="21"/>
  <c r="O39" i="21"/>
  <c r="P137" i="21"/>
  <c r="L137" i="21"/>
  <c r="P235" i="21"/>
  <c r="L235" i="21"/>
  <c r="P333" i="21"/>
  <c r="L333" i="21"/>
  <c r="P431" i="21"/>
  <c r="L431" i="21"/>
  <c r="P529" i="21"/>
  <c r="L529" i="21"/>
  <c r="P627" i="21"/>
  <c r="L627" i="21"/>
  <c r="P725" i="21"/>
  <c r="L725" i="21"/>
  <c r="P823" i="21"/>
  <c r="L823" i="21"/>
  <c r="P921" i="21"/>
  <c r="L921" i="21"/>
  <c r="P1019" i="21"/>
  <c r="L1019" i="21"/>
  <c r="P1117" i="21"/>
  <c r="L1117" i="21"/>
  <c r="P38" i="21"/>
  <c r="L38" i="21"/>
  <c r="Q38" i="21"/>
  <c r="O38" i="21"/>
  <c r="P136" i="21"/>
  <c r="L136" i="21"/>
  <c r="P234" i="21"/>
  <c r="L234" i="21"/>
  <c r="P332" i="21"/>
  <c r="L332" i="21"/>
  <c r="P430" i="21"/>
  <c r="L430" i="21"/>
  <c r="P528" i="21"/>
  <c r="L528" i="21"/>
  <c r="P626" i="21"/>
  <c r="L626" i="21"/>
  <c r="P724" i="21"/>
  <c r="L724" i="21"/>
  <c r="P822" i="21"/>
  <c r="L822" i="21"/>
  <c r="P920" i="21"/>
  <c r="L920" i="21"/>
  <c r="P1018" i="21"/>
  <c r="L1018" i="21"/>
  <c r="P1116" i="21"/>
  <c r="L1116" i="21"/>
  <c r="P37" i="21"/>
  <c r="L37" i="21"/>
  <c r="Q37" i="21"/>
  <c r="O37" i="21"/>
  <c r="P135" i="21"/>
  <c r="L135" i="21"/>
  <c r="P233" i="21"/>
  <c r="L233" i="21"/>
  <c r="P331" i="21"/>
  <c r="L331" i="21"/>
  <c r="P429" i="21"/>
  <c r="L429" i="21"/>
  <c r="P527" i="21"/>
  <c r="L527" i="21"/>
  <c r="P625" i="21"/>
  <c r="L625" i="21"/>
  <c r="P723" i="21"/>
  <c r="L723" i="21"/>
  <c r="P821" i="21"/>
  <c r="L821" i="21"/>
  <c r="P919" i="21"/>
  <c r="L919" i="21"/>
  <c r="P1017" i="21"/>
  <c r="L1017" i="21"/>
  <c r="P1115" i="21"/>
  <c r="L1115" i="21"/>
  <c r="P36" i="21"/>
  <c r="L36" i="21"/>
  <c r="Q36" i="21"/>
  <c r="O36" i="21"/>
  <c r="P134" i="21"/>
  <c r="L134" i="21"/>
  <c r="P232" i="21"/>
  <c r="L232" i="21"/>
  <c r="P330" i="21"/>
  <c r="L330" i="21"/>
  <c r="P428" i="21"/>
  <c r="L428" i="21"/>
  <c r="P526" i="21"/>
  <c r="L526" i="21"/>
  <c r="P624" i="21"/>
  <c r="L624" i="21"/>
  <c r="P722" i="21"/>
  <c r="L722" i="21"/>
  <c r="P820" i="21"/>
  <c r="L820" i="21"/>
  <c r="P918" i="21"/>
  <c r="L918" i="21"/>
  <c r="P1016" i="21"/>
  <c r="L1016" i="21"/>
  <c r="P1114" i="21"/>
  <c r="L1114" i="21"/>
  <c r="P35" i="21"/>
  <c r="L35" i="21"/>
  <c r="Q35" i="21"/>
  <c r="O35" i="21"/>
  <c r="P133" i="21"/>
  <c r="L133" i="21"/>
  <c r="P231" i="21"/>
  <c r="L231" i="21"/>
  <c r="P329" i="21"/>
  <c r="L329" i="21"/>
  <c r="P427" i="21"/>
  <c r="L427" i="21"/>
  <c r="P525" i="21"/>
  <c r="L525" i="21"/>
  <c r="P623" i="21"/>
  <c r="L623" i="21"/>
  <c r="P721" i="21"/>
  <c r="L721" i="21"/>
  <c r="P819" i="21"/>
  <c r="L819" i="21"/>
  <c r="P917" i="21"/>
  <c r="L917" i="21"/>
  <c r="P1015" i="21"/>
  <c r="L1015" i="21"/>
  <c r="P1113" i="21"/>
  <c r="L1113" i="21"/>
  <c r="P34" i="21"/>
  <c r="L34" i="21"/>
  <c r="Q34" i="21"/>
  <c r="O34" i="21"/>
  <c r="P132" i="21"/>
  <c r="L132" i="21"/>
  <c r="P230" i="21"/>
  <c r="L230" i="21"/>
  <c r="P328" i="21"/>
  <c r="L328" i="21"/>
  <c r="P426" i="21"/>
  <c r="L426" i="21"/>
  <c r="P524" i="21"/>
  <c r="L524" i="21"/>
  <c r="P622" i="21"/>
  <c r="L622" i="21"/>
  <c r="P720" i="21"/>
  <c r="L720" i="21"/>
  <c r="P818" i="21"/>
  <c r="L818" i="21"/>
  <c r="P916" i="21"/>
  <c r="L916" i="21"/>
  <c r="P1014" i="21"/>
  <c r="L1014" i="21"/>
  <c r="P1112" i="21"/>
  <c r="L1112" i="21"/>
  <c r="P33" i="21"/>
  <c r="L33" i="21"/>
  <c r="Q33" i="21"/>
  <c r="O33" i="21"/>
  <c r="P131" i="21"/>
  <c r="L131" i="21"/>
  <c r="P229" i="21"/>
  <c r="L229" i="21"/>
  <c r="P327" i="21"/>
  <c r="L327" i="21"/>
  <c r="P425" i="21"/>
  <c r="L425" i="21"/>
  <c r="P523" i="21"/>
  <c r="L523" i="21"/>
  <c r="P621" i="21"/>
  <c r="L621" i="21"/>
  <c r="P719" i="21"/>
  <c r="L719" i="21"/>
  <c r="P817" i="21"/>
  <c r="L817" i="21"/>
  <c r="P915" i="21"/>
  <c r="L915" i="21"/>
  <c r="P1013" i="21"/>
  <c r="L1013" i="21"/>
  <c r="P1111" i="21"/>
  <c r="L1111" i="21"/>
  <c r="P32" i="21"/>
  <c r="L32" i="21"/>
  <c r="Q32" i="21"/>
  <c r="O32" i="21"/>
  <c r="P130" i="21"/>
  <c r="L130" i="21"/>
  <c r="P228" i="21"/>
  <c r="L228" i="21"/>
  <c r="P326" i="21"/>
  <c r="L326" i="21"/>
  <c r="P424" i="21"/>
  <c r="L424" i="21"/>
  <c r="P522" i="21"/>
  <c r="L522" i="21"/>
  <c r="P620" i="21"/>
  <c r="L620" i="21"/>
  <c r="P718" i="21"/>
  <c r="L718" i="21"/>
  <c r="P816" i="21"/>
  <c r="L816" i="21"/>
  <c r="P914" i="21"/>
  <c r="L914" i="21"/>
  <c r="P1012" i="21"/>
  <c r="L1012" i="21"/>
  <c r="P1110" i="21"/>
  <c r="L1110" i="21"/>
  <c r="P31" i="21"/>
  <c r="L31" i="21"/>
  <c r="Q31" i="21"/>
  <c r="O31" i="21"/>
  <c r="P129" i="21"/>
  <c r="L129" i="21"/>
  <c r="P227" i="21"/>
  <c r="L227" i="21"/>
  <c r="P325" i="21"/>
  <c r="L325" i="21"/>
  <c r="P423" i="21"/>
  <c r="L423" i="21"/>
  <c r="P521" i="21"/>
  <c r="L521" i="21"/>
  <c r="P619" i="21"/>
  <c r="L619" i="21"/>
  <c r="P717" i="21"/>
  <c r="L717" i="21"/>
  <c r="P815" i="21"/>
  <c r="L815" i="21"/>
  <c r="P913" i="21"/>
  <c r="L913" i="21"/>
  <c r="P1011" i="21"/>
  <c r="L1011" i="21"/>
  <c r="P1109" i="21"/>
  <c r="L1109" i="21"/>
  <c r="P30" i="21"/>
  <c r="L30" i="21"/>
  <c r="Q30" i="21"/>
  <c r="O30" i="21"/>
  <c r="P128" i="21"/>
  <c r="L128" i="21"/>
  <c r="P226" i="21"/>
  <c r="L226" i="21"/>
  <c r="P324" i="21"/>
  <c r="L324" i="21"/>
  <c r="P422" i="21"/>
  <c r="L422" i="21"/>
  <c r="P520" i="21"/>
  <c r="L520" i="21"/>
  <c r="P618" i="21"/>
  <c r="L618" i="21"/>
  <c r="P716" i="21"/>
  <c r="L716" i="21"/>
  <c r="P814" i="21"/>
  <c r="L814" i="21"/>
  <c r="P912" i="21"/>
  <c r="L912" i="21"/>
  <c r="P1010" i="21"/>
  <c r="L1010" i="21"/>
  <c r="P1108" i="21"/>
  <c r="L1108" i="21"/>
  <c r="P29" i="21"/>
  <c r="L29" i="21"/>
  <c r="Q29" i="21"/>
  <c r="O29" i="21"/>
  <c r="P127" i="21"/>
  <c r="L127" i="21"/>
  <c r="P225" i="21"/>
  <c r="L225" i="21"/>
  <c r="P323" i="21"/>
  <c r="L323" i="21"/>
  <c r="P421" i="21"/>
  <c r="L421" i="21"/>
  <c r="P519" i="21"/>
  <c r="L519" i="21"/>
  <c r="P617" i="21"/>
  <c r="L617" i="21"/>
  <c r="P715" i="21"/>
  <c r="L715" i="21"/>
  <c r="P813" i="21"/>
  <c r="L813" i="21"/>
  <c r="P911" i="21"/>
  <c r="L911" i="21"/>
  <c r="P1009" i="21"/>
  <c r="L1009" i="21"/>
  <c r="P1107" i="21"/>
  <c r="L1107" i="21"/>
  <c r="P28" i="21"/>
  <c r="L28" i="21"/>
  <c r="Q28" i="21"/>
  <c r="O28" i="21"/>
  <c r="P126" i="21"/>
  <c r="L126" i="21"/>
  <c r="P224" i="21"/>
  <c r="L224" i="21"/>
  <c r="P322" i="21"/>
  <c r="L322" i="21"/>
  <c r="P420" i="21"/>
  <c r="L420" i="21"/>
  <c r="P518" i="21"/>
  <c r="L518" i="21"/>
  <c r="P616" i="21"/>
  <c r="L616" i="21"/>
  <c r="P714" i="21"/>
  <c r="L714" i="21"/>
  <c r="P812" i="21"/>
  <c r="L812" i="21"/>
  <c r="P910" i="21"/>
  <c r="L910" i="21"/>
  <c r="P1008" i="21"/>
  <c r="L1008" i="21"/>
  <c r="P1106" i="21"/>
  <c r="L1106" i="21"/>
  <c r="P27" i="21"/>
  <c r="L27" i="21"/>
  <c r="Q27" i="21"/>
  <c r="O27" i="21"/>
  <c r="P125" i="21"/>
  <c r="L125" i="21"/>
  <c r="P223" i="21"/>
  <c r="L223" i="21"/>
  <c r="P321" i="21"/>
  <c r="L321" i="21"/>
  <c r="P419" i="21"/>
  <c r="L419" i="21"/>
  <c r="P517" i="21"/>
  <c r="L517" i="21"/>
  <c r="P615" i="21"/>
  <c r="L615" i="21"/>
  <c r="P713" i="21"/>
  <c r="L713" i="21"/>
  <c r="P811" i="21"/>
  <c r="L811" i="21"/>
  <c r="P909" i="21"/>
  <c r="L909" i="21"/>
  <c r="P1007" i="21"/>
  <c r="L1007" i="21"/>
  <c r="P1105" i="21"/>
  <c r="L1105" i="21"/>
  <c r="P26" i="21"/>
  <c r="L26" i="21"/>
  <c r="Q26" i="21"/>
  <c r="O26" i="21"/>
  <c r="P124" i="21"/>
  <c r="L124" i="21"/>
  <c r="P222" i="21"/>
  <c r="L222" i="21"/>
  <c r="P320" i="21"/>
  <c r="L320" i="21"/>
  <c r="P418" i="21"/>
  <c r="L418" i="21"/>
  <c r="P516" i="21"/>
  <c r="L516" i="21"/>
  <c r="P614" i="21"/>
  <c r="L614" i="21"/>
  <c r="P712" i="21"/>
  <c r="L712" i="21"/>
  <c r="P810" i="21"/>
  <c r="L810" i="21"/>
  <c r="P908" i="21"/>
  <c r="L908" i="21"/>
  <c r="P1006" i="21"/>
  <c r="L1006" i="21"/>
  <c r="P1104" i="21"/>
  <c r="L1104" i="21"/>
  <c r="P25" i="21"/>
  <c r="L25" i="21"/>
  <c r="Q25" i="21"/>
  <c r="O25" i="21"/>
  <c r="P123" i="21"/>
  <c r="L123" i="21"/>
  <c r="P221" i="21"/>
  <c r="L221" i="21"/>
  <c r="P319" i="21"/>
  <c r="L319" i="21"/>
  <c r="P417" i="21"/>
  <c r="L417" i="21"/>
  <c r="P515" i="21"/>
  <c r="L515" i="21"/>
  <c r="P613" i="21"/>
  <c r="L613" i="21"/>
  <c r="P711" i="21"/>
  <c r="L711" i="21"/>
  <c r="P809" i="21"/>
  <c r="L809" i="21"/>
  <c r="P907" i="21"/>
  <c r="L907" i="21"/>
  <c r="P1005" i="21"/>
  <c r="L1005" i="21"/>
  <c r="P1103" i="21"/>
  <c r="L1103" i="21"/>
  <c r="P24" i="21"/>
  <c r="L24" i="21"/>
  <c r="Q24" i="21"/>
  <c r="O24" i="21"/>
  <c r="P122" i="21"/>
  <c r="L122" i="21"/>
  <c r="P220" i="21"/>
  <c r="L220" i="21"/>
  <c r="P318" i="21"/>
  <c r="L318" i="21"/>
  <c r="P416" i="21"/>
  <c r="L416" i="21"/>
  <c r="P514" i="21"/>
  <c r="L514" i="21"/>
  <c r="P612" i="21"/>
  <c r="L612" i="21"/>
  <c r="P710" i="21"/>
  <c r="L710" i="21"/>
  <c r="P808" i="21"/>
  <c r="L808" i="21"/>
  <c r="P906" i="21"/>
  <c r="L906" i="21"/>
  <c r="P1004" i="21"/>
  <c r="L1004" i="21"/>
  <c r="P1102" i="21"/>
  <c r="L1102" i="21"/>
  <c r="P23" i="21"/>
  <c r="L23" i="21"/>
  <c r="Q23" i="21"/>
  <c r="O23" i="21"/>
  <c r="P121" i="21"/>
  <c r="L121" i="21"/>
  <c r="P219" i="21"/>
  <c r="L219" i="21"/>
  <c r="P317" i="21"/>
  <c r="L317" i="21"/>
  <c r="P415" i="21"/>
  <c r="L415" i="21"/>
  <c r="P513" i="21"/>
  <c r="L513" i="21"/>
  <c r="P611" i="21"/>
  <c r="L611" i="21"/>
  <c r="P709" i="21"/>
  <c r="L709" i="21"/>
  <c r="P807" i="21"/>
  <c r="L807" i="21"/>
  <c r="P905" i="21"/>
  <c r="L905" i="21"/>
  <c r="P1003" i="21"/>
  <c r="L1003" i="21"/>
  <c r="P1101" i="21"/>
  <c r="L1101" i="21"/>
  <c r="P22" i="21"/>
  <c r="L22" i="21"/>
  <c r="Q22" i="21"/>
  <c r="O22" i="21"/>
  <c r="P120" i="21"/>
  <c r="L120" i="21"/>
  <c r="P218" i="21"/>
  <c r="L218" i="21"/>
  <c r="P316" i="21"/>
  <c r="L316" i="21"/>
  <c r="P414" i="21"/>
  <c r="L414" i="21"/>
  <c r="P512" i="21"/>
  <c r="L512" i="21"/>
  <c r="P610" i="21"/>
  <c r="L610" i="21"/>
  <c r="P708" i="21"/>
  <c r="L708" i="21"/>
  <c r="P806" i="21"/>
  <c r="L806" i="21"/>
  <c r="P904" i="21"/>
  <c r="L904" i="21"/>
  <c r="P1002" i="21"/>
  <c r="L1002" i="21"/>
  <c r="P1100" i="21"/>
  <c r="L1100" i="21"/>
  <c r="P21" i="21"/>
  <c r="L21" i="21"/>
  <c r="Q21" i="21"/>
  <c r="O21" i="21"/>
  <c r="P119" i="21"/>
  <c r="L119" i="21"/>
  <c r="P217" i="21"/>
  <c r="L217" i="21"/>
  <c r="P315" i="21"/>
  <c r="L315" i="21"/>
  <c r="P413" i="21"/>
  <c r="L413" i="21"/>
  <c r="P511" i="21"/>
  <c r="L511" i="21"/>
  <c r="P609" i="21"/>
  <c r="L609" i="21"/>
  <c r="P707" i="21"/>
  <c r="L707" i="21"/>
  <c r="P805" i="21"/>
  <c r="L805" i="21"/>
  <c r="P903" i="21"/>
  <c r="L903" i="21"/>
  <c r="P1001" i="21"/>
  <c r="L1001" i="21"/>
  <c r="P1099" i="21"/>
  <c r="L1099" i="21"/>
  <c r="P20" i="21"/>
  <c r="L20" i="21"/>
  <c r="Q20" i="21"/>
  <c r="O20" i="21"/>
  <c r="P118" i="21"/>
  <c r="L118" i="21"/>
  <c r="P216" i="21"/>
  <c r="L216" i="21"/>
  <c r="P314" i="21"/>
  <c r="L314" i="21"/>
  <c r="P412" i="21"/>
  <c r="L412" i="21"/>
  <c r="P510" i="21"/>
  <c r="L510" i="21"/>
  <c r="P608" i="21"/>
  <c r="L608" i="21"/>
  <c r="P706" i="21"/>
  <c r="L706" i="21"/>
  <c r="P804" i="21"/>
  <c r="L804" i="21"/>
  <c r="P902" i="21"/>
  <c r="L902" i="21"/>
  <c r="P1000" i="21"/>
  <c r="L1000" i="21"/>
  <c r="P1098" i="21"/>
  <c r="L1098" i="21"/>
  <c r="P19" i="21"/>
  <c r="L19" i="21"/>
  <c r="Q19" i="21"/>
  <c r="O19" i="21"/>
  <c r="P117" i="21"/>
  <c r="L117" i="21"/>
  <c r="P215" i="21"/>
  <c r="L215" i="21"/>
  <c r="P313" i="21"/>
  <c r="L313" i="21"/>
  <c r="P411" i="21"/>
  <c r="L411" i="21"/>
  <c r="P509" i="21"/>
  <c r="L509" i="21"/>
  <c r="P607" i="21"/>
  <c r="L607" i="21"/>
  <c r="P705" i="21"/>
  <c r="L705" i="21"/>
  <c r="P803" i="21"/>
  <c r="L803" i="21"/>
  <c r="P901" i="21"/>
  <c r="L901" i="21"/>
  <c r="P999" i="21"/>
  <c r="L999" i="21"/>
  <c r="P1097" i="21"/>
  <c r="L1097" i="21"/>
  <c r="P18" i="21"/>
  <c r="L18" i="21"/>
  <c r="Q18" i="21"/>
  <c r="O18" i="21"/>
  <c r="P116" i="21"/>
  <c r="L116" i="21"/>
  <c r="P214" i="21"/>
  <c r="L214" i="21"/>
  <c r="P312" i="21"/>
  <c r="L312" i="21"/>
  <c r="P410" i="21"/>
  <c r="L410" i="21"/>
  <c r="P508" i="21"/>
  <c r="L508" i="21"/>
  <c r="P606" i="21"/>
  <c r="L606" i="21"/>
  <c r="P704" i="21"/>
  <c r="L704" i="21"/>
  <c r="P802" i="21"/>
  <c r="L802" i="21"/>
  <c r="P900" i="21"/>
  <c r="L900" i="21"/>
  <c r="P998" i="21"/>
  <c r="L998" i="21"/>
  <c r="P1096" i="21"/>
  <c r="L1096" i="21"/>
  <c r="P17" i="21"/>
  <c r="L17" i="21"/>
  <c r="Q17" i="21"/>
  <c r="O17" i="21"/>
  <c r="P115" i="21"/>
  <c r="L115" i="21"/>
  <c r="P213" i="21"/>
  <c r="L213" i="21"/>
  <c r="P311" i="21"/>
  <c r="L311" i="21"/>
  <c r="P409" i="21"/>
  <c r="L409" i="21"/>
  <c r="P507" i="21"/>
  <c r="L507" i="21"/>
  <c r="P605" i="21"/>
  <c r="L605" i="21"/>
  <c r="P703" i="21"/>
  <c r="L703" i="21"/>
  <c r="P801" i="21"/>
  <c r="L801" i="21"/>
  <c r="P899" i="21"/>
  <c r="L899" i="21"/>
  <c r="P997" i="21"/>
  <c r="L997" i="21"/>
  <c r="P1095" i="21"/>
  <c r="L1095" i="21"/>
  <c r="P16" i="21"/>
  <c r="L16" i="21"/>
  <c r="Q16" i="21"/>
  <c r="O16" i="21"/>
  <c r="P114" i="21"/>
  <c r="L114" i="21"/>
  <c r="P212" i="21"/>
  <c r="L212" i="21"/>
  <c r="P310" i="21"/>
  <c r="L310" i="21"/>
  <c r="P408" i="21"/>
  <c r="L408" i="21"/>
  <c r="P506" i="21"/>
  <c r="L506" i="21"/>
  <c r="P604" i="21"/>
  <c r="L604" i="21"/>
  <c r="P702" i="21"/>
  <c r="L702" i="21"/>
  <c r="P800" i="21"/>
  <c r="L800" i="21"/>
  <c r="P898" i="21"/>
  <c r="L898" i="21"/>
  <c r="P996" i="21"/>
  <c r="L996" i="21"/>
  <c r="P1094" i="21"/>
  <c r="L1094" i="21"/>
  <c r="P15" i="21"/>
  <c r="L15" i="21"/>
  <c r="Q15" i="21"/>
  <c r="O15" i="21"/>
  <c r="P113" i="21"/>
  <c r="L113" i="21"/>
  <c r="P211" i="21"/>
  <c r="L211" i="21"/>
  <c r="P309" i="21"/>
  <c r="L309" i="21"/>
  <c r="P407" i="21"/>
  <c r="L407" i="21"/>
  <c r="P505" i="21"/>
  <c r="L505" i="21"/>
  <c r="P603" i="21"/>
  <c r="L603" i="21"/>
  <c r="P701" i="21"/>
  <c r="L701" i="21"/>
  <c r="P799" i="21"/>
  <c r="L799" i="21"/>
  <c r="P897" i="21"/>
  <c r="L897" i="21"/>
  <c r="P995" i="21"/>
  <c r="L995" i="21"/>
  <c r="P1093" i="21"/>
  <c r="L1093" i="21"/>
  <c r="P14" i="21"/>
  <c r="L14" i="21"/>
  <c r="Q14" i="21"/>
  <c r="O14" i="21"/>
  <c r="P112" i="21"/>
  <c r="L112" i="21"/>
  <c r="P210" i="21"/>
  <c r="L210" i="21"/>
  <c r="P308" i="21"/>
  <c r="L308" i="21"/>
  <c r="P406" i="21"/>
  <c r="L406" i="21"/>
  <c r="P504" i="21"/>
  <c r="L504" i="21"/>
  <c r="P602" i="21"/>
  <c r="L602" i="21"/>
  <c r="P700" i="21"/>
  <c r="L700" i="21"/>
  <c r="P798" i="21"/>
  <c r="L798" i="21"/>
  <c r="P896" i="21"/>
  <c r="L896" i="21"/>
  <c r="P994" i="21"/>
  <c r="L994" i="21"/>
  <c r="P1092" i="21"/>
  <c r="L1092" i="21"/>
  <c r="P13" i="21"/>
  <c r="L13" i="21"/>
  <c r="Q13" i="21"/>
  <c r="O13" i="21"/>
  <c r="P111" i="21"/>
  <c r="L111" i="21"/>
  <c r="P209" i="21"/>
  <c r="L209" i="21"/>
  <c r="P307" i="21"/>
  <c r="L307" i="21"/>
  <c r="P405" i="21"/>
  <c r="L405" i="21"/>
  <c r="P503" i="21"/>
  <c r="L503" i="21"/>
  <c r="P601" i="21"/>
  <c r="L601" i="21"/>
  <c r="P699" i="21"/>
  <c r="L699" i="21"/>
  <c r="P797" i="21"/>
  <c r="L797" i="21"/>
  <c r="P895" i="21"/>
  <c r="L895" i="21"/>
  <c r="P993" i="21"/>
  <c r="L993" i="21"/>
  <c r="P1091" i="21"/>
  <c r="L1091" i="21"/>
  <c r="P12" i="21"/>
  <c r="L12" i="21"/>
  <c r="Q12" i="21"/>
  <c r="O12" i="21"/>
  <c r="P110" i="21"/>
  <c r="L110" i="21"/>
  <c r="P208" i="21"/>
  <c r="L208" i="21"/>
  <c r="P306" i="21"/>
  <c r="L306" i="21"/>
  <c r="P404" i="21"/>
  <c r="L404" i="21"/>
  <c r="P502" i="21"/>
  <c r="L502" i="21"/>
  <c r="P600" i="21"/>
  <c r="L600" i="21"/>
  <c r="P698" i="21"/>
  <c r="L698" i="21"/>
  <c r="P796" i="21"/>
  <c r="L796" i="21"/>
  <c r="P894" i="21"/>
  <c r="L894" i="21"/>
  <c r="P992" i="21"/>
  <c r="L992" i="21"/>
  <c r="P1090" i="21"/>
  <c r="L1090" i="21"/>
  <c r="P11" i="21"/>
  <c r="L11" i="21"/>
  <c r="Q11" i="21"/>
  <c r="O11" i="21"/>
  <c r="P109" i="21"/>
  <c r="L109" i="21"/>
  <c r="P207" i="21"/>
  <c r="L207" i="21"/>
  <c r="P305" i="21"/>
  <c r="L305" i="21"/>
  <c r="P403" i="21"/>
  <c r="L403" i="21"/>
  <c r="P501" i="21"/>
  <c r="L501" i="21"/>
  <c r="P599" i="21"/>
  <c r="L599" i="21"/>
  <c r="P697" i="21"/>
  <c r="L697" i="21"/>
  <c r="P795" i="21"/>
  <c r="L795" i="21"/>
  <c r="P893" i="21"/>
  <c r="L893" i="21"/>
  <c r="P991" i="21"/>
  <c r="L991" i="21"/>
  <c r="P1089" i="21"/>
  <c r="L1089" i="21"/>
  <c r="P10" i="21"/>
  <c r="L10" i="21"/>
  <c r="Q10" i="21"/>
  <c r="O10" i="21"/>
  <c r="P108" i="21"/>
  <c r="L108" i="21"/>
  <c r="P206" i="21"/>
  <c r="L206" i="21"/>
  <c r="P304" i="21"/>
  <c r="L304" i="21"/>
  <c r="P402" i="21"/>
  <c r="L402" i="21"/>
  <c r="P500" i="21"/>
  <c r="L500" i="21"/>
  <c r="P598" i="21"/>
  <c r="L598" i="21"/>
  <c r="P696" i="21"/>
  <c r="L696" i="21"/>
  <c r="P794" i="21"/>
  <c r="L794" i="21"/>
  <c r="P892" i="21"/>
  <c r="L892" i="21"/>
  <c r="P990" i="21"/>
  <c r="L990" i="21"/>
  <c r="P1088" i="21"/>
  <c r="L1088" i="21"/>
  <c r="P9" i="21"/>
  <c r="L9" i="21"/>
  <c r="Q9" i="21"/>
  <c r="O9" i="21"/>
  <c r="P107" i="21"/>
  <c r="L107" i="21"/>
  <c r="P205" i="21"/>
  <c r="L205" i="21"/>
  <c r="P303" i="21"/>
  <c r="L303" i="21"/>
  <c r="P401" i="21"/>
  <c r="L401" i="21"/>
  <c r="P499" i="21"/>
  <c r="L499" i="21"/>
  <c r="P597" i="21"/>
  <c r="L597" i="21"/>
  <c r="P695" i="21"/>
  <c r="L695" i="21"/>
  <c r="K793" i="21"/>
  <c r="L793" i="21"/>
  <c r="K891" i="21"/>
  <c r="L891" i="21"/>
  <c r="K989" i="21"/>
  <c r="L989" i="21"/>
  <c r="K1087" i="21"/>
  <c r="L1087" i="21"/>
  <c r="P8" i="21"/>
  <c r="L8" i="21"/>
  <c r="Q8" i="21"/>
  <c r="O8" i="21"/>
  <c r="P106" i="21"/>
  <c r="L106" i="21"/>
  <c r="P204" i="21"/>
  <c r="L204" i="21"/>
  <c r="P302" i="21"/>
  <c r="L302" i="21"/>
  <c r="P400" i="21"/>
  <c r="L400" i="21"/>
  <c r="P498" i="21"/>
  <c r="L498" i="21"/>
  <c r="P596" i="21"/>
  <c r="L596" i="21"/>
  <c r="P694" i="21"/>
  <c r="L694" i="21"/>
  <c r="P792" i="21"/>
  <c r="L792" i="21"/>
  <c r="P890" i="21"/>
  <c r="L890" i="21"/>
  <c r="P988" i="21"/>
  <c r="L988" i="21"/>
  <c r="P1086" i="21"/>
  <c r="L1086" i="21"/>
  <c r="P7" i="21"/>
  <c r="L7" i="21"/>
  <c r="Q7" i="21"/>
  <c r="O7" i="21"/>
  <c r="P105" i="21"/>
  <c r="L105" i="21"/>
  <c r="P203" i="21"/>
  <c r="L203" i="21"/>
  <c r="P301" i="21"/>
  <c r="L301" i="21"/>
  <c r="P399" i="21"/>
  <c r="L399" i="21"/>
  <c r="P497" i="21"/>
  <c r="L497" i="21"/>
  <c r="P595" i="21"/>
  <c r="L595" i="21"/>
  <c r="P693" i="21"/>
  <c r="L693" i="21"/>
  <c r="P791" i="21"/>
  <c r="L791" i="21"/>
  <c r="P889" i="21"/>
  <c r="L889" i="21"/>
  <c r="P987" i="21"/>
  <c r="L987" i="21"/>
  <c r="P1085" i="21"/>
  <c r="L1085" i="21"/>
  <c r="P6" i="21"/>
  <c r="L6" i="21"/>
  <c r="Q6" i="21"/>
  <c r="O6" i="21"/>
  <c r="P104" i="21"/>
  <c r="L104" i="21"/>
  <c r="P202" i="21"/>
  <c r="L202" i="21"/>
  <c r="P300" i="21"/>
  <c r="L300" i="21"/>
  <c r="P398" i="21"/>
  <c r="L398" i="21"/>
  <c r="P496" i="21"/>
  <c r="L496" i="21"/>
  <c r="P594" i="21"/>
  <c r="L594" i="21"/>
  <c r="P692" i="21"/>
  <c r="L692" i="21"/>
  <c r="P790" i="21"/>
  <c r="L790" i="21"/>
  <c r="P888" i="21"/>
  <c r="L888" i="21"/>
  <c r="P986" i="21"/>
  <c r="L986" i="21"/>
  <c r="P1084" i="21"/>
  <c r="L1084" i="21"/>
  <c r="P5" i="21"/>
  <c r="L5" i="21"/>
  <c r="Q5" i="21"/>
  <c r="O5" i="21"/>
  <c r="P103" i="21"/>
  <c r="L103" i="21"/>
  <c r="P201" i="21"/>
  <c r="L201" i="21"/>
  <c r="P299" i="21"/>
  <c r="L299" i="21"/>
  <c r="P397" i="21"/>
  <c r="L397" i="21"/>
  <c r="P495" i="21"/>
  <c r="L495" i="21"/>
  <c r="P593" i="21"/>
  <c r="L593" i="21"/>
  <c r="P691" i="21"/>
  <c r="L691" i="21"/>
  <c r="P789" i="21"/>
  <c r="L789" i="21"/>
  <c r="P887" i="21"/>
  <c r="L887" i="21"/>
  <c r="P985" i="21"/>
  <c r="L985" i="21"/>
  <c r="P1083" i="21"/>
  <c r="L1083" i="21"/>
  <c r="P4" i="21"/>
  <c r="L4" i="21"/>
  <c r="Q4" i="21"/>
  <c r="O4" i="21"/>
  <c r="P102" i="21"/>
  <c r="L102" i="21"/>
  <c r="P200" i="21"/>
  <c r="L200" i="21"/>
  <c r="P298" i="21"/>
  <c r="L298" i="21"/>
  <c r="P396" i="21"/>
  <c r="L396" i="21"/>
  <c r="P494" i="21"/>
  <c r="L494" i="21"/>
  <c r="P592" i="21"/>
  <c r="L592" i="21"/>
  <c r="P690" i="21"/>
  <c r="L690" i="21"/>
  <c r="P788" i="21"/>
  <c r="L788" i="21"/>
  <c r="P886" i="21"/>
  <c r="L886" i="21"/>
  <c r="P984" i="21"/>
  <c r="L984" i="21"/>
  <c r="P1082" i="21"/>
  <c r="L1082" i="21"/>
  <c r="P3" i="21"/>
  <c r="L3" i="21"/>
  <c r="Q3" i="21"/>
  <c r="O3" i="21"/>
  <c r="P101" i="21"/>
  <c r="L101" i="21"/>
  <c r="P199" i="21"/>
  <c r="L199" i="21"/>
  <c r="P297" i="21"/>
  <c r="L297" i="21"/>
  <c r="P395" i="21"/>
  <c r="L395" i="21"/>
  <c r="P493" i="21"/>
  <c r="L493" i="21"/>
  <c r="P591" i="21"/>
  <c r="L591" i="21"/>
  <c r="P689" i="21"/>
  <c r="L689" i="21"/>
  <c r="P787" i="21"/>
  <c r="L787" i="21"/>
  <c r="P885" i="21"/>
  <c r="L885" i="21"/>
  <c r="P983" i="21"/>
  <c r="L983" i="21"/>
  <c r="P1081" i="21"/>
  <c r="L1081" i="21"/>
  <c r="K3243" i="21" l="1"/>
  <c r="P3243" i="21"/>
  <c r="K3264" i="21"/>
  <c r="P3264" i="21"/>
  <c r="K3263" i="21"/>
  <c r="P3263" i="21"/>
  <c r="K3262" i="21"/>
  <c r="P3262" i="21"/>
  <c r="K3261" i="21"/>
  <c r="P3261" i="21"/>
  <c r="K3260" i="21"/>
  <c r="P3260" i="21"/>
  <c r="K3259" i="21"/>
  <c r="P3259" i="21"/>
  <c r="K3258" i="21"/>
  <c r="P3258" i="21"/>
  <c r="K3257" i="21"/>
  <c r="P3257" i="21"/>
  <c r="K3256" i="21"/>
  <c r="P3256" i="21"/>
  <c r="K3255" i="21"/>
  <c r="P3255" i="21"/>
  <c r="K3254" i="21"/>
  <c r="P3254" i="21"/>
  <c r="K3253" i="21"/>
  <c r="P3253" i="21"/>
  <c r="K3252" i="21"/>
  <c r="P3252" i="21"/>
  <c r="K3251" i="21"/>
  <c r="P3251" i="21"/>
  <c r="K3250" i="21"/>
  <c r="P3250" i="21"/>
  <c r="K3249" i="21"/>
  <c r="P3249" i="21"/>
  <c r="K3248" i="21"/>
  <c r="P3248" i="21"/>
  <c r="K3247" i="21"/>
  <c r="P3247" i="21"/>
  <c r="K3246" i="21"/>
  <c r="P3246" i="21"/>
  <c r="K3245" i="21"/>
  <c r="P3245" i="21"/>
  <c r="K3244" i="21"/>
  <c r="P324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5" authorId="0" shapeId="0" xr:uid="{00000000-0006-0000-0000-000001000000}">
      <text>
        <r>
          <rPr>
            <sz val="11"/>
            <color rgb="FF000000"/>
            <rFont val="Calibri"/>
            <family val="2"/>
            <scheme val="minor"/>
          </rPr>
          <t xml:space="preserve">1) 2022-10-20.CIGD 18
 Cambio de responsable 
antes :Xavier Alhim Gómez
ahora: Subdirector de metrologia fisica </t>
        </r>
      </text>
    </comment>
    <comment ref="F7" authorId="0" shapeId="0" xr:uid="{00000000-0006-0000-0000-000002000000}">
      <text>
        <r>
          <rPr>
            <sz val="11"/>
            <color rgb="FF000000"/>
            <rFont val="Calibri"/>
            <family val="2"/>
            <scheme val="minor"/>
          </rPr>
          <t>1) 20/10/2022 - CIGD 18
Solicitud modificación de METAS
ANTES:
M6: 2 M7: 2 M10:4 META: 8
AHORA:
M6: 2 M7: 2 M10:1 META: 5</t>
        </r>
      </text>
    </comment>
    <comment ref="F8" authorId="0" shapeId="0" xr:uid="{00000000-0006-0000-0000-000003000000}">
      <text>
        <r>
          <rPr>
            <sz val="11"/>
            <color rgb="FF000000"/>
            <rFont val="Calibri"/>
            <family val="2"/>
            <scheme val="minor"/>
          </rPr>
          <t>1) 29/04/2022 - CIGD 7
Solicitud modificación de actividad, entregable y programación.
Antes:
Actividad: Fortalecer las herramientas estadísticas que utilizan los laboratorios del INM que participen en comparaciones claves o suplementarias organizadas por el SIM
Entregable: Consolidado de actas de reunión donde se especifique el número de apoyos brindados
Programación: 
M6:1 y M12:1</t>
        </r>
      </text>
    </comment>
    <comment ref="F9" authorId="0" shapeId="0" xr:uid="{00000000-0006-0000-0000-000004000000}">
      <text>
        <r>
          <rPr>
            <sz val="11"/>
            <color rgb="FF000000"/>
            <rFont val="Calibri"/>
            <family val="2"/>
            <scheme val="minor"/>
          </rPr>
          <t xml:space="preserve">1) 29/04/2022 - CIGD 7
Solicitud modificación de actividad, entregable y programación.
Antes:
Actividad: Presentar una propuesta para el mejoramiento de la producción estadistica del INM, con estandares de calidad
Entregable: Documento con la propuesta presentada en CIGD
Programación: 
M10:1
2) 2022-07-01 CIGD 13
Solicitud modificación de entregable.
Antes:
Entregable: Documento con la propuesta presentada en CIGD
Ahora: Documento con propuestas de tratamiento para la información estadística por parte de la SSMRC.
3) 2022/10/20 CIDG 18
Solicitud de modificacion de ENTREGABLE 
ANTES: Documento con propuestas
AHORA: Instructivo para la generacion de un diccionario de datos de las  bases de datos.
</t>
        </r>
      </text>
    </comment>
    <comment ref="F12" authorId="0" shapeId="0" xr:uid="{00000000-0006-0000-0000-000005000000}">
      <text>
        <r>
          <rPr>
            <sz val="11"/>
            <color rgb="FF000000"/>
            <rFont val="Calibri"/>
            <family val="2"/>
            <scheme val="minor"/>
          </rPr>
          <t>1) 29/04/2022 - CIGD 7
Solicitud modificación de programación y responsable. 
Antes: M5: 1
Nubia Milena Rodríguez</t>
        </r>
      </text>
    </comment>
    <comment ref="H12" authorId="0" shapeId="0" xr:uid="{00000000-0006-0000-0000-000006000000}">
      <text>
        <r>
          <rPr>
            <sz val="11"/>
            <color rgb="FF000000"/>
            <rFont val="Calibri"/>
            <family val="2"/>
            <scheme val="minor"/>
          </rPr>
          <t>Esta actividad tiene 3 entregables del mes de enero, para la V1 del PA era la actividad 11
	-Deleted user</t>
        </r>
      </text>
    </comment>
    <comment ref="F14" authorId="0" shapeId="0" xr:uid="{00000000-0006-0000-0000-000007000000}">
      <text>
        <r>
          <rPr>
            <sz val="11"/>
            <color rgb="FF000000"/>
            <rFont val="Calibri"/>
            <family val="2"/>
            <scheme val="minor"/>
          </rPr>
          <t>1) 29/04/2022 - CIGD 7
Solicitud modificación de cambio de indicador en PEI
Antes: 
A.1.1-2</t>
        </r>
      </text>
    </comment>
    <comment ref="F15" authorId="0" shapeId="0" xr:uid="{00000000-0006-0000-0000-000008000000}">
      <text>
        <r>
          <rPr>
            <sz val="11"/>
            <color rgb="FF000000"/>
            <rFont val="Calibri"/>
            <family val="2"/>
            <scheme val="minor"/>
          </rPr>
          <t>1) 29/04/2022 - CIGD 7
Solicitud modificación de cambio de indicador en PEI y programación.
Antes: 
PEI: A.1.1-2
Programación: 
M7:1</t>
        </r>
      </text>
    </comment>
    <comment ref="F16" authorId="0" shapeId="0" xr:uid="{00000000-0006-0000-0000-000009000000}">
      <text>
        <r>
          <rPr>
            <sz val="11"/>
            <color rgb="FF000000"/>
            <rFont val="Calibri"/>
            <family val="2"/>
            <scheme val="minor"/>
          </rPr>
          <t xml:space="preserve">1) 2022-10-20.CIGD 18
 Cambio de responsable 
antes :Xavier Alhim Gómez
ahora: Subdirector de metrologia fisica </t>
        </r>
      </text>
    </comment>
    <comment ref="F18" authorId="0" shapeId="0" xr:uid="{00000000-0006-0000-0000-00000A000000}">
      <text>
        <r>
          <rPr>
            <sz val="11"/>
            <color rgb="FF000000"/>
            <rFont val="Calibri"/>
            <family val="2"/>
            <scheme val="minor"/>
          </rPr>
          <t>1) 29/04/2022 - CIGD 7
Solicitud de creación de actividad</t>
        </r>
      </text>
    </comment>
    <comment ref="F20" authorId="0" shapeId="0" xr:uid="{00000000-0006-0000-0000-00000B000000}">
      <text>
        <r>
          <rPr>
            <sz val="11"/>
            <color rgb="FF000000"/>
            <rFont val="Calibri"/>
            <family val="2"/>
            <scheme val="minor"/>
          </rPr>
          <t>1) 29/04/2022 - CIGD 7
Solicitud de creación de actividad</t>
        </r>
      </text>
    </comment>
    <comment ref="F21" authorId="0" shapeId="0" xr:uid="{00000000-0006-0000-0000-00000C000000}">
      <text>
        <r>
          <rPr>
            <sz val="11"/>
            <color rgb="FF000000"/>
            <rFont val="Calibri"/>
            <family val="2"/>
            <scheme val="minor"/>
          </rPr>
          <t>1 ) 2022-10-20.CIGD 18
 Cambio de responsable 
antes :Xavier Alhim Gómez
ahora: Subdirector de metrologia fisica</t>
        </r>
      </text>
    </comment>
    <comment ref="F23" authorId="0" shapeId="0" xr:uid="{00000000-0006-0000-0000-00000D000000}">
      <text>
        <r>
          <rPr>
            <sz val="11"/>
            <color rgb="FF000000"/>
            <rFont val="Calibri"/>
            <family val="2"/>
            <scheme val="minor"/>
          </rPr>
          <t>1) 29/04/2022 - CIGD 7
Solicitud modificación de programación
Antes: M12: 2  
2)2022-07-28 - CIGD 13
Solicitud modificación de programación:
Antes: M7:1
Ahora M8:1</t>
        </r>
      </text>
    </comment>
    <comment ref="F27" authorId="0" shapeId="0" xr:uid="{00000000-0006-0000-0000-00000E000000}">
      <text>
        <r>
          <rPr>
            <sz val="11"/>
            <color rgb="FF000000"/>
            <rFont val="Calibri"/>
            <family val="2"/>
            <scheme val="minor"/>
          </rPr>
          <t>1) 29/04/2022 - CIGD 7
Solicitud modificación de actividad, entregable y programación.
Antes: 
Actividad: Aprobación de los documentos requeridos para la reglamentación del trámite de Institutos Designados
Producto/entregable: 1. Resolución de aprobación DAFP (marzo)
 2. Documento de lineamentos (febrero)
 3. Procedimiento de designación de institutos (marzo)
 4. Formatos de solicitud y evaluación técnica (abril)
 5. Procedimiento de seguimiento e Instructivo de evaluación (junio)
 6. Formatos de seguimiento a requisitos técnicos y seguimiento a convenio (agosto)
Programación: 
M2:1, M3:2, M4:1, M6:1 y M8:1</t>
        </r>
      </text>
    </comment>
    <comment ref="F28" authorId="0" shapeId="0" xr:uid="{00000000-0006-0000-0000-00000F000000}">
      <text>
        <r>
          <rPr>
            <sz val="11"/>
            <color rgb="FF000000"/>
            <rFont val="Calibri"/>
            <family val="2"/>
            <scheme val="minor"/>
          </rPr>
          <t>1) 20/10/2022 - CIGD 18
Solicitud modificación de METAS
ANTES:
M12: 1  META:1
AHORA:
M12: 0  META:0</t>
        </r>
      </text>
    </comment>
    <comment ref="F30" authorId="0" shapeId="0" xr:uid="{00000000-0006-0000-0000-000010000000}">
      <text>
        <r>
          <rPr>
            <sz val="11"/>
            <color rgb="FF000000"/>
            <rFont val="Calibri"/>
            <family val="2"/>
            <scheme val="minor"/>
          </rPr>
          <t xml:space="preserve">1) 29/04/2022 - CIGD 7
Solicitud modificación de actividad, responsable y entregable 
Antes: 
Actividad: Desarrollar un estudio que permita la identificación de necesidades y brechas metrológicas en regiones o población específicas
Responsable: Claudia Guillén - Mayer Flórez Cárdenas
Producto/entregable: Informe con los criterios identificados en las regiones asistidas con los Foros que permitan complementar la metodología de identificación de brechas metrológicas según particularidades encontradas.
1) 20/10/2022 - CIGD 18
Solicitud modificación de actividad y entregable.
ACTIVIDAD 
ANTES: Identificar criterios en las regiones asistidas con los Foros que permitan complementar la metodología de identificación de brechas metrológicas según particularidades encontradas.
AHORA: Identificar criterios en las regiones asistidas con los foros que permiten completar informacion estrategica con el objetivo de fortalecer la oferta de  los servicios metrologicos
ENTREGABLE:
ANTES: Informe socializado con los criterios para el estudio de brechas metrológicas regionales (lecciones aprendidas).
AHORA: Informe elaborado.
</t>
        </r>
      </text>
    </comment>
    <comment ref="F32" authorId="0" shapeId="0" xr:uid="{00000000-0006-0000-0000-000011000000}">
      <text>
        <r>
          <rPr>
            <sz val="11"/>
            <color rgb="FF000000"/>
            <rFont val="Calibri"/>
            <family val="2"/>
            <scheme val="minor"/>
          </rPr>
          <t>1) 29/04/2022 - CIGD 7
Solicitud modificación de entregable
Antes- 
Entregable: Acta de reunión o lista de asistencia
2) 20/10/2022 - CIGD 18
Solicitud modificación de programacion fecha entregable y nombre de la actividad:  
Antes: M8: 1, M10: 1, M12: 1
Ahora: : M8:1, M12:2  META: 3
nombre de actividad
ANTES : Realizar reuniones de grupos de trabajo por magnitud y grupos de trabajo temático
AHORA: Realizar y participar en reuniones de subgrupos o subredes de trabajo de la RCM</t>
        </r>
      </text>
    </comment>
    <comment ref="G33" authorId="0" shapeId="0" xr:uid="{00000000-0006-0000-0000-000012000000}">
      <text>
        <r>
          <rPr>
            <sz val="11"/>
            <color rgb="FF000000"/>
            <rFont val="Calibri"/>
            <family val="2"/>
            <scheme val="minor"/>
          </rPr>
          <t>Reducir solo a Acta de Reunión.</t>
        </r>
      </text>
    </comment>
    <comment ref="G34" authorId="0" shapeId="0" xr:uid="{00000000-0006-0000-0000-000013000000}">
      <text>
        <r>
          <rPr>
            <sz val="11"/>
            <color rgb="FF000000"/>
            <rFont val="Calibri"/>
            <family val="2"/>
            <scheme val="minor"/>
          </rPr>
          <t>Se sugiere a un solo producto entregable.</t>
        </r>
      </text>
    </comment>
    <comment ref="F35" authorId="0" shapeId="0" xr:uid="{00000000-0006-0000-0000-000014000000}">
      <text>
        <r>
          <rPr>
            <sz val="11"/>
            <color rgb="FF000000"/>
            <rFont val="Calibri"/>
            <family val="2"/>
            <scheme val="minor"/>
          </rPr>
          <t>1) 29/04/2022 - CIGD 7
Solicitud modificación de programación  y producto/entregable
Antes: 
Entregable: Documento con la propuesta de fortalecimiento
ProgramaciónM7: 1</t>
        </r>
      </text>
    </comment>
    <comment ref="F36" authorId="0" shapeId="0" xr:uid="{00000000-0006-0000-0000-000015000000}">
      <text>
        <r>
          <rPr>
            <sz val="11"/>
            <color rgb="FF000000"/>
            <rFont val="Calibri"/>
            <family val="2"/>
            <scheme val="minor"/>
          </rPr>
          <t>1) 29/04/2022 - CIGD 7
Solicitud de creación de actividad</t>
        </r>
      </text>
    </comment>
    <comment ref="F37" authorId="0" shapeId="0" xr:uid="{00000000-0006-0000-0000-000016000000}">
      <text>
        <r>
          <rPr>
            <sz val="11"/>
            <color rgb="FF000000"/>
            <rFont val="Calibri"/>
            <family val="2"/>
            <scheme val="minor"/>
          </rPr>
          <t>1) 29/04/2022 - CIGD 7
Solicitud de creación de actividad</t>
        </r>
      </text>
    </comment>
    <comment ref="F38" authorId="0" shapeId="0" xr:uid="{00000000-0006-0000-0000-000017000000}">
      <text>
        <r>
          <rPr>
            <sz val="11"/>
            <color rgb="FF000000"/>
            <rFont val="Calibri"/>
            <family val="2"/>
            <scheme val="minor"/>
          </rPr>
          <t>1) 29/04/2022 - CIGD 7
Solicitud modificación de actividad, producto/entregable y programación. 
Antes: 
Actividad: 
Formular Proyecto de Interés Estratégico "Fomento Regional en Metrología"
Producto/entregable: 
Proyecto de Interés Estratégico "Fomento Regional en Metrología", aprobado por CIGD
M2: 1</t>
        </r>
      </text>
    </comment>
    <comment ref="F39" authorId="0" shapeId="0" xr:uid="{00000000-0006-0000-0000-000018000000}">
      <text>
        <r>
          <rPr>
            <sz val="11"/>
            <color rgb="FF000000"/>
            <rFont val="Calibri"/>
            <family val="2"/>
            <scheme val="minor"/>
          </rPr>
          <t>1) 29/04/2022 - CIGD 7
Solicitud modificación de producto/entregable y programación. 
Antes: 
Producto/entregable:  Informe de avance del Proyecto de Interés Estratégico
M12: 1</t>
        </r>
      </text>
    </comment>
    <comment ref="F40" authorId="0" shapeId="0" xr:uid="{00000000-0006-0000-0000-000019000000}">
      <text>
        <r>
          <rPr>
            <sz val="11"/>
            <color rgb="FF000000"/>
            <rFont val="Calibri"/>
            <family val="2"/>
            <scheme val="minor"/>
          </rPr>
          <t xml:space="preserve">1) 20/10/2022 - CIGD 18
solicitud de cambio de actividad y programacion de entregables
cambio de actividad 
ANTES: Elaborar y/o publicar Guias de calibración en metrología Física.
AHORA: Elaborar y/o publicar y/o actualizar guias de metrologia fisica.
cambio de programacion de netregables 
ANTES: M 11:2
AHORA: M 12:2
</t>
        </r>
      </text>
    </comment>
    <comment ref="F41" authorId="0" shapeId="0" xr:uid="{00000000-0006-0000-0000-00001A000000}">
      <text>
        <r>
          <rPr>
            <sz val="11"/>
            <color rgb="FF000000"/>
            <rFont val="Calibri"/>
            <family val="2"/>
            <scheme val="minor"/>
          </rPr>
          <t>1) 29/04/2022 - CIGD 7
Solicitud modificación de programación
Antes: M10: 2, M11: 2</t>
        </r>
      </text>
    </comment>
    <comment ref="F42" authorId="0" shapeId="0" xr:uid="{00000000-0006-0000-0000-00001B000000}">
      <text>
        <r>
          <rPr>
            <sz val="11"/>
            <color rgb="FF000000"/>
            <rFont val="Calibri"/>
            <family val="2"/>
            <scheme val="minor"/>
          </rPr>
          <t>1) 29/04/2022 - CIGD 7
Solicitud modificación de programación
Antes:
Programación: M6:16</t>
        </r>
      </text>
    </comment>
    <comment ref="F43" authorId="0" shapeId="0" xr:uid="{00000000-0006-0000-0000-00001C000000}">
      <text>
        <r>
          <rPr>
            <sz val="11"/>
            <color rgb="FF000000"/>
            <rFont val="Calibri"/>
            <family val="2"/>
            <scheme val="minor"/>
          </rPr>
          <t>1) 29/04/2022 - CIGD 7
Solicitud modificación de programación
Antes: M12: 4
2) 20/10/2022 - CIGD 18
Solicitud modificación de METAS
ANTES:
M11 1 M12:4  META:5
AHORA:
M11: 1 M12: 1 META:2</t>
        </r>
      </text>
    </comment>
    <comment ref="G44" authorId="0" shapeId="0" xr:uid="{00000000-0006-0000-0000-00001D000000}">
      <text>
        <r>
          <rPr>
            <sz val="11"/>
            <color rgb="FF000000"/>
            <rFont val="Calibri"/>
            <family val="2"/>
            <scheme val="minor"/>
          </rPr>
          <t>Se sugiere realizar un incluir un informe con el concepto que valide el seguimiento.</t>
        </r>
      </text>
    </comment>
    <comment ref="F45" authorId="0" shapeId="0" xr:uid="{00000000-0006-0000-0000-00001E000000}">
      <text>
        <r>
          <rPr>
            <sz val="11"/>
            <color rgb="FF000000"/>
            <rFont val="Calibri"/>
            <family val="2"/>
            <scheme val="minor"/>
          </rPr>
          <t>1) 29/04/2022 - CIGD 7
Solicitud modificación de programación
Antes: 
Programación: M6:1, M11:1</t>
        </r>
      </text>
    </comment>
    <comment ref="F46" authorId="0" shapeId="0" xr:uid="{00000000-0006-0000-0000-00001F000000}">
      <text>
        <r>
          <rPr>
            <sz val="11"/>
            <color rgb="FF000000"/>
            <rFont val="Calibri"/>
            <family val="2"/>
            <scheme val="minor"/>
          </rPr>
          <t>1) 29/04/2022 - CIGD 7
Solicitud de modificación de actividad, entregable, responsable y programación
Antes:
Actividad: Implementar la oferta de servicios de capacitación de Ensayo de Aptitud/Comparaciones interlaboratorio
Entregable: 
Documento del diseño de la capacitación en EA y comparación interlaboraotrio
Informe de implementación de la capacitación.
Responsable: 
Katherin Holguin
Nicolas Vanoy Villamil
Programación: 
M8:1 y M11:1</t>
        </r>
      </text>
    </comment>
    <comment ref="F47" authorId="0" shapeId="0" xr:uid="{00000000-0006-0000-0000-000020000000}">
      <text>
        <r>
          <rPr>
            <sz val="11"/>
            <color rgb="FF000000"/>
            <rFont val="Calibri"/>
            <family val="2"/>
            <scheme val="minor"/>
          </rPr>
          <t>1) 29/04/2022 - CIGD 7
Solicitud de creación de actividad</t>
        </r>
      </text>
    </comment>
    <comment ref="F48" authorId="0" shapeId="0" xr:uid="{00000000-0006-0000-0000-000021000000}">
      <text>
        <r>
          <rPr>
            <sz val="11"/>
            <color rgb="FF000000"/>
            <rFont val="Calibri"/>
            <family val="2"/>
            <scheme val="minor"/>
          </rPr>
          <t>1) 29/04/2022 - CIGD 7
Solicitud modificación de programación  y producto/entregable
Antes: 
Documento de seguimiento de las actividades realizadas en la implementación
M6: 50%, M12: 50%</t>
        </r>
      </text>
    </comment>
    <comment ref="G48" authorId="0" shapeId="0" xr:uid="{00000000-0006-0000-0000-000022000000}">
      <text>
        <r>
          <rPr>
            <sz val="11"/>
            <color rgb="FF000000"/>
            <rFont val="Calibri"/>
            <family val="2"/>
            <scheme val="minor"/>
          </rPr>
          <t>Se sugiere que el producto entregable evidencie la publicación de la Estrategia. (que esté en marcha)</t>
        </r>
      </text>
    </comment>
    <comment ref="F50" authorId="0" shapeId="0" xr:uid="{00000000-0006-0000-0000-000023000000}">
      <text>
        <r>
          <rPr>
            <sz val="11"/>
            <color rgb="FF000000"/>
            <rFont val="Calibri"/>
            <family val="2"/>
            <scheme val="minor"/>
          </rPr>
          <t>1) 29/04/2022 - CIGD 7
Solicitud modificación de programación
Antes: M6: 1, M8: 1, M10: 1, M11: 1, M12: 2
2) 2022-07-29 - CIGD 13
Solicitud modificación de programación
Antes: M8: 1, M10: 2, M11: 1, M12: 1
Ahora:M8: 1, M10: 1, M11: 1, M12: 2
3) 20/10/2022 - CIGD 18
Solicitud modificación de METAS
ANTES:
M8:1  M10:1 M11:1 M:12: 2 META:5
AHORA:
M8:1  M10:1 M11:0 M:12: 0
META:2</t>
        </r>
      </text>
    </comment>
    <comment ref="F51" authorId="0" shapeId="0" xr:uid="{00000000-0006-0000-0000-000024000000}">
      <text>
        <r>
          <rPr>
            <sz val="11"/>
            <color rgb="FF000000"/>
            <rFont val="Calibri"/>
            <family val="2"/>
            <scheme val="minor"/>
          </rPr>
          <t>1) 29/04/2022 - CIGD 7
Solicitud modificación de actividad, programación  y producto/entregable
Antes: 
Desarrollar actividades de divulgación de innovación y servicios tecnológicos: talleres y eventos, en el marco de la RCM
Lista de asistencia y presentaciones
M4: 1, M9: 1</t>
        </r>
      </text>
    </comment>
    <comment ref="F52" authorId="0" shapeId="0" xr:uid="{00000000-0006-0000-0000-000025000000}">
      <text>
        <r>
          <rPr>
            <sz val="11"/>
            <color rgb="FF000000"/>
            <rFont val="Calibri"/>
            <family val="2"/>
            <scheme val="minor"/>
          </rPr>
          <t>1) 29/04/2022 - CIGD 7
Solicitud modificación de programación. 
Antes: 
Producto/entregable:
Listados de asistencia y Presentación de talleres o eventos
M3:1, M4:1, M5;1, M6:1, M7:1, M8:2, M9:1, M10: 2 y M11: 1
2) 20/10/2022 - CIGD 18
Solicitud modificación reduccion de metas:
Antes: M6:3 M12:5
Ahora: M6:4 M12:2</t>
        </r>
      </text>
    </comment>
    <comment ref="F54" authorId="0" shapeId="0" xr:uid="{00000000-0006-0000-0000-000026000000}">
      <text>
        <r>
          <rPr>
            <sz val="11"/>
            <color rgb="FF000000"/>
            <rFont val="Calibri"/>
            <family val="2"/>
            <scheme val="minor"/>
          </rPr>
          <t>1) 29/04/2022 - CIGD 7
Solicitud modificación de entregable.
Antes:
Prestar servicios de asistencia técnica
Entregable:
Reporte trimestral de las horas de AT prestadas / demanda</t>
        </r>
      </text>
    </comment>
    <comment ref="F55" authorId="0" shapeId="0" xr:uid="{00000000-0006-0000-0000-000027000000}">
      <text>
        <r>
          <rPr>
            <sz val="11"/>
            <color rgb="FF000000"/>
            <rFont val="Calibri"/>
            <family val="2"/>
            <scheme val="minor"/>
          </rPr>
          <t>1) 29/04/2022 - CIGD 7
Solicitud modificación de actividad, programación  y producto/entregable
Antes:
Actividad: Implementar un programa piloto de Asistencia Técnica para Mipymes 
Entregable: Reporte trimestral de las horas de AT prestadas para los laboratorios seleccionados
Programación: M6:1, M12:1
Meta: 2
Responsable: Claudia Angélica Guillén
2) 20-10-2022 CIGD 18
Solicitud de cambio de ENTREGABLE 
ANTES: 
 Términos de referencia para la convocatoria 
* Matriz Excel con las horas de AT prestadas programa piloto AT (mismo reporte anterior) (M6) 
* Indicador cargado en ISOLUCION (M12)
AHORA:
*Terminos de referencia convocatoria (M5)
*manual operativo(M12)
*caja de herramientas (M12)</t>
        </r>
      </text>
    </comment>
    <comment ref="F57" authorId="0" shapeId="0" xr:uid="{00000000-0006-0000-0000-000028000000}">
      <text>
        <r>
          <rPr>
            <sz val="11"/>
            <color rgb="FF000000"/>
            <rFont val="Calibri"/>
            <family val="2"/>
            <scheme val="minor"/>
          </rPr>
          <t>1) 29/04/2022 - CIGD 7
Solicitud modificación de programación
Antes: M6: 1, M7: 1, M9: 2, M10: 1
1) 20/10/2022 - CIGD 18
Solicitud modificación de programación
Antes: M4: 1, M6: 1, M7: 1, M9: 0
M10:0</t>
        </r>
      </text>
    </comment>
    <comment ref="F58" authorId="0" shapeId="0" xr:uid="{00000000-0006-0000-0000-000029000000}">
      <text>
        <r>
          <rPr>
            <sz val="11"/>
            <color rgb="FF000000"/>
            <rFont val="Calibri"/>
            <family val="2"/>
            <scheme val="minor"/>
          </rPr>
          <t>1) 20/10/2022 - CIGD 18
Solicitud modificación de METAS
ANTES:
M5:1, M6: 1 M7:1 , M8:2, M9:1 ,M10:1 , M11: 3  META:10
AHORA:
M5:1, M6: 1 M7:0 , M8:1, M9:1 ,M10:0 , M11: 2  META:6</t>
        </r>
      </text>
    </comment>
    <comment ref="F59" authorId="0" shapeId="0" xr:uid="{00000000-0006-0000-0000-00002A000000}">
      <text>
        <r>
          <rPr>
            <sz val="11"/>
            <color rgb="FF000000"/>
            <rFont val="Calibri"/>
            <family val="2"/>
            <scheme val="minor"/>
          </rPr>
          <t>1) 20/10/2022 - CIGD 18
Solicitud modificación de METAS
ANTES:
,M6:1 , M9:4 ,M10:2 M11: 1 M12: 3 
META:11
AHORA:
 M6:1 , M9:2 ,M10:2 M11: 1 M12: 1
META:7</t>
        </r>
      </text>
    </comment>
    <comment ref="F60" authorId="0" shapeId="0" xr:uid="{00000000-0006-0000-0000-00002B000000}">
      <text>
        <r>
          <rPr>
            <sz val="11"/>
            <color rgb="FF000000"/>
            <rFont val="Calibri"/>
            <family val="2"/>
            <scheme val="minor"/>
          </rPr>
          <t>1) 20/10/2022 - CIGD 18
Solicitud modificación de METAS
ANTES: M8:1 META:1 
AHORA:M8:0 META:0</t>
        </r>
      </text>
    </comment>
    <comment ref="F61" authorId="0" shapeId="0" xr:uid="{00000000-0006-0000-0000-00002C000000}">
      <text>
        <r>
          <rPr>
            <sz val="11"/>
            <color rgb="FF000000"/>
            <rFont val="Calibri"/>
            <family val="2"/>
            <scheme val="minor"/>
          </rPr>
          <t>2). 28/07/22
Solicitud de adición de entregable
Antes: M6(1) M7(1)</t>
        </r>
      </text>
    </comment>
    <comment ref="F63" authorId="0" shapeId="0" xr:uid="{00000000-0006-0000-0000-00002D000000}">
      <text>
        <r>
          <rPr>
            <sz val="11"/>
            <color rgb="FF000000"/>
            <rFont val="Calibri"/>
            <family val="2"/>
            <scheme val="minor"/>
          </rPr>
          <t xml:space="preserve">1)20-10-2022 CIGD 18
CAMBIO DE RESPONSABLE 
ANTES: Nicolas  vanoy villamil 
AHORA: Katherin Holguin Agudelo </t>
        </r>
      </text>
    </comment>
    <comment ref="F64" authorId="0" shapeId="0" xr:uid="{00000000-0006-0000-0000-00002E000000}">
      <text>
        <r>
          <rPr>
            <sz val="11"/>
            <color rgb="FF000000"/>
            <rFont val="Calibri"/>
            <family val="2"/>
            <scheme val="minor"/>
          </rPr>
          <t>1) 29/04/2022 - CIGD 7
Solicitud modificación de actividad, entregable y programación
Antes:
Actividad: Ejecutar servicios de Ensayos de Aptitud
Entregable: Informe final del EA realizado se evidencia el
número de Servicios ejecutados / servicios programados 
(reportar trimestral)
Programación: M3:2, M6:1, M9:3, M12:3 
Meta: 9</t>
        </r>
      </text>
    </comment>
    <comment ref="F65" authorId="0" shapeId="0" xr:uid="{00000000-0006-0000-0000-00002F000000}">
      <text>
        <r>
          <rPr>
            <sz val="11"/>
            <color rgb="FF000000"/>
            <rFont val="Calibri"/>
            <family val="2"/>
            <scheme val="minor"/>
          </rPr>
          <t xml:space="preserve">1) 29/04/2022 - CIGD 7
Solicitud modificación de programación
Antes: 
Actividad: Estructurar la documentación del sistema de gestión para el producto Estudios Colaborativos
Programación: M9:1
2)20-10-2022 CIGD 18
CAMBIO DE RESPONSABLE 
ANTES: Nicolas  vanoy villamil 
AHORA: Katherin Holguin Agudelo </t>
        </r>
      </text>
    </comment>
    <comment ref="F66" authorId="0" shapeId="0" xr:uid="{00000000-0006-0000-0000-000030000000}">
      <text>
        <r>
          <rPr>
            <sz val="11"/>
            <color rgb="FF000000"/>
            <rFont val="Calibri"/>
            <family val="2"/>
            <scheme val="minor"/>
          </rPr>
          <t>1) 29/04/2022 - CIGD 7
Solicitud modificación de actividad, entregable
Antes:
Actividad: Implementar el sistema de gestión del proceso de ensayos de aptitud
Entregable: Plan de mejoramiento Auditoria Interna ISO/IEC 17043 del 2022
Programación: M10:1 
Meta: 1
Responsable: Nicolas Vanoy Villamil</t>
        </r>
      </text>
    </comment>
    <comment ref="F67" authorId="0" shapeId="0" xr:uid="{00000000-0006-0000-0000-000031000000}">
      <text>
        <r>
          <rPr>
            <sz val="11"/>
            <color rgb="FF000000"/>
            <rFont val="Calibri"/>
            <family val="2"/>
            <scheme val="minor"/>
          </rPr>
          <t>1) 29/04/2022 - CIGD 7
Solicitud modificación de responsable:
Antes: 
Katherin Holguin Agudelo
 Nicolas Vanoy Villamil</t>
        </r>
      </text>
    </comment>
    <comment ref="F68" authorId="0" shapeId="0" xr:uid="{00000000-0006-0000-0000-000032000000}">
      <text>
        <r>
          <rPr>
            <sz val="11"/>
            <color rgb="FF000000"/>
            <rFont val="Calibri"/>
            <family val="2"/>
            <scheme val="minor"/>
          </rPr>
          <t>1) 29/04/2022 - CIGD 7
Solicitud modificación de programación y responsable. 
Antes: M6: 2, M9: 2, M11: 2
Jhojan Enrique Garcia
 Edgar Antonio Jiménez Briñez
2) 2022-06-17 - CIGD 13 (ESTA MODIFICACIÓN NO SE APROBÓ)
Solicitud de modificación programación:
Antes: PROGRAMACIÓN: M6:3; M9:3; M11:2 y M12:1META: 9
Ahora: PROGRAMACIÓN: M6:2; M9:3; M11:2 y M12:1META: 8
3) 20/10/2022 - CIGD 18
Solicitud modificación de programación
Antes: PROGRAMACIÓN: M6:3 , M9:3 M11:2 , M12:1
Ahora: PROGRAMACIÓN:M6:3 , M9:3 , M12:1</t>
        </r>
      </text>
    </comment>
    <comment ref="M68" authorId="0" shapeId="0" xr:uid="{00000000-0006-0000-0000-000033000000}">
      <text>
        <r>
          <rPr>
            <sz val="11"/>
            <color rgb="FF000000"/>
            <rFont val="Calibri"/>
            <family val="2"/>
            <scheme val="minor"/>
          </rPr>
          <t xml:space="preserve">Se solicita reducir el entregable de 3 a 2 - 2022-06-17 </t>
        </r>
      </text>
    </comment>
    <comment ref="F69" authorId="0" shapeId="0" xr:uid="{00000000-0006-0000-0000-000034000000}">
      <text>
        <r>
          <rPr>
            <sz val="11"/>
            <color rgb="FF000000"/>
            <rFont val="Calibri"/>
            <family val="2"/>
            <scheme val="minor"/>
          </rPr>
          <t>1) 29/04/2022 - CIGD 7
Solicitud modificación de actividad, programación, producto/entregable y responsable
Antes: 
Establecer nueva categoria de servicio de calibración o medición metrologica usando la hora legal
Soporte avances Gestión del cambio
Documentación publicada en Isolución 
Propuesta de tasas 2023
Liz Catherine Hernandez Forero
M7: 1, M11: 2
2) 2022-06-17 - CIGD 13
Solicitud de modificación entregable:
Antes: Soporte avances Gestión del cambio (Formato gestión del cambio o avance de gestión o informe y soportes de avance).
Ahora: Soporte avances Gestión del cambio Documentación publicada en Isolución Propuesta de tasas 2023.
Solicitud de modificación programación  (reducción de meta):
Antes: PROGRAMACIÓN: M7:1 y M11:1. META: 2
Ahora: PROGRAMACIÓN: M7:1, M11:1 y M12:1. META: 3
4) 2022-10-20 - CIGD 18
Solicitud de modificación entregable Y programacion:
ANTES: "Soporte avances Gestión del cambio  
-Documentación publicada en Isolución 
-Propuesta de tasas 2023"
Antes: PROGRAMACIÓN: M7:1 y M11:. META: 2</t>
        </r>
      </text>
    </comment>
    <comment ref="G69" authorId="0" shapeId="0" xr:uid="{00000000-0006-0000-0000-000035000000}">
      <text>
        <r>
          <rPr>
            <sz val="11"/>
            <color rgb="FF000000"/>
            <rFont val="Calibri"/>
            <family val="2"/>
            <scheme val="minor"/>
          </rPr>
          <t>Soporte avances Gestión del cambio  
-Documentación publicada en Isolución 
-Propuesta de tasas 2023</t>
        </r>
      </text>
    </comment>
    <comment ref="F70" authorId="0" shapeId="0" xr:uid="{00000000-0006-0000-0000-000036000000}">
      <text>
        <r>
          <rPr>
            <sz val="11"/>
            <color rgb="FF000000"/>
            <rFont val="Calibri"/>
            <family val="2"/>
            <scheme val="minor"/>
          </rPr>
          <t xml:space="preserve">1) 2022-10-20.CIGD 18
 Cambio de responsable 
antes :Xavier Alhim Gómez
ahora: Subdirector de metrologia fisica </t>
        </r>
      </text>
    </comment>
    <comment ref="F73" authorId="0" shapeId="0" xr:uid="{00000000-0006-0000-0000-000037000000}">
      <text>
        <r>
          <rPr>
            <sz val="11"/>
            <color rgb="FF000000"/>
            <rFont val="Calibri"/>
            <family val="2"/>
            <scheme val="minor"/>
          </rPr>
          <t>1) 20/10/2022 - CIGD 18
Solicitud modificación de METAS
ANTES: M12:1 META:1 
AHORA:M12:0 META:0</t>
        </r>
      </text>
    </comment>
    <comment ref="F74" authorId="0" shapeId="0" xr:uid="{00000000-0006-0000-0000-000038000000}">
      <text>
        <r>
          <rPr>
            <sz val="11"/>
            <color rgb="FF000000"/>
            <rFont val="Calibri"/>
            <family val="2"/>
            <scheme val="minor"/>
          </rPr>
          <t>1) 29/04/2022 - CIGD 7
Solicitud modificación de actividad y producto/entregable
Antes: 
Comercializar servicios de calibración, MRC, Asistencia Técnica y Ensayos de Aptitud
Reporte donde se evidencien los Servicios prestados / servicios programados 
-Excel con servicios realizados</t>
        </r>
      </text>
    </comment>
    <comment ref="F75" authorId="0" shapeId="0" xr:uid="{00000000-0006-0000-0000-000039000000}">
      <text>
        <r>
          <rPr>
            <sz val="11"/>
            <color rgb="FF000000"/>
            <rFont val="Calibri"/>
            <family val="2"/>
            <scheme val="minor"/>
          </rPr>
          <t>1) 29/04/2022 - CIGD 7
Solicitud modificación de responsable y programación
Antes: 
Ciro Alberto Sánchez Morales
M9: 1</t>
        </r>
      </text>
    </comment>
    <comment ref="F76" authorId="0" shapeId="0" xr:uid="{00000000-0006-0000-0000-00003A000000}">
      <text>
        <r>
          <rPr>
            <sz val="11"/>
            <color rgb="FF000000"/>
            <rFont val="Calibri"/>
            <family val="2"/>
            <scheme val="minor"/>
          </rPr>
          <t xml:space="preserve">1) 20/10/2022 - CIGD 18
Solicitud modificación programación
Antes: 
M7: 2
M10: 2
</t>
        </r>
      </text>
    </comment>
    <comment ref="F78" authorId="0" shapeId="0" xr:uid="{00000000-0006-0000-0000-00003B000000}">
      <text>
        <r>
          <rPr>
            <sz val="11"/>
            <color rgb="FF000000"/>
            <rFont val="Calibri"/>
            <family val="2"/>
            <scheme val="minor"/>
          </rPr>
          <t>1) 29/04/2022 - CIGD 7
Solicitud modificación de producto/entregable
Antes: 
Diseño del curso 
Presentaciones 
Listado de asistencia</t>
        </r>
      </text>
    </comment>
    <comment ref="F80" authorId="0" shapeId="0" xr:uid="{00000000-0006-0000-0000-00003C000000}">
      <text>
        <r>
          <rPr>
            <sz val="11"/>
            <color rgb="FF000000"/>
            <rFont val="Calibri"/>
            <family val="2"/>
            <scheme val="minor"/>
          </rPr>
          <t>1) 29/04/2022 - CIGD 7
Solicitud modificación de producto/entregable, y programación
Antes: 
Informe de Avance de implementación capacitación virtual "Conceptos y Fundamentos en Metrología"
M6:1</t>
        </r>
      </text>
    </comment>
    <comment ref="F81" authorId="0" shapeId="0" xr:uid="{00000000-0006-0000-0000-00003D000000}">
      <text>
        <r>
          <rPr>
            <sz val="11"/>
            <color rgb="FF000000"/>
            <rFont val="Calibri"/>
            <family val="2"/>
            <scheme val="minor"/>
          </rPr>
          <t xml:space="preserve">1) 29/04/2022 - CIGD 7
Solicitud modificación de programación, producto/entregable y responsable
Antes: 
Informe de diagnóstico pedagógico y metodológico del curso a rediseñar
M7:1,  M12: 1
2) 20/10/2022 - CIGD 18
Solicitud modificación de programación.
Antes:
M4 , M6 , M10 
Ahora:
M4 , M6, M11 </t>
        </r>
      </text>
    </comment>
    <comment ref="F82" authorId="0" shapeId="0" xr:uid="{00000000-0006-0000-0000-00003E000000}">
      <text>
        <r>
          <rPr>
            <sz val="11"/>
            <color rgb="FF000000"/>
            <rFont val="Calibri"/>
            <family val="2"/>
            <scheme val="minor"/>
          </rPr>
          <t>1) 29/04/2022 - CIGD 7
Solicitud modificación de actividad, programación y producto/entregable
Antes: 
Actualizar la Cartilla de Metrología para Niños, niñas y adolescentes
Informe de avance Cartilla
Cartilla diseñada
M8:1 y M12:1</t>
        </r>
      </text>
    </comment>
    <comment ref="F83" authorId="0" shapeId="0" xr:uid="{00000000-0006-0000-0000-00003F000000}">
      <text>
        <r>
          <rPr>
            <sz val="11"/>
            <color rgb="FF000000"/>
            <rFont val="Calibri"/>
            <family val="2"/>
            <scheme val="minor"/>
          </rPr>
          <t>1) 29/04/2022 - CIGD 7
Solicitud modificación de actividad, programación y producto/entregable
Antes: 
Desarrollar la programación anual del servicio capacitación
Reportes trimestrales de ejecución de la programación
Servicios prestados / servicios programados
M3:6%, M6:38%, M9: 33% y M12: 23%</t>
        </r>
      </text>
    </comment>
    <comment ref="F84" authorId="0" shapeId="0" xr:uid="{00000000-0006-0000-0000-000040000000}">
      <text>
        <r>
          <rPr>
            <sz val="11"/>
            <color rgb="FF000000"/>
            <rFont val="Calibri"/>
            <family val="2"/>
            <scheme val="minor"/>
          </rPr>
          <t>1 ) 2022-10-20.CIGD 18
 Cambio de responsable 
antes :Xavier Alhim Gómez
ahora: Subdirector de metrologia fisica</t>
        </r>
      </text>
    </comment>
    <comment ref="F85" authorId="0" shapeId="0" xr:uid="{00000000-0006-0000-0000-000041000000}">
      <text>
        <r>
          <rPr>
            <sz val="11"/>
            <color rgb="FF000000"/>
            <rFont val="Calibri"/>
            <family val="2"/>
            <scheme val="minor"/>
          </rPr>
          <t>1) 29/04/2022 - CIGD 7
Solicitud modificación de programación, producto/entregable y responsable
Antes: 
Actas de reunión de los comités de la USN donde se evidencia el número actividades desarrolladas.
M4: 1, M8: 1 y M12: 1</t>
        </r>
      </text>
    </comment>
    <comment ref="F87" authorId="0" shapeId="0" xr:uid="{00000000-0006-0000-0000-000042000000}">
      <text>
        <r>
          <rPr>
            <sz val="11"/>
            <color rgb="FF000000"/>
            <rFont val="Calibri"/>
            <family val="2"/>
            <scheme val="minor"/>
          </rPr>
          <t>1) 29/04/2022 - CIGD 7
Solicitud modificación de programación.
Antes: 
M9: 1, M10: 1</t>
        </r>
      </text>
    </comment>
    <comment ref="F88" authorId="0" shapeId="0" xr:uid="{00000000-0006-0000-0000-000043000000}">
      <text>
        <r>
          <rPr>
            <sz val="11"/>
            <color rgb="FF000000"/>
            <rFont val="Calibri"/>
            <family val="2"/>
            <scheme val="minor"/>
          </rPr>
          <t>1) 29/04/2022 - CIGD 7
Solicitud modificación de responsable
Antes: 
Ciro Alberto Sánchez Morales</t>
        </r>
      </text>
    </comment>
    <comment ref="F89" authorId="0" shapeId="0" xr:uid="{00000000-0006-0000-0000-000044000000}">
      <text>
        <r>
          <rPr>
            <sz val="11"/>
            <color rgb="FF000000"/>
            <rFont val="Calibri"/>
            <family val="2"/>
            <scheme val="minor"/>
          </rPr>
          <t>1 ) 2022-10-20.CIGD 18
 Cambio de responsable 
antes :Xavier Alhim Gómez
ahora: Subdirector de metrologia fisica</t>
        </r>
      </text>
    </comment>
    <comment ref="F91" authorId="0" shapeId="0" xr:uid="{00000000-0006-0000-0000-000045000000}">
      <text>
        <r>
          <rPr>
            <sz val="11"/>
            <color rgb="FF000000"/>
            <rFont val="Calibri"/>
            <family val="2"/>
            <scheme val="minor"/>
          </rPr>
          <t>Esperar a la notificación de la publicación de estos artículos para reportarlos en PEI
1) 20/10/2022 - CIGD 18
Solicitud modificación de METAS
ANTES: 
M6:1
M7:1
M12:7   META:9
AHORA:
M6:1
M7:1
M12:6 MATA:8</t>
        </r>
      </text>
    </comment>
    <comment ref="F94" authorId="0" shapeId="0" xr:uid="{00000000-0006-0000-0000-000046000000}">
      <text>
        <r>
          <rPr>
            <sz val="11"/>
            <color rgb="FF000000"/>
            <rFont val="Calibri"/>
            <family val="2"/>
            <scheme val="minor"/>
          </rPr>
          <t>1) 29/04/2022 - CIGD 7
Solicitud modificación de actividad, entregable, responsable  y programación
Antes:
Actividad: Realizar plan de fortalecimiento
Producto/entregable: 
1. Ajustar los documentos del proceso de I+D+I (julio)
2. Conformar banco de proyectos de I+D+I (noviembre)
3. Realización evento científico (Metrocol-Simporsio en el marco del plan de fortalecimiento) (noviembre)
Responsable: 1. Yolanda Briceño
 2. Luisa Juana Bernal
 3. Germán Guillermo Romero
Programación: 
M7: 1</t>
        </r>
      </text>
    </comment>
    <comment ref="E95" authorId="0" shapeId="0" xr:uid="{00000000-0006-0000-0000-000047000000}">
      <text>
        <r>
          <rPr>
            <sz val="11"/>
            <color rgb="FF000000"/>
            <rFont val="Calibri"/>
            <family val="2"/>
            <scheme val="minor"/>
          </rPr>
          <t>DR: Reconocimiento como centro de investigación</t>
        </r>
      </text>
    </comment>
    <comment ref="F95" authorId="0" shapeId="0" xr:uid="{00000000-0006-0000-0000-000048000000}">
      <text>
        <r>
          <rPr>
            <sz val="11"/>
            <color rgb="FF000000"/>
            <rFont val="Calibri"/>
            <family val="2"/>
            <scheme val="minor"/>
          </rPr>
          <t>1) 29/04/2022 - CIGD 7
Solicitud modificación de responsables:
Antes: 
Luisa Juana Bernal
2) 28/07/2022
Solicitud modificación de actividad y entregable
Actividad: Plan de mejoramiento de Minciencias
Entregable: Establecer la metodología para generar una agenda de investigación</t>
        </r>
      </text>
    </comment>
    <comment ref="F96" authorId="0" shapeId="0" xr:uid="{00000000-0006-0000-0000-000049000000}">
      <text>
        <r>
          <rPr>
            <sz val="11"/>
            <color rgb="FF000000"/>
            <rFont val="Calibri"/>
            <family val="2"/>
            <scheme val="minor"/>
          </rPr>
          <t>1) 29/04/2022 - CIGD 7
Solicitud modificación de entregable y programación
Antes:
Producto/entregable: 
Registro de participación en convocatoria
Programación: 
M12: 3</t>
        </r>
      </text>
    </comment>
    <comment ref="F97" authorId="0" shapeId="0" xr:uid="{00000000-0006-0000-0000-00004A000000}">
      <text>
        <r>
          <rPr>
            <sz val="11"/>
            <color rgb="FF000000"/>
            <rFont val="Calibri"/>
            <family val="2"/>
            <scheme val="minor"/>
          </rPr>
          <t>2) 28/07/2022
Solicitud modificación de programación: 
Antes: M4 (1) M7(1) M8(1)</t>
        </r>
      </text>
    </comment>
    <comment ref="G97" authorId="0" shapeId="0" xr:uid="{00000000-0006-0000-0000-00004B000000}">
      <text>
        <r>
          <rPr>
            <sz val="11"/>
            <color rgb="FF000000"/>
            <rFont val="Calibri"/>
            <family val="2"/>
            <scheme val="minor"/>
          </rPr>
          <t>Se especifica entregable paras evitar ambiguedades</t>
        </r>
      </text>
    </comment>
    <comment ref="F99" authorId="0" shapeId="0" xr:uid="{00000000-0006-0000-0000-00004C000000}">
      <text>
        <r>
          <rPr>
            <sz val="11"/>
            <color rgb="FF000000"/>
            <rFont val="Calibri"/>
            <family val="2"/>
            <scheme val="minor"/>
          </rPr>
          <t>SMQB ya recibió notificación de aumento en categoría</t>
        </r>
      </text>
    </comment>
    <comment ref="F100" authorId="0" shapeId="0" xr:uid="{00000000-0006-0000-0000-00004D000000}">
      <text>
        <r>
          <rPr>
            <sz val="11"/>
            <color rgb="FF000000"/>
            <rFont val="Calibri"/>
            <family val="2"/>
            <scheme val="minor"/>
          </rPr>
          <t xml:space="preserve"> 1) 2022-06-17 CIGD 13 (NO SE ACEPTA MODIFICACIÓN)
Solicitud modificación en programación:
Antes: PROGRAMACIÓN: M6:2; M11:2. META: 4.
Ahora: PROGRAMACIÓN: M6:1 y M11:3. META: 4.
2 ) 2022-10-20.CIGD 18
 Cambio de responsable 
antes :Xavier Alhim Gómez
ahora: Subdirector de metrologia fisica
3) 2022-10-20 CIGD 18 
Solicitud modificación en programación:
Antes: PROGRAMACIÓN: M6:2; M11:2. META: 4.
Ahora: PROGRAMACIÓN: M6:2 y M11:1. M12: 1 META: 4.
</t>
        </r>
      </text>
    </comment>
    <comment ref="M100" authorId="0" shapeId="0" xr:uid="{00000000-0006-0000-0000-00004E000000}">
      <text>
        <r>
          <rPr>
            <sz val="11"/>
            <color rgb="FF000000"/>
            <rFont val="Calibri"/>
            <family val="2"/>
            <scheme val="minor"/>
          </rPr>
          <t>Revisar. No se acepta modificación en trimestre vencido.</t>
        </r>
      </text>
    </comment>
    <comment ref="R100" authorId="0" shapeId="0" xr:uid="{00000000-0006-0000-0000-00004F000000}">
      <text>
        <r>
          <rPr>
            <sz val="11"/>
            <color rgb="FF000000"/>
            <rFont val="Calibri"/>
            <family val="2"/>
            <scheme val="minor"/>
          </rPr>
          <t>Revisar.</t>
        </r>
      </text>
    </comment>
    <comment ref="F102" authorId="0" shapeId="0" xr:uid="{00000000-0006-0000-0000-000050000000}">
      <text>
        <r>
          <rPr>
            <sz val="11"/>
            <color rgb="FF000000"/>
            <rFont val="Calibri"/>
            <family val="2"/>
            <scheme val="minor"/>
          </rPr>
          <t>1) 29/04/2022 - CIGD 7
Solicitud modificación de programación.
Antes: 
M12: 2</t>
        </r>
      </text>
    </comment>
    <comment ref="F104" authorId="0" shapeId="0" xr:uid="{00000000-0006-0000-0000-000051000000}">
      <text>
        <r>
          <rPr>
            <sz val="11"/>
            <color rgb="FF000000"/>
            <rFont val="Calibri"/>
            <family val="2"/>
            <scheme val="minor"/>
          </rPr>
          <t>1) 29/04/2022 - CIGD 7
Solicitud modificación de entregable
Antes:
Producto/entregable: 
Informe de seguimiento a la implementación</t>
        </r>
      </text>
    </comment>
    <comment ref="F105" authorId="0" shapeId="0" xr:uid="{00000000-0006-0000-0000-000052000000}">
      <text>
        <r>
          <rPr>
            <sz val="11"/>
            <color rgb="FF000000"/>
            <rFont val="Calibri"/>
            <family val="2"/>
            <scheme val="minor"/>
          </rPr>
          <t>2022-06-17 CIGD 13
Solicitud de edición entregable
Antes: Informes de avance
Ahora: Informes de avance con logro.
Solicitud modificación a programación:
Antes: PROGRAMACIÓN: M7:1; M8:1 y M10:1META: 3
Ahora: PROGRAMACIÓN: M8:1; M10:1 y M12:1 META: 3</t>
        </r>
      </text>
    </comment>
    <comment ref="F107" authorId="0" shapeId="0" xr:uid="{00000000-0006-0000-0000-000053000000}">
      <text>
        <r>
          <rPr>
            <sz val="11"/>
            <color rgb="FF000000"/>
            <rFont val="Calibri"/>
            <family val="2"/>
            <scheme val="minor"/>
          </rPr>
          <t>1) 29/04/2022 - CIGD 7
Solicitud de creación de actividad</t>
        </r>
      </text>
    </comment>
    <comment ref="F108" authorId="0" shapeId="0" xr:uid="{00000000-0006-0000-0000-000054000000}">
      <text>
        <r>
          <rPr>
            <sz val="11"/>
            <color rgb="FF000000"/>
            <rFont val="Calibri"/>
            <family val="2"/>
            <scheme val="minor"/>
          </rPr>
          <t>1) 29/04/2022 - CIGD 7
Solicitud de creación de actividad</t>
        </r>
      </text>
    </comment>
    <comment ref="F109" authorId="0" shapeId="0" xr:uid="{00000000-0006-0000-0000-000055000000}">
      <text>
        <r>
          <rPr>
            <sz val="11"/>
            <color rgb="FF000000"/>
            <rFont val="Calibri"/>
            <family val="2"/>
            <scheme val="minor"/>
          </rPr>
          <t>1) 29/04/2022 - CIGD 7
Solicitud modificación de entregable y programación
Antes:
Informe con la identificación de iniciativas de Proyectos de I+D+i en metrología científica e industrial para las regiones
Programación: 
M12: 1</t>
        </r>
      </text>
    </comment>
    <comment ref="F111" authorId="0" shapeId="0" xr:uid="{00000000-0006-0000-0000-000056000000}">
      <text>
        <r>
          <rPr>
            <sz val="11"/>
            <color rgb="FF000000"/>
            <rFont val="Calibri"/>
            <family val="2"/>
            <scheme val="minor"/>
          </rPr>
          <t xml:space="preserve">1) 29/04/2022 - CIGD 7
Solicitud de creación de actividad
2) 20/10/2022 - CIGD 18
Solicitud de cambio de entregable  y programacion.
 ENTREGABLE: 
Antes: * Ficha técnica diseño del servicio
* Manifiesto de impacto regulatorio y demás documentos para reglamentar el trámite (si aplica).
Ahora:
* Documento donde se identifique las necesidades de diseño  y desarrollo del servicio de automatizacion.
* plan de trabajo del  servicio potencial  de automatizacion externo.
progrmacion:
Antes: M10
ahora: M12
</t>
        </r>
      </text>
    </comment>
    <comment ref="F112" authorId="0" shapeId="0" xr:uid="{00000000-0006-0000-0000-000057000000}">
      <text>
        <r>
          <rPr>
            <sz val="11"/>
            <color rgb="FF000000"/>
            <rFont val="Calibri"/>
            <family val="2"/>
            <scheme val="minor"/>
          </rPr>
          <t xml:space="preserve">1) 29/04/2022 - CIGD 7
Solicitud de creación de actividad
2). 28/07/2022
Solicitud de cambio de entregable: 
Antes: 
Entregable:
1. Caracterización
2. Procedimiento, instructivos y formatos 
Cargados en ISOLUCIÓN
3) 20/10/2022 CIGD 18
Solicitud de Modificacion producto/entregable programacion /meta.
ENTREGABLE:
Antes:* plan de trabajo del  servicio potencial  de automatizacion externo.
Ahora: Analisis de impacto del nuevo servicios a externos en el proceso de automatizacion OIDT.
PROGRAMACION Y REDUCCION DE METAS.
ANTES: 
M11:2 , M12: 1  META: 3 
AHORA :
M12: 1 META 1 
</t>
        </r>
      </text>
    </comment>
    <comment ref="F113" authorId="0" shapeId="0" xr:uid="{00000000-0006-0000-0000-000058000000}">
      <text>
        <r>
          <rPr>
            <sz val="11"/>
            <color rgb="FF000000"/>
            <rFont val="Calibri"/>
            <family val="2"/>
            <scheme val="minor"/>
          </rPr>
          <t>2). 28/07/2022
Solicitud de cambio de entregable: 
Antes: 
Entregable:
1. Caracterización
2. Procedimiento, instructivos y formatos 
Cargados en ISOLUCIÓN</t>
        </r>
      </text>
    </comment>
    <comment ref="F114" authorId="0" shapeId="0" xr:uid="{00000000-0006-0000-0000-000059000000}">
      <text>
        <r>
          <rPr>
            <sz val="11"/>
            <color rgb="FF000000"/>
            <rFont val="Calibri"/>
            <family val="2"/>
            <scheme val="minor"/>
          </rPr>
          <t xml:space="preserve">1) 29/04/2022 - CIGD 7
Solicitud de creación de actividad
2) 20/10/2022 CIGD 18
Solicitud de Modificacion producto/entregable programacion /meta.
ENTREGABLE:
Antes:
* Ficha técnica diseño del servicio
Ahora: 
*Documento donde se identifiquen las necesidades de diseño y desarrollo del servicio de manufactura externo.
*plana de trabajo del servicio potencial de manufactura externo.
PROGRAMACION Y METAS:
ANTES  
M10: 1 , META 1
AHORA 
M12: 2, META 2 
</t>
        </r>
      </text>
    </comment>
    <comment ref="F115" authorId="0" shapeId="0" xr:uid="{00000000-0006-0000-0000-00005A000000}">
      <text>
        <r>
          <rPr>
            <sz val="11"/>
            <color rgb="FF000000"/>
            <rFont val="Calibri"/>
            <family val="2"/>
            <scheme val="minor"/>
          </rPr>
          <t xml:space="preserve">1) 29/04/2022 - CIGD 7
Solicitud de creación de actividad
2) 20/10/2022 CIGD 18
Solicitud de Modificacion producto/entregable programacion 
ENTREGABLE:
ANTES:
*Documentar el diseño del proceso de producción de materiales de referencia para magnitudes físicas
AHORA:
Autodiagnostico de cumplimiento de ISO 17034:2016, de las actividades para producir materiales de referencia fisicos.
PROGRAMACION.
Antes: M10
Ahora: M12
</t>
        </r>
      </text>
    </comment>
    <comment ref="F116" authorId="0" shapeId="0" xr:uid="{00000000-0006-0000-0000-00005B000000}">
      <text>
        <r>
          <rPr>
            <sz val="11"/>
            <color rgb="FF000000"/>
            <rFont val="Calibri"/>
            <family val="2"/>
            <scheme val="minor"/>
          </rPr>
          <t>1) 29/04/2022 - CIGD 7
Solicitud de creación de actividad</t>
        </r>
      </text>
    </comment>
    <comment ref="F117" authorId="0" shapeId="0" xr:uid="{00000000-0006-0000-0000-00005C000000}">
      <text>
        <r>
          <rPr>
            <sz val="11"/>
            <color rgb="FF000000"/>
            <rFont val="Calibri"/>
            <family val="2"/>
            <scheme val="minor"/>
          </rPr>
          <t>1) 29/04/2022 - CIGD 7
Solicitud de creación de actividad
2) NO SE ACEPTA MODIFICACIÓN
pasar de M:6 a M:8, peor se tiene en cuenta</t>
        </r>
      </text>
    </comment>
    <comment ref="F118" authorId="0" shapeId="0" xr:uid="{00000000-0006-0000-0000-00005D000000}">
      <text>
        <r>
          <rPr>
            <sz val="11"/>
            <color rgb="FF000000"/>
            <rFont val="Calibri"/>
            <family val="2"/>
            <scheme val="minor"/>
          </rPr>
          <t xml:space="preserve">1) 29/04/2022 - CIGD 7
Solicitud de creación de actividad
2) 20/10/2022 CIGD 18
Solicitud de Modificacion producto/entregable programacion.
ENTREGABLE
ANTES: *Contrato suscrito
AHORA: 
Documento con la identificacion del software y hardware para el proceso de automatizacion de mediciones.
PROGRAMACION:
ANTES 
M11: 1 
AHORA:
M12: 1 
</t>
        </r>
      </text>
    </comment>
    <comment ref="F119" authorId="0" shapeId="0" xr:uid="{00000000-0006-0000-0000-00005E000000}">
      <text>
        <r>
          <rPr>
            <sz val="11"/>
            <color rgb="FF000000"/>
            <rFont val="Calibri"/>
            <family val="2"/>
            <scheme val="minor"/>
          </rPr>
          <t>1) 29/04/2022 - CIGD 7
Solicitud de creación de actividad</t>
        </r>
      </text>
    </comment>
    <comment ref="F120" authorId="0" shapeId="0" xr:uid="{00000000-0006-0000-0000-00005F000000}">
      <text>
        <r>
          <rPr>
            <sz val="11"/>
            <color rgb="FF000000"/>
            <rFont val="Calibri"/>
            <family val="2"/>
            <scheme val="minor"/>
          </rPr>
          <t>1) 29/04/2022 - CIGD 7
Solicitud de creación de actividad</t>
        </r>
      </text>
    </comment>
    <comment ref="M120" authorId="0" shapeId="0" xr:uid="{00000000-0006-0000-0000-000060000000}">
      <text>
        <r>
          <rPr>
            <sz val="11"/>
            <color rgb="FF000000"/>
            <rFont val="Calibri"/>
            <family val="2"/>
            <scheme val="minor"/>
          </rPr>
          <t>LOS ENTREGABLES SE REALIZARON EL MES DE JUNIO , SE DA POR TERMINADA LA ACTIVIDAD.</t>
        </r>
      </text>
    </comment>
    <comment ref="F121" authorId="0" shapeId="0" xr:uid="{00000000-0006-0000-0000-000061000000}">
      <text>
        <r>
          <rPr>
            <sz val="11"/>
            <color rgb="FF000000"/>
            <rFont val="Calibri"/>
            <family val="2"/>
            <scheme val="minor"/>
          </rPr>
          <t>1) 29/04/2022 - CIGD 7
Solicitud de creación de actividad</t>
        </r>
      </text>
    </comment>
    <comment ref="F122" authorId="0" shapeId="0" xr:uid="{00000000-0006-0000-0000-000062000000}">
      <text>
        <r>
          <rPr>
            <sz val="11"/>
            <color rgb="FF000000"/>
            <rFont val="Calibri"/>
            <family val="2"/>
            <scheme val="minor"/>
          </rPr>
          <t xml:space="preserve">1) 29/04/2022 - CIGD 7
Solicitud modificación de programación
Antes:
Programación: 
M12: 1
2) 20/10/2022 CIGD 18
Solicitud de cambio de actividades, entregable y progrmacion.
ACTIVIDAD: 
ANTES: 
 Generar Plataforma tecnológica (Versión 0) con la oferta y demanda de la metrología científica e industrial por regiones en el país (Según priorización del desarrollo de los Foros)
AHORA: Documentacion tecnica y estudio previo de viabilidad tecnica (OIDT y lider  TI de FRM ) -  Juridica (Abogados OIDT, SSMRC)Y economia (Lideres TI , OIDT ,FRM ) que permita la contratacion para la pltaforma tecnologica (version 0) con la oferta y demanda de la metrologia cientifica e industrial de regiones en el pais (segun priorizacion del desarrollo de  los foros )
ENTREGABLES:
ANTES:
Plataforma tecnológica (Versión 0) con la oferta y demanda de la metrología científica e industrial por regiones en el país (Según priorización del desarrollo de los Foros)
AHORA: 
Documentacion tecnica y estudio previo de viabilidad tecnica (OIDT y lider  TI de FRM ) -  Juridica (Abogados OIDT, SSMRC)Y economia (Lideres TI , OIDT ,FRM ) que permita la contratacion para la pltaforma tecnologica (version 0) con la oferta y demanda de la metrologia cientifica e industrial de regiones en el pais (segun priorizacion del desarrollo de  los foros) 
PROGRAMACION:
 ANTES 
M12: 1
AHORA 
M11: 1 
</t>
        </r>
      </text>
    </comment>
    <comment ref="F123" authorId="0" shapeId="0" xr:uid="{00000000-0006-0000-0000-000063000000}">
      <text>
        <r>
          <rPr>
            <sz val="11"/>
            <color rgb="FF000000"/>
            <rFont val="Calibri"/>
            <family val="2"/>
            <scheme val="minor"/>
          </rPr>
          <t>1) 29/04/2022 - CIGD 7
Solicitud modificación de entregable y programación
Antes:
Producto/entregable: Reporte de actividades de fortalecimiento, donde se evidencia la capacitación realizada al personal
Programación: 
M7: 1</t>
        </r>
      </text>
    </comment>
    <comment ref="F124" authorId="0" shapeId="0" xr:uid="{00000000-0006-0000-0000-000064000000}">
      <text>
        <r>
          <rPr>
            <sz val="11"/>
            <color rgb="FF000000"/>
            <rFont val="Calibri"/>
            <family val="2"/>
            <scheme val="minor"/>
          </rPr>
          <t>1) 29/04/2022 - CIGD 7
Solicitud modificación de actividad, entregable y programación
Antes-
Actividad: Apoyar el diseño e implementación de instrumentos de política pública, con el fin de dar cumplimiento a lo designado a través de los CONPES
Entregable: Número instrumentos aplicados en el INM
Programación: M10:1</t>
        </r>
      </text>
    </comment>
    <comment ref="F127" authorId="0" shapeId="0" xr:uid="{00000000-0006-0000-0000-000065000000}">
      <text>
        <r>
          <rPr>
            <sz val="11"/>
            <color rgb="FF000000"/>
            <rFont val="Calibri"/>
            <family val="2"/>
            <scheme val="minor"/>
          </rPr>
          <t>1) 20-10-2022 CIGD 18
CAMBIO DE ENTREGABLE  Y PROGRAMACION 
ENTREGABLE:
 Antes : reporte con porcentaje de cumplimiento de acuerdo a la meta programada en el plan 
Ahora: Reporte de seguimiento del plan en unidad.
PROGRAMACION:
Antes: M7 , M10
Ahora: M9 , M12</t>
        </r>
      </text>
    </comment>
    <comment ref="G127" authorId="0" shapeId="0" xr:uid="{00000000-0006-0000-0000-000066000000}">
      <text>
        <r>
          <rPr>
            <sz val="11"/>
            <color rgb="FF000000"/>
            <rFont val="Calibri"/>
            <family val="2"/>
            <scheme val="minor"/>
          </rPr>
          <t>Revisar metodología de cuantificación y entregable. @lamaestre@inm.gov.co
_Asignado a Luis Angel Alberto Maestre Gutierrez_
	-Deleted user</t>
        </r>
      </text>
    </comment>
    <comment ref="F134" authorId="0" shapeId="0" xr:uid="{00000000-0006-0000-0000-000067000000}">
      <text>
        <r>
          <rPr>
            <sz val="11"/>
            <color rgb="FF000000"/>
            <rFont val="Calibri"/>
            <family val="2"/>
            <scheme val="minor"/>
          </rPr>
          <t>1) CIGD 13
Solicitud modificación responsable:
Antes: María Catalina Lopez
Ahora: María Soledad Ruiz</t>
        </r>
      </text>
    </comment>
    <comment ref="F135" authorId="0" shapeId="0" xr:uid="{00000000-0006-0000-0000-000068000000}">
      <text>
        <r>
          <rPr>
            <sz val="11"/>
            <color rgb="FF000000"/>
            <rFont val="Calibri"/>
            <family val="2"/>
            <scheme val="minor"/>
          </rPr>
          <t>1) CIGD 13
Solicitud modificación responsable:
Antes: María Catalina Lopez
Ahora: María Soledad Ruiz</t>
        </r>
      </text>
    </comment>
    <comment ref="F138" authorId="0" shapeId="0" xr:uid="{00000000-0006-0000-0000-000069000000}">
      <text>
        <r>
          <rPr>
            <sz val="11"/>
            <color rgb="FF000000"/>
            <rFont val="Calibri"/>
            <family val="2"/>
            <scheme val="minor"/>
          </rPr>
          <t>1) 29/04/2022 - CIGD 7
Solicitud modificación de actividad, responsable y entregable
Antes: 
Actividad: Actualizar el mapa de conocimiento de la entidad con base en los insumos aportados por todas las subdirecciones
Responsable: Yolanda Briceño / Omar Mejía 
Producto/entregable: Mapa de conocimiento actualizado</t>
        </r>
      </text>
    </comment>
    <comment ref="F139" authorId="0" shapeId="0" xr:uid="{00000000-0006-0000-0000-00006A000000}">
      <text>
        <r>
          <rPr>
            <sz val="11"/>
            <color rgb="FF000000"/>
            <rFont val="Calibri"/>
            <family val="2"/>
            <scheme val="minor"/>
          </rPr>
          <t>1) 29/04/2022 - CIGD 7
Solicitud modificación de actividad y entregable.
Antes: 
Actividad: Realizar espacios de participación en talleres de innovación
Producto/entregable: listados de asistencia y las presentaciones</t>
        </r>
      </text>
    </comment>
    <comment ref="F140" authorId="0" shapeId="0" xr:uid="{00000000-0006-0000-0000-00006B000000}">
      <text>
        <r>
          <rPr>
            <sz val="11"/>
            <color rgb="FF000000"/>
            <rFont val="Calibri"/>
            <family val="2"/>
            <scheme val="minor"/>
          </rPr>
          <t>1) 29/04/2022 - CIGD 7
Solicitud modificación de actividad, entregable y programación.
Antes: 
Actividad: Implementar los lineamientos para la Propiedad intelectual
Producto/entregable: Plan de implementación de la politíca de propiedad intelectual
Programación: 
M10: 1</t>
        </r>
      </text>
    </comment>
    <comment ref="F143" authorId="0" shapeId="0" xr:uid="{00000000-0006-0000-0000-00006C000000}">
      <text>
        <r>
          <rPr>
            <sz val="11"/>
            <color rgb="FF000000"/>
            <rFont val="Calibri"/>
            <family val="2"/>
            <scheme val="minor"/>
          </rPr>
          <t>1) 29/04/2022 - CIGD 7
Solicitud modificación de programación y responsable
Antes- 
Programación: M4:1, M7:2, M10:3
Responsable: Jefe OIDT</t>
        </r>
      </text>
    </comment>
    <comment ref="F147" authorId="0" shapeId="0" xr:uid="{00000000-0006-0000-0000-00006D000000}">
      <text>
        <r>
          <rPr>
            <sz val="11"/>
            <color rgb="FF000000"/>
            <rFont val="Calibri"/>
            <family val="2"/>
            <scheme val="minor"/>
          </rPr>
          <t>1) 29/04/2022 - CIGD 7
Solicitud modificación de actividad y entregable
Antes: 
ACTIVIDAD: Desarrollar y actualizar el autodiagnóstico de las políticas de gestión y desempeño del Modelo Integrado de Planeación y Gestión - MIPG, asignadas a la SSM
RESPONSABLE: Subdirector de SSMRC / Yolanda Briceño (contratista)
ENTREGABLE: Tres autodiagnosticos:
 1. Transparencia
 2. Servicio al ciudadano
 3. Gestión del conocimiento
PROGRAMACIÓN: M4:3</t>
        </r>
      </text>
    </comment>
    <comment ref="F148" authorId="0" shapeId="0" xr:uid="{00000000-0006-0000-0000-00006E000000}">
      <text>
        <r>
          <rPr>
            <sz val="11"/>
            <color rgb="FF000000"/>
            <rFont val="Calibri"/>
            <family val="2"/>
            <scheme val="minor"/>
          </rPr>
          <t>1) 29/04/2022 - CIGD 7
Solicitud modificación de actividad y entregable
Antes: 
ACTIVIDAD: 
Actualizar el Plan de Trabajo derivado del autodiagnóstico de las políticas de gestión y desempeño del Modelo Integrado de Planeación y Gestión - MIPG, asignados a la SSM
ENTREGABLE: Tres planes de trabajo:
 1. Transparencia
 2. Servicio al ciudadano
 3. Gestión del conocimiento
PROGRAMACIÓN: M6:3</t>
        </r>
      </text>
    </comment>
    <comment ref="F149" authorId="0" shapeId="0" xr:uid="{00000000-0006-0000-0000-00006F000000}">
      <text>
        <r>
          <rPr>
            <sz val="11"/>
            <color rgb="FF000000"/>
            <rFont val="Calibri"/>
            <family val="2"/>
            <scheme val="minor"/>
          </rPr>
          <t>1) 29/04/2022 - CIGD 7
Solicitud de creación de actividad
2) 28/07/2022
Solicitud de cambio de responsable y entregable: 
Antes: 
Entregable: 
*Excel con las actividades ejecutadas
* Reporte del indicador en ISOLUCION
Responsable:
Gloria Rocio Pereira Oviedo</t>
        </r>
      </text>
    </comment>
    <comment ref="F150" authorId="0" shapeId="0" xr:uid="{00000000-0006-0000-0000-000070000000}">
      <text>
        <r>
          <rPr>
            <sz val="11"/>
            <color rgb="FF000000"/>
            <rFont val="Calibri"/>
            <family val="2"/>
            <scheme val="minor"/>
          </rPr>
          <t>1) 29/04/2022 - CIGD 7
Solicitud de creación de actividad
2) 28/07/2022
Solicitud de cambio de responsable: 
Antes: 
Gloria Rocio Pereira Oviedo</t>
        </r>
      </text>
    </comment>
    <comment ref="F151" authorId="0" shapeId="0" xr:uid="{00000000-0006-0000-0000-000071000000}">
      <text>
        <r>
          <rPr>
            <sz val="11"/>
            <color rgb="FF000000"/>
            <rFont val="Calibri"/>
            <family val="2"/>
            <scheme val="minor"/>
          </rPr>
          <t>1) 29/04/2022 - CIGD 7
Solicitud modificación de actividad, entregable, responsable y programación:
Antes-
Actividad: Realizar el cierre de hallazgos de la SSM
Producto/entregable: Matriz de hallazgos cerrados / hallazgos de la SSM
M3:25%, M6:25%, M9:25%, M:12:25%
Responsable: Subdirector de SSMRC (contratista)</t>
        </r>
      </text>
    </comment>
    <comment ref="F152" authorId="0" shapeId="0" xr:uid="{00000000-0006-0000-0000-000072000000}">
      <text>
        <r>
          <rPr>
            <sz val="11"/>
            <color rgb="FF000000"/>
            <rFont val="Calibri"/>
            <family val="2"/>
            <scheme val="minor"/>
          </rPr>
          <t>1) 29/04/2022 - CIGD 7
Solicitud modificación de actividad, entregable, programación y responsable. 
Antes:
Actividad: Elaborar los documentos requeridos de acuerdo al plan de actualización documental de la SSM
Entregable: 
- Matriz de actualización documental 
- Documentos actualizados /documentos propuestos
Programación: 
M3:25%, M6:25%, M9:25%, M:12:25%
Responsable: Subdirector de SSMRC (contratista)</t>
        </r>
      </text>
    </comment>
    <comment ref="F153" authorId="0" shapeId="0" xr:uid="{00000000-0006-0000-0000-000073000000}">
      <text>
        <r>
          <rPr>
            <sz val="11"/>
            <color rgb="FF000000"/>
            <rFont val="Calibri"/>
            <family val="2"/>
            <scheme val="minor"/>
          </rPr>
          <t>1) 29/04/2022 - CIGD 7
Solicitud modificación de actividad, entregable, programación y responsable. 
Antes- 
Actividad: Realizar el cargue en el aplicativo ISOLUCION y en el aplicativo SISEPM 
Entregable: Matriz de actualización documental con reporte de seguimiento
Programación: M3:1, M6:1, M9:1, M12:1
Responsable: Subdirector de SSMRC (contratista)</t>
        </r>
      </text>
    </comment>
    <comment ref="F154" authorId="0" shapeId="0" xr:uid="{00000000-0006-0000-0000-000074000000}">
      <text>
        <r>
          <rPr>
            <sz val="11"/>
            <color rgb="FF000000"/>
            <rFont val="Calibri"/>
            <family val="2"/>
            <scheme val="minor"/>
          </rPr>
          <t>1) 29/04/2022 - CIGD 7
Solicitud de creación de actividad</t>
        </r>
      </text>
    </comment>
    <comment ref="F155" authorId="0" shapeId="0" xr:uid="{00000000-0006-0000-0000-000075000000}">
      <text>
        <r>
          <rPr>
            <sz val="11"/>
            <color rgb="FF000000"/>
            <rFont val="Calibri"/>
            <family val="2"/>
            <scheme val="minor"/>
          </rPr>
          <t>1) 29/04/2022 - CIGD 7
Solicitud de creación de actividad</t>
        </r>
      </text>
    </comment>
    <comment ref="F156" authorId="0" shapeId="0" xr:uid="{00000000-0006-0000-0000-000076000000}">
      <text>
        <r>
          <rPr>
            <sz val="11"/>
            <color rgb="FF000000"/>
            <rFont val="Calibri"/>
            <family val="2"/>
            <scheme val="minor"/>
          </rPr>
          <t>1) 29/04/2022 - CIGD 7
Solicitud de creación de actividad</t>
        </r>
      </text>
    </comment>
    <comment ref="F157" authorId="0" shapeId="0" xr:uid="{00000000-0006-0000-0000-000077000000}">
      <text>
        <r>
          <rPr>
            <sz val="11"/>
            <color rgb="FF000000"/>
            <rFont val="Calibri"/>
            <family val="2"/>
            <scheme val="minor"/>
          </rPr>
          <t>1) 29/04/2022 - CIGD 7
Solicitud de creación de actividad</t>
        </r>
      </text>
    </comment>
    <comment ref="F158" authorId="0" shapeId="0" xr:uid="{00000000-0006-0000-0000-000078000000}">
      <text>
        <r>
          <rPr>
            <sz val="11"/>
            <color rgb="FF000000"/>
            <rFont val="Calibri"/>
            <family val="2"/>
            <scheme val="minor"/>
          </rPr>
          <t>1) 29/04/2022 - CIGD 7
Solicitud de creación de actividad
2) 28/07/2022
Solicitud de programación: 
Antes: M4(1) M6(1) M9(1) M12(1)</t>
        </r>
      </text>
    </comment>
    <comment ref="F159" authorId="0" shapeId="0" xr:uid="{00000000-0006-0000-0000-000079000000}">
      <text>
        <r>
          <rPr>
            <sz val="11"/>
            <color rgb="FF000000"/>
            <rFont val="Calibri"/>
            <family val="2"/>
            <scheme val="minor"/>
          </rPr>
          <t>1) 29/04/2022 - CIGD 7
Solicitud de creación de actividad</t>
        </r>
      </text>
    </comment>
    <comment ref="F160" authorId="0" shapeId="0" xr:uid="{00000000-0006-0000-0000-00007A000000}">
      <text>
        <r>
          <rPr>
            <sz val="11"/>
            <color rgb="FF000000"/>
            <rFont val="Calibri"/>
            <family val="2"/>
            <scheme val="minor"/>
          </rPr>
          <t>1) 29/04/2022 - CIGD 7
Solicitud de creación de actividad</t>
        </r>
      </text>
    </comment>
    <comment ref="F161" authorId="0" shapeId="0" xr:uid="{00000000-0006-0000-0000-00007B000000}">
      <text>
        <r>
          <rPr>
            <sz val="11"/>
            <color rgb="FF000000"/>
            <rFont val="Calibri"/>
            <family val="2"/>
            <scheme val="minor"/>
          </rPr>
          <t>1) 29/04/2022 - CIGD 7
Solicitud de creación de actividad</t>
        </r>
      </text>
    </comment>
    <comment ref="AY161" authorId="0" shapeId="0" xr:uid="{00000000-0006-0000-0000-00007C000000}">
      <text>
        <r>
          <rPr>
            <sz val="11"/>
            <color rgb="FF000000"/>
            <rFont val="Calibri"/>
            <family val="2"/>
            <scheme val="minor"/>
          </rPr>
          <t>La matriz diligenciada de se envió el 21 de julio, 6 días después del plazo de entrega; por ello, se entrega retroalimentación el 16 de agosto para que revisen, corrijan y diligencien lo que falta en la matriz, para que así puede ser subida a ISOlución por el grupo de calidad de OAP.
	-Deleted user</t>
        </r>
      </text>
    </comment>
    <comment ref="F162" authorId="0" shapeId="0" xr:uid="{00000000-0006-0000-0000-00007D000000}">
      <text>
        <r>
          <rPr>
            <sz val="11"/>
            <color rgb="FF000000"/>
            <rFont val="Calibri"/>
            <family val="2"/>
            <scheme val="minor"/>
          </rPr>
          <t>1) 29/04/2022 - CIGD 7
Solicitud de creación de actividad</t>
        </r>
      </text>
    </comment>
    <comment ref="F165" authorId="0" shapeId="0" xr:uid="{00000000-0006-0000-0000-00007E000000}">
      <text>
        <r>
          <rPr>
            <sz val="11"/>
            <color rgb="FF000000"/>
            <rFont val="Calibri"/>
            <family val="2"/>
            <scheme val="minor"/>
          </rPr>
          <t>2) 28/07/2022
Solicitud de programación: 
Antes: 
M5 (10%) M9(10%) M12(10%)</t>
        </r>
      </text>
    </comment>
    <comment ref="L165" authorId="0" shapeId="0" xr:uid="{00000000-0006-0000-0000-00007F000000}">
      <text>
        <r>
          <rPr>
            <sz val="11"/>
            <color rgb="FF000000"/>
            <rFont val="Calibri"/>
            <family val="2"/>
            <scheme val="minor"/>
          </rPr>
          <t>Se solicita a OAP cambio de mes de entrega del informe del M5 al M10
	-Deleted user</t>
        </r>
      </text>
    </comment>
    <comment ref="F166" authorId="0" shapeId="0" xr:uid="{00000000-0006-0000-0000-000080000000}">
      <text>
        <r>
          <rPr>
            <sz val="11"/>
            <color rgb="FF000000"/>
            <rFont val="Calibri"/>
            <family val="2"/>
            <scheme val="minor"/>
          </rPr>
          <t>1) 29/04/2022 - CIGD 7
Solicitud modificación de actividad
Antes-
Actividad: Ejecutar Plan de Tratamiento de Riesgos de Seguridad y Privacidad de la Información 2021</t>
        </r>
      </text>
    </comment>
    <comment ref="F167" authorId="0" shapeId="0" xr:uid="{00000000-0006-0000-0000-000081000000}">
      <text>
        <r>
          <rPr>
            <sz val="11"/>
            <color rgb="FF000000"/>
            <rFont val="Calibri"/>
            <family val="2"/>
            <scheme val="minor"/>
          </rPr>
          <t>1) 29/04/2022 - CIGD 7
Solicitud modificación de actividad
Antes-
Actividad: Ejecutar Plan de Seguridad y Privacidad de la Información 2021</t>
        </r>
      </text>
    </comment>
    <comment ref="F168" authorId="0" shapeId="0" xr:uid="{00000000-0006-0000-0000-000082000000}">
      <text>
        <r>
          <rPr>
            <sz val="11"/>
            <color rgb="FF000000"/>
            <rFont val="Calibri"/>
            <family val="2"/>
            <scheme val="minor"/>
          </rPr>
          <t>1) 29/04/2022 - CIGD 7
Solicitud de creación de actividad</t>
        </r>
      </text>
    </comment>
    <comment ref="F169" authorId="0" shapeId="0" xr:uid="{00000000-0006-0000-0000-000083000000}">
      <text>
        <r>
          <rPr>
            <sz val="11"/>
            <color rgb="FF000000"/>
            <rFont val="Calibri"/>
            <family val="2"/>
            <scheme val="minor"/>
          </rPr>
          <t xml:space="preserve">1) 29/04/2022 - CIGD 7
Solicitud modificación de responsable.
Antes: 
Daniel Julián Romero / Alexandra Calderón
2) 20/10/2022 - CIGD 18
Solicitud modificación de responsable.
Antes: 
Daniel Julián Romero / Alexandra Calderón
Ahora: Daniel Julian Romero / Luis Angel Alberto Maestre Gutierrez 
</t>
        </r>
      </text>
    </comment>
    <comment ref="AO178" authorId="0" shapeId="0" xr:uid="{00000000-0006-0000-0000-000084000000}">
      <text>
        <r>
          <rPr>
            <sz val="11"/>
            <color rgb="FF000000"/>
            <rFont val="Calibri"/>
            <family val="2"/>
            <scheme val="minor"/>
          </rPr>
          <t>@dacalderon@inm.gov.co, esta meta fue aplazada por la DG para el 30 de Marzo
_Asignado a Diana Alexandra Calderon Cruz_
	-Nubia Milena Rodriguez Roberto</t>
        </r>
      </text>
    </comment>
    <comment ref="F180" authorId="0" shapeId="0" xr:uid="{00000000-0006-0000-0000-000085000000}">
      <text>
        <r>
          <rPr>
            <sz val="11"/>
            <color rgb="FF000000"/>
            <rFont val="Calibri"/>
            <family val="2"/>
            <scheme val="minor"/>
          </rPr>
          <t>1) 29/04/2022 - CIGD 7
Solicitud modificación de responsable:
Antes:
Kevin Villalobos</t>
        </r>
      </text>
    </comment>
    <comment ref="F181" authorId="0" shapeId="0" xr:uid="{00000000-0006-0000-0000-000086000000}">
      <text>
        <r>
          <rPr>
            <sz val="11"/>
            <color rgb="FF000000"/>
            <rFont val="Calibri"/>
            <family val="2"/>
            <scheme val="minor"/>
          </rPr>
          <t>1) 29/04/2022 - CIGD 7
Solicitud modificación de responsable:
Antes:
Kevin Villalobos</t>
        </r>
      </text>
    </comment>
    <comment ref="F192" authorId="0" shapeId="0" xr:uid="{00000000-0006-0000-0000-000087000000}">
      <text>
        <r>
          <rPr>
            <sz val="11"/>
            <color rgb="FF000000"/>
            <rFont val="Calibri"/>
            <family val="2"/>
            <scheme val="minor"/>
          </rPr>
          <t>1) 29/04/2022 - CIGD 7
Solicitud modificación de entregable y programación: 
Antes:
Entregable: Reporte de campaña realizada
Programación: M5:1, M11:1</t>
        </r>
      </text>
    </comment>
    <comment ref="F193" authorId="0" shapeId="0" xr:uid="{00000000-0006-0000-0000-000088000000}">
      <text>
        <r>
          <rPr>
            <sz val="11"/>
            <color rgb="FF000000"/>
            <rFont val="Calibri"/>
            <family val="2"/>
            <scheme val="minor"/>
          </rPr>
          <t>1) 29/04/2022 - CIGD 7
Solicitud modificación de meta
Antes: 
M6: 1</t>
        </r>
      </text>
    </comment>
    <comment ref="AV193" authorId="0" shapeId="0" xr:uid="{00000000-0006-0000-0000-000089000000}">
      <text>
        <r>
          <rPr>
            <sz val="11"/>
            <color rgb="FF000000"/>
            <rFont val="Calibri"/>
            <family val="2"/>
            <scheme val="minor"/>
          </rPr>
          <t>@djromero@inm.gov.co Hola Dani, ayúdame a reportar esta actividad. Gracias!
	-Deleted user</t>
        </r>
      </text>
    </comment>
    <comment ref="F201" authorId="0" shapeId="0" xr:uid="{00000000-0006-0000-0000-00008A000000}">
      <text>
        <r>
          <rPr>
            <sz val="11"/>
            <color rgb="FF000000"/>
            <rFont val="Calibri"/>
            <family val="2"/>
            <scheme val="minor"/>
          </rPr>
          <t>1) 29/04/2022 - CIGD 7
Solicitud de creación de actividad</t>
        </r>
      </text>
    </comment>
    <comment ref="F202" authorId="0" shapeId="0" xr:uid="{00000000-0006-0000-0000-00008B000000}">
      <text>
        <r>
          <rPr>
            <sz val="11"/>
            <color rgb="FF000000"/>
            <rFont val="Calibri"/>
            <family val="2"/>
            <scheme val="minor"/>
          </rPr>
          <t xml:space="preserve">1) 29/04/2022 - CIGD 7
Solicitud modificación de actividad, responsable y programación.
Antes:
Actividad: Registrar Proyecto de inversión para el Fomento Regional de la Metrología en el País
Responsable: Subdirector SSM
 Mayer Flórez Cárdenas
 Carolina Parra
Programación: M6: 1
2). 28/07/2022
Antes: 
Actividad:
Formular y registrar Proyecto de inversión "Metrología como motor de desarrollo del País" (Fomento Regional, Automatización y Manufactura)
Entregable: 
Proyecto de Inversión, registrado y con BPIN
Programación:
M8 (1)
2). 20/10/2022 CIGD 18
SOLICITUD CAMBIO DE ENTREGABLE.
ANTES: Proyecto de Inversión formulado
AHORA: Proyecto de Inversión formulado y presentado a la OAP para viabilidad (presentacion con arbol de problemas, ficha de perfil  y arbol de problemas ) 
</t>
        </r>
      </text>
    </comment>
    <comment ref="F206" authorId="0" shapeId="0" xr:uid="{00000000-0006-0000-0000-00008C000000}">
      <text>
        <r>
          <rPr>
            <sz val="11"/>
            <color rgb="FF000000"/>
            <rFont val="Calibri"/>
            <family val="2"/>
            <scheme val="minor"/>
          </rPr>
          <t>1) 29/04/2022 - CIGD 7
Solicitud de creación de actividad</t>
        </r>
      </text>
    </comment>
    <comment ref="F207" authorId="0" shapeId="0" xr:uid="{00000000-0006-0000-0000-00008D000000}">
      <text>
        <r>
          <rPr>
            <sz val="11"/>
            <color rgb="FF000000"/>
            <rFont val="Calibri"/>
            <family val="2"/>
            <scheme val="minor"/>
          </rPr>
          <t>1) CIGD 13
Solicitud modificación responsable:
Antes: María Catalina Lopez
Ahora: María Soledad Ruiz</t>
        </r>
      </text>
    </comment>
    <comment ref="F208" authorId="0" shapeId="0" xr:uid="{00000000-0006-0000-0000-00008E000000}">
      <text>
        <r>
          <rPr>
            <sz val="11"/>
            <color rgb="FF000000"/>
            <rFont val="Calibri"/>
            <family val="2"/>
            <scheme val="minor"/>
          </rPr>
          <t>1) 29/04/2022 - CIGD 7
Solicitud modificación de actividad, entregable y programación.
Antes:
Actividad: Diseñar e implementar la estrategia de mercadeo
Producto/entregable: Dos reportes de Avance de diseño de la estrategia de mercadeo
Entrega de documento Estrategia de Mercadeo (M12)
Programación: 
M6: 1, M9: 1, M12: 1</t>
        </r>
      </text>
    </comment>
    <comment ref="F210" authorId="0" shapeId="0" xr:uid="{00000000-0006-0000-0000-00008F000000}">
      <text>
        <r>
          <rPr>
            <sz val="11"/>
            <color rgb="FF000000"/>
            <rFont val="Calibri"/>
            <family val="2"/>
            <scheme val="minor"/>
          </rPr>
          <t>1) 29/04/2022 - CIGD 7
Solicitud modificación de entregable
Antes:
Entregable: Informe de PQRSD</t>
        </r>
      </text>
    </comment>
    <comment ref="F211" authorId="0" shapeId="0" xr:uid="{00000000-0006-0000-0000-000090000000}">
      <text>
        <r>
          <rPr>
            <sz val="11"/>
            <color rgb="FF000000"/>
            <rFont val="Calibri"/>
            <family val="2"/>
            <scheme val="minor"/>
          </rPr>
          <t>1) 29/04/2022 - CIGD 7
Solicitud modificación de entregable
Antes- 
Entregable: Reporte de indicador 
 (matriz en excel)</t>
        </r>
      </text>
    </comment>
    <comment ref="F213" authorId="0" shapeId="0" xr:uid="{00000000-0006-0000-0000-000091000000}">
      <text>
        <r>
          <rPr>
            <sz val="11"/>
            <color rgb="FF000000"/>
            <rFont val="Calibri"/>
            <family val="2"/>
            <scheme val="minor"/>
          </rPr>
          <t>1) 29/04/2022 - CIGD 7
Solicitud modificación de actividad
Antes:
Realizar seguimiento a la Implementación del Plan Inmerso vigencia 2021</t>
        </r>
      </text>
    </comment>
    <comment ref="F214" authorId="0" shapeId="0" xr:uid="{00000000-0006-0000-0000-000092000000}">
      <text>
        <r>
          <rPr>
            <sz val="11"/>
            <color rgb="FF000000"/>
            <rFont val="Calibri"/>
            <family val="2"/>
            <scheme val="minor"/>
          </rPr>
          <t>1) 29/04/2022 - CIGD 7
Solicitud de creación de actividad</t>
        </r>
      </text>
    </comment>
    <comment ref="F215" authorId="0" shapeId="0" xr:uid="{00000000-0006-0000-0000-000093000000}">
      <text>
        <r>
          <rPr>
            <sz val="11"/>
            <color rgb="FF000000"/>
            <rFont val="Calibri"/>
            <family val="2"/>
            <scheme val="minor"/>
          </rPr>
          <t>1) 29/04/2022 - CIGD 7
Solicitud de creación de actividad</t>
        </r>
      </text>
    </comment>
    <comment ref="F216" authorId="0" shapeId="0" xr:uid="{00000000-0006-0000-0000-000094000000}">
      <text>
        <r>
          <rPr>
            <sz val="11"/>
            <color rgb="FF000000"/>
            <rFont val="Calibri"/>
            <family val="2"/>
            <scheme val="minor"/>
          </rPr>
          <t>1) 29/04/2022 - CIGD 7
Solicitud de creación de actividad</t>
        </r>
      </text>
    </comment>
    <comment ref="F217" authorId="0" shapeId="0" xr:uid="{00000000-0006-0000-0000-000095000000}">
      <text>
        <r>
          <rPr>
            <sz val="11"/>
            <color rgb="FF000000"/>
            <rFont val="Calibri"/>
            <family val="2"/>
            <scheme val="minor"/>
          </rPr>
          <t>1) 29/04/2022 - CIGD 7
Solicitud modificación de entregable
Antes-
Entregable: PEC actualizado y aprobado por CIGD</t>
        </r>
      </text>
    </comment>
    <comment ref="F221" authorId="0" shapeId="0" xr:uid="{00000000-0006-0000-0000-000096000000}">
      <text>
        <r>
          <rPr>
            <sz val="11"/>
            <color rgb="FF000000"/>
            <rFont val="Calibri"/>
            <family val="2"/>
            <scheme val="minor"/>
          </rPr>
          <t>1) 29/04/2022 - CIGD 7
Solicitud modificación de entregable y programación
Antes-
Entregable: Reportes trimestrales de avances de las actividades con evidencias
Programación: M4, M7:1, M10:1</t>
        </r>
      </text>
    </comment>
    <comment ref="F222" authorId="0" shapeId="0" xr:uid="{00000000-0006-0000-0000-000097000000}">
      <text>
        <r>
          <rPr>
            <sz val="11"/>
            <color rgb="FF000000"/>
            <rFont val="Calibri"/>
            <family val="2"/>
            <scheme val="minor"/>
          </rPr>
          <t>1) 29/04/2022 - CIGD 7
Solicitud modificación de entregable y programación
Antes- 
Entregables: Reportes de cumplimiento con soportes del según el Plan
Programación: M4:1, M8:1, M12:1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L5" authorId="0" shapeId="0" xr:uid="{00000000-0006-0000-1100-000001000000}">
      <text>
        <r>
          <rPr>
            <sz val="11"/>
            <color rgb="FF000000"/>
            <rFont val="Calibri"/>
            <family val="2"/>
            <scheme val="minor"/>
          </rPr>
          <t>@lcparra@inm.gov.co Hola Carolina, por favor revisar esta observación. 
Un saludo,
_Asignado a Leidy Carolina Parra Silva_
	-Daniel Julian Romero García
Hola Carolina, te recuerdo esta observación. Un saludo.
	-Daniel Julian Romero Garcia
Hola Daniel, no me sale el comentario. Por favor me indicas cual es? gracias
	-Leidy Carolina Parra Silva
Hola Carolina, es la celda AL5. La observación.
	-Daniel Julian Romero Garcia</t>
        </r>
      </text>
    </comment>
    <comment ref="S6" authorId="0" shapeId="0" xr:uid="{00000000-0006-0000-1100-000002000000}">
      <text>
        <r>
          <rPr>
            <sz val="11"/>
            <color rgb="FF000000"/>
            <rFont val="Calibri"/>
            <family val="2"/>
            <scheme val="minor"/>
          </rPr>
          <t>@lcparra@inm.gov.co 
Hola Carolina, en el excel del soporte se relacionan 7 laboratorios. Me ayudas a confirmar porfa.
_Asignado a Leidy Carolina Parra Silva_
	-Daniel Julian Romero García
Hola Daniel, claro que si. Te cuento que para este indicador solo se contabilizan lo laboratorios acreditados, y para el mes de feb efectivamente son 7 laboratorios de los cuales son:
5 acreditados nacionales (se contabiliza en acreditados)
1 acreditado internacional (no se contabiliza)
1 no acreditado. 
Esta información se valida en el Excel adjunto en la columna con nombre acreditado, donde filtras la información y validas acreditados y no acreditados.
	-Leidy Carolina Parra Silva</t>
        </r>
      </text>
    </comment>
    <comment ref="Y7" authorId="0" shapeId="0" xr:uid="{00000000-0006-0000-1100-000003000000}">
      <text>
        <r>
          <rPr>
            <sz val="11"/>
            <color rgb="FF000000"/>
            <rFont val="Calibri"/>
            <family val="2"/>
            <scheme val="minor"/>
          </rPr>
          <t>@lcparra@inm.gov.co Hola Carolina, por favor revisar las fechas en las observaciones. Gracias.
_Asignado a Leidy Carolina Parra Silva_
	-Daniel Julian Romero García
@djromero@inm.gov.co Observaciones:
El concepto de evaluación técnica y financiera del contrato No. 888-2020, se envió a la entidad el 28 de febrero de 2022, sin embargo, el informe cuenta con fecha del año 2021. Esto se debe a los cambios internos que se estaban dando en MinCiencias en su momento de cambios de supervisor; es decir que el concepto se entrego a la entidad en la presente vigencia siendo este un concepto de 2021.
_Reasignada a Daniel Julian Romero García_
	-Leidy Carolina Parra Silva</t>
        </r>
      </text>
    </comment>
    <comment ref="Z7" authorId="0" shapeId="0" xr:uid="{00000000-0006-0000-1100-000004000000}">
      <text>
        <r>
          <rPr>
            <sz val="11"/>
            <color rgb="FF000000"/>
            <rFont val="Calibri"/>
            <family val="2"/>
            <scheme val="minor"/>
          </rPr>
          <t>@djromero@inm.gov.co @mrrubio@inm.gov.co 
Hola Daniel, agradezco nos cuentes si la observación relacionada ya fue subsanada.
_Asignado a Daniel Julian Romero García_
	-Leidy Carolina Parra Silva
_Marcado como completado_
	-Leidy Carolina Parra Silva
_Reabierto_
Hola Carolina. Sí, observación ajustada. Gracias.
	-Daniel Julian Romero García</t>
        </r>
      </text>
    </comment>
    <comment ref="AL7" authorId="0" shapeId="0" xr:uid="{00000000-0006-0000-1100-000005000000}">
      <text>
        <r>
          <rPr>
            <sz val="11"/>
            <color rgb="FF000000"/>
            <rFont val="Calibri"/>
            <family val="2"/>
            <scheme val="minor"/>
          </rPr>
          <t>@lcparra@inm.gov.co Hola Carolina, por favor revisar esta observación. 
Un saludo,
_Asignado a Leidy Carolina Parra Silva_
	-Daniel Julian Romero García
@djromero@inm.gov.co Hola Daniel buenas tardes, de manera atenta informo que se se ajustó el último párrafo del avance y se adjunto la evidencia "Correo de Instituto Nacional de Metrolo...-2020 (anexos radicado 20222430260532).pdf"
_Reasignada a Daniel Julian Romero García_
	-Leidy Carolina Parra Silva</t>
        </r>
      </text>
    </comment>
    <comment ref="V12" authorId="0" shapeId="0" xr:uid="{00000000-0006-0000-1100-000006000000}">
      <text>
        <r>
          <rPr>
            <sz val="11"/>
            <color rgb="FF000000"/>
            <rFont val="Calibri"/>
            <family val="2"/>
            <scheme val="minor"/>
          </rPr>
          <t>@lcparra@inm.gov.co Hola Carolina, se sugiere incluir como soporte el documento de términos de referencia
_Asignado a Leidy Carolina Parra Silva_
	-Daniel Julian Romero Garcia
Hola Daniel, a la fecha no es viable adjuntar los términos de referencia porque el documento se encuentra en construcción, y al ser términos de referencia donde se presentarán varios laboratorios no sería conveniente que conocieran la información aún sin ser la versión final.
	-Leidy Carolina Parra Silva</t>
        </r>
      </text>
    </comment>
    <comment ref="AV12" authorId="0" shapeId="0" xr:uid="{00000000-0006-0000-1100-000007000000}">
      <text>
        <r>
          <rPr>
            <sz val="11"/>
            <color rgb="FF000000"/>
            <rFont val="Calibri"/>
            <family val="2"/>
            <scheme val="minor"/>
          </rPr>
          <t>@lcparra@inm.gov.co Por favor reportar la magnitud. La meta del año es el 15% restante del 100% programado en el cuatrienio.
_Asignado a Leidy Carolina Parra Silva_
	-Daniel Julian Romero Garcia</t>
        </r>
      </text>
    </comment>
    <comment ref="AE13" authorId="0" shapeId="0" xr:uid="{00000000-0006-0000-1100-000008000000}">
      <text>
        <r>
          <rPr>
            <sz val="11"/>
            <color rgb="FF000000"/>
            <rFont val="Calibri"/>
            <family val="2"/>
            <scheme val="minor"/>
          </rPr>
          <t>@plsanchez@inm.gov.co Hola Paula, cómo vas? Paula, porfa actualizar el reporte de este indicador. Gracias.
_Asignado a Deleted user_
	-Daniel Julian Romero Garcia
Ya quedo actualizado
	-Deleted user</t>
        </r>
      </text>
    </comment>
    <comment ref="AV14" authorId="0" shapeId="0" xr:uid="{00000000-0006-0000-1100-000009000000}">
      <text>
        <r>
          <rPr>
            <sz val="11"/>
            <color rgb="FF000000"/>
            <rFont val="Calibri"/>
            <family val="2"/>
            <scheme val="minor"/>
          </rPr>
          <t>@lcparra@inm.gov.co Se elimina el 100% reportado, ya que en noviembre se reportó la magnitud 1 para el cumplimiento de la meta.
_Asignado a Leidy Carolina Parra Silva_
	-Daniel Julian Romero Garcia</t>
        </r>
      </text>
    </comment>
    <comment ref="Y15" authorId="0" shapeId="0" xr:uid="{00000000-0006-0000-1100-00000A000000}">
      <text>
        <r>
          <rPr>
            <sz val="11"/>
            <color rgb="FF000000"/>
            <rFont val="Calibri"/>
            <family val="2"/>
            <scheme val="minor"/>
          </rPr>
          <t>@yubonilla@inm.gov.co Hola Yudercy, por favor revisar los soportes. No se encuentran en la carpeta. Gracias.
_Asignado a Deleted user_
	-Daniel Julian Romero García
_Marcado como completado_
	-Deleted user
_Reabierto_
Hola, ya quedo los soportes subidos
	-Deleted user</t>
        </r>
      </text>
    </comment>
    <comment ref="S16" authorId="0" shapeId="0" xr:uid="{00000000-0006-0000-1100-00000B000000}">
      <text>
        <r>
          <rPr>
            <sz val="11"/>
            <color rgb="FF000000"/>
            <rFont val="Calibri"/>
            <family val="2"/>
            <scheme val="minor"/>
          </rPr>
          <t>@djromero@inm.gov.co seguimiento realizado
_Asignado a Daniel Julian Romero García_
	-Nubia Milena Rodriguez Roberto</t>
        </r>
      </text>
    </comment>
    <comment ref="AB16" authorId="0" shapeId="0" xr:uid="{00000000-0006-0000-1100-00000C000000}">
      <text>
        <r>
          <rPr>
            <sz val="11"/>
            <color rgb="FF000000"/>
            <rFont val="Calibri"/>
            <family val="2"/>
            <scheme val="minor"/>
          </rPr>
          <t>@djromero@inm.gov.co, seguimiento reportado.
_Asignado a Daniel Julian Romero García_
	-Nubia Milena Rodriguez Roberto</t>
        </r>
      </text>
    </comment>
    <comment ref="AF17" authorId="0" shapeId="0" xr:uid="{00000000-0006-0000-1100-00000D000000}">
      <text>
        <r>
          <rPr>
            <sz val="11"/>
            <color rgb="FF000000"/>
            <rFont val="Calibri"/>
            <family val="2"/>
            <scheme val="minor"/>
          </rPr>
          <t>@lcparra@inm.gov.co 
@yubonilla@inm.gov.co 
@plsanchez@inm.gov.co 
Buenas tardes compañeras. Por favor actualizar el reporte para este indicador. Gracias.
_Asignado a Leidy Carolina Parra Silva_
	-Daniel Julian Romero Garcia
La información correspondiente a la SMQB se encuentra actualizada
	-Deleted user
@djromero@inm.gov.co Buenas tardes Daniel, desde la SSM no se ofertan los  nuevos servicios. Sin embargo lo que se realiza es la comercialización de los mismos, y para mes de julio no se realizaron solicitudes por parte de las SMF y SMQB.
_Reasignada a Daniel Julian Romero García_
	-Leidy Carolina Parra Silva</t>
        </r>
      </text>
    </comment>
    <comment ref="AL17" authorId="0" shapeId="0" xr:uid="{00000000-0006-0000-1100-00000E000000}">
      <text>
        <r>
          <rPr>
            <sz val="11"/>
            <color rgb="FF000000"/>
            <rFont val="Calibri"/>
            <family val="2"/>
            <scheme val="minor"/>
          </rPr>
          <t>@lcparra@inm.gov.co Hola Carolina, por favor revisar esta observación. 
Un saludo,
_Asignado a Leidy Carolina Parra Silva_
	-Daniel Julian Romero García</t>
        </r>
      </text>
    </comment>
    <comment ref="AF19" authorId="0" shapeId="0" xr:uid="{00000000-0006-0000-1100-00000F000000}">
      <text>
        <r>
          <rPr>
            <sz val="11"/>
            <color rgb="FF000000"/>
            <rFont val="Calibri"/>
            <family val="2"/>
            <scheme val="minor"/>
          </rPr>
          <t>@msruiz@inm.gov.co Hola María Soledad. Por favor ajustar el soporte. Gracias.
_Asignado a Deleted user_
	-Daniel Julian Romero Garcia
Daniel buenas tardes el soporte se debe ajustar en que, que pena.
--
*María Soledad Ruiz Rodríguez*
Profesional Especializado
Coordinadora de Servicios Administrativos.
Secretaria General
Instituto Nacional de Metrología de Colombia
*Teléfono:* (57-1) 2542222 Ext.
*Página Web*: www.inm.gov.co
Av. Cra 50 No 26-55 Int. 2 CAN
*Bogotá, D.C., Colombia*
El lun, 11 jul 2022 a las 13:24, Daniel Julian Romero G... (Hojas de
	-Deleted user
Hola María Soledad. El soporte de junio corresponde a Abril
	-Daniel Julian Romero Garcia
Daniel buenas tardes ya quedo modifico quedo atenta a sus comentarios.
	-Deleted user</t>
        </r>
      </text>
    </comment>
    <comment ref="AW19" authorId="0" shapeId="0" xr:uid="{00000000-0006-0000-1100-000010000000}">
      <text>
        <r>
          <rPr>
            <sz val="11"/>
            <color rgb="FF000000"/>
            <rFont val="Calibri"/>
            <family val="2"/>
            <scheme val="minor"/>
          </rPr>
          <t>@msruiz@inm.gov.co Hola María Soledad, por favor reportar este indicador. Gracias.
_Asignado a Deleted user_
	-Daniel Julian Romero Garcia</t>
        </r>
      </text>
    </comment>
    <comment ref="AQ21" authorId="0" shapeId="0" xr:uid="{00000000-0006-0000-1100-000011000000}">
      <text>
        <r>
          <rPr>
            <sz val="11"/>
            <color rgb="FF000000"/>
            <rFont val="Calibri"/>
            <family val="2"/>
            <scheme val="minor"/>
          </rPr>
          <t>@msruiz@inm.gov.co Hola M Soledad, por favor revisar el soporte de la carpeta. No corresponde al plan de austeridad. Gracias.
_Asignado a Deleted user_
	-Daniel Julian Romero García</t>
        </r>
      </text>
    </comment>
    <comment ref="Q22" authorId="0" shapeId="0" xr:uid="{00000000-0006-0000-1100-000012000000}">
      <text>
        <r>
          <rPr>
            <sz val="11"/>
            <color rgb="FF000000"/>
            <rFont val="Calibri"/>
            <family val="2"/>
            <scheme val="minor"/>
          </rPr>
          <t>@dannismar516@hotmail.com Hola Diana, buenos días. Te recuerdo el reporte de este indicador. Un saludo.
_Asignado a Couldn’t load user_
	-Daniel Julian Romero Garcia</t>
        </r>
      </text>
    </comment>
    <comment ref="AL22" authorId="0" shapeId="0" xr:uid="{00000000-0006-0000-1100-000013000000}">
      <text>
        <r>
          <rPr>
            <sz val="11"/>
            <color rgb="FF000000"/>
            <rFont val="Calibri"/>
            <family val="2"/>
            <scheme val="minor"/>
          </rPr>
          <t>@dmfernandez@inm.gov.co Hola Diana, por favor revisar esta observación.  
Un saludo,
_Asignado a Deleted user_
	-Daniel Julian Romero García
Daniel Julian buenos días. Ya revise el seguimiento y te confirmo que el avance si se encuentra en un 65%. AVANCE ENERO 0%, AVANCE FEBRERO 6%, AVANCE MARZO	12%, AVANCE ABRIL 7%, AVANCE MAYO 9%, AVANCE JUNIO 11%, AVANCE JULIO 3%, AVANCE AGOSTO	17%
	-Deleted user
Hola Diana, en el seguimiento al PES (esta misma hoja de cálculo de Google Sheets)  se reportaron en marzo y abril (celdas U22 y X22) avances distintos a lo que describes. Por favor enviar alcance a los ajustes a que hayan lugar para poder escalar ante el MinCIT el ajuste en la plataforma ER+. Un saludo,
	-Daniel Julian Romero Garcia
Daniel buenos días. Revisando el tema con el jefe Luis Gabriel, te comento que en el primer trimestre de la vigencia 2022 se sobrevaloro el avance en una de las actividades asociadas al PETI. Al hacer el análisis del trimestre y de acuerdo con lo reportado al PA se hizo el ajuste pertinente lo que llevo a que el avance total disminuyera. Desde este punto de vista el avance real para el mes de marzo fue del 12%. Para el mes de abril el avance real fue del 7%, aquí hay es mas un tema de redondeo de cifras. Agradecemos tu gestión para escalar el tema al MinCIT.
	-Deleted user</t>
        </r>
      </text>
    </comment>
    <comment ref="AK23" authorId="0" shapeId="0" xr:uid="{00000000-0006-0000-1100-000014000000}">
      <text>
        <r>
          <rPr>
            <sz val="11"/>
            <color rgb="FF000000"/>
            <rFont val="Calibri"/>
            <family val="2"/>
            <scheme val="minor"/>
          </rPr>
          <t>@msruiz@inm.gov.co Hola M Soledad, por favor incluir el reporte a este indicador. Un saludo,
_Asignado a Deleted user_
	-Daniel Julian Romero García</t>
        </r>
      </text>
    </comment>
    <comment ref="P24" authorId="0" shapeId="0" xr:uid="{00000000-0006-0000-1100-000015000000}">
      <text>
        <r>
          <rPr>
            <sz val="11"/>
            <color rgb="FF000000"/>
            <rFont val="Calibri"/>
            <family val="2"/>
            <scheme val="minor"/>
          </rPr>
          <t>Daniel Romero: 
El reporte de este mes corresponde al 8,23% al ponderarlo con la meta anual del 100%.
100% / 12 = 8.33%
8,33% * 0.988 = 8,23</t>
        </r>
      </text>
    </comment>
    <comment ref="R24" authorId="0" shapeId="0" xr:uid="{00000000-0006-0000-1100-000016000000}">
      <text>
        <r>
          <rPr>
            <sz val="11"/>
            <color rgb="FF000000"/>
            <rFont val="Calibri"/>
            <family val="2"/>
            <scheme val="minor"/>
          </rPr>
          <t>Daniel Romero: 
El reporte de este mes corresponde al 8,27% al ponderarlo con la meta anual del 100%.
100% / 12 = 8.33%
8,33% * 0.993 = 8,27
Acumulado: 16,5</t>
        </r>
      </text>
    </comment>
    <comment ref="U24" authorId="0" shapeId="0" xr:uid="{00000000-0006-0000-1100-000017000000}">
      <text>
        <r>
          <rPr>
            <sz val="11"/>
            <color rgb="FF000000"/>
            <rFont val="Calibri"/>
            <family val="2"/>
            <scheme val="minor"/>
          </rPr>
          <t>Daniel Romero: 
El reporte de este mes corresponde al 8,33% al ponderarlo con la meta anual del 100%.
100% / 12 = 8.33%
8,33% *1 = 8,33
Acumulado: 8,23 + 8,27 + 8,33 = 24,83%</t>
        </r>
      </text>
    </comment>
    <comment ref="X24" authorId="0" shapeId="0" xr:uid="{00000000-0006-0000-1100-000018000000}">
      <text>
        <r>
          <rPr>
            <sz val="11"/>
            <color rgb="FF000000"/>
            <rFont val="Calibri"/>
            <family val="2"/>
            <scheme val="minor"/>
          </rPr>
          <t>Daniel Romero: 
El reporte de este mes corresponde al 8,33% al ponderarlo con la meta anual del 100%.
100% / 12 = 8.33%
8,33% *1 = 8,33
Acumulado: 8,23 + 8,27 + 8,33 + 8,33= 33,16%</t>
        </r>
      </text>
    </comment>
    <comment ref="AA24" authorId="0" shapeId="0" xr:uid="{00000000-0006-0000-1100-000019000000}">
      <text>
        <r>
          <rPr>
            <sz val="11"/>
            <color rgb="FF000000"/>
            <rFont val="Calibri"/>
            <family val="2"/>
            <scheme val="minor"/>
          </rPr>
          <t>Daniel Romero: 
El reporte de este mes corresponde al 8,33% al ponderarlo con la meta anual del 100%.
100% / 12 = 8.33%
8,33% *1 = 8,33
Acumulado: 8,23 + 8,27 + 8,33 + 8,33 + 8,33= 41,49%</t>
        </r>
      </text>
    </comment>
    <comment ref="AD24" authorId="0" shapeId="0" xr:uid="{00000000-0006-0000-1100-00001A000000}">
      <text>
        <r>
          <rPr>
            <sz val="11"/>
            <color rgb="FF000000"/>
            <rFont val="Calibri"/>
            <family val="2"/>
            <scheme val="minor"/>
          </rPr>
          <t>Daniel Romero: 
El reporte de este mes corresponde al 7,87% al ponderarlo con la meta anual del 100%.
100% / 12 = 8.33%
8,33% *0,9342 = 7,87
Acumulado: 8,23 + 8,27 + 8,33 + 8,33 + 8,33 + 7,87= 49,36%</t>
        </r>
      </text>
    </comment>
    <comment ref="AG24" authorId="0" shapeId="0" xr:uid="{00000000-0006-0000-1100-00001B000000}">
      <text>
        <r>
          <rPr>
            <sz val="11"/>
            <color rgb="FF000000"/>
            <rFont val="Calibri"/>
            <family val="2"/>
            <scheme val="minor"/>
          </rPr>
          <t>Daniel Romero: 
El reporte de este mes corresponde al 6,83% al ponderarlo con la meta anual del 100%.
100% / 12 = 8.33%
8,33% *0,82 = 6,83
Acumulado: 8,23 + 8,27 + 8,33 + 8,33 + 8,33 + 7,87+6,83= 55,66%</t>
        </r>
      </text>
    </comment>
    <comment ref="AJ24" authorId="0" shapeId="0" xr:uid="{00000000-0006-0000-1100-00001C000000}">
      <text>
        <r>
          <rPr>
            <sz val="11"/>
            <color rgb="FF000000"/>
            <rFont val="Calibri"/>
            <family val="2"/>
            <scheme val="minor"/>
          </rPr>
          <t>Daniel Romero:
El reporte de este mes corresponde al 7,83% al ponderarlo con la meta anual del 100%.
100% / 12 = 8.33%
8,33% *0,94 = 7,83
Acumulado: 8,23 + 8,27 + 8,33 + 8,33 + 8,33 + 7,87+6,83+7,83= 64,02%</t>
        </r>
      </text>
    </comment>
    <comment ref="AM24" authorId="0" shapeId="0" xr:uid="{00000000-0006-0000-1100-00001D000000}">
      <text>
        <r>
          <rPr>
            <sz val="11"/>
            <color rgb="FF000000"/>
            <rFont val="Calibri"/>
            <family val="2"/>
            <scheme val="minor"/>
          </rPr>
          <t>Daniel Romero:
El reporte de este mes corresponde al 7,83% al ponderarlo con la meta anual del 100%.
100% / 12 = 8.33%
8,33% *0,98 = 8,16
Acumulado: 8,23 + 8,27 + 8,33 + 8,33 + 8,33 + 7,87+6,83+7,83+8,16= 72,18%</t>
        </r>
      </text>
    </comment>
    <comment ref="AP24" authorId="0" shapeId="0" xr:uid="{00000000-0006-0000-1100-00001E000000}">
      <text>
        <r>
          <rPr>
            <sz val="11"/>
            <color rgb="FF000000"/>
            <rFont val="Calibri"/>
            <family val="2"/>
            <scheme val="minor"/>
          </rPr>
          <t>Daniel Romero:
El reporte de este mes corresponde al 8,16% al ponderarlo con la meta anual del 100%.
100% / 12 = 8.33%
8,33% *0,98 = 8,16
Acumulado: 8,23 + 8,27 + 8,33 + 8,33 + 8,33 + 7,87+6,83+7,83+8,16+8,16= 80,34%</t>
        </r>
      </text>
    </comment>
    <comment ref="AS24" authorId="0" shapeId="0" xr:uid="{00000000-0006-0000-1100-00001F000000}">
      <text>
        <r>
          <rPr>
            <sz val="11"/>
            <color rgb="FF000000"/>
            <rFont val="Calibri"/>
            <family val="2"/>
            <scheme val="minor"/>
          </rPr>
          <t>Daniel Romero:
El reporte de este mes corresponde al 8,16% al ponderarlo con la meta anual del 100%.
100% / 12 = 8.33%
8,33% *0,93 = 8,16
Acumulado: 8,23 + 8,27 + 8,33 + 8,33 + 8,33 + 7,87+6,83+7,83+8,16+8,16+7,75= 88,09%</t>
        </r>
      </text>
    </comment>
    <comment ref="AV24" authorId="0" shapeId="0" xr:uid="{00000000-0006-0000-1100-000020000000}">
      <text>
        <r>
          <rPr>
            <sz val="11"/>
            <color rgb="FF000000"/>
            <rFont val="Calibri"/>
            <family val="2"/>
            <scheme val="minor"/>
          </rPr>
          <t>Daniel Romero:
El reporte de este mes corresponde al 8,18% al ponderarlo con la meta anual del 100%.
100% / 12 = 8.33%
8,33% *0,982 = 8,18
Acumulado: 8,23 + 8,27 + 8,33 + 8,33 + 8,33 + 7,87+6,83+7,83+8,16+8,16+7,75+8,18= 96,27%</t>
        </r>
      </text>
    </comment>
    <comment ref="AE25" authorId="0" shapeId="0" xr:uid="{00000000-0006-0000-1100-000021000000}">
      <text>
        <r>
          <rPr>
            <sz val="11"/>
            <color rgb="FF000000"/>
            <rFont val="Calibri"/>
            <family val="2"/>
            <scheme val="minor"/>
          </rPr>
          <t>@lcparra@inm.gov.co Hola Carolina, porfa revisar el avance cualitativo. En el historial de cambios el usuario "Relación con el Ciudadano" eliminó lo que estaba escrito. Un saludo,
_Asignado a Leidy Carolina Parra Silva_
	-Daniel Julian Romero Garcia
@djromero@inm.gov.co Hola Daniel, deje el reporte del mes de junio realizado por el grupo de I+D+i.
_Reasignada a Daniel Julian Romero García_
	-Leidy Carolina Parra Silva</t>
        </r>
      </text>
    </comment>
    <comment ref="D26" authorId="0" shapeId="0" xr:uid="{00000000-0006-0000-1100-000022000000}">
      <text>
        <r>
          <rPr>
            <sz val="11"/>
            <color rgb="FF000000"/>
            <rFont val="Calibri"/>
            <family val="2"/>
            <scheme val="minor"/>
          </rPr>
          <t>1) 29/04/2022
Solicitud modificación de responsable. 
Antes: 
SG - TH
SMF
SSMRC</t>
        </r>
      </text>
    </comment>
    <comment ref="AF26" authorId="0" shapeId="0" xr:uid="{00000000-0006-0000-1100-000023000000}">
      <text>
        <r>
          <rPr>
            <sz val="11"/>
            <color rgb="FF000000"/>
            <rFont val="Calibri"/>
            <family val="2"/>
            <scheme val="minor"/>
          </rPr>
          <t>@lcparra@inm.gov.co Hola Carolina. Por favor tener en cuenta este comentario. Un saludo,
_Asignado a Leidy Carolina Parra Silva_
	-Daniel Julian Romero Garcia
@djromero@inm.gov.co Los servidores que participaron en el espacio de innovación son: 82 personas. Esta información se puede validar en las listas de asistencias adjuntas al presente reporte (mes de junio).
_Reasignada a Daniel Julian Romero García_
	-Leidy Carolina Parra Silva
Hola Carolina, me refiero a la meta anual de servidores públicos con la que se calcula el porcentaje de participación. Si el avance porcentual fue del 45%, con una participación de 82 servidores, la meta anual correspondería a 182 servidores públicos. Esas serían las variables que deberíamos incluir en el reporte mensual. Quedo pendiente a tu confirmación. Gracias Carolina.
	-Daniel Julian Romero Garcia
@ybriceno@inm.gov.co @llrios@inm.gov.co 
Cordial saludo estimadas, de manera atenta me permito compartirles el comentario de @djromero@inm.gov.co 
"Hola Carolina, me refiero a la meta anual de servidores públicos con la que se calcula el porcentaje de participación. Si el avance porcentual fue del 45% (mes de junio), con una participación de 82 servidores, la meta anual correspondería a 182 servidores públicos. Esas serían las variables que deberíamos incluir en el reporte mensual. Quedo pendiente a tu confirmación. 
Agradezco revisar este tema para definir el número de servidores públicos del sector que participan en espacio.
Quedo atenta a sus  comentarios y de reunirnos si es el caso.
_Reasignada a Deleted user_
	-Leidy Carolina Parra Silva</t>
        </r>
      </text>
    </comment>
    <comment ref="AW27" authorId="0" shapeId="0" xr:uid="{00000000-0006-0000-1100-000024000000}">
      <text>
        <r>
          <rPr>
            <sz val="11"/>
            <color rgb="FF000000"/>
            <rFont val="Calibri"/>
            <family val="2"/>
            <scheme val="minor"/>
          </rPr>
          <t>@msruiz@inm.gov.co Hola María Soledad, por favor reportar este indicador. Gracias.
_Asignado a Deleted user_
	-Daniel Julian Romero Garcia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tc={CDFAEB0E-127E-4C71-8359-F2008CE0BD67}</author>
    <author>tc={3920AAA7-3ED6-414B-92FF-82A39B5CA1F7}</author>
    <author>tc={859A60B2-6D78-4304-9D2E-11EFD5DB0045}</author>
    <author>tc={F50083CE-6AEA-47A0-92C3-96F1A31E6142}</author>
    <author>tc={FF8D9601-DF3A-4D16-A769-4A03D0CFDC5B}</author>
    <author>tc={D7FE4A89-6E04-4506-9183-D03E4BC0C53E}</author>
    <author>tc={281A328F-DE37-4F86-8E9B-075FA98FDA03}</author>
    <author>tc={02F8FE92-B089-4CF1-BA6D-FC6D9E3761FD}</author>
    <author>tc={ABB75F2D-D517-4041-834A-BF4BA5AD5B45}</author>
    <author>tc={548C6E08-20E9-40A4-99D9-2159AC574194}</author>
    <author>tc={0BF775EB-FF59-4219-858E-35B4D18B6669}</author>
    <author>tc={581EE323-744A-442B-BE94-63FC373C6426}</author>
    <author>tc={A3400B7F-F8F5-4903-B4DD-61A5DF04914D}</author>
    <author>tc={E3A345F4-EB19-421C-B3CB-CD82522385AE}</author>
    <author>tc={748995D1-EB4E-4A6D-B21F-09C633C99FEF}</author>
    <author>tc={D6A09524-39DD-4B63-B7F6-CD2A1021B3B3}</author>
    <author>tc={D30495D1-9AE3-4020-A2AF-655A1DA1BD52}</author>
    <author>tc={BC579B0A-65EA-4E6C-A14F-26276E2FBD84}</author>
    <author>tc={4304CCC2-1CEC-44C7-A42E-250A9779A5BC}</author>
    <author>tc={2983AC71-3C22-4D1B-BD62-82A4D722300A}</author>
    <author>tc={04B78B96-2DA0-49DD-8EE0-455C92119ACB}</author>
    <author>tc={BB89599F-8D27-458F-A406-BE7BC81758A6}</author>
    <author>tc={49F13BFE-3839-442E-B0F5-A68545058FBB}</author>
    <author>tc={A208393A-F334-413F-8D8F-61CE627658DD}</author>
    <author>tc={0D33279B-2A83-4E06-9423-3C1AD887EB41}</author>
    <author>tc={EA5A5149-51AD-44D3-BE0E-FD9FD0EC4548}</author>
    <author>tc={6C56BB6B-FEB3-4A04-A3EE-68B6BD9CBD66}</author>
    <author>tc={31720C79-DEDF-47D1-A895-803D75CA81AA}</author>
  </authors>
  <commentList>
    <comment ref="CM5" authorId="0" shapeId="0" xr:uid="{CDFAEB0E-127E-4C71-8359-F2008CE0BD67}">
      <text>
        <t xml:space="preserve">[Threaded comment]
Your version of Excel allows you to read this threaded comment; however, any edits to it will get removed if the file is opened in a newer version of Excel. Learn more: https://go.microsoft.com/fwlink/?linkid=870924
Comment:
    @Sebastian Gil Herrera @Edgar Javier Pinilla Feria </t>
      </text>
    </comment>
    <comment ref="CM7" authorId="1" shapeId="0" xr:uid="{3920AAA7-3ED6-414B-92FF-82A39B5CA1F7}">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@Leidy Carolina Parra Silva tener en cuenta para los próximos reportes la caracterización de los avances del evento ,metrocol como (cronogramas, invitaciones etc.)
Reply:
    @Luis Angel Alberto Maestre Gutierrez Para este indicador quien reporta es la DG.
Reply:
    @Andrea del Pilar García-Herreros Nariño @Karol Viviana Romero Jimenez Por favor reportar el avance respectivo de comunicaciones y divulgaciones en las diferentes redes sociales y eventos (1. Día Mundial de Metrología y 2. Metrocol).</t>
      </text>
    </comment>
    <comment ref="CM8" authorId="2" shapeId="0" xr:uid="{859A60B2-6D78-4304-9D2E-11EFD5DB0045}">
      <text>
        <t xml:space="preserve">[Threaded comment]
Your version of Excel allows you to read this threaded comment; however, any edits to it will get removed if the file is opened in a newer version of Excel. Learn more: https://go.microsoft.com/fwlink/?linkid=870924
Comment:
    @Luis Felipe Hernandez Zambrano </t>
      </text>
    </comment>
    <comment ref="B9" authorId="3" shapeId="0" xr:uid="{F50083CE-6AEA-47A0-92C3-96F1A31E6142}">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@Luis Angel Alberto Maestre Gutierrez @Daniel Julian Romero García enviar correo a los procesos responsables.</t>
      </text>
    </comment>
    <comment ref="H10" authorId="4" shapeId="0" xr:uid="{FF8D9601-DF3A-4D16-A769-4A03D0CFDC5B}">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@Leidy Carolina Parra Silva ajustar los avances de acuerdo con la descripción del indicador relacionando las actividades donde participe el INM.</t>
      </text>
    </comment>
    <comment ref="BY10" authorId="5" shapeId="0" xr:uid="{D7FE4A89-6E04-4506-9183-D03E4BC0C53E}">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@Daniel Julian Romero García de la OAP se entiende que esa resolución hace parte de normas </t>
      </text>
    </comment>
    <comment ref="CA10" authorId="6" shapeId="0" xr:uid="{281A328F-DE37-4F86-8E9B-075FA98FDA03}">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@Daniel Julian Romero García confirmar con cristancho si el documento entraría como reglamentos tecnicos </t>
      </text>
    </comment>
    <comment ref="CE10" authorId="7" shapeId="0" xr:uid="{02F8FE92-B089-4CF1-BA6D-FC6D9E3761FD}">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@Daniel Julian Romero García desde la OAP no se relaciona como evidencia del indicador, confirmar con cristancho </t>
      </text>
    </comment>
    <comment ref="CG10" authorId="8" shapeId="0" xr:uid="{ABB75F2D-D517-4041-834A-BF4BA5AD5B45}">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@Daniel Julian Romero García confirmar entregables y validar si aplica como magnitud para reportar</t>
      </text>
    </comment>
    <comment ref="CI10" authorId="9" shapeId="0" xr:uid="{548C6E08-20E9-40A4-99D9-2159AC574194}">
      <text>
        <t xml:space="preserve">[Threaded comment]
Your version of Excel allows you to read this threaded comment; however, any edits to it will get removed if the file is opened in a newer version of Excel. Learn more: https://go.microsoft.com/fwlink/?linkid=870924
Comment:
    OAP la evidencia si aplica como seminarios realizados de divulgación </t>
      </text>
    </comment>
    <comment ref="CK10" authorId="10" shapeId="0" xr:uid="{0BF775EB-FF59-4219-858E-35B4D18B6669}">
      <text>
        <t xml:space="preserve">[Threaded comment]
Your version of Excel allows you to read this threaded comment; however, any edits to it will get removed if the file is opened in a newer version of Excel. Learn more: https://go.microsoft.com/fwlink/?linkid=870924
Comment:
    Se entiende que el servicio de calidad de energía entraría en la categoría de desarrollo tecnológico e innovación </t>
      </text>
    </comment>
    <comment ref="CM10" authorId="11" shapeId="0" xr:uid="{581EE323-744A-442B-BE94-63FC373C6426}">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@Wilson Roberto Baron Cortes </t>
      </text>
    </comment>
    <comment ref="CL13" authorId="12" shapeId="0" xr:uid="{A3400B7F-F8F5-4903-B4DD-61A5DF04914D}">
      <text>
        <t xml:space="preserve">[Threaded comment]
Your version of Excel allows you to read this threaded comment; however, any edits to it will get removed if the file is opened in a newer version of Excel. Learn more: https://go.microsoft.com/fwlink/?linkid=870924
Comment:
    aclarar último párrafo donde se indica la cantidad de servicios prestados en ensayos de actitud y servicios de calibración </t>
      </text>
    </comment>
    <comment ref="CM13" authorId="13" shapeId="0" xr:uid="{E3A345F4-EB19-421C-B3CB-CD82522385AE}">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@Angela Maria Rubiano Barrera </t>
      </text>
    </comment>
    <comment ref="BF14" authorId="14" shapeId="0" xr:uid="{748995D1-EB4E-4A6D-B21F-09C633C99FEF}">
      <text>
        <t xml:space="preserve">[Threaded comment]
Your version of Excel allows you to read this threaded comment; however, any edits to it will get removed if the file is opened in a newer version of Excel. Learn more: https://go.microsoft.com/fwlink/?linkid=870924
Comment:
    @Jhojan Sebastián Herreño Fraile @Lida Marcela Pedraza Vega 
Por favor diligenciar avances relacionados a este indicador hasta el mes de septiembre  </t>
      </text>
    </comment>
    <comment ref="CM14" authorId="15" shapeId="0" xr:uid="{D6A09524-39DD-4B63-B7F6-CD2A1021B3B3}">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@Wilson Roberto Baron Cortes @Michael Nicolas Vanoy Villamil. </t>
      </text>
    </comment>
    <comment ref="CS20" authorId="16" shapeId="0" xr:uid="{D30495D1-9AE3-4020-A2AF-655A1DA1BD52}">
      <text>
        <t xml:space="preserve">[Threaded comment]
Your version of Excel allows you to read this threaded comment; however, any edits to it will get removed if the file is opened in a newer version of Excel. Learn more: https://go.microsoft.com/fwlink/?linkid=870924
Comment:
    CONFIRMAR REPORTE DE EVIDENCIAS DE CAPACITACIONES </t>
      </text>
    </comment>
    <comment ref="CM23" authorId="17" shapeId="0" xr:uid="{BC579B0A-65EA-4E6C-A14F-26276E2FBD84}">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@Andrea del Pilar García-Herreros Nariño @Yeison Alonso Quiroga Moreno Hola compañeros buenas tardes, agradezco nos puedan ayudar con el reporte de avance correspondiente al mes de septiembre. 
De acuerdo a lo tratado con la OAP este reporte corresponde la medición y porcentaje de eficiencia de las pubicaciones y comunicaciones que salen del INM en caunto a los linenamientos del nuevo gobierno.</t>
      </text>
    </comment>
    <comment ref="CM24" authorId="18" shapeId="0" xr:uid="{4304CCC2-1CEC-44C7-A42E-250A9779A5BC}">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@Linda Karina Eulegelo Romero. Por favor reportar evidencia del porcentaje de avance de este indicador 
Reply:
    la evidencia se encuentra en la carpeta que compartiste</t>
      </text>
    </comment>
    <comment ref="CM25" authorId="19" shapeId="0" xr:uid="{2983AC71-3C22-4D1B-BD62-82A4D722300A}">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@Linda Karina Eulegelo Romero. Por favor gestionar el reporte cualitativo de los meses de enero a septiembre 
Reply:
    se realiza seguimiento y reporte de evidencias en la respectiva carpeta de onedrive</t>
      </text>
    </comment>
    <comment ref="CM26" authorId="20" shapeId="0" xr:uid="{04B78B96-2DA0-49DD-8EE0-455C92119ACB}">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@Linda Karina Eulegelo Romero. Por favor gestionar avance cualitativo de los meses de enero a septiembre
Reply:
    Se incluye seguimiento y reporte de evidencia en one drive</t>
      </text>
    </comment>
    <comment ref="CM27" authorId="21" shapeId="0" xr:uid="{BB89599F-8D27-458F-A406-BE7BC81758A6}">
      <text>
        <t xml:space="preserve">[Threaded comment]
Your version of Excel allows you to read this threaded comment; however, any edits to it will get removed if the file is opened in a newer version of Excel. Learn more: https://go.microsoft.com/fwlink/?linkid=870924
Comment:
    @Lida Marcela Pedraza Vega @Luz Dary Aguilera Patarroyo </t>
      </text>
    </comment>
    <comment ref="CM28" authorId="22" shapeId="0" xr:uid="{49F13BFE-3839-442E-B0F5-A68545058FBB}">
      <text>
        <t xml:space="preserve">[Threaded comment]
Your version of Excel allows you to read this threaded comment; however, any edits to it will get removed if the file is opened in a newer version of Excel. Learn more: https://go.microsoft.com/fwlink/?linkid=870924
Comment:
    @Lida Marcela Pedraza Vega @Luz Dary Aguilera Patarroyo </t>
      </text>
    </comment>
    <comment ref="CM32" authorId="23" shapeId="0" xr:uid="{A208393A-F334-413F-8D8F-61CE627658DD}">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@Leidy Carolina Parra Silva Por favor validar con la Subdirectora de SSMRC si el informe relacionado cumpliría con el reporte solicitado.</t>
      </text>
    </comment>
    <comment ref="CM34" authorId="24" shapeId="0" xr:uid="{0D33279B-2A83-4E06-9423-3C1AD887EB41}">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@Lida Marcela Pedraza Vega Por favor completar diligenciamiento </t>
      </text>
    </comment>
    <comment ref="CM35" authorId="25" shapeId="0" xr:uid="{EA5A5149-51AD-44D3-BE0E-FD9FD0EC4548}">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@Luz Dary Aguilera Patarroyo Por favor diligenciar el seguimiento </t>
      </text>
    </comment>
    <comment ref="CM41" authorId="26" shapeId="0" xr:uid="{6C56BB6B-FEB3-4A04-A3EE-68B6BD9CBD66}">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@Andrea del Pilar García-Herreros Nariño Andre porfa relacionar el avance frente la estrategía de comunicaciones a 30 de septiembre.</t>
      </text>
    </comment>
    <comment ref="Y42" authorId="27" shapeId="0" xr:uid="{31720C79-DEDF-47D1-A895-803D75CA81AA}">
      <text>
        <t xml:space="preserve">[Threaded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@Luis Angel Alberto Maestre Gutierrez por favor verificar ya que la meta es una (1) iniciativa al año no en cada trimestre. </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F11" authorId="0" shapeId="0" xr:uid="{00000000-0006-0000-0300-000001000000}">
      <text>
        <r>
          <rPr>
            <sz val="11"/>
            <color rgb="FF000000"/>
            <rFont val="Calibri"/>
            <family val="2"/>
            <scheme val="minor"/>
          </rPr>
          <t>1) 2023-05-18 - CIGD 7
Solicitud modificación de entregables 
ANTES:M3:(6) M 6:(12)
M9:(13) M12:(5 META:36
AHORA :M 6:(16) M9:(17)
M12:(10) META:49
1) 2023-07-18 - CIGD 10
Solicitud modificación de entregables 
ANTES: M 6:(16) M9:(17)
M12:(10) 
META:49
AHORA: M6: 16 M7: 3 M8: 5
M9: 14 M10: 3 M11:7
M12: 2
META:50
----
Revisar con TH la cantidad real de entregables. Parecen 51 en el plan. Así mismo, justar programación a periodicidad mensual a partir del mes 7. 
Ajustes para el 3er trimestre. Se debe presentar en CIGD en Junio.
	-Daniel Julian Romero García</t>
        </r>
      </text>
    </comment>
    <comment ref="F12" authorId="0" shapeId="0" xr:uid="{00000000-0006-0000-0300-000002000000}">
      <text>
        <r>
          <rPr>
            <sz val="11"/>
            <color rgb="FF000000"/>
            <rFont val="Calibri"/>
            <family val="2"/>
            <scheme val="minor"/>
          </rPr>
          <t>1) 2023-05-18 - CIGD 7
Solicitud modificación de entregables
ANTES:M3: 10M6: 20M9:
16M12: 14  META ANUAL: 60
AHORA:M3: 2M6: 10M9: 7
M12: 6  META ANUAL: 25
1) 2023-07-18 - CIGD 10
Solicitud modificación de entregables 
ANTES: M3: 2M6: 10M9: 7
M12: 6  
META ANUAL: 25
AHORA: M6(14), M7(2), M8(2),
M9(2) M10(1) M11(2) M12 (2)
META: 25 
----
Ajustar programación a periodicidad mensual a partir del mes 7. 
Ajustes para el 3er trimestre. Se debe presentar en CIGD en Junio.
	-Daniel Julian Romero García</t>
        </r>
      </text>
    </comment>
    <comment ref="F16" authorId="0" shapeId="0" xr:uid="{00000000-0006-0000-0300-000003000000}">
      <text>
        <r>
          <rPr>
            <sz val="11"/>
            <color rgb="FF000000"/>
            <rFont val="Calibri"/>
            <family val="2"/>
            <scheme val="minor"/>
          </rPr>
          <t>1) 2023-05-18 - CIGD 7
Solicitud modificación de entregables
ANTES:M3:1; M6:3; M9:2;
M12:2   META: 8
AHORA:M3:80; M6:124;
M9:123; M12:121   META: 448
2) 2023-07-18- CIGD 10
Solicitud modificación entregables
ANTES:M3:80; M6:124;
M9:123; M12:121 
META: 448
AHORA: M6 (205), M7 (37), M8
(36), M9 (50), M10 (38), M11 (36), M12,(46)
META: (448)
----
Ajustar programación a periodicidad mensual a partir del mes 7. 
Ajustes para el 3er trimestre. Se debe presentar en CIGD en Junio.
	-Daniel Julian Romero García</t>
        </r>
      </text>
    </comment>
    <comment ref="F18" authorId="0" shapeId="0" xr:uid="{00000000-0006-0000-0300-000004000000}">
      <text>
        <r>
          <rPr>
            <sz val="11"/>
            <color rgb="FF000000"/>
            <rFont val="Calibri"/>
            <family val="2"/>
            <scheme val="minor"/>
          </rPr>
          <t>1) 2023-05-18 - CIGD 7
Solicitud modificación de entregables
ANTES:M3:15; M6:17;
M9:21; M12:22  META: 75
AHORA: M3:15; M6:23;
M9:24; M12:27   META: 89
2) 2023-07 -18 - CIGD 10
Solicitud modificación de entregables
ANTES: M3:15; M6:23;
M9:24; M12:27   
META: 89
AHORA: M6 (38), M7(10),
M8(6), M9(8), M10(9), M11(7), M12(11)
META: 89
----
Ajustar programación a periodicidad mensual a partir del mes 7. 
Ajustes para el 3er trimestre. Se debe presentar en CIGD en Junio.
	-Daniel Julian Romero García</t>
        </r>
      </text>
    </comment>
    <comment ref="F22" authorId="0" shapeId="0" xr:uid="{00000000-0006-0000-0300-000005000000}">
      <text>
        <r>
          <rPr>
            <sz val="11"/>
            <color rgb="FF000000"/>
            <rFont val="Calibri"/>
            <family val="2"/>
            <scheme val="minor"/>
          </rPr>
          <t xml:space="preserve"> 1) 2023-07-18 - CIGD 10
Solicitud modificación de actividad
ANTES:  Realizar seguimiento del estado de la publicación de CMC
AHORA: Realizar seguimiento del estado del proceso de reconocimiento de las CMC
actuales y toma de decisiones respecto a las ampliaciones o reducciones de las mismas</t>
        </r>
      </text>
    </comment>
    <comment ref="D27" authorId="0" shapeId="0" xr:uid="{00000000-0006-0000-0300-000006000000}">
      <text>
        <r>
          <rPr>
            <sz val="11"/>
            <color rgb="FF000000"/>
            <rFont val="Calibri"/>
            <family val="2"/>
            <scheme val="minor"/>
          </rPr>
          <t>Incluir actividades de seguimiento Matriz ITA
	-Laura Lorena Rivera Roa
Ajustar programación a periodicidad mensual a partir del mes 7. 
Ajustes para el 3er trimestre. Se debe presentar en CIGD en Junio.
	-Daniel Julian Romero García</t>
        </r>
      </text>
    </comment>
    <comment ref="F27" authorId="0" shapeId="0" xr:uid="{00000000-0006-0000-0300-000007000000}">
      <text>
        <r>
          <rPr>
            <sz val="11"/>
            <color rgb="FF000000"/>
            <rFont val="Calibri"/>
            <family val="2"/>
            <scheme val="minor"/>
          </rPr>
          <t>Eliminación
	-Laura Lorena Rivera Roa
Ajustar programación a periodicidad mensual a partir del mes 7. 
Ajustes para el 3er trimestre. Se debe presentar en CIGD en Junio.
	-Daniel Julian Romero García</t>
        </r>
      </text>
    </comment>
    <comment ref="F28" authorId="0" shapeId="0" xr:uid="{00000000-0006-0000-0300-000008000000}">
      <text>
        <r>
          <rPr>
            <sz val="11"/>
            <color rgb="FF000000"/>
            <rFont val="Calibri"/>
            <family val="2"/>
            <scheme val="minor"/>
          </rPr>
          <t xml:space="preserve">1) 2023-07-18 - CIGD 10
Solicitud modificación de programacion 
ANTES : M3 (1)
AHORA : M : (12)
</t>
        </r>
      </text>
    </comment>
    <comment ref="F32" authorId="0" shapeId="0" xr:uid="{00000000-0006-0000-0300-000009000000}">
      <text>
        <r>
          <rPr>
            <sz val="11"/>
            <color rgb="FF000000"/>
            <rFont val="Calibri"/>
            <family val="2"/>
            <scheme val="minor"/>
          </rPr>
          <t xml:space="preserve">1) 2023-07-18 - CIGD 10
Solicitud modificación de Entregable y programacion
ANTES: Consolidado de evidencias
para cada actividad dentro de las respectivas
oportunidades de mejora para cada política
registradas en Isolucion
PROGRAMACIÓN: M 3, M 6, M 9, M 12
META:4
AHORA: Autodiagniostico
cumplimiento políticas MIPG vigencia 2022 -
Diligenciamiento herranmienta FURAG
vigencia 2022 - Planes de Mejora aprobados
para cierre de brechas de las políticas MIPG
priorizadas - Seguimiento seguimiento CIGD
implementación políticas MIPG cierre de año
PROGRAMACIÓN: M 3, M 7, M 12
META:3
</t>
        </r>
      </text>
    </comment>
    <comment ref="F34" authorId="0" shapeId="0" xr:uid="{00000000-0006-0000-0300-00000A000000}">
      <text>
        <r>
          <rPr>
            <sz val="11"/>
            <color rgb="FF000000"/>
            <rFont val="Calibri"/>
            <family val="2"/>
            <scheme val="minor"/>
          </rPr>
          <t>1) 2023-07-18 - CIGD 10
Solicitud modificación de Entregable
ANTES: Soporte del evento realizado
AHORA: Publicación en página web
INM del ejercicio de RdC.</t>
        </r>
      </text>
    </comment>
    <comment ref="E35" authorId="0" shapeId="0" xr:uid="{00000000-0006-0000-0300-00000B000000}">
      <text>
        <r>
          <rPr>
            <sz val="11"/>
            <color rgb="FF000000"/>
            <rFont val="Calibri"/>
            <family val="2"/>
            <scheme val="minor"/>
          </rPr>
          <t>Eliminar debido al que el control se da por el PIC
	-Laura Lorena Rivera Roa
Ajustar programación a periodicidad mensual a partir del mes 7. 
Ajustes para el 3er trimestre. Se debe presentar en CIGD en Junio.
	-Daniel Julian Romero García</t>
        </r>
      </text>
    </comment>
    <comment ref="F36" authorId="0" shapeId="0" xr:uid="{00000000-0006-0000-0300-00000C000000}">
      <text>
        <r>
          <rPr>
            <sz val="11"/>
            <color rgb="FF000000"/>
            <rFont val="Calibri"/>
            <family val="2"/>
            <scheme val="minor"/>
          </rPr>
          <t>1) 2023-07-18 - CIGD 10
Solicitud modificación de actividad
ANTES: Reportar el estado de ejecución presupuestal de los proyectos de inversión
AHORA: Reportar el estado de ejecución
presupuestal de los proyectos de inversión y
el presupuesto de funcionamiento</t>
        </r>
      </text>
    </comment>
    <comment ref="F37" authorId="0" shapeId="0" xr:uid="{00000000-0006-0000-0300-00000D000000}">
      <text>
        <r>
          <rPr>
            <sz val="11"/>
            <color rgb="FF000000"/>
            <rFont val="Calibri"/>
            <family val="2"/>
            <scheme val="minor"/>
          </rPr>
          <t>1) 2023-07-18 - CIGD 10
Solicitud modificación de actividad
ANTES: Realizar seguimiento en el aplicativo de Seguimiento a Proyectos de Inversión (SPI) a los avances en cadena valor, conforme la ejecución del Presupuesto de Inversión: Producto, Financiero y de Gestión
AHORA:  Realizar seguimiento en el
aplicativo de la Plataforma Integral de
Inversion Publica (PIIP) a los avances en
cadena valor, conforme la ejecución del
Presupuesto de Inversión: Producto,
Financiero y de Gestión</t>
        </r>
      </text>
    </comment>
    <comment ref="F40" authorId="0" shapeId="0" xr:uid="{00000000-0006-0000-0300-00000E000000}">
      <text>
        <r>
          <rPr>
            <sz val="11"/>
            <color rgb="FF000000"/>
            <rFont val="Calibri"/>
            <family val="2"/>
            <scheme val="minor"/>
          </rPr>
          <t>1) 2023-05-18 - CIGD 7
Solicitud modificación de programacion y metas 
ANTES: M3, M6, M9 y M12 
META: 4.
AHORA: M6, M9 y M12 
META: 3</t>
        </r>
      </text>
    </comment>
    <comment ref="F41" authorId="0" shapeId="0" xr:uid="{00000000-0006-0000-0300-00000F000000}">
      <text>
        <r>
          <rPr>
            <sz val="11"/>
            <color rgb="FF000000"/>
            <rFont val="Calibri"/>
            <family val="2"/>
            <scheme val="minor"/>
          </rPr>
          <t xml:space="preserve">1) 2023-05-18 - CIGD 7
Solicitud modificación de programacion
ANTES: M6 : 1 
AHORA : M9 : 1 
2) 2023-07-18 - CIGD 10
Solicitud modificación entregable
ANTES: Acta con decisión del CIGD respecto al Proyecto de Interés Estratégico "Fomento Regional en Metrología 2.0"
AHORA: Documento con balance general a corte de 2022.
</t>
        </r>
      </text>
    </comment>
    <comment ref="F42" authorId="0" shapeId="0" xr:uid="{00000000-0006-0000-0300-000010000000}">
      <text>
        <r>
          <rPr>
            <sz val="11"/>
            <color rgb="FF000000"/>
            <rFont val="Calibri"/>
            <family val="2"/>
            <scheme val="minor"/>
          </rPr>
          <t>1) 2023-05-18 - CIGD 7
Solicitud modificación de programacion y meta 
ANTES: M3, M6, M9 y M12 
META: 4
AHORA: M6, M9 y M12 
META: 3</t>
        </r>
      </text>
    </comment>
    <comment ref="F43" authorId="0" shapeId="0" xr:uid="{00000000-0006-0000-0300-000011000000}">
      <text>
        <r>
          <rPr>
            <sz val="11"/>
            <color rgb="FF000000"/>
            <rFont val="Calibri"/>
            <family val="2"/>
            <scheme val="minor"/>
          </rPr>
          <t>1) 2023-05-18 - CIGD 7
Solicitud modificación de programacion y meta 
ANTES: M3, M6, M9 y M12 
META: 4
AHORA: M6, M9 y M12
META: 3</t>
        </r>
      </text>
    </comment>
    <comment ref="F47" authorId="0" shapeId="0" xr:uid="{00000000-0006-0000-0300-000012000000}">
      <text>
        <r>
          <rPr>
            <sz val="11"/>
            <color rgb="FF000000"/>
            <rFont val="Calibri"/>
            <family val="2"/>
            <scheme val="minor"/>
          </rPr>
          <t>1) 2023-05-18 - CIGD 7
Solicitud modificación de programacion y meta 
ANTES: M3, M6, M9 y M12
META: 4
AHORA: M6, M9 y M12
META: 3</t>
        </r>
      </text>
    </comment>
    <comment ref="F50" authorId="0" shapeId="0" xr:uid="{00000000-0006-0000-0300-000013000000}">
      <text>
        <r>
          <rPr>
            <sz val="11"/>
            <color rgb="FF000000"/>
            <rFont val="Calibri"/>
            <family val="2"/>
            <scheme val="minor"/>
          </rPr>
          <t>1) 2023-05-18 - CIGD 7
Solicitud modificación de entregables
ANTES: Reporte de asistencia
AHORA: Reporte de la reunion</t>
        </r>
      </text>
    </comment>
    <comment ref="F51" authorId="0" shapeId="0" xr:uid="{00000000-0006-0000-0300-000014000000}">
      <text>
        <r>
          <rPr>
            <sz val="11"/>
            <color rgb="FF000000"/>
            <rFont val="Calibri"/>
            <family val="2"/>
            <scheme val="minor"/>
          </rPr>
          <t>1) 2023-05-18 - CIGD 7
Solicitud modificación de entregables y programación
ANTES: Reporte de asistencia (evidencia la participación)
Programación: M8-M12
META: 2
AHORA : Reporte de la reunión
Programación: M6(1)-M7(1)-M12(3)
META: 5</t>
        </r>
      </text>
    </comment>
    <comment ref="F52" authorId="0" shapeId="0" xr:uid="{00000000-0006-0000-0300-000015000000}">
      <text>
        <r>
          <rPr>
            <sz val="11"/>
            <color rgb="FF000000"/>
            <rFont val="Calibri"/>
            <family val="2"/>
            <scheme val="minor"/>
          </rPr>
          <t>1) 2023-05-18 - CIGD 7
Solicitud modificación de Actividad 
ANTES: Analizar los informes de las auditorias Internas
AHORA: Gestionar los hallazgos de los informes de las
auditorias Internas</t>
        </r>
      </text>
    </comment>
    <comment ref="F53" authorId="0" shapeId="0" xr:uid="{00000000-0006-0000-0300-000016000000}">
      <text>
        <r>
          <rPr>
            <sz val="11"/>
            <color rgb="FF000000"/>
            <rFont val="Calibri"/>
            <family val="2"/>
            <scheme val="minor"/>
          </rPr>
          <t>1) 2023-05-18 - CIGD 7
Solicitud modificación de Programación.
ANTES: M6-M12
META: 2
AHORA:  M12
META: 1</t>
        </r>
      </text>
    </comment>
    <comment ref="F54" authorId="0" shapeId="0" xr:uid="{00000000-0006-0000-0300-000017000000}">
      <text>
        <r>
          <rPr>
            <sz val="11"/>
            <color rgb="FF000000"/>
            <rFont val="Calibri"/>
            <family val="2"/>
            <scheme val="minor"/>
          </rPr>
          <t xml:space="preserve">1) 2023-05-18 - CIGD 7
Solicitud modificación de Programación, Financiamiento
ANTES: M6-M7-M11
META: 4
Plan de trabajo Mesas MINCIT cafeteros -
plaguicidas
Proyecto Universidad de Lovaina
Proyecto de inversión SMQB
AHORA: M8(1)-M10(1)-M12(1)
META: 3
Plan de trabajo Mesas MINCIT cafeteros -
plaguicidas - Proyecto de inversión SMQB
</t>
        </r>
      </text>
    </comment>
    <comment ref="F55" authorId="0" shapeId="0" xr:uid="{00000000-0006-0000-0300-000018000000}">
      <text>
        <r>
          <rPr>
            <sz val="11"/>
            <color rgb="FF000000"/>
            <rFont val="Calibri"/>
            <family val="2"/>
            <scheme val="minor"/>
          </rPr>
          <t xml:space="preserve">1) 2023-05-18 - CIGD 7
Solicitud modificación de Programación y meta, financiamiento
ANTES : M4-M6
META: 2
Plan de trabajo Mesas MINCIT cafeteros -
plaguicidas
Proyecto Universidad de Lovaina
Proyecto de inversión SMQB
AHORA: M4 
META: 1
Plan de trabajo Mesas MINCIT cafeteros -
plaguicidas - Proyecto de inversión SMQB
</t>
        </r>
      </text>
    </comment>
    <comment ref="F56" authorId="0" shapeId="0" xr:uid="{00000000-0006-0000-0300-000019000000}">
      <text>
        <r>
          <rPr>
            <sz val="11"/>
            <color rgb="FF000000"/>
            <rFont val="Calibri"/>
            <family val="2"/>
            <scheme val="minor"/>
          </rPr>
          <t>1) 2023-05-18 - CIGD 7
Solicitud modificación de programacion.
ANTES  :M5-M6
META: 2
AHORA: M5-M6-M8-M10-M12
META: 5</t>
        </r>
      </text>
    </comment>
    <comment ref="F57" authorId="0" shapeId="0" xr:uid="{00000000-0006-0000-0300-00001A000000}">
      <text>
        <r>
          <rPr>
            <sz val="11"/>
            <color rgb="FF000000"/>
            <rFont val="Calibri"/>
            <family val="2"/>
            <scheme val="minor"/>
          </rPr>
          <t>1) 2023-05-18 - CIGD 7
Solicitud modificación de Programación y meta, financiamiento
ANTES : M6-M7-M11
META: 4 
Proyecto GQSP - calidad de químicos de ONUDI - SALINAS
Proyecto GMAP- ONUDI
Proyecto Colombia Mide
AHORA: M7(2)-M8(2)-M12(2)
META: 6
Proyecto GQSP - calidad de químicos de ONUDI - SALINAS
Proyecto GMAP- ONUDI
Proyecto ARTICAL II
1) 2023-07-18 - CIGD 10
Solicitud modificación de Programación
ANTES: M7(2)-M8(2)-M12(2)
META: 6
AHORA: (1)M7, (3)M8, (2)M12.META: 6</t>
        </r>
      </text>
    </comment>
    <comment ref="F59" authorId="0" shapeId="0" xr:uid="{00000000-0006-0000-0300-00001B000000}">
      <text>
        <r>
          <rPr>
            <sz val="11"/>
            <color rgb="FF000000"/>
            <rFont val="Calibri"/>
            <family val="2"/>
            <scheme val="minor"/>
          </rPr>
          <t>1) 2023-05-18 - CIGD 7
Solicitud modificación de PROGRAMACIÓN
ANTES: M4-M5-M7-M9-M10-M12
META: 12
AHORA: M4(1)-M5(3)-M7(4)-M9(1)-M10(2)-M12(1)
META: 12</t>
        </r>
      </text>
    </comment>
    <comment ref="F60" authorId="0" shapeId="0" xr:uid="{00000000-0006-0000-0300-00001C000000}">
      <text>
        <r>
          <rPr>
            <sz val="11"/>
            <color rgb="FF000000"/>
            <rFont val="Calibri"/>
            <family val="2"/>
            <scheme val="minor"/>
          </rPr>
          <t>1) 2023-05-18 - CIGD 7
Solicitud modificación de programacion y meta 
ANTES : M6-M10-M11
META: 5 
AHORA: M6- M10-M11
META: 4</t>
        </r>
      </text>
    </comment>
    <comment ref="F61" authorId="0" shapeId="0" xr:uid="{00000000-0006-0000-0300-00001D000000}">
      <text>
        <r>
          <rPr>
            <sz val="11"/>
            <color rgb="FF000000"/>
            <rFont val="Calibri"/>
            <family val="2"/>
            <scheme val="minor"/>
          </rPr>
          <t>1) 2023-05-18 - CIGD 7
Solicitud modificación de programacion y meta 
ANTES:M3-M6-M10-M12
META: 6
AHORA: M3(1)-M6(1)-M10(3) - M12
META: 5</t>
        </r>
      </text>
    </comment>
    <comment ref="F62" authorId="0" shapeId="0" xr:uid="{00000000-0006-0000-0300-00001E000000}">
      <text>
        <r>
          <rPr>
            <sz val="11"/>
            <color rgb="FF000000"/>
            <rFont val="Calibri"/>
            <family val="2"/>
            <scheme val="minor"/>
          </rPr>
          <t xml:space="preserve">1) 2023-05-18 - CIGD 7
Solicitud modificación de programacion y meta
ANTES:  M2, M6, M9, M11
META: 10
AHORA: M2(1), M6(2), M9(1), M11(5)   META: 9
</t>
        </r>
      </text>
    </comment>
    <comment ref="F63" authorId="0" shapeId="0" xr:uid="{00000000-0006-0000-0300-00001F000000}">
      <text>
        <r>
          <rPr>
            <sz val="11"/>
            <color rgb="FF000000"/>
            <rFont val="Calibri"/>
            <family val="2"/>
            <scheme val="minor"/>
          </rPr>
          <t>1) 2023-05-18 - CIGD 7
Solicitud modificación de entregable Y PROGRMACION 
ANTES: Informe de componente técnico
M10
META: 1
AHORA: Documento del componente técnico del
protocolo preliminar
M11
META: 1</t>
        </r>
      </text>
    </comment>
    <comment ref="F64" authorId="0" shapeId="0" xr:uid="{00000000-0006-0000-0300-000020000000}">
      <text>
        <r>
          <rPr>
            <sz val="11"/>
            <color rgb="FF000000"/>
            <rFont val="Calibri"/>
            <family val="2"/>
            <scheme val="minor"/>
          </rPr>
          <t xml:space="preserve">1) 2023-05-18 - CIGD 7
Solicitud modificación de Financiamiento
ANTES: Convenio ICA
Convenio INS
Servicios del INM
AHORA: Convenio ICA
Servicios del INM
Artical II
</t>
        </r>
      </text>
    </comment>
    <comment ref="F67" authorId="0" shapeId="0" xr:uid="{00000000-0006-0000-0300-000021000000}">
      <text>
        <r>
          <rPr>
            <sz val="11"/>
            <color rgb="FF000000"/>
            <rFont val="Calibri"/>
            <family val="2"/>
            <scheme val="minor"/>
          </rPr>
          <t>1) 2023-05-18 - CIGD 7
Solicitud modificación de entregable, programacion, meta.
ANTES: Lista de Asistencia y presentaciones, Reporte
de actividades
PROGRAMACIÓN: M4, M6, M7, M8, M9, M11
META: 6
AHORA: Certificado como instructor/capacitador del
personal de SMQB por parte de la SSMRC
PROGRAMACIÓN: M5(1), M6(2), M7(1), M8(1), M9(1),
M10(1), M11(1)
META: 8
2) 2023-07-18 - CIGD 7
Solicitud modificación de entregable
ANTES:  Certificado como instructor/capacitador del
personal de SMQB por parte de la SSMRC
AHORA: Listado de asistencia donde se incluye el nombre de quien imparte el curso.</t>
        </r>
      </text>
    </comment>
    <comment ref="F70" authorId="0" shapeId="0" xr:uid="{00000000-0006-0000-0300-000022000000}">
      <text>
        <r>
          <rPr>
            <sz val="11"/>
            <color rgb="FF000000"/>
            <rFont val="Calibri"/>
            <family val="2"/>
            <scheme val="minor"/>
          </rPr>
          <t>1) 2023-05-18 - CIGD 7
Solicitud modificación de entregable, meta 
ANTES: Reglamentos Técnicos, Normas Técnicas,
Guías, decretos, reglamentos de acreditación y/o otros
documentos que vinculen temas de metrología
PROGRAMACIÓN: M6, M9
META: 2
AHORA: Consolidado de Informes de Reuniones,
Actas de Reunion, Documentos borradores de los
proyectos analizados.
PROGRAMACIÓN: M6, M12
META: 1</t>
        </r>
      </text>
    </comment>
    <comment ref="F71" authorId="0" shapeId="0" xr:uid="{00000000-0006-0000-0300-000023000000}">
      <text>
        <r>
          <rPr>
            <sz val="11"/>
            <color rgb="FF000000"/>
            <rFont val="Calibri"/>
            <family val="2"/>
            <scheme val="minor"/>
          </rPr>
          <t>1) 2023-05-18 - CIGD 7
Solicitud modificación de entregable, meta 
ANTES: Documento con estudio de necesidades
PROGRAMACIÓN: M11
META: 1
AHORA: Consolidado comentarios a documento de
estudios de brechas, Actas de reunión.
PROGRAMACIÓN: M12</t>
        </r>
      </text>
    </comment>
    <comment ref="F91" authorId="0" shapeId="0" xr:uid="{00000000-0006-0000-0300-000024000000}">
      <text>
        <r>
          <rPr>
            <sz val="11"/>
            <color rgb="FF000000"/>
            <rFont val="Calibri"/>
            <family val="2"/>
            <scheme val="minor"/>
          </rPr>
          <t>1) 2023-05-18 - CIGD 7
Solicitud modificación de entregables y meta 
ANTES: M1(1), M4(1), M7(1), M10(1) META: 4
AHORA: M1, M4, M6, M9, M12 META: 5
2) 2023-07-18 - CIGD 10
Solicitud modificación de entregables
ANTES: M1(1), M4(1), M6(1), M9(1), M12(1) 
META: 5
AHORA: M7:2, M8:0, M9: 2, M10:0, M11:2, M12: 7
----
Ajustar programación a periodicidad mensual a partir del mes 7. 
Ajustes para el 3er trimestre. Se debe presentar en CIGD en Junio.
	-Daniel Julian Romero García</t>
        </r>
      </text>
    </comment>
    <comment ref="T91" authorId="0" shapeId="0" xr:uid="{00000000-0006-0000-0300-000025000000}">
      <text>
        <r>
          <rPr>
            <sz val="11"/>
            <color rgb="FF000000"/>
            <rFont val="Calibri"/>
            <family val="2"/>
            <scheme val="minor"/>
          </rPr>
          <t>TODOS LOS PLANES INSTITUCIONALES: 
Para homologar los entregables de cada plan institucional en este plan de acción, a partir del M7 se acumulan los entregables, y en adelante la programación mensual como aparece en cada plan.
	-Daniel Julian Romero García</t>
        </r>
      </text>
    </comment>
    <comment ref="F92" authorId="0" shapeId="0" xr:uid="{00000000-0006-0000-0300-000026000000}">
      <text>
        <r>
          <rPr>
            <sz val="11"/>
            <color rgb="FF000000"/>
            <rFont val="Calibri"/>
            <family val="2"/>
            <scheme val="minor"/>
          </rPr>
          <t>1) 2023-05-18 - CIGD 7
Solicitud modificación de entregables y meta
ANTES:M5, M9 META: 2 
AHORA : M5, M9, M12 META: 3
2) 2023-07-18 - CIGD 10
Solicitud modificación de entregables y meta
ANTES : M5(1), M9(1), M12(1) META: 3
AHORA: M7:0, M8:0, M9: 0, M10:1, M11:2,
M12: 3
META: 7
----
TODOS LOS PLANES INSTITUCIONALES: 
Ajustar mensualmente los permisos de edición para cada mes. También proteger las celdas de programación. Solo habilitar las columnas de reporte mensual (cada mes)
	-Daniel Julian Romero García</t>
        </r>
      </text>
    </comment>
    <comment ref="F93" authorId="0" shapeId="0" xr:uid="{00000000-0006-0000-0300-000027000000}">
      <text>
        <r>
          <rPr>
            <sz val="11"/>
            <color rgb="FF000000"/>
            <rFont val="Calibri"/>
            <family val="2"/>
            <scheme val="minor"/>
          </rPr>
          <t>1) 2023-05-18 - CIGD 7
Solicitud modificación de entregables y meta
ANTES: M1, M4, M7, M10 META: 4
AHORA :M1, M4, M6, M9, M12 META: 5
1) 2023-07-18 - CIGD 10
Solicitud modificación de entregables y meta
ANTES :M1(1), M4(1), M6(1), M9(,1) M12(1)  
META: 5
AHORA: M7:1, M8:2, M9: 4,
M10:1, M11:0, M12: 1
META: 12
----
Ajustar programación a periodicidad mensual a partir del mes 7.
Ajustes para el 3er trimestre. Se debe presentar en CIGD en Junio.
	-Daniel Julian Romero García</t>
        </r>
      </text>
    </comment>
    <comment ref="F94" authorId="0" shapeId="0" xr:uid="{00000000-0006-0000-0300-000028000000}">
      <text>
        <r>
          <rPr>
            <sz val="11"/>
            <color rgb="FF000000"/>
            <rFont val="Calibri"/>
            <family val="2"/>
            <scheme val="minor"/>
          </rPr>
          <t>1) 2023-05-18 - CIGD 7
Solicitud modificación de entregables y meta
ANTES: M1, M4, M7, M10 META: 4
AHORA: M1, M4, M6, M9, M12 META: 5
2) 2023-07-18 - CIGD 10
Solicitud modificación de entregables y meta
ANTES : M1, M4, M6, M9, M12 META: 5
AHORA: M7:6, M8:6, M9: 5,
M10:6, M11:3, M12: 3
META: 32
----
Ajustar programación a periodicidad mensual a partir del mes 7.
Ajustes para el 3er trimestre. Se debe presentar en CIGD en Junio.
	-Daniel Julian Romero García</t>
        </r>
      </text>
    </comment>
    <comment ref="F100" authorId="0" shapeId="0" xr:uid="{00000000-0006-0000-0300-000029000000}">
      <text>
        <r>
          <rPr>
            <sz val="11"/>
            <color rgb="FF000000"/>
            <rFont val="Calibri"/>
            <family val="2"/>
            <scheme val="minor"/>
          </rPr>
          <t>1) 2023-05-18 - CIGD 7
Solicitud modificación de entregable
ANTES: Consolidado de evidencias para cada
compromiso según plan de trabajo
AHORA: Informe trimestral de evidencias para cada
compromiso según plan de trabajo</t>
        </r>
      </text>
    </comment>
    <comment ref="F102" authorId="0" shapeId="0" xr:uid="{00000000-0006-0000-0300-00002A000000}">
      <text>
        <r>
          <rPr>
            <sz val="11"/>
            <color rgb="FF000000"/>
            <rFont val="Calibri"/>
            <family val="2"/>
            <scheme val="minor"/>
          </rPr>
          <t>1) 2023-05-18 - CIGD 7
Solicitud modificación - incluir esta nueva actividad por parte de la SMQB.</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tc={D54DAA1C-C03C-4B7C-A743-36FBA2E88778}</author>
    <author>Luis Angel Alberto Maestre Gutierrez</author>
  </authors>
  <commentList>
    <comment ref="AZ13" authorId="0" shapeId="0" xr:uid="{D54DAA1C-C03C-4B7C-A743-36FBA2E88778}">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@Guinneth Orjuela Quiroz que se completó? y por favor relacionar la evidencia,
Reply:
    La tarea se completo, el archivo esta en el shared point de evidencia.</t>
      </text>
    </comment>
    <comment ref="Z16" authorId="1" shapeId="0" xr:uid="{3685D1F3-F132-4DE3-935D-F34336724180}">
      <text>
        <r>
          <rPr>
            <sz val="11"/>
            <color rgb="FF000000"/>
            <rFont val="Calibri"/>
            <family val="2"/>
            <scheme val="minor"/>
          </rPr>
          <t xml:space="preserve">Luis Angel Alberto Maestre Gutierrez:
ANTES 
Funcionamiento
AHORA 
Proyecto de Inversión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tc={B4F29866-79ED-4D28-B166-BD2FA863E7CB}</author>
    <author>tc={7721E06F-A22D-46B7-A1B7-ED1983854365}</author>
    <author>Luis Angel Alberto Maestre Gutierrez</author>
  </authors>
  <commentList>
    <comment ref="G10" authorId="0" shapeId="0" xr:uid="{B4F29866-79ED-4D28-B166-BD2FA863E7CB}">
      <text>
        <t xml:space="preserve">[Threaded comment]
Your version of Excel allows you to read this threaded comment; however, any edits to it will get removed if the file is opened in a newer version of Excel. Learn more: https://go.microsoft.com/fwlink/?linkid=870924
Comment:
    @Nubia Milena Rodriguez Roberto y @Yesid Javier Pineda Lizarazo sugiero eliminar esta actividad dado que considero que es el core de las actividades de la OAP. </t>
      </text>
    </comment>
    <comment ref="AZ14" authorId="1" shapeId="0" xr:uid="{7721E06F-A22D-46B7-A1B7-ED1983854365}">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@Guinneth Orjuela Quiroz que se completó? y por favor relacionar la evidencia,
Reply:
    La tarea se completo, el archivo esta en el shared point de evidencia.</t>
      </text>
    </comment>
    <comment ref="Z17" authorId="2" shapeId="0" xr:uid="{A38718B9-8845-4D96-A645-92B5AFF9A6E1}">
      <text>
        <r>
          <rPr>
            <sz val="11"/>
            <color rgb="FF000000"/>
            <rFont val="Calibri"/>
            <family val="2"/>
            <scheme val="minor"/>
          </rPr>
          <t xml:space="preserve">Luis Angel Alberto Maestre Gutierrez:
ANTES 
Funcionamiento
AHORA 
Proyecto de Inversión
</t>
        </r>
      </text>
    </comment>
    <comment ref="Z24" authorId="2" shapeId="0" xr:uid="{751F0CB3-DBC1-4653-8A21-5D67C31E5287}">
      <text>
        <r>
          <rPr>
            <sz val="11"/>
            <color rgb="FF000000"/>
            <rFont val="Calibri"/>
            <family val="2"/>
            <scheme val="minor"/>
          </rPr>
          <t>Luis Angel Alberto Maestre Gutierrez:
ANTES 
Funcionamiento
AHORA 
Proyecto de Inversión</t>
        </r>
      </text>
    </comment>
    <comment ref="Z25" authorId="2" shapeId="0" xr:uid="{DEB28ED4-6CEC-4AC4-B77F-3694B244E971}">
      <text>
        <r>
          <rPr>
            <sz val="11"/>
            <color rgb="FF000000"/>
            <rFont val="Calibri"/>
            <family val="2"/>
            <scheme val="minor"/>
          </rPr>
          <t>Luis Angel Alberto Maestre Gutierrez:
ANTES 
Funcionamiento
AHORA 
Proyecto de Inversión</t>
        </r>
      </text>
    </comment>
    <comment ref="Z27" authorId="2" shapeId="0" xr:uid="{A3F5BE3D-96D6-4A5E-8A83-BDB25D617EB1}">
      <text>
        <r>
          <rPr>
            <sz val="11"/>
            <color rgb="FF000000"/>
            <rFont val="Calibri"/>
            <family val="2"/>
            <scheme val="minor"/>
          </rPr>
          <t>Luis Angel Alberto Maestre Gutierrez:
ANTES 
Funcionamiento
AHORA 
Proyecto de Inversión</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A92" authorId="0" shapeId="0" xr:uid="{00000000-0006-0000-0900-000001000000}">
      <text>
        <r>
          <rPr>
            <sz val="11"/>
            <color rgb="FF000000"/>
            <rFont val="Calibri"/>
            <family val="2"/>
            <scheme val="minor"/>
          </rPr>
          <t>DR: Reconocimiento como centro de investigación</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100-000001000000}">
      <text>
        <r>
          <rPr>
            <sz val="11"/>
            <color rgb="FF000000"/>
            <rFont val="Calibri"/>
            <family val="2"/>
            <scheme val="minor"/>
          </rPr>
          <t>@mjgarcia@inm.gov.co 
Hola Martha, por favor cargar los soportes de la actividad en el link Drive. Gracias
_Asignado a Martha Jannet Garcia Peñaloza_
	-Daniel Julian Romero Garcia
----
@fghernandez@inm.gov.co
Hola Don Freddy, buenas tardes. Don Freddy, envío recordatorio para el reporte de este indicador.
Un saludo,
_Asignado a Deleted user_
	-Daniel Julian Romero Garcia
Daniel Julian buena tarde... Esta información solo la podemos diligenciar despues del 20 de enero de 2022 una vez culmine el periodo de transición para el cierre de la vigencia 2021. Lo antrior teniendo en cuenta que por corresponder esta información al último mes del año 2021, la misma debe ir completamente conciliada y depurada.
	-Deleted user
----
@sgmartinez@inm.gov.co Hola Sergio, buenas tardes. Sergio, envío recordatorio para el reporte de esta actividad.
Un saludo,
_Asignado a Sergio Garcia Martinez_
	-Daniel Julian Romero Garcia
----
@smsierra@inm.gov.co Hola Sandra, te recuerdo el cargue del soporte donde se evidencie el porcentaje reportado. Un saludo,
_Asignado a Sandra Milena Sierra Cárdenas_
	-Daniel Julian Romero Garcia
Hola Daniel el soporte ha sido cargado
	-Sandra Milena Sierra Cárdenas
----
@yubonilla@inm.gov.co Hola Yudercy, por favor tener en cuentas las siguientes observaciones:
1) Al referirse a que estas guías están en proceso de publicación y de acuerdo con la fórmula de cálculo del indicador, sugiero que se reporte una vez estén publicadas. 
2) Por favor revisar y validar el ajuste que hice en la redacción del numeral uno.  
3) En el numeral dos se menciona "Se realizo y fue aprobada 2 Guías de calibración correspondientes a:...." Sin embargo  se hace referencia a tres guías, por favor revisar.
_Asignado a Deleted user_
	-Daniel Julian Romero Garcia
Buena tarde Daniel ☺️
	-Deleted user
1. Ok entonces no tomo en cuenta el reporte como gestión sino como avance y lo colocamos como 0 en entregable
2. Revise el ajuste me parece bien 
3. Creo que el número 2 es el de talleres de l red
	-Deleted user
----
@avgarnica@inm.gov.co 
Hola Victoria, buenos días. Victoria, te recuerdo el reporte del PETI con corte a noviembre. Gracias!!
_Asignado a Deleted user_
	-Daniel Julian Romero Garcia
----
@yubonilla@inm.gov.co Hola Yudercy, buenas tardes. 
Yudercy, por favor confirmar si en agosto se debió reportar el "Taller de Cierre del Ensayo de Aptitud 20-INM-EA-07", que se relaciona en el avance cualitativo. Esto para poder solicitar un alcance al Ministerio, si es necesario. Gracias.
_Asignado a Deleted user_
	-Daniel Julian Romero Garcia
----
@mjgarcia@inm.gov.co @oemejia@inm.gov.co Hola Martha, buenos días. Martha, te recuerdo el reporte de este indicador. Gracias!!.
_Asignado a Martha Jannet Garcia Peñaloza_
	-Daniel Julian Romero Garcia
----
@smsierra@inm.gov.co Hola Sandra, buenos días. Sandra, te recuerdo porfa diligenciar el reporte cuantitativo y cargar los soportes en carpeta Drive. Esta ya quedó habilitada. Gracias Sandra.
_Asignado a Sandra Milena Sierra Cárdenas_
	-Daniel Julian Romero Garcia
Hola Sandra, buenos días. Sandra, te recuerdo porfa diligenciar el reporte cuantitativo y cargar los soportes en carpeta Drive. Esta ya quedó habilitada. Gracias Sandra.
	-Daniel Julian Romero Garcia
Realizado
	-Sandra Milena Sierra Cárdenas
----
@avgarnica@inm.gov.co Hola Ana Victoria, buenos días. 
Ana Victoria, te recuerdo el reporte de este indicador en el PES. Gracias!
_Asignado a Deleted user_
	-Daniel Julian Romero Garcia
----
@yubonilla@inm.gov.co Hola Yudercy, buen día. Yudercy, frente a este indicador ¿qué quedaría pendiente para reportar la magnitud de este indicador? Gracias.
_Asignado a Deleted user_
	-Daniel Julian Romero Garcia
Hola Daniel, haria falta la apertura del laboratorio y el establecimiento de las tasas del nuevo servicio de calibración
	-Deleted user
perdón apertura del servicio
	-Deleted user
Entendido. Gracias Yudercy!!
	-Daniel Julian Romero Garcia
----
@lcparra@inm.gov.co Hola Carolina, por favor confirmar si el reporte cuantitativo se iría en cero, o por el contrario se reporta uno (1) de acuerdo con el avance cualitativo. 
Si se reporta el avance cuantitativo (1) por favor tener en cuenta la descripción de la evidencia "Listado de asistentes o informe de evaluación y seguimiento.
_Asignado a Leidy Carolina Parra Silva_
	-Daniel Julian Romero Garcia
Hola Daniel, por favor revisa el informe relacionado en el mes de septiembre. Este dará cumplimiento a la evidencia del indicador. Se ajusta el reporte del avance cualitativo en uno (1).
	-Leidy Carolina Parra Silva
----
@oemejia@inm.gov.co 
Buenas tardes Omar, le recomiendo por favor cargar en el link de Drive los soportes más representativos de la gestión de septiembre. Gracias!!
_Asignado a Omar Enrique Mejia Vargas_
	-Daniel Julian Romero Garcia
@oemejia@inm.gov.co Buenas tardes Omar, le recomiendo por favor cargar en el link de Drive los soportes más representativos de la gestión de septiembre. Gracias!!
	-Daniel Julian Romero Garcia
@oemejia@inm.gov.co Nuevamente le recuerdo cargar en el link de Drive los soportes más representativos de la gestión de septiembre. 
Hoy en la tarde terminaré de cargar todo en la plataforma del PES. 
Gracias!!
	-Daniel Julian Romero Garcia
----
@lcparra@inm.gov.co Hola Carolina, en el archivo Excel al filtrar los Lab acreditados, me arroja 23 Lab. 
¿Me ayudas porfa a validar si los estoy contando bien? Gracias Carolina.
_Asignado a Leidy Carolina Parra Silva_
	-Daniel Julian Romero Garcia
Hola Daniel, el reporte se ajusta dado que este indicador es el mismo reporte realizado para el indicador sinergia.
	-Leidy Carolina Parra Silva
_Marcado como completado_
	-Daniel Julian Romero Garcia
_Reabierto_
	-Daniel Julian Romero Garcia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ID#AAAAHgPqw8s
Andrés Rincón    (2020-05-01 01:40:56)
Por Evidencia está pendiente la aprobación
	-tc={2DC0994D-60E2-C94A-AC96-51B57AADF0EF}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ID#AAAAHgPqw9I
Andrés Rincón    (2020-05-01 01:40:56)
Pendiente evidencia
	-tc={8148BCC4-062B-4948-B954-F0E0115BD078}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ID#AAAAHgPqw8w
Andrés Rincón    (2020-05-01 01:40:56)
Pendiente evidencia
	-tc={D5617B1F-18D7-F14D-A6B4-5A3ED018AFF3}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ID#AAAAHgPqw9A
Andrés Rincón    (2020-05-01 01:40:56)
Por Evidencia está pendiente la aprobación
	-tc={33BA8323-C70B-1746-A831-7CB4A4C514FB}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ID#AAAAHgPqw84
Andrés Rincón    (2020-05-01 01:40:56)
Pendiente evidencia
	-tc={CE4F241C-1464-5C4E-BC9D-FBEF280351AE}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ID#AAAAHgPqw8g
Andrés Rincón    (2020-05-01 01:40:56)
Pendiente Evidencia
	-tc={39712819-CB86-7742-952B-826C0F3CD51B}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ID#AAAAHgPqw8k
Andrés Rincón    (2020-05-01 01:40:56)
Pendiente Evidencia
	-tc={41394B90-BC3D-EA48-B13C-EA44354BAED2}
----
[Comentario encadenado]
Tu versión de Excel te permite leer este comentario encadenado; sin embargo, las ediciones que se apliquen se quitarán si el archivo se abre en una versión más reciente de Excel. Más información: https://go.microsoft.com/fwlink/?linkid=870924
Comentario:
    ======
ID#AAAAHgPqw88
Andrés Rincón    (2020-05-01 01:40:56)
Pendiente evidencia
	-tc={FF39EDAF-304C-B749-BC1C-680C903C92EE}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tc={E20FFE7B-9BCF-4A31-8837-D623FB9BC0D9}</author>
    <author>tc={D940B819-FA40-411E-9AD2-C3B38D771441}</author>
  </authors>
  <commentList>
    <comment ref="BD16" authorId="0" shapeId="0" xr:uid="{E20FFE7B-9BCF-4A31-8837-D623FB9BC0D9}">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@Linda Karina Petro Martínez ptep</t>
      </text>
    </comment>
    <comment ref="BF17" authorId="1" shapeId="0" xr:uid="{D940B819-FA40-411E-9AD2-C3B38D771441}">
      <text>
        <t>[Threaded comment]
Your version of Excel allows you to read this threaded comment; however, any edits to it will get removed if the file is opened in a newer version of Excel. Learn more: https://go.microsoft.com/fwlink/?linkid=870924
[Tasks]
There is a task anchored to this comment that cannot be viewed in your client.
Comment:
    @Yesid Javier Pineda Lizarazo Buenos días, por favor revisar y cumplir con la actividad. Gracias</t>
      </text>
    </comment>
  </commentList>
</comments>
</file>

<file path=xl/sharedStrings.xml><?xml version="1.0" encoding="utf-8"?>
<sst xmlns="http://schemas.openxmlformats.org/spreadsheetml/2006/main" count="37607" uniqueCount="3702">
  <si>
    <t xml:space="preserve"> </t>
  </si>
  <si>
    <t xml:space="preserve">SEGUIMIENTO AL PLAN DE ACCIÓN ANUAL - VIGENCIA 2022 </t>
  </si>
  <si>
    <t>Código:</t>
  </si>
  <si>
    <t>E-01-F-010</t>
  </si>
  <si>
    <t>Versión:</t>
  </si>
  <si>
    <t>ALINEACIÓN PLAN ESTRATÉGICO INSTITUCIONAL</t>
  </si>
  <si>
    <t>No. ÍTEM</t>
  </si>
  <si>
    <t>ACTIVIDAD</t>
  </si>
  <si>
    <t>PRODUCTO / ENTREGABLE</t>
  </si>
  <si>
    <t>PROGRAMACIÓN</t>
  </si>
  <si>
    <t>META ANUAL</t>
  </si>
  <si>
    <t>RESPONSABLE</t>
  </si>
  <si>
    <t>ÁREA(S) RESPONSABLE (S)</t>
  </si>
  <si>
    <t>FINANCIACIÓN 
 (Funcionamiento y/o Proyecto de Inversión)</t>
  </si>
  <si>
    <t>AVANCE</t>
  </si>
  <si>
    <t>AVANCE ANUAL</t>
  </si>
  <si>
    <t>% DE AVANCE</t>
  </si>
  <si>
    <t>M1</t>
  </si>
  <si>
    <t>EJECUCIÓN</t>
  </si>
  <si>
    <t>M2</t>
  </si>
  <si>
    <t>M3</t>
  </si>
  <si>
    <t>M4</t>
  </si>
  <si>
    <t>M5</t>
  </si>
  <si>
    <t>M6</t>
  </si>
  <si>
    <t>M7</t>
  </si>
  <si>
    <t>M8</t>
  </si>
  <si>
    <t>M9</t>
  </si>
  <si>
    <t>M10</t>
  </si>
  <si>
    <t>M11</t>
  </si>
  <si>
    <t>M12</t>
  </si>
  <si>
    <t>Revisión OAP</t>
  </si>
  <si>
    <t>Página:</t>
  </si>
  <si>
    <t>ver Pie de Página</t>
  </si>
  <si>
    <t>EJE HABILITADOR</t>
  </si>
  <si>
    <t>OBJETIVO ESTRATÉGICO</t>
  </si>
  <si>
    <t>INICIATIVA</t>
  </si>
  <si>
    <t>INDICADOR Y META ASOCIADO AL PEI</t>
  </si>
  <si>
    <t>Descripción</t>
  </si>
  <si>
    <t xml:space="preserve">Descripción </t>
  </si>
  <si>
    <t>A. Metrología, bien público para la competitividad</t>
  </si>
  <si>
    <t>A.1 Ampliar y consolidar a nivel nacional e internacional las capacidades metrológicas del INM y de los Institutos Designados (ID), para garantizar la comparabilidad de las mediciones realizadas en Colombia</t>
  </si>
  <si>
    <t>A.1.1 Lograr el posicionamiento en los grupos técnicos de trabajo a nivel internacional</t>
  </si>
  <si>
    <t>A. 1.1-1 Participación como laboratorio piloto en comparaciones claves o suplementarias organizadas por el Sistema Interamericano de Metrología (SIM)</t>
  </si>
  <si>
    <t>Participar en comparaciones claves o suplementarias en metrología Física</t>
  </si>
  <si>
    <t>Circular T
 Soporte avance o protocolo de comparación o Inscripción comparación KCBD o Draft comparación o publicación final</t>
  </si>
  <si>
    <t xml:space="preserve">subdirector de metrologia fisica </t>
  </si>
  <si>
    <t>Subdirección de Metrología Física</t>
  </si>
  <si>
    <t>Funcionamiento</t>
  </si>
  <si>
    <t>Se generó la "Circular T 409  expedida el 10 de febrero de 2022 la cual contiene los datos de medición a enero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</si>
  <si>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la "Circular T 410 expedida el 11 de marzo de 2022 la cual contiene los datos de medición a febrero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</si>
  <si>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la "Circular T 411 expedida el 11 de abril de 2022 la cual contiene los datos de medición a marzo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</si>
  <si>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la "Circular T 412 expedida el 12 de Mayo de 2022 la cual contiene los datos de medición a abril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</si>
  <si>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la "Circular T 413 expedida el 13 de Junio de 2022 la cual contiene los datos de medición a mayo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</si>
  <si>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2 comparaciones en metrología Física: 
 1.  la "Circular T 414 expedida el 11 de Julio de 2022 la cual contiene los datos de medición a junio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
 2. El laboratorio de masa participó en comparación "SIM KEY COMPARISON ON 50 kg STAINLESS STEEL MASS STANDARD SIM.M.M-K6 piloted by CENAM - MEXICO" donde se participo con los institutos de metrología del SIM 
 Como soporte: Se remite DRAFT A2 sobre el cual se hizo comentarios</t>
  </si>
  <si>
    <t>Se generó 2 comparaciones en metrología Física: 
  1. la "Circular T 415 expedida el 11 de agosto de 2022 la cual contiene los datos de medición a julio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
  2. El laboratorio de Densidad participó en comparación "COMPARISON OF THE CALIBRATIONS OF HYDROMETERS FOR LIQUID DENSITY DETERMINATION AMONG SIM LABORATORIES SIM.M.D-S6 piloted by CENAM - MEXICO" donde se participo con los institutos de metrología del SIM 
  Como soporte: Se remite DRAFT B de la comparaciòn</t>
  </si>
  <si>
    <t>Se generó 2 comparaciones en metrología Física: 
  1. la "Circular T 416 expedida el 9 de septiembre de 2022 la cual contiene los datos de medición a agosto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
   2. El laboratorio de Temperatura y Humedad participó en comparación "comparison of the realisations of the ITS-90 over the range 234.315 6 K to 933.473 K. Entre el CEM de España y el INM de Colombia. El mismo genero sus resultados en informe final y publicado en la revista IOP Cience
  Como soporte: Se remite informe final y print pantalla de la publicación</t>
  </si>
  <si>
    <t>Se generó 1 comparación en metrología Física: 
  1. la "Circular T 417 expedida el 11 de octubre de 2022 la cual contiene los datos de medición a agosto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</si>
  <si>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Se generó 3 comparaciones en metrología Física: 
  1. Comparación internacional que se realiza frente a la escala de tiempo de cada país emitida por un NMI con CMC publicadas en el KCDB del BIPM. como soporte esta la "Circular T 418 expedida el 10 de noviembre de 2022 la cual contiene los datos de medición a septiembre de 2022.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
 2. Se realizo las mediciones para la Comparación SIM.L-S-7 la cual fue para calibración de bloques de 0 mm a 100 mm en la que esta participando el laboratorio de Longitud
 Como soporte: Ficha de medición y Resultado de mediciones realizado como soporte de avance 
 3. Se realizo las mediciones para la Comparación SIM.L-S-8 la cual fue para calibración de bloques largos mayores a 100 mm a 500 mm en la mm en la que esta participando el laboratorio de Longitud. Estos resultados fueron entregados en el mes de septiembre
 Como soporte: Ficha de medición y Resultado de mediciones realizado como soporte de avance</t>
  </si>
  <si>
    <t>Se generó 1 comparación en metrología Física: 
  1. la "Circular T 419 expedida el 9 de diciembre de 2022 la cual contiene los datos de medición a noviembre de 2022.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Los resultados de la comparación internacional se reportan mensualmente en la "Circular T".</t>
  </si>
  <si>
    <t>O.K.</t>
  </si>
  <si>
    <t>Participar en reunión de representantes de países miembros de BIPM</t>
  </si>
  <si>
    <t>Soporte de la reunión</t>
  </si>
  <si>
    <t>Director</t>
  </si>
  <si>
    <t>Dirección General</t>
  </si>
  <si>
    <t>Se reporta Soporte de la reunión</t>
  </si>
  <si>
    <t>Participar en comparaciones claves, suplementarias o bilaterales</t>
  </si>
  <si>
    <t>Informe de resultados</t>
  </si>
  <si>
    <t>Subdirector SMQB</t>
  </si>
  <si>
    <t>Subdirección de Metrología Química y Biología</t>
  </si>
  <si>
    <t>Metrology for safe food and feed mycotoxins
 Plan de trabajo Mesas MINCIT cafeteros - plaguicidas
 Proyecto PTB-Hg
 Plan de fortalecimiento
 Proyecto de inversión SMQB</t>
  </si>
  <si>
    <t xml:space="preserve">Se entregaron 2 informes de resultados, uno para la comparación CCQM_K19 y otra de la comparación suplementaria de trasnmitancia regular </t>
  </si>
  <si>
    <t xml:space="preserve">Se entregaron 2 informes de resultados, uno para la comparación SIM.QM-S11&amp;P25 Hierba Mate y otra de la comparación APMP.QM-S19 toxic elements in seafood </t>
  </si>
  <si>
    <t>Se elaboró 3.5 Informe de resultados de comparación CCQM-K154d</t>
  </si>
  <si>
    <t>Fortalecer las herramientas estadísticas que utilizan los laboratorios del INM que participen en comparaciones claves o suplementarias organizadas por el SIM o que busquen fortalecer sus actividades de aseguramiento de la validez de los resultados.</t>
  </si>
  <si>
    <t xml:space="preserve">* Matriz Excel con el reporte de las horas prestadas (M4, M8, M12)
</t>
  </si>
  <si>
    <t>Katherin Holguin Agudelo</t>
  </si>
  <si>
    <t>Subdirección de Servicios Metrológicos y Relación con el Ciudadano</t>
  </si>
  <si>
    <t>Se realiza entrega de la matriz de excel con el reporte de las horas prestadas</t>
  </si>
  <si>
    <t>Se adjunta matriz Excel con el reporte de las horas prestadas</t>
  </si>
  <si>
    <t>Se entrega la Matriz Excel con el reporte de las horas prestadas a cierre de la vigencia.</t>
  </si>
  <si>
    <t xml:space="preserve">Presentar una propuesta para mejorar la gestión estadística en el INM, con estándares de calidad </t>
  </si>
  <si>
    <t xml:space="preserve"> Instructivo para la generacion de un diccionario de datos de las  bases de datos.</t>
  </si>
  <si>
    <t>Se realiza entrega del Instructivo para la generación de un diccionario de datos de las bases de datos.</t>
  </si>
  <si>
    <t>A 1.1-2 Participaciones en Comités Consultivos, Subcomités, Grupos de Trabajo y en la Asamblea General de la Oficina Internacional de Pesas y Medidas (BIPM, por sus siglas en francés)</t>
  </si>
  <si>
    <t>Participar en reuniones comités consultivos, subcomités, grupos de trabajo y/o en la conferencia general del BIPM</t>
  </si>
  <si>
    <t>Reporte de asistencia</t>
  </si>
  <si>
    <t>Proyecto de inversión SMQB</t>
  </si>
  <si>
    <t>Se reportó la participación a 3 reuniones, una al  IAWG, la segunda al  IRWG y la ultima al  EAWG</t>
  </si>
  <si>
    <t>Se reportó la participación a 5 reuniones, una al  OAWG, una CAWG, una al PAWG, una al NAWG y la ultima al SAWG</t>
  </si>
  <si>
    <t>En M7 no se evidencian los soportes para PAWG, NAWG y CAWG</t>
  </si>
  <si>
    <t>Realizar seguimiento del estado de la publicación de CMC</t>
  </si>
  <si>
    <t>Acta de Revisión por la Dirección</t>
  </si>
  <si>
    <t>Milena Rodríguez</t>
  </si>
  <si>
    <t>Oficina Asesora de Planeación</t>
  </si>
  <si>
    <t>Realizacion del Acta de Revision por la Dirección de la vigencia 2021</t>
  </si>
  <si>
    <t>Acta de Revisión por la Dirección (borrador)</t>
  </si>
  <si>
    <t>En M1 no se evidencia el soporte</t>
  </si>
  <si>
    <t>Representar al INM ante el QSTF del Sistema Interamericano de Metrología</t>
  </si>
  <si>
    <t>Acta de reunión o informe de comisión</t>
  </si>
  <si>
    <t xml:space="preserve">Carlos Andrés Quevedo. </t>
  </si>
  <si>
    <t>Para este mes se están preparando los cronogramas de presentación en la modalidad presencial para el Grupo de Trabajo QSTF del Sistema Interamericano de Metrología- SIM 
Avance en gestión: En sesiones de trabajo del mes de enero se terminaron de presentar Sistemas de Gestión que venían atrasados de la vigencia 2021 como lo son: 
•        2022-01-13 QSTF - CENAM QS Review (Electrical Power and Energy)
•        2022-01-19 QSTF - CENAMEP AIP QS Review (Temperature/Humidity, Force, and Large Scales) 
•        2022-01-20  QSTF - INACAL QS Review (Electrochemistry and Gas Flow)
Observaciones: Se asiste como miembro pleno del QTF en los temas de evaluación y votación acerca de los Sistemas de Gestión de los INM /ID que están en sometimiento a declaración de CMC  
Soportes: Actas de las reuniones del mes de enero  
1)Minutes_CENAM-ElectricalPowerandEnergy_13Jan2022V3
2) Minutes_CENAMEPAIP_19Jan2022
3) Minutes_INACAL_20Jan2022</t>
  </si>
  <si>
    <t xml:space="preserve">Para la  presentación del QSTF el Secretario del Grupo de Calidad del QSTF, nos informa que este se ha pospuesto para la primera semana del mes de mayo, mediante correo electrónico del 2020-02-24.  En este momento el Grupo de EA, se encuentra realizando el seguimiento a las acciones y la elaboración de los documentos.  </t>
  </si>
  <si>
    <t>esta actividad se completó en enero de 2022. Se presentará nuevos avances en M10</t>
  </si>
  <si>
    <t>O.K</t>
  </si>
  <si>
    <t>A 1.1-3 Participaciones en Grupos de Trabajo Técnico Regional, Grupo de Trabajo de los Sistemas de Calidad (QSTF por sus siglas en ingles) y Asamblea del Sistema Interamericano de Metrología (SIM)</t>
  </si>
  <si>
    <t>Participar en Grupos de Trabajo Técnico Regional, Grupo de Trabajo de los Sistemas de Calidad (QSTF por sus siglas en ingles) y Asamblea del Sistema Interamericano de Metrología (SIM)</t>
  </si>
  <si>
    <t>Reporte de asistencia (evidencia la participación)</t>
  </si>
  <si>
    <t>Participación en Workshop del grupo PRWG</t>
  </si>
  <si>
    <t>Participar en la reunión del Asamblea del SIM</t>
  </si>
  <si>
    <t>Acta de reunión</t>
  </si>
  <si>
    <t>Se adjunta correo que demuestra la asistencia a la asamblea del SIM , ya que todavia no han enviado el acta, en espera.</t>
  </si>
  <si>
    <t xml:space="preserve">Planificar un evento a nivel SIM para tratar temas de fortalezas o dificultades en ensayos de aptitud y estudios colaborativos. </t>
  </si>
  <si>
    <t xml:space="preserve">* Documento que contenga la propuesta del evento a nivel SIM (M11)
</t>
  </si>
  <si>
    <t>Se emtrega el Documento que contenga la propuesta del evento a nivel SIM y se anexa correo del experto Possolo donde se evidencia la respuesta realizada acorde a consultas relacionadas al evento.</t>
  </si>
  <si>
    <t>Se entrega el docuento con la propuesta del evento a nivel SIM</t>
  </si>
  <si>
    <t>Participar en reuniones de Grupos de Trabajo, subcomités y/o Comités Consultivos ante el BIPM o el SIM</t>
  </si>
  <si>
    <t>Evidencia de participación</t>
  </si>
  <si>
    <t>Los laboratorio de metrología Física han Participado en x reuniones de Grupos de Trabajo, subcomités y/o Comités Consultivos ante el BIPM o el SIM, correspondientes a:
  1. El día 2022-02-15 se participó de manera activa en la reunión del grupo de trabajo número 3 del SIM (MWG3): Alli se trato proximas comparaciones internacionales a realizar. Como soporte: Correo de la reunion 
  2. Se llevo a cabo evento "Workshop KCDB 2.0 al servicio de la Región SIM en Masa y Cantidades Relacionadas", el evento se celebró del 22 al 26 de marzo. Como soporte: Programa del evento y correo 
  3. Se llevo a cabo evento "SIM MWG7" el 28 de febrero de 2022 donde se trato las comapraciones a realizar y las evaluaciones par. Como soporte: Acta de reunión</t>
  </si>
  <si>
    <t>Los laboratorio de metrología Física han Participado en 1 reuniones de Grupos de Trabajo, subcomités y/o Comités Consultivos ante el BIPM o el SIM, correspondientes a:
 1. El laboratorio de Tiempo y Frecuencia del INM participó en la reunión del Grupo de Trabajo de Tiempo y Frecuencia del SIM: "SIM TFMWG Virtual Workshop and Planning Meeting", evento virtual que se realizó los días 23 y 24 de mayo de 2022.
 Como soporte: publicación de la página web del Grupo de Trabajo</t>
  </si>
  <si>
    <t>A.1.2 Obtener y mantener el reconocimiento de Capacidades de Medición y Calibración (CMC)</t>
  </si>
  <si>
    <t>A 1.2-1 Capacidades de Medición y Calibración (CMC) nuevas reconocidas por la Oficina Internacional de Pesas y Medidas (BIPM)</t>
  </si>
  <si>
    <t>Realizar actividades que permitan la presentación y aprobación de CMC nuevas o renovadas en metrología física</t>
  </si>
  <si>
    <t>Soporte de avance o publicación de CMC</t>
  </si>
  <si>
    <t>Subdirector SMF</t>
  </si>
  <si>
    <r>
      <rPr>
        <sz val="9"/>
        <color rgb="FF000000"/>
        <rFont val="Arial"/>
        <family val="2"/>
      </rPr>
      <t xml:space="preserve">Se obtuvo 34 (treinta y cuatro) líneas de Capacidades de Medición y Calibración – CMC en Corriente continua y alterna para dispositivos de electricidad y magnetismo en diferentes rangos de medición. Las mismas fueron publicadas el 07 de febrero de 2022 en la página del Key Comparison Data Base KCDB de la Oficina Internacional de Pesas y Medidas BIPM. Con estas CMC
</t>
    </r>
    <r>
      <rPr>
        <b/>
        <sz val="9"/>
        <color rgb="FF000000"/>
        <rFont val="Arial"/>
        <family val="2"/>
      </rPr>
      <t xml:space="preserve">Como soporte: </t>
    </r>
    <r>
      <rPr>
        <sz val="9"/>
        <color rgb="FF000000"/>
        <rFont val="Arial"/>
        <family val="2"/>
      </rPr>
      <t>Reporte lienas de CMC publicadas</t>
    </r>
  </si>
  <si>
    <t>Se obtuvo 2 (líneas) Capacidades de Medición y Calibración – CMC en Fuerza. Las mismas fueron publicadas el 5 de marzo de 2022 en la página del Key Comparison Data Base KCDB de la Oficina Internacional de Pesas y Medidas BIPM. Con estas CMC, se cuenta con reconocimiento internacional de las calibraciones realizadas en Fuerza, siendo válidas en todo el mundo. 
 Como soporte: Reporte lienas de CMC publicadas</t>
  </si>
  <si>
    <t>Esta actividad tuvo cumplimiento para M4 con las 34 lineas publicadas de Corriente Continia y alrterna obteniendo CMC nuevas en el laboratorio de CCyCA y M6 con la obtención de 2 lineas nuevas en Fuerza obteniendo CMC nuevas en el laboratorio de Fuerza</t>
  </si>
  <si>
    <t>Reportar el avance de las Capacidades de Medición y Calibración (CMC) nuevas reconocidas por la Oficina Internacional de Pesas y Medidas (BIPM)</t>
  </si>
  <si>
    <t>Publicación de las CMC reconocidas</t>
  </si>
  <si>
    <t>Se obtuvo 34 (treinta y cuatro) líneas de Capacidades de Medición y Calibración – CMC en Corriente continua y alterna para dispositivos de electricidad y magnetismo en diferentes rangos de medición. Las mismas fueron publicadas el 07 de febrero de 2022 en la página del Key Comparison Data Base KCDB de la Oficina Internacional de Pesas y Medidas BIPM. Con estas CMC
Como soporte: Reporte lienas de CMC publicadas</t>
  </si>
  <si>
    <t>A 1.2-2 Aprobaciones del Sistema de Gestión de la Calidad ante el QSTF, del Sistema Interamericano de Medición (SIM), para soportar las Capacidades de Medición y Calibración (CMC)</t>
  </si>
  <si>
    <t>Presentar documentos para la evaluación del QSTF</t>
  </si>
  <si>
    <t>Soporte documentación presentada</t>
  </si>
  <si>
    <t>David Alonso Plazas</t>
  </si>
  <si>
    <t>Se presento los documentos para la evalución del QSTF para la renovación de las Capacidades de Medición y Calibración - CMC del laboratorio de Longitud 
 Como soporte: correo donde la Quality Manager del INM (Nubia Rodriguez) informa al secretario del QSTF: Andrew Conn y a la Presidenta del QSTF: Sally Bruce, el cargue en la plataforma del QSTF, de los documentos para la presentación de cinco años del laboratorio de Longitud del INM ante el QSTF, con copia al Director del INM, al Subdirector de la SMF y al Jefe de la OAP.</t>
  </si>
  <si>
    <t>Reportar las aprobaciones del Sistema de Gestión de la Calidad ante el QSTF, del Sistema Interamericano de Medición (SIM), para soportar las Capacidades de Medición y Calibración (CMC)</t>
  </si>
  <si>
    <t xml:space="preserve">Certificado de aprobación </t>
  </si>
  <si>
    <t xml:space="preserve">Se realizó el 8 de junio de 2022 la presentación del Sistema de Gestión de Ensayos de Aptitud en Química para agua dulce del INM
1) Certificado de aprobación del Sistema de Gestión de Ensayos de Aptitud en Química para agua dulce
2)Presentación del Sistema de Gestión de Ensayos de Aptitud en Química para agua dulce
</t>
  </si>
  <si>
    <t>En M6 no se evidencia el soporte relacionado con la Presentación del Sistema de Gestión de Ensayos de Aptitud en Química para agua dulce</t>
  </si>
  <si>
    <t>Realizar evaluaciónes Pares en metrología Física</t>
  </si>
  <si>
    <t>Informe de evaluación par y/o informe preliminar de hallazgos</t>
  </si>
  <si>
    <t>El laboratorio de Tiempo y Frecuencia tuvo una evaluación Par del 3 al 7 de octubre de 2022 realizada por el experto técnico del INTI de Argentina.
 Como soporte: Se adjunta informe final de evaluación Par.</t>
  </si>
  <si>
    <t>3 laboratorio de metrología fisica recibieron evaluaciones por pares correspondientes a: 
 - Temperatura y Humedad realizado por el experto técnico del NIST de EE.UU
 - Presión realizado por el experto técnico del LNE de Francia
 - Par Torsional realizado por el experto técnico de INMETRO de Brasil.
  Como soporte: Se adjunta informe final de las evaluaciones Pares.</t>
  </si>
  <si>
    <t>Gestionar la calibración de equipos del INM en el exterior para aseguramiento de la trazabilidad</t>
  </si>
  <si>
    <t>Resolución
 Reporte avance y estado trazabilidad</t>
  </si>
  <si>
    <t>Subdirector de Metrología Física</t>
  </si>
  <si>
    <t>Se han desarrollado 7 resoluciones para el envio de 31 equipos de los laboratorios de la SMF a calibrar en Institutos de Metrología del mundo con el fin de obtener el aseguramiento metrológico de las mediciones, estos corresponden a: 
 - Resolución 197 de calibración de 2 equipos del laboratorio de Corriente Continua en el METAS de Suiza
 - Resolución 355 de calibración de 7 equipos del laboratorio de Par Torsional en el PTB de Alemania
 - Resolución 180 para realizar de calibración de 2 equipos del laboratorio de temperatura y humedad en el PTB de Alemania
 - Resolución 182 para realizar de calibración de 6 equipos del laboratorio de Masa en el PTB de Alemania
 - Resolución 163 para realizar de calibración de 2 equipos del laboratorio de longitud en el CENAM de Mexico
 - Resolución 181 para realizar de calibración de 2 equipos del laboratorio de Presión y Vacío en el LNE de Francia 
 - Resolución 200 para realizar de calibración de 9 equipos del laboratorio de Fuerza en el PTB de Alemania
 Como soporte: Se remite resoluciones generadas</t>
  </si>
  <si>
    <t>Se desarrollo el Reporte avance y estado trazabilidad de los equipos de los laboratorios de la SMF</t>
  </si>
  <si>
    <t>Analizar los informes de las auditorias Internas</t>
  </si>
  <si>
    <t>Planes de mejoramiento</t>
  </si>
  <si>
    <t xml:space="preserve">No se reporta el plan de mejoramiento, debido a que el informe final de la auditoria  fue entregado la semana pasada, y este es el insumo principal para la elaboración del soporte de esta actividad. </t>
  </si>
  <si>
    <t>No se reporta el plan de mejoramiento, debido a que el informe final de la auditoria fue entregado la semana pasada, y este es el insumo principal para la elaboración del soporte de esta actividad.</t>
  </si>
  <si>
    <t>Se entregaron 4 planes de mejoramiento, envio email con dos</t>
  </si>
  <si>
    <t>Realizar revisiones por pares en química</t>
  </si>
  <si>
    <t>Se entregó un plan de mejoramiento</t>
  </si>
  <si>
    <t>Atender evaluaciones pares para el SIG en la norma, 17025 y 17034</t>
  </si>
  <si>
    <t>Informe de la evaluación par al SIG (dos requisitos un solo informe)</t>
  </si>
  <si>
    <t>Formular el Programa de Auditorías del Sistema Integrado de Gestión</t>
  </si>
  <si>
    <t>Programa aprobado por Comité Institucional de Coordinación de Control Interno</t>
  </si>
  <si>
    <t>Se remite la presentación del Comité Institucional de Coordinación de Control Interno #2 donde se sometió a aprobación el Programa de Auditorías del Sistema Integrado de Gestión.</t>
  </si>
  <si>
    <t>El mes pasado se remitió la presentación del Comité Institucional de Coordinación de Control Interno #2 donde se sometió a aprobación el Programa de Auditorías del Sistema Integrado de Gestión.</t>
  </si>
  <si>
    <t>A.1.3 Lograr la designación de institutos en magnitudes complementarias a las del INM</t>
  </si>
  <si>
    <t>A 1.3-1 Organizaciones delegadas como "Instituto Designado" en magnitudes complementarias a las del INM</t>
  </si>
  <si>
    <t>Aprobación de los documentos requeridos en el SIG para el trámite de designación de Institutos.</t>
  </si>
  <si>
    <t>* Informe consulta pública a la Resolución  (M4)
* Documento de lineamentos (M6)
* Resolución de aprobación DAFP (M6)
* Procedimiento de designación de institutos (M6)
* Formatos de solicitud y evaluación técnica (M6)
* Ficha SUIT aprobada (M6)
* Procedimiento de seguimiento e Instructivo de evaluación (M6)
* Formatos de seguimiento a requisitos técnicos y seguimiento a convenio (M12)</t>
  </si>
  <si>
    <t>Claudia Angélica Guillen</t>
  </si>
  <si>
    <t>Se entregan evidencas que dan soporte al producto "2. Documento de lineamento"
-Acto administrativo moificatorio del trámite
-Correo  del texto final resolución modificatoria Institutos Designados
- Respuesta comentarios-resolución modificatoria ID</t>
  </si>
  <si>
    <t>La solicitud al DAFP para la aprobación del trámite fue remitida el 14 de marzo y se encuentra en la etapa de revisión por parte de gestión jurídica para emitir concepto y remitir resultados al INM. Se adjuntan correos de envío del INM y confirmación de recibido del DAFP. Con base en el concepto del DAFP,se tendrán insumos para dar soporte al procedimiento de designación de institutos.
Se entregan dos (2) correos de evidenccia de las gestiones realizadas.
1. Correo INM - Solicitud concepto favorable modificación Resolucion 211 de 2021
Correo INM- Solicitud concepto favorable modRes 211 de 2021-recibido DAFP
Nota: Es importante tener en cuenta que de acuerdo a la jornada de planificación estratégica donde se realizarón ajustes al Plan de Acción (tablero estratégico) el presente entregable se cambio del M3 al M4; es decir que el entregable quedaría para el mes de abril.</t>
  </si>
  <si>
    <t>Se realiza entregan los documentos acordes a la actividad “Aprobación de los documentos requeridos en el SIG para el trámite de designación de Institutos”.
 1. 23.6 Documento de lineamentos
 2. 23.6 Resolución de aprobación DAFP
 3. 23.6 Procedimiento de designación de institutos
 4. 23.6 Formato de solicitud y 4. 23.6 Formato evaluación técnica
 5. 23.6 Ficha SUIT aprobada - Correo INM trámite ID inscrito en SUIT (ver justificación)
 6. 23.6 Procedimiento de seguimiento y 6. 23.6 Instructivo de evaluación
 JUSTIFICACIÓN 5. 23.6 Ficha SUIT aprobada - Correo INM trámite ID inscrito en SUIT: Se entrega correo donde se evidencia el registro del trámite de Institutos Designados - ID, en el aplicativo SUIT con el código sería el 83399. Sin embargo este se encuentra pendiente por aprobación por parte del DAFP dado que para llegar al trámite en el aplicativo se requirieron pasos previos que se empezaron a adelantar desde mayo: concepto de aprobación de la resolución de modificación por parte del DAFP, luego el ajuste y revisión jurídica de la resolución modificatoria, fecha y firma de Dirección, posteriormente la solicitud a imprenta nacional de la cotización para publicación de la resolución modificatoria, confirmación de la publicación de la resolución en el diario oficial; con el resultado final de la publicación sumado al link del formulario de solicitud de ID fue posible hacer la mencionada solicitud en el aplicativo SUIT, en este momento estamos a la espera de los resultados del DAFP.
 Nota: Tener en cuenta que los documentos cargados en ISOLUCIÓN solo se pueden obtener con solicitud a la Oficina Asesora de Planeación frente a los siguientes tres (3) escenarios: 1. seguimiento por parte de los organismos de control, 2. auditorías externas o 3. Evaluaciones "por pares".
 De esta manera para algunos documentos se adjunta el pantallazo del aplicativo, donde se evidencian los documentos realizados y cargado. Para ello pueden ingresar y validar que lo documentos se encuentran publicados.</t>
  </si>
  <si>
    <t>Se realiza entrega del correo donde se evidencia que se encuentra activa la respectiva ficha SUIT
 del trámite para InstitutosDesignados (ID); se puede consultar dicha ficha en el link:
 http://visor.suit.gov.
 co/VisorSUIT/index.jsf?FI=
 83399
 Nota: Con el mencionado entregable se dará cumplimiento a las metas del M6
 .</t>
  </si>
  <si>
    <t>Se realiza entrega de las evidencias de los avances realizados y correos que se remite del Subdirector con la justificación al no cumplirse la meta</t>
  </si>
  <si>
    <t>B. Metrología para el fomento de la productividad</t>
  </si>
  <si>
    <t>B.1 Brindar herramientas que faciliten la diseminación de la trazabilidad y del conocimiento en metrología, para contribuir al aseguramiento de la calidad de los bienes y servicios que se desarrollan y comercializan en el país</t>
  </si>
  <si>
    <t>B.1.1 Identificar las necesidades y brechas en metrología en sectores productivos priorizados, como: industria del movimiento, de la química, de la energía, de alimentos, de aseo, de la farmacéutica, de la construcción, y de plásticos y de pinturas</t>
  </si>
  <si>
    <t>B 1.1-1 Estudios de identificación de necesidades y brechas metrológicas elaborados</t>
  </si>
  <si>
    <t>Publicar el documento de la metodología de priorización - CONPES 3957</t>
  </si>
  <si>
    <t>Soporte de publicación del documento</t>
  </si>
  <si>
    <t>0.0%</t>
  </si>
  <si>
    <t>Realizar estudios bajo la metodología de identificación de necesidades metrológicas</t>
  </si>
  <si>
    <t>Informe de identificación de necesidades metrológicas, donde se evidencia el desrrollo de los 2 estudios.</t>
  </si>
  <si>
    <t>Claudia Angélica Guillén
 Luisa Juana Bernal</t>
  </si>
  <si>
    <t>Se realiza entrega de los siguientes dos (2) estudios:
 1. Informe de resultados de aplicación de la metodología de identificación de brechas metrológicas de carne bovina en el departamento de Córdoba.
 2. Informe de resultados de aplicación de la metodología de identificación de brechas metrológicas de tuberías plásticas de redes de acueducto e instalaciones hidráulicas</t>
  </si>
  <si>
    <t>Identificar criterios en las regiones asistidas con los foros que permiten completar informacion estrategica con el objetivo de fortalecer la oferta de  los servicios metrologicos.</t>
  </si>
  <si>
    <t>Informe elaborado</t>
  </si>
  <si>
    <t>Mayer Flórez Cárdenas</t>
  </si>
  <si>
    <t>Proyecto de Inversión
 PEI</t>
  </si>
  <si>
    <t>Se realiza entrega del informe el cual evidencia la identificación de criterios en las 3 regiones, 4 departamentos y 6 municipios asistidos con el desarrollo de los Foros Científico Social “Metrología es calidad de vida”. De igual manera se realiza entrega de los anexos relacionados.</t>
  </si>
  <si>
    <t>Actualizar estadísticas de servicios prestados por el INM</t>
  </si>
  <si>
    <t>Informe de estadísticas actualizadas a 2021</t>
  </si>
  <si>
    <t>Aminta Peñaranda</t>
  </si>
  <si>
    <t>Se presenta informe de estadísiticas de servicios prestados por el INM para la vigencia 2021, el informe se encuentra a la espera de visto bueno por parte del jefge de OAP y posterior firma.</t>
  </si>
  <si>
    <t xml:space="preserve">                                                                             </t>
  </si>
  <si>
    <t>B.1.2 Fomentar la articulación entre partes interesadas para el desarrollo de la trazabilidad de las mediciones en el país y la transferencia en conocimiento en metrología</t>
  </si>
  <si>
    <t>B 1.2-1 Grupos Técnicos por Magnitud y Grupos Técnicos Temáticos en operación</t>
  </si>
  <si>
    <t xml:space="preserve"> Realizar y participar en reuniones de subgrupos o subredes de trabajo de la RCM</t>
  </si>
  <si>
    <t xml:space="preserve">Acta de reunión </t>
  </si>
  <si>
    <t>Subdirector de Metrología Física / (Sebastian Herreño)</t>
  </si>
  <si>
    <t>Se participó en una reunión del grupo técnico por Magnitud de Temperatura donde se establecio los temas a tartar (segun solicitud de la industria) en las proximas guias de calibración a elaborar en temperatura y Humedad Como soporte: Se remit acta de la reunión con lista de participantes</t>
  </si>
  <si>
    <t>No hubo avance de esta actividad para este mes</t>
  </si>
  <si>
    <t>No se llevaron a cabo mas reuniones debido a que la RCM se esta reestructurando</t>
  </si>
  <si>
    <t>No se presenta avance en M8</t>
  </si>
  <si>
    <t>Realizar reuniones del grupo técnico temático o magnitud de la SMQB para la elaboración de guías de medición en metrología química y biológicas o guías de calibración</t>
  </si>
  <si>
    <t>Listado de asistencia 
 Acta de reunión</t>
  </si>
  <si>
    <t>Plan de trabajo Mesas MINCIT cafeteros - plaguicidas
 Proyecto Universidad de Lovaina
 Proyecto de inversión SMQB</t>
  </si>
  <si>
    <t>Se realizó la reunión del Gurpo tecnico Temático de Quimica con relación a la t presentación del contenido propuesto para la guía de preparaciónde MR in house de plaguicidas</t>
  </si>
  <si>
    <t>NO SE Realiza reuniones del grupo técnico temático o magnitud de la SMQB para la elaboración de guías de medición en metrología química y biológicas o guías de calibración</t>
  </si>
  <si>
    <t>Desarrollar y coordinar actividades de la Red Colombiana de Metrología</t>
  </si>
  <si>
    <t>Lista de asistencia y acta de reunión de la socialización de las actividades realizadas en el marco de los Grupos de la RCM.</t>
  </si>
  <si>
    <t>Diego Alejandro Martínez</t>
  </si>
  <si>
    <t>Se reporta la lista de asistencia de la reunión que se realizó el día 16 de marzo de 2022 con los Grupos Técnicos por Magnitud de la RCM. 
Por otro lado, teniendo en cuenta la  la jornada de planeación estratégica para los planes de acción de la Subdirección de Servicios Metrológicos, esta actividad no va a continuar reportandose independientemente, sino incluida dentro del plan de trabajo de la RCM y su respectiva ejecución, por esta razón no se ha realizado acta de reunión.</t>
  </si>
  <si>
    <t>A la fecha no se realiza entregable para la preente activdiad dado que los Grupos Técnicos por Magnitud y Tematicos, en la nueva estructrua de la RCM conformarían de Subred de calibración y ensayo, y esta Sudred comenzó su trabajo a partir del evento de relanzamienot de la RCM realizado el 5 de julio de 2022.</t>
  </si>
  <si>
    <t>El entrable del M6, se espera sea entregado para el M8 dado que se realizará una reunión de la subred de calibración y así se reporta la socialización que menciona la actividad del plan de acción.</t>
  </si>
  <si>
    <t>Se realiza entrega del acta y lista de asistencia de la reunión de socialización del plan de trabajo y el nuevo reglamento interno de la RCM.</t>
  </si>
  <si>
    <t>Se realiza entrega de la la agenda, lista de asistencia y acta de reunión de la socialización de las actividades realizadas en el marco de los Grupos de la RCM.</t>
  </si>
  <si>
    <t>Se entrega de acta de reunión SubRed de Calibración y Ensayo de la Red Colombiana de Metrología, RCM</t>
  </si>
  <si>
    <t>Realizar la propuesta de fortalecimiento de la Red Colombiana de Metrología</t>
  </si>
  <si>
    <r>
      <rPr>
        <sz val="9"/>
        <color theme="1"/>
        <rFont val="Arial"/>
        <family val="2"/>
      </rPr>
      <t xml:space="preserve">1- Documento inicial con la propuesta de fortalecimiento.       </t>
    </r>
    <r>
      <rPr>
        <sz val="9"/>
        <color theme="1"/>
        <rFont val="Arial"/>
        <family val="2"/>
      </rPr>
      <t xml:space="preserve"> (M4)  </t>
    </r>
    <r>
      <rPr>
        <sz val="9"/>
        <color theme="1"/>
        <rFont val="Arial"/>
        <family val="2"/>
      </rPr>
      <t xml:space="preserve">                            2- Documento final con la propuesta de fortalecimiento.          (M6)</t>
    </r>
  </si>
  <si>
    <t>Se realiza la entrega del documento inicial con la propuesta para el fortalecimiento de la Red Colombiana de Metrología.
 Con el objetivo de: "Promover la articulación entre los actores interesados en los temas de 
 metrología, para favorecer el mejoramiento de la calidad de las mediciones con el fin de 
 contribuir en la mejora de la calidad de vida y en el desarrollo económico, científico y
 tecnológico del país".</t>
  </si>
  <si>
    <t>En Abril se entregó una propuesta inicial para el fortalecimiento de la RCM y se esperaba complementarlo con la información obtenida en el evento de relanzamiento de la RCM en donde se iba a interactuar directamente con los integrantes de la Red. Este evento estaba programado, en principio, para el 26 de mayo de 2022, por lo que se había dejado Junio como mes de entrega para esta actividad porque había un buen tiempo para elaborarlo. Sin embargo, por diferentes motivos de logística y preparación del evento se debió aplazar dos veces el evento y finalmente se realizó el día 5 de julio de 2022, por lo que aún no se ha procesado la información para el documento final.
 De esta manera se espera realizar el ajuste al documento y entregarlo en el siguiente reporte.</t>
  </si>
  <si>
    <t>Se entrega documnento con la propuesta del fortalecimiento de la Red Colombiana de Metrología, el cual tiene como objetivo:
 Promover la articulación entre los actores interesados en los temas de metrología, para favorecer el mejoramiento de la calidad de las mediciones con el fin de contribuir en la mejora de la calidad de vida y en el desarrollo económico, científico y tecnológico del país.</t>
  </si>
  <si>
    <t>Desarrollar el  plan de trabajo para el  fortalecimiento de la Red Colombiana de Metrología</t>
  </si>
  <si>
    <t>1- Matriz Excel con el plan de trabajo inicial para el fortalecimiento de la RCM. (M3)                                                           
2- Matriz Excel con el plan de trabajo complementado para el fortalecimiento de la RCM. (M6)
3- Informes de seguimiento con evidencias correspondientes. (M6) (M9) (M12)</t>
  </si>
  <si>
    <t>Se realiza la entrega de la matriz excel donde se evidencia el plan de trabajo inicial para el fortalecimiento de la RCM</t>
  </si>
  <si>
    <t>Se entrega el Informes de seguimiento con evidencias correspondientes en el cual se presenta el grado de avance de las actividades claves realizadas por el grupo de trabajo de la RCM para dar cumplimiento con el plan de trabajo establecido y lograr los objetivos definidos para el fortalecimiento de RCM, con sus respectivas evidencias.
 Pendiente entregar: la "Matriz Excel con el plan de trabajo complementado para el fortalecimiento de la RCM", dado que en el mes de abril se entregó una propuesta inicial de plan de trabajo para el fortalecimiento de la RCM y se esperaba complementarlo con la información obtenida en el evento de relanzamiento de la RCM y las reuniones directas con las subredes, en donde se iba a interactuar directamente con los integrantes de la Red. Este evento estaba programado, en principio, para el 26 de mayo de 2022, por lo que se había dejado Junio como mes de entrega para esta actividad porque había un buen tiempo para elaborarlo. Sin embargo, por diferentes motivos de logística y preparación del evento se debió aplazar dos veces el evento y finalmente se realizó el día 5 de julio de 2022, por lo que aún no se ha procesado la información para el documento final.
 Se espera sea entregada en el siguiente reporte.</t>
  </si>
  <si>
    <t>Se entrega la Matriz Excel con el plan de trabajo complementado para el fortalecimiento de la RCM.
 El presente entrgable se encontraba pendiente del reporte pasado (mes de junio), de esta manera se cumpliría con la meta las 2 mestas del M6.</t>
  </si>
  <si>
    <t>Se realiza entrega del Informes de seguimiento con evidencias correspondientes, en el cual se evidencia el grado de avance de las actividades claves realizadas por el grupo de trabajo de la RCM para dar cumplimiento con el plan de trabajo establecido y lograr los objetivos definidos para el fortalecimiento de RCM.</t>
  </si>
  <si>
    <t>Se entrega el Informe de actividades Subredes de la Red Colombiana de Metrología</t>
  </si>
  <si>
    <t>Proyectar el acto administrativo que reglamenta el funcionamiento y estructura de la RCM</t>
  </si>
  <si>
    <t>1- Propuesta de Resolución que reglamenta el funcionamiento y estructura de la RCM. (M6)                                          
2- Resolución aprobada (M12)</t>
  </si>
  <si>
    <t>Se entrega la propuesta de la Resolución que reglamenta el funcionamiento y estructura de la RCM</t>
  </si>
  <si>
    <t>Se entrega acta de aprobación del documento por parte del Director y Subdirector. (Aquí el entregable era la resolución publicada, pero no fue posible por cuestión de lo extenso del proceso, por eso se relaciona la aprobación de los directivos para la Consulta Pública.</t>
  </si>
  <si>
    <t>Actualizar Proyecto de Interés Estratégico "Fomento Regional en Metrología"</t>
  </si>
  <si>
    <t>* Proyecto de Interés Estratégico "Fomento Regional en Metrología", actualizado y aprobado por CIGD</t>
  </si>
  <si>
    <t>El proyecto de interés estratégico Fomento Regional en Metrología, fue presentado y aprobado en CIGD el pasado 30 de diciembre de 2021, mediante CIGD 21-17 con acta No. 17 de fecha 2021-12-30. La cual se entrega como evidencia para el cumplimiento de la meta.
Resultado: 100%</t>
  </si>
  <si>
    <t>"El Proyecto de IE "FRM" versión 2.0 no se ha presentado en CIGD porque falta confirmar por el Subdiorector cuándo se presentará, sin embargo ya fue presentada la propuesta de la nueva versión del Proyecto a integrantes (DNP y MinCit) del Comité de Regionalización del Sistema Nacional de Competitividad e Innovación conjuntamente con la Dirección General del INM y Subdirector de SMRC, de dicha socialización quedaron pendientes unos ajustes pequeños, el cual se viene realizando por parte del grupo de FRM".</t>
  </si>
  <si>
    <t>Se entrega la propuesta del Proyecto de IE "FRM" actualizado en versión 2.0 pero sin presentar a CIGD porque no hubo citación al grupo de FRM para ello.</t>
  </si>
  <si>
    <t>Ejecutar Proyecto de Interés Estratégico "Fomento Regional en Metrología"</t>
  </si>
  <si>
    <t>* Informe de avance del Proyecto de Interés Estratégico, con el plan de acción</t>
  </si>
  <si>
    <t>Se realiza entrega del Informe de avance del Proyecto de Interés Estratégico, el cual recopila las actividades llevadas a cabo lideradas por el grupo de fomento regional para el desarrollo del primer foro científico social “Metrología es calidad de vida”.</t>
  </si>
  <si>
    <t>Se entrega el Informe de avance del Proyecto de Interés Estratégico “Fomento Regional en Metrología”, en el cual se 
 evidencia la metodología implementada para el desarrollo de las actividades, así como también, los productos y logros obtenidos entre el 1 de enero hasta el 30 de junio de 2022 en la ejecución del Proyecto de Interés. De igual formta este se evidencia evidencia la programación y ejecución del proyecto.</t>
  </si>
  <si>
    <t>Se realiza entrega del Informe de avance del Proyecto de Interés Estratégico, con el plan de acción, donde se evidenica la metodología implementada para el desarrollo de las actividades, así como también, los productos y logros obtenidos entre el 1 de enero hasta el 2 de septiembre de 2022 en la ejecución del Proyecto de Interés Estratégico: “Fomento Regional en Metrología”.
 De igual manra se entregan cuatro (4) evidenicas como anexos del informe.
 Anexo-1. Socialización presencial de avances de actividades de FRM a las areas en el INM
 Anexo-2. Presentacion consolidada con resultado de los 4 foros
 Anexo-3. Infografia por cada foro realizado
 Anexo-4-Priorización de resultados de los 4 Foros</t>
  </si>
  <si>
    <t>Se entrega el informe de avance del Proyecto de Interés Estratégico, con los soportes correspondientes.</t>
  </si>
  <si>
    <t>B 1.2-2 Guías para el proceso de calibración y aseguramiento de la validez de las mediciones acordadas y publicadas con los Grupos Técnicos de Trabajo de la Red Colombiana de Metrología (RCM)</t>
  </si>
  <si>
    <t>Elaborar y/o publicar y/o actualizar guias de metrologia fisica</t>
  </si>
  <si>
    <t>Guia de calibración elaborada o publicada</t>
  </si>
  <si>
    <t>se actualizaron 12 Guias de calibración en metrología física, por código ISBN, portada y hoja de legal. Las guias corresponden a:
 1. GUÍA PARA LA CALIBRACIÓN DE MULTIMETROS DIGITALES 4 5/6 (50 000 CUENTAS) INM/GTM EM-CCA/01
 2. GUÍA PARA LA CALIBRACIÓN DE TERMÓMETROS DE RADIACIÓN
 3. GUÍA PARA LA CALIBRACIÓN DE TERMÓMETROS DIGITALES CON SENSOR TIPO PRT, TERMISTOR Y TERMOPAR EN BAÑOS LÍQUIDOS Y HORNOS DE BLOQUE METÁLICO
 4. TRADUCCIÓN DIRECTRIZ DKD-R 5-7 CALIBRACIÓN DE CÁMARAS CLIMÁTICAS INM/GTM-T/03
 5. GUÍA PARA LA CALIBRACIÓN DE PIE DE REY
 6. GUÍA PARA LA CALIBRACIÓN DE PINZAS AMPERIMÉTRICAS
 7. GUÍA PARA LA CALIBRACIÓN DE PESAS CLASE E1, E2, F1, F2, M1, M1-2, M2, M2-3 Y M3
 8. GUÍA PARA LA CALIBRACIÓN DE INSTRUMENTOS DE PESAJE DE FUNCIONAMIENTO AUTOMÁTICO (SELECCIONADORAS PONDERALES)
 9.  GUÍA PARA LA DETERMINACIÓN DE CONTENIDO DE HUMEDAD EN GRANOS Y CEREALES
 10. GUÍA PARA LA CALIBRACIÓN DE TERMÓMETROS DE RADIACIÓN Y SU APLICACIÓN PARA LA MEDICIÓN DE LA TEMPERATURA CORPORAL
 11.  GUÍA PARA LA CALIBRACIÓN DE MÁQUINA UNIVERSAL DE ENSAYO INM/GTM-F-1
 12.  RECOMENDACIONES METROLÓGICAS PARA LABORATORIOS EN MAGNITUDES ELÉCTRICAS DE TENSIÓN, INTENSIDAD DE CORRIENTE Y RESISTENCIA INM/GTM EM-CCA/03
 Como soporte: Guias de calibración actualizadas</t>
  </si>
  <si>
    <t>Elaborar guías para mediciones químicas, biológicas o de calibración - RCM</t>
  </si>
  <si>
    <t>Acta de la aprobación de la de la guía en la mesa técnico científica (MTTC).</t>
  </si>
  <si>
    <t xml:space="preserve">Las guias se encuentran en consulta publica, por lo que no han sido aprobadas por la mesa tecnico científica. </t>
  </si>
  <si>
    <t xml:space="preserve">Se aprobaron 2 guias, una guía de muestreo y otra de materiales de referencia in house de alimentos. </t>
  </si>
  <si>
    <t>Apoyar proyectos para la mejora de las capacidades metrológicas de los laboratorios a nivel nacional a través de alianzas</t>
  </si>
  <si>
    <t>Conceptos de supervisión en donde se evidencie el avance técnico y financiero de los proyectos apoyados a través de la alianza INM- MinCiencias</t>
  </si>
  <si>
    <t>Margarita Rubio González</t>
  </si>
  <si>
    <t>En el marco de los compromisos adquiridos por medio del plan de acción de la SMRC, la cual estable el ítem 38, que especifica la actividad “Apoyar proyectos para la mejora de las capacidades metrológicas de los laboratorios a nivel nacional a través de alianzas” que se debe cumplir por medio del seguimiento y control de los proyectos derivados del Convenio Especial de Cooperación 584/002-2020. Esto se debía cumplir en el mes de octubre con la entrega de 16 entregables específicamente “Conceptos de supervisión en donde se evidencie el avance técnico y financiero de los proyectos apoyados a través de la alianza INM- MinCiencias” 
 La alianza a que hace referencia al Convenio Especial de Cooperación 584/002-2020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el cual se suscribió el entre MinCiencias y el INM 
 Como resultado de la convocatoria 888-2020, el 20 de noviembre de 2021 se publicó el Banco Definitivo de Elegibles con 87 propuestas de proyectos seleccionadas y habilitadas para recibir recursos de cofinanciación. Durante el año 2020 y 2021 se adelantó la contratación de 17 y 16 propuestas de proyectos respectivamente. 
 Para el caso de los 16 proyectos financiados con recursos del 2021, es necesario reportar los 16 concepto de supervisión, los cuales actualmente y debido a los cambios interno en MinCiencias se encuentran elaborados en revisión por parte de la alianza, se espera allegar las evidencias entre los meses de noviembre y diciembre de 2022.</t>
  </si>
  <si>
    <t>Se realiza entrega de un (1) concepto y el oficio de remisión del Contrato de financiamiento de recuperación contingente No. 345-2021. 
 En este orden de ideas, quedan pendientes con quince (15) conceptos de supervisión.</t>
  </si>
  <si>
    <t>Se realiza entrega de cinco (5) conceptos de supervisión. Para un total de conceptos entrgados a corte de la vigencia 2022 de seis (6) conceptos.
 Para los entregables faltantes que son nueve (9) se entregarán durante el mes de enero de 2023 teniendo en cuenta la siguente justificación:
 En el marco de los compromisos adquiridos por medio del plan de acción de la SSMRC, la cual establece el ítem 38, que especifica la actividad “Apoyar proyectos para la mejora de las capacidades metrológicas de los laboratorios a nivel nacional a través de alianzas” que se debe cumplir por medio del seguimiento y control de los proyectos derivados del Convenio Especial de Cooperación 584/002-2020. Esto se debía cumplir en el mes de octubre con la entrega de 16 entregables específicamente “Conceptos de supervisión en donde se evidencie el avance técnico y financiero de los proyectos apoyados a través de la alianza INM- MinCiencias"
 La alianza a que hace referencia al Convenio Especial de Cooperación 584/002-2020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el cual se suscribió entre MinCiencias y el INM. 
 Como resultado de la convocatoria 888-2020, el 20 de noviembre de 2021 se publicó el Banco Definitivo de Elegibles con 87 propuestas de proyectos seleccionadas y habilitadas para recibir recursos de cofinanciación. Durante el año 2020 y 2021 se adelantó la contratación de 17 y 16 propuestas de proyectos respectivamente. 
 Los retrasos generados se deben a los cambios internos en MinCiencias, de acuerdo con el estado los que se encuentran en firma y en elaboración, se tendrán hasta el primer mes del 2023.</t>
  </si>
  <si>
    <t>Publicar guías para mediciones químicas, biológicas o de calibración - RCM</t>
  </si>
  <si>
    <t>Soporte de solicitud de publicación de la guía 
 Documento de Guías para mediciones químicas, biológicas o de calibración publicadas</t>
  </si>
  <si>
    <t xml:space="preserve">Se incumple la met progrmada. </t>
  </si>
  <si>
    <t>Se publicaron 2 guias</t>
  </si>
  <si>
    <t>Realizar seguimiento al Convenio Especial de Cooperación No- 584/002-2021 dado en el marco de la alianza MinCiencias - INM</t>
  </si>
  <si>
    <t>Concepto de supervisión en el primer y segundo semestre del 2022 con respecto al desarrollo y avances tecnicos y financiero del Convenio Especial de Cooperación No. 584/002-2020</t>
  </si>
  <si>
    <t>Se entrega documento donde se describen las principales acciones realizadas para seleccionar las propuestas de proyectos de innovación a ser apoyadas en la modalidad de cofinanciación en el marco del Convenio Especial de Cooperación No. 584/002-2020 (584-2020 numeración MinCiencias y Cv 002-2020 numeración INM) y del Otrosí No. 1 de este Convenio Especial de Cooperación. Así como el seguimiento realizado a estos.</t>
  </si>
  <si>
    <t>Se realiza entrega del informe que describe las principales acciones realizadas para seleccionar las propuestas de proyectos de innovación a ser apoyadas en la modalidad de cofinanciación en el marco del Convenio Especial de Cooperación No. 584/002-2020 (584-2020 numeración MinCiencias y Cv 002-2020 numeración INM) y del Otrosí No. 1 de este Convenio Especial de Cooperación.</t>
  </si>
  <si>
    <t>Apoyar por lo menos dos (2) eventos de articulación de los laboratorios de calibración o de ensayos apoyados a través de la Alianza -INM - MinCiencias</t>
  </si>
  <si>
    <t>Dos (2) informes de los eventos de articulación de laboratorios de calibración o de ensayos apoyados a través de la Alianza -INM - MinCiencias</t>
  </si>
  <si>
    <t>Se realiza entrega del Informe de Realización de Evento de Socialización de la Ampliación de Oferta de Servicios y Fortalecimiento de las Capacidades del Laboratorio</t>
  </si>
  <si>
    <t>Se entrega el soporte correspondiente que es un informe generado por la Corporación para la investigación de la corrosión. 
 WEBINAR: CALIDAD DE HIDROCARBUROS LÍQUIDOS
 Experiencia CIC en implementación de ensayos
 para fiscalización de crudos</t>
  </si>
  <si>
    <t>B.1.3 Posicionar la cultura, formación y educación en metrología para la competitividad de los sectores productivos con énfasis en la industria y las regiones</t>
  </si>
  <si>
    <t>B 1.3-1 Implementación de la estrategia de cultura, formación y educación</t>
  </si>
  <si>
    <t>Diseñar la oferta del servicio de capacitación en Ensayo de aptitud/Comparaciones interlaboratorio</t>
  </si>
  <si>
    <t>* Documento del diseño de la capacitación en EA y comparación interlaboratorio (M11)
* Matriz Excel con el plan de trabajo para la implementación del diseño (M7)</t>
  </si>
  <si>
    <t xml:space="preserve">Katherin Holguin
</t>
  </si>
  <si>
    <t>Se entrega la Matriz Excel con el plan de trabajo para la implementación del diseño, la cual fue elaborada con el apoyo pedagógico del GSM.</t>
  </si>
  <si>
    <t>Se realiza entrega del documento con el diseño del curso ISO_IEC 17043.</t>
  </si>
  <si>
    <t>Identificar necesidades para el diseño e implementación del proceso de certificación de personas en metrología</t>
  </si>
  <si>
    <t>1- Documento de propuesta de Sistema de Gestión en ISO 17024.  (M6)                      
2- Documento sobre brechas para la implementación del proceso de certificación de personas en metrología. (M12).</t>
  </si>
  <si>
    <t>Se entrega la propuesta de Sistema de Gestión en ISO 17024, que trata de la  identificación de brechas para la implementación del proceso de certificación de competencia laboral en metrología bajo los lineamientos de la norma ISO 17024:2013</t>
  </si>
  <si>
    <t>Se entrega informe de diagnóstico INM BAJO 17024</t>
  </si>
  <si>
    <t>Implementar la Estrategia para la cualificación del Talento Humano en metrología</t>
  </si>
  <si>
    <t>1- Plan de trabajo para la implementación de la Estrategia para la cualificación del Talento Humano en Metrología (M4)          
2- Informe de seguimiento con evidencias correspondientes (M6) (M12)</t>
  </si>
  <si>
    <t>Cesar Augusto Parra</t>
  </si>
  <si>
    <t>Se entregan dos (2) documentos donde se evidencia el plan de trabajo para la implementación de la Estrategia para la cualificación del Talento Humano en Metrología.</t>
  </si>
  <si>
    <t>Se entregan los Informes de seguimientos con evidencias que corresponden a la implementación de Estrategia para la cualificación del Talento Humano en metrología.</t>
  </si>
  <si>
    <t>Se realiza entrega del Informe de seguimiento de la implementación de la estrategia para la cualificación del capital humano en metrología; con sus debidos anexos.</t>
  </si>
  <si>
    <t>B 1.3-2 Talleres o eventos dirigidos a los sectores productivos (incluida la industria y laboratorios acreditados) realizados en las regiones para la transferencia de conocimiento en metrología</t>
  </si>
  <si>
    <t>Realizar talleres o eventos dirigidos a los sectores productivos en metrología Física</t>
  </si>
  <si>
    <t>Listado de asistencia y presentación del taller o evento</t>
  </si>
  <si>
    <t>Jhojan Enrique Garcia</t>
  </si>
  <si>
    <t>El laboratorio de Dureza realizó junto con la RCM taller denominado “Metrología de dureza”. el cual se llevó a cabo el día 20 de Abril de 2022
 Como soporte: se remite Presentación del taller realizado,
 Lista de asistencia y Agenda del Taller</t>
  </si>
  <si>
    <t>El evento se realizara en el mes de Diciembre</t>
  </si>
  <si>
    <t>Se realizaron 2 talleres dirigidos a sectores productivos en metrología física, los cuales corresponden a: 
 1. MEDICIÓN DE DISTORSIÓN ARMÓNICA: REQUISITOS PARA LOS INSTRUMENTOS DE CALIDAD DE ENERGÍA (POWER QUALITY INSTRUMENTS – PQI): 
 2. INTRODUCCIÓN MÉTODO DE MONTE CARLO
 Como soporte: Se adjunta presentaciones de los cursos</t>
  </si>
  <si>
    <t>Desarrollar actividades de divulgación: talleres, eventos o seminarios en temas de metrología química y biología.</t>
  </si>
  <si>
    <t>Listado de asistencia 
 Presentaciones</t>
  </si>
  <si>
    <t>Proyecto ColombiaMide
 Proyecto GQSP - calidad de químicos de ONUDI
 Convocatoria Minciencias 890</t>
  </si>
  <si>
    <t xml:space="preserve">Se incumple esta actividad debido a que no se pudo realizar el taller  "medición y estimación de incertidumbre para la determinación de grasa en alimentos," dado que no se cuentan con los reactivos y materiles necesarios para la ejecución del taller, ademas el personal se encuentra realizando otras actividades administrativas que han impedido realizar la estructuración de dicho taller. </t>
  </si>
  <si>
    <t xml:space="preserve">no se realizar el taller debido a que no se realizó un contrato requerido para la validación del metodo de medición de BPA, lo que afecta directamente la realización del taller en esta vigencia. </t>
  </si>
  <si>
    <t>Se realizo un taller</t>
  </si>
  <si>
    <t>Desarrollar actividades de divulgación de innovación y servicios tecnológicos: talleres y eventos, en el marco de la RCM</t>
  </si>
  <si>
    <t>1- Cronograma de talleres y eventos RCM (M4).                                                           
2- Informe de los eventos y talleres realizados con sus respectivas listas de asistencia y memorias de los eventos. (M6) (M9) (M12)</t>
  </si>
  <si>
    <t>Se realiza entrega del cronograma de actividades de divulgación de los talleres y eventos de la RCM.</t>
  </si>
  <si>
    <r>
      <rPr>
        <sz val="9"/>
        <rFont val="Arial"/>
        <family val="2"/>
      </rPr>
      <t xml:space="preserve">Se realiza entrega del informe que comprende la realización de los eventos y talleres que se han elaborado en el marco de la Red Colombiana de Metrología en el período del primer semestre del año 2022. De igual manera se entregan sus repectivas evidencias relacionadas en el siguiente drive compartido: </t>
    </r>
    <r>
      <rPr>
        <u/>
        <sz val="9"/>
        <color rgb="FF1155CC"/>
        <rFont val="Arial"/>
        <family val="2"/>
      </rPr>
      <t>https://drive.google.com/drive/folders/1Bps9QxuQKCeFFM0BvSnkBEBKCiWpmqXo</t>
    </r>
  </si>
  <si>
    <t>Se entega el Informe de los eventos y talleres realizados con sus respectivas listas de asistencia y memorias de los eventos.</t>
  </si>
  <si>
    <t>Se entrega informe de eventos y talleres realizados durante el último trimestre</t>
  </si>
  <si>
    <t>Desarrollar talleres o eventos dirigidos a las entidades territoriales, asociaciones y grupos de población específicos, realizados en las regiones para la transferencia de conocimiento en metrología</t>
  </si>
  <si>
    <t>Listados de asistencia y Presentación de talleres o eventos</t>
  </si>
  <si>
    <t>Se entregan las presentaciones y listados de asistencia del Foro científico social "Metrología es calidad de vida" desarrollado en la ciudad de Valledupar - Cesar, el pasado jueves 31 de marzo, en él se evidencia que asistieron 46 participantes de empresas y entidades cómo:
Metrología y control Mic
Universidad upc
Universidad de Cartagena
Gobernación del Cesar
Realianz
Fenalco Valledupar
Cooperación técnica del Cesar
CDT Cesar
Agrosavia
CRCC
Soprongras
Aspacco
CDT Cesar
Radio nacional
Alcaldía de Valledupar
Universidad UDES
Área metropolitana de Valledupar
Alcalde del municipio de Astrea
Asoprokia
Presto
Secretaría de planeación de Alcaldía de Valledupar
Cámara de comercio de Valledupar
Diario el Pilón</t>
  </si>
  <si>
    <t>Durante el primer semestre se realizaron cuatro (4) Foros Científicos Sociales "Metrología es Calidad de Vida".
 1. Amazonas
 2. Cordoba
 3. Santander
 4. Valledupar
 Como evidencias se entregan listas de asitencias y presentaciones de cada uno de los foros realizados.</t>
  </si>
  <si>
    <t>El reporte para la meta de los dos (2) eventos que se ajustaron a que se raelizaran de manera virtual no se llevaron a cabo. 
 El reporte paa el plan de acción queda con 4 talleres o eventos reportados.</t>
  </si>
  <si>
    <t>B.1.4 Desarrollar y transferir productos metrológicos a los laboratorios (incluyendo los acreditados), centros de investigación o sector productivo</t>
  </si>
  <si>
    <t>B 1.4-1 Organizaciones intervenidas con las modalidades de asistencia técnica</t>
  </si>
  <si>
    <t>Prestar horas de Asistencia Técnica por personal de la SMQB solicitadas por SSMRC</t>
  </si>
  <si>
    <t>Lista de asistencia a reuniones 
 Reporte de actividades ejecutadas</t>
  </si>
  <si>
    <t>Servicios del INM
 Proyecto GQSP - calidad de químicos de ONUDI</t>
  </si>
  <si>
    <t>Se prestaron horas de asisitencia técnica</t>
  </si>
  <si>
    <t>Prestar servicios de asistencia técnica</t>
  </si>
  <si>
    <t>Reporte cuatrimestral de las horas de AT prestadas / demanda</t>
  </si>
  <si>
    <t>Claudia Guillen</t>
  </si>
  <si>
    <t>Proyecto de Inversión</t>
  </si>
  <si>
    <t>Se realiza entrega del documento que consolida la información de gestión y actividades realizadas de las diferentes modalidades del servicio de asistencia técnica durante el periodo de enero a abril de 2022. El proceso se desarrolla según los procedimientos aprobados e instructivos asociados en el Sistema Integrado de Gestión (M1-04-P-01).</t>
  </si>
  <si>
    <t>Se realiza el reporte del segundo cuatrimestre de las horas de AT prestadas / demanda; que cpnsolida la información de gestión y actividades realizadas de las diferentes modalidades del servicio de asistencia técnica.</t>
  </si>
  <si>
    <t>Se realiza entrega del documento que consolida la información de gestión y actividades realizadas de las diferentes modalidades del servicio de Asistencia Técnica..</t>
  </si>
  <si>
    <t>Implementar un programa piloto de Asistencia Técnica para Mipymes (laboratorios)</t>
  </si>
  <si>
    <t>*Terminos de referencia convocatoria (M5)
*manual operativo(M12)
*caja de herramientas (M12)</t>
  </si>
  <si>
    <t>Claudia Angélica Guillen
Luisa Juana Bernal Roa</t>
  </si>
  <si>
    <t>CONPES 3957</t>
  </si>
  <si>
    <t xml:space="preserve">Se realiza entrega de los Términos de referencia para la convocatoria para participar en el piloto del Programa de Atención a Necesidades Metrológicas -PANM- para el fortalecimiento de capacidades metrológicas de los laboratorios MiPymes que prestan servicios de calibración y ensayo a cadenas productivas priorizadas.
</t>
  </si>
  <si>
    <t>Se realizó solicitud de ajuste en la programación así:
 Se solicita realizar el ajuste del entregable cambiando su programación del M6 al M10, en razón a que para el mes de junio no se tendrán elegidos los laboratorios para el piloto.
 Sin embargo, desde la OAP se concluyó que no se ajustará la programación, por ende quedará pendiente hasta que se realice la entrega de la evidencia. Se espera se realice en el M10.</t>
  </si>
  <si>
    <t>El entregable se reportará en el M10, p sin embargo se relaciona el siguiente avance:
 Se anexa la invitación para la reunión realizada el día de ayer con el fin de evaluar los mecanismos posibles para la selección de laboratorios que participarán en el Programa de Atención a Necesidades Metrológicas-PANM, dado que no se tienen laboratorios seleccionados no es posible evidenciar horas de asistencia técnica.</t>
  </si>
  <si>
    <t>El entregable se reportará en el M10</t>
  </si>
  <si>
    <t>Para el entregable del M9 se realizo solicitud deajustes para los entegables y la progrmación (ver solicitud de ajsutes de la SSMRC).
 Por otro lado, se entregan evidencias de avances de la actividad:
 - Reunión con control interno en relación al mecanismo para poner en marcha el piloto del Programa de Atención a Necesidades Metrológicas-PANM
 -Consulta al Departamento Administrativo de la Función Pública-DAFP sobre el mecanismo para poner en marcha el piloto del Programa de Atención a Necesidades Metrológicas-PANM</t>
  </si>
  <si>
    <t>Para el entregable del M10 se realizo solicitud deajustes para los entegables y la progrmación (ver solicitud de ajsutes de la SSMRC).
 Por otro lado, se entregan evidencias de avances de la actividad:
 - Reunión con control interno en relación al mecanismo para poner en marcha el piloto del Programa de Atención a Necesidades Metrológicas-PANM
 -Consulta al Departamento Administrativo de la Función Pública-DAFP sobre el mecanismo para poner en marcha el piloto del Programa de Atención a Necesidades Metrológicas-PANM</t>
  </si>
  <si>
    <t>Se realiza entrega del *manual operativo y la 
 *caja de herramientas</t>
  </si>
  <si>
    <t>B 1.4-2 Materiales de Referencia o ítems de ensayo de aptitud nuevos desarrollados y dispuestos para la comercialización</t>
  </si>
  <si>
    <t>Mantener la oferta de Materiales de Referencia</t>
  </si>
  <si>
    <t>Informe de Producción de MR O Informe de recertificación/certificación o Informe ampliación de vigencia</t>
  </si>
  <si>
    <t>Servicios del INM
 Proyecto de inversión SMQB</t>
  </si>
  <si>
    <t xml:space="preserve">Se elaboró el informe de ampliación de vigencia  para le MRC de aflatoxina B1. </t>
  </si>
  <si>
    <t>Se elaboró el informe de ampliación de vigencia  para le MRC de etanol en agua.</t>
  </si>
  <si>
    <t xml:space="preserve">Se entrego un MRC </t>
  </si>
  <si>
    <t>Producir Materiales de Referencia nuevos</t>
  </si>
  <si>
    <t>Informe de producción de MR</t>
  </si>
  <si>
    <t>Servicios del INM
 Proyecto PTB-Hg
 Proyecto GQSP - calidad de químicos de ONUDI
 PEI - PES
 Proyecto de inversión SMQB</t>
  </si>
  <si>
    <t>Se produjo el MR nuevo de Solución de Clorpirifos (D10) en acetonitrilo</t>
  </si>
  <si>
    <t>Se produjo el MR nuevo de contaminantes en labial</t>
  </si>
  <si>
    <t>Se produjo el MRC de Mercurio total en harina de  pescado</t>
  </si>
  <si>
    <t>Para el entregable del M9 se realizo solicitud de ajustes para los entegables y la programación</t>
  </si>
  <si>
    <t>Para el entregable del M10 se realizo solicitud de ajustes para los entegables y la programación</t>
  </si>
  <si>
    <t>Producir Materiales de Referencia piloto / ítems de comparación</t>
  </si>
  <si>
    <t>Metrology for safe food and feed mycotoxins
 Convocatoria Minciencias 890 
 Proyecto Cadmio en Cacao
 Convenio ICA
 Convenio INS
 Artical II
 PEI - PES
 Proyecto de inversión SMQB</t>
  </si>
  <si>
    <t>Se produjo un MR piloto de control positivo de SARS-CoV-2</t>
  </si>
  <si>
    <t xml:space="preserve">Debido a que para la producción del MR piloto FOC  ha presentado algunos contratiempos en la contratación para la adquisición de los insumos y reactivos, los cuales requeridos para la preparación de los materiales y para la caracterización de las muestras. </t>
  </si>
  <si>
    <t>Debido a que para la producción del IEA FOC (item de comparación) ha presentado algunos contratiempos en la contratación para la adquisición de los insumos y reactivos, los cuales requeridos para la preparación de los materiales y para la caracterización de las muestras.</t>
  </si>
  <si>
    <t xml:space="preserve">Se incumple la meta debido a que aun no se cuenta con el contrato de materiales y reactivos, requeridos para la produccion de los MR pilotos e items de comapración. </t>
  </si>
  <si>
    <t>Para el entregable del M10 se realizo solicitud de ajustes para los entegables y la programación.</t>
  </si>
  <si>
    <t xml:space="preserve"> Se reporta un informde MR piloto de patulina y otro de MR piloto de contaminantes en arroz.</t>
  </si>
  <si>
    <t>Se reporta 1 MR de piloto de Sars cov 2</t>
  </si>
  <si>
    <t>Desarrollar la capacidad técnica para la certificación de materiales de referencia</t>
  </si>
  <si>
    <t>Informe de validación de métodos de medición</t>
  </si>
  <si>
    <t>Metrology for safe food and feed mycotoxins
 Proyecto GQSP - calidad de químicos de ONUDI
 Plan de fortalecimiento
 Convocatoria Minciencias 890 
 Proyecto Cadmio en Cacao
 Convenio UNAL
 Artical II
 Proyecto de inversión SMQB</t>
  </si>
  <si>
    <t>Se realizo la validación del metodo de  Determinación de fracción másica (pureza) de la sal disódica dihidratada del ácido etilendiaminotetracético (EDTA), en el reactivo sólido, por titulación complejométrica con ion plomo.</t>
  </si>
  <si>
    <t xml:space="preserve">Se elaboraron los informes de dos validciones de métodos uno de aniones y de elementos en agua natural.  </t>
  </si>
  <si>
    <t xml:space="preserve">Se validó la tecnica analítica para la medicón de patulina en solución calibrante. </t>
  </si>
  <si>
    <t>Se reporta informe de validación de metodo de patulina</t>
  </si>
  <si>
    <t>Se reporta un metodo validado</t>
  </si>
  <si>
    <t>B 1.4-3 Servicio de Comparaciones Interlaboratorios organizadas</t>
  </si>
  <si>
    <t>Desarrollar componente técnico del estudio colaborativo</t>
  </si>
  <si>
    <t>Informe de componente técnico</t>
  </si>
  <si>
    <t>Proyecto Universidad de Lovaina</t>
  </si>
  <si>
    <t>No se reporta debido a que se solicito eliminar esta actividad en el mes de junio, la cual no fue aceptada, en este sentido esto que dariá incumplido.</t>
  </si>
  <si>
    <t>Coadyuvar en la generación de protocolos de los ensayos de aptitud programadas por SSMRC</t>
  </si>
  <si>
    <t>Documento con el protocolo preliminar</t>
  </si>
  <si>
    <t>Convenio ICA
 Convenio INS
 Servicios del INM</t>
  </si>
  <si>
    <t>Se elaboró el protocolo para el ensayo de aptitud de Detección del ADN genómico Foc R4T</t>
  </si>
  <si>
    <t>Se elaboró el protocolo para el ensayo de aptitud de SARS COV 2</t>
  </si>
  <si>
    <t>Se entrego un protocolo de suelos</t>
  </si>
  <si>
    <t>Desarrollar estudios colaborativos</t>
  </si>
  <si>
    <t>Informe de avance del estudio colaborativo (M12)</t>
  </si>
  <si>
    <t>Se realiza entrega del informe e avance del estudio colaborativo.</t>
  </si>
  <si>
    <t>Socializar documento con lineamientos para la prestación del servicio de Ensayos de Aptitud</t>
  </si>
  <si>
    <t>Documento aprobado en el CIGD</t>
  </si>
  <si>
    <t>Desde Asistencia Técnica ya se cuenta con un documento borrador de la hoja de ruta que tiene como base de construcción
 las entrevistas con proveedores de EA internacionales (INTI, INMETRO, LATU, CENAM, LCM e IBMETRO)
 pero se requiere completar de acuerdo con la nueva visión de la subdirección de servicios Metrológicos y Relación con el Ciudadano
 de contribuir al fortalecimiento de la oferta nacional.
 Dado lo anterior, es un entregable en desarrollo que es necesario completar con entrevistas a
 proveedores nacionales y cabezas de red de laboratorios. 
  El personal del proceso de ensayos de aptitud ya ha tenido mesas de trabajo para revisar el actual documento
  y estructurar la metodología de las nuevas entrevistas. 
 Nota: Se solicitó reprogramación de fecha de entrega.</t>
  </si>
  <si>
    <t>Esta actividad se encuentra en progreso y está previsto realizar esta socialización de este documento en el M11 de la presente vigencia.</t>
  </si>
  <si>
    <t>El entregable se reportará en el M11</t>
  </si>
  <si>
    <t xml:space="preserve">no se reporto entregable </t>
  </si>
  <si>
    <t>Documento aprobado en el CIGD, para este caso se adjunta la presentación realizada en el CIGD No. 25 realizado el 2022-12-30 donde se aprobo el documento y en este momento se encuentra en proceso de revisión y gestión de firmas de los asistentes para el acta.</t>
  </si>
  <si>
    <t>Prestar el servicios de Ensayos de Aptitud</t>
  </si>
  <si>
    <t>* Matriz Excel con el reporte de los EA realizados (M4, M6, M9 y M12)</t>
  </si>
  <si>
    <t>Proyecto de Inversión
 PES
 PEI</t>
  </si>
  <si>
    <t>Se realiza el reporte de  tres (3) Informes finales para los siguientes Ensayos de Aptitud: 
1) EA Calibración bloques patrón Código: 21-INM-EA-07
2) EA determinación de elementos en Agua potable Código: 21-INM-EA-01, 
3) EA bilateral calibración de  Bloque Seco, Código: 21-INM-EA-12
Nota: Para el presente reporte de marzo se sobrepasa la meta en un (1) informe final. La meta actual es de 2 y se reportan 3, por favor  tener en cuenta en los próximos reportes.</t>
  </si>
  <si>
    <t>Se raliza entrega de la matriz excel con el reporte de los EA realizados.</t>
  </si>
  <si>
    <t>Se realiza entrega de la Matriz Excel con el reporte de los EA realizados</t>
  </si>
  <si>
    <t>Se realiza entrega de la Matriz Segumiento EA_Tercer trimestre</t>
  </si>
  <si>
    <t>Estructurar la documentación del SIG para el  producto de Estudios Colaborativos</t>
  </si>
  <si>
    <t>Procedimiento o instructivo de estudios colaborativos y formatos asociados</t>
  </si>
  <si>
    <t>Se cuenta con documentos que se encuentran en desarrollo y
  deben ser discutidos en mesa de trabajo con personal de la SMQB y de la SMF
 para posteriormente cargar en ISOLUCION y que se pueda realizar el respectivo flujo de aprobación.</t>
  </si>
  <si>
    <t>Esta actividad se encuentra en progreso y está previsto realizarla en el mes 8 y 9 de la presente vigencia; adicionalmente.</t>
  </si>
  <si>
    <t>El presente entregable se espera cumplirse en el mes de noviembre, dado que se espera retroalimentación de las otras Subdirecciones que se encuentran involucradas en el producto de estudios colaborativos.
 A la fecha se han realizado mesas de trabajo con el personal de la SSMRC para la revisión del procedimiento, instructivo de estudios colaborativos y formatos asociados.</t>
  </si>
  <si>
    <t>El presente entregable se espera cumplirse en el mes de noviembre, dado que se espera retroalimentación de las otras Subdirecciones que se encuentran involucradas en el producto de estudios colaborativos. A la fecha se han realizado mesas de trabajo con el personal de la SSMRC para la revisión del procedimiento, instructivo de estudios colaborativos y formatos asociados</t>
  </si>
  <si>
    <t>Se realiza entrega del reporte de los documentos asociados a los estudios colaborativos y formatos asociados.</t>
  </si>
  <si>
    <t>Implementar las acciones de mejora del proceso (Calidad y Control Interno)</t>
  </si>
  <si>
    <t>* Reporte de Acciones eficaces en ISOLUCION 
* Reporte de Hallazgos cerradas en SISEPM (M6 y M12)</t>
  </si>
  <si>
    <t>Se realiza entrega del documento que detalla las acciones cerradas entre los meses de enero a junio del 2022 para el proceso de Ensayos de Aptitud (EA) en los aplicativos ISOLUCION y Sistema de Seguimiento de Planes de Mejoramiento (SISEPM) de Control interno.</t>
  </si>
  <si>
    <t>Se realiza entrega del reporte de Acciones ISOLUCION y SISEPM del proceso de Ensayos de Aptitud</t>
  </si>
  <si>
    <t>Realizar un evento que permita la interacción entre proveedores de EA y el INM</t>
  </si>
  <si>
    <t>Acta de reunión o listado de asistencia, presentación</t>
  </si>
  <si>
    <t xml:space="preserve">Katherin Holguin Agudelo
 </t>
  </si>
  <si>
    <t>El entregable se tiene programado realizarse para el mes de octubre debido a que desde el grupo de Ensayos de Aptitud nos encontrábamos realizando mesas de trabajo para construir las temáticas a tratar y por ello se tuvo que brindar un tiempo adicional para la divulgación del evento en redes sociales y medios autorizados, también para selección y confirmación de participantes teniendo en cuenta la especificación técnica de los temas. Actualmente, el evento está programado para el 7 de octubre de 13:30 a 17:00 y será presencial en las instalaciones del INM.</t>
  </si>
  <si>
    <t>Se realiza entrega de la presentación y lista de asistencia del curso de Estadística Robusta y datos anomalos 13528</t>
  </si>
  <si>
    <t>B 1.4-4 Nuevos servicios de calibración desarrollados</t>
  </si>
  <si>
    <t>Establecer nuevos servicio de calibración en metrología Física</t>
  </si>
  <si>
    <t>Soporte avances Gestión del cambio  
-Documentación publicada en Isolución 
-Propuesta de tasas 2023</t>
  </si>
  <si>
    <t>Jhojan Enrique Garcia
Edgar Antonio Jiménez Briñez
Claudia Fernanda Rodriguez</t>
  </si>
  <si>
    <t>CONPES
 3934 "Politica de crecimiento verde"
 Plan Estratégico Sectorial (e )</t>
  </si>
  <si>
    <t>1. Se logro el desarrollo y apertura de una categoria de servicio en la magnitud de potencia y energía electrica denominada "Calibración transformadores de corriente eléctrica para medición" con diferentes puntos de prestación del servicio. El servicio de calibraición ya se esta presentando
 Como soporte: Se remite resolucion de tasas modificada con el nuevo servicio (resolución servicios de calibración)
 2. Se esta realizando la gestión del cambio para el establecimiento de una nueva categoria de medición en medidores de velocidad, donde se a avanzado frente al desarrollo de procedimiento para prestar el servicio de calibración y realizar pruebas piloto donde se establece el procedimiento de calibración 
 Como soporte: 
 - Procedimiento de calibración de instrumentos de medición de velocidad por simulación versión 1.
 - Reuniones con laboratorio acreditado para prueba piloto de medición.</t>
  </si>
  <si>
    <t>1. Se esta realizando la gestión del cambio para la apertura de nuevos servicios de calibración, correspondientes a medición en 1. Durómetros Rockwell y 2. Durometros Brinell., donde se a avanzado frente al desarrollo de Presentación en el CIDG No. 15 de 2022 de las ficha de diseño y desarrollo de nuevos productos para la apertura de servicios de calibración de durómetros Shore y penetradores esféricos Rockwell y Brinell, para la implementación de las siguientes categorías de servicios metrológicos:
 - Calibración de máquina de ensayo de dureza Rockwell A (30 a 86) HRA.
 - Calibración de máquina de ensayo de dureza Rockwell B (44 a 97) HRB.
 - Calibración de máquina de ensayo de dureza Rockwell C (26 a 62) HRC.
 - Calibración de máquinas de ensayo de dureza Brinell 10/3 000 (152 HBW 10/3000 a 553 HBW 10/3000)
 - Calibración de máquinas de ensayo de dureza Brinell 2.5/187.5 (107 HBW 2.5/187.2 a 292 HBW 2.5/187.5)
  Como soporte: 
  - Se remite acta de presentación de gestión del cambio, 
 -plan de trabajo gestión del cambio para Durometros Rockwell y 
 -Plan de trabajo gestión del cambio para Durometros Brinell</t>
  </si>
  <si>
    <t>1. Se subio documentación en ISOLUCION donde se establecio procedimientos para los nuevos servicios de calibración en Dureza, estos documentos corresponden a: 
 - M-01-L32-P-004 CALIBRACIÓN DE DURÓMETROS ROCKWELL_v1
 - M-01-L32-P-005 CALIBRACIÓN DE DURÓMETROS BRINELL_v1
 Como soporte: Pantallazo documentación subida y documentos subidos
 2. Se subio documentación publicada en ISOLUCION del servicio de medición de velocidad (Cinemómetros)
 Como soporte: Pantallazo del sistema Isolución donde se evidencia el cargue del procedimiento de calibración de instrumentos de medición de velocidad y la hoja de cálculo para la calibración de instrumentos de medición de velocidad.</t>
  </si>
  <si>
    <t>Estructurar nueva categoria de servicio de calibración o medición metrologica usando la hora legal</t>
  </si>
  <si>
    <t xml:space="preserve"> Soporte avances Gestión del cambio- Evidencia en ISOLUCION del cargue de las evidencias de actividades de Gestión del Cambio según cronograma y archivos soporte.- Prototipo de aplicativo de sincronización con la Hora Legal.</t>
  </si>
  <si>
    <t>Claudia Fernanda Rodriguez</t>
  </si>
  <si>
    <t>El laboratorio de Tiempo y Frecuencia del INM se encuentra en la estructuración de una nueva categoría de servicio denominada "Sincronización de clientes externos con la hora legal" y realizó la gestión del cambio.
 Como soporte: Ficha de gestión del cambio y solicitud al área de automatización para el desarrollo del aplicativo para sincronización de clientes externos con la hora legal.</t>
  </si>
  <si>
    <t>Se generó prototipo de aplicativo de sincronización con la Hora Legal como avance de la estructuracuón de la nueva categoria de servicio de calibración 
 Como soporte: Informe de avance y soportes inicio y avance de aplicativo</t>
  </si>
  <si>
    <t>Frente a la estructuracuón de la nueva categoria de servicio usando hora legal se sube evidencia en ISOLUCION del cargue de las evidencias de actividades de Gestión del Cambio según cronograma y archivos soporte</t>
  </si>
  <si>
    <t>Prestar servicios de calibración en metrología física</t>
  </si>
  <si>
    <t>Cuadro relacionando los servicios prestados</t>
  </si>
  <si>
    <r>
      <rPr>
        <sz val="9"/>
        <color rgb="FF000000"/>
        <rFont val="Arial"/>
        <family val="2"/>
      </rPr>
      <t xml:space="preserve">La Subdirección de Metrología Física presto 112 servicios de calibración en magnitudes físicas al 30 de abril de 2022, distribuidos de la siguiente manera: 87 a clientes internos, 13 a clientes externos y 12 a la Supeintendencia de industria y Comercio - SIC 
</t>
    </r>
    <r>
      <rPr>
        <b/>
        <sz val="9"/>
        <color rgb="FF000000"/>
        <rFont val="Arial"/>
        <family val="2"/>
      </rPr>
      <t xml:space="preserve"> Como soporte:</t>
    </r>
    <r>
      <rPr>
        <sz val="9"/>
        <color rgb="FF000000"/>
        <rFont val="Arial"/>
        <family val="2"/>
      </rPr>
      <t xml:space="preserve"> Se adjunta tabla de servicios prestados con analisis de servicios prestados por laboratorios y por tipos de clientes</t>
    </r>
  </si>
  <si>
    <t>La Subdirección de Metrología Física presto 92 servicios de calibración en magnitudes físicas del 1 de mayo al 30 de junio de 2022, distribuidos de la siguiente manera: 49 a clientes internos, 34 a clientes externos y 9 a la Supeintendencia de industria y Comercio - SIC 
  Como soporte: Se adjunta tabla de servicios prestados con analisis de servicios prestados por laboratorios y por tipos de clientes</t>
  </si>
  <si>
    <t>No se pudo generar el reporte debido a que estan habiendo transición en el sistema y no lo genera (se reportara para M10)</t>
  </si>
  <si>
    <t>La Subdirección de Metrología Física presto 600 servicios de calibración en magnitudes físicas del 1 de julio al 31 de diciembre de 2022 
  Como soporte: Se adjunta tabla de servicios prestados</t>
  </si>
  <si>
    <t>Realizar informes de avance frente al CONPES 3957</t>
  </si>
  <si>
    <t>Informe presentado</t>
  </si>
  <si>
    <t>Liz Catherine Hernandez Forero</t>
  </si>
  <si>
    <t>CONPES
 3957 "Politica nacional de laboratorios"
 Plan Estratégico Sectorial (e )
 B.1.4-4 Plan Estraregico Institucional</t>
  </si>
  <si>
    <t>Se remite informe de avance frente al CONPES 3957 linea 1.10 Como soporte: Se remite informe de avance y soportes</t>
  </si>
  <si>
    <t>Atender servicios de calibración en espectrofotometría UV - Vis</t>
  </si>
  <si>
    <t>Reporte relacionando Servicios prestados</t>
  </si>
  <si>
    <t>Se entrega reporte de los servicios prestados</t>
  </si>
  <si>
    <t>Atender servicio de medición de materiales de referencia</t>
  </si>
  <si>
    <t>Gestionar la comercialización de servicios del INM (calibración, MRC, Asistencia Técnica y Ensayos de Aptitud)</t>
  </si>
  <si>
    <t>* Matriz Excel con los servicios comercializados. M3,M6, M9 y M12</t>
  </si>
  <si>
    <t>Ana María Reyes</t>
  </si>
  <si>
    <t>Se entrega el reporte que evidencia los resultados de la gestión realizada desde el grupo de
 Gestión de Servicios Metrológicos -GSM-, durante el periodo comprendido entre el
 1 de enero y el 31 de marzo (Q1) en la prestación de servicios metrológicos de:
 1) Calibración y Medición Metrológica
 2) Comercialización de Materiales de Referencia Certificados; desde la solicitud,
 seguimiento y control de ambos servicios
 3) Ensayos de Aptitud
 4) Asistencia Técnica
 De igual manera se entregan los tres (3) anexos relacioandos en el reporte.</t>
  </si>
  <si>
    <t>Se realiza entrega de la Matriz Excel con los servicios comercializados y el anexo que evidencia los resultados de la gestión realizada desde el grupo de Gestión de Servicios Metrológicos -GSM-, durante el periodo comprendido entre el 1 de abril y el 30 de junio (Q2), así como el acumulado de la vigencia 2022 en la prestación de servicios metrológicos.</t>
  </si>
  <si>
    <t>Se entrega el reporte que evidencia los resultados de la gestión realizada desde el grupo de
 Gestión de Servicios Metrológicos -GSM-, durante el periodo comprendido entre el
 1 de julio y el 30 de septiembre (Q3), así como el acumulado de la vigencia 2022 en
 la prestación de servicios metrológicos, de igual manera los 2 anexos relacioados en el documento.</t>
  </si>
  <si>
    <t>Se realiza entrrga del informe con los anexos de los servicios comercializados para la vigencia 2022.</t>
  </si>
  <si>
    <t>B 1.4-5 Cursos de capacitación nuevos en metrología desarrollados</t>
  </si>
  <si>
    <t>Actualizar cursos en metrología Física</t>
  </si>
  <si>
    <t>Soporte gestión del cambio</t>
  </si>
  <si>
    <t>Andrés Jhovanny Bohórquez Garzón</t>
  </si>
  <si>
    <t>se formuló un nuevo planteamiento para el rediseño del curso de Temperatura, separando las temáticas proyectadas en tres capacitaciones distintas, 
 Como soporte: Se remite solicitud de cambio y ficha gestion del cambio del curso</t>
  </si>
  <si>
    <t>Formular nuevos cursos en metrología Física</t>
  </si>
  <si>
    <t>Soporte diseño nuevo producto y/o servicio 
 Ficha técnica y presentación elaborada</t>
  </si>
  <si>
    <t>Hugo Martín Gonzáles 
 Jhon Escobar Soto</t>
  </si>
  <si>
    <t>Se estan formulando 2 nuevos cursos en metrología fisica, los cuales estan en proceso de diseño y desarrollo, estos corresponden a: 
 1. Curso de Masa - (instrumento de pesaje no automatico)
 2. Curso de Viscosidad
 Como soporte: se remite soportes de diseño y desarrollo de nuevo producto</t>
  </si>
  <si>
    <t>Se formulo nuevo curso en visosidad, para lo cual se adjunta Ficha técnica y presentación elaborada</t>
  </si>
  <si>
    <t>Impartir cursos de capacitación según oferta de la SMQB</t>
  </si>
  <si>
    <t>Lista de Asistencia y presentaciones
  Reporte de actividades</t>
  </si>
  <si>
    <t>Se realizo el curso "Conceptos Básicos en Metrología Química".</t>
  </si>
  <si>
    <t>Se realizo el curso "Validación de metodos".</t>
  </si>
  <si>
    <t>Se realizó curso de "Incertidumbre de Medición en análisis químicos cuantitativos"</t>
  </si>
  <si>
    <t>Se realizó curso de espectrofotomtría UV - Vis</t>
  </si>
  <si>
    <t>Se realizó curso de pH y CE.</t>
  </si>
  <si>
    <t>Diseñar nuevos cursos en metrología Química y Biología (Versión Piloto)</t>
  </si>
  <si>
    <t xml:space="preserve">Diseño del curso 
Presentaciones </t>
  </si>
  <si>
    <t>PES - PEI
 CONPES 3957</t>
  </si>
  <si>
    <t>Se diseñaron dos cursos</t>
  </si>
  <si>
    <t>Rediseño de cursos en metrología química y biología</t>
  </si>
  <si>
    <t>Diseño del curso
  Presentaciones</t>
  </si>
  <si>
    <t>Servicios del INM
 CONPES 3957</t>
  </si>
  <si>
    <t>Rediseño del curso virtual de curso metrologia quimica</t>
  </si>
  <si>
    <t>OK</t>
  </si>
  <si>
    <t>Virtualizar "Capacitaciones en Metrología"</t>
  </si>
  <si>
    <t>*Matriz Excel con el plan de trabajo (M4, M6, M9 y M12)
* Informe del curso virtualizado M12</t>
  </si>
  <si>
    <t>Ana María Reyes Sanclemente</t>
  </si>
  <si>
    <t>Proyecto de Inversión
 PEI
 PES</t>
  </si>
  <si>
    <t>Se realiza entrega del la matriz donde se encuentra el plan de trabajo y seguimiento. Virtualizar Capacitaciones en Metrología</t>
  </si>
  <si>
    <t>Se entrega la Matriz Excel con el Plan de trabajo y seguimiento, que da cumplimiento a la actividad "Virtualizar "Capacitaciones en Metrología".</t>
  </si>
  <si>
    <t>Se realiza entrega del plan de trabajo y seguimiento de la actividad de Virtualizar Capacitaciones en Metrología.</t>
  </si>
  <si>
    <t>Se reliza entrega del informe del curso virtualizado donde se encuentran las actividades de e-learning; de igual manera se adjuntan las evidencias relacionadas.</t>
  </si>
  <si>
    <t>Rediseñar el curso de capacitación "Conceptos básicos en Metrología Química"</t>
  </si>
  <si>
    <t>* Matriz Excel con el plan de trabajo  (M4)
* Informe de diagnóstico pedagógico y metodológico del curso a rediseñar (M6)
* Curso rediseñado  (M10)</t>
  </si>
  <si>
    <t>Se realiza entrga de la matriz donde se encuentra el plan de Trabajo y Seguimiento. Rediseñar el curso de capacitación Conceptos básicos en Metrología Química</t>
  </si>
  <si>
    <t>Se entrega el documento que analiza, de manera resumida, diversos aspectos del curso vigente sobre Conceptos
 Básicos de Metrología Química.
 De igula manera se entrega la matriz con el plan de trabajo.</t>
  </si>
  <si>
    <r>
      <rPr>
        <sz val="9"/>
        <color rgb="FF000000"/>
        <rFont val="Arial, sans-serif"/>
      </rPr>
      <t xml:space="preserve">Para el desarrollo del curso de Conceptos básicos en metrología química se ha realizado un acompañamiento al equipo en la etapa de diseño pedagógico y diseño gráfico del curso que incluye: diseño metodológico, secuencia didáctica, actividades y presentaciones. 
 ● Carpeta de evidencias: </t>
    </r>
    <r>
      <rPr>
        <u/>
        <sz val="9"/>
        <color rgb="FF1155CC"/>
        <rFont val="Arial, sans-serif"/>
      </rPr>
      <t>https://drive.google.com/drive/folders/1sS1MbsDDs6F94uop-b7LAR3KN201Q2ec?usp=sharing</t>
    </r>
  </si>
  <si>
    <t>Diseñar la Cartilla de Metrología para Niños, niñas y adolescentes</t>
  </si>
  <si>
    <r>
      <rPr>
        <sz val="9"/>
        <color theme="1"/>
        <rFont val="Arial"/>
        <family val="2"/>
      </rPr>
      <t xml:space="preserve">* Matriz Excel </t>
    </r>
    <r>
      <rPr>
        <b/>
        <sz val="9"/>
        <color theme="1"/>
        <rFont val="Arial"/>
        <family val="2"/>
      </rPr>
      <t xml:space="preserve">con el seguimiento al </t>
    </r>
    <r>
      <rPr>
        <sz val="9"/>
        <color theme="1"/>
        <rFont val="Arial"/>
        <family val="2"/>
      </rPr>
      <t xml:space="preserve">Plan de trabajo P1 (M4, M6, M9 y M12)
* Cartilla diseñada P2 (M12)
</t>
    </r>
  </si>
  <si>
    <t>Se realiza entrega de la matriz con el plan de trabajo y seguimiento. Diseñar la Cartilla de Metrología para Niños, niñas y adolescentes</t>
  </si>
  <si>
    <t>Se entrega la Matriz Excel con el seguimiento al Plan de trabajo, donde se evidencia el avance para el diseño de la cartilla de Metrología para Niños, niñas y adolescentes</t>
  </si>
  <si>
    <t>Se reakuza entrega del plan de trabajo y seguimiento de la actividad Diseñar la Cartilla de Metrología para Niños, niñas y adole</t>
  </si>
  <si>
    <t>Se entrega la matriz de seguimiento al plan de trabajo y la cartida diseñada de Metrología para Niños, niñas y adolescentes</t>
  </si>
  <si>
    <t xml:space="preserve">Prestar servicios de  capacitación, según lo programado </t>
  </si>
  <si>
    <r>
      <rPr>
        <sz val="9"/>
        <color theme="1"/>
        <rFont val="Arial"/>
        <family val="2"/>
      </rPr>
      <t>* Matriz Excel con la ejecución trimestral de la programación P1 (</t>
    </r>
    <r>
      <rPr>
        <sz val="9"/>
        <color theme="1"/>
        <rFont val="Arial"/>
        <family val="2"/>
      </rPr>
      <t>M4</t>
    </r>
    <r>
      <rPr>
        <sz val="9"/>
        <color theme="1"/>
        <rFont val="Arial"/>
        <family val="2"/>
      </rPr>
      <t>, M6, M9, M12)</t>
    </r>
  </si>
  <si>
    <t>Se entrega el reporte que consolida los resultados alcanzados con la gestión realizada desde el grupo
 de Gestión de Servicios Metrológicos -GSM-, durante el primer trimestre de la vigencia
 2022, en la efectiva prestación del Servicio de Capacitaciones en Metrología. Así mismo,
 se relacionan variables y componentes, entre ellas la modalidad, fechas, capacitadores,
 asistentes, entre otras, atendiendo el desarrollo y estructura de cada capacitación.
 De igual manera se entregan los tres (3) anexos relacioandos en el reporte.</t>
  </si>
  <si>
    <t>Se realiza entrega del reporte de la ejecución trimresal con anexos del servicio de capacitación.</t>
  </si>
  <si>
    <t>Se realiza entrega del reporte que consolida los resultados alcanzados con la gestión realizada desde el
 grupo de Gestión de Servicios Metrológicos -GSM-, durante el tercer trimestre de la
 vigencia 2022, en la efectiva prestación del Servicio de Capacitaciones en Metrología.
 Así mismo, se relacionan variables y componentes, como modalidades, fechas,
 capacitadores, asistentes, entre otras, atendiendo el desarrollo y estructura de cada
 capacitación.
 De igual manera se entregab los anecos relacionados en el documento.</t>
  </si>
  <si>
    <t>Se realiza entrega del reporte consolida los resultados alcanzados con la gestión realizada desde el grupo de Gestión de Servicios Metrológicos -GSM-, durante el IV trimestre de la vigencia 2022, en la efectiva prestación del Servicio de Capacitaciones en Metrología. De igual manera se entregan los anexos relacionados.</t>
  </si>
  <si>
    <t>C. Metrología como soporte de la infraestructura de la calidad y el bienestar de la población</t>
  </si>
  <si>
    <t>C.1 Articular a los diferentes actores de la Infraestructura de la Calidad (IC), con el propósito de facilitar la adopción de reglamentos técnicos y normas técnicas en materia metrológica</t>
  </si>
  <si>
    <t>C.1.1 Fortalecer técnicamente a los actores del Subsistema Nacional de la Calidad (SICAL) en temas de metrología</t>
  </si>
  <si>
    <t>C 1.1-1 Apoyo en la expedición de normas técnicas, reglamentos técnicos y otros documentos que vinculen temas de metrología</t>
  </si>
  <si>
    <t>Participar en reuniones de grupos de trabajo de normalización en metrología Física</t>
  </si>
  <si>
    <t>Acta de participación</t>
  </si>
  <si>
    <r>
      <rPr>
        <sz val="9"/>
        <color rgb="FF000000"/>
        <rFont val="Arial"/>
        <family val="2"/>
      </rPr>
      <t xml:space="preserve">Se han participado en 2 reuniones de grupos de trabajo de normalización en metrología Física
 1. El laboratorio de dureza de la SMF participó en el comité CTN 109 ensayos mecánicos y análisis químico de productos metálicos de ICONTEC, la cual tenía como objetivo "Preparación anteproyecto NTC Métodos de ensayo para dureza Rockwell de productos metálicos (ASTM E18-20)". El comite se llevo a cabo el 30 de marzo de 2022.
 2. El laboratorio de longitud participo en grupo de trabajo 4 de la Unidad Sectorial de Normalización Metrología - INM, donde se reviso las guías de calibración 
</t>
    </r>
    <r>
      <rPr>
        <b/>
        <sz val="9"/>
        <color rgb="FF000000"/>
        <rFont val="Arial"/>
        <family val="2"/>
      </rPr>
      <t xml:space="preserve"> Como soporte</t>
    </r>
    <r>
      <rPr>
        <sz val="9"/>
        <color rgb="FF000000"/>
        <rFont val="Arial"/>
        <family val="2"/>
      </rPr>
      <t>: Se adjunta Acta de participación 028 del comité 109 y acta de de participación grupo de trabajo 04 de la unidad sertorial de normalización metrología</t>
    </r>
  </si>
  <si>
    <t>Funcionarios de la SMF participaron en la reunión del comité técnico de normalización numero cuatro</t>
  </si>
  <si>
    <t>Se han participado en 2 reuniones de grupos de trabajo de normalización en metrología Física
 1. El laboratorio de Tiempo y Frecuencia participo en grupo de trabajo 5 de la Unidad Sectorial de Normalización Metrología - INM, donde se reviso la traducciòn de una norma. Como soporte: Se remite acta de de participación grupo de trabajo 05 de la unidad sertorial de normalización metrología
 2. El laboratorio de Flujo de gas participo en Mesa de Trabajo Sectorial RTM en Medidores de Gas realizada el pasado 04 de agosto en la SIC. Como soporte: Se remite lista se asistencia</t>
  </si>
  <si>
    <t>El pasado 6 de octubre de 2022 se realizó una reunión del Comité Técnico Sectorial #4 donde se participó dando cumplimiento a la revisión de comentarios de guia de calibración que este siendo elaborada por el laboratorio de Corriente Continua y alterna
 Como soporte: Acta de la reunión</t>
  </si>
  <si>
    <t>Desarrollar actividades de la Unidad Sectorial de Normalización en Metrología</t>
  </si>
  <si>
    <t>1- Cronograma de Gestión de la USN (M4)
2- Actas de reunión de los comités con número de actividades (M6) (M9) (M12)</t>
  </si>
  <si>
    <t>Diego Alejandro Martinez</t>
  </si>
  <si>
    <t>Se realiza entrega del cronograma de Gestión de la USN, en la cual se detallan las actividades a realizar durante la vigencia.</t>
  </si>
  <si>
    <t>Se realiza entrega del acta de reunión donde se evidencia el desarrollo de las actividades de la Unidad Sectorial de Normalización en Metrología</t>
  </si>
  <si>
    <t>Se entregan dos (2) Actas de reunión de los comités con número de actividades</t>
  </si>
  <si>
    <t>Se entrega acta de reunión del Comité de normalización realizada durante este último trimestre.</t>
  </si>
  <si>
    <t>Apoyar en la expedición de normas técnicas, reglamentos técnicos y otros documentos que vinculen temas de metrología</t>
  </si>
  <si>
    <t xml:space="preserve">Reglamentos Técnicos, Normas Técnicas, Guías, decretos, reglamentos de acreditación  y/o otros documentos que vinculen temas de metrología </t>
  </si>
  <si>
    <t>Subdirector SMQB
Subdirector SMF
Subdirector SSMRC</t>
  </si>
  <si>
    <r>
      <rPr>
        <sz val="9"/>
        <color rgb="FF000000"/>
        <rFont val="Arial"/>
        <family val="2"/>
      </rPr>
      <t xml:space="preserve">SSMRC
Avance en cuantitativo: 3
Para este mes se reportan (3 Guías Técnicas Colombianas): Se publicaron las siguientes GTC:                  1- GTC 342 - Guía Técnica Colombiana para calibración de termómetros digitales con sensor tipo PRT, termistor y termopar en baños líquidos y hornos de bloque metálico.           2- GTC 341 - Guía Tecnica Colombiana para la calibración de multímetros.                3- GTC 336 - Guía Técnica Colombiana para la calibración de espectrofotómetros UV-Vis.
Avance en gestión: Documentos públicados y disponibles en la plataforma de ICONTEC 
Observaciones:
Soportes:
Se relacionan a continuación los soportes de los documentos publicados este mes:
1- GTC 342 - Guía Técnica Colombiana para calibración de termómetros digitales con sensor tipo PRT, termistor y termopar en baños líquidos y hornos de bloque metálico.           
2- GTC 341 - Guía Tecnica Colombiana para la calibración de multímetros.                
3- GTC 336 - Guía Técnica 
</t>
    </r>
    <r>
      <rPr>
        <b/>
        <sz val="9"/>
        <color rgb="FF000000"/>
        <rFont val="Arial"/>
        <family val="2"/>
      </rPr>
      <t xml:space="preserve">
SMF
Avance en cuantitativo:</t>
    </r>
    <r>
      <rPr>
        <sz val="9"/>
        <color rgb="FF000000"/>
        <rFont val="Arial"/>
        <family val="2"/>
      </rPr>
      <t xml:space="preserve"> 0
</t>
    </r>
    <r>
      <rPr>
        <b/>
        <sz val="9"/>
        <color rgb="FF000000"/>
        <rFont val="Arial"/>
        <family val="2"/>
      </rPr>
      <t xml:space="preserve">Para este mes se reporta(n) (número):  </t>
    </r>
    <r>
      <rPr>
        <sz val="9"/>
        <color rgb="FF000000"/>
        <rFont val="Arial"/>
        <family val="2"/>
      </rPr>
      <t xml:space="preserve">Desde la SMF Se reportan 0 documentos técnicos publicados
</t>
    </r>
    <r>
      <rPr>
        <b/>
        <sz val="9"/>
        <color rgb="FF000000"/>
        <rFont val="Arial"/>
        <family val="2"/>
      </rPr>
      <t>Avance en gestión:</t>
    </r>
    <r>
      <rPr>
        <sz val="9"/>
        <color rgb="FF000000"/>
        <rFont val="Arial"/>
        <family val="2"/>
      </rPr>
      <t xml:space="preserve"> Debido a que se esta reestructurando el grupo de la Red Colombiana de Metrología desde la SMF no se ha realizando avances frenta a la expedición de documentos del SICAL o normas
</t>
    </r>
    <r>
      <rPr>
        <b/>
        <sz val="9"/>
        <color rgb="FF000000"/>
        <rFont val="Arial"/>
        <family val="2"/>
      </rPr>
      <t>Observaciones:</t>
    </r>
    <r>
      <rPr>
        <sz val="9"/>
        <color rgb="FF000000"/>
        <rFont val="Arial"/>
        <family val="2"/>
      </rPr>
      <t xml:space="preserve">Ninguna
</t>
    </r>
    <r>
      <rPr>
        <b/>
        <sz val="9"/>
        <color rgb="FF000000"/>
        <rFont val="Arial"/>
        <family val="2"/>
      </rPr>
      <t>Soportes:</t>
    </r>
    <r>
      <rPr>
        <sz val="9"/>
        <color rgb="FF000000"/>
        <rFont val="Arial"/>
        <family val="2"/>
      </rPr>
      <t xml:space="preserve">
Se relacionan a continuación los soportes de los avances para este mes: No hay soportes en la vigencia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t>
    </r>
  </si>
  <si>
    <t>Se apoyaron dos normas tecnicas</t>
  </si>
  <si>
    <t>C.1.2 Identificar las principales necesidades de ensayo y mediciones tendientes al aseguramiento de la validez de las mediciones asociadas en los sectores de salud, energía, alimentación y medio ambiente</t>
  </si>
  <si>
    <t>C 1.2-1 Informe con la identificación de las necesidades de ensayo y mediciones</t>
  </si>
  <si>
    <t>Elaborar estudios de necesidades de ensayo y mediciones en metrología química y biología</t>
  </si>
  <si>
    <t>Documento con estudio de necesidades</t>
  </si>
  <si>
    <t>D. Investigación, desarrollo e innovación en metrología</t>
  </si>
  <si>
    <t>D.1 Posicionar las actividades ciencia, tecnología e innovación en metrología que contribuyan a la competitividad, productividad y el bienestar de la población</t>
  </si>
  <si>
    <t>D.1.1 Generar conocimiento en metrología de acuerdo a las líneas de investigación de los grupos reconocidos por Colciencias</t>
  </si>
  <si>
    <t>D 1.1-1 Productos reconocidos según lineamientos de Colciencias</t>
  </si>
  <si>
    <t>Codirigir tesis de investigación en metrología fisica</t>
  </si>
  <si>
    <t>Documento de confirmación de codirección 
 Informe estado de la codirección</t>
  </si>
  <si>
    <t>el Laboratorio de Temperatura y Humedad pesta codirigiendo tesis de investigación de Maestría titulada “Modelamiento, Diseño, Construcción y Evaluación de una Celda de Punto Fijo de Indio como Patrón Termométrico para Calibración de Termómetros de Contacto”.
 Como soporte: Se remite informe de estado de codirección</t>
  </si>
  <si>
    <t>Generar articulos científicos en Metrología Física</t>
  </si>
  <si>
    <t>Articulo cientifico generado</t>
  </si>
  <si>
    <t>1. Se generó articulo cientifico denominado "Development and validation of an affordable calibration method for surface plates" del laboratorio de Longitud, el cual se encuentra sometido Como soporte: Se remite articulo cientifico generado
 2, Se generó articulo cientifico denominado "Metrological Characterization of a CO2 Laser-Based System forInscribing Long-PeMetrological Characterization of a CO2 Laser-Based System for Inscribing Long-Period Gratings in Optical Fiberss" del laboratorio de Longitud, el cual se encuentra publicado en la revista MDPI Como soporte: Se remite articulo cientifico generado
 3. Se generó articulo cientifico IMPLEMENTACIÓN DE UN NUEVO SISTEMA DE CALIBRACIÓN DE TERMÓMETROS DE CONTACTO POR PUNTOS FIJOS EN EL INSTITUTO NACIONAL DE METROLOGÍA" y se sometio para publicación en la revista EIA Como soporte: articulo enviado-sometido
 4. Se generó articulo cientifico "Estimación de la incertidumbre de medición debido a la repetibilidad de la transición de fase de una celda de punto fijo de indio en el Instituto Nacional de Metrología" y se sometio para publicación en la revista de la Academia Colombiana de Ciencias Exactas, Físicas y Naturales Como soporte: articulo enviado-sometido
 5. Se generó articulo cientifico "CP22_26 Proposal of a methodology to determine the calibration" y presentado en el NCSL Internacional este año y publicado en los respectivos proceedings. Como soporte: Print pantalla articulo y print pantalla publicación
 6, Se generó articulo cientifico denominado "AN INTERACTIVE APPLICATION FOR COMPARISONOFFITAPPROACHES IN BALANCES PRESSURE CALIBRATION" del laboratorio de Presión y vacío, el cual se se sometió y acepto en IMEKO Croatia Como soporte: Se remite articulo cientifico</t>
  </si>
  <si>
    <t>Participar en eventos científicos, capacitaciones o intercambios científicos (1)</t>
  </si>
  <si>
    <t>Soporte o registro de participación</t>
  </si>
  <si>
    <t>Xavier Alhim Gómez</t>
  </si>
  <si>
    <t>Se participo en los siguiente eventos cientificos en metrología Física:
 1. XXIX Congreso Nacional de Física realizado en la Universidad del Quindío de la ciudad de Armenia, del 21 al 23 de septiembre de 2022, dondo participo el laboratorio de Longitud, y presentaron el articulo cientifico "Desarrollo y validación de un método de calibración asequible para superficies de referencia".
 Como soporte: Se remite certificado de participación y certificado de ponencia
 2. Durante el mes de Octubre se participó en el evento "Simposio de Metrología" organizado por el Centro Nacional de Metrología (CENAM) con el trabajo titulado "Diseño, construcción y evaluación de una celda cerrada de punto fijo de indio como patrón termométrico para calibración de termómetros de contacto".
 Como soporte: Carta de invitación y presentación realizada para el evento
 3. El laboratorio de Tiempo y frecuencia participo en el curso “PTB Summer School” que se realizó del 13 al 17 de junio de 2022. 
 Como soporte: Certificado de participación e informe técnico de participación
 4. El laboratorio de Tiempo y frecuencia participo en el evento científico “NCSL International Workshop &amp; Symposium 2022” que se realizó del 20 al 24 de agosto de 2022 donde presentó el artículo titulado: "FIRST MEASUREMENT SERVICE APPLIED TO EVENT DATING FOR RELIABLE BUSINESS TRANSACTIONS: METROLOGY FOR DIGITAL TRANSFORMATION USING COLOMBIAN LEGAL TIME" (ver página 1). 
 Dentro del mismo evento participó en 2 cursos: 
 - "The absolute beginner's course to RF and microwave measurements - a hands-on experience" el día 21 de agosto. (ver página 2)
 - "Measurement confidence: making statements of conformity and measurement decision rules" el día 20 de agosto. (ver página 3). 
 Como soporte: Certificados de participación y asistencia a los cursos</t>
  </si>
  <si>
    <t>La Subdirección de Metrología Física - SMF ha participado en los siguientes eventos cientificos:
 1. se llevó a cabo la "Capacitación técnica al Laboratorio de Humedad para asegurar la trazabilidad metrológica en las magnitudes de temperatura ambiente y humedad relativa", esta actividad fue liderada por el PTB y se consolidó en el Laboratorio de Temperatura y Humedad con la participación de el Instituto Boliviano de Metrología IBMETRO. 
 Como sopórte: Se adjunta evidencia del Concepto emitido por el PTB para la realización de dicha actividad e invitación 
 2. El laboratorio de Masa participó como ponente y árbitro de artículos científicos en el SImposio de Metrología organizado por CENAM del 26 al 28 de octubre de 2022.
 Como sopórte: Reconocimiento participación y certificado de asistencia</t>
  </si>
  <si>
    <t>Ok</t>
  </si>
  <si>
    <t>Generar artículos científicos en metrología química</t>
  </si>
  <si>
    <t>Artículo científico generado con solicitud de publicación</t>
  </si>
  <si>
    <t>Proyecto de inversión SMQB
 Proyecto GQSP - calidad de químicos de ONUDI</t>
  </si>
  <si>
    <t xml:space="preserve">Se elaboró un articulo, el cual no se ha sometido. </t>
  </si>
  <si>
    <t xml:space="preserve">Elaboró y sometió un articulo de cuantificación de Cadmio. </t>
  </si>
  <si>
    <t>Se elaboraron dos artículos en metrología química</t>
  </si>
  <si>
    <t>Se sometió un artículo</t>
  </si>
  <si>
    <t>Participar en intercambios científicos o eventos de divulgación científica</t>
  </si>
  <si>
    <t>Reporte de participación</t>
  </si>
  <si>
    <t>Se participó en un evento</t>
  </si>
  <si>
    <t>Codirigir tesis de investigación</t>
  </si>
  <si>
    <t>Soporte de codirección</t>
  </si>
  <si>
    <t>Grupo de investigación</t>
  </si>
  <si>
    <t>Se codirigieron dos tesis</t>
  </si>
  <si>
    <t>Fortalecer la gestión del proceso I+D+i</t>
  </si>
  <si>
    <t>*Documentos del proceso de I+D+I ajustados(julio)
*Banco de proyectos de I+D+I (noviembre)</t>
  </si>
  <si>
    <t>Yolanda Briceño</t>
  </si>
  <si>
    <t>Se realiza entrega de los Documentos del proceso de I+D+I ajustados (3 anexos)</t>
  </si>
  <si>
    <t>Se entrega el documento que abarca desde el analisis del procedimiento M-07-P-001 Formulación de Proyectos de I+D+i V6; elaboración de una lista de chequeo; diseño de la base de datos del sistema y la validación de la herramienta diseñada para el uso previsto.</t>
  </si>
  <si>
    <t>Ejecutar el Plan de mejoramiento Minciencias</t>
  </si>
  <si>
    <t>Documento de ejecución y seguimiento de las actividades asociadas al Plan de mejoramiento presentado a Minciencias</t>
  </si>
  <si>
    <t>Se entrega el doumento de ejecución y seguimiento de las actividades asociadas al Plan de mejoramiento presentado a Minciencias</t>
  </si>
  <si>
    <t>Participar en convocatorías generadas por regalías</t>
  </si>
  <si>
    <t>*Registro de participación en convocatoria
*Informe de la convocatoria</t>
  </si>
  <si>
    <t>Yolanda Briceño Bueno</t>
  </si>
  <si>
    <t>Se realiza entrega de un informe cuatrimestral, el cual refleja lo realizado en pro del cumplimento de la actividad número 
 92 del plan de acción 2022 donde se revisa, analizan y resumen las convocatorias expuestas 
 por Minciencias con recursos del SGR, y las convocatorias de ciencia tecnología e innovación; 
 para así, de esta manera conseguir los aliados necesarios para ejecutar los proyectos y 
 atender las necesidades departamentales de cada región previo análisis de recursos.</t>
  </si>
  <si>
    <t>Se realiza entrega del "Informe de la convocatoria" el caul refleja lo realizado en pro del cumplimento de la actividad número 
 92 del plan de acción 2022 donde se revisan, analizan y resumen las convocatorias expuestas 
 por Minciencias con recursos del SGR, y las convocatorias de ciencia tecnología e innovación; 
 para así de esta manera conseguir los aliados necesarios para ejecutar los proyectos y 
 atender las necesidades departamentales de cada región previo análisis de recursos, de igual manera se entrega el "Registro de participación en convocatoria".</t>
  </si>
  <si>
    <t>Se etrega el informe que incluye la revisión, analisis y síntesis de las convocatorias del SGR, las ofertas institucionales y convocatorias de programas y proyectos de CTeI de Minciencias, a fin de identificar la viabilidad de aplicación del Instituto Nacional de Metrología (INM) en las mismas, correspondiente al tercer cuatrimestre de 2022. De igual manera se entregan las evidenicas relacioandas.</t>
  </si>
  <si>
    <t>D 1.1-2 Grupo de Investigación clasificado por Colciencias en Categoría B</t>
  </si>
  <si>
    <t>Estructurar proyectos de I+D+i en los que se involucre las líneas de investigación de grupos de investigación en metrología física</t>
  </si>
  <si>
    <t>Ideas de I+D+i en diferentes proyectos científicos</t>
  </si>
  <si>
    <t>Nelson Bahamón Cortés</t>
  </si>
  <si>
    <t>Se estructuró un proyecto de I+D+i en metrología física denominado “Medición de la desviación de planitud en superficies de referencia” en la magnitud de longitud, con el proyecto se busca desarrollar un servicio de calibración que implemente los niveles electrónicos, el método de medición por cuadratura y que permita optimizar los resultados y tiempos de medición durante las calibraciones. 
 Así mismo se estructuro una idea de I+D+i en metrología Física denominado "Implementación del método de pesada hidrostática para la determinación de densidad de patrones de masa clase E1 y E2 en el Instituto Nacional de Metrología - INM." en las magnitudes de Masa y Densidad para iniciar con la formulación de un proyecto de investigación 
 Como soporte: Se adjunta idea de I+D+i estructurada (proyecto estructurado) en longitud e idea de I+D+i en Masa y densidad</t>
  </si>
  <si>
    <t>Estas metas fueron modificadas en el Plan de acción (Se modifico fecha de entrega)</t>
  </si>
  <si>
    <t>Se estructuró un proyecto de I+D+i en metrología física denominado “Desarrollo de la capacidad de medición metrológica de tensión superficial de líquidos en el laboratorio de densidad del INM” en la magnitud de Densidad, con el proyecto se busca desarrollar una capacidad de medición metrológica de la tensión superficial de líquidos con el fin de contar con valores de estas propiedades basadas en mediciones directas realizadas en el laboratorio. 
 Como soporte: Se adjunta idea de I+D+i y presentación de la idea</t>
  </si>
  <si>
    <t>Realizar seguimiento ejecución proyectos de I+D+i en metrología física</t>
  </si>
  <si>
    <t>Informes o reportes de seguimiento</t>
  </si>
  <si>
    <t>Se ha realizado avance a los siguientes proyectos de I+D+i en metrología Física: 
 1. El día 2022-05-16 se llevó a cabo el seguimiento de la ejecución del proyecto titulado "Implementación de la Escala Internacional de Temperatura de 1990 - ITS-90 Como soporte: Se remite 
 - formato de seguimiento y control del proyecto e 
 - Informe de avance del pryecto</t>
  </si>
  <si>
    <t>Se ha realizado avance a los siguientes proyectos de I+D+i en metrología Física: 
  1. El día 2022-07-15 se llevó a cabo el seguimiento de la ejecución del proyecto titulado "IMejorar las Capacidades de Medición y Calibración (CMC) del Laboratorio de Masa en el Instituto Nacional de Metrología de Colombia – INM (CMC-L01)" Como soporte: Se remite Informe de avance del proyecto
 2. El día 2022-08-17 se llevó a cabo el seguimiento de la ejecución del proyecto titulado “Hacia la calibración de bloques calibre usando técnicas de interferometria: fase II" Como soporte: Se remite 
  - formato de seguimiento y control del proyecto e 
  - Informe de avance del proyecto
 3. El día 2022-08-16 se llevó a cabo el seguimiento de la ejecución del proyecto titulado "Informe de avance Proyecto I+D+i: Desarrollo de las capacidades de medición y calibración (CMC) en la magnitud de dureza en el INM para la diseminaInforme de avance Proyecto I+D+i: Desarrollo de las capacidades de medición y calibración (CMC) en la magnitud de dureza en el INM para la diseminación de la trazabilidad metrológica de las unidades de dureza en Colombia. LABDRINM" Como soporte: Se remite Informe de avance del proyecto
 4. El dia 07-06-2022 Se realizo informe de seguimiento a dos proyectos 1. Implementación de la escala Internacional de Temperatura de 1990 –ITS-90 y 2. Caracterización de patrones nacionales de medidas eléctricas. Como soporte: Se remite Informe de avance del proyecto
 -5. El dìa 17-08-2022 se realizo seguimiento a los proyectos de I+D+i en general hecho por el equipo de I+D+i</t>
  </si>
  <si>
    <t>La actividad se cumplio en M8</t>
  </si>
  <si>
    <t>Realizar un análisis de los resultados de la convocatoria 894 de Minciencias sobre reconocimiento y clasificación de grupos de I+D+i.</t>
  </si>
  <si>
    <t>Reporte de clasificasión de los grupos</t>
  </si>
  <si>
    <t>Se realiza entrega del Reporte de clasificasión de los grupos correspondiente a la convocatoria 894 de Minciencias sobre reconocimiento y clasificación de grupos de I+D+i.</t>
  </si>
  <si>
    <t>D.1.2 Desarrollar proyectos I+D+i con institutos de metrología de otros países u organizaciones nacionales que respondan a necesidades de Colombia</t>
  </si>
  <si>
    <t>D 1.2-1 Proyectos I+D+i nuevos en desarrollo con otros institutos de metrología u otras organizaciones internacionales</t>
  </si>
  <si>
    <t>Participar en proyectos de I+D+i en metrología Fisica con organizaciones internacionales</t>
  </si>
  <si>
    <t>Informes de avance</t>
  </si>
  <si>
    <t>Se ha participado en un proyecto de I+D+i con organización internacional, correspondiente al proyecto CABUREK-SIM-M4DT en el cual participan integrantes del Laboratorio de Tiempo y Frecuencia y el Laboratorio de Corriente Continua Como soporte: Se tremite informe de avance y anexos de cumplimiento</t>
  </si>
  <si>
    <t>Se remiten los siguiente informes de avance correspondientes a la participación en proyectos de I+D+i en metrología Física con organizaciones internacionales: 
 - proyecto “Implementation of new National Metrology Institute services related to Digital Transformation” liderado por el Sistema Interamericano de Metrología - SIM, el Physikalisch-Technische Bundesanstalt - PTB y el Banco Interamericano de Desarrollo - BID denominado "CABUREK-SIM-M4DT" en el cual participan integrantes del Laboratorio de Tiempo y Frecuencia y el Laboratorio de Corriente Continua y Alterna</t>
  </si>
  <si>
    <t>Desarrollar Nuevos Proyectos I+D+i con apoyo de instituciones internacionales</t>
  </si>
  <si>
    <t>Reporte de avance de la ejecución del proyecto</t>
  </si>
  <si>
    <t>Se desarrolló un nuevo proyecto</t>
  </si>
  <si>
    <t>Desarrollar Nuevos Proyectos I+D+i</t>
  </si>
  <si>
    <t>Proyecto Universidad e Lovaina
 Proyecto de transformación digital
 Proyecto de inversión SMQB
 Convocatoria 890</t>
  </si>
  <si>
    <t>Proponer Nuevos Proyectos I+D+i</t>
  </si>
  <si>
    <t>Documento propuesta de Proyecto de I+D+i
 Acta de presentación ante la Mesa Técnica</t>
  </si>
  <si>
    <t>Proyecto de inversión</t>
  </si>
  <si>
    <t>Se entregó una nueva idea de proyecto de investigación</t>
  </si>
  <si>
    <t>Acompañar la aplicación del procedimiento de formulación de proyectos, acorde a las líneas de investigación de los grupos (GIMQB-GIMCI)</t>
  </si>
  <si>
    <t>*Matriz Excel con inventario de ideas y proyectos formulados</t>
  </si>
  <si>
    <t>Se realiza entrega de la Matriz Excel con inventario de ideas y proyectos formulados</t>
  </si>
  <si>
    <t>Se entregan (2) Matriz Excel con inventario de ideas y proyectos formulados</t>
  </si>
  <si>
    <t>D 1.2-2 Proyectos de I+D+i nuevos en desarrollo entre dos o más instituciones a nivel nacional</t>
  </si>
  <si>
    <t>Gestionar proyectos de I+D+i con IES</t>
  </si>
  <si>
    <t>Informe de avance</t>
  </si>
  <si>
    <t>Se desarrollo informe general de avance en los proyectos de I+D+I con Instituciones de Educaciòn Superior:
 - Armada Nacional y Universidad del Atlántico (convenio tripartito) 
 - Observatorio Astronómico Nacional (OAN)
 - Universidad Nacional de Colombia 
 Como soporte: Se temite informe</t>
  </si>
  <si>
    <t>Se gerionó proyecto "MEDICIÓN DE LA DESVIACIÓN DE PLANITUD EN SUPERFICIES DE REFERENCIA", que se esta llevando a cabo con la Universidad Distrital. 
 Como sopote: Se adjunta informe de avance</t>
  </si>
  <si>
    <t>Se esta gestionando proyecto de I+D+i “Escala de tiempo del
 Instituto Nacional de Metrología. Fase 1: Caracterización metrológica de patrón primario” con universidad del atlantico 
 Como soporte: Informe de avance mas soportes</t>
  </si>
  <si>
    <t>Realizar el seguimiento a los proyectos I+D+i de las Subdirecciones del INM</t>
  </si>
  <si>
    <t>Informe de seguimiento de acuerdo al proceso de I+D+i</t>
  </si>
  <si>
    <t>Se realiza entrega del Informe de seguimiento de acuerdo al proceso de I+D+i, que describe las actividades y metodología para la ejecución de la actividad 102 de Plan de Acción de 2022 para el Grupo de I+D+i.
 De igual manera se entregan los seis (6) anexos relacionados en el informe.</t>
  </si>
  <si>
    <t>Se entrega el Informe de seguimiento de acuerdo al proceso de I+D+i el cual
 contiene el seguimiento y control de los proyectos de la Subdirección de Metrología Física (SMF) y la Subdirección de Metrología Química y Biomedicina (SMQB), correspondiente al segundo semestre de 2022, de acuerdo con lo establecido en el procedimiento M-07-P-002 Seguimiento y Control de Proyectos V5 del SIG del INM.
 De igual manera se entregan las evidencias relacionadas.</t>
  </si>
  <si>
    <t xml:space="preserve">Coordinar, apoyar y hacer seguimiento al Plan de Fortalecimiento del INM como centro de investigación
</t>
  </si>
  <si>
    <t>* Seguimiento técnico, administrativo y financiero al desarrollo del Plan de Fortalecimiento</t>
  </si>
  <si>
    <t>Luisa Juana Bernal Roa</t>
  </si>
  <si>
    <t>Se entrega el informe que describe las actividades realizadas, los avances y los resultados obtenidos a la fecha del Plan de Fortalecimiento del INM como centro de investigación durante el lapso comprendido entre el 2021-01-05 y el 2022-06-21.
 De igual manera se entregan las dos (2) evidencias relacionadas en el presente informe.</t>
  </si>
  <si>
    <t>Se entrega el informe que describe las actividades realizadas, los avances y los resultados obtenidos a la fecha del Plan de Fortalecimiento del INM como centro de investigación durante el lapso de tiempo comprendido entre el 2021-01-05 y el 2022-11-21
 De igual manera se entregan las dos (2) evidencias relacionadas en el presente informe.</t>
  </si>
  <si>
    <t xml:space="preserve">Invitación, selección y entrega del Reconocimiento Reiner para aquellos laboratorios que anualmente se destaquen por sus aportes a la investigación, desarrollo e innovación </t>
  </si>
  <si>
    <t>*Documento informe del proceso de selección y entrega del Reconocimiento Reiner.</t>
  </si>
  <si>
    <t>Se entrega el documento del proceso de selección y entrega del Reconocimiento Reiner, el cual Abarca las etapas de la planificación, apertura, desarrollo, evaluación, selección y entrega del reconocimiento REINER a los laboratorios proponentes de acuerdo con el alcance del INM; de igual manera se entregan los anexos (4) relacionadso en el documenbto.</t>
  </si>
  <si>
    <t>Realizar la identificación de iniciativa de Proyectos de I+D+i en metrología científica e industrial para las regiones</t>
  </si>
  <si>
    <t>*Informe socializado con la identificación de iniciativas de Proyectos de I+D+i en metrología científica e industrial para las regiones</t>
  </si>
  <si>
    <t>Se realiza el informe que muestran los precedentes y la generación de la Matriz de iniciativas de cooperación interinstitucional desarrollada dentro de las actividades presenciales del Grupo de Fomento Regional durante la vigencia 2022. De igual manera se entrega la evidenica de la socialziación ante el INM.</t>
  </si>
  <si>
    <t>D.1.3 Desarrollar herramientas informáticas para soportar las buenas prácticas de control de calidad de las mediciones</t>
  </si>
  <si>
    <t>D 1.3-1 Número de herramientas de automatización desarrolladas</t>
  </si>
  <si>
    <t>Desarrollar herramientas para la automatización de los procesos de medición de la SMQB</t>
  </si>
  <si>
    <t>Informe del desarrollo de la herramienta</t>
  </si>
  <si>
    <t xml:space="preserve">Se incumple con lel infome de la herramienta de automatización debido a que aun se encuentran realizando pruebas preliminares.  </t>
  </si>
  <si>
    <t>Se eelaboró informe de la herramienta de autmatización</t>
  </si>
  <si>
    <t>Diseñar el servicio de Automatización</t>
  </si>
  <si>
    <t>1. Documento donde se identifique las necesidades de diseño y desarrollo del servicio de automatizacion  
2. Plan de trabajo del servicio potencial de automatizacion externo</t>
  </si>
  <si>
    <t>José Eduin Culma Caviedas</t>
  </si>
  <si>
    <t>Se entrega:
 1. Documento de identificación de necesidades de diseño y desarrollo del servicio de automatización de mediciones a externos
 2. Documento plan de trabajo servicio potencial de automatización de mediciones a externos</t>
  </si>
  <si>
    <t>Ofertar los servicios de Automatización</t>
  </si>
  <si>
    <t xml:space="preserve">Analisis de impacto del nuevo servicios a externos en el proceso de automatizacion OIDT.
</t>
  </si>
  <si>
    <t>Se entrega análisis de impacto del servicio de automatización de mediciones a externos</t>
  </si>
  <si>
    <t>Documentar el proceso de automatización</t>
  </si>
  <si>
    <t>CaracterizaciónProcedimiento e instructivos cargados en iSolution</t>
  </si>
  <si>
    <t>Se realiza entrega de la documentación para el proceso de automatización
 -Caracterización
 -Procedimiento e instructivos cargados en iSolution
 Nota: La presente actividad tiene la solicitud de ajustes de los entregables quedando así:
 -Caracterización
 -Procedimiento e instructivos cargados en iSolution</t>
  </si>
  <si>
    <t>Diseñar el servicio de manufactura externo</t>
  </si>
  <si>
    <t>*Documento donde se identifiquen las necesidades de diseño y desarrollo del servicio de manufactura externo.
*plana de trabajo del servicio potencial de manufactura externo.</t>
  </si>
  <si>
    <t>Se entrega:
 1. Documento de identificación de necesidades de diseño y desarrollo del servicio de manufactura a externos
 2. Documento plan de trabajo servicio potencial de manufactura a externos</t>
  </si>
  <si>
    <t>Documentar el proceso para producir materiales de referencia físicas</t>
  </si>
  <si>
    <t>Autodiagnostico de cumplimiento de ISO 17034:2016, de las actividades para producir materiales de referencia fisicos.</t>
  </si>
  <si>
    <t>Autodiagnostico de cumplimiento de ISO 17034 de las actividades para producir materiales de referencia físicos</t>
  </si>
  <si>
    <t>Documentar el proceso de manufactura</t>
  </si>
  <si>
    <t xml:space="preserve">1. Caracterización
2. Procedimiento, instructivos y formatos 
Cargados en ISOLUCIÓN
</t>
  </si>
  <si>
    <t>No se realiza entrega de la evidencia en el presente mes, debido a que se han realizado las diferentes mesas de trabajo en los meses en M5, M6, M7 con el Subdirector SSMRC, Subdirector SMF, y la calidad de SSMRC, buscando la articulación con el enlace de calidad de SMF para la revisión de los documentos y apoyo en la publicación de los mismos en la plataforma de iSolución, por lo cual, debido a las agendas de este apoyo no ha sido posible realizar estas acciones, igualmente los documentos por parte del proceso de manufactura ya se encuentran actualizados y a la espera de estas etapas de revisión y publicación para así asegurar la calidad requerida para este tipo de documentos de acuerdo a los lineamientos INM, por ende la actividad se encuentra en un avance del 90%.
 Sin embargo, la actividad se encuentra avanzada y se realizará la entrega de las evidencias correspondientes en el M11.</t>
  </si>
  <si>
    <t>No se realiza entrega de la evidencia en el presente mes, debido a que se han realizado las diferentes mesas de trabajo en los meses en M5, M6, M7 con el Subdirector SSMRC, Subdirector SMF, y la calidad de SSMRC, buscando la articulación con el enlace de calidad de SMF para la revisión de los documentos y apoyo en la publicación de los mismos en la plataforma de iSolución, por lo cual, debido a las agendas de este apoyo no ha sido posible realizar estas acciones, igualmente los documentos por parte del proceso de manufactura ya se encuentran actualizados y a la espera de estas etapas de revisión y publicación para así asegurar la calidad requerida para este tipo de documentos de acuerdo a los lineamientos INM, por ende la actividad se encuentra en un avance del 90%. Sin embargo, la actividad se encuentra avanzada y se realizará la entrega de las evidencias correspondientes en el M11.</t>
  </si>
  <si>
    <t>Se realiza entrega de los docuentos actualizados del proceso de manufactura.</t>
  </si>
  <si>
    <t>Desarrollar solicitudes de automatización de mediciones para los laboratorios y áreas misionales del INM</t>
  </si>
  <si>
    <t>*Productos de las solicitudes desarrolladas (6) en M4 (1), M5 (1) M6 (1) y M9 (3).</t>
  </si>
  <si>
    <t>Durante el mes de abril se realizó la entrega y finalización de la solicitud del proyecto de automatización con No. 2111055 con fecha de solicitud 2021-11-09 del laboratorio de presión.
 Evidencia: cta de entrega y finalización 2111055</t>
  </si>
  <si>
    <t>Durante el mes de mayo se realizó la entrega y finalización de la solicitud del proyecto de automatización con No. 2203059 
denominado “Desarrollo de un dispositivo con varios tipos de mediciones enfocado a niños, niñas y adolescentes”.
Evidencia: acta de entrega y finalización 2203059</t>
  </si>
  <si>
    <t>Nota: La presente actividad tiene una solicitud en cambio del entregable así:
  Se solicita realizar cambio de la PROGRAMACIÓN pasando del M6(1) al M8(1), ya que este producto por la naturaleza del proceso de automatización de mediciones se encuentra en proceso de desarrollo y pruebas, por lo cual, es necesario en estas etapas asegurar el producto en la calidad requerida por el solicitante.</t>
  </si>
  <si>
    <t>Se realizara el entregable en el M8, sin embargo se solicito el cambio de la PROGRAMACIÓN pasando del M6(1) al M8(1), pero de acuerdo a directrices de la OAPII este tipo de ajustes no se aprobaran, motivo por el cual se evidencia la programación inicial.
 De igua manera se relaciona justificación del porque el entregable para el M8: 
 El producto por la naturaleza del proceso de automatización de mediciones se encuentra en proceso de desarrollo y pruebas, por lo cual, es necesario en estas etapas asegurar el producto en la calidad requerida por el solicitante.
 Lo anterior, teniendo en cuenta que los productos desarrollados por el proceso de automatización de mediciones obedecen al ciclo de desarrollo de productos tecnológicos donde se surten varias etapas claves para asegurar la calidad y la operación del producto a entregar.</t>
  </si>
  <si>
    <t>Se realiza entrega el Acta de entrega y finalizacion proyecto 2203056 como producto de las solicitudes desarrolladas.</t>
  </si>
  <si>
    <t>Se realiza entrega de los Productos de las solicitudes desarrolladas así:
 1. Acta de entrega y finalizacion 2203057
 2. Acta de entrega y finalización 2203058
 3. Acta de entrega y finalización 2203060</t>
  </si>
  <si>
    <t>Contratar la adquisición de infraestructura tecnológica para automatización de mediciones como software y hardware</t>
  </si>
  <si>
    <t xml:space="preserve"> Documento con la identificacion del software y hardware para el proceso de automatizacion de mediciones.</t>
  </si>
  <si>
    <t>Se entrega el documento con la identificacion del software y hardware para el proceso de automatizacion de mediciones.</t>
  </si>
  <si>
    <t>Estructurar y desarrollar diagnóstico de la cantidad de hojas de cálculo para el procesamiento de datos de medición del INM</t>
  </si>
  <si>
    <t>*Documento - diagnóstico de hojas de cálculo para el procesamiento de datos de medición usadas en las áreas misionales</t>
  </si>
  <si>
    <t>Se realiza entrega del documento que exhibe el diagnóstico de entradas, cálculos y salidas de las hojas de cálculo y aplicaciones suministradas por los diferentes laboratorios del INM. Estos datos fueron analizados en conjunto con los responsables asignados de cada laboratorio y los designados de calidad de cada área mediante sesiones técnicas de entendimiento.</t>
  </si>
  <si>
    <t>Desarrollar capacitaciones en temas de metrología y transformación digital.</t>
  </si>
  <si>
    <t xml:space="preserve">* Presentación y listado de asistencia
* Satisfacción del evento </t>
  </si>
  <si>
    <t>Se realiza entrega de la presentación, listado de asistencia y evaluación de satistació del taller realizado con nombre "Generalidades para adquisición de datos en instrumentos de medición a través de comunicación serial RS-232".</t>
  </si>
  <si>
    <t>Se realiza entrega de la presentación y satisfacción del Taller DCC y Arduino</t>
  </si>
  <si>
    <t>Desarrollar solicitudes de manufactura para los laboratorios del INM</t>
  </si>
  <si>
    <t>*Lista de chequeo de servicio realizado</t>
  </si>
  <si>
    <t>Se realiza entrega de la Lista de chequeo de servicio realizado y trabajos no programados.</t>
  </si>
  <si>
    <t>Se entrega la lista de chequeo de los servicos realizados del proceso.</t>
  </si>
  <si>
    <t>Documentacion tecnica y estudio previo de viabilidad tecnica (OIDT y lider  TI de FRM ) -  Juridica (Abogados OIDT, SSMRC)Y economia (Lideres TI , OIDT ,FRM ) que permita la contratacion para la pltaforma tecnologica (version 0) con la oferta y demanda de la metrologia cientifica e industrial de regiones en el pais (segun priorizacion del desarrollo de  los foros).</t>
  </si>
  <si>
    <t>Documentación técnica y estudio previo con viabilidad: Técnica (OIDT y líder TI de FRM) - Jurídica (Abogados OIDT y SSMRC) y Económica (Líderes TI: OIDT y FRM) que permita la contratación para la Plataforma tecnológica (Versión 0) con la oferta y demanda de la metrología científica e industrial por regiones en el país (Según priorización del desarrollo de los Foros)</t>
  </si>
  <si>
    <t>Se realiza entrega de la documentación técnica y estudio previo con viabilidad: Técnica (OIDT y líder TI de FRM) - Jurídica (Abogados OIDT y SSMRC) y Económica (Líderes TI: OIDT y FRM) que permita la contratación para la Plataforma tecnológica (Versión 0) con la oferta y demanda de la metrología científica e industrial por regiones</t>
  </si>
  <si>
    <t>E. Habilitadores de gestión y desempeño institucional</t>
  </si>
  <si>
    <t>E.1 Fortalecer la capacidad administrativa y de desempeño institucional para garantizar la eficiencia y calidad a los procesos de la entidad</t>
  </si>
  <si>
    <t>E.1.1 Disponer del Talento Humano con liderazgo que cubra las necesidades de la entidad</t>
  </si>
  <si>
    <t>E 1.1-1 Implementación de la Estrategia del Talento Humano</t>
  </si>
  <si>
    <t>Fortalecer al personal técnico para realizar los cursos de capacitación</t>
  </si>
  <si>
    <t xml:space="preserve">* Matriz Excel con el seguimiento al plan de actividades de fortalecimiento de competencias para el personal capacitador (M6 y M12)
</t>
  </si>
  <si>
    <t>Se entraga la matriz del seguimiento de las actividades de fortalecimiento de compretencias para el personal capacitador.
 De igual manera, se entregan evidencias del taller realizado "Herramientas digitales para el aprendizaje híbrido"</t>
  </si>
  <si>
    <t>Se entrega la Matriz Excel con el seguimiento al plan de actividades de fortalecimiento de competencias para el personal capacitador</t>
  </si>
  <si>
    <t>Realizar seguimiento a las acciones de los CONPES 3866, 3957 y 4023 a cargo de la SSM.</t>
  </si>
  <si>
    <t>*Documento con diseño e implementación de la política, con número instrumentos aplicados en el INM 
*Matriz de seguimiento CONPES</t>
  </si>
  <si>
    <t>Se entrega documento que describre las principales acciones realizadas para el seguimiento de los CONPES a cargo de la Subdirección de Servicios Metrológicos y Relación con el Ciudadano.
 De igual manera se entrega la matriz de seguimiento de los CONPES que se encuentran con responsabilidad la SSM.</t>
  </si>
  <si>
    <t>Se realiza entrega de un informe y matriz de exce con las principales acciones realizadas para el seguimiento de los CONPES a cargo de la Subdirección de Servicios Metrológicos y Relación con el Ciudadano.</t>
  </si>
  <si>
    <t>Ejecutar el Plan Estratégico de Talento Humano</t>
  </si>
  <si>
    <t>Reporte de avance en la matriz estratégica de Talento Humano</t>
  </si>
  <si>
    <t>Omar Enrique Mejia - Coordinador Grupo de Gestión de Talento Humano</t>
  </si>
  <si>
    <t>Secretaría General</t>
  </si>
  <si>
    <t xml:space="preserve">
Gestión de Talento Humano desarrollo actividades programadas en el Plan Estratégico de Talento Humano evidenciándose una ejecución del 9.9% en las actividades programadas para el primer trimestre, se adjunta Informe Trimestre I Plan Estratégico de Talento Humano en la Carpeta de Planes Institucionales con la descripción de las actividades ejecutadas y las evidencias.</t>
  </si>
  <si>
    <t>Gestión de Talento Humano desarrollo actividades programadas en el Plan Estratégico de Talento Humano evidenciándose una ejecución Teniendo en cuenta que el trimestre II corresponde al 20% del Plan de acción, el cumplimiento de ejecución del trimestre es del 18.75% y de forma acumulada, del 30% posible, la ejecución corresponde al 28.6%.  , se adjunta Informe Trimestre II Plan Estratégico de Talento Humano en la Carpeta de Planes Institucionales con la descripción de las actividades ejecutadas y las evidencias.</t>
  </si>
  <si>
    <t>22.44%</t>
  </si>
  <si>
    <t>Gestión de Talento Humano desarrollo actividades programadas en el Plan Estratégico de Talento Humano evidenciándose una ejecución del 22.44% en las actividades programadas para el  tercer trimestre, se adjunta Informe Trimestre I Plan Estratégico de Talento Humano en la Carpeta de Planes Institucionales con la descripción de las actividades ejecutadas y las evidencias  para una ejecución acumulado  del 51%.</t>
  </si>
  <si>
    <t>Gestión de Talento Humano desarrolló las actividades programadas en el Plan Estratégico de Talento Humano evidenciándose una ejecución del 38% durante el último trimestre, se adjunta Informe Trimestre IV Plan Estratégico de Talento Humano en la Carpeta de Planes Institucionales con la descripción de las actividades ejecutadas,  para una ejecución acumulada  del 89%.</t>
  </si>
  <si>
    <t>Tienes dos informes iguales, uno coincide el porcentaje reportado, el otro no.</t>
  </si>
  <si>
    <t>Ejecutar Plan Anual de Vacantes</t>
  </si>
  <si>
    <t>Reporte con porcentaje de cumplimiento de acuerdo con la meta programada en el plan</t>
  </si>
  <si>
    <t xml:space="preserve">
Gestión de Talento Humano desarrollo actividades programadas   en el Plan Anual de Vacantes Teniendo en cuenta que el trimestre II corresponde al 30% del Plan de acción, el cumplimiento de ejecución del trimestre es del 28.1% y de forma acumulada, del 40% posible, la ejecución corresponde al 38%.
</t>
  </si>
  <si>
    <t>Gestión de Talento Humano desarrolló las actividades programadas en el Plan  evidenciándose una ejecución del 50% durante el último trimestre, se adjunta Informe Trimestre IV Plan Estratégico de Talento Humano en la Carpeta de Planes Institucionales con la descripción de las actividades ejecutadas,  para una ejecución acumulada  del 100%.</t>
  </si>
  <si>
    <t>No coincide lo reportado con el informe</t>
  </si>
  <si>
    <t>Ejecutar Plan de Previsión de Recursos Humanos</t>
  </si>
  <si>
    <t>Reporte de seguimiento del plan en unidad.</t>
  </si>
  <si>
    <t>La evidencia d ela actividad se presentará en los entregables de septiembre</t>
  </si>
  <si>
    <t>Incumplido, para octubre de 2022 cambia metodologia de cuantificación de la meta</t>
  </si>
  <si>
    <t>Gestión de Talento Humano desarrolló las actividades programadas en el Plan  evidenciándose una ejecución del 50% durante el último trimestre, se adjunta Informe Trimestre IV Plan Estratégico de Talento Humano en la Carpeta de Planes Institucionales con la descripción de las actividades ejecutadas,  para una ejecución acumulada  del 76%.</t>
  </si>
  <si>
    <t>No reportado</t>
  </si>
  <si>
    <t>Ejecutar Plan Insitucional de Capacitación</t>
  </si>
  <si>
    <t xml:space="preserve">Gestión de Talento Humano desarrollo actividades programadas en el Plan de Capacitación para el primer trimestre de la vigencia cumpliendo con el 10% correspondiente al porcentaje programado en el periodo. Se adjunta informe con las actividades realizadas y los resultados obtenidos en la carpeta de Planes Institucionales. </t>
  </si>
  <si>
    <t xml:space="preserve">Gestión de Talento Humano desarrollo actividades programadas en el Plan de Capacitación para el primer trimestre de la vigencia cumpliendo con el 30% correspondiente al porcentaje programado en el periodo. Se adjunta informe con las actividades realizadas y los resultados obtenidos en la carpeta de Planes Institucionales. 
</t>
  </si>
  <si>
    <t xml:space="preserve">
Gestión de Talento Humano desarrollo actividades programadas en el Plan de Capacitación para el tercer  trimestre de la vigencia cumpliendo con el 40% correspondiente al porcentaje programado en el III Trimestre, para una ejecución acumulada del 80% .  Se adjunta informe con las actividades realizadas y los resultados obtenidos en la carpeta de Planes Institucionales.
</t>
  </si>
  <si>
    <t>Gestión de Talento Humano desarrolló las actividades programadas en el Plan  evidenciándose una ejecución del 100% durante el último trimestre, se adjunta Informe Trimestre IV del PIC en la Carpeta de Planes Institucionales con la descripción de las actividades ejecutadas,  para una ejecución acumulada  del 100%.</t>
  </si>
  <si>
    <t>Ejecutar Plan de Bienestar Laboral e Incentivos</t>
  </si>
  <si>
    <t>Gestión de Talento Humano desarrollo actividades programadas en el Plan de Bienestar laboral e incentivos correspondientes al 10% programado para el primer trimestre, se adjunta informe adjunta en   la capeta de Planes Institucionales se detallan las acciones ejecutadas.</t>
  </si>
  <si>
    <t>Gestión de Talento Humano desarrollo actividades programadas en el Plan de Bienestar laboral e incentivos correspondientes al 40% programado para el segundo trimestre, se adjunta informe adjunta en   la capeta de Planes Institucionales se detallan las acciones ejecutadas ya que ell Plan de Bienestar laboral e Incentivos presenta una ejecución acumulada del 100% con corte al 30 de junio de 2022, dando cumplimiento a lo planeado.</t>
  </si>
  <si>
    <t xml:space="preserve">
Gestión de Talento Humano desarrollo actividades programadas en el Plan de Bienestar laboral e incentivos correspondientes al 38% programado para el tercer trimestre, se adjunta informe adjunta en   la capeta de Planes Institucionales se detallan las acciones ejecutadas ya que el Plan de Bienestar laboral e Incentivos presenta una ejecución acumulada del 78% con corte al 30 de Septiembre de 2022, dando cumplimiento a lo planeado.
</t>
  </si>
  <si>
    <t>Gestión de Talento Humano desarrolló las actividades programadas en el Plan  evidenciándose una ejecución del 100% durante el último trimestre, se adjunta Informe Trimestre IV del PBLI en la Carpeta de Planes Institucionales con la descripción de las actividades ejecutadas,  para una ejecución acumulada  del 100%.</t>
  </si>
  <si>
    <t>Elaborar autodiagnostico para la política de Talento humano</t>
  </si>
  <si>
    <t>Registro de autodiagnostico (Excel o Isolucion)</t>
  </si>
  <si>
    <t>El Grupo de Gestión de Talento Humano, realizo el autodiagnóstico de la política de Talento humano en la plataforma isolución, como se puede evidenciar en los soportes que se encuentran cargados en la carpeta de Seguimiento de Planes S.G.</t>
  </si>
  <si>
    <t>Formular plan de mejora para la política de Talento humano</t>
  </si>
  <si>
    <t>Registro plan de mejoramiento (Isolucion)</t>
  </si>
  <si>
    <t>El Grupo de Gestión de Talento Humano formulo plan de mejora para la política de política de Talento humano como se puede evidenciar en el archivo Excel, el cual se encuentran cargado en la carpeta de Seguimiento de Planes S.</t>
  </si>
  <si>
    <t>Elaborar autodiagnostico para la política de Integridad</t>
  </si>
  <si>
    <t>El Grupo de Gestión de Talento Humano, realizo el autodiagnóstico de la política de Integridad en la plataforma isolución, como se puede evidenciar en los soportes que se encuentran cargados en la carpeta de Seguimiento de Planes S.G.</t>
  </si>
  <si>
    <t>Formular plan de mejora para la política de Integridad</t>
  </si>
  <si>
    <t xml:space="preserve">
El Grupo de Gestión de Talento Humano formulo plan de mejora para la política de Integridad como se puede evidenciar en el archivo Excel, el cual se encuentran cargado en la carpeta de Seguimiento de Planes S.G.
</t>
  </si>
  <si>
    <t>Elaborar autodiagnostico para la política de Compras y Contratación Pública</t>
  </si>
  <si>
    <t>María Soledad Ruiz</t>
  </si>
  <si>
    <t>Me permito informar que en el marco del CIGD realizado el lunes 21 de febrero se modificó la fecha para la entrega del Autodiagnóstico y respectivo plan de mejoramiento para la política de Compras y Contratación Pública. El acta respectiva del CIGD está en elaboración y será el soporte de dicho ajuste en el Plan de Acción.</t>
  </si>
  <si>
    <t xml:space="preserve">El Grupo Gestión Jurídica Contractual y de Investigaciones Disciplinarias
realiza Autodiagnóstico para la política de Compras y Contratación Pública en la plataforma ISOLUCION,como se puede evidenciar en el soporte que se encuentran cargados en la carpeta de Seguimiento de Planes S.G.
</t>
  </si>
  <si>
    <t>Formular plan de mejora para la política de Compras y Contratación Pública</t>
  </si>
  <si>
    <t xml:space="preserve">El Grupo Gestión Jurídica Contractual y de Investigaciones Disciplinarias
Formular plan de mejora para la política de Compras y Contratación Pública en la plataforma ISOLUCION, como se puede evidencia en el soporte que se encuentran cargados en la carpeta de Seguimiento de Planes S.G.
</t>
  </si>
  <si>
    <t>Elaborar autodiagnostico para la política de Defensa jurídica</t>
  </si>
  <si>
    <t>Lina Marcela Quintero</t>
  </si>
  <si>
    <t>La dirección general hace entrega de el autodiagnostico y entrega soporte en la carpeta compartida</t>
  </si>
  <si>
    <t>Formular plan de mejora para la política de Defensa jurídica</t>
  </si>
  <si>
    <t>La dirección general hace entrega del plan de mejora y entrega soporte en la carpeta compartida</t>
  </si>
  <si>
    <t>E 1.1-2 Implementación del modelo de Gestión del Conocimiento</t>
  </si>
  <si>
    <t>Completar y actualizar el mapa de conocimiento de la entidad.</t>
  </si>
  <si>
    <t>Mapa de conocimiento Fase II diagramado
* Mapa de conocimiento Fase I actualizado</t>
  </si>
  <si>
    <t xml:space="preserve">Yolanda Briceño Bueno </t>
  </si>
  <si>
    <t>Subdirección de Servicios Metrológicos y Relación con el Ciudadano / Talento Humano</t>
  </si>
  <si>
    <t>Se realiza entrega de:
 *Mapa de conocimiento Fase II diagramado
 * Mapa de conocimiento Fase I actualizado</t>
  </si>
  <si>
    <t>Realizar  talleres de innovación</t>
  </si>
  <si>
    <t>*Listados de asistencia
* Memorias de los talleres</t>
  </si>
  <si>
    <t>Se realizó el talleres de innovación y se entregan las evidencias correspondientes a:
 *Listados de asistencia
 * Memorias de los talleres</t>
  </si>
  <si>
    <t>Se realiza entrega de presetnación y lista de asistencia de los talleres realizados: 
 1. Taller No. 3 Feria Innovación
 2. Taller de Innovación</t>
  </si>
  <si>
    <t>Socializar los lineamientos generales para la Propiedad intelectual</t>
  </si>
  <si>
    <t>*Socialización del documento con los lineamientos para la Propiedad intelectual de los productos patentables.
*Socialización para promover la investigación científica en el INM</t>
  </si>
  <si>
    <t>Se realiza la socialización del documento con los lineamientos para la Propiedad intelectual de los productos patentables y se entregan las evidenicas correspondientes.</t>
  </si>
  <si>
    <t>Se entrega la presentación y correo de la socialización para Promover Investigación Científica INM</t>
  </si>
  <si>
    <t>Desarrollar las actividades establecidas en el Plan Acción de Gestión del Conocimiento relacionadas con Talento Humano</t>
  </si>
  <si>
    <t>Reporte con porcentaje de cumplimiento de actividades desarrolladas</t>
  </si>
  <si>
    <t>Gestión de Talento Humano adjunta soporte de acta del II trimestre del Gestión del Conocimiento presenta una ejecucion  a corte 30 de Julio del 74%</t>
  </si>
  <si>
    <t>E 1.1-3 Socialización y apropiación de los valores institucionales (Código de Integridad)</t>
  </si>
  <si>
    <t>Realizar campañas de socialización y apropiación de valores institucionales</t>
  </si>
  <si>
    <t>Soporte de la socialización o promoción</t>
  </si>
  <si>
    <t xml:space="preserve">Gestión de Talento Humano desarrollo Realizar campañas de socialización y apropiación de valores institucionales; Se adjunta informe con las actividades realizadas y los resultados obtenidos en la carpeta de Planes Institucionales. 
</t>
  </si>
  <si>
    <t>Se desarrollaron las actividades durante el IV trimestre relacionadas con el Código de Integridad de acuerdo a lo establecido en la caja de herramientas del Departamento Administrativo de la Función Pública,  se adjunta Informe Trimestre IV del PBLI en la Carpeta de Planes Institucionales con la descripción de las actividades ejecutadas,  para una ejecución acumulada  del 100%.</t>
  </si>
  <si>
    <t>E.1.2 Mejorar la articulación de los procesos mediante el uso de las tecnologías de la información y las comunicaciones</t>
  </si>
  <si>
    <t>E 1.2-1 Procesos operacionales internos revisados y mejorados a través de la plataforma BPM (Business Process Management)</t>
  </si>
  <si>
    <t>Automatizar y mejorar procesos operacionales internos</t>
  </si>
  <si>
    <t>Procesos operacionales internos automatizados</t>
  </si>
  <si>
    <t>Laureano Urrego</t>
  </si>
  <si>
    <t>Oficina de Informática y Desarrollo Tecnológico</t>
  </si>
  <si>
    <t xml:space="preserve">Se realiza Informe de Implementación del Servicio Designacion de Institutos en el cual se  describe la puesta en producción de un módulo para el registro de solicitudes de Designación de Institutos por parte de los usuarios registrados en Servicios en Línea del INM. </t>
  </si>
  <si>
    <t>Se concluye el proyecto de automatización N° 2203059 denominado “Desarrollo de un dispositivo con varios tipos de mediciones enfocado a niños, niñas y adolescentes” y el proyecto N° 2111055 denominado “Desarrollo de un dispositivo para visualizar los valores de medición del Lambreacht S/N 7304040001 por puerto de comunicación serial”</t>
  </si>
  <si>
    <t>Se concluyen los proyectos de automatización N° 2203056 "Actualizacion del aplicativo hora legal premium para la categoria de servicio de medicion del desface de sincronización con la hora legal", 2203057 "Prototipo de DCC aplicado a la magnitud de tiempo y frecuencia" y 2203058 "Automatización visualización temperatura Laboratorio de Bloques Patrón"</t>
  </si>
  <si>
    <t>Se realiza informe de la implementación de SASM, acción mediante la cual se automatizaron los procesos de calibración de equipos, comercialización de materiales de referencia, capacitaciones y generación de certificados de calibración, así como la actualización de funcionalidades de servicios en línea</t>
  </si>
  <si>
    <t>E.1.3 Fortalecer la gestión documental al interior de la entidad</t>
  </si>
  <si>
    <t>E 1.3-1 Ejecución del Plan Institucional de Archivo (PINAR)</t>
  </si>
  <si>
    <t>Ejecutar las actividades del Plan Institucional de Archivo</t>
  </si>
  <si>
    <t>Sandra Sierra - Profesional a cargo del proceso de Gestión Documental</t>
  </si>
  <si>
    <t>Servicios Administrativos de acuerdo al plan PINAR aprobado al inicio de la vigencia ejecuto el 26.62% de avance según lo programado en el plan de acción mediante las siguientes actividades:  Digitalizar la documentación del archivo central en su totalidad y Generar mecanismos adecuados que permitan identificar y recopilar la documentación técnica generada en las áreas misionales de la entidad, en el informe del primer trimestre del Plan PINAR adjunto en la carpeta de Planes institucionales se detalla la gestión realizada.</t>
  </si>
  <si>
    <t xml:space="preserve">Servicios Administrativos de acuerdo al plan PINAR continua el desarrollo de los diferentes instrumentos archivísticos, los cuales presentaron los siguientes avances: Desarrollo de las actividades plasmadas en el Plan Institucional de Archivos, en el cual se desarrollaron las siguientes actividades en el mes de junio: Digitalizar la documentación del archivo central en su totalidad: se ha realizado la digitalización de 121 unidades documentales Avance 33,45%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7% de la meta del cuatrienio para la vigencia 2022. El avance acumulado a reportar es del 50,45% con respecto a la meta del 100% para la vigencia 2022.
 Los soportes se encuentran en la carpeta compartida
</t>
  </si>
  <si>
    <t>Servicios Administrativos de acuerdo al plan PINAR aprobado al inicio de la vigencia ejecuto el 83,40% de avance según lo programado en el plan de acción mediante las siguientes actividades:  Digitalizar la documentación del archivo central en su totalidad y Generar mecanismos adecuados que permitan identificar y recopilar la documentación técnica generada en las áreas misionales de la entidad, en el informe del primer trimestre del Plan PINAR adjunto en la carpeta de Planes institucionales se detalla la gestión realizada.</t>
  </si>
  <si>
    <t xml:space="preserve">El INM continua el desarrollo de los diferentes instrumentos archivísticos, los cuales presentaron los siguientes avances: Desarrollo de las actividades plasmadas en el Plan Institucional de Archivos, en el cual se desarrollaron las siguientes actividades en el mes de diciembre: 
Digitalizar la documentación del archivo central en su totalidad: se ha realizado la digitalización de 491 unidades documentales Avance 76,38%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20% de la meta del cuatrienio para la vigencia 2022.
El avance acumulado a reportar es del 100% con respecto a la meta del 100% para la vigencia 202.
Los soportes se encuentran en la carpeta compartida. </t>
  </si>
  <si>
    <t>Elaborar autodiagnostico para la política de gestión documental</t>
  </si>
  <si>
    <t>Registro de autodiagnostico (Isolucion)</t>
  </si>
  <si>
    <t>Sandra Sierra</t>
  </si>
  <si>
    <t xml:space="preserve">Gestión Documental, realizo el autodiagnóstico de la política en la plataforma isolución como se puede evidenciar en los soportes que se encuentran cargados en la carpeta de Seguimiento de Planes S.G. </t>
  </si>
  <si>
    <t>Formular plan de mejora para la política de gestión documental</t>
  </si>
  <si>
    <t>Gestión Documental, formulo plan de mejora para la política de gestión documental en la plataforma isolución como se puede evidenciar en los soportes que se encuentran cargados en la carpeta de Seguimiento de Planes S.G.</t>
  </si>
  <si>
    <t>E.1.4 Promover la cultura organizacional fundamentada en la información, el control y la evaluación</t>
  </si>
  <si>
    <t>E1.4-1 Herramientas (cursos, plantillas, aplicativos, entre otros) desarrolladas para incorporar en la gestión el almacenamiento de la información, el control y la evaluación continua</t>
  </si>
  <si>
    <t xml:space="preserve">Actualizar el autodiagnóstico de la Política de Gestión del Conocimiento y la Innovación </t>
  </si>
  <si>
    <t>Autodiagnóstico de la Política de Gestión del Conocimiento y la Innovación generado desde el aplicativo</t>
  </si>
  <si>
    <t>El entragable se encuentra para el M6, acorde al tablero estratégico remitido el pasado 23 de marzo de 2022.</t>
  </si>
  <si>
    <t>Se realiza entrega del Autodiagnóstico de la Política de Gestión del Conocimiento y la Innovación.</t>
  </si>
  <si>
    <t>Coordinar el plan de trabajo de la Política de Gestión del Conocimiento y la Innovación</t>
  </si>
  <si>
    <t xml:space="preserve">* Matriz Excel con el plan de trabajo de la Política de Gestión del Conocimiento y la Innovación y reporte de seguimiento  </t>
  </si>
  <si>
    <t>Se realiza la entrega de la Matriz Excel con el plan de trabajo de la Política de Gestión del Conocimiento y la Innovación y el reporte de seguimiento de las actividades de la Política de Gestión del Conocimiento y la Innovación</t>
  </si>
  <si>
    <t>Ejecutar los planes de Gestión y Desempeño de las  Políticas asignadas a la SSM</t>
  </si>
  <si>
    <t>*Reporte del indicador en excel y/o ISOLUCIÓN (M12)</t>
  </si>
  <si>
    <t>Giovana Consuelo Pardo Bernal</t>
  </si>
  <si>
    <t>Se realiza entrega del
 -Excel con las actividades ejecutadas: correspondiente al M4 y M6.
 Nota: Para esta actividad se solicitó el cambio de los entregables quedando así:
 *Excel con las actividades ejecutadas (M4, M6, M9 y M12)
 *Reporte del indicador en excel y/o ISOLUCIÓN (M12)
 De esta manera se realiza el cumplimiento para el reporte del M4 y M6 del primer entregable. El segundo entregable se realizará en el M12.</t>
  </si>
  <si>
    <t>Se realiza entrega del Excel con avance de las dos políticas que lidera la Subdirección de Servicios Metrológicos y Relación con el Ciudadano.
 De igual manera se relaciona enlace donde se puede consultar la información:
 https://drive.google.com/drive/u/1/folders/1K2h1b39LXgC87C53xcyrjQd1k9l4-PeX</t>
  </si>
  <si>
    <t>Se realiza entrega del Excel con los reportes realizados de Gestión de Desempeño de las Políticas asignadas a la SSMRC.</t>
  </si>
  <si>
    <t xml:space="preserve">Desarrollar capacitaciones, talleres y eventos de apoyo a la gestión </t>
  </si>
  <si>
    <t xml:space="preserve">* Memorias de los talleres,  capacitaciones y eventos 
* Listas de asistencia </t>
  </si>
  <si>
    <t xml:space="preserve">Se realiza entrega de la presentación y lista de asistencia del taller realizado para la SSM, donde se armonizaron  las actividades del Plan de Acción de la Subdirección, con el norte estratégico del INM, acorde con los requisitos generales y partiendo de la comprensión del contexto de la organización.
De igual manera se entrega la lista de asistencia del taller realizado.
</t>
  </si>
  <si>
    <t>Se realiza la entrega de la presentación y lista de asitencia del taller de innovación realizado en el INM.
 Así mismo se relaciona el enlace donde se encuentra el soporte fotográfico de actividad realizada:
 https://drive.google.com/drive/u/1/folders/1IrgaR4lK5Ak0aFeGBj0erZm_mjmnJEF4</t>
  </si>
  <si>
    <t>Se realiza entrega de las memorias del Taller para Identificación de ideas innovadoras dentro del INM
 para la feria de innovación a desarrollarse en el mes de noviembre de 2022
 donde participaron los integrantes del equipo catalizador.
 De igual manera, se relaciona enlace donde se puede consultar la información:
 https://drive.google.com/drive/u/1/folders/1LNkbfG7Zq9gCnUoyZAlCeYlaN7wZ4QUK</t>
  </si>
  <si>
    <t>Se entregan las evidencias de los talleres realizados en apoyo a la gestión</t>
  </si>
  <si>
    <t>Asesorar el cierre de hallazgos del SIG -  procesos SSM</t>
  </si>
  <si>
    <t>* Matriz Excel con reporte de hallazgos cerrados ISOLUCION</t>
  </si>
  <si>
    <t>Ana Victoria Garnica Maldonado</t>
  </si>
  <si>
    <t>Se realiza entrega de la Matriz de hallazgos cerrados MAR2022, donde se evidencia el cumplimiento del 50% frente a la meta propuesta para el primer trimestre del 25%.</t>
  </si>
  <si>
    <t>Se realizo la entrega de la matriz de Excel donde se evidencia el reporte de los hallazgos cerrados ISOLUCION, para la SSM.</t>
  </si>
  <si>
    <t>Se realiza la entrega de la Matriz en Excel con el tabulado de los hallazgos cerrados en ISOLUCION de los 8 procesos de la SSM acumulado del semestre y mes a mes.</t>
  </si>
  <si>
    <t>Se realiza la entrega de la Matriz en Excel con el tabulado de los hallazgos cerrados en ISOLUCION de los 8 procesos de la SSM acumulado del año y del mes a mes.</t>
  </si>
  <si>
    <t>Realizar seguimiento a los documentos requeridos de acuerdo al plan de actualización documental de la SSM</t>
  </si>
  <si>
    <t>Matriz de actualización documental con reporte de seguimiento</t>
  </si>
  <si>
    <t>Se entrega la Matriz de actualización documental 2022, correspondiente al mes de marzo.
Sin embargo el porcentaje de cumplimiento es del 20% sobre la meta del 25% propuesta.
El 5% faltante corresponde a los documentos que no permiten completar el porcentaje de ejecución según la meta son las 8 caracterizaciones que por compromiso con el area de calidad, deberia haber quedado en estado de revision antes del final del mes. Estas caracterizaciones responden a las actualizaciones trabajadas en el último trimestre del año 2021 por el anterior responsable de calidad de la SSM, sin embargo hubo algunas demoras en el envio de los archivos en su ultima version, los cuales fueron entregados en la ultima semana del mes y no se alcanzó a recibir aprobación de estos en el módulo de Isolución.
De esta manera se espera que durante el mes de abril se carguen los documetnos con los ajustes requeridos por el área de calidad y se esperan las aprobación en un CIGD del mes de abril.</t>
  </si>
  <si>
    <t>Se realizó la entrega de la Matriz de actualización documental con reporte de seguimiento para la SSM.</t>
  </si>
  <si>
    <t>Se realiza la entrega de la Matriz de actualización documental con el reporte de seguimiento de los documentos aprobados en ISOLUCION de los 8 procesos de la SSM acumulado del semestre y mes a mes.</t>
  </si>
  <si>
    <t>Se realiza la entrega de la Matriz de actualización documental con el reporte de seguimiento de los documentos aprobados en ISOLUCION de los 8 procesos de la SSM acumulado del año y mes a mes.</t>
  </si>
  <si>
    <t>Asesorar el cierre de hallazgos de los hallazgos de las auditorías de Control Interno</t>
  </si>
  <si>
    <t>Matriz Excel con reporte de hallazgos cerrados SISEPM</t>
  </si>
  <si>
    <t>Se realiza entrega de la Matriz con los soportes cargados y aprobados</t>
  </si>
  <si>
    <t>Se realizó la entrega de la Matriz Excel con reporte de hallazgos cerrados SISEPM</t>
  </si>
  <si>
    <t>Se realiza la entrega de la Matriz en Excel con el tabulado de los hallazgos cerrados de control interno en SISEPM de los 8 procesos de la SSM y los trasversales acumulado del semestre y mes a mes.</t>
  </si>
  <si>
    <t>Se realiza la entrega de la Matriz en Excel con el tabulado de los hallazgos cerrados de control interno en SISEPM de los 8 procesos de la SSM y los trasversales acumulado del año.</t>
  </si>
  <si>
    <t>Realizar el seguimiento y monitoreo al Plan de Acción de la SSM</t>
  </si>
  <si>
    <t>*Reporte del Plan de Acción (excel con seguimiento)</t>
  </si>
  <si>
    <t>Leidy Carolina Parra Silva</t>
  </si>
  <si>
    <t>Se realiza entrega el reporte del Plan de Acción V1 y V2 donde se evidencia el seguimiento a corte de abril para cada una de las actividades de la SSM.</t>
  </si>
  <si>
    <t>Se entrega el reporte de seguimieto para las actiividades del Plan de Acción a corte 30 de junio de la presente vigencia.</t>
  </si>
  <si>
    <t>Se entrega el reporte de seguimieto para las actiividades del Plan de Acción a corte 30 de septiembre de la presente vigencia.</t>
  </si>
  <si>
    <t>Se entrega el reporte de seguimieto para las actiividades del Plan de Acción a corte 31 de diciembre de 2022.</t>
  </si>
  <si>
    <t>Crear los documentos de la SSM, alineando el sistema de gestión documental con la nueva estructura de la SSM y las políticas de gestión y desempeño.</t>
  </si>
  <si>
    <t xml:space="preserve">*Plan de actualización documental con reporte de seguimiento </t>
  </si>
  <si>
    <t>Se entrega el plan de actualización documental con reporte de seguimiento</t>
  </si>
  <si>
    <t>Se realiza la entrega de la Matriz de actualización documental con el reporte de seguimiento de los documentos aprobados en nueva versión en ISOLUCION de los 8 procesos de la SSM acumulado del semestre y mes a mes.</t>
  </si>
  <si>
    <t>Se realiza la entrega de la Matriz de actualización documental con el reporte de seguimiento de los documentos aprobados en ISOLUCION de los 8 procesos de la SSM acumulado del año y del mes a mes.</t>
  </si>
  <si>
    <t>Revisar y apoyar la actualización de los documentos de la SSM.</t>
  </si>
  <si>
    <t>Se realiza la entrega del plan de actualización documental con reporte de seguimiento</t>
  </si>
  <si>
    <t>Apoyar el seguimiento de reportes, indicadores, gestión de riesgos y acciones de mejora de la SSM.</t>
  </si>
  <si>
    <t xml:space="preserve">* Plan de trabajo para el fortalecimiento de los procesos de la SSM con reporte de seguimiento </t>
  </si>
  <si>
    <t>Se realiza la entrea de dos (2) archivos que corresponden al plan de trabajo para el fortalecimiento de los procesos de la SSM y el reporte de seguimiento</t>
  </si>
  <si>
    <t>Se entrega el Plan de trabajo para el fortalecimiento de los procesos de la SSM con Anexo del reporte de seguimiento de las actividades ejecutadas y planeadas del primer semestre de 2022.</t>
  </si>
  <si>
    <t>Se entrega el Plan de trabajo para el fortalecimiento de los procesos de la SSM con Anexo del reporte de seguimiento de las actividades ejecutadas y planeadas acumulado hasta septiembre de 2022.</t>
  </si>
  <si>
    <t>Se entrega el Plan de trabajo para el fortalecimiento de los procesos de la SSM con Anexo del reporte de seguimiento de las actividades ejecutadas y planeadas acumulado hasta diciembre de 2022.</t>
  </si>
  <si>
    <t>Consolidar la revisión por la dirección y apoyo en la generación de los planes de mejora generados de la SSM</t>
  </si>
  <si>
    <t xml:space="preserve">*Informe de revisión por la dirección semestral consolidado y  planes de mejora en ISOLUCION </t>
  </si>
  <si>
    <t>Teniendo en cuenta que la revisión por la dirección se hace de manera anual, desde la SSM se solicitará realizar ajuste en la programación y meta; dejando el entregable para el M12.
 De acuerdo a lo anterior, para la presente actividad no se entregará evidencia en el presente mes.</t>
  </si>
  <si>
    <t>Nota: No se adjunta entregable de esta actividad, ya que la frecuencia de esta actividad es anual, se ha solicitado cambio para que el entregable sea en M12.</t>
  </si>
  <si>
    <t>De acuerdo a la V3, se ajustó la programación quedando para el M12, de acuerdo a la mencionada justificación:
 Se solicitó cambiar los meses del entregable ya que desde el E-02-P-006 REVISIÓN POR LA DIRECCIÓN, esta actividad se debe realizar al menos una vez al año, como ejemplo en el año 2021 se hizo en noviembre-diciembre, por lo que los meses programados para el entregable no son coherentes con la frecuencia real del proceso.</t>
  </si>
  <si>
    <t>Se entrega el power point de la revision por la dirección con la información de la SSM-RC y el borrador del informe de revision por la direccion general del INM con la informacion de la SSM-RC completa.</t>
  </si>
  <si>
    <t>Revisar la matriz de contratos de la SSM, alimentada por cada supervisor y recomendar acciones de tipo jurídico a cada Supervisor cuando sea requerido</t>
  </si>
  <si>
    <t>* Matriz Excel con estado de los contratos de la SSM (ruta de contratos en Drive)</t>
  </si>
  <si>
    <t>Sindy Lorena Quintero</t>
  </si>
  <si>
    <t xml:space="preserve">Teniendo en cuenta los ajustes realizados en el plan de acción, se informa que para el entregable correspondiente a la matriz esta se encuentra en consolidación por parte de los supervisores de cada contrato, suministrando la información relacinada con el estado y ejecución de los contratos y se tiene previsto contar con la misma para ser entergada en el próximo reporte del plan de acción. </t>
  </si>
  <si>
    <r>
      <rPr>
        <sz val="9"/>
        <color rgb="FF000000"/>
        <rFont val="Arial"/>
        <family val="2"/>
      </rPr>
      <t>Se realiza entrega de la Matriz Excel con estado de los contratos de la SSM y la ruta del Drive donde se encuentra publicada es:</t>
    </r>
    <r>
      <rPr>
        <sz val="9"/>
        <color rgb="FF000000"/>
        <rFont val="Arial"/>
        <family val="2"/>
      </rPr>
      <t xml:space="preserve">
</t>
    </r>
    <r>
      <rPr>
        <u/>
        <sz val="9"/>
        <color rgb="FF1155CC"/>
        <rFont val="Arial"/>
        <family val="2"/>
      </rPr>
      <t>https://drive.google.com/drive/u/0/folders/0AA5K4IVK6-FwUk9PVA</t>
    </r>
  </si>
  <si>
    <t>Se entrega la Matriz Excel con estado de los contratos de la SSM</t>
  </si>
  <si>
    <t>Se realiza entrega de la Matriz Excel con estado de los contratos de la SSM (ruta de contratos en Drive)</t>
  </si>
  <si>
    <t xml:space="preserve">Conceptuar jurídicamente sobre asuntos de la SSM </t>
  </si>
  <si>
    <t>* Matriz en la que se evdiencia la cantidad de Conceptos jurídicos solicitados y emitidos (correo electrónico, acta o informe)</t>
  </si>
  <si>
    <t>Se entrega la matriz en excel la cual evidencia la cantidad de Conceptos jurídicos de la SSM.</t>
  </si>
  <si>
    <t>A la fecha no se reportan conceptos juridícos, toda vez que durante este trimestre no se han presentado conceptos en la SSM.</t>
  </si>
  <si>
    <t>Para el presente periodo de tiempo, (3er trimestre) no se conceptúo jurídicamente frente asuntos de la SSMyRC, razón por la cual no se remite entregable de este ítem.</t>
  </si>
  <si>
    <t>Revisar y actualizar la matriz legal (de manera coordinada con los grupos y con el apoyo Calidad)</t>
  </si>
  <si>
    <t>* Matriz legal revisada y actualizada de los procesos de la SSM publicada en SIG</t>
  </si>
  <si>
    <t xml:space="preserve">Sindy Lorena Quintero
Ana Victoria Garnica Maldonado </t>
  </si>
  <si>
    <t>Se adjunta Matriz legal revisada y actualizada de los procesos de la SSM, que esta finalizando revisión, pendiente el cargue en el SIG.</t>
  </si>
  <si>
    <t>Se relaciona el presente avance para el entregable,dado que al afecha se espera por parte de la OAPII el cargue en el SIG:
 Se envió al área de calidad el jueves 21/07/2022 7:22 a. m., el archivo consolidado para cargue masivo en Isolución de la Matriz de requisitos legales (ver adjunto), cargue que se realizara por el área de calidad.
 El área de Calidad en la reunión de enlaces del día 28. de julio, informo que está subiendo en orden de llegada los archivos y que informará a cada área cuando esta información ya esté disponible en ISOLUCION.</t>
  </si>
  <si>
    <t>Se entrega la versión corregida de la matriz legal entregada a calidad para cargue masivo en Isolucion.</t>
  </si>
  <si>
    <t>Se entrega copia de la pantalla de Isolución de la Matriz de Requsiotos Legales y del Listado Maestro de Documentos Externos de la SSM-RC.</t>
  </si>
  <si>
    <t xml:space="preserve">Desarrollar y asesorar los procesos de contratación de la SSM </t>
  </si>
  <si>
    <t>* Contratos en SECOP
* Matriz de Excel con los link de acceso a cada contrato (RUTA DE CONTRATOS) y el estado de los mismos como se evidencie en el SECOP II</t>
  </si>
  <si>
    <t>Se entrega la matriz de Excel con los link de acceso a cada contrato (RUTA DE CONTRATOS) y el estado de los mismos como se evidencie en el SECOP II</t>
  </si>
  <si>
    <t>Se entrega la Matriz de Excel con los link de acceso a cada contrato de la SSM.</t>
  </si>
  <si>
    <t>Ejecutar el Plan Estratégico de Tecnologías de la Información - PETI 2021 - 2023</t>
  </si>
  <si>
    <t>Informe con porcentaje de cumplimiento de acuerdo con la meta programada en el plan</t>
  </si>
  <si>
    <t>Jefe de OIDT</t>
  </si>
  <si>
    <t>C-3599-0200-4 Innovación de las tecnologías de la información en el Instituto de Metrología Nacional</t>
  </si>
  <si>
    <t>Al cierre del primer trimestre del año 2022 el Plan Estratégico de Tecnologías de la Información (PETI‐INM), en el marco de la Hoja de Ruta establecida para la vigencia 2022, presenta avances en diez (10) de los diez (10) productos yo/entregables programados para la vigencia. 
Teniendo en cuenta lo anterior se estima un avance de cumplimiento del 18%.</t>
  </si>
  <si>
    <t>Al cierre del mes de junio de 2022 (Segundo Trimestre de la Vigencia 2022) el Plan Estratégico de Tecnologías de la Información (PETI‐INM), en el marco de Hoja de Ruta establecida para la vigencia 2022, presentó avances en diez (10) de los diez (10) productos y/o entregables programados para la vigencia. Teniendo en cuenta lo anterior se estima un avance del 25%, para un cumplimiento total del 45%</t>
  </si>
  <si>
    <t>Al cierre del mes de septiembre de 2022 (Tercer Trimestre de la Vigencia 2022) el Plan Estratégico de Tecnologías de la Información (PETI‐INM), en el marco de Hoja de Ruta establecida para la vigencia 2022, presentó avances en nueve (09) de los diez (10) productos y/o entregables programados para la vigencia. Teniendo en cuenta lo anterior se estima un avance del 30%, para un cumplimiento total del 75% (julio 3%, agosto 17%, septiembre 10%). Durante el tercer trimestre se dieron por terminadas (100%) las siguientes tres actividades: 
• IT-001 Implementación de servicio de recaudo PSE para recaudos de servicios del INM • IT-006 Implementar y mantener protocolo IPV6 ampliando su cobertura a todos los dispositivos del INM • IT-003 Mantener, complementar y actualizar el Catálogo de Servicios de TI</t>
  </si>
  <si>
    <t>Al cierre del mes de diciembre, el Plan Estratégico de Tecnologías de la Información (PETI-INM), en el marco de Hoja de Ruta establecida para la vigencia 2022, presentó avances en seis (6) de los siete (7) productos y/o entregables programados. Se cierra la vigencia 2022 con un cumplimiento del 97% del PETI</t>
  </si>
  <si>
    <t>Formular el Plan de transformación digital</t>
  </si>
  <si>
    <t>Documento del Plan de tranformaciòn digital</t>
  </si>
  <si>
    <t>Se realiza la hoja de ruta para el plan de transformacion digital considerando una vigencia 2022-2025</t>
  </si>
  <si>
    <t>Ejecutar el 30% del Plan de transformaciòn digital formulado</t>
  </si>
  <si>
    <t>Informe de ejecuciòn del Plan de transformación digital</t>
  </si>
  <si>
    <t>Se va a solicitar durante el mes de junio modificacion a la actividad del PA, ya que, la meta y programacion establecida para dar cumplimiento a la ejecucion del plan de transformacion digital no es coherente con la hoja de ruta establecida para la vigencia 2022 (ejemplo: para el mes de mayo se tiene establecido un cumplimiento del 10% pero al revisar la hoja de ruta durante los cinco primeros meses del año no se tiene programados entregables por lo cual no es posible cumplir con ese 10%).  Se espera que para el M12 se haya ejecutado el 100% del Plan de Transformaciòn Digital establecido para la vigencia 2022</t>
  </si>
  <si>
    <t>Al cierre del mes de septiembre, el Plan de Transformación Digital INM, en el marco de Hoja de Ruta establecida para la vigencia 2022, presentó avances en seis (6) de los once (11) productos y/o entregables programados para la vigencia. Teniendo en cuenta lo anterior se estima un avance del 16%.</t>
  </si>
  <si>
    <t>Al cierre del mes de octubre, el Plan de Transformación Digital INM, en el marco de Hoja de Ruta establecida para la vigencia 2022, presentó avances en uno (1) de los once (11) productos y/o entregables programados para la vigencia.</t>
  </si>
  <si>
    <t>Al cierre del mes de diciembre, el Plan de Transformación Digital INM, en el marco de Hoja de Ruta establecida para la vigencia 2022, presentó avances en cinco (5) de los seis (6) productos y/o entregables programados para el periodo. Se cierra la vigencia 2022 con un cumplimiento del 37,5 % del PTD, cumpliendo la meta establecida.</t>
  </si>
  <si>
    <t>Ejecutar Plan de Tratamiento de Riesgos de Seguridad y Privacidad de la Información 2022</t>
  </si>
  <si>
    <t xml:space="preserve">Se realiza la actualización del mapa riesgos  donde se establecieron los planes de accion a implementar durante la vigencia 2022 - Para determinar el avance porcentual del plan, se establece que el avance es de un 35%. </t>
  </si>
  <si>
    <t xml:space="preserve">Dentro del Plan de Tratamiento de Riesgos de Seguridad y Privacidad de la Información - 2022, se tienen identificados 5 Riesgos/Actividad lo que equivalen a un 100% del Plan. Para este corte se realizaron gestiones en 3 los Riesgos/ Actividad, dando cumplimiento de un 60% de la gestión. </t>
  </si>
  <si>
    <t>Dentro del Plan de Tratamiento de Riesgos de Seguridad y Privacidad de la información - 2022 se cuenta con 5 Riesgos/Actividad, lo que equivale a un 100% del Plan. Para este corte se realizó gestión en el Riesgo E05-R07, dando cumplimiento de un 20% de la gestión y registrando un avance total del 80%.</t>
  </si>
  <si>
    <t>Dentro del Plan de Tratamiento de riesgos de Seguridad y Privacidad de la información – 2022 se
cuenta con 5 Riesgos/Actividad, lo que equivale a un 100% del Plan.  Durante el cuarto trimestre se
obtiene un avance del 20% obteniendo un cumplimiento del 100% de la vigencia 2022. Dentro del respectivo informe se encuentran relacionadas las respectivas evidencias de la gestión realizada a cada riesgo.</t>
  </si>
  <si>
    <t>Ejecutar Plan de Seguridad y Privacidad de la Información 2022</t>
  </si>
  <si>
    <t>Durante el mes de marzo se obtiene un avance del 25%.</t>
  </si>
  <si>
    <r>
      <rPr>
        <sz val="9"/>
        <color rgb="FF000000"/>
        <rFont val="Arial"/>
        <family val="2"/>
      </rPr>
      <t xml:space="preserve">Se obtiene un avance del 25% correspondiente al segundo trimestre de acuerdo con lo programado dentro de la Implementación del Modelo de Seguridad y Privacidad de la información y lo establecido en el Plan Operativo de Seguridad de la Información. Con el resultado de este segundo trimestre se alcanza el 50 % del Cumplimiento establecido en el Plan Operativo vigencia 2022.
</t>
    </r>
    <r>
      <rPr>
        <b/>
        <sz val="9"/>
        <color rgb="FF000000"/>
        <rFont val="Arial"/>
        <family val="2"/>
      </rPr>
      <t>Nota:</t>
    </r>
    <r>
      <rPr>
        <sz val="9"/>
        <color rgb="FF000000"/>
        <rFont val="Arial"/>
        <family val="2"/>
      </rPr>
      <t xml:space="preserve"> Cabe aclarar que de acuerdo con las modificaciones realizadas al corte del primer trimestre de la vigencia 2022, durante el mes de marzo se obtiene un avance del 15%, que sumado al avance registrado en el mes de febrero del 10%, reporta un avance del 25%  para el primer trimestre.</t>
    </r>
  </si>
  <si>
    <t>Se obtiene un avance del 25% correspondiente al tercer trimestre de acuerdo con lo programado dentro de la Implementación del Modelo de Seguridad y Privacidad de la información y lo establecido en el Plan Operativo de Seguridad de la Información. Este avance se describe en cada uno de los campos de soporte generando el cumplimiento de las actividades durante este segundo trimestre de la Vigencia 2022. Con el resultado de este tercer trimestre se alcanza el 75 % del Cumplimiento establecido en el Plan Operativo vigencia 2022</t>
  </si>
  <si>
    <t>Se obtiene un avance del 25% correspondiente al cuarto trimestre de acuerdo con lo programada en el plan dentro de la Implementación del Modelo de Seguridad y Privacidad de la información y lo establecido en el Plan Operativo de Seguridad de la Información. Este avance se describe en cada uno de los campos de soporte generando el cumplimiento de las actividades de la Vigencia 2022. Con el resultado de este cuarto trimestre se alcanza el 100% del Cumplimiento establecido en el Plan Operativo vigencia 2022.</t>
  </si>
  <si>
    <t>Automatizar el proceso de presentación y seguimiento de proyectos de I+D+i</t>
  </si>
  <si>
    <t>Puesta en producción de una herramienta informática para facilitar la presentación y seguimiento de proyectos de I+D+i</t>
  </si>
  <si>
    <t>La actividad no se realiza durante la vigencia 2022 debido a la falta de recursos (personal). Se debe evaluar si se reprograma para la vigencia 2023</t>
  </si>
  <si>
    <t>Realizar seguimiento a la planeación sectorial, planeación estratégica y del plan de acción</t>
  </si>
  <si>
    <t>Presentación al CIGD y al Comité de Control Interno del seguimiento trimestral</t>
  </si>
  <si>
    <t xml:space="preserve">Daniel Julian Romero / Luis Angel Alberto Maestre Gutierrez </t>
  </si>
  <si>
    <t xml:space="preserve">En el CIGD #7 del 29 de abril se realizo la presentación de los seguimientos de los planes institucionales del INM. En las carpetas compartidas reposa el acta. </t>
  </si>
  <si>
    <t>Se presentó seguimiento trimestral a Planes institucionales en CIGD N° 13</t>
  </si>
  <si>
    <t>En el CIGD #19 del 02 de noviembre se realizo la presentación de los seguimientos de los planes institucionales del INM. En las carpetas compartidas reposa el acta.</t>
  </si>
  <si>
    <t>Actualización procedimiento de proyectos de inversión de acuerdo a observaciones de control interno en auditoria 2021</t>
  </si>
  <si>
    <t>Documentos actualizados (procedimiento + formato) publicados en isolucion</t>
  </si>
  <si>
    <t>David Carmona</t>
  </si>
  <si>
    <t>Reportar a la Alta Dirección el seguimiento al cumplimiento de riesgos de procesos y de corrupción</t>
  </si>
  <si>
    <t>Presentación al CIGD y al Comité de Control Interno del seguimiento cuatrimestral</t>
  </si>
  <si>
    <t>Nubia Milena Rodríguez</t>
  </si>
  <si>
    <t xml:space="preserve">Se remite la presentación del Comité Institucional de Desarrollo Administrativo #4 donde se presentó el seguimiento al cumplimiento del monitoreo y posibles materializaciones de riesgos de procesos y de corrupción con cierre a 2021.
2022-02-21 Presentación CIGD #4
</t>
  </si>
  <si>
    <t>Se remite la presentación del Comité Institucional de Desarrollo Administrativo #9 donde se presentó los el seguimiento al cumplimiento de riesgos de procesos y de corrupción</t>
  </si>
  <si>
    <t>Reportar a la Alta Dirección el seguimiento al cumplimiento de los planes de mejora, indicadores</t>
  </si>
  <si>
    <t xml:space="preserve">Se remite la presentación del Comité Institucional de Desarrollo Administrativo #4 donde se presentó los el seguimiento al cumplimiento de los planes de mejora, indicadores.
2022-02-21 Presentación CIGD #4
</t>
  </si>
  <si>
    <t>Se remite la presentación del Comité Institucional de Desarrollo Administrativo #7 donde se presentó los el seguimiento al cumplimiento de los planes de mejora, indicadores, aprobación de elementos del SIG y MIPG.</t>
  </si>
  <si>
    <t>Se remite la presentación del Comité Institucional de Desarrollo Administrativo #13 donde se presentó los el seguimiento al cumplimiento de los planes de mejora, indicadores, aprobación de elementos del SIG y MIPG.</t>
  </si>
  <si>
    <t>Presentación al CIGD 19 y al Comité de Control Interno del seguimiento trimestral</t>
  </si>
  <si>
    <t>Reportar a la Alta Dirección el estado de operación del aplicativo de Isolución</t>
  </si>
  <si>
    <t>Presentación y Acta se seguimiento en el CIGD</t>
  </si>
  <si>
    <t>Daniel Danilo Delgado</t>
  </si>
  <si>
    <t xml:space="preserve">Se remite la presentación del Comité Institucional de Desarrollo Administrativo #4 donde se presentó los avances que se han tenido en cuanto a la operación del Sistema de Información ISOLUCION.
2022-02-21 Presentación CIGD #4
</t>
  </si>
  <si>
    <t>Se presentará en el mes siguiente (M7)</t>
  </si>
  <si>
    <t>Elaborar autodiagnostico para la política planeacion institucional</t>
  </si>
  <si>
    <t>Yesid Pineda</t>
  </si>
  <si>
    <t>Se corre para el mes de marzo, aprobado por CIGD.</t>
  </si>
  <si>
    <t>Formular plan de mejora para la política planeacion institucional</t>
  </si>
  <si>
    <t>Elaborar autodiagnostico y plan de accion para la política gestion presupuestal y eficiencia en gasto público</t>
  </si>
  <si>
    <t>Formular autodiagnostico y plan de accion para la política gestion presupuestal y eficiencia en gasto público</t>
  </si>
  <si>
    <t>Elaborar autodiagnostico y plan de accion para la política Fortalecimiento organizacional y simplificación de procesos</t>
  </si>
  <si>
    <t>Nubia Milena</t>
  </si>
  <si>
    <t>Se realiza Autodisgnóstico de Control Interno en ISOLUCION.</t>
  </si>
  <si>
    <t>Se registran las acciones en ISOLUCION con el número:  Oportunidad de mejora No. 191</t>
  </si>
  <si>
    <t>Elaborar autodiagnostico y plan de accion para la política Participación ciudadana en la gestión pública</t>
  </si>
  <si>
    <t>Alexandra Calderón</t>
  </si>
  <si>
    <t>Se entrego autodiagnostico para la  política Participación ciudadana en la gestión pública</t>
  </si>
  <si>
    <t>Se entrego plan de mejora para la  política Participación ciudadana en la gestión pública</t>
  </si>
  <si>
    <t>Elaborar autodiagnostico y plan de accion para la política Seguimiento y evaluación del desempeño institucional</t>
  </si>
  <si>
    <t>Elaborar autodiagnostico y plan de accion para la política Gestión de la información estadística</t>
  </si>
  <si>
    <t>Kevin Villalobos</t>
  </si>
  <si>
    <t>Se relaciona el autodiagnóstico correspondiente a la política de Gestión estadísitica en formato EXCEL, el puntaje obtenido y cada una de las respuestas está siendo revisado por el grupo de estadísiticos de la SSMRC.</t>
  </si>
  <si>
    <t>La fecha de entrega se ajusta de acuerdo a solicitud de Yesid Pineda y posterior asprobación en CIGD del 2021-02-21</t>
  </si>
  <si>
    <t>Elaborar autodiagnostico y plan de accion para la política Transparencia, acceso a la información pública y lucha contra la corrupción</t>
  </si>
  <si>
    <t>Se entrego autodiagnostico para  la política Transparencia, acceso a la información pública y lucha contra la corrupción</t>
  </si>
  <si>
    <t>Se entrego Plan de Mejora para  la política Transparencia, acceso a la información pública y lucha contra la corrupción</t>
  </si>
  <si>
    <t>Elaborar autodiagnostico y plan de accion para la política Control interno</t>
  </si>
  <si>
    <t>Se realiza Autodiagnóstico de Fortalecimiento en en Formulario de FURAG.</t>
  </si>
  <si>
    <t>Se registran las acciones en ISOLUCION con el número:  Oportunidad de mejora No. 194</t>
  </si>
  <si>
    <t>Realizar presentación de estado de avance de las política de MIPG del INM</t>
  </si>
  <si>
    <t>Presentación consolidado del seguimiento ante el CICCI</t>
  </si>
  <si>
    <t>Se realiza presentación del consolidado del seguimiento ante el CICCI</t>
  </si>
  <si>
    <t>E.1.5 Impulsar el desarrollo de la política de transparencia, acceso a la información y lucha contra la corrupción</t>
  </si>
  <si>
    <t>E1.5-1 Ejercicios de rendición de cuentas a las partes interesadas</t>
  </si>
  <si>
    <t>Realizar eventos de rendición de cuentas (RdC) enmarcados en la Estrategia de RdC</t>
  </si>
  <si>
    <t>Soporte del evento realizado</t>
  </si>
  <si>
    <t>Daniel Romero</t>
  </si>
  <si>
    <t>Se realiza la Jornada de Rendición de Cuentas 2021-2022, el viernes 16 de diciembre de 2022 a través de YouTube y Facebook Live.</t>
  </si>
  <si>
    <t>E1.5-2 Desarrollo de jornadas de capacitación en el Plan Anticorrupción y Atención al Ciudadano y sus componentes, mapa de riesgo de corrupción y Código de Integridad</t>
  </si>
  <si>
    <t>Realizar campaña de sensibilización sobre la importancia de la ley 1712 de 2014</t>
  </si>
  <si>
    <t>*Reporte de la campaña realizada, que puede incluir listados de asitencias, memorias de la campaña (correo, videos, piezas gráficas)</t>
  </si>
  <si>
    <t>Luis Fernando Oviedo Herrera</t>
  </si>
  <si>
    <t>Se realiza entrega del reporte de dos (2) INMNEWS de la campaña campaña de sensibilización sobre la importancia de la ley 1712 de 2014.</t>
  </si>
  <si>
    <t>Soportes de la camparaña de sensibilización sobre la importancia de la ley 1712 de 2014</t>
  </si>
  <si>
    <t>Desarrollar jornada de sensibilización en temas asociados al Plan Anticorrupción y Atención al Ciudadano</t>
  </si>
  <si>
    <t>Presentación y listado de asistencia a la jornada de sensibilización del PAAC</t>
  </si>
  <si>
    <t xml:space="preserve">Se adelanta actualización de presentación para la jornada de sensibilización. Esta jornada se espera realizar a finales de julio. </t>
  </si>
  <si>
    <t>Se adelanta actualización de presentación para la jornada de sensibilización. Esta jornada se espera realizarel 25 de agosto</t>
  </si>
  <si>
    <t xml:space="preserve">Se reporta Jornada de sensibilización frente al Plan Anticorrupción y de Atención al Ciudadano - PAAC. Se llevó a cabo el 25 de agosto de manera virtual, asistieron más de 50 personas. Se abordaron los temas generales del plan, con enfoque en los compnentes, la formulación, el seguimiento, los tiempos de reporte y publicación del plan.  
</t>
  </si>
  <si>
    <t>Esta actividad se desarrolalrá en el mes de noviembre. En el marco de las mesas de trabajo para la planeación del PAAC 2023</t>
  </si>
  <si>
    <t xml:space="preserve">Se desarrolló sensibilización frente al Plan Anticorrupción y de Atención al Ciudadano. </t>
  </si>
  <si>
    <t>Realizar monitoreo al Plan Anticorrupción y Atención al Ciudadano</t>
  </si>
  <si>
    <t>Matriz de seguimiento al PAAC</t>
  </si>
  <si>
    <t xml:space="preserve">Se adjunta matriz de seguimiento al PAAC 2022 con la realción de acciones, responsables, productos y tiempos de entrega. </t>
  </si>
  <si>
    <t>Se adjunta matriz de seguimiento al PAAC 2022 con la realción de acciones, responsables, productos y tiempos de entrega. El avance con corte 30 de septiembre corresponde a un 39%.</t>
  </si>
  <si>
    <t>E1.5-3 Seguimiento a los mínimos de información general básica publicada en el sitio web, y en los sistemas de información del estado</t>
  </si>
  <si>
    <t>Presentar reporte ITA</t>
  </si>
  <si>
    <t>Reporte realizado ante PGN</t>
  </si>
  <si>
    <t>Se entrega el reporte realizado del Indice de Transparencia y Acceso a la Información Pública ante la PGN.</t>
  </si>
  <si>
    <t>Elaborar autodiagnostico para la política de Servicio al ciudadano</t>
  </si>
  <si>
    <t>Germán Guillermo Romero</t>
  </si>
  <si>
    <t>La fecha de entrega para la actividad se ajustará del mes de febrero al mes de marzo, este cambio es tratado entre Yesid Pineda de la OAP y Germán Romero de la SSM, donde desde la OAP manifiesta que se realizará el ajuste dado que requieren tiempo adicional para realizar los registros en ISOLUCIÓN.
De igual forma en los ajustes que se solicitarán en el próximo CIGD para el Plan de Acción de la SSM  esta relacionado este cambio para revisión y aprobación.</t>
  </si>
  <si>
    <t>Durante el mes de marzo, y de acuerdo con lo establecido con la Oficina Asesora de Planeación, se realizó el autodiagnóstico del MIPG - Servicio al Ciudadano, cuyos ítems pueden ser consultados aquí 
 http://192.168.11.216/Isolucion/SST/PanelControlCriterio.aspx?SistemaGestion=131</t>
  </si>
  <si>
    <t>Formular plan de mejora para la política de Servicio al ciudadano</t>
  </si>
  <si>
    <t>En el mismo sentido de la actividad 163 se inició tal y como estaba pactado con Planeación la realización del Plan de Mejora, relacionado con los avances registrados en el MIPG- Servicio al Ciudadano y registrados en http://192.168.11.216/Isolucion/SST/PanelControlCriterio.aspx?SistemaGestion=131</t>
  </si>
  <si>
    <t>E.1.6 Promover la sostenibilidad ambiental, la seguridad y salud en el trabajo</t>
  </si>
  <si>
    <t>E1.6-1 Avance anual del plan de gestión ambiental</t>
  </si>
  <si>
    <t>Ejecutar las actividades del Plan de Acción Ambiental</t>
  </si>
  <si>
    <t>Linda Eulegelo - Profesional a cargo del Sistema de Gestión Ambiental</t>
  </si>
  <si>
    <t xml:space="preserve">El Grupo de Servicios Administrativos el Plan de Acción Ambiental realizo las actividades de acuerdo al A-05-P-008 Procedimiento planificación de Acciones, Seguimiento, Medición, Análisis y Evaluación Ambiental, numeral 6. 2. 2. Metodología Elaboración Plan de Acción Ambiental, se obtiene un porcentaje de ejecución del Plan de Acción Ambiental para el trimestre del 7,5% de un 8% planeado en el Plan de Acción de Secretaria General, el cual se traduce en 18 actividades ejecutadas en el trimestre, de 67 planificadas para la vigencia. Se adjunta soportes de seguimiento en la carpeta de Planes Institucionales. </t>
  </si>
  <si>
    <t>El Grupo de Servicios Administrativos el Plan de Acción Ambiental obtiene un porcentaje de ejecución del Plan de Acción Ambiental para el trimestre del 21,7% de un 23,7% planeado en el Plan de Acción de Secretaria General, el cual se traduce en 38 actividades ejecutadas en el trimestre, de 67 planificadas para la vigencia. El porcentaje restante incumplido hace referencia a la actividad No. 16 - Ejecutar mantenimiento preventivo a la red hidrosanitaria, el cual no se alcanzó a realizar en el periodo. Se adjunta seguimiento A-05-F-25 Plan de Acción Ambiental. 
Se adjunta soportes de seguimiento en la carpeta de Planes Institucionales.</t>
  </si>
  <si>
    <t>El Grupo de Servicios Administrativos en el Plan de Acción Ambiental para el trimestre obtuvo un porcentaje del 20,7% de un 21,9% planeado en el Plan de Acción de Secretaria General, el cual se traduce en 30 actividades ejecutadas en el trimestre, de 67 planificadas para la vigencia. El porcentaje restante incumplido hace referencia a la actividad No. 16 - Ejecutar mantenimiento preventivo a la red hidrosanitaria, el cual no se alcanzó a realizar en el periodo y actividad No. 20 Diseño de un sistema de reciclado de agua del equipo de tratamiento de agua de la SMQB. Se adjunta seguimiento A-05-F-25 Plan de Acción Ambiental.</t>
  </si>
  <si>
    <t xml:space="preserve">El Grupo de Servicios Administrativos en el Plan de Acción Ambiental se obtiene un porcentaje de ejecución del Plan de Acción Ambiental para el trimestre del 49,8% de un 50,4% planeado en el Plan de Acción de secretaria general. El porcentaje restante incumplido hace referencia a la actividad No. 29 - Realizar el Levantamiento de Necesidades, Cálculo y Rediseño del Sistema de Climatización del INM y Mantenimiento a la planta, subestación eléctrica y sistema puesta a tierra, los cuales no se realizaron por los tiempos de contratación y ejecución Se adjunta seguimiento A-05-F-25 Plan de Acción Ambiental. 
Los soportes se encuentran en la carpeta compartida. 
</t>
  </si>
  <si>
    <t>E1.6-2 Avance anual del plan de seguridad y salud en el trabajo (SST)</t>
  </si>
  <si>
    <t>Ejectuar las actividades programadas en el Plan Anual de Seguridad y Salud en el Trabajo</t>
  </si>
  <si>
    <t xml:space="preserve">
Gestión de Talento Humano cumplió con un 18,6% del 20% definido para la vigencia 2022 de las actividades programadas en el Plan de Seguridad y Salud en el Trabajo   en el primer trimestre del plan de acción de talento humano; se adjunta informe en la carpeta de Planes Institucionales.
</t>
  </si>
  <si>
    <t xml:space="preserve">
 Gestión de Talento Humano De acuerdo con lo establecido en el plan de trabajo de la vigencia 2022, para el II trimestre se cumplió con un 25% del 30% definido para la vigencia 2022 dentro del plan de acción de talento humano definido para la vigencia 2022 de las actividades programadas en el Plan de Seguridad y Salud en el Trabajo   en el primer trimestre del plan de acción de talento humano; se adjunta informe en la carpeta de Planes Institucionales.
</t>
  </si>
  <si>
    <t>Gestión de Talento Humano De acuerdo con lo establecido en el plan de trabajo de la vigencia 2022, para el III trimestre se cumplió con un 28% del 30% definido para la vigencia 2022 dentro del plan de acción de talento humano definido para la vigencia 2022 de las actividades programadas en el Plan de Seguridad y Salud en el Trabajo   en el primer trimestre del plan de acción de talento humano; se adjunta informe en la carpeta de Planes Institucionales</t>
  </si>
  <si>
    <t>Gestión de Talento Humano desarrolló las actividades programadas en el Plan  evidenciándose una ejecución del 100% durante el último trimestre, se adjunta Informe Trimestre IV de SST en la Carpeta de Planes Institucionales con la descripción de las actividades ejecutadas,  para una ejecución acumulada  del 94%.</t>
  </si>
  <si>
    <t>E.1.7 Ejecutar eficazmente el presupuesto asignado</t>
  </si>
  <si>
    <t>E1.7-1 Ejecución anual del presupuesto de inversión</t>
  </si>
  <si>
    <t>Realizar seguimiento al Cronograma de Mantenimientos</t>
  </si>
  <si>
    <t>Reporte con porcentaje de cumplimiento de acuerdo con la meta programada en el cronograma</t>
  </si>
  <si>
    <t>Alba Yudid Ortiz Porras - Coordinadora Grupo Servicios Adminitrativos / Profesional grado 9 de Servicios Administrativos</t>
  </si>
  <si>
    <t>Se realiza el reporte de cumplimiento a la meta del cronograma de mantenimiento, donde se evidencia que se efectuaron dos (2) mantenimientos de los 67 programados, lo que representa el 2,99% cumpliendo así la programación definida en el seguimiento al plan de acción anual  para el trimestre</t>
  </si>
  <si>
    <t xml:space="preserve">De acuerdo al cronograma de mantenimiento preventivo de equipos eléctricos, planta física y climatización del 2022, a partir de la actualización del mismo documento, para un total de cuarenta y tres (43) actividades programadas, se ejecutaron cuatro (4) actividades y/o mantenimientos que corresponden a un 9,30%. 
Observación: Se debe tener en cuenta que este porcentaje està sujeto y/o dependerà de los procesos manejados en los procesos precontractual y contractual como la elaboración de los estudios previos, solicitud de cotizaciones, estudio de mercado, radicación de documentos, observaciones al estudio previo y proceso de evaluación tècnica, jurídica y financiera, aprobacion de polizas y firma de acta de inicio. 
</t>
  </si>
  <si>
    <t xml:space="preserve">Se realiza el reporte de cumplimiento a la meta del cronograma de mantenimiento,De cuarenta y dos (42) mantenimientos programados para la vigencia del 2022, se han desarrollado hasta el 31 de septiembre , veintiún (21) actividades y/o rutinas de mantenimientos o servicios prestados a la entidad relacionadas con luminarias, ascensores, lavado de tanques de agua potable, lavado de trampas de grasa y pozos eyectores, sistema de detección de incendios, sistema de control de acceso, sistema de bombeo, ascensores y sistema de climatización. Hasta la fecha se ha completado el 50% de las actividades programadas de este año. 
Se  adjunta Cronograma en la carpeta compartida. </t>
  </si>
  <si>
    <t xml:space="preserve">De cuarenta y dos (42) mantenimientos programados para la vigencia del 2022, se desarrollaron hasta el 31 de diciembre del 2022 , cuarenta  (40) actividades y/o rutinas de mantenimientos o servicios prestados a la entidad relacionadas con luminarias, ascensores, lavado de tanques de agua potable, lavado de trampas de grasa y pozos eyectores, sistema de detección de incendios, sistema de control de acceso, sistema de bombeo, ascensores, sistema de aire comprimido, redes hidrosanitarias, sistema de climatización. Se completó el 95,23% del 100% que corresponde a la meta Anual debido a que no se alcanzaron a ejecutar los mantenimientos correspondientes a la planta eléctrica y subestación de emergencia y el sistema de puesta a tierra los cuales se les debe dar prioridad para ejecutarse durante la vigencia 2023.
Se  adjunta Cronograma en la carpeta compartida. </t>
  </si>
  <si>
    <t>Realizar el seguimiento a la ejecución presupuestal del proyecto de inversión de la SSM</t>
  </si>
  <si>
    <t>*Reporte de ejecución presuestal (informe ejecutivo)</t>
  </si>
  <si>
    <t>Se realiza entrega el informe ejecutivo donde se evidencian a corte de abril los avances y/o cumplimientos de las metas y logros del proyecto de inversión "Fortalecimiento de la Comercialización de los servicios Metrológicos a Nivel Nacional", de igual manera se relacina la ejecución presupuestal.</t>
  </si>
  <si>
    <t>Se realiza entrega el informe ejecutivo correspondiente al proyecto de inversión de la SSM a corte 30 de junio; en este se relacionaron los avances de las metas principales, secundarias y de gestión como también la ejecución del presupuestal.</t>
  </si>
  <si>
    <t>Se realiza entrega el informe ejecutivo correspondiente al proyecto de inversión de la SSM a corte 30 de septiembre; en este se relacionaron los avances de las metas principales, secundarias y de gestión como también la ejecución del presupuestal.</t>
  </si>
  <si>
    <t>Se realiza reporte de la ejecución presupustal, avance y cumplimiento de metas del proyecto de inversión gerenciado por la SSMRC.</t>
  </si>
  <si>
    <t>Formular un Proyecto de Inversión</t>
  </si>
  <si>
    <t>Proyecto de Inversión formulado y presentado a la OAP para viabilidad (presentacion con arbol de problemas, ficha de perfil  y arbol de problemas )</t>
  </si>
  <si>
    <t>Subdirector de la SSM</t>
  </si>
  <si>
    <t>Se realizo entrega a la OAP del proyecto formulado;
 1. Presentación proyecto inversión - Árbol de problemas
 2. Cadena de valor Proyecto de Inversión 2022
 3. Ficha Perfil del Proyecto
 4. Formato solicitud Productos Indicadores (nuevos)
 5. Correo de envio de la presente información (únto 1 al 4)</t>
  </si>
  <si>
    <t>Reportar el estado de ejecución presupuestal de los proyectos de inversión</t>
  </si>
  <si>
    <t>Reporte mensual de ejecución</t>
  </si>
  <si>
    <t>Se realiza el reporte mensual de ejecución presupuestal correpsondiente a los meses de: a) diciembre 2021, donde se cierra vigencia con corte a 31 de ciciembre de 2021 y b) el reporte del mes  de enero donde se relacionan lo ejecutado hasta el 31 de enero de 2022</t>
  </si>
  <si>
    <t xml:space="preserve">Se realiza el reporte del mes de febrero de la ejecución presupuestal. Se adjunta en la carpeta de Planes Institucionales, Plan de Acción, OAP el tablero de seguimiento presupuestal. </t>
  </si>
  <si>
    <t>Se realiza el reporte del mes de marzo de la ejecución presupuestal. Se adjunta en la carpeta de Planes Institucionales, Plan de Acción, OAP el tablero de seguimiento presupuestal.</t>
  </si>
  <si>
    <t>Se realiza el reporte del mes de abril de la ejecución presupuestal. Se adjunta en la carpeta de Planes Institucionales, Plan de Acción, OAP el tablero de seguimiento presupuestal.</t>
  </si>
  <si>
    <t>Se realiza el reporte del mes de MAYO de la ejecución presupuestal. Se adjunta en la carpeta de Planes Institucionales, Plan de Acción, OAP el tablero de seguimiento presupuestal.</t>
  </si>
  <si>
    <t>Se realiza el reporte del mes de JUNIO de la ejecución presupuestal. Se adjunta en la carpeta de Planes Institucionales, Plan de Acción, OAP el tablero de seguimiento presupuestal.</t>
  </si>
  <si>
    <t>Se realiza el reporte del mes de JULIO de la ejecución presupuestal. Se adjunta en la carpeta de Planes Institucionales, Plan de Acción, OAP el tablero de seguimiento presupuestal.</t>
  </si>
  <si>
    <t>Se realiza el reporte del mes de AGOSTO de la ejecución presupuestal. Se adjunta en la carpeta de Planes Institucionales, Plan de Acción, OAP el tablero de seguimiento presupuestal.</t>
  </si>
  <si>
    <t>Se realiza el reporte del mes de SEPTIEMBRE  de la ejecución presupuestal. Se adjunta en la carpeta de Planes Institucionales, Plan de Acción, OAP el tablero de seguimiento presupuestal.</t>
  </si>
  <si>
    <t>Se realiza el reporte del mes de OCTUBRE  de la ejecución presupuestal. Se adjunta en la carpeta de Planes Institucionales, Plan de Acción, OAP el tablero de seguimiento presupuestal.</t>
  </si>
  <si>
    <t>Se realiza el reporte del mes de NOVIEMBRE  de la ejecución presupuestal. Se adjunta en la carpeta de Planes Institucionales, Plan de Acción, OAP el tablero de seguimiento presupuestal.</t>
  </si>
  <si>
    <t>Realizar seguimiento en el aplicativo de Seguimiento a Proyectos de Inversión (SPI) a los avances en cadena valor, conforme la ejecución del Presupuesto de Inversión: Producto, Financiero y de Gestión</t>
  </si>
  <si>
    <t>Reportes consolidados de los Proyectos de Inversión según registro del seguimiento en SPI</t>
  </si>
  <si>
    <t>se reporta dos informes de seguimiento de Proyectos de inversion en SPI; estos reportes son de los meses de Diciembre 2021 y Enero 2022. El proyecto de fortalecimiento de la capacidad analítica en metrología quimica y biomedicina a nivel nacional no se pudo registrar el reporte completo de gestion para el reporte de enro de 2022; se adjunta evidencia del caso a mesa de soporte del DNP.</t>
  </si>
  <si>
    <t>Se reporta el informe de seguimiento de Proyecto de inversion en SPI; reporte del mes de febrero 2022</t>
  </si>
  <si>
    <t>Se reporta el informe de seguimiento de Proyecto de inversion en SPI; reporte del mes de marzo 2022</t>
  </si>
  <si>
    <t>Se reporta el informe de seguimiento de Proyecto de inversion en SPI; reporte del mes de abril 2022</t>
  </si>
  <si>
    <t>Se reporta el informe de seguimiento de Proyecto de inversion en SPI; reporte del mes de MAYO 2022</t>
  </si>
  <si>
    <t>Se reporta el informe de seguimiento de Proyecto de inversion en SPI; reporte del mes de JUNIO 2022</t>
  </si>
  <si>
    <t>Se reporta el informe de seguimiento de Proyecto de inversion en SPI; reporte del mes de JULIO 2022</t>
  </si>
  <si>
    <t>Se reporta el informe de seguimiento de Proyecto de inversion en SPI; reporte del mes de AGOSTO 2022</t>
  </si>
  <si>
    <t xml:space="preserve"> Reporte consolidado de los Proyectos de Inversión según registro del seguimiento en SPI</t>
  </si>
  <si>
    <t>E1.7-2 Ejecución anual del presupuesto de funcionamiento</t>
  </si>
  <si>
    <t>Realizar seguimiento a los rubros de Austeridad del Gasto (alcanzar el 96% como mínimo)</t>
  </si>
  <si>
    <t>Reporte mensual de los gastos en los rubros de Austeridad del Gasto</t>
  </si>
  <si>
    <t>Sergio García</t>
  </si>
  <si>
    <t xml:space="preserve">Servicios Administrativos realizó en el  seguimiento a los rubros de austeridad del gasto en el primer trimestre UN avance en gestión: 13673% 
En el mes de diciembre se obligaron los siguientes valores en los conceptos de austeridad:
CONCEPTO: Art. 3 - APOYO A LA GESTIÓN: $730.051.002
CONCEPTO: Art. 4 - HORAS EXTRAS: $1.034.892
CONCEPTO: Art. 4 - INDEMNIZACIÓN POR VACACIONES: $5.836.058
CONCEPTO: Art. 7 - TIQUETES: $3.973.183
CONCEPTO: Art. 8 - RECONOCIMIENTO DE VIÁTICOS: $2.773.183
CONCEPTO: Art. 15 - TELEFONÍA: $ 3.381.690
CONCEPTO: Art. 19 - CONSUMO DE ENERGÍA: $ 33.400.880 """"
Observaciones:
Ninguna
Soportes:
Se relacionan a continuación los soportes de los avances para este mes:
1) 03 Matriz Seguimiento y Reporte de Austeridad MARZO.xlsx
</t>
  </si>
  <si>
    <t xml:space="preserve">Servicios Administrativos realizó en el seguimiento a los rubros de austeridad del gasto para el segundo trimestre un avance en gestión del: 10340%. 
En el mes de junio se obligaron los siguientes valores en los conceptos austeridad:
CONCEPTO: ART. 3 - APOYO A LA GESTIÓN: $ 600.079.661
CONCEPTO: ART. 4 - HORAS EXTRAS: $ 1.675.445 
CONCEPTO: ART. 4 - INDEMNIZACIÓN POR VACACIONES: $ 70.703
CONCEPTO: ART. 7 - TIQUETES: $8.887.240
CONCEPTO: ART. 8 - RECONOCIMIENTO DE VIÁTICOS: $ 6.779.041 
CONCEPTO: ART. 15 - TELEFONÍA: $3.400.712 
CONCEPTO: ART. 19 - CONSUMO DE ENERGÍA: $35.226.210
observaciones: Ninguna 
Soportes: Se relacionan a continuación los soportes de los avances para este mes: 1) 05 Matriz Seguimiento y Reporte de Austeridad JUNIO.xls
</t>
  </si>
  <si>
    <t xml:space="preserve">En el mes de septiembre se obligaron los siguientes valores en los conceptos de austeridad:
CONCEPTO: Art. 3 - APOYO A LA GESTIÓN: $ 462.056.894
CONCEPTO: Art. 4 - HORAS EXTRAS: $ 2.006.718
CONCEPTO: Art. 7 - TIQUETES: $ 8.210.900
CONCEPTO: Art. 8 - RECONOCIMIENTO DE VIÁTICOS: $ 2.689.769
CONCEPTO: Art. 12 - ESQUEMAS DE SEGURIDAD: $ 46.283.275
CONCEPTO: Art. 15 - TELEFONÍA: $ 3.424.962
CONCEPTO: Art. 19 - CONSUMO DE ENERGÍA: $ 32.143.880
Observaciones:
Ninguna
Soportes:
Soportes: Se relacionan a continuación los soportes de los avances para este mes: 1) 05 Matriz Seguimiento y Reporte de Austeridad SEPTIEMBRE.xls
</t>
  </si>
  <si>
    <t xml:space="preserve">Avance en gestión: 4320% 
En el mes de diciembre se obligaron los siguientes valores en los conceptos de austeridad:
CONCEPTO: Art. 3 - APOYO A LA GESTIÓN: $ 813.188.511,31
CONCEPTO: Art. 4 - HORAS EXTRAS: $ 1.684.117
CONCEPTO: Art. 4 - INDEMNIZACIÓN POR VACACIONES: $ 9.084.416
CONCEPTO: Art. 7 - TIQUETES: $ 7.482.586
CONCEPTO: Art. 8 - RECONOCIMIENTO DE VIÁTICOS: $ 209.432
CONCEPTO: Art. 12 - ESQUEMAS DE SEGURIDAD: $ 77.185.793
CONCEPTO: Art. 15 - TELEFONÍA: $ 3.389.510
CONCEPTO: Art. 16 - SUSCRIPCIÓN A PERIÓDICOS Y REVISTAS, PUBLICACIONES Y BASE DE DATOS: $ 13.000.000
CONCEPTO: Art. 19 - CONSUMO DE ENERGÍA: $ 44.985.190
Observaciones:
Ninguna
Soportes:
Se relacionan a continuación los soportes de los avances para este mes:
1) 11 Matriz Seguimiento y Reporte de Austeridad Diciembre.xlsx
</t>
  </si>
  <si>
    <t>Reportar el estado de ejecución presupuestal de los proyectos de funcionamiento</t>
  </si>
  <si>
    <t>Realizar seguimeinto al Plan Anual de Adquisiciones (alcanzar el 96% como mìnimo)</t>
  </si>
  <si>
    <t>Reporte mensual del seguimiento al Plan Anual de adquisiciones con porcentaje de cumplimiento</t>
  </si>
  <si>
    <t>Gestión jurídica realizó seguimiento al plan anual de adquisiciones de acuerdo a lo programado para el mes de enero, las contrataciones programadas que no fueron radicadas en al área se emitió correo electrónico a los gerentes de los proyectos de inversión con una alerta de los procesos pendientes por radicar, se adjunta soportes en carpeta de Planes Institucionales</t>
  </si>
  <si>
    <t xml:space="preserve">Gestión jurídica realizó seguimiento al plan anual de adquisiciones publicado en la plataforma Secop II en la Versión N° 4 de acuerdo a lo programado para el mes de febrero , correspondiente a las contrataciones programadas para dicho mes, las cuales no fueron radicadas al área de contratación. se envió correo electrónico a los gerentes de los proyectos de inversión con una alerta de los procesos pendientes por radicar, se adjunta soportes en carpeta de Planes Institucionales.
</t>
  </si>
  <si>
    <t xml:space="preserve">
Gestión jurídica realizó seguimiento al plan anual de adquisiciones publicado en la plataforma Secop II en la Versión N° 5, de acuerdo a lo programado para el mes de Marzo el  área emite correo  a cada uno de los líderes indicando cada uno de los procesos que se adelantaran en el mes de Marzo,  al cierre de mes de marzo  se emite de nuevo correo electrónico  relacionados cada uno de los objetos que no fueron radicadas al área de contratación para que se adelantara el proceso que está a su cargo; este correo se dirige a cada uno de los gerentes de los proyectos de inversión, se adjunta soportes en carpeta de Planes Institucionales.
</t>
  </si>
  <si>
    <t>Gestión jurídica realizó seguimiento al plan anual de adquisiciones publicado en la plataforma Secop II en la Versión N° 7, de acuerdo a lo programado para el mes de Abril el  área emite correo  a cada uno de los líderes indicando cada uno de los procesos que se adelantaran en el mes de Abril,  al cierre de mes de Abril  se emite de nuevo correo electrónico  relacionados cada uno de los objetos que no fueron radicadas al área de contratación para que se adelantara el proceso que está a su cargo; este correo se dirige a cada uno de los gerentes de los proyectos de inversión, se adjunta soportes en carpeta de Planes Institucionales.</t>
  </si>
  <si>
    <t>El Grupo Gestión Jurídica Contractual y de Investigaciones Disciplinarias realizó seguimiento al plan anual de adquisiciones publicado en la plataforma Secop II  según la ultima la Versión N° 8, de acuerdo a lo programado para el mes de Mayo el  grupo de Gestión Jurídica Contractual y de Investigaciones Disciplinarias emite correo a cada uno de los líderes de los demás grupos del INM  indicando cada uno de los procesos que se adelantaran en el mes de mayo, a corte 31 del mes mayo se emite de nuevo correo electrónico relacionados cada uno de los objetos que no fueron radicadas al área de Gestión Jurídica Contractual y de Investigaciones Disciplinarias para que se adelantara el proceso que está a su cargo; este correo se dirige a cada uno de los gerentes de los proyectos de inversión, se adjunta soportes en carpeta de Planes Institucionales.</t>
  </si>
  <si>
    <t>El Grupo Gestión Jurídica Contractual y de Investigaciones Disciplinarias realizó seguimiento al plan anual de adquisiciones publicado en la plataforma Secop II  según la ultima la Versión N° 9, de acuerdo a lo programado para el mes de Mayo el grupo de Gestión Jurídica Contractual y de Investigaciones Disciplinarias emite correo a cada uno de los líderes de los demás grupos del INM indicando cada uno de los procesos que se adelantaran en el mes de Junio, a corte 30 del mes Junio se emite de nuevo correo electrónico relacionados cada uno de los objetos que no fueron radicadas al área de Gestión Jurídica Contractual y de Investigaciones Disciplinarias para que se adelantara el proceso que está a su cargo; este correo se dirige a cada uno de los gerentes de los proyectos de inversión, se adjunta soportes en carpeta de Planes Institucionales.</t>
  </si>
  <si>
    <t>El Grupo Gestión Jurídica Contractual y de Investigaciones Disciplinarias realizó seguimiento al plan anual de adquisiciones publicado en la plataforma Secop II  según la ultima la Versión N°10, de acuerdo a lo programado para el mes de Julio el grupo de Gestión Jurídica Contractual y de Investigaciones Disciplinarias emite correo a cada uno de los líderes de los demás grupos del INM indicando cada uno de los procesos que se adelantaran en el mes de Junio, a corte 31 del mes Julio se emite de nuevo correo electrónico relacionados cada uno de los objetos que no fueron radicadas al área de Gestión Jurídica Contractual y de Investigaciones Disciplinarias para que se adelantara el proceso que está a su cargo; este correo se dirige a cada uno de los gerentes de los proyectos de inversión, se adjunta soportes en carpeta de Planes Institucionales.</t>
  </si>
  <si>
    <t>La evidencia presentada no corresponde al entregable programado, el cual es: Reporte mensual del seguimiento al Plan Anual de adquisiciones con porcentaje de cumplimiento</t>
  </si>
  <si>
    <t>el porcentaje de cumplimiento del plan de acción del mes de septiembre para secretaría general fue del 83%, SMF del 40%, SMQB del 0%, SSMR de 0% y OIDT del 50%, dando un total de cumplimiento del 46%.</t>
  </si>
  <si>
    <t>El porcentaje de Cumplimiento del plan l Plan de Acción, del mes de Octubre   en los diferentes grupos fue de Secretaría General fue del 83%, SMF fue del 67%, SMQB fue del 0%, SSMR no debía radicar y OIDT fue del 50%, dando un total del cumplimiento del 47%.</t>
  </si>
  <si>
    <t xml:space="preserve">El porcentaje de cumplimiento del mes de NOVIEMBRE para Secretaría General fue del 100%, SMF fue del 67%, SMQB fue del 20%, SSMR no debía radicar y OIDT fue del 29%, dando un total del cumplimiento del 58%.
Los soportes se encuentran en la carpeta compartida
</t>
  </si>
  <si>
    <t>Al hacerle seguimiento al Plan de Acción, se encontró que el porcentaje de cumplimiento del mes de DICIEMBRE para la SMF fue del 50%, SMQB fue del 0%, OIDT fue del 20%, SSMR y Secretaría General no debían radicar, dando un total del cumplimiento del 25%.
Los soportes se encuentran en la carpeta compartida</t>
  </si>
  <si>
    <t>E.2 Gestionar de manera eficaz la información a las partes interesadas y al interior de la entidad</t>
  </si>
  <si>
    <t>E.2.1 Desarrollar mecanismos de interacción de doble vía con las partes interesadas</t>
  </si>
  <si>
    <t>E 2.1-1 Implementación de la estrategia de mercadeo para la difusión de los productos y servicios del INM</t>
  </si>
  <si>
    <t>Diseñar e implementar la estrategia de mercadeo del INM, que incluya el manejo técnico, financiero y administrativo de la misma</t>
  </si>
  <si>
    <t>* Matriz Excel con el plan de trabajo P1 (M4, M6 y M9)
* Documento inicial de estrategia P2 (M3)
* Propuesta de plan táctico P3 (M6)
* Documento de implementación P4 (M12)</t>
  </si>
  <si>
    <t>Se realizan las siguientes dos (2) entregables que darán cumplimiento a la actividad:
 1. Matriz seguimiento Estrategia Mercadeo
 2. Documento - propuesta plan estratégico Mercadeo INM</t>
  </si>
  <si>
    <t>Se realiza entrega el Plan táctico de Mercadeo 2022, el cual tiene por objetivo "Desarrollar estrategias de marketing que permitan identificar, perfilar, posicionar, fidelizar y mejorar la experiencia del grupo de valor con la marca y portafolio del Instituto Nacional de Metrología".
 De igual manera se entrega laMatriz Excel con el plan de trabajo</t>
  </si>
  <si>
    <t>Se realiza entrega del seguimiento al plan de trabajo para la estrategia de mercadeo del INM.</t>
  </si>
  <si>
    <t>Se realiza entrega del documento del Plan de marketing para el Instituto Nacional de Metrología; de iuga lmanera se entrega la matriz de seguimeitno de las actividades realizadas.</t>
  </si>
  <si>
    <t>E 2.1-2 Encuesta anual de satisfacción de los servicios prestados</t>
  </si>
  <si>
    <t>Realizar Medición de la satisfacción del cliente</t>
  </si>
  <si>
    <t>Informe de Medición de la satisfacción del cliente</t>
  </si>
  <si>
    <t>Se entrega el informe de  medición de la satisfacción del cliente que aplica al segundo semestre del año 2021, mostrando los resultados de las
encuestas aplicadas a los clientes que recibieron los servicios del Instituto Nacional de Metrología, y
que recibieron, durante el periodo antes mencionado, certificado o informe final (según aplique al
servicio).</t>
  </si>
  <si>
    <t>Se entrega el Informe de Medición de la satisfacción del cliente, el cual cubre el periodo correspondiente al primer semestre del año 2022, mostrando los resultados de las encuestas aplicadas a los clientes que recibieron los servicios prestados por el Instituto Nacional de Metrología.</t>
  </si>
  <si>
    <t>Realizar seguimiento a la respuesta a PQRSD de la entidad</t>
  </si>
  <si>
    <t>*Informe de PQRSD acompañada de Excel como evidencia del mismo.</t>
  </si>
  <si>
    <t>Se realiza la entrega del informe  donde se analizan las PQRSD recibidas en INM y radicadas en el sistema
informático BPMetro (Ophelia) entre el día 1 de octubre y el 31 de diciembre del año 2021. Igualmente
se incluye comparativo frente a los últimos cinco periodos anteriores.
Se puede consultar en: chrome-extension://efaidnbmnnnibpcajpcglclefindmkaj/viewer.html?pdfurl=https%3A%2F%2Finm.gov.co%2Fweb%2Fwp-content%2Fuploads%2F2022%2F01%2FE-02-F-11-PQRSD-2021_Q4.1.pdf&amp;clen=928204&amp;chunk=true
De igual manera se encuentra en la carpeta compartida de planes institucionales.</t>
  </si>
  <si>
    <t>Se realiza la entrega del informe  donde se analizan las PQRSD recibidas en INM y radicadas en el sistema informático BPMetro (Ophelia), en el caso de las denuncias radicadas en el sistema SURDO, entre el día 1 de enero y el 31 de marzo del año 2022. Igualmente se incluye comparativo frente a los últimos cinco periodos anteriores.
De igual manera se entrega el anexo: libro en Excel: PQRSD_2022_Q1</t>
  </si>
  <si>
    <t>Se realiza entrega del informe que tiene como objeto analizar las PQRSD recibidas en INM y radicadas en los sistemas informáticos BPMetro y SGDEA (Ophelia), en el caso de las denuncias radicadas en el sistema SURDO, entre el día 1 de abril y el 30 de junio del año 2022. Así mismo se realiza entrega del excel como anexo del presente informe.</t>
  </si>
  <si>
    <t>Se realiza entrega del informe el cual tiene como objeto analizar las PQRSD recibidas en INM, las cuales fueron radicadas en el sistema informático SGDEA (Ophelia), entre el día 1 de julio y el 30 de
 septiembre de 2022. De igual manera, se realiza entrega del anexo relacionado en el informe.</t>
  </si>
  <si>
    <t>Porcentaje de PQRSD contestadas dentro de los términos de ley (PES)</t>
  </si>
  <si>
    <t>Reporte PQRSD</t>
  </si>
  <si>
    <t>Se entrega el reporte del indicador de las PQRSD donde se evidencia las contestadas en el término de la Ley.</t>
  </si>
  <si>
    <t>Se entrega el reporte del indicador de las PQRSD donde se evidencia las contestadas en el término de la Ley, correspondiente al mes de febrero.</t>
  </si>
  <si>
    <t>Se entrega el reporte del indicador de las PQRSD donde se evidencia las contestadas en el término de la Ley, correspondiente al mes de marzo.</t>
  </si>
  <si>
    <t>Se entrega el reporte del indicador de las PQRSD donde se evidencia las contestadas en el término de la Ley, correspondiente al mes de abril.</t>
  </si>
  <si>
    <t>Se entrega el reporte del indicador de las PQRSD donde se evidencia las contestadas en el término de la Ley, correspondiente al mes de mayo.</t>
  </si>
  <si>
    <t>Se entrega el reporte del indicador de las PQRSD donde se evidencia las contestadas en el término de la Ley, correspondiente al mes de junio.</t>
  </si>
  <si>
    <t>Se entrega el reporte del indicador de las PQRSD donde se evidencia las contestadas en el término de la Ley, correspondiente al mes de julio.</t>
  </si>
  <si>
    <t>Se entrega el reporte del indicador de las PQRSD donde se evidencia las contestadas en el término de la Ley, correspondiente al mes de agosto.</t>
  </si>
  <si>
    <t>Se entrega el reporte del indicador de las PQRSD donde se evidencia las contestadas en el término de la Ley, correspondiente al mes de septiembre.</t>
  </si>
  <si>
    <t>Se entrega el reporte del indicador de las PQRSD donde se evidencia las contestadas en el término de la Ley, correspondiente al mes de octubre.</t>
  </si>
  <si>
    <t>Se entrega el reporte del indicador de las PQRSD donde se evidencia las contestadas en el término de la Ley, correspondiente al mes de noviembre.</t>
  </si>
  <si>
    <t>Se realiza entrega del reporte de las PQRSD correspondientes al mes de diciembre.</t>
  </si>
  <si>
    <t>E 2.1-3 Actualización de la caracterización de los grupos de valor y las partes interesadas</t>
  </si>
  <si>
    <t>Consolidar información para la caracterización de los ciudadanos, usuarios o grupos de interés.</t>
  </si>
  <si>
    <t>Informe de Caracterización de los ciudadanos, usuarios o grupos de interés</t>
  </si>
  <si>
    <t>Se realiza entrega del Informe de Caracterización de los ciudadanos, usuarios o grupos de interés, junsto con sus cuatro (4) anexos.</t>
  </si>
  <si>
    <t>E 2.1-4 Implementación de la estrategia de comunicaciones</t>
  </si>
  <si>
    <t>Realizar seguimiento a la Implementación del Plan Inmerso vigencia 2022</t>
  </si>
  <si>
    <t>Reportes de cumplimiento con soportes del según el Plan</t>
  </si>
  <si>
    <t>Se entrega el plan inmerso y el cronograma del plan de Participación Ciudadana y Rendición de Cuentas.</t>
  </si>
  <si>
    <t>Se realiza entrega del reporte de cumplimiento según el Plan Inmerso vigencia 2022</t>
  </si>
  <si>
    <t>Se entrega los reportes de cumplimeinto para el Plan Inmerso vigencia 2022</t>
  </si>
  <si>
    <t>Realizar seguimiento Plan de Participación Ciudadana 2022</t>
  </si>
  <si>
    <t>Matriz Excel con el seguimiento al Plan de Participación Ciudadana</t>
  </si>
  <si>
    <t>Germán Guillermo Romero Cárdenas</t>
  </si>
  <si>
    <t>Durante el primer trimestre, en conjunto con las diferentes dependencias del INM, se construye el Plan de Participación Ciudadana (matriz en excel que aparece en el siguente enlace https://inm.gov.co/web/instituto-nacional-de-metrologia-de-colombia/planeacion/plan-de-participacion-ciudadana/ en la pestaña 2022. 
 De igual manera se entrega el excel relacionado.
 Durante este período no hay actividades desarrolladas, ya que como plantean las distintas áreas, las actividades se desarrollarán durante el segundo semestre de 2022 (información consignada en el cuadro arriba mencionado.</t>
  </si>
  <si>
    <t>De acuerdo con el Plan de Participación Ciudadana 2022 publicado en la página web de la entidad en el siguiente enlace https://inm.gov.co/web/instituto-nacional-de-metrologia-de-colombia/planeacion/plan-de-participacion-ciudadana/ para el mes de julio se tenía programada la publicación de una guía por parte de la RCM y la Subdirección de Metrología Química y Biología, para lo cual se hace el seguimiento del avance de la actividad. Se envío correo para conocer el dato referente a esta actividad, (se anexan 2 correos)</t>
  </si>
  <si>
    <t>Se anexa el cuadro de seguimiento con las acciones realizadas hasta la fecha así como el correo referente al más reciente requerimiento realizado sobre el particular.</t>
  </si>
  <si>
    <t>Realizar evento científico Día mundial de la Metrología y apoyar realización simposio.</t>
  </si>
  <si>
    <t>* Informe día Mundial de la Metrología con número de asistentes y resultados de satisfacción 
* Memorias del evento 
* Evaluación de satisfacción</t>
  </si>
  <si>
    <t xml:space="preserve">Se realiza la entrega del informe con la información, resultados y evidencias que son el resultado del desarrollo de las actividades relacionadas con la realización del evento Día Mundial de la Metrología 2022, realizado el 20 de mayo de 2022. De igual manera se entregan los anexos relacionados en el informe. </t>
  </si>
  <si>
    <t>Revisar y actualizar el portafolio de servicios del INM</t>
  </si>
  <si>
    <t>* Portafolio revisado y actualizado (M6 y M12)</t>
  </si>
  <si>
    <t>Ana María Reyes
German Romero</t>
  </si>
  <si>
    <t>Se entrega el Portafolio revisado y actualizado de los de servicios del INM, este trabajo fue realizado en conjunto con el grupo de servicios metrológicos, se realizó una primera actualización del portafolio de servicios del INM, el cual ya se encuentra publicado para consulta de los interesado en la página web del INM en el siguiente enlace https://inm.gov.co/web/portafolio-de-servicios/</t>
  </si>
  <si>
    <t>Se entrega el portafolio revisado y actualziado de los servicios del INM.</t>
  </si>
  <si>
    <t>Actualizar el Plan Estratégico de Comunicaciones</t>
  </si>
  <si>
    <t>*PEC actualizado, aprobado por CIGD y publicado en la sección de Transparencia</t>
  </si>
  <si>
    <t>Se realiza entrega del PEC actualizado, aprobado por CIGD y publicado en la sección de Transparencia</t>
  </si>
  <si>
    <t>Realizar video Institucional INM</t>
  </si>
  <si>
    <t>Video Institucional</t>
  </si>
  <si>
    <t>Se adjunta ejemplo de enlaces videos cortos de cultura metrológica utilizados en redes durante el mes de octubre</t>
  </si>
  <si>
    <t>Se anexa primer entregable de lo que será el video institucional INM el cual fue utilizado para presentación en el marco del desarrollo del evento METROCOL 2022, este video tendra unos ajustes posteriores para seguir el proceso de aprobación definitiva por parte de la alta dirección.</t>
  </si>
  <si>
    <t>Realizar y difundir videos cortos divulgación cultura metrológica (metrología como bien público)</t>
  </si>
  <si>
    <t>Videos de metrología publicados</t>
  </si>
  <si>
    <r>
      <rPr>
        <sz val="9"/>
        <color rgb="FF000000"/>
        <rFont val="Arial"/>
        <family val="2"/>
      </rPr>
      <t>Se realiza la publicación y difusión del video comparador de masa internamente a través de pantallas y externamente a través de las redes sociales, se adjuntan enlaces
Youtube
https://www.youtube.com/watch?v=18OC9Lze5Ok
Linkedin</t>
    </r>
    <r>
      <rPr>
        <sz val="9"/>
        <color rgb="FF000000"/>
        <rFont val="Arial"/>
        <family val="2"/>
      </rPr>
      <t xml:space="preserve">
</t>
    </r>
    <r>
      <rPr>
        <u/>
        <sz val="9"/>
        <color rgb="FF1155CC"/>
        <rFont val="Arial"/>
        <family val="2"/>
      </rPr>
      <t>https://www.linkedin.com/posts/inmdecolombia_comparador-de-masa-del-inm-%C3%BAnico-en-el-mundo-activity-6904250017130115072-WfjK</t>
    </r>
  </si>
  <si>
    <t>Durante el mes de marzo se realizó y divulgó el video Calibración de básculas de gran tamaño, tema de la Subdirección de Metrología Física. Se puede consultar en el siguiente enlace:
 https://www.youtube.com/watch?v=_VhENOodBV8</t>
  </si>
  <si>
    <t>Durante el mes de abril se realizó la divulgación del video de resumen del primer foro metrología es calidad de vida en Valledupar https://fb.watch/cOZ7Q7_jZD/ y de la participación en la feria ACÉRCATE de la Jagua de Ibiricohttps://fb.watch/cOZcB6mxl4/</t>
  </si>
  <si>
    <t xml:space="preserve">Para el mes de mayo se reportan (2) videos ya que se consideran importantes en el fortalecimiento de la cultura metrológica así:
1. El primero habla de la relación existente entre Metrología y la Protección de los derechos del consumidor, presentada por el Dr, José Gregorio Hernández de la Confederación Colombiana de Consumidores, el cual puede ser consultado en la cuenta de linkedin en el siguiente enlace:
https://www.linkedin.com/posts/inmdecolombia_metrolog%C3%ADa-y-defensa-de-los-consumidores-activity-6935402843801595905-m71M?utm_source=linkedin_share&amp;utm_medium=member_desktop_web
2. El segundo hace relación a la divulgación oficial del Taller de Metrología de dureza, realizado en el mes de abril, pero cuyo video soporte estaba programado para salir al aire en el mes de mayo. Este material puede ser consultado en el siguiente enlace de twitter:
https://twitter.com/INMdeColombia/status/1531800254705713152?s=20&amp;t=l-xUDl2069ko319pFemoow
</t>
  </si>
  <si>
    <r>
      <rPr>
        <sz val="9"/>
        <rFont val="Arial"/>
        <family val="2"/>
      </rPr>
      <t xml:space="preserve">Para el mes de junio se reportan los videos correspondientes a la temática INMCLUSIVO relacionados con los temas de metrología e inclusión, de la siguiente forma:
 https://www.instagram.com/reel/CfZqE1oBBMw/?utm_source=ig_web_copy_link
 https://twitter.com/INMdeColombia/status/1539290344369491968?s=20&amp;t=bOyuMZETsr15jGXNTULvgw
 </t>
    </r>
    <r>
      <rPr>
        <u/>
        <sz val="9"/>
        <color rgb="FF1155CC"/>
        <rFont val="Arial"/>
        <family val="2"/>
      </rPr>
      <t>https://www.instagram.com/reel/CfExZXpB7ex/?utm_source=ig_web_copy_link</t>
    </r>
  </si>
  <si>
    <t>Para el mes de julio se realizó en las diferentes redes la publicación del video Defensor del Ciudadano, explicando la importancia de esta figura desde la metrología para la defensa de los derechos de los consumidores. Los enlaces donde se puede verificar esta información son:
 Facebook
 https://fb.watch/eDE7iiNeRD/
 Twitter
 https://twitter.com/INMdeColombia/status/1552093184410505219?s=20&amp;t=v2DLcs2MIeV5WHu4mdkXaA
 Linkedin
 https://www.linkedin.com/posts/inmdecolombia_el-momento-lleg%C3%B3-en-nuestra-publicaci%C3%B3n-activity-6957857901130436608-a6ks?utm_source=linkedin_share&amp;utm_medium=member_desktop_web
 Instagram
 https://www.instagram.com/tv/CgfuqiHh9En/?utm_source=ig_web_copy_link</t>
  </si>
  <si>
    <t>Para el mes de agosto se publicó el video correspondiente al relanzamiento de la Red Colombiana de Metrología de la siguiente forma:
 Relanzamiento RCM - facebook
 https://fb.watch/fi8rUZOM4X/ 
 Relanzamiento RCM - linkedin
 https://www.linkedin.com/posts/inmdecolombia_metrologaeda-relanzamientorcm-activity-6960338903027376128-_eXU?utm_source=share&amp;utm_medium=member_desktop</t>
  </si>
  <si>
    <t>Para el mes de septiembre se publicó un video referente a lenguaje metrológico, en particular referente a grados centigrados vs grados celsius en las diferentes redes sociales, de lo cual se anexan los enlaces:
 https://fb.watch/fYjbT1Ae23/
 https://twitter.com/INMdeColombia/status/1565841395386023943?s=20&amp;t=sd0qWaQ1Am8XRgsG--0fVg
 https://www.linkedin.com/posts/inmdecolombia_centaedgrados-celsius-termaejmetro-activity-6971606704371208192-HCQu?utm_source=share&amp;utm_medium=member_desktop</t>
  </si>
  <si>
    <r>
      <rPr>
        <sz val="9"/>
        <color rgb="FF000000"/>
        <rFont val="Arial"/>
        <family val="2"/>
      </rPr>
      <t xml:space="preserve">Para el mes de octubre se publicó un video referente a lenguaje metrológico, en particular referente a grados centigrados vs grados celsius en las diferentes redes sociales, de lo cual se anexan los enlaces:
 https://fb.watch/fYjbT1Ae23/
 https://twitter.com/INMdeColombia/status/1565841395386023943?s=20&amp;t=sd0qWaQ1Am8XRgsG--0fVg
 </t>
    </r>
    <r>
      <rPr>
        <u/>
        <sz val="9"/>
        <color rgb="FF1155CC"/>
        <rFont val="Arial"/>
        <family val="2"/>
      </rPr>
      <t>https://www.linkedin.com/posts/inmdecolombia_centaedgrados-celsius-termaejmetro-activity-6971606704371208192-HCQu?utm_source=share&amp;utm_medium=member_desktop</t>
    </r>
  </si>
  <si>
    <r>
      <rPr>
        <sz val="9"/>
        <color rgb="FF000000"/>
        <rFont val="Arial"/>
        <family val="2"/>
      </rPr>
      <t xml:space="preserve">Para el mes de Noviembre se publicó un video referente a lenguaje metrológico, en particular referente a grados centigrados vs grados celsius en las diferentes redes sociales, de lo cual se anexan los enlaces:
 https://fb.watch/fYjbT1Ae23/
 https://twitter.com/INMdeColombia/status/1565841395386023943?s=20&amp;t=sd0qWaQ1Am8XRgsG--0fVg
 </t>
    </r>
    <r>
      <rPr>
        <u/>
        <sz val="9"/>
        <color rgb="FF1155CC"/>
        <rFont val="Arial"/>
        <family val="2"/>
      </rPr>
      <t>https://www.linkedin.com/posts/inmdecolombia_centaedgrados-celsius-termaejmetro-activity-6971606704371208192-HCQu?utm_source=share&amp;utm_medium=member_desktop</t>
    </r>
  </si>
  <si>
    <t>Para el mes de diciembre se realizó la publicación del video institucional del INM para conocimiento de los grupos de valor e interés, el cual aparece en el siguiente enlace:
 https://www.youtube.com/watch?v=gl02bO-qPxM</t>
  </si>
  <si>
    <t>Difundir boletines de prensa</t>
  </si>
  <si>
    <t>Boletín de prensa difundido</t>
  </si>
  <si>
    <t>Se entrega el Boletín de Prensa difundido correspondiente a la oferta de capacitación 2022 Instituto Nacional de Metrología 31 enero 2022. De igual manera se entrega el correo donde se evidencia el envío del boletín.</t>
  </si>
  <si>
    <t>Se entregan los Boletines de Prensa difundidos  a corte 28 de febrero de 2022. 
1. Boletin de prensa EA INM en pro de la copetitividad técnica de los laboratorios del país.
2. Boletin de prensa 34 nuevas CMC’s en magnitudes eléctricas avaladas por parte del BIPM para Colombia
De igual manera se entrega el correo donde se evidencia el envío del boletín.</t>
  </si>
  <si>
    <t>Se entregan los Boletines de Prensa difundidos a corte 31 de marzo de 2022. 
 1. Boletín de Prensa Fomento Regional en Metrología inicia en marzo a visitar las regiones del país apoyando los procesos de calidad 22 de marzo de 2022
 2. Boletin de prensa evento virtual brechas metrógicas aceite cannabis el 5 de abril - inscripción gratuita
 De igual manera se entrega el correo donde se evidencia el envío del boletín.</t>
  </si>
  <si>
    <t>Durante el mes de abril se realizaron dos boletines de prensa, ambos relacionados con el proyecto Fomento Regional, el primero para el foro realizado en la ciudad de Bucaramanga y el segundo para el Foro en la ciudad de Montería y de igual manera para la participación en la feria ACÉRCATE de Montelíbano (Córdoba).
  1. Boletín prensa - Foro metrología calidad de vida - Bucaramanga
  2. Boletín de Prensa - Foro Metrología es Calidad de Vida llega a la Perla del Sinú
  De igual manera se entrega el correo donde se evidencia el envío del boletín.</t>
  </si>
  <si>
    <t>Durante el mes de mayo se enviaron dos (2) boletines de prensa, ambos relacionados con la celebración del Día Mundial de la metrología, uno de invitación y presentación del evento y el otro resumen del evento.
Evidencias:
 1. Boletín prensa - Resumen celebración Día Mundial de la Metrología 2022 en Colombia 31 de mayo de 2022
 2. Boletín de Prensa - Día Mundial de la Metrología 2022 invitación a participar
 De igual manera se entregan los correos donde se evidencian los envió de los boletines.</t>
  </si>
  <si>
    <t>Para el mes de junio se difundieron dos (2) boletines de prensa, uno relacionado con el Foro Metrología es Calidad de Vida realizado en la ciudad de Leticia (amazonas) y el otro con la acreditación recibida por el laboratorio de suelos de la Universidad Nacional de Colombia Sede Palmira, primer laboratorio que recibe la acreditación y que es apoyado con recursos del INM.
 Para ello se entregan los 2 boletines de prensas y los 2 correos donde se evidencia la difusión de los mismos.</t>
  </si>
  <si>
    <t>Para el mes de julio se difundieron dos (2) boletines de prensa referentes a los siguientes temas:
 1.INM de Colombia oferta 3 ensayos de aptitud para los laboratorios del país. Cierre de inscripciones en el mes de agosto de 2022.
 2. Instituto Nacional de Metrología abre ensayo de aptitud para laboratorios que realizan detección de COVID-19
 Para ello se entregan los 2 boletines de prensas y los 2 correos donde se evidencia la difusión de los mismos.</t>
  </si>
  <si>
    <t>Para el mes de agosto se emitieron dos boletines de prensa referentes al foro "Metrología es Calidad de Vida" en la ciudad de Manizales (invitación y aplazamiento del evento) las evidencias del mismo se anexan a este correo
 Para ello se entregan los 2 boletines de prensas y los 2 correos donde se evidencia la difusión de los mismos.</t>
  </si>
  <si>
    <t>Para el mes de septiembre se difundieron 2 boletines de prensa; uno referente al Reconocimiento Reiner 2022 y otro recordatorio evento RCM dirigido a proveedores de ensayo de aptitud. Se anexan soportes del mismo
 Para ello se entregan los 2 boletines de prensas y los 2 correos donde se evidencia la difusión de los mismos.</t>
  </si>
  <si>
    <t>Durante el mes de octubre en realizaron y enviaron dos boletines de prensa; uno sobre comparación clave en temperatura con el CEM de España y el otro sobre la entrega del Reconocimiento REINER 2022 al laboratorio químico de consultas industriales de la Universidad Industrial de Santander, se anexan los boletines y soporte de envío.
 Para ello se entregan los 2 boletines de prensas y los 2 correos donde se evidencia la difusión de los mismos.</t>
  </si>
  <si>
    <t>Durante el mes de Noviembre en realizaron y enviaron dos boletines de prensa; uno sobre comparación clave en temperatura con el CEM de España y el otro sobre la entrega del Reconocimiento REINER 2022 al laboratorio químico de consultas industriales de la Universidad Industrial de Santander, se anexan los boletines y soporte de envío.
 Para ello se entregan los 2 boletines de prensas y los 2 correos donde se evidencia la difusión de los mismos.</t>
  </si>
  <si>
    <t>En el mes de diciembre se difundieron 2 boletines de prensa; uno relacionado con la realización de la Rendición de Cuentas y el otro referentes al Reconocimiento por la buena gestión ambiental del INM durante 2022. Se anexan las evidencias de estos temas.</t>
  </si>
  <si>
    <t>Implementar actividades que permitan dar a conocer a la ciudadanía la importancia de la metrología en la vida cotidiana y su relación directa con la economía personal en pos de destacar la defensa de sus derechos aplicando la metrología</t>
  </si>
  <si>
    <t>Plan de trabajo cultura metrológica (iniciativa de participación ciudadana)</t>
  </si>
  <si>
    <t>German Romero</t>
  </si>
  <si>
    <t>Para el mes de abril se trabaja desde comunicaciones , la consolidación de una matriz de publicación de contenidos en las diferentes redes sociales y realización de distinto material y piezas que permiten consolidar las acciones de fortalecimiento de la metrología como bien público (cultura metrológica). estas actividades pueden ser consultadas mensualmente en el siguiente enlace https://docs.google.com/spreadsheets/d/1L6oaWY9_FboNtInIYN68Nw8cyDO_yzTpPphHCWeIHpw/edit?usp=sharing en la sección fechas importantes y videos INM 2022</t>
  </si>
  <si>
    <t>Para el mes de junio, al igual que para el corte anteriormente reportado con respecto a esta actividad, se relaciona la matriz (adjunta y en drive) de comunicaciones que es la guía de ruta con respecto a las acciones de comunicación desarrolladas con respecto a los distintos temas de divulgación del INM, incluyendo los temas de cultura metrológica y defensa de los derechos aplicados a la metrología. https://docs.google.com/spreadsheets/d/1iwAEguj_rwSnOJx3CsznI9H8b43Oxv0AvZ_gJdg8-ks/edit#gid=1757196628
 De igual manera se anexan soportes ejemplos de divulgación relacionados con la política de protección de datos, tema directamente relacionado con la defensa de los derechos de los ciudadanos
 https://twitter.com/INMdeColombia/status/1542523202806730752?s=20&amp;t=bOyuMZETsr15jGXNTULvgw
 https://www.instagram.com/p/CfbwhOwgB5z/?utm_source=ig_web_copy_link</t>
  </si>
  <si>
    <t>Como soporte a este ítem se envía la matriz de comunicaciones donde reposan todas las actividades de comunicaciones que hacen parte del proceso de divulgación del la entidad y de igual forma se envían los enlaces a videos de actividades que reflejan estas acciones, entre ellas la transmisión del evento virtual de Rendición de cuentas
 Jornada de Rendición de Cuentas 2021-2022
 https://www.youtube.com/watch?v=IF-7LXfbrPM</t>
  </si>
  <si>
    <t>Implementar del Plan Estratégico de Comunicaciones PEC para la vigencia 2022</t>
  </si>
  <si>
    <t>Matriz Excel con actividades desarrolladas</t>
  </si>
  <si>
    <t>Se adjunta enlace de tabla excel con los avances de las distintas acciones del plan de comunicaciones 2019-2022 aprobado , con corte al mes de abril 
 https://docs.google.com/spreadsheets/d/1iwAEguj_rwSnOJx3CsznI9H8b43Oxv0AvZ_gJdg8-ks/edit#gid=1757196628</t>
  </si>
  <si>
    <t>Se realiza entrega de la matriz con las actividades desarrolladas del Plan Estratégico de Comunicaciones PEC para la vigencia 2022.</t>
  </si>
  <si>
    <t>Se entrega Matriz Excel con actividades desarrolladas del del Plan Estratégico de Comunicaciones PEC para la vigencia 2022</t>
  </si>
  <si>
    <t>Se entrega la Matriz de Comunicaciones con las actividaes desarrolladas</t>
  </si>
  <si>
    <t>Elaborar autodiagnostico para la política de Gobierno Digital</t>
  </si>
  <si>
    <t>Jefe OIDT</t>
  </si>
  <si>
    <t xml:space="preserve">Se solicita modificación en la programacion del PA debido a que por el cambio de funcionarios, durante el mes de Febrero se realiza una primera reunion con la OAP para recibir la sensibilizacion de la Herramienta de Autodiagnóstico y se comienza con las mesas de trabajo para realizar la actividad. Actualmente se ha avanzado en la actividad en un 40%, se esta en la etapa de recoleccion de evidencias </t>
  </si>
  <si>
    <t>Se realiza el Autodiagnostico de la Politica de Gobierno Digital haciendo uso de la herramienta en excel establecida por Funcion Publica</t>
  </si>
  <si>
    <t>Formular plan de mejora para la política de Gobierno Digital</t>
  </si>
  <si>
    <t xml:space="preserve">Se solicita modificación en la programacion del PA debido a que por el cambio de funcionarios, durante el mes de Febrero se realiza una primera reunion con la OAP para recibir la sensibilizacion de la Herramienta de Autodiagnóstico y se comienza con las mesas de trabajo para realizar la actividad  </t>
  </si>
  <si>
    <t>Oportunidad de Mejora #192 registrada en ISOLUCION</t>
  </si>
  <si>
    <t>Elaborar autodiagnostico para la política de Seguridad digital</t>
  </si>
  <si>
    <t>Se solicita modificación en la programacion del PA debido a que al mes de Febrero no se cuenta con una Herramienta de Autodiagnostico por parte de Funcion Publica que permita realizar la actividad. Se esta a la espera que se abra el FURAG y tomar ese ejercicio para realizar el autodiagnostico</t>
  </si>
  <si>
    <t>Se realiza el Autodiagnostico de la Politica de SDI tomando como base el reporte realizado en el FURAG</t>
  </si>
  <si>
    <t>Formular plan de mejora para la política de Seguridad digital</t>
  </si>
  <si>
    <t>Se solicita modificación en la programacion del PA debido a que al mes de Febrero no se cuenta con una Herramienta de Autodiagnostico por parte de Funcion Publica que permita realizar la actividad. Se esta a la espera que se abra el FURAG y tomar ese ejercicio para establecer el Plan de Mejora</t>
  </si>
  <si>
    <t>Oportunidad de Mejora #193 registrada en ISOLUCION</t>
  </si>
  <si>
    <t>Elaboró:</t>
  </si>
  <si>
    <t>Dirección General
 Secretaría General
 Oficina de Innovación y Desarrollo Técnológico
 Oficina Asesora de Planeación
 Subdirección de Servicios Metrológicos y Relación con el Ciudadano
 Subdirección de Metrología Física
 Subdirección de Metrología Química y Biología</t>
  </si>
  <si>
    <t>Revisó:</t>
  </si>
  <si>
    <t>Aprobó:</t>
  </si>
  <si>
    <t>Comité Institucional de Gestión y Desempeño CIGD. Acta No. 2022-02 / Acta No. 2022-07 / Acta No. 2022-13</t>
  </si>
  <si>
    <t xml:space="preserve">  </t>
  </si>
  <si>
    <t xml:space="preserve">                             SEGUIMIENTO AL PLAN ESTRATÉGICO SECTORIAL - VIGENCIA 2022</t>
  </si>
  <si>
    <t xml:space="preserve">     </t>
  </si>
  <si>
    <t>ENERO</t>
  </si>
  <si>
    <t>FEBRERO</t>
  </si>
  <si>
    <t>MARZO</t>
  </si>
  <si>
    <t>ABRIL</t>
  </si>
  <si>
    <t>MAYO</t>
  </si>
  <si>
    <t>JUNIO</t>
  </si>
  <si>
    <t>JULIO</t>
  </si>
  <si>
    <t>AGOSTO</t>
  </si>
  <si>
    <t>SEPTIEMBRE</t>
  </si>
  <si>
    <t>OCTUBRE</t>
  </si>
  <si>
    <t>NOVIEMBRE</t>
  </si>
  <si>
    <t>DICIEMBRE</t>
  </si>
  <si>
    <t>Código indicador</t>
  </si>
  <si>
    <t>Eje estratégico</t>
  </si>
  <si>
    <t>Iniciativa</t>
  </si>
  <si>
    <t>Indicador</t>
  </si>
  <si>
    <t>Tipo Plan</t>
  </si>
  <si>
    <t>Tipo acumulación</t>
  </si>
  <si>
    <t>Unidad Medida</t>
  </si>
  <si>
    <t>Fórmula Cálculo</t>
  </si>
  <si>
    <t>Tipo Indicador</t>
  </si>
  <si>
    <t>Descrip. Evidencia</t>
  </si>
  <si>
    <t>Fuente Información</t>
  </si>
  <si>
    <t>Meta 2022</t>
  </si>
  <si>
    <t>Avance acumulado</t>
  </si>
  <si>
    <t>% Avance</t>
  </si>
  <si>
    <t>Caracterización del reporte</t>
  </si>
  <si>
    <t>Avance cuantitativo</t>
  </si>
  <si>
    <t>Avance cualitativo</t>
  </si>
  <si>
    <t>Observaciones OAP
Febrero</t>
  </si>
  <si>
    <t>Observaciones OAP
Marzo</t>
  </si>
  <si>
    <t>Observaciones OAP
Abril</t>
  </si>
  <si>
    <t>Observaciones OAP
Mayo</t>
  </si>
  <si>
    <t>Observaciones OAP
Junio</t>
  </si>
  <si>
    <t>Observaciones OAP
Julio</t>
  </si>
  <si>
    <t>Observaciones OAP
Agosto</t>
  </si>
  <si>
    <t>Observaciones OAP
Septiembre</t>
  </si>
  <si>
    <t>Observaciones OAP
Octubre</t>
  </si>
  <si>
    <t>Observaciones OAP
Noviembre</t>
  </si>
  <si>
    <t>Observaciones OAP
Diciembre</t>
  </si>
  <si>
    <t>Soportes</t>
  </si>
  <si>
    <t>A.5.2</t>
  </si>
  <si>
    <t>A. Entorno competitivo: Crear condiciones habilitantes para lograr crecimiento empresarial</t>
  </si>
  <si>
    <t>A5. Mejorar los servicios de la calidad</t>
  </si>
  <si>
    <t>Número de documentos técnicos del SICAL apoyados para su expedición</t>
  </si>
  <si>
    <t>Plan Estratégico Sectorial - PES</t>
  </si>
  <si>
    <t>Acumulado</t>
  </si>
  <si>
    <t>Número</t>
  </si>
  <si>
    <t>Sumatoria de Reglamentos Técnicos, Normas Técnicas, Guías, decretos, reglamentos de acreditación  y/o otros documentos que vinculen temas de metrología que se expiden con la intervención de dos o más entidades del SICAL</t>
  </si>
  <si>
    <t>Gestión</t>
  </si>
  <si>
    <t>SSMRC
SMF
SMQB</t>
  </si>
  <si>
    <r>
      <rPr>
        <sz val="9"/>
        <color rgb="FF000000"/>
        <rFont val="Calibri"/>
        <family val="2"/>
      </rPr>
      <t xml:space="preserve">SSMRC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t>
    </r>
    <r>
      <rPr>
        <sz val="9"/>
        <color rgb="FF000000"/>
        <rFont val="Calibri"/>
        <family val="2"/>
      </rPr>
      <t xml:space="preserve">:  Para este mes se reportas 0 documentos normativos desde la USN
</t>
    </r>
    <r>
      <rPr>
        <b/>
        <sz val="9"/>
        <color rgb="FF000000"/>
        <rFont val="Calibri"/>
        <family val="2"/>
      </rPr>
      <t>Avance en gestión:</t>
    </r>
    <r>
      <rPr>
        <sz val="9"/>
        <color rgb="FF000000"/>
        <rFont val="Calibri"/>
        <family val="2"/>
      </rPr>
      <t xml:space="preserve"> Se realizó la contratación de profesionales que llevarán a cabo el liderazgo de los GTN de la USN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r>
      <rPr>
        <sz val="9"/>
        <color rgb="FF000000"/>
        <rFont val="Calibri"/>
        <family val="2"/>
      </rPr>
      <t xml:space="preserve">
</t>
    </r>
    <r>
      <rPr>
        <b/>
        <sz val="9"/>
        <color rgb="FF000000"/>
        <rFont val="Calibri"/>
        <family val="2"/>
      </rPr>
      <t>SMF</t>
    </r>
    <r>
      <rPr>
        <sz val="9"/>
        <color rgb="FF000000"/>
        <rFont val="Calibri"/>
        <family val="2"/>
      </rPr>
      <t xml:space="preserve">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Para este mes se reportas 0 documentos normativos y guias de calibración
</t>
    </r>
    <r>
      <rPr>
        <b/>
        <sz val="9"/>
        <color rgb="FF000000"/>
        <rFont val="Calibri"/>
        <family val="2"/>
      </rPr>
      <t>Avance en gestión:</t>
    </r>
    <r>
      <rPr>
        <sz val="9"/>
        <color rgb="FF000000"/>
        <rFont val="Calibri"/>
        <family val="2"/>
      </rPr>
      <t xml:space="preserve"> Se contratos servicios profesionales que apoyan  en la generación de documentos normativos y guias de calibración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SMQB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(Describir brevemente las observaciones del reporte)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 xxxxxxxx
2) xxxxxxx
3) xxxxxxx
</t>
    </r>
  </si>
  <si>
    <r>
      <rPr>
        <sz val="9"/>
        <color rgb="FF000000"/>
        <rFont val="Calibri"/>
        <family val="2"/>
      </rPr>
      <t xml:space="preserve">SSMRC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(0)</t>
    </r>
    <r>
      <rPr>
        <sz val="9"/>
        <color rgb="FF000000"/>
        <rFont val="Calibri"/>
        <family val="2"/>
      </rPr>
      <t xml:space="preserve">: 0 documentos publicados
</t>
    </r>
    <r>
      <rPr>
        <b/>
        <sz val="9"/>
        <color rgb="FF000000"/>
        <rFont val="Calibri"/>
        <family val="2"/>
      </rPr>
      <t>Avance en gestión:</t>
    </r>
    <r>
      <rPr>
        <sz val="9"/>
        <color rgb="FF000000"/>
        <rFont val="Calibri"/>
        <family val="2"/>
      </rPr>
      <t xml:space="preserve"> Durante el mes de febrero se asignaron los contratistas que liderarán la gestión de los Grupos de Trabajo en Normalización para continuar con los documentos y se programaron reuniones para el mes de marzo.
</t>
    </r>
    <r>
      <rPr>
        <b/>
        <sz val="9"/>
        <color rgb="FF000000"/>
        <rFont val="Calibri"/>
        <family val="2"/>
      </rPr>
      <t xml:space="preserve">Observaciones:
</t>
    </r>
    <r>
      <rPr>
        <sz val="9"/>
        <color rgb="FF000000"/>
        <rFont val="Calibri"/>
        <family val="2"/>
      </rPr>
      <t xml:space="preserve">No aplica
</t>
    </r>
    <r>
      <rPr>
        <b/>
        <sz val="9"/>
        <color rgb="FF000000"/>
        <rFont val="Calibri"/>
        <family val="2"/>
      </rPr>
      <t xml:space="preserve">Soportes:
</t>
    </r>
    <r>
      <rPr>
        <sz val="9"/>
        <color rgb="FF000000"/>
        <rFont val="Calibri"/>
        <family val="2"/>
      </rPr>
      <t xml:space="preserve">No aplica
SMF
</t>
    </r>
    <r>
      <rPr>
        <b/>
        <sz val="9"/>
        <color rgb="FF000000"/>
        <rFont val="Calibri"/>
        <family val="2"/>
      </rPr>
      <t xml:space="preserve">Avance en cuantitativo: </t>
    </r>
    <r>
      <rPr>
        <sz val="9"/>
        <color rgb="FF000000"/>
        <rFont val="Calibri"/>
        <family val="2"/>
      </rPr>
      <t xml:space="preserve">0
</t>
    </r>
    <r>
      <rPr>
        <b/>
        <sz val="9"/>
        <color rgb="FF000000"/>
        <rFont val="Calibri"/>
        <family val="2"/>
      </rPr>
      <t xml:space="preserve">Para este mes se reporta(n) (número): </t>
    </r>
    <r>
      <rPr>
        <sz val="9"/>
        <color rgb="FF000000"/>
        <rFont val="Calibri"/>
        <family val="2"/>
      </rPr>
      <t xml:space="preserve">0 Documentos elaborados o publicados 
</t>
    </r>
    <r>
      <rPr>
        <b/>
        <sz val="9"/>
        <color rgb="FF000000"/>
        <rFont val="Calibri"/>
        <family val="2"/>
      </rPr>
      <t>Avance en gestión:</t>
    </r>
    <r>
      <rPr>
        <sz val="9"/>
        <color rgb="FF000000"/>
        <rFont val="Calibri"/>
        <family val="2"/>
      </rPr>
      <t xml:space="preserve"> Aún no se han llevado a cabo actividades del grupo de normalización y se está iniciando con la planificación de las guías de calibración a elaborar en la vigencia 
</t>
    </r>
    <r>
      <rPr>
        <b/>
        <sz val="9"/>
        <color rgb="FF000000"/>
        <rFont val="Calibri"/>
        <family val="2"/>
      </rPr>
      <t>Observaciones:</t>
    </r>
    <r>
      <rPr>
        <sz val="9"/>
        <color rgb="FF000000"/>
        <rFont val="Calibri"/>
        <family val="2"/>
      </rPr>
      <t xml:space="preserve">
N/A</t>
    </r>
    <r>
      <rPr>
        <b/>
        <sz val="9"/>
        <color rgb="FF000000"/>
        <rFont val="Calibri"/>
        <family val="2"/>
      </rPr>
      <t xml:space="preserve">
Soportes:</t>
    </r>
    <r>
      <rPr>
        <sz val="9"/>
        <color rgb="FF000000"/>
        <rFont val="Calibri"/>
        <family val="2"/>
      </rPr>
      <t xml:space="preserve">
N/A
SMQB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(Describir brevemente las observaciones del reporte)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 xxxxxxxx
2) xxxxxxx
3) xxxxxxx
</t>
    </r>
  </si>
  <si>
    <r>
      <rPr>
        <sz val="9"/>
        <color rgb="FF000000"/>
        <rFont val="Calibri"/>
        <family val="2"/>
      </rPr>
      <t xml:space="preserve">SSMRC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(0)</t>
    </r>
    <r>
      <rPr>
        <sz val="9"/>
        <color rgb="FF000000"/>
        <rFont val="Calibri"/>
        <family val="2"/>
      </rPr>
      <t xml:space="preserve">:Desde la RCM Se reportan 0 documentos técnicos publicados.
</t>
    </r>
    <r>
      <rPr>
        <b/>
        <sz val="9"/>
        <color rgb="FF000000"/>
        <rFont val="Calibri"/>
        <family val="2"/>
      </rPr>
      <t>Avance en gestión:</t>
    </r>
    <r>
      <rPr>
        <sz val="9"/>
        <color rgb="FF000000"/>
        <rFont val="Calibri"/>
        <family val="2"/>
      </rPr>
      <t xml:space="preserve"> Desde la RCM para este mes no se reportan documentos normativos desde la RCM, sin embargo, se ha avanzado en las reuniones de los diferentes GTN para la elaboración de los documentos normativos. Adicionalmente, el 20 de abril habrá Consejo Directivo en ICONTEC para la aprobación de la publicación de tres Guías Técnicas Colombianas elaboradas en la Unidad Sectorial de Normalización en Metrología del INM.
</t>
    </r>
    <r>
      <rPr>
        <b/>
        <sz val="9"/>
        <color rgb="FF000000"/>
        <rFont val="Calibri"/>
        <family val="2"/>
      </rPr>
      <t xml:space="preserve">Observaciones:
</t>
    </r>
    <r>
      <rPr>
        <sz val="9"/>
        <color rgb="FF000000"/>
        <rFont val="Calibri"/>
        <family val="2"/>
      </rPr>
      <t xml:space="preserve">(Describir brevemente las observaciones del reporte)
</t>
    </r>
    <r>
      <rPr>
        <b/>
        <sz val="9"/>
        <color rgb="FF000000"/>
        <rFont val="Calibri"/>
        <family val="2"/>
      </rPr>
      <t xml:space="preserve">Soportes:
</t>
    </r>
    <r>
      <rPr>
        <sz val="9"/>
        <color rgb="FF000000"/>
        <rFont val="Calibri"/>
        <family val="2"/>
      </rPr>
      <t xml:space="preserve">Desde la RCM se relacionan a continuación los soportes de los avances para este mes:
1) Actas de reunión de los diferentes Grupos de Trabajo en Normalización donde se evidencia el avance en la elaboración de los documentos normativos (4 en total)
SMF
</t>
    </r>
    <r>
      <rPr>
        <b/>
        <sz val="9"/>
        <color rgb="FF000000"/>
        <rFont val="Calibri"/>
        <family val="2"/>
      </rPr>
      <t xml:space="preserve">Avance en cuantitativo: </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Desde la SMF Se reportan 0 documentos técnicos publicados
</t>
    </r>
    <r>
      <rPr>
        <b/>
        <sz val="9"/>
        <color rgb="FF000000"/>
        <rFont val="Calibri"/>
        <family val="2"/>
      </rPr>
      <t>Avance en gestión:</t>
    </r>
    <r>
      <rPr>
        <sz val="9"/>
        <color rgb="FF000000"/>
        <rFont val="Calibri"/>
        <family val="2"/>
      </rPr>
      <t xml:space="preserve"> El día 30 de Marzo se participó en el comité CTN 109 Ensayos mecánicos y análisis químico de
productos metálicos del ICONTEC, que tuvo por objetivo la preparación del anteproyecto de Norma NTC Métodos de
ensayo para dureza Rockwell de productos metálicos (ASTM E18-20).
</t>
    </r>
    <r>
      <rPr>
        <b/>
        <sz val="9"/>
        <color rgb="FF000000"/>
        <rFont val="Calibri"/>
        <family val="2"/>
      </rPr>
      <t>Observaciones:</t>
    </r>
    <r>
      <rPr>
        <sz val="9"/>
        <color rgb="FF000000"/>
        <rFont val="Calibri"/>
        <family val="2"/>
      </rPr>
      <t xml:space="preserve">
ninguna</t>
    </r>
    <r>
      <rPr>
        <b/>
        <sz val="9"/>
        <color rgb="FF000000"/>
        <rFont val="Calibri"/>
        <family val="2"/>
      </rPr>
      <t xml:space="preserve">
Soportes:
</t>
    </r>
    <r>
      <rPr>
        <sz val="9"/>
        <color rgb="FF000000"/>
        <rFont val="Calibri"/>
        <family val="2"/>
      </rPr>
      <t xml:space="preserve">1. Correo con la invitación al evento 
</t>
    </r>
  </si>
  <si>
    <r>
      <rPr>
        <sz val="9"/>
        <color rgb="FF000000"/>
        <rFont val="Calibri"/>
        <family val="2"/>
      </rPr>
      <t xml:space="preserve">SSMRC
Avance en cuantitativo: 3
Para este mes se reportan (3 Guías Técnicas Colombianas): Se publicaron las siguientes GTC:                  1- GTC 342 - Guía Técnica Colombiana para calibración de termómetros digitales con sensor tipo PRT, termistor y termopar en baños líquidos y hornos de bloque metálico.           2- GTC 341 - Guía Tecnica Colombiana para la calibración de multímetros.                3- GTC 336 - Guía Técnica Colombiana para la calibración de espectrofotómetros UV-Vis.
Avance en gestión: Documentos públicados y disponibles en la plataforma de ICONTEC 
Observaciones:
Soportes:
Se relacionan a continuación los soportes de los documentos publicados este mes:
1- GTC 342 - Guía Técnica Colombiana para calibración de termómetros digitales con sensor tipo PRT, termistor y termopar en baños líquidos y hornos de bloque metálico.           
2- GTC 341 - Guía Tecnica Colombiana para la calibración de multímetros.                
3- GTC 336 - Guía Técnica 
</t>
    </r>
    <r>
      <rPr>
        <b/>
        <sz val="9"/>
        <color rgb="FF000000"/>
        <rFont val="Calibri"/>
        <family val="2"/>
      </rPr>
      <t xml:space="preserve">
SMF
Avance en cuantitativo:</t>
    </r>
    <r>
      <rPr>
        <sz val="9"/>
        <color rgb="FF000000"/>
        <rFont val="Calibri"/>
        <family val="2"/>
      </rPr>
      <t xml:space="preserve"> 0
</t>
    </r>
    <r>
      <rPr>
        <b/>
        <sz val="9"/>
        <color rgb="FF000000"/>
        <rFont val="Calibri"/>
        <family val="2"/>
      </rPr>
      <t xml:space="preserve">Para este mes se reporta(n) (número):  </t>
    </r>
    <r>
      <rPr>
        <sz val="9"/>
        <color rgb="FF000000"/>
        <rFont val="Calibri"/>
        <family val="2"/>
      </rPr>
      <t xml:space="preserve">Desde la SMF Se reportan 0 documentos técnicos publicados
</t>
    </r>
    <r>
      <rPr>
        <b/>
        <sz val="9"/>
        <color rgb="FF000000"/>
        <rFont val="Calibri"/>
        <family val="2"/>
      </rPr>
      <t>Avance en gestión:</t>
    </r>
    <r>
      <rPr>
        <sz val="9"/>
        <color rgb="FF000000"/>
        <rFont val="Calibri"/>
        <family val="2"/>
      </rPr>
      <t xml:space="preserve"> Debido a que se esta reestructurando el grupo de la Red Colombiana de Metrología desde la SMF no se ha realizando avances frenta a la expedición de documentos del SICAL o normas
</t>
    </r>
    <r>
      <rPr>
        <b/>
        <sz val="9"/>
        <color rgb="FF000000"/>
        <rFont val="Calibri"/>
        <family val="2"/>
      </rPr>
      <t>Observaciones:</t>
    </r>
    <r>
      <rPr>
        <sz val="9"/>
        <color rgb="FF000000"/>
        <rFont val="Calibri"/>
        <family val="2"/>
      </rPr>
      <t xml:space="preserve">Ninguna
</t>
    </r>
    <r>
      <rPr>
        <b/>
        <sz val="9"/>
        <color rgb="FF000000"/>
        <rFont val="Calibri"/>
        <family val="2"/>
      </rPr>
      <t>Soportes:</t>
    </r>
    <r>
      <rPr>
        <sz val="9"/>
        <color rgb="FF000000"/>
        <rFont val="Calibri"/>
        <family val="2"/>
      </rPr>
      <t xml:space="preserve">
Se relacionan a continuación los soportes de los avances para este mes: No hay soportes en la vigencia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t>
    </r>
  </si>
  <si>
    <r>
      <rPr>
        <sz val="9"/>
        <color rgb="FF000000"/>
        <rFont val="Calibri"/>
        <family val="2"/>
      </rPr>
      <t xml:space="preserve">SSMRC
Avance en cuantitativo: 0
Para este mes se reporta(n) (0):
Avance en gestión: Durante el mes de mayo no se realizaron reuniones de comité ni se adelantaron documentos normativos desde la Unidad Sectorial de Normalización
Observaciones:
(Describir brevemente las observaciones del reporte)
Soportes:
Se relacionan a continuación los soportes de los avances para este mes:
(Enumerar los soportes que se relacionan en el link Drive)
1) xxxxxxxx
2) xxxxxxx
3) xxxxxxx
</t>
    </r>
    <r>
      <rPr>
        <b/>
        <sz val="9"/>
        <color rgb="FF000000"/>
        <rFont val="Calibri"/>
        <family val="2"/>
      </rPr>
      <t>SMF</t>
    </r>
    <r>
      <rPr>
        <sz val="9"/>
        <color rgb="FF000000"/>
        <rFont val="Calibri"/>
        <family val="2"/>
      </rPr>
      <t xml:space="preserve">
</t>
    </r>
    <r>
      <rPr>
        <b/>
        <sz val="9"/>
        <color rgb="FF000000"/>
        <rFont val="Calibri"/>
        <family val="2"/>
      </rPr>
      <t>Avance en cuantitativo:</t>
    </r>
    <r>
      <rPr>
        <sz val="9"/>
        <color rgb="FF000000"/>
        <rFont val="Calibri"/>
        <family val="2"/>
      </rPr>
      <t xml:space="preserve"> 0
</t>
    </r>
    <r>
      <rPr>
        <b/>
        <sz val="9"/>
        <color rgb="FF000000"/>
        <rFont val="Calibri"/>
        <family val="2"/>
      </rPr>
      <t xml:space="preserve">Para este mes se reporta(n) </t>
    </r>
    <r>
      <rPr>
        <sz val="9"/>
        <color rgb="FF000000"/>
        <rFont val="Calibri"/>
        <family val="2"/>
      </rPr>
      <t xml:space="preserve">(0): 
</t>
    </r>
    <r>
      <rPr>
        <b/>
        <sz val="9"/>
        <color rgb="FF000000"/>
        <rFont val="Calibri"/>
        <family val="2"/>
      </rPr>
      <t xml:space="preserve">Avance en gestión: </t>
    </r>
    <r>
      <rPr>
        <sz val="9"/>
        <color rgb="FF000000"/>
        <rFont val="Calibri"/>
        <family val="2"/>
      </rPr>
      <t xml:space="preserve">Durante el mes de mayo no se realizaron reuniones de comité ni se adelantaron documentos normativos desde la Unidad Sectorial de Normalización
</t>
    </r>
    <r>
      <rPr>
        <b/>
        <sz val="9"/>
        <color rgb="FF000000"/>
        <rFont val="Calibri"/>
        <family val="2"/>
      </rPr>
      <t xml:space="preserve">Observaciones: </t>
    </r>
    <r>
      <rPr>
        <sz val="9"/>
        <color rgb="FF000000"/>
        <rFont val="Calibri"/>
        <family val="2"/>
      </rPr>
      <t xml:space="preserve">Ninguna
(Describir brevemente las observaciones del reporte)
</t>
    </r>
    <r>
      <rPr>
        <b/>
        <sz val="9"/>
        <color rgb="FF000000"/>
        <rFont val="Calibri"/>
        <family val="2"/>
      </rPr>
      <t>Soportes:</t>
    </r>
    <r>
      <rPr>
        <sz val="9"/>
        <color rgb="FF000000"/>
        <rFont val="Calibri"/>
        <family val="2"/>
      </rPr>
      <t xml:space="preserve">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</si>
  <si>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r>
      <rPr>
        <sz val="9"/>
        <color rgb="FF000000"/>
        <rFont val="Calibri"/>
        <family val="2"/>
      </rPr>
      <t xml:space="preserve">SSMRC
Avance en cuantitativo:0
Para este mes se reporta(n) (0): 
Avance en gestión: Se programó la fecha de próxima reunión de comité sectorial de normalización para el 21 de julio de 2022 pero no se realizó ninguna reunión de GTN
Observaciones: N/A
Evidencias: N/A
</t>
    </r>
    <r>
      <rPr>
        <b/>
        <sz val="9"/>
        <color rgb="FF000000"/>
        <rFont val="Calibri"/>
        <family val="2"/>
      </rPr>
      <t>SMF</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No se elaborarón documentos técnicos del SICAL
</t>
    </r>
    <r>
      <rPr>
        <b/>
        <sz val="9"/>
        <color rgb="FF000000"/>
        <rFont val="Calibri"/>
        <family val="2"/>
      </rPr>
      <t>Avance en gestión:</t>
    </r>
    <r>
      <rPr>
        <sz val="9"/>
        <color rgb="FF000000"/>
        <rFont val="Calibri"/>
        <family val="2"/>
      </rPr>
      <t xml:space="preserve"> Se participó en una reunión del grupo técnico por Magnitud de Temperatura donde se establecio los temas a tartar (segun solicitud de la industria) en las proximas guias de calibración a elaborar en temperatura y Humedad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(Enumerar los soportes que se relacionan en el link Drive)
1) Acta de participación del Grupo de trabajo por magnitud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</si>
  <si>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r>
      <rPr>
        <sz val="9"/>
        <color rgb="FF000000"/>
        <rFont val="Calibri"/>
        <family val="2"/>
      </rPr>
      <t xml:space="preserve">SSMRC
Avance en cuantitativo: 0
Para este mes se reportan 0: Para este mes se reportan 0 documentos normativos publicados
Avance en gestión: Durante el mes de julio se realizó una reunión de CTS en donde se aprobaron 3 documentos para su publicación, previa revisión por parte de ICONTEC y 2 para entrar en etapa de Consulta Pública.  
Observaciones:
Soportes:
Se relacionan a continuación los soportes de los avances para este mes:
1) Acta de reunión del CTS del 21 de julio de 2022 donde se relaciona lo mencionado 
Observación: El acta será cargada en el drive, en cuanto se cuente se reciban las firmas correspondientes por personal externo al INM se entregará.
Nota: Se realizó el cargue del acta firmada. </t>
    </r>
    <r>
      <rPr>
        <b/>
        <sz val="9"/>
        <color rgb="FF0000FF"/>
        <rFont val="Calibri"/>
        <family val="2"/>
      </rPr>
      <t xml:space="preserve">(Se cargo el acta firmada en el drive el 09 de agosto de 2022)
</t>
    </r>
    <r>
      <rPr>
        <sz val="9"/>
        <color rgb="FF000000"/>
        <rFont val="Calibri"/>
        <family val="2"/>
      </rPr>
      <t xml:space="preserve">
SMF
Avance en cuantitativo: 0
Para este mes se reporta(n) (número):  Para este mes se reportan 0 documentos normativos publicados
Avance en gestión: La SMF no adelando esta actividad en el mes de Julio
Observaciones:
NInguna
Soportes:
(Enumerar los soportes que se relacionan en el link Driue)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</si>
  <si>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t xml:space="preserve">SSMRC
Avance en cuantitativo: 0
Para este mes se reporta(n) (cero): Para este mes se reportan 0 documentos normativos publicados
Avance en gestión: Durante el mes de agosto se programó la próxima reunión para el Comité de Normalización que será el 22 de septiembre. 
Observaciones:
No hay observaciones.
</t>
  </si>
  <si>
    <t>Observación: Pendiente incluir soporte. Estado: pendiente</t>
  </si>
  <si>
    <t xml:space="preserve">SSMRC
Avance en cuantitativo: 0
Para este mes se reporta(n) (número): 0 documentos normativos publicados.
Avance en gestión:Se realizó comité de normalización donde se presentaron los avances en la elaboración de documentos normativos.
Observaciones:
Se relaciona Acta de reunión de comité como evidencia del avance en la gestión.
SMF
Avance en cuantitativo: 0
Para este mes se reporta(n) (número):  0 documentos normativos publicados o Guias de calibración
Avance en gestión: El laboratorio  de flujo de gas y el laboratorio de viscosidad apoyaron la revisión de la norma de verificación posterior de medidores de gas liderada por Vanti. 
Observaciones:
Ninguna
Soportes:
(Enumerar los soportes que se relacionan en el link Drive)
1) soporte de las comunicaciones que se mantuvieron con los líderes del proceso y 
2) comentarios que se enviaron sobre el borrador de la norma.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</si>
  <si>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 xml:space="preserve">SSMRC
Avance en cuantitativo: 0
Para este mes se reporta(n) (cero):Se reportan 0 documentos normativos
Avance en gestión:Se realizaron reuniones del GTN de magnitudes eléctricas para terminar una GTN
Observaciones:
Soportes:
Se relacionan a continuación los soportes de los avances para este mes:
1) Ayudas de memoria de las reuniones realizadas
SMF
Avance en cuantitativo: 0
Para este mes se reporta(n) (número): Se reportan 0 Documentos del SICAL o guias de calibración
Avance en gestión: Las guias de calibración estan siendo elaboradas y revisadas con servicios metrológicos
Observaciones:
Ninguna
Soportes:
(Enumerar los soportes que se relacionan en el link Drive)
1) Ninguno
</t>
  </si>
  <si>
    <t xml:space="preserve">SSMRC
Avance en cuantitativo: 0
Para este mes se reporta(n) (número):  Cero documentos técnicos del SICAL
Avance en gestión: Se realizaron algunas reuniones de Grupos de Trabajo en Normalización
Observaciones:
SMF
Avance en cuantitativo: 0
Para este mes se reporta(n) (número): 0 Documentos del SICAL apoyados para su expedición
Avance en gestión:Entre los meses de septiembre y noviembre desde el laboratorio de flujo de gas (Jhon Alfonso / Daniel Melo) coEntre los meses de septiembre y noviembre desde el laboratorio de flujo de gas (Jhon Alfonso / Daniel Melo) con apoyo de Hugo González (laboratorio de viscosidad) se apoyó la revisión de la norma de verificación posterior de medidores de gas liderada por Vanti para el Comité 124 de ICONTEC. A finales de noviembre recibimos la tercera versión del borrador que será presentada para aprobación a ICONTEC, a partir de los comentarios generados por los organismos participantes, incluido el INM.
Observaciones:
Ninguna
Soportes:
(Enumerar los soportes que se relacionan en el link Drive)
1) comunicación recibida por parte de los líderes del proceso 
2)  Borrados del proceso revisado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</si>
  <si>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 xml:space="preserve">SSMRC
Avance en cuantitativo: 0
Para este mes se reporta(n) (número): Cero documentos normativos publicados
Avance en gestión:Se hizo cierre de año en todos los GTN y se planificó continuar actividades desde la 3ra semana de enero de 2023
Observaciones: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SMQB
Avance en cuantitativo: 2
Para este mes se reportan 2 guias de validacion 
Avance en gestión: se elaboraron dos guias de validacion de metodos de medicion para analisis cuantitativo y Incertidumbre por muestreo
Observaciones:
Proceso en gestion de un CIGD para publicacion final
Soportes:
1) 39.2.2 Guia para la estimación de la contribucion de incertidumbre del muestreo
2) 39.1.2 Guia Validacion Metodos Analisis Quimico Cuantitativo
</t>
  </si>
  <si>
    <t>Pendiente reportar Diciembre SMQB listo</t>
  </si>
  <si>
    <t>https://drive.google.com/drive/folders/16hFX8xft4CqLNkDtvhcTBg-lVCXAQblc?usp=sharing</t>
  </si>
  <si>
    <t>A.5.3</t>
  </si>
  <si>
    <t>Laboratorios asistidos para el mejoramiento de sus capacidades empresariales</t>
  </si>
  <si>
    <t>Plan Nacional de Desarrollo - PND 
Cuadernillo Regional - MinCIT</t>
  </si>
  <si>
    <t>Sumatoria de laboratorios asistidos para el mejoramiento de sus capacidades empresariales</t>
  </si>
  <si>
    <t>Resultado</t>
  </si>
  <si>
    <t>Reporte de la Subdirección de Innovación y Servicios Tecnológicos (SIST) con los laboratorios asistidos</t>
  </si>
  <si>
    <t>SSMRC</t>
  </si>
  <si>
    <r>
      <rPr>
        <sz val="9"/>
        <color rgb="FF000000"/>
        <rFont val="Calibri"/>
        <family val="2"/>
      </rPr>
      <t xml:space="preserve">SSMRC (RCM)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t>
    </r>
    <r>
      <rPr>
        <sz val="9"/>
        <color rgb="FF000000"/>
        <rFont val="Calibri"/>
        <family val="2"/>
      </rPr>
      <t xml:space="preserve">: Desde la RCM no se reporta ningún laboratorio asistido para el mejoramiento de sus capacidades
</t>
    </r>
    <r>
      <rPr>
        <b/>
        <sz val="9"/>
        <color rgb="FF000000"/>
        <rFont val="Calibri"/>
        <family val="2"/>
      </rPr>
      <t>Avance en gestión:</t>
    </r>
    <r>
      <rPr>
        <sz val="9"/>
        <color rgb="FF000000"/>
        <rFont val="Calibri"/>
        <family val="2"/>
      </rPr>
      <t xml:space="preserve"> Durante el mes de enero se realizó la contratación de profesionales que van a dedicar su trabajo a la reestructuración de la Red Colombiana de Metrología. De manera que las actividades de la vigencia 2022 aún están en etapa de planeación. 
Por otro lado, en el Plan de Acción se programaron dos eventos para los meses de abril y septiembre, desde la Subdirección de Servicios Metrológicos y Relación con el Ciudadano (SMRC), y se está a la espera de la confirmación desde la Subdirección de Metrología Física (SMF) y Subdirección de Metrología Química y Biología (SMQB), para los eventos y talleres que se programen desde allí.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</si>
  <si>
    <r>
      <rPr>
        <sz val="9"/>
        <color rgb="FF000000"/>
        <rFont val="Calibri"/>
        <family val="2"/>
      </rPr>
      <t xml:space="preserve">SSMRC
</t>
    </r>
    <r>
      <rPr>
        <b/>
        <sz val="9"/>
        <color rgb="FF000000"/>
        <rFont val="Calibri"/>
        <family val="2"/>
      </rPr>
      <t>Avance en cuantitativo: cinco (5)</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Ensayos de Aptitud:  Para este mes se cerraron tres (3) Ensayo de Aptitud, donde participaron cinco (5) laboratorios acreditados. Ver Excel adjunto.
1. 21-INM-EA-07 ENSAYO DE APTITUD CALIBRACIÓN DE BLOQUES PATRÓN.
2. 21-INM-EA-12 ENSAYO DE APTITUD BILATERAL CALIBRACIÓN BLOQUES SECO.
3. 21-INM-EA-01 ENSAYO DE APTITUD DETERMINACIÓN DE ELEMENTOS EN AGUA POTABLE.
Desde la Red Colombiana de Metrología no se realizaron talleres que asistieran laboratorios.
</t>
    </r>
    <r>
      <rPr>
        <b/>
        <sz val="9"/>
        <color rgb="FF000000"/>
        <rFont val="Calibri"/>
        <family val="2"/>
      </rPr>
      <t>Avance en gestión:</t>
    </r>
    <r>
      <rPr>
        <sz val="9"/>
        <color rgb="FF000000"/>
        <rFont val="Calibri"/>
        <family val="2"/>
      </rPr>
      <t xml:space="preserve"> 
Red Colombiana de Metrología: Para este mes no se han realizado talleres que puedan impactar laboratorios acreditados. Sin embargo, se definió el cronograma de eventos y talleres de la RCM en 2022.
</t>
    </r>
    <r>
      <rPr>
        <b/>
        <sz val="9"/>
        <color rgb="FF000000"/>
        <rFont val="Calibri"/>
        <family val="2"/>
      </rPr>
      <t xml:space="preserve">Observaciones:
</t>
    </r>
    <r>
      <rPr>
        <sz val="9"/>
        <color rgb="FF000000"/>
        <rFont val="Calibri"/>
        <family val="2"/>
      </rPr>
      <t xml:space="preserve">Ninguna
</t>
    </r>
    <r>
      <rPr>
        <b/>
        <sz val="9"/>
        <color rgb="FF000000"/>
        <rFont val="Calibri"/>
        <family val="2"/>
      </rPr>
      <t xml:space="preserve">Soportes:
</t>
    </r>
    <r>
      <rPr>
        <sz val="9"/>
        <color rgb="FF000000"/>
        <rFont val="Calibri"/>
        <family val="2"/>
      </rPr>
      <t>Se relacionan a continuación los soportes de los avances para este mes:
EA: 
1.21-INM-EA-12 Informe final EA Bloque Seco
2.21-INM-EA-07 Informe final EA Bloques Patrón
3.21-INM-EA-01 Informe final EA Determinación de Elementos en Agua Potable
4. Metas Indicador Sinergia y Cuadernillo febrero (Excel)
RCM:
1. Cronograma de actividades de divulgación de la RCM 2022</t>
    </r>
  </si>
  <si>
    <t>Pendiente alcance</t>
  </si>
  <si>
    <r>
      <rPr>
        <sz val="9"/>
        <color rgb="FF000000"/>
        <rFont val="Calibri"/>
        <family val="2"/>
      </rPr>
      <t xml:space="preserve">SSMRC
</t>
    </r>
    <r>
      <rPr>
        <b/>
        <sz val="9"/>
        <color rgb="FF000000"/>
        <rFont val="Calibri"/>
        <family val="2"/>
      </rPr>
      <t xml:space="preserve">Avance en cuantitativo: </t>
    </r>
    <r>
      <rPr>
        <sz val="9"/>
        <color rgb="FF000000"/>
        <rFont val="Calibri"/>
        <family val="2"/>
      </rPr>
      <t xml:space="preserve">No se relaciona avance en el presente mes
</t>
    </r>
    <r>
      <rPr>
        <b/>
        <sz val="9"/>
        <color rgb="FF000000"/>
        <rFont val="Calibri"/>
        <family val="2"/>
      </rPr>
      <t>Para este mes se reporta(n) (número)</t>
    </r>
    <r>
      <rPr>
        <sz val="9"/>
        <color rgb="FF000000"/>
        <rFont val="Calibri"/>
        <family val="2"/>
      </rPr>
      <t xml:space="preserve">: N/A
</t>
    </r>
    <r>
      <rPr>
        <b/>
        <sz val="9"/>
        <color rgb="FF000000"/>
        <rFont val="Calibri"/>
        <family val="2"/>
      </rPr>
      <t>Avance en gestión:</t>
    </r>
    <r>
      <rPr>
        <sz val="9"/>
        <color rgb="FF000000"/>
        <rFont val="Calibri"/>
        <family val="2"/>
      </rPr>
      <t xml:space="preserve"> Durante este mes (marzo) no se realizó ningún taller en el marco de la RCM. Sin embargo, se hará uno en abril y como evidencia de gestión se adjunta la solicitud a comunicaciones para la divulgación del taller y el formato de requisitos para los participantes que es diligenciado por los expertos técnicos que imparten el taller.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r>
      <rPr>
        <sz val="9"/>
        <color rgb="FF000000"/>
        <rFont val="Calibri"/>
        <family val="2"/>
      </rPr>
      <t>Se relacionan a continuación los soportes de los avances de gestión para este mes:
1) Solicitud de comunicación – INM
2) Requisitos para el taller de Metrología de Dureza - RCM</t>
    </r>
  </si>
  <si>
    <r>
      <rPr>
        <sz val="9"/>
        <color rgb="FF000000"/>
        <rFont val="Calibri"/>
        <family val="2"/>
      </rPr>
      <t xml:space="preserve">SSMRC
Avance en cuantitativo: 34
Para este mes se reportan 34 laboratorios acreditados correspondiente a los dos (2) talleres realizados en el marco de la para la Red Colombiana de Metrología así:
1- Taller en Metrología de Dureza (20 de abril de 2022) que fue en modalidad presencial
2- Taller sobre implementación de la ISO 17034:2016 (Del 26 al 29 de abril de 2022) que fue en modalidad virtual
De estos dos (2) talleres se atendieron un total de 47 Laboratorios, de los cuales </t>
    </r>
    <r>
      <rPr>
        <b/>
        <sz val="9"/>
        <color rgb="FF000000"/>
        <rFont val="Calibri"/>
        <family val="2"/>
      </rPr>
      <t xml:space="preserve">34 son Acreditados </t>
    </r>
    <r>
      <rPr>
        <sz val="9"/>
        <color rgb="FF000000"/>
        <rFont val="Calibri"/>
        <family val="2"/>
      </rPr>
      <t xml:space="preserve">que </t>
    </r>
    <r>
      <rPr>
        <b/>
        <sz val="9"/>
        <color rgb="FF000000"/>
        <rFont val="Calibri"/>
        <family val="2"/>
      </rPr>
      <t>se contabilizan para el indicador sinergia</t>
    </r>
    <r>
      <rPr>
        <sz val="9"/>
        <color rgb="FF000000"/>
        <rFont val="Calibri"/>
        <family val="2"/>
      </rPr>
      <t xml:space="preserve"> y 13 No acreditados que suman al cuadernillo territorial.
Soportes:
Se relacionan a continuación los soportes de los avances para este mes:
(Enumerar los soportes que se relacionan en el link Drive)
1. Lista de asistencia al Taller _Implementación de la ISO 17034 2022-04-26
2. Lista de asistencia al Taller _Implementación de la ISO 17034 2022-04-27
3. Lista de asistencia al Taller _Implementación de la ISO 17034 2022-04-28
4. Lista de asistencia al Taller _Implementación de la ISO 17034 2022-04-29
5. Listado de asistencia Taller en Metrología de Dureza 20 abril 2022
6. Metas Indicador Sinergia Abril 2022</t>
    </r>
  </si>
  <si>
    <r>
      <rPr>
        <sz val="9"/>
        <color rgb="FF000000"/>
        <rFont val="Calibri"/>
        <family val="2"/>
      </rPr>
      <t xml:space="preserve">SSMRC
Avance en cuantitativo: N/A
Para el presente mes no se reportan laboratorios acreditados, dado que no se realizaron talleres en el marco de la Red Colombiana de Metrología, no se prestaron servicios de Asistencia Técnica y no se cerraron Ensayos de Aptitud, sin embargo  se relaciona el presente avance de gestión:
</t>
    </r>
    <r>
      <rPr>
        <b/>
        <sz val="9"/>
        <color rgb="FF000000"/>
        <rFont val="Calibri"/>
        <family val="2"/>
      </rPr>
      <t>Red Colombiana de Metrología:</t>
    </r>
    <r>
      <rPr>
        <sz val="9"/>
        <color rgb="FF000000"/>
        <rFont val="Calibri"/>
        <family val="2"/>
      </rPr>
      <t xml:space="preserve"> Se realizó la solicitud a Comunicaciones para el taller a realizar en Automatización: "Generalidades para adquisición de datos en instrumentos de medición"  a través de comunicación serial RS-232 con fecha de inscripción hasta el próximo 13 de junio.
</t>
    </r>
    <r>
      <rPr>
        <b/>
        <sz val="9"/>
        <color rgb="FF000000"/>
        <rFont val="Calibri"/>
        <family val="2"/>
      </rPr>
      <t>Asistencia Técnica:</t>
    </r>
    <r>
      <rPr>
        <sz val="9"/>
        <color rgb="FF000000"/>
        <rFont val="Calibri"/>
        <family val="2"/>
      </rPr>
      <t xml:space="preserve"> A la fecha asistencia técnica está ejecutado el servicio de asesoría Metrológica contratado por ONUDI para cuatro laboratorios  y su realización se da acorde con la disponibilidad del laboratorio y los expertos técnicos del INM
</t>
    </r>
    <r>
      <rPr>
        <b/>
        <sz val="9"/>
        <color rgb="FF000000"/>
        <rFont val="Calibri"/>
        <family val="2"/>
      </rPr>
      <t xml:space="preserve">Ensayos de Aptitud: </t>
    </r>
    <r>
      <rPr>
        <sz val="9"/>
        <color rgb="FF000000"/>
        <rFont val="Calibri"/>
        <family val="2"/>
      </rPr>
      <t>Se envió el informe preliminar a los participantes inscritos del EA  21-INM-EA-10 "Determinación de Plomo en Pinturas".
De igual manera se informa que para el CUADERNILLO TERRITORIAL no se reportan laboratorios no acreditados.                                                                                                             Desde la Red Colombiana de Metrología no se realizó ningún taller dode se hayan atendido laboratorios acreditados ni no acreditados.</t>
    </r>
  </si>
  <si>
    <r>
      <rPr>
        <sz val="9"/>
        <color rgb="FF000000"/>
        <rFont val="Calibri"/>
        <family val="2"/>
      </rPr>
      <t xml:space="preserve">SSMRC
Avance en cuantitativo: 10 
Para este mes se reporta diez (10) laboratorios acreditados así:
</t>
    </r>
    <r>
      <rPr>
        <b/>
        <i/>
        <sz val="9"/>
        <color rgb="FF000000"/>
        <rFont val="Calibri"/>
        <family val="2"/>
      </rPr>
      <t xml:space="preserve">Ensayos de Aptitud 
</t>
    </r>
    <r>
      <rPr>
        <sz val="9"/>
        <color rgb="FF000000"/>
        <rFont val="Calibri"/>
        <family val="2"/>
      </rPr>
      <t xml:space="preserve">junio: Para este mes se culminó el Ensayo de Aptitud para la Determinación de Plomo en Pinturas. 
Donde participaron 5 Laboratorios de los cuales 1 es acreditados y 4 no acreditados.
</t>
    </r>
    <r>
      <rPr>
        <b/>
        <i/>
        <sz val="9"/>
        <color rgb="FF000000"/>
        <rFont val="Calibri"/>
        <family val="2"/>
      </rPr>
      <t xml:space="preserve">Evidencia: </t>
    </r>
    <r>
      <rPr>
        <sz val="9"/>
        <color rgb="FF000000"/>
        <rFont val="Calibri"/>
        <family val="2"/>
      </rPr>
      <t xml:space="preserve">
- Informe Final Pb en Pintura 2022-06-23 firmado LG
- Metas Indicador Sinergia y Cuadernillo-junio
</t>
    </r>
    <r>
      <rPr>
        <b/>
        <i/>
        <sz val="9"/>
        <color rgb="FF000000"/>
        <rFont val="Calibri"/>
        <family val="2"/>
      </rPr>
      <t xml:space="preserve">Red Colombiana de Metrología (RCM)
</t>
    </r>
    <r>
      <rPr>
        <sz val="9"/>
        <color rgb="FF000000"/>
        <rFont val="Calibri"/>
        <family val="2"/>
      </rPr>
      <t xml:space="preserve">junio: De parte de la RCM reportamos que se elaboró el taller "Generalidades para Adquisición de datos en instrumentos de medición a través de comunicación serial RS-232" que fue en modalidad virtual el cual tuvo un alcance de:
11 laboratorios impactados
9 Acreditados 
2 No Acreditados
3 de Bogotá, Cundinamarca
3 de Cartagena, Bolívar
1 de Bucaramanga, Santander
1 de Piedecuesta, Santander
2 de Medellín, Antioquia
1 de Sabaneta, Antioquia
</t>
    </r>
    <r>
      <rPr>
        <b/>
        <i/>
        <sz val="9"/>
        <color rgb="FF000000"/>
        <rFont val="Calibri"/>
        <family val="2"/>
      </rPr>
      <t xml:space="preserve">Evidencias: </t>
    </r>
    <r>
      <rPr>
        <sz val="9"/>
        <color rgb="FF000000"/>
        <rFont val="Calibri"/>
        <family val="2"/>
      </rPr>
      <t xml:space="preserve">
- Lista de asistencia al taller 
- Evaluación de satisfacción del servicio de actividades de divulgación de la RCM 
-Metas Indicador Sinergia y Cuadernillo-junio
</t>
    </r>
    <r>
      <rPr>
        <b/>
        <i/>
        <sz val="9"/>
        <color rgb="FF000000"/>
        <rFont val="Calibri"/>
        <family val="2"/>
      </rPr>
      <t xml:space="preserve">Avance de gestión:
Asistencia Técnica:  </t>
    </r>
    <r>
      <rPr>
        <sz val="9"/>
        <color rgb="FF000000"/>
        <rFont val="Calibri"/>
        <family val="2"/>
      </rPr>
      <t>A la fecha del reporte asistencia técnica continúa prestando el servicio de asesoría metrológica-SAM- con los cuatro laboratorios objeto de este servicio con base en el plan de trabajo concertado, los avances ejecutados por cada laboratorio y la disponibilidad para la realización de actividades, los laboratorios serán reportados una vez se concluya la prestación del SAM.
Por otro lado, para el cuadernillo territorial se reportan seis (6) laboratorios No acreditados.</t>
    </r>
    <r>
      <rPr>
        <b/>
        <sz val="9"/>
        <color rgb="FF000000"/>
        <rFont val="Calibri"/>
        <family val="2"/>
      </rPr>
      <t xml:space="preserve">
</t>
    </r>
  </si>
  <si>
    <r>
      <rPr>
        <sz val="9"/>
        <color rgb="FF000000"/>
        <rFont val="Calibri"/>
        <family val="2"/>
      </rPr>
      <t xml:space="preserve">SSMRC
</t>
    </r>
    <r>
      <rPr>
        <b/>
        <sz val="9"/>
        <color rgb="FF000000"/>
        <rFont val="Calibri"/>
        <family val="2"/>
      </rPr>
      <t>Avance en cuantitativo: 9</t>
    </r>
    <r>
      <rPr>
        <sz val="9"/>
        <color rgb="FF000000"/>
        <rFont val="Calibri"/>
        <family val="2"/>
      </rPr>
      <t xml:space="preserve">
Para este mes se reportan 9 laboratorios acreditados para el Indicador Sinergia y 1 laboratorio no acreditado para el cuadernillo terrriotorial.
Para este mes se culminó el Ensayo de aptitud para la Calibración de termómetro Digital.
Donde participaron 10 Laboratorios de los cuales 9 son acreditados y 1 no acreditado.
</t>
    </r>
    <r>
      <rPr>
        <b/>
        <sz val="9"/>
        <color rgb="FF000000"/>
        <rFont val="Calibri"/>
        <family val="2"/>
      </rPr>
      <t>Soportes:</t>
    </r>
    <r>
      <rPr>
        <sz val="9"/>
        <color rgb="FF000000"/>
        <rFont val="Calibri"/>
        <family val="2"/>
      </rPr>
      <t xml:space="preserve">
-Invitación reunión de cierre INM-EA-09
-Lista de Asistencia - Reunión de cierre EA 21-INM-EA-09
-Presentación de cierre-EA calibración termómetro digital 2022-07-29
-Metas Indicador Sinergia y Cuadernillo-julio-EA
Avances de gestión: 
</t>
    </r>
    <r>
      <rPr>
        <b/>
        <sz val="9"/>
        <color rgb="FF000000"/>
        <rFont val="Calibri"/>
        <family val="2"/>
      </rPr>
      <t>Asistencia Técnica:</t>
    </r>
    <r>
      <rPr>
        <sz val="9"/>
        <color rgb="FF000000"/>
        <rFont val="Calibri"/>
        <family val="2"/>
      </rPr>
      <t xml:space="preserve">
A la fecha del reporte asistencia técnica continúa prestando el servicio de asesoría metrológica-SAM- con cuatro laboratorios con los cuales se han ejecutado horas de acuerdo al plan de trabajo individual concertado, los laboratorios serán reportados una vez se concluya la prestación del SAM.
</t>
    </r>
    <r>
      <rPr>
        <b/>
        <sz val="9"/>
        <color rgb="FF000000"/>
        <rFont val="Calibri"/>
        <family val="2"/>
      </rPr>
      <t xml:space="preserve">Red Colombiana de Metrología: 
</t>
    </r>
    <r>
      <rPr>
        <sz val="9"/>
        <color rgb="FF000000"/>
        <rFont val="Calibri"/>
        <family val="2"/>
      </rPr>
      <t xml:space="preserve">En el cronograma de eventos y talleres de la RCM no hay programado ningún otro taller en lo que queda de la vigencia, sólo quedan pendientes eventos los cuales no se contabilizan para el reporte del indicador de sinergia y cuadernillo territorial; es decir que a partir del presente mes (julio) no se realizaran más reportes en talleres realizados en el marco de la RCM.
Sin embargo, es posible que pueda llegar a salir un taller que no esté programado, pero eso dependerá de las actividades de las áreas misionales del INM por lo que no existe ninguna gestión por realizar, por ahora, con relación a este indicador. De realizarse se informará y se entregará el reporte y soportes correspondientes.
</t>
    </r>
  </si>
  <si>
    <r>
      <rPr>
        <sz val="9"/>
        <color rgb="FF000000"/>
        <rFont val="Calibri"/>
        <family val="2"/>
      </rPr>
      <t xml:space="preserve">SSMRC
</t>
    </r>
    <r>
      <rPr>
        <b/>
        <sz val="9"/>
        <color rgb="FF000000"/>
        <rFont val="Calibri"/>
        <family val="2"/>
      </rPr>
      <t xml:space="preserve"> Avance en cuantitativo: 1</t>
    </r>
    <r>
      <rPr>
        <sz val="9"/>
        <color rgb="FF000000"/>
        <rFont val="Calibri"/>
        <family val="2"/>
      </rPr>
      <t xml:space="preserve">
 Para este mes se reporta 1 laboratorio acreditado para el Indicador Sinergia y no hay reporte para el cuadernillo territorial (laboratorios no acreditados). 
 Donde se culminó el Ensayo de Aptitud para la calibración de bloques patrón, donde participó un (1) laboratorio acreditado.
 Soportes:
 - Informe final EA Bloques Patrón 22-INM-EA-09 Firmado
 - Metas Indicador Sinergia y Cuadernillo agosto(Excel)
</t>
    </r>
    <r>
      <rPr>
        <b/>
        <sz val="9"/>
        <color rgb="FF000000"/>
        <rFont val="Calibri"/>
        <family val="2"/>
      </rPr>
      <t xml:space="preserve"> 
 Avances de gestión: 
 Asistencia Técnica:</t>
    </r>
    <r>
      <rPr>
        <sz val="9"/>
        <color rgb="FF000000"/>
        <rFont val="Calibri"/>
        <family val="2"/>
      </rPr>
      <t xml:space="preserve">
 A la fecha del reporte asistencia técnica continúa prestando el servicio de asesoría metrológica-SAM- con cuatro laboratorios, para el momento de este reporte la ejecución del servicio está sobre el 70 % de las horas asignadas, se continúan con reuniones y acompañamientos de acuerdo con lo planificado en el servicio y se está planificando con cada laboratorio la verificación final de la implementación de cada hoja de ruta o plan de trabajo.
</t>
    </r>
    <r>
      <rPr>
        <b/>
        <sz val="9"/>
        <color rgb="FF000000"/>
        <rFont val="Calibri"/>
        <family val="2"/>
      </rPr>
      <t xml:space="preserve"> 
Red Colombiana de Metrología: </t>
    </r>
    <r>
      <rPr>
        <sz val="9"/>
        <color rgb="FF000000"/>
        <rFont val="Calibri"/>
        <family val="2"/>
      </rPr>
      <t xml:space="preserve">
En el cronograma de eventos y talleres de la RCM no hay programado ningún otro taller en lo que queda de la vigencia.</t>
    </r>
  </si>
  <si>
    <r>
      <rPr>
        <sz val="9"/>
        <color rgb="FF000000"/>
        <rFont val="Calibri"/>
        <family val="2"/>
      </rPr>
      <t xml:space="preserve">SSMRC
Avance en cuantitativo: 0
Se relacionan avances de gestión para el indicador sinergia: 
</t>
    </r>
    <r>
      <rPr>
        <b/>
        <sz val="9"/>
        <color rgb="FF000000"/>
        <rFont val="Calibri"/>
        <family val="2"/>
      </rPr>
      <t xml:space="preserve">Ensayos de Aptitud:
</t>
    </r>
    <r>
      <rPr>
        <sz val="9"/>
        <color rgb="FF000000"/>
        <rFont val="Calibri"/>
        <family val="2"/>
      </rPr>
      <t xml:space="preserve">septiembre: Para este mes se culminó el Ensayo de Aptitud 22-INM-EA-08 Calibración de una balanza - Magnitud Masa, sin embargo, el informe será reportado para el próximo mes dado que aun el cliente no ha pagado y no es posible hasta que esto no ocurra la entrega del documento y el cierre del ensayo. 
En donde participó un (1) laboratorio acreditado, sin embargo, este no se contabiliza dado que es un laboratorio acreditado fuera del País.
</t>
    </r>
    <r>
      <rPr>
        <b/>
        <sz val="9"/>
        <color rgb="FF000000"/>
        <rFont val="Calibri"/>
        <family val="2"/>
      </rPr>
      <t xml:space="preserve">Evidencia: </t>
    </r>
    <r>
      <rPr>
        <sz val="9"/>
        <color rgb="FF000000"/>
        <rFont val="Calibri"/>
        <family val="2"/>
      </rPr>
      <t xml:space="preserve">
- Presentación de reunión de cierre EA 2022-09-27
- Listado de asistencia reunión de cierre EA Bilateral Calibración de IPFNA (2022-09-27)
-Metas Indicador Sinergia y Cuadernillo-septiembre-EA        
</t>
    </r>
    <r>
      <rPr>
        <b/>
        <sz val="9"/>
        <color rgb="FF000000"/>
        <rFont val="Calibri"/>
        <family val="2"/>
      </rPr>
      <t xml:space="preserve">Asistencia Técnica:
</t>
    </r>
    <r>
      <rPr>
        <sz val="9"/>
        <color rgb="FF000000"/>
        <rFont val="Calibri"/>
        <family val="2"/>
      </rPr>
      <t xml:space="preserve">A la fecha del reporte asistencia técnica continúa prestando el servicio de asesoría metrológica-SAM- con cuatro laboratorios: 
-Para el momento de este reporte la ejecución del servicio está sobre el 80 % de las horas asignadas.
-Se continúan con reuniones y acompañamientos en el componente técnico tanto en lo documental como en lo práctico.
-Se planificó y validó con cada laboratorio la disponibilidad en cuanto a la verificación final de la implementación de cada hoja de ruta o plan de trabajo.
</t>
    </r>
    <r>
      <rPr>
        <b/>
        <sz val="9"/>
        <color rgb="FF000000"/>
        <rFont val="Calibri"/>
        <family val="2"/>
      </rPr>
      <t xml:space="preserve">Red Colombiana de Metrología:
</t>
    </r>
    <r>
      <rPr>
        <sz val="9"/>
        <color rgb="FF000000"/>
        <rFont val="Calibri"/>
        <family val="2"/>
      </rPr>
      <t xml:space="preserve">De parte de la RCM no se han realizado talleres que aporten a este indicador.
</t>
    </r>
  </si>
  <si>
    <r>
      <rPr>
        <sz val="9"/>
        <color rgb="FF000000"/>
        <rFont val="Calibri"/>
        <family val="2"/>
      </rPr>
      <t xml:space="preserve">SSMRC
Avance en cuantitativo: 8
Para este mes se reportan ocho (8) laboratorios aacreditados para el indicador sinergía, desagregados de la siguiente manera: 
</t>
    </r>
    <r>
      <rPr>
        <b/>
        <sz val="9"/>
        <color rgb="FF000000"/>
        <rFont val="Calibri"/>
        <family val="2"/>
      </rPr>
      <t xml:space="preserve">Ensayos de Aptitud: </t>
    </r>
    <r>
      <rPr>
        <sz val="9"/>
        <color rgb="FF000000"/>
        <rFont val="Calibri"/>
        <family val="2"/>
      </rPr>
      <t>Para este mes se culminaron dos (2) Ensayo de Aptitud:
1. Ensayo de aptitud para la calibración de un recipiente volumétrico de 20 litros con código 22-INM-EA-01, con 3 laboratorios acreditados
2. Ensayo de Aptitud para la calibración de una Regla Graduada 22-INM-EA-02, con 2 laboratorios acreditados
Para un total de cinco (5) laboratorios ac</t>
    </r>
    <r>
      <rPr>
        <b/>
        <sz val="9"/>
        <color rgb="FF000000"/>
        <rFont val="Calibri"/>
        <family val="2"/>
      </rPr>
      <t xml:space="preserve">reditados.
</t>
    </r>
    <r>
      <rPr>
        <sz val="9"/>
        <color rgb="FF000000"/>
        <rFont val="Calibri"/>
        <family val="2"/>
      </rPr>
      <t xml:space="preserve">
</t>
    </r>
    <r>
      <rPr>
        <b/>
        <sz val="9"/>
        <color rgb="FF000000"/>
        <rFont val="Calibri"/>
        <family val="2"/>
      </rPr>
      <t xml:space="preserve">Evidencia: </t>
    </r>
    <r>
      <rPr>
        <sz val="9"/>
        <color rgb="FF000000"/>
        <rFont val="Calibri"/>
        <family val="2"/>
      </rPr>
      <t xml:space="preserve">
-Informe final EA Reglas Graduadas 22-INM-EA-02 Firmado
-Informe final EA Volumen 22-INM-EA-01 2022-10-14 firmado
- Metas Indicador Sinergia y Cuadernillo-octubre 2022
Nota: En el mes anterior se culminó el Ensayo de aptitud bilateral para la calibración de Instrumento de Pesaje de Funcionamiento No Automático (IPFNA) con código 22-INM-EA-08, y en este reporte se adjunta el informe final .
</t>
    </r>
    <r>
      <rPr>
        <b/>
        <sz val="9"/>
        <color rgb="FF000000"/>
        <rFont val="Calibri"/>
        <family val="2"/>
      </rPr>
      <t>Evidencia:</t>
    </r>
    <r>
      <rPr>
        <sz val="9"/>
        <color rgb="FF000000"/>
        <rFont val="Calibri"/>
        <family val="2"/>
      </rPr>
      <t xml:space="preserve">
-Informe final_EA Bilateral Masa 22-INM-EA-08_2022-10-18 Firmado
</t>
    </r>
    <r>
      <rPr>
        <b/>
        <sz val="9"/>
        <color rgb="FF000000"/>
        <rFont val="Calibri"/>
        <family val="2"/>
      </rPr>
      <t xml:space="preserve">Red Colombiana de Metrología: </t>
    </r>
    <r>
      <rPr>
        <sz val="9"/>
        <color rgb="FF000000"/>
        <rFont val="Calibri"/>
        <family val="2"/>
      </rPr>
      <t xml:space="preserve">Durante el mes de octubre se realizó el taller para proveedores de ensayos de aptitud: socialización de herramientas estadísticas robustas para la determinación de valor asignado en el cual participaron 9 laboratorios (3 acreditados y 6 no acreditados):
</t>
    </r>
    <r>
      <rPr>
        <b/>
        <sz val="9"/>
        <color rgb="FF000000"/>
        <rFont val="Calibri"/>
        <family val="2"/>
      </rPr>
      <t xml:space="preserve">Evidencias: </t>
    </r>
    <r>
      <rPr>
        <sz val="9"/>
        <color rgb="FF000000"/>
        <rFont val="Calibri"/>
        <family val="2"/>
      </rPr>
      <t xml:space="preserve">
- Listado de asistencia taller EA
- Metas Indicador Sinergia y Cuadernillo-octubre 2022</t>
    </r>
    <r>
      <rPr>
        <b/>
        <sz val="9"/>
        <color rgb="FF000000"/>
        <rFont val="Calibri"/>
        <family val="2"/>
      </rPr>
      <t xml:space="preserve">
</t>
    </r>
    <r>
      <rPr>
        <sz val="9"/>
        <color rgb="FF000000"/>
        <rFont val="Calibri"/>
        <family val="2"/>
      </rPr>
      <t xml:space="preserve">
</t>
    </r>
    <r>
      <rPr>
        <b/>
        <sz val="9"/>
        <color rgb="FF000000"/>
        <rFont val="Calibri"/>
        <family val="2"/>
      </rPr>
      <t>Avance en gestión:</t>
    </r>
    <r>
      <rPr>
        <sz val="9"/>
        <color rgb="FF000000"/>
        <rFont val="Calibri"/>
        <family val="2"/>
      </rPr>
      <t xml:space="preserve"> Desde Asistencia Tecnica se relaciona el siguiente avance: a la fecha del reporte asistencia técnica continúa prestando el servicio de asesoría metrológica-SAM- con cuatro laboratorios: 
-La ejecución del servicio está sobre el 90 % de las horas asignadas, 
-Se continúan con reuniones y acompañamientos en el componente técnico tanto en lo documental como en lo práctico
-Se realizó a uno de los cuatro laboratorios la verificación final de la hoja de ruta o plan de trabajo.
Por otro lado, para el cuadernillo territorial (Laboratorios no acreditados) se reporta un total de 11 Laboratorios, seis (6) pertenecientes al taller de la RCM y cinco (5) a Ensayos de Aptitud, como se pueden identificar en el excel adjunto.
</t>
    </r>
  </si>
  <si>
    <r>
      <rPr>
        <sz val="9"/>
        <color rgb="FF000000"/>
        <rFont val="Calibri"/>
        <family val="2"/>
      </rPr>
      <t xml:space="preserve">SSMRC
Para este mes se reportan cuatro (4) laboratorios aacreditados para el indicador sinergía, desagregados de la siguiente manera: 
</t>
    </r>
    <r>
      <rPr>
        <b/>
        <sz val="9"/>
        <color rgb="FF000000"/>
        <rFont val="Calibri"/>
        <family val="2"/>
      </rPr>
      <t>Ensayos de Aptitud:</t>
    </r>
    <r>
      <rPr>
        <sz val="9"/>
        <color rgb="FF000000"/>
        <rFont val="Calibri"/>
        <family val="2"/>
      </rPr>
      <t xml:space="preserve">  Para este mes se culminó el Ensayo de Aptitud de torcómetro de indicación digital 22-INM-EA-05, donde participaron dos (2) laboratorios acreditados.
</t>
    </r>
    <r>
      <rPr>
        <b/>
        <sz val="9"/>
        <color rgb="FF000000"/>
        <rFont val="Calibri"/>
        <family val="2"/>
      </rPr>
      <t xml:space="preserve">Evidencia: 
</t>
    </r>
    <r>
      <rPr>
        <sz val="9"/>
        <color rgb="FF000000"/>
        <rFont val="Calibri"/>
        <family val="2"/>
      </rPr>
      <t xml:space="preserve">- Informe Final 22-INM-EA-05 Firmado
- Metas Indicador Sinergia y Cuadernillo-noviembre 2022
</t>
    </r>
    <r>
      <rPr>
        <b/>
        <sz val="9"/>
        <color rgb="FF000000"/>
        <rFont val="Calibri"/>
        <family val="2"/>
      </rPr>
      <t xml:space="preserve">Asistencia Técnica: </t>
    </r>
    <r>
      <rPr>
        <sz val="9"/>
        <color rgb="FF000000"/>
        <rFont val="Calibri"/>
        <family val="2"/>
      </rPr>
      <t xml:space="preserve">Se reportan dos (2) laboratorios acreditados en el registro de Excel con quienes se concluyó el servicio de asesoría metrológica que se ha estado reportando.
</t>
    </r>
    <r>
      <rPr>
        <b/>
        <sz val="9"/>
        <color rgb="FF000000"/>
        <rFont val="Calibri"/>
        <family val="2"/>
      </rPr>
      <t xml:space="preserve">Evidencia: 
</t>
    </r>
    <r>
      <rPr>
        <sz val="9"/>
        <color rgb="FF000000"/>
        <rFont val="Calibri"/>
        <family val="2"/>
      </rPr>
      <t xml:space="preserve">- Metas Indicador Sinergia y Cuadernillo-noviembre 2022
</t>
    </r>
    <r>
      <rPr>
        <b/>
        <sz val="9"/>
        <color rgb="FF000000"/>
        <rFont val="Calibri"/>
        <family val="2"/>
      </rPr>
      <t>Red Colombiana de Metrología:</t>
    </r>
    <r>
      <rPr>
        <sz val="9"/>
        <color rgb="FF000000"/>
        <rFont val="Calibri"/>
        <family val="2"/>
      </rPr>
      <t xml:space="preserve"> No se realizó ningún taller durante el mes de noviembre. Así mismo, no se tiene programado ya ninguno durante lo que queda de vigencia.
</t>
    </r>
    <r>
      <rPr>
        <b/>
        <sz val="9"/>
        <color rgb="FF000000"/>
        <rFont val="Calibri"/>
        <family val="2"/>
      </rPr>
      <t xml:space="preserve">Avance en gestión: </t>
    </r>
    <r>
      <rPr>
        <sz val="9"/>
        <color rgb="FF000000"/>
        <rFont val="Calibri"/>
        <family val="2"/>
      </rPr>
      <t xml:space="preserve">Desde Asistencia Tecnica se relaciona el siguiente avance: La ejecución del servicio está sobre el 90 % de las horas asignadas
-Se continúan con reuniones y acompañamientos en el componente técnico tanto en lo documental como en lo práctico
-Se está a la espera de la verificación final de la hoja de ruta o plan de trabajo.
Por otro lado, para el cuadernillo territorial (Laboratorios no acreditados) se reporta un total de un (1) Laboratorio,  (1) Ensayos de Aptitud, como se pueden identificar en el excel adjunto.
</t>
    </r>
  </si>
  <si>
    <r>
      <rPr>
        <sz val="9"/>
        <color rgb="FF000000"/>
        <rFont val="Calibri"/>
        <family val="2"/>
      </rPr>
      <t xml:space="preserve">SSMRC
Avance en cuantitativo: 4
Para este mes se reportan 4 Laboratorios acreditados de 2 cierres de Ensayos de Aptitud los cuales conntabilizan para el indicador sinergia y se relacionan de la siguiente manera:
1.22-INM-EA-06 Ensayo de aptitud para la calibración de Espectrofotómetro UV-Vis. Con cuatro (4) laboratorios acreditados 
</t>
    </r>
    <r>
      <rPr>
        <b/>
        <sz val="9"/>
        <color rgb="FF000000"/>
        <rFont val="Calibri"/>
        <family val="2"/>
      </rPr>
      <t xml:space="preserve">Evidencia: </t>
    </r>
    <r>
      <rPr>
        <sz val="9"/>
        <color rgb="FF000000"/>
        <rFont val="Calibri"/>
        <family val="2"/>
      </rPr>
      <t xml:space="preserve">
- Informe Final Espectrofotometro 2022-12-21 Firmado
- 22-INM-EA-04 Informe Final SARS-CoV-2 2022-12-23_firmado
- Metas Indicador Sinergia y Cuadernillo-diciembre 2022
Por otro lado, se realiza el reporte de los laboratorios no acreditados los cuales contabilizan para el cuadernillo territorial así:
</t>
    </r>
    <r>
      <rPr>
        <b/>
        <sz val="9"/>
        <color rgb="FF000000"/>
        <rFont val="Calibri"/>
        <family val="2"/>
      </rPr>
      <t xml:space="preserve">Asistencia Técnica: 
</t>
    </r>
    <r>
      <rPr>
        <sz val="9"/>
        <color rgb="FF000000"/>
        <rFont val="Calibri"/>
        <family val="2"/>
      </rPr>
      <t xml:space="preserve">Se realizo el cierre del servicio de asesoría con los laboratorios ICA, sin embargo, los dos (2) laboratorios del servicios no son acreditados.
Evidencias:
- Correo INM - Informe de verificación AT ONUDI ICA-reunión
- Correo INM - Informe de verificación AT ONUDI ICA
- Acta de reunión de cierre-ICA
-Metas Indicador Sinergia y Cuadernillo-diciembre 2022
Ensayos de Aptitud:
1.22-INM-EA-06 Ensayo de aptitud para la calibración de Espectrofotómetro UV-Vis. Con dos (2) no acreditados. 
2.22-INM-EA-04  ENSAYO DE APTITUD PARA LA DETECCIÓN DE SARS-CoV-2 POR RT-Qpcr. Con ciento diez (110) Lab. No acreditados.
Evidencia: 
- Informe Final Espectrofotometro 2022-12-21 Firmado
- 22-INM-EA-04 Informe Final SARS-CoV-2 2022-12-23_firmado
- Metas Indicador Sinergia y Cuadernillo-diciembre 2022
Total de reporte para cuadernillo territorial: 114
</t>
    </r>
  </si>
  <si>
    <t>https://drive.google.com/drive/folders/16isBrJhATjDBf7hOH90mL0ZG_CQHdvg1?usp=sharing</t>
  </si>
  <si>
    <t>A.5.4</t>
  </si>
  <si>
    <t>Empresas o laboratorios fortalecidos en Departamentos Priorizados</t>
  </si>
  <si>
    <t>Sumatoria de empresas o laboratorios fortalecidos en Departamentos Priorizados</t>
  </si>
  <si>
    <t>Reporte de evaluación, intervención y generación del fortalecimiento en laboratorios</t>
  </si>
  <si>
    <t>SSMRC
PROYECTO UNIÓN EUROPEA , PROYECTO MINCIENCIAS
D.G</t>
  </si>
  <si>
    <r>
      <rPr>
        <sz val="9"/>
        <color rgb="FF000000"/>
        <rFont val="Calibri"/>
        <family val="2"/>
      </rPr>
      <t xml:space="preserve">SSMRC
</t>
    </r>
    <r>
      <rPr>
        <b/>
        <sz val="9"/>
        <color rgb="FF000000"/>
        <rFont val="Calibri"/>
        <family val="2"/>
      </rPr>
      <t xml:space="preserve">Avance en gestión: </t>
    </r>
    <r>
      <rPr>
        <sz val="9"/>
        <color rgb="FF000000"/>
        <rFont val="Calibri"/>
        <family val="2"/>
      </rPr>
      <t>Se realizó la contratación de personal que apoyará el avance y cumplimiento de la meta.</t>
    </r>
  </si>
  <si>
    <r>
      <rPr>
        <sz val="9"/>
        <color rgb="FF000000"/>
        <rFont val="Calibri"/>
        <family val="2"/>
      </rPr>
      <t xml:space="preserve">SSMRC
</t>
    </r>
    <r>
      <rPr>
        <b/>
        <sz val="9"/>
        <color rgb="FF000000"/>
        <rFont val="Calibri"/>
        <family val="2"/>
      </rPr>
      <t>Avance en gestión:</t>
    </r>
    <r>
      <rPr>
        <sz val="9"/>
        <color rgb="FF000000"/>
        <rFont val="Calibri"/>
        <family val="2"/>
      </rPr>
      <t xml:space="preserve"> Se han revisado dos informes de avances tecnicos y financieros los cuales están siendo legalizados al interior de MinCiencias. 
</t>
    </r>
  </si>
  <si>
    <r>
      <rPr>
        <sz val="9"/>
        <color rgb="FF000000"/>
        <rFont val="Calibri"/>
        <family val="2"/>
      </rPr>
      <t xml:space="preserve">SSMRC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0
</t>
    </r>
    <r>
      <rPr>
        <b/>
        <sz val="9"/>
        <color rgb="FF000000"/>
        <rFont val="Calibri"/>
        <family val="2"/>
      </rPr>
      <t>Avance en gestión:</t>
    </r>
    <r>
      <rPr>
        <sz val="9"/>
        <color rgb="FF000000"/>
        <rFont val="Calibri"/>
        <family val="2"/>
      </rPr>
      <t xml:space="preserve">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los resultados del proyectos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adelanto la contratación de 17 y 16 propuestas de proyectos respectivamente. 
De esta manera, durante el mes de marzo Minciencias se encuentra en revisión de 2 conceptos por parte de la supervisión:
1. Concepto de evaluación técnica y financiera Cto 893-2020
2. Concepto de evaluación técnica y financiera Cto 883-2020
Los cuales serán reportados en los siguientes meses.
</t>
    </r>
    <r>
      <rPr>
        <b/>
        <sz val="9"/>
        <color rgb="FF000000"/>
        <rFont val="Calibri"/>
        <family val="2"/>
      </rPr>
      <t xml:space="preserve">Observaciones:
</t>
    </r>
    <r>
      <rPr>
        <sz val="9"/>
        <color rgb="FF000000"/>
        <rFont val="Calibri"/>
        <family val="2"/>
      </rPr>
      <t xml:space="preserve">No se adjuntan soportes 
</t>
    </r>
    <r>
      <rPr>
        <b/>
        <sz val="9"/>
        <color rgb="FF000000"/>
        <rFont val="Calibri"/>
        <family val="2"/>
      </rPr>
      <t xml:space="preserve">Soportes:
</t>
    </r>
    <r>
      <rPr>
        <sz val="9"/>
        <color rgb="FF000000"/>
        <rFont val="Calibri"/>
        <family val="2"/>
      </rPr>
      <t>N/A</t>
    </r>
  </si>
  <si>
    <t>Se sugiere describir el contexto: OK</t>
  </si>
  <si>
    <t xml:space="preserve">SSMRC
Avance en cuantitativo: 2
Para este mes se reporta(n) (número): 2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adelanto la contratación de 17 y 16 propuestas de proyectos respectivamente. 
De esta manera, durante el mes de marzo MinCiencias realizo las revisiones técnicas y financieras necesarias que arrojan como resultado, los siguientes conceptos de supervisión: 
1. Concepto de evaluación técnica y financiera Cto 888-2020
2. Concepto de evaluación técnica y financiera Cto 893-2020
Cabe resaltar que el concepto de evaluación técnica y financiera Cto 883-2020 se encuentra en firma por parte del supervisor, por tanto, este será reportado en el siguiente mes. 
Observaciones:
El concepto de evaluación técnica y financiera del contrato No. 888-2020, se envió a la entidad el 28 de febrero de 2022, sin embargo, el informe cuenta con fecha del año 2021. Esto se debe a los cambios internos que se estaban dando en MinCiencias en su momento de cambios de supervisor; es decir que el concepto se entrego a la entidad en la presente vigencia siendo este un concepto de 2021.
Soportes:
Anexo 1: Concepto de evaluación técnica y financiera Cto 888-2020. 
Anexo 2: Correo de soporte de notificación a la entidad. 
Anexo 3: Concepto de evaluación técnica y financiera Cto 893-2020.
Anexo 4: Oficio remisorio concepto 893-2020.
</t>
  </si>
  <si>
    <t>Observación realizada: Pendiente revisar fechas en las observaciones
Estado: OK</t>
  </si>
  <si>
    <t xml:space="preserve">SSMRC
Avance en cuantitativo: 0
Para este mes se reporta(n) (número): 0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adelantó la contratación de 17 y 16 propuestas de proyectos respectivamente. 
De esta manera, durante el mes de mayo MinCiencias realizó las revisiones técnicas y financieras del contrato de recuperación contingente 883-2020, sin embargo, fue necesario devolver el informe financiero, dado que, la entidad no presentaba ejecución. En conclusión, para este mes no se presenta avance. 
</t>
  </si>
  <si>
    <t xml:space="preserve">SSMRC
Avance en cuantitativo: 0
Para este mes se reporta(n) (número): 0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adelantó la contratación de 17 y 16 propuestas de proyectos respectivamente. 
De esta manera, durante el mes de junio MinCiencias realizó las revisiones técnicas y financieras del contrato de recuperación contingente 883-2020, sin embargo, fue necesario devolver el informe financiero, dado que, la entidad no presentaba ejecución. En conclusión, para este mes no se presenta avance. </t>
  </si>
  <si>
    <t xml:space="preserve">SSMRC
Avance en cuantitativo: 0
Para este mes se reporta(n) (número): 0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adelantó la contratación de 17 y 16 propuestas de proyectos respectivamente. 
De esta manera, durante el mes de julio MinCiencias realizó las revisiones técnicas y financieras del contrato de recuperación contingente No. 883-2020, sin embargo, fue necesario devolver el informe financiero, dado que, la entidad no presentaba ejecución. En conclusión, para este mes no se presenta avance.
</t>
  </si>
  <si>
    <t xml:space="preserve">SSMRC
Avance en cuantitativo: 0
Para este mes se reporta(n) (número): 0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Durante el año 2020 y 2021 se adelantó la contratación de 17 y 16 propuestas de proyectos respectivamente. 
De esta manera, durante el mes de agosto MinCiencias en alianza con el INM realizó las observaciones financieras del contrato de recuperación contingente No. 883-2020 debido a que la entidad sigue reportando la ejecución financiera en cero sin soportes, por lo que fue necesario solicitar el envío de los soportes en cuanto a dicho informe, este ya fue allegado por la entidad ejecutora y se encuentra en revisión por parte de MinCiencias y posteriormente será revisado por el INM. En conclusión, para este mes no se presenta avance.
</t>
  </si>
  <si>
    <t>OK
Observación: 
1) Pendiente incluir soporte.
2) En el último párrafo ajustar "MinCiencias realizó las financieras del contrato" Estado: pendiente
Estado: ajustado</t>
  </si>
  <si>
    <t xml:space="preserve">SSMRC
Avance en cuantitativo: 0
Para este mes se reporta(n) (número): 0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y habilitadas para recibir recursos de cofinanciación. Durante el año 2020 y 2021 se adelantó la contratación de 17 y 16 propuestas de proyectos respectivamente. 
De esta manera, durante el mes de septiembre MinCiencias en alianza con el INM realizó la revisión a las observaciones financieras del Contrato de Financiamiento de Recuperación Contingente No. 883-2020 debido a que la entidad reportaba una ejecución financiera en cero sin soportes. Realizada la revisión al nuevo informe con los respectivos soportes se consolido el concepto de supervisión el cual se encuentra actualmente en firma de MinCiencias. 
En conclusión, para este mes no se presenta avance.
</t>
  </si>
  <si>
    <t xml:space="preserve">SSMRC
Avance en cuantitativo: 1
Avance en gestión: En el marco del Convenio Especial de Cooperación No. 584/002-2021 el cual tiene por objeto “Aunar esfuerzos con el fin de fortalecer las capacidades técnicas y científicas de laboratorios de calibración y ensayo, para ampliar la oferta de servicios metrológicos de acuerdo con las demandas de los sectores productivos en regiones del territorio colombiano”. Como parte de las actividades del convenio, tendientes al cumplimiento de los objetivos, se dio apertura a la convocatoria 888-2020, la cual por objetivo “Conformar un banco de proyectos elegibles para apoyar la implementación y/o acreditación de servicios de calibración o de ensayo en los departamentos priorizados, a través del fortalecimiento de las capacidades metrológicas de los laboratorios, con el propósito de contribuir a la mejora de la productividad y competitividad en el país.” 
Como resultado de la convocatoria, el 20 de noviembre de 2021 se publicó el Banco Definitivo de Elegibles con 87 propuestas de proyectos seleccionadas y habilitadas para recibir recursos de cofinanciación. Durante el año 2020 y 2021 se adelantó la contratación de 17 y 16 propuestas de proyectos respectivamente. 
De esta manera, durante el mes de octubre MinCiencias en alianza con el INM realizó la revisión a las observaciones financieras del Contrato de Financiamiento de Recuperación Contingente No. 883-2020, con base en lo anterior, se consolida y legaliza el concepto de supervisión el pasado 18 de octubre de 2022 y se envía al ejecutor para su revisión. 
En conclusión, para este mes se presenta avance debido a que se reporta el concepto del Contrato de Financiamiento de Recuperación Contingente No. 883-2020. Cabe resaltar que con este último reporte se da por cumplido el indicar “A.5.4. Empresas o laboratorios fortalecidos en Departamentos Priorizados”
Evidencias: 
Anexo 1. Informe de supervision cto 883-2020U SALLEok del 1er y 2do informe.pdf
Anexo 2. Oficio Notificación de Concepto de Supervisión No. 1 y 2 del Cto 883-2020 120221910407841_00001 -ok.pdf
</t>
  </si>
  <si>
    <t>SSMRC
Meta cumplida en el reporte anterior (mes de noviembre)</t>
  </si>
  <si>
    <t>Pendiente</t>
  </si>
  <si>
    <t>SSMRC
Meta cumplida y reportada anteriormente.</t>
  </si>
  <si>
    <t>Pendiente reportar Diciembre SSMRC</t>
  </si>
  <si>
    <t>https://drive.google.com/drive/folders/16jqQF0uvINGxrCZIOstpZONhO9iios-f?usp=sharing</t>
  </si>
  <si>
    <t>B.1.5</t>
  </si>
  <si>
    <t>B. Productividad e Innovación: Aumentar la productividad de las empresas para generar el crecimiento económico y desarrollo empresarial</t>
  </si>
  <si>
    <t>B1. Diseñar e implementar intervenciones que incrementen la productividad de las empresas</t>
  </si>
  <si>
    <t>Estudios de identificación de necesidades metrológicas elaborados para sectores o productos priorizados</t>
  </si>
  <si>
    <t>Número de estudios realizados para la identificación de necesidades y brechas metrológicas en el periodo</t>
  </si>
  <si>
    <t>Producto</t>
  </si>
  <si>
    <t>Estudio de identificación de necesidades y brechas metrológicas en sectores o productos identificados</t>
  </si>
  <si>
    <r>
      <rPr>
        <sz val="9"/>
        <color rgb="FF000000"/>
        <rFont val="Calibri"/>
        <family val="2"/>
      </rPr>
      <t xml:space="preserve">SSMRC
</t>
    </r>
    <r>
      <rPr>
        <b/>
        <sz val="9"/>
        <color rgb="FF000000"/>
        <rFont val="Calibri"/>
        <family val="2"/>
      </rPr>
      <t xml:space="preserve">Avance en gestión: </t>
    </r>
    <r>
      <rPr>
        <sz val="9"/>
        <color rgb="FF000000"/>
        <rFont val="Calibri"/>
        <family val="2"/>
      </rPr>
      <t>Se realizó la contratación del personal que apoyará el avance y cumplimiento de la meta.</t>
    </r>
  </si>
  <si>
    <r>
      <rPr>
        <sz val="9"/>
        <color rgb="FF000000"/>
        <rFont val="Calibri"/>
        <family val="2"/>
      </rPr>
      <t xml:space="preserve">SSMRC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 xml:space="preserve">Observaciones:
</t>
    </r>
    <r>
      <rPr>
        <sz val="9"/>
        <color rgb="FF000000"/>
        <rFont val="Calibri"/>
        <family val="2"/>
      </rPr>
      <t xml:space="preserve">(Describir brevemente las observaciones del reporte)
</t>
    </r>
    <r>
      <rPr>
        <b/>
        <sz val="9"/>
        <color rgb="FF000000"/>
        <rFont val="Calibri"/>
        <family val="2"/>
      </rPr>
      <t xml:space="preserve">Soportes:
</t>
    </r>
    <r>
      <rPr>
        <sz val="9"/>
        <color rgb="FF000000"/>
        <rFont val="Calibri"/>
        <family val="2"/>
      </rPr>
      <t>Se relacionan a continuación los soportes de los avances para este mes:
(Enumerar los soportes que se relacionan en el link Drive)
1) xxxxxxxx
2) xxxxxxx
3) xxxxxxx</t>
    </r>
  </si>
  <si>
    <t>SSM
Avance en cuantitativo: NA
Avance cualitativo:Se realizaron reuniones con la subdirecciones del INM donde asistencia técnica presentó los resultados de la información analizada para diversos sectores productivos con cifras de exportación y producción, esta información se analiza con las subdirecciones del INM y sirve de insumo para tomar inicialmente la decisión de dos productos para estudios de brechas metrológicas en esta vigencia
Avance en gestión: NA
Soporte: presentación</t>
  </si>
  <si>
    <t>SSMRC
Avance en cuantitativo: NA
Avance cualitativo: Con base en las reuniones llevadas a cabo con las subdirecciones se tienen insumos que se están validando con el fin de establecer los productos con los cuales realizarán los estudios, se desarrolló una reunión con asesor de MinCit para la cadena de café con el fin de confirmar que efectivamente se requiere el estudio.
Soportes:
Se relacionan a continuación los soportes de los avances para este mes:
-Reunión Mincit-IBM Café</t>
  </si>
  <si>
    <t>SSMRC
Avance en cuantitativo: NA
Avance en gestión: Con base en la reunión realizada en el mes de abril se procedió a:
 -Recaudar información para validar si efectivamente es posible trabajar en café y autopartes que fue la decisión inicial, a través de análisis de información de escritorio  y bibliografía asociada para ambas cadenas productivas  
-Se realizó reunión con la SMQB y la SSM para verificar el plan de trabajo en café con el MIncit y validar la información obtenida
-Con base en los anteriores insumos se requirió una nueva reunión con la Dirección del INM y la Subdirección de servicios metrológicos en la que se exponen los resultados del recaudo de información, los resultados de la reunión con la subdirecciones señaladas y se expone nuevamente la presentación sobre las posibilidades para la realización de identificación de brechas para el 2022 (basado en resultados de producción y exportación en sectores priorizados)
-Evaluada la información, se define revocar la decisión inicial de café y autopartes y enfocar los esfuerzos de identificación de brechas metrológicas para el 2022 en las cadenas productivas de carne de bovino y plásticos 
Con lo anterior se concluye la definición de proyectos para 2022, entendiendo que se debe aplicar la MIBM para determinar el producto específico y la región a analizar</t>
  </si>
  <si>
    <t>SSMRC
Avance en cuantitativo:NA
Avance en gestión:A partir de la definición de aplicación de la metodología de identificación de brechas metrológicas en productos cárnicos y plásticos se generan los documentos de estudios previos para cada uno.
Soportes:
Correos electrónicos del envío de los estudios previos en plásticos y productos cárnicos</t>
  </si>
  <si>
    <t>SSMRC
Avance en cuantitativo: NA
Avance en gestión: Los estudios previos para cada una de las cadenas productivas de productos cárnicos y plásticos a partir de su primera versión, se ajustan con base en la realización de las siguientes actividades:
-Revisión de cada uno de los documentos con experto externo 
-Reunión para la revisión y validación de ajustes sugeridos por el experto externo
-Generación documentos de estudio previo de las cadenas productivas de productos cárnicos y plástico, ajustados 
Soportes:
(Enumerar los soportes que se relacionan en el link Drive)
1) Correo electrónico- Estudio previo cadena cárnica bovina
2) Invitación-Revisión comentarios Sioux
3) Invitación-reunión estudio previo plásticos
4) Correo electrónico-Ficha Estudio Previo plásticos</t>
  </si>
  <si>
    <t xml:space="preserve">SSMRC
Avance en cuantitativo: NA
Avance en gestión: Los informes fase uno para cada una de las cadenas productivas de productos cárnicos y plásticos se generan con un avance del 40%, los documentos incluyen el análisis entre otros temas de: 
-Estado del arte de la metrología asociada al producto (regulación nacional e internacional, necesidades y capacidades metrológicas)
-Cadena productiva 
-Panorama de I+D+i
-Se realiza para el estudio previo entrevista remota con el Fondo Nacional del Ganado
-Se realiza para el estudio entrevista presencial con Acoplásticos
-Se realiza convocatoria para contratación de experto de producto en cárnicos y plásticos, así como entrevistas para el primer producto
Soportes:
1)Invitación entrevista FEDEGAN
2) Invitación entrevista ACOPLÄSTICOS
3) Pieza gráfica-convocatoria para selección experto producto
</t>
  </si>
  <si>
    <t>SSMRC
Avance en cuantitativo: NA
Avance en gestión: Los documentos de fase uno se finalizan por parte de los contratistas:
-para validación de los expertos de producto a contratar 
-entrevista con director técnico del Instituto Colombiano de Investigación y Capacitación del Plástico y del Caucho
(ICIPC)
Se adelanta la contratación de expertos de producto:
-entrevistas y selección de hojas de vida
-entrega de documentos para revisión por parte de gestión jurídica (cárnicos)
Soportes:
1)Correo de Instituto Nacional de Metrologia - Revisión documentos experto carne bovina-IBM
2) Correo de Instituto Nacional de Metrologia - Versión 1 informe fase 1 cadena cárnica bovina
3) Invitación entrevista experto de producto-carne bovina
4) Invitación experto de producto-plásticos</t>
  </si>
  <si>
    <t xml:space="preserve">SSMRC
Avance en cuantitativo: NA
Avance en gestión: Se ajustan herramientas para el desarrollo de la fase 1 (carne bovina):
-encuesta para “productores de carne bovina congelada y laboratorios de análisis de
alimentos”
-Revisión de fuentes como ISO, AOAC E ICONTEC para ampliar la información del informe
fase 1 necesidades metrológicas de la cadena cárnica bovina.
-Entrevista líder del comité técnico de carne bovina en el ICONTEC en el desarrollo de la fase 1 
Se avanza en trabajo con el experto de producto (plásticos):
-socialización metodología
-acciones a seguir para el desarrollo del estudio
Soportes:
1) Correo de Instituto Nacional de Metrologia - agenda reunión plásticos
2) Correo de Instituto Nacional de Metrologia - Fwd_ Presentación estudio previo plásticos-socialización experto
</t>
  </si>
  <si>
    <t xml:space="preserve">SSMRC
Avance en cuantitativo: NA
Avance en gestión: En cuanto al estudio de identificación de brechas para carnes se tiene un avance del 30 %, con:
-Se ajusta el directorio de laboratorios de ensayo y calibración
-Se genera la encuesta para laboratorio acreditados en fase 2
-Se contrata al experto de producto para carnes
-Se realiza la socialización de la metodología de Identificación de brechas al experto de producto
En cuanto al estudio de identificación de brechas para plásticos de la construcción se tiene un avance del 30 %, con: 
-Envío a comercializadores de encuesta
-Envío encuestas productores
-Entrevista ICONTEC-certificación de producto
-Documentos fase 1: Informe y formatos relacionados
Soportes:
1) Correo de Instituto Nacional de Metrologia - Información solicitada-cárnicos
2)Correo de Instituto Nacional de Metrologia - Soportes-plásticos
</t>
  </si>
  <si>
    <t xml:space="preserve">SSMRC
Avance en cuantitativo: dos estudios
Para este mes se reporta(n) (número): dos estudios, 
-identificación de brechas metrológicas de plásticos para construcción
-identificación de brechas metrológicas de carne bovina congelada
Soportes:
(Enumerar los soportes que se relacionan en el link Drive)
1) Estudio necesidad metrológica-carne bovina congelada
2) Estudio necesidad metrológica plásticos de construcción
</t>
  </si>
  <si>
    <t>https://drive.google.com/drive/folders/1724wgDA0f7qKopyxcq2NOQ9mFXKhdHRB?usp=sharing</t>
  </si>
  <si>
    <t>B.1.4.1</t>
  </si>
  <si>
    <t>Número de Asistencias Técnicas a laboratorios brindadas</t>
  </si>
  <si>
    <t>Plan de Acción Anual - PAA</t>
  </si>
  <si>
    <t>Sumatoria de servicios de Asistencia Técnica a laboratorios brindados</t>
  </si>
  <si>
    <t>Informe de servicios de asistencia brindados</t>
  </si>
  <si>
    <r>
      <rPr>
        <sz val="9"/>
        <color rgb="FF000000"/>
        <rFont val="Calibri"/>
        <family val="2"/>
      </rPr>
      <t xml:space="preserve">SSMRC
</t>
    </r>
    <r>
      <rPr>
        <b/>
        <sz val="9"/>
        <color rgb="FF000000"/>
        <rFont val="Calibri"/>
        <family val="2"/>
      </rPr>
      <t>Avance en gestión:</t>
    </r>
    <r>
      <rPr>
        <sz val="9"/>
        <color rgb="FF000000"/>
        <rFont val="Calibri"/>
        <family val="2"/>
      </rPr>
      <t xml:space="preserve"> Se realizó la contratación de personal que apoyará el avance y cumplimiento de la meta.</t>
    </r>
  </si>
  <si>
    <t>SSMRC
Avance en cuantitativo: NA
Avance cualitativo: a la fecha no se han prestado servicios de asistencia técnica. Se recibieron solicitudes de oferta de 2 laboratorios que están siendo analizadas.
Avance en gestión: NA
Observaciones: NA
Soportes:
1) Formato de seguimiento de servicios M04F005RegistroyseguimientodesolicitudesyserviciosV.3_1-2022</t>
  </si>
  <si>
    <t>SSMRC
Avance en cuantitativo: NA
Avance cualitativo: a la fecha no se han prestado servicios de asistencia técnica. Se recibieron dos solicitudes de oferta, para una de ellas se genera propuesta y la otra está en estudio
Avance en gestión: NA
Observaciones: NA
Soportes:
1) Formato de seguimiento de servicios M04F005RegistroyseguimientodesolicitudesyserviciosV.3_1-2022</t>
  </si>
  <si>
    <t>SSMRC
Avance en cuantitativo: NA
Avance cualitativo: a la fecha no se han prestado asistencias técnicas a laboratorios</t>
  </si>
  <si>
    <t>SSMRC
Avance en cuantitativo:NA
Avance en gestión: A la fecha no se han cerrado servicios prestados a laboratorios</t>
  </si>
  <si>
    <t>SSMRC
Avance en cuantitativo: NA
A la fecha se está ejecutado el servicio de asesoría Metrológica contratado por ONUDI para cuatro laboratorios,  y su realización se da acorde con la disponibilidad del laboratorio y los expertos técnicos del INM las evidencias se entregarán en cuanto se finalice mencionado servicio.Observaciones:
NA
Soportes:
NA</t>
  </si>
  <si>
    <t>Observación realizada: Pendiente Mayor descripción en el avance en gestión. 
Estado: OK</t>
  </si>
  <si>
    <t xml:space="preserve">SSMRC
Avance en cuantitativo: No aplica
Avance en gestión:A la fecha se continúa con el servico de asesoría metrológica para ONUDI con cuatro laboratorios, el avance en la ejecución tiene como insumos: 
-el plan de trabajo individual, 
-el avance de los laboratorios en las actividades y 
-la disponibilidad de estos y los expertos técnicos asignados de la SMQB.
</t>
  </si>
  <si>
    <t xml:space="preserve"> SSMRC
Avance en cuantitativo: 0
Avance en gestión: A la fecha del reporte asistencia técnica continúa prestando el servicio de asesoría metrológica-SAM- con cuatro laboratorios: 
-Para el momento de este reporte la ejecución del servicio está sobre el 70 % de las horas asignadas, 
-Se continúan con reuniones y acompañamientos de acuerdo con lo planificado en el servicio y 
-Se está planificando con cada laboratorio la verificación final de la implementación de cada hoja de ruta o plan de trabajo.
Soportes
a) Correo electrónico servicio INM-ONUDI</t>
  </si>
  <si>
    <t xml:space="preserve">SSMRC
Avance en cuantitativo: NA
Avance en gestión: A la fecha del reporte asistencia técnica continúa prestando el servicio de asesoría metrológica-SAM- con cuatro laboratorios : 
-Para el momento de este reporte la ejecución del servicio está  sobre el 80 % de las horas asignadas, 
-Se continúan con reuniones y acompañamientos en el componente técnico tanto en lo documental como en lo práctico
-Se planificó y validó con cada laboratorio la disponibilidad en cuanto a la verificación final de la implementación de cada hoja de ruta o plan de trabajo.
Soportes:
(Enumerar los soportes que se relacionan en el link Drive)
1) Correo de Instituto Nacional de Metrologia - Propuesta de cronograma horas de asesoria de lNM al ICA - GQSP ONUDI
</t>
  </si>
  <si>
    <t xml:space="preserve">SSMRC
Avance en cuantitativo: NA
Avance en gestión:A la fecha del reporte, asistencia técnica continúa prestando el servicio de asesoría metrológica-SAM- con cuatro laboratorios : 
-La ejecución del servicio está  sobre el 90 % de las horas asignadas, 
-Se continúan con reuniones y acompañamientos en el componente técnico tanto en lo documental como en lo práctico
-Se realizó a uno de los cuatro laboratorios la verificación final de la hoja de ruta o plan de trabajo.
Soportes:
(Enumerar los soportes que se relacionan en el link Drive)
1) Servicio de asistencia técnica INM-ONUDI-Biotrends
2)Servicio de asistencia técnica INM-ONUDI-Biotrends-envío acta
</t>
  </si>
  <si>
    <t xml:space="preserve">SSMRC
Avance en cuantitativo: NA
Avance en gestión: 1. Se reportan dos laboratorios con quienes se concluyó el servicio de asesoría metrológica que se ha estado reportando. 2. Con los dos restantes laboratorios se tiene:
-La ejecución del servicio está  sobre el 90 % de las horas asignadas, 
-Se continúan con reuniones y acompañamientos en el componente técnico tanto en lo documental como en lo práctico
-Se está a la espera de  la verificación final de la hoja de ruta o plan de trabajo.
Soportes:
1)Correo de Instituto Nacional de Metrologia - Fwd_ Servicio de asistencia técnica INM-ONUDI-Biotrends
</t>
  </si>
  <si>
    <t>SSMRC
Avance en cuantitativo: 6 laboratorios
Para este mes se reportan: 6 laboratorios a los que se les prestaron servicios de asistencia técnica, 4 en SAM y 2 en CFE
Soportes:
1) Correo de Instituto Nacional de Metrologia - Informe de verificación AT ONUDI ICA
2) Correo de Instituto Nacional de Metrologia - Informe de verificación AT ONUDI ICA-reunión
3) Correo de Instituto Nacional de Metrologia - Constancias CFE</t>
  </si>
  <si>
    <t>https://drive.google.com/drive/folders/177zubxgzavHlTtTtu_bTjrWXcSuPNAj0?usp=sharing</t>
  </si>
  <si>
    <t>B.1.4.2</t>
  </si>
  <si>
    <t>Número de servicios de Ensayos de Aptitud (EA) prestados</t>
  </si>
  <si>
    <t>Sumatoria de servicios de ensayos de aptitud o comparaciones interlaboratorios iniciadas y publicado el protocolo final</t>
  </si>
  <si>
    <t>Informe de gestión del servicio o protocolo final del ensayo de aptitud publicado</t>
  </si>
  <si>
    <r>
      <rPr>
        <sz val="9"/>
        <color rgb="FF000000"/>
        <rFont val="Calibri"/>
        <family val="2"/>
      </rPr>
      <t xml:space="preserve">SSMRC
</t>
    </r>
    <r>
      <rPr>
        <b/>
        <sz val="9"/>
        <color rgb="FF000000"/>
        <rFont val="Calibri"/>
        <family val="2"/>
      </rPr>
      <t xml:space="preserve">Avance en gestión: </t>
    </r>
    <r>
      <rPr>
        <sz val="9"/>
        <color rgb="FF000000"/>
        <rFont val="Calibri"/>
        <family val="2"/>
      </rPr>
      <t xml:space="preserve"> Se realizó la contratación de personal que apoyará el avance y cumplimiento de la meta.
No se han enviado protocolo finales en este mes.
</t>
    </r>
    <r>
      <rPr>
        <b/>
        <sz val="9"/>
        <color rgb="FF000000"/>
        <rFont val="Calibri"/>
        <family val="2"/>
      </rPr>
      <t xml:space="preserve">Observaciones:
</t>
    </r>
    <r>
      <rPr>
        <sz val="9"/>
        <color rgb="FF000000"/>
        <rFont val="Calibri"/>
        <family val="2"/>
      </rPr>
      <t xml:space="preserve">No se han enviado protocolo finales en este mes
</t>
    </r>
  </si>
  <si>
    <t>SSMRC
Avance en cuantitativo: 1
Para este mes se reporta el envió de un protocolo final Ensayo de aptitud para la calibración de termómetro digital en el intervalo de medición de -20 °C a 200 °C.                                                         
En el marco de la Red Colombiana de Metrología no se realizaron talleres dirigidos a sectores productivos.
Avance en gestión: 
Ensayos de Aptitud: se envió 1 de 9 protocolos finales definidos en el PES, equivalente a un avance del 11.11%                                    
Red Colombiana de Metrología: Se definió y entregó el cronograma de eventos y talleres para la vigencia 2022.
Observaciones:
Se envió protocolo final Ensayo de aptitud para la calibración de termómetro digital en el intervalo de medición de -20 °C a 200 °C a 10 laboratorios participantes.
Soportes:
Se relacionan a continuación los soportes de los avances para este mes:
1) Protocolo final Ensayo de aptitud para la calibración de termómetro digital en el intervalo de medición de -20 °C a 200 °C                                                           
2) Cronograma de eventos y talleres de la RCM 2022</t>
  </si>
  <si>
    <t xml:space="preserve">SSMRC
Avance en cuantitativo: 1
Para este mes se reporta (1): Para este mes se reporta el envió de un protocolo final Ensayo de aptitud para la Determinación de Plomo en Pinturas
Avance en gestión: 
Ensayos de Aptitud: se envió 2 de 9 protocolos finales definidos en el PES, equivalente a un avance del 15%                                    
Observaciones:
Se envió protocolo final Ensayo de aptitud para la Determinación de Plomo en Pintura a 5 laboratorios participantes.
Soportes:
Se relacionan a continuación los soportes de los avances para este mes:
1) Protocolo final Ensayo de aptitud para la Determinación de Plomo en Pinturas                                              
</t>
  </si>
  <si>
    <t xml:space="preserve">SSMRC
Avance en cuantitativo: 1
Para este mes se reporta el envió de un protocolo de un Ensayo de Aptitud para la calibración de un recipiente volumétrico de 20 litros.
Avance en gestión: 
Ensayos de Aptitud: se envió 3 de 9 protocolos finales definidos en el PES, equivalente a un avance del 33%             
Soportes:
Se relacionan a continuación los soportes de los avances para este mes:
1) protocolo de un Ensayo de Aptitud para la calibración de un recipiente volumétrico de 20 litros.
</t>
  </si>
  <si>
    <t xml:space="preserve">SSMRC
Avance en cuantitativo: 0
Avance en gestión: No se han emitido protocolos finales, estan en proceso de elaboración.
</t>
  </si>
  <si>
    <t>SSMRC
Avance en cuantitativo: 1
Para este mes se reporta el envió de un protocolo de un Ensayo de aptitud para la calibración de una regla graduada código: 22-INM-EA-02
Avance en gestión: 
Ensayos de Aptitud: hasta el momento ha enviado 4 de 9 protocolos finales definidos en el PES, equivalente a un avance del 44.44%             
Soportes:
Se relacionan a continuación los soportes de los avances para este mes:
1) protocolo de  de un Ensayo de aptitud para la calibración de una regla graduada código: 22-INM-EA-02.</t>
  </si>
  <si>
    <t>SSMRC
Avance en cuantitativo: 1
Para este mes se reporta el envió de un  Protocolo Final del Ensayo de aptitud bilateral para la calibración de bloques patrón identificado con código 22-INM-EA-09
Avance en gestión: 
Ensayos de Aptitud: hasta el momento ha enviado 5 de 9 protocolos finales definidos en el PES, equivalente a un avance del 56%             
Soportes:
Se relacionan a continuación los soportes de los avances para este mes:
1)  Protocolo Final del Ensayo de aptitud bilateral para la calibración de bloques patrón identificado con código 22-INM-EA-09</t>
  </si>
  <si>
    <t>Avance en cuantitativo: 2
Para este mes se reporta el envió de dos(2) Protocolos Finales
Avance en gestión: 
Ensayos de Aptitud: hasta el momento ha enviado 7 de 9 protocolos finales definidos en el PES, equivalente a un avance del 78%             
Soportes:
Se relacionan a continuación los soportes de los avances para este mes:
1)  Protocolo Final del Ensayo de aptitud para la calibración de un torcómetro digital en el intervalo de 100 N·m a 1 000 N·m identificado con código 22-INM-EA-05
2) Protocolo Final del Ensayo de aptitud bilateral para la calibración de Instrumento de Pesaje de Funcionamiento No Automático (IPFNA) con código 22-INM-EA-08</t>
  </si>
  <si>
    <t xml:space="preserve">Avance en cuantitativo: 3
Para este mes se reporta el envió de tres (3) Protocolos Finales
Avance en gestión: 
Ensayos de Aptitud: Se realiza el reporte de tres (3) protocolos finales para el cumplimiento de la meta, donde a corte del mes de septiembre sumaría la entrega 10 de 9 protocos finales para el indicador del PES; lo que significa que se sobrepasa la meta propuesta del 100%.
Soportes:
Se relacionan a continuación los soportes de los avances para este mes:
1)  Protocolo Final del  Ensayo de Aptitud para la Detección de SARS-CoV-2 identificado con el código 22-INM-EA-04.
2) Protocolo Final del Ensayo de aptitud  para la calibración de un espectrofotómetro UV-Vis  identificado con el código 22-INM-EA-06
3) Protocolo Final del Ensayo de Aptitud para la calibración de una máquina de ensayos a compresión en el intervalo de 200 kN a 1 000 kN identificado con el código 22-INM-EA-10  </t>
  </si>
  <si>
    <t xml:space="preserve">SSMRC
Avance en cuantitativo: 0
Avance en gestión: No se han emitido protocolos finales en este periodo
</t>
  </si>
  <si>
    <t>Cumplida</t>
  </si>
  <si>
    <t>https://drive.google.com/drive/folders/17CPQMRQ5qWd-HYbR8n6HIDhTmglyGC3J?usp=sharing</t>
  </si>
  <si>
    <t>B.1.4.3</t>
  </si>
  <si>
    <t>Número de talleres dirigidos a los sectores productivos (con participación de los laboratorios acreditados) en las regiones para la transferencia de conocimiento en metrología realizados</t>
  </si>
  <si>
    <t>Sumatoria de talleres dirigidos a los sectores productivos (con participación de los laboratorios acreditados) en las regiones para la transferencia de conocimiento en metrología realizados</t>
  </si>
  <si>
    <r>
      <rPr>
        <sz val="9"/>
        <color rgb="FF000000"/>
        <rFont val="Calibri"/>
        <family val="2"/>
      </rPr>
      <t xml:space="preserve">SSMRC (RCM)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t>
    </r>
    <r>
      <rPr>
        <sz val="9"/>
        <color rgb="FF000000"/>
        <rFont val="Calibri"/>
        <family val="2"/>
      </rPr>
      <t xml:space="preserve">: Desde la RCM no se reporta ningún laboratorio asistido para el mejoramiento de sus capacidades
</t>
    </r>
    <r>
      <rPr>
        <b/>
        <sz val="9"/>
        <color rgb="FF000000"/>
        <rFont val="Calibri"/>
        <family val="2"/>
      </rPr>
      <t>Avance en gestión:</t>
    </r>
    <r>
      <rPr>
        <sz val="9"/>
        <color rgb="FF000000"/>
        <rFont val="Calibri"/>
        <family val="2"/>
      </rPr>
      <t xml:space="preserve"> Durante el mes de enero se realizó la contratación de profesionales que van a dedicar su trabajo a la reestructuración de la Red Colombiana de Metrología y apenas se va a iniciar a planear las actividades de la vigencia 2022. Desde el Plan de Acción hay 2 eventos programados para los meses de abril y septiembre desde la SSMRC y se está a la espera del aviso de la SMF y SMQB para los eventos y talleres que se programen desde ahí.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SMF
Avance en cuantitativo: </t>
    </r>
    <r>
      <rPr>
        <sz val="9"/>
        <color rgb="FF000000"/>
        <rFont val="Calibri"/>
        <family val="2"/>
      </rPr>
      <t>0</t>
    </r>
    <r>
      <rPr>
        <b/>
        <sz val="9"/>
        <color rgb="FF000000"/>
        <rFont val="Calibri"/>
        <family val="2"/>
      </rPr>
      <t xml:space="preserve">
Para este mes se reporta(n): </t>
    </r>
    <r>
      <rPr>
        <sz val="9"/>
        <color rgb="FF000000"/>
        <rFont val="Calibri"/>
        <family val="2"/>
      </rPr>
      <t>Desde la SMF en el mes de enero no se prestarón talleres dirigidos a sectores productivos</t>
    </r>
    <r>
      <rPr>
        <b/>
        <sz val="9"/>
        <color rgb="FF000000"/>
        <rFont val="Calibri"/>
        <family val="2"/>
      </rPr>
      <t xml:space="preserve">
Avance en gestión: </t>
    </r>
    <r>
      <rPr>
        <sz val="9"/>
        <color rgb="FF000000"/>
        <rFont val="Calibri"/>
        <family val="2"/>
      </rPr>
      <t xml:space="preserve">Durante el mes de enero se realizó la contratación de profesionales que apoyaran en el desarrollo e impartición de talleres </t>
    </r>
    <r>
      <rPr>
        <b/>
        <sz val="9"/>
        <color rgb="FF000000"/>
        <rFont val="Calibri"/>
        <family val="2"/>
      </rPr>
      <t xml:space="preserve">
Observaciones:
</t>
    </r>
    <r>
      <rPr>
        <sz val="9"/>
        <color rgb="FF000000"/>
        <rFont val="Calibri"/>
        <family val="2"/>
      </rPr>
      <t>Ninguna</t>
    </r>
    <r>
      <rPr>
        <b/>
        <sz val="9"/>
        <color rgb="FF000000"/>
        <rFont val="Calibri"/>
        <family val="2"/>
      </rPr>
      <t xml:space="preserve">
Soportes:
</t>
    </r>
  </si>
  <si>
    <r>
      <rPr>
        <sz val="9"/>
        <color rgb="FF000000"/>
        <rFont val="Calibri"/>
        <family val="2"/>
      </rPr>
      <t xml:space="preserve">SSMRC
Avance en cuantitativo: 0
Desde la SSM no se reportan talleres realizados a sectores productivos.
Observaciones:
Ninguna
Soportes:
N/A
SMF
Avance en cuantitativo: 0
No se han llevado a cabo talleres dirigidos a los sectores productivos 
Avance en gestión: Se esta reestructurando la Red Colombiana de Metrología por lo que los talleres dirigidos a sectores productivos se llevarán a cabo en el segundo semestre del año 
Observaciones:
Ninguna
Soportes:
N/A
SMQB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(Describir brevemente las observaciones del reporte)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 xxxxxxxx
2) xxxxxxx
3) xxxxxxx
</t>
    </r>
  </si>
  <si>
    <r>
      <rPr>
        <sz val="9"/>
        <color rgb="FF000000"/>
        <rFont val="Calibri"/>
        <family val="2"/>
      </rPr>
      <t xml:space="preserve">SSMRC
</t>
    </r>
    <r>
      <rPr>
        <b/>
        <sz val="9"/>
        <color rgb="FF000000"/>
        <rFont val="Calibri"/>
        <family val="2"/>
      </rPr>
      <t xml:space="preserve">Avance en cuantitativo: 0
</t>
    </r>
    <r>
      <rPr>
        <sz val="9"/>
        <color rgb="FF000000"/>
        <rFont val="Calibri"/>
        <family val="2"/>
      </rPr>
      <t xml:space="preserve">Desde la SSM no se reportan talleres dirigidos a sectores productivos.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 xml:space="preserve">Observaciones:
</t>
    </r>
    <r>
      <rPr>
        <sz val="9"/>
        <color rgb="FF000000"/>
        <rFont val="Calibri"/>
        <family val="2"/>
      </rPr>
      <t xml:space="preserve">(Describir brevemente las observaciones del reporte)
</t>
    </r>
    <r>
      <rPr>
        <b/>
        <sz val="9"/>
        <color rgb="FF000000"/>
        <rFont val="Calibri"/>
        <family val="2"/>
      </rPr>
      <t xml:space="preserve">Soportes:
</t>
    </r>
    <r>
      <rPr>
        <sz val="9"/>
        <color rgb="FF000000"/>
        <rFont val="Calibri"/>
        <family val="2"/>
      </rPr>
      <t xml:space="preserve">Se relacionan a continuación los soportes de los avances para este mes:
(Enumerar los soportes que se relacionan en el link Drive)
1) xxxxxxxx
2) xxxxxxx
3) xxxxxxx
SMF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Desde la SMF no se reportan talleres dirigidos a sectores productivos.
</t>
    </r>
    <r>
      <rPr>
        <b/>
        <sz val="9"/>
        <color rgb="FF000000"/>
        <rFont val="Calibri"/>
        <family val="2"/>
      </rPr>
      <t>Avance en gestión:</t>
    </r>
    <r>
      <rPr>
        <sz val="9"/>
        <color rgb="FF000000"/>
        <rFont val="Calibri"/>
        <family val="2"/>
      </rPr>
      <t xml:space="preserve"> se planeó y se gestionó junto con la RCM la realización del taller
“Metrología de dureza”. el cual se va a llevar a cabo en el mes de abril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Se relacionan a continuación los soportes de los avances para  el mes de marzo:
1.  Presentación preliminar Taller “Metrología en dureza”
SMQB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(Describir brevemente las observaciones del reporte)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 xxxxxxxx
2) xxxxxxx
3) xxxxxxx
</t>
    </r>
  </si>
  <si>
    <t xml:space="preserve">SSMRC
Avance en cuantitativo: 2
Para este mes se reportan (2 talleres): Para este mes se reportas dos talleres dirigidos a los sectores productivos en las regiones:                                  
1- Taller en Metrología de Dureza.                             
2- Taller sobre implementación de la ISO 17034-2016
Avance en gestión: 
Observaciones:                                                                                                                
Soportes:
Se relacionan a continuación los soportes de los avances para este mes:
1) Lista de asistencia al Taller en Metrología de Dureza
2) 4 Listas de asistencia al Taller en implementación de la ISO 17034 (4 jornadas diferentes
3) Presentación del Taller en Metrología de Dureza                                                    4) 4 presentaciones del Taller en implementación de la ISO 17034 (4 jornadas diferentes)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t>
  </si>
  <si>
    <t xml:space="preserve">SSMRC 
Avance en cuantitativo: 0 
Avance en gestión: Desde la Red Colombiana de Metrología no se realizó ningún taller donde se hayan atendido laboratorios acreditados ni no acreditados. 
SMF 
Avance en cuantitativo: 0 
Avance en gestión: Durante el mes de Mayo se participó en varias sesiones de planeación de un taller de dos días orientado a laboratorios de Microbiología. Este taller se divulgará a través de uno de los grupos técnicos de la SMQB, donde el Laboratorio de Temperatura y Humedad liderará una de las sesiones Observaciones: Ninguna Soportes: Se relacionan a continuación los soportes de los avances para este mes: 1)presentación preliminar intencionada a presentar en dicho taller. 
</t>
  </si>
  <si>
    <r>
      <rPr>
        <sz val="9"/>
        <color rgb="FF000000"/>
        <rFont val="Calibri"/>
        <family val="2"/>
      </rPr>
      <t xml:space="preserve">SSMRC
Avance en cuantitativo:1
Para este mes se reporta (1): Para este mes se reporta el taller de formación "Generalidades para Adquisición de datos en instrumentos de medición a través de comunicación serial RS-232" que fue en modalidad virtual el cual tuvo un alcance de:
11 laboratorios impactados
9 Acreditados 
2 No Acreditados
3 de Bogotá, Cundinamarca
3 de Cartagena, Bolívar
1 de Bucaramanga, Santander
1 de Piedecuesta, Santander
2 de Medellín, Antioquia
1 de Sabaneta, Antioquia
Evidencias: 
- Lista de asistencia al taller 
- Evaluación de satisfacción del servicio de actividades de divulgación de la RCM 
-Metas Indicador Sinergia y Cuadernillo-junio
Observaciones:
(Describir brevemente las observaciones del reporte)
Soportes:
Se relacionan a continuación los soportes de los avances para este mes:
(Enumerar los soportes que se relacionan en el link Drive)
1) xxxxxxxx
2) xxxxxxx
3) xxxxxxx
</t>
    </r>
    <r>
      <rPr>
        <b/>
        <sz val="9"/>
        <color rgb="FF000000"/>
        <rFont val="Calibri"/>
        <family val="2"/>
      </rPr>
      <t>SMF</t>
    </r>
    <r>
      <rPr>
        <sz val="9"/>
        <color rgb="FF000000"/>
        <rFont val="Calibri"/>
        <family val="2"/>
      </rPr>
      <t xml:space="preserve">
</t>
    </r>
    <r>
      <rPr>
        <b/>
        <sz val="9"/>
        <color rgb="FF000000"/>
        <rFont val="Calibri"/>
        <family val="2"/>
      </rPr>
      <t>Avance en cuantitativo:</t>
    </r>
    <r>
      <rPr>
        <sz val="9"/>
        <color rgb="FF000000"/>
        <rFont val="Calibri"/>
        <family val="2"/>
      </rPr>
      <t xml:space="preserve"> 0
</t>
    </r>
    <r>
      <rPr>
        <b/>
        <sz val="9"/>
        <color rgb="FF000000"/>
        <rFont val="Calibri"/>
        <family val="2"/>
      </rPr>
      <t xml:space="preserve">Para este mes se reporta(n) (número): </t>
    </r>
    <r>
      <rPr>
        <sz val="9"/>
        <color rgb="FF000000"/>
        <rFont val="Calibri"/>
        <family val="2"/>
      </rPr>
      <t xml:space="preserve">No hubieron avances en este mes
</t>
    </r>
    <r>
      <rPr>
        <b/>
        <sz val="9"/>
        <color rgb="FF000000"/>
        <rFont val="Calibri"/>
        <family val="2"/>
      </rPr>
      <t>Avance en gestión:</t>
    </r>
    <r>
      <rPr>
        <sz val="9"/>
        <color rgb="FF000000"/>
        <rFont val="Calibri"/>
        <family val="2"/>
      </rPr>
      <t xml:space="preserve"> No se desarrollarón talleres dirigidos a sectores productivos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Se relacionan a continuación los soportes de los avances para este mes:
1) xxxxxxxx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</si>
  <si>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r>
      <rPr>
        <b/>
        <sz val="9"/>
        <color rgb="FF000000"/>
        <rFont val="Calibri"/>
        <family val="2"/>
      </rPr>
      <t>SSMRC</t>
    </r>
    <r>
      <rPr>
        <sz val="9"/>
        <color rgb="FF000000"/>
        <rFont val="Calibri"/>
        <family val="2"/>
      </rPr>
      <t xml:space="preserve">
Durante este mes no se reportan talleres dirigidos a sectores productivos,
Lo anterior daro que en el cronograma de eventos y </t>
    </r>
    <r>
      <rPr>
        <b/>
        <sz val="9"/>
        <color rgb="FF000000"/>
        <rFont val="Calibri"/>
        <family val="2"/>
      </rPr>
      <t xml:space="preserve">talleres </t>
    </r>
    <r>
      <rPr>
        <sz val="9"/>
        <color rgb="FF000000"/>
        <rFont val="Calibri"/>
        <family val="2"/>
      </rPr>
      <t xml:space="preserve">de la RCM no hay programado ningún otro taller en lo que queda de la vigencia, sólo quedan pendientes eventos los cuales no se contabilizan para el reporte del indicador de sinergia y cuadernillo territorial; es decir que a partir del presente mes (julio) no se realizaran más reportes en talleres realizados en el marco de la RCM.
Sin embargo, es posible que pueda llegar a salir un taller que no esté programado, pero eso dependerá de las actividades de las áreas misionales del INM por lo que no existe ninguna gestión por realizar, por ahora, con relación a este indicador. De realizarse se informará y se entregará el reporte y soportes correspondientes.
SMF
Avance en cuantitativo: 0
Para este mes se reporta(n) (número): No se ha adelantado esta actividad en el mes de julio
Avance en gestión: No se ha adelantado esta actividad en el mes de julio
Observaciones:
Ninguna
Soportes:
Se relacionan a continuación los soportes de los avances para este mes: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</si>
  <si>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t>SSMRC
Durante este mes no se reportan talleres dirigidos a sectores productivos
Lo anterior daro que en el cronograma de eventos y talleres de la RCM no hay programado ningún otro taller en lo que queda de la vigencia</t>
  </si>
  <si>
    <t xml:space="preserve">SSMRC
Avance en cuantitativo:0
Para este mes se reporta(n) (número): 0 talleres dirigidos a los sectores productivos.
Avance en gestión: Durante el mes de septiembre, desde la RCM no se han realizado talleres que aporten a esta actividad.
SMF
Avance en cuantitativo: 1
Para este mes se reporta(n) (número): Para el mes de septiembre se Se realizaron dos presentaciones a sectores productivos en el marco del proyecto GMAP Colombia liderado por ONUDI; 
- el primer taller se realizó en Tumaco - Nariño y fue dirigido a la industria camaronera de esta región, y se realizó los días 19 y 20 de septiembre; 
- el segundo taller se realizó en Neiva - Huila y fue dirigido a la industria de tilapia de la región del Huila, se realizó el día 29 de septiembre. 
Avance en gestión: Ninguno
Observaciones: Ninguna
Soportes:
Se relacionan a continuación los soportes de los avances para este mes:
1) de estas actividades te envío las presentaciones realizadas y 
2) el resultado del taller realizado (Con numero de participantes)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</si>
  <si>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OK
Observación: Pendiente incluir soportes. 
Estado: ajustado</t>
  </si>
  <si>
    <t xml:space="preserve">SSMRC
Avance en cuantitativo: 0
Para este mes se reporta(n) (número): Desde la RCM para este mes no se realizaron talleres dirigidos a los sectores productivos en las regiones
Avance en gestión: N/A
Observaciones:
Soportes:
N/A
SMF
Avance en cuantitativo: 0
Para este mes se reporta(n) (número): Se consolidaron dos actividades tipo taller en las regiones de Tumaco y Neiva para las cadenas productivas de Camarón y Tilapia.
Avance en gestión: Ninguno
Observaciones:
Esta actividad fue liderada por la ONAC y las charlas- taller fueron dades por los laboratorios de Masa y Temperatura y Humedad
Soportes:
Se relacionan a continuación los soportes de los avances para este mes:
(Enumerar los soportes que se relacionan en el link Drive)
1) Informe de comisión
2)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</si>
  <si>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 xml:space="preserve">SSMRC
Avance en cuantitativo: 0
Para este mes se reporta(n) (número): Desde la RCM no se realizaron talleres dirigidos a los laboratorios en las regiones
Avance en gestión: 
Observaciones:
(Describir brevemente las observaciones del reporte)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</si>
  <si>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 xml:space="preserve">SSMRC
Avance en cuantitativo: 0
Para este mes se reporta(n) (número): Cero talleres dirigidos a sectores productivos en las regiones
Avance en gestión: No quedaban talleres pendientes en el cronograma de eventos y talleres.
Observaciones:
(Describir brevemente las observaciones del reporte)
Soportes:
Se relacionan a continuación los soportes de los avances para este mes:
(Enumerar los soportes que se relacionan en el link Drive)
1) xxxxxxxx
2) xxxxxxx
3) xxxxxxx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Se relacionan a continuación los soportes de los avances para este mes: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</si>
  <si>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r>
      <rPr>
        <sz val="9"/>
        <color rgb="FF000000"/>
        <rFont val="Calibri"/>
        <family val="2"/>
      </rPr>
      <t xml:space="preserve"> </t>
    </r>
    <r>
      <rPr>
        <u/>
        <sz val="9"/>
        <color rgb="FF1155CC"/>
        <rFont val="Calibri"/>
        <family val="2"/>
      </rPr>
      <t>https://drive.google.com/drive/folders/17F8ufoy180FXwg5Cvc5876HT2BukhYEv?usp=sharing</t>
    </r>
  </si>
  <si>
    <t>B.1.5.2</t>
  </si>
  <si>
    <t>Programa nacional de asistencia técnica y transferencia de conocimiento orientado a micro, pequeñas y medianas empresas y laboratorios públicos diseñado e implementado</t>
  </si>
  <si>
    <t xml:space="preserve">Porcentaje </t>
  </si>
  <si>
    <t>Porcentaje de avance en el diseño y formulación del programa de asistencia técnica para mipymes</t>
  </si>
  <si>
    <t>Documento de análisis comparativo con programas de asistencia técnica en otros países</t>
  </si>
  <si>
    <t>SSMRC
Avance cuantitativo: 0
Avance cualitativo: Para el desarrollo de esta actividad se cuenta con el apoyo de 1 contratista. Se tuvo una reunión con el contratista para discutir acerca del primer borrador de términos de referencia para escoger a los laboratorios beneficiados y con base en los TRD y la información previa enviada al contratista (Presentaciones y antecedentes del programa) preparar la presentación para la siguiente socialización del PANM.
Observaciones: NA
Soportes:
Se relacionan a continuación los soportes de los avances para este mes:
1) Programación agenda de reunión
2) Clausulado contratista</t>
  </si>
  <si>
    <t xml:space="preserve">SSMRC
Avance en cuantitativo: NA
Avance cualitativo: Para el desarrollo de esta actividad se cuenta con el apoyo de 1 contratista. El contratista da Inicio a la redacción del borrador de los términos de referencia para la convocatoria abierta “Fortalecimiento de capacidades metrológicas de los laboratorios de calibración a través del Programa de Atención a Necesidades Metrológicas – PANM año 2022”. Se realizaron dos reuniones para revisar las propuestas iniciales de criterios a incluir en los términos de referencia y avances en la estructura y redacción del documento 
Soportes: Correos electrónicos/invitaciones google meet
</t>
  </si>
  <si>
    <t>Pendiente soporte documento de Términos de referencia
OK
No es viable adjuntar los términos de referencia porque el documento se encuentra en construcción, y al ser términos de referencia donde se presentarán varios laboratorios no sería conveniente que conocieran la información aún sin ser la versión final.</t>
  </si>
  <si>
    <t>SSMRC
Avance en cuantitativo: NA
Avance cualitativo: Se genera segundo borrador de los términos de referencia para la convocatoria abierta “Fortalecimiento de capacidades metrológicas de los laboratorios de calibración a través del Programa de Atención a Necesidades Metrológicas – PANM año 2022”. con ajustes en la estructura, objetivos, mecanismos y plan de trabajo de la asistencia técnica
Soporte:
El segundo borrador no puede dejarse como evidencia dado que esta convocatoria será abierta a laboratorios y no es conveniente para el proceso que se conozca el documento antes de su publicación oficial.</t>
  </si>
  <si>
    <t>SSMRC
Avance en gestión: -Se entrega un tercer borrador de los términos de referencia para la convocatoria abierta “Fortalecimiento de capacidades metrológicas de los laboratorios de calibración a través del Programa de Atención a Necesidades Metrológicas – PANM año 2022”. con ajustes en el contenido del documento.
-Con base en el documento remitido se realizan dos reuniones con el equipo de trabajo en las que se valida la estructura planteada así como los contenidos específicos, se decide adicionar contenidos y hacer consultas jurídicas específicas</t>
  </si>
  <si>
    <t>SSMRC
Avance en cuantitativo: NA
Avance en gestión: Continuando con el trabajo para generar la estructura del Programa de Atención a Necesidades Metrológicas-PANM 2022 el contratista entrega un primer borrador de la estructura del manual operativo para el piloto del Programa de Atención a Necesidades Metrológicas-PANM
Observaciones:
NA
Soportes:
Correo electrónico de envío de la estructura del manual operativo</t>
  </si>
  <si>
    <t xml:space="preserve">SSMRC
Avance en cuantitativo: NA
Avance en gestión: En el avance del Programa de Atención a Necesidades Metrológicas-PANM el contratista entrega el documento ajustado de manual operativo para el piloto del Programa de Atención a Necesidades Metrológicas-PANM y se realiza la reunión para evaluar los mecanismos posibles para la selección de laboratorios que participarán en el Programa de Atención a Necesidades Metrológicas-PANM
Soportes:
1)Correo electrónico- Versión 1 del Manual Operativo del PANM
2) Invitación reunión PANM
</t>
  </si>
  <si>
    <t>SSMRC
Avance en cuantitativo: NA
Avance en gestión:  El contratista entrega el formato seguimiento a plan de acción, herramienta para revisión que se utilizará para evaluar el avance de cada laboratorio en el plan de trabajo generado.
Soportes:
1) Correo electrónico-entrega soporte Rafael</t>
  </si>
  <si>
    <t>SSMRC
Avance en cuantitativo: NA
Avance en gestión: -Se estructura el esquema para el programa: en evaluación de capacidad metrológica, priorización de
problemas y definición de plan de trabajo así como el acompañamiento y seguimiento basados cada uno de estos elementos en responsables, estrategia e impacto.
-El esquema propuesto se verifica con el equipo de trabajo en dos reuniones para tal fin
-Se establece el perfil de experto a trabajar en la ejecución del PANM 
Observaciones:
Soportes:
1)Correo de Instituto Nacional de Metrologia - Propuesta esquema piloto PANM
2) Invitación avance manual operativo-PANM
3) Invitación continuidad Mipymes</t>
  </si>
  <si>
    <t>SSMRC
Avance en cuantitativo: No aplica
Avance en gestión: Para el avance del programa de atención a necesidades metrológicas-PANM:
- Se realizan reuniones con el equipo de trabajo para enfocar el esquema base para el desarrollo del manual operativo verificando el perfil planteado,las actividades de ejecución, los tiempos asociados, así como los riesgos y los controles asociados y herramientas del SIG
-Entrega del esquema base 
-Entrega manual operativo desarrollado hasta la evaluación de capacidad metrológica-ECM para validación con el equipo de trabajo
Soportes:
1) Correo de Instituto Nacional de Metrologia - Esquema Manual Operativo-1
2) Correo de Instituto Nacional de Metrologia - Esquema Manual Operativo-2
3) Invitación 2022-10-14-Esquema-manual
4) Invitación 2022-10-28-Esquema-manual
5 ) Correo de Instituto Nacional de Metrologia - Seguimiento a manual operativo</t>
  </si>
  <si>
    <t>SSMRC
Avance en cuantitativo: NA
Avance en gestión:-Se ajusta y entrega el esquema final del manual operativo
-Se ajusta manual operativo modificando las políticas y lineamientos generales, así como la implementación del PANM con planificación y ejecución
-Se entrega formato de plan de formación para revisión
-Se entrega formato ajustado de plan de acción para revisión
Soportes:
(Enumerar los soportes que se relacionan en el link Drive)
1)Correo de Instituto Nacional de Metrologia - Manual operativo v2
2) Correo de Instituto Nacional de Metrologia - Formato Plan de formacion
3) Correo de Instituto Nacional de Metrologia - Formato Plan de Acción</t>
  </si>
  <si>
    <t>SSMRC
Avance en cuantitativo: Se entrega manual operativo, plan de formación y seguimiento plan de acción
Para este mes se reportan: 3 documentos
Soportes:
1) Manual Operativo PANM-Final
2) Seguimiento Plan de Accion-final
3)Plan de Formación-final</t>
  </si>
  <si>
    <t>Pendiente reportar la magnitud. La meta del año es el 15% restante del 100% programado en el cuatrienio.</t>
  </si>
  <si>
    <t>https://drive.google.com/drive/folders/17FJEt9u4GqMuqRviYxlZy-70NTRA7JX-?usp=sharing</t>
  </si>
  <si>
    <t>E.3.4.1</t>
  </si>
  <si>
    <t>E. Nuevas Fuentes de Crecimiento: Lograr crecimientos disruptivos en sectores con impacto significativo en el PIB y en el empleo</t>
  </si>
  <si>
    <t>E3. Expandir y diversificar la oferta exportable, a partir del aprovechamiento de las ventajas competitivas regionales y los TLCs vigentes</t>
  </si>
  <si>
    <t>Materiales de referencia nuevos para comercializar</t>
  </si>
  <si>
    <t>Sumatoria del número de materiales de referencia nuevos y de ítems de Ensayo de Aptitud desarrollados.</t>
  </si>
  <si>
    <t>Informe de producción de Materiales de Referencia  y publicación en página web el material</t>
  </si>
  <si>
    <t>SMQB</t>
  </si>
  <si>
    <r>
      <rPr>
        <sz val="9"/>
        <color rgb="FF000000"/>
        <rFont val="Calibri"/>
        <family val="2"/>
      </rPr>
      <t xml:space="preserve">SMQB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0
</t>
    </r>
    <r>
      <rPr>
        <b/>
        <sz val="9"/>
        <color rgb="FF000000"/>
        <rFont val="Calibri"/>
        <family val="2"/>
      </rPr>
      <t xml:space="preserve">Avance en gestión: </t>
    </r>
    <r>
      <rPr>
        <sz val="9"/>
        <color rgb="FF000000"/>
        <rFont val="Calibri"/>
        <family val="2"/>
      </rPr>
      <t xml:space="preserve">Se adelantaron las contrataciones realcionadas con adquisición de algunos materiales y reactivos, servicios de mantenimientod eequipos y personal por presatacion de servicios para la ejecucion de esta actividad.  
</t>
    </r>
    <r>
      <rPr>
        <b/>
        <sz val="9"/>
        <color rgb="FF000000"/>
        <rFont val="Calibri"/>
        <family val="2"/>
      </rPr>
      <t>Observaciones:</t>
    </r>
    <r>
      <rPr>
        <sz val="9"/>
        <color rgb="FF000000"/>
        <rFont val="Calibri"/>
        <family val="2"/>
      </rPr>
      <t xml:space="preserve">
Se entrega registro de RP con las contrataciones de la SMQB
</t>
    </r>
    <r>
      <rPr>
        <b/>
        <sz val="9"/>
        <color rgb="FF000000"/>
        <rFont val="Calibri"/>
        <family val="2"/>
      </rPr>
      <t>Soportes:</t>
    </r>
    <r>
      <rPr>
        <sz val="9"/>
        <color rgb="FF000000"/>
        <rFont val="Calibri"/>
        <family val="2"/>
      </rPr>
      <t xml:space="preserve">
Se relacionan a continuación los soportes de los avances para este mes:
1) Registro de RP con las contrataciones de la SMQB
</t>
    </r>
  </si>
  <si>
    <r>
      <rPr>
        <sz val="9"/>
        <color rgb="FF000000"/>
        <rFont val="Calibri"/>
        <family val="2"/>
      </rPr>
      <t xml:space="preserve">SMQB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0
</t>
    </r>
    <r>
      <rPr>
        <b/>
        <sz val="9"/>
        <color rgb="FF000000"/>
        <rFont val="Calibri"/>
        <family val="2"/>
      </rPr>
      <t>Avance en gestión:</t>
    </r>
    <r>
      <rPr>
        <sz val="9"/>
        <color rgb="FF000000"/>
        <rFont val="Calibri"/>
        <family val="2"/>
      </rPr>
      <t xml:space="preserve"> Se realizó la programación de la producción de los materiales de referencia nuevos en: contaminantes en labial, mercurio total en peces y metil mercurio total en peces
</t>
    </r>
    <r>
      <rPr>
        <b/>
        <sz val="9"/>
        <color rgb="FF000000"/>
        <rFont val="Calibri"/>
        <family val="2"/>
      </rPr>
      <t>Observaciones:</t>
    </r>
    <r>
      <rPr>
        <sz val="9"/>
        <color rgb="FF000000"/>
        <rFont val="Calibri"/>
        <family val="2"/>
      </rPr>
      <t xml:space="preserve">
Programa de producción
</t>
    </r>
    <r>
      <rPr>
        <b/>
        <sz val="9"/>
        <color rgb="FF000000"/>
        <rFont val="Calibri"/>
        <family val="2"/>
      </rPr>
      <t>Soportes:</t>
    </r>
    <r>
      <rPr>
        <sz val="9"/>
        <color rgb="FF000000"/>
        <rFont val="Calibri"/>
        <family val="2"/>
      </rPr>
      <t xml:space="preserve">
Se relacionan a continuación los soportes de los avances para este mes:
1) Progrma de producción de materiales de referencia de la SMQB. 
2) xxxxxxx
3) xxxxxxx
</t>
    </r>
  </si>
  <si>
    <r>
      <rPr>
        <sz val="9"/>
        <color rgb="FF000000"/>
        <rFont val="Calibri"/>
        <family val="2"/>
      </rPr>
      <t xml:space="preserve">SMQB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Ninguno
</t>
    </r>
    <r>
      <rPr>
        <b/>
        <sz val="9"/>
        <color rgb="FF000000"/>
        <rFont val="Calibri"/>
        <family val="2"/>
      </rPr>
      <t>Avance en gestión:</t>
    </r>
    <r>
      <rPr>
        <sz val="9"/>
        <color rgb="FF000000"/>
        <rFont val="Calibri"/>
        <family val="2"/>
      </rPr>
      <t xml:space="preserve"> Se realizó la aprobación del programa de produccion de MR
</t>
    </r>
    <r>
      <rPr>
        <b/>
        <sz val="9"/>
        <color rgb="FF000000"/>
        <rFont val="Calibri"/>
        <family val="2"/>
      </rPr>
      <t>Observaciones:</t>
    </r>
    <r>
      <rPr>
        <sz val="9"/>
        <color rgb="FF000000"/>
        <rFont val="Calibri"/>
        <family val="2"/>
      </rPr>
      <t xml:space="preserve">
acta de aprobación del progrma de producción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1)acta de aprobacion del programa de producción. 
2) xxxxxxx
3) xxxxxxx
</t>
    </r>
  </si>
  <si>
    <t>Pendiente cargar soporte. No está en la carpeta Drive: OK</t>
  </si>
  <si>
    <t xml:space="preserve">SMQB
Avance en cuantitativo: 0 
Para este mes se reporta(n) (número): No se reportan
Avance en gestión: Se realizó monitoreo para la estabilidad a largo plazo del material de referencia de Mercurio en harina de pescado. 
Observaciones: Hoja de Excel con los datos del monitoreo de la estabilidad a largo plazo del MR 
Soportes: 
Se relacionan a continuación los soportes de los avances para este mes: (Enumerar los soportes que se relacionan en el link Drive) 
1) Hoja de Excel con datos de monitoreo de estabilidad a Largo Plazo.
</t>
  </si>
  <si>
    <t xml:space="preserve">SMQB
Avance en cuantitativo: 0 
Para este mes se reporta(n) (número): No se reportan
Avance en gestión: Se realizó presentación ante la mesa técnico científica del plan de producción del material de referencia de Mercurio en harina de pescado. 
Observaciones: Acta de reunión de la mesa técnico científica de la SMQB 
Soportes: 
Se relacionan a continuación los soportes de los avances para este mes: (Enumerar los soportes que se relacionan en el link Drive) 
1) Acta de reunión de la mesa técnico científica de la SMQB.
2) xxxxxxx
3) xxxxxxx
</t>
  </si>
  <si>
    <t>SMQB
Avance en cuantitativo: 0 
Para este mes se reporta(n) (número): No se reportan
Avance en gestión: Se realizó actualización del plan de gestión de laboratorios como consecuencia de la aprobación de la mesa técnico científica del plan de producción del material de referencia de Mercurio en harina de pescado. 
Observaciones: Formato del plan de gestión de laboratorios de la SMQB
Soportes: 
Se relacionan a continuación los soportes de los avances para este mes: (Enumerar los soportes que se relacionan en el link Drive) 
1) Formato del plan de gestión de laboratorios de la SMQB.
2) xxxxxxx
3) xxxxxxx</t>
  </si>
  <si>
    <t xml:space="preserve">SMQB
Avance en cuantitativo: 1 
Para este mes se reporta(n) (número): 1 MRC de Hg en Harina de pescado
Avance en gestión: Se produjo el del material de referencia certificado de Mercurio en harina de pescado. 
Observaciones: Informe de producción del MRC y pantallazo del MRC en la oferta de servicios de la página del INM
Soportes: 
Se relacionan a continuación los soportes de los avances para este mes: (Enumerar los soportes que se relacionan en el link Drive) 
1) Informe de producción del MRC.
2) Pantallazo del MRC en la oferta de servicios de la página del INM
3) xxxxxxx
</t>
  </si>
  <si>
    <r>
      <rPr>
        <sz val="9"/>
        <color rgb="FF000000"/>
        <rFont val="Calibri"/>
        <family val="2"/>
      </rPr>
      <t xml:space="preserve">SMQB </t>
    </r>
    <r>
      <rPr>
        <b/>
        <sz val="9"/>
        <color rgb="FF000000"/>
        <rFont val="Calibri"/>
        <family val="2"/>
      </rPr>
      <t>Cumplió la meta el mes pasado</t>
    </r>
    <r>
      <rPr>
        <sz val="9"/>
        <color rgb="FF000000"/>
        <rFont val="Calibri"/>
        <family val="2"/>
      </rPr>
      <t xml:space="preserve">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</si>
  <si>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r>
      <rPr>
        <sz val="9"/>
        <color rgb="FF000000"/>
        <rFont val="Calibri"/>
        <family val="2"/>
      </rPr>
      <t xml:space="preserve">SMQB </t>
    </r>
    <r>
      <rPr>
        <b/>
        <sz val="9"/>
        <color rgb="FF000000"/>
        <rFont val="Calibri"/>
        <family val="2"/>
      </rPr>
      <t>Cumplió la meta en el mes de julio</t>
    </r>
    <r>
      <rPr>
        <sz val="9"/>
        <color rgb="FF000000"/>
        <rFont val="Calibri"/>
        <family val="2"/>
      </rPr>
      <t xml:space="preserve">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r>
  </si>
  <si>
    <t xml:space="preserve">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</si>
  <si>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https://drive.google.com/drive/folders/17H5wMMtD8yU58AexiqmR94Tta3nznr-Q?usp=sharing</t>
  </si>
  <si>
    <t>E.3.4.3</t>
  </si>
  <si>
    <t>Nuevos cursos de capacitación</t>
  </si>
  <si>
    <t>Sumatoria del número de cursos de capacitación nuevos en metrología</t>
  </si>
  <si>
    <t>Listado de asistentes o informe de evaluación y seguimiento</t>
  </si>
  <si>
    <t>SSMRC
SMF</t>
  </si>
  <si>
    <r>
      <rPr>
        <sz val="9"/>
        <color rgb="FF000000"/>
        <rFont val="Calibri"/>
        <family val="2"/>
      </rPr>
      <t xml:space="preserve">SSMRC
</t>
    </r>
    <r>
      <rPr>
        <b/>
        <sz val="9"/>
        <color rgb="FF000000"/>
        <rFont val="Calibri"/>
        <family val="2"/>
      </rPr>
      <t xml:space="preserve">Avance en gestión: </t>
    </r>
    <r>
      <rPr>
        <sz val="9"/>
        <color rgb="FF000000"/>
        <rFont val="Calibri"/>
        <family val="2"/>
      </rPr>
      <t xml:space="preserve">Se realizó la contratación de personal que apoyará el avance y cumplimiento de la meta.
</t>
    </r>
    <r>
      <rPr>
        <b/>
        <sz val="9"/>
        <color rgb="FF000000"/>
        <rFont val="Calibri"/>
        <family val="2"/>
      </rPr>
      <t>SMF</t>
    </r>
    <r>
      <rPr>
        <sz val="9"/>
        <color rgb="FF000000"/>
        <rFont val="Calibri"/>
        <family val="2"/>
      </rPr>
      <t xml:space="preserve">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0 cursos de capacitación nuevos
</t>
    </r>
    <r>
      <rPr>
        <b/>
        <sz val="9"/>
        <color rgb="FF000000"/>
        <rFont val="Calibri"/>
        <family val="2"/>
      </rPr>
      <t xml:space="preserve">Avance en gestión: </t>
    </r>
    <r>
      <rPr>
        <sz val="9"/>
        <color rgb="FF000000"/>
        <rFont val="Calibri"/>
        <family val="2"/>
      </rPr>
      <t xml:space="preserve">Se contrato profesionales para el desarrollo de nuevo curso de capacitación
</t>
    </r>
    <r>
      <rPr>
        <b/>
        <sz val="9"/>
        <color rgb="FF000000"/>
        <rFont val="Calibri"/>
        <family val="2"/>
      </rPr>
      <t>Observaciones:</t>
    </r>
    <r>
      <rPr>
        <sz val="9"/>
        <color rgb="FF000000"/>
        <rFont val="Calibri"/>
        <family val="2"/>
      </rPr>
      <t xml:space="preserve">
Ninguna
</t>
    </r>
  </si>
  <si>
    <r>
      <rPr>
        <sz val="9"/>
        <color rgb="FF000000"/>
        <rFont val="Calibri"/>
        <family val="2"/>
      </rPr>
      <t xml:space="preserve">SSMRC
</t>
    </r>
    <r>
      <rPr>
        <b/>
        <sz val="9"/>
        <color rgb="FF000000"/>
        <rFont val="Calibri"/>
        <family val="2"/>
      </rPr>
      <t>Avance en cuantitativo: Rediseño "Conceptos Bâsicos en Metrologìa Quìmica</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Se adelantaron dos encuentros (22 y 28 de febrero), con el fin de avanzar en el diseño metodológico y pedagógico, a través de la revisión y estructuración del material existente, así como la formación en metodologías pedagógicas y de aprendizaje. 
</t>
    </r>
    <r>
      <rPr>
        <b/>
        <sz val="9"/>
        <color rgb="FF000000"/>
        <rFont val="Calibri"/>
        <family val="2"/>
      </rPr>
      <t xml:space="preserve">Observaciones:
</t>
    </r>
    <r>
      <rPr>
        <sz val="9"/>
        <color rgb="FF000000"/>
        <rFont val="Calibri"/>
        <family val="2"/>
      </rPr>
      <t xml:space="preserve">Avance en la determinaciòn de Matriz de Trabajo
</t>
    </r>
    <r>
      <rPr>
        <b/>
        <sz val="9"/>
        <color rgb="FF000000"/>
        <rFont val="Calibri"/>
        <family val="2"/>
      </rPr>
      <t xml:space="preserve">Soportes:
</t>
    </r>
    <r>
      <rPr>
        <sz val="9"/>
        <color rgb="FF000000"/>
        <rFont val="Calibri"/>
        <family val="2"/>
      </rPr>
      <t xml:space="preserve">Se relacionan a continuación los soportes de los avances para este mes:
(Enumerar los soportes que se relacionan en el link Drive)
1) xxxxxxxx
2) xxxxxxx
3) xxxxxxx
SMF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Se esta realizando la gestión para el desarrollo de nuevos cursos 
</t>
    </r>
    <r>
      <rPr>
        <b/>
        <sz val="9"/>
        <color rgb="FF000000"/>
        <rFont val="Calibri"/>
        <family val="2"/>
      </rPr>
      <t>Avance en gestión:</t>
    </r>
    <r>
      <rPr>
        <sz val="9"/>
        <color rgb="FF000000"/>
        <rFont val="Calibri"/>
        <family val="2"/>
      </rPr>
      <t xml:space="preserve"> Se llevó a cabo curso piloto "Conceptos y Fundamentos en Metrología Física" del 14 al 18 de febrero de 2022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Se relacionan a continuación los soportes de los avances para este mes
1) E-mail con la bienvenidad y tematica del curso
2) E-mail invitación curso
3) xxxxxxx</t>
    </r>
  </si>
  <si>
    <r>
      <rPr>
        <sz val="9"/>
        <color rgb="FF000000"/>
        <rFont val="Calibri"/>
        <family val="2"/>
      </rPr>
      <t xml:space="preserve">SSMRC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0
</t>
    </r>
    <r>
      <rPr>
        <b/>
        <sz val="9"/>
        <color rgb="FF000000"/>
        <rFont val="Calibri"/>
        <family val="2"/>
      </rPr>
      <t>Avance en gestión:</t>
    </r>
    <r>
      <rPr>
        <sz val="9"/>
        <color rgb="FF000000"/>
        <rFont val="Calibri"/>
        <family val="2"/>
      </rPr>
      <t xml:space="preserve"> Rediseño "Conceptos Básicos en Metrología Química" Para el rediseño del curso se han realizado sesiones pedagógicas personalizadas que han permitido avanzar en los documentos de rediseño del curso así como generar una mejor cualificación en pedagogía por parte de los expertos temáticas.
En estas capacitaciones personalizadas, se ha trabajado de forma teórico práctica los insumos necesarios para el rediseño: 
Diseño pedagógico, Metodologías de aprendizaje, Diseño de competencias, Resultados de aprendizaje, Estudio de mercado
</t>
    </r>
    <r>
      <rPr>
        <b/>
        <sz val="9"/>
        <color rgb="FF000000"/>
        <rFont val="Calibri"/>
        <family val="2"/>
      </rPr>
      <t xml:space="preserve">Soportes:
</t>
    </r>
    <r>
      <rPr>
        <sz val="9"/>
        <color rgb="FF000000"/>
        <rFont val="Calibri"/>
        <family val="2"/>
      </rPr>
      <t xml:space="preserve">Se relacionan a continuación los soportes de los avances para este mes:
1) Prospección  para el diseño del curso conceptos basicos metrologia quimica
2. Formato Diseño Metodologico Cursos
SMF
</t>
    </r>
    <r>
      <rPr>
        <b/>
        <sz val="9"/>
        <color rgb="FF000000"/>
        <rFont val="Calibri"/>
        <family val="2"/>
      </rPr>
      <t xml:space="preserve">Avance en cuantitativo: </t>
    </r>
    <r>
      <rPr>
        <sz val="9"/>
        <color rgb="FF000000"/>
        <rFont val="Calibri"/>
        <family val="2"/>
      </rPr>
      <t xml:space="preserve">0
</t>
    </r>
    <r>
      <rPr>
        <b/>
        <sz val="9"/>
        <color rgb="FF000000"/>
        <rFont val="Calibri"/>
        <family val="2"/>
      </rPr>
      <t xml:space="preserve">Para este mes se reporta(n) (número): </t>
    </r>
    <r>
      <rPr>
        <sz val="9"/>
        <color rgb="FF000000"/>
        <rFont val="Calibri"/>
        <family val="2"/>
      </rPr>
      <t xml:space="preserve">La SMF ha desarrollado 0 nuevos cursos 
</t>
    </r>
    <r>
      <rPr>
        <b/>
        <sz val="9"/>
        <color rgb="FF000000"/>
        <rFont val="Calibri"/>
        <family val="2"/>
      </rPr>
      <t>Avance en gestión:</t>
    </r>
    <r>
      <rPr>
        <sz val="9"/>
        <color rgb="FF000000"/>
        <rFont val="Calibri"/>
        <family val="2"/>
      </rPr>
      <t xml:space="preserve"> Actualmente se definieron las nuevas temáticas a tratar en el marco del rediseño del Curso de Metrología de Temperatura y Humedad ofertado dentro de la parrilla de servicios del INM
</t>
    </r>
    <r>
      <rPr>
        <b/>
        <sz val="9"/>
        <color rgb="FF000000"/>
        <rFont val="Calibri"/>
        <family val="2"/>
      </rPr>
      <t>Observaciones:</t>
    </r>
    <r>
      <rPr>
        <sz val="9"/>
        <color rgb="FF000000"/>
        <rFont val="Calibri"/>
        <family val="2"/>
      </rPr>
      <t xml:space="preserve">
Ninguna </t>
    </r>
    <r>
      <rPr>
        <b/>
        <sz val="9"/>
        <color rgb="FF000000"/>
        <rFont val="Calibri"/>
        <family val="2"/>
      </rPr>
      <t xml:space="preserve">
Soportes:</t>
    </r>
    <r>
      <rPr>
        <sz val="9"/>
        <color rgb="FF000000"/>
        <rFont val="Calibri"/>
        <family val="2"/>
      </rPr>
      <t xml:space="preserve">
Se relacionan a continuación los soportes de los avances</t>
    </r>
  </si>
  <si>
    <t>SSMRC: 
Pendiente revisar pertinencia del soporte "Prospección para el diseño del curso..." y el cargue de las evidencias correspondientes a las capacitaciones mencionadas. 
SFM:
Pendiente cargar soportes</t>
  </si>
  <si>
    <r>
      <rPr>
        <sz val="9"/>
        <color rgb="FF000000"/>
        <rFont val="Calibri"/>
        <family val="2"/>
      </rPr>
      <t xml:space="preserve">SSMRC
Avance en cuantitativo: Rediseño
Para este mes se reporta(n) (número): 
Avance en gestión: En las sesiones de trabajo realizadas con la subdirección de Metrología Química y Biología realizadas el 6 y el 20 de abril, se ha trabajado en el rediseño del curso específicamente en: Competencias de aprendizaje (saber y proceso), temas de cada módulo y actividades asociadas a cada módulo.
Soportes: 
Enlace: https://drive.google.com/drive/folders/1sS1MbsDDs6F94uop-b7LAR3KN201Q2ec?usp=sharing 
</t>
    </r>
    <r>
      <rPr>
        <b/>
        <sz val="9"/>
        <color rgb="FF000000"/>
        <rFont val="Calibri"/>
        <family val="2"/>
      </rPr>
      <t>SMF</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0
</t>
    </r>
    <r>
      <rPr>
        <b/>
        <sz val="9"/>
        <color rgb="FF000000"/>
        <rFont val="Calibri"/>
        <family val="2"/>
      </rPr>
      <t xml:space="preserve">Para este mes se reporta(n) (número): </t>
    </r>
    <r>
      <rPr>
        <sz val="9"/>
        <color rgb="FF000000"/>
        <rFont val="Calibri"/>
        <family val="2"/>
      </rPr>
      <t xml:space="preserve">Para este mes no se han desarrollano nuevos cursos de capacitación
</t>
    </r>
    <r>
      <rPr>
        <b/>
        <sz val="9"/>
        <color rgb="FF000000"/>
        <rFont val="Calibri"/>
        <family val="2"/>
      </rPr>
      <t xml:space="preserve">Avance en gestión: </t>
    </r>
    <r>
      <rPr>
        <sz val="9"/>
        <color rgb="FF000000"/>
        <rFont val="Calibri"/>
        <family val="2"/>
      </rPr>
      <t xml:space="preserve">Actualmente se tiene definidas las nuevas temáticas a tratar en el marco del rediseño del Curso de Metrología de Temperatura y Humedad ofertado dentro de la parrilla de servicios del INM. En las siguientes semanas se realizará la correspondiente gestión del cambio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No se han generado soportes al mes de abril</t>
    </r>
  </si>
  <si>
    <r>
      <rPr>
        <sz val="9"/>
        <color rgb="FF000000"/>
        <rFont val="Calibri"/>
        <family val="2"/>
      </rPr>
      <t xml:space="preserve">SSMRC
Avance en cuantitativo: 0
Para este mes se reporta(n) (número): Para este mes se reporta el avance  del rediseño del curso, en cuanto a la reuniones realizadas para el benchmarking y formulario necesidades en norma 17043.
Avance en gestión: Para el diseño del curso se ha realizado el proceso de estudio de mercado
correspondiente al análisis de cursos ofertados a nivel nacional e internacional para
determinar el diferencial del curso del INM, así mismo se diseño un formulario de
análisis que se está difundiendo a través de comunicaciones que busca determinar las
necesidades e intereses de los posibles usuarios del curso.
Soportes:
1) Evidencias del formulario y reunión para temas benchmarking.
</t>
    </r>
    <r>
      <rPr>
        <b/>
        <sz val="9"/>
        <color rgb="FF000000"/>
        <rFont val="Calibri"/>
        <family val="2"/>
      </rPr>
      <t>SMF
Avance en cuantitativo</t>
    </r>
    <r>
      <rPr>
        <sz val="9"/>
        <color rgb="FF000000"/>
        <rFont val="Calibri"/>
        <family val="2"/>
      </rPr>
      <t xml:space="preserve">: 0
</t>
    </r>
    <r>
      <rPr>
        <b/>
        <sz val="9"/>
        <color rgb="FF000000"/>
        <rFont val="Calibri"/>
        <family val="2"/>
      </rPr>
      <t>Para este mes se reporta(n) (número)</t>
    </r>
    <r>
      <rPr>
        <sz val="9"/>
        <color rgb="FF000000"/>
        <rFont val="Calibri"/>
        <family val="2"/>
      </rPr>
      <t xml:space="preserve">: No se han desarrollado nuevos cursos
</t>
    </r>
    <r>
      <rPr>
        <b/>
        <sz val="9"/>
        <color rgb="FF000000"/>
        <rFont val="Calibri"/>
        <family val="2"/>
      </rPr>
      <t xml:space="preserve">Avance en gestión: </t>
    </r>
    <r>
      <rPr>
        <sz val="9"/>
        <color rgb="FF000000"/>
        <rFont val="Calibri"/>
        <family val="2"/>
      </rPr>
      <t xml:space="preserve">Ajustes finales de rediseño de curso transversal "Conceptos y Fundamentos en Metrología Física".
Frente al desarrollo del “nuevo curso de metrología de temperatura y humedad y termometría de radiación” - Actualmente se encuentra en revisión la Ficha de Gestión del Cambio enviada a la Subdirección para su respectiva revisión y aprobación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(Enumerar los soportes que se relacionan en el link Drive)
1) Ficha piloto (curso 1)
2) Secuencia didactica (curso 1)
3) Ficha gestión del cambio (curso 2)
</t>
    </r>
  </si>
  <si>
    <r>
      <rPr>
        <sz val="9"/>
        <color rgb="FF000000"/>
        <rFont val="Calibri"/>
        <family val="2"/>
      </rPr>
      <t xml:space="preserve">SSMRC
Avance en cuantitativo: 0 %
Avance en gestión: Se continua con el diseño del curso de la norma ISO/IEC 17043, se ha realizado el proceso de estudio de mercado y se realiza el análisis de cursos ofertados a nivel nacional e internacional para determinar el diferencial del curso del INM y se realiza un diagnóstico con base en los resultados del formulario aplicado teniendo en cuenta las necesidades e intereses de los posibles clientes del curso.
Soportes:
1) Evidencias del formulario y reunión para temas benchmarking.
</t>
    </r>
    <r>
      <rPr>
        <b/>
        <sz val="9"/>
        <color rgb="FF000000"/>
        <rFont val="Calibri"/>
        <family val="2"/>
      </rPr>
      <t>SMF</t>
    </r>
    <r>
      <rPr>
        <sz val="9"/>
        <color rgb="FF000000"/>
        <rFont val="Calibri"/>
        <family val="2"/>
      </rPr>
      <t xml:space="preserve">
</t>
    </r>
    <r>
      <rPr>
        <b/>
        <sz val="9"/>
        <color rgb="FF000000"/>
        <rFont val="Calibri"/>
        <family val="2"/>
      </rPr>
      <t>Avance en cuantitativo:</t>
    </r>
    <r>
      <rPr>
        <sz val="9"/>
        <color rgb="FF000000"/>
        <rFont val="Calibri"/>
        <family val="2"/>
      </rPr>
      <t xml:space="preserve"> 0
</t>
    </r>
    <r>
      <rPr>
        <b/>
        <sz val="9"/>
        <color rgb="FF000000"/>
        <rFont val="Calibri"/>
        <family val="2"/>
      </rPr>
      <t xml:space="preserve">Para este mes se reporta(n) (número): </t>
    </r>
    <r>
      <rPr>
        <sz val="9"/>
        <color rgb="FF000000"/>
        <rFont val="Calibri"/>
        <family val="2"/>
      </rPr>
      <t xml:space="preserve">No se desarrollarón nuevos cursos de capacitació en metrología 
</t>
    </r>
    <r>
      <rPr>
        <b/>
        <sz val="9"/>
        <color rgb="FF000000"/>
        <rFont val="Calibri"/>
        <family val="2"/>
      </rPr>
      <t xml:space="preserve">Avance en gestión: </t>
    </r>
    <r>
      <rPr>
        <sz val="9"/>
        <color rgb="FF000000"/>
        <rFont val="Calibri"/>
        <family val="2"/>
      </rPr>
      <t xml:space="preserve">para el rediseño del Curso de Metrología de Temperatura y Humedad, se realizó la revisión de los temas a tratar en cada curso, consolidados en el documento adjunto.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1)Ficha del curso con los temas definidos
</t>
    </r>
  </si>
  <si>
    <t>SSMRC
Avance en cuantitativo: 0
Avance en gestión: Avance en gestión: Para el diseño del curso se continua con el análisis de estudio de mercado correspondiente a los cursos ofertados a nivel nacional e internacional para determinar el diferencial del  curso del INM.
Soportes:
1)Bases de datos en carpeta de evidencias: https://docs.google.com/forms/d/e/1FAIpQLSfamzgeu3Y7UDaGz4LvSSRagEacE_xBPkyn9vNIBZCLet0LJw/viewform?usp=sf_link 
https://drive.google.com/file/d/1NaVM--GW5_jmkxYdcZqdHkImgARCbDDJ/view?usp=sharing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</si>
  <si>
    <r>
      <rPr>
        <sz val="9"/>
        <color rgb="FF000000"/>
        <rFont val="Calibri"/>
        <family val="2"/>
      </rPr>
      <t xml:space="preserve">SSMRC
Avance en cuantitativo: 0
Para el mes de agosto se reporta el rediseño del curso de 17043
Avance en gestión:  Para el diseño del curso se trabajó con el equipo en la definición de temas y módulos del curso y se iniciará con el diseño metodológico. 
●        Porcentaje de avance: 40%
●        Carpeta de evidencias: 
https://docs.google.com/forms/d/e/1FAIpQLSfamzgeu3Y7UDaGz4LvSSRagEacE_xBPkyn9vNIBZCLet0LJw/viewform?usp=sf_link 
</t>
    </r>
    <r>
      <rPr>
        <u/>
        <sz val="9"/>
        <color rgb="FF1155CC"/>
        <rFont val="Calibri"/>
        <family val="2"/>
      </rPr>
      <t>https://drive.google.com/file/d/1NaVM--GW5_jmkxYdcZqdHkImgARCbDDJ/view?usp=sharing</t>
    </r>
    <r>
      <rPr>
        <sz val="9"/>
        <color rgb="FF000000"/>
        <rFont val="Calibri"/>
        <family val="2"/>
      </rPr>
      <t xml:space="preserve">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r>
  </si>
  <si>
    <r>
      <rPr>
        <sz val="9"/>
        <color rgb="FF000000"/>
        <rFont val="Calibri"/>
        <family val="2"/>
      </rPr>
      <t xml:space="preserve">SSMRC
Avance en cuantitativo: 0 
Para este mes se reporta la realización de reuniones con los expertos y el equipo de apoyo pedagógico Fechas: 9, 16 y 23 de septiembre
Avance en gestión: Desarrollo del diseño metodológico de la capacitación
Observaciones: Se determinan los contenidos de la capacitación
Soportes:
carpeta de evidenciashttps://drive.google.com/drive/folders/1Uw7azAPtIaORPazdqnSm1iLOItav-YFp?usp=sharing
1) Ejemplo del diseño de la capacitación 17043
2) Formulario de Diseño
3) Presentación Benchmarking
</t>
    </r>
    <r>
      <rPr>
        <b/>
        <sz val="9"/>
        <color rgb="FF000000"/>
        <rFont val="Calibri"/>
        <family val="2"/>
      </rPr>
      <t xml:space="preserve">
SMF</t>
    </r>
    <r>
      <rPr>
        <sz val="9"/>
        <color rgb="FF000000"/>
        <rFont val="Calibri"/>
        <family val="2"/>
      </rPr>
      <t xml:space="preserve">
Avance en cuantitativo: 0
Para este mes se reporta(n) (número): No se han desarrollado nuevos servicios de calibración
Avance en gestión: se llevó a cabo una reunión con la SSM relacionados con la estructuración del nuevo servicio de capacitación proyectado, el cual se denomina (de forma provisional) "Calibración de instrumentos de pesaje de funcionamiento automático - seleccionadoras ponderales". Como actividades realizadas en el marco del diseño del nuevo servicio de capacitación se realizó un estudio de mercado, un plan programático y se diligenció el formato A1-01-F-09 en donde se presenta el formato de diseño del curso
Observaciones:
Ninguna
Soportes:
(Enumerar los soportes que se relacionan en el link Drive)
1) Formato de Diseño
2) Plan programatico
3) Estudio de mercado</t>
    </r>
  </si>
  <si>
    <t>SSMRC
 Avance en cuantitativo: 0
 Para este mes se reportan las plantillas y diseño preliminar del curso de Conceptos básicos en metrología química.
 Carpeta de evidencias: 
 https://drive.google.com/drive/folders/1sS1MbsDDs6F94uop-b7LAR3KN201Q2ec?usp=sharing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</si>
  <si>
    <t>SSMRC
Avance en cuantitativo 100%
 Para el desarrollo del curso de Conceptos básicos en metrología química se ha realizado un acompañamiento al equipo en la etapa de diseño pedagógico y diseño gráfico del curso que incluye: diseño metodológico, secuencia didáctica, actividades y presentaciones. 
● Carpeta de evidencias: https://drive.google.com/drive/folders/1sS1MbsDDs6F94uop-b7LAR3KN201Q2ec?usp=sharing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</si>
  <si>
    <t>SSMRC
Avance en cuantitativo: 100%
Para este mes se reporta el informe y los módulos del curso de Conceptos Básicos en Metrología Química.
Avance en gestión: En los sorportes se relaciona el desarrollo del curso de Comceptos de Metrología Química con sus respectivos módulos.
Soportes:
https://drive.google.com/drive/folders/14VC1xpzbQSj2bIkC5skRrbjNAsB8e3bh?usp=share_link
1) Informe rediseño curso conceptos en Metrología Química
2) xxxxxxx
3) xxxxxxx
SMF
Avance en cuantitativo: xxx
Para este mes se reporta(n) (número): (Ejemplo: Para este mes se reportas dos guías de calibración)
Avance en gestión: (Describir brevemente los avances y logros de la gestión del mes, independientemente del avance en magnitud
Soportes:
(Enumerar los soportes que se relacionan en el link Drive)
1) xxxxxxxx
2) xxxxxxx
3) xxxxxxx</t>
  </si>
  <si>
    <t>https://drive.google.com/drive/folders/17S4WbLfgPy8c33vHalpuXBNB8DDz6St9?usp=sharing</t>
  </si>
  <si>
    <t>E.3.4.2</t>
  </si>
  <si>
    <t>Nuevos servicios de calibración</t>
  </si>
  <si>
    <t>Sumatoria del número de nuevos servicios de calibración</t>
  </si>
  <si>
    <t>Oferta de nuevo servicio a través de la resolución de tasas o costeo del servicio y catálogo del servicio nuevo.</t>
  </si>
  <si>
    <t>SMF</t>
  </si>
  <si>
    <r>
      <rPr>
        <sz val="9"/>
        <color rgb="FF000000"/>
        <rFont val="Calibri"/>
        <family val="2"/>
      </rPr>
      <t xml:space="preserve">SMF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0 para este mes no se ha desarrollado nuevos servicios de calibración
</t>
    </r>
    <r>
      <rPr>
        <b/>
        <sz val="9"/>
        <color rgb="FF000000"/>
        <rFont val="Calibri"/>
        <family val="2"/>
      </rPr>
      <t>Avance en gestión:</t>
    </r>
    <r>
      <rPr>
        <sz val="9"/>
        <color rgb="FF000000"/>
        <rFont val="Calibri"/>
        <family val="2"/>
      </rPr>
      <t xml:space="preserve"> Se contrato servicios profesionales que apoyaran al desarrollo de nuevo servicio en metrología Física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t>
    </r>
  </si>
  <si>
    <r>
      <rPr>
        <sz val="9"/>
        <color rgb="FF000000"/>
        <rFont val="Calibri"/>
        <family val="2"/>
      </rPr>
      <t xml:space="preserve">SMF
</t>
    </r>
    <r>
      <rPr>
        <b/>
        <sz val="9"/>
        <color rgb="FF000000"/>
        <rFont val="Calibri"/>
        <family val="2"/>
      </rPr>
      <t>Avance en cuantitativo: 0</t>
    </r>
    <r>
      <rPr>
        <sz val="9"/>
        <color rgb="FF000000"/>
        <rFont val="Calibri"/>
        <family val="2"/>
      </rPr>
      <t xml:space="preserve">
</t>
    </r>
    <r>
      <rPr>
        <b/>
        <sz val="9"/>
        <color rgb="FF000000"/>
        <rFont val="Calibri"/>
        <family val="2"/>
      </rPr>
      <t xml:space="preserve">Para este mes se reporta(n) (número): </t>
    </r>
    <r>
      <rPr>
        <sz val="9"/>
        <color rgb="FF000000"/>
        <rFont val="Calibri"/>
        <family val="2"/>
      </rPr>
      <t xml:space="preserve">0
</t>
    </r>
    <r>
      <rPr>
        <b/>
        <sz val="9"/>
        <color rgb="FF000000"/>
        <rFont val="Calibri"/>
        <family val="2"/>
      </rPr>
      <t>Avance en gestión:</t>
    </r>
    <r>
      <rPr>
        <sz val="9"/>
        <color rgb="FF000000"/>
        <rFont val="Calibri"/>
        <family val="2"/>
      </rPr>
      <t xml:space="preserve">  frente a nuevos servicios de calibración se han realizado:
- </t>
    </r>
    <r>
      <rPr>
        <i/>
        <sz val="9"/>
        <color rgb="FF000000"/>
        <rFont val="Calibri"/>
        <family val="2"/>
      </rPr>
      <t>Servicio de calibración a transformadores de corriente</t>
    </r>
    <r>
      <rPr>
        <sz val="9"/>
        <color rgb="FF000000"/>
        <rFont val="Calibri"/>
        <family val="2"/>
      </rPr>
      <t xml:space="preserve">: Se trabajó en las líneas a incluir en los servicios del laboratorio en relación a la calibración de transformadores de corriente para medición.
- </t>
    </r>
    <r>
      <rPr>
        <i/>
        <sz val="9"/>
        <color rgb="FF000000"/>
        <rFont val="Calibri"/>
        <family val="2"/>
      </rPr>
      <t>Servicio de calibración de velocimetros</t>
    </r>
    <r>
      <rPr>
        <sz val="9"/>
        <color rgb="FF000000"/>
        <rFont val="Calibri"/>
        <family val="2"/>
      </rPr>
      <t xml:space="preserve">: se trabajó en el avance del plan de fortalecimiento de competencias y avance del plan de entrenamiento
</t>
    </r>
    <r>
      <rPr>
        <i/>
        <sz val="9"/>
        <color rgb="FF000000"/>
        <rFont val="Calibri"/>
        <family val="2"/>
      </rPr>
      <t>- Servicio de calibración de Durómetros Rockwell y Durómetros Brinell:</t>
    </r>
    <r>
      <rPr>
        <sz val="9"/>
        <color rgb="FF000000"/>
        <rFont val="Calibri"/>
        <family val="2"/>
      </rPr>
      <t xml:space="preserve"> Se definió cronograma de trabajo general que incluye las actividades para los nuevos servicios y se realizo cotizaciones para la adquisición de equipos que permitan el desarrollo de los nuevos servicios de calibración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Se relacionan a continuación los soportes de los avances para este mes:
1) Tasas 2022  “Archivo en Excel enviado para revisar los servicios que se van a agregar en la resolución” 
2) Archivo soporte nombrado como Invitación Revisión servicios SMF " Correo de invitación para revisión de las tasas
3) Archivo en excel del plan de entrenamiento
4) Cronograma general Actividades Lab. Dureza
5) Correo electrónico con cotización de equipamiento para el servicio de calibración de durómetros
Rockwell “Correo de Instituto Nacional de Metrología - ACCESORIOS AFFRI INM Colombia”</t>
    </r>
  </si>
  <si>
    <r>
      <rPr>
        <sz val="9"/>
        <color rgb="FF000000"/>
        <rFont val="Calibri"/>
        <family val="2"/>
      </rPr>
      <t xml:space="preserve">SMF
</t>
    </r>
    <r>
      <rPr>
        <b/>
        <sz val="9"/>
        <color rgb="FF000000"/>
        <rFont val="Calibri"/>
        <family val="2"/>
      </rPr>
      <t>Avance en cuantitativo: 1</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Para este mes se reporta una categoria de servicio en la magnitud de potencia y energía electrica denominada "Calibración transformadores de corriente eléctrica para medición" con diferentes puntos de prestación del servicio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Se relacionan a continuación los soportes de los avances para este mes:
(Enumerar los soportes que se relacionan en el link Drive)
1) Resolucion modificada con el nuevo servicio (resolución servicios de calibraición)
2) xxxxxxx
3) xxxxxxx</t>
    </r>
  </si>
  <si>
    <r>
      <rPr>
        <b/>
        <sz val="9"/>
        <color rgb="FF000000"/>
        <rFont val="Calibri"/>
        <family val="2"/>
      </rPr>
      <t>SMF</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0
</t>
    </r>
    <r>
      <rPr>
        <b/>
        <sz val="9"/>
        <color rgb="FF000000"/>
        <rFont val="Calibri"/>
        <family val="2"/>
      </rPr>
      <t xml:space="preserve">Para este mes se reporta(n) (número): </t>
    </r>
    <r>
      <rPr>
        <sz val="9"/>
        <color rgb="FF000000"/>
        <rFont val="Calibri"/>
        <family val="2"/>
      </rPr>
      <t xml:space="preserve">: 0 para este mes no se ha desarrollado nuevos servicios de calibración
</t>
    </r>
    <r>
      <rPr>
        <b/>
        <sz val="9"/>
        <color rgb="FF000000"/>
        <rFont val="Calibri"/>
        <family val="2"/>
      </rPr>
      <t>Avance en gestión:</t>
    </r>
    <r>
      <rPr>
        <sz val="9"/>
        <color rgb="FF000000"/>
        <rFont val="Calibri"/>
        <family val="2"/>
      </rPr>
      <t xml:space="preserve"> frente a nuevos servicios de calibración se han realizado:
- Servicio de calibración de velocimetros: se generó la primera versión del procedimiento de calibración para el módulo de medición de instrumentos patrón para calibración de cinemómetros
- Servicio de calibración de Durómetros Rockwell y Durómetros Brinell: Se avanzó en el desarrollo de estudios previos y actualización de cotizaciones para el proceso de compra del equipamiento para completar la implementación de los servicios de calibración de durómetros Rockwell y Brinell.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Se relacionan a continuación los soportes de los avances para este mes:
</t>
    </r>
    <r>
      <rPr>
        <b/>
        <sz val="9"/>
        <color rgb="FF000000"/>
        <rFont val="Calibri"/>
        <family val="2"/>
      </rPr>
      <t xml:space="preserve">1) </t>
    </r>
    <r>
      <rPr>
        <sz val="9"/>
        <color rgb="FF000000"/>
        <rFont val="Calibri"/>
        <family val="2"/>
      </rPr>
      <t xml:space="preserve">Versión 1 de procedimiento de calibración  de calibración para el módulo de medición de instrumentos patrón para calibración de cinemómetros
</t>
    </r>
    <r>
      <rPr>
        <b/>
        <sz val="9"/>
        <color rgb="FF000000"/>
        <rFont val="Calibri"/>
        <family val="2"/>
      </rPr>
      <t xml:space="preserve">2) </t>
    </r>
    <r>
      <rPr>
        <sz val="9"/>
        <color rgb="FF000000"/>
        <rFont val="Calibri"/>
        <family val="2"/>
      </rPr>
      <t>Correos electrónicos con la gestión de las cotizaciones a proveedores</t>
    </r>
  </si>
  <si>
    <t>Pendiente: Cargar soportes.
OK</t>
  </si>
  <si>
    <r>
      <rPr>
        <b/>
        <sz val="9"/>
        <color rgb="FF000000"/>
        <rFont val="Calibri"/>
        <family val="2"/>
      </rPr>
      <t>SMF</t>
    </r>
    <r>
      <rPr>
        <sz val="9"/>
        <color rgb="FF000000"/>
        <rFont val="Calibri"/>
        <family val="2"/>
      </rPr>
      <t xml:space="preserve">
</t>
    </r>
    <r>
      <rPr>
        <b/>
        <sz val="9"/>
        <color rgb="FF000000"/>
        <rFont val="Calibri"/>
        <family val="2"/>
      </rPr>
      <t>Avance en cuantitativo:</t>
    </r>
    <r>
      <rPr>
        <sz val="9"/>
        <color rgb="FF000000"/>
        <rFont val="Calibri"/>
        <family val="2"/>
      </rPr>
      <t xml:space="preserve"> 0
</t>
    </r>
    <r>
      <rPr>
        <b/>
        <sz val="9"/>
        <color rgb="FF000000"/>
        <rFont val="Calibri"/>
        <family val="2"/>
      </rPr>
      <t>Para este mes se reporta(n) (número):</t>
    </r>
    <r>
      <rPr>
        <sz val="9"/>
        <color rgb="FF000000"/>
        <rFont val="Calibri"/>
        <family val="2"/>
      </rPr>
      <t xml:space="preserve"> No se han desarrollado en el mes nuevos servicios de calibración
</t>
    </r>
    <r>
      <rPr>
        <b/>
        <sz val="9"/>
        <color rgb="FF000000"/>
        <rFont val="Calibri"/>
        <family val="2"/>
      </rPr>
      <t>Avance en gestión:</t>
    </r>
    <r>
      <rPr>
        <sz val="9"/>
        <color rgb="FF000000"/>
        <rFont val="Calibri"/>
        <family val="2"/>
      </rPr>
      <t xml:space="preserve"> Frente al nuevo servicios de calibración de Medidores de velocidad: se realizaron Reuniones de acercamiento con laboratorio acreditado en medición de velocidad de vehículos
Frente a la nueva categoria de servicio de calibración en dureza: Se esta realizando estudios previos y de mercado para la adquisición de equipos para la implementación del nuevo servicio e calibración
</t>
    </r>
    <r>
      <rPr>
        <b/>
        <sz val="9"/>
        <color rgb="FF000000"/>
        <rFont val="Calibri"/>
        <family val="2"/>
      </rPr>
      <t>Observaciones:</t>
    </r>
    <r>
      <rPr>
        <sz val="9"/>
        <color rgb="FF000000"/>
        <rFont val="Calibri"/>
        <family val="2"/>
      </rPr>
      <t xml:space="preserve">
Ninguna
</t>
    </r>
    <r>
      <rPr>
        <b/>
        <sz val="9"/>
        <color rgb="FF000000"/>
        <rFont val="Calibri"/>
        <family val="2"/>
      </rPr>
      <t>Soportes:</t>
    </r>
    <r>
      <rPr>
        <sz val="9"/>
        <color rgb="FF000000"/>
        <rFont val="Calibri"/>
        <family val="2"/>
      </rPr>
      <t xml:space="preserve">
(Enumerar los soportes que se relacionan en el link Drive)
1)Soportes reuniones realizadas
2) xxxxxxx
3) xxxxxxx</t>
    </r>
  </si>
  <si>
    <r>
      <rPr>
        <b/>
        <sz val="9"/>
        <color rgb="FF000000"/>
        <rFont val="Calibri"/>
        <family val="2"/>
      </rPr>
      <t>SMF</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0
</t>
    </r>
    <r>
      <rPr>
        <b/>
        <sz val="9"/>
        <color rgb="FF000000"/>
        <rFont val="Calibri"/>
        <family val="2"/>
      </rPr>
      <t>Para este mes se reporta(n) (número):</t>
    </r>
    <r>
      <rPr>
        <sz val="9"/>
        <color rgb="FF000000"/>
        <rFont val="Calibri"/>
        <family val="2"/>
      </rPr>
      <t xml:space="preserve"> No se han desarrollado nuevos servicios de calibración en este mes 
</t>
    </r>
    <r>
      <rPr>
        <b/>
        <sz val="9"/>
        <color rgb="FF000000"/>
        <rFont val="Calibri"/>
        <family val="2"/>
      </rPr>
      <t xml:space="preserve">Avance en gestión: Se elaborarón y enviaron </t>
    </r>
    <r>
      <rPr>
        <sz val="9"/>
        <color rgb="FF000000"/>
        <rFont val="Calibri"/>
        <family val="2"/>
      </rPr>
      <t xml:space="preserve">estudios previos para el proceso de compra del equipamiento para completar la implementación de los servicios de calibración de durómetros Rockwell y Brinell.
</t>
    </r>
    <r>
      <rPr>
        <b/>
        <sz val="9"/>
        <color rgb="FF000000"/>
        <rFont val="Calibri"/>
        <family val="2"/>
      </rPr>
      <t>Observaciones:</t>
    </r>
    <r>
      <rPr>
        <sz val="9"/>
        <color rgb="FF000000"/>
        <rFont val="Calibri"/>
        <family val="2"/>
      </rPr>
      <t xml:space="preserve">
Ninguna
Soportes:
(Enumerar los soportes que se relacionan en el link Drive)
1) correos de estudios previos 
2) Solicitud de contratación 
3) </t>
    </r>
  </si>
  <si>
    <r>
      <rPr>
        <b/>
        <sz val="9"/>
        <color rgb="FF000000"/>
        <rFont val="Calibri"/>
        <family val="2"/>
      </rPr>
      <t>SMF</t>
    </r>
    <r>
      <rPr>
        <sz val="9"/>
        <color rgb="FF000000"/>
        <rFont val="Calibri"/>
        <family val="2"/>
      </rPr>
      <t xml:space="preserve">
Avance en cuantitativo: 0
Para este mes se reporta(n) (número): Para el mes de julio no se reportan nuevos servicios de calibración
Avance en gestión:  1. Para los nuevos servicios de Dureza se esta realizando la contratación de la adquisición de  equipamento 2.   Medidores de velocidad: Se ajusto y actualizo el procedimiento de Calibración de Instrumentos Medición de Velocidad
Observaciones: Ninguna
Soportes:
(Enumerar los soportes que se relacionan en el link Drive)
1) Nueva versión borrador del procedimiento Calibración de Instrumentos Medición de Velocidad
2) xxxxxxx
3) xxxxxxx</t>
    </r>
  </si>
  <si>
    <t>Meta cumplida en marzo</t>
  </si>
  <si>
    <t>Observación: Pendiente redactar reporte. 
Estado: OK</t>
  </si>
  <si>
    <t xml:space="preserve">SMF
Avance en cuantitativo: 0
Para este mes se reporta(n) (número): No se han generado nuevos servicios de calibración
Avance en gestión: Se Presentó en el CIDG No. 15 de 2022 y se publicaron en isolucion las ficha de diseño y desarrollo de nuevos
productos para la apertura de servicios de calibración de durómetros Shore y
penetradores esféricos Rockwell y Brinell y la creación e implementación de las
siguientes categorías de servicios metrológicos con el plan de gestión del cambio:
- Calibración de máquina de ensayo de dureza Rockwell A (30 a 86) HRA.
- Calibración de máquina de ensayo de dureza Rockwell B (44 a 97) HRB.
- Calibración de máquina de ensayo de dureza Rockwell C (26 a 62) HRC.
- Calibración de máquinas de ensayo de dureza Brinell 10/3 000 (152 HBW 10/3000 a 553
HBW 10/3000)
- Calibración de máquinas de ensayo de dureza Brinell 2.5/187.5 (107 HBW 2.5/187.2 a
292 HBW 2.5/187.5)
Observaciones:
Ninguna
Soportes:
(Enumerar los soportes que se relacionan en el link Drive)
1) Acta del CIGD
2) Presentación
3) Fichas gestión del cambio
</t>
  </si>
  <si>
    <t>SMF
Avance en cuantitativo: 0
Para este mes se reporta(n) (número): (Ejemplo: Para este mes se reportas dos guías de calibración)
Avance en gestión: visita el día 19 de Octubre de 2022 a la a los laboratorios de la facultad de
ingeniería mecánica de la universidad Santo tomas USTA, para la revisión técnica de un
durómetro Rockwell a ser utilizado posiblemente en ejercicios internos de verificación de
métodos de calibración de durómetros Rockwell, que fue descartado dado que no es un
equipo que se pueda utilizar para las pruebas internas del laboratorio de dureza, también
se habla de la gestión de un posible convenio Marco entre el INM y la USTA.
Observaciones:
(Describir brevemente las observaciones del reporte)
Soportes:
(Enumerar los soportes que se relacionan en el link Drive)
1) xxxxxxxx
2) xxxxxxx
3) xxxxxxx</t>
  </si>
  <si>
    <t>SMF
Avance en cuantitativo: 0
Para este mes se reporta(n) (número):0 nuevos servicios de calibración
Avance en gestión: Para el nuevo servicio de medidores  de velocidad:  se envía la versión del procedimiento " CALIBRACIÓN DE INSTRUMENTOS DE MEDICIÓN DE VELOCIDAD POR LECTURA DIRECTA DE LAS SEÑALES GENERADAS POR EL IBC". Esta versión esta siendo revisada por el enlace de calidad para la aprobación y carga en el aplicativo ISOLUCION.
Observaciones:
Ninguna
Soportes:
(Enumerar los soportes que se relacionan en el link Drive)
1) procedimiento
2) solicitud de revisión
3) xxxxxxx</t>
  </si>
  <si>
    <t>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</si>
  <si>
    <t>https://drive.google.com/drive/folders/17MohW-x367Amm2zLfjqBrrSrt5PgG0BE?usp=sharing</t>
  </si>
  <si>
    <t>E.3.3</t>
  </si>
  <si>
    <t>Certificados de aprobación del Sistema de Gestión de la Calidad ante el Sistema Interamericano de Metrología (SIM)</t>
  </si>
  <si>
    <t>Sumatoria del número de certificados de aprobación del Sistema de Gestión de la Calidad ante el Sistema Interamericano de Metrología (SIM)</t>
  </si>
  <si>
    <t>Certificado del SIM aprobando el Sistema de Gestión de la Calidad para la magnitud presentada</t>
  </si>
  <si>
    <t>OAP</t>
  </si>
  <si>
    <t>OAP 
Avance en cuantitativo: Para este mes no se reporta avance cuantitativo, toda vez que se están preparando los cronogramas de presentación en la modalidad presencial para el Grupo de Trabajo QSTF del Sistema Interamericano de Metrología- SIM 
Avance en gestión: En sesiones de trabajo del mes de enero se terminaron de presentar Sistemas de Gestión que venían atrasados de la vigencia 2021 como lo son: 
•        2022-01-13 QSTF - CENAM QS Review (Electrical Power and Energy)
•        2022-01-19 QSTF - CENAMEP AIP QS Review (Temperature/Humidity, Force, and Large Scales) 
•        2022-01-20  QSTF - INACAL QS Review (Electrochemistry and Gas Flow)
Observaciones: Se asiste como miembro pleno del QTF en los temas de evaluación y votación acerca de los Sistemas de Gestión de los INM /ID que están en sometimiento a declaración de CMC  
Soportes: Actas de las reuniones del mes de enero  
1)Minutes_CENAM-ElectricalPowerandEnergy_13Jan2022V3
2) Minutes_CENAMEPAIP_19Jan2022
3) Minutes_INACAL_20Jan2022</t>
  </si>
  <si>
    <r>
      <rPr>
        <sz val="9"/>
        <color rgb="FF000000"/>
        <rFont val="Calibri"/>
        <family val="2"/>
      </rPr>
      <t xml:space="preserve">OAP 
</t>
    </r>
    <r>
      <rPr>
        <b/>
        <sz val="9"/>
        <color rgb="FF000000"/>
        <rFont val="Calibri"/>
        <family val="2"/>
      </rPr>
      <t>Avance en cuantitativo</t>
    </r>
    <r>
      <rPr>
        <sz val="9"/>
        <color rgb="FF000000"/>
        <rFont val="Calibri"/>
        <family val="2"/>
      </rPr>
      <t xml:space="preserve">: 0. Al indagar acerca de la presentación del QSTF el Secretario del Grupo de Calidad del QSTF, nos informa que este se ha pospuesto para la primera semana del mes de mayo, mediante correo electrónico del 2020-02-24.  En este momento el Grupo de EA, se encuentra realizando el seguimiento a las acciones y la elaboración de los documentos.  
</t>
    </r>
    <r>
      <rPr>
        <b/>
        <sz val="9"/>
        <color rgb="FF000000"/>
        <rFont val="Calibri"/>
        <family val="2"/>
      </rPr>
      <t>Para este mes se reporta(n) (número):</t>
    </r>
    <r>
      <rPr>
        <sz val="9"/>
        <color rgb="FF000000"/>
        <rFont val="Calibri"/>
        <family val="2"/>
      </rPr>
      <t xml:space="preserve"> 0.  Aun no se reporta avance sobre el indicador para éste mes 
</t>
    </r>
    <r>
      <rPr>
        <b/>
        <sz val="9"/>
        <color rgb="FF000000"/>
        <rFont val="Calibri"/>
        <family val="2"/>
      </rPr>
      <t>Avance en gestión</t>
    </r>
    <r>
      <rPr>
        <sz val="9"/>
        <color rgb="FF000000"/>
        <rFont val="Calibri"/>
        <family val="2"/>
      </rPr>
      <t xml:space="preserve">: Para este mes se realizó la planificación con las áreas misionales de las auditorías internas técnicas y de gestión, así como las evaluaciones por pares que demuestren la vitalidad y el mantenimiento del mismo  
</t>
    </r>
    <r>
      <rPr>
        <b/>
        <sz val="9"/>
        <color rgb="FF000000"/>
        <rFont val="Calibri"/>
        <family val="2"/>
      </rPr>
      <t>Observaciones:</t>
    </r>
    <r>
      <rPr>
        <sz val="9"/>
        <color rgb="FF000000"/>
        <rFont val="Calibri"/>
        <family val="2"/>
      </rPr>
      <t xml:space="preserve"> Se espera obtener la fecha de la presentación, para cargar los soportes de la presentación en el SharePoint. 
</t>
    </r>
    <r>
      <rPr>
        <b/>
        <sz val="9"/>
        <color rgb="FF000000"/>
        <rFont val="Calibri"/>
        <family val="2"/>
      </rPr>
      <t>Soportes:</t>
    </r>
    <r>
      <rPr>
        <sz val="9"/>
        <color rgb="FF000000"/>
        <rFont val="Calibri"/>
        <family val="2"/>
      </rPr>
      <t xml:space="preserve"> Se relacionan a continuación los soportes de los avances para este mes: 
(Enumerar los soportes que se relacionan en el link Drive) 
1) Correo Electrónico: Semana SIM
2) Planificación del Programa de Auditorias 
</t>
    </r>
  </si>
  <si>
    <r>
      <rPr>
        <sz val="9"/>
        <color rgb="FF000000"/>
        <rFont val="Calibri"/>
        <family val="2"/>
      </rPr>
      <t xml:space="preserve">OAP
</t>
    </r>
    <r>
      <rPr>
        <b/>
        <sz val="9"/>
        <color rgb="FF000000"/>
        <rFont val="Calibri"/>
        <family val="2"/>
      </rPr>
      <t xml:space="preserve">Avance en cuantitativo: </t>
    </r>
    <r>
      <rPr>
        <sz val="9"/>
        <color rgb="FF000000"/>
        <rFont val="Calibri"/>
        <family val="2"/>
      </rPr>
      <t xml:space="preserve">0. Se tiene comunicación del Secretario del QSTF donde adjunta temas de la Sesión informativa sobre el JCRB y debate sobre una posible reunión del SIM que tentativamente se llevaría a cabo del 2022-05-30al 2022-06-02. En este momento el Grupo de EA, se encuentra realizando el seguimiento a las acciones y la finalización de la elaboración de los documentos
</t>
    </r>
    <r>
      <rPr>
        <b/>
        <sz val="9"/>
        <color rgb="FF000000"/>
        <rFont val="Calibri"/>
        <family val="2"/>
      </rPr>
      <t>Para este mes se reporta(n) (número):</t>
    </r>
    <r>
      <rPr>
        <sz val="9"/>
        <color rgb="FF000000"/>
        <rFont val="Calibri"/>
        <family val="2"/>
      </rPr>
      <t xml:space="preserve"> 0. Aun no se reporta avance sobre el indicador para éste mes 
</t>
    </r>
    <r>
      <rPr>
        <b/>
        <sz val="9"/>
        <color rgb="FF000000"/>
        <rFont val="Calibri"/>
        <family val="2"/>
      </rPr>
      <t>Avance en gestión:</t>
    </r>
    <r>
      <rPr>
        <sz val="9"/>
        <color rgb="FF000000"/>
        <rFont val="Calibri"/>
        <family val="2"/>
      </rPr>
      <t xml:space="preserve"> Para este mes se inició la ejecución de auditorías para este periodo. 
</t>
    </r>
    <r>
      <rPr>
        <b/>
        <sz val="9"/>
        <color rgb="FF000000"/>
        <rFont val="Calibri"/>
        <family val="2"/>
      </rPr>
      <t xml:space="preserve">Observaciones:  </t>
    </r>
    <r>
      <rPr>
        <sz val="9"/>
        <color rgb="FF000000"/>
        <rFont val="Calibri"/>
        <family val="2"/>
      </rPr>
      <t xml:space="preserve">Se espera obtener la fecha confirmada de la presentación, para cargar los soportes de la presentación en el SharePoint. 
</t>
    </r>
    <r>
      <rPr>
        <b/>
        <sz val="9"/>
        <color rgb="FF000000"/>
        <rFont val="Calibri"/>
        <family val="2"/>
      </rPr>
      <t>Soportes:</t>
    </r>
    <r>
      <rPr>
        <sz val="9"/>
        <color rgb="FF000000"/>
        <rFont val="Calibri"/>
        <family val="2"/>
      </rPr>
      <t xml:space="preserve">
Se relacionan a continuación los soportes de los avances para este mes:
1) Correo Electrónico: QSTF - Briefing on JCRB and Discussion on possible SIM Meeting
2) QSTFMeetingAgenda-22March2022
</t>
    </r>
  </si>
  <si>
    <r>
      <rPr>
        <b/>
        <sz val="9"/>
        <color rgb="FF000000"/>
        <rFont val="Calibri"/>
        <family val="2"/>
      </rPr>
      <t xml:space="preserve">OAP </t>
    </r>
    <r>
      <rPr>
        <sz val="9"/>
        <color rgb="FF000000"/>
        <rFont val="Calibri"/>
        <family val="2"/>
      </rPr>
      <t xml:space="preserve">
</t>
    </r>
    <r>
      <rPr>
        <b/>
        <sz val="9"/>
        <color rgb="FF000000"/>
        <rFont val="Calibri"/>
        <family val="2"/>
      </rPr>
      <t>Avance en cuantitativo</t>
    </r>
    <r>
      <rPr>
        <sz val="9"/>
        <color rgb="FF000000"/>
        <rFont val="Calibri"/>
        <family val="2"/>
      </rPr>
      <t xml:space="preserve">: 0
</t>
    </r>
    <r>
      <rPr>
        <b/>
        <sz val="9"/>
        <color rgb="FF000000"/>
        <rFont val="Calibri"/>
        <family val="2"/>
      </rPr>
      <t>Avance en gestión</t>
    </r>
    <r>
      <rPr>
        <sz val="9"/>
        <color rgb="FF000000"/>
        <rFont val="Calibri"/>
        <family val="2"/>
      </rPr>
      <t xml:space="preserve">: Se está finalizando la documentación para el cargue en el SharePoint del QSTF y preparar su respectiva presentación.  En el correo del 2022-04-21 Christofer Cortés Vice-Chair nos confirma que la presentación se realizará el 8 de junio.
</t>
    </r>
    <r>
      <rPr>
        <b/>
        <sz val="9"/>
        <color rgb="FF000000"/>
        <rFont val="Calibri"/>
        <family val="2"/>
      </rPr>
      <t>Observaciones</t>
    </r>
    <r>
      <rPr>
        <sz val="9"/>
        <color rgb="FF000000"/>
        <rFont val="Calibri"/>
        <family val="2"/>
      </rPr>
      <t xml:space="preserve">: Adicional a esto en este mes se participaron en 4 QSTF los cuales fueron evaluados: QSTF - INTN QS Review (Pressure), QSTF - CENAM QS Review (Acoustics, Ultrasound, and Vibration), QSTF - NIST QS Review (Hardness, QSTF - NRC QS Review (Photometry and Radiometry)
1)Correo presentación QSTF primavera
2) Acta QSTF - INTN QS Review (Pressure)- también fue evaluadora en Sitio (Informe de evaluación)
3) Acta CENAM QS Review (Acoustics, Ultrasound, and Vibration), 
4) Acta NRC QS Review (Photometry and Radiometry)
</t>
    </r>
  </si>
  <si>
    <t xml:space="preserve">OAP Avance en cuantitativo: 0
Para este mes se reporta(n) (número): 0
Avance en gestión: Se realizó el cargue de los documentos al SharePoint y se notifica al Secretario del Grupo del QSTF. 
Observaciones: Adicional a esto en este mes se participaron en 2 QSTF como miembro en las reuniones se evaluaron los siguientes sistemas de gestión: QSTF - CENAM QS Review (Force and Pressure; DC voltage), QSTF - NIST QS Review (Chemistry), 
1) Correo de confirmación con el cargue de los soportes. 
2) Actas de los QSTF de CENAMy NIST 
</t>
  </si>
  <si>
    <t xml:space="preserve">OAP 
Avance en cuantitativo: 1
Para este mes se reporta(n) (número): Se reporta un Certificado de aprobación del Sistema de Gestión de Ensayos de Aptitud en Química para agua dulce
Avance en gestión: Se realizó el 8 de junio de 2022 la presentación del Sistema de Gestión de Ensayos de Aptitud en Química para agua dulce del INM
Soportes: (Drive) 
1) Certificado de aprobación del Sistema de Gestión de Ensayos de Aptitud en Química para agua dulce
2)Presentación del Sistema de Gestión de Ensayos de Aptitud en Química para agua dulce
</t>
  </si>
  <si>
    <t xml:space="preserve">OAP 
Avance en cuantitativo:0
Para este mes se reporta(n) (número): 0) 
Avance en gestión: Se realizó seguimiento a riesgos, correcciones, acciones correctivas y de mejora; también se ha iniciado el ciclo de las auditorías internas
Soportes: Drive) 1) Presentación del seguimiento trimestral 
</t>
  </si>
  <si>
    <t xml:space="preserve">OAP 
Avance en cuantitativo: 0
Para este mes se reporta (0) 
Avance en gestión: En correo del 2022-08-29 enviado por la Presidente del Grupo de Quality Systems Task Force (QSTF) Sally Bruce informa que, la presentación de los Sistemas de Gestión que soporta las Capacidades de Medición y Calibración de los INM e ID de la región SIM, se llevarán a cabo durante la semana SIM en Santa Lucía, que será del 31 de octubre al 4 de noviembre.
Para esto, se ha ido adelantado con la Subdirección de Metrología Física los documentos que serán cargados en el SharePoint del QSTF para la presentación, información que deberá entregarse a más tardar el 30 de septiembre 
Soportes:
1) Correo electrónico de Comunicación con la Presidenta del QSTF
2) Mesa de Trabajo de entrega de información QSTF
3) Correo electrónico a la Presidenta del QSTF solicitando información del próximo QSTF
</t>
  </si>
  <si>
    <t xml:space="preserve">OAP 
Para este mes se reporta(n) (número): Cero (0)
Avance en gestión: En correo enviado al Secretario del SIM se remite la notificación del cargue de la documentación en el SharePoint del QSTF, para la presentación a realizarse del 30 de octubre al 4 de noviembre 
Observaciones: La presentación está sujeta a la Comisión 
 Soportes: 
1) Correo electrónico con la notificación de la documentación cargada 
2) Tramite de la Visa
3) Invitación </t>
  </si>
  <si>
    <t>Observación: Pendiente incluir soportes en ER+ 
Estado: pendiente</t>
  </si>
  <si>
    <t xml:space="preserve">OAP 
Para este mes se reporta(n) (número): Cero (0)
Avance en gestión: Se gestionó la comisión para la presentación de la vitalidad de los 5 años del Sistema de Gestión de Longitud, sin embargo la Viceministra realizó la negación de la misma,  dado lo sucedido y las metas establecidas para el INM, se envió el 26 de octubre un correo electrónico al Secretario del QSTF donde se solicita realizar la presentación por medios virtuales la cual se llevó a cabo el 31 de Octubre, a pesar que las reglas de orden establece que la reunión debe ser presencial. 
Soportes: 
1) Correo de negación por parte de la Viceministra 
2) Correo electrónico con la Solicitud
3) Presentación 
</t>
  </si>
  <si>
    <t xml:space="preserve">OAP 
Para este mes se reporta(n) (número): Cero (1) certificado en borrador 
Avance en gestión: Se realizo la presentación de la vitalidad de los 5 años del Sistema de Gestión de Longitud de manera virtual, sin embargo aunque nos enviaron un borrador por correo electrónico del certificado para la revisión de los datos, a la fecha no ha sido expedido el certificado digital final con las respectivas firmas.
Soportes: 
1) Correo electrónico enviado por el Secretario de QSTF con el certificado en borrador.
</t>
  </si>
  <si>
    <t>OAP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t>
  </si>
  <si>
    <t>https://drive.google.com/drive/folders/17W0vkmicRO6gG4AFPX6pnVA66F6EnBNt?usp=sharing</t>
  </si>
  <si>
    <t>Alcance en ER+ Septiembre</t>
  </si>
  <si>
    <t>E.3.4</t>
  </si>
  <si>
    <t>Nuevos servicios metrológicos ofertados</t>
  </si>
  <si>
    <t>Sumatoria del número de nuevos servicios metrológicos ofertados</t>
  </si>
  <si>
    <t>Descripción del nuevo servicio ofertado / Informe de producción / Resolución de tasas / Registro de oferta del nuevo servicios ofertado</t>
  </si>
  <si>
    <t>SMF
Avance en cuantitativo: 0
Para este mes se reporta(n) (número): 0, no se han ofertado nuevos servicios metrológicos
Avance en gestión: Se contrataron servicios profesionales para desarrollar servicios de calibración y cursos, cuando estos se encuentre desarrollados se ofertarán en la página oficial del INM y las redes sociales.
Observaciones:
Ninguna
SMQB
Avance en cuantitativo: 0
Para este mes se reporta(n) (número): 0
Avance en gestión: Se adelantaron las contrataciones relacionadas con adquisición de algunos materiales y reactivos, servicios de mantenimiento equipos y personal por prestación de servicios para la ejecución de esta actividad.  
Observaciones:
Se entrega registro de RP con las contrataciones de la SMQB
Soportes:
Se relacionan a continuación los soportes de los avances para este mes</t>
  </si>
  <si>
    <r>
      <rPr>
        <sz val="9"/>
        <color rgb="FF000000"/>
        <rFont val="Calibri"/>
        <family val="2"/>
      </rPr>
      <t xml:space="preserve">SMF
</t>
    </r>
    <r>
      <rPr>
        <b/>
        <sz val="9"/>
        <color rgb="FF000000"/>
        <rFont val="Calibri"/>
        <family val="2"/>
      </rPr>
      <t>Avance en cuantitativo: 0</t>
    </r>
    <r>
      <rPr>
        <sz val="9"/>
        <color rgb="FF000000"/>
        <rFont val="Calibri"/>
        <family val="2"/>
      </rPr>
      <t xml:space="preserve">
</t>
    </r>
    <r>
      <rPr>
        <b/>
        <sz val="9"/>
        <color rgb="FF000000"/>
        <rFont val="Calibri"/>
        <family val="2"/>
      </rPr>
      <t>Para este mes se reporta(n) (número):</t>
    </r>
    <r>
      <rPr>
        <sz val="9"/>
        <color rgb="FF000000"/>
        <rFont val="Calibri"/>
        <family val="2"/>
      </rPr>
      <t xml:space="preserve"> En ejecución
</t>
    </r>
    <r>
      <rPr>
        <b/>
        <sz val="9"/>
        <color rgb="FF000000"/>
        <rFont val="Calibri"/>
        <family val="2"/>
      </rPr>
      <t xml:space="preserve">Avance en gestión: </t>
    </r>
    <r>
      <rPr>
        <sz val="9"/>
        <color rgb="FF000000"/>
        <rFont val="Calibri"/>
        <family val="2"/>
      </rPr>
      <t xml:space="preserve">Se esta desarrollando nuevos servicios de capacitación y calibración para su posterior publicación y divulgación 
</t>
    </r>
    <r>
      <rPr>
        <b/>
        <sz val="9"/>
        <color rgb="FF000000"/>
        <rFont val="Calibri"/>
        <family val="2"/>
      </rPr>
      <t>Observaciones:</t>
    </r>
    <r>
      <rPr>
        <sz val="9"/>
        <color rgb="FF000000"/>
        <rFont val="Calibri"/>
        <family val="2"/>
      </rPr>
      <t xml:space="preserve">
Ninguna</t>
    </r>
    <r>
      <rPr>
        <b/>
        <sz val="9"/>
        <color rgb="FF000000"/>
        <rFont val="Calibri"/>
        <family val="2"/>
      </rPr>
      <t xml:space="preserve">
Soportes:</t>
    </r>
    <r>
      <rPr>
        <sz val="9"/>
        <color rgb="FF000000"/>
        <rFont val="Calibri"/>
        <family val="2"/>
      </rPr>
      <t xml:space="preserve">
No aplica
SMQB
Avance en cuantitativo: 0
Para este mes se reporta(n) (número): 0
Avance en gestión: Se realizó la programación de la producción de los materiales de referencia nuevos en: contaminantes en labial, mercurio total en peces y metil mercurio total en peces
Observaciones:
Programa de producción
Soportes:
Se relacionan a continuación los soportes de los avances para este mes:
1) Programa de producción de materiales de referencia de la SMQB. 
</t>
    </r>
  </si>
  <si>
    <r>
      <rPr>
        <sz val="9"/>
        <color rgb="FF000000"/>
        <rFont val="Calibri"/>
        <family val="2"/>
      </rPr>
      <t xml:space="preserve">SSMRC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 xml:space="preserve">Observaciones:
</t>
    </r>
    <r>
      <rPr>
        <sz val="9"/>
        <color rgb="FF000000"/>
        <rFont val="Calibri"/>
        <family val="2"/>
      </rPr>
      <t xml:space="preserve">(Describir brevemente las observaciones del reporte)
</t>
    </r>
    <r>
      <rPr>
        <b/>
        <sz val="9"/>
        <color rgb="FF000000"/>
        <rFont val="Calibri"/>
        <family val="2"/>
      </rPr>
      <t xml:space="preserve">Soportes:
</t>
    </r>
    <r>
      <rPr>
        <sz val="9"/>
        <color rgb="FF000000"/>
        <rFont val="Calibri"/>
        <family val="2"/>
      </rPr>
      <t xml:space="preserve">Se relacionan a continuación los soportes de los avances para este mes:
(Enumerar los soportes que se relacionan en el link Drive)
1) xxxxxxxx
2) xxxxxxx
3) xxxxxxx
SMF
</t>
    </r>
    <r>
      <rPr>
        <b/>
        <sz val="9"/>
        <color rgb="FF000000"/>
        <rFont val="Calibri"/>
        <family val="2"/>
      </rPr>
      <t xml:space="preserve">Avance en cuantitativo: </t>
    </r>
    <r>
      <rPr>
        <sz val="9"/>
        <color rgb="FF000000"/>
        <rFont val="Calibri"/>
        <family val="2"/>
      </rPr>
      <t xml:space="preserve">xxx
</t>
    </r>
    <r>
      <rPr>
        <b/>
        <sz val="9"/>
        <color rgb="FF000000"/>
        <rFont val="Calibri"/>
        <family val="2"/>
      </rPr>
      <t>Para este mes se reporta(n) (número):</t>
    </r>
    <r>
      <rPr>
        <sz val="9"/>
        <color rgb="FF000000"/>
        <rFont val="Calibri"/>
        <family val="2"/>
      </rPr>
      <t xml:space="preserve"> (Ejemplo: Para este mes se reportas dos guías de calibración)
</t>
    </r>
    <r>
      <rPr>
        <b/>
        <sz val="9"/>
        <color rgb="FF000000"/>
        <rFont val="Calibri"/>
        <family val="2"/>
      </rPr>
      <t>Avance en gestión:</t>
    </r>
    <r>
      <rPr>
        <sz val="9"/>
        <color rgb="FF000000"/>
        <rFont val="Calibri"/>
        <family val="2"/>
      </rPr>
      <t xml:space="preserve"> (Describir brevemente los avances y logros de la gestión del mes, independientemente del avance en magnitud) 
</t>
    </r>
    <r>
      <rPr>
        <b/>
        <sz val="9"/>
        <color rgb="FF000000"/>
        <rFont val="Calibri"/>
        <family val="2"/>
      </rPr>
      <t>Observaciones:</t>
    </r>
    <r>
      <rPr>
        <sz val="9"/>
        <color rgb="FF000000"/>
        <rFont val="Calibri"/>
        <family val="2"/>
      </rPr>
      <t xml:space="preserve">
(Describir brevemente las observaciones del reporte)</t>
    </r>
    <r>
      <rPr>
        <b/>
        <sz val="9"/>
        <color rgb="FF000000"/>
        <rFont val="Calibri"/>
        <family val="2"/>
      </rPr>
      <t xml:space="preserve">
Soportes:</t>
    </r>
    <r>
      <rPr>
        <sz val="9"/>
        <color rgb="FF000000"/>
        <rFont val="Calibri"/>
        <family val="2"/>
      </rPr>
      <t xml:space="preserve">
Se relacionan a continuación los soportes de los avances para este mes:
(Enumerar los soportes que se relacionan en el link Drive)
1) xxxxxxxx
2) xxxxxxx
3) xxxxxxx
SMQB
Avance en cuantitativo: 0
Para este mes se reporta(n) (número): Ninguno
Avance en gestión: Se realizó la aprobación del programa de produccion de MR
Observaciones:
acta de aprobación del progrma de producción
Soportes:
Se relacionan a continuación los soportes de los avances para este mes:
(Enumerar los soportes que se relacionan en el link Drive)
1)acta de aprobacion del programa de producción. </t>
    </r>
  </si>
  <si>
    <t xml:space="preserve">Revisar el reporte de este indicador y su relación con lo reportado en el indicador E3.4.2
OK 
Aún no se ha realizado publicaciones para ofertar el nuevo servicio </t>
  </si>
  <si>
    <t xml:space="preserve">SMF 
Avance en cuantitativo: 0 Para este mes se reporta(n) (número): Para este mes no se reportan nuevos servicios de metrología ofertados 
Avance en gestión: Se presentó cinco (5) solicitudes de cotización atendidas en el mes de abril para la calibración de transformadores de corriente y demás servicios abiertos en Marzo de 2022 y relacionados en la RESOL.-097-MODIFICA-Y-ACLARA-RESOLUCION-094 
Observaciones: Ninguna 
Soportes: Se relacionan a continuación los soportes de los avances para este mes: 1) Cotizaciones de los 5 servicios, realizadas.
SMQB
Avance en cuantitativo: 0 
Para este mes se reporta(n) (número): No se reportan
Avance en gestión: Se realizó monitoreo para la estabilidad a largo plazo del material de referencia de Mercurio en harina de pescado. 
Observaciones: Hoja de Excel con los datos del monitoreo de la estabilidad a largo plazo del MR 
Soportes: 
Se relacionan a continuación los soportes de los avances para este mes: (Enumerar los soportes que se relacionan en el link Drive) 
1) Hoja de Excel con datos de monitoreo de estabilidad a Largo Plazo.
2) xxxxxxx
3) xxxxxxx
</t>
  </si>
  <si>
    <t xml:space="preserve">SSMRC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SMQB
Avance en cuantitativo: 0 
Para este mes se reporta(n) (número): No se reportan
Avance en gestión: Se realizó presentación ante la mesa técnico científica del plan de producción del material de referencia de Mercurio en harina de pescado. 
Observaciones: Acta de reunión de la mesa técnico científica de la SMQB 
Soportes: 
Se relacionan a continuación los soportes de los avances para este mes: (Enumerar los soportes que se relacionan en el link Drive) 
1) Acta de reunión de la mesa técnico científica de la SMQB.
2) xxxxxxx
3) xxxxxxx
</t>
  </si>
  <si>
    <t xml:space="preserve">SSMRC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SMQB
Avance en cuantitativo: 0 
Para este mes se reporta(n) (número): No se reportan
Avance en gestión: Se realizó actualización del plan de gestión de laboratorios como consecuencia de la aprobación de la mesa técnico científica del plan de producción del material de referencia de Mercurio en harina de pescado. 
Observaciones: Formato del plan de gestión de laboratorios de la SMQB
Soportes: 
Se relacionan a continuación los soportes de los avances para este mes: (Enumerar los soportes que se relacionan en el link Drive) 
1) Formato del plan de gestión de laboratorios de la SMQB.
2) xxxxxxx
3) xxxxxxx
</t>
  </si>
  <si>
    <t>Observación realizada: Pendiente actualizar avance a junio
Estado: OK</t>
  </si>
  <si>
    <t>SMQB
Avance en cuantitativo: 1 
Para este mes se reporta(n) (número): 1 MRC de Hg en Harina de pescado
Avance en gestión: Se produjo el del material de referencia certificado de Mercurio en harina de pescado. 
Observaciones: Informe de producción del MRC y pantallazo del MRC en la oferta de servicios de la página del INM
Soportes: 
Se relacionan a continuación los soportes de los avances para este mes: (Enumerar los soportes que se relacionan en el link Drive) 
1) Informe de producción del MRC.
2) Pantallazo del MRC en la oferta de servicios de la página del INM
3) xxxxxxx</t>
  </si>
  <si>
    <t xml:space="preserve">SSMRC
Avance en cuantitativo: 0
Para el mes de agosto se reporta el rediseño del curso de 17043
Avance en gestión:  Para el diseño del curso se trabajó con el equipo en la definición de temas y módulos del curso y se iniciará con el diseño metodológico. 
●        Porcentaje de avance: 40%
●        Carpeta de evidencias: 
</t>
  </si>
  <si>
    <r>
      <rPr>
        <sz val="9"/>
        <color rgb="FF000000"/>
        <rFont val="Calibri"/>
        <family val="2"/>
      </rPr>
      <t xml:space="preserve">SSMRC
Avance en cuantitativo: 0 
Para este mes se reporta la realización de reuniones con los expertos y el equipo de apoyo pedagógico Fechas: 9, 16 y 23 de septiembre
Avance en gestión: Desarrollo del diseño metodológico de la capacitación
Observaciones: Se determinan los contenidos de la capacitación
Soportes:
carpeta de evidenciashttps://drive.google.com/drive/folders/1Uw7azAPtIaORPazdqnSm1iLOItav-YFp?usp=sharing
1) Ejemplo del diseño de la capacitación 17043
2) Formulario de Diseño
3) Presentación Benchmarking
</t>
    </r>
    <r>
      <rPr>
        <b/>
        <sz val="9"/>
        <color rgb="FF000000"/>
        <rFont val="Calibri"/>
        <family val="2"/>
      </rPr>
      <t xml:space="preserve">
SMF</t>
    </r>
    <r>
      <rPr>
        <sz val="9"/>
        <color rgb="FF000000"/>
        <rFont val="Calibri"/>
        <family val="2"/>
      </rPr>
      <t xml:space="preserve">
Avance en cuantitativo: 0
Para este mes se reporta(n) (número): No se han desarrollado nuevos servicios de calibración
Avance en gestión: se llevó a cabo una reunión con la SSM relacionados con la estructuración del nuevo servicio de capacitación proyectado, el cual se denomina (de forma provisional) "Calibración de instrumentos de pesaje de funcionamiento automático - seleccionadoras ponderales". Como actividades realizadas en el marco del diseño del nuevo servicio de capacitación se realizó un estudio de mercado, un plan programático y se diligenció el formato A1-01-F-09 en donde se presenta el formato de diseño del curso
Observaciones:
Ninguna
Soportes:
(Enumerar los soportes que se relacionan en el link Drive)
1) Formato de Diseño
2) Plan programatico
3) Estudio de mercado
SMF
Avance en cuantitativo: 0
Para este mes se reporta(n) (número): No se han generado nuevos servicios de calibración
Avance en gestión: Se Presentó en el CIDG No. 15 de 2022 y se publicaron en isolucion las ficha de diseño y desarrollo de nuevos
productos para la apertura de servicios de calibración de durómetros Shore y
penetradores esféricos Rockwell y Brinell y la creación e implementación de las
siguientes categorías de servicios metrológicos con el plan de gestión del cambio:
- Calibración de máquina de ensayo de dureza Rockwell A (30 a 86) HRA.
- Calibración de máquina de ensayo de dureza Rockwell B (44 a 97) HRB.
- Calibración de máquina de ensayo de dureza Rockwell C (26 a 62) HRC.
- Calibración de máquinas de ensayo de dureza Brinell 10/3 000 (152 HBW 10/3000 a 553
HBW 10/3000)
- Calibración de máquinas de ensayo de dureza Brinell 2.5/187.5 (107 HBW 2.5/187.2 a
292 HBW 2.5/187.5)
Observaciones:
Ninguna
Soportes:
(Enumerar los soportes que se relacionan en el link Drive)
1) Acta del CIGD
2) Presentación
3) Fichas gestión del cambio
</t>
    </r>
  </si>
  <si>
    <t xml:space="preserve">SSMRC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SMQB Cumplió la meta en el mes de julio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</si>
  <si>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SSMRC
Avance en cuantitativo 100%
 Para el desarrollo del curso de Conceptos básicos en metrología química se ha realizado un acompañamiento al equipo en la etapa de diseño pedagógico y diseño gráfico del curso que incluye: diseño metodológico, secuencia didáctica, actividades y presentaciones. 
Carpeta de evidencias</t>
  </si>
  <si>
    <t xml:space="preserve">SSMRC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SMF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SMQB
Avance en cuantitativo: xxx
Para este mes se reporta(n) (número): (Ejemplo: Para este mes se reportas dos guías de calibración)
Avance en gestión: (Describir brevemente los avances y logros de la gestión del mes, independientemente del avance en magnitud) 
Observaciones:
(Describir brevemente las observaciones del reporte)
Soportes:
(Enumerar los soportes que se relacionan en el link Drive)
1) xxxxxxxx
2) xxxxxxx
3) xxxxxxx
</t>
  </si>
  <si>
    <t>https://drive.google.com/drive/folders/17awg1QGHn22xX-RqzY4oXHDwGP7hOD-0?usp=sharing</t>
  </si>
  <si>
    <t>Alcance en ER+ Marzo</t>
  </si>
  <si>
    <t>F.1.2.5</t>
  </si>
  <si>
    <t>F. Fortalecimiento Institucional: Mejorar el desempeño sectorial, fortaleciendo el pensamiento innovador, el compromiso y el crecimiento del capital humano, en la búsqueda de resultados que aporten a la transformación del país.</t>
  </si>
  <si>
    <t>F1. Promover el desarrollo de las capacidades de los colaboradores del Sector por medio del compromiso y la motivación institucional</t>
  </si>
  <si>
    <t>Número de puntos porcentuales de incremento en la dimensión de talento humano del Índice de Desempeño Institucional del Sector Comercio, Industria y Turismo</t>
  </si>
  <si>
    <t>Número de puntos porcentuales de incremento en la dimensión de talento humano del Índice de Desempeño Institucional.</t>
  </si>
  <si>
    <t>Eficacia,Producto</t>
  </si>
  <si>
    <t>Resultado del FURAG</t>
  </si>
  <si>
    <t>SG - TH</t>
  </si>
  <si>
    <t xml:space="preserve">TH
Durante el mes de enero se llevó a cabo el proceso de elaboración y aprobación (CIGD No. 03 de 2022) de los planes del Grupo de Gestión del Talento Humano (Plan Estratégico de Talento Humano, Plan Institucional de Capacitación, Plan de Bienestar Laboral e Incentivos, Plan de Trabajo de Seguridad y Salud en el Trabajo, Plan de Previsión de Recursos Humanos y Plan Anual de Vacantes), se realizó la actualización matriz sociodemográfica, se realizó activación de 150 contratistas en SIGEP II, se realizó activación de 64 funcionarios en SIGEP II, Proceso de Selección y Vinculación de Directivos (Secretario General y Jefe de OIDT), Se adelantó el ajuste al procedimiento de selección y vinculación para dar alcance a la aplicabilidad de las evaluaciones médico ocupacionales de pre-ingreso a los aspirantes a cargos ofertados por el INM, Se adelantó la gestión para el desarrollo de los EMO (Evaluaciones médico ocupacionales) de pre-ingreso a los 14 aspirantes, así como el desarrollo de 2 evaluaciones médico ocupacionales para el retiro de ex funcionarios del Instituto, evaluación de apropiación de los valores del Código de Integridad a través de la Tiendita de la Confianza, Incentivo por Uso de bicicleta, Cargue de Matriz Legal de SGSST en Isolución, en la carpeta del drive se suben soportes
</t>
  </si>
  <si>
    <t>TH
Durante el mes de febrero se desarrollaron actividades relacionadas con la actualización de la matriz de formación y experiencia, matriz sociodemográfica, la activación y validación de hojas de vida de funcionarios y contratista en SIGEP II, desarrollo de capacitaciones para fortalecer competencias administrativas, de SG-SST y SGA (Eje de creación del valor público: Jornada de Inducción Institucional, Capacitación de Bioseguridad y Covid-19, Taller de Habilidades Blandas; Eje Transformación Digital: Socialización Introducción a los servicios que presenta la OIDT),  otorgamiento día por cumpleaños y otorgamiento de permiso por esquema de vacunación completo a 31 de diciembre de 2021 (93 funcionarios avalados), incentivo de bicicleta, Se realizó el profesiograma para ser tenido en cuenta en el proceso de concurso de méritos, Socialización de información de Programa Servimos, actualización de Protocolo de Bioseguridad, Desarrollo de actividades según plan de trabajo de SGSST, Se adoptó mediante resolución el Plan Institucional de Capacitación Vigencia 2022, Actualización de Plataforma de Bienestar a la Medida con los respectivos beneficios y puntos, Campaña de Tamizaje pruebas Covid-19, Horario Flexible, Bilingüismo, Reunión de Comisión de Personal, Entrevista de retiro de dos ex funcionarios, Transferencia de conocimiento de los servidores que se retiraron de la entidad, Tienda de la Confianza, Reunión de autodiagnóstico de Conflicto de interés, Charla de SGA</t>
  </si>
  <si>
    <t>TH
Durante el mes de Marzo se desarrollaron actividades relacionadas con la actualización de la matriz de formación y experiencia, matriz sociodemográfica, la activación y validación de hojas de vida de funcionarios y contratista, activación de funcionarios y vinculación de una funcionaria en SIGEP II, desarrollo de capacitaciones para fortalecer competencias administrativas, de SG-SST y SGA (Eje de creación del valor público: Resolución de conflictos y Comité de Convivencia Laboral, Compras Públicas Sostenibles, Residuos Sólidos, Capacitación de Contrato Realidad, Derechos de petición, Tramite PAC Virtual, Actos Administrativos; Eje Gestión del Conocimiento y la Innovación: Seminario 2 de Investigación, Seminario 3 de Investigación, Seminario 4 de Investigación, Fundamentos de Metrología; Eje Transformación Digital: Seguridad Informática),Capacitación Servicio al ciudadano, Curso Virtual de Inducción a los Gerentes Públicos, Taller sobre Lineamientos para la Rendición de cuenta de Paz, Sesión masiva sobre la Política de Integridad,  otorgamiento día por cumpleaños y otorgamiento de permiso por esquema de vacunación y completo a 31 de diciembre de 2021 (93 funcionarios avalados), incentivo de bicicleta, Visita de la CNSC para reconocimiento de laboratorios y validación de espacios físicos para las evaluaciones técnicas, Socialización de información de Programa Servimos, Socialización de la actualización de Protocolo de Bioseguridad, Desarrollo de actividades según plan de trabajo de SGSST, Mesa de Trabajo con comunicaciones para realizar actividades con su apoyo de manera lúdica y focalizadas, Socialización de Plataforma de Bienestar a la Medida con los respectivos beneficios y puntos, Horario Flexible, Reunión de Comisión de Personal, Tienda de la Confianza, Socialización Código de Integridad, Reunión de Sensibilización de la Responsabilidad de las dependencias relacionado con la política que interviene el Conflicto de interés</t>
  </si>
  <si>
    <t>TH
Durante el mes de abril se desarrollaron actividades relacionadas con la actualización de la matriz de formación y experiencia, matriz sociodemográfica, la activación y validación de hojas de vida de funcionarios y contratista, seguimiento de declaración de Bienes y Rentas,   desarrollo de capacitaciones para fortalecer competencias administrativas y SGA (Eje de creación del valor público: Economía circular, Curso Presupuesto Público; Eje Providad y Ética de lo público: Capacitación de integridad, transparencia y lucha contra la corrupción, Diplomado del Servidor Público 4.0; Eje Gestión del Conocimiento y la Innovación: Incertidumbre de la medición, Introducción a la Metrología de la Masa, Norma NTC-ISO IEC 17025, Certificados de calibración, Seminario 5 de Investigación, Seminario 6 de Investigación, Seminario 7 de Investigación, Introducción a la innovación en el sector público, Socialización temas Constitución Política y Gestión Documental),  otorgamiento día por cumpleaños, Remisión de información al operador Universidad Libre en marco del Concurso de Méritos de Nación 3-INM, Socialización de información de Programa Servimos, actualización de Protocolo de Bioseguridad, Desarrollo de actividades según plan de trabajo de SGSST, inspecciones ergonómicas en el laboratorio de tiempo y frecuencia en marco de oportunidad de mejora sugerida por el COPASST, Actualización de Productos de Plataforma de Bienestar a la Medida, Reunión de Comisión de Personal, Mesa de trabajo y encuesta para el manejo de la administración de la Tienda de la Confianza y se realizó evaluación de aumento de recursos, Aprobación de las áreas responsables de la implementación de la política de integridad, Entrevistas de retiro (3 exfuncionarios), transferencia de conocimiento.
Soporte:
Informe_Reporte Plan Estrategico Sectorial-GTH_Abril_ 2022</t>
  </si>
  <si>
    <t xml:space="preserve">TH
La dimensión de TH obtuvo un puntaje de 88,81% en la medición del FURAG. En el 2020 el puntaje fue de 98,35%, de manera que el decremento en puntos porcentuales es de -9,54 para la vigencia evaluada (2021).
Durante el mes de Mayo se desarrollaron actividades relacionadas con la actualización de la matriz de formación y experiencia, matriz sociodemográfica, la activación y validación de hojas de vida de funcionarios y contratista, Desvinculación de funcionarios, seguimiento de declaración de Bienes y Rentas, desarrollo de capacitaciones para fortalecer competencias administrativas SGSST y SGA (Eje de creación del valor público: SST ( Socialización protocoló bioseguridad,manejo de sustancias Químicas, práctica de manejo de extintores, uso y limpieza careta ( Taller de manofactura), Socialización virtual del formato A-05-F-076 Etiquetas estándar para sustancias químicas y mezclas, Sostenibilidad ambiental ( Huella Ecologica), Taller de liderazgo para directivos, Proyectos de inversión, Sistema de Control Interno, Gestión administrativa; Eje de Probidad y Etica de lo publico: Fundamentos Generales MIPG, Capacitacion MIPG; Eje de Trasnformación Digital: Ofimática, Socialización Higiene seguridad digital; Eje Gestión del Conocimiento y la Innovación: Bilingüismo, Seminario de investigación sesión 8 y 9, Metrología de la Longitud Nivel 1, Metrología de la presión, Metrología temperatura y humedad, Metrología de pequeños volúmenes; Adicionales: Curso objetivos de desarrollo sostenible –ods, Curso la participación de las mujeres en la acción pública, Curso paz cotidiana y construcción de una cultura de la paz y de la legalidad, Curso introducción a la cultura de la innovación en el sector público, Diplomado virtual control social a la gestión pública: focalización, Curso virtual control social a la gestión del riesgo de desastres, Curso capacidades blandas: inteligencia socioemocional para la vida, Curso organización documental, Curso ética de lo público, Curso enfoque diferencial para consejos de juventud, Curso enfoque  diferencial para consejos de juventud, Curso Contexto Del Emprendimiento  Y Desarrollo De La Política Pública, Innovación En El Sector Público),  otorgamiento día por cumpleaños, Actividad socialización codigo de integridad, Celebración fechas especiales (Dia de la Madre, Dia de la Metrologia), Promoción de Uso de la Bicicleta,Certificado de Incentivo Uso de la Bicicleta, Taller Habilidades Blandas, Permiso Tiempo para mi - Bienestar a la medida, Solicitud de CDP para tercer Pago a la CNSC para el  Concurso de Meritos de Nación 3-INM,  Socializacion de Protocolo de Bioseguridad, Desarrollo de actividades según plan de trabajo de SGSST, Charla sobre uso y limpieza careta de taller de manufactura, Socialización virtual del Formato de etiqueta estandar para las Sustancias quimicas y las mezclas (SMQB), Reunión de Conformación de Brigada de Emergencia, Reunion Martes Seguro, Encuesta de Condiciones de Vulnerabilidad,  inspecciones ergonomicas en Recepción de equipos y Laboratorio de Fuerza en marco de oportunidad de mejora sugerida por el COPASST, Actualización de Profesiograma, Apoyo en el Simulacro Ambiental, Actualización de Procedimiento de Examenes Medicos Ocupacionales, Reunión de Comisión de Personal, Tienda de la Confianza, Entrevistas de retiro (2 exfuncionarios), transferencia de conocimiento.
Soporte:
Informe_Reporte Plan Estrategico Sectorial-GTH_MAYO_ 2022
</t>
  </si>
  <si>
    <t xml:space="preserve">TH
La dimensión de TH obtuvo un puntaje de 88,81% en la medición del FURAG. En el 2020 el puntaje fue de 98,35%, de manera que el decremento en puntos porcentuales es de -9,54 para la vigencia evaluada (2021).
Durante el mes de Junio se desarrollaron actividades relacionadas con la actualización de la matriz de formación y experiencia, matriz sociodemográfica, la activación y validación de hojas de vida de funcionarios y contratista, Desvinculación de funcionarios, vinculacion de funcionarios y contratistas,  desarrollo de capacitaciones para fortalecer competencias administrativas SGSST y SGA (Eje de creación del valor público: SST (Capacitación preparación respuestas ante emergencias- capacitación responsabilidades sst), Sostenibilidad ambiental ( Socialización procedimiento de preparación y respuesta a emergencias ambientales ), Socialización tramites  CPS y RP, Socialización etapas de contratación bienes y servicios ;  Eje Gestión del Conocimiento y la Innovación:  Redacción de artículos científicos, Taller de Herramientas de Innovación, Conceptos Básicos en Metrología Química, Curso de Temperatura y Humedad, Curso Norma NTC –ISO 10122003, Curso de Estadística básica , Curso corriente continua y alterna, Curso Norma NTC ISO; Eje Transformación Digital: Socializacion Isolución), Convocatoria por pagina WEB y redes sociales programa Estado Joven, otorgamiento día por cumpleaños, Taller Interactivo - Acoso y abuso de poder, Feria de servicios educación y vivienda, actividad día del servidor público, celebración día del padre, actividad Manejo y Control del estrés, taller transversalización del enfoque de género, horario flexible, certificación llegadas en bicicleta, socialización y actualización del Codigo de Integridad, Reconocimiento a funcionarios de Quinquenio, Resolución tercer Pago a la CNSC para el  Concurso de Meritos de Nación 3-INM, Desarrollo de actividades según plan de trabajo de SGSST, Mediciones de Ruido en SMQB, SMF y Quinto Piso, Capacitacion de almacenamiento de sustancias Químicas  SMQB, Capacitación de Primeros Auxilios-Brigada de Emergencia, capacitación Preparación de Emergencias, Capacitación sobre Responsabilidades en SGSST para directivos, Capacitación Comite de Convivencia Laboral-Comunicación Asertiva y Organizacional, Actualización del Medevac, Promocion del Protocolo de Bioseguridad, Gestión de actividades Semana de la Salud, Acompañamiento inspecciones planeadas COPASST, Mapa de Riesgo COVID, Programa de Estilos y entornos Saludables, Actualización Matriz de identificación de Peligros, Actualización de Procedimiento de Inspecciones de SGSST y SGA, Evaluación Tecnica del Proceso contractual de Examenes Medicos,  Reunión de Comisión de Personal, Tienda de la Confianza, transferencia de conocimiento, actualización y socialización del procedimiento de conflicto de interes, certificado de curso de integridad y transparencia.
Soporte:
Informe_Reporte Plan Estrategico Sectorial-GTH_Junio_ 2022
</t>
  </si>
  <si>
    <t>Observación realizada: Pendiente actualizar soporte a Junio. El soporte cargado corresponde a abril. 
Estado: OK</t>
  </si>
  <si>
    <t>TH
La dimensión de TH obtuvo un puntaje de 88,81% en la medición del FURAG. En el 2020 el puntaje fue de 98,35%, de manera que el decremento en puntos porcentuales es de -9,54 para la vigencia evaluada (2021).
Durante el mes de Julio se desarrollaron actividades relacionadas con la actualización de la matriz de formación y experiencia y restructuración al formato A-04-07-F-061 V02, actualización matriz sociodemográfica; se realiza la validación de las hojas de vida en SIGEP, se realiza desasociación, vinculación y desvinculación de los funcionarios en SIGEP, se realizó actualización de hojas de vida de contratistas en SIGEP;  desarrollo de capacitaciones para fortalecer competencias administrativas SGSST y SGA (Eje de creación del valor público: SST (Trabajo en equipo, indicadores de SST ), Sostenibilidad ambiental ( Sistema Globalmente Armonizado para el etiquetado de productos químicos y la elaboración de fichas de datos de seguridad);  Eje Gestión del Conocimiento y la Innovación:  - Socialización participación en DCC Summer School PTB 2022, - Socialización PTB, - INM   como centro de Investigación, - INM   como centro de Investigación, - Metrología de Presión; estado Joven (En el mes de julio se realizó las resoluciones de vinculación de 3 pasantes con sus respectivas afiliaciones a la ARL); otorgamiento día por cumpleaños, actividad de prevención de riesgo psicosocial (rumba - zumba), permisos otorgados por el uso de la bicicleta, horario flexible, habilidades blandas (trabajo en equipo), actualización plataforma bienestar a la medida;  Durante el mes de julio, en el marco del Concurso NACION3, se llevaron a cabo lo siguiente: i-Solicito a la CNSC, para establecer  un cronograma para lo relacionado con las listas de elegibles y que éstas se vayan enviando a la entidad dependiendo del nivel jerárquico,  toda vez que el 81% de los cargos de la planta de personal de la entidad, se encuentran en dicho concurso, de la cual se obtuvo una respuesta no favorable y ii-Se estuvo gestionando una solicitud de la UniLibre relacionado con el préstamo de espacios e insumos INM - Pruebas de ejecución Nación 3, lo cual aún está en trámite; Desarrollo de capacitación de habilidades blandas (Se realizo la conservación auditiva, semana de la salud de seguridad de salud en el trabajo en conjunto con actividades de bienestar (Jornada de donación Cruz Roja, tamizaje cardiovascular, servicio de optometría, dispositivos anti estrés con aromaterapia y musicoterapia, campaña de autocuidado por retorno a la presencialidad, capacitación en cuidado auditivo, spa de manos con aromaterapia y musicoterapia y yoga de la risa, capacitación dirigida al copas y al Grupo de Gestión del Talento Humano sobre indicadores del Sistema de Gestión, capacitación de teórico practico dirigido a la brigada sobre primeros auxilios, capacitación de prevención de lesiones por manipulación y exposición a maquinas dirigidas a la smqb y smf, capacitación de etiquetado de productos y elaboración de ficha de datos de seguridad dirigida a todos los colaboradores del INM, se realiza seguimiento al formato de mapa de riesgos teniendo en cuenta los protocolos de bioseguridad, se generan dos piezas de comunicaciones sobre higiene postural y protocolos de bioseguridad, actualización de formatos sobre condiciones inseguras, y investigación de incidentes y accidentes laborales, y se continua retroalimentando las actividades establecidas en el plan de trabajo;  Se realizó la programación  Reunión de Comisión de Personal para el mes de julio; Tienda de la Confianza, transferencia de conocimiento.</t>
  </si>
  <si>
    <t xml:space="preserve">TH
La dimensión de TH obtuvo un puntaje de 88,81% en la medición del FURAG. En el 2020 el puntaje fue de 98,35%, de manera que el decremento en puntos porcentuales es de -9,54 para la vigencia evaluada (2021).
Durante el mes de Agosto se desarrollaron actividades relacionadas con la actualización de la matriz de formación y experiencia, actualización matriz sociodemográfica; se realiza la validación de las hojas de vida en SIGEP, se realiza desasociación, vinculación y desvinculación de los funcionarios y contratistas en SIGEP, se realizó actualización de hojas de vida de contratistas en SIGEP;  desarrollo de capacitaciones para fortalecer competencias administrativas SGSST y SGA (Eje de creación del valor público: SST (Sindrome de la cabaña), Sostenibilidad Ambiental (Objetivos de Desarrollo Sostenible), Modulo Fundamentos Generales-MIPG, Prevision de daño antijuridico;  Eje Gestión del Conocimiento y la Innovación: Introduccion a la metrología de Masa, Curso incertidumbre de medicion en analisis quimicos; Eje de Probidad y etica de lo Publico: Integridad, Transparencia Y Lucha Contra La Corrupción, Capacitación Supervisores de contrato, Capacitación Plan anticorrupción y atención al ciudadano, Capacitación requisitos legales; Eje de Transformación Digital: Seguridad de la información; estado Joven (En el mes de Agosto se inicio la pasantia en el INM); Socialización de Bilinguismo etapa 5; otorgamiento día por cumpleaños, permisos otorgados por el uso de la bicicleta, Tiendita de la Confianza, Entorno Laboral Saludable (Twister Saludable), Plataforma de Bienestar a la Medida (permiso Tiempo para mi), Entrevista de Retiro de dos ex funcionarios, Transferencia del conocimiento, Se da cumplimiento al Plan de Trabajo de Seguridad y Salud en el Trabajo (Capacitación del Sistema de Gestión a los colaboradores de Casalimpia, Capacitación Sindrome de la Cabaña, Capacitación de Buenas Practicas en el Laboratorio a las Subdirecciones de Metrología Física y Quimica, Capacitación para que sirven los PVE dirigida al COPASST, Capacitación de Higiene Postural, Socialización de Martes Seguro sobre La viruela Simica y Brigada de Emergencias, Elaboración de Especificaciones Técnicas de EPP, Cierre de Hallazgos (Auditoria # 139,41 y 32; Oportunidad de Mejora # 217, 181, 91), Actualizacion de indicadores minimos del SGSST segun Resolución No. 0312 de 2019, Actualización de formato de investigación de incidentes A-04-F-040, Actualización de Formato de Reporte de Investigación de Incidentes, accidentes y Enfermedades Laborales A-04-F-011, Capacitación de Conservación Auditiva), reconocimientos a servidores publicos en su trayectoria de la entidad (3 funcionarios), Se realizó la programación  Reunión de Comisión de Personal para el mes de agosto, Se responden solicitudes de información del Concurso de Meritos realizada por los funcionarios del INM.
 Los soportes se encuentran en la carpeta compartida.
</t>
  </si>
  <si>
    <t>TH
La dimensión de TH obtuvo un puntaje de 88,81% en la medición del FURAG. En el 2020 el puntaje fue de 98,35%, de manera que el decremento en puntos porcentuales es de -9,54 para la vigencia evaluada (2021).
Durante el mes de Septiembre se desarrollaron actividades relacionadas con la actualización de la matriz de formación y experiencia, actualización matriz sociodemográfica; se realiza la validación de las hojas de vida en SIGEP, se realiza desasociación, vinculación y desvinculación de los funcionarios y contratistas en SIGEP, se realizó actualización de hojas de vida de contratistas en SIGEP, se valido diligenciamiento de Ley 2013 de 2019 de los contratistas en el modulo asignado por Funcion Publica;  desarrollo de capacitaciones para fortalecer competencias administrativas SGSST y SGA (Eje de creación del valor público: SST (Capacitación de Identificación de Peligros), Sostenibilidad Ambiental (Practicas Sostenibles), Inducción Institucional, Capacitación de Deficiencias en el ejercicio de la Representación Juridica;  Eje Gestión del Conocimiento y la Innovación: Capacitación Gestión Documental, Tercer Taller de herramientas de Innovación, Capacitación de Buenas Practicas de medicion del PH y la conductividad electrolitica, Capacitación en Calibracion de Masa mas alta exactitud, Capacitación en Calibración en Espectofotometros UV-VIS, Capacitación en Calibrción de Medidores de energia electrica, Capacitación en Metrología de Fuerza, Capacitación en Patrones de energia y BPM; Eje de Probidad y etica de lo Publico: Capacitación Politica Conflicto de Intereses  y  Regimen Disciplinario; otorgamiento día por cumpleaños, permisos otorgados por el uso de la bicicleta,  , Plataforma de Bienestar a la Medida (permiso Tiempo para mi), Entrevista de Retiro de dos ex funcionarios, Transferencia del conocimiento, Desvinculación laboral asistida, Ciberacoso y abuso de poder, Actividades para Promocion de vivienda (EL INM y  davivienda en la construccion de tu patrimonio), Eventos artisticos y culturales (Visita Jardin Botanico), Actividades para el mantenimiento de la salud mental (Comportamientos Saludables), Eventos deportivos y Recreacionales (Juegos Deportivos INM), Se da cumplimiento al Plan de Trabajo de Seguridad y Salud en el Trabajo (Campaña Viruela del Mono, Capacitación de Riesgo Biologico, Campaña de conservación visual, Campaña de prevencion de consumo de alcohol, sustancias psicoactivas y tabaco, Capacitación a COPASST y Comite de Convivencia Laboral sobre las Generalidades del SGSST, Actividad "Concentrese", Capacitación Brigada de Emergencia Plan de evacuación, Simulacro sobre incendio y evacuación, 5 piezas publicitarias Martes seguro, Pieza publicitaria de la socialización de las lesiones aprendidas por accidente de trabajo por manipulación de sustancias, Cierre de Hallazgos,  Reporte de indicadores minimos del SGSST segun Resolución No. 0312 de 2019), reconocimientos a servidores publicos en su trayectoria de la entidad (2 funcionarios),  compilación de evaluaciones de desempeño de funcionarios de carrera vigencia 2022, Socialización Programa Servimos, Actualización y socialización del Documento de Conflicto de interes, Actualización de formato de declaración de conflicto de interes.</t>
  </si>
  <si>
    <t xml:space="preserve">TH
La dimensión de TH obtuvo un puntaje de 88,81% en la medición del FURAG. En el 2020 el puntaje fue de 98,35%, de manera que el decremento en puntos porcentuales es de -9,54 para la vigencia evaluada (2021).
Durante el mes de Octubre se desarrollaron actividades relacionadas con la actualización de la matriz de formación y experiencia, actualización matriz sociodemográfica; se realiza la validación de las hojas de vida en SIGEP, se realiza desasociación, vinculación y desvinculación de los funcionarios y contratistas en SIGEP, se realizó actualización de hojas de vida de contratistas en SIGEP, se valido diligenciamiento de Ley 2013 de 2019 de los contratistas en el modulo asignado por Funcion Publica;  desarrollo de capacitaciones para fortalecer competencias administrativas SGSST y SGA (Eje de creación del valor público: SST (Higiene Postural, Medevac, autocuidado  taller y manejo de resolución de conflictos ), Taller de habilidades blandas, Sostenibilidad ambiental: Indice Bogotano calidad del aire;  Eje Gestión del Conocimiento y la Innovación: Capacitación en formulación  y registro de proyectos susceptibles a financiar, Capacitación en estadística básica, Capacitación de tiempo y frecuencia ; Eje de Transformación digital: Capacitación herramienta control de incidentes y requerimientos GLPI; otorgamiento día por cumpleaños, permisos otorgados por el uso de la bicicleta, Plataforma de Bienestar a la Medida (permiso Tiempo para mi), Entrevista de retiro de tres ex funcionarios, charla inclusión laboral diversidad y equidad, charla de alimentación saludable, actividad gimnasia mental, asesoría personalizada prepensionados- mi historia laboral mi mundo, Tarjeta de cumpleaños, Se da cumplimiento al Plan de Trabajo de Seguridad y Salud en el Trabajo (se desarrollan las siguientes capacitaciones TEMA: CAPACITACIÓN COPASST   FECHA: 27/10/2022 HORA:10 A 11 AM  dirigido por Santiago, TEMA: REGLAS BÁSICAS PARA PREVENIR SOBRECARGAS, DESCARGAS ELÉCTRICAS Y ARCO ELÉCTRICO , FECHA: 25/10/2022 HORA:10 A 11 AM ARL, TEMA:TALLER DE MANEJO Y RESOLUCIÓN DE CONFLICTOS TODO EL INM FECHA:28/10/2022 HORA:9 A 10 AM ARL, TEMA:AUTOCUIDADO TODO EL INM FECHA:25/10/2022  HORA : 2 A  3PM ARl, se realiza cuestionario base datos madres en estado de embarazo o lactantes,se brinda orientación y acompañamiento de necesidades básicas de la actividad metrocol,se realizan piezas informativas en inm new, Publicacion de oferta dando cumplimiento a la circular conjunta del primer empleo, PLAN DE DISCAPACIDAD El día 25 de Octubre de 2022, se realizó  sensibilización a directivos en el CIGD, en la cual se expuso la  obligatoriedad de contratar personas  en condición de discapacidad, ESTADO JOVEN Se realizó  el envío de las plazas de prácticas para la  décima convocatoria 2023, de las cuales 8 quedaron habilitadas para el Instituto Nacional de Metrología, BILINGÜISMO:  Actualmente se encuentra el desarrollo de la etapa N. 5 </t>
  </si>
  <si>
    <t>TH
Durante el mes de Noviembre se desarrollaron actividades relacionadas con la actualización de la matriz de formación y experiencia, actualización matriz sociodemográfica; se realiza la validación de las hojas de vida en SIGEP, se realiza desasociación, vinculación y desvinculación de los funcionarios y contratistas en SIGEP, se realizó actualización de hojas de vida de contratistas en SIGEP, se valido diligenciamiento de Ley 2013 de 2019 de los contratistas y funcionarios directivos en el modulo asignado por Funcion Publica;  desarrollo de capacitaciones para fortalecer competencias administrativas SGSST y SGA (Eje de creación del valor público: SST (Prevención y manejo de estrés, mi tiempo mi tesoro), Sostenibilidad ambiental: Cambio climático, Curso de participación ciudadana en el marco social de derechos, Procedencia de acción de repetición, obligación de registrar la información de la actividad litigiosa en EKOGUI, Fundamentos Generales  MIPG, Cierre de vigencia 2022, Induccion institucional;  Eje Gestión del Conocimiento y la Innovación: Administración del riesgo, NORMA NTC-ISO-10012, ESTADISTICA BASICA, LONGITUD NIVEL 2, INM como centro  de investigación, CONTRATO REALIDAD; Eje de Transformación digital: IPv6, Itil Versión 4; otorgamiento día por cumpleaños, permisos otorgados por el uso de la bicicleta, Plataforma de Bienestar a la Medida (permiso Tiempo para mi), Actividades para concientizar sobre los derechos civiles, políticos, económicos, sociales y culturales en las mujeres (charlas con valor-juntas somos más fuertes), eventos artísticos y culturales (caminata ecológica), preparación al cambio desvinculación laboral asistida o readaptación laboral (adaptación y gestión del cambio, de cara a nuevos desafíos), educación en artes y artesanías (taller de fotografía), tiendita de la confianza, tarjetas de cumpleaños, entrevista de retiro (1 funcionario), Se da cumplimiento al Plan de Trabajo de Seguridad y Salud en el Trabajo (se desarrollan las siguientes capacitaciones TEMA:  Prevención y manejo de estrés y ansiedad , TODO EL INM  FECHA: 15/11/2022 HORA: 9:00 A 10:00 TEMA: mi tiempo mi tesoro, TODO EL INM  FECHA: 24/11/2022 HORA:14:00 A 15:00, se realizan  los exámenes periódicos a funcionarios y contratistas ,se realiza la convocatoria y elecciones de representantes del comité de convivencia y del comité paritario de seguridad y salud en el trabajo ,se gestiona la pista de entrenamiento para la brigada, se envian comunicados de promoción y prevención PVE en el INM NEWS, ESTADO JOVEN  Se realizó  La inscripción de los pasantes a las plazas ofertadas en el Instituto Nacional de Metrología, lo anterior se realizó por medio de la página web y redes sociales, Reunion de Comision de Personal, Convocatoria Comisión de Personal 2023-2024</t>
  </si>
  <si>
    <t>TH
Durante el mes de Diciembre se desarrollaron actividades relacionadas con la actualización de la matriz de formación y experiencia, actualización matriz sociodemográfica; se realiza la validación de las hojas de vida en SIGEP, se realiza desasociación, vinculación y desvinculación de los funcionarios y contratistas en SIGEP, se realizó actualización de hojas de vida de contratistas en SIGEP, se valido diligenciamiento de Ley 2013 de 2019 de los funcionarios directivos en el modulo asignado por Funcion Publica;  desarrollo de capacitaciones para fortalecer competencias administrativas SGSST y SGA (Eje de creación del valor público: SST (Prevención en la Via), Capacitación en Derechos de petición, Plan anticorrupcion y atencion con el ciudadano, Capacitación Servicio al Ciudadano; Eje de Providad y Etica de lo Público: Integridad y Transparecia y Lucha contra la corrupción, Politica de Conflicto de interes, Eje Gestión del Conocimiento y la Innovación: Cuarto taller de herramientas de innovación; Eje de Transformación digital: ISO 27000; Plan de Discapacidad: Capacitación Comunicación Asertiva; otorgamiento día por cumpleaños, permisos otorgados por el uso de la bicicleta, Plataforma de Bienestar a la Medida (permiso Tiempo para mi), Actividades deportivas y recreativas (Cierre de Gestión), Bienestar Espiritual/emocional (Taller constelaciones familiares), Codigo de integridad: Actividades pedagogicas: (Dale tu palabra al Servicio Público, El lazo Yo nunca he, Dilemas encadenados), Actividades especiales con ocacion del dia de la familia: (Novena Familiar), Reconocimiento de profesiones por el dia del Físico, Programas de incentivos dirigido a los gerentes públicos, equipos de trabajo y servidores con derechos de carrera administrativa – reconocimientos por el buen desempeño, reconocimientos actividades ambientales y de innovación – Bienestar a la Medida, incentivo al uso del carro compartido, reconocimiento a los mejores servidores, Celebración de cumpleaños, Promoción de la lectura y espacios de cultura en familia - Leer es resistir, Promoción del uso de la bicicleta como medio de transporte pieza socializando, Promover Programas de Educación Formal, tiendita de la confianza, , entrevista de retiro (7 funcionario), Se da cumplimiento al Plan de Trabajo de Seguridad y Salud en el Trabajo (se desarrollan las siguientes capacitaciones TEMA: Acompañamiento de COPASST, Acompañamiento y capacitación al Comite de Convivencia Laboral, Socialización de Indicadores de Seguridad y Salud en el Trabajo, Informe de Revision por la Dirección, Definición de Criterios Tecnicos para procesos contractuales, Avance en la ISO 45001, Actualización de Protocolo de Bioseguridad en Isolución, Socialización del Plan de Emergencias, Autoevaluacion en plataforma ALISSTA, ESTADO JOVEN  Se realizaron entrevistas de los candidatos, Reunion de Comision de Personal para dar cumplimiento a lo establecido con la solicitud de exclusion de las listas de elegibles,Resolución 512 de 2022 Comision de Personal, Resolución No. 513 de 2022 Comite de Convivencia Laboral-COCOLA y Resolución No 514 de 2022 Comite Paritaria de Seguridad y Salud en el trabajo- COPASST.</t>
  </si>
  <si>
    <t>Pendiente reportar diciembre</t>
  </si>
  <si>
    <t>https://drive.google.com/drive/folders/1h0LKGW0jcIK75ifEnf-CSrdjmDGKXEbm?usp=sharing</t>
  </si>
  <si>
    <t>F.2.1.5</t>
  </si>
  <si>
    <t>F2. Gestionar recursos físicos y servicios internos en un marco de eficiencia  del gasto público</t>
  </si>
  <si>
    <t>Índice de Desempeño Institucional Sectorial de la vigencia anterior</t>
  </si>
  <si>
    <t>Flujo</t>
  </si>
  <si>
    <t>Índice</t>
  </si>
  <si>
    <t>Resultado obtenido en el FURAG en la presente vigencia.</t>
  </si>
  <si>
    <t>Reporte del FURAG para la vigencia actual</t>
  </si>
  <si>
    <t>SG
OAP</t>
  </si>
  <si>
    <t xml:space="preserve">El reporte de FURAG fue publicado en el mes de Mayo. Se obtuvo un resultado del 87,8 en el Indice de Desempeño Institucional 
A partir de febrero de 2022 se empezará a realizar el alistamiento de la información y la definificón de la metodología para el reporte anual del FURAG. </t>
  </si>
  <si>
    <t>OAP
Se está desarrollando el ejercicio de diligenciamiento del FURAG para la medición del desempeño institucional de la vigencia 2021. 
Nota: Se sigue reportando 87,8 de acuerdo con la última medición FURAG realizada en el 2021. Los resultados de la más reciente medición se reflejarán en mayo de 2022.</t>
  </si>
  <si>
    <t>OAP
Se apoyó en el diligenciamiento anual a FURAG correspondiente a la vigencia 2021. En total se reportaron 506 preguntas entre 24 políticas e ítems. Esto con el objetivo de hacer un reporte veraz y oportuno al FURAG de MIPG, de manera que podamos mejorar en nuestro desempeño institucional.
También se adelantó el ejercicio de autodiagnóstico con el objetivo de formular el respectivo plan de mejoramiento e identificar oportunidades de mejora en el desempeño institucional 
Nota: Se mantiene la calificación del 87,8 de acuerdo con la última medición FURAG realizada en el 2021. Los resultados de la más reciente medición se reflejarán en mayo de 2022.</t>
  </si>
  <si>
    <t>Pendiente incluir reporte FURAG
OK</t>
  </si>
  <si>
    <t>OAP
También se adelantó el ejercicio de autodiagnóstico con el objetivo de formular el respectivo plan de mejoramiento e identificar oportunidades de mejora en el desempeño institucional.
Nota: Se mantiene la calificación del 87,8 de acuerdo con la última medición FURAG realizada en el 2021. Los resultados de la más reciente medición se reflejarán en mayo o junio de 2022.</t>
  </si>
  <si>
    <t>OAP
El INM obtuvo una calificación del 86,1% en el índice de Desempeño Institucional del FURAG.</t>
  </si>
  <si>
    <t>https://drive.google.com/drive/folders/1h323bwFnn1lq62Ptil80k-WETXYNu6pg?usp=sharing</t>
  </si>
  <si>
    <t>F.2.3.5</t>
  </si>
  <si>
    <t>Porcentaje de cumplimiento de los planes institucionales de austeridad</t>
  </si>
  <si>
    <t>(Presupuesto ahorro obtenido en los rubros establecidos / Presupuesto de ahorro proyectado en los rubros establecidos) X100</t>
  </si>
  <si>
    <t>Reporte y correo de reporte del plan de austeridad</t>
  </si>
  <si>
    <t>SG</t>
  </si>
  <si>
    <t>SG
Avance en gestión:
En el mes de diciembre se obligaron los siguientes valores en los conceptos de austeridad:
CONCEPTO: Art. 4 - HORAS EXTRAS: $ 942.000
CONCEPTO: Art. 15 - TELEFONÍA: $ 3.618.204
CONCEPTO: Art. 19 - CONSUMO DE ENERGÍA: $ 27.306.970
Observaciones:
Ninguna
Soportes:
Se relacionan a continuación los soportes de los avances para este mes:
1) Matriz Seguimiento y Reporte de Austeridad.xlsx</t>
  </si>
  <si>
    <t xml:space="preserve">SG
Avance en gestión: 14856% 
En el mes de febrero se obligaron los siguientes valores en los conceptos de austeridad:
CONCEPTO: Art. 3 - APOYO A LA GESTIÓN: $177.688.000
CONCEPTO: Art. 15 - TELEFONÍA: $ 3.384.047
CONCEPTO: Art. 19 - CONSUMO DE ENERGÍA: $ 23.754.010 
Observaciones:
El reporte definitivo se hará con corte a 31 de diciembre de 2022. A me medida que se obliguen recursos, nos acercaremos al porcentaje de cumplimiento real de la meta de austeridad.  
Soportes:
Se relacionan a continuación los soportes de los avances para este mes:
1) 02 Matriz Seguimiento y Reporte de Austeridad FEBRERO.xlsx
</t>
  </si>
  <si>
    <t>MinCIT rechazó el reporte: "Se evidencia solo la Matriz Seguimiento, faltando el reporte de Austeridad - Febrero 2022. Adjuntar y mejorar el reporte."
Ajustado. OK</t>
  </si>
  <si>
    <t xml:space="preserve">SG
Avance en gestión: 13673% 
En el mes de diciembre se obligaron los siguientes valores en los conceptos de austeridad:
CONCEPTO: Art. 3 - APOYO A LA GESTIÓN: $730.051.002
CONCEPTO: Art. 4 - HORAS EXTRAS: $1.034.892
CONCEPTO: Art. 4 - INDEMNIZACIÓN POR VACACIONES: $5.836.058
CONCEPTO: Art. 7 - TIQUETES: $3.973.183
CONCEPTO: Art. 8 - RECONOCIMIENTO DE VIÁTICOS: $2.773.183
CONCEPTO: Art. 15 - TELEFONÍA: $ 3.381.690
CONCEPTO: Art. 19 - CONSUMO DE ENERGÍA: $ 33.400.880 """"
Observaciones:
El reporte definitivo se hará con corte a 31 de diciembre de 2022. A me medida que se obliguen recursos, nos acercaremos al porcentaje de cumplimiento real de la meta de austeridad. 
Soportes:
Se relacionan a continuación los soportes de los avances para este mes:
1) 03 Matriz Seguimiento y Reporte de Austeridad MARZO.xlsx
</t>
  </si>
  <si>
    <r>
      <rPr>
        <sz val="9"/>
        <color rgb="FF000000"/>
        <rFont val="Calibri"/>
        <family val="2"/>
      </rPr>
      <t xml:space="preserve">SG
</t>
    </r>
    <r>
      <rPr>
        <b/>
        <sz val="9"/>
        <color rgb="FF000000"/>
        <rFont val="Calibri"/>
        <family val="2"/>
      </rPr>
      <t>Avance en gestión:</t>
    </r>
    <r>
      <rPr>
        <sz val="9"/>
        <color rgb="FF000000"/>
        <rFont val="Calibri"/>
        <family val="2"/>
      </rPr>
      <t xml:space="preserve"> 12613% 
En el mes de abril se obligaron los siguientes valores en los conceptos de austeridad:
Concepto: art. 3 - apoyo a la gestión: $627.957.813
Concepto: art. 4 - horas extras: $510.785
Concepto: art. 4 - indemnización por vacaciones: $13.882.295
Concepto: art. 7 - tiquetes: $13.080.335
Concepto: art. 8 - reconocimiento de viáticos: $10.288.721
concepto: art. 15 - telefonía: $ 34.35.042
concepto: art. 19 - consumo de energía: $ 29.272.060 
</t>
    </r>
    <r>
      <rPr>
        <b/>
        <sz val="9"/>
        <color rgb="FF000000"/>
        <rFont val="Calibri"/>
        <family val="2"/>
      </rPr>
      <t>observaciones:</t>
    </r>
    <r>
      <rPr>
        <sz val="9"/>
        <color rgb="FF000000"/>
        <rFont val="Calibri"/>
        <family val="2"/>
      </rPr>
      <t xml:space="preserve">ninguna
</t>
    </r>
    <r>
      <rPr>
        <b/>
        <sz val="9"/>
        <color rgb="FF000000"/>
        <rFont val="Calibri"/>
        <family val="2"/>
      </rPr>
      <t>soportes:</t>
    </r>
    <r>
      <rPr>
        <sz val="9"/>
        <color rgb="FF000000"/>
        <rFont val="Calibri"/>
        <family val="2"/>
      </rPr>
      <t xml:space="preserve">se relacionan a continuación los soportes de los avances para este mes:
1) 04 matriz seguimiento y reporte de austeridad abril.xlsx
</t>
    </r>
  </si>
  <si>
    <t xml:space="preserve">SG
Avance en gestión: 11335% 
En el mes de Mayo se obligaron los siguientes valores en los conceptos de austeridad:
CONCEPTO: Art. 3 - APOYO A LA GESTIÓN: $ 647.402.301
CONCEPTO: Art. 4 - HORAS EXTRAS: $ 1.798.881
CONCEPTO: Art. 4 - INDEMNIZACIÓN POR VACACIONES: $ 1.  423.633
CONCEPTO: Art. 7 - TIQUETES: $ 16.692.231
CONCEPTO: Art. 8 - RECONOCIMIENTO DE VIÁTICOS: $ 11.616.961
CONCEPTO: Art. 12 - ESQUEMAS DE SEGURIDAD: $ 96.435.138
CONCEPTO: Art. 15 - TELEFONÍA: $ 3.426.572
CONCEPTO: Art. 19 - CONSUMO DE ENERGÍA: $ 32.033.470
Observaciones:
Ninguna
Soportes:
Se relacionan a continuación los soportes de los avances para este mes:
1) 05 Matriz Seguimiento y Reporte de Austeridad MAYO.xlsx
</t>
  </si>
  <si>
    <t xml:space="preserve">SG
Avance en gestión: 10340%  
En el mes de junio se obligaron los siguientes valores en los conceptos de austeridad:
CONCEPTO: ART. 3 - APOYO A LA GESTIÓN: $ 600.079.661
CONCEPTO: ART. 4 - HORAS EXTRAS: $ 1.675.445
CONCEPTO: ART. 4 - INDEMNIZACIÓN POR VACACIONES: $ 70.703
CONCEPTO: ART. 7 - TIQUETES: $8.887.240
CONCEPTO: ART. 8 - RECONOCIMIENTO DE VIÁTICOS: $ 6.779.041
CONCEPTO: ART. 15 - TELEFONÍA: $3.400.712
CONCEPTO: ART. 19 - CONSUMO DE ENERGÍA: $35.226.210
observaciones: Ninguna
Soportes: Se relacionan a continuación los soportes de los avances para este mes:
1) 05 Matriz Seguimiento y Reporte de Austeridad JUNIO.xls
</t>
  </si>
  <si>
    <t xml:space="preserve">OK
Para los próximos reportes por favor ajustar la fecha de corte en el Excel. </t>
  </si>
  <si>
    <t xml:space="preserve">SG
Avance en gestión: 9371% 
en el mes de julio se obligaron los siguientes valores en los conceptos de austeridad:
Concepto: art. 3 - apoyo a la gestión: $ 553.265.902
Concepto: art. 4 - horas extras: $ 1.030.242
Concepto: art. 4 - indemnización por vacaciones: $ 3.874.689
Concepto: art. 7 - tiquetes: $ 2.247.158
Concepto: art. 8 - reconocimiento de viáticos: $ 1.594.316
Concepto: art. 12 - esquemas de seguridad: $ 32.145.046
concepto: art. 15 - telefonía: $ 3.410.372
concepto: art. 19 - consumo de energía: $ 40.916.320
observaciones: ninguna
soportes: se relacionan a continuación los soportes de los avances para este mes:
1) 07 matriz seguimiento y reporte de austeridad julio.xlsx
</t>
  </si>
  <si>
    <t xml:space="preserve">SG
Avance en gestión: 8516% '' 
En el mes de Agosto se obligaron los siguientes valores en los conceptos de austeridad:
CONCEPTO: Art. 3 - APOYO A LA GESTIÓN: $ 515.597.590
CONCEPTO: Art. 4 - HORAS EXTRAS: $ 2.103.845
CONCEPTO: Art. 4 - INDEMNIZACIÓN POR VACACIONES: $ 5.708.509
CONCEPTO: Art. 7 - TIQUETES: $ 99.084
CONCEPTO: Art. 8 - RECONOCIMIENTO DE VIÁTICOS: $ 512.446
CONCEPTO: Art. 12 - ESQUEMAS DE SEGURIDAD: $ 0
CONCEPTO: Art. 15 - TELEFONÍA: $ 3.421.822
CONCEPTO: Art. 19 - CONSUMO DE ENERGÍA: $ 36.645.470
Observaciones:
Ninguna
Soportes:
Se relacionan a continuación los soportes de los avances para este mes:
1) 08 Matriz Seguimiento y Reporte de Austeridad AGOSTO.xlsx
</t>
  </si>
  <si>
    <t xml:space="preserve">SG
Avance en gestión: 7671% 
En el mes de septiembre se obligaron los siguientes valores en los conceptos de austeridad:
CONCEPTO: Art. 3 - APOYO A LA GESTIÓN: $ 462.056.894
CONCEPTO: Art. 4 - HORAS EXTRAS: $ 2.006.718
CONCEPTO: Art. 7 - TIQUETES: $ 8.210.900
CONCEPTO: Art. 8 - RECONOCIMIENTO DE VIÁTICOS: $ 2.689.769
CONCEPTO: Art. 12 - ESQUEMAS DE SEGURIDAD: $ 46.283.275
CONCEPTO: Art. 15 - TELEFONÍA: $ 3.424.962
CONCEPTO: Art. 19 - CONSUMO DE ENERGÍA: $ 32.143.880
Observaciones:
Ninguna
Soportes:
Se relacionan a continuación los soportes de los avances para este mes:
1) 09 Matriz Seguimiento y Reporte de Austeridad SEPTIEMBRE.xlsx
</t>
  </si>
  <si>
    <t xml:space="preserve">SG
Avance en gestión: 6715% 
en el mes de octubre se obligaron los siguientes valores en los conceptos de austeridad:
Concepto: art. 3 - apoyo a la gestión: $ 536.699.871
concepto: art. 4 - horas extras: $ 1.201.082
art. 4 - indemnización por vacaciones: $ 5.283.064
concepto: art. 8 - reconocimiento de viáticos: $ 12.021.016
concepto: art. 12 - esquemas de seguridad: $ 32.145.046
concepto: art. 15 - telefonía: $ 3.423.952
concepto: art. 19 - consumo de energía: $ 38.302.650
observaciones: ninguna
soportes: se relacionan a continuación los soportes de los avances para este mes:
1) 10 matriz seguimiento y reporte de austeridad octubre.xlsx
</t>
  </si>
  <si>
    <t>Pendiente: ajustar soportes</t>
  </si>
  <si>
    <t>SG
Avance en gestión: 5791%
En el mes de Noviembre se obligaron los siguientes valores en los conceptos de austeridad:
CONCEPTO: Art. 3 - APOYO A LA GESTIÓN: $ 479.731.910,99
CONCEPTO: Art. 4 - HORAS EXTRAS: $ 1.245.309
CONCEPTO: Art. 4 - INDEMNIZACIÓN POR VACACIONES: $ 45.463.645
CONCEPTO: Art. 7 - TIQUETES: $ 5.957.805
CONCEPTO: Art. 8 - RECONOCIMIENTO DE VIÁTICOS: $ 6.062.454
CONCEPTO: Art. 12 - ESQUEMAS DE SEGURIDAD: $ 32.145.046
CONCEPTO: Art. 15 - TELEFONÍA: $ 3.401.702
CONCEPTO: Art. 19 - CONSUMO DE ENERGÍA: $ 35.011.920
Observaciones:
Ninguna
Soportes:
Se relacionan a continuación los soportes de los avances para este mes:
1) 11 Matriz Seguimiento y Reporte de Austeridad NOVIEMBRE.xlsx</t>
  </si>
  <si>
    <t xml:space="preserve">SG
Avance en gestión: 4320% '
En el mes de diciembre se obligaron los siguientes valores en los conceptos de austeridad:
CONCEPTO: Art. 3 - APOYO A LA GESTIÓN: $ 813.188.511,31
CONCEPTO: Art. 4 - HORAS EXTRAS: $ 1.684.117
CONCEPTO: Art. 4 - INDEMNIZACIÓN POR VACACIONES: $ 9.084.416
CONCEPTO: Art. 7 - TIQUETES: $ 7.482.586
CONCEPTO: Art. 8 - RECONOCIMIENTO DE VIÁTICOS: $ 209.432
CONCEPTO: Art. 12 - ESQUEMAS DE SEGURIDAD: $ 77.185.793
CONCEPTO: Art. 15 - TELEFONÍA: $ 3.389.510
CONCEPTO: Art. 16 - SUSCRIPCIÓN A PERIÓDICOS Y REVISTAS, PUBLICACIONES Y BASE DE DATOS: $ 13.000.000
CONCEPTO: Art. 19 - CONSUMO DE ENERGÍA: $ 44.985.190
Observaciones:
Ninguna
Soportes:
Se relacionan a continuación los soportes de los avances para este mes:
1) 11 Matriz Seguimiento y Reporte de Austeridad Diciembre.xlsx
</t>
  </si>
  <si>
    <t>https://drive.google.com/drive/folders/1hRvgiD5bZtriWjhzKwjh7pfQcwgBUpCR?usp=sharing</t>
  </si>
  <si>
    <t>Ajustar soporte octubre en ER+</t>
  </si>
  <si>
    <t>F.2.4.5</t>
  </si>
  <si>
    <t>Porcentaje de ejecución del Plan Estratégico de Tecnologías de la Información y las Comunicaciones - PETI, con proyectos actualizados de acuerdo con los recursos asignados</t>
  </si>
  <si>
    <t>(Ejecución del Plan Estratégico de Tecnologías de la Información y las Comunicaciones - PETI/Meta de implementación del Plan Estratégico de Tecnologías de la Información y las Comunicaciones - PETI) X100</t>
  </si>
  <si>
    <t>Informe de seguimiento al cumplimiento del PETI</t>
  </si>
  <si>
    <t>OIDT</t>
  </si>
  <si>
    <r>
      <rPr>
        <sz val="9"/>
        <color rgb="FF000000"/>
        <rFont val="Calibri"/>
        <family val="2"/>
      </rPr>
      <t xml:space="preserve">OIDT
</t>
    </r>
    <r>
      <rPr>
        <b/>
        <sz val="9"/>
        <color rgb="FF000000"/>
        <rFont val="Calibri"/>
        <family val="2"/>
      </rPr>
      <t xml:space="preserve">Avance en cuantitativo: </t>
    </r>
    <r>
      <rPr>
        <sz val="9"/>
        <color rgb="FF000000"/>
        <rFont val="Calibri"/>
        <family val="2"/>
      </rPr>
      <t xml:space="preserve">0%
</t>
    </r>
    <r>
      <rPr>
        <b/>
        <sz val="9"/>
        <color rgb="FF000000"/>
        <rFont val="Calibri"/>
        <family val="2"/>
      </rPr>
      <t>Avance en gestión:</t>
    </r>
    <r>
      <rPr>
        <sz val="9"/>
        <color rgb="FF000000"/>
        <rFont val="Calibri"/>
        <family val="2"/>
      </rPr>
      <t xml:space="preserve"> Durante el mes de enero se hace una revisión general de la Hoja de Ruta establecida para la vigencia 2022 y se realiza una reasignación de responsables (nombres propios) debido al cambio de funcionarios 
</t>
    </r>
    <r>
      <rPr>
        <b/>
        <sz val="9"/>
        <color rgb="FF000000"/>
        <rFont val="Calibri"/>
        <family val="2"/>
      </rPr>
      <t xml:space="preserve">Soportes:
</t>
    </r>
    <r>
      <rPr>
        <sz val="9"/>
        <color rgb="FF000000"/>
        <rFont val="Calibri"/>
        <family val="2"/>
      </rPr>
      <t>Se relacionan a continuación los soportes de los avances para este mes:
1) F.2.4.5 PETI ENERO 2022 (Hoja de Ruta)</t>
    </r>
  </si>
  <si>
    <r>
      <rPr>
        <sz val="9"/>
        <color rgb="FF000000"/>
        <rFont val="Calibri"/>
        <family val="2"/>
      </rPr>
      <t xml:space="preserve">OIDT
</t>
    </r>
    <r>
      <rPr>
        <b/>
        <sz val="9"/>
        <color rgb="FF000000"/>
        <rFont val="Calibri"/>
        <family val="2"/>
      </rPr>
      <t xml:space="preserve">Avance en cuantitativo: </t>
    </r>
    <r>
      <rPr>
        <sz val="9"/>
        <color rgb="FF000000"/>
        <rFont val="Calibri"/>
        <family val="2"/>
      </rPr>
      <t xml:space="preserve">6%
</t>
    </r>
    <r>
      <rPr>
        <b/>
        <sz val="9"/>
        <color rgb="FF000000"/>
        <rFont val="Calibri"/>
        <family val="2"/>
      </rPr>
      <t>Avance en gestión:</t>
    </r>
    <r>
      <rPr>
        <sz val="9"/>
        <color rgb="FF000000"/>
        <rFont val="Calibri"/>
        <family val="2"/>
      </rPr>
      <t xml:space="preserve"> Al cierre del mes de febrero de 2022 el Plan Estratégico de Tecnologías de la Información (PETI‐INM), en el marco de Hoja de Ruta establecida para la vigencia 2022, presenta avances en ocho (8) de los diez (10) productos y/o entregables programados para la vigencia
</t>
    </r>
    <r>
      <rPr>
        <b/>
        <sz val="9"/>
        <color rgb="FF000000"/>
        <rFont val="Calibri"/>
        <family val="2"/>
      </rPr>
      <t xml:space="preserve">Soportes:
</t>
    </r>
    <r>
      <rPr>
        <sz val="9"/>
        <color rgb="FF000000"/>
        <rFont val="Calibri"/>
        <family val="2"/>
      </rPr>
      <t>Se relacionan a continuación los soportes de los avances para este mes:
1) F.2.4.5 PETI FEBRERO 2022</t>
    </r>
  </si>
  <si>
    <r>
      <rPr>
        <sz val="9"/>
        <color rgb="FF000000"/>
        <rFont val="Calibri"/>
        <family val="2"/>
      </rPr>
      <t xml:space="preserve">OIDT
</t>
    </r>
    <r>
      <rPr>
        <b/>
        <sz val="9"/>
        <color rgb="FF000000"/>
        <rFont val="Calibri"/>
        <family val="2"/>
      </rPr>
      <t xml:space="preserve">Avance en cuantitativo: </t>
    </r>
    <r>
      <rPr>
        <sz val="9"/>
        <color rgb="FF000000"/>
        <rFont val="Calibri"/>
        <family val="2"/>
      </rPr>
      <t xml:space="preserve">12%
</t>
    </r>
    <r>
      <rPr>
        <b/>
        <sz val="9"/>
        <color rgb="FF000000"/>
        <rFont val="Calibri"/>
        <family val="2"/>
      </rPr>
      <t>Avance en gestión:</t>
    </r>
    <r>
      <rPr>
        <sz val="9"/>
        <color rgb="FF000000"/>
        <rFont val="Calibri"/>
        <family val="2"/>
      </rPr>
      <t xml:space="preserve"> Al cierre del mes de marzo de 2022 el Plan Estratégico de Tecnologías de la Información (PETI-INM), en el marco de Hoja de Ruta establecida para la vigencia 2022, presenta avances en diez (10) de los diez (10) productos yo/entregables programados para la vigencia
</t>
    </r>
    <r>
      <rPr>
        <b/>
        <sz val="9"/>
        <color rgb="FF000000"/>
        <rFont val="Calibri"/>
        <family val="2"/>
      </rPr>
      <t xml:space="preserve">Observaciones:
</t>
    </r>
    <r>
      <rPr>
        <sz val="9"/>
        <color rgb="FF000000"/>
        <rFont val="Calibri"/>
        <family val="2"/>
      </rPr>
      <t xml:space="preserve">Avance total 17%
</t>
    </r>
    <r>
      <rPr>
        <b/>
        <sz val="9"/>
        <color rgb="FF000000"/>
        <rFont val="Calibri"/>
        <family val="2"/>
      </rPr>
      <t xml:space="preserve">Soportes:
</t>
    </r>
    <r>
      <rPr>
        <sz val="9"/>
        <color rgb="FF000000"/>
        <rFont val="Calibri"/>
        <family val="2"/>
      </rPr>
      <t>Se relacionan a continuación los soportes de los avances para este mes:
1) F.2.4.5 PETI MARZO 2022</t>
    </r>
  </si>
  <si>
    <r>
      <rPr>
        <sz val="9"/>
        <color rgb="FF000000"/>
        <rFont val="Calibri"/>
        <family val="2"/>
      </rPr>
      <t xml:space="preserve">OIDT
</t>
    </r>
    <r>
      <rPr>
        <b/>
        <sz val="9"/>
        <color rgb="FF000000"/>
        <rFont val="Calibri"/>
        <family val="2"/>
      </rPr>
      <t xml:space="preserve">Avance en cuantitativo: </t>
    </r>
    <r>
      <rPr>
        <sz val="9"/>
        <color rgb="FF000000"/>
        <rFont val="Calibri"/>
        <family val="2"/>
      </rPr>
      <t xml:space="preserve">7.0%
</t>
    </r>
    <r>
      <rPr>
        <b/>
        <sz val="9"/>
        <color rgb="FF000000"/>
        <rFont val="Calibri"/>
        <family val="2"/>
      </rPr>
      <t xml:space="preserve">Avance en gestión: </t>
    </r>
    <r>
      <rPr>
        <sz val="9"/>
        <color rgb="FF000000"/>
        <rFont val="Calibri"/>
        <family val="2"/>
      </rPr>
      <t xml:space="preserve">Al cierre del mes de abril de 2022 el Plan Estratégico de Tecnologías de la Información (PETI‐INM), en el marco de Hoja de Ruta establecida para la vigencia 2022, presentó avances en seis (6) de los diez (10) productos yo/entregables programados para la vigencia
</t>
    </r>
    <r>
      <rPr>
        <b/>
        <sz val="9"/>
        <color rgb="FF000000"/>
        <rFont val="Calibri"/>
        <family val="2"/>
      </rPr>
      <t xml:space="preserve">Observaciones: </t>
    </r>
    <r>
      <rPr>
        <sz val="9"/>
        <color rgb="FF000000"/>
        <rFont val="Calibri"/>
        <family val="2"/>
      </rPr>
      <t xml:space="preserve">Cumplimiento total 27%
</t>
    </r>
    <r>
      <rPr>
        <b/>
        <sz val="9"/>
        <color rgb="FF000000"/>
        <rFont val="Calibri"/>
        <family val="2"/>
      </rPr>
      <t xml:space="preserve">Soportes: </t>
    </r>
    <r>
      <rPr>
        <sz val="9"/>
        <color rgb="FF000000"/>
        <rFont val="Calibri"/>
        <family val="2"/>
      </rPr>
      <t>Se relacionan a continuación los soportes de los avances para este mes:
1) F.2.4.5 PETI ABRIL 2022</t>
    </r>
  </si>
  <si>
    <r>
      <rPr>
        <sz val="9"/>
        <color rgb="FF000000"/>
        <rFont val="Calibri"/>
        <family val="2"/>
      </rPr>
      <t xml:space="preserve">OIDT
</t>
    </r>
    <r>
      <rPr>
        <b/>
        <sz val="9"/>
        <color rgb="FF000000"/>
        <rFont val="Calibri"/>
        <family val="2"/>
      </rPr>
      <t>Avance en cuantitativo:</t>
    </r>
    <r>
      <rPr>
        <sz val="9"/>
        <color rgb="FF000000"/>
        <rFont val="Calibri"/>
        <family val="2"/>
      </rPr>
      <t xml:space="preserve"> 9.2%
</t>
    </r>
    <r>
      <rPr>
        <b/>
        <sz val="9"/>
        <color rgb="FF000000"/>
        <rFont val="Calibri"/>
        <family val="2"/>
      </rPr>
      <t xml:space="preserve">Avance en gestión: </t>
    </r>
    <r>
      <rPr>
        <sz val="9"/>
        <color rgb="FF000000"/>
        <rFont val="Calibri"/>
        <family val="2"/>
      </rPr>
      <t xml:space="preserve"> Al cierre del mes de mayo de 2022 el Plan Estratégico de Tecnologías de la Información (PETI‐INM), en el marco de Hoja de Ruta establecida para la vigencia 2022, presentó avances en siete (7) de los diez (10) productos y/o entregables programados para la vigencia
</t>
    </r>
    <r>
      <rPr>
        <b/>
        <sz val="9"/>
        <color rgb="FF000000"/>
        <rFont val="Calibri"/>
        <family val="2"/>
      </rPr>
      <t xml:space="preserve">Observaciones: </t>
    </r>
    <r>
      <rPr>
        <sz val="9"/>
        <color rgb="FF000000"/>
        <rFont val="Calibri"/>
        <family val="2"/>
      </rPr>
      <t>Avance total</t>
    </r>
    <r>
      <rPr>
        <b/>
        <sz val="9"/>
        <color rgb="FF000000"/>
        <rFont val="Calibri"/>
        <family val="2"/>
      </rPr>
      <t xml:space="preserve"> </t>
    </r>
    <r>
      <rPr>
        <sz val="9"/>
        <color rgb="FF000000"/>
        <rFont val="Calibri"/>
        <family val="2"/>
      </rPr>
      <t xml:space="preserve">36%
</t>
    </r>
    <r>
      <rPr>
        <b/>
        <sz val="9"/>
        <color rgb="FF000000"/>
        <rFont val="Calibri"/>
        <family val="2"/>
      </rPr>
      <t>Soportes:</t>
    </r>
    <r>
      <rPr>
        <sz val="9"/>
        <color rgb="FF000000"/>
        <rFont val="Calibri"/>
        <family val="2"/>
      </rPr>
      <t xml:space="preserve">
1) F.2.4.5 PETI MAYO 2022</t>
    </r>
  </si>
  <si>
    <r>
      <rPr>
        <sz val="9"/>
        <color rgb="FF000000"/>
        <rFont val="Calibri"/>
        <family val="2"/>
      </rPr>
      <t xml:space="preserve">OIDT
</t>
    </r>
    <r>
      <rPr>
        <b/>
        <sz val="9"/>
        <color rgb="FF000000"/>
        <rFont val="Calibri"/>
        <family val="2"/>
      </rPr>
      <t>Avance en cuantitativo:</t>
    </r>
    <r>
      <rPr>
        <sz val="9"/>
        <color rgb="FF000000"/>
        <rFont val="Calibri"/>
        <family val="2"/>
      </rPr>
      <t xml:space="preserve"> 11%
</t>
    </r>
    <r>
      <rPr>
        <b/>
        <sz val="9"/>
        <color rgb="FF000000"/>
        <rFont val="Calibri"/>
        <family val="2"/>
      </rPr>
      <t>Avance en gestión:</t>
    </r>
    <r>
      <rPr>
        <sz val="9"/>
        <color rgb="FF000000"/>
        <rFont val="Calibri"/>
        <family val="2"/>
      </rPr>
      <t xml:space="preserve"> Al cierre del mes de junio de 2022 (Segundo Trimestre de la Vigencia 2022)  el Plan Estratégico de Tecnologías de la Información (PETI‐INM), en el marco de Hoja de Ruta establecida para la vigencia 2022, presentó avances en diez (10) de los diez (10) productos y/o entregables programados para la vigencia
</t>
    </r>
    <r>
      <rPr>
        <b/>
        <sz val="9"/>
        <color rgb="FF000000"/>
        <rFont val="Calibri"/>
        <family val="2"/>
      </rPr>
      <t xml:space="preserve">Observaciones: </t>
    </r>
    <r>
      <rPr>
        <sz val="9"/>
        <color rgb="FF000000"/>
        <rFont val="Calibri"/>
        <family val="2"/>
      </rPr>
      <t xml:space="preserve">Avance total 45%
</t>
    </r>
    <r>
      <rPr>
        <b/>
        <sz val="9"/>
        <color rgb="FF000000"/>
        <rFont val="Calibri"/>
        <family val="2"/>
      </rPr>
      <t>Soportes:</t>
    </r>
    <r>
      <rPr>
        <sz val="9"/>
        <color rgb="FF000000"/>
        <rFont val="Calibri"/>
        <family val="2"/>
      </rPr>
      <t xml:space="preserve">
1) F.2.4.5 PETI JUNIO 2022</t>
    </r>
  </si>
  <si>
    <r>
      <rPr>
        <sz val="9"/>
        <color rgb="FF000000"/>
        <rFont val="Calibri"/>
        <family val="2"/>
      </rPr>
      <t xml:space="preserve">OIDT
</t>
    </r>
    <r>
      <rPr>
        <b/>
        <sz val="9"/>
        <color rgb="FF000000"/>
        <rFont val="Calibri"/>
        <family val="2"/>
      </rPr>
      <t xml:space="preserve">Avance en cuantitativo: </t>
    </r>
    <r>
      <rPr>
        <sz val="9"/>
        <color rgb="FF000000"/>
        <rFont val="Calibri"/>
        <family val="2"/>
      </rPr>
      <t xml:space="preserve">3%
</t>
    </r>
    <r>
      <rPr>
        <b/>
        <sz val="9"/>
        <color rgb="FF000000"/>
        <rFont val="Calibri"/>
        <family val="2"/>
      </rPr>
      <t>Avance en gestión:</t>
    </r>
    <r>
      <rPr>
        <sz val="9"/>
        <color rgb="FF000000"/>
        <rFont val="Calibri"/>
        <family val="2"/>
      </rPr>
      <t xml:space="preserve"> Al cierre del mes de julio de 2022 el Plan Estratégico de Tecnologías de la Información (PETI‐INM), en el marco de Hoja de Ruta establecida para la vigencia 2022, presentó avances en cuatro (4) de los diez (10) productos y/o entregables programados para la vigencia.
</t>
    </r>
    <r>
      <rPr>
        <b/>
        <sz val="9"/>
        <color rgb="FF000000"/>
        <rFont val="Calibri"/>
        <family val="2"/>
      </rPr>
      <t>Observaciones:</t>
    </r>
    <r>
      <rPr>
        <sz val="9"/>
        <color rgb="FF000000"/>
        <rFont val="Calibri"/>
        <family val="2"/>
      </rPr>
      <t xml:space="preserve"> Avance total 48%
</t>
    </r>
    <r>
      <rPr>
        <b/>
        <sz val="9"/>
        <color rgb="FF000000"/>
        <rFont val="Calibri"/>
        <family val="2"/>
      </rPr>
      <t>Soportes:</t>
    </r>
    <r>
      <rPr>
        <sz val="9"/>
        <color rgb="FF000000"/>
        <rFont val="Calibri"/>
        <family val="2"/>
      </rPr>
      <t xml:space="preserve">
1) F.2.4.5 PETI JULIO 2022</t>
    </r>
  </si>
  <si>
    <r>
      <rPr>
        <b/>
        <sz val="9"/>
        <color rgb="FF000000"/>
        <rFont val="Calibri"/>
        <family val="2"/>
      </rPr>
      <t>OIDT</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17,0%
</t>
    </r>
    <r>
      <rPr>
        <b/>
        <sz val="9"/>
        <color rgb="FF000000"/>
        <rFont val="Calibri"/>
        <family val="2"/>
      </rPr>
      <t xml:space="preserve">Avance en gestión: </t>
    </r>
    <r>
      <rPr>
        <sz val="9"/>
        <color rgb="FF000000"/>
        <rFont val="Calibri"/>
        <family val="2"/>
      </rPr>
      <t xml:space="preserve">Al cierre del mes de agosto de 2022 el Plan Estratégico de Tecnologías de la Información (PETI‐INM), en el marco de Hoja de Ruta establecida para la vigencia 2022, presentó avances en siete (7) de los diez (10) productos y/o entregables programados para la vigencia. Durante el mes de agosto se dieron por terminadas (100%) las siguientes tres actividades: IT-001 Implementación de servicio de recaudo PSE para recaudos de servicios del INM, IT-006 Implementar y mantener protocolo IPV6 ampliando su cobertura a todos los dispositivos del INM, IT-003 Mantener, complementar y actualizar el Catálogo de Servicios de TI.
</t>
    </r>
    <r>
      <rPr>
        <b/>
        <sz val="9"/>
        <color rgb="FF000000"/>
        <rFont val="Calibri"/>
        <family val="2"/>
      </rPr>
      <t>Observaciones:</t>
    </r>
    <r>
      <rPr>
        <sz val="9"/>
        <color rgb="FF000000"/>
        <rFont val="Calibri"/>
        <family val="2"/>
      </rPr>
      <t xml:space="preserve"> Avance Total 65%
</t>
    </r>
    <r>
      <rPr>
        <b/>
        <sz val="9"/>
        <color rgb="FF000000"/>
        <rFont val="Calibri"/>
        <family val="2"/>
      </rPr>
      <t xml:space="preserve">Soportes: </t>
    </r>
    <r>
      <rPr>
        <sz val="9"/>
        <color rgb="FF000000"/>
        <rFont val="Calibri"/>
        <family val="2"/>
      </rPr>
      <t>1) F.2.4.5 PETI AGOSTO 2022</t>
    </r>
  </si>
  <si>
    <t>OK
Observación: Revisar. El avance acumulado en el PES nos genera un 68% en vez del 65% mencionado en el reporte de agosto. 
Estado: ajustado</t>
  </si>
  <si>
    <r>
      <rPr>
        <b/>
        <sz val="9"/>
        <color rgb="FF000000"/>
        <rFont val="Calibri"/>
        <family val="2"/>
      </rPr>
      <t>OIDT</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10,4%
</t>
    </r>
    <r>
      <rPr>
        <b/>
        <sz val="9"/>
        <color rgb="FF000000"/>
        <rFont val="Calibri"/>
        <family val="2"/>
      </rPr>
      <t>Avance en gestión:</t>
    </r>
    <r>
      <rPr>
        <sz val="9"/>
        <color rgb="FF000000"/>
        <rFont val="Calibri"/>
        <family val="2"/>
      </rPr>
      <t xml:space="preserve"> Al cierre del mes de septiembre, el Plan Estratégico de Tecnologías de la Información (PETI‐INM), en el marco de Hoja de Ruta establecida para la vigencia 2022, presentó avances en cinco (5) de los siete (7) productos y/o entregables programados. Cabe resaltar que durante el tercer trimestre se dieron por terminadas (100%) las siguientes tres actividades: IT-001 Implementación de servicio de recaudo PSE para recaudos de servicios del INM, IT-006 Implementar y mantener protocolo IPV6 ampliando su cobertura a todos los dispositivos del INM, 
IT-003 Mantener, complementar y actualizar el Catálogo de Servicios de TI.
</t>
    </r>
    <r>
      <rPr>
        <b/>
        <sz val="9"/>
        <color rgb="FF000000"/>
        <rFont val="Calibri"/>
        <family val="2"/>
      </rPr>
      <t xml:space="preserve">Observaciones: </t>
    </r>
    <r>
      <rPr>
        <sz val="9"/>
        <color rgb="FF000000"/>
        <rFont val="Calibri"/>
        <family val="2"/>
      </rPr>
      <t xml:space="preserve">Avance total 75.6%
</t>
    </r>
    <r>
      <rPr>
        <b/>
        <sz val="9"/>
        <color rgb="FF000000"/>
        <rFont val="Calibri"/>
        <family val="2"/>
      </rPr>
      <t xml:space="preserve">Soportes: </t>
    </r>
    <r>
      <rPr>
        <sz val="9"/>
        <color rgb="FF000000"/>
        <rFont val="Calibri"/>
        <family val="2"/>
      </rPr>
      <t>1) F.2.4.5 PETI SEPTIEMBRE 2022</t>
    </r>
  </si>
  <si>
    <r>
      <rPr>
        <b/>
        <sz val="9"/>
        <color rgb="FF000000"/>
        <rFont val="Calibri"/>
        <family val="2"/>
      </rPr>
      <t>OIDT</t>
    </r>
    <r>
      <rPr>
        <sz val="9"/>
        <color rgb="FF000000"/>
        <rFont val="Calibri"/>
        <family val="2"/>
      </rPr>
      <t xml:space="preserve">
</t>
    </r>
    <r>
      <rPr>
        <b/>
        <sz val="9"/>
        <color rgb="FF000000"/>
        <rFont val="Calibri"/>
        <family val="2"/>
      </rPr>
      <t>Avance en cuantitativo:</t>
    </r>
    <r>
      <rPr>
        <sz val="9"/>
        <color rgb="FF000000"/>
        <rFont val="Calibri"/>
        <family val="2"/>
      </rPr>
      <t xml:space="preserve"> 2,7%
</t>
    </r>
    <r>
      <rPr>
        <b/>
        <sz val="9"/>
        <color rgb="FF000000"/>
        <rFont val="Calibri"/>
        <family val="2"/>
      </rPr>
      <t>Avance en gestión:</t>
    </r>
    <r>
      <rPr>
        <sz val="9"/>
        <color rgb="FF000000"/>
        <rFont val="Calibri"/>
        <family val="2"/>
      </rPr>
      <t xml:space="preserve"> Al cierre del mes de octubre, el Plan Estratégico de Tecnologías de la Información (PETI-INM), en el marco de Hoja de Ruta
establecida para la vigencia 2022, presentó avances en tres (3) de los siete (7) productos y/o entregables programados
</t>
    </r>
    <r>
      <rPr>
        <b/>
        <sz val="9"/>
        <color rgb="FF000000"/>
        <rFont val="Calibri"/>
        <family val="2"/>
      </rPr>
      <t xml:space="preserve">Observaciones: </t>
    </r>
    <r>
      <rPr>
        <sz val="9"/>
        <color rgb="FF000000"/>
        <rFont val="Calibri"/>
        <family val="2"/>
      </rPr>
      <t xml:space="preserve">Avance total 78,3%
</t>
    </r>
    <r>
      <rPr>
        <b/>
        <sz val="9"/>
        <color rgb="FF000000"/>
        <rFont val="Calibri"/>
        <family val="2"/>
      </rPr>
      <t>Soportes:</t>
    </r>
    <r>
      <rPr>
        <sz val="9"/>
        <color rgb="FF000000"/>
        <rFont val="Calibri"/>
        <family val="2"/>
      </rPr>
      <t xml:space="preserve">
1) F.2.4.5 PETI OCTUBRE 2022</t>
    </r>
  </si>
  <si>
    <r>
      <rPr>
        <b/>
        <sz val="9"/>
        <color rgb="FF000000"/>
        <rFont val="Calibri"/>
        <family val="2"/>
      </rPr>
      <t>OIDT</t>
    </r>
    <r>
      <rPr>
        <sz val="9"/>
        <color rgb="FF000000"/>
        <rFont val="Calibri"/>
        <family val="2"/>
      </rPr>
      <t xml:space="preserve">
</t>
    </r>
    <r>
      <rPr>
        <b/>
        <sz val="9"/>
        <color rgb="FF000000"/>
        <rFont val="Calibri"/>
        <family val="2"/>
      </rPr>
      <t>Avance en cuantitativo:</t>
    </r>
    <r>
      <rPr>
        <sz val="9"/>
        <color rgb="FF000000"/>
        <rFont val="Calibri"/>
        <family val="2"/>
      </rPr>
      <t xml:space="preserve"> 2,9%
</t>
    </r>
    <r>
      <rPr>
        <b/>
        <sz val="9"/>
        <color rgb="FF000000"/>
        <rFont val="Calibri"/>
        <family val="2"/>
      </rPr>
      <t>Avance en gestión:</t>
    </r>
    <r>
      <rPr>
        <sz val="9"/>
        <color rgb="FF000000"/>
        <rFont val="Calibri"/>
        <family val="2"/>
      </rPr>
      <t xml:space="preserve"> Al cierre del mes de noviembre, el Plan Estratégico de Tecnologías de la Información (PETI-INM), en el marco de Hoja de Ruta establecida para la vigencia 2022, presentó avances en tres (3) de los siete (7) productos y/o entregables programados.  
</t>
    </r>
    <r>
      <rPr>
        <b/>
        <sz val="9"/>
        <color rgb="FF000000"/>
        <rFont val="Calibri"/>
        <family val="2"/>
      </rPr>
      <t xml:space="preserve">Observaciones: </t>
    </r>
    <r>
      <rPr>
        <sz val="9"/>
        <color rgb="FF000000"/>
        <rFont val="Calibri"/>
        <family val="2"/>
      </rPr>
      <t xml:space="preserve">Avance Total 81,2%
</t>
    </r>
    <r>
      <rPr>
        <b/>
        <sz val="9"/>
        <color rgb="FF000000"/>
        <rFont val="Calibri"/>
        <family val="2"/>
      </rPr>
      <t>Soportes:</t>
    </r>
    <r>
      <rPr>
        <sz val="9"/>
        <color rgb="FF000000"/>
        <rFont val="Calibri"/>
        <family val="2"/>
      </rPr>
      <t xml:space="preserve">
1) F.2.4.5 PETI NOVIEMBRE 2022</t>
    </r>
  </si>
  <si>
    <r>
      <rPr>
        <b/>
        <sz val="9"/>
        <color rgb="FF000000"/>
        <rFont val="Calibri"/>
        <family val="2"/>
      </rPr>
      <t>OIDT</t>
    </r>
    <r>
      <rPr>
        <sz val="9"/>
        <color rgb="FF000000"/>
        <rFont val="Calibri"/>
        <family val="2"/>
      </rPr>
      <t xml:space="preserve">
</t>
    </r>
    <r>
      <rPr>
        <b/>
        <sz val="9"/>
        <color rgb="FF000000"/>
        <rFont val="Calibri"/>
        <family val="2"/>
      </rPr>
      <t xml:space="preserve">Avance en cuantitativo: </t>
    </r>
    <r>
      <rPr>
        <sz val="9"/>
        <color rgb="FF000000"/>
        <rFont val="Calibri"/>
        <family val="2"/>
      </rPr>
      <t xml:space="preserve">15,7%
</t>
    </r>
    <r>
      <rPr>
        <b/>
        <sz val="9"/>
        <color rgb="FF000000"/>
        <rFont val="Calibri"/>
        <family val="2"/>
      </rPr>
      <t>Avance en gestión:</t>
    </r>
    <r>
      <rPr>
        <sz val="9"/>
        <color rgb="FF000000"/>
        <rFont val="Calibri"/>
        <family val="2"/>
      </rPr>
      <t xml:space="preserve"> Al cierre del mes de diciembre, el Plan Estratégico de Tecnologías de la Información (PETI-INM), en el marco de Hoja de Ruta establecida para la vigencia 2022, presentó avances en seis (6) de los siete (7) productos y/o entregables programados. Se cierra la vigencia 2022 con un cumplimiento del 97% del PETI
</t>
    </r>
    <r>
      <rPr>
        <b/>
        <sz val="9"/>
        <color rgb="FF000000"/>
        <rFont val="Calibri"/>
        <family val="2"/>
      </rPr>
      <t xml:space="preserve">Observaciones: </t>
    </r>
    <r>
      <rPr>
        <sz val="9"/>
        <color rgb="FF000000"/>
        <rFont val="Calibri"/>
        <family val="2"/>
      </rPr>
      <t xml:space="preserve">Avance Total 96,9%
</t>
    </r>
    <r>
      <rPr>
        <b/>
        <sz val="9"/>
        <color rgb="FF000000"/>
        <rFont val="Calibri"/>
        <family val="2"/>
      </rPr>
      <t xml:space="preserve">Soportes: </t>
    </r>
    <r>
      <rPr>
        <sz val="9"/>
        <color rgb="FF000000"/>
        <rFont val="Calibri"/>
        <family val="2"/>
      </rPr>
      <t>1) F.2.4.5 PETI DICIEMBRE 2022</t>
    </r>
  </si>
  <si>
    <t>https://drive.google.com/drive/folders/1h2z8EnEjpBCuLvWwFIu8zoJNGbmiTLXQ?usp=sharing</t>
  </si>
  <si>
    <r>
      <rPr>
        <sz val="9"/>
        <color rgb="FF6AA84F"/>
        <rFont val="Calibri"/>
        <family val="2"/>
      </rPr>
      <t>AJUSTAR MARZO, ABRIL,</t>
    </r>
    <r>
      <rPr>
        <sz val="9"/>
        <color theme="1"/>
        <rFont val="Calibri"/>
        <family val="2"/>
      </rPr>
      <t xml:space="preserve"> MAYO, JUNIO </t>
    </r>
    <r>
      <rPr>
        <sz val="9"/>
        <color rgb="FF6AA84F"/>
        <rFont val="Calibri"/>
        <family val="2"/>
      </rPr>
      <t>Y AGOSTO EN ER+</t>
    </r>
  </si>
  <si>
    <t>F.4.1.5</t>
  </si>
  <si>
    <t>F4. Desarrollar del sentido de pertenencia del capital humano frente al registro oportuno de las operaciones y toma de decisiones de la entidad</t>
  </si>
  <si>
    <t>Porcentaje de cumplimiento en el plan de Implementación de Instrumentos Archivísticos en todas las Entidades del Sector</t>
  </si>
  <si>
    <t>Capacidad</t>
  </si>
  <si>
    <t>(Implementación del Plan de Instrumentos Archivísticos al periodo de corte/Meta de implementación del Plan de Instrumentos Archivísticos) X 100</t>
  </si>
  <si>
    <t>Instrumento archivístico implementado en la entidad</t>
  </si>
  <si>
    <t>SG - Gestión Documental</t>
  </si>
  <si>
    <t>100%</t>
  </si>
  <si>
    <t xml:space="preserve">SG
Avance en cuantitativo: 10%
Para el mes de Enero se realiza aprobación ante el CIGD de la meta a cumplir en la vigencia 2022 del PINAR, para la actividad No. 1 Digitalizar  la documentación del archivo central en su totalidad, se espera digitalizar 450 unidades documentales. 
Para la actividad No. 2 Generar mecanismos adecuados que permitan identificar y recopilar la documentación técnica generada en las áreas misionales de la entidad. Se cuentan con 691 documentos los cuales se encuentran relacionados, se espera realizar depuración de la documentación que sea relevante para el INM  y así poder realizar la digitalización correspondiente.
Soportes:
1)Ardhivo en Excel "DOCUMENTOS TECNICOS"
2) Archivo PDF "PLAN INSTITUCIONAL DE ARCHIVOS"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</si>
  <si>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febrero: Digitalizar la documentación del archivo central en su totalidad: se ha realizado la digitalización de 32 unidades documentales Avance 5%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1% de la meta del cuatrienio para la vigencia 2022.
El avance acumulado a reportar es del 15,98% con respecto a la meta del 100% para la vigencia 2022.
Los soportes se encuentran en la carpeta compartida.
</t>
  </si>
  <si>
    <r>
      <rPr>
        <b/>
        <sz val="9"/>
        <color rgb="FF000000"/>
        <rFont val="Calibri"/>
        <family val="2"/>
      </rPr>
      <t>SG</t>
    </r>
    <r>
      <rPr>
        <sz val="9"/>
        <color rgb="FF000000"/>
        <rFont val="Calibri"/>
        <family val="2"/>
      </rPr>
      <t xml:space="preserve">
El INM continua el desarrollo de los diferentes instrumentos archivísticos, los cuales presentaron los siguientes avances: Desarrollo de las actividades plasmadas en el Plan Institucional de Archivos, en el cual se desarrollaron las siguientes actividades en el mes de marzo: Digitalizar la documentación del archivo central en su totalidad: se ha realizado la digitalización de 62 unidades documentales Avance 14,6%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2% de la meta del cuatrienio para la vigencia 2022.
El avance acumulado a reportar es del 26,62% con respecto a la meta del 100% para la vigencia 2022.
Los soportes se encuentran en la carpeta compartida.
</t>
    </r>
  </si>
  <si>
    <t>Pendiente ajustar soportes en Drive. No se pueden abrir al descargar
Ajustado: OK</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</si>
  <si>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abril: Digitalizar la documentación del archivo central en su totalidad: se ha realizado la digitalización de 144 unidades documentales Avance 28,85%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3% de la meta del cuatrienio para la vigencia 2022.
El avance acumulado a reportar es del 33,85%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</si>
  <si>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mayo: Digitalizar la documentación del archivo central en su totalidad: se ha realizado la digitalización de 180 unidades documentales Avance 28%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5% de la meta del cuatrienio para la vigencia 2022.
El avance acumulado a reportar es del 45%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</si>
  <si>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junio: Digitalizar la documentación del archivo central en su totalidad: se ha realizado la digitalización de 121 unidades documentales Avance 33,45%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7% de la meta del cuatrienio para la vigencia 2022.
El avance acumulado a reportar es del 50,45%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</si>
  <si>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Julio: Digitalizar la documentación del archivo central en su totalidad: se ha realizado la digitalización de 259 unidades documentales Avance 40,29%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8% de la meta del cuatrienio para la vigencia 2022.
El avance acumulado a reportar es del 58,29%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</si>
  <si>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Agosto: Digitalizar la documentación del archivo central 
en su totalidad: se ha realizado la digitalización de 317 unidades documentales Avance 49,31%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12% de la meta del cuatrienio para la vigencia 2022.
El avance acumulado a reportar es del 71,31% con respecto a la meta del 100% para la vigencia 2022.
</t>
  </si>
  <si>
    <t>SG
El INM continua el desarrollo de los diferentes instrumentos archivísticos, los cuales presentaron los siguientes avances: Desarrollo de las actividades plasmadas en el Plan Institucional de Archivos, en el cual se desarrollaron las siguientes actividades en el mes de Septiembre: 
Digitalizar la documentación del archivo central en su totalidad: se ha realizado la digitalización de 369 unidades documentales Avance 57,40%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16% de la meta del cuatrienio para la vigencia 2022.
El avance acumulado a reportar es del 83,40% con respecto a la meta del 100% para la vigencia 2022.</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</si>
  <si>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octubre: 
Digitalizar la documentación del archivo central en su totalidad: se ha realizado la digitalización de 407 unidades documentales Avance 63,31%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18% de la meta del cuatrienio para la vigencia 2022.
El avance acumulado a reportar es del 91,31%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</si>
  <si>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noviembre: 
Digitalizar la documentación del archivo central en su totalidad: se ha realizado la digitalización de 443 unidades documentales Avance 68,91%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19% de la meta del cuatrienio para la vigencia 2022.
El avance acumulado a reportar es del 97,91% con respecto a la meta del 100% para la vigencia 2022.
Los soportes se encuentran en la carpeta compartida.
</t>
  </si>
  <si>
    <t xml:space="preserve">SG
El INM continua el desarrollo de los diferentes instrumentos archivísticos, los cuales presentaron los siguientes avances: Desarrollo de las actividades plasmadas en el Plan Institucional de Archivos, en el cual se desarrollaron las siguientes actividades en el mes de diciembre: 
Digitalizar la documentación del archivo central en su totalidad: se ha realizado la digitalización de 491 unidades documentales Avance 76,38% para esta actividad. Para la actividad No. 2 Generar mecanismos adecuados que permitan identificar y recopilar la documentación técnica generada en las áreas misionales de la entidad. Se cuentan con 691 documentos los cuales se deben relacionar en un inventario, con el fin de realizar la depuración respectiva de acuerdo a su contenido seleccionado aquellos que aporten a la investigación y a la misión del INM. Avance 20% de la meta del cuatrienio para la vigencia 2022.
El avance acumulado a reportar es del 100% con respecto a la meta del 100% para la vigencia 202.
Los soportes se encuentran en la carpeta compartida. </t>
  </si>
  <si>
    <t>https://drive.google.com/drive/folders/1hJGAuxVMVQxo6sD4IY3yEep_HVdzvZGL?usp=sharing</t>
  </si>
  <si>
    <t>F.4.2.5</t>
  </si>
  <si>
    <t>Porcentaje de PQRSD contestadas dentro del término de Ley</t>
  </si>
  <si>
    <t>(Número total de PQRSD contestadas dentro de los términos de ley / Número de PQRSD recibidas) X 100</t>
  </si>
  <si>
    <t>Informe de seguimiento a las PQRDS</t>
  </si>
  <si>
    <t>SSMRC
Avance en cuantitativo: Para este mes se reporta el 98.80% así:
Basados en los datos de la herramienta informática BPMetro, durante el mes de enero de 2022, se recibieron 83 PQRSD, de las cuales se contestaron 83, una (1) de ellas fuera de términos de ley. 
La efectividad en este periodo es del 98.80%.
Para el reporte de este mes, se incluyen 33 PQRSD que estaban pendientes de respuesta al cierre del mes de diciembre, y que fueron repondidas en enero. 
Finalmente, existen 23 PQRSD que al momento de realizar este reporte se encontraban sin respuesta, 22 de ellas aún dentro de los tiempos de ley, y una (1) ya vencida, de acuerdo a lo establecido en el artículo 5 del decreto 491 del 28 de marzo de 2020. 
Estas últimas 23 serán tenidas en cuenta en el reporte de mes de febrero 2022
 Soportes:
 Se adjunta cuadro Excel con la información extraída de BPMetro
 1) 01 PES ENERO
Observación: 
El reporte de este mes corresponde al 8,23% al ponderarlo con la meta anual del 100%.
100% / 12 = 8.33%
8,33% * 0.988 = 8,23</t>
  </si>
  <si>
    <t>99.3%</t>
  </si>
  <si>
    <t xml:space="preserve">Tomando como fuente en los datos de la herramienta informática BPMetro, durante el mes de febrero de 2022, se recibieron 143 PQRSD, de las cuales se 1contestaron 143, una de ellas fuera de términos de ley. 
La efectividad en este periodo es del 99.3%.
Para el reporte de este mes, se incluyen 23 PQRSD que estaban pendientes de respuesta al cierre del mes de enero, y que fueron respondidas en febrero. 
Finalmente, y al igual que en el mes de enero, existen 23 PQRSD que al momento de realizar este reporte se encontraban sin respuesta, 22 de ellas aún dentro de los tiempos de ley, y una ya vencida,  de acuerdo a lo establecido en el artículo 5 del decreto 491 del 28 de marzo de 2020. 
Estas últimas 23 serán tenidas en cuenta en el reporte de mes de marzo 2022
Soportes:
02 PES FEBRERO
</t>
  </si>
  <si>
    <r>
      <rPr>
        <sz val="9"/>
        <color rgb="FF000000"/>
        <rFont val="Calibri"/>
        <family val="2"/>
      </rPr>
      <t xml:space="preserve">SG
</t>
    </r>
    <r>
      <rPr>
        <b/>
        <sz val="9"/>
        <color rgb="FF000000"/>
        <rFont val="Calibri"/>
        <family val="2"/>
      </rPr>
      <t>Avance en cuantitativo: 100%</t>
    </r>
    <r>
      <rPr>
        <sz val="9"/>
        <color rgb="FF000000"/>
        <rFont val="Calibri"/>
        <family val="2"/>
      </rPr>
      <t xml:space="preserve">
</t>
    </r>
    <r>
      <rPr>
        <b/>
        <sz val="9"/>
        <color rgb="FF000000"/>
        <rFont val="Calibri"/>
        <family val="2"/>
      </rPr>
      <t>Para este mes se reporta el cumplimiento del 100%</t>
    </r>
    <r>
      <rPr>
        <sz val="9"/>
        <color rgb="FF000000"/>
        <rFont val="Calibri"/>
        <family val="2"/>
      </rPr>
      <t xml:space="preserve">: Haciendo los cruces de información respectiva, obtenida de la herramienta informática BPMetro, durante el mes de marzo se recibieron y contestaron dentro de los términos de ley 92 PQRSD, la efectividad en este periodo es del 100%
En el reporte de este mes, se incluyen 24 PQRSD que estaban pendientes de respuesta a cierre del mes de febrero.
Finalmente, existen unas PQRSD que se recibieron en el mes de marzo, que al momento de realizar este reporte se encontraban sin respuesta (29), aún dentro de los tiempos de ley, de acuerdo a lo establecido en el artículo 5 del decreto 491 del 28 de marzo de 2020; estas serán tenidas en cuenta en el reporte de mes de abril.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r>
      <rPr>
        <sz val="9"/>
        <color rgb="FF000000"/>
        <rFont val="Calibri"/>
        <family val="2"/>
      </rPr>
      <t>Se relacionan a continuación los soportes de los avances para este mes:
1) PQRSD marzo</t>
    </r>
  </si>
  <si>
    <t xml:space="preserve">Avance cuantitativo: 100%
Para este mes se reporta el cumplimiento del 100%: Haciendo los cruces de información respectiva, obtenida de la herramienta informática BPMetro, durante abril se recibieron y contestaron dentro de los términos de ley 78 PQRSD, la efectividad en este periodo es del 100%
En el reporte de este mes, se incluyen 29 PQRSD que estaban pendientes de respuesta a cierre del mes de marzo.
Finalmente, existen unas PQRSD que se recibieron en el mes de abril, que al momento de realizar este reporte se encontraban sin respuesta (16), aún dentro de los tiempos de ley, de acuerdo a lo establecido en el artículo 5 del decreto 491 del 28 de marzo de 2020; estas serán tenidas en cuenta en el reporte de mes de mayo.
Observaciones:
N/A
Soportes:
Se relacionan a continuación los soportes de los avances para este mes:
1) PES abril
</t>
  </si>
  <si>
    <t>SG
"Avance cuantitativo: 100%
Para este mes se reporta el cumplimiento del 100%: Haciendo los cruces de información respectiva, obtenida de la herramienta informática BPMetro, durante mayo se recibieron y contestaron dentro de los términos de ley 65 PQRSD, la efectividad en este periodo es del 100%
En el reporte de este mes, se incluyen 16 PQRSD que estaban pendientes de respuesta a cierre del mes de abril.
Finalmente, existen unas PQRSD que se recibieron en el mes de mayo, que al momento de realizar este reporte se encontraban sin respuesta (13), aún dentro de los tiempos de ley, de acuerdo a lo establecido en el artículo 5 del decreto 491 del 28 de marzo de 2020; estas serán tenidas en cuenta en el reporte de mes de junio.
Observaciones:
N/A
Soportes:
Se relacionan a continuación los soportes de los avances para este mes:
1)  F.4.2.5 PES mayo
"</t>
  </si>
  <si>
    <t>93.42%</t>
  </si>
  <si>
    <t xml:space="preserve">SG
AVANCE CUANTITATIVO 93,42%
Para este mes se reporta el cumplimiento del 93,42, haciendo los cruces de información respectiva, obtenida de la herramienta informática BPmetro y SGEDA, durante Junio se recibieron y  contestaron 72 de 76   PQRSD, la efectividad en este periodo es del 93%
En el reporte de este mes se incluyen 14 PQRSD que estaban pendientes a cierre del mes de Mayo.
Finalmente existen unas PQRSD que se recibieron en el mes de Junio, que al momento de realizareste reporte se encontraban sin respuesta (16) aun dentro de los términos de ley estas serán tenidas en cuenta en el reporte del mes de Julio
Observaciones 
N/A
SOPORTES:
Se relacionan a continuación los soportes de los 4avances para este mes:
1) F.4.2.5 Junio
</t>
  </si>
  <si>
    <t>SSMRC:
Tomando como fuente en los datos de las herramientas informáticas BPMetro y SGDEA, durante el mes de julio de 2022, se recibieron 92 PQRSD, de las cuales se contestaron 71, trece de ellas fuera de términos de ley. 
La efectividad en este periodo es del 82%.
Para el reporte de este mes, se incluyen 21 PQRSD que estaban pendientes de respuesta al cierre del mes de junio, y que fueron respondidas en julio. 
Finalmente, y al igual que en el mes de junio, existen 21 PQRSD que al momento de realizar este reporte se encontraban sin respuesta, todas dentro de los tiempos de ley. 
Estas últimas 21 serán tenidas en cuenta en el reporte de mes de agosto 2022
Soportes:
F.4.2.5 Pes Julio</t>
  </si>
  <si>
    <t>SSMRC:
Al igual que el mes pasado, y tomando como fuente en los datos de las herramientas informáticas BPMetro y SGDEA, durante el mes de agosto de 2022, se recibieron 98 PQRSD, de las cuales se contestaron 71, cinco de ellas fuera de términos de ley. 
La efectividad en este periodo es del 94%.
Para el reporte de este mes, se incluyen 21 PQRSD que estaban pendientes de respuesta al cierre del mes de julio, de las cuales 19 fueron respondidas en agosto. 
Finalmente, y al igual que en el mes de julio, existen 22 PQRSD que al momento de realizar este reporte se encontraban sin respuesta
Estas últimas 22 serán tenidas en cuenta en el reporte de mes de septimbre de 2022
Soportes:
F.4.2.5 Pes agosto</t>
  </si>
  <si>
    <t xml:space="preserve">SSMRC:
Para el mes de septiembre, y tomando como fuente en los datos la herramienta informática SGDEA, se recibieron 72 PQRSD, de las cuales se contestaron 49, una de ellas fuera de términos de ley.
La efectividad en este periodo es del 98%.
Para el reporte de este mes, se incluyen 22 PQRSD que estaban pendientes de respuesta al cierre del mes de agosto. 
Finalmente, existen 22 PQRSD que al momento de realizar este reporte se encontraban sin respuesta, dos de ellas sin respuesta y vencidas
Estas últimas 22 serán tenidas en cuenta en el reporte de mes de octubre de 2022
Soportes:
F.4.2.5 Pes septiembre
</t>
  </si>
  <si>
    <t xml:space="preserve">SSMRC:
Para el mes de octubre, y tomando como fuente en los datos la herramienta informática SGDEA, se recibieron 91 PQRSD, de las cuales se contestaron 59, una de ellas fuera de términos de ley.
La efectividad en este periodo es del 98%.
Para el reporte de este mes, se incluyen 21 PQRSD que estaban pendientes de respuesta al cierre del mes de septiembre. 
Finalmente, existen 32 PQRSD que al momento de realizar este reporte se encontraban sin respuesta.
Estas últimas 32 serán tenidas en cuenta en el reporte de mes de noviembre de 2022
Soportes:
F.4.2.5 Pes octubre
</t>
  </si>
  <si>
    <t xml:space="preserve">SSSMRC:
En el mes de noviembre, y tomando como fuente en los datos la herramienta informática SGDEA, se recibieron 111 PQRSD, de las cuales se contestaron 98, siete de ellas fuera de términos de ley.
La efectividad en este periodo es del 93%.
Para el reporte de este mes, se incluyen 32 PQRSD que estaban pendientes de respuesta al cierre del mes de octubre, una de ellas ya vencida para este reporte. 
Finalmente, existen 13 PQRSD que al momento de realizar este reporte se encontraban sin respuesta.
Estas últimas 13 serán tenidas en cuenta en el reporte de mes de diciembre de 2022
Soportes:
F.4.2.5 Pes noviembre
</t>
  </si>
  <si>
    <t>SSSMRC:
En el mes de diciembre, y tomando como fuente en los datos la herramienta informática SGDEA, se recibieron 82 PQRSD, de las cuales se contestaron 53, una de ellas fuera de términos de ley.
La efectividad en este periodo es del 98,2%.
Para el reporte de este mes, se incluyen 13 PQRSD que estaban pendientes de respuesta al cierre del mes de noviembre. 
Finalmente, existen 29 PQRSD que al momento de realizar este reporte se encontraban sin respuesta.
Estas últimas 29 serán tenidas en cuenta en el reporte de mes de enero de 2023
Soportes:
F.4.2.5 Pes diciembre</t>
  </si>
  <si>
    <t>https://drive.google.com/drive/folders/1gyRXdzSAtqJBY_HdCh7l8vCSXtTpTxt6?usp=sharing</t>
  </si>
  <si>
    <t>Ajustar nota octubre en ER+</t>
  </si>
  <si>
    <t>F.5.1.5</t>
  </si>
  <si>
    <t>F5. Promover mecanismos para la innovación y gestión del conocimiento para aprovechar los activos de información</t>
  </si>
  <si>
    <t>Porcentaje de programas en Gestión del Conocimiento e innovación implementados en las entidades sector</t>
  </si>
  <si>
    <t>(Programas de Gestión del Conocimiento e innovación implementados/ Programas de Gestión del Conocimiento e innovación programados) X 100</t>
  </si>
  <si>
    <t>Autodiagnóstico de la Política y el Programa para la Gestión del Conocimiento y la Innovación</t>
  </si>
  <si>
    <r>
      <rPr>
        <sz val="9"/>
        <color rgb="FF000000"/>
        <rFont val="Calibri"/>
        <family val="2"/>
      </rPr>
      <t xml:space="preserve">SSMRC
</t>
    </r>
    <r>
      <rPr>
        <b/>
        <sz val="9"/>
        <color rgb="FF000000"/>
        <rFont val="Calibri"/>
        <family val="2"/>
      </rPr>
      <t>Avance en cuantitativo: 0</t>
    </r>
    <r>
      <rPr>
        <sz val="9"/>
        <color rgb="FF000000"/>
        <rFont val="Calibri"/>
        <family val="2"/>
      </rPr>
      <t xml:space="preserve">
</t>
    </r>
    <r>
      <rPr>
        <b/>
        <sz val="9"/>
        <color rgb="FF000000"/>
        <rFont val="Calibri"/>
        <family val="2"/>
      </rPr>
      <t>Avance en gestión:</t>
    </r>
    <r>
      <rPr>
        <sz val="9"/>
        <color rgb="FF000000"/>
        <rFont val="Calibri"/>
        <family val="2"/>
      </rPr>
      <t xml:space="preserve">  Dentro del Plan de Acción de 2022, la se ha programado la actividad 125: "Desarrollar y actualizar el autodiagnóstico de las políticas de gestión y desempeño del Modelo Integrado de Planeación y Gestión - MIPG, asignadas a la SSM", en particular la Dimensión 6: Gestión del Conocimiento y la Innovación.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r>
      <rPr>
        <sz val="9"/>
        <color rgb="FF000000"/>
        <rFont val="Calibri"/>
        <family val="2"/>
      </rPr>
      <t xml:space="preserve">Se relacionan a continuación los soportes de los avances para este mes:
1) Plan de Acción 2022 - Actividad 125 
</t>
    </r>
  </si>
  <si>
    <t>Pendiente cálculo del indicador</t>
  </si>
  <si>
    <r>
      <rPr>
        <sz val="9"/>
        <color rgb="FF000000"/>
        <rFont val="Calibri"/>
        <family val="2"/>
      </rPr>
      <t xml:space="preserve">SSMRC
</t>
    </r>
    <r>
      <rPr>
        <b/>
        <sz val="9"/>
        <color rgb="FF000000"/>
        <rFont val="Calibri"/>
        <family val="2"/>
      </rPr>
      <t xml:space="preserve">Avance en cuantitativo: 5%
</t>
    </r>
    <r>
      <rPr>
        <sz val="9"/>
        <color rgb="FF000000"/>
        <rFont val="Calibri"/>
        <family val="2"/>
      </rPr>
      <t xml:space="preserve">Dentro del Plan de Acción de 2022, se ha programado la actividad 125: "Desarrollar y actualizar el autodiagnóstico de las políticas de gestión y desempeño del Modelo Integrado de Planeación y Gestión - MIPG, asignadas a la SSM", en particular la Dimensión 6: Gestión del Conocimiento y la Innovación.
</t>
    </r>
    <r>
      <rPr>
        <b/>
        <sz val="9"/>
        <color rgb="FF000000"/>
        <rFont val="Calibri"/>
        <family val="2"/>
      </rPr>
      <t>Para este mes se reporta(n) (1)</t>
    </r>
    <r>
      <rPr>
        <sz val="9"/>
        <color rgb="FF000000"/>
        <rFont val="Calibri"/>
        <family val="2"/>
      </rPr>
      <t xml:space="preserve">: Para este mes se reporta el listado de asistencia a la reunión del 2022-03-28 de Gestión del Conocimiento y la Innovación.
</t>
    </r>
    <r>
      <rPr>
        <b/>
        <sz val="9"/>
        <color rgb="FF000000"/>
        <rFont val="Calibri"/>
        <family val="2"/>
      </rPr>
      <t>Avance en gestión:</t>
    </r>
    <r>
      <rPr>
        <sz val="9"/>
        <color rgb="FF000000"/>
        <rFont val="Calibri"/>
        <family val="2"/>
      </rPr>
      <t xml:space="preserve"> Reunión de Gestión del Conocimiento y la Innovación en donde se trataron los siguientes temas:
1. Presentación de las generalidades del MIPG, por parte de Yesid Javier Pineda de la OAP. 
2. Contextualización del trabajo previo realizado en las diferentes áreas de la entidad sobre la Dimensión 6: Gestión del Conocimiento y la Innovación, por parte de la Dra. Yolanda Briceño Bueno. 
3. Definición del cronograma de trabajo para el diligenciamiento del Autodiagnostico de la Dimensión 6: Gestión del Conocimiento y la Innovación de las áreas del INM.
</t>
    </r>
    <r>
      <rPr>
        <b/>
        <sz val="9"/>
        <color rgb="FF000000"/>
        <rFont val="Calibri"/>
        <family val="2"/>
      </rPr>
      <t xml:space="preserve">Observaciones: </t>
    </r>
    <r>
      <rPr>
        <sz val="9"/>
        <color rgb="FF000000"/>
        <rFont val="Calibri"/>
        <family val="2"/>
      </rPr>
      <t xml:space="preserve">No aplica.
</t>
    </r>
    <r>
      <rPr>
        <b/>
        <sz val="9"/>
        <color rgb="FF000000"/>
        <rFont val="Calibri"/>
        <family val="2"/>
      </rPr>
      <t xml:space="preserve">Soportes:
</t>
    </r>
    <r>
      <rPr>
        <sz val="9"/>
        <color rgb="FF000000"/>
        <rFont val="Calibri"/>
        <family val="2"/>
      </rPr>
      <t>Se relacionan a continuación los soportes de los avances para este mes:
(Enumerar los soportes que se relacionan en el link Drive)
1) Listado de asistencia de la reunión del 2022-03-28.
2) Presentación GCI en el INM - Primera Reunión del Grupo de Trabajo de I+D+i</t>
    </r>
  </si>
  <si>
    <r>
      <rPr>
        <sz val="9"/>
        <color rgb="FF000000"/>
        <rFont val="Calibri"/>
        <family val="2"/>
      </rPr>
      <t xml:space="preserve">SSMRC
</t>
    </r>
    <r>
      <rPr>
        <b/>
        <sz val="9"/>
        <color rgb="FF000000"/>
        <rFont val="Calibri"/>
        <family val="2"/>
      </rPr>
      <t>Avance Cuantitativo:</t>
    </r>
    <r>
      <rPr>
        <sz val="9"/>
        <color rgb="FF000000"/>
        <rFont val="Calibri"/>
        <family val="2"/>
      </rPr>
      <t xml:space="preserve"> En el Plan de Acción de 2022 V1, se ha programado la actividad 125: "Desarrollar y actualizar el autodiagnóstico de las políticas de gestión y desempeño del Modelo Integrado de Planeación y Gestión - MIPG, asignadas a la SSM", en particular la Dimensión 6: Gestión del Conocimiento y la Innovación.
</t>
    </r>
    <r>
      <rPr>
        <b/>
        <sz val="9"/>
        <color rgb="FF000000"/>
        <rFont val="Calibri"/>
        <family val="2"/>
      </rPr>
      <t xml:space="preserve">Para este mes se reporta(n) (1): </t>
    </r>
    <r>
      <rPr>
        <sz val="9"/>
        <color rgb="FF000000"/>
        <rFont val="Calibri"/>
        <family val="2"/>
      </rPr>
      <t xml:space="preserve">La Coordinadora del Grupo de I+D+i (Dra. Yolanda Briceño Bueno) remitió el 2022-04-27 el correo del "Autodiagnóstico consolidado de las Políticas de Gestión y Desempeño del Modelo Integrado de Planeación y Gestión - MIPG, asignadas a la SSM" de las áreas del INM.
</t>
    </r>
    <r>
      <rPr>
        <b/>
        <sz val="9"/>
        <color rgb="FF000000"/>
        <rFont val="Calibri"/>
        <family val="2"/>
      </rPr>
      <t xml:space="preserve">Avance en gestión: </t>
    </r>
    <r>
      <rPr>
        <sz val="9"/>
        <color rgb="FF000000"/>
        <rFont val="Calibri"/>
        <family val="2"/>
      </rPr>
      <t xml:space="preserve">Consolidación del Autodiagnóstico (en borrador) de las Políticas de Gestión y Desempeño del Modelo Integrado de Planeación y Gestión - MIPG.
</t>
    </r>
    <r>
      <rPr>
        <b/>
        <sz val="9"/>
        <color rgb="FF000000"/>
        <rFont val="Calibri"/>
        <family val="2"/>
      </rPr>
      <t>Observaciones:</t>
    </r>
    <r>
      <rPr>
        <sz val="9"/>
        <color rgb="FF000000"/>
        <rFont val="Calibri"/>
        <family val="2"/>
      </rPr>
      <t xml:space="preserve"> No aplica.
</t>
    </r>
    <r>
      <rPr>
        <b/>
        <sz val="9"/>
        <color rgb="FF000000"/>
        <rFont val="Calibri"/>
        <family val="2"/>
      </rPr>
      <t>Soportes:</t>
    </r>
    <r>
      <rPr>
        <sz val="9"/>
        <color rgb="FF000000"/>
        <rFont val="Calibri"/>
        <family val="2"/>
      </rPr>
      <t xml:space="preserve"> Se relacionan a continuación los soportes de los avances para este mes:
1) Correo del Autodiagnóstico consolidado de las Políticas de Gestión y Desempeño del Modelo Integrado de Planeación y Gestión - MIPG.
2) Autodiagnóstico consolidado de las Políticas de Gestión y Desempeño del Modelo Integrado de Planeación y Gestión - MIPG.
Adjunto, evidencias relacionadas en carpeta compartida Drive.</t>
    </r>
  </si>
  <si>
    <t>Pendiente OAP: Ajustar reporte a flujo</t>
  </si>
  <si>
    <t>SSMRC
Avance Cuantitativo: 20%
En el Plan de Acción de 2022 V1, se ha programado la actividad 125: "Desarrollar y actualizar el autodiagnóstico de las políticas de gestión y desempeño del Modelo Integrado de Planeación y Gestión - MIPG, asignadas a la SSM", en particular la Dimensión 6: Gestión del Conocimiento y la Innovación (GCI).
Para este mes se reporta: Para el mes de mayo se reportan dos (2) documentos (1.Correo y presentación y 2. Autodiagnóstico definitivo de la GCI), relacionados con la Dimensión 6 GCI.
Avances en gestión: La Coordinadora del Grupo de I+D+i - Dra. Yolanda Briceño Bueno envía al Jefe de la Oficina de Planeación la "Presentación del Grupo de Trabajo de GC al CIGD - Planes de Mejora 2022" el 2022-05-19 para someterla en el CIGDdel 2022-05-25, a fin de formalizar el Grupo de trabajo de GCI, articular la Política de Gestión del Conocimiento y la Innovación en el INM, y presentar el Plan de Implementación para tal fin.
Observaciones: No aplica.
Soportes:A continuación, se relacionan los (2) soportes de los avances correspondiente al mes de mayo de 2022, entre los que se encuentran: 
1) Correo enviado por la Dra. Yolanda Briceño Bueno: "Fwd: Documentos de GCI para la reunión del CIGD - Mayo 25 de 2022", con la "1.1 Presentación del Grupo de Trabajo de GC al CIGD - Planes de Mejora 2022"; y
2) Autodiagnóstico definitivo de la Gestión del Conocimiento y la Innovación en el INM.</t>
  </si>
  <si>
    <r>
      <rPr>
        <sz val="9"/>
        <color rgb="FF000000"/>
        <rFont val="Calibri"/>
        <family val="2"/>
      </rPr>
      <t xml:space="preserve">SSMRC
</t>
    </r>
    <r>
      <rPr>
        <b/>
        <sz val="9"/>
        <color rgb="FF000000"/>
        <rFont val="Calibri"/>
        <family val="2"/>
      </rPr>
      <t>Avance Cuantitativo: 35%</t>
    </r>
    <r>
      <rPr>
        <sz val="9"/>
        <color rgb="FF000000"/>
        <rFont val="Calibri"/>
        <family val="2"/>
      </rPr>
      <t xml:space="preserve">
En el Plan de Acción de 2022 V2 del INM, se ha programado la actividad 144: "Coordinar el plan de trabajo de la Política de Gestión del Conocimiento y la Innovación", correspondiente a la Dimensión 6: Gestión del Conocimiento y la Innovación (GCI).
</t>
    </r>
    <r>
      <rPr>
        <b/>
        <sz val="9"/>
        <color rgb="FF000000"/>
        <rFont val="Calibri"/>
        <family val="2"/>
      </rPr>
      <t xml:space="preserve">Para este mes se reporta: </t>
    </r>
    <r>
      <rPr>
        <sz val="9"/>
        <color rgb="FF000000"/>
        <rFont val="Calibri"/>
        <family val="2"/>
      </rPr>
      <t xml:space="preserve">En el mes de junio se reporta una (1) evidencia: la Matriz Excel con el plan de trabajo de la Política de Gestión del Conocimiento y la Innovación, que incluye el seguimiento del mismo.
</t>
    </r>
    <r>
      <rPr>
        <b/>
        <sz val="9"/>
        <color rgb="FF000000"/>
        <rFont val="Calibri"/>
        <family val="2"/>
      </rPr>
      <t>Avances en gestión:</t>
    </r>
    <r>
      <rPr>
        <sz val="9"/>
        <color rgb="FF000000"/>
        <rFont val="Calibri"/>
        <family val="2"/>
      </rPr>
      <t xml:space="preserve"> El Grupo Catalizador de GCI ha desarrollado mesas de trabajo, con el objetivo de dar inicio al desarrollo de las actividades incluidas en el Plan de Trabajo para la implementación de la Política de Gestión del Conocimiento y la Innovación.
</t>
    </r>
    <r>
      <rPr>
        <b/>
        <sz val="9"/>
        <color rgb="FF000000"/>
        <rFont val="Calibri"/>
        <family val="2"/>
      </rPr>
      <t>Observaciones:</t>
    </r>
    <r>
      <rPr>
        <sz val="9"/>
        <color rgb="FF000000"/>
        <rFont val="Calibri"/>
        <family val="2"/>
      </rPr>
      <t xml:space="preserve"> No aplica.
</t>
    </r>
    <r>
      <rPr>
        <b/>
        <sz val="9"/>
        <color rgb="FF000000"/>
        <rFont val="Calibri"/>
        <family val="2"/>
      </rPr>
      <t xml:space="preserve">Soportes: </t>
    </r>
    <r>
      <rPr>
        <sz val="9"/>
        <color rgb="FF000000"/>
        <rFont val="Calibri"/>
        <family val="2"/>
      </rPr>
      <t xml:space="preserve">
- Matriz Excel con el plan de trabajo de la Política de Gestión del Conocimiento y la Innovación, y seguimiento.
</t>
    </r>
  </si>
  <si>
    <r>
      <rPr>
        <b/>
        <sz val="9"/>
        <color rgb="FF000000"/>
        <rFont val="Calibri"/>
        <family val="2"/>
      </rPr>
      <t>Avance Cuantitativo:</t>
    </r>
    <r>
      <rPr>
        <sz val="9"/>
        <color rgb="FF000000"/>
        <rFont val="Calibri"/>
        <family val="2"/>
      </rPr>
      <t xml:space="preserve"> 45%
En el Plan de Acción de 2022 V2 del INM, se ha programado la actividad 144: "Coordinar el plan de trabajo de la Política de Gestión del Conocimiento y la Innovación", correspondiente a la Dimensión 6: Gestión del Conocimiento y la Innovación (GCI).
</t>
    </r>
    <r>
      <rPr>
        <b/>
        <sz val="9"/>
        <color rgb="FF000000"/>
        <rFont val="Calibri"/>
        <family val="2"/>
      </rPr>
      <t xml:space="preserve">Para este mes se reporta: </t>
    </r>
    <r>
      <rPr>
        <sz val="9"/>
        <color rgb="FF000000"/>
        <rFont val="Calibri"/>
        <family val="2"/>
      </rPr>
      <t xml:space="preserve">En el mes de julio se reporta una (1) evidencia denominada: "Identificación de Buenas Prácticas INM" del  29 de julio de 2022.
</t>
    </r>
    <r>
      <rPr>
        <b/>
        <sz val="9"/>
        <color rgb="FF000000"/>
        <rFont val="Calibri"/>
        <family val="2"/>
      </rPr>
      <t xml:space="preserve">Avances en gestión: </t>
    </r>
    <r>
      <rPr>
        <sz val="9"/>
        <color rgb="FF000000"/>
        <rFont val="Calibri"/>
        <family val="2"/>
      </rPr>
      <t xml:space="preserve">El Grupo Catalizador de GCI ha desarrollado mesas de trabajo, con el objetivo de realizar el levantamiento de la  información de las diferentes áreas para documentarlas en el formato: "Identificación de Buenas Prácticas INM". 
</t>
    </r>
    <r>
      <rPr>
        <b/>
        <sz val="9"/>
        <color rgb="FF000000"/>
        <rFont val="Calibri"/>
        <family val="2"/>
      </rPr>
      <t>Observaciones:</t>
    </r>
    <r>
      <rPr>
        <sz val="9"/>
        <color rgb="FF000000"/>
        <rFont val="Calibri"/>
        <family val="2"/>
      </rPr>
      <t xml:space="preserve"> No aplica.
</t>
    </r>
    <r>
      <rPr>
        <b/>
        <sz val="9"/>
        <color rgb="FF000000"/>
        <rFont val="Calibri"/>
        <family val="2"/>
      </rPr>
      <t xml:space="preserve">Soportes: </t>
    </r>
    <r>
      <rPr>
        <sz val="9"/>
        <color rgb="FF000000"/>
        <rFont val="Calibri"/>
        <family val="2"/>
      </rPr>
      <t xml:space="preserve">
1. Listado de asistencia _ Julio 29 de 2022 </t>
    </r>
  </si>
  <si>
    <r>
      <rPr>
        <b/>
        <sz val="9"/>
        <color rgb="FF000000"/>
        <rFont val="Calibri"/>
        <family val="2"/>
      </rPr>
      <t xml:space="preserve">SSMRC
Avance Cuantitativo: </t>
    </r>
    <r>
      <rPr>
        <sz val="9"/>
        <color rgb="FF000000"/>
        <rFont val="Calibri"/>
        <family val="2"/>
      </rPr>
      <t xml:space="preserve">55%
En el Plan de Acción de 2022 V3 del INM, se ha programado la actividad 144: "Coordinar el plan de trabajo de la Política de Gestión del Conocimiento y la Innovación", correspondiente a la Dimensión 6: Gestión del Conocimiento y la Innovación (GCI).
</t>
    </r>
    <r>
      <rPr>
        <b/>
        <sz val="9"/>
        <color rgb="FF000000"/>
        <rFont val="Calibri"/>
        <family val="2"/>
      </rPr>
      <t xml:space="preserve">Para este mes se reporta: </t>
    </r>
    <r>
      <rPr>
        <sz val="9"/>
        <color rgb="FF000000"/>
        <rFont val="Calibri"/>
        <family val="2"/>
      </rPr>
      <t xml:space="preserve">En el mes de agosto se reportan cuatro (4) evidencias para el diligenciamiento y revisión del formato de "Identificación de Buenas Prácticas INM" con los enlaces de cada área. 
</t>
    </r>
    <r>
      <rPr>
        <b/>
        <sz val="9"/>
        <color rgb="FF000000"/>
        <rFont val="Calibri"/>
        <family val="2"/>
      </rPr>
      <t xml:space="preserve">Avances en gestión: </t>
    </r>
    <r>
      <rPr>
        <sz val="9"/>
        <color rgb="FF000000"/>
        <rFont val="Calibri"/>
        <family val="2"/>
      </rPr>
      <t xml:space="preserve">El Grupo Catalizador de GCI ha desarrollado mesas de trabajo, con el objetivo de realizar el levantamiento de la  información de las diferentes áreas para documentarlas en el formato: "Identificación de Buenas Prácticas INM". 
</t>
    </r>
    <r>
      <rPr>
        <b/>
        <sz val="9"/>
        <color rgb="FF000000"/>
        <rFont val="Calibri"/>
        <family val="2"/>
      </rPr>
      <t>Observaciones:</t>
    </r>
    <r>
      <rPr>
        <sz val="9"/>
        <color rgb="FF000000"/>
        <rFont val="Calibri"/>
        <family val="2"/>
      </rPr>
      <t xml:space="preserve"> No aplica.
</t>
    </r>
    <r>
      <rPr>
        <b/>
        <sz val="9"/>
        <color rgb="FF000000"/>
        <rFont val="Calibri"/>
        <family val="2"/>
      </rPr>
      <t xml:space="preserve">Soportes:  </t>
    </r>
    <r>
      <rPr>
        <sz val="9"/>
        <color rgb="FF000000"/>
        <rFont val="Calibri"/>
        <family val="2"/>
      </rPr>
      <t xml:space="preserve">
1. 20220822 Documentacion_buenas_practicas (INM - Hora Legal)
2. 20220823 Mesa Trabajo Grupo Catalizador Plan de Trabajo
3. Rev NMRR-Documentacion_buenas_practicas_interior_entidad
4. Documentacion_buenas_practicas_interior_entidad</t>
    </r>
  </si>
  <si>
    <r>
      <rPr>
        <sz val="9"/>
        <color rgb="FF000000"/>
        <rFont val="Calibri"/>
        <family val="2"/>
      </rPr>
      <t xml:space="preserve">SSMRC
</t>
    </r>
    <r>
      <rPr>
        <b/>
        <sz val="9"/>
        <color rgb="FF000000"/>
        <rFont val="Calibri"/>
        <family val="2"/>
      </rPr>
      <t>Avance Cuantitativo:</t>
    </r>
    <r>
      <rPr>
        <sz val="9"/>
        <color rgb="FF000000"/>
        <rFont val="Calibri"/>
        <family val="2"/>
      </rPr>
      <t xml:space="preserve"> 60%
En el Plan de Acción de 2022 V3 del INM, se ha programado la actividad 144: "Coordinar el plan de trabajo de la Política de Gestión del Conocimiento y la Innovación", correspondiente a la Dimensión 6: Gestión del Conocimiento y la Innovación (GCI).
</t>
    </r>
    <r>
      <rPr>
        <b/>
        <sz val="9"/>
        <color rgb="FF000000"/>
        <rFont val="Calibri"/>
        <family val="2"/>
      </rPr>
      <t xml:space="preserve">Para este mes se reporta: </t>
    </r>
    <r>
      <rPr>
        <sz val="9"/>
        <color rgb="FF000000"/>
        <rFont val="Calibri"/>
        <family val="2"/>
      </rPr>
      <t xml:space="preserve">En el mes de septiembre se reportan tres (3) evidencias de la ejecución del plan de trabajo relacionada con la retención del conocimiento de la Política de Gestión del Conocimiento y la Innovación.
</t>
    </r>
    <r>
      <rPr>
        <b/>
        <sz val="9"/>
        <color rgb="FF000000"/>
        <rFont val="Calibri"/>
        <family val="2"/>
      </rPr>
      <t>Avances en gestión:</t>
    </r>
    <r>
      <rPr>
        <sz val="9"/>
        <color rgb="FF000000"/>
        <rFont val="Calibri"/>
        <family val="2"/>
      </rPr>
      <t xml:space="preserve"> Se han desarrollado mesas de trabajo, con el objetivo de identificar el conocimiento tácito que poseen los funcionarios prepensionados.
</t>
    </r>
    <r>
      <rPr>
        <b/>
        <sz val="9"/>
        <color rgb="FF000000"/>
        <rFont val="Calibri"/>
        <family val="2"/>
      </rPr>
      <t xml:space="preserve">Observaciones: </t>
    </r>
    <r>
      <rPr>
        <sz val="9"/>
        <color rgb="FF000000"/>
        <rFont val="Calibri"/>
        <family val="2"/>
      </rPr>
      <t xml:space="preserve">No aplica.
</t>
    </r>
    <r>
      <rPr>
        <b/>
        <sz val="9"/>
        <color rgb="FF000000"/>
        <rFont val="Calibri"/>
        <family val="2"/>
      </rPr>
      <t xml:space="preserve">Soportes: </t>
    </r>
    <r>
      <rPr>
        <sz val="9"/>
        <color rgb="FF000000"/>
        <rFont val="Calibri"/>
        <family val="2"/>
      </rPr>
      <t xml:space="preserve">
</t>
    </r>
    <r>
      <rPr>
        <b/>
        <sz val="9"/>
        <color rgb="FF000000"/>
        <rFont val="Calibri"/>
        <family val="2"/>
      </rPr>
      <t>1.</t>
    </r>
    <r>
      <rPr>
        <sz val="9"/>
        <color rgb="FF000000"/>
        <rFont val="Calibri"/>
        <family val="2"/>
      </rPr>
      <t xml:space="preserve"> 20220901 Mesa de Trabajo Prepensionados Retención del Conocimiento
</t>
    </r>
    <r>
      <rPr>
        <b/>
        <sz val="9"/>
        <color rgb="FF000000"/>
        <rFont val="Calibri"/>
        <family val="2"/>
      </rPr>
      <t>2.</t>
    </r>
    <r>
      <rPr>
        <sz val="9"/>
        <color rgb="FF000000"/>
        <rFont val="Calibri"/>
        <family val="2"/>
      </rPr>
      <t xml:space="preserve"> 20220921 Solicitud 3625 Invitación Prepensionados
</t>
    </r>
    <r>
      <rPr>
        <b/>
        <sz val="9"/>
        <color rgb="FF000000"/>
        <rFont val="Calibri"/>
        <family val="2"/>
      </rPr>
      <t>3.</t>
    </r>
    <r>
      <rPr>
        <sz val="9"/>
        <color rgb="FF000000"/>
        <rFont val="Calibri"/>
        <family val="2"/>
      </rPr>
      <t xml:space="preserve"> 20220916 Solicitud publicación No. 3625
</t>
    </r>
    <r>
      <rPr>
        <b/>
        <sz val="9"/>
        <color rgb="FF000000"/>
        <rFont val="Calibri"/>
        <family val="2"/>
      </rPr>
      <t>Nota:</t>
    </r>
    <r>
      <rPr>
        <sz val="9"/>
        <color rgb="FF000000"/>
        <rFont val="Calibri"/>
        <family val="2"/>
      </rPr>
      <t xml:space="preserve"> Las evidencias se encuentran adjuntas, en el enlace drive correspondiente.</t>
    </r>
  </si>
  <si>
    <r>
      <rPr>
        <b/>
        <sz val="9"/>
        <color rgb="FF000000"/>
        <rFont val="Calibri"/>
        <family val="2"/>
      </rPr>
      <t xml:space="preserve">Avance Cuantitativo: </t>
    </r>
    <r>
      <rPr>
        <sz val="9"/>
        <color rgb="FF000000"/>
        <rFont val="Calibri"/>
        <family val="2"/>
      </rPr>
      <t xml:space="preserve">85%
En el Plan de Acción de 2022 V4 del INM, se tiene la actividad 144: "Coordinar el plan de trabajo de la Política de Gestión del Conocimiento y la Innovación", correspondiente a la Dimensión 6: Gestión del Conocimiento y la Innovación (GCI)".
</t>
    </r>
    <r>
      <rPr>
        <b/>
        <sz val="9"/>
        <color rgb="FF000000"/>
        <rFont val="Calibri"/>
        <family val="2"/>
      </rPr>
      <t>Para este mes se reporta:</t>
    </r>
    <r>
      <rPr>
        <sz val="9"/>
        <color rgb="FF000000"/>
        <rFont val="Calibri"/>
        <family val="2"/>
      </rPr>
      <t xml:space="preserve"> En el mes de octubre se reportan cinco (5) evidencias de la ejecución del plan de trabajo relacionada con la retención del conocimiento de la Política de Gestión del Conocimiento y la Innovación.
</t>
    </r>
    <r>
      <rPr>
        <b/>
        <sz val="9"/>
        <color rgb="FF000000"/>
        <rFont val="Calibri"/>
        <family val="2"/>
      </rPr>
      <t>Avances en gestión:</t>
    </r>
    <r>
      <rPr>
        <sz val="9"/>
        <color rgb="FF000000"/>
        <rFont val="Calibri"/>
        <family val="2"/>
      </rPr>
      <t xml:space="preserve"> Se han desarrollado mesas de trabajo, con el objetivo de identificar el conocimiento tácito que poseen los funcionarios prepensionados.
</t>
    </r>
    <r>
      <rPr>
        <b/>
        <sz val="9"/>
        <color rgb="FF000000"/>
        <rFont val="Calibri"/>
        <family val="2"/>
      </rPr>
      <t>Observaciones:</t>
    </r>
    <r>
      <rPr>
        <sz val="9"/>
        <color rgb="FF000000"/>
        <rFont val="Calibri"/>
        <family val="2"/>
      </rPr>
      <t xml:space="preserve"> No aplica.
</t>
    </r>
    <r>
      <rPr>
        <b/>
        <sz val="9"/>
        <color rgb="FF000000"/>
        <rFont val="Calibri"/>
        <family val="2"/>
      </rPr>
      <t>Soportes: </t>
    </r>
    <r>
      <rPr>
        <sz val="9"/>
        <color rgb="FF000000"/>
        <rFont val="Calibri"/>
        <family val="2"/>
      </rPr>
      <t xml:space="preserve"> 
1. 2022-10-06_Taller_prepensionados_retencion_conocimiento_inm_GCP
2. 2022-10-06_Listado de Asistencia Taller_prepensionados_inm GCP
3. 2022-10-26_Retencion_conocimiento_Ana_Maria
4. Mapa de conocimiento Äreas Estratégicas y de Apoyo INM 2022 JEC revyolbri
5. 20221013 Instrumento tratamiento información Äreas Estratégicas Apoyo 2022 JEC</t>
    </r>
  </si>
  <si>
    <r>
      <rPr>
        <sz val="9"/>
        <color rgb="FF000000"/>
        <rFont val="Calibri"/>
        <family val="2"/>
      </rPr>
      <t xml:space="preserve">SSMRC
</t>
    </r>
    <r>
      <rPr>
        <b/>
        <sz val="9"/>
        <color rgb="FF000000"/>
        <rFont val="Calibri"/>
        <family val="2"/>
      </rPr>
      <t>Avance Cuantitativo:</t>
    </r>
    <r>
      <rPr>
        <sz val="9"/>
        <color rgb="FF000000"/>
        <rFont val="Calibri"/>
        <family val="2"/>
      </rPr>
      <t xml:space="preserve"> 95%
En el Plan de Acción de 2022 V4 del INM, se tiene la actividad 144: "Coordinar el plan de trabajo de la Política de Gestión del Conocimiento y la Innovación", correspondiente a la Dimensión 6: Gestión del Conocimiento y la Innovación (GCI)".
</t>
    </r>
    <r>
      <rPr>
        <b/>
        <sz val="9"/>
        <color rgb="FF000000"/>
        <rFont val="Calibri"/>
        <family val="2"/>
      </rPr>
      <t>Para este mes se reporta:</t>
    </r>
    <r>
      <rPr>
        <sz val="9"/>
        <color rgb="FF000000"/>
        <rFont val="Calibri"/>
        <family val="2"/>
      </rPr>
      <t xml:space="preserve"> En el mes de noviembre se reportan siete (7) evidencias de la ejecución del plan de trabajo relacionada con la retención del conocimiento de la Política de Gestión del Conocimiento y la Innovación.
</t>
    </r>
    <r>
      <rPr>
        <b/>
        <sz val="9"/>
        <color rgb="FF000000"/>
        <rFont val="Calibri"/>
        <family val="2"/>
      </rPr>
      <t>Avances en gestión:</t>
    </r>
    <r>
      <rPr>
        <sz val="9"/>
        <color rgb="FF000000"/>
        <rFont val="Calibri"/>
        <family val="2"/>
      </rPr>
      <t xml:space="preserve"> Se han desarrollado mesas de trabajo, con el objetivo de identificar las buenas prácticas y el conocimiento tácito que poseen los funcionarios prepensionados en el INM.
</t>
    </r>
    <r>
      <rPr>
        <b/>
        <sz val="9"/>
        <color rgb="FF000000"/>
        <rFont val="Calibri"/>
        <family val="2"/>
      </rPr>
      <t>Observaciones:</t>
    </r>
    <r>
      <rPr>
        <sz val="9"/>
        <color rgb="FF000000"/>
        <rFont val="Calibri"/>
        <family val="2"/>
      </rPr>
      <t xml:space="preserve"> No aplica.
</t>
    </r>
    <r>
      <rPr>
        <b/>
        <sz val="9"/>
        <color rgb="FF000000"/>
        <rFont val="Calibri"/>
        <family val="2"/>
      </rPr>
      <t xml:space="preserve">Soportes:  </t>
    </r>
    <r>
      <rPr>
        <sz val="9"/>
        <color rgb="FF000000"/>
        <rFont val="Calibri"/>
        <family val="2"/>
      </rPr>
      <t xml:space="preserve">
</t>
    </r>
    <r>
      <rPr>
        <b/>
        <sz val="9"/>
        <color rgb="FF000000"/>
        <rFont val="Calibri"/>
        <family val="2"/>
      </rPr>
      <t>1</t>
    </r>
    <r>
      <rPr>
        <sz val="9"/>
        <color rgb="FF000000"/>
        <rFont val="Calibri"/>
        <family val="2"/>
      </rPr>
      <t xml:space="preserve">. BP_Hora_legal
</t>
    </r>
    <r>
      <rPr>
        <b/>
        <sz val="9"/>
        <color rgb="FF000000"/>
        <rFont val="Calibri"/>
        <family val="2"/>
      </rPr>
      <t>2.</t>
    </r>
    <r>
      <rPr>
        <sz val="9"/>
        <color rgb="FF000000"/>
        <rFont val="Calibri"/>
        <family val="2"/>
      </rPr>
      <t xml:space="preserve"> BP_Proyectos_investigacion
</t>
    </r>
    <r>
      <rPr>
        <b/>
        <sz val="9"/>
        <color rgb="FF000000"/>
        <rFont val="Calibri"/>
        <family val="2"/>
      </rPr>
      <t xml:space="preserve">3. </t>
    </r>
    <r>
      <rPr>
        <sz val="9"/>
        <color rgb="FF000000"/>
        <rFont val="Calibri"/>
        <family val="2"/>
      </rPr>
      <t xml:space="preserve">RC_Antonio_ Garcia 
</t>
    </r>
    <r>
      <rPr>
        <b/>
        <sz val="9"/>
        <color rgb="FF000000"/>
        <rFont val="Calibri"/>
        <family val="2"/>
      </rPr>
      <t>4.</t>
    </r>
    <r>
      <rPr>
        <sz val="9"/>
        <color rgb="FF000000"/>
        <rFont val="Calibri"/>
        <family val="2"/>
      </rPr>
      <t xml:space="preserve"> RC_Aristides_ Dajer
</t>
    </r>
    <r>
      <rPr>
        <b/>
        <sz val="9"/>
        <color rgb="FF000000"/>
        <rFont val="Calibri"/>
        <family val="2"/>
      </rPr>
      <t>5.</t>
    </r>
    <r>
      <rPr>
        <sz val="9"/>
        <color rgb="FF000000"/>
        <rFont val="Calibri"/>
        <family val="2"/>
      </rPr>
      <t xml:space="preserve"> RC_Juan_Alberto_lopez
</t>
    </r>
    <r>
      <rPr>
        <b/>
        <sz val="9"/>
        <color rgb="FF000000"/>
        <rFont val="Calibri"/>
        <family val="2"/>
      </rPr>
      <t>6.</t>
    </r>
    <r>
      <rPr>
        <sz val="9"/>
        <color rgb="FF000000"/>
        <rFont val="Calibri"/>
        <family val="2"/>
      </rPr>
      <t xml:space="preserve"> RC_Leonor Gómez B
</t>
    </r>
    <r>
      <rPr>
        <b/>
        <sz val="9"/>
        <color rgb="FF000000"/>
        <rFont val="Calibri"/>
        <family val="2"/>
      </rPr>
      <t>7</t>
    </r>
    <r>
      <rPr>
        <sz val="9"/>
        <color rgb="FF000000"/>
        <rFont val="Calibri"/>
        <family val="2"/>
      </rPr>
      <t>. RC_Yolanda Briceño B</t>
    </r>
  </si>
  <si>
    <r>
      <rPr>
        <b/>
        <sz val="9"/>
        <color rgb="FF000000"/>
        <rFont val="Calibri"/>
        <family val="2"/>
      </rPr>
      <t>SSMRC
Avance Cuantitativo:</t>
    </r>
    <r>
      <rPr>
        <sz val="9"/>
        <color rgb="FF000000"/>
        <rFont val="Calibri"/>
        <family val="2"/>
      </rPr>
      <t xml:space="preserve"> 100%
En el Plan de Acción de 2022 V4 del INM, se tiene la actividad 144: "Coordinar el plan de trabajo de la Política de Gestión del Conocimiento y la Innovación", correspondiente a la Dimensión 6: Gestión del Conocimiento y la Innovación (GCI)".
</t>
    </r>
    <r>
      <rPr>
        <b/>
        <sz val="9"/>
        <color rgb="FF000000"/>
        <rFont val="Calibri"/>
        <family val="2"/>
      </rPr>
      <t xml:space="preserve">Para este mes se reporta: </t>
    </r>
    <r>
      <rPr>
        <sz val="9"/>
        <color rgb="FF000000"/>
        <rFont val="Calibri"/>
        <family val="2"/>
      </rPr>
      <t xml:space="preserve">En el mes de diciembre se reportan siete (7) evidencias de la ejecución del plan de trabajo relacionada con la retención del conocimiento de la Política de Gestión del Conocimiento y la Innovación.
</t>
    </r>
    <r>
      <rPr>
        <b/>
        <sz val="9"/>
        <color rgb="FF000000"/>
        <rFont val="Calibri"/>
        <family val="2"/>
      </rPr>
      <t xml:space="preserve">Avances en gestión: </t>
    </r>
    <r>
      <rPr>
        <sz val="9"/>
        <color rgb="FF000000"/>
        <rFont val="Calibri"/>
        <family val="2"/>
      </rPr>
      <t xml:space="preserve">Se han desarrollado mesas de trabajo, con el objetivo de identificar las buenas prácticas y el conocimiento tácito que poseen los funcionarios prepensionados en el INM.
</t>
    </r>
    <r>
      <rPr>
        <b/>
        <sz val="9"/>
        <color rgb="FF000000"/>
        <rFont val="Calibri"/>
        <family val="2"/>
      </rPr>
      <t xml:space="preserve">Observaciones: </t>
    </r>
    <r>
      <rPr>
        <sz val="9"/>
        <color rgb="FF000000"/>
        <rFont val="Calibri"/>
        <family val="2"/>
      </rPr>
      <t xml:space="preserve">No aplica.
</t>
    </r>
    <r>
      <rPr>
        <b/>
        <sz val="9"/>
        <color rgb="FF000000"/>
        <rFont val="Calibri"/>
        <family val="2"/>
      </rPr>
      <t>Soportes:</t>
    </r>
    <r>
      <rPr>
        <sz val="9"/>
        <color rgb="FF000000"/>
        <rFont val="Calibri"/>
        <family val="2"/>
      </rPr>
      <t xml:space="preserve">  
</t>
    </r>
    <r>
      <rPr>
        <b/>
        <sz val="9"/>
        <color rgb="FF000000"/>
        <rFont val="Calibri"/>
        <family val="2"/>
      </rPr>
      <t>1.</t>
    </r>
    <r>
      <rPr>
        <sz val="9"/>
        <color rgb="FF000000"/>
        <rFont val="Calibri"/>
        <family val="2"/>
      </rPr>
      <t xml:space="preserve"> BP_Hora_legal
</t>
    </r>
    <r>
      <rPr>
        <b/>
        <sz val="9"/>
        <color rgb="FF000000"/>
        <rFont val="Calibri"/>
        <family val="2"/>
      </rPr>
      <t xml:space="preserve">2. </t>
    </r>
    <r>
      <rPr>
        <sz val="9"/>
        <color rgb="FF000000"/>
        <rFont val="Calibri"/>
        <family val="2"/>
      </rPr>
      <t xml:space="preserve">BP_Proyectos_investigacion
</t>
    </r>
    <r>
      <rPr>
        <b/>
        <sz val="9"/>
        <color rgb="FF000000"/>
        <rFont val="Calibri"/>
        <family val="2"/>
      </rPr>
      <t>3.</t>
    </r>
    <r>
      <rPr>
        <sz val="9"/>
        <color rgb="FF000000"/>
        <rFont val="Calibri"/>
        <family val="2"/>
      </rPr>
      <t xml:space="preserve"> RC_Antonio_ Garcia
</t>
    </r>
    <r>
      <rPr>
        <b/>
        <sz val="9"/>
        <color rgb="FF000000"/>
        <rFont val="Calibri"/>
        <family val="2"/>
      </rPr>
      <t xml:space="preserve">4. </t>
    </r>
    <r>
      <rPr>
        <sz val="9"/>
        <color rgb="FF000000"/>
        <rFont val="Calibri"/>
        <family val="2"/>
      </rPr>
      <t xml:space="preserve">RC_Aristides_ Dajer
</t>
    </r>
    <r>
      <rPr>
        <b/>
        <sz val="9"/>
        <color rgb="FF000000"/>
        <rFont val="Calibri"/>
        <family val="2"/>
      </rPr>
      <t xml:space="preserve">5. </t>
    </r>
    <r>
      <rPr>
        <sz val="9"/>
        <color rgb="FF000000"/>
        <rFont val="Calibri"/>
        <family val="2"/>
      </rPr>
      <t xml:space="preserve">RC_Juan_Alberto_lopez
</t>
    </r>
    <r>
      <rPr>
        <b/>
        <sz val="9"/>
        <color rgb="FF000000"/>
        <rFont val="Calibri"/>
        <family val="2"/>
      </rPr>
      <t>6.</t>
    </r>
    <r>
      <rPr>
        <sz val="9"/>
        <color rgb="FF000000"/>
        <rFont val="Calibri"/>
        <family val="2"/>
      </rPr>
      <t xml:space="preserve"> RC_Leonor Gómez B
</t>
    </r>
    <r>
      <rPr>
        <b/>
        <sz val="9"/>
        <color rgb="FF000000"/>
        <rFont val="Calibri"/>
        <family val="2"/>
      </rPr>
      <t xml:space="preserve">7. </t>
    </r>
    <r>
      <rPr>
        <sz val="9"/>
        <color rgb="FF000000"/>
        <rFont val="Calibri"/>
        <family val="2"/>
      </rPr>
      <t>RC_Yolanda Briceño B</t>
    </r>
  </si>
  <si>
    <t>https://drive.google.com/drive/folders/1gs8T9x2lrRPOZ5InXoA8K9zELLX22DbF?usp=sharing</t>
  </si>
  <si>
    <t>F.5.2.5</t>
  </si>
  <si>
    <t>Porcentaje de servidores públicos del sector que participan en espacios de innovación</t>
  </si>
  <si>
    <t>(servidores públicos que participan en espacios de innovación/ Meta de servidores públicos que participan en espacios de innovación) X 100</t>
  </si>
  <si>
    <t>Reporte de participantes en comisiones de intercambio técnico científico y en capacitaciones o taller de innovación</t>
  </si>
  <si>
    <t>Al no haber reportado el área, Daniel Romero reportó: Se realizó la contratación de personal que apoyará el avance y cumplimiento de la meta. De igual manera el equipo de la SSMRC programó en el plan de acción la actividad #115, para dar cumplimiento a este indicador.</t>
  </si>
  <si>
    <r>
      <rPr>
        <sz val="9"/>
        <color rgb="FF000000"/>
        <rFont val="Calibri"/>
        <family val="2"/>
      </rPr>
      <t xml:space="preserve">SSMRC
</t>
    </r>
    <r>
      <rPr>
        <b/>
        <sz val="9"/>
        <color rgb="FF000000"/>
        <rFont val="Calibri"/>
        <family val="2"/>
      </rPr>
      <t>Avance en cuantitativo: 0</t>
    </r>
    <r>
      <rPr>
        <sz val="9"/>
        <color rgb="FF000000"/>
        <rFont val="Calibri"/>
        <family val="2"/>
      </rPr>
      <t xml:space="preserve">
</t>
    </r>
    <r>
      <rPr>
        <b/>
        <sz val="9"/>
        <color rgb="FF000000"/>
        <rFont val="Calibri"/>
        <family val="2"/>
      </rPr>
      <t>Avance en gestión:</t>
    </r>
    <r>
      <rPr>
        <sz val="9"/>
        <color rgb="FF000000"/>
        <rFont val="Calibri"/>
        <family val="2"/>
      </rPr>
      <t xml:space="preserve">  Dentro del Plan de Acción de 2022, la se ha programado la actividad 115: "Realizar talleres de innovación", en particular la Dimensión 6: Gestión del Conocimiento y la Innovación.
</t>
    </r>
    <r>
      <rPr>
        <b/>
        <sz val="9"/>
        <color rgb="FF000000"/>
        <rFont val="Calibri"/>
        <family val="2"/>
      </rPr>
      <t xml:space="preserve">Observaciones:
</t>
    </r>
    <r>
      <rPr>
        <sz val="9"/>
        <color rgb="FF000000"/>
        <rFont val="Calibri"/>
        <family val="2"/>
      </rPr>
      <t xml:space="preserve">N/A
</t>
    </r>
    <r>
      <rPr>
        <b/>
        <sz val="9"/>
        <color rgb="FF000000"/>
        <rFont val="Calibri"/>
        <family val="2"/>
      </rPr>
      <t xml:space="preserve">Soportes:
</t>
    </r>
    <r>
      <rPr>
        <sz val="9"/>
        <color rgb="FF000000"/>
        <rFont val="Calibri"/>
        <family val="2"/>
      </rPr>
      <t xml:space="preserve">Se relacionan a continuación los soportes de los avances para este mes:
1) Jornada de Planeación Estratégica realizada el 2022-02-25, correspondiente al Plan de Acción 2022 - Actividad 115
2) Listado de asistencia de la Jornada.
</t>
    </r>
  </si>
  <si>
    <r>
      <rPr>
        <b/>
        <sz val="9"/>
        <color rgb="FF000000"/>
        <rFont val="Calibri"/>
        <family val="2"/>
      </rPr>
      <t>Avance en cuantitativo:</t>
    </r>
    <r>
      <rPr>
        <sz val="9"/>
        <color rgb="FF000000"/>
        <rFont val="Calibri"/>
        <family val="2"/>
      </rPr>
      <t xml:space="preserve"> Dentro del Plan de Acción de 2022, la se ha programado la actividad 115: "Realizar talleres de innovación", en particular la Dimensión 6: Gestión del Conocimiento y la Innovación.
</t>
    </r>
    <r>
      <rPr>
        <b/>
        <sz val="9"/>
        <color rgb="FF000000"/>
        <rFont val="Calibri"/>
        <family val="2"/>
      </rPr>
      <t xml:space="preserve">Para este mes se reporta(n): </t>
    </r>
    <r>
      <rPr>
        <sz val="9"/>
        <color rgb="FF000000"/>
        <rFont val="Calibri"/>
        <family val="2"/>
      </rPr>
      <t>De acuerdo con la programación establecida en el Plan de Accion de 2022, se realizarán 1 taller en cada trimestre, por lo cual para este mes no se cuenta con la evidencia correspondiente; puesto que fue realizada en el mes de febrero para el priemr trimestre.</t>
    </r>
  </si>
  <si>
    <r>
      <rPr>
        <sz val="9"/>
        <color rgb="FF000000"/>
        <rFont val="Calibri"/>
        <family val="2"/>
      </rPr>
      <t xml:space="preserve">SSMRC
</t>
    </r>
    <r>
      <rPr>
        <b/>
        <sz val="9"/>
        <color rgb="FF000000"/>
        <rFont val="Calibri"/>
        <family val="2"/>
      </rPr>
      <t>Avance Cuantitativo:</t>
    </r>
    <r>
      <rPr>
        <sz val="9"/>
        <color rgb="FF000000"/>
        <rFont val="Calibri"/>
        <family val="2"/>
      </rPr>
      <t xml:space="preserve"> En el Plan de Acción de 2022 V1, se ha programado la actividad 115: "Realizar talleres de innovación", en particular la Dimensión 6: Gestión del Conocimiento y la Innovación.
</t>
    </r>
    <r>
      <rPr>
        <b/>
        <sz val="9"/>
        <color rgb="FF000000"/>
        <rFont val="Calibri"/>
        <family val="2"/>
      </rPr>
      <t xml:space="preserve">Para este mes se reporta(n): </t>
    </r>
    <r>
      <rPr>
        <sz val="9"/>
        <color rgb="FF000000"/>
        <rFont val="Calibri"/>
        <family val="2"/>
      </rPr>
      <t>De acuerdo con la programación establecida en el Plan de Acción de 2022 V1, se realizarán 2 talleres en cada semestre; por lo cual, para este mes no se cuenta con la evidencia correspondiente. El segundo taller de innovación del primer semestre, se ha programado para el mes de junio de 2022.</t>
    </r>
  </si>
  <si>
    <t>SSMRC
Avance Cuantitativo: 0%
En el Plan de Acción de 2022 V1, se ha programado la actividad115: "Realizar talleres de innovación", en particular laDimensión 6: Gestión del Conocimiento y la Innovación.
Para este mes se reporta(n): De acuerdo con la programación establecida en el Plan de Acción de 2022 V1, se realizarán 2 talleres en cada semestre; por lo cual, para este mes no se cuenta con la evidencia correspondiente. El segundo taller de innovación del primer semestre, se ha programado para el mes de junio de 2022.
Avance en gestión: Se encuentra en proceso de ejecución la elaboración del segundo taller de innovación, correspondiente al primer semestre de 2022. 
Observaciones: No aplica.
Soportes: No aplica.</t>
  </si>
  <si>
    <r>
      <rPr>
        <sz val="9"/>
        <color rgb="FF000000"/>
        <rFont val="Calibri"/>
        <family val="2"/>
      </rPr>
      <t xml:space="preserve">SSMRC
</t>
    </r>
    <r>
      <rPr>
        <b/>
        <sz val="9"/>
        <color rgb="FF000000"/>
        <rFont val="Calibri"/>
        <family val="2"/>
      </rPr>
      <t>Avance Cuantitativo:</t>
    </r>
    <r>
      <rPr>
        <sz val="9"/>
        <color rgb="FF000000"/>
        <rFont val="Calibri"/>
        <family val="2"/>
      </rPr>
      <t xml:space="preserve"> 45%
En el Plan de Acción de 2022 V2 del INM, se ha programado la actividad135: "Realizar talleres de innovación", correspondiente a laDimensión 6: Gestión del Conocimiento y la Innovación.
Para este mes se reporta(n): De acuerdo con la programación establecida en el Plan de Acción de 2022 V2 del INM, se realizaron dos (2) talleres de innovación, los días 15 y 16 de junio de 2022.
</t>
    </r>
    <r>
      <rPr>
        <b/>
        <sz val="9"/>
        <color rgb="FF000000"/>
        <rFont val="Calibri"/>
        <family val="2"/>
      </rPr>
      <t>Avance en gestión: </t>
    </r>
    <r>
      <rPr>
        <sz val="9"/>
        <color rgb="FF000000"/>
        <rFont val="Calibri"/>
        <family val="2"/>
      </rPr>
      <t xml:space="preserve">Se han desarrollado los Talleres de Innovación en el INM, realizados los días 15 y 16 de junio de 2022. 
</t>
    </r>
    <r>
      <rPr>
        <b/>
        <sz val="9"/>
        <color rgb="FF000000"/>
        <rFont val="Calibri"/>
        <family val="2"/>
      </rPr>
      <t>Observaciones:</t>
    </r>
    <r>
      <rPr>
        <sz val="9"/>
        <color rgb="FF000000"/>
        <rFont val="Calibri"/>
        <family val="2"/>
      </rPr>
      <t xml:space="preserve"> No aplica.
</t>
    </r>
    <r>
      <rPr>
        <b/>
        <sz val="9"/>
        <color rgb="FF000000"/>
        <rFont val="Calibri"/>
        <family val="2"/>
      </rPr>
      <t>Soportes: </t>
    </r>
    <r>
      <rPr>
        <sz val="9"/>
        <color rgb="FF000000"/>
        <rFont val="Calibri"/>
        <family val="2"/>
      </rPr>
      <t>- Listado de asistencia _ Junio 15 y 16 de 2022- Memorias Taller de Innovación 2022</t>
    </r>
  </si>
  <si>
    <t>Observación realizada: Pendiente definir meta de cantidad de personas. Ver fórmula de cálculo.
Estado: Pendiente</t>
  </si>
  <si>
    <r>
      <rPr>
        <b/>
        <sz val="9"/>
        <color rgb="FF000000"/>
        <rFont val="Calibri"/>
        <family val="2"/>
      </rPr>
      <t xml:space="preserve">Avance Cuantitativo: </t>
    </r>
    <r>
      <rPr>
        <sz val="9"/>
        <color rgb="FF000000"/>
        <rFont val="Calibri"/>
        <family val="2"/>
      </rPr>
      <t xml:space="preserve">50%
En el Plan de Acción de 2022 V2 del INM, se ha programado la actividad 135: "Realizar talleres de innovación", correspondiente a la Dimensión 6: Gestión del Conocimiento y la Innovación.
</t>
    </r>
    <r>
      <rPr>
        <b/>
        <sz val="9"/>
        <color rgb="FF000000"/>
        <rFont val="Calibri"/>
        <family val="2"/>
      </rPr>
      <t>Para este mes se reporta:</t>
    </r>
    <r>
      <rPr>
        <sz val="9"/>
        <color rgb="FF000000"/>
        <rFont val="Calibri"/>
        <family val="2"/>
      </rPr>
      <t xml:space="preserve"> En el mes de julio se reporta una (1) evidencia denominada el: "El Café de Conocimiento" del 29 de julio de 2022.
</t>
    </r>
    <r>
      <rPr>
        <b/>
        <sz val="9"/>
        <color rgb="FF000000"/>
        <rFont val="Calibri"/>
        <family val="2"/>
      </rPr>
      <t>Avance en gestión:</t>
    </r>
    <r>
      <rPr>
        <sz val="9"/>
        <color rgb="FF000000"/>
        <rFont val="Calibri"/>
        <family val="2"/>
      </rPr>
      <t xml:space="preserve">  El Grupo Catalizador de GCI ha desarrollado mesa de trabajo del Café de Conocimiento, a fin de recopilar ideas para documentar los lineamientos para la Feria de Innovación.
</t>
    </r>
    <r>
      <rPr>
        <b/>
        <sz val="9"/>
        <color rgb="FF0000FF"/>
        <rFont val="Calibri"/>
        <family val="2"/>
      </rPr>
      <t>Observaciones:  Dada la reunión de aclaración del día de hoy con Daniel Julián Romero, Leidy Carolina Parra y Liliana Ríos, la Dra. Yolanda Briceño Bueno considera que la meta de 2022 para el indicador: "F.5.2.5: Porcentaje de empleados públicos del sector que participan en espacios de innovación" corresponde al 80%.</t>
    </r>
    <r>
      <rPr>
        <sz val="9"/>
        <color rgb="FF000000"/>
        <rFont val="Calibri"/>
        <family val="2"/>
      </rPr>
      <t xml:space="preserve">
</t>
    </r>
    <r>
      <rPr>
        <b/>
        <sz val="9"/>
        <color rgb="FF000000"/>
        <rFont val="Calibri"/>
        <family val="2"/>
      </rPr>
      <t>Soportes:</t>
    </r>
    <r>
      <rPr>
        <sz val="9"/>
        <color rgb="FF000000"/>
        <rFont val="Calibri"/>
        <family val="2"/>
      </rPr>
      <t xml:space="preserve"> 
1. Listado de asistencia _ Julio 29 de 2022</t>
    </r>
  </si>
  <si>
    <r>
      <rPr>
        <b/>
        <sz val="9"/>
        <color rgb="FF000000"/>
        <rFont val="Calibri"/>
        <family val="2"/>
      </rPr>
      <t>SSMRC
Avance Cuantitativo:</t>
    </r>
    <r>
      <rPr>
        <sz val="9"/>
        <color rgb="FF000000"/>
        <rFont val="Calibri"/>
        <family val="2"/>
      </rPr>
      <t xml:space="preserve"> 60%
En el Plan de Acción de 2022 V3 del INM, se ha programado la actividad 135: "Realizar talleres de innovación", correspondiente a la Dimensión 6: Gestión del Conocimiento y la Innovación.
</t>
    </r>
    <r>
      <rPr>
        <b/>
        <sz val="9"/>
        <color rgb="FF000000"/>
        <rFont val="Calibri"/>
        <family val="2"/>
      </rPr>
      <t>Para este mes se reporta:</t>
    </r>
    <r>
      <rPr>
        <sz val="9"/>
        <color rgb="FF000000"/>
        <rFont val="Calibri"/>
        <family val="2"/>
      </rPr>
      <t xml:space="preserve"> En el mes de agosto se reportan cinco (5) evidencias relacionadas con la Feria de Innovación del INM 2022.
</t>
    </r>
    <r>
      <rPr>
        <b/>
        <sz val="9"/>
        <color rgb="FF000000"/>
        <rFont val="Calibri"/>
        <family val="2"/>
      </rPr>
      <t>Avance en gestión:</t>
    </r>
    <r>
      <rPr>
        <sz val="9"/>
        <color rgb="FF000000"/>
        <rFont val="Calibri"/>
        <family val="2"/>
      </rPr>
      <t xml:space="preserve">  El Grupo Catalizador de GCI  ha desarrollado mesas de trabajo, a fin de  apoyar al grupo responsable en cada dependencia para adelantar las actividades necesarias para la participación en la Feria de Innovación del INM 2022.
</t>
    </r>
    <r>
      <rPr>
        <b/>
        <sz val="9"/>
        <color rgb="FF000000"/>
        <rFont val="Calibri"/>
        <family val="2"/>
      </rPr>
      <t xml:space="preserve">Observaciones: </t>
    </r>
    <r>
      <rPr>
        <sz val="9"/>
        <color rgb="FF000000"/>
        <rFont val="Calibri"/>
        <family val="2"/>
      </rPr>
      <t xml:space="preserve">Dada la reunión de aclaración con Daniel Julián Romero, Leidy Carolina Parra y Liliana Ríos, la Dra. Yolanda Briceño Bueno considera que la meta de 2022 para el indicador: "F.5.2.5: Porcentaje de empleados públicos del sector que participan en espacios de innovación" corresponde al 80%.
</t>
    </r>
    <r>
      <rPr>
        <b/>
        <sz val="9"/>
        <color rgb="FF000000"/>
        <rFont val="Calibri"/>
        <family val="2"/>
      </rPr>
      <t xml:space="preserve">Soportes: </t>
    </r>
    <r>
      <rPr>
        <sz val="9"/>
        <color rgb="FF000000"/>
        <rFont val="Calibri"/>
        <family val="2"/>
      </rPr>
      <t xml:space="preserve">
1. 20220812 Correo Socialización Mesa de Trabajo GCI Feria de Innovación INM 2022
2. 20220817 Correo Lineamientos Feria de Innovación INM 2022
3. 20220817 Documento Lineamientos para realización Feria de Innovación INM-2022
4. 20220826 Correo Feria de Innovación.
5. 20220823 Mesa Trabajo Grupo Catalizador Feria Innovación</t>
    </r>
  </si>
  <si>
    <r>
      <rPr>
        <sz val="9"/>
        <color rgb="FF000000"/>
        <rFont val="Calibri"/>
        <family val="2"/>
      </rPr>
      <t xml:space="preserve">SSMRC
</t>
    </r>
    <r>
      <rPr>
        <b/>
        <sz val="9"/>
        <color rgb="FF000000"/>
        <rFont val="Calibri"/>
        <family val="2"/>
      </rPr>
      <t>Avance Cuantitativo:</t>
    </r>
    <r>
      <rPr>
        <sz val="9"/>
        <color rgb="FF000000"/>
        <rFont val="Calibri"/>
        <family val="2"/>
      </rPr>
      <t xml:space="preserve"> 70%
En el Plan de Acción de 2022 V3 del INM, se ha programado la actividad 135: "Realizar talleres de innovación", correspondiente a la Dimensión 6: Gestión del Conocimiento y la Innovación.
</t>
    </r>
    <r>
      <rPr>
        <b/>
        <sz val="9"/>
        <color rgb="FF000000"/>
        <rFont val="Calibri"/>
        <family val="2"/>
      </rPr>
      <t xml:space="preserve">Para este mes se reporta: </t>
    </r>
    <r>
      <rPr>
        <sz val="9"/>
        <color rgb="FF000000"/>
        <rFont val="Calibri"/>
        <family val="2"/>
      </rPr>
      <t xml:space="preserve">En el mes de septiembre se reportan cuatro (4) evidencias relacionadas con la Feria de Innovación del INM 2022.
</t>
    </r>
    <r>
      <rPr>
        <b/>
        <sz val="9"/>
        <color rgb="FF000000"/>
        <rFont val="Calibri"/>
        <family val="2"/>
      </rPr>
      <t>Avance en gestión:</t>
    </r>
    <r>
      <rPr>
        <sz val="9"/>
        <color rgb="FF000000"/>
        <rFont val="Calibri"/>
        <family val="2"/>
      </rPr>
      <t xml:space="preserve">  El Grupo Catalizador de GCI  ha desarrollado mesas de trabajo, a fin de  apoyar al grupo responsable en cada dependencia para adelantar las actividades necesarias para la participación en la Feria de Innovación del INM 2022.
</t>
    </r>
    <r>
      <rPr>
        <b/>
        <sz val="9"/>
        <color rgb="FF000000"/>
        <rFont val="Calibri"/>
        <family val="2"/>
      </rPr>
      <t xml:space="preserve">Soportes: </t>
    </r>
    <r>
      <rPr>
        <sz val="9"/>
        <color rgb="FF000000"/>
        <rFont val="Calibri"/>
        <family val="2"/>
      </rPr>
      <t xml:space="preserve">
</t>
    </r>
    <r>
      <rPr>
        <b/>
        <sz val="9"/>
        <color rgb="FF000000"/>
        <rFont val="Calibri"/>
        <family val="2"/>
      </rPr>
      <t xml:space="preserve">1. </t>
    </r>
    <r>
      <rPr>
        <sz val="9"/>
        <color rgb="FF000000"/>
        <rFont val="Calibri"/>
        <family val="2"/>
      </rPr>
      <t xml:space="preserve">20220923 Primera Feria de Innovación Gestión del Conocimiento un espacio para crear
</t>
    </r>
    <r>
      <rPr>
        <b/>
        <sz val="9"/>
        <color rgb="FF000000"/>
        <rFont val="Calibri"/>
        <family val="2"/>
      </rPr>
      <t xml:space="preserve">2. </t>
    </r>
    <r>
      <rPr>
        <sz val="9"/>
        <color rgb="FF000000"/>
        <rFont val="Calibri"/>
        <family val="2"/>
      </rPr>
      <t xml:space="preserve">20220929 MAPA DE CONOCIMIENTO FASE II - Parte 1
</t>
    </r>
    <r>
      <rPr>
        <b/>
        <sz val="9"/>
        <color rgb="FF000000"/>
        <rFont val="Calibri"/>
        <family val="2"/>
      </rPr>
      <t>3.</t>
    </r>
    <r>
      <rPr>
        <sz val="9"/>
        <color rgb="FF000000"/>
        <rFont val="Calibri"/>
        <family val="2"/>
      </rPr>
      <t xml:space="preserve"> 2022-09-29_Taller_feria_innovacion_sept_inm GC 
</t>
    </r>
    <r>
      <rPr>
        <b/>
        <sz val="9"/>
        <color rgb="FF000000"/>
        <rFont val="Calibri"/>
        <family val="2"/>
      </rPr>
      <t>4.</t>
    </r>
    <r>
      <rPr>
        <sz val="9"/>
        <color rgb="FF000000"/>
        <rFont val="Calibri"/>
        <family val="2"/>
      </rPr>
      <t xml:space="preserve"> 20220929 Listado de asistencia Taller Innovación No. 03
</t>
    </r>
    <r>
      <rPr>
        <b/>
        <sz val="9"/>
        <color rgb="FF000000"/>
        <rFont val="Calibri"/>
        <family val="2"/>
      </rPr>
      <t xml:space="preserve">Nota: </t>
    </r>
    <r>
      <rPr>
        <sz val="9"/>
        <color rgb="FF000000"/>
        <rFont val="Calibri"/>
        <family val="2"/>
      </rPr>
      <t xml:space="preserve">Las evidencias se encuentran adjuntas, en el enlace drive correspondiente. </t>
    </r>
  </si>
  <si>
    <r>
      <rPr>
        <b/>
        <sz val="9"/>
        <color rgb="FF000000"/>
        <rFont val="Calibri"/>
        <family val="2"/>
      </rPr>
      <t xml:space="preserve">Avance Cuantitativo: </t>
    </r>
    <r>
      <rPr>
        <sz val="9"/>
        <color rgb="FF000000"/>
        <rFont val="Calibri"/>
        <family val="2"/>
      </rPr>
      <t xml:space="preserve">80%
En el Plan de Acción de 2022 V4 del INM, se tiene la actividad 135: "Realizar talleres de innovación", correspondiente a la Dimensión 6: Gestión del Conocimiento y la Innovación.
</t>
    </r>
    <r>
      <rPr>
        <b/>
        <sz val="9"/>
        <color rgb="FF000000"/>
        <rFont val="Calibri"/>
        <family val="2"/>
      </rPr>
      <t xml:space="preserve">Para este mes se reporta: </t>
    </r>
    <r>
      <rPr>
        <sz val="9"/>
        <color rgb="FF000000"/>
        <rFont val="Calibri"/>
        <family val="2"/>
      </rPr>
      <t xml:space="preserve">En el mes de octubre se reportan tres (3) evidencias relacionadas con la Feria de Innovación del INM 2022.
</t>
    </r>
    <r>
      <rPr>
        <b/>
        <sz val="9"/>
        <color rgb="FF000000"/>
        <rFont val="Calibri"/>
        <family val="2"/>
      </rPr>
      <t>Avance en gestión:</t>
    </r>
    <r>
      <rPr>
        <sz val="9"/>
        <color rgb="FF000000"/>
        <rFont val="Calibri"/>
        <family val="2"/>
      </rPr>
      <t xml:space="preserve"> El Grupo Catalizador de GCI ha desarrollado mesas de trabajo, a fin de  apoyar al grupo responsable en cada dependencia para adelantar las actividades necesarias para la participación en la Feria de Innovación del INM 2022. 
</t>
    </r>
    <r>
      <rPr>
        <b/>
        <sz val="9"/>
        <color rgb="FF000000"/>
        <rFont val="Calibri"/>
        <family val="2"/>
      </rPr>
      <t xml:space="preserve">Soportes: 
</t>
    </r>
    <r>
      <rPr>
        <sz val="9"/>
        <color rgb="FF000000"/>
        <rFont val="Calibri"/>
        <family val="2"/>
      </rPr>
      <t>1. 20221024 Cancelación Feria de Innovación.
2. 20221004 Soporte Reunión Octubre 4 de 2022
3. 20221024 Soporte Reunión Octubre 24 de 2022</t>
    </r>
  </si>
  <si>
    <r>
      <rPr>
        <sz val="9"/>
        <color rgb="FF000000"/>
        <rFont val="Calibri"/>
        <family val="2"/>
      </rPr>
      <t xml:space="preserve">SSMRC
</t>
    </r>
    <r>
      <rPr>
        <b/>
        <sz val="9"/>
        <color rgb="FF000000"/>
        <rFont val="Calibri"/>
        <family val="2"/>
      </rPr>
      <t xml:space="preserve">Avance Cuantitativo: </t>
    </r>
    <r>
      <rPr>
        <sz val="9"/>
        <color rgb="FF000000"/>
        <rFont val="Calibri"/>
        <family val="2"/>
      </rPr>
      <t xml:space="preserve">95%
En el Plan de Acción de 2022 V4 del INM, se tiene la actividad 135: "Realizar talleres de innovación", correspondiente a la Dimensión 6: Gestión del Conocimiento y la Innovación.
</t>
    </r>
    <r>
      <rPr>
        <b/>
        <sz val="9"/>
        <color rgb="FF000000"/>
        <rFont val="Calibri"/>
        <family val="2"/>
      </rPr>
      <t>Para este mes se reporta:</t>
    </r>
    <r>
      <rPr>
        <sz val="9"/>
        <color rgb="FF000000"/>
        <rFont val="Calibri"/>
        <family val="2"/>
      </rPr>
      <t xml:space="preserve"> En el mes de noviembre se reportan dos (2) evidencias relacionadas con el reconocimiento de ideas innovadoras y del Plan de Trabajo de GCI 2022.
</t>
    </r>
    <r>
      <rPr>
        <b/>
        <sz val="9"/>
        <color rgb="FF000000"/>
        <rFont val="Calibri"/>
        <family val="2"/>
      </rPr>
      <t>Avance en gestión:</t>
    </r>
    <r>
      <rPr>
        <sz val="9"/>
        <color rgb="FF000000"/>
        <rFont val="Calibri"/>
        <family val="2"/>
      </rPr>
      <t xml:space="preserve"> El Grupo Catalizador de GCI ha desarrollado mesas de trabajo, a fin de apoyar las actividades necesarias para la participación en el reconocimiento de ideas innovadoras y del Plan de Trabajo de GCI 2022.
</t>
    </r>
    <r>
      <rPr>
        <b/>
        <sz val="9"/>
        <color rgb="FF000000"/>
        <rFont val="Calibri"/>
        <family val="2"/>
      </rPr>
      <t xml:space="preserve">Observaciones: </t>
    </r>
    <r>
      <rPr>
        <sz val="9"/>
        <color rgb="FF000000"/>
        <rFont val="Calibri"/>
        <family val="2"/>
      </rPr>
      <t xml:space="preserve">No aplica. 
</t>
    </r>
    <r>
      <rPr>
        <b/>
        <sz val="9"/>
        <color rgb="FF000000"/>
        <rFont val="Calibri"/>
        <family val="2"/>
      </rPr>
      <t>Soportes:</t>
    </r>
    <r>
      <rPr>
        <sz val="9"/>
        <color rgb="FF000000"/>
        <rFont val="Calibri"/>
        <family val="2"/>
      </rPr>
      <t xml:space="preserve"> 
</t>
    </r>
    <r>
      <rPr>
        <b/>
        <sz val="9"/>
        <color rgb="FF000000"/>
        <rFont val="Calibri"/>
        <family val="2"/>
      </rPr>
      <t>1.</t>
    </r>
    <r>
      <rPr>
        <sz val="9"/>
        <color rgb="FF000000"/>
        <rFont val="Calibri"/>
        <family val="2"/>
      </rPr>
      <t xml:space="preserve"> 20221118 Correo Reconocimiento de ideas innovadoras vigencia 2022.
</t>
    </r>
    <r>
      <rPr>
        <b/>
        <sz val="9"/>
        <color rgb="FF000000"/>
        <rFont val="Calibri"/>
        <family val="2"/>
      </rPr>
      <t xml:space="preserve">2. </t>
    </r>
    <r>
      <rPr>
        <sz val="9"/>
        <color rgb="FF000000"/>
        <rFont val="Calibri"/>
        <family val="2"/>
      </rPr>
      <t>20221118 Correo Actividades Plan de Trabajo GCI 2022.</t>
    </r>
  </si>
  <si>
    <r>
      <rPr>
        <b/>
        <sz val="9"/>
        <color rgb="FF000000"/>
        <rFont val="Calibri"/>
        <family val="2"/>
      </rPr>
      <t xml:space="preserve">SSMRC
Avance Cuantitativo: </t>
    </r>
    <r>
      <rPr>
        <sz val="9"/>
        <color rgb="FF000000"/>
        <rFont val="Calibri"/>
        <family val="2"/>
      </rPr>
      <t xml:space="preserve">100%
En el Plan de Acción de 2022 V4 del INM, se tiene la actividad 135: "Realizar talleres de innovación", correspondiente a laDimensión 6: Gestión del Conocimiento y la Innovación.
</t>
    </r>
    <r>
      <rPr>
        <b/>
        <sz val="9"/>
        <color rgb="FF000000"/>
        <rFont val="Calibri"/>
        <family val="2"/>
      </rPr>
      <t>Para este mes se reporta:</t>
    </r>
    <r>
      <rPr>
        <sz val="9"/>
        <color rgb="FF000000"/>
        <rFont val="Calibri"/>
        <family val="2"/>
      </rPr>
      <t xml:space="preserve"> En el mes de diciembre se reportan cuatro (4) evidencias relacionadas con el Taller No. 3 y Taller No. 4. (Presentación y listado de asistencia de cada uno).
</t>
    </r>
    <r>
      <rPr>
        <b/>
        <sz val="9"/>
        <color rgb="FF000000"/>
        <rFont val="Calibri"/>
        <family val="2"/>
      </rPr>
      <t xml:space="preserve">Avance en gestión: </t>
    </r>
    <r>
      <rPr>
        <sz val="9"/>
        <color rgb="FF000000"/>
        <rFont val="Calibri"/>
        <family val="2"/>
      </rPr>
      <t xml:space="preserve">El Grupo Catalizador de GCI ha desarrollado mesas de trabajo, a fin de apoyar las actividades necesarias para la participación en el reconocimiento de ideas innovadoras y del Plan de Trabajo de GCI 2022.
</t>
    </r>
    <r>
      <rPr>
        <b/>
        <sz val="9"/>
        <color rgb="FF000000"/>
        <rFont val="Calibri"/>
        <family val="2"/>
      </rPr>
      <t xml:space="preserve">Observaciones: </t>
    </r>
    <r>
      <rPr>
        <sz val="9"/>
        <color rgb="FF000000"/>
        <rFont val="Calibri"/>
        <family val="2"/>
      </rPr>
      <t xml:space="preserve">No aplica.
</t>
    </r>
    <r>
      <rPr>
        <b/>
        <sz val="9"/>
        <color rgb="FF000000"/>
        <rFont val="Calibri"/>
        <family val="2"/>
      </rPr>
      <t>Soportes: 
Taller No. 3</t>
    </r>
    <r>
      <rPr>
        <sz val="9"/>
        <color rgb="FF000000"/>
        <rFont val="Calibri"/>
        <family val="2"/>
      </rPr>
      <t xml:space="preserve">
</t>
    </r>
    <r>
      <rPr>
        <b/>
        <sz val="9"/>
        <color rgb="FF000000"/>
        <rFont val="Calibri"/>
        <family val="2"/>
      </rPr>
      <t xml:space="preserve">1. </t>
    </r>
    <r>
      <rPr>
        <sz val="9"/>
        <color rgb="FF000000"/>
        <rFont val="Calibri"/>
        <family val="2"/>
      </rPr>
      <t xml:space="preserve">2022-09-29_Taller No. 3 Feria Innovación
</t>
    </r>
    <r>
      <rPr>
        <b/>
        <sz val="9"/>
        <color rgb="FF000000"/>
        <rFont val="Calibri"/>
        <family val="2"/>
      </rPr>
      <t xml:space="preserve">2. </t>
    </r>
    <r>
      <rPr>
        <sz val="9"/>
        <color rgb="FF000000"/>
        <rFont val="Calibri"/>
        <family val="2"/>
      </rPr>
      <t xml:space="preserve">20220929 Listado de asistencia Taller No. 3
</t>
    </r>
    <r>
      <rPr>
        <b/>
        <sz val="9"/>
        <color rgb="FF000000"/>
        <rFont val="Calibri"/>
        <family val="2"/>
      </rPr>
      <t>Taller No. 4</t>
    </r>
    <r>
      <rPr>
        <sz val="9"/>
        <color rgb="FF000000"/>
        <rFont val="Calibri"/>
        <family val="2"/>
      </rPr>
      <t xml:space="preserve">
</t>
    </r>
    <r>
      <rPr>
        <b/>
        <sz val="9"/>
        <color rgb="FF000000"/>
        <rFont val="Calibri"/>
        <family val="2"/>
      </rPr>
      <t>3.</t>
    </r>
    <r>
      <rPr>
        <sz val="9"/>
        <color rgb="FF000000"/>
        <rFont val="Calibri"/>
        <family val="2"/>
      </rPr>
      <t xml:space="preserve"> 20221202 IV TALLER DE INNOVACIÓN
</t>
    </r>
    <r>
      <rPr>
        <b/>
        <sz val="9"/>
        <color rgb="FF000000"/>
        <rFont val="Calibri"/>
        <family val="2"/>
      </rPr>
      <t>4.</t>
    </r>
    <r>
      <rPr>
        <sz val="9"/>
        <color rgb="FF000000"/>
        <rFont val="Calibri"/>
        <family val="2"/>
      </rPr>
      <t xml:space="preserve"> 20221202 Listado de asistencia IV Taller Innovación</t>
    </r>
  </si>
  <si>
    <t>https://drive.google.com/drive/folders/1gzVOr-Mk3ZAMgqQzi1jrouIg1smSgOBZ?usp=sharing</t>
  </si>
  <si>
    <t>F.2.2.5</t>
  </si>
  <si>
    <t>Porcentaje de ejecución del presupuesto público del sector CIT</t>
  </si>
  <si>
    <t>Presupuesto obligado / (Presupuesto Apropiado - Presupuesto aplazado) X 100</t>
  </si>
  <si>
    <t>Reporte del SIIF</t>
  </si>
  <si>
    <t xml:space="preserve">SG
Avance en cuantitativo:  Para el mes de Enero se tiene un porcentaje de ejecución del presupuesto del 2%
para EJECUCIÓN DE GASTOS AL CIERRE DEL PERIODO 1 DE ENERO A 31 DE ENERO DE 2022 - FUENTE: SIIF NACION II - MHCP así: 
1. % Ejecución del Presupuesto Público = Presupuesto Obligado / (Presupuesto Apropiado - Presupuesto Aplazado)
Soportes:
Se relacionan a continuación los soportes de los avances del mes de Enero:
1) Adjunto archivo Excel de Ejecución de Gastos cierre a 31 de enero de 2022.
</t>
  </si>
  <si>
    <t>6.17%</t>
  </si>
  <si>
    <t xml:space="preserve">El porcentaje de ejecución del Presupuesto a corte 28 de febrero de 2022 es de 6.17%, este valor hace referencia a:
Apropiación Vigente: $ 36.532.440.712,00
Compromisos: $ 8.878.590.807,15
Obligaciones: $ 2.234.816.563,00
Pagos: $ 2.194.014.563,00
Presupuesto bloqueado: $ 297.866.000,00
</t>
  </si>
  <si>
    <r>
      <rPr>
        <b/>
        <sz val="9"/>
        <color rgb="FF000000"/>
        <rFont val="Calibri"/>
        <family val="2"/>
      </rPr>
      <t>SG</t>
    </r>
    <r>
      <rPr>
        <sz val="9"/>
        <color rgb="FF000000"/>
        <rFont val="Calibri"/>
        <family val="2"/>
      </rPr>
      <t xml:space="preserve">
El porcentaje de ejecución del Presupuesto a corte 31 de marzo de 2022 es de 11.96%, este valor hace referencia a:
</t>
    </r>
    <r>
      <rPr>
        <b/>
        <sz val="9"/>
        <color rgb="FF000000"/>
        <rFont val="Calibri"/>
        <family val="2"/>
      </rPr>
      <t>Apropiación Vigente</t>
    </r>
    <r>
      <rPr>
        <sz val="9"/>
        <color rgb="FF000000"/>
        <rFont val="Calibri"/>
        <family val="2"/>
      </rPr>
      <t xml:space="preserve">: $ 36.532.440.712,00
</t>
    </r>
    <r>
      <rPr>
        <b/>
        <sz val="9"/>
        <color rgb="FF000000"/>
        <rFont val="Calibri"/>
        <family val="2"/>
      </rPr>
      <t>Compromisos</t>
    </r>
    <r>
      <rPr>
        <sz val="9"/>
        <color rgb="FF000000"/>
        <rFont val="Calibri"/>
        <family val="2"/>
      </rPr>
      <t xml:space="preserve">: $ 10.148.639.527,52
</t>
    </r>
    <r>
      <rPr>
        <b/>
        <sz val="9"/>
        <color rgb="FF000000"/>
        <rFont val="Calibri"/>
        <family val="2"/>
      </rPr>
      <t>Obligaciones</t>
    </r>
    <r>
      <rPr>
        <sz val="9"/>
        <color rgb="FF000000"/>
        <rFont val="Calibri"/>
        <family val="2"/>
      </rPr>
      <t xml:space="preserve">: $ 4.332.457.075,85
</t>
    </r>
    <r>
      <rPr>
        <b/>
        <sz val="9"/>
        <color rgb="FF000000"/>
        <rFont val="Calibri"/>
        <family val="2"/>
      </rPr>
      <t>Pagos</t>
    </r>
    <r>
      <rPr>
        <sz val="9"/>
        <color rgb="FF000000"/>
        <rFont val="Calibri"/>
        <family val="2"/>
      </rPr>
      <t xml:space="preserve">: $ 4.178.084.711,35
</t>
    </r>
    <r>
      <rPr>
        <b/>
        <sz val="9"/>
        <color rgb="FF000000"/>
        <rFont val="Calibri"/>
        <family val="2"/>
      </rPr>
      <t>Presupuesto bloqueado</t>
    </r>
    <r>
      <rPr>
        <sz val="9"/>
        <color rgb="FF000000"/>
        <rFont val="Calibri"/>
        <family val="2"/>
      </rPr>
      <t>: $ 297.866.000,00
Los soportes se encuentran en la carpeta compartida</t>
    </r>
  </si>
  <si>
    <t xml:space="preserve">SG
El porcentaje de ejecución del Presupuesto a corte 30 de Abril de 2022 es de 17,05%, este valor hace referencia a:
Apropiación Vigente: $ 36.532.440.712
Compromisos: $ 11.524.953.390,52
Obligaciones: $ 6.176.218.564,06
Pagos: $ 6.170.102.737,06
Presupuesto bloqueado: $ 297.866.000,00
Los soportes se encuentran en la carpeta compartida
</t>
  </si>
  <si>
    <r>
      <rPr>
        <sz val="9"/>
        <color rgb="FF000000"/>
        <rFont val="Calibri"/>
        <family val="2"/>
      </rPr>
      <t xml:space="preserve">SG
El porcentaje de ejecución del Presupuesto a corte 31 de mayo de 2022 es de 23,83%, este valor hace referencia a:
</t>
    </r>
    <r>
      <rPr>
        <b/>
        <sz val="9"/>
        <color rgb="FF000000"/>
        <rFont val="Calibri"/>
        <family val="2"/>
      </rPr>
      <t>Apropiación Vigente</t>
    </r>
    <r>
      <rPr>
        <sz val="9"/>
        <color rgb="FF000000"/>
        <rFont val="Calibri"/>
        <family val="2"/>
      </rPr>
      <t xml:space="preserve">: $ $ 36.532.440.712,00
</t>
    </r>
    <r>
      <rPr>
        <b/>
        <sz val="9"/>
        <color rgb="FF000000"/>
        <rFont val="Calibri"/>
        <family val="2"/>
      </rPr>
      <t>Compromisos</t>
    </r>
    <r>
      <rPr>
        <sz val="9"/>
        <color rgb="FF000000"/>
        <rFont val="Calibri"/>
        <family val="2"/>
      </rPr>
      <t xml:space="preserve">: $ 13.239.569.670,49
</t>
    </r>
    <r>
      <rPr>
        <b/>
        <sz val="9"/>
        <color rgb="FF000000"/>
        <rFont val="Calibri"/>
        <family val="2"/>
      </rPr>
      <t>Obligaciones:</t>
    </r>
    <r>
      <rPr>
        <sz val="9"/>
        <color rgb="FF000000"/>
        <rFont val="Calibri"/>
        <family val="2"/>
      </rPr>
      <t xml:space="preserve"> $ 8.635.889.632,77
</t>
    </r>
    <r>
      <rPr>
        <b/>
        <sz val="9"/>
        <color rgb="FF000000"/>
        <rFont val="Calibri"/>
        <family val="2"/>
      </rPr>
      <t>Pagos</t>
    </r>
    <r>
      <rPr>
        <sz val="9"/>
        <color rgb="FF000000"/>
        <rFont val="Calibri"/>
        <family val="2"/>
      </rPr>
      <t xml:space="preserve">:  $ 8.538.694.632,77
</t>
    </r>
    <r>
      <rPr>
        <b/>
        <sz val="9"/>
        <color rgb="FF000000"/>
        <rFont val="Calibri"/>
        <family val="2"/>
      </rPr>
      <t>Presupuesto bloqueado:</t>
    </r>
    <r>
      <rPr>
        <sz val="9"/>
        <color rgb="FF000000"/>
        <rFont val="Calibri"/>
        <family val="2"/>
      </rPr>
      <t xml:space="preserve"> $ 297.866.000,00
Los soportes se encuentran en la carpeta compartida
</t>
    </r>
  </si>
  <si>
    <t>SG
El porcentaje de ejecución del Presupuesto a corte 30 de Junio de 2022 es de 30,52%, este valor hace referencia a:
Apropiación Vigente: $ 36.532.440.712,00
Compromisos: $ 15.295.567.361,01
Obligaciones: $ 11.057.660.895,00
Pagos:  $ 10.918.822.234,62
Presupuesto bloqueado: $ 297.866.000,00
Los soportes se encuentran en la carpeta compartida</t>
  </si>
  <si>
    <t>36,14%,</t>
  </si>
  <si>
    <t xml:space="preserve">SG
El porcentaje de ejecución del Presupuesto a corte 31 de Julio de 2022 es de 36,14%, este valor hace referencia a:
Apropiación Vigente: $ 36.532.440.712,00
Compromisos: $ $ 18.153.862.002,65
Obligaciones: $ 13.094.063.389,38
Pagos: $ 13.067.224.576,38
Presupuesto bloqueado: $ 297.866.000,00
Los soportes se encuentran en la carpeta compartida
</t>
  </si>
  <si>
    <t xml:space="preserve">SG
El porcentaje de ejecución del Presupuesto a corte 31 de Agosto de 2022 es de 42,13%, este valor hace referencia a:   
Apropiación Vigente: $ 36.532.440.712,00 
Compromisos: $ 21.118.896.590,57 Obligaciones: $ 15.264.505.852,68 
Pagos: $ 15.059.470.897,24 
Presupuesto bloqueado: $ 297.866.000,00  
 Los soportes se encuentran en la carpeta compartida
</t>
  </si>
  <si>
    <t>48.87%</t>
  </si>
  <si>
    <t xml:space="preserve">SG
El porcentaje de ejecución del Presupuesto a corte 30 de septiembre de 2022 es de 48,87%, este valor hace referencia a:   
Apropiación Vigente: $ $ 36.532.440.712,00
Compromisos: $ 23.415.856.984,69
Obligaciones: $ 17.707.564.215,21
Pagos: $ 17.659.674.005,21
Presupuesto bloqueado: $ 297.866.000,00
 Los soportes se encuentran en la carpeta compartida
</t>
  </si>
  <si>
    <t>Observación: Pendiente incluir soportes. 
Estado: pendiente</t>
  </si>
  <si>
    <t xml:space="preserve">SG
El porcentaje de ejecución del Presupuesto a corte 30 de octubre de 2022 es de 53,88%, este valor hace referencia a:   
Apropiación Vigente: $36.532.440.712,00
Compromisos: $ 24.982.205.437,69
Obligaciones: $ 19.522.504.734,94
Pagos: $ 19.505.633.529,94
Presupuesto bloqueado: $ 297.866.000,00
Los soportes se encuentran en la carpeta compartida
</t>
  </si>
  <si>
    <t xml:space="preserve">SG
El porcentaje de ejecución del Presupuesto a corte 30 de Noviembre de 2022 es de 60,66%, este valor hace referencia a:   
Apropiación Vigente: $ $ 36.703.440.712,00
Compromisos:  $ 27.554.156.715,35
Obligaciones:  $ 22.085.189.673,51
Pagos: $ 21.894.200.816,77
Presupuesto bloqueado: $ 297.866.000,00
Los soportes se encuentran en la carpeta compartida
</t>
  </si>
  <si>
    <t xml:space="preserve">SG
El porcentaje de ejecución del Presupuesto a corte 31 de diciembre de 2022 es de 78,98%, este valor hace referencia a:
Apropiación Vigente: $  36.703.440.712,00
Compromisos: $ 30.019.946.084,50
Obligaciones: $ 28.752.994.818,27
Pagos: $ 28.652.099.843,27
Presupuesto bloqueado: $ 297.866.000,00 
Los soportes se encuentran en la carpeta compartida
</t>
  </si>
  <si>
    <t>https://drive.google.com/drive/folders/1hLAe7Ip_xc3KdOvhA4T5XHRkgNuFyQ2L?usp=sharing</t>
  </si>
  <si>
    <t>P</t>
  </si>
  <si>
    <t>SEGUIMIENTO AL PLAN ESTRATÉGICO SECTORIAL - VIGENCIA 2023</t>
  </si>
  <si>
    <t>ER+</t>
  </si>
  <si>
    <t>Estrategia</t>
  </si>
  <si>
    <t>Acción</t>
  </si>
  <si>
    <t>Código</t>
  </si>
  <si>
    <t>Nombre indicador*</t>
  </si>
  <si>
    <t>Fórmula de Cálculo*</t>
  </si>
  <si>
    <t>Descrip Indicador*</t>
  </si>
  <si>
    <t>Descrip Evidencia*</t>
  </si>
  <si>
    <t>Días Rezago*</t>
  </si>
  <si>
    <t>Tipo de plan</t>
  </si>
  <si>
    <t>Tipo de acumulación*</t>
  </si>
  <si>
    <t>Tipo Indicador*</t>
  </si>
  <si>
    <t>Proceso</t>
  </si>
  <si>
    <t>Subsistema SIG</t>
  </si>
  <si>
    <t>Periodicidad de medición cuantitativa*</t>
  </si>
  <si>
    <t>Unidad de Medida*</t>
  </si>
  <si>
    <t>Periodicidad de reporte cualitativo*</t>
  </si>
  <si>
    <t>Linea Base</t>
  </si>
  <si>
    <t>Fecha Linea Base</t>
  </si>
  <si>
    <t>Valor Total</t>
  </si>
  <si>
    <t>Estado</t>
  </si>
  <si>
    <t>Meta 2023*</t>
  </si>
  <si>
    <t>T1 2023</t>
  </si>
  <si>
    <t>T2 2023</t>
  </si>
  <si>
    <t>T3 2023</t>
  </si>
  <si>
    <t>T4 2023</t>
  </si>
  <si>
    <t>Meta 2024*</t>
  </si>
  <si>
    <t>T1 2024*</t>
  </si>
  <si>
    <t>T2 2024*</t>
  </si>
  <si>
    <t>T3 2024*</t>
  </si>
  <si>
    <t>T4 2024*</t>
  </si>
  <si>
    <t>Meta 2025*</t>
  </si>
  <si>
    <t>T1 2025</t>
  </si>
  <si>
    <t>T2 2025</t>
  </si>
  <si>
    <t>T3 2025</t>
  </si>
  <si>
    <t>T4 2025</t>
  </si>
  <si>
    <t>Meta 2026*</t>
  </si>
  <si>
    <t>T1 2026</t>
  </si>
  <si>
    <t>T2 2026</t>
  </si>
  <si>
    <t>T3 2026</t>
  </si>
  <si>
    <t>T4 2026</t>
  </si>
  <si>
    <t>Meta Cuatrienio*</t>
  </si>
  <si>
    <t>Reindustrialización</t>
  </si>
  <si>
    <t>1.1.2. Implementar instrumentos y herramientas que promuevan la adopción de estándares de calidad para dar mayor valor agregado en la industria</t>
  </si>
  <si>
    <t>Aumento de servicios metrológicos prestados</t>
  </si>
  <si>
    <t>(Número de servicios metrológicos prestados en vigencia de reporte) /  
(Número de servicios metrológicos prestados en vigencia línea base)* 100</t>
  </si>
  <si>
    <t xml:space="preserve">Mide el aumento porcentual de la prestación de servicios metrológicos  en relación con la línea base de la vigencia 2022. Incluye  la prestación de certificados de calibración emitidos, capacitaciones, servicios de asistencia técnica, ensayos de aptitud y Materiales de Referencia Certificados comercializados. </t>
  </si>
  <si>
    <t>Matriz de seguimiento al incremento de prestación en servicios metrológicos</t>
  </si>
  <si>
    <t>N/A</t>
  </si>
  <si>
    <t>Trimestral</t>
  </si>
  <si>
    <t>Porcentaje</t>
  </si>
  <si>
    <t>Mensual</t>
  </si>
  <si>
    <t>Activo</t>
  </si>
  <si>
    <t xml:space="preserve">
SSMRC:
*Sebastian Gil Herrera
*Edgar Javier Pinilla Feria</t>
  </si>
  <si>
    <t>Durante el mes de enero no se emitieron certificados por servicio de calibración, no se ejecutaron cursos de capacitación en metrología y no se comercializaron materiales de referencia certificados.</t>
  </si>
  <si>
    <t>Durante el mes de febrero se emitieron 19 certificados por servicio de calibración, no se ejecutaron cursos de capacitación en metrología y no se comercializaron materiales de referencia certificados.
La cantidad de servicios ejecutados es 19; aun no se sobrepasa la meta de la vigencia anterior.</t>
  </si>
  <si>
    <t>Durante el mes de marzo se emitieron 65 certificados por servicio de calibración, no se ejecutaron cursos de capacitación en metrología y se comercializó 1 material de referencia certificado.
La cantidad de servicios ejecutados acumulados es 85; aun no se sobrepasa la meta de la vigencia anterior.</t>
  </si>
  <si>
    <t>Durante el mes de abril se emitieron 58 certificados por servicio de calibración, se ejecutó 1 curso de capacitación en metrología y no se comercializaron materiales de referencia certificados.
La cantidad de servicios ejecutados acumulados es 144; aun no se sobrepasa la meta de la vigencia anterior.</t>
  </si>
  <si>
    <t>Durante el mes de mayo se emitieron 63 certificados por servicio de calibración, se ejecutaron 5 cursos de capacitación en metrología y se comercializaron 7 materiales de referencia certificados.
La cantidad de servicios ejecutados acumulados es 219; aun no se sobrepasa la meta de la vigencia anterior.</t>
  </si>
  <si>
    <t>Durante el mes de junio se emitieron 82 certificados por servicio de calibración, se ejecutaron 8 cursos de capacitación en metrología y se comercializaron 17 materiales de referencia certificados.
La cantidad de servicios ejecutados acumulados es 326; aun no se sobrepasa la meta de la vigencia anterior.</t>
  </si>
  <si>
    <t>Durante el mes de julio se emitieron 65 certificados por servicio de calibración, se ejecutaron 4 cursos de capacitación en metrología y se comercializaron 8 materiales de referencia certificados.
La cantidad de servicios ejecutados acumulados es 403; aun no se sobrepasa la meta de la vigencia anterior.</t>
  </si>
  <si>
    <t xml:space="preserve">Durante el mes de agosto se emitieron 102 certificados por servicio de calibración, se ejecutó 1 curso de capacitación en metrología y se comercializaron 10 materiales de referencia certificados.
La cantidad de servicios ejecutados acumulados es 516; aun no se sobrepasa la meta de la vigencia anterior.
</t>
  </si>
  <si>
    <r>
      <rPr>
        <b/>
        <sz val="9"/>
        <color rgb="FF000000"/>
        <rFont val="Arial"/>
        <family val="2"/>
      </rPr>
      <t xml:space="preserve">SSMRC:
</t>
    </r>
    <r>
      <rPr>
        <sz val="9"/>
        <color rgb="FF000000"/>
        <rFont val="Arial"/>
        <family val="2"/>
      </rPr>
      <t>Durante el mes de septiembre se emitieron 87 certificados por servicio de calibración, se ejecutaron 8 cursos de capacitación en metrología, se comercializó 1 material de referencia certificado y se finalizó 1 servicio de Ensayo de Aptitud.
La cantidad de servicios ejecutados acumulados es 613; aun no se sobrepasa la meta de la vigencia anterior.</t>
    </r>
  </si>
  <si>
    <t>Estudios de identificación de brechas metrológicas que contribuyan a las apuestas productivas estratégicas</t>
  </si>
  <si>
    <t>∑ (Número de estudios de identificación de brechas)</t>
  </si>
  <si>
    <t>Desarrollo de estudios que permitan la identificación de necesidades y brechas metrológicas en sectores o productos que contribuyan a las apuestas productivas estratégicas, tales como: Transición energética, turísmo, salud, defensa para la vida.</t>
  </si>
  <si>
    <t>Estudios de identificación de brechas</t>
  </si>
  <si>
    <t>SSMRC (SMF -SMQB)</t>
  </si>
  <si>
    <t>SSMRC: 
*Luis Felipe Hernandez Zambrano</t>
  </si>
  <si>
    <t>No se realizaron actividades asociadas a los estudios de identificación de brechas metrológicas</t>
  </si>
  <si>
    <t>Realización de actividades para la identificación de posibles cadenas y sectores prductivos a priorizar por parte del INM. Se realizaron reuniónes con Directorar General, asesor científico, equipo de asistencia técnica, OAP, para identificar la desagregación del Plan Nacional de Desarrollo, planes sectoriales e institucionales, identificando posibles aliados estrategicos en el acompañamiento de los estudios. Recopilación inicial de información y realización de presentaciones de cuatro cadenas productivas (Fitoterapéutico, farmacéutico, frutas y hortalizas y turismo de aventura).</t>
  </si>
  <si>
    <t xml:space="preserve">Realización de actividades para la identificación de posibles cadenas y sectores prductivos a priorizar por parte del INM. Realización de herramienta tipo encuesta para recolección de la percepción del grupo de valor y grupo de interés frente a las cuatro cadenas productivas propuestas. Consolidación en informe de los resultados de la herramienta. Participación en reunión con Agrosavia para identificación de la metodología utilizada por Agrosavia respecto a la identificación de demandas agricólas por regiones. Depuración de base de datos de demandas regionales respecto a caracteristicas de calidad e inocuidad. </t>
  </si>
  <si>
    <t>Realización de actividades para la identificación de posibles cadenas y sectores prductivos a priorizar por parte del INM. Realización de encuestas de percepción a laboratorios vinculados a ASOCEC. Realización de estudio comparativo de información recolectada en las encuestas con las bases de datos suministradas por las entidades de Invima y Agrosavia. Resultado de esta actividad se realizó presentación a alta dirección del INM de propuesta de cadena productiva aceite de palma y productos fitoterapéuticos.</t>
  </si>
  <si>
    <t>Realización de actividades para la identificación de posibles cadenas y sectores prductivos a priorizar por parte del INM. Realización de propuesta de modificación a documentos del SIG del INM referentes a la Metodología de Identificación de Brechas Metrológicas para incluir la posibilidad de estudiar una unidad de análisis compuesta por un grupo de productos que comparten un eslabón de la cadena prodcutiva perteneciente. Se Definen las dos cadenas prodcutivas en las cuales se desarrollaran los estudios de Identificación de Brechas Metrológicas en la presente vigencia, estas son granos de cereal y productos fitoterapéuticos.</t>
  </si>
  <si>
    <t>Los Estudios de Identificación de Brechas Metrológicas a realizarse para el 2023 son:
1. Estudio de Identificación de Brechas Metrológicas en granos de cereal.
2. Estudio de Identificación de Brechas Metrológicas en prodcutos Fitoterapéuticos.
Los estudios se realizan de forma paralela, los resultados de las actividades de cada fase de la metodología se compilan en el cronograma propusto en las mismas fechas.
Realización de fase estudio previo para los dos estudios finalizando con el diligenciamiento de ficha estudio previo en granos de cereal y productos fitoterapéuticos, este documento incluye datos de producción y comercio "producción nacional, importación y exportación", identificación de la relación de la unidad de análisis al Plan Nacional de Desarrollo, Plan Estratégico Sectorial, Planes Departamentales, Panorama I+D+i y la identificación de los eslabones de la cadena productiva para la selección de composisicón de unida de análisis, región y eslabón seleccionado.</t>
  </si>
  <si>
    <t>1. Estudio de Identificación de Brechas Metrológicas en granos de cereal.
Determinación de la unidad de análisis para el estudio conformada por los productos arroz, maíz, trigo y cebada. Determinación de las regiones priorizadas "Meta, Bolívar, Córdoba, Boyacá". Determinación del eslabón en el cual se recolectara la información "almacenamiento"
2. Estudio de Identificación de Brechas Metrológicas en productos Fitoterapéuticos.
Determinación de la unidad de análisis para el estudio conformada por los productos caléndula, boldo, propóleo y alcachofa. Determinación de las regiones priorizadas "Bogotá y Cundinamarca". Determinación del eslabón en el cual se recolectara la información "Producción de extracto líquido"</t>
  </si>
  <si>
    <r>
      <rPr>
        <b/>
        <sz val="9"/>
        <color rgb="FF000000"/>
        <rFont val="Arial"/>
        <family val="2"/>
      </rPr>
      <t xml:space="preserve">SSMRC:
</t>
    </r>
    <r>
      <rPr>
        <sz val="9"/>
        <color rgb="FF000000"/>
        <rFont val="Arial"/>
        <family val="2"/>
      </rPr>
      <t>1. Estudio de Identificación de Brechas Metrológicas en granos de cereal
Revisión de ficha de estudio previo por parte de experto de producto y Asesora de Dirección General respecto a la información asociada a cifras de producción nacional, área cosechada, importación y exportación de los productos arroz, maíz, trigo y cebada los cuales componen la unidad de análisis del estudio. Identificación de proyectos de inversión pública, identificación de avances en I+D+i como articulos cientificos, petentes. Socialización con expertos de producto, revisión diligenciamiento formatos fase 1, socialización de estudios de IMB 2022(plan de trabajo) a las subdirecciones del INM.
2. Estudio de Identificación de Brechas Metrológicas en Fitoterapéuticos
Revisión de ficha de estudio previo por parte de experto de producto y Asesora de Dirección General respecto a la información información asociada a cifras de producción nacional, importación y exportación de los productos fitoterapéuticos con principio activo de caléndula, boldo, propóleo y alcachofa los cuales componen la unidad de análisis del estudio. Identificación de proyectos de inversión pública, identificación de avances en I+D+i como articulos cientificos, petentes.  Socialización con expertos de producto, revisión diligenciamiento formatos fase 1, socialización de estudios de IMB 2022(plan de trabajo) a las subdirecciones del INM.</t>
    </r>
  </si>
  <si>
    <t>ER+ deshabilitado ENERO y JUNIO</t>
  </si>
  <si>
    <t xml:space="preserve">Participación en eventos y canales de comunicación para divulgación de servicios del SICAL </t>
  </si>
  <si>
    <t>∑ (Número de Eventos y canales de comunicación en los que se participa para la divulgación de servicios del SICAL )</t>
  </si>
  <si>
    <t xml:space="preserve">Mide la cantidad eventos y canales de comunicación en los que se participa para la divulgación de servicios del SICAL. </t>
  </si>
  <si>
    <t>Informe con la descripción del desarrollo, conclusiones y compromisos de los eventos y canales de comunicación en los que se participa para la divulgación de servicios del SICAL.
Informe de gestión de los canales de comunicación / redes sociales del instituto. (Cualitativo no suma al entregable)</t>
  </si>
  <si>
    <t>DG</t>
  </si>
  <si>
    <t>SSMRC:
*Andreal del Pilar García Herreros
*Yeison Alonso Quiroga Moreno
*Diego Alejandro Martínez Ríos</t>
  </si>
  <si>
    <t>Esta actividad se reportára en junio con la realización del evento de la semana SIM</t>
  </si>
  <si>
    <r>
      <rPr>
        <sz val="9"/>
        <color rgb="FF000000"/>
        <rFont val="Arial"/>
        <family val="2"/>
      </rPr>
      <t xml:space="preserve">SSMRC:
</t>
    </r>
    <r>
      <rPr>
        <b/>
        <sz val="9"/>
        <color rgb="FF000000"/>
        <rFont val="Arial"/>
        <family val="2"/>
      </rPr>
      <t xml:space="preserve">DÍA MUNDIAL DE LA METROLOGÍA:
</t>
    </r>
    <r>
      <rPr>
        <sz val="9"/>
        <color rgb="FF000000"/>
        <rFont val="Arial"/>
        <family val="2"/>
      </rPr>
      <t xml:space="preserve">El presente evento realizado durante ldurante el mes de mayo de 2023, se  centró en las Mediciones para dar soporte al Sistema Alimentario Mundial, la semana SIM se organiza por el INM del 23 al 26 de mayo de 2023.
La realización del evento organizado y dirigido por la Dirección General del Instituto Nacional de Metrología se realizo difusión en las diferentes redes sociales y la página web del Instituto.
Evidencias:
1: Enlace: https://inm.gov.co/web/semana-sim-2023/
2: 3. Informe  Evento SIM 2023 Día Mundial de la Metrología
</t>
    </r>
  </si>
  <si>
    <t>El segundo evento se realizara en el mes de noviembre (Metrocol)</t>
  </si>
  <si>
    <t xml:space="preserve">El segundo evento se realizara en el mes de noviembre (Metrocol)
</t>
  </si>
  <si>
    <r>
      <rPr>
        <b/>
        <sz val="9"/>
        <color rgb="FF000000"/>
        <rFont val="Arial"/>
        <family val="2"/>
      </rPr>
      <t xml:space="preserve">METROCOL:
</t>
    </r>
    <r>
      <rPr>
        <sz val="9"/>
        <color rgb="FF000000"/>
        <rFont val="Arial"/>
        <family val="2"/>
      </rPr>
      <t>Se ha venido adelantando reuniones de seguimiento: realizando la planeación del evento teniendo en cuenta la parte logisitca (cotizaciones), proyección de la agenda (envió de invitaciones a ponentesy panelisitas), elaboración de piezas gráficas para la divulgación de la recpeción de trabajos técnicos a través de las RRSS e Email Makerting del INM.</t>
    </r>
  </si>
  <si>
    <t>SSMRC: 
duena d
Soportes: 
1. Acta asistencia</t>
  </si>
  <si>
    <t>ER+ deshabilitado</t>
  </si>
  <si>
    <t>Servicios de asistencia técnica prestados para la industria en términos de lograr certificaciones de calidad</t>
  </si>
  <si>
    <t xml:space="preserve">∑  Número de servicios de asistencia técnica prestados en vigencia de reporte
</t>
  </si>
  <si>
    <t>Mide la cantidad de la prestación de servicios de asistencia técnica en relación con la línea base de la vigencia 2022.</t>
  </si>
  <si>
    <t>Matriz de seguimiento al incremento de prestación en servicios asistencia técnica</t>
  </si>
  <si>
    <t>Para el mes de enero no se recibieron solicitudes de servicios de asistencia técnica, este servicio es a demanda por parte de los usuarios.</t>
  </si>
  <si>
    <t>Para el mes de febrero no se recibieron solicitudes de servicios de asistencia técnica, este servicio es a demanda por parte de los usuarios.</t>
  </si>
  <si>
    <t>Para el mes de Marzo se recibieron cuatro solicitudes de servicio de las cuales tres corresponden a la modalidad de Curso de Formación Específica y una corresponde a la modalidad de Servicio de Asesoría Metrológica. Los solicitantes de los servicios son la Universidad Distrital Francisco José de Caldas, Corporación Autónoma Regional de Cundinamarca, Ministerio de Salud y Protección Social, Centrales Eléctricas del Norte de Santander. De estas solicitudes se emitieron las propuestas 23-001-UDistrital,23-004-CENS. Para las dos solicitudes restantes se consulto a las subdirecciones respectivas generando un desestimiento a la solicitud por no tener alcance desde el INM.</t>
  </si>
  <si>
    <t>Para el mes de Abril se recibio una solicitud de servicio en la modalidad de Curso de Formación Específica, el solicitante es Biolab Laboratorio  Metrológico SAS. De esta solicitud se emitio la propuesta 23-005-BIOLAB. Durante este mes se realizaron actividades de prospección de las solicitudes recibidas.</t>
  </si>
  <si>
    <t>Para el mes de Mayo se recibieron dos solicitudes de servicio en la modalidad de Curso de Formación Específico, el solicitante es Centrales Eléctricas del Norte de Santander. De estas solicitudes se emitieron las propuestas de servicio 23-006-CENS y 23-007-CENS. Durante este mes se realizaron actividades de prospección de las solicitudes recibidas.</t>
  </si>
  <si>
    <t xml:space="preserve">Para el mes de Junio se recibieron dos solicitudes de servicio en la modalidad de Curso de Formación Específica, los solicitantes son Corporación Autonoma Regional de Cundinamarca y Universidad de la Guajira. Se emitieron las propuestas de servicio 23-009-CAR y 23-010-UGuajira. </t>
  </si>
  <si>
    <t>Para el mes de Agosto no se recibieron solicitudes de servicio. En este mes se inicio la ejecución del servicio de CFE para laUniversidad Distrital Francisco José de Caldas, ejecución que finaliza en el mes de  octubre.</t>
  </si>
  <si>
    <r>
      <rPr>
        <b/>
        <sz val="9"/>
        <color rgb="FF000000"/>
        <rFont val="Arial"/>
        <family val="2"/>
      </rPr>
      <t xml:space="preserve">SSMRC:
</t>
    </r>
    <r>
      <rPr>
        <sz val="9"/>
        <color rgb="FF000000"/>
        <rFont val="Arial"/>
        <family val="2"/>
      </rPr>
      <t>Para el mes de Septiembre se recibio una solicitud de Servicio de Asistencia Técnica en la modalidad de Concpeto de Desempeño de la Tecnología por parte de Cienaga Molividad Segura. Adicionalmente se avanzo en la ejecución del CFE con la Universiad Distrital Francisco José de Caldas.</t>
    </r>
  </si>
  <si>
    <t xml:space="preserve">1.1.5. Fomentar un entorno regulatorio y administrativo que promueva el crecimiento de la industria nacional y  el incremento en los niveles de competencia  </t>
  </si>
  <si>
    <t>Participación en definición de regulación</t>
  </si>
  <si>
    <t>∑ (Número Sumatoria de Reglamentos Técnicos, Resoluciones, Decretos, y/o otros documentos emitidos por entidades regulatorias tales como Ministerios, entre otras, que vinculen temas y/o actividades metrológicas)</t>
  </si>
  <si>
    <t>Mide la participación del INM en la definición de Reglamentos Técnicos, Resoluciones, Decretos, y/o otros documentos emitidos por entidades regulatorias tales como Ministerios, entre otras, que vinculen temas y/o actividades metrológicas.</t>
  </si>
  <si>
    <t>Participación en las reuniones (correos/actas/documentos relacionados) y/o comentarios (correo/documento) a los Reglamentos Técnicos, Resoluciones, Decretos, y/o otros documentos emitidos por entidades regulatorias tales como Ministerios, entre otras, que vinculen temas y/o actividades metrológicas.</t>
  </si>
  <si>
    <t>SMF / SMQB /  SSMRC</t>
  </si>
  <si>
    <t>Para este mes no se tuvo participación en definición de regulación</t>
  </si>
  <si>
    <r>
      <rPr>
        <b/>
        <sz val="9"/>
        <color rgb="FF000000"/>
        <rFont val="Arial"/>
        <family val="2"/>
      </rPr>
      <t xml:space="preserve">OAP: 
</t>
    </r>
    <r>
      <rPr>
        <sz val="9"/>
        <color rgb="FF000000"/>
        <rFont val="Arial"/>
        <family val="2"/>
      </rPr>
      <t xml:space="preserve">El 03 de octubre la Subdirección de Metrolgía Química y Biología  envió al Instituto Colombiano Agropecuario,   comentarios al proyecto de resolución en consulta pública “"Por la cual se establecen los 
requisitos y el procedimiento para el registro de los productores, productores por contrato, semielaboradores 
e importadores de cosméticos con cannabis no psicoactivo, preparaciones magistrales y productos 
farmacéuticos de uso veterinario con cannabis psicoactivo y no psicoactivo, así como los requisitos y el 
procedimiento para el registro de sus productos, en desarrollo del numeral 11 del artículo 2 del Decreto 811 
de 2021".
</t>
    </r>
    <r>
      <rPr>
        <b/>
        <sz val="9"/>
        <color rgb="FF000000"/>
        <rFont val="Arial"/>
        <family val="2"/>
      </rPr>
      <t xml:space="preserve">Evidencias:
</t>
    </r>
    <r>
      <rPr>
        <sz val="9"/>
        <color rgb="FF000000"/>
        <rFont val="Arial"/>
        <family val="2"/>
      </rPr>
      <t xml:space="preserve"> 
Comentarios Proyecto Resolución ICA
Comentarios Proyecto Resolución</t>
    </r>
  </si>
  <si>
    <t>ER+ deshabilitado Febre, marzo, julio y agosto</t>
  </si>
  <si>
    <t>1.3.3. Diseñar programas para que el ecosistema-sector CIT articule necesidades de la industria con las capacidades de investigación de CIT y academia</t>
  </si>
  <si>
    <t>Actividades de CTI implementadas</t>
  </si>
  <si>
    <t>∑ (Número de actividades de CTI desarrolladas)</t>
  </si>
  <si>
    <t>Se entienden por actividades de CTI (Ciencia Tecnología e Innovación) aquellas que tengan que ver con: Generación de nuevo conocimiento, desarrollo tecnológico e innovación, apropiación social del conocimiento y divulgación publica de la ciencia y la formación de recurso humano para la CTel. (Ej. Artículos de investigación -A1, A2, B, C y D- en los que participa el INM, informes de las comparaciones claves o suplementarias; Notas científicas -A1, A2, B, C y D-, guías, notas técnicas, estudios de identificación de brechas, informes de ensayo de aptitud; Productos tecnológicos certificados o validados, materiales de referencia certificados; Participación en normas o reglamentos técnicos, regulaciones, normas, o legislaciones. Procesos de apropiación social del conocimiento, seminarios realizados de divulgación; Divulgación Pública de la CTeI -Día Mundial de la Metrología y Metrocol-; Direcciones de Trabajo de grado de maestría, direcciones de Trabajo de pregrado, proyectos de Investigación, desarrollo e Innovación -ID+I-; Apoyos a la creación de programas y cursos de formación de investigadores.)</t>
  </si>
  <si>
    <t>Proyectos iniciados o actividades de i+d+i ejecutadas</t>
  </si>
  <si>
    <t>SSMRC / SMF / SMQB</t>
  </si>
  <si>
    <t>SSMRC:
*Wilson Roberto Baron Cortes
SMF: 
SMQB: Lyda Marcela</t>
  </si>
  <si>
    <r>
      <rPr>
        <b/>
        <sz val="9"/>
        <color rgb="FF000000"/>
        <rFont val="Arial"/>
        <family val="2"/>
      </rPr>
      <t>SSMRC:</t>
    </r>
    <r>
      <rPr>
        <sz val="9"/>
        <color rgb="FF000000"/>
        <rFont val="Arial"/>
        <family val="2"/>
      </rPr>
      <t xml:space="preserve"> Para el presente reporte no se relaciona avance, dado que no se encuentraba el personal que apoya el cumplimiento de la meta.</t>
    </r>
  </si>
  <si>
    <r>
      <rPr>
        <b/>
        <sz val="9"/>
        <color rgb="FF000000"/>
        <rFont val="Arial"/>
        <family val="2"/>
      </rPr>
      <t xml:space="preserve">SSMRC
REUNIÓN EATC 1
</t>
    </r>
    <r>
      <rPr>
        <sz val="9"/>
        <rFont val="Arial"/>
        <family val="2"/>
      </rPr>
      <t xml:space="preserve">1. Actividad ejecutada: Resolución de creación del equipo asesor técnico científico. Aprobación del Reglamento Interno del EATC
</t>
    </r>
    <r>
      <rPr>
        <sz val="9"/>
        <color rgb="FF000000"/>
        <rFont val="Arial"/>
        <family val="2"/>
      </rPr>
      <t xml:space="preserve">
*Avance: Evaluación Técnica de la Solicitud CALAIRE – alcance de la solicitud, explicar estado del trámite, obligaciones de las partes interesadas.
*Avance: Revisión de agendas de convocatorias para la formulación de proyectos</t>
    </r>
  </si>
  <si>
    <r>
      <rPr>
        <b/>
        <sz val="9"/>
        <color rgb="FF000000"/>
        <rFont val="Arial"/>
        <family val="2"/>
      </rPr>
      <t xml:space="preserve">SSMRC:
REUNIÓN EATC 2
</t>
    </r>
    <r>
      <rPr>
        <sz val="9"/>
        <rFont val="Arial"/>
        <family val="2"/>
      </rPr>
      <t>1. Actividad Ejecutada: Documento de Lineamientos para I+D+i</t>
    </r>
    <r>
      <rPr>
        <sz val="9"/>
        <color rgb="FF4F81BD"/>
        <rFont val="Arial"/>
        <family val="2"/>
      </rPr>
      <t xml:space="preserve">
</t>
    </r>
    <r>
      <rPr>
        <sz val="9"/>
        <color rgb="FF000000"/>
        <rFont val="Arial"/>
        <family val="2"/>
      </rPr>
      <t xml:space="preserve">
* Avance: Aprobación Reglamento interno EATC
</t>
    </r>
    <r>
      <rPr>
        <sz val="9"/>
        <color rgb="FFFF0000"/>
        <rFont val="Arial"/>
        <family val="2"/>
      </rPr>
      <t xml:space="preserve">* Avance: Evaluación Técnica de la Solicitud CALAIRE - Concepto
</t>
    </r>
    <r>
      <rPr>
        <sz val="9"/>
        <color rgb="FF000000"/>
        <rFont val="Arial"/>
        <family val="2"/>
      </rPr>
      <t xml:space="preserve">
</t>
    </r>
  </si>
  <si>
    <r>
      <rPr>
        <b/>
        <sz val="9"/>
        <color rgb="FF000000"/>
        <rFont val="Arial"/>
        <family val="2"/>
      </rPr>
      <t xml:space="preserve">SSMRC: 
</t>
    </r>
    <r>
      <rPr>
        <sz val="9"/>
        <color rgb="FF366092"/>
        <rFont val="Arial"/>
        <family val="2"/>
      </rPr>
      <t xml:space="preserve">Actividad realizada: Designación de la Universidad Nacional de Colombia – Laboratorio de Calidad del
Aire - Calaire, como Instituto Delegado en la magnitud cantidad de sustancia para la medición de ozono
por fotometría
</t>
    </r>
    <r>
      <rPr>
        <b/>
        <sz val="9"/>
        <color rgb="FF000000"/>
        <rFont val="Arial"/>
        <family val="2"/>
      </rPr>
      <t xml:space="preserve">
REUNIÓN EATC 4
</t>
    </r>
    <r>
      <rPr>
        <sz val="9"/>
        <color rgb="FF000000"/>
        <rFont val="Arial"/>
        <family val="2"/>
      </rPr>
      <t xml:space="preserve">
* Avance: Lineamientos para apoyo formación Doctoral
</t>
    </r>
    <r>
      <rPr>
        <b/>
        <sz val="9"/>
        <color rgb="FF000000"/>
        <rFont val="Arial"/>
        <family val="2"/>
      </rPr>
      <t xml:space="preserve">REUNIÓN EATC 5
</t>
    </r>
    <r>
      <rPr>
        <sz val="9"/>
        <color rgb="FFFF0000"/>
        <rFont val="Arial"/>
        <family val="2"/>
      </rPr>
      <t xml:space="preserve">* Avance: Presentación de un nuevo servicio: Calidad de energía
</t>
    </r>
    <r>
      <rPr>
        <sz val="9"/>
        <color rgb="FF000000"/>
        <rFont val="Arial"/>
        <family val="2"/>
      </rPr>
      <t xml:space="preserve">
* Avance: Mecanismo para mover los temas de agua, luego del coloquio del lunes 17 de abril
* Avance: Mecanismo para mover los temas de GEI y transición energética</t>
    </r>
  </si>
  <si>
    <r>
      <rPr>
        <b/>
        <sz val="9"/>
        <color rgb="FF000000"/>
        <rFont val="Arial"/>
        <family val="2"/>
      </rPr>
      <t xml:space="preserve">SSMRC:
REUNIÓN EATC 6 (Acta sin firmar por parte de los asistentes)
</t>
    </r>
    <r>
      <rPr>
        <sz val="9"/>
        <color rgb="FF000000"/>
        <rFont val="Arial"/>
        <family val="2"/>
      </rPr>
      <t>1. Actividad Ejecutada: 2da Revisión y recomendación. Nuevo servicio: Calidad de energía (Acta 2023-06 EATC del 2023-05-15)
* Avance: Revisión procedimiento M-08-P-005 Designación de Institutos, lineamientos de designación
*Avance: Revisión Guía metodológica para el diseño de hojas de ruta de políticas de investigación e innovación orientadas por misiones, de MinCiencias</t>
    </r>
  </si>
  <si>
    <r>
      <rPr>
        <b/>
        <sz val="9"/>
        <color rgb="FF000000"/>
        <rFont val="Arial"/>
        <family val="2"/>
      </rPr>
      <t xml:space="preserve">SSMRC: 
REUNIÓN EATC 7 (ACTA SIN FIRMAR POR PARTE DE LOS ASISTENTES)
</t>
    </r>
    <r>
      <rPr>
        <sz val="9"/>
        <color rgb="FF000000"/>
        <rFont val="Arial"/>
        <family val="2"/>
      </rPr>
      <t xml:space="preserve">Proyectos a presentar en la convocatoria 937.
1. Actividad Ejecutada: 
</t>
    </r>
    <r>
      <rPr>
        <b/>
        <sz val="9"/>
        <color rgb="FF000000"/>
        <rFont val="Arial"/>
        <family val="2"/>
      </rPr>
      <t>SMQB</t>
    </r>
    <r>
      <rPr>
        <sz val="9"/>
        <color rgb="FF000000"/>
        <rFont val="Arial"/>
        <family val="2"/>
      </rPr>
      <t xml:space="preserve"> 
Prospección de métodos analíticos rápidos para determinar contaminantes inorgánicos en matrices de interés agrícola
Desarrollo e implementación de herramientas analíticas para la determinación cuali/cuantitativa de caseinomacropéptido (CMP), como marcador de calidad en leche de consumo humano.
</t>
    </r>
    <r>
      <rPr>
        <b/>
        <sz val="9"/>
        <color rgb="FF000000"/>
        <rFont val="Arial"/>
        <family val="2"/>
      </rPr>
      <t xml:space="preserve">SMF
</t>
    </r>
    <r>
      <rPr>
        <sz val="9"/>
        <color rgb="FF000000"/>
        <rFont val="Arial"/>
        <family val="2"/>
      </rPr>
      <t>Desarrollo de un cuerpo negro de cavidad de punto fijo de indio como patrón de medición confiable para la calibración de termómetros de radiación en el marco de la Escala Internacional de Temperatura de 1990 (ITS-90) en el Instituto Nacional de Metrología de Colombia (INM) - Ciro Sánchez
*Avance: Balance actividad de acercamiento para catalizar procesos de formulación de proyectos alrededor del agua y nueva sesión para el 14 de junio
*Avance: Motivar próximas convocatorias Líneas investigación en temas Ambientales (i.e. GEI, ), transición energética, bioeconomía, astilleros, baja producción de carbono en ganadería
*Avance: Invitación a presentar propuestas en Congreso Ambiental CAR. Cierra 2 de junio de 2023
*Avance: Motivar la búsqueda de oportunidades de metrología científica conjunta con BIPM
*Avance: Plan de convocatorias y actividades INM de preparación de próximas convocatorias</t>
    </r>
  </si>
  <si>
    <r>
      <rPr>
        <sz val="9"/>
        <color rgb="FF4F81BD"/>
        <rFont val="Arial"/>
        <family val="2"/>
      </rPr>
      <t xml:space="preserve">1. Actividad: Seminario Cantidad y Calidad de Energía en el Marco de la Transformación Energética
</t>
    </r>
    <r>
      <rPr>
        <b/>
        <sz val="9"/>
        <color rgb="FF000000"/>
        <rFont val="Arial"/>
        <family val="2"/>
      </rPr>
      <t xml:space="preserve">
REUNIÓN EATC 10 (ACTAS SIN FIRMAS POR PARTE DE LOS ASISTENTES)
</t>
    </r>
    <r>
      <rPr>
        <sz val="9"/>
        <color rgb="FF000000"/>
        <rFont val="Arial"/>
        <family val="2"/>
      </rPr>
      <t>* Avance: Plan de Fortalecimiento INM
* Avance: Desarrollo de herramientas metrológicas para la determinación de gases de efecto invernadero (GEI)
* Avance: Socialización resultados convocatoria  proyecto generación de Bioinsumos de importancia biotecnologica INM UN y necesidad convenio para su ejecución - 10 min
* Avance: Metodología para el seguimiento estrategico del CIGD, del Plan de Mejoramiento y para Grupos de Investigación
* Avance: Informe sobre los seminarios previstos para catalizar propuestas Plan Bienal de convocatorias
* Avance: Generalidades de los Procedimientos del proceso de I+D+i</t>
    </r>
  </si>
  <si>
    <r>
      <rPr>
        <b/>
        <sz val="9"/>
        <color rgb="FF000000"/>
        <rFont val="Arial"/>
        <family val="2"/>
      </rPr>
      <t xml:space="preserve">SSMRC:
REUNIÓN EATC 12
</t>
    </r>
    <r>
      <rPr>
        <sz val="9"/>
        <color rgb="FF4F81BD"/>
        <rFont val="Arial"/>
        <family val="2"/>
      </rPr>
      <t xml:space="preserve">1. Actividad Realizada: Servicio de calidad de energía
2. Actividad realizada: Seminario Rol de la infraestructura de la calidad frente a la inocuidad alimentaria en Colombia
3. Actividad realizada: Seminario Infraestructura de la calidad en el mercado de bonos de carbono y otras estrategias de mitigación
4. Seminario Infraestructura de la calidad en la industria astillera
</t>
    </r>
    <r>
      <rPr>
        <sz val="9"/>
        <color rgb="FF000000"/>
        <rFont val="Arial"/>
        <family val="2"/>
      </rPr>
      <t xml:space="preserve">
*Avance: Seguimiento al estado de los proyectos de I+D+i.
*Avance: Agenda de investigación
</t>
    </r>
  </si>
  <si>
    <r>
      <rPr>
        <b/>
        <sz val="9"/>
        <color rgb="FF000000"/>
        <rFont val="Arial"/>
        <family val="2"/>
      </rPr>
      <t>SSMRC</t>
    </r>
    <r>
      <rPr>
        <sz val="9"/>
        <color rgb="FF000000"/>
        <rFont val="Arial"/>
        <family val="2"/>
      </rPr>
      <t xml:space="preserve">: 
Avance: Preparación para próximas convocatorias Sistema General de Regalias. Identificación de iniciativas en el INM, identificación de aliados.
Avance: Reconocimiento Reiner. Presentación de ficha técnica al EATC. Reconocimiento se otorgará en Metrocol
Avance: Socialización de la estrategia "Con la U a la metrología". Promoción de trabajo conjunto I+D+i, entre INM e IES.
Avance: Ajustes al procedimiento A-04-P-001.  Practicas I+D+i en el INM.
Avance: Invitación “Call for proposals - NIST sponsored RMO Engagement Opportunity”. 
Avance: Invitación a participación en convocatoria de proyectos tripartitos C
</t>
    </r>
    <r>
      <rPr>
        <b/>
        <sz val="9"/>
        <color rgb="FF000000"/>
        <rFont val="Arial"/>
        <family val="2"/>
      </rPr>
      <t xml:space="preserve">SMQB:
</t>
    </r>
    <r>
      <rPr>
        <sz val="9"/>
        <color rgb="FF366092"/>
        <rFont val="Arial"/>
        <family val="2"/>
      </rPr>
      <t xml:space="preserve">Articulo publicado en DEVELOPMENT OF A COULOMETER AT THE NATIONAL METROLOGY INSTITUTE OF COLOMBIA
</t>
    </r>
    <r>
      <rPr>
        <b/>
        <sz val="9"/>
        <color rgb="FF000000"/>
        <rFont val="Arial"/>
        <family val="2"/>
      </rPr>
      <t xml:space="preserve">
</t>
    </r>
    <r>
      <rPr>
        <sz val="9"/>
        <color rgb="FF000000"/>
        <rFont val="Arial"/>
        <family val="2"/>
      </rPr>
      <t xml:space="preserve">
 </t>
    </r>
  </si>
  <si>
    <t>ok</t>
  </si>
  <si>
    <t>1.3.4. Gestión de conocimiento a través de la prestación de servicios capacitación en metrología</t>
  </si>
  <si>
    <t xml:space="preserve">Aumento de servicios de capacitación en metrología prestados </t>
  </si>
  <si>
    <t>(Número de servicios de capacitación prestados en vigencia de reporte) / 
 (Número de servicios de capacitación prestados en vigencia línea base)* 100</t>
  </si>
  <si>
    <t>Mide el aumento porcentual de la prestación de servicios de capacitación en relación con la línea base de la vigencia 2022.</t>
  </si>
  <si>
    <t>Matriz de seguimiento al incremento de prestación en servicios de capacitación</t>
  </si>
  <si>
    <t>Durante el mes de enero no se programaron ni se ejecutaron cursos de capacitación en metrología.</t>
  </si>
  <si>
    <t>Durante el mes de febrero no se programaron ni se ejecutaron cursos de capacitación en metrología.</t>
  </si>
  <si>
    <t>Durante el mes de marzo no se programaron ni se ejecutaron cursos de capacitación en metrología.</t>
  </si>
  <si>
    <t>Durante el mes de abril, se desarrollo la capacitación de Introducción a la metrología de masa.
La cantidad de servicios de capacitación ejecutados es 1; aun no se sobrepasa la meta de la vigencia anterior.</t>
  </si>
  <si>
    <t>Durante el mes de mayo, se desarrollaron capacitaciones en las siguientes tématicas: Conceptos y fundamentos en metrología, Estadistica básica, Metrología de Presión, Metrología de Longitud Nivel I y Conceptos básicos en Metrología química.
La cantidad de servicios de capacitación ejecutados es 6; aun no se sobrepasa la meta de la vigencia anterior.</t>
  </si>
  <si>
    <t>Durante el mes de junio, se desarrollaron capacitaciones en las siguientes tématicas: Norma NTC-ISO 10012:2003, Norma NTC-ISO/IEC 17025:2017, Incertidumbre en las mediciones, Metrología de corriente continua y alterna, Metrología de Longitud Nivel I, Calibración de instrumentos de pesaje de funcionamiento no automatico según guia SIM, Validación de metodos químicos cuantitativos y Conceptos básicos en Metrología química.
La cantidad de servicios de capacitación ejecutados es 14; aun no se sobrepasa la meta de la vigencia anterior.</t>
  </si>
  <si>
    <t>Durante el mes de julio, se desarrollaron capacitaciones en las siguientes tématicas: Conceptos y fundamentos en metrología, Estadistica básica, Incertidumbre en las mediciones e Incertidumbre de medición en analisis químicos cuantitativos.
La cantidad de servicios de capacitación ejecutados es 18; aun no se sobrepasa la meta de la vigencia anterior.</t>
  </si>
  <si>
    <t xml:space="preserve">Durante el mes de agosto, se desarrollo la capacitación de Introducción a la metrología de masa.
La cantidad de servicios de capacitación ejecutados es 19; aun no se sobrepasa la meta de la vigencia anterior.
</t>
  </si>
  <si>
    <t>Durante el mes de septiembre, se desarrollaron las capacitaciones de Conceptos y fundamentos de metrología, Norma NTC-ISO/IEC 17025:2017, Metrología de densidad, Metrología de presión, Metrología de longitud nivel 1, Metrología de temperatura y humedad, Calibración de espectrofotometros UV-Vis y Validación de métodos químicos cuantitativos.
La cantidad acumulada de servicios de capacitación ejecutados es 27; aun no se sobrepasa la meta de la vigencia anterior.</t>
  </si>
  <si>
    <t>Internacionalización</t>
  </si>
  <si>
    <t>2.2.2. Identificar oportunidades para crear condiciones favorables para la exportación de bienes NME y servicios</t>
  </si>
  <si>
    <t>Oportunidades identificadas desde la metrología para atender condiciones favorables del comercio exterior</t>
  </si>
  <si>
    <t>∑ (Número de oportunidades metrológicas que atiendan condiciones de comercio exterior)</t>
  </si>
  <si>
    <t>Mide la cantidad de oportunidades metrológicas que atiendan condiciones favorables para el comercio exterior de bienes</t>
  </si>
  <si>
    <t>Informe o nuevo servicio apartir de la identificación de oportunidades metrológicas</t>
  </si>
  <si>
    <t>SMF/SMQB/ SSMRC</t>
  </si>
  <si>
    <t>Esta actividad se reportára en diciembre no hubo avance para este mes</t>
  </si>
  <si>
    <t>2.5.2. Contribuir desde la oferta de servicios metrológicos a la acreditación de los laboratorios nacionales para la reducción de costos de los empresarios para certificarse en calidad ​</t>
  </si>
  <si>
    <t>Aumento de servicios prestados calibración y ensayos de aptitud</t>
  </si>
  <si>
    <t xml:space="preserve">(Número de servicios de calibración y ensayos de aptitud prestados en vigencia de reporte) / 
 (Número de servicios de calibración y ensayos de aptitud prestados en vigencia línea base)* 100
</t>
  </si>
  <si>
    <t>Mide el aumento porcentual de la prestación de servicios de calibración y ensayos de aptitud en relación con la línea base de la vigencia 2022.</t>
  </si>
  <si>
    <t>Matriz de seguimiento al incremento de prestación en servicios de calibración y ensayos de aptitud</t>
  </si>
  <si>
    <t>SSMRC:
Angela María Rubiano Barrera</t>
  </si>
  <si>
    <r>
      <rPr>
        <sz val="9"/>
        <color rgb="FF000000"/>
        <rFont val="Arial"/>
        <family val="2"/>
      </rPr>
      <t xml:space="preserve">
</t>
    </r>
    <r>
      <rPr>
        <b/>
        <sz val="9"/>
        <color rgb="FF000000"/>
        <rFont val="Arial"/>
        <family val="2"/>
      </rPr>
      <t xml:space="preserve">Calibración: </t>
    </r>
    <r>
      <rPr>
        <sz val="9"/>
        <color rgb="FF000000"/>
        <rFont val="Arial"/>
        <family val="2"/>
      </rPr>
      <t xml:space="preserve">Respecto al servicio de calibración, no se finalizaron servicios en este mes.
</t>
    </r>
    <r>
      <rPr>
        <b/>
        <sz val="9"/>
        <color rgb="FF000000"/>
        <rFont val="Arial"/>
        <family val="2"/>
      </rPr>
      <t xml:space="preserve">EA: </t>
    </r>
    <r>
      <rPr>
        <sz val="9"/>
        <color rgb="FF000000"/>
        <rFont val="Arial"/>
        <family val="2"/>
      </rPr>
      <t xml:space="preserve">Se realizan reuniones preliminares para el ajuste de la oferta, teniendo en cuenta los cambios en la planta de personal y la disponibilidad de los laboratorios.Para este periodo no se emitieron protocolos preliminares,finales o Informes dado que no se tienen programados.
</t>
    </r>
  </si>
  <si>
    <r>
      <rPr>
        <b/>
        <sz val="9"/>
        <color rgb="FF000000"/>
        <rFont val="Arial"/>
        <family val="2"/>
      </rPr>
      <t xml:space="preserve">Calibración: </t>
    </r>
    <r>
      <rPr>
        <sz val="9"/>
        <color rgb="FF000000"/>
        <rFont val="Arial"/>
        <family val="2"/>
      </rPr>
      <t xml:space="preserve">Respecto al servicio de calibración, se emitieron 19 certificados de calibración.
</t>
    </r>
    <r>
      <rPr>
        <b/>
        <sz val="9"/>
        <color rgb="FF000000"/>
        <rFont val="Arial"/>
        <family val="2"/>
      </rPr>
      <t xml:space="preserve">
EA:</t>
    </r>
    <r>
      <rPr>
        <sz val="9"/>
        <color rgb="FF000000"/>
        <rFont val="Arial"/>
        <family val="2"/>
      </rPr>
      <t xml:space="preserve"> Se realizan reuniones preliminares para el ajuste de la oferta, teniendo en cuenta los cambios en la planta de personal y la disponibilidad de los laboratorios.Para este periodo no se emitieron protocolos preliminares,finales o Informes dado que no se tienen programados.
La cantidad de servicios de calibración y ensayos de aptitud ejecutados es 19; aun no se sobrepasa la meta de la vigencia anterior.
</t>
    </r>
  </si>
  <si>
    <r>
      <rPr>
        <b/>
        <sz val="9"/>
        <color rgb="FF000000"/>
        <rFont val="Arial"/>
        <family val="2"/>
      </rPr>
      <t xml:space="preserve">
Calibración: </t>
    </r>
    <r>
      <rPr>
        <sz val="9"/>
        <color rgb="FF000000"/>
        <rFont val="Arial"/>
        <family val="2"/>
      </rPr>
      <t xml:space="preserve">Respecto al servicio de calibración, se emitieron 65 certificados de calibración.
</t>
    </r>
    <r>
      <rPr>
        <b/>
        <sz val="9"/>
        <color rgb="FF000000"/>
        <rFont val="Arial"/>
        <family val="2"/>
      </rPr>
      <t xml:space="preserve">
EA: </t>
    </r>
    <r>
      <rPr>
        <sz val="9"/>
        <color rgb="FF000000"/>
        <rFont val="Arial"/>
        <family val="2"/>
      </rPr>
      <t>Se realizan reuniones preliminares para el ajuste de la oferta, teniendo en cuenta los cambios en la planta de personal y la disponibilidad de los laboratorios. Se publica el protocolo preliminar del EA 23-INM-EA-01 Detección de Fusarium oxysporum f.sp.cubenseRaza 4Tropical a partir de ADN genómico.
La cantidad de servicios de calibración y ensayos de aptitud ejecutados es 84; aun no se sobrepasa la meta de la vigencia anterior.</t>
    </r>
  </si>
  <si>
    <r>
      <rPr>
        <b/>
        <sz val="9"/>
        <color rgb="FF000000"/>
        <rFont val="Arial"/>
        <family val="2"/>
      </rPr>
      <t>Calibración:</t>
    </r>
    <r>
      <rPr>
        <sz val="9"/>
        <color rgb="FF000000"/>
        <rFont val="Arial"/>
        <family val="2"/>
      </rPr>
      <t xml:space="preserve"> Respecto al servicio de calibración, se emitieron 58 certificados de calibración.
</t>
    </r>
    <r>
      <rPr>
        <b/>
        <sz val="9"/>
        <color rgb="FF000000"/>
        <rFont val="Arial"/>
        <family val="2"/>
      </rPr>
      <t xml:space="preserve">EA: </t>
    </r>
    <r>
      <rPr>
        <sz val="9"/>
        <color rgb="FF000000"/>
        <rFont val="Arial"/>
        <family val="2"/>
      </rPr>
      <t xml:space="preserve">Se realizan reuniones preliminares para el ajuste de la oferta, teniendo en cuenta los cambios en la planta de personal y la disponibilidad de los laboratorios.Para este periodo no se emitieron protocolos preliminares, dado que no se tienen programados.
La cantidad de servicios de calibración y ensayos de aptitud ejecutados es 142; aun no se sobrepasa la meta de la vigencia anterior.
</t>
    </r>
  </si>
  <si>
    <r>
      <rPr>
        <b/>
        <sz val="9"/>
        <color rgb="FF000000"/>
        <rFont val="Arial"/>
        <family val="2"/>
      </rPr>
      <t>Calibración:</t>
    </r>
    <r>
      <rPr>
        <sz val="9"/>
        <color rgb="FF000000"/>
        <rFont val="Arial"/>
        <family val="2"/>
      </rPr>
      <t xml:space="preserve"> Respecto al servicio de calibración, se emitieron 63 certificados de calibración.
</t>
    </r>
    <r>
      <rPr>
        <b/>
        <sz val="9"/>
        <color rgb="FF000000"/>
        <rFont val="Arial"/>
        <family val="2"/>
      </rPr>
      <t>EA:</t>
    </r>
    <r>
      <rPr>
        <sz val="9"/>
        <color rgb="FF000000"/>
        <rFont val="Arial"/>
        <family val="2"/>
      </rPr>
      <t xml:space="preserve"> Se publica el protocolo preliminar  del EA 23-INM-EA-03 Calibración de  multímetro digital  y el protocolo final del EA 23-INM-EA-01 de Detección de Fusarium oxysporum f.sp.cubenseRaza 4Tropical a partir de ADN genómico , con lo que se da inicio a la etapa de inscripciones y mediciones.
La cantidad de servicios de calibración y ensayos de aptitud ejecutados es 205; aun no se sobrepasa la meta de la vigencia anterior.</t>
    </r>
  </si>
  <si>
    <r>
      <rPr>
        <b/>
        <sz val="9"/>
        <color rgb="FF000000"/>
        <rFont val="Arial"/>
        <family val="2"/>
      </rPr>
      <t>EA:</t>
    </r>
    <r>
      <rPr>
        <sz val="9"/>
        <color rgb="FF000000"/>
        <rFont val="Arial"/>
        <family val="2"/>
      </rPr>
      <t xml:space="preserve"> Para este periodo se publica el protocolo preliminar del EA 23-INM-EA-02 Medición de indicadores de calidad microbiológica en leche cruda.
Respecto al servicio de calibración, se emitieron 82 certificados de calibración.
La cantidad de servicios de calibración y ensayos de aptitud ejecutados es 287; aun no se sobrepasa la meta de la vigencia anterior.</t>
    </r>
  </si>
  <si>
    <r>
      <rPr>
        <b/>
        <sz val="9"/>
        <color rgb="FF000000"/>
        <rFont val="Arial"/>
        <family val="2"/>
      </rPr>
      <t>Calibración:</t>
    </r>
    <r>
      <rPr>
        <sz val="9"/>
        <color rgb="FF000000"/>
        <rFont val="Arial"/>
        <family val="2"/>
      </rPr>
      <t xml:space="preserve"> Respecto al servicio de calibración, se emitieron 65 certificados de calibración.
</t>
    </r>
    <r>
      <rPr>
        <b/>
        <sz val="9"/>
        <color rgb="FF000000"/>
        <rFont val="Arial"/>
        <family val="2"/>
      </rPr>
      <t xml:space="preserve">
EA:</t>
    </r>
    <r>
      <rPr>
        <sz val="9"/>
        <color rgb="FF000000"/>
        <rFont val="Arial"/>
        <family val="2"/>
      </rPr>
      <t xml:space="preserve"> Se publica el  protocolo final del EA 23-INM-EA-02 Medición de indicadores de calidad microbiológica en leche cruda dando inicio a la etapa de inscipciones y mediciones.
La cantidad de servicios de calibración y ensayos de aptitud ejecutados es 352; aun no se sobrepasa la meta de la vigencia anterior.
</t>
    </r>
  </si>
  <si>
    <r>
      <rPr>
        <b/>
        <sz val="9"/>
        <color rgb="FF000000"/>
        <rFont val="Arial"/>
        <family val="2"/>
      </rPr>
      <t>Calibración:</t>
    </r>
    <r>
      <rPr>
        <sz val="9"/>
        <color rgb="FF000000"/>
        <rFont val="Arial"/>
        <family val="2"/>
      </rPr>
      <t xml:space="preserve"> Respecto al servicio de calibración, se emitieron 102 certificados de calibración. La evidencia de los servicios de calibración prestados durante la vigencia se encuentra en el documento: 9. Matriz de seguimiento prestación servicios de calibración
</t>
    </r>
    <r>
      <rPr>
        <b/>
        <sz val="9"/>
        <color rgb="FF000000"/>
        <rFont val="Arial"/>
        <family val="2"/>
      </rPr>
      <t>EA:</t>
    </r>
    <r>
      <rPr>
        <sz val="9"/>
        <color rgb="FF000000"/>
        <rFont val="Arial"/>
        <family val="2"/>
      </rPr>
      <t xml:space="preserve"> Se publica el protocolo preliminar del EA  23-INM-EA-02 Determinación de masa convencional en patrón de masa clase M1 de 20 kg y del EA  Determinación de masa convencional en patrón de masa clase M1 de 20 kg Calibración de alcoholímetros y el protocolo final de éste último, dando inicio a la etapa de inscripciones y caracterizaciones. 
Se emiten los siguientes informes preliminares:
- EA 23-INM-EA-02 Medición de indicadores de calidad microbiológica en leche cruda .
-EA 23-INM-EA-03 Calibración de  multímetro digital.
-EA 23-INM-EA-01 de Detección de Fusarium oxysporum f.sp.cubenseRaza 4Tropical a partir de ADN genómico.
La cantidad de servicios de calibración y ensayos de aptitud ejecutados es 454; aun no se sobrepasa la meta de la vigencia anterior.</t>
    </r>
  </si>
  <si>
    <r>
      <rPr>
        <b/>
        <sz val="9"/>
        <color rgb="FF000000"/>
        <rFont val="Arial"/>
        <family val="2"/>
      </rPr>
      <t xml:space="preserve">SSMRC:
EA: </t>
    </r>
    <r>
      <rPr>
        <sz val="9"/>
        <color rgb="FF000000"/>
        <rFont val="Arial"/>
        <family val="2"/>
      </rPr>
      <t xml:space="preserve"> Se emite el Informe Final del EA  23-INM-EA-01 Detección de FocR4 en Banano. 
Se realzaron cuatro(4) reuniones de cierre:de los EA:
23-INM-EA-01 Detección de FocR4 en Banano.  07 de Septiembre. 
23-INM-EA-02 DEtección de mesófilos en leche cruda   19 de Septiembre.
23-INM-EA-03 Calibración de multímetro digital    22 de Septiembre.
23-INM-EA-07 Bilateral máquina de tensión-EAFIT    29 de Septiembre.
</t>
    </r>
    <r>
      <rPr>
        <b/>
        <sz val="9"/>
        <color rgb="FF000000"/>
        <rFont val="Arial"/>
        <family val="2"/>
      </rPr>
      <t>Calibración</t>
    </r>
    <r>
      <rPr>
        <sz val="9"/>
        <color rgb="FF000000"/>
        <rFont val="Arial"/>
        <family val="2"/>
      </rPr>
      <t>: Respecto al servicio de calibración, se emitieron 87 certificados de calibración. La cantidad de servicios de calibración consolidada a 2023-09-30 es 541.
La cantidad de servicios de calibración y ensayos de aptitud ejecutados es 542; aun no se sobrepasa la meta de la vigencia anterior.</t>
    </r>
  </si>
  <si>
    <t>Turismo sostenible e incluyente</t>
  </si>
  <si>
    <t>3.3.3. Implementación de la estrategia nacional del Turismo Responsable</t>
  </si>
  <si>
    <t>Oportunidades en materia de metrología que apoyen la estrategia nacional de turismo responsable identificadas</t>
  </si>
  <si>
    <t>∑ (Número de oportunidades metrológicas que apoyen la estrategia nacional de turismo responsable)</t>
  </si>
  <si>
    <t>Mide la cantidad de oportunidades metrológicas que apoyen la estrategia nacional de turismo responsable
Oportunidad: identificación de necesidades del sector turismo para el futuro desarrollo de una actividad/servicio/producto metrológica.</t>
  </si>
  <si>
    <t>Informe/nuevo servicio apartir de la identificación de oportunidades que apoyen la estrategia nacional de turismo responsable</t>
  </si>
  <si>
    <t>SMF / SMQB/ SSMRC</t>
  </si>
  <si>
    <t>SSMRC:
*Wilson Roberto Baron Cortes
SMF:
SMQB:</t>
  </si>
  <si>
    <t xml:space="preserve">No se ha priorizado este indicador para este reporte, se espera que se realice la revisión y reportes en el útimo trimestre de la vigencia.
</t>
  </si>
  <si>
    <r>
      <rPr>
        <b/>
        <sz val="9"/>
        <color rgb="FF000000"/>
        <rFont val="Arial"/>
        <family val="2"/>
      </rPr>
      <t xml:space="preserve">SSMRC:
</t>
    </r>
    <r>
      <rPr>
        <sz val="9"/>
        <color rgb="FF000000"/>
        <rFont val="Arial"/>
        <family val="2"/>
      </rPr>
      <t xml:space="preserve">No se ha priorizado este indicador para este reporte, se espera que se realice la revisión y reportes en el útimo trimestre de la vigencia.
</t>
    </r>
    <r>
      <rPr>
        <b/>
        <sz val="9"/>
        <color rgb="FF000000"/>
        <rFont val="Arial"/>
        <family val="2"/>
      </rPr>
      <t>SMF:
SMQB:</t>
    </r>
  </si>
  <si>
    <t>Se incluye a SSMRC como respnsable?</t>
  </si>
  <si>
    <t>Cierre de brechas territoriales</t>
  </si>
  <si>
    <t>5.2.3. Desarrollar programas de fortalecimiento de habilidades duras y blandas reconociendo el tejido empresarial en el territorio que fomente la productividad ​</t>
  </si>
  <si>
    <t>Planes de acción para disminución de brechas de capacidades de medición y calibración, desarrollados</t>
  </si>
  <si>
    <t>∑ (Número planes de trabajo formulados para desarrollar actividades que disminuyan brechas de capacidades de medición y calibración)</t>
  </si>
  <si>
    <t>Mide la cantidad de planes de Trabajo formulados para desarrollar actividades que disminuyan brechas de capacidades de medición y calibración, resultado de la aplicación de la fase 4 del estudio de brechas.</t>
  </si>
  <si>
    <t>Plan de Trabajo fase 4 formulado para desarrollar actividades que disminuyan brechas de capacidades de medición y calibración</t>
  </si>
  <si>
    <t>DG/ SSMRC / SMF / SMQB</t>
  </si>
  <si>
    <t>Anual</t>
  </si>
  <si>
    <t xml:space="preserve">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  </t>
  </si>
  <si>
    <t>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t>
  </si>
  <si>
    <t xml:space="preserve">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   </t>
  </si>
  <si>
    <t xml:space="preserve">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 .  </t>
  </si>
  <si>
    <t xml:space="preserve">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 </t>
  </si>
  <si>
    <r>
      <rPr>
        <b/>
        <sz val="11"/>
        <color rgb="FF000000"/>
        <rFont val="Calibri"/>
        <family val="2"/>
      </rPr>
      <t xml:space="preserve">SSMRC:
</t>
    </r>
    <r>
      <rPr>
        <sz val="11"/>
        <color rgb="FF000000"/>
        <rFont val="Calibri"/>
        <family val="2"/>
      </rPr>
      <t xml:space="preserve">La generación del plan de trabajo como resultado del Estudio de identificación de Brechas Metrológicas es un resultado de la fase 4 de la metodología. Al obtenerse en la úlitma fase se reportará al finalizar la vigencia. Este plan de acción incluirá las actividades que permiten disminuir las brechas identificadas en las capacidades de medición y calibración. </t>
    </r>
  </si>
  <si>
    <t>Sectores de las regiones con identificación de brechas de capacidades metrológicas</t>
  </si>
  <si>
    <t>∑ (Número de sectores identificados por regiones a través de estudios de identificación de brechas ejecutados)</t>
  </si>
  <si>
    <t>Desarrollo de estudios que permitan la identificación de necesidades y brechas metrológicas en sectores o productos que contribuya a las apuestas productivas estratégicas</t>
  </si>
  <si>
    <t>Documento fase 3 Metodología de Identificación de Brechas Metrológicas</t>
  </si>
  <si>
    <t xml:space="preserve">La generación de la identificación de las brechas de capacidades metrológicas para los dos estudios a realizarse en la presente vigencia se obtienen en la tercera fase de la metodología. El formato que registra estas brechas clasificadas en Brechas Metrológicas, Brechas de servicios Metrológicos y Brechas de Innovación Metrológica se reportará al finalizar la vigencia. </t>
  </si>
  <si>
    <r>
      <rPr>
        <b/>
        <sz val="11"/>
        <color rgb="FF000000"/>
        <rFont val="Calibri"/>
        <family val="2"/>
      </rPr>
      <t xml:space="preserve">SSMRC:
</t>
    </r>
    <r>
      <rPr>
        <sz val="11"/>
        <color rgb="FF000000"/>
        <rFont val="Calibri"/>
        <family val="2"/>
      </rPr>
      <t xml:space="preserve">La generación de la identificación de las brechas de capacidades metrológicas para los dos estudios a realizarse en la presente vigencia se obtienen en la tercera fase de la metodología. El formato que registra estas brechas clasificadas en Brechas Metrológicas, Brechas de servicios Metrológicos y Brechas de Innovación Metrológica se reportará al finalizar la vigencia. </t>
    </r>
  </si>
  <si>
    <t>Transformación institucional.</t>
  </si>
  <si>
    <t>6.1 - Posicionamiento del Talento Humano como Activo Estratégico de las Entidades Del Sector</t>
  </si>
  <si>
    <t>Rediseño institucional implementado</t>
  </si>
  <si>
    <t>(Número de actividades desarrolladas / Número de actividades programadas)*100</t>
  </si>
  <si>
    <t>Mide los avances en la formalización del empleo del Instituto. Desde la entrega en el primer año del estudio técnico hasta la implementación de la formalización, año tres del cuatrienio.</t>
  </si>
  <si>
    <t>Matriz de seguimiento a las actividades programadas.  Dentro de las actividades programadas se incluye estudio técnico y propuesta de actos administrativos 
Vigencia 2023: Entrega de estudio de formalización del empleo por parte del INM.</t>
  </si>
  <si>
    <t>Indicadores de gestión</t>
  </si>
  <si>
    <t>OAP / SG</t>
  </si>
  <si>
    <t>Anual (1 año)</t>
  </si>
  <si>
    <t xml:space="preserve">Dirección General </t>
  </si>
  <si>
    <t xml:space="preserve">Entra en rigor la Circular Conjunta No. 01 de 2023 
(DAFP- Colombia Compra Eficiente) de fecha 2023-01-05. -"Lineamientos para la celebración de 
contratos de prestación de servicios 
previstos en el artículo 2, numeral 4, 
literal h, de la Ley 1150 de 2007 –
Vigencia 2023".
De igual manera entre en rigor Circular No. 001 de 2023 .
(Procuraduría General de la Nación –
Procuraduría Delegada para Asuntos 
del Trabajo y Seguridad Social), e fecha 2023-01-06. </t>
  </si>
  <si>
    <t>Se estructura para el INM la PLANEACION INTERNA DE TRABAJO ,en el marco del "PLAN NACIONAL PARA LA FORMALIZACION DEL EMPLEO PUBLICO EN EQUIDAD"., el cual comprende los objetivos, el contexto y el Cronograma.</t>
  </si>
  <si>
    <t>Se suscribe el Contrato No. 091 de 2023 entre INM y el Profesional   JUAN GABRIEL JIMENEZ MOJICA, cuyo objeto es: "Prestar servicios profesionales especializados para apoyar al Instituto Nacional de Metrología en la elaboración de análisis y documentos relacionados con el proceso de rediseño institucional y la implementación del plan para la formalización del empleo público".</t>
  </si>
  <si>
    <t>El INM sigue avanzando en la provisión de cargos. Se formalizó en PEI-2023-2026, el cual se constituye en un documento esencial para sustentar el Estudio Técnico ( el cual debe quedar listo a finales de octubre). Se viene trabajando en la alineacion de los Proyectos de Inversión, a traves de los cuales se establecera la fuente de financiación para la formalización del empleo público en la entidad.</t>
  </si>
  <si>
    <t>El INM sigue avanzando en la provision de cargos, que al 31 de agosto va en 72,27% (empleos de carrera administrativa). Se formalizó en PEI-2023-2026, el cual se constituye en un documento esencial para sustentar el Estudio Técnico ( el cual debe quedar listo a finales de octubre). Se viene trabajando en la alineacion de los Proyectos de Inversión, a traves de los cuales se establecera la fuente de financiación para la formalización del empleo público en la entidad.</t>
  </si>
  <si>
    <t>6.2 - Direccionamiento Estratégico para Garantizar los Derechos, Satisfacer las Necesidades y Solucionar los Problemas de los Ciudadanos</t>
  </si>
  <si>
    <t>Estrategia de Participación Ciudadana Sectorial implementada</t>
  </si>
  <si>
    <t>Mide el número de actividades designadas por MinCIT al Instituto, desarrolladas, relacionadas con la estrategia de participación ciudadana sectorial.</t>
  </si>
  <si>
    <t>Documento diagnóstico y matriz de seguimiento a las actividades programadas.</t>
  </si>
  <si>
    <t>OAP / SSMRC</t>
  </si>
  <si>
    <t>SSMRC
*Karon Viviana Romero Jimenez</t>
  </si>
  <si>
    <t>SSMRC / OAP</t>
  </si>
  <si>
    <t>Teniendo en cuenta las mesas de trabajo que se realizaron internas para el objetivo 6 en la cual se convocó a un enlace del Ministerio para la explicación del indicador, este menciona que desde la OAP y enlaces del Ministerio se construirá un documento que se trabajará en línea para sacar el plan de trabajo, diagnostico y las acciones para el cuatrenio. Estaremos atentos desde el INM a que se agenden las mesas de trabajo para dar inicio.</t>
  </si>
  <si>
    <r>
      <rPr>
        <b/>
        <sz val="9"/>
        <color rgb="FF000000"/>
        <rFont val="Arial"/>
        <family val="2"/>
      </rPr>
      <t xml:space="preserve">SSMRC: 
</t>
    </r>
    <r>
      <rPr>
        <sz val="9"/>
        <color rgb="FF000000"/>
        <rFont val="Arial"/>
        <family val="2"/>
      </rPr>
      <t>Teniendo en cuenta las mesas de trabajo que se realizaron internas para el objetivo 6 en la cual se convocó a un enlace del Ministerio para la explicación del indicador, este menciona que desde la OAP y enlaces del Ministerio se construirá un documento que se trabajará en línea para sacar el plan de trabajo, diagnostico y las acciones para el cuatrenio. Estaremos atentos desde el INM a que se agenden las mesas de trabajo para dar inicio.</t>
    </r>
  </si>
  <si>
    <t>6.3 - Servicio Público con Valores como Garante del Logro de los Objetivos Institucionales y la Materialización de la Planeación Estratégica</t>
  </si>
  <si>
    <t>Políticas de Prevención del Daño Antijurídico formuladas</t>
  </si>
  <si>
    <t>Sumatoria de Políticas de Prevención del Daño Antijurídico formuladas</t>
  </si>
  <si>
    <t>Mide la politica formulada en el periodo establecido legalmente. La formulacion de la politica de prevencion del daño antijuridico se debe formular cada 2 años.</t>
  </si>
  <si>
    <t>Politica de prevención del daño antijurídico reportada en el Ekogui</t>
  </si>
  <si>
    <t>Profesional Secretaría General encargado de defensa judicial</t>
  </si>
  <si>
    <t>Bienal (cada 2 años)</t>
  </si>
  <si>
    <t>GDJC - Natalia Ortiz</t>
  </si>
  <si>
    <t>Estrategia 6.3 - Servicio Público con Valores como Garante del Logro de los Objetivos Institucionales y la Materialización de la Planeación Estratégica</t>
  </si>
  <si>
    <t xml:space="preserve">Capacidades del equipo jurídico fortalecidas </t>
  </si>
  <si>
    <t>(Número de capacitaciones desarrolladas / Número de capacitaciones programadas)*100</t>
  </si>
  <si>
    <t>Mide el porcentaje de capacitaciones efectuadas a los profesionales que forman parte del equipo jurídico para mejorar sus capacidades para desarrollo de sus funciones. De acuerdo con el ministerio se suguieren minimo 2 anuales.</t>
  </si>
  <si>
    <t>Lista de asistencia a las capacitaciones</t>
  </si>
  <si>
    <t>Stock</t>
  </si>
  <si>
    <t xml:space="preserve">Talento Humano </t>
  </si>
  <si>
    <t>semestral</t>
  </si>
  <si>
    <t>Se concertó y programó la realización de la Capacitaciones, las cuales se llevarán a cabo en el mes de agosto</t>
  </si>
  <si>
    <r>
      <rPr>
        <sz val="11"/>
        <color rgb="FF000000"/>
        <rFont val="Calibri"/>
        <family val="2"/>
      </rPr>
      <t xml:space="preserve">Se realizaron 2 Capacitaciones en el mes de agosto de 2023, dirigidas a los profesionales de la entidad que forman parte del equipo jurídico, tendientes a mejorar sus capacidades para el desarrollo de sus funciones, así: </t>
    </r>
    <r>
      <rPr>
        <sz val="11"/>
        <color rgb="FF000000"/>
        <rFont val="Arial Narrow"/>
        <family val="2"/>
      </rPr>
      <t>i- Capacitación Derecho de Petición y ii-Capacitación Contrato realidad, ambas llevadas a cabo por parte de la Agencia de Defensa Judicial del Estado.</t>
    </r>
  </si>
  <si>
    <t>Las Capacitaciones programadas fueron realizadas el pasado mes de agosto de 2023.</t>
  </si>
  <si>
    <t>6.5 - Impulsar la Cultura Archivística y el Desarrollo de Estrategias que Permitan Fortalecer las Capacidades para el Adecuado Manejo y Tratamiento de los Archivos</t>
  </si>
  <si>
    <t>Plan de conservación, preservación y difusión del patrimonio documental del sector ejecutado</t>
  </si>
  <si>
    <t>Número de  actividades ejecutadas en el período/ Número de actividades programadas en el período</t>
  </si>
  <si>
    <t xml:space="preserve">Mide la ejecución de las acciones  del plan anual para la difusión y preservación del patrimonio documental del sector </t>
  </si>
  <si>
    <t>Informe Consolidado de las entidades del sector</t>
  </si>
  <si>
    <t>Proceso de Gestión Documental</t>
  </si>
  <si>
    <t xml:space="preserve">Anual </t>
  </si>
  <si>
    <t xml:space="preserve">Sandra Milena Sierra 
Secretaría General </t>
  </si>
  <si>
    <t xml:space="preserve">Secretaría General </t>
  </si>
  <si>
    <t>En el mes de septiembre se reportó ante el ministerio el desarrollo de  actividades encaminadas a la conservación y preservación documental, tales como, transferencias documentales, digitalización de documentos del archivo central, cambio de carpetas y cajas deterioradas, medición de condiciones ambientales, jornada de aseo y desinfección. Dichas actividades se encuentran enmarcadas en el Sistema Integrado de Conservación, Programa de Gestión Documental y Plan Institucional de Archivos.</t>
  </si>
  <si>
    <t>6.6 - Gestión del Conocimiento y la Innovación para Dinamizar el Ciclo de la Política Pública y Promover Buenas Prácticas de Gestión</t>
  </si>
  <si>
    <t>Formato de transferencia del conocimiento implementado</t>
  </si>
  <si>
    <t>(N° de servidores retirados que completan el formato / Total de servidores retirados de cada entidad)*100</t>
  </si>
  <si>
    <t>Mide la cantidad de servidores que en el periodo de  análisis se desvinculan de la entidad y que sobre ellos se diligencia de manera apropiada el formato A-04-F-026-Entrevista  de retiro.</t>
  </si>
  <si>
    <t>Formatos A-04-F-026-Entrevista de retiro, debidamente diligenciado.</t>
  </si>
  <si>
    <t>SG-GTH</t>
  </si>
  <si>
    <t>Omar Mejia</t>
  </si>
  <si>
    <t>Se realizó una mesa de trabajo en donde se identificó que actualmente existen 2 formatos que se usan dentro del procedimiento de desvinculación: A-04-F-15- Acta de entrega de puesto de trabajo y A-04-F-026-Entrevista de retiro, sin embargo se definió que  este último se debe actualizar acorde a lo requerido por  el MinCIT en relación con el Indicador de transferencia conocimiento, para dar cumplimiento a esta actividad,  lo cual se viene desarrollando</t>
  </si>
  <si>
    <t>6.7 - Estructura de Control de la Gestión Eficiente para el Establecimiento de Acciones, Políticas, Métodos, Procedimientos, Mecanismos de Prevención, Verificación y Evaluación en Procura de su Mejoramiento Continuo</t>
  </si>
  <si>
    <t>Entidades del Sector alineadas a la directriz de manejo de imagen y plan de medios de la Presidencia de la República.</t>
  </si>
  <si>
    <t>(Número de boletines, fotonoticias, videos y ruedas de prensa producidos de conformidad con la directriz de presidencia/ Número de boletines, fotonoticias, videos y ruedas de prensa producidos)*100</t>
  </si>
  <si>
    <t>Mide la cantidad de boletines, fotonoticias, videos y ruedas de prensa producidos por el INM de conformidad con la directriz de presidencia</t>
  </si>
  <si>
    <t>Informes con la relación de boletines, fotonoticias, videos y ruedas de prensa producidos por el INM de conformidad con la directriz de presidencia</t>
  </si>
  <si>
    <t>SSMRC:
*Andreal del Pilar García Herreros
*Yeison Alonso Quiroga Moreno</t>
  </si>
  <si>
    <r>
      <rPr>
        <b/>
        <sz val="9"/>
        <color rgb="FF000000"/>
        <rFont val="Arial"/>
        <family val="2"/>
      </rPr>
      <t xml:space="preserve">SSMRC:
</t>
    </r>
    <r>
      <rPr>
        <sz val="9"/>
        <color rgb="FF000000"/>
        <rFont val="Arial"/>
        <family val="2"/>
      </rPr>
      <t xml:space="preserve">Durante el mes de septiembre se realizaron las sigiuentes publicaciones en RRSS como en Página Web (notcia):
En redes sociales Facebook, Twitter, LinkedIn e Instragram duurante el mes se realizarón 78 publicaciones y 6 videos, contenido asociado a temas estrategicos de relacionamiento, participación en eventos externos y la divulgación de servicios.
</t>
    </r>
    <r>
      <rPr>
        <b/>
        <sz val="9"/>
        <color rgb="FF000000"/>
        <rFont val="Arial"/>
        <family val="2"/>
      </rPr>
      <t>Nota:</t>
    </r>
    <r>
      <rPr>
        <sz val="9"/>
        <color rgb="FF000000"/>
        <rFont val="Arial"/>
        <family val="2"/>
      </rPr>
      <t xml:space="preserve"> Se recomienda revisar el indicador, puesto no que es posible realizar una adecuada medición de egagement, debido a que en estos momentos se esta poscionando y fortalecieindo la imagen del INM (misionalidad)
Desde la parte estratégica se busca es el posicionamiento y afianciamiento de marca del INM.</t>
    </r>
  </si>
  <si>
    <t>Plan de acción implementado para el intercambio de información</t>
  </si>
  <si>
    <t>(Numero de acciones ejecutadas/Numero de acciones planeadas) *100</t>
  </si>
  <si>
    <t>Mide el aumento porcentual de las acciones ejecutadas anualmente para dar cumplimiento al plan establecido en el cuatrienio para el intercambio de información.</t>
  </si>
  <si>
    <t>Informe de ejecución del plan de intercambio de información</t>
  </si>
  <si>
    <t>Se incluyó en el Plan de Adquisiones la contratación de un profesional en gobierno digital y profesional desarrollador de apoyo quienes ejecutaran actividades para logro de la acción,</t>
  </si>
  <si>
    <t>No se ejecutaron actividades asociadas.</t>
  </si>
  <si>
    <t>Se identifican actividades para formulación del plan de Intercambio de la información.</t>
  </si>
  <si>
    <t>Se realizan las siguientes actividades previas para cumplimiento de la acción:
1. Contratación de apoyo profesional por medio del contrato 085 de 2023.
2. El 29 de abril se realizó reunión con MINCIT para identificar oportunidades de actualización de Interoperabilidad del buscador de laboratorios BUSCALAB.</t>
  </si>
  <si>
    <t>Se ejecutaron las siguientes actividades para cumplimiento de la acción:
1. Gestión con MINTIC o MINCIT para curso de capacitación en el estándar x-ROAD e instructivos para formar al profesional asignado del INM.
2. Se diligenció matriz de necesidades de interoperabilidad solicitada por MINCIT
3. Reunión de interoperabildiad con el MINCIT el 7 de septiembre.</t>
  </si>
  <si>
    <t>Reportar % de avance. Solicitar soportes. Con cuántas actividades para el cuatrienio participamos nosotros</t>
  </si>
  <si>
    <t>Estrategia 6.7 - Estructura de Control de la Gestión Eficiente para el Establecimiento de Acciones, Políticas, Métodos, Procedimientos, Mecanismos de Prevención, Verificación y Evaluación en Procura de su Mejoramiento Continuo</t>
  </si>
  <si>
    <t xml:space="preserve">Plan de recuperación ante Desastres  (DRP)  Implementado en los servicios de TI críticos </t>
  </si>
  <si>
    <t xml:space="preserve">Cantidad de Plan de recuperación ante Desastres - DRP implemantados </t>
  </si>
  <si>
    <t>Mide la existencia e implementación de un plan de recuperación ante desastre que asegure la continuidad del negocio</t>
  </si>
  <si>
    <t>Informe de pruebas del Plan de recuperación ante Desastres - DRP con los tiempos de recuperación y respuesta.</t>
  </si>
  <si>
    <t>Se incluyó en el Plan de Adquisiones la contratación de un profesional en seguridad de la información idóneo para actualizar y ejecutar el plan de recuperación ante desaste Implementados.</t>
  </si>
  <si>
    <t>Se adjudica el contrato de prestación de servicios No. 054 de 2023 para servicios profesionales de seguridad y privación de la información,</t>
  </si>
  <si>
    <t>Se inicia la actualización de matriz de activos de la información para identificar activos y servicios criticos a los cuales deben priorizar DRP.</t>
  </si>
  <si>
    <t>Se ejecutan las siguientes actividades:
1. Se continúa la actualización de matriz de activos de la información para identificar activos y servicios criticos a los cuales deben priorizar DRP. 
2. Se inicia la actualización de políticas del Manual técnico de seguridad de la información.</t>
  </si>
  <si>
    <t xml:space="preserve">Se ejecutaron las siguientes actividades:
1. Se optimizó el procedimiento de generación de backups E-05-P-014 Generación, Administración y Restauración de Copias de Respaldo de la información, incluyendo políticas de backups y tiempos de retención.
2. Se continúa la actualización de matriz de activos de la información para identificar activos y servicios criticos a los cuales deben priorizar DRP. </t>
  </si>
  <si>
    <t>Se ejecutaron las siguientes actividades:
1. Se establecieron lineamientos para el E-05-I-023 Apagado y Encendido de la Infraestructura de TI.
2. Se aprueba en CIGD No. 10 del 19 de julio la matriz de activos de la información, la cual servirá de base para formulación del Plan de recuperación ante desastres DRP.
3 Se aprueba en CIGD No. 10 del 19 de julio la actualización de políticas del Manual técnico de seguridad de la información.</t>
  </si>
  <si>
    <t>Se inica la actualización e identificación de riesgos de seguridad de la información en los 22 procesos del INM.</t>
  </si>
  <si>
    <t>Se consolida propuesta de actualización de matriz de riesgos de seguridad y privacidad de la información para los 22 procesos del INM, se presentará en próximo CIGD para aprobación.</t>
  </si>
  <si>
    <t>Completar avance cualitativo.
Proponer al MinCIT cambar la meta a %</t>
  </si>
  <si>
    <t>Vulnerabilidades críticas remediadas o solucionadas</t>
  </si>
  <si>
    <t>(Número de vulnerabilidades criticas remediadas / Vulnerabilidades críticas detectadas) *100</t>
  </si>
  <si>
    <t>Mide el aumento porcentual de vulnerabilidades críticas que fueron remediadas en la vigencia.</t>
  </si>
  <si>
    <t>Informe con el registro de vulnerabilidades</t>
  </si>
  <si>
    <t>Se realiza actualización del plan de tratamiento de riesgos de seguridad de la información, aprobado en CIGD No. 5 del 29 de marzo y 4 de abril.</t>
  </si>
  <si>
    <t>Se inicia la actualización de matriz de activos de la información para identificar activos y servicios criticos a los cuales deben priorizar e identificar vulnerabilidades.</t>
  </si>
  <si>
    <t>Se ejecutan las siguientes actividades:
1. Se continúa la actualización de matriz de activos de la información para identificar activos y servicios criticos a los cuales deben priorizar DRP. 
2. Se inicia la actualización de políticas del Manual técnico de seguridad de la información como controles para minimizar vulnerabilidades.</t>
  </si>
  <si>
    <t xml:space="preserve">Se ejecutaron las siguientes actividades:
1. Actualización del procedimiento E-05-P-008 Gestión de incidentes de Seguridad de la Información
2. Se continúa la actualización de matriz de activos de la información para identificar activos y servicios criticos a los cuales deben priorizar DRP. </t>
  </si>
  <si>
    <t>Se ejecutaron las siguientes actividades:
1. Se dio cierre a la vulnerabilidad de autenticación débil en sistema en línea, integrando la autenticación de la agencia digital a la aplicación.
2. Se aprueba en CIGD No. 10 del 19 de julio la matriz de activos de la información, la cual servirá de base para formulación del Plan de recuperación ante desastres DRP.
3 Se aprueba en CIGD No. 10 del 19 de julio la actualización de políticas del Manual técnico de seguridad de la información.</t>
  </si>
  <si>
    <t>Se inicia proyección de estudios previos para contratación de servicios de Ethical Hacking, por medio del cual se identificarán las vulnerabilidades de la infraestructura de TI a partir de pruebas controladas.</t>
  </si>
  <si>
    <t xml:space="preserve">   </t>
  </si>
  <si>
    <t>Completar avance cualitativo.</t>
  </si>
  <si>
    <t>PEI</t>
  </si>
  <si>
    <t>1.Trazabilidad metrológica y posicionamiento nacional e internacional</t>
  </si>
  <si>
    <t xml:space="preserve"> 1.1.Optimizar las CMC propias y/o reconocidas vigentes</t>
  </si>
  <si>
    <t xml:space="preserve"> Número de CMC reconocidas vigentes optimizadas</t>
  </si>
  <si>
    <t>Cantidad de CMC propias y/o reconocidas oprimizadas. (SMF + SMQB)</t>
  </si>
  <si>
    <t>Optimizar: Reducción de incertidumbre de las CMC.
Ampliación en el alcance de las CMC según lineamientos del BIPM. 
Según aplique en cada una de las subdirecciones.</t>
  </si>
  <si>
    <t xml:space="preserve">SMQB: Certificado del MR.(3 entregables- certificados de MR)
SMF: Informe de resultados de optimización de CMC Propia o Reconocida (vía proyecto I+D+i, resultados en nueva comparación internacional, entre otras actividades metrológicas internas). </t>
  </si>
  <si>
    <t>SMF / SMQB</t>
  </si>
  <si>
    <t>SMF. No aplica para el mes de septiembre ya que el sometimiento de las CMC se tiene previsto para el último trimestre del año</t>
  </si>
  <si>
    <t xml:space="preserve"> 1.2.Someter a reconocimiento nuevas CMC asociadas a nuevas magnitudes o mensurandos o método de medición</t>
  </si>
  <si>
    <t>Número de nuevas CMC sometidas a reconocimiento asociadas a nuevas magnitudes / mensurandos o  método de medición</t>
  </si>
  <si>
    <t>Cantidad de CMC sometidas SMF + SMQB)</t>
  </si>
  <si>
    <t>Se inlcuye magnitudes sometidas vigentes o  nuevas magnitudes o mensurandos o método de medición.</t>
  </si>
  <si>
    <t xml:space="preserve">Informes de QSTF, radicación en KCDB, evaluacion intraregional e intergional, publicación en KCDB - BIPM </t>
  </si>
  <si>
    <t>3.Fortalecer la participacion y liderazgo en escenarios internacionales</t>
  </si>
  <si>
    <t>3. Número de participaciones en escenarios internacionales.</t>
  </si>
  <si>
    <t>Cantidad de prticipaciones en comites y grupos de trabajo insternacionales</t>
  </si>
  <si>
    <t>Se entiende por participación actividades que generan aporte por parte del INM en estos escenarios (comités, grupos de trabajo regionaes, cooperaciones internacionales etc.)</t>
  </si>
  <si>
    <t>Informe ejecutivo que soporte la participación activa por parte del INM. Este informe puede incuir anexos.</t>
  </si>
  <si>
    <t>Se entrega el informe de participación en la reunión
del Grupo de Trabajo de Análisis de
Superficies (SAWG) del Comité
Consultivo de Cantidad de Materia
(CCQM)
Se entrega informe de reunion  CCQM-OAWG</t>
  </si>
  <si>
    <t xml:space="preserve">Se entrega informe técnico de reuniones
CCQM-Organic Análisis Working Group (OAWG) </t>
  </si>
  <si>
    <t>Se entrega el informe de asistencia a la reunión del SIM - CMWG8</t>
  </si>
  <si>
    <t>SMF. Participación del Laboratorio de  Tiempo y Frecuencia en  Caburek y de Densidad en GQSP (Laboratorios Esbeltos). 
Soporte: informes que soportan la participación de los laboratorios en estos trabajos</t>
  </si>
  <si>
    <t>Participación en comparaciones clave y suplementarias que apoyen mediciones en un sector productivo, iniciadas.</t>
  </si>
  <si>
    <t>Número de comparaciones claves suplementarias que impactan un sector productivo.</t>
  </si>
  <si>
    <t>Suma de comparaciones clave, suplementarias, pilotos o bilaterales, que apoyen mediciones en un sector productivo, iniciadas.</t>
  </si>
  <si>
    <t>Se refiere a hacer parte de la lista de participantes de comparaciones clave, suplementarias, pilotos o bilaterales, que apoyen mediciones en un sector productivo.</t>
  </si>
  <si>
    <t xml:space="preserve">Protocolo de comparación.
o
Informe o certificado de resultados de medición. </t>
  </si>
  <si>
    <t>Se entrega informe de resultados de la comparación CCQM K181</t>
  </si>
  <si>
    <t>SMF.Participacion en 4 comparaciones de los laboratorios de Fuerza (2 Suplementarias y 1 clave), y Potencia y Energía (1 Suplementaria). Soporte: Protocolos técnicos subidos en la pagina del KCDB.</t>
  </si>
  <si>
    <t>2. Metrología para las apuestas productivas</t>
  </si>
  <si>
    <t>Fortalecer el relacionamiento con el sector productivo a través de la RCM.</t>
  </si>
  <si>
    <t>Documentos técnicos atendiendo necesidades identificadas en los Grupos Técnicos de Trabajo - GTT o Grupos Técnicos por Magnitud - GTM de la RCM</t>
  </si>
  <si>
    <t>∑ (Sumatoria de guías y/u otros documentos que vinculen temas de metrología que atiendan las necesidades de los GTT y GTM</t>
  </si>
  <si>
    <t>Mide la cantidad de guías y/o otros documentos que atiendan necesidades identificadas en las GTT y GTM de la RCM</t>
  </si>
  <si>
    <t>Guías y/u otros documentos que atiendan necesidades identificadas en las GTT y GTM de la RCM</t>
  </si>
  <si>
    <t>Indicadores de producto</t>
  </si>
  <si>
    <t>SSMRC / SMF / SMQ</t>
  </si>
  <si>
    <t>SSMRC:
*Diego Alejandro Martinez Ríos</t>
  </si>
  <si>
    <r>
      <rPr>
        <sz val="9"/>
        <color rgb="FF000000"/>
        <rFont val="Arial"/>
        <family val="2"/>
      </rPr>
      <t xml:space="preserve">1- Se publicó el documento técnico "Validación de métodos en análisis químico cuantitativo" que fue desarrollado en el marco del GTT Metrología Química. Este documento fue publicado en el mes de Abril. El enlace de acceso al documento es:                                                                                                                 </t>
    </r>
    <r>
      <rPr>
        <sz val="9"/>
        <color rgb="FF4F81BD"/>
        <rFont val="Arial"/>
        <family val="2"/>
      </rPr>
      <t xml:space="preserve">https://inm.gov.co/web/wp-content/uploads/2023/05/Guia_ValidacionMetodosAnalisisQuimicoCuantitativo-16.pdf                                                                                            </t>
    </r>
  </si>
  <si>
    <t xml:space="preserve">* Se tiene el documento de </t>
  </si>
  <si>
    <t>3. Metrología para los territorios</t>
  </si>
  <si>
    <t>Generar espacios de participacion las regiones alrededor de iniciativas para el desarrollo economico y la competitividad</t>
  </si>
  <si>
    <t>Cantidad de iniciativas con impacto en las regiones en temas relacionados desarrollo economico y competitividad</t>
  </si>
  <si>
    <t>∑ (Número de iniciativas con impacto en las regiones en temas relacionados desarrollo economico y competitividad)</t>
  </si>
  <si>
    <t>Actividades desarrolladas con impacto en las regiones en temas relacionados desarrollo economico y competitividad relacionadas con metrología.
Actividades: Charlas técnicas enfocadas en la región, acciones en marco de proyectos de coorperación, servicios/formaciones metrológicos en las regiones.</t>
  </si>
  <si>
    <t>Informe en donde se evidencie la ejecución de actividades con impacto en las regiones en temas relacionados desarrollo economico y competitividad relacionadas con metrología</t>
  </si>
  <si>
    <t>SSMRC:
*Luis Felipe Hernandez Zambrano
SMF
 SMQB</t>
  </si>
  <si>
    <r>
      <rPr>
        <b/>
        <sz val="9"/>
        <color rgb="FF000000"/>
        <rFont val="Arial"/>
        <family val="2"/>
      </rPr>
      <t xml:space="preserve">SSMRC:
</t>
    </r>
    <r>
      <rPr>
        <sz val="9"/>
        <color rgb="FF000000"/>
        <rFont val="Arial"/>
        <family val="2"/>
      </rPr>
      <t>Se propone como reporte de este indicador el Informe fase 3 de la Metodología de Identificación de Brechas Metrológicas en una región priorizada en el cual se desarrollan actividades y talleres con actores de las regiones priorizadas para la priorización de los problemas metrológicos una vez socializada la información obtenida en las fases anteriores de la metodología. Para la presente vigencia este informe se obtendra en el mes de diciembre.</t>
    </r>
  </si>
  <si>
    <t>4. Servicios metrológicos basados en el conocimiento.</t>
  </si>
  <si>
    <t xml:space="preserve">Desarrollar actividades ACTI que respondan a necesidades en materia de metrología científica con otros centros de investigación, universidades, entre otros </t>
  </si>
  <si>
    <t xml:space="preserve">Actividades ACTI nuevos desarrollados con otros centros de investigación, universidades, entre otros </t>
  </si>
  <si>
    <t>∑ (Número de actividades de ACTI desarrolladas con otros centros de investigación, universidades, entre otros )</t>
  </si>
  <si>
    <t>Se entienden por actividades de CTI (Ciencia Tecnología e Innovación) aquellas que tengan que ver con: Generación de nuevo conocimiento, desarrollo tecnológico e innovación, apropiación social del conocimiento y divulgación publica de la ciencia y la formulación de recurso humano para la CTel. (Ej. Artículos de investigación -A1, A2, B, C y D- en los que participa el INM, informes de las comparaciones claves o suplementarias; Notas científicas -A1, A2, B, C y D-, guías, notas técnicas, estudios de identificación de brechas, informes de ensayo de aptitud; Productos tecnológicos certificados o validados, materiales de referencia certificados, informes de validación de métodos; Participación en normas o reglamentos técnicos, regulaciones, normas, o legislaciones. Procesos de apropiación social del conocimiento, seminarios realizados de divulgación; Divulgación Pública de la CTeI -Día Mundial de la Metrología y Metrocol-; Direcciones de Trabajo de grado de maestría, direcciones de Trabajo de pregrado, proyectos de Investigación, desarrollo e Innovación -ID+I-; Apoyos a la creación de programas y cursos de formación de investigadores). Todas estas actividades deben ser desarrolladas con otros centros de investigación, universidades, entre otros.</t>
  </si>
  <si>
    <t>Productos relacionados con los convenios con los que cuenta en instituto</t>
  </si>
  <si>
    <r>
      <rPr>
        <b/>
        <sz val="9"/>
        <color rgb="FF000000"/>
        <rFont val="Arial"/>
        <family val="2"/>
      </rPr>
      <t xml:space="preserve">SSMRC:
</t>
    </r>
    <r>
      <rPr>
        <sz val="9"/>
        <color rgb="FF000000"/>
        <rFont val="Arial"/>
        <family val="2"/>
      </rPr>
      <t xml:space="preserve">Se han realizado los avances relacionados para el Plan Estratégico Sectorial (PES) en los indciadores No. 2. Estudios de Identificación de Brechas y No. 3 eventos INM.
Y en el Plan Estratégico Institucional (PEI) el iindicador del ítem 32 Documentos técnicos atendiendo necesidades. 
</t>
    </r>
  </si>
  <si>
    <t>Mantener la clasificación del grupos de investigación GIMQB reconocido por MinCiencias a partir de la producción estimada relacionada a los lineamientos del modelo de medición</t>
  </si>
  <si>
    <t>Cumplimiento de las actividades/entregables producidos relacionadas al mantenimiento de la categoría A del Grupo de Investigación en Metrología Química y Bioanálisis - GIMQB</t>
  </si>
  <si>
    <t>Mejorar la clasificación del grupo de investigación GIMCI reconocidos por MinCiencias a partir de la producción estimada relacionada a los lineamientos del modelo de medición</t>
  </si>
  <si>
    <t xml:space="preserve">Cumplimiento de actividades/entregables producidos  relacionadas para el reconocimiento categoría B del Grupo de Investigación de Metrología Cientifica e Industrial - GIMCI </t>
  </si>
  <si>
    <t xml:space="preserve">Cantidad de productos articulos (Sometidos o publicados en revistas cientificas), codirecciones (de maestría o pregrado) y eventos cientificos (como ponentes o particpación) </t>
  </si>
  <si>
    <t>Este item es la sumatoria de articulos (Sometidos o publicados en revistas cientificas), codirecciones (de maestría o pregrado) y eventos cientificos (como ponentes o particpación) de  las directricez que da Minciencias para mantener o mejorar la categoria otorgada al grupo de investigación</t>
  </si>
  <si>
    <t>Suma de articulos (Sometidos o publicados en revistas cientificas), codirecciones (de maestría o pregrado) y eventos cientificos (como ponentes o particpación)</t>
  </si>
  <si>
    <t xml:space="preserve"> SMF</t>
  </si>
  <si>
    <t xml:space="preserve">Articulos:
Jorge Galvis: Desarrollo y validación de un método de calibración asequible para superficies de referencia. Sometido. 27 de Julio 2023.
Nelson: Incertidumbre epistémica y aleatoria en soft metrología: una perspectiva desde el aseguramiento de la validez de los resultados. Publicado. Mayo 1 de 2023.
Andres: Implementación de un nuevo sistema
de calibración de termómetros
de contacto por puntos fijos en el
instituto nacional de metrología. Publicado. Febrero 1 de 2023
Caracterización del desempeño de una celda de punto fijo de indio (In) y estimación de incertidumbre de medición debido a la repetibilidad de la transición de fase de solidificación. Publicado. Junio 29 de 2023
Codirecciones: 
De Nelson Bahamon a Jose de la Ossa Alian. Universidad del Atlantico. Fecha de presentacion informe de proyecto. En Curso. Mayo 16 del 2023.
De  Andres Jhovanny Bohorquez a Juan David Hernandez Ramirez. Universidad Nacional. Fecha de acta de sustentacion. Finalizada Mayo 17 de 2023.
Eventos: 
Jóvenes Metrólogos - Jorge Galvis. Julio 27 de 2023.
</t>
  </si>
  <si>
    <t xml:space="preserve"> Mantener el reconocimiento como centro de investigación</t>
  </si>
  <si>
    <t>Cumplimiento de actividades/entregables para el mantenimiento del reconocimiento en MinCiencia</t>
  </si>
  <si>
    <t>∑ (Número de productos obtenidos por los grupos de investigación)</t>
  </si>
  <si>
    <t>Mide el número de productos que pueden ser reconocidos por Minciencias para el reconocimiento del INM como centro de investigación</t>
  </si>
  <si>
    <t>Informe de seguimiento a las ACTI desarrolladas por los grupos de investigación</t>
  </si>
  <si>
    <t>SMQB (GIMQB)/ SMF (GIMCI)</t>
  </si>
  <si>
    <t xml:space="preserve">Número </t>
  </si>
  <si>
    <t>SSMRC:
*Wilson Roberto Baron Cortes 
SMF
SMQ</t>
  </si>
  <si>
    <t>No se tienen avances para registrar en este mes</t>
  </si>
  <si>
    <t>Fortalecer la participación de los colaboradores de las áreas de apoyo en actividades ACTI</t>
  </si>
  <si>
    <t>Número de actividades ACTI en las que participan los colaboradores de las áreas de apoyo</t>
  </si>
  <si>
    <t>∑ (Número de participaciones en las ACTI)</t>
  </si>
  <si>
    <t>Mide la participacion de los colaboradores de las áreas de apoyo en las ACTI
Actividades ACTI: Eventos asociados a actividades metrológicas (Metrocol, Día Mundial de Metrología, etc), Participación de las áreas de apoyo en el EATC.</t>
  </si>
  <si>
    <t>Informe del desarrollo de la ACTI</t>
  </si>
  <si>
    <t>SG/OAP/OIDT</t>
  </si>
  <si>
    <t>Las actividades ACTI programadas y definidas en donde participaran activamente los colaboradores de las áreas de apoyo, seran: i-Actividades en el marco del Dia mundial de la Metrologia, ii- Actividades en el marco del Evento Metrocol y iii-Las actividade derivadas de la participación activa de la Secretaria General a través del profesional designado en las sesiones del Comite Técnico Cientifico.</t>
  </si>
  <si>
    <t>Se llevó a cabo la celebración del Dia Mundial de la Metrologia ( del 22 al 26 de Mayo de 2023), en el marco del SIM,en donde la Secretaria General participa en bridar el apoyo logistico requerido (control  de ingreso y salida, espacios e infraestructura), como tambien la asistencia  a los eventos desarrollados.</t>
  </si>
  <si>
    <t>5. Transformación institucional</t>
  </si>
  <si>
    <t>Mantener el reconocimiento de la Secretaría Distrital de Ambiente PREAD.</t>
  </si>
  <si>
    <t>Participar en el reconocimiento de la Secretaría Distrital de Ambiente PREAD</t>
  </si>
  <si>
    <t>∑ (Número de participaciones en el PREAD)</t>
  </si>
  <si>
    <t>Mide la participación del INM en el Programa de Reconocimiento de Excelencia Ambiental de la Secretaria de Ambiente de Bogotá</t>
  </si>
  <si>
    <t>Cumplimiento a la actividad del Plan de Acción Ambiental, Participación en el Programa de Excelencia Ambiental Distrital de la SDA cuyas evidencias de ejecución son al menos: Radicado de postulación, Datos ambientales cargados en el aplicativo de la SDA, Carta de aceptación al PREAD, Informe de auditoría PREAD y Aprobación en CIGD de la participación</t>
  </si>
  <si>
    <t>Se  tiene previsto la formulacion y  aprobacion del Plan Acción Ambiental 2023.</t>
  </si>
  <si>
    <t>Se  formuló y  aprobó Plan Acción Ambiental 2023, el 27 de marzo de 2023, el cual estable los objetivos,programas, actividades, indicadores y recursos a ejecutar durante la vigencia.
De igual manera se realiza el reporte de indicadores al PREAD y se realiza la postulación del INM al programa.</t>
  </si>
  <si>
    <t>Durante el periodo se contestan requerimientos de información por parte de la SDA sobre el reporte de indicadores en el mes de abril del 2023.</t>
  </si>
  <si>
    <t>Se recibe carta de aceptación de particpación al programa PREAD y se continua trabajando en la preparación para la atención de la Auditoria que se llevara a cabo por parte del SDA.</t>
  </si>
  <si>
    <t>Se continua trabajando en la ejcución del Plan de Acción Ambiental y en la preparación para la atención de la Auditoria que se llevara a cabo por parte del SDA.</t>
  </si>
  <si>
    <t>Se atiendió la ejecución de la auditoría PREAD por parte de la SDA, cuyo resultado presentado en el informe de la misma reporta y confirma tres no conformidades y dos oportunidades de mejora, sobre el cual se establecerá el Plan de Mejoramiento correspondiente.</t>
  </si>
  <si>
    <t>Propiciar una cultura de gestión del cambio para los colaboradores del INM</t>
  </si>
  <si>
    <t>Cantidad de actividades en pro de la generación de una cultura gestión de cambio del INM</t>
  </si>
  <si>
    <t>∑ (Número de actividades ejecutadas en pro de la generación de cultura de la gestión del cambio)</t>
  </si>
  <si>
    <t xml:space="preserve">Mide el fortalecimiento de la cultura através de las actividades realizadas </t>
  </si>
  <si>
    <t>Informe de las actividades realizadas</t>
  </si>
  <si>
    <t>SG (GTH)</t>
  </si>
  <si>
    <t>Desde la Secretaria General y con el liderazgo de Gestion  de Talento humano y las directrices de la Dirección General, se definieron actividades que se ejecutaran en los meses subsiguientes, encaminadas a generar cambios en la cultura de los servidores públicos del INM.</t>
  </si>
  <si>
    <t xml:space="preserve">Se realizó Capacitacion, cuya información se detalla, asi: 
Capacitación “Adaptación al Cambio”
Fecha: junio 20 de 2023
Modalidad: Virtual - Teams
Número de asistentes: cincuenta y nueve (59).
</t>
  </si>
  <si>
    <t>Durante este periodo no se llevo a cabo ninguna actividad relacionada.</t>
  </si>
  <si>
    <t>Implementar la política de gestión del conocimiento para el fortalecimiento de las capacidades y competencia del personal del instituto.</t>
  </si>
  <si>
    <t>Porcentaje de implementación de la política de gestión del conocimiento en el INM</t>
  </si>
  <si>
    <t>∑ (Actividades ejecutadas /Actividades del Programa de implementación)*100</t>
  </si>
  <si>
    <t>Mide el porcetaje de avance de ejecución del programa de implementación (Identificar el estado de implementación,contexto institucional,ruta de implemetación y los recursos diponibles y seguimiento ala implementación)</t>
  </si>
  <si>
    <t>Informe de seguimiento del programa de implementación</t>
  </si>
  <si>
    <t>SG/OAP</t>
  </si>
  <si>
    <t>Para la vigencia 2023, se asigna el liderazgo de la política de Gestión de Conocimiento e Innovación del Modelo Integrado de Planeación y Gestión – MIPG, a la Secretaria General en el área de Talento Humano</t>
  </si>
  <si>
    <r>
      <t xml:space="preserve">En atención a la nueva responsabilidad, se elaboró una propuesta de Plan de Acción para el año 2023, con el fin de,  inicialmente, recopilar y recibir de la Subdirección de Servicios Metrológicos y de Relación con el Ciudadano, los documentos e informes de resultados sobre la adopción e implementación de la Política de Gestión de Conocimiento e Innovación en la Entidad; y, a partir de la información aportada, desarrollar las actividades propuestas por parte de la Secretaria General en lo relacionado con la gestión del conocimiento en materia de Gestión del Talento Humano en el Instituto Nacional de Metrología -  INM, con base en los lineamientos propuestos por la Entidad y los establecidos por el Departamento Administrativo de la Función Pública en la </t>
    </r>
    <r>
      <rPr>
        <i/>
        <sz val="8"/>
        <color rgb="FF000000"/>
        <rFont val="Arial"/>
        <family val="2"/>
      </rPr>
      <t>“Guía para la implementación de la gestión del conocimiento y la innovación en el marco del modelo integrado de planeación y gestión (MIPG)” (Dic. 2020).</t>
    </r>
  </si>
  <si>
    <t>Se elabora Plan de Acción  el cual fue elaborado e incluido en el documento “Plan de Acción – Informe Primer Trimestre” elaborado el 31 de marzo de 2023, por la Profesional Especializada Olga Malagón D.   A partir de dicha propuesta, la Subdirección de Servicios Metrológicos y de Relación con el Ciudadano, programó una reunión para la socialización y entrega de informe de resultados del trabajo realizado para la adopción e implementación de la Política de Gestión de Conocimiento e Innovación durante el periodo 2019 – 2022</t>
  </si>
  <si>
    <t>Desde la Secretaria General y con el liderazgo de Gestion  de Talento humano se avanza en la revisión de los Manuales de Gestión del conocimiento y demás documentación relacionada.</t>
  </si>
  <si>
    <r>
      <rPr>
        <sz val="8"/>
        <color rgb="FF000000"/>
        <rFont val="Arial"/>
        <family val="2"/>
      </rPr>
      <t xml:space="preserve">Se realizo reunión en la sala de juntas de la Dirección General el 11 de mayo de 2022.  En la misma reunión, se compartieron en una carpeta en Drive los documentos y manuales elaborados durante el periodo mencionado.  </t>
    </r>
    <r>
      <rPr>
        <sz val="8"/>
        <color rgb="FF333333"/>
        <rFont val="Arial"/>
        <family val="2"/>
      </rPr>
      <t xml:space="preserve">Cabe resaltar que la Entidad cuenta a la fecha con un “Manual de Gestión de Conocimiento e Innovación” identificado en la plataforma </t>
    </r>
    <r>
      <rPr>
        <i/>
        <sz val="8"/>
        <color rgb="FF333333"/>
        <rFont val="Arial"/>
        <family val="2"/>
      </rPr>
      <t xml:space="preserve">Isolución </t>
    </r>
    <r>
      <rPr>
        <sz val="8"/>
        <color rgb="FF333333"/>
        <rFont val="Arial"/>
        <family val="2"/>
      </rPr>
      <t xml:space="preserve">con el código M-07-M-001 de junio 10 de 2021 en versión 1.  Adicionalmente, el Profesional Especializado Alexander Martínez López, elaboró otro proyecto de </t>
    </r>
    <r>
      <rPr>
        <i/>
        <sz val="8"/>
        <color rgb="FF000000"/>
        <rFont val="Arial"/>
        <family val="2"/>
      </rPr>
      <t>Manual de Gestión del Conocimiento y la Innovación</t>
    </r>
    <r>
      <rPr>
        <sz val="8"/>
        <color rgb="FF000000"/>
        <rFont val="Arial"/>
        <family val="2"/>
      </rPr>
      <t>.</t>
    </r>
  </si>
  <si>
    <t>La Oficina Asesora de Planeacion presentó a finales del mes de septiembre al  profesional experto Dr. Mauricio Mideros, con quien se suscribira contrato con el INM para el acompañamiento y quien prestará sus servicios para apoyar la implementación de la política MIPG relaciona a la gestión del conocimiento.Se obtendrá de este servicio, un diagnostico de la política y  una hoja de ruta de la misma.</t>
  </si>
  <si>
    <t>Definir e implementar estrategias de comunicación que permitan el posicionamiento institucional en los grupos de valor.</t>
  </si>
  <si>
    <t>Porcentaje de ejecución de las actividades del plan estratégico de comunicaciones implementadas para el posicionamiento en los grupos de valor</t>
  </si>
  <si>
    <t xml:space="preserve">∑ (Número de Planes Estratégicos de Comunicaciones realizados anualmente en el INM) / </t>
  </si>
  <si>
    <t xml:space="preserve">Desarrollo del Plan Estratégico de Comunicaciones que permita observar las actividades de estratégia y marca por medio de las que se posicionará al INM anualmente. </t>
  </si>
  <si>
    <t>Plan Estratégico de Comunicaciones</t>
  </si>
  <si>
    <t>Indicadores de resultado</t>
  </si>
  <si>
    <r>
      <rPr>
        <b/>
        <sz val="9"/>
        <color rgb="FF000000"/>
        <rFont val="Arial"/>
        <family val="2"/>
      </rPr>
      <t xml:space="preserve">SSMRC:
</t>
    </r>
    <r>
      <rPr>
        <sz val="9"/>
        <color rgb="FF000000"/>
        <rFont val="Arial"/>
        <family val="2"/>
      </rPr>
      <t xml:space="preserve">El plan estratégico del INM ha tenido los siguientes avances:
* La estrategia está planteada con una mirada de mercadeo y de comunicaciones a nivel táctico. 
* Se presentó en primera instancia a la Directora en el mes Julio, donde hubo algunos ajustes. Solicitando una reunión con Laura Rivera y Erika Pedraza. 
* Afinales de julio a principios de agosto, nos reunimos con Laura Rivera y Erika Pedraza, donde surtió otros ajustes más visuales que de fondo de la propuesta planteada. 
* En el mes de Octubre, generado una reunión con Laura con el propósito de mostrar un panorama más general y estratégico y vincularlo a la estartégia de PEI, con el propósito de plantear un cronograma de evaluación.
* Se espera en la tercer semana del mes de octubre realizar la presentación de la propuesta de la estrategia ajustada a la Directora. 
</t>
    </r>
  </si>
  <si>
    <t xml:space="preserve">Implementar iniciativas para adoptar nuevas tecnologías en los procesos del instituto </t>
  </si>
  <si>
    <t>Número de iniciativas implementadas para automatización de procesos</t>
  </si>
  <si>
    <t xml:space="preserve">Número de iniciativas implementadas para adoptar nuevas tecnologías en los procesos del instituto </t>
  </si>
  <si>
    <t>Mide la cantidad de iniciativas nuevas implementadas en los procesos donde se adopten nuevas tecnologías como software o hardware o sus combinaciones</t>
  </si>
  <si>
    <t>Informe de ejecución de la iniciativa</t>
  </si>
  <si>
    <t>Se incluyó y priorizó dentro del plan de adquisiciones las siguientes necesidades de contratación:
1. Compra de software y hardware para automatización de los sistemas de las áreas.
2. Tres apoyos profesionales para el desarrollo de software y automatización de procesos.
3. Una solución de servicios microsoft.</t>
  </si>
  <si>
    <t xml:space="preserve">
Se realizo la contratación de dos profesionales para el desarrollo software y hardware mediante los contratos 080 y 081 de 2023 cuyos objetos son:
1. Contrato 081: Contratar la prestación de servicios profesionales para apoyar el desarrollo de proyectos de automatización relacionados con actualización y soporte de hardware y software, desarrollo de aplicativos para adquisición de datos de medición del instituto nacional de metrología-INM.
2. Contrato 080: Contratar la prestación de servicios profesionales para apoyar el desarrollo e implementación de plataformas personalizadas dentro de los procesos de medición y calibración, relacionados con el tratamiento y presentación de datos de medición que requiere el instituto nacional de metrología-INM.</t>
  </si>
  <si>
    <t>Se ejecutan las siguientes actividades:
1. Se realiza contratación de profesional para el desarrollo de software, contrato No. 085 de 2023.
2. Se inicia la estructuración de estudios previos para la adquisición de productos y migración de correo electrónico a microsoft.</t>
  </si>
  <si>
    <t>Se ejecutan las siguientes actividades:
1. Se realiza inclusión en el plan de adquisiciones de necesidad de adquirir una solución para el inventario de la entidad.
2. Se inicia la estructuración de estudios previos para la adquisición de solución de inventarios y migración de correo electrónico a microsoft.</t>
  </si>
  <si>
    <t>Se ejecutaron las siguientes actividades:
1. Se adjundica Orden De Compra 111704 NOVASOFT para compra de solución de inventarios e inicia ejecución.
2. Estructuración de gestión del cambio para implementación de migración a microsoft.</t>
  </si>
  <si>
    <t>Se ejecutan las siguientes actividades:
1. Se adjudico Orden De Compra 112773 Microsoft para migración de correo electrónico y office y se inicia ejecución.
2. Se continua con la implementación de la solución de inventarios.</t>
  </si>
  <si>
    <t>Se ejecutan las siguientes actividades.
1. Se inicia implementación de la migración a microsoft, se realizan seguimientos por parte del supervisor del contrato.
2. Se continua con la implementación de la solución de inventarios, se realizan seguimientos por parte del supervisor del contrato.</t>
  </si>
  <si>
    <t>Se ejecutan las siguientes actividades.
1. Se ejecutan las ultimas actividades de ejecución del contrato de migración a microsoft concerniente a capacitaciones.
2. Se continua con la implementación de la solución de inventarios.
3. Se ejecuta la iniciativa denominada: Taller Programación en software libre Python enfocado a la adquisicion de datos de medicion</t>
  </si>
  <si>
    <t>OID</t>
  </si>
  <si>
    <t>i</t>
  </si>
  <si>
    <t>SEGUIMIENTO AL PLAN DE ACCIÓN ANUAL - VIGENCIA 2023</t>
  </si>
  <si>
    <t>Participar en la Conferencia General de Pesas y Medidas del BIPM - CGPM</t>
  </si>
  <si>
    <t>Evidencia de participación y socializacion a las partes interesadas.</t>
  </si>
  <si>
    <t>Implementar las políticas del Modelo Integrado de Planeación y Gestión relacionadas con la SG	Consolidado de evidencias para cada actividad dentro de las respectivas oportunidades de mejora para cada política registradas en Isolucion (Política de Defensa jurídica)</t>
  </si>
  <si>
    <t>Consolidado de evidencias para cada actividad dentro de las respectivas oportunidades de mejora para cada política registradas en Isolucion</t>
  </si>
  <si>
    <t>Se dio cumplimiento en el primer trimestre al consolidado de evidencias para cada actividad dentro de las respectivas oportunidades de mejora para cada política registradas en Isolucion</t>
  </si>
  <si>
    <t>Matriz de seguimiento al plan con soportes asociados a cada actividad.</t>
  </si>
  <si>
    <t>Se reporta el Seguimiento de avance con las evidencias de las actividades plasmadas en el plan para la vigencia</t>
  </si>
  <si>
    <t>Reporte de seguimiento del plan.</t>
  </si>
  <si>
    <t>Ejecutar Plan Institucional de Capacitación</t>
  </si>
  <si>
    <t>Se reporta el Seguimiento de avance con las evidencias de las actividades plasmadas en el plan para la vigencia, se notifica que de 14 capacitaciones planteadas se desarrollarion 11 asi mismo mencionan que se realizaron 16 actividades adicionales a las plantedas en el PIC</t>
  </si>
  <si>
    <t>Se reporta el seguimiento de avance con las evidencias de las actividades plasmadas en el plan para la vigencia, se notifica que de 3 capacitaciones planteadas se desarrollarion 4.</t>
  </si>
  <si>
    <t>Se reporta el seguimiento de avance con las evidencias de las actividades plasmadas en el plan para la vigencia, se notifica que de 5 capacitaciones planteadas se desarrollarion 11, adelantando asi, parte de las capacitaciones programadas para el mes de septiembre.</t>
  </si>
  <si>
    <t>Se reporta el seguimiento de avance con las evidencias de las actividades plasmadas en el plan para la vigencia, se notifica que de 5 capacitaciones planteadas se desarrollarion 11, adelantando asi, parte de las capacitaciones programadas para los siguientes meses,asi mismo notificamos que  3 capacitaciones de acuerdo a directrices no se tienen en cuenta para el PIC 2023 y una capacitacion se aplazó para el IV trimestre.</t>
  </si>
  <si>
    <t>Se reporta el Seguimiento de avance con las evidencias de las actividades plasmadas en el plan para la vigencia, de las dos acticidades programadas se ejecuto 1 debido a agenda del proveedor, la actividad pendiente quedó programada para el mes de Septiembre.</t>
  </si>
  <si>
    <t>Debido a agendas con el proveedor no fue posible desarrollar las actividades programadas para el mes de Agosto. quedando asi reprogramadas para el  mes de Septiembre.</t>
  </si>
  <si>
    <t>Se reporta el Seguimiento de avance con las evidencias de las actividades plasmadas en el plan para la vigencia, de las dos actividades programadas se ejecutaron 6 debido a que se ejecutaron actividades pendientes de los meses anteriores.</t>
  </si>
  <si>
    <t>Implementar las políticas del Modelo Integrado de Planeación y Gestión relacionadas con la SG</t>
  </si>
  <si>
    <t>Desarrollar las actividades establecidas para la implementación de Gestión del Conocimiento liderado por Talento Humano</t>
  </si>
  <si>
    <t>Seguimiento de avance con las evidencias de las actividades plasmadas en el plan para la vigencia</t>
  </si>
  <si>
    <t xml:space="preserve">Se posterga la  entrega de la informacion por que la fecha no se cuenta con ningún Plan ni definición de acciones, que permitan evidenciar el avance de la Entidad en relación con la Política de Gestión de Conocimiento e Innovación.  
</t>
  </si>
  <si>
    <t>Evidencias de las actividades plasmadas en el plan para la vigencia</t>
  </si>
  <si>
    <t>Se reportan  las Evidencias de  actividades plasmadas en el plan para la vigencia</t>
  </si>
  <si>
    <t>Se reportan los seguimiento de avance con las evidencias de las actividades plasmadas en el plan para la vigencia.</t>
  </si>
  <si>
    <t>Ejecutar las actividades programadas en el Plan Anual de Seguridad y Salud en el Trabajo</t>
  </si>
  <si>
    <t>De acuerdo con la información y evidencias aportadas se observa el cumplimento del 100% de las actividades durante el primer trimestre del año 2023</t>
  </si>
  <si>
    <t>Aplicacar bateria de riesgo psicosocial: No se ejecuto en el mes de Julio sin embargo ya se esta gestionando por el contrato N°006 de 2023 justificando el anexo aplicacion de bateria de riesgo psicosocial.
Gestionar el desarrollo de simulacro en atención de emergencias: Se envio el borrador del Guion al profesional encargado del sistema de gestion ambiental para que sea revisado y aprobado.
Diseñar y formalizar el PVE para el cuidado Visual con el SGI: Se esta gestinando por medio de la ARL un profesional que pueda brindar el acompañamiento para el desarrollo de dicho documento.</t>
  </si>
  <si>
    <t>1. Se solicitó a la ARL Positiva la creación del PVE para el cuidado Auditivo a traves de correo electrónico, para lo cual se programó una mesa de trabajo para el día 7 de septiembre de manera virtual, en la cual se realizará aclaració de la docuemntación requerida por parte del intermediario que usará como insumo para la creación del mismo.
2. Se asistio como invitado a la reunión mensual del COPASST realizada el 30 de agosto, donde se socializan los indicadores del mes inmediatamente anterior y se pactaron compromisos:
Socializar y realizar jornada de aseo
Entregar el informe del segundo trimestre
Verificar el acceso a las carpetas del COPASST.
Inspección trimestral del 18 al 22 de sep.
3.Se realiza registro en la base de datos creada para seguimiento a la afiliación al sistegama general de riesgos laborales y se descarga a la carpeta archivo de certificación de afiliación.
4. Se cuenta con un documento en ISOLUCIÓN con Código: A-05-P-011 "PROCEDIMIENTO 
DETERMINACIÓN Y SEGUIMIENTO DE CRITERIOS AMBIENTALES Y DE SST PARA LA ADQUISICIÓN DE PRODUCTOS Y SERVICIOS" nos encontramos a la espera de reunión con OAP para revisarlo y actualizarlo.
5. La funcionaria Ana Marcela Ruiz Montilla remitió el borrador de la nueva versión del formato de inventario de reactivos del INM al cual se hace la recomendación de incluir si se posee la hoja de seguridad.  
6. Teniendo en cuenta el plan anual de capacitaciones establecido en el sistema de gestión de seguridad y salud en el trabajo, para el segundo trimestre se ejecutaron las siguientes capacitaciones:
-Riesgo de la exposición a radiación realizada el 2023/08/28.
-Patologías osteomusculares realizada el 2023/08/31.
-Patologías visuales realizada el 2023/08/25.
-Covid realizada el 2023/08/31.</t>
  </si>
  <si>
    <t xml:space="preserve">1. Se realizó revisión de la matriz IPEVR para verificar si era necesaria su actualización con respecto al PESV y demás riesgos, pero no fue necesaria su actualización.
2. Se revisó la matriz de EPP y no se evidencia la necesidad de actualización.
3. Desde el área de SST se asistión como invitadas a la reunión mensual del COPASST realizada el 2023/09/26, donde se les realizó seguimiento, orientación y se pactaron los siguientes compromisos:
-realizar pieza on relación a enfermedades osteomusculares a cargo de Claudia Patricia Tere.
-Realizar entrega del segundo informe trimestral para el 20323/09/29.
-Entrega del Tercer informe trimestral para el 2032/10/13.
Se realiza programación para la reunión mensual del mes de octubre.
4. Durante el tercer trimestre se realiza reunión el día 2023/09/28 en la cual se trataron los siguientes temas:
-Protocolo de acoso laboral.
-Convocatoria de dos integrantes para completar el COCOLAB.
-Socialización por parte del COCOLAB del informe trimestral.
5.Se realiza registro en la base de datos creada por seguimiento a la afiliación al SGRL y se descarga a la carpeta respectiva el archivo de certificación de la afilición.
6.Se realizaron mesas de trabajo con el enlace de calidad para abordar temas relacionados con riesgos y oportunidades de mejoradel SG- SST en las siguientes fechas:
-2023/09/11
-2023/09/12
-2023/09/14
-2023/09/19
7.Dentro de las inspecciones del COPASST se verifican el estado de las luminarias y se reportan a servicios administrativos
8. Se realizaron cinco capacitaciones para el mes de septiembre:
-Primeros auxilios psicológicos Jue 28/09/2023, 'de' 14:00 a 15:00
-Enfermedades relacionadas con el sistema auditivo y Afectación de la voz Mar 19/09/2023, 'de' 10:00 a 11:00
 Pausas activas en los puestos de trabajo  Jue 21/09/2023, 'de' 10:00 a 11:00
Taller en manejo y resolución de conflictos, Funciones y responsabilidades (PIC INSTITUCIONAL Jue 14/09/2023, 'de' 10:00 a 11:00
Comunicación Asertiva (PIC INSTITUCIONAL):  6 de septiembre (9 am a 10 am)
</t>
  </si>
  <si>
    <t>Realizar seguimiento a los rubros de Austeridad del Gasto</t>
  </si>
  <si>
    <t>Se remite archivo "06 Matriz Seguimiento y Reporte de Austeridad JUNIO" en el cual se registran los pagos por conceptos de austeridad del gasto.</t>
  </si>
  <si>
    <t>Se remite archivo "06 Matriz Seguimiento y Reporte de Austeridad SEPTIEMBRE" en el cual se registran los pagos por conceptos de austeridad del gasto.</t>
  </si>
  <si>
    <t>Realizar seguimeinto al Plan Anual de Adquisiciones</t>
  </si>
  <si>
    <t xml:space="preserve">Al hacerle seguimiento al Plan anual de adquisiciones, se encontró que el porcentaje de cumplimiento del mes de Enero  para la SMF fue del 10%, SMQB fue del 50%, OIDT fue del 100%, SSMR 40% y Secretaría General 35%, dando un total del cumplimiento del 45%.
Los soportes se encuentran en la carpeta compartida
</t>
  </si>
  <si>
    <t xml:space="preserve">Al hacerle seguimiento al Plan anual de adquisiciones , se encontró que el porcentaje de cumplimiento del mes de febrero para la SMF fue del 0%, SMQB fue del 20%, OIDT fue del 0%, SSMRC 10% y Secretaría General 0%, dando un total del cumplimiento del 33%.
Los soportes se encuentran en la carpeta compartida
</t>
  </si>
  <si>
    <t xml:space="preserve">Al hacerle seguimiento al Plan anual de adquisiciones, se encontró que el porcentaje de cumplimiento del mes de Marzo para la SMF fue del 100%, SMQB fue del 10%, OIDT fue del 77%, SSMRC 80% y Secretaría General 50%, dando un total del cumplimiento del 58%.
Los soportes se encuentran en la carpeta compartida
</t>
  </si>
  <si>
    <t xml:space="preserve">Al hacerle seguimiento al Plan anual de adquisiciones, se encontró que el porcentaje de cumplimiento del mes de Abril para SMQB fue del 50%, OIDT fue del 25%, SSMRC 25%. OAP 33.33% y Secretaría General 100%, dando un total del cumplimiento del 42,8%.
Los soportes se encuentran en la carpeta compartida
</t>
  </si>
  <si>
    <t>"Al hacerle seguimiento al Plan anual de adquisiciones, se encontró que el porcentaje de cumplimiento del mes de Mayo para SMQB fue del 55.81%, OIDT fue del 71.88%, SSMRC 48.65%. OAP 12.5% y Secretaría General 53.06%, dando un total del cumplimiento del 45.83%
Los soportes se encuentran en la carpeta compartida
"</t>
  </si>
  <si>
    <t>"Al hacerle seguimiento al Plan anual de adquisiciones, se encontró que el porcentaje de cumplimiento del mes de Junio para SMQB fue del 75%, OIDT fue del 75%, Secretaría General 66,66%, SMF fue del 100% dando un total del cumplimiento del 79,16%
Los soportes se encuentran en la carpeta compartida
"</t>
  </si>
  <si>
    <t>"Al hacerle seguimiento al Plan anual de adquisiciones, se encontró que el porcentaje de cumplimiento del mes de Julio para SMQB fue del 100%, OIDT fue del 100%, Secretaría General 100%, SMF fue del 85%, SSMRC 100% dando un total del cumplimiento del 97%
Los soportes se encuentran en la carpeta compartida
"</t>
  </si>
  <si>
    <t xml:space="preserve">Al hacer el seguimiento al Plan anual de adquisiciones, se encontró que el porcentaje de cumplimiento del mes de Agosto para SMQB fue de 81,82%, OIDT fue del 50%, Secretaría General 100%, SMF fue del 7143%, SSMRC fue del 100% dando un total del cumplimiento del 72,71%
Los soportes se encuentran en la carpeta compartida
</t>
  </si>
  <si>
    <t xml:space="preserve">Al hacer el seguimiento al Plan anual de adquisiciones, se encontró que el porcentaje de cumplimiento del mes de septimbre para SMQB fue de 100%, OIDT fue del 75%, Secretaría General 100%, SMF fue del 63%, SSMRC fue del 100%. OAP fue del 22,22%  dando un total del cumplimiento del 76,5%,Los soportes se encuentran en la carpeta compartida.
</t>
  </si>
  <si>
    <t>Realizar seguimiento del estado del proceso de reconocimiento de las CMC actuales y toma de decisiones respecto a las ampliaciones o reducciones de las mismas</t>
  </si>
  <si>
    <t>Se anexan fotografias como evidencia de la representacion del INM ante el QSTF del Sistema Interamericano de Metrología, se espera la entrega del acta de reunion por parte del QSTF.</t>
  </si>
  <si>
    <t>Se reporta el avance de las Capacidades de Medición y Calibración (CMC) nuevas reconocidas por la Oficina Internacional de Pesas y Medidas (BIPM)  publicadas en la KCDB, en agua dulce en sodio, potasio, magnesio, niquel, hierro, zinc, calcio.</t>
  </si>
  <si>
    <t>Certificado de aprobación</t>
  </si>
  <si>
    <t xml:space="preserve">El 23 de junio se recibe por parte de el secretario del QSTF Andrew Conn los certificados de aprobacion del SIG que soporta las CMC de Temperatura, humedad, tiempo, frecuencia,par torsional, pH y conductividad electrolitica </t>
  </si>
  <si>
    <t>Programa aprobado por Comité Institucional de Coordinación de Control Interno (CICCI)</t>
  </si>
  <si>
    <t xml:space="preserve">Se realizo la presentacion ante el Comite institucional de Control, Interno (CICI) del Programa de auditorias aprobado en el acta del CICCI #5 realizado el 2023-03-30  </t>
  </si>
  <si>
    <t>Presentación al Comite institucional de gestion y desempeño (CIGD) y al Comité institucional de Control Interno (CICCI) el seguimiento trimestral</t>
  </si>
  <si>
    <t>Se realizo la presentación en el CIGD#4 el 2023-02-09 y al Comité de Coordinacion y Control Interno el seguimiento trimestral del plan de accion dentro de el los planes institucionales con porcentajes de  cumplimiento en los compromisos adquiridos en el trimestre.</t>
  </si>
  <si>
    <t>Se realizo la presentación en el CIGD#10 realizado el 2023-07-18 y al Comité de Coordinacion y Control Interno el seguimiento trimestral del plan de accion dentro de el los planes institucionales con porcentajes de  cumplimiento en los compromisos adquiridos en el trimestre.</t>
  </si>
  <si>
    <t>Actualización procedimiento de proyectos de inversion acorde a los nuevos lineamientos manuales y plataformas de inevrsion publica del DNP</t>
  </si>
  <si>
    <t>Se posterga la  entrega de la informacion por que la fecha no se cuenta con los nuevos lineamientos en los  manuales de DNP.</t>
  </si>
  <si>
    <t>Se presento en el CIGD el seguimientos cuatrimestal al cumplimiento de riesgos de procesos y de corrupción.</t>
  </si>
  <si>
    <t>Se realizo ante los comite de control interno y gestion del desempeño CIGD # 7 el  2023-05-18 la presentación  del seguimiento cuatrimestral de los riesgos asociados al sistema integrado de gestion del instituto.</t>
  </si>
  <si>
    <t>Se realizo ante los comite de control interno y gestion del desempeño CIGD # 14 el  2023-10-05 la presentación  del seguimiento cuatrimestral de los riesgos asociados al sistema integrado de gestion del instituto.</t>
  </si>
  <si>
    <t>Se realizo Presentación al CIGD y al Comité de Control Interno del seguimiento trimestralel  al cumplimiento de los planes de mejora, indicadores</t>
  </si>
  <si>
    <t>Se realizo presentación al CIGD #4 del 2023-02-09 y al Comité de Coordinacion y Control Interno del seguimiento trimestral de los planes de mejora e indicadores.</t>
  </si>
  <si>
    <t xml:space="preserve">Se realiza socializacion ante  la Alta Dirección el seguimiento al cumplimiento de los planes de mejora, indicadores en el CIGD# 10 realizado el 18/07/2023 y en conjunto con el Comité de Coordinacion y Control Interno </t>
  </si>
  <si>
    <t>Se realiza ante el CIGD la socializacion  del estado de operación del aplicativo de Isolución.</t>
  </si>
  <si>
    <t>Implementar las políticas del Modelo Integrado de Planeación y Gestión relacionadas con la OAP</t>
  </si>
  <si>
    <t>Autodiagniostico
cumplimiento políticas MIPG vigencia 2022 -
Diligenciamiento herranmienta FURAG
vigencia 2022 - Planes de Mejora aprobados
para cierre de brechas de las políticas MIPG
priorizadas - Seguimiento seguimieto CIGD
implementación políticas MIPG cierre de año</t>
  </si>
  <si>
    <t xml:space="preserve">Se presenta el Consolidado de evidencias para cada actividad dentro de las respectivas oportunidades de mejora para cada política registradas en Isolucion por medio del autodignostico de cada una de las politicas implementadas., </t>
  </si>
  <si>
    <t xml:space="preserve">Se realiza el diligenciamiento del formulario FURAG 2022 en un 100%, en el micrositio de funcion Publica de las 19 politicas, cabe aclarar que la politica de mejora normativa de acuerdo instrucciones de funcion publica, esta no aplica para el INM, sin embargo se debia diligienciar en la plataforma con opcion no y/o no aplica, se deja pantallazo como soporte del diligenciamiento y certificado del mismo,  </t>
  </si>
  <si>
    <t>Se realizo ante el comite institucional de coordinacion y control interno la presentación del consolidado en el  CIGD # 7 el  2023-05-18 del  seguimiento a las politicas de MIPG del insituto.</t>
  </si>
  <si>
    <t>No se resporta avance de esta actividad ya que se espera por parte de función publica respuesta del resultado del dilgenciamiento del FURAG  se espera dar cumplimiento en el ultimo trimestre de la vigencia del 2023.</t>
  </si>
  <si>
    <t>Realizar evento de rendición de cuentas (RdC) enmarcados en la Estrategia de RdC</t>
  </si>
  <si>
    <t>Publicación en página web
INM del ejercicio de RdC</t>
  </si>
  <si>
    <t>Ejecutar el Plan Anticorrupción y Atención al Ciudadano</t>
  </si>
  <si>
    <t>Se realiza segumiento al cumplimiento  del PAAC de sus primeras 4 actividades por cumplirse en el mes de enero.</t>
  </si>
  <si>
    <t>Se realiza segumiento al cumplimiento del PAAC de sus actividades por cumplirse en el mes de abril.</t>
  </si>
  <si>
    <t>Se realiza segumiento al cumplimiento del PAAC de sus actividades por cumplirse en el mes de mayo.</t>
  </si>
  <si>
    <t>Se realiza segumiento al cumplimiento del PAAC de sus actividades por cumplirse en el mes de Junio.</t>
  </si>
  <si>
    <t>Se realiza segumiento al cumplimiento del PAAC de sus actividades por cumplirse en el mes de Julio</t>
  </si>
  <si>
    <t>Se realiza segumiento al cumplimiento del PAAC de sus actividades por cumplirse en el mes de Agosto.</t>
  </si>
  <si>
    <t>Se realiza segumiento al cumplimiento del PAAC de sus actividades por cumplirse en el mes de septiembre</t>
  </si>
  <si>
    <t>Reportar el estado de ejecución
presupuestal de los proyectos de inversión y
el presupuesto de funcionamiento</t>
  </si>
  <si>
    <t xml:space="preserve">se realiza el reporte mensual de ejecución de los meses de Diciembre 2022 y Enero 2023 del estado de ejecucuion presupuestal </t>
  </si>
  <si>
    <t xml:space="preserve">se realiza el reporte mensual de ejecución del mes de febrero 2023 del estado de ejecucuion presupuestal </t>
  </si>
  <si>
    <t xml:space="preserve">se realiza el reporte mensual de ejecución del mes de marzo 2023 del estado de ejecucuion presupuestal </t>
  </si>
  <si>
    <t>se realiza el reporte mensual de ejecución del mes de abril 2023 del estado de ejecucuion presupuestal de inversion y presupuesto.</t>
  </si>
  <si>
    <t xml:space="preserve">se realiza el reporte mensual de ejecución del mes de mayo 2023 del estado de ejecucuion presupuestal </t>
  </si>
  <si>
    <t xml:space="preserve">se realiza el reporte mensual de ejecución del mes de Junio 2023 del estado de ejecucuion presupuestal </t>
  </si>
  <si>
    <t xml:space="preserve">se realiza el reporte mensual de ejecución del mes de Julio 2023 del estado de ejecucuion presupuestal </t>
  </si>
  <si>
    <t xml:space="preserve">se realiza el reporte mensual de ejecución del mes de Agosto 2023 del estado de ejecucuion presupuestal </t>
  </si>
  <si>
    <t xml:space="preserve">se realiza el reporte mensual de ejecución del mes de Septiembre 2023 del estado de ejecucuion presupuestal </t>
  </si>
  <si>
    <t>Realizar seguimiento en el
aplicativo de la Plataforma Integral de
Inversion Publica (PIIP) a los avances en cadena valor, conforme la ejecución del Presupuesto de Inversión: Producto,
Financiero y de Gestión</t>
  </si>
  <si>
    <t>Reportes consolidados de los Proyectos de Inversión según registro del seguimiento al aplicativo destinado.</t>
  </si>
  <si>
    <t>Reportes consolidados de los Proyectos de Inversión según registro del seguimiento al aplicativo destidado de los meses de Diciembre 2022  y Enero 2023.</t>
  </si>
  <si>
    <t>Reportes consolidados de los Proyectos de Inversión según registro del seguimiento al aplicativo destidado de los mes de febrero 2023.</t>
  </si>
  <si>
    <t>Reportes consolidados de los Proyectos de Inversión según registro del seguimiento al aplicativo destidado de los mes de marzo 2023.</t>
  </si>
  <si>
    <t>Reportes consolidados de los Proyectos de Inversión según registro del seguimiento al aplicativo destidado de los mes de abril 2023.</t>
  </si>
  <si>
    <t>Reportes consolidados de los Proyectos de Inversión según registro del seguimiento al aplicativo destidado de los mes de mayo 2023.</t>
  </si>
  <si>
    <t>Reportes consolidados de los Proyectos de Inversión según registro del seguimiento al aplicativo destidado de los mes de Junio 2023.</t>
  </si>
  <si>
    <t>Reportes consolidados de los Proyectos de Inversión según registro del seguimiento al aplicativo destidado de los mes de Julio 2023.</t>
  </si>
  <si>
    <t>Reportes consolidados de los Proyectos de Inversión según registro del seguimiento al aplicativo destidado de los mes de Agosto 2023.</t>
  </si>
  <si>
    <t xml:space="preserve">ACTIVIDAD NUEVA </t>
  </si>
  <si>
    <t>Realizar el estudio de tasas de los
servicios que se prestaran por parte de las
areas misionales del instituto para su
publicacion según los terminos de ley.</t>
  </si>
  <si>
    <t>Resolucion de tasas 2023</t>
  </si>
  <si>
    <t xml:space="preserve">Creación o actualización de la
documentación de la OAP
</t>
  </si>
  <si>
    <t>Procedimiento elaboración PEI
- Procedimiento seguimiento PES - ER+
- Procedimiento seguimiento CONPES
- Desarrollo de procedimientos ACTI
- Desarrollo de procedimientos MGMP
- Desarrollo de procedimientos PA
- Desarrollo de procedimiento convenios
- Procedimientos MIPG
- Procedimientos SIG (indicadores de
procesos, cierre de hallazgos, riesgos)
- Matriz ITA
- Lineamientos en el seguimiento a
SISCONPES
TRATAMIENTO DE NO CONFORMIDADES
CONTROL DE REGISTROS</t>
  </si>
  <si>
    <t>Implementar las políticas del Modelo Integrado de Planeación y Gestión relacionadas con la SSMRC</t>
  </si>
  <si>
    <t>C-3502-0200-5 Fortalecimiento de la Comercialización de Servicios Metrológicos a Nivel Nacional</t>
  </si>
  <si>
    <t>Se realiza entrega del consolidado de las evidencias para las políticas del Modelo Integrado de Planeación y Gestión relacionadas con la SSMRC, así:
 1. Se realiza entrega de las campañas realizadas de sensibilización para la 1712 de 2014 y Ley 1581 de 2012.
 2. Se relaciona enlace donde se encuentra publicada la evidencia: http://192.168.11.216/Isolucion/SST/PanelControlCriterio.aspx?SistemaGestion=131
 3. Se entrega el Plan de mejora para la política de Servicio al ciudadano
 4. Se realiza entrega dell documento que hace relación de las diferentes actividades desarrolladas con relación a la implementación en las políticas del Modelo Integrado de Planeación y Gestión relacionadas con la SSMRC, enfocadas al fortalecimiento de las herramientas estadísticas que utilizan los laboratorios del INM.
 De igual manera se entregan los cuatro (4) anexos que rellaciona el informe:
 1. 37.2 Anexo 1 Relación solicitudes Asesoría
 2. 37.2 Anexo 2 Acta reunión asesoría #13
 3.37.2 Anexo 3 Acta reunión asesoría #22
 4.37.2 Anexo 5 Informe asesoría- Potencia y Energía
 5. Se realiza emterga de los correos que soportan el seguimiento de los plans de mejora para el autodiganostico de Servicio al Ciduadano, de igual forma la propuesta del procedimiento de lenguas nativas.</t>
  </si>
  <si>
    <t>Se realiza entrega del consolidado de las evidencias para las políticas del Modelo Integrado de Planeación y Gestión relacionadas con la SSMRC, así:
1. Se realiza relacona el link de la carpeta en el que se encuentra la información  de las  campañas de sensibilización Ley 1712 de 2014 y Ley 1581 de 2012:
https://metrologiainm-my.sharepoint.com/personal/sacinm_inm_gov_co/_layouts/15/onedrive.aspx?id=%2Fpersonal%2Fsacinm%5Finm%5Fgov%5Fco%2FDocuments%2FReporte%20Plan%20de%20Acci%C3%B3n%202023%2F21%2E%20Campa%C3%B1as%20de%20sensibilizaci%C3%B3n%20Ley%201712%20de%202014%20y%20Ley%201581%20de%202012&amp;ct=1696467447406&amp;or=OWA%2DNT&amp;cid=fbf0ff76%2D8b55%2D9130%2D2b36%2Dde036cf487fa&amp;ga=1</t>
  </si>
  <si>
    <t>Revisar, ajustar y aprobar Proyecto de Interés Estratégico "Fomento Regional en Metrología 2.0"</t>
  </si>
  <si>
    <t>Documento con balance general a corte de 2022.</t>
  </si>
  <si>
    <t>Se realiza solicitud de ajustes para:
 ENTREGABLE: Documento con balance general a corte de 2022. 
 PROGRAMACIÓN: M9</t>
  </si>
  <si>
    <t>Se realiza entrega del Acta No. 11 de fecha 1 de septiembre de 2023, en la cual se evidencia en el ítem No. 13 del orden del día el tema: Informe Proyecto Regional  donde desde la SSMRC se socializó ante el CIGD el análisis de posible enfoque del proyecto fomento regional.
Nota: A la fecha el acta se encuentra en comentarios, por ende no se entrega en su versión final.
Se relaciona enlace donde se encuentra publicada el acta: https://metrologiainm.sharepoint.com/:w:/s/OAP/EYn2MBlW6qhBgi1rAiJrCMQBZgEY78E0Dl15NVK7O38qkQ?e=Ymd1mz&amp;CID=3faff4f0-d852-a706-ef31-c17ed1078122</t>
  </si>
  <si>
    <t>Ejecutar los compromisos establecidos en los CONPES en los cuales tiene responsabilidad la SSMRC</t>
  </si>
  <si>
    <t>Consolidado de evidencias para cada compromiso según plan de trabajo</t>
  </si>
  <si>
    <t>Se realiza solicitud de ajustes para la programación a partir del M6.
 Ver formato de solicitud enviado por correo a la OAP el 2023-03-31.</t>
  </si>
  <si>
    <t>Se realiza entrega de los soportes de los compromisos de los CONPES de la SSMRC así:
 1. Se realiza la entrega del informe que hace relación de las diferentes actividades desarrolladas con relación a la ejecución del piloto de servicio de capacitación de Ensayos de Aptitud (EA) entre los meses de abril a junio del año 2023. De igual manera se entregan los cuatro (4) anexos relacionados en el informe.
 2. Se realiza la entrega el informe Ide avance de la implementación de la oferta de servicios de capacitación a personal de labotarorios, de acuerdo con las necesdidades detectadas en la identificación de brechas de capital humano CONPES 3957 a corte del 30 de junio de 2023.</t>
  </si>
  <si>
    <t>Se realiza entrega de los soportes de los compromisos de los CONPES de la SSMRC así:
1. Se realiza entrega de la Matriz de seguimiento CONPES con responsabilidad de la SSMRC 3866, 3957, 4023 y 4085 a corte del primer semestre de 2023.
2. Se realiza entrega de la Matriz de seguimiento CONPES con responsabilidad de la SSMRC 3866, 3957, 4023 y 4085 a corte del primer semestre de 2023 aprobados a sept.</t>
  </si>
  <si>
    <t>Ejecutar los compromisos establecidos en los Convenios en los cuales tiene responsabilidad la SSMRC</t>
  </si>
  <si>
    <t>Se realiza solicitud de ajustes para la programación a partir del M4.
Ver formato de solicitud enviado por correo a la OAP el 2023-03-31.</t>
  </si>
  <si>
    <t>Se realiza entrega del consolidado de evidencias de los Concenios de la SSRMC así:
 1. Se realiza entrega del informe de seguimiento al Convenio Especial de Cooperación No- 584/002-202 que describe las principales el estado de avance técnico, administrativo y financiero del Convenio
 Especial de Cooperación No. 584/002-2020 y las acciones realizadas para apoyar las
 propuestas de proyectos de innovación a ser apoyadas en la modalidad de cofinanciación
 en el marco de este.</t>
  </si>
  <si>
    <t>Se realiza entrega del consolidado de evidencias de los Convenios de la SSRMC así:
1. Se realiza entrega del informe de seguimiento al Convenio Especial de Cooperación No- 584/002-202 que describe las principales el estado de avance técnico, administrativo y financiero del Convenio
Especial de Cooperación No. 584/002-2020 y las acciones realizadas para apoyar las
propuestas de proyectos de innovación a ser apoyadas en la modalidad de cofinanciación
en el marco de este.</t>
  </si>
  <si>
    <t>Ejecutar actividades desde la Red Colombiana de Metrología según lineamientos estratégicos</t>
  </si>
  <si>
    <t>Se realiza entregan las ayudas de memoria que corresponden a los avances realizados en los Grupos de trabajo en Ensayos de aptitud y Temperatura.
Así mismo, se entrega una presentación que da a conocer las definiciones y etapas empleadas en el desarrollo de documentos normativos.</t>
  </si>
  <si>
    <t>Se realiza entrega del consolidado de evidencias de las actividades de la RCM así:
 1. Se realiza entrega dde las evidencias correspondientes al evento de divulgación denominado: Charla de Inmunoensayos, y se entrega:
 -Listado de asistencia
 -Presentación 
 2. Se realizó un comité y siente (7) reuniones de grupos de trabajo de las cuales se adjuntan las evidencias correspondientes.</t>
  </si>
  <si>
    <t>Se realiza entrega del consolidado de evidencias de las actividades de la RCM así:
1. Se realizó un comité y seis (6) reuniones de grupos de trabajo de las cuales se adjuntan las evidencias correspondientes.</t>
  </si>
  <si>
    <t>Prestar los Servicios liderados desde la SSMRC</t>
  </si>
  <si>
    <t>Informe trimestal de seguimiento con las evidencias respectivas para cada servicio</t>
  </si>
  <si>
    <t>Se realiza entrega de los siguientes informes trimestrales acorde a cada servicio:
1. Informe deServicios de Ensayos de Aptitud
2. Informe de Servicios Metrológicos
3. Informe de Servicios de Capacitaciones
4. Informe de Servicios de Asistencia Técnica</t>
  </si>
  <si>
    <t>Se realiza entrega de los informes trimestales de seguimiento para caa servicio liderado por la SSRMC, con sus respecitov soporetes así:
 1. Se realiza la entrega del Informe del servicio de las horas de Asistencia Técnica, junto con sus dos (2) evidencias.
 2. Se realiza la entrega del Informe del servicio de Ensayos de Aptitud que describe el tiempo de ejecución de los EA junto con sus cinco (5) soportes anexos.
 3. Se realiza entrega del informe de capacitacioones, el cual consolida los resultados alcanzados con la gestión realizada desde Gestión de Servicios Metrológicos -GSM-, durante el segundo trimestre de la vigencia 2023, en la efectiva prestación del Servicio de Capacitaciones en Metrología. 
 4. Se realiza entrega de la Propuesta Plan de Marketing para el Instituto Nacional de Metrología 2023.
 5. Se realiza la entrega del informe de los servicios metrológicos que evidencia los resultados de la gestión realizada por el proceso de Gestión de Servicios Metrológicos -GSM-, durante el periodo comprendido entre el 1 de abril y el 30 de junio (Q2), así como el acumulado de la vigencia 2023 en la prestación de servicios metrológicos de:
 -Calibración y Medición Metrológica
 -Comercialización de Materiales de Referencia Certificados
 -Ensayos de Aptitud
 -Asistencia Técnica.</t>
  </si>
  <si>
    <t>Se realiza  entrega de los informes trimestales de seguimiento para caa servicio liderado por la SSRMC, con sus respecitov soporetes así:
1. Se realiza la entrega del Informe del servicio de las horas de Asistencia Técnica, junto con sus dos (2) evidencias.
2. Se realiza la entrega del Informe del servicio de Ensayos de Aptitud que describe el tiempo de ejecución de los EA junto con sus doce (12) soportes anexos.
3. Se realiza entrega del informe de capacitacioones, el cual consolida los resultados alcanzados con la gestión realizada desde Gestión de Servicios Metrológicos -GSM-, durante el tercer trimestre de la vigencia 2023, en la efectiva prestación del Servicio de Capacitaciones en Metrología. 
4. Se realiza entrega del avance de ejecución de la Estrategia de Marketing
para el Instituto Nacional de Metrología 2023.
5. Se realiza la entrega del informe de los servicios metrológicos que evidencia los los resultados de la gestión realizada por el proceso de Gestión de Servicios Metrológicos -GSM-, durante el periodo comprendido entre el 1 de julio y el 30 de septiembre (Q3), así como el acumulado de la vigencia 2023 en la prestación de servicios metrológicos de:
-Calibración y Medición Metrológica
-Comercialización de Materiales de Referencia Certificados
-Ensayos de Aptitud
-Asistencia Técnica.</t>
  </si>
  <si>
    <t>Establecer un diagnóstico y unificar la gestión de la metrología científica en el INM y mantener el reconocimiento como Centro de Investigación</t>
  </si>
  <si>
    <t>Informe elaborado, evidencias de implementación</t>
  </si>
  <si>
    <t>Se realiza entrega de los documentos y sus anexos que soportan la gestión del reconocimiento del INM, así:
 1. Se realiza entrega del documento que cubre las actividades realizadas en el INM y por los grupos de investigación, como avances al desarrollo del plan durante el primer semestre del 2023.
 2. Se realiza entrega del listado de:
 -Listado de Ideas
 -Listado Maestro de Proyectos de I+D+i actualizado</t>
  </si>
  <si>
    <t>Se realiza entrega de los documentos y sus anexos que soportan la gestión del reconocimiento del INM, así:
1. Se realiza la entrega del informe de seguimiento a los proyectos I+D+i de las Subdirecciones del INM con sus respectivos soportes.
2. Se realiza entrega del documento que evidencia las actividades realizadas en el INM y las realizadas por los grupos de investigación, como avances al desarrollo del plan a 31de agosto de 2023.
3. Se realiza entrega del listado maestro de proyectos IDi.</t>
  </si>
  <si>
    <t>Revisar y ajustar las actividades relacionadas con Comunicaciones y Relación con el ciudadano según lineamientos estratégicos</t>
  </si>
  <si>
    <t>Se realiza solicitud de ajustes para la programación a partir del M6.
Ver formato de solicitud enviado por correo a la OAP el 2023-03-31.</t>
  </si>
  <si>
    <t>Se realiza entrega de las evidencias consolidadas del proceso de Comunicaciones y Relación con el Ciudadano, así:
 1. Se realiza entrega de la evidencia de difusción de los boletines de prensa. De igual manera se relacionan los enlaces de publicación.
 INM Formación Longitud_1
 https://inm.gov.co/web/curso-de-metrologia-de-longitud-nivel-1-la-clave-para-asegurar-mediciones-de-alta-calidad-en-la-industria/
 INM Formación Presión_2 
 https://inm.gov.co/web/fortalece-tus-competencias-en-metrologia-de-presion-con-capacitaciones-inm/
  INM Formación Longitud_1 
 https://www.facebook.com/INMdeColombia/posts/pfbid0AzBH81xosqfnHfNS4rqXGRSQom3Sz1CHLzVZU6XZDjzxddt3QkT816gqmbisTeSbl
 INM Formación Presión_2 
 https://www.facebook.com/INMdeColombia/posts/pfbid02qr49yTHQ8ua9ie5Ns259Bmvb4GuHmGatpa7ZGDfkLGgXPSZjpErccfnVUp6SeGVnl
 INM Formación Longitud_1 
 https://twitter.com/INMdeColombia/status/1651681699917361175
 INM Formación Presión_2 
 https://twitter.com/INMdeColombia/status/1651722262377291776
 INM Formación Longitud_1 
 https://www.instagram.com/p/CrjSBj4s4Ct/?next=%2F
 INM Formación Presión_2 
 https://www.instagram.com/p/CrjgLvqOH7j/?next=%2F
 2. Se relacionan los enlaces de publicación en redes sociales:
 -Nueva guía para la Validación de métodos en análisis químico cuantitativo 
 https://www.instagram.com/p/Cso-ymzJC88/
 https://twitter.com/INMdeColombia/status/1661477413942083586
 https://web.facebook.com/photo/?fbid=636339391854531&amp;set=a.399240715564401
 -Nuevo Acceso para la Sincronización con la Hora Legal para la República de Colombia
 https://www.instagram.com/p/CsY-XXDA0dN/
 https://twitter.com/INMdeColombia/status/1659224473797623810
 https://www.facebook.com/photo/?fbid=632007488954388&amp;set=a.399240715564401
 -Participa en el Ensayo de Aptitud de Multímetro Digital de máximo 6 ½ dígitos del INM, y mejora la calidad de tus mediciones en magnitudes eléctricas
 https://www.instagram.com/p/CsHfTyWp-af/
 https://twitter.com/INMdeColombia/status/1656762923392409600
 https://web.facebook.com/photo/?fbid=627876342700836&amp;set=a.399240715564401
 3. . Se realiza la entrega del avance del Plan Estratégico de Comunicaciones PEC, en su propuesta del primer avance presentado a la Directora el día 23 de junio del presente año.
 4. Se realiza entrega del documento que describe el desarrollo de la Semana Anual del Sistema Interamericano de Metrología – SIM 2023 marco en el cual se celebra el día mundial de la metrología que este año se centró en las Mediciones para dar soporte al Sistema Alimentario Mundial, la semana SIM se organiza por el INM del 23 al 26 de mayo de 2023,
 5. Se realiza entrega de los enlaces de publicacions de la disución de los productos y servicios de Metrología.
 46.Estrategia de divulgación realizada a través de redes sociales 
 46.Destacados Profesionales del INM, son reconocidos como Jóvenes Metrólogos por su pasión e innovación en la ciencia de las mediciones
 https://inm.gov.co/web/destacados-profesionales-del-inm-son-reconocidos-como-jovenes-metrologos-por-su-pasion-e-innovacion-en-la-ciencia-de-las-mediciones/
 46.Curso norma NTC-ISO/IEC 17025:2017
 https://www.instagram.com/p/Cs9my1QN_NC/
 https://twitter.com/INMdeColombia/status/1664383959537426433
 https://www.linkedin.com/feed/update/urn:li:activity:7070147444814008320
 46.Curso de Calibración de Instrumentos de Pesaje de Funcionamiento No Automático según Guía SIM
 https://www.instagram.com/p/Cs9pxxls8R6/
 https://twitter.com/INMdeColombia/status/1664384637806817286
 https://www.linkedin.com/feed/update/urn:li:activity:7070153529549565952
 46.Curso de Metrología de Corriente Continua y Alterna
 https://www.instagram.com/p/CthrUYRrynW/
 https://twitter.com/INMdeColombia/status/1669457042086453250
 ttps://www.linkedin.com/feed/update/urn:li:activity:7075222965910425600
 46. Ampliamos la fecha de inscripción para participar en el Ensayo de Aptitud para la #calibración de Multímetro Digital de máximo 6 ½ dígitos
 https://www.instagram.com/p/CtkO2dxNh6G/
 https://twitter.com/INMdeColombia/status/1669816272442343426
 https://www.linkedin.com/feed/update/urn:li:activity:7075582560705073152
 46. Curso de Metrología de Longitud Nivel 1
 https://www.instagram.com/p/Ctuah5YJuYU/
 https://twitter.com/INMdeColombia/status/1671250819038035973
 https://www.linkedin.com/feed/update/urn:li:activity:7077019783740698626</t>
  </si>
  <si>
    <t>Se realiza entrega de las evidencias consolidadas del proceso de Comunicaciones y Relación con el Ciudadano, así:
1. Se relaciona enlaces de la Estrategia de divulgación de productos y servicios realizada a través de redes sociales 
* Laboratorio Designado. El INM de Colombia y el laboratorio #CALAIRE de la @unaloficial damos pasos firmes hacia un aire más puro y un mundo más sostenible
https://www.instagram.com/p/CuR1IwCspn2/
https://www.instagram.com/p/CuUO0fOMK_d/
https://twitter.com/INMdeColombia/status/1674538167477719041
https://twitter.com/INMdeColombia/status/1676236476965613568
https://twitter.com/INMdeColombia/status/1676571212367949824
https://www.linkedin.com/feed/update/urn:li:activity:7080709665394696192
https://www.linkedin.com/feed/update/urn:li:activity:7082001821111595008
https://www.linkedin.com/feed/update/urn:li:activity:7082337949983354880
*Ensayo de Aptitud de #medición de indicadores de #calidad microbiológica en leche código 23-INM-EA-02
https://www.instagram.com/p/CuXhNMfJJEL/
https://twitter.com/INMdeColombia/status/1677038839351631872
https://www.linkedin.com/feed/update/urn:li:activity:7082801122758782976
*Nos enorgullece comunicarles que hemos fortalecido y consolidado nuestras #CMC (Capacidades de #Medición y #Calibración) en cuatro de nuestros laboratorios
https://www.instagram.com/p/CuayJLSs8BH/
https://twitter.com/INMdeColombia/status/1677492872159940614
https://www.linkedin.com/feed/update/urn:li:activity:7083259842672357376
* En el INM de Colombia ponemos a disposición la Guía “Desarrollo de Materiales de Referencia in-house para el control de calidad de residuos de plaguicidas en alimentos”
https://www.instagram.com/p/CuhvEzJMrn-/
https://twitter.com/INMdeColombia/status/1678470871353008147
https://www.linkedin.com/feed/update/urn:li:activity:7084238199002132480
*Incertidumbre en las Mediciones. Nuestro curso te proporcionará las herramientas necesarias para interpretar los conceptos fundamentales relacionados con la #estimación de la #incertidumbre.
https://www.instagram.com/p/CusjiHGM95P/
https://www.linkedin.com/feed/update/urn:li:activity:7085761044538617857
*Determinación #gravimétrica de grasa cruda y total en cereales y #pseudocereales
https://www.instagram.com/p/Cu16aRDsqy-/
https://twitter.com/INMdeColombia/status/1681316354534834179
https://www.linkedin.com/feed/update/urn:li:activity:7087080041230086144
*Seminario Cantidad y Calidad de Energía en el marco de la Transformación Energética
https://www.instagram.com/p/Cu4VgVSsqRH/?img_index=1
https://twitter.com/INMdeColombia/status/1681651439662235648/photo/1
https://www.linkedin.com/feed/update/urn:li:activity:7087519790671552512
De igual manera, se entregan los correso de difusión masiva.
2. Se relaciona el enlace correspondiente al entregable: 
 #TBT de ¿Sabías Qué? donde se está hablando de la metrología sobre el 'grado de alcohol en las bebidas, para lo cual te remito el link asociado a esta publicación:   https://www.instagram.com/stories/inmdecolombia/3181940865622040700/ 
3. Se realiza entrega del Email relacionado al Taller RCM Python_Agosto 30 2023; de igual manera el Email del Congreso de Metrología Metrocol 2023
4. Se relaciona el enlace correspondiente al entregable: 
Alusión al día del aire y se explicó el porqué del día
https://x.com/INMdeColombia/status/1699979677270425693?s=20 
5. Se realiza la entrega del PDF que contiene las dos (2) publicaciones de la difusión y promoción de los productos y servicios de Metrología a través de los diferentes canales de comunicación del INM ( redes sociales, página web, correo masivo).</t>
  </si>
  <si>
    <t>Ejecutar actividades relacionadas con la Gestión del SIG según lineamientos estratégicos</t>
  </si>
  <si>
    <t>Se entrega el informe que contiene las actividades realizadas por los ocho procesos de la Subdirección de Servicios Metrológicos y Relación con el Ciudadano relacionadas con el Sistema Integrado de Gestión según lineamientos estratégicos.
De igual manera, se entrega el plan de actualización de documentos de la Subdirección de Servicios Metrológicos. 
Así mismo se informa que a la fecha del presente reporte se cuenta con  tres procedimientos en proceso de revisión y 4 Procesos que  deben actualizar documentos del Sistema Integrado de Gestión por lo que fueron creados en el 2020 y por política deben actualizarse 23 formatos.</t>
  </si>
  <si>
    <t>Se realiza entrega de las evidencias que soportan la ejecución de las actividades del SIG, así: 
 1. Se realiza la entrega del Informe de cumplimiento de las actividades planeadas para el fortalecimiento de los procesos de la SSM-RC.
 2. Se realiza la entrega del Informe de revisión por la dirección enviado al area de calidad con los planes de mejora cargados en ISOLUCION.</t>
  </si>
  <si>
    <t>Se realiza entrega de las evidencias que soportan la ejecución de las actividades del SIG, así: 
1. Se realiza la entrega del Informe de cumplimiento de las actividades planeadas para el fortalecimiento de los procesos de la SSM-RC, el cual incluye las actividades realizadas por los ocho (8) procesos de la Subdirección de Servicios Metrológicos y Relación con el Ciudadano relacionadas con el Sistema Integrado de Gestión según lineamientos estratégicos.</t>
  </si>
  <si>
    <t>Se adjunta soporte de participacion de dos funcionarios en la versoi final del CCQM_K181/P227 (SARS-CoV-2 RNA)</t>
  </si>
  <si>
    <t xml:space="preserve">Reporte de la reunion </t>
  </si>
  <si>
    <t>Se anexan los respectivos soportes de asistencia: 
Grupo de trabajo de proteínas - CCQM-PAWG
Grupo de trabajo en ácidos nucleicos - CCQM- NAWG
Grupo técnico diagnóstico de enfermedades infecciosas, CCQM-TG Infectious diseases</t>
  </si>
  <si>
    <t>Se anexan los respectivos reportes de reunion: 
Virtual EAWG: Se presentan los temas abordados en la reunión anual del grupo de trabajo en análisis electroquímico – EAWG del CCQM y se reporta las presentaciones hechas en el marco de la reunión, asícomo la discusión central alrededor de ellas y sus conclusiones.
Virtual IAWG: El objetivo de la reunión considera establecer términos de referencia para llevar a cabo comparaciones claves, asimismo, también se busca colaboración para identificar y establecer el trabajo inter-laboratorio y realización de estudios piloto acorde con el propósito de llevar a cabo acciones en conjunto para realizar nuevas metodologías e investigaciones asociados con el establecimiento de la trazabilidad metrológica al SI.
Virtual IRWG: Esta información de medición se establece con una descripción técnica rigurosa, ya que es un nuevo grupo de trabajo en el que se está incursionando por parte del INM, buscando así posibilidades de desarrollo a futuro con relación a estas capacidades de medición según las necesidades del país y priorización de actividades en el INM.</t>
  </si>
  <si>
    <t>Se anexan soportes de la reunion: Grupo de Trabajo de Análisis de Superficies (SAWG) del Comité Consultivo de Cantidad de Materia (CCQM) el informe presenta las actividades desarrolladas durante la reunión del Grupo de Trabajo de Análisis de Superficies del Comité Consultivo de Cantidad de Sustancia.</t>
  </si>
  <si>
    <t>Se anexan soportes donde se recopila lo discutido en las reuniones del primer semestre del Grupo de Análisis Orgánico del Comité Consultivo de Cantidad de Sustancia realizadas los días 26 y 27 de abril de 2023 e informe donde se presenta las actividades desarrolladas durante la reunión del Grupo de Trabajo de Metrología en Análisis Orgánico OAWG del CCQM, llevada a cabo los días 2023-04-25 y 2023-04-26, en la cual se participó de manera virtual.</t>
  </si>
  <si>
    <t xml:space="preserve">Proyecto de inversión SMQB
</t>
  </si>
  <si>
    <t xml:space="preserve">Se anexan reporte de participación con una descripción técnica enfocada en los intereses estratégicos del GMAI, acorde con la proyección del área y la capacidad de medición disponible en la SMQB., se describe que el objetivo de la reunión considera establecer términos de referencia para llevar a cabo comparaciones claves. </t>
  </si>
  <si>
    <t>Se anexa reporte de la reunión virtual periódica del Grupo 8 de trabajo de Metrología química del SIM. En esta reunión describen las actividades realizadas desde el SIM, las fuentes de financiación, las actividades desarrolladas, el seguimiento a las comparaciones en proceso y las programadas para desarrollar</t>
  </si>
  <si>
    <t>Gestionar los hallazgos de los informes de las
auditorias Internas</t>
  </si>
  <si>
    <t>Informe de levantamiento hallazgos</t>
  </si>
  <si>
    <t>Se anexa el informe de levantamiento de hallazgos de PH y CE el alcance se centra en los hallazgos que se encuentran cerrados por parte de la SMQB
al 31 de mayo del 2023.</t>
  </si>
  <si>
    <t>Revisar e Implementación del documento de la metodología de priorización - CONPES 3957</t>
  </si>
  <si>
    <t>Soporte de implementación del documento - Informe de la implementacion</t>
  </si>
  <si>
    <t>Listado de asistencia 
Acta de reunión</t>
  </si>
  <si>
    <t>Plan de trabajo Mesas MINCIT cafeteros - plaguicidas
Proyecto de inversión SMQB</t>
  </si>
  <si>
    <t>Se anexa lista de asistentes a la reunión y presentación el Material de Referencia en microbiología.</t>
  </si>
  <si>
    <t>Se realiza acta de la guía en la mesa técnico científica (MTTC).</t>
  </si>
  <si>
    <t>Soporte de solicitud de publicación de la guía 
Documento de Guías para mediciones químicas, biológicas o de calibración publicadas</t>
  </si>
  <si>
    <t>Plan de trabajo Mesas MINCIT cafeteros - plaguicidas
Proyecto Universidad de Lovaina
Proyecto de inversión SMQB</t>
  </si>
  <si>
    <t xml:space="preserve">Se anexan soportes de la Publicación de la Guía: “Desarrollo de materiales de referencia in-house para el control de calidad de residuos de plaguicidas en alimentos”, la cual va dirigida a laboratorios que lleven a cabo la medición de residuos de plaguicidas en matrices alimenticias.
</t>
  </si>
  <si>
    <t>Se anexan soporte de la Publicación de la Guía: “Validación de métodos en análisis químico cuantitativo”, la validación de metodologías analíticas tiene como objetivo garantizar que un método de análisis permite generar resultados confiables bajo las condiciones de trabajo disponibles en el laboratorio.</t>
  </si>
  <si>
    <t xml:space="preserve">Se vincula guía para el aseguramiento de la validez de las mediciones mediante la reacción en cadena de la polimerasa (PCR), esta guía se encuentra en diagramación. </t>
  </si>
  <si>
    <t>Listado de asistencia 
Presentaciones</t>
  </si>
  <si>
    <t>Proyecto GQSP - calidad de químicos de ONUDI-sALINAS
Proyecto GMAP- ONUDI
Convocatoria Minciencias 890</t>
  </si>
  <si>
    <t>Se anexa presentación de taller de Determinación gravimétrica de grasa cruda y total en cereales y pseudocereales y listado de asistencia.</t>
  </si>
  <si>
    <t>Se adjuntan listados de asistencia a talleres de Metrología Química desarrollados en Neiva y Tumaco, y acta de reunión del encuentro semestral (I-2023) del GTT de Bioanálisis.</t>
  </si>
  <si>
    <t>Prestar horas de Asistencia Técnica por personal de la SMQB a demanda</t>
  </si>
  <si>
    <t>Lista de asistencia a reuniones 
Reporte de actividades ejecutadas</t>
  </si>
  <si>
    <t xml:space="preserve">Servicios del INM
</t>
  </si>
  <si>
    <t>Servicios del INM
Proyecto de inversión SMQB</t>
  </si>
  <si>
    <t>Se anexa Estudio de monitoreo de estabilidad MRC Solución de Clorpirifos (D10) en acetonitrilo INM-022-1 Lote: 211110</t>
  </si>
  <si>
    <t>Se anexan informes de: 
Material de Referencia Certificado de Aflatoxina B1: Presentar los resultados obtenidos del monitoreo de la estabilidad a largo plazo del MRC INM-021-1 solución de Aflatoxina B1 (AfB1) en acetonitrilo, lote 201105, con el fin de extender su vigencia.
Material de referencia de conductividad electrolítica 500  - μS/cm: Preparar un lote normalizado del MRC para conductividad electrolítica con un valor nominal 500 μS/cm, número de lote 230316 y código interno INM-002-2. Esta producción se realiza con el propósito de mantener la oferta de MRC del INM. 
Material de referencia de conductividad electrolítica 147 - μS/cm: Preparar un lote normalizado del MRC para conductividad electrolítica
con valor nominal 147 μS/cm, con número de lote 230315 y código interno INM-002-6. Esta producción se realiza con el propósito de mantener la oferta de MRC del INM.</t>
  </si>
  <si>
    <t xml:space="preserve">Se adjunta Informe de Recertificación Material de Referencia Certificado INM-023-1 Disolución de Plomo Lote 210302A, Informe de producción de Material de Referencia Certificado para pH solución acuosa de Na2HPO4 y KH2PO4, Informe de producción de Material de Referencia Certificado para pH solución acuosa de KHC8H4O4 </t>
  </si>
  <si>
    <t>Se adjunta informe de Monitoreo de estabilidad MRC Solución acuosa de etanol al 25 % (m/m), donde se presentan los resultados obtenidos del monitoreo de la estabilidad del MRC INM-003-9 lote 200212 solución acuosa de etanol al 25 % (m/m) lote 200212, con el propósito de ampliar su vigencia.</t>
  </si>
  <si>
    <t>Servicios del INM
Proyecto GMAP- ONUDI
Proyecto de inversión SMQB
Proyecto Artical II
Convenio ICA-INM CAN
Proyecto 890 Miciencias</t>
  </si>
  <si>
    <t xml:space="preserve">
Artical II
PEI - PES
Proyecto de inversión SMQB</t>
  </si>
  <si>
    <t>Se realizó informe de producción piloto de ADN de Fusarium oxysporum cubense raza 4 tropical (FocR4T)</t>
  </si>
  <si>
    <t>Se adjunta informe Informe de producción del IEA piloto de mesófilos aerobios en leche líquida, se encuentran detalladas las actividades de producción adelantadas, de acuerdo al diseño aprobado por el laboratorio de microbiología pecuaria y salud animal de Agrosavia y el grupo de metrología en bioanálisis de INM, para la producción del piloto 1 de IEA de mesófilos aerobios en leche líquida.</t>
  </si>
  <si>
    <t>Plan de trabajo Mesas MINCIT cafeteros - plaguicidas
Proyecto interno - Calidad de alimentos
Proyecto GMAP- ONUDI
Convocatoria Minciencias 890 
Artical II
Proyecto de inversión SMQB</t>
  </si>
  <si>
    <t>Se realizo plan e informe de validación del método para detección de FocR4T por PCR digital.</t>
  </si>
  <si>
    <t>Pendiente por entregar el informe de validación de epigenéticos ya que aún no está listo, se continua con el proceso de validación, se espera tener finalizarlo para el mes de julio.
Se anexa soporte de metodo de medición multiresiduo de plaguicidas para candidatos a MR en matrices alimenticias con alto contenido de agua (banano)</t>
  </si>
  <si>
    <t>Se anexa formato Código M-03-F-014 plan e informe de validación de métodos analíticos, de medición de calibración por disolución isitopica para caracterización de candidatos a MR en matrices alimenticias de origen vegetal con alto contenido de grasas por LC-MS/MS.</t>
  </si>
  <si>
    <t>Documento del componente técnico del
protocolo preliminar</t>
  </si>
  <si>
    <t>Convenio ICA
Artical II
Servicios del INM</t>
  </si>
  <si>
    <t>Se anexa Ensayo de aptitud para la detección de Fusarium oxysporum f.sp. cubense Raza 4 Tropical a partir de ADN genómico. Uno de los componentes más importantes del proyecto, es el desarrollo de un ensayo de aptitud para verificar la competencia técnica de los laboratorios en la detección del patógeno, este ensayo de aptitud fue diseñado para laboratorios de diagnóstico fitosanitario o sanidad vegetal pertenecientes a Organizaciones Nacionales de Protección Fitosanitaria - ONPF.</t>
  </si>
  <si>
    <t>Se adjunta protocolo de Ensayo de Aptitud para la medición de indicadores de calidad microbiológica en leche cruda 23-INM-EA-02, 23-PF-02. El alcance del ensayo de aptitud fue diseñado para laboratorios que realicen mediciones de recuento de bacterias mesófilos aerobias en una matriz de leche.</t>
  </si>
  <si>
    <t>Servicios del INM
Proyecto de inversión SMQB</t>
  </si>
  <si>
    <t>Se adjunta como evidencia el soporte de los servicios prestados por el Laboratorio de análisis espectrofotométrico durante el primer semestre del 2023</t>
  </si>
  <si>
    <t xml:space="preserve">Listado de asistencia donde se incluye el nombre de quien imparte el curso.
</t>
  </si>
  <si>
    <t>Servicios del INM
Funcionamiento</t>
  </si>
  <si>
    <t>Se anexa presentacion de la capacitacion de Conceptos Basicos en Metrologia Quimica y listado de asistencia.</t>
  </si>
  <si>
    <t xml:space="preserve">Se anexan Informe de actividades de preparación
y ejecución del curso Conceptos básicos en metrología
química. </t>
  </si>
  <si>
    <t>Se anexa listado de asistencia al curso Validación de metodos quimicos cuantitativos y presentacion del curso.
Asimismo se relaciona reporte de participación con una descripción técnica enfocada en los intereses estratégicos del GMAI, acorde con la proyección del área y la capacidad de medición disponible en la SMQB.</t>
  </si>
  <si>
    <t>Se anexa listado de asistencia de la capacitación Incertidumbre de Medición en Análisis Químicos Cuantitativos llevada a cabo los días 18 y 19 de julio de 2023</t>
  </si>
  <si>
    <t>Se anexa listado de asistencia al curso de Validación de Métodos Químicos Cuantitativos.</t>
  </si>
  <si>
    <t>Se anexa listado de asistencia y presentación del Grupo de investigación en metrología química y bioanálisis (GIMQB) referente a la capacitación Calibración espectrofotómetros UV VIS desarrollada los días 14 y 15 de septiembre de 2023.</t>
  </si>
  <si>
    <t>Secuencia didactica del curso 
Presentaciónes ajustadas</t>
  </si>
  <si>
    <t>Presentaciones ajustadas</t>
  </si>
  <si>
    <t>Servicios del INM
CONPES 3957
Proyecto inversion 2023</t>
  </si>
  <si>
    <t xml:space="preserve">Se adjunta rediseño ajustado de los módulos 3 y 4 del curso de CONCEPTOS BASICOS EN METROLOGÍA </t>
  </si>
  <si>
    <t>Apoyar en la expedición de normas técnicas, reglamentos técnicos y otros documentos que vinculen temas de metrología a demanda.</t>
  </si>
  <si>
    <t>Consolidado de Informes de Reuniones,
Actas de Reunion, Documentos borradores de los
proyectos analizados.</t>
  </si>
  <si>
    <t>Apoyar estudios de necesidades de ensayo y mediciones en metrología química y biología a demanda.</t>
  </si>
  <si>
    <t>Consolidado comentarios a documento de
estudios de brechas, Actas de reunión.</t>
  </si>
  <si>
    <t>Realizar actividades de I+D+i relacionadas con proyectos de investigación, sus productos asociados</t>
  </si>
  <si>
    <t>Evidencias derivadas de los proyectos de investigación</t>
  </si>
  <si>
    <t xml:space="preserve">Proyecto de inversión SMQB
</t>
  </si>
  <si>
    <t>Circular T
Soporte avance o protocolo de comparación o Inscripción comparación KCDB o Draft comparación o publicación final</t>
  </si>
  <si>
    <t>C-3502-0200-7 Desarrollo de la oferta de servicios en Metrología Física en el ámbito Nacional</t>
  </si>
  <si>
    <t xml:space="preserve">Evidencia: Circular T 421 expedida el 9 de febrero de 2023.
- Contiene los datos de medición de enero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mediante UTC. Los resultados de la comparación internacional se reportan mensualmente en la "Circular T".
Archivo: Cirt.421.txt
</t>
  </si>
  <si>
    <t>Evidencia: Circular T 422 expedida el 9 de marzo de 2023.
 - Contiene los datos de medición de febrero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mediante UTC. Los resultados de la comparación internacional se reportan mensualmente en la "Circular T".
 Archivo: Cirt.422.txt</t>
  </si>
  <si>
    <t>Evidencia: Circular T 423 expedida el 12 de abril de 2023.
- Contiene los datos de medición de marzo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mediante UTC. Los resultados de la comparación internacional se reportan mensualmente en la "Circular T".
Archivo: Cirt.423.txt</t>
  </si>
  <si>
    <t>Evidencia: Circular T 424 expedida el 11 de mayo de 2023.
 - Contiene los datos de medición de abril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mediante UTC. Los resultados de la comparación internacional se reportan mensualmente en la "Circular T".
 Archivo: Cirt.424.txt</t>
  </si>
  <si>
    <t>Evidencia: Circular T 425 expedida el 9 de junio de 2023.
- Contiene los datos de medición de mayo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Evidencia: Circular T 425 expedida el 9 de junio de 2023
Archivo: Cirt.425.txt
2. Se remite soporte de participación del Protocolo Final de la comparación Suplementaria SIM.EM-S18 referente a la calibración de transformadores de alta tensión del laboratorio de potencia y energía.
Este protocolo se encuentra publicado en la base de datos del BIPM , en el enlace: https://www.bipm.org/kcdb/comparison?id=1877
2. Soporte descargado de la publicación del BIPM, donde se refleja la participación del INM en la comparación internacional, archivo “comparison_1877-12072023</t>
  </si>
  <si>
    <t>Evidencia: Circular T 425 expedida el 12 de julio de 2023.
 - Contiene los datos de medición de mayo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Evidencia: Circular T 426 expedida el 12 de julio de 2023
 Archivo: Cirt.426.txt</t>
  </si>
  <si>
    <t>Evidencia: Circular T 427 expedida el 9 de agosto de 2023.
- Contiene los datos de medición de Agosto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Evidencia: Circular T 427 expedida el 9 de agosto de 2023.</t>
  </si>
  <si>
    <t xml:space="preserve">Evidencia: Circular T 428 expedida el 7 de septiembre de 2023.
- Contiene los datos de medición de Septiembre de 2023.
- Ver la fila:
   Laboratory k = INM  (Bogota D.C.)
- El archivo también se puede descargar de: https://www.bipm.org/en/time-ftp/circular-t 
El texto de explicación de la "Circular T":  
Esta Circular es soporte de la comparación internacional que se realiza frente a la escala de tiempo de cada país emitida por un NMI con CMC publicadas en el KCDB del BIPM.
Estos resultados son reportados por los laboratorios (k) de cada NMI que aportan sus mediciones para el establecimiento del Tiempo Universal Coordinado - UTC, esto por medio de un promedio ponderado de todos los relojes atómicos. Luego cada país compara sus mediciones de tiempo UTC(k) con el promedio establecido </t>
  </si>
  <si>
    <t>Participar en reuniones de Grupos de Trabajo,  subcomités y/o Comités Consultivos ante el BIPM o el SIM</t>
  </si>
  <si>
    <t>Evidencia: Participación en la reunión del grupo de trabajo en TAI del Comité Consultivo en Tiempo y Frecuencia CCTF WGTAI, realizada virtualmente el día 15 de junio de 2023. Se presentó la infraestructura del INM para prestar el servicio de Hora Legal a través de internet mediante el uso del protocolo NTP.
Archivos: WG TAI Agenda 15 June 2023.pdf
        Network Time Dissemination Service INM (Colombia).pd</t>
  </si>
  <si>
    <t>Soporte documentación cargada a OAP</t>
  </si>
  <si>
    <t xml:space="preserve">Se anexa correo con los pantallazos del soporte de documentación cargada a OAP, en la cual se evidencia que se cargaron a satisfacción los documentos requeridos para la presentación del SIG de 5 años de los laboratorios: 
-Par torsional.
-Tiempo y Frecuencia 
-Temperatura y humedad. 
Actualmente la documentación cargada por la SMF reposa en el recurso compartido Z:\110 OAP\TRD 20-21\110 207 PROC EVA Y ACRED CMC\110 207 3 Reg presentación QSTF CMC\2023\23-05\
Adicional, se presenta pantallazo del cargue de la documentación entregada por la SMF en el aplicativo del QSTF del SIM, donde la QUALITY MANAGER (Nubia Rodriguez) hace entrega de la documentación requerida para la presentación ante el QSTF 2023-05-25 en el auditorio del INM 
Evidencia1: Pantallazo de información cargada en el recurso compartido Z:\110 OAP\TRD 20-21\110 207 PROC EVA Y ACRED CMC\110 207 3 Reg presentación QSTF CMC\2023\23-05\
Evidencia 2: Pantallazo del cargue de la documentación entregada por la SMF en el aplicativo del QSTF del SIM
</t>
  </si>
  <si>
    <t>Relizar seguimiento al aseguramiento de la validez de los resultados de la SMF</t>
  </si>
  <si>
    <t>Reporte de seguimiento</t>
  </si>
  <si>
    <r>
      <rPr>
        <sz val="9"/>
        <color rgb="FF000000"/>
        <rFont val="Arial"/>
        <family val="2"/>
      </rPr>
      <t>Se realiza el reporte de seguimiento al aseguramiento de la validez de los resultados de la SMF desde el primero de enero al 30 de abril,</t>
    </r>
    <r>
      <rPr>
        <b/>
        <sz val="9"/>
        <color rgb="FF000000"/>
        <rFont val="Arial"/>
        <family val="2"/>
      </rPr>
      <t xml:space="preserve"> según información reportada por los laboratorios en cuanto a trazabilidad</t>
    </r>
    <r>
      <rPr>
        <sz val="9"/>
        <color rgb="FF000000"/>
        <rFont val="Arial"/>
        <family val="2"/>
      </rPr>
      <t>, el reporte de indicador es el siguiente: 
•        Para el mes de enero se planearon 12 actividades de trazabilidad y se ejecutaron 5, para un total de cumplimiento del 42% 
•        Para el mes de febrero se planearon 2 actividades de trazabilidad y se ejecutaron 0, para un total de cumplimiento del 0% 
•        Para el mes de marzo se planearon 23 actividades de trazabilidad y se ejecutaron 13, para un total de cumplimiento del 57% 
•        Para el mes de abril se planearon 14 actividades de trazabilidad y se ejecutaron 14, para un tot</t>
    </r>
    <r>
      <rPr>
        <b/>
        <sz val="9"/>
        <color rgb="FF000000"/>
        <rFont val="Arial"/>
        <family val="2"/>
      </rPr>
      <t>al de cumplimiento del 0%
Según información reportada por los laboratorios en cuanto a aseguramiento, el reporte de</t>
    </r>
    <r>
      <rPr>
        <sz val="9"/>
        <color rgb="FF000000"/>
        <rFont val="Arial"/>
        <family val="2"/>
      </rPr>
      <t xml:space="preserve"> indicador es el siguiente:
•        Para el mes de enero se planearon 22 actividades de aseguramiento y se ejecutaron 11, para un total de cumplimiento del 50% 
•        Para el mes de febrero se planearon 28 actividades de aseguramiento y se ejecutaron 27, para un total de cumplimiento del 96% 
•        Para el mes de marzo se planearon 19 actividades de aseguramiento y se ejecutaron 11, para un total de cumplimiento del 58% 
•        Para el mes de abril se planearon 34 actividades de aseguramiento y se ejecutaron 34, para un total de cumplimiento del 34%
</t>
    </r>
    <r>
      <rPr>
        <b/>
        <sz val="9"/>
        <color rgb="FF000000"/>
        <rFont val="Arial"/>
        <family val="2"/>
      </rPr>
      <t xml:space="preserve">Soportes:
</t>
    </r>
    <r>
      <rPr>
        <sz val="9"/>
        <color rgb="FF000000"/>
        <rFont val="Arial"/>
        <family val="2"/>
      </rPr>
      <t xml:space="preserve">-Primer reporte de seguimiento-ENE-ABR-2023
-PLAN DE ASEGURAMIENTO DE LA VALIDEZ DE LOS RESULTADOS – SMF (M-08-F-008)
</t>
    </r>
  </si>
  <si>
    <t>Se realiza el reporte de seguimiento al aseguramiento de la validez de los resultados de la SMF desde el primero de enero al 31 de agosto, según información reportada por los laboratorios en cuanto a trazabilidad, el reporte de indicador es el siguiente: 
• Para el mes de enero se planearon 12 actividades de trazabilidad y se ejecutaron 5, para un total de cumplimiento del 42% 
• Para el mes de febrero se planearon 2 actividades de trazabilidad y se ejecutaron 0, para un total de cumplimiento del 0% 
• Para el mes de marzo se planearon 23 actividades de trazabilidad y se ejecutaron 13, para un total de cumplimiento del 57% 
• Para el mes de abril se planearon 14 actividades de trazabilidad y se ejecutaron 14, para un total de cumplimiento del 0%
• Para el mes de mayo se planearon 39 actividades de trazabilidad y se ejecutaron 34, para un total de cumplimiento del 87,18%
• Para el mes de junio se planearon 32 actividades de trazabilidad y se ejecutaron 31, para un total de cumplimiento del 96,88%
• Para el mes de julio se planearon 24 actividades de trazabilidad y se ejecutaron 24, para un total de cumplimiento del 100%
• Para el mes de agosto se planearon 21 actividades de trazabilidad y se ejecutaron 21, para un total de cumplimiento del 100%
Según información reportada por los laboratorios en cuanto a aseguramiento, el reporte de indicador es el siguiente:
• Para el mes de enero se planearon 22 actividades de aseguramiento y se ejecutaron 11, para un total de cumplimiento del 50% 
• Para el mes de febrero se planearon 28 actividades de aseguramiento y se ejecutaron 27, para un total de cumplimiento del 96% 
• Para el mes de marzo se planearon 19 actividades de aseguramiento y se ejecutaron 11, para un total de cumplimiento del 58% 
• Para el mes de abril se planearon 34 actividades de aseguramiento y se ejecutaron 34, para un total de cumplimiento del 34%
• Para el mes de mayo se planearon 43 actividades de aseguramiento y se ejecutaron 36, para un total de cumplimiento del 83,72%
• Para el mes de junio se planearon 92 actividades de aseguramiento y se ejecutaron 82, para un total de cumplimiento del 89,13%
• Para el mes de julio se planearon 34 actividades de aseguramiento y se ejecutaron 33, para un total de cumplimiento del 97,06%
• Para el mes de agosto se planearon 21 actividades de aseguramiento y se ejecutaron 21, para un total de cumplimiento del 100%
Soportes:
-PLAN DE ASEGURAMIENTO DE LA VALIDEZ DE LOS RESULTADOS 
-M-08-F-009 PlandetrazabilidadSMF</t>
  </si>
  <si>
    <t>Realizar actividades  de vitalidad del sistema de gestiòn para renovacion de CMC  de los laboratorios de la SMF</t>
  </si>
  <si>
    <t>Documento QSTF 1</t>
  </si>
  <si>
    <t>Resolución
Reporte avence y estado trazabilidad</t>
  </si>
  <si>
    <t>Se anexan las resoluciones: 
 1. RESOL. 315 CALIBRACION PATRONES MEDICION EN PTB MASA CORRIENTE POTENCIA ENERGIA Y LONGITUD 
 2. RESOL. 325 POR LA CUAL SE ORDENA EL PAGO AL LABORATOIRE NATIONAL DE MÉTROLOGIE ET D'ESSAIS -LNE DE FRANCIA 
 3. RESOL. 326 POR LA CUAL SE ORDENA EL PAGO AL FEDERAL INSTITUTE OF METROLOGY-METAS DE SUIZA 
 4. RESOL. 338 ORDENA EL PAGO AL CENTRO NACIONAL DE METROLOGÍA-CENAM 
 5. RESOL. 352 PAGO AL NATIONAL PHYSICAL LABORATORY-NPL DE REINO UNIDO CALIBRACIÓN DEL EQUIPO DEL LABORATORIO DE TEMPERATURA Y HUMEDAD
 Las cuales tienen información de los equipos que tienen trazabilidad internacional</t>
  </si>
  <si>
    <t>Diseñar, elaborar y dictar talleres o eventos dirigidos a los sectores productivos en metrología Física</t>
  </si>
  <si>
    <t>Establecer, avanzar o diseñar nuevos servicios en metrologìa Fìsica</t>
  </si>
  <si>
    <t>Soporte avanceo plan de gestion del cambio 
o
Formato de Diseno y desarrollo
o
Documentacion publicada en Isolucion 
0
Inclusion en la resolucion de tasas *propuesta</t>
  </si>
  <si>
    <t>Procedimientos de calibración de durómetros Rockwell y Brinel en versión borrador cargados en marzo en la plataforma de Isolucion:
 Borrador Procedimiento
 - CALIBRACIÓN DE DURÓMETROS BRINELL_v1 M-01-L32-P-005
 Borrador Procedimiento 
 -CALIBRACIÓN DE DURÓMETROS ROCKWELL_v1 M-01-L32-P-004</t>
  </si>
  <si>
    <t>Ya se había reportado avance en el M3</t>
  </si>
  <si>
    <t xml:space="preserve">Evidencia: Se realizó la solicitud al grupo de automatización para la ejecución del proyecto denominado: “Continuidad en el desarrollo del aplicativo para sincronización de clientes externos con la hora legal”.
El cual surtió el proceso de evaluación y aprobación. Se firmó el acta de inicio del proyecto. Se establecieron los requisitos a implementar de acuerdo al aplicativo beta que fue desarrollado y se encuentra en proceso de implementación. 
Las acciones fueron registradas en el Plan de Gestión del Cambio #44 cargado en Isolución.
Archivos: 
-20230426 Solicitud proyecto automatización Sincronización.pdf
-Acta de inicio 2304068.pdf
20230602 Reunión revisión aplicativo Sincronización.pdf
-Requisitos a implementar.docx
20230629 Cargue del Plan de Gestión del Cambio en Isolución.pdf
</t>
  </si>
  <si>
    <t>Se remite soporte de formato y diseño para el sevicio “Calibración de superficies de referencia(mármol de medición) con el método de Moody y niveles electrónicos” Que tiene como objetivo “Desarrollar un servicio de calibración y medición de la desviación de planitud en superficies de referencia, a través del uso del método de Moody y niveles electrónicos para actualizar y mejorar el servicio de calibración que le presta el laboratorio de longitud a las empresas del país.”</t>
  </si>
  <si>
    <t>Reporte relacionando los servicios prestados</t>
  </si>
  <si>
    <t>Funcionamiento y proyecto inversión C-3502-0200-7 Desarrollo de la oferta de servicios en Metrología Física en el ámbito Nacional</t>
  </si>
  <si>
    <t>Según reporte expedido por la Subdirección de Servicios Metrológicos y Relación con el Ciudadano., se han realizado 13 servicios a clientes externos,  completados con certificado de calibración y pagados.
Soporte: Se agrega matriz donde se reflejan los servicios prestados por parte de la SMF</t>
  </si>
  <si>
    <t>Según reporte expedido por la Subdirección de Servicios Metrológicos y Relación con el Ciudadano., se han realizado 13 servicios a clientes externos, completados con certificado de calibración y pagados.
Soporte: Se agrega matriz donde se reflejan los servicios prestados por parte de la SMF</t>
  </si>
  <si>
    <t xml:space="preserve">Según reporte expedido por la Subdirección de Servicios Metrológicos y Relación con el Ciudadano., se han realizado 25 servicios a clientes externos y 3 servicios de calibración a la SIC, para un total de 28 servicios, completados con certificado de calibración.
Soporte: Se agrega matriz donde se reflejan los servicios prestados por parte de la SMF
</t>
  </si>
  <si>
    <t>Según reporte expedido por la Subdirección de Servicios Metrológicos y Relación con el Ciudadano., se han realizado 16 servicios a clientes externos, completados con certificado de calibración.
 Soporte: Se agrega matriz donde se reflejan los servicios prestados por parte de la SMF</t>
  </si>
  <si>
    <t>Según reporte expedido por la Subdirección de Servicios Metrológicos y Relación con el Ciudadano, durante el mes de agosto se realizaron 28 servicios de calibracion a clientes externos, completados con certificado de calibración.
Soporte: Se agrega matriz donde se reflejan los servicios prestados por parte de la SMF</t>
  </si>
  <si>
    <t>Según reporte expedido por la Subdirección de Servicios Metrológicos y Relación con el Ciudadano, durante el mes de septiembre se realizaron 22 servicios de calibración a clientes externos, completados con certificado de calibración.
Soporte: Se agrega matriz donde se reflejan los servicios prestados por parte de la SMF</t>
  </si>
  <si>
    <t>Informe de avanve presentado de la linea de acción 1.10</t>
  </si>
  <si>
    <t>Se anexa informe de avance de la ejecución de las actividades asociadas al documento
 CONPES 3957, específicamente de la línea de acción 1.10. “Implementar las herramientas de
 hardware y software del Laboratorio de Tiempo y Frecuencia del Instituto Nacional de Metrología; así
 como de las herramientas Tecnológicas de Información y Comunicaciones asociadas a la difusión del servicio de Hora Legal”. Con sus respectivos soportes</t>
  </si>
  <si>
    <t>Actualizar cursos en metrologia Fisica</t>
  </si>
  <si>
    <t>Presentaciones actualizadas o Ficha actualizada</t>
  </si>
  <si>
    <t>Informe de avance de la codirecciòn</t>
  </si>
  <si>
    <t>Generar productos de investigacion en metrologìa Fìsica en el marco de la gestion de proyectos I+D+ i con IES.</t>
  </si>
  <si>
    <t>Producto cientifico generado o presentado o publicado</t>
  </si>
  <si>
    <t>Producto de I+D+i correspondiente a artículo de investigación en revista indexada sometido conjuntamente con la IES (Institución de Educación Superior) ITM (Instituto Tecnológico Metropolitano) con sede en Medellín. El artículo se encuentra en estado "Aceptado para publicación" y como puede verse la revista ya lo diagramó en el respectivo formato. (Se hace la aclaración que el físico Nelson Bahamon fue uno de los autores del articulo)</t>
  </si>
  <si>
    <t>Por parte del laboratorio de Temperatura y Humedad, se generaron  bajo el marco de ejecución del proyecto I+D+i de “Implementación de la ITS 90” los siguientes productos basados en trabajo conjunto con la Universidad Nacional:, son: 
-Implementación de un nuevo sistema de calibración de termómetros de contacto por puntos fijos en el instituto nacional de metrología
-Caracterización del desempeño de una celda de punto fijo de indio (In) y estimación de incertidumbre de medición debido a la repetibilidad de la transición de fase de solidificación</t>
  </si>
  <si>
    <t>Participar en eventos científicos, capacitaciones o intercambios científicos (Excluyendo grupos trabajo SIM y Comites Consultivos)</t>
  </si>
  <si>
    <t>Se remite soporte de participación de las suscripciones de los miembros del laboratorio de masa a el evento realizados en el KCDB en la capacitación de uso de la plataforma KCDB2.0</t>
  </si>
  <si>
    <t>1. Soporte de participación en el Simposio Internacional de Temperatura (ITS-10, por sus siglas en inglés), el cual se llevó a cabo entre 2023-04-02 y 2023-04-07. Por parte del funcionario Andrés Bohórquez en el NIST de EEUU</t>
  </si>
  <si>
    <t>En participación de eventos o intercambios cientificos, se lleva a cabo una evaluación par por parte del Fïsico Mayckol Morales del laboratorio de Presión y Vacío al Instituto LACOMET de Costarrica. 
Soporte: Informe de evaluación par realizado por el Funcionario Fisico Mayckol Morales. -PEER REVIEW  LCM-MR-</t>
  </si>
  <si>
    <t>Por parte de los integrantes del laboratorio de Tiempo y Frecuencia Claudia Fernanda Rodríguez Rodríguez, Alexander Gutierrez Guevara y el físico Nelson Bahamón Cortés, realizaron la exposición del trabajo “ CARACTERIZACIÓN PRELIMINAR DE LOS DESPLAZAMIENTOS DE FRECUENCIA DEL PATRÓN PRIMARIO NACIONAL MICROCHIP 5071A EMPLEADO PARA LA GENERACIÓN DE LA ESCALA NACIONAL DE TIEMPO UTC(INM).” Este trabajo se presento en  IX Encuentro Regional de Ciencias Físicas, realizado en la ciudad de Valledupar del 20 al 22 de septiembre de 2023.
Evidencia: Soporte de participación.</t>
  </si>
  <si>
    <t>Estructurar o formular proyectos de I+D+i que involucren lineas de investigacion en metrologia Fìsica</t>
  </si>
  <si>
    <t>Idea I+D+i presentada o Proyecto Formulado</t>
  </si>
  <si>
    <t xml:space="preserve">Se presentaron las ideas de los laboratorios de fuerza y Tiempo y Frecuencia: 
Como Objetivo:
1. Fuerza: Desarrollar un sistema para aplicación de carga por peso muerto orientado a la calibración de instrumentos medidores de fuerza y patrones de referencia de dureza, que permita garantizar la trazabilidad de las mediciones al SI.
Evidencia: Idea I+D+i Sistema para aplicación de carga por peso muerto
-Tiempo y frecuencia: Desarrollar un sistema de medición que permita comparar señales de 1 PPS de relojes atómicos por medio de GNSS (Global Navigation Satellite System) para proveer trazabilidad de alta exactitud en el país.
Evidencia: Idea I+D+i Sistema para aplicación de carga por peso muerto
</t>
  </si>
  <si>
    <t>Se realiza el registro M-07-F-008 correspondiente al seguimiento y control del proyecto de I+D+i " Mejorar las Capacidades de Medición y Calibración (CMC) del Laboratorio de Masa en el INM -CMC - L01
realizado el 2023-06-28.
Evidencia: 2023-06-28-Seguimiento  CMC-L01-Masa</t>
  </si>
  <si>
    <t>Se realiza el registro M-07-F-008 correspondiente al seguimiento y control de los proyectos de I+D+i:
1. Medición de la desviación de planitud en superficies de referencia
 2. Desarrollo de las capacidades de medición y calibración (CMC) en la magnitud de dureza en el INM para la diseminación de la trazabilidad metrológica de las unidades de dureza en Colombia.
3, Hacia la calibración de bloques calibre usando técnicas de interferometría: fase II</t>
  </si>
  <si>
    <t xml:space="preserve">1. El Instituto Nacional de Metrología - INM se encuentra participando en el proyecto “Implementation of new National Metrology Institute services related to Digital Transformation” liderado por el Sistema Interamericano de Metrología - SIM, el Physikalisch-Technische Bundesanstalt - PTB y el Banco Interamericano de Desarrollo - BID. 
Anexo Informe de avance y documentos soporte. 
2.  Informe de avance sobre certificados de calibración digital del proyecto CABUREK, el cual tiene información de las pruebas funcionales realizadas por parte del Laboratorio de Tiempo y Frecuencia al prototipo de certificado de calibración digital (DCC). Este prototipo de DCC fue desarrollado por el área de automatización en el marco del proyecto denominado “Implementation of new services related to Digital Transformation (DT)” financiado por el Banco Interamericano de Desarrollo (BID) y el Physikalisch-Technische Bundesanstalt (PTB), el cual hace uso de la metodología CABUREK (Capacity Building in Technical and Scientific Organizations Using Regional Experience and Knowledge)
3. Se remite avance de las actividades realizadas por el laboratorio de densidad de la SMF en la implementación piloto de la herramienta 5’s – Laboratorios Esbeltos – orientado por la Organización de las Naciones Unidas para el Desarrollo Industrial. </t>
  </si>
  <si>
    <t>seguimiento al plan con soportes asociados a cada actividad</t>
  </si>
  <si>
    <t>Se realiza actualización de la hoja de Ruta del PETI y documento marco 2023, aprobados mediante CIGD No. 6 del 24 y 25 de abril. Se realiza seguimiento de Enero a Marzo de la anterior hoja de ruta y se cargan soportes asociados  en la carpeta de planes. Por otra parte se realiza seguimiento de abril de la hoja de ruta  actualizada, se aclara que para  abril el PETI no tiene programado entregables, se adjuntan soportes de avance.</t>
  </si>
  <si>
    <t>En el periodo Abril - Junio se han ejecutao 10,5 entregables de 12, lo restante hace referencia a la estructuración de la gobernanza de arquitentura de TI la cual aún no se ha logrado presentar y aprobar.</t>
  </si>
  <si>
    <t>En el mes de Julio se elaboró diagnóstico para la seguridad perimetral y se adelantaron gestiones para la adquisición de una solución. Por otra parte, se definió hoja de ruta de seguridad digital para el cierre de brechas. Se dió cumplimiento a las dos actividades planeadas.</t>
  </si>
  <si>
    <t>1. informe de seguimiento de mejora de los sistemas de información
2. Informe de seguimiento de la hoja de ruta de seguridad digital</t>
  </si>
  <si>
    <t>Formular el Plan de transformación digital.</t>
  </si>
  <si>
    <t xml:space="preserve">Documento de soporte Plan
Matriz de seguimiento al plan con soportes asociados a cada actividad. </t>
  </si>
  <si>
    <t>Se formuló el plan de transformación digital, y se tiene programado para aprobación en el CIGD No. 8 del 2023-06-08. Se adjunta el documento.</t>
  </si>
  <si>
    <t>Se aprueba plan de transformación digital mediante CIGD No. 8 del 2023.</t>
  </si>
  <si>
    <t>Ejecutar el Plan de Tratamiento de Riesgos de Seguridad y Privacidad de la Información</t>
  </si>
  <si>
    <t>1. Se realiza seguimiento trimestral en CIGD No. 6 del 24 y 25 de abril al plan de tratamiento de riesgos de SI vigente de Enero a Marzo aprobado en CIGD No. 2 del 2023-01-26. Se adjunta Matriz con seguimiento, presentación CIGD y soportes asociados en la carpeta compartida de planes. 
2. Se realiza actualización del plan de tratamiento de riesgos de SI, aprobado en CIGD N° 5 del 2023-03-29 y 2023-04-04, para el mes de abril no se tenian entregables programados.</t>
  </si>
  <si>
    <t>Se ejecutan 10 de 10 entregables, dando cumplimiento a lo programado en el Plan de Tratamiento de Riesgos de Seguridad de la Información de mayo a junio, se adjuntan soportes.</t>
  </si>
  <si>
    <t>Se elaboró y aprobó en isolución la versión 2 del E-05-P-011 Procedimiento Control De Acceso A Los Servicios Tecnológicos Y Sistemas De Información Del INM. Se da cumplimiento al entregable.</t>
  </si>
  <si>
    <t>Se elaboró y aprobó en isolución la versión 1 del procedimiento E-05-P-015 Creación y Deshabilitación de Usuario del Directorio Activo. Se da cumplimiento al entregable.
No se logró dar cumplimiento a la actividad concermiente a la actualización de la matriz de riesgos de SI, se espera dar cumplimiento en el mes de septiembre</t>
  </si>
  <si>
    <t>Se cumplen los 4 entregables programados para el mes, sumando un avance del 0,5 de la matriz de riesgos de seguridad de la información y se reporta por adelantado el entregable del mes de octubre concerniente al cargue de la totalidad de los riesgos de OIDT clasificados como de seguridad de la infomración.</t>
  </si>
  <si>
    <t>El entregable fue reportado en septiembre.</t>
  </si>
  <si>
    <t>Ejecutar Plan de Seguridad y Privacidad de la Información 2023</t>
  </si>
  <si>
    <t xml:space="preserve">1. Se aprueba actualización  el Plan de seguridad y privacidad de la información mediante CIGD N° 5 del 2023-03-29 y 2023-04-04, se realiza seguimiento a abril con soportes asociados. Se ha dado cumplimiento a los entregables programados en cada plan: 2 entregables de marzo y 5 entregables de abril. Se adjunta Matriz con seguimiento, presentación CIGD y soportes asociados en la carpeta compartida de planes. </t>
  </si>
  <si>
    <t>Se ejecutan 12.5 de 13 entregables, el restante hace referencia a que falta la aprobación de la matriz de activos, lo cual se tiene agendado para el próximo CIGD del 18 de julio.</t>
  </si>
  <si>
    <t>Se actualizaron y aprobaron en isolucion  los siguientes documentos incluyendo controles de Seguridad de la Información:
 - E-05-P-011 Procedimiento Control De Acceso A Los Servicios Tecnológicos Y Sistemas De Información Del INM.
 - E-05-P-014 Generación, Administración y Restauración de Copias de Respaldo de la información
  - E-05-I-023 Apagado y Encendido de la Infraestructura de TI
 - E-05-I-024 Etiquetado de Información
Se realizó cierre de los siguientes hallazgos de seguridad de la información:
 - Acción Correctiva AUD #46
 - Acción Correctiva AUD #135
 - Acción Correctiva AUD #134</t>
  </si>
  <si>
    <t>Se dió cumplimiento a la actividad, se gestionaron 3 documentos de controles del SI, cierre de 2 hallazgos y 1 una publicación sobre tips de seguridad.</t>
  </si>
  <si>
    <t>Se reportan los 5 entregables programados y uno adicional del mes de octubre concerniente a hallazgo adicional cerrado de seguridad de la información.</t>
  </si>
  <si>
    <t>Implementar las políticas del Modelo Integrado de Planeación y Gestión relacionadas con la OIDT</t>
  </si>
  <si>
    <t xml:space="preserve">Se realizó autodiagnóstico de las politicas de Gobierno Digital y Seguridad Digital: Se adjuntan autodiagnósticos con carpetas de soportes. </t>
  </si>
  <si>
    <t>De acuerdo a los lineamientos de OAP, se realizó diligenciamiento de FURAG y envío de soportes de las políticas de gobierno y seguridad digital. En cuanto al plan de mejoramiento abierto, este fue cerrado por OAP y evaluado como no eficaz. Se esperan lineamientos de OAP para la estructuración del nuevo plan de mejoramiento de los autodiagnósticos.</t>
  </si>
  <si>
    <t>Se realizó identificación de brechas de FURAG en matriz solicitada por la OAP.</t>
  </si>
  <si>
    <t>Prestar horas de Asistencia Técnica por personal de la SMF a demanda</t>
  </si>
  <si>
    <t>1. Lista de asistencia a reuniones 
2. Reporte de actividades ejecutadas</t>
  </si>
  <si>
    <t>Ejecutar actividades relacionadas con la Gestión del SIG según lineamientos estratégicos - OIDT</t>
  </si>
  <si>
    <t>1. Se realizó contratación de profesional de enlace de calidad.
2. Se elaboró el procedimiento E-05-P-00XX ADQUISICIÓN, ADMINISTRACIÓN Y CONTROL DE USO DE LICENCIAS DE SOFTWARE con sus respectivos formatos: E-05-F-00XX Solicitud de Software licenciado y o renovación, E-05-F-00XX Inventario y Control de software licenciado, Acuerdo Confidencialidad.
3. Reporte de cinco (5) indicadores de proceso en isolucion
4. Cierre de un (1) hallazgo de auditoria 2021.</t>
  </si>
  <si>
    <t xml:space="preserve">          </t>
  </si>
  <si>
    <t>Se realiza entrega de las siguientes evidencias de abril a junio:
 - Reporte mensual de indicadores
 - reporte cuatrimestral de riesgos
 - Cierre de cinco hallazgos por diferentes fuentes de OIDT
 - Elaboración y actualización de ocho (8) documentos del proceso</t>
  </si>
  <si>
    <t xml:space="preserve">Se realiza la entrega de las siguientes evidencias de Julio a septiembre:
- 9 documentos elaborados y cargados a isolución.
- 10 hallazgos cerrados.
- 16 riesgos cargados a isolucion con sus respectivos planes.
</t>
  </si>
  <si>
    <t>Ejecutar actividades relacionadas con la Gestión del SIG según lineamientos estratégicos - SMF</t>
  </si>
  <si>
    <t>Por parte del apoyo del SIG de la SMF, se generá el primer informe de las actividades ejecutadas con la Gestión del SIG según lineamientos estrategicos</t>
  </si>
  <si>
    <t xml:space="preserve">Se realiza por parte de las contratistas de apoyo a gestión de calidad el informe que presenta las actividades llevadas a cabo en el periodo abril a junio de 2023,
relacionadas el consolidado de evidencias de las actividades relacionadas con la gestión del SIG
Evidencia: Consolidado de evidencias relacionadas con la Gestión del SIG
</t>
  </si>
  <si>
    <t>Se realiza por parte de las contratistas de apoyo a gestión de calidad el informe que presenta las actividades llevadas a cabo en el periodo Julio a septiembre de 2023, relacionadas el consolidado de evidencias de las actividades relacionadas con la gestión del SIG
Este informe contiene aspectos como : reporte de indicadores de gestión, seguimiento a los planes de mejoramiento por diferentes fuentes, formulación de los planes de mejoramiento, seguimiento al mapa de riesgos, reporte de materialización de riesgos, actualización y creación de documentos, entrega de información y de documentos para la presentación ante el QSTF, entrega de la información de entrada de revisión por la dirección, registro de los trabajos no conformes, análisis de los informes de PQRSD y de Satisfacción, actualización del listado de documentos externos y de la matriz de requisitos legales y otros requisitos, que se realizaron en el periodo julio a septiembre de 2023 en la Subdirección de Metrología Física y sus Laboratorios
Evidencia: Consolidado de evidencias relacionadas con la Gestión del SIG</t>
  </si>
  <si>
    <t>Ejecutar actividades relacionadas con la Gestión del SIG según lineamientos estratégicos - SG</t>
  </si>
  <si>
    <t>C-3502-0200-6 Fortalecimiento de la capacidad analítica en Metrología Química y Biomedicina a nivel Nacional</t>
  </si>
  <si>
    <t>Se registra en el informe trimestral el Consolidado de evidencias para cada compromiso según plan de trabajo</t>
  </si>
  <si>
    <t>Ejecutar actividades relacionadas con la Gestión del SIG según lineamientos estratégicos - SMQB</t>
  </si>
  <si>
    <t>Informe trimestral de evidencias para cada
compromiso según plan de trabajo</t>
  </si>
  <si>
    <t>Se realizó informe trimestral del SIG.</t>
  </si>
  <si>
    <t>Se anexa informe donde se describen las actividades y evidencias de las actividades realizadas por la Subdirección de Metrología Química y Biología - SMQB relacionadas con la gestión del SIG.</t>
  </si>
  <si>
    <t>Se anexa informe Consolidado trimestral gestión del SIG de julio a septiembre donde se describen las actividades y evidencias realizadas por la Subdirección de Metrología Química y Biología - SMQB relacionadas con la gestión del SIG.</t>
  </si>
  <si>
    <t>Liderar la Gestión del Cambio con referencia a todos los cambios derivados de los resultados del concurso de méritos Nación 3</t>
  </si>
  <si>
    <t xml:space="preserve">Desarrollar herramientas para la
automatización de los procesos de medición de la SMQB
 </t>
  </si>
  <si>
    <t>Acta de entrega de la herramienta a OIDT</t>
  </si>
  <si>
    <t>No</t>
  </si>
  <si>
    <t>Plan</t>
  </si>
  <si>
    <t>PlanNombre</t>
  </si>
  <si>
    <t>Área</t>
  </si>
  <si>
    <t>Actividad</t>
  </si>
  <si>
    <t>No1</t>
  </si>
  <si>
    <t>Mes</t>
  </si>
  <si>
    <t>Program Entreg Anual</t>
  </si>
  <si>
    <t>Proyec Ejec Acumul</t>
  </si>
  <si>
    <t>Ejec Real Acumu</t>
  </si>
  <si>
    <t>% Ejec Proyc</t>
  </si>
  <si>
    <t>% Ejec Real Acumulada</t>
  </si>
  <si>
    <t>Program Entreg Mes</t>
  </si>
  <si>
    <t>Ejec Real Mes</t>
  </si>
  <si>
    <t>% Ejec Real Mes</t>
  </si>
  <si>
    <t>Semáforo Acumulado</t>
  </si>
  <si>
    <t>Semáforo Mes</t>
  </si>
  <si>
    <t>PA</t>
  </si>
  <si>
    <t>Plan de Acción</t>
  </si>
  <si>
    <t>Enero</t>
  </si>
  <si>
    <t>Febrero</t>
  </si>
  <si>
    <t>Marzo</t>
  </si>
  <si>
    <t>Abril</t>
  </si>
  <si>
    <t>Mayo</t>
  </si>
  <si>
    <t>Junio</t>
  </si>
  <si>
    <t>Julio</t>
  </si>
  <si>
    <t>Agosto</t>
  </si>
  <si>
    <t>Septiembre</t>
  </si>
  <si>
    <t>Octubre</t>
  </si>
  <si>
    <t>Noviembre</t>
  </si>
  <si>
    <t>Diciembre</t>
  </si>
  <si>
    <t>Bienestar e Incentivos</t>
  </si>
  <si>
    <t>Plan de Bienestar Laboral e Incentivos</t>
  </si>
  <si>
    <t>PINAR</t>
  </si>
  <si>
    <t>Plan Institucional de Archivos</t>
  </si>
  <si>
    <t>PAAC</t>
  </si>
  <si>
    <t>Plan Anticorruoción y de Atención al Ciudadano</t>
  </si>
  <si>
    <t>SST</t>
  </si>
  <si>
    <t>Plan de Seguridad y Salud en el Trabajo</t>
  </si>
  <si>
    <t>PIC</t>
  </si>
  <si>
    <t>Plan Institucional de Capacitación</t>
  </si>
  <si>
    <t>PETI</t>
  </si>
  <si>
    <t>Plan Estratégico de Tecnologías de la Información</t>
  </si>
  <si>
    <t>Transformación Digital</t>
  </si>
  <si>
    <t>RSPI</t>
  </si>
  <si>
    <t>Plan de Tratamiento de Riesgos de Seguridad y Privacidad de la Información</t>
  </si>
  <si>
    <t>SPI</t>
  </si>
  <si>
    <t>Plan de Seguridad y Privasidad de la Información</t>
  </si>
  <si>
    <t>PES</t>
  </si>
  <si>
    <t>Plan Estratégico Sectorial</t>
  </si>
  <si>
    <t>Eliminar meses posteriores</t>
  </si>
  <si>
    <t>PlanNommbre</t>
  </si>
  <si>
    <t xml:space="preserve">Celebración Día del Género </t>
  </si>
  <si>
    <t>Enaltecer los cumpleaños del trimestre</t>
  </si>
  <si>
    <t>Socializar plataforma Bienestar a la medida</t>
  </si>
  <si>
    <t xml:space="preserve">Festejar el Día de la Niñez y la Recreación </t>
  </si>
  <si>
    <t xml:space="preserve">Conmemorar Día de la Secretaria </t>
  </si>
  <si>
    <t>Conmemorar Día de la madre</t>
  </si>
  <si>
    <t>Prevención de situaciones asociadas al acoso laboral, sexual y abuso de poder</t>
  </si>
  <si>
    <t>Promover la inclusión laboral, diversidad y equidad</t>
  </si>
  <si>
    <t xml:space="preserve">Conmemorar el Día del padre </t>
  </si>
  <si>
    <t>Realizar Eventos deportivos y recreacionales</t>
  </si>
  <si>
    <t>Conmemorar el Día del servidor público</t>
  </si>
  <si>
    <t>Preparar al cambio, desvinculación laboral asistida o readaptación laboral</t>
  </si>
  <si>
    <t>Promover programas de educación formal</t>
  </si>
  <si>
    <t>Buscar el Bienestar espiritual, emocional y salud mental</t>
  </si>
  <si>
    <t xml:space="preserve">Promoción de la lectura y espacios de cultura en familia </t>
  </si>
  <si>
    <t>Llevar a cabo Eventos artísticos y culturales</t>
  </si>
  <si>
    <t>Realizar eventos con ocasión al día de la familia</t>
  </si>
  <si>
    <t>Digitalizar la documentación del archivo central en su totalidad (Meta 460 unidades documentales)</t>
  </si>
  <si>
    <t>Elaborar el procedimiento de tablas de control de acceso</t>
  </si>
  <si>
    <t>Actualizar el Instructivo Organización y Manipulación de Archivos de Gestión con lineamientos para el manejo de archivos híbridos</t>
  </si>
  <si>
    <t>Viabilidad de Climatización del archivo central</t>
  </si>
  <si>
    <t>Veificar las Tablas de Retención Documental</t>
  </si>
  <si>
    <t>Revisión de Política de Riesgos del INM y elaboración de propuesta de mejora</t>
  </si>
  <si>
    <t>Aprobación de la Política de Riesgos en el marco del Comité Institucional de Coordinación de Control Interno - CICCI</t>
  </si>
  <si>
    <t>Socializar la Política de Riesgos actualizada</t>
  </si>
  <si>
    <t>Identificación, valoración de los riesgos de corrupción, o revisión según el caso.</t>
  </si>
  <si>
    <t>Realizar consulta pública a la ciudadanía</t>
  </si>
  <si>
    <t>Gestionar aprobación de la Matriz de Riesgos de Corrupción en Comité Institucional de Gestión y Desempeño - CIGD</t>
  </si>
  <si>
    <t>Publicar Mapa de Riesgos de Corrupción después de ajustes realizados por consulta pública</t>
  </si>
  <si>
    <t>Socializar la matriz de Riesgos actualizada a los colaboradores del INM.</t>
  </si>
  <si>
    <t>Monitorear los riesgos de corrupción. Revisar la correcta aplicación de la metodología establecida por Función Pública en general, los controles y acciones de cada riesgo.</t>
  </si>
  <si>
    <t>Oficina de Control Interno</t>
  </si>
  <si>
    <t>Realizar seguimiento en los tiempos establecidos por ley, asegurar publicación de resultados en la página web</t>
  </si>
  <si>
    <t>Realizar seguimiento en los tiempos establecidos por ley, asegurar publicación de resultados en la página web -OAP</t>
  </si>
  <si>
    <t>Mejora u optimización del proceso o procedimiento asociado al trámite</t>
  </si>
  <si>
    <t>Migración de funcionalidades de servicios en línea del INM a la Plataforma .GOV.co</t>
  </si>
  <si>
    <t>Realizar  los eventos y la jornada de rendición de cuentas por parte de los gerentes públicos, mediante la publicación de la agenda del evento o jornada que contenga entre otros, el desarrollo de la temática.</t>
  </si>
  <si>
    <t>Implementar mecanismos para la inscripción  y/o  radicación  de  preguntas, inquietudes  y/o  felicitaciones  durante  el  desarrollo  de la Jornada de Rendición de Cuentas</t>
  </si>
  <si>
    <t>Desarrollar una campaña de  socialización  a  la ciudadanía frente a la Jornada de Rendición de Cuentas, su importancia y ventajas</t>
  </si>
  <si>
    <t>Publicar el informe de percepción de las Jornadas de  Rendición  de  Cuentas,  a  través  de  los medios de comunicación de la entidad</t>
  </si>
  <si>
    <t>Evaluar  la  estrategia  y  el  desarrollo  de  las  jornadas  de rendición   de   cuentas   a   la   ciudadanía.   Éstas   quedarán consignadas  en  el informe  de seguimiento  del PAAC  en los tiempos establecidos por ley, y se asegurará sean publicados en la página web</t>
  </si>
  <si>
    <t>Presentar informe de autodiagnóstico del servicio al ciudadano</t>
  </si>
  <si>
    <t>Establecer los mecanismos (encuestas, foros, grupos focales, buzón de sugerencias, instancia de participación)  mediante los cuales se puede recolectar la información que servirá como insumo para la caracterización de los grupos de valor.</t>
  </si>
  <si>
    <t>Ejecutar análisis de diagnóstico de pagina web, y canales de atención buscando identificar los espacios a fortalecer en la interacción con el ciudadano.</t>
  </si>
  <si>
    <t>Fomentar la participación y garantizar mínimo en 5 talleres de formación y/o charlas dirigida a servidores públicos que atienden directamente a los usuarios, mediante capacitación en temáticas como: a) Cultura de servicio al ciudadano. b) Protocolos de atención al ciudadano en un enfoque diferencial. c) Socialización y actualización de información de trámites y servicios en la entidad. d) Gobierno y trámites en línea. e)Innovación en el servicio al ciudadano en lo público. f) Medición y satisfacción del servicio al ciudadano.</t>
  </si>
  <si>
    <t>Desarrollar campañas informativas sobre los trámites y servicios que presta la Entidad, y Política de tratamiento de datos personales (PTDP).</t>
  </si>
  <si>
    <t>Implementar piezas gráficas y vídeos donde se de a conocer a la ciudadanía la importancia de la metrología en la vida cotidiana</t>
  </si>
  <si>
    <t>Elaborar y presentar informes trimestrales de PQRSD, incluyendo el seguimiento a solicitudes de información de ley 1712. Validar el contenido y estructura de las comunicaciones que se entregan a los ciudadanos, teniendo en cuenta las características del lector, así como mejoras sugeridas de partes interesadas. 2</t>
  </si>
  <si>
    <t>Realizar seguimiento a la Implementación del Plan Inmerso</t>
  </si>
  <si>
    <t>Actualizar la información en cumplimiento de la Ley 1712 de 2014, Decreto 103 de 2015 y Resolución MinTIC 3564 de 2015, según esquema de publicación de información establecida en INM.
Esta solicitud se hace soportado en lista de chequeo que establezca el estado de cumplimiento de la Ley 1712 de 2014.</t>
  </si>
  <si>
    <t>Identificar conjuntos de datos estratégicos en el inventario de información  de  la  entidad,  y  publicar  en  las  plataformas oficiales de datos abiertos.
Difundir  el  conjunto  de  datos  de  la  entidad,  a través   de   los   medios   de   comunicación   (Redes  sociales, Página Web, correo electrónico, carteleras)</t>
  </si>
  <si>
    <t>Desarrollar propuesta de Dashboard en página Web del INM, para el acceso a información de ejecución de planes y proyectos</t>
  </si>
  <si>
    <t>Mantener y actualizar en caso de ser necesario el registro de las bases de datos de la entidad ante el Registro Nacional de Base de Datos - RNBD de la SIC.</t>
  </si>
  <si>
    <t>Realizar campaña de sensibilización para informar alcances de Ley 1712 de 2014 Transparencia y acceso a la información pública, enfocados a:
- Fortalecimiento al derecho fundamental de Acceso a la Información Pública, tanto en la gestión administrativa, como en los servidores públicos y ciudadanos.
- Disponibilidad de información a través de medios físicos y electrónicos.
- Divulgación proactiva de la información pública.
- Generación de cultura de transparencia.
- Importancia y relevancia del relacionamiento con el ciudadano.
-  Difundir el canal de las denuncias de corrupción.</t>
  </si>
  <si>
    <t>Elaborar y presentar informes trimestrales de PQRSD, incluyendo el seguimiento a solicitudes de información de ley 1712. Validar el contenido y estructura de las comunicaciones que se entregan a los ciudadanos, teniendo en cuenta las características del lector, así como mejoras sugeridas de partes interesadas.</t>
  </si>
  <si>
    <t>Actualizar el Inventario de Activos de Información, en los registros que se requieran en caso de ser necesario.</t>
  </si>
  <si>
    <t>OIDT / SSMRC</t>
  </si>
  <si>
    <t>Ejecutar análisis de diagnóstico de la pagina web, y canales INM con el fin de establecer mejoras en los criterios de accesibilidad del ciudadano.</t>
  </si>
  <si>
    <t>Elaborar y presentar informes trimestrales de PQRSD, incluyendo el seguimiento a solicitudes de información de ley 1712. Validar el contenido y estructura de las comunicaciones que se entregan a los ciudadanos, teniendo en cuenta las características del lector, así como mejoras sugeridas de partes interesadas. 3</t>
  </si>
  <si>
    <t xml:space="preserve">Mantenimiento y actualización  del módulo de registro y seguimiento de solicitudes de designación de institutos </t>
  </si>
  <si>
    <t>Diseñar los mecanismos de la ejecución del avance de la implementación de la política de prestación de servicios de calibración</t>
  </si>
  <si>
    <t>Diseñar y formalizar el PVE prevención de lesiones Osteomusculares con el SGI</t>
  </si>
  <si>
    <t>Diseñar y formalizar el PVE prevención del Estrés e intervención de condiciones Psicolaborales con el SGI</t>
  </si>
  <si>
    <t>Aplicar bateria de riesgo psicosocial</t>
  </si>
  <si>
    <t>Diseñar y formalizar el PVE para el cuidado Visual con el SGI</t>
  </si>
  <si>
    <t>Diseñar y formalizar el PVE para el cuidado Auditivo con el SGI</t>
  </si>
  <si>
    <t>Actualizar y publicar la Politica SST y Reglamento de Higiene y Seguridad Industrial</t>
  </si>
  <si>
    <t>Revisar y actualizar los objetivos del SG-SST</t>
  </si>
  <si>
    <t>Realizar seguimiento, Revisión y actualización (si aplica) de la Matriz de Identificación de Peligros, Evaluación y Valoracion del riesgo</t>
  </si>
  <si>
    <t>Revisar y actualizar la normatividad legal vigente aplicable a riesgos laborales con el SGI.</t>
  </si>
  <si>
    <t>Realizar seguimiento, Revisión y Actualización (si es necesario) la matriz de identificación de elementos de protección personal con los riesgos evaluados en la matriz IPVRC</t>
  </si>
  <si>
    <t>Elaborar Plan Estrategico de seguridad vial</t>
  </si>
  <si>
    <t>Realizar rendición de desempeño a todas las partes interesadas del SG-SST</t>
  </si>
  <si>
    <t>Gestionar Autoevaluación de la Vigencia 2022 con relación a los criterios mínimos definidos por la Resolución 0312 de 2019 ante la ARL y ante el MinTrabajo (sistema de gestión de riesgos laborales)</t>
  </si>
  <si>
    <t>Revisar e identificar faltantes en la documentacón del SG-SST en la plataforma Isolucion</t>
  </si>
  <si>
    <t>Realizar acompañamiento al Comité Paritario de Seguridad y salud en el trabajo y socializar los indicadores mensuales que se lleven a la fecha (recibir informes y socialización)</t>
  </si>
  <si>
    <t>Realizar seguimiento al comité de convivencia laboral (recibir los informes)</t>
  </si>
  <si>
    <t>Socializar los resultados y análisis de los indicadores del SG-SST debidamente actualizados.</t>
  </si>
  <si>
    <t>Realizar seguimiento a la afiliación al sistema general de riesgos laborales a lo largo del año</t>
  </si>
  <si>
    <t>Socializar PVE con la población laboral identificada dentro de la Base de Datos de Condiciones de Salud</t>
  </si>
  <si>
    <t>Elaborar Informe de seguimiento al plan de trabajo anual del SG-SST</t>
  </si>
  <si>
    <t>Presentar Informe de revisión por la Dirección</t>
  </si>
  <si>
    <t>Realizar Re-Inducción en Seguridad y Salud en el Trabajo a los Colaboradores del INM</t>
  </si>
  <si>
    <t>Gestionar los Hallazgos y las oportunidades de mejora relacionadas con SST definidas por cada uno de los Roles del INM.</t>
  </si>
  <si>
    <t>Revisar y actualizar el procedimiento relacionado con la determinación y seguimiento de criterios ambientales y de SST para la adquisición de productos y servicios</t>
  </si>
  <si>
    <t>Caracterizar las sustancias químicas inventariadas por la SMQB (avances)</t>
  </si>
  <si>
    <t>Verificar las necesidades para la vigencia 2024 y proyectar los recursos que se requieran</t>
  </si>
  <si>
    <t>Verificar etiquetado de sustancias quimicas de acuerdo con la normatividad legal vigente y procedimientos internos (avance del 70%)</t>
  </si>
  <si>
    <t>Realizar actividades tendientes a Promocionar la Salud (Semana de la Seguridad y Salud en el Trabajo) y examenes medico ocupacionales periodicos</t>
  </si>
  <si>
    <t>Realizar seguimiento de actividades establecidas en el plan de capacitaciones SST</t>
  </si>
  <si>
    <t>Realizar seguimiento a cronogramas establecidos de los PVE - Proveedor</t>
  </si>
  <si>
    <t>Gestionar el desarrollo de medición para garantizar ambiente seguro dentro del INM (Iluminación)</t>
  </si>
  <si>
    <t>Gestionar el desarrollo de simulacro en atención de emergencias</t>
  </si>
  <si>
    <t>Aplicar radar por parte de ARL basado en Resolución 0312 de 2019 (Evaluación de estandares minimos)</t>
  </si>
  <si>
    <t>Realizar seguimiento a cronogramas establecidos de los PVE</t>
  </si>
  <si>
    <t>Gestionar la ejecución del plan de capacitaciones</t>
  </si>
  <si>
    <t>Plan de Politica atención al ciudadano</t>
  </si>
  <si>
    <t>Protocolo de atención al ciudadano, socialización y actualización de información de trámites y servicios en la entidad</t>
  </si>
  <si>
    <t>Innovación en el servicio al ciudadano en lo público</t>
  </si>
  <si>
    <t>Gobierno y trámites en línea.</t>
  </si>
  <si>
    <t>Capacitaciones de SST</t>
  </si>
  <si>
    <t xml:space="preserve">Transparencia y derecho de acceso a la información pública </t>
  </si>
  <si>
    <t xml:space="preserve">Derecho discplinario </t>
  </si>
  <si>
    <t>Prevencion del daño antijurídico</t>
  </si>
  <si>
    <t xml:space="preserve">Modulo  fudamentos generales de MIPG </t>
  </si>
  <si>
    <t xml:space="preserve">Norma ISO 13528 Módelos Estadísticos ensayos de aptitud </t>
  </si>
  <si>
    <t>Auditoria Control Interno               (Normas Internacionales de auditoria)</t>
  </si>
  <si>
    <t xml:space="preserve">Delitos contra la administración pública </t>
  </si>
  <si>
    <t xml:space="preserve">Control Fiscal </t>
  </si>
  <si>
    <t xml:space="preserve">Contratación pública </t>
  </si>
  <si>
    <t>ISO/IEC 17043 - ( última versión)</t>
  </si>
  <si>
    <t>ISO 9001 (última versión)</t>
  </si>
  <si>
    <t>ISO/IEC 17025 (última versión)</t>
  </si>
  <si>
    <t xml:space="preserve">Sostenibilidad ambiental </t>
  </si>
  <si>
    <t>Archivo  y Gestión documental</t>
  </si>
  <si>
    <t>Actualización tributaria y presupuesto</t>
  </si>
  <si>
    <t>Actualización Ley 80 y Secop II</t>
  </si>
  <si>
    <t xml:space="preserve">Normas en presupuesto público </t>
  </si>
  <si>
    <t>Módulos SIIF: Pagador Central, y Gestión presupuesto ingresos</t>
  </si>
  <si>
    <t>Definiciones desarrollo y aplicación del I+D+i</t>
  </si>
  <si>
    <t xml:space="preserve">Gestión de  Proyectos </t>
  </si>
  <si>
    <t xml:space="preserve">Orientación en presentación de convocatorias cientíicas (MINCIENCIAS) </t>
  </si>
  <si>
    <t>Generación publicaciones científicas y Búsqueda en bases de datos
científicas</t>
  </si>
  <si>
    <t>Vocabulario internacional de metrología, Sistema Internacional de Unidades - SI, estimación de la incertidumbre de medición</t>
  </si>
  <si>
    <t>Metrología básica</t>
  </si>
  <si>
    <t xml:space="preserve">Herramientas de innovación </t>
  </si>
  <si>
    <t xml:space="preserve">Comunicación asertiva </t>
  </si>
  <si>
    <t>Adaptación al cambio</t>
  </si>
  <si>
    <t>Liderazgo Transformacional</t>
  </si>
  <si>
    <t xml:space="preserve">Participacion ciudadana </t>
  </si>
  <si>
    <t xml:space="preserve">Integridad, Transparencia y Lucha Contra la Corrupción </t>
  </si>
  <si>
    <t>Prevención y atención a las violencias contra las mujeres y discriminación racial en el ámbito del trabajo de la Función Pública</t>
  </si>
  <si>
    <t xml:space="preserve">Seguridad Digital </t>
  </si>
  <si>
    <t xml:space="preserve">Isolucion </t>
  </si>
  <si>
    <t>Implementación de un esquema de gobernanza y los procesos asociados para la gestión de TI</t>
  </si>
  <si>
    <t>Establecer la arquitectura de TI</t>
  </si>
  <si>
    <t>Consolidación de la operación bajo una estructura homogénea (Microsoft )</t>
  </si>
  <si>
    <t>Mejoramiento de la seguridad perimetral</t>
  </si>
  <si>
    <t>Mejoramiento de la capacidad de procesamiento (servidores)</t>
  </si>
  <si>
    <t>Cumplimiento de los requisitos de usabilidad y accesibilidad de gov.co para hora legal</t>
  </si>
  <si>
    <t>Cumplimiento de los requisitos de usabilidad y accesibilidad de gov.co para pagina web</t>
  </si>
  <si>
    <t>Cumplimiento de los requisitos de usabilidad y accesibilidad de gov.co de los servicios ofrecidos por la entidad</t>
  </si>
  <si>
    <t>Solución de Back Up para preservación de la información</t>
  </si>
  <si>
    <t>Fortalecimiento de la capacidad operativa</t>
  </si>
  <si>
    <t>Fortalecimiento de los sistemas de información</t>
  </si>
  <si>
    <t>Diagnóstico de la arquitectura frente a la seguridad digital</t>
  </si>
  <si>
    <t>Hoja de ruta de implementación de seguridad Digital</t>
  </si>
  <si>
    <t>Seguimiento de implementación de la hoja de ruta de seguridad digital</t>
  </si>
  <si>
    <t>Interoperar el software de nómina con Isolucion</t>
  </si>
  <si>
    <t>Generar reportes estructurados de las plataformas de gestión de los servicios del INM (Ophelia y SAMS)</t>
  </si>
  <si>
    <t>Implementar nueva metodología de Backup</t>
  </si>
  <si>
    <t>Independizar ambientes de pruebas y de producción</t>
  </si>
  <si>
    <t>Actualizar la plataforma de automatización de los servicios del INM a versión 2.0</t>
  </si>
  <si>
    <t>Actualizar y generar un único procedimiento para la Adquisición, Desarrollo y Mantenimiento de Software</t>
  </si>
  <si>
    <t>Generar Mapa de base de datos del INM</t>
  </si>
  <si>
    <t>Establecer políticas de gestión de acceso, divulgarlas a la entidad</t>
  </si>
  <si>
    <t>Validar implementación de políticas de gestión de accesos en la publicación de información en redes sociales</t>
  </si>
  <si>
    <t xml:space="preserve">Establecer políticas de backups acorde a la criticidad de la información </t>
  </si>
  <si>
    <t>Asistencia a las capacitaciones programadas por el grupo de la OIDT en cuanto a seguridad de la información.</t>
  </si>
  <si>
    <t>Seguimiento a la aprobación de la TRD del proceso de control disciplinario</t>
  </si>
  <si>
    <t>Generar lineamientos de seguridad e implementar actividades para salvaguardar los documentos críticos de los procesos en un repositorio seguro y restringido</t>
  </si>
  <si>
    <t>Establecer  procedimientos de gestión de la operación de TI</t>
  </si>
  <si>
    <t>Establecer políticas de seguridad  para gestión de la operación de TI</t>
  </si>
  <si>
    <t>Actualización de la matriz de riesgos de seguridad de la información, basado en los lineamientos de la guía del DAFP y la ISO27001:2022</t>
  </si>
  <si>
    <t>Cargar riesgos de seguridad de la información en isolucion.</t>
  </si>
  <si>
    <t>Seguimiento a los planes de tratamiento de seguridad de la información</t>
  </si>
  <si>
    <t>Fase diagnóstico: Revisión de información existente, establecer estado actual de implementación de SGSI y MSPI</t>
  </si>
  <si>
    <t>Fase de Planeación: Establecer plan y cronograma de seguridad y privacidad 2023</t>
  </si>
  <si>
    <t>Fase de implementación: Actualizar matriz de activos</t>
  </si>
  <si>
    <t>Fase de implementación: 
 Actualizar procedimientos de seguridad y manual de políticas seguridad, según resultado del diagnóstico.</t>
  </si>
  <si>
    <t>Evaluación y desempeño: Gestionar el cierre de hallazgos asociados a seguridad de la información (17 hallazgos abiertos en isolucion)</t>
  </si>
  <si>
    <t>Revisar informes de análisis de vulnerabilidades y Contratar servicios para definir y ejecutar análisis de vulnerabilidad 2023 a sistemas críticos y realizar remediaciones</t>
  </si>
  <si>
    <t>Hacer capacitaciones de concientización en seguridad de la información: boletines y charlas</t>
  </si>
  <si>
    <t>SEGUIMIENTO AL SISTEMA INTEGRADO DE GESTIÓN</t>
  </si>
  <si>
    <t>E-01-F-008</t>
  </si>
  <si>
    <t>Fecha</t>
  </si>
  <si>
    <t>Ver en Isolución</t>
  </si>
  <si>
    <t>ID</t>
  </si>
  <si>
    <t>EJE HABILITADOR  PND</t>
  </si>
  <si>
    <t xml:space="preserve">OBJETIVO ESTRATÉGICO </t>
  </si>
  <si>
    <t>INDICADOR Y META ASOCIADO AL PEI - PES</t>
  </si>
  <si>
    <t xml:space="preserve">ACTIVIDAD </t>
  </si>
  <si>
    <t>META ANUAL ENTREGABLES</t>
  </si>
  <si>
    <t>CUMPLIMIENTO DE LA ACTIVIDAD</t>
  </si>
  <si>
    <t>PROCESO ASOCIADO</t>
  </si>
  <si>
    <t>TOTAL</t>
  </si>
  <si>
    <t>%CUMPLIMIENTO ACUMULADO</t>
  </si>
  <si>
    <t>Descripción ENERO</t>
  </si>
  <si>
    <t>Descripción  FEBRERO</t>
  </si>
  <si>
    <t>Descripción MARZO</t>
  </si>
  <si>
    <t>Descripción ABRIL</t>
  </si>
  <si>
    <t>OBSERVACIONES</t>
  </si>
  <si>
    <t>PE</t>
  </si>
  <si>
    <t>Formalizacion del Procedimiento de Apertura y Mejoramiento Continuo de Datos Abiertos documentado.</t>
  </si>
  <si>
    <t>1 Procedimiento Formalizado</t>
  </si>
  <si>
    <t>Formalizacion de procedimiento de criterios de calidad</t>
  </si>
  <si>
    <t>Procedimiento formalizado</t>
  </si>
  <si>
    <t>Publicación de los tres (3) set de datos ajustados con mayor desagregación e inclusión de nuevas variables.</t>
  </si>
  <si>
    <t>Tres (3) SET de datos</t>
  </si>
  <si>
    <t>Encuesta de satisfacción aplicada y resultados consolidados para retroalimentación.</t>
  </si>
  <si>
    <t>1 informe de la encuentas</t>
  </si>
  <si>
    <t>Identificacion y priorizado de nuevos conjuntos de datos relevantes y prioritarios.</t>
  </si>
  <si>
    <t>Matriz de identificacion de conjutos de datos</t>
  </si>
  <si>
    <t>Publicación inicial de datos abiertos en la plataforma del INM con metadatos creados y validados.</t>
  </si>
  <si>
    <t>Publicacion de datos priorizados</t>
  </si>
  <si>
    <t>Formalizacion de procedimientos de ciclo de vida de dato</t>
  </si>
  <si>
    <t> </t>
  </si>
  <si>
    <t>Elaboración de un inventario inicial de registros administrativos existentes.</t>
  </si>
  <si>
    <t>Invententario de registros administravos</t>
  </si>
  <si>
    <t>Priorización y formalizacion de registros administrativos según necesidades y objetivos institucionales.</t>
  </si>
  <si>
    <t>Formalizacion Registros Administrativos</t>
  </si>
  <si>
    <t>Documentación de procedimientos para la gestión de registros administrativos.</t>
  </si>
  <si>
    <t>Procedimiento de RRAA</t>
  </si>
  <si>
    <t>Generacion de Lineamientos y Politicas para la Gestion de la Politica Estadistica</t>
  </si>
  <si>
    <t>Politica Estadistica</t>
  </si>
  <si>
    <t>Implementacion por lo menos 5 de las recomendaciones del Furag, relaciodas con el Plan Estadistico</t>
  </si>
  <si>
    <t>5 recomendaciones desarrolladas</t>
  </si>
  <si>
    <t>Formalizacion e Implementacion de las 4 fases Plan de accion del plan estadistico</t>
  </si>
  <si>
    <t>Formalizacion de Plan Estadistico</t>
  </si>
  <si>
    <t xml:space="preserve">Comité Institucional de Gestión y Desempeño CIGD. Acta No.V1 
</t>
  </si>
  <si>
    <t xml:space="preserve">ID V2 </t>
  </si>
  <si>
    <t>SIG1</t>
  </si>
  <si>
    <t>Formular y realizar el seguimiento al programa de auditorías del Sistema Integrado de Gestión.</t>
  </si>
  <si>
    <t xml:space="preserve">Formular y realizar el seguimiento al programa de auditorías del Sistema Integrado de Gestión. 2024
Programa de auditorias del Sistema Integrado de Gestión de 2024 aprobado.
Presentación al CICCI del Seguimiento al Cumplimiento de las auditorias 2023.
</t>
  </si>
  <si>
    <t>SIG2</t>
  </si>
  <si>
    <t>Realizar el seguimiento de la segunda línea de defensa a los componentes del Sistema Integrado de Gestión: Acciones correctivas y de mejora, Gestión de riesgos, e indicadores, MIPG.</t>
  </si>
  <si>
    <t>Presentaciones realizadas de los seguimientos trimestrales al CIGD</t>
  </si>
  <si>
    <t>SIG3</t>
  </si>
  <si>
    <t>Realizar seguimiento a la programacion de la actualización de los documentos del OAP.</t>
  </si>
  <si>
    <t>Documentos actualizados y aprobados en ISOLUCION</t>
  </si>
  <si>
    <t>SIG4</t>
  </si>
  <si>
    <t>Realizar la evaluación por pares del Sistema de Gestión en los requisitos ISO/OEC 17025 e  ISO17034 para el alcance de la presentación de las CMC.</t>
  </si>
  <si>
    <t xml:space="preserve">Términos de Referencia
Informe de la Evaluación por Pares de Gestión 
</t>
  </si>
  <si>
    <t>SIG5</t>
  </si>
  <si>
    <t>Realizar la identificación, actualizacion y valoración de los riesgos de gestión para los procesos del INM. Y a partir de este, realizar el análisis de cierre de acciones para abordar riesgos.</t>
  </si>
  <si>
    <t xml:space="preserve">Matriz de riesgos actualizada </t>
  </si>
  <si>
    <t>SIG6</t>
  </si>
  <si>
    <t>Realizar seguimiento al plan de transicion del cambio de imagen del INM.</t>
  </si>
  <si>
    <t>Informe del cumplimiento del plan de transicion.</t>
  </si>
  <si>
    <t>SIG7</t>
  </si>
  <si>
    <t>Realizar seguimiento al plan de cierres de hallazgos del INM</t>
  </si>
  <si>
    <t>Presentaciones ante el CIGD trimestral</t>
  </si>
  <si>
    <t>SIG8</t>
  </si>
  <si>
    <t xml:space="preserve">Realizar  el analisis y actualizacion de los indicadores de proceso del INM </t>
  </si>
  <si>
    <t>SIG9</t>
  </si>
  <si>
    <t>Formular y realizar el seguimiento al plan de capacitaciones del SIG.</t>
  </si>
  <si>
    <t>SIG10</t>
  </si>
  <si>
    <t xml:space="preserve">Actualizar los documentos del SIG priorizados </t>
  </si>
  <si>
    <t>SIG11</t>
  </si>
  <si>
    <t xml:space="preserve">Seguimiento de los casos de Isolucion, analisis de alternativas de software del SIG </t>
  </si>
  <si>
    <t>SIG12</t>
  </si>
  <si>
    <t xml:space="preserve">Seguimiento a la diagramacion de procedimeintos del INM </t>
  </si>
  <si>
    <t>SIG13</t>
  </si>
  <si>
    <t>Politica Gestión de la Información Estadística:
1. Formalización de la documentación asociada a la gestión de la información estadística.
2. Formalización del Plan Estadístico del INM.</t>
  </si>
  <si>
    <t xml:space="preserve">Documentacion asociada a la politica
</t>
  </si>
  <si>
    <t>SIG14</t>
  </si>
  <si>
    <t>Politica de control Interno 
Realizar desde del SIG junto al CICCI, talleres de fortalecimiento para la construcción de análisis de causas y planes de acción, dos talleres 2025, INCLUIR EN EL PLAN DE FORMACION DEL SIG</t>
  </si>
  <si>
    <t>Talleres</t>
  </si>
  <si>
    <t>SIG15</t>
  </si>
  <si>
    <r>
      <rPr>
        <sz val="9"/>
        <color rgb="FF000000"/>
        <rFont val="Arial"/>
        <family val="2"/>
      </rPr>
      <t xml:space="preserve">Definición </t>
    </r>
    <r>
      <rPr>
        <sz val="9"/>
        <color rgb="FFFF0000"/>
        <rFont val="Arial"/>
        <family val="2"/>
      </rPr>
      <t xml:space="preserve">procedimiento </t>
    </r>
    <r>
      <rPr>
        <sz val="9"/>
        <color rgb="FF000000"/>
        <rFont val="Arial"/>
        <family val="2"/>
      </rPr>
      <t>de analisis de brechas de implementadion de politicas de MIPG.</t>
    </r>
  </si>
  <si>
    <t>Documento Borrador v1 procedimiento FURAG- MIPG
Instructivo - Video uso herramienta brechas</t>
  </si>
  <si>
    <t>SIG16</t>
  </si>
  <si>
    <t xml:space="preserve">Actualizacion del manual operativo de MIPG del INM </t>
  </si>
  <si>
    <t>Documento Borrador v1</t>
  </si>
  <si>
    <t>SIG17</t>
  </si>
  <si>
    <t>Analisis institucional de lideres de politica MIPG y cierre de brechas de las politicas</t>
  </si>
  <si>
    <t>Documento cierre del ejercicio</t>
  </si>
  <si>
    <t>Seguimiento trimestral acciones cierre de brechas MIPG</t>
  </si>
  <si>
    <t>Seguimiento implementación formatos autorización y mantenimiento de competencias técnicas</t>
  </si>
  <si>
    <t>Realizar la evaluación de los controles asociada a los riesgos por la primera linea</t>
  </si>
  <si>
    <t>SIG</t>
  </si>
  <si>
    <t xml:space="preserve">Seguimiento semestral de la implementación de la Hoja de Ruta de gobierno de datos e información en marco de la implementación de Arquitectura Empresarial y la política MIPG de gestión estadística </t>
  </si>
  <si>
    <t>Reporte de actividades de implementación de la vigencia 2025</t>
  </si>
  <si>
    <t>Seguimiento actividades SIG institucionales incluidas en el plan de trabajo de la OAP</t>
  </si>
  <si>
    <t>Matriz de seguimiento actividades SIG</t>
  </si>
  <si>
    <t xml:space="preserve">Realizar la identificación, actualizacion y valoración de los riesgos de gestión para los procesos del INM. </t>
  </si>
  <si>
    <t>Realizar seguimiento al plan de transición del cambio de imagen del INM.</t>
  </si>
  <si>
    <t>Realizar analisis institucional de lideres de politica MIPG y cierre de brechas de las politicas</t>
  </si>
  <si>
    <t>M1 PROG</t>
  </si>
  <si>
    <t>M1 EJEC</t>
  </si>
  <si>
    <t>%</t>
  </si>
  <si>
    <t>M2 PROG</t>
  </si>
  <si>
    <t>M2 EJEC</t>
  </si>
  <si>
    <t xml:space="preserve"> M3 PROG</t>
  </si>
  <si>
    <t xml:space="preserve"> M3 EJEC</t>
  </si>
  <si>
    <t>Balance anual</t>
  </si>
  <si>
    <t>Subdirección de Servicios Metrológicos y Relación con el ciudadano</t>
  </si>
  <si>
    <t>Actividades</t>
  </si>
  <si>
    <t>Total Entregables</t>
  </si>
  <si>
    <t>M3 EJEC</t>
  </si>
  <si>
    <t>M4 EJEC</t>
  </si>
  <si>
    <t>M5 EJEC</t>
  </si>
  <si>
    <t>M6 EJEC</t>
  </si>
  <si>
    <t xml:space="preserve"> M7 EJEC</t>
  </si>
  <si>
    <t xml:space="preserve"> M8 EJEC</t>
  </si>
  <si>
    <t xml:space="preserve"> M9 EJEC</t>
  </si>
  <si>
    <t>M10 EJEC</t>
  </si>
  <si>
    <t xml:space="preserve"> M11 EJEC</t>
  </si>
  <si>
    <t>M12 EJEC</t>
  </si>
  <si>
    <t xml:space="preserve">SUM de </t>
  </si>
  <si>
    <t>Suma total</t>
  </si>
  <si>
    <t>M4 PROG</t>
  </si>
  <si>
    <t xml:space="preserve"> M4 EJEC</t>
  </si>
  <si>
    <t xml:space="preserve"> M5 PROG</t>
  </si>
  <si>
    <t>M6 PROG</t>
  </si>
  <si>
    <t xml:space="preserve"> M6 EJEC</t>
  </si>
  <si>
    <t>M7 PROG</t>
  </si>
  <si>
    <t>M8 PROG</t>
  </si>
  <si>
    <t>M8 EJEC</t>
  </si>
  <si>
    <t>M9 PROG</t>
  </si>
  <si>
    <t>M9 EJEC</t>
  </si>
  <si>
    <t xml:space="preserve"> M10 PROG</t>
  </si>
  <si>
    <t>M11 PROG</t>
  </si>
  <si>
    <t>M11 EJEC</t>
  </si>
  <si>
    <t>M12 PROG</t>
  </si>
  <si>
    <t>N°</t>
  </si>
  <si>
    <t>ENTREGABLE</t>
  </si>
  <si>
    <t>P1</t>
  </si>
  <si>
    <t>P2</t>
  </si>
  <si>
    <t>P3</t>
  </si>
  <si>
    <t>P4</t>
  </si>
  <si>
    <t>P5</t>
  </si>
  <si>
    <t>P6</t>
  </si>
  <si>
    <t>P7</t>
  </si>
  <si>
    <t>P8</t>
  </si>
  <si>
    <t>P9</t>
  </si>
  <si>
    <t>P10</t>
  </si>
  <si>
    <t>P11</t>
  </si>
  <si>
    <t>P12</t>
  </si>
  <si>
    <t>ÁREA</t>
  </si>
  <si>
    <t>FINANCIACIÓN</t>
  </si>
  <si>
    <t>E1</t>
  </si>
  <si>
    <t>E2</t>
  </si>
  <si>
    <t>E3</t>
  </si>
  <si>
    <t>E4</t>
  </si>
  <si>
    <t>E5</t>
  </si>
  <si>
    <t>E6</t>
  </si>
  <si>
    <t>E7</t>
  </si>
  <si>
    <t>E8</t>
  </si>
  <si>
    <t>E9</t>
  </si>
  <si>
    <t>E10</t>
  </si>
  <si>
    <t>E11</t>
  </si>
  <si>
    <t>E12</t>
  </si>
  <si>
    <t>Descripción 1</t>
  </si>
  <si>
    <t>Descripción 2</t>
  </si>
  <si>
    <t>Descripción 3</t>
  </si>
  <si>
    <t>Descripción 4</t>
  </si>
  <si>
    <t>Descripción 5</t>
  </si>
  <si>
    <t>Descripción 6</t>
  </si>
  <si>
    <t>Descripción 7</t>
  </si>
  <si>
    <t>Descripción 8</t>
  </si>
  <si>
    <t>Descripción 9</t>
  </si>
  <si>
    <t>Descripción 10</t>
  </si>
  <si>
    <t>Descripción 11</t>
  </si>
  <si>
    <t>Descripción 12</t>
  </si>
  <si>
    <t>P Acumulado Q1</t>
  </si>
  <si>
    <t>P Acumulado Q2</t>
  </si>
  <si>
    <t>P Acumulado Q3</t>
  </si>
  <si>
    <t>Avance Q1</t>
  </si>
  <si>
    <t>Avance Q2</t>
  </si>
  <si>
    <t>Avance Q3</t>
  </si>
  <si>
    <t xml:space="preserve">
De acuerdo con las actividades relacionadas en el Plan de Acción para el primer trimestre del año 2023, el Plan de Bienestar e Incentivos se ejecutó en un 90%, el desarrollo de la actividad “Programas de incentivos dirigido a los gerentes públicos, equipos de trabajo y servidores con derechos de carrera administrativa -reconocimientos por el buen desempeño, reconocimientos actividades ambientales y de innovación – Bienestar a la Medida”, queda pendiente de programación</t>
  </si>
  <si>
    <t>Se resportan los seguimiento de avance con las evidencias de las actividades plasmadas en el plan para la vigencia</t>
  </si>
  <si>
    <t>Oficina Asesora de Planeacion</t>
  </si>
  <si>
    <t>se hizo la presentacion en el CICI del Programa de auditorias aprobado por Comité Institucional de Coordinación de Control Interno</t>
  </si>
  <si>
    <t>Informe de estadísticas y socializar a las partes interesadas actualizadas a 2022.</t>
  </si>
  <si>
    <t>Se presenta el Consolidado de evidencias para cada actividad dentro de las respectivas oportunidades de mejora para cada política registradas en Isolucion por medio del autodignostico de cada una de las politicas implementadas.</t>
  </si>
  <si>
    <t>Ejercutar el Plan Anticorrupción y Atención al Ciudadano</t>
  </si>
  <si>
    <t>Reportes consolidados de los Proyectos de Inversión según registro del seguimiento al aplicativo destidado.</t>
  </si>
  <si>
    <t xml:space="preserve">se realiza el reporte mensual de ejecución de los meses de Diciembre 2022 y Enero 2023 del estado de ejecucuion presupuestal de los proyectos de funcionamiento </t>
  </si>
  <si>
    <t>Acta con decisión del CIGD respecto al Proyecto de Interés Estratégico "Fomento Regional en Metrología 2.0"</t>
  </si>
  <si>
    <t>Coordinar la prestacion de servicios de capacitacion segun el cronograma e inscripciones.</t>
  </si>
  <si>
    <t>Se solicita eliminar la actividad. Ver justificación en formato de solicitud enviado por correo a la OAP el 2023-03-31.</t>
  </si>
  <si>
    <t>Identificacion de las necesidades del servicio teniendo en cuenta las capacidades internas del INM.</t>
  </si>
  <si>
    <t>Informe de resultados con analisis con los impactos de cada servicio</t>
  </si>
  <si>
    <t>Ejecutar actividades SSMRC relacionadas con la Gestión del SIG según lineamientos estratégicos</t>
  </si>
  <si>
    <t>Informe reporte del levantamiento de los hallazgos</t>
  </si>
  <si>
    <t>Proyecto Universidad de Lovaina
Proyecto de inversión SMQB</t>
  </si>
  <si>
    <t>Listado de asistencia 
Presentaciones</t>
  </si>
  <si>
    <t>Proyecto GQSP - calidad de químicos de ONUDI-sALINAS
Proyecto GMAP- ONUDI
Proyecto ColombiaMide
Convocatoria Minciencias 890</t>
  </si>
  <si>
    <t>Convenio ICA
Convenio INS
Servicios del INM</t>
  </si>
  <si>
    <t>Lista de Asistencia y presentaciones
Reporte de actividades</t>
  </si>
  <si>
    <t>Reglamentos Técnicos, Normas Técnicas, Guías, decretos, reglamentos de acreditación y/o otros documentos que vinculen temas de metrología</t>
  </si>
  <si>
    <t>Ejecutar actividades OIDT relacionadas con la Gestión del SIG según lineamientos estratégicos</t>
  </si>
  <si>
    <t>Ejecutar actividades SMF relacionadas con la Gestión del SIG según lineamientos estratégicos</t>
  </si>
  <si>
    <t>Ejecutar actividades SG relacionadas con la Gestión del SIG según lineamientos estratégicos</t>
  </si>
  <si>
    <t>Se resgitra en el informe trimestral el Consolidado de evidencias para cada compromiso según plan de trabajo</t>
  </si>
  <si>
    <t>Ejecutar actividades SMQB relacionadas con la Gestión del SIG según lineamientos estratégicos</t>
  </si>
  <si>
    <t>SEGUIMIENTO AL PLAN Estratégico de Tecnologías de la Información y las Comunicaciones  - VIGENCIA 2023</t>
  </si>
  <si>
    <t>PROYECTO/INICIATIVA</t>
  </si>
  <si>
    <t>IT-001</t>
  </si>
  <si>
    <t>Gobierno de Datos-Gestión e intercambio de información</t>
  </si>
  <si>
    <t>Implementación de servicio de recaudo en corresponsales bancarios y portal Aval Pay Center Basado en Web services de recaudos con Banco Bogotá</t>
  </si>
  <si>
    <t>Funcionalidad desarrollada (Informe del desarrollo)
Evidencia de cómo se está usando</t>
  </si>
  <si>
    <t>Jhon Alexander Torres
José Laureano Urrego</t>
  </si>
  <si>
    <t>Proyecto de Invesión Innovación de Tecnologías de la información</t>
  </si>
  <si>
    <t>Se adelantó la gestión de credenciales para consulta de transacciones, en la plataforma de avalpaycenter, el cual todavía está pendiente por resolver por parte del Banco de Bogotá y ATH. Se adjunta correo de soporte de comunicación al contacto del Banco de Bogotá.</t>
  </si>
  <si>
    <t>NA</t>
  </si>
  <si>
    <t>Se da cierre a esta hoja de ruta del PETI 2023 atendiendo a que se aprueba actualización de la misma en CIGD No. 6 del 24 y 25 de abril. Se incluye nuevo PETI en pestaña alterna.</t>
  </si>
  <si>
    <t>IT-005</t>
  </si>
  <si>
    <t>Proyecto de interoperabilidad (*)</t>
  </si>
  <si>
    <t>Proyecto de desarrollo de Interoperabilidad con entidades como ONAC-U. Nacional-Confecámaras</t>
  </si>
  <si>
    <t>Funcionalidad desarrollada (Informe del desarrollo)</t>
  </si>
  <si>
    <t>Durante el mes de enero no se avanzó en temas de interoperabilidad con entidades públicas.</t>
  </si>
  <si>
    <t>Durante el mes de febrero no se avanzó en temas de interoperabilidad con entidades públicas.</t>
  </si>
  <si>
    <t>Durante el mes de marzo no se avanzó en temas de interoperabilidad con entidades públicas.</t>
  </si>
  <si>
    <t>IT-006</t>
  </si>
  <si>
    <t>Proyecto IPV6 (fase 2) (*)</t>
  </si>
  <si>
    <t>Implementar y mantener protocolo IPV6 ampliando su cobertura a todos los dispositivos del INM</t>
  </si>
  <si>
    <t>Inventario de dispositivos adaptados al protocolo (Matriz Excel)</t>
  </si>
  <si>
    <t>Viviana Mendoza</t>
  </si>
  <si>
    <t>Las actividades para esta vigencia se encuentran en definición.</t>
  </si>
  <si>
    <t>Se tiene implementadas fase 1, 2 y 3 en 100% y se tiene proyectado incluir  fase 4 en la actualización de PETI 2023. Se adjunta en la carpeta compartida evidencias de ejecución fase 3 al 2022.</t>
  </si>
  <si>
    <t>IT-003</t>
  </si>
  <si>
    <t>Catálogo de servicios de TI</t>
  </si>
  <si>
    <t>Mantener, complementar y actualizar el Catálogo de Servicios de TI</t>
  </si>
  <si>
    <t>Catálogo de Servicios de TI, actualizado</t>
  </si>
  <si>
    <t>Juan Camilo Trujillo</t>
  </si>
  <si>
    <t>Se validará una posible actualización en la vigencia.</t>
  </si>
  <si>
    <t>No se reporta avance.</t>
  </si>
  <si>
    <t>Se inició actualización de la Matriz de escalamiento de incidentes y requerimientos y procedimiento E-05-P-003 Gestión de Incidentes y Requerimientos de Servicios de TI_V2, documentos asociados al catálogo de servicios de TI. Se adjuntan soportes en carpeta compartida.</t>
  </si>
  <si>
    <t>Contratar la adquisición de una solución de Backup y respaldo de información.</t>
  </si>
  <si>
    <t>Informe de ejecución y resultados de la solución</t>
  </si>
  <si>
    <t>Santiago Molina</t>
  </si>
  <si>
    <t xml:space="preserve">Durante el periodo, se identificó como riesgo institucional el no tener un respaldo de la información de la entidad, por lo tanto, se prioriza la necesidad en la presente vigencia de una solución de respaldo y recuperación de información (backup).
</t>
  </si>
  <si>
    <t>Se inició construcción de la ficha técnica y reuniones, se espera en el mes de abril enviar para cotizar. No se tienen soportes.</t>
  </si>
  <si>
    <t>IN-002</t>
  </si>
  <si>
    <t>Modelo de Gobierno y Gestión de TI (*)</t>
  </si>
  <si>
    <t xml:space="preserve">Mantener los contenidos e información de los Servicios de INM a la ciudadanía a través de la página web </t>
  </si>
  <si>
    <t>Informes de ejecución</t>
  </si>
  <si>
    <t>Camilo Rojas</t>
  </si>
  <si>
    <t>Se contrató al webmaster y se adelantaron actividades de conformidad con las solicitudes realizadas por comunicaciones. Se adjunta informe de ejecución de febrero del contrato No. 034 de 2023 y soportes.</t>
  </si>
  <si>
    <t>Se adelantaron actividades de conformidad con las solicitudes realizadas por comunicaciones. Se adjunta informe de ejecución de marzo del contrato No. 034 de 2023 y soportes.</t>
  </si>
  <si>
    <t>Administración de Bases de Datos del INM</t>
  </si>
  <si>
    <t>Juan José Sánchez</t>
  </si>
  <si>
    <t>Se contrató a profesional de bases de datos y se adelantaron actividades de conformidad con las obligaciones del contrato No. 031 de 2023. Se adjunta informe de ejecución de febrero y soportes.</t>
  </si>
  <si>
    <t>Se adelantaron actividades de conformidad con las obligaciones del contrato No. 031 de 2023. Se adjunta informe de ejecución a marzo.</t>
  </si>
  <si>
    <t>Articular procesos de TI y apoyar implementación de la Política de Gobierno Digital</t>
  </si>
  <si>
    <t>Elizabeth Blandón</t>
  </si>
  <si>
    <t>Se iniciaron gestiones para contratación una profesional para actualización de la hoja de Ruta PETI 2023 y documento marco estratégico.</t>
  </si>
  <si>
    <t>Se contrató la profesional que realizarà actualizaciòn del PETI y la hoja de ruta 2023 por medio del Contrato No. 083 de 2023.</t>
  </si>
  <si>
    <t>IN-004</t>
  </si>
  <si>
    <t>Modelo de Operación orientado a servicios</t>
  </si>
  <si>
    <t>Gestionar Planes y Servicios de TI</t>
  </si>
  <si>
    <t>A través del proyecto de inversión se adjudicaron los siguientes contratos a corte 31 de enero de 2023:
Jurídico: Contrato 003 de 2023
Proyecto de Inversión: Contrato 023 de 2023
Mesa de Servicio: contratos 019 y 020 de 2023</t>
  </si>
  <si>
    <t>Se tienen informes de enero y febrero de gestión de mesa de ayuda:
ENERO: Se registraron durante el mes de Enero 258 solicitudes en la herramienta GLPI, de los cuales 221 se atendieron dentro de los ANS y 37 por fuera de los tiempos debido a la falta de personal en el área de soporte para niveles I, II y III durante el mes, por lo tanto se obtuvo un cumplimiento del indicador del 86%.
FEBRERO: Se registraron durante el mes de Febrero 600 solicitudes en la herramienta GLPI, de los cuales 515 se atendieron dentro de los ANS y 85 por fuera de los tiempos; el incremento de solicitudes se debe al ingreso y retiro de funcionarios por el concurso de méritos, evento que impacto en el indicador. De acuerdo a lo anterior, se obtuvo un cumplimiento del indicador del 86%.</t>
  </si>
  <si>
    <t>Se tienen informe de marzo de gestión de mesa de ayuda:
Se registraron durante el mes de Febrero 919 solicitudes en la herramienta GLPI, de los cuales 790 se atendieron dentro de los ANS y 129 por fuera de los tiempos; en el periodo contínua el incremento de solicitudes debido al ingreso de funcionarios por el concurso de méritos. De acuerdo a lo anterior, se obtuvo un cumplimiento del indicador del 86%.</t>
  </si>
  <si>
    <t>IT-007</t>
  </si>
  <si>
    <t>Seguridad y Privacidad de Información</t>
  </si>
  <si>
    <t>Implementar Modelo de Seguridad y Privacidad y NTC-27001:2022</t>
  </si>
  <si>
    <t>Informes de avance en implementación</t>
  </si>
  <si>
    <t>Liliana Pineda - Contratista</t>
  </si>
  <si>
    <t>Se iniciaron las gestiones para la contratación de un experto en ISO 27001 que actualice el plan.</t>
  </si>
  <si>
    <t xml:space="preserve">Se contrató el profesional de seguridad de la informaciòn por medio del contrato No. 054 de 2023. </t>
  </si>
  <si>
    <t>Se realizó levantamiento de información del estado de la seguridad, según ISO27001:2022.
Se elabora plan de seguridad y privacidad y tratamiento de riesgos de seguridad de la información para el año 2023, queda aprobado mediante CIGD 5 del 2023-03-29 y 2023-04-04.</t>
  </si>
  <si>
    <t>Comité Institucional de Gestión y Desempeño CIGD N° 2 del 2023-01-26</t>
  </si>
  <si>
    <t>PLANES INSTITUCIONALES DECRETO 612 DE 2018</t>
  </si>
  <si>
    <t>OTROS PLANES INSTITUCIONALES</t>
  </si>
  <si>
    <t>Responsable</t>
  </si>
  <si>
    <t>Correo</t>
  </si>
  <si>
    <t>clave</t>
  </si>
  <si>
    <t>versión</t>
  </si>
  <si>
    <t xml:space="preserve">Jesika Andrea Zapata </t>
  </si>
  <si>
    <t>jazapata@inm.gov.co</t>
  </si>
  <si>
    <t>E-02-F-011 (V.4)</t>
  </si>
  <si>
    <t>Plan de transformación digital</t>
  </si>
  <si>
    <t>Linda Karina Eulegelo</t>
  </si>
  <si>
    <t>lkaeulegelo@inm.gov.co</t>
  </si>
  <si>
    <t xml:space="preserve">Maria Paula Rodriguez </t>
  </si>
  <si>
    <t>mprodriguez@inm.gov.co</t>
  </si>
  <si>
    <t>0000</t>
  </si>
  <si>
    <t>Plan de Acción Ambiental</t>
  </si>
  <si>
    <t>Plan Institucional de Archivo</t>
  </si>
  <si>
    <t xml:space="preserve">Sandra Milena Sierra </t>
  </si>
  <si>
    <t>smsierra@inm.gov.co</t>
  </si>
  <si>
    <t>Plan Anual de Seguridad y Salud en el Trabajo</t>
  </si>
  <si>
    <t xml:space="preserve">Sandra Milena Viviescas </t>
  </si>
  <si>
    <t>smviviescas@inm.gov.co</t>
  </si>
  <si>
    <t>Plan Anticorrupción y Atención al Ciudadano</t>
  </si>
  <si>
    <t>djromero@inm.gov.co</t>
  </si>
  <si>
    <t>PESV</t>
  </si>
  <si>
    <t xml:space="preserve">Plan Estratégico de Tecnologías de la Información </t>
  </si>
  <si>
    <t>PECM</t>
  </si>
  <si>
    <t>Plan de Seguridad y Privacidad de la Información</t>
  </si>
  <si>
    <t xml:space="preserve">Plan Anual de Adquisiciones </t>
  </si>
  <si>
    <t>Carlos Jaime Belandia</t>
  </si>
  <si>
    <t>Plan Anual de Vacantes</t>
  </si>
  <si>
    <t>Olga Yaneth Malagón Devia</t>
  </si>
  <si>
    <t>Plan de Previsión de Recursos Humanos</t>
  </si>
  <si>
    <t>Plan Estratégico de Talento Humano</t>
  </si>
  <si>
    <t>Plan de Acción Anual</t>
  </si>
  <si>
    <t>Luis Maestre</t>
  </si>
  <si>
    <t xml:space="preserve">plan </t>
  </si>
  <si>
    <t xml:space="preserve">                                                                     SEGUIMIENTO AL PLAN ESTRATÉGICO SECTORIAL - VIGENCIA 2020</t>
  </si>
  <si>
    <t>Meta 2020</t>
  </si>
  <si>
    <t>Principales logros /Justificación de rezago</t>
  </si>
  <si>
    <t>Ajustes realizados</t>
  </si>
  <si>
    <t>SSMRC
SMF
SMQB</t>
  </si>
  <si>
    <t>Se dio inicio a la capacitación sobre procesos de Normalización en ICONTEC, con el propósito de estructurar la Unidad Sectorial de Normalización.
De igual forma, se participó en el Taller de ICONTEC, sobre ISO AB +DCAR en gestión de proyectos, de la semana del 27 al 31 de enero del 2020.</t>
  </si>
  <si>
    <t>Dando continuidad a los formalización y estructura de la Unidad Sectirial de Normalización en Metrología, el INM elaboró el borrador del reglamento de la Unidad Sectorial de Normalización.
Por otra parte, el INM participó en la reunión del "COMITÉ: T608 – CINEMÓMETROS" del "Instituto Colombiano de Normas Técnicas y Certificación" - ICONTEC, que se llevo a cabo el 28 de febrero de 2020, donde se presento el Acta No. 011.</t>
  </si>
  <si>
    <t>Durante el mes de marzo, entre el ICONTEC e INM se firma el convenio para la puesta en marcha de la Unidad Sectorial de Normalización, y se inicia la elaboración del borrador de plan de trabajo para la puesta en marcha de la Unidad Sectorial de Normalización.
Por otro lado, se asistió a dos (2) reuniones del "COMITÉ: T608 – CINEMÓMETROS" del "Instituto Colombiano de Normas Técnicas y Certificación" - ICONTEC, que se llevaron a cabo el 13 y el 25 de marzo de 2020, y donde se esta desarrollando el documento, en etapa de anteproyecto, al DE312-19 con documento base (PROY-NOM-215-SCFI-2017, Instrumentos de medición-Cinemómetros-Especificaciones y métodos de prueba).</t>
  </si>
  <si>
    <t>Durante el mes de abril se realizó la socialización con los directivos del INM el marco procedimental para el funcionamiento de la Unidad Sectorial de Normalización.
Por otro lado, las reuniones de los Comités Técnicos y del Comité de Normalización de ICONTEC no sesionaron durante el mes de abril por la coyuntura de salubridad.</t>
  </si>
  <si>
    <t>Se inició el proceso de socialización de la Unidad Sectorial de Normalización en Metrología ante el personal interno del INM, definiendo la metodología de trabajo y los posibles alcances de la misma. Se definió que el trabajo realizado en los Grupos Técnicos por Magnitud como son las guías de calibración serán susceptibles de sufrir la transición a Guía Técnicas Sectoriales.</t>
  </si>
  <si>
    <t>Se actualizó la última propuesta de reglamento interno de la Unidad Sectorial de Normalización (USN) debido al cambio en el reglamento del Servicio Nacional de Normalización a cargo de ICONTEC. Se estableció el procedimiento de normalización de la USN y la estructura del Comité de Normalización Sectorial. Posteriormente, se estructuraron los grupos de trabajo en normalización designados por dicho comité. Se realizó la convocatoria para la conformación del Comité de Normalización Sectorial para asignar los integrantes.
Por otra parte, se presentaron los siguientes avances: 1. Se ha participado en los ajustes metrológicos dentro del "Proyecto de Resolución de la Agencia Nacional de Seguridad Vial - ANSV". Se han generado dos reuniones INM-SIC y una reunión entre INM-SIC y ANSV, para la propuesta. 2. Se participó en reunión del Comité 21 "Evaluación de la conformidad", del "Instituto Colombiano de Normas Técnicas y Certificación" - ICONTEC, que se llevó el 1 de junio de 2020, Acta 078.</t>
  </si>
  <si>
    <t>El INM ha participado en los ajustes metrológicos dentro del "Proyecto de Resolución de la Agencia Nacional de Seguridad Vial - ANSV". Se generó una reunión INM-SIC y se emitió la versión final propuesta en la fecha 2020-07-16. Se adjunta: comentarios realizados a la resolución, modificaciones realizadas al proyecto de resolución y soporte reunión realizada .
Por otra parte, se realizó una reunión el 3 de julio del comité COMITÉ: T608 – CINEMÓMETROS del "Instituto Colombiano de Normas Técnicas y Certificación" - ICONTEC, para socializar, analizar y tomar decisión sobre las observaciones derivadas de la Consulta Pública del documento trabajado en CTN T608. Se adjunta: acta 015-2020 con los ajustes trabajados al documento y formato de comentarios consolidados a la norma en desarrollo.
Igualmente, se participó en reunión del Comité 21 "Evaluación de la conformidad", del "Instituto Colombiano de Normas Técnicas y Certificación" - ICONTEC, que se llevó a cabo en el mes de julio.</t>
  </si>
  <si>
    <t>El INM participó en la expedición de la Resolución N° 20203040011245 de la Agencia Nacional de Seguridad Vial, “Por el cual se establecen los criterios técnicos de seguridad vial para la instalación y operación de los sistemas automáticos, semiautomáticos y otros medios tecnológicos para la detección de presuntas infracciones al tránsito y se dictan otras disposiciones”, y que determina que se deben realizar modificaciones de la normatividad en relación a los Conceptos de Desempeño de la Tecnología que expide el Instituto para los sistemas de detección de velocidad a vehículos. En este sentido, el INM expide la Resolución N°352, “Por la cual se establecen las alternativas para obtener trazabilidad metrológica en mediciones de velocidad de vehículos, y se adoptan otras disposiciones.”
Por otra parte, el INM aprobó el reglamento interno para la Unidad Sectorial de Metrología, y realizó la convocatoria para integrar el Comité Técnico Sectorial, obteniendo 150 inscritos como candidato</t>
  </si>
  <si>
    <t>Se está consolida la información relacionada a la puesta en marcha de la Unidad Sectorial de Normalización (USN) para elaborar la presentación de la primera reunión del Comité Técnico Sectorial que se encuentra programada para el mes de noviembre.
La evidencia de la presentación y sus anexos, será entregada posterior a la reunión, teniendo en cuenta que a la fecha se esta construyendo y puede tener ajustes al respecto.
Se establece el reglamento de funcionamiento de la USN.</t>
  </si>
  <si>
    <t>Durante el mes de octubre, el INM participó en la reunión del Comité T608 de ICONTEC, en el cual se viene trabajando en la revisión de la norma para "Instrumentos de medición de velocidad de vehículos (cinemómetros). especificaciones técnicas, metrológicas y métodos de ensayo de operación", la cual se encuentra en proceso de corrección después de consultas públicas.
Por otra parte, se sigue trabajando en la formalización y estructuración del Comité Técnico Sectorial de la Unidad Sectorial de Normalización, la cual se reunirá por primera vez en el mes de noviembre y se presentarán 17 documentos para trabajar en el Plan de Normalización de la Unidad Sectorial de Normalización.</t>
  </si>
  <si>
    <t>Durante el mes de noviembre se llevó a cabo la primera reunión del Comité Técnico Sectorial de la Unidad Sectorial de Normalización, en el cual se aprobó el programa anual de normalización para el 2021, incluyendo 14 documentos y se definieron 7 grupos de trabajo.
Evidencia: Programa Anual de Normalización en Metrología 2021</t>
  </si>
  <si>
    <t>En el mes de diciembre se concentraron los esfuerzos a la conformación de los grupos de trabajo que trabajarán en el marco de la Unidad Sectorial de Normalización para la aprobación de documentos técnicos y el Programa Anual de Normalización.</t>
  </si>
  <si>
    <t>Septiembre de 2021:
Solicitar eliminar los dos reportes de abril.
Justificación: 
Se reportó por equivocación avance cuantitativo en abril. 
Lo anterior obedece a que, con corte a abril, aún no estaban finalizados los siguientes documentos:
1. Recomendación metrológica para laboratorios, buenas prácticas de medición en el uso de termómetros de radiación y sistemas de edición de temperatura corporal
2. Guía para la calibración de pesas clase E1, E2, F1, F2, M1, M1-2, M2, M2-3 Y M3</t>
  </si>
  <si>
    <t xml:space="preserve">Plan Nacional de Desarrollo - PND </t>
  </si>
  <si>
    <t>Para continuar el ejercicio de asistir a los laboratorios acreditados que permita mejorar las capacidades empresariales, el INM durante el mes de enero realizó:
- Las reuniones de apertura e inicio a la ejecución de las mediciones para los Ensayos de Aptitud en: 19-INM-EA-07 de determinación de cadmio en cacao; 19-INM-EA-08 para la calibración de un instrumento de pesaje de funcionamiento no automática (balanza analítica); y el 19-INM-EA-09 para la calibración de instrumentos de pesaje no automático (Bascula peso personas)
Igualmente, genero la planificación de las actividades a desarrollar por parte de la Red Colombiana de Metrología, entre las que se encuentran realizar 6 talleres especializados que permiten a los laboratorios adscrito y acreditados obtener conocimiento de los métodos de medición y novedades en materia metrológica.</t>
  </si>
  <si>
    <t>A través de la Red Colombiana de Metrología (RCM), el INM brindó asistencia y formación en materia de metrología química a 19 laboratorios acreditados involucrados en la realización de ensayos químicos y biológicos. Esta asistencia se realizó en la ciudad de Armenia (13 de febrero) y en Pereira (14 de febrero), dando alcance regionalmente a los siguientes departamentos: 9 del Quindio, 1 de Caldas, 1 del Valle del Cauca, 6 de Risaralda y 2 de Antioquia, para el total de 19 laboratorios acreditados asistidos.
Por otra parte, durante el mes de febrero, se terminó la etapa de ejecución de mediciones por parte de los laboratorios participantes en los ensayos de aptitud de: determinación de cadmio en cacao, de calibración de un instrumento de pesaje de funcionamiento no automático (Balanza Analítica), y el instrumentos de pesaje no automático (Bascula Pesa Personas); las cuales también ayudaran a mejorar las capacidades empresariales a los laboratorios acreditados.</t>
  </si>
  <si>
    <t>Durante el mes de marzo, se realizó el cierre del ensayo de aptitud "Determinación de cadmio en cacao", el cual contó con la participación de 10 laboratorios de las regiones priorizadas, y cuyo propósito es fortalecer los laboratorios que miden en este elemento químico y lograr su posterior acreditación.
Por otra parte, el INM presentó propuesta de Asistencia Técnica en la modalidad de Asesoría Metrológica al grupo Zambrano, quienes son laboratorios acreditados.
Por último, el taller teórico-práctico de "Especiación de metilmercurio" y el evento "Confirmación metrológica y la regla de decisión" fueron aplazados debido a la emergencia sanitaria en la que se encuentra el país</t>
  </si>
  <si>
    <t>Continuando con los esfuerzos para asistir a los laboratorios acreditados para mejorar las capacidades empresariales, el INM, durante el mes de abril, realizó el cierre del ensayo de aptitud para calibración de instrumentos de pesaje de funcionamiento no automático (balanza analítica), en el cual participaron 2 nuevos laboratorios acreditados, de los 5 inscritos. A través de estos ensayos de aptitud los laboratorios demuestran las capacidades de medición frente al ítem o magnitud relacionada, y se les brinda recomendaciones y observaciones para ajustar los métodos de medición.
Por otra parte, los eventos y talleres a realizar durante el mes de abril (2 programados) por parte de la Red Colombiana de Metrología fueron reprogramados para el mes de agosto debido a la coyuntura de salubridad que afronta el país</t>
  </si>
  <si>
    <t>Durante el mes de mayo, el INM brindó asistencia a los laboratorios acreditados que participaron en el ensayo de aptitud en la magnitud de masa para la calibración de instrumentos de pesaje de funcionamiento no automático (báscula pesa personas). El ensayo de aptitud terminado contó con la participación de siete (7) laboratorios que realizan calibraciones de báscula pesa persona en sitio, dentro del intervalo de calibración de 20 kg a 150 kg con una resolución de 100 g.
De los siete laboratorios que participaron, cinco (5) están acreditados bajo ISO/IEC 17025 ante la ONAC y se desagregan regionalmente de la siguiente manera: dos tienen domicilio en la ciudad de Medellín y tres (3) en la ciudad de Bogotá.</t>
  </si>
  <si>
    <t>Durante el mes de junio, se realizó de forma virtual dos eventos por parte de la Subdirección de Metrología Física, el primero denominado “Confirmación metrológica y Regla de Decisión” participaron en vivo 95 personas, y posteriormente fue divulgado por el canal de Youtube, obteniendo a la fecha 1.814 visualizaciones, y se puede consultar en el siguiente link: https://www.youtube.com/watch?v=WtRRT4YwAyM
El segundo, denominado “Selección de intervalos de Calibración” fue realizado el 26 de junio del presente año.
Por otro lado, se está gestionando las actividades para la prestación del servicio de asistencia técnica bajo la modalidad de curso de formación específica en el marco del convenio con la Universidad de los Andes.
Los talleres teórico-prácticos han sido pospuestos para el segundo semestre por la coyuntura de salubridad.</t>
  </si>
  <si>
    <t>Durante el mes de julio, en el marco de la Red Colombiana de Metrología se organizó de manera virtual la transferencia de conocimiento a los laboratorios del país por medio del curso-taller de Dilución Isotópica, en el cual participaron 23 laboratorios acreditados de 8 departamentos del país. Adicionalmente, en el marco del proyecto de la Unión Europea “ColombiaMide”, se viene desarrollando la Evaluación de Capacidades Metrológicas (ECM) a los laboratorios seleccionados por medio de la convocatoria abierta. Como resultado de estas intervenciones, en el mes de julio, se prestaron a tres (3) laboratorios acreditados.
Por otra parte, el INM dio inicio al Ensayo de Aptitud para la determinación de elementos en aguas superficiales, con código 20-INM-EA-01, en el cual cuenta con la participación de 43 laboratorios; y se encuentra en proceso de inscripción para el Ensayo de Aptitud en Análisis de composición química de aceros, con código 20-INM-EA-06.</t>
  </si>
  <si>
    <t>En el marco del proyecto de la Unión Europea “ColombiaMide”, el INM continúa acompañando a los doce (12) laboratorios que se les realizó la Asistencia Técnica en la modalidad de “Evaluación de las Capacidades Metrológicas” para que formulen los respectivos planes de mejoramiento que permitan mejorar las capacidades metrológicas, e identifiquen los cursos de metrología específico y especializados en los que participaran y que el INM brindará durante la vigencia 2020.
De los doce laboratorios que cuentan con la Evaluación de las Capacidades Metrológicas, siete (7) cuentan con acreditación por parte de la ONAC, de los cuales cuatro (4) estaban pendientes por el reporte de los planes de mejoramiento.
Como evidencia, se adjuntan los respectivos planes de trabajo desarrollados en los laboratorios acreditados.
Por otra parte, en el Ensayo de Aptitud para la “Determinación de elementos en aguas superficiales” se realiza el procesamiento estadístico de los 36 participantes que final</t>
  </si>
  <si>
    <t>El INM continúa con el desarrollo y ejecución de ensayos de aptitud en diferentes ítems de medición con el objetivo de brindar referencia y acompañamiento metrológico a los laboratorios del país. Durante el mes de septiembre, se presentaron los siguientes avances en los ensayos de aptitud:
1. Para la determinación de elementos en aguas superficiales, y para la calibración de cintas métricas de acero tipo A: se está realizando la revisión y procesamiento estadístico de los datos reportados.
2. Se expide los protocolos preliminares para los ensayos de aptitud en: detección de SARS-CoV-2, y para calibración de una pinza amperimétrica en el intervalo 20 A -900 A.
3. Se generan las convocatorias para la participación en los E.A en: para la determinación de parámetros proximales y metales en Quinua, para la calibración de Masas Clase E2, y para el Análisis de composición química en aceros.
4. Se expide el protocolo preliminar para E.A bilateral con la EAFIT en fuerza.</t>
  </si>
  <si>
    <t>Durante el mes de octubre, el INM culminó el ensayo de aptitud para la calibración de cintas métricas de acero tipo A, identificado con el código: 19-INM-EA-06, con la participación de cuatro laboratorios, de los cuales dos (2) son acreditados y están ubicados en los departamentos de Caldas y Bogotá D.C.
Por otra parte, el INM desarrolló, a través de la Red Colombiana de Metrología-RCM, el taller "Uso de MR y validación de métodos químicos en alimentos", con una duración de 40 horas, y en el cual participaron ocho (8) laboratorios, de los cuales cuatro (4) son acreditados y se desagregan regionalmente de la siguiente manera: Santander (1), Risaralda, Bogotá D.C y Antioquia.
Con el desarrollo de estos ejercicios, el INM realiza transferencia de conocimiento en materia metrológica y genera asesoramiento a los laboratorios del país para el mejoramiento de las capacidades empresariales.</t>
  </si>
  <si>
    <t>Durante el mes de noviembre, el INM dio cierre al ensayo de aptitud (E.A) para la "Determinación de elementos en aguas superficiales" con código: 20-INM-EA-01, contando con la participación de 35 laboratorios, de los cuales veintiocho (28) cuentan con la acreditación ante la ONAC o IDEAM.
Del número total de los laboratorios acreditados participantes en el E.A, siete (7) han participado durante la vigencia en otros servicios metrológicos o han participado en talleres de la Red Colombiana de Metrología, razón por la cual no se contabilizarán para el total de laboratorios asistidos.
Por otra parte, el INM continuo el fortalecimiento de los laboratorios del país por medio del proyecto ColombiaMide, en esta ocasión se realizó la Evaluación de Capacidades Metrológicas a los laboratorios del Grupo Zambrano, de Global Metric, el cual cuenta con acreditación por parte de la ONAC.
En conclusión, el INM asistió a 22 laboratorios, de los cuales 21 en el E.A y 1 con Asistencia Técnica</t>
  </si>
  <si>
    <t>En el mes de Diciembre se reportan los siguientes servicios:
• Ensayo de aptitud Ensayo de Aptitud "Determinación de parámetros proximales y metales en cereales y pseudocereales" con código: 20-INM-EA-02, con (5) laboratorios acreditados
• Ensayo de Aptitud "Análisis de Composición Química en Metales" con código: 20-INM-EA-06, con (3) laboratorios acreditados
• Con la Red Colombiana de Metrología (RCM), se realizó una capacitación a través del Taller "Determinación de metilmercurio en pescado mediante cromatografía de gases acoplada a espectrometría de masas con (14) laboratorios acreditados
• En Asistencia Técnica se han prestado dos (2) servicios bajo la modalidad de Evaluación de capacidad metrológica para Grupo Zambrano Globalmetric (laboratorio acreditado).</t>
  </si>
  <si>
    <t>Se dio continuidad a la convocatoria abierta del Proyecto de ColombiaMide, con el propósito de fortalecer a los laboratorios regionales en el marco del proyecto. Durante el mes de enero, se socializó la convocatoria abierta para seleccionar laboratorios de calibración y ensayo que prestan servicios a las cadenas agroindustriales de cacao y aguacate hass en el marco del Proyecto ColombiaMide. Se resolvieron inquietudes de la convocatoria por parte de los participantes. A finales de este mes se dio cierre final de la convocatoria, recibiendo la documentación de laboratorios interesados.</t>
  </si>
  <si>
    <r>
      <rPr>
        <sz val="9"/>
        <color rgb="FF000000"/>
        <rFont val="Calibri"/>
        <family val="2"/>
      </rPr>
      <t xml:space="preserve">Se realizó la evaluación de los laboratorios con base en los los criterios de selección para confirmar el listado de elegibles. El 20 de febrero del 2020 se realizó la publicación del listado de elegibles. Posteriormente se realizó la publicación de los laboratorios de calibración y ensayo seleccionados. Se seleccionaron 13 laboratorios.
Se puede consultar el modificatorio del cronograma de la convocatoria en: </t>
    </r>
    <r>
      <rPr>
        <u/>
        <sz val="9"/>
        <color rgb="FF1155CC"/>
        <rFont val="Calibri"/>
        <family val="2"/>
      </rPr>
      <t>https://mcusercontent.com/8f587eb0d5f52ed8ee585fdc4/files/8d107b34-2f9b-43b5-b420-3dbc763218e5/Modificaci%C3%B3n_1_Cronograma_Colombia_Mide.pdf</t>
    </r>
  </si>
  <si>
    <t>En el marco del proyecto ColombiaMide durante el mes de marzo se firmaron los acuerdos de compromisos con los laboratorios de calibración y ensayo seleccionados para el fortalecimiento de la capacidades metrológicas. Se indagó sobre las magnitudes, intervalos y ensayos específicos en los que están interesados los laboratorios en fortalecer en el marco de la intervención. Se coordinó la agenda de evaluación de capacidad metrológica de los 13 laboratorios, se realizó la primera ECM presencial, las demás tuvieron que ser pospuestas por la emergencia Covid-19.</t>
  </si>
  <si>
    <t>Se iniciaron las evaluaciones de capacidad metrológica para los 13 laboratorios seleccionados en la convocatoria abierta que realizó el INM dentro del marco del proyecto de la Unión Europea. El 16 y 17 de abril se realizó la Evaluación de Capacidad Metrológica al laboratorio QUIMIA de forma presencial.
Para realizar las 12 evaluaciones restantes, dada la emergencia sanitaria, se está evaluando desarrollarlas de 100% virtuales</t>
  </si>
  <si>
    <t>Continuando con el ejercicio de evaluar las capacidades metrológicas de los trece laboratorios seleccionados en el marco del proyecto de Unión Europea, durante el mes de mayo se ejecutaron seis (6) evaluaciones de capacidad metrológica de manera virtual, dada la coyuntura sanitaria que afronta el país.
Posteriormente, en conjunto con la Coordinación Nacional del proyecto se realizó la revisión y evaluación del ejercicio realizado, y se plantearon las actividades a adelantar con los siguientes cinco (5) laboratorios.</t>
  </si>
  <si>
    <t>En el marco del proyecto de Unión Europea se realizan reuniones de apertura y cierre de las evaluaciones de capacidad metrológica de 4 laboratorios durante el mes de junio. El último laboratorio manifestó inconvenientes por la emergencia sanitaria y su evaluación de capacidad metrológica tuvo que ser reprogramada.</t>
  </si>
  <si>
    <t>En el marco del Proyecto "ColombiaMide", que se lleva a cabo entre el MinCIT y la Unión Europea, se han realizado, al mes de julio, seis (6) evaluaciones de las capacidades metrológicas (ECM).
Este insumo le permite al laboratorio o empresa recibir de manera objetiva una evaluación sobre las capacidades metrológicas de la entidad e identificar los aspectos sobre los cuales en el marco del proyecto, el INM, les brindará acompañamiento y asesoría.
Los documentos de ECM realizados contienen información confidencial y de competencia del evaluado, razón por la cual se adjunta el plan desarrollado.</t>
  </si>
  <si>
    <t>Se recibieron los planes de mejora por parte de los laboratorios a los que se les realizó Evaluación de Capacidad Metrológica (ECM), quienes emplearon como insumos el informe remitido por el INM.
En este sentido, el INM ha realizado doce (12) ECM de los trece laboratorios participantes del proyecto "ColombiaMide", y está identificando los cursos específicos y especializados a desarrollar para fortalecer sus capacidades metrólogicas. Se adjuntan los planes de trabajo desarrollados en los laboratorios para la ECM, ya que los respectivos informes tienen compromiso de confidencialidad. Posteriormente, el INM los interviene por medio de cursos específicos y especializados para fortalecer las competencias metrológicas del laboratorio.</t>
  </si>
  <si>
    <t>Por parte del INM, se ha realizado el análisis de los diferentes planes de mejora planteados por los laboratorios priorizados en el proyecto "ColombiaMide" y se vienen generando reuniones internas para acordar cómo se dará alcance a los diferentes planes.
Así mismo, se inició la intervención a la Universidad de Andes brindando el curso específico según el plan de mejora.</t>
  </si>
  <si>
    <t>Durante el mes de octubre, el INM continua en el desarrollo de las actividades de fortalecimiento a los laboratorios seleccionados en el proyecto “ColombiaMide”. Para el mes de octubre, se realizó la última Evaluación de Capacidades Metrológicas-ECM, que estaba pendiente.
Así mismo, se iniciaron a dictar los cursos básicos y específicos en metrología, los cuales permiten fortalecer las competencias técnicas del personal de los laboratorios de los sectores de aguacate hass y de cacao y sus derivados.
Se anexa el acta de reunión para la ECM realiza al laboratorio Global Metric.</t>
  </si>
  <si>
    <t>Con el fin de promover y fortalecer la Ciencia, Tecnología e Innovación en metrología científica e industrial, se realizó la suscripción del Convenio Especial de Cooperación No. 584/002-2020 entre el Instituto Nacional de Metrología-INM y el Ministerio de Ciencia, Tecnología e Innovación – MinCiencias y el Fondo Francisco José de Caldas-FFJC, lo cual permitirá fortalecer los laboratorios con capacidades metrológicas.
De igual manera se realizaron las siguientes actividades:
- En el marco de la convocatoria 888-2020, el proceso de evaluación de las 121 propuestas de proyectos que superaron la revisión de requisitos mínimos descritos en los Términos de Referencia. - Se realizó la publicación del Banco Definitivo de Elegibles, dando como resultado 34 proyectos No Elegibles y 87 Propuestas de proyectos Elegibles. - Inició el proceso de contratación de las propuestas financiables de acuerdo con el presupuesto de la convocatoria.</t>
  </si>
  <si>
    <t>En el marco del proyecto Colombia Mide, 13 laboratorios de diferentes partes del país han sido fortalecidos mediante la evaluación de sus capacidades metrológicas y se encuentran en el proceso de ejecución de su plan de mejora para continuar con su desarrollo.</t>
  </si>
  <si>
    <t xml:space="preserve">Septiembre de 2021: 
Se eliminò el reporte cuantitativo (2) de mayo.
Justificación:
Se reportó por equivocación avance cuantitativo.
Los soportes no corresponden. El proceso de fortalecimiento culminará en diciembre de 2021. </t>
  </si>
  <si>
    <t>Se da inicio a las conversaciones con los diferentes gremios, asociaciones y grupos de valor para definir los sectores o productos a intervenir en los estudios.</t>
  </si>
  <si>
    <t>Se expide la Resolución 083 de 2020, con el propósito de modificar la Resolución 647 de 2018 y vincular la definición de Cinemómetros con instrumentos de medición de velocidad de vehículos y adicionar los requerimientos de identificación.</t>
  </si>
  <si>
    <t>Se realizó el primer levantamiento de información del sector químico y de astilleros para iniciar entrevistas y la selección del producto a desarrollar el estudio de identificación de brechas y necesidades metrológicas.</t>
  </si>
  <si>
    <t>Se continua con el levantamiento de información del sector químico para iniciar entrevistas y seleccionar del producto, adicional se realiza acercamiento al sector de astilleros para iniciar con el desarrollo de los estudios de identificación de brechas y necesidades metrológicas.</t>
  </si>
  <si>
    <t>Se realizó la presentación de la metodología para la identificación de brechas metrológicas en la Cadena de Químicos, con el propósito de seleccionar el producto o subsector en el cual se realizaría el estudio de identificación en la presente vigencia.
Por otro lado, se está realizando la articulación con las partes interesadas del sector de astilleros, para definir los alcances del estudio y su participación activa.</t>
  </si>
  <si>
    <t>Se realizó reunión con Colombia Productiva, Sergio Rico López Gerente de la cadena de Químicos y Plásticos, para la identificación la presentación y expectativas con el estudio en el producto.</t>
  </si>
  <si>
    <t>Se inicia selección de experto técnico del producto. Se elabora propuesta de estudio previo para el producto del sector cosmético y de pinturas.</t>
  </si>
  <si>
    <t>Se avanza en la implementación de la fase 1 de la metodología para la identificación de brechas y necesidades metrológicas para el sector pinturas y cosméticos. Se contacta a ONUDI para alianza y financiamiento del experto de producto del sector pinturas y se inicia proceso de contratación para experto de producto de cosméticos.</t>
  </si>
  <si>
    <t>Durante el mes de septiembre, se realiza la contratación del experto de producto para cosméticos, el cual acompañará la formulación del estudio de brechas metrológicas en el sector priorizado e inicia la revisión de las normas asociadas a la cadena de producción.
Adicionalmente, se realizan entrevistas, en conjunto con la ONUDI, para contratación de experto de producto de pinturas.</t>
  </si>
  <si>
    <t>Se continua en el desarrollo de los estudio para la identificación de brechas metrológicas en los sectores de pinturas y cosméticos, los presentan los siguientes avances:
1. SECTOR QUIMICO COSMÉTICOS: se ajustan documentos de estudio previo y fase 1, se inicia contacto con empresas y laboratorios para fase 2, y se envían 13 cartas de invitación para participar en la actividad (soporte: Cosméticos.zip).
2. SECTOR QUÍMICOS PINTURAS: se ajustan documentos de estudio previo y fase 1, se inicia contacto con empresas y laboratorios para fase 2, se envían 15 cartas de invitación para participar en la actividad (soporte: cartas pinturas ONUDI-GQSP)</t>
  </si>
  <si>
    <t>Continuando con el ejercicio para desarrollar los estudios de identificación de brechas, el INM a realizó durante el mes de noviembre las siguientes actividades:
1. SECTOR QUIMICO COSMÉTICOS: se realizan visitas y entrevistas de fase 2 para el sector cosméticos. Esto incluye 9 empresas productoras, laboratorios y agremiaciones
2. SECTOR QUÍMICOS PINTURAS: se realizan visitas y entrevistas de fase 2 para el sector pinturas. Esto incluye 11 empresas productoras, laboratorios y agremiaciones
Evidencias: -Entrevistas y visitas pinturas y cosméticos
-Evidencias entrevistas y visitas IBM Cosméticos</t>
  </si>
  <si>
    <t>Durante el mes de diciembre se finaliza la aplicación de la metodología de identificación de brechas metrológicas para el producto pinturas al agua (implementación realizada con el apoyo de ONUDI) y labiales en barra</t>
  </si>
  <si>
    <t xml:space="preserve">Septiembre de 2021:
Solicitar eliminar el reporte de junio.
Justificación: 
El soporte no corresponden ya que la PPT no identifica el Estudio. Sin bien se han reportado avances cualitativos, el Estudio de Identificación no se ha culminado. 
</t>
  </si>
  <si>
    <t>Se realizaron acercamientos con la Universidad Militar para conocer sus necesidades y guiar la mejor modalidad de asistencia técnica que cubra sus expectativas. Está pendiente la publicación de la resolución de tasas para generar las cotizaciones</t>
  </si>
  <si>
    <t>Se generó reunión con el IDEAM para establecer las modalidades de asistencia técnica que cubra las necesidades identificadas.</t>
  </si>
  <si>
    <t>Se continua con la expedición de los Conceptos de Desempeño de la Tecnología para instrumentos de medición de velocidad.</t>
  </si>
  <si>
    <t>El INM continua con la expedición de los Conceptos de Desempeño de la Tecnología para instrumentos de medición de velocidad.</t>
  </si>
  <si>
    <t>En el servicio de Asistencia Técnica en la modalidad de la evaluación de capacidad metrológica, durante el mes de mayo, se presentó la propuesta final del servicio para el IDEAM.
En lo referente a expedición del Concepto de Desempeño de la Tecnológica para las organizaciones de tránsito, durante el mes de mayo se recibió una solicitud.</t>
  </si>
  <si>
    <t>Se gestionan actividades para la prestación del servicio de asistencia técnica bajo la modalidad de curso de formación específica en el marco del convenio con la Universidad de los Andes. El INM continua con la expedición de los Conceptos de Desempeño de la Tecnología para instrumentos de medición de velocidad.</t>
  </si>
  <si>
    <t>Se presta el servicio de Curso de Formación Específica para la Universidad de los Andes, en el marco del convenio con la Universidad de los Andes.
Adicionalmente, el INM continua con la expedición de los Conceptos de Desempeño de la Tecnología para instrumentos de medición de velocidad.</t>
  </si>
  <si>
    <t>El INM continua con la expedición de los Conceptos de Desempeño de la Tecnología para instrumentos de medición de velocidad. Se participa en reuniones con la Agencia Nacional de Seguridad Vial quienes modificaron la resolución en la relacionan el concepto de desempeño de la tecnología.</t>
  </si>
  <si>
    <t>Se firmó acuerdo para la prestación de servicios con el IDEAM, y se programa la evaluación para el mes de octubre. Este tipo de servicio corresponde a la modalidad de Evaluación de Capacidades Metrológicas-ECM.
Por otra parte, se continua con el desarrollo y cierre de los servicios de Asistencia Técnica en la modalidad de Conceptos de Desempeño de la Tecnología (CDT).
Se adjunta informe de seguimiento trimestral del servicio de Asistencia Técnica.
El avance cuantitativo se reporta con el desarrollo del plan de trabajo desarrollado con los laboratorios del IDEAM.</t>
  </si>
  <si>
    <t>Durante el mes de noviembre, se realizó Evaluación de Capacidad Metrológicas-ECM al laboratorio del IDEAM, conforme a los alcances del contrato suscrito con el INM.
Para el desarrollo de la ECM, se desarrollo el plan de trabajo que se anexa. Como resultado del ejercicio, los expertos técnicos expiden el informe de la evaluación, el cual contiene datos y conceptos técnicos confidenciales, razón por la cual no se adjunta.</t>
  </si>
  <si>
    <t>Esta en construcción del informe de evaluación de capacidad metrológica realizado el IDEAM (no acreditado) como parte de un servicio contratado con el INM.
Este informe contiene información susceptible y confidencial, por lo tanto se reportará una vez finalice el contrato.</t>
  </si>
  <si>
    <t>En el mes de diciembre finalizó la evaluación de capacidad metrológica de Globalmetric (laboratorio de ColombiaMide) y del IDEAM.</t>
  </si>
  <si>
    <t xml:space="preserve">Septiembre de 2021:
Se solicita dar alcance al reporte de Junio y reportar una magnitud (1).
Se solicita eliminar una magnitud reportada en Julio. Pasa de 2 a 1.  
Justificación: 
Se precisa que el curso "servicio de Curso de Formación Específica dado a la Universidad Nacional sede Medellín", reportado en julio, se prestó en junio. </t>
  </si>
  <si>
    <t xml:space="preserve">Noviembre 2021:
Corregir el nombre del EA reportado en el mes de Septiembre: 
Reportado: Se emitió el protocolo final del ensayo de aptitud Calibración de termometros infrarrojos con código 21-INM-EA-03 (Fecha: 2021-09-10) a los cinco (5) laboratorios participantes.
Corrección:  Se emitió el protocolo final del ensayo de aptitud de determinación de mercurio en peces con código 20-INM-EA-13 (Fecha: 2021-09-10) a los cinco (5) laboratorios participantes.
</t>
  </si>
  <si>
    <t xml:space="preserve">Septiembre 2021: 
Se solicita ajustar el nombre de la evidencia:
Actual:
Informe de gestión del taller realizado y el listado de asistencia
Propuesta:
Informe de gestión del taller realizado o el listado de asistencia.
Justificación: 
Se solicita el ajuste para tener homogeneidad en los soportes reportados en vigencias anteriores. </t>
  </si>
  <si>
    <t>Se da inicio a la etapa de contratación del personal de apoyo que continuará con el diseño y estructura del programa de asistencia técnica y transferencia de conocimiento a Mipymes</t>
  </si>
  <si>
    <t>Se inició la consulta de información a los documentos relacionados con productividad y la relación con las MiPyMEs.
De igual forma, se realizó reunión con Colombia Productiva para conocer la experiencia de ellos en el fortalecimiento de Mipymes e identificar la bases del programa nacional de asistencia técnica.</t>
  </si>
  <si>
    <t>Se realizó reunión con la Dirección General para identificar los lineamientos y objetivos esperados del programa nacional de asistencia técnica. Posteriormente, se elaboró boletín para dar a conocer al Departamento Nacional de Planeación el mecanismo que se tiene pensado para el desarrollo y alcance del programa.</t>
  </si>
  <si>
    <t>Se realizó reunión con Departamento Nacional de Planeación, el día 20 de abril, en la cual se presentó el primer bosquejo del Programa Nacional de Asistencia Técnica para ser implementado a través de una perspectiva sectorial y territorial, y en la que se recibieron comentarios y observaciones para estructurar el programa.</t>
  </si>
  <si>
    <t>Con el propósito de estructurar el diseño del programa de Asistencia Técnica para Mipymes se inició acercamientos con el DNP y la Universidad Hertie School of Governance de Berlín, Alemania; y se realizó la presentación de la primera versión del documento de antecedentes de otros programas de asistencia técnica en América.</t>
  </si>
  <si>
    <t>Continuando con la acción del CONPES 3957, durante el mes de junio, se inició con la elaboración de la agenda de contactos para la articulación del programa con las entidades en el marco de fábricas de productividad</t>
  </si>
  <si>
    <t>El documento de antecedentes del programa se encuentra en revisión por parte de la Subdirección.
Esta meta se relaciona al cumplimiento de la acción 1.3 del CONPES 3957, en el cual para este año la meta es la formulación del Plan de Asistencia Técnica para Mipymes.</t>
  </si>
  <si>
    <t>Se viene trabajando en el diseño del programa y se ajusta el documento de antecedentes. Esta pendiente la presentación, revisión y aprobación por parte de la Alta Dirección.</t>
  </si>
  <si>
    <t>Se continua con la revisión del diseño y estructura del programa nacional de asistencia técnica y transferencia técnica.
Se revisan los alcances del nuevo servicio para la atención de necesidades metrológicas para las mipyme.</t>
  </si>
  <si>
    <t>Se sostienen discusiones con la Alta Dirección del INM para establecer el alcance, y con ICONTEC para conocer el esquema de asistencia técnica que han desarrollado.
Adicionalmente, se esta revisando la estructura que viene trabajando en el proyecto ColombiaMide, que permita establecer los alcances del programa de asistencia técnica.</t>
  </si>
  <si>
    <t>Se continua con la construcción de la propuesta acorde con las discusiones internas.</t>
  </si>
  <si>
    <t>Se elabora documento y plan de trabajo para el desarrollo del programa.</t>
  </si>
  <si>
    <r>
      <rPr>
        <sz val="9"/>
        <color rgb="FF6AA84F"/>
        <rFont val="Calibri"/>
        <family val="2"/>
      </rPr>
      <t xml:space="preserve">Octubre 2021: 
Se solicita eliminar  el reporte de 2% en marzo
Justificación: 
Se reportó por equivocación avance cuantitativo. Este reporte se tiene previsto para este cuarto trimestre de la vigencia. </t>
    </r>
    <r>
      <rPr>
        <sz val="9"/>
        <color rgb="FF000000"/>
        <rFont val="Calibri"/>
        <family val="2"/>
      </rPr>
      <t xml:space="preserve">
</t>
    </r>
    <r>
      <rPr>
        <sz val="9"/>
        <color rgb="FF6AA84F"/>
        <rFont val="Calibri"/>
        <family val="2"/>
      </rPr>
      <t xml:space="preserve">Nota: El soportes del PES en uno solo, pero los hitos de conpes son diferentes. Así, los soportes tambn deberían ser los mismos.   
</t>
    </r>
    <r>
      <rPr>
        <sz val="9"/>
        <color rgb="FF000000"/>
        <rFont val="Calibri"/>
        <family val="2"/>
      </rPr>
      <t xml:space="preserve">
Noviembre 2021: 
Se solicita inluir el 2% en mayo </t>
    </r>
    <r>
      <rPr>
        <sz val="9"/>
        <color rgb="FF93C47D"/>
        <rFont val="Calibri"/>
        <family val="2"/>
      </rPr>
      <t>y eliminar en marzo.</t>
    </r>
    <r>
      <rPr>
        <sz val="9"/>
        <color rgb="FF000000"/>
        <rFont val="Calibri"/>
        <family val="2"/>
      </rPr>
      <t xml:space="preserve"> 
</t>
    </r>
    <r>
      <rPr>
        <sz val="9"/>
        <color rgb="FF6AA84F"/>
        <rFont val="Calibri"/>
        <family val="2"/>
      </rPr>
      <t xml:space="preserve">Incluir 6% en septiembre. 
Justificación: 
Este indicador está vinculado con las acciones del CONPES 3957. Que tiene una periodicidad semestral en su reporte. Sin embargo, se decide no esperar hasta el fin del semestre para reportar el avance de este indicador en el PES. </t>
    </r>
  </si>
  <si>
    <t xml:space="preserve">Octubre 2021:
Se solicita eliminar magnitud 1 en mayo.
Justificación:
En mayo y junio se reportó el mismo "Material de referencia de calibrante de Plomo en ácido nítrico al 2%".
</t>
  </si>
  <si>
    <t>Inicialmente, se proyectó, aprobó y publicó la Programación de Cursos de Capacitación en Metrología para la vigencia 2020, la cual se puede consultar en:
http://www.inm.gov.co/servicios/cursos-de-capacitacion-metrologica/
Por otra parte, se efectuó la contratación de los profesionales en Pedagogía y Diseño Gráfico quienes apoyan el proceso de rediseño de cursos de formación en metrología.</t>
  </si>
  <si>
    <t>Se dio inicio al desarrollo de la programación de cursos de Capacitación en Metrología.
Se realizó la revisión y validación por parte de experto pedagogo internacional de la UE, de los tres (3) cursos generales rediseñados.
De igual manera, se realizaron dos reuniones con la funcionaria Diana Alexandra Calderón y el funcionario Alexander Gutiérrez Guevara los días 2020-02-10 y 2020-02-19 para retomar el rediseño del curso de Temperatura y Humedad para ofertar a los participantes del proyecto con la Unión Europea, en estas reuniones se terminaron de optimizar las 5 secuencias didácticas del curso y se proyectaron las nuevas actividades que serán incluidas dentro del componente pedagógico de la capacitación.</t>
  </si>
  <si>
    <t>Se efectuaron los encuentros con los expertos técnicos responsables de los cursos rediseñados para atender las observaciones efectuadas por la experta pedagoga internacional, iniciando con el curso general No.1 "Apropiación de conceptos y fundamentos en Metrología"</t>
  </si>
  <si>
    <t>Se continúa con el desarrollo de los encuentros con los expertos técnicos responsables de los cursos rediseñados, con el objetivo de atender las observaciones efectuadas por la experta pedagoga internacional, continuando con los Cursos de Estadística Básica e Incertidumbre de la Medición.
Adicionalmente y para atender la contingencia ocasionada por el COVID -19, se inició el proceso de Virtualización del Curso de Incertidumbre de la Medición, del cual se adelantó una prueba piloto del Módulo 1 del curso el pasado 2020-04-29, con la participación de funcionarios y contratistas del INM.
Por último, se inició con proceso de rediseño y actualización del curso sobre Norma ISO/IEC 17025, avanzando con el proceso de diagnóstico y análisis de otras ofertas en el mercado.
Frente al rediseño del curso especializado en temperatura y humedad para la Unión Europea se culmino las presentaciones del curso y se remitió al grupo de pedagogos de la Subdirección de Innovación y Servicos Tecnoló</t>
  </si>
  <si>
    <t>1. En los cursos a intervenir por Normas: A. "ISO/IEC 17025:2017" y B. "ISO/IEC 10012"; se adelantaron reuniones con el equipo de rediseño los días 4 y 26 de mayo de 2020, y se adelantó: • Formación en metodologías Pedagógicas • Creación del diseño metodológico • Creación de competencias • Metodologías de aprendizaje • Contenido • Encuestas. 2. En el rediseño del curso especializado "Temperatura y Humedad": Se avanzó con los expertos y el contratista de apoyo en el diseño de las presentaciones del Curso. 3. Se virtualizaron y ofertaron tres (3) "Cursos Virtuales": A. Del 11 al 15 de mayo "Curso de Incertidumbre de la medición", con la participación de 11 asistentes (7 externos y 4 internos). B. Del 18 al 21 de mayo "Curso de Conceptos Básicos en Metrología Química", con la participación de 12 asistentes (1 externo y 11 internos). C. Del 18 al 22 de mayo el "Curso de Calibración de Espectrofotómetros UV-Vis", con la participación de 2 dos asistentes externos. Lo anterior, atendiendo pri</t>
  </si>
  <si>
    <t>Se realizaron avances para intervenir los siguientes cursos:
1. Para las Normas: A. "ISO/IEC 17025:2017" y B. "ISO/IEC 10012"; Se avanzó con el lanzamiento de la encuesta dirigida a los Laboratorios de Calibración y Ensayos, y Ciudadanía en general, con el fin de conocer las características del curso, identificar mejor las necesidades del servicio de formación en las dos Normas Técnicas, formación, entrenamiento y aprendizaje, y mejorar el análisis de capacidades de capacitación de los usuarios. Metodologías y contenidos apropiados.
2. En el rediseño del curso especializado "Temperatura y Humedad": Se avanzó con los expertos y el contratista de apoyo en el diseño de las presentaciones del Curso.
3. Se virtualizó y ofertó un "1 Curso Virtual": A. "Buenas prácticas de medición de pH y Conductividad electrolítica" del 23 al 26 de junio, con la participación de 3 personas.
4. Se están atendiendo los comentarios y cambios por la experta internacional para los cursos generales.</t>
  </si>
  <si>
    <t>Se realizaron avances para intervenir los siguientes cursos:
1. Para las Normas: A. "ISO/IEC 17025:2017" y B. "ISO/IEC 10012"; Acompañamiento en el proceso de diseño metodológico y pedagógico, en: - Formación en metodologías Pedagógicas y de aprendizaje - Encuestas y sondeos - Estandarización de formatos para la construcción del diseño metodológico, secuencia didáctica, actividades, presentaciones y guía de aprendizaje - Formación en herramientas digitales.
De la encuesta lanzada el 24 de junio hasta el 10 de julio, se recibieron más de 180 respuestas de Laboratorios de Calibración, Ensayo y Clínicos, la cual fue analizada para determinar modalidades de prestación del servicio, intensidad horaria y enfoques importantes en las temáticas.
2. Por la coyuntura de salubridad, se virtualizaron y ofertaron "2 Cursos Virtuales": A. "Metrología de Presión" del 30 de junio al 3 de julio con 10 participantes, y el de "Incertidumbre de Medición" del 27 al 31 de julio con 6 participantes.</t>
  </si>
  <si>
    <t>Se realizaron avances para intervenir los siguientes cursos:
1. Para las Normas: A. "ISO/IEC 17025:2017" y B. "ISO/IEC 10012", y para el curso especializado de “Temperatura y Humedad” se realizó acompañamiento en el proceso de diseño metodológico y pedagógico en: - Encuestas y sondeos - Estandarización de formatos para la construcción del diseño metodológico, secuencia didáctica, actividades, presentaciones y guía de aprendizaje - Formación en herramientas digitales - Formación en metodologías Pedagógicas: - Creación de competencias.
2. Se virtualizaron y ofertaron 2 cursos: "Validación de métodos químicos para análisis cuantitativo" del 10 al 14 de agosto, cuyos participantes: Una persona externa y 9 internos, y un 2do curso: "Estimación de Incertidumbre en métodos químicos cuantitativos" del 24 al 28 de agosto cuyos participantes: Una persona externa y 9 internos.
3. En cursos virtuales: Se realizó el acompañamiento en el proceso de adaptación de los cursos.</t>
  </si>
  <si>
    <t>Se continua con la intervención, rediseño y virtualización en los siguientes cursos de capacitación:
1. Para las Normas: “ISO/IEC 17025:2017", "ISO/IEC 10012", se realiza el acompañamiento en el proceso de diseño metodológico y pedagógico.
2. Se virtualizaron y ofertaron 4 cursos: "Metrología Básica" del 31 de agosto al 4 de septiembre, cuyos participantes: 4 externos 3 internos, un 2do curso: "ISO-IEC 17025" del 7 al 11 de septiembre cuyos participantes: 3 externos 8 internos, un 3er curso: "ISO-IEC 10012" del 15 al 18 de septiembre cuyos participantes: 1 externo pago, 2 del convenio del SENA y 5 internos, y un 4to curso: "Dimensional nivel 1" del 1 al 4 de septiembre con un (1) participante interno.
3. Se continua en el rediseño del curso especializado "Temperatura y Humedad" según especificaciones y metodologías pedagógicas definidas por el asesor pedagogo.
Adicionalmente, se continua con la estrategia de mercadeo para la oferta de cursos de capacitación.</t>
  </si>
  <si>
    <t>Se realizaron avances para intervenir los siguientes cursos:
1. Para las Normas: A. "ISO/IEC 17025:2017" y B. "ISO/IEC 10012"; Acompañamiento en el proceso de diseño metodológico y pedagógico, en: - Formación en metodologías Pedagógicas y de aprendizaje - Encuestas y sondeos - Estandarización de formatos para la construcción del diseño metodológico, secuencia didáctica, actividades, presentaciones y guía de aprendizaje - Formación en herramientas digitales - Creación del diseño metodológico - Creación de competencias - Reunión 30 de octubre
2. En el rediseño del curso especializado "Temperatura y Humedad": Se realizó el acompañamiento en el proceso de diseño metodológico y pedagógico: - Formación en metodologías Pedagógicas - Creación del diseño metodológico - Creación de competencias - Metodologías de aprendizaje - Diseño de presentaciones - Guía de aprendizaje - Secuencia didáctica - Reunión 15 de octubre.
3. Se virtualizaron y ofertaron 5 cursos</t>
  </si>
  <si>
    <t>Se relacionan las actividades desarrolladas en el mes de noviembre para los cursos a intervenir Norma ISO/IEC 17025:2017 y ISO/IEC 10012:
- Formación en metodologías Pedagógicas y de aprendizaje
- Encuestas y sondeos
- Estandarización de formatos para la construcción del diseño metodológico, secuencia didáctica, actividades, presentaciones y guía de aprendizaje.
- Formación en herramientas digitales
- Creación del diseño metodológico
- Creación de competencias
- Reuniones 12, 20, 23, 25 y 30 de noviembre
De igual manera para el curso de Temperatura y Humedad: Avances en:
- Formación en metodologías Pedagógicas
- Creación del diseño metodológico
- Creación de competencias
- Metodologías de aprendizaje
- Diseño de presentaciones
- Guía de aprendizaje
- Secuencia didáctica
- Reunión 10 de noviembre
Por otra parte, se ofertaron en modalidad virtual los Cursos de Metrología Básica (con 17 participantes) y Curso de Presión (con 10 participantes). Así como presencial</t>
  </si>
  <si>
    <t>En el mes de diciembre se elaboran los informes correspondientes con los siguientes resultados:
1. Informe del Rediseño de Cursos de Capacitación en Metrología
- Temperatura y Humedad
- NORMA ISO / IEC 10012.
2. Informe del diseño técnico y pedagógico del curso:
“Conceptos y Fundamentos en Metrología”
3. Informe del Servicio de Capacitaciones del año 2020.
Evidencias</t>
  </si>
  <si>
    <t xml:space="preserve">Octubre 2021:
1) Se solicita eliminar magnitud reportada en junio CENAM.
Justificación:
1) El apoyo al CENAM de México en el desarrollo del material para el curso especializado en "Medición de Contenido de Humedad - Cacao", no cuenta como nuevos cursos de capacitación.  
2) Se solicita eliminar magnitud reportada en julio.
Justificación:
2) El reporte en julio correspondió a avances en gestión. Se proyecta reportar en diciembre humedad en granos)
 </t>
  </si>
  <si>
    <t>Se realizó la recolección de la información de todas las entradas con las diferentes dependencias para llevar a cabo de Revisión por la Dirección, para las normas ISO 9001:2015, ISO 14001:2015, ISO/IEC 17043:2010, ISO 27000:2013, ISO/IEC 17034:2016, ISO/IEC 17025:2017, ISO/IEC 45001.</t>
  </si>
  <si>
    <t>El 2020-02-20 se llevó a cabo la Revisión por la Dirección, para las normas ISO 9001:2015, ISO 14001:2015, ISO/IEC 17043:2010, ISO 27000:2013, ISO/IEC 17034:2016, ISO/IEC 17025:2017, ISO/IEC 45001.</t>
  </si>
  <si>
    <t>Posterior a la Revisión por la Dirección del Sistema Integrado de Gestión se realizó seguimiento al cierre de los planes de mejoramiento y reporte de indicadores de los procesos.</t>
  </si>
  <si>
    <t xml:space="preserve">Con el propósito de mejorar continuamente la eficacia, eficiencia y efectividad del Sistema Integrado de Gestión mediante el uso de los resultados de las auditorías internas, el análisis de los datos, las acciones correctivas y preventivas, y la revisión por la dirección, la Oficina Asesora Planeación realizó seguimiento y evaluación del estado de los Planes de Mejoramiento vigentes con corte a la fecha 2020-03-31.
</t>
  </si>
  <si>
    <t>Para este periodo se llevó a cabo la actualización del E-02-M-001 Manual Integrado de Gestión, las caracterizaciones de proceso y la revisión de los indicadores de gestión.
También se actualizaron los procedimientos E-02-P-001 Control de documentos y los instructivos E-02-I-001 Elaboración de documentos y E-02-I-003 Cargue de documentos en ISOLUCIÓN, esto enfocado al cierre de hallazgos de auditorías internas y externas, así como la adecuación de los documentos al uso del Sistema de Información de ISOLUCION.
Se espera presentar esta documentación en la sesión 10 del Comité Institucional de Gestión y Desempeño a realizarse el día 2020-06-02</t>
  </si>
  <si>
    <t>En este mes el Grupo de Trabajo de Calidad de los Sistemas de Gestión (QSTF por sus siglas en Inglés), realizó una reunión virtual con el fin de realizar seguimiento a la revisión de los Sistemas de Calidad de la Región, con el fin de establecer prioridad en su revisión y establecer grupos de trabajo para la revisión de los documentos del QSTF-SIM.
Adjunto evidencias, acta y citación (Maria Luisa asistió)</t>
  </si>
  <si>
    <t>En este mes, el Grupo de Trabajo de Calidad de los Sistemas de Gestión (QSTF por sus siglas en Inglés), realizó dos sesiones de trabajo para la aprobación de los SGC de los INM de México CENAM y Argentina INTI con el fin de realizar seguimiento a la revisión de los Sistemas de Calidad de la Región.</t>
  </si>
  <si>
    <t>Como parte de los requisitos para poder presentar los Sistemas de Gestión de la Calidad ante el Sistema Interamericano de Metrología (SIM) es desarrollar auditorías internas y revisión pares para la parte técnica, así como al de gestión, por tal razón se viene ejecutando el plan de auditorías internas con el propósito de evaluar la eficacia del Sistema de Gestión de Calidad.
Por otra parte, el INM participó en las sesiones virtuales del Grupo de Calidad (QSTF) del SIM, los días 26 y 27 de agosto, con el propósito de validar los Sistemas de Gestión de la Calidad que soportan las Capacidades de Medición y Calibración (CMC) de los países de Brasil y Argentina.</t>
  </si>
  <si>
    <t>De acuerdo al Consejo del Sistema Interamericano de Metrología (SIM), reunido en el mes de septiembre, quedaron suspendidas las presentaciones ante el Grupo de Calidad (QSTF) los Sistemas de Gestión de Calidad que soportan nuevas Capacidades de Medición y Calibración (CMC) de los diferentes países miembros de la comunidad metrológica de América.
En este sentido, manifiesta que el QSTF continuará dando prioridad a la revisión de Sistemas de Gestión de la Calidad planeados desde la reunión de abril de 2020, y a la transición los Sistemas de Gestión de la Calidad al segundo ciclo de revisiones una vez que se completen los programados previamente.
Las nuevos Sistemas de Gestión que soportan nuevas CMC serán programadas para la vigencia 2021.
De esta manera, se confirma la imposibilidad de cumplir la meta programada para la vigencia 2020, y se reprogramará para la siguiente vigencia.</t>
  </si>
  <si>
    <t>Actualmente se presentan inconvenientes para el cumplimiento del indicador E.3.3 Certificados de aprobación del Sistemas de Gestión de la Calidad ante el Sistema Interamericano de Metrología (SIM), toda vez que se ha confirmado la cancelación de la reunión de otoño, prevista para noviembre, del Grupo de Calidad (QSTF) del Sistema Interamericano de Metrología (SIM), lo que impide por fuerza mayor cumplir con el indicador propuesto para la vigencia y se pospone para el año 2021.
Se anexa correo del director del QSTF del SIM confirmando que se aplazan las presentaciones de nuevos Sistema de Gestión de la Calidad para el año 2021.</t>
  </si>
  <si>
    <t>La presentación ante el Grupo de Calidad (QSTF) del SIM del Sistema de Gestión de la Calidad que soportan las Capacidades de Medición y Calibración de los laboratorios del INM, fueron pospuestos para la siguiente vigencia, dado que la reunión que estaba programada para el mes de noviembre fue cancelada hasta tanto no se desarrollo la agenda atrasada por la pandemia.
Por otro lado, el INM desarrollo en el mes de noviembre las auditorias internas programadas para la parte técnica.</t>
  </si>
  <si>
    <t>En el mes de diciembre se realizaron 2 reuniones el 2, 3 y 17 de diciembre, en las cuales se presentaron algunas de las magnitudes que estaban programada para el mes de Abril, estos INM fueron: INTI, CENAMEP, NRC.
Adicionalmente, en este mes se culminó el programa de auditorias para esta vigencia, ajustándo con reprogramaciones para los próximos años las evaluaciones pares y con expertos internaciones</t>
  </si>
  <si>
    <t>Se da inicio a la programación y estructuración de los nuevos servicios metrológicos a ofertar por parte del INM, identificando la necesidad del material de referencia de Etanol en agua, nuevo curso de capacitación en Temperatura y Humedad, así como la reestructuración de los cursos básicos actuales y la virtualización, y por último, el nuevo servicio de calibración "metrología en calidad de energía"</t>
  </si>
  <si>
    <t>Se inició las etapas de preparación y producción del material de referencia nuevo.
Por otra parte, se contrató el experto en pedagogía para definir y mejorar los cursos actuales del INM, y generar los lineamientos para los nuevos cursos en metrología.
Por último, se inició a estructurar y documentar el nuevo servicios de calibración en "metroogía en calidad de energía".</t>
  </si>
  <si>
    <t>Entre los nuevos servicios metrológicos propuestos se encuentra la producción del nuevo material de referencia para etanol en agua, el cual en el mes de marzo se realizan pruebas de medición para la asignación del valor de la propiedad.
Se efectuaron los encuentros con los expertos técnicos responsables de los cursos rediseñados para atender las observaciones efectuadas por la experta pedagoga internacional, iniciando con el curso general No.1 "Apropiación de conceptos y fundamentos en Metrología"</t>
  </si>
  <si>
    <t>Se continúa con el diseño y desarrollo de los nuevos servicios metrológicos de la siguiente manera:
Realizando encuentros con los expertos técnicos responsables de los cursos rediseñados, se inició el proceso de Virtualización del Curso de Incertidumbre de la Medición, y el Por último, se rediseño y actualización del curso sobre Norma ISO/IEC 17025, avanzando con el proceso de diagnóstico y análisis de otras ofertas en el mercado.
Se realizó el etiquetado y empacado del material de referencia de Etanol en Agua. Adicionalmente, se están haciendo los ajustes al informe de la producción de dicho material, atendiendo las observaciones realizadas por la mesa técnico científica. Por último, se elaboró la ficha de seguridad del material y el borrador del certificado del material de referencia.
Se han desarrollado reuniones virtuales y se han empleado los medios tecnológicos para compartir, revisar, comentar y ajustar la documentación (procedimientos, formatos e instructivos) asociada</t>
  </si>
  <si>
    <t>Se continúa con el desarrollo de los nuevos servicios, presentando los siguientes avances:
- Elaboración del proyecto de I+D+i, con el propósito de construir proyecto científico que permita la creación y mejora del nuevo servicio de Calidad de la Energía.
- Actualización y documentación de los cursos a intervenir durante la presenta vigencia, rediseñando las presentaciones y atendiendo los comentarios y cambios solicitados por la experta internacional.
- Se elaboró la documentación relacionada con la medición de etanol en el MR (el instructivo sobre el manejo del cromatógrafo de gases, procedimiento de medición, hoja de cálculo de medición por cromatografía de gases y la hoja de cálculo de la preparación del material), la cual se requiere aprobación para poder llevar a cabo la supervisión de la producción de este material. De igual manera, se elaboró el certificado del material de referencia de etanol en agua en el nuevo formato, actualizando la cadena de c</t>
  </si>
  <si>
    <t>Se continúa con la producción, desarrollo y redefinición de los tres (3) servicios metrológicos nuevos. Los avances logrados en el periodo son:
1. Revisión y supervisión de la producción del material de referencia de etanol en agua, ajustando la hoja de seguridad y carta de trazabilidad de acuerdo con los comentarios realizados por el supervisor.
2. Se realizó propuesta de tasas para el nuevo servicio de calibración en calidad de energía donde se presenta el análisis de elementos (profesionales e instrumentos) vinculados al servicio.
3. Intervención de los siguientes cursos de capacitación:
1. Para las Normas: A. "ISO/IEC 17025:2017" y B. "ISO/IEC 10012.
2. En el rediseño del curso especializado "Temperatura y Humedad
3. Se virtualizó y ofertó un "1 Curso Virtual": A. "Buenas prácticas de medición de pH y Conductividad electrolítica"</t>
  </si>
  <si>
    <t>Desarrollo y puesta en la oferta en nuevo Material de Referencia de Etanol en Agua con presentación de ampolleta.
Por otra lado, se documenta el procedimiento para el servicio de calidad de alimentos.
Se viene desarrollando la virtualización del cursos que actualmente se habían programado, y se siguen con rediseño y estructuración de los nuevos cursos.</t>
  </si>
  <si>
    <t>Se continua con la estructura y desarrollo del nuevo servicio de calibración en calidad de energía del Laboratorio de Potencia y Energía. Para ello, durante el mes de agosto, se inició los estudios previos para calibrar el analizador de energía eléctrica.
Por otra parte, se viene virtualizando los cursos actuales de metrología y se continua con el diseño y estructuración del nuevo curso E-Learning para Conceptos y Fundamentos en Metrología.</t>
  </si>
  <si>
    <t>Continua con el desarrollo de las actividades para la diseño pedagógico del nuevo curso de capacitación en metrología.
Por otra parte, se gestiona ante el PTB de Alemania la calibración del equipo patrón para el nuevo servicio de calibración en Calidad de Energía.</t>
  </si>
  <si>
    <t>Se continua con el proceso de rediseño de los cursos de metrología, así como la virtualización de los cursos que se habían ofertado.
Por otra parte, se realiza el estudio y cuantificación de tiempos e ítems para el nuevo servicio de calibración de Calidad de Energía.</t>
  </si>
  <si>
    <t>Se continua con el desarrollo y formalización del servicio de calibración en calidad de energía. Para ello, se ha realizado análisis y evaluación de Gestión del Cambio para el nuevo servicio.
Por otra parte, se continua el acompañamiento, ajuste y diseño de los nuevos cursos de capacitación. Para lograrlo, se realizan reuniones periódicas para revisar los avances metodológicos para los cursos de 17025 y 10012, así como para el de temperatura y humedad.</t>
  </si>
  <si>
    <t>Se desarrollo un nuevo curso de capacitación "“Conceptos y Fundamentos en Metrología”" y de calibración en "Calidad de Energía".</t>
  </si>
  <si>
    <t xml:space="preserve">Octubre 2021:
1) Se solicita eliminar magnitud 1 en mayo
Justificación: 
1) En mayo y junio se reportó el mismo "Material de referencia de calibrante de Plomo en ácido nítrico al 2%"
2) Se solicita eliminar magnitud reportada en junio CENAM.
Justificación: 
2) El apoyo al CENAM de México en el desarrollo del material para el curso especializado en "Medición de Contenido de Humedad - Cacao", no cuenta como nuevos cursos de capacitación.  </t>
  </si>
  <si>
    <t>Fuente Informacion</t>
  </si>
  <si>
    <t>0.50</t>
  </si>
  <si>
    <r>
      <rPr>
        <sz val="9"/>
        <color rgb="FF000000"/>
        <rFont val="Calibri"/>
        <family val="2"/>
      </rPr>
      <t xml:space="preserve">Se identificó las actividades del Plan Estratégico de Talento Humano (PETH) a desarrollar en la vigencia y su articulación con los planes específicos como: de bienestar laboral e incentivos, capacitación, previsión y vacantes y seguridad y salud en el trabajo, los cuales de pueden consultar en: </t>
    </r>
    <r>
      <rPr>
        <u/>
        <sz val="9"/>
        <color rgb="FF1155CC"/>
        <rFont val="Calibri"/>
        <family val="2"/>
      </rPr>
      <t>http://www.inm.gov.co/instituto-nacional-de-metrologia-de-colombia/gestion/gestion-del-talento-humano/planes-de-gestion-del-talento-humano/</t>
    </r>
  </si>
  <si>
    <t>Uno de los primeros pasos para estructurar y mejorar la implementación del MIPG es la actualización y ajuste del proceso de talento humano, para ello se empezó con la actualización de la documentación por transición normas técnicas y requisitos legales, entre los que se encuentran el de: capacitación y de seguridad y salud en el trabajo.
Por otra parte, se inició la ejecución de las actividades planeadas para todos los componentes de talento humano.</t>
  </si>
  <si>
    <t>A través de las iniciativas del Plan Estratégico de Talento Humano (PETH) del INM se articulan las actividades que propenden el desarrollo e implementación de la dimensión de talento humano.
De igual manera, durante el mes de marzo se realizó el reporte del FURAG con corte 31 de diciembre de 2019 para la evaluación de la implementación de las políticas de talento humano y de integridad, las cuales nos darán soporte para el cumplimiento del indicador.
En cuanto al nivel de cumplimiento del PETH del año 2020 se pudo determinar que el avance llegó en el primer trimestre en el 16,7% de las actividades propuestas para la vigencia. Se adjunta el informe trimestral del PETH, el cual ha prestado inconvenientes en su ejecución debida a la contingencia del covid-19.</t>
  </si>
  <si>
    <t>A través de las iniciativas del Plan Estratégico de Talento Humano (PETH) del INM se articulan las actividades que propenden el desarrollo e implementación de la dimensión de talento humano. En cuanto al nivel de cumplimiento del PETH del año 2020 se pudo determinar que el avance durante el mes de mayo se llevó a cabo lo relacionado con el seguimiento al diligenciamiento del 100% de la Declaración de bienes y rentas en el SIGEP, actualización de bases de datos de información de servidores en la matriz sociodemográfica y de experiencia y de formación, y el valor de vocación de servicio en el encuentro con las directivas y con la Secretaria General, Oficina Asesora de Planeación, Subdirección de Metrología Química y Biomedicina y Subdirección de Metrología Física; Se adelantó el proceso de Selección de una persona en condición de discapacidad en la planta de empleos de la entidad. Se adjunta presentación al CIGD de los resultados del FURAG 2019.</t>
  </si>
  <si>
    <t>A través de las iniciativas del Plan Estratégico de Talento Humano (PETH) del INM se articulan las actividades que propenden el desarrollo e implementación de la dimensión de talento humano, entre las que se encuentran: vinculación de contratos, dar de baja y de alta hojas de vida de contratistas en el SIGEP, actualización de bases de datos de información de servidores en la matriz sociodemográfica, de experiencia y de formación, y el valor de vocación de servicio en la celebración del día del servidor público y en el conéctate con Control Interno, resaltando también la importancia del servicio al cliente interno; se continuo con el proceso para la vinculación de una persona en condición de discapacidad en la planta de empleos de la entidad, y el proceso por mérito para el cargo de Libre Nombramiento y Remisión de Secretario Bilingüe; otorgamiento de día compensado por cumpleaños, Ejecución del protocolo de bioseguridad.</t>
  </si>
  <si>
    <t>A través de las iniciativas del PETH del INM se articulan las actividades que propenden el desarrollo e implementación de la dimensión de talento humano, entre las que se encuentran: vinculación de contratos, dar de baja y de alta hojas de vida de contratistas en el SIGEP, actualización de bases de datos de información de servidores en la matriz sociodemográfica, de experiencia y de formación, y el valor de vocación de confianza en la actividad de reconocimiento de la trayectoria laboral y el agradecimiento a la Jefe de la Oficina Asesora de Planeación; se realizo la vinculación de una persona en condición de discapacidad en la planta de empleos de la entidad, y el cargo de Libre Nombramiento y Remisión de Secretario Bilingüe; Lanzamiento de Plataforma Bienestar a la Medida (Valera emocional, experiencias, Vida saludable), Ejecución del protocolo de bioseguridad e intevención de resultados del cuestionario Identificación de Riesgos de Salud asociado al COVID-19.</t>
  </si>
  <si>
    <t>Las acciones que le apuntan al desarrollo de la matriz del T.H:
Desarrollo de eventos de capacitación para el fortalecimiento de Competencias administrativas y técnicas. Dar de alta hojas de vida de contratistas en el SIGEP. Actualización de bases de datos de información de servidores en la matriz sociodemográfica, de experiencia y de formación, entre otros. Se realizó sensibilización del valor de confianza en el mensaje de conmemoración del día del Ingeniero. Plataforma Bienestar a la Medida (Valera emocional, experiencias, Vida saludable). Ejecución del protocolo de bioseguridad e intervención de resultados. Evaluación de desempeño del I semestre de los funcionarios de carrera administrativa. Nombramiento mediante encargo de un empleo de Libre Nombramiento y Remoción a un funcionario de Carrera Administrativa. Protocolo para atender casos de acoso sexual y laboral. Procedimiento de Desvinculación Laboral.
Charla de Teletrabajo y trámite para la firma del pacto de teletrabajo.</t>
  </si>
  <si>
    <t>A través de las iniciativas del Plan Estratégico de Talento Humano (PETH) del INM se articulan las actividades que propenden el desarrollo e implementación de la dimensión de talento humano y de Integridad, entre las que se encuentran: Desarrollo de eventos de capacitación para el fortalecimiento de competencias administrativas y técnicas, vinculación de contratos y funcionarios, dar de alta hojas de vida de contratistas y funcionarios en el SIGEP, desvinculación de funcionarios en SIGEP, dar de baja hojas de ex funcionarios y ex contratistas, actualización de bases de datos de información de servidores en la matriz sociodemográfica, de experiencia y de formación, se realizó sensibilización del valor de confianza en el día de Compartir con los Directivos en amor y amistad; seguimiento a la ejecución de la Plataforma Bienestar a la Medida (Valera emocional, experiencias, Vida saludable), Ejecución del protocolo de bioseguridad e intervención de resultados del cuestionario.</t>
  </si>
  <si>
    <t>A través de las iniciativas del Plan Estratégico de Talento Humano (PETH) del INM se articulan las actividades que propenden el desarrollo e implementación de la dimensión de talento humano y de Integridad, entre las que se encuentran: Desarrollo de eventos de capacitación para el fortalecimiento de competencias administrativas y técnicas, vinculación de contratos y funcionarios, dar de alta hojas de vida de contratistas y funcionarios en el SIGEP, desvinculación de funcionarios en SIGEP, dar de baja hojas de ex funcionarios y ex contratistas, actualización de bases de datos de información de servidores en la matriz sociodemográfica, de experiencia y de formación, se realizó sensibilización del valor de confianza en la actividad de Halloween, taller de Branding Personal que se hizo en dos sesiones, y tres talleres del programa de desarrollo de competencias que se hicieron sobre el tema Vocación de Servicio, talleres de talentos (salsa y Foamy) y la muestra artística en el INM NEWS.</t>
  </si>
  <si>
    <t>A través de las iniciativas del PETH del INM se articulan las actividades que propenden el desarrollo e implementación de la dimensión de talento humano y de Integridad, entre las que se encuentran: En el marco de desarrollo del programa de competencias se realizó el ciclo de talleres dirigido a los líderes de la entidad llamado "Afilando el Hacha" (Gerencia del cambio, manejo del tiempo y Reuniones efectivas). Igualmente se dio continuidad al programa de desarrollo de competencias para todos los servidores con el taller Resolución de Conflictos los cuales se realizaron en el marco de los valores de confianza y vocación de servicio. Se realizó seguimiento a la ejecución de la Plataforma Bienestar a la Medida (Valera emocional, experiencias, Vida saludable), Ejecución del protocolo de bioseguridad e intervención de resultados del cuestionario. Actualización de la OPEC, Encargo en Libre nombramiento y remoción, Pruebas Psicotécnicas desde el Grupo de Gestión del Talento Humano.</t>
  </si>
  <si>
    <t>A través de las iniciativas del Plan Estratégico de Talento Humano (PETH) del INM se articulan las actividades que propenden el desarrollo e implementación de la dimensión de talento humano y de Integridad, entre las que se encuentran: Desarrollo de eventos de capacitación para el fortalecimiento de competencias administrativas y técnicas, vinculación de contratos y funcionarios, dar de alta hojas de vida de contratistas y funcionarios en el SIGEP, desvinculación de funcionarios en SIGEP, dar de baja hojas de ex funcionarios y ex contratistas, actualización de bases de datos de información de servidores en la matriz sociodemográfica, de experiencia y de formación, se realizó sensibilización del valor de confianza; seguimiento a la ejecución de la Plataforma Bienestar a la Medida (Valera emocional, experiencias, Vida saludable), Ejecución del protocolo de bioseguridad e intervención de resultados del cuestionario.</t>
  </si>
  <si>
    <t>SG
OAP</t>
  </si>
  <si>
    <t>No se han fijado las metas sectoriales de austeridad para cumplir.</t>
  </si>
  <si>
    <t>69.0</t>
  </si>
  <si>
    <t>Con el nuevo reporte se observa en relación con el primer semestre un gasto adicional del 6% con relación al gasto del primer semestre de 2019 y un ahorro del 73,78% en relación con toda la vigencia de 2019.
Para el corte mes de julio se observa un ahorro del 69% en relación con el gasto total a diciembre 31 de 2019,</t>
  </si>
  <si>
    <t>Por parte de Control Interno realizó, en el mes de julio, la revisión, monitoreo y seguimiento del Plan de Austeridad a corte 30 de junio.
El próximos informes de seguimiento se realizaran de manera trimestral.</t>
  </si>
  <si>
    <t>Se controla bajo el registro periódico del avance en el plan de austeridad, el cual monitorea Control Interno.
Evidencias</t>
  </si>
  <si>
    <t>Se controla bajo el registro periódico del avance en el plan de austeridad, el cual monitorea Control Interno.</t>
  </si>
  <si>
    <t>SG
Sistemas de Información y Redes</t>
  </si>
  <si>
    <t>Se formuló el PETI de acuerdo con las indicaciones dadas por el Ministerio para ejecución en el cuatrienio, en pro del cumplimiento establecido en el pacto por la transformación digital de la entidad.
Por otra parte, se abrió el proceso de contratación del mantenimiento de la herramienta BPM.</t>
  </si>
  <si>
    <t>Se adelantó el proceso de contratación del mantenimiento y fortalecimiento del BPM para el cumplimiento de la linea 1 del PETI</t>
  </si>
  <si>
    <t>Se continua con las pruebas y producción de las harramientas BPM (Business Process Management) para los servicios metrológico de calibración y del proceso de PQRSD, completando así cinco de los procesos priorizados para la transformación digital del INM.
De igual manera, se realiza fortalecimiento y mantenimiento a las herramientas BPM de los servicios metrológicos para la comercialización de Materiales de Referencia, de Ensayo de Aptitud y Asistencia Técnica.
Estos avances son la base de transformación digital del INM para el año 2020 y se contemplaron en el PETI.
Evidencias</t>
  </si>
  <si>
    <t>9.0</t>
  </si>
  <si>
    <t>Se continua con la ejecución del Plan Estratégico de Tecnologías de la Información obteniendo un nivel de
ejecución del 20%, con el avance en el proceso de implementación del plan de automatización BPM
de corto plazo con un cumplimiento del 100% como primera actividad del plan.
Este porcentaje equivale al seguimiento realizado a las políticas de transformación digital que ha adoptado el INM en el corto, mediano y largo plazo (reportado en el mes de marzo), así como su integración el PETI a corte 30 de marzo del presente año.</t>
  </si>
  <si>
    <t>6.0</t>
  </si>
  <si>
    <t>Se continua con la ejecución del Plan Estratégico de Tecnologías de la Información obteniendo un nivel de
ejecución del 26%, con el avance en el proceso de implementación del plan de automatización BPM
de corto plazo con un cumplimiento del 100% como primera actividad del plan.
Este porcentaje equivale al seguimiento realizado a las políticas de transformación digital que ha adoptado el INM en el corto, mediano y largo plazo (reportado en el mes de mayo), así como su integración el PETI a corte 30 de mayo del presente año.</t>
  </si>
  <si>
    <t>11.0</t>
  </si>
  <si>
    <t>Se continúa con la ejecución del Plan Estratégico de Tecnologías de la Información obteniendo un nivel de ejecución del 37%, con el avance en el proceso de implementación del plan de automatización BPM de corto plazo con un cumplimiento del 100% como primera actividad del plan.
Este porcentaje equivale al seguimiento realizado a las políticas de transformación digital que ha adoptado el INM en el corto, mediano y largo plazo (reportado en el mes de mayo), así como su integración el PETI a corte 30 de mayo del presente año.
Se solicitó actualización del PETI en comité CIGD, postergando el ítem 4 de infraestructura alterna para la vigencia 2021 soportando en la circular 15 de 2020.</t>
  </si>
  <si>
    <t>16.0</t>
  </si>
  <si>
    <t>Se continúa con la ejecución del Plan Estratégico de Tecnologías de la Información (PETI) obteniendo un nivel de ejecución del 53%, con el avance en el proceso de implementación del plan de automatización BPM de corto plazo con un cumplimiento del 100% como primera actividad del plan.
Este porcentaje equivale al seguimiento realizado a las políticas de transformación digital que ha adoptado el INM en el corto, mediano y largo plazo (reportado en el mes de julio, así como su integración el PETI a corte 30 de julio del presente año.)
Se dio inicio de todo el assesment de AE, proceso de diagnóstico de la política de GD en todo el INM y ejercicio de capacitación masivo en política pública, todo con el acompañamiento del aliado. Actualmente nos encontramos en diseño del modelo AE con ADN INM, el cual estará listo para el mes de noviembre de 2020. Por otra parte, se cumple con la actividad de renovación cultura con dos cursos para los funcionarios del INM en MSPI y GD.</t>
  </si>
  <si>
    <t>Se continua con la ejecución del PETI obteniendo un nivel de ejecución del 56%. Este porcentaje equivale al seguimiento realizado a la política de Gobierno digital y Transformación digital adoptada en el INM en el corto, mediano y largo plazo. Se dio inicio de todo el Assesment de AE, ejercicio de diagnóstico, capacitación masiva de política pública. El PETI presenta un rezago a la fecha en el proceso de contratación de IPV6 que actualmente se encuentra en proceso de licitación.</t>
  </si>
  <si>
    <t>7.0</t>
  </si>
  <si>
    <t>Se continua con la ejecución del PETI obteniendo un nivel de ejecución del 63%. Este porcentaje equivale al seguimiento realizado a la política de GOBIERNO DIGITAL Y TRANSFORMACIÓN DIGITAL adoptada en el INM en el corto, mediano y largo plazo. Se dio inicio con la construcción del plan de migración y cierre de brechas de AE, ejercicio de diagnóstico, capacitación masiva de política pública. El PETI presenta un rezago a la fecha en el proceso de contratación de IPV6, aún se encuentra en proceso de licitación.</t>
  </si>
  <si>
    <t>12.0</t>
  </si>
  <si>
    <t>Se continúa con la ejecución del PETI obteniendo un nivel de ejecución del 75%. Este porcentaje equivale al seguimiento realizado a la política de Gobierno y Transformación digitales. Se cuenta con versión en revisión de una actualización del PETI, el cual plantea las brechas que se tienen en la implementación de la política y las hojas de ruta por iniciativas. Se cuenta con una propuesta de esquema de gobierno de arquitectura para el INM. A la fecha se tiene en ejecución el proceso de contratación de transición a IPV6, renovaciones de licencias, quedando pendiente temas asociados a la automatización de procesos que se esperan adelantar en el mes de noviembre.</t>
  </si>
  <si>
    <t>13.0</t>
  </si>
  <si>
    <r>
      <rPr>
        <sz val="9"/>
        <color rgb="FF000000"/>
        <rFont val="Calibri"/>
        <family val="2"/>
      </rPr>
      <t xml:space="preserve">A la fecha del presente informe el plan Estratégico de Tecnología de la Información, tiene un nivel de ejecución del 88%, con 14 actividades de las 16 programadas para la vigencia actual, correspondiente al último trimestre del año.
Anexos:
</t>
    </r>
    <r>
      <rPr>
        <u/>
        <sz val="9"/>
        <color rgb="FF1155CC"/>
        <rFont val="Calibri"/>
        <family val="2"/>
      </rPr>
      <t>http://www.inm.gov.co/instituto-nacional-de-metrologia-de-colombia/planeacion/plan-de-gobiernodigital/</t>
    </r>
  </si>
  <si>
    <t>El PETI del 2020 estuvo establecido sobre cuatro macro metas: i-automatización, ii- IPV6, iii-Transformación digital y iv-cursos virtuales. Todos ellos gestionados a través de proyectos y actividades en pro del fortalecimiento de la política de Gobierno Digital y Transformación Digital del INM a la luz de lo establecido en el pacto transversal del PND. Al cierre de la vigencia 2020 el indicador es del 100% de cumplimiento dado que, de las 16 actividades programadas, se ejecutaron 16 actividades conforme lo proyectado</t>
  </si>
  <si>
    <t>75.00</t>
  </si>
  <si>
    <t>Se realizó seguimiento a la organización documental del INM, y se continuó con la digitalización del archivo central.</t>
  </si>
  <si>
    <t>Se continua con la revisión documental que genera el INM y se realiza verificación de los archivos de gestión de las diferentes áreas</t>
  </si>
  <si>
    <t>Se avanza en la digitalización de la documentación del Archivo Central y se realiza seguimiento a la organización documental de la documentación que proviene de la Superintendencia de Industria y Comercio.</t>
  </si>
  <si>
    <t>63.90%</t>
  </si>
  <si>
    <t>Seguimiento a las actividades plasmadas en el Plan Institucional de Archivos, en el cual se desarrollaron las siguientes en el segundo trimestre: Digitalizar la documentación del archivo central en su totalidad: se ha realizado la digitalización de 38 unidades documentales en el mes de junio. Avance 27,53%. Establecer el procedimiento para la disposición final de los documentos. El procedimiento para la disposición final de los documentos se encuentra actualizado siguiendo los parámetros dados en el instructivo de elaboración de documentos, el mismo fue revisado por parte de Calidad de la Secretaria General. Actualizar los procedimientos y documentos del proceso: se actualizaron todos los procedimientos del proceso. Banco terminológico: Elaborado y pendiente de publicación. Programa de Gestión Documental: Actualizado y revisado. Inventarios documentales: Archivo central inventariado en su totalidad, Archivos de Gestión actualizados a marzo 2020.</t>
  </si>
  <si>
    <t>Seguimiento a las actividades plasmadas en el Plan Institucional de Archivos, en el cual se desarrollaron las siguientes actividades en el mes de julio:
- Digitalizar la documentación del archivo central en su totalidad: se ha realizado la digitalización de 83 unidades documentales . Avance 34,98%.
- Actualizar los procedimientos y documentos del proceso: al mes de julio se alcanzo un porcentaje de avance para esta actividad del 56% del total de los procedimientos / documentos del proceso.
- Banco terminológico: Elaborado y pendiente de publicación.
- Programa de Gestión Documental: Actualizado y revisado pendiente de aprobación.</t>
  </si>
  <si>
    <t>Seguimiento a las actividades plasmadas en el Plan Institucional de Archivos, en el cual se desarrollaron las siguientes actividades en el mes de agosto:
Digitalizar la documentación del archivo central en su totalidad: se ha realizado la digitalización de 92 unidades documentales. Avance 43,23%.
Actualizar los procedimientos y documentos del proceso: al mes de agosto se alcanzó un porcentaje de avance para esta actividad del 56% del total de los procedimientos / documentos del proceso.
Banco terminológico: Elaborado y pendiente de publicación. Programa de Gestión Documental: Actualizado y revisado pendiente de aprobación.</t>
  </si>
  <si>
    <t>El INM continua el desarrollo de los diferentes instrumentos archivísticos, los cuales presentaron los siguientes avances:
Desarrollo de las actividades plasmadas en el Plan Institucional de Archivos, en el cual se desarrollaron las siguientes actividades en el mes de septiembre:
Digitalizar la documentación del archivo central en su totalidad: se ha realizado la digitalización de 285 unidades documentales . Actualizar los procedimientos y documentos del proceso: al mes de septiembre se alcanzó un porcentaje de avance para esta actividad del 56% del total de los procedimientos / documentos del proceso. Banco terminológico: Elaborado y pendiente de publicación. Programa de Gestión Documental: Actualizado y revisado pendiente de aprobación. Tablas de Retención Documental actualizadas para todas las áreas del INM (22 TRD), publicadas en la Pagina Web del INM. Cuadro de Clasificación Documental Actualizado, Publicado en la Pagina Web del INM.</t>
  </si>
  <si>
    <t>75.00%</t>
  </si>
  <si>
    <t>El INM continua el desarrollo de los diferentes instrumentos archivísticos, los cuales presentaron los siguientes avances: 1. De las actividades plasmadas en el Plan Institucional de Archivos, se desarrollaron las siguientes actividades en el mes de octubre: Digitalizar la documentación del archivo central en su totalidad: se ha realizado la digitalización de 103 unidades documentales, Avance 77,22% de la meta anual. Actualizar los procedimientos y documentos del proceso: se alcanzó un porcentaje de avance para esta actividad del 56% del total de los procedimientos / documentos del proceso. Banco terminológico: Elaborado y publicado en la pagina Web del INM https://www.inm.gov.co/instituto-nacional-de-metrologia-de-colombia/gestion/gestion-documental/. Programa de Gestión Documental: Actualizado y revisado pendiente de aprobación. Tablas de Retención Documental actualizadas (22 TRD), convalidadas por el Archivo General. Cuadro de Clasificación Documental Actualizado, página web INM.</t>
  </si>
  <si>
    <t>El INM continua el desarrollo de los diferentes instrumentos archivísticos, los cuales presentaron los siguientes avances:
Desarrollo de las actividades plasmadas en el Plan Institucional de Archivos,
Digitalizar la documentación del archivo central en su totalidad: se ha realizado la digitalización de 172 unidades documentales Avance 96,33% de la meta anual. Actualizar los procedimientos y documentos del proceso: al mes de octubre se alcanzó un porcentaje de avance para esta actividad del 56% del total de los procedimientos / documentos del proceso. Banco terminológico: Elaborado y publicado en la pagina Web del INM https://www.inm.gov.co/instituto-nacional-de-metrologia-de-colombia/gestion/gestion-documental/ . Programa de Gestión Documental: Actualizado y revisado pendiente de aprobación. Tablas de Retención Documental actualizadas para todas las áreas del INM (22 TRD), convalidadas por el Archivo General de la Nación el 15 de octubre de 2020, publicadas en la Pagina Web del INM</t>
  </si>
  <si>
    <t>65.60</t>
  </si>
  <si>
    <t>El INM continua el desarrollo de los diferentes instrumentos archivísticos, los cuales presentaron los siguientes avances:
• Digitalizar la documentación del archivo central en su totalidad: 900 unidades documentales
• Actualizar el 100% de los procedimientos y documentos del proceso;
• Tablas de Valoración actualizadas y aprobadas por el CIGD.
• Banco terminológico publicado en https://www.inm.gov.co/instituto-nacional-de-metrologia-de-colombia/gestion/gestion-documental/ .
• Programa de Gestión Documental: Actualizado en el ISOLUCION.
• Tablas de Retención Documental actualizadas para todas las áreas (22 TRD), convalidadas por el Archivo General de la Nación el 15 de octubre de 2020,
• Cuadro de Clasificación Documental Actualizado, Publicado en la Pagina Web del INM.</t>
  </si>
  <si>
    <t>98.00</t>
  </si>
  <si>
    <t>92.73</t>
  </si>
  <si>
    <t>Se realizaron pruebas y ajustes a la entrada en producción de la herramienta BPM para la gestión de PQRSD. Aquí se ve reducido el porcenteje de cumplimiento, afectado por la curva de aprendizaje, pués estamos en entrada en producción de una nueva herramienta informática. Se alcanzó un nivel de cumplimeinto del 90%.</t>
  </si>
  <si>
    <t>Para el mes de febrero, se mejora el indicador llegando al 95%, a pesar de continuar en el proceso de aprendizaje y adaptación de la nueva herramienta BPM para PQRSD.</t>
  </si>
  <si>
    <t>23.50%</t>
  </si>
  <si>
    <r>
      <rPr>
        <sz val="9"/>
        <color rgb="FF000000"/>
        <rFont val="Calibri"/>
        <family val="2"/>
      </rPr>
      <t xml:space="preserve">Los tiempos han mejorado, sin embargo, ante la emergencia sanitaria, hubo extensión de términos para la atención de las PQRSD, lo cual implica mediciones diferentes para las mismas tipologias dentro de diferentes fechas, en el mismo periodo.
El avance del 23,5 corresponde a la sumatoria mensual ponderada del trimestre, el cual cada mes tiene una ponderación del 8,0833 y se multiplicó por el nivel de cumplimiento de las PQRSD del mes. En este sentido, en el nivel de cumplimiento en los tres primeros meses del año son: 90%, 95% y 97%, respectivamente.
Informe Trimestral PQRSD que se publicará el 16 de abril en la web </t>
    </r>
    <r>
      <rPr>
        <u/>
        <sz val="9"/>
        <color rgb="FF1155CC"/>
        <rFont val="Calibri"/>
        <family val="2"/>
      </rPr>
      <t>http://www.inm.gov.co/servicio-al-ciudadano/participacion-ciudadana/informes-de-participacion-ciudadana/</t>
    </r>
  </si>
  <si>
    <t>Durante el mes de abril, además de los seguimientos de la herramienta informática, se realizó seguimiento semanal vía correo electrónico a quienes tenían bajo su responsabilidad PQRSD, al tiempo que desde Servicio al Ciudadano se hizo seguimiento a la confiabilidad de los reportes generados por la herramienta.
El número de PQRSD recibidas durante el mes de abril fueron 37, de las cuales fueron respondidas el 100% en los términos de Ley. El avance cuantitativo del indicador se reportará de manera trimestral, consolidando el número de PQRSD contestadas en durante el mes de abril, mayo y junio, ponderándole el 25% correspondiente al segundo trimestre.</t>
  </si>
  <si>
    <t>Al igual que en los dos meses anteriores, estamos dentro de la extensión de términos para la atención de las PQRSD, ante la emergencia sanitaria, lo cual implica mediciones diferentes para las mismas tipologias dentro de diferentes fechas, en el mismo periodo.
El cumplimiento en terminos ampliados, fue de un 100%, teniendo 62 respuestas, todas en tiempos de ley.
El soporte, se puede encontrar en el siguiente link: \\192.168.10.2\Recursos\AAA-Comunicaciones\002Servicio al Ciudadano\2020\Entregables\PQRSD\Q2\Control Calidad PQRSD
El avance cuantitativo se calculará trimestralmente según el Informe de Seguimiento que se realizará en julio.</t>
  </si>
  <si>
    <t>19.66%</t>
  </si>
  <si>
    <t>Durante el segundo trimestre, se recibieron 206 PQRSD, de las cuales 162 se respondieron en los términos de Ley, equivalente al 78,64% de las PQRSD recibidas, y ponderando al trimestre (25%) se avanzó en el 19,66%.
Este nivel se presenta al cambio de plataforma BPMetro y adaptabilidad de los funcionarios en el registro y respuesta en esta plataforma.
En el tercer trimestre se realizará la sensibilización y apropiación de la nueva plataforma</t>
  </si>
  <si>
    <t>5.34%</t>
  </si>
  <si>
    <t>En el mes de julio, se recibieron 86 PQRSD, de ellas, se respondieron 64, todas dentro de los tiempos de ley; igualmente, quedaron 22 para responder en el mes de agosto, todas se encontraban dentro de los tiempos de ley. Es decir, dentro de las respuestas dadas, se logra un 100% de efectividad.
En el mes de junio, quedaron pendientes por responder (dentro de términos de ley) 44 PQRSD, las cuales fueron respondidas durante el mes de julio, en tiempos de ley, así se llega a un 100% de efectividad en dicho periodo.
Como soporte, se entregan por correo: Cuadro de seguimiento para las PQRSD. Igualmente se adjunta informe semestral de la Oficina de Control Interno, en cual en su página 29, verifica que en ese periodo se atendieron en términos de ley las PQRSD recibidas.</t>
  </si>
  <si>
    <t>En el mes de agosto, se recibieron 96 PQRSD, de ellas, se respondieron 73, todas dentro de los tiempos de ley; igualmente, quedaron 23 para responder en el mes de septiembre, todas se encontraban dentro de los tiempos de ley. Es decir, dentro de las respuestas dadas, se logra un 100% de efectividad.
La ponderación del avance del indicador se reportará de manera trimestral, consolidando el comportamiento de los meses julio, agosto y septiembre, ponderando su comportamiento con el 25% correspondiente al tercer trimestre.</t>
  </si>
  <si>
    <t>24.57%</t>
  </si>
  <si>
    <t>En el mes de septiembre, se recibieron 92 PQRSD, de ellas, se respondieron 53, todas dentro de los tiempos de ley, quedando 39 para responder en el mes de octubre, todas se encontraban dentro de los tiempos de ley.
Haciendo seguimiento a las 23 PQRSD que del mes de agosto, quedaron pendientes por responder (sabiendo que el corte se hace hizo el día 30 de dicho mes) encontramos que 18 fueron respondidas durante el mes de septiembre, en tiempos de ley, quedando 05 de ellas sin responder, así se llega a un 95% de efectividad en el mes de agosto.
Para este trimestre, el avance del 25% corresponde a la sumatoria mensual ponderada del trimestre, el cual cada mes tiene una ponderación del 8,33% y se multiplicó por el nivel de cumplimiento de las PQRSD del mes. En este sentido, en el nivel de cumplimiento respectivamente en los tres meses de q3 son: 100%, 95% y 100%. Resultado equivalente en el trimestre del 24,57%
El informe Trimestral PQRSD que se publicará en la web del INM.</t>
  </si>
  <si>
    <t>La información referente al mes de octubre (incluye las 39 pendientes del mes de septiembre), presentan el siguiente comportamiento:
PQRSD recibidas 105
PQRSD respondidas105
PQRSD respondidas en tiempos de ley, 105
Teniendo en cuenta la información del caso, la efectividad en el periodo reportado es del 100%.
De igual manera, se aclara que las PQRSD que se reciben finalizando el mes de octubre (14) y todavía están en el tiempo establecido para dar respuesta, harán parte del denominador del mes de noviembre. Con esto evitamos duplicidad y coherencia con el indicador.
Así mismo, se ha determinado que el avance cuantitativo del indicador se realizará trimestralmente.</t>
  </si>
  <si>
    <t>El nivel de PQRSD recibidas y contestadas durante el mes de noviembre, incluyen el análisis realizado con las PQRSD pendientes del mes de octubre que estaban en los términos de ley para su respuesta.
El número total de PQRSD revisadas el mes de noviembre fueron:
PQRSD recibidas 90
PQRSD respondidas 90
PQRSD respondidas en tiempos de ley 90
Teniendo en cuenta la información del caso, la efectividad en el periodo reportado es del 100%
El reporte cuantitativo se realizará de manera conjunta en el último trimestre, incluyendo los meses de octubre, noviembre y diciembre.</t>
  </si>
  <si>
    <t>92.73%</t>
  </si>
  <si>
    <t>En el mes de diciembre (incluye las 15 pendientes del mes de noviembre), adjunto archivo con los soportes.
PQRSD recibidas 52
PQRSD respondidas 52
PQRSD respondidas en tiempos de ley 52
Teniendo en cuenta la información del caso, la efectividad en el periodo reportado (mes de diciembre) es del 100%
Las PQRSD que se reciben finalizando el mes de diciembre (20) y todavía están en el tiempo establecido para dar respuesta, harán parte del denominador del mes de enero de 2021. Con esto evitamos duplicidad y damos coherencia con el indicador.</t>
  </si>
  <si>
    <t>30.00</t>
  </si>
  <si>
    <t>Se realizó la identificación y priorización de las acciones a realizar durante el periodo 2020, en pro del cumplimiento del programa de gestión conocimiento.
Se definió el plan de trabajo y la priorización para la construcción del mapa de conocimiento.</t>
  </si>
  <si>
    <t>Se empezó con la documentación y formulación de la metodología para la construcción del mapa de conocimiento en el INM.</t>
  </si>
  <si>
    <t>2.00%</t>
  </si>
  <si>
    <t>Se diseña el plan de trabajo y metodología a realizar para la construcción del Mapa del Conocimiento del INM durante 2020.</t>
  </si>
  <si>
    <t>15.00</t>
  </si>
  <si>
    <t>El día 24 de abril, el INM organizó el Seminario Interno de Metrología, en el cual se compartieron los proyectos de I+D+i que viene desarrollando los grupo de investigación de física y química. También se presentó a la comunidad del INM: el proyecto de fortalecimiento de la investigación, el desarrollo y la innovación que se está firmando con el Ministerio de Ciencia; los avances el proyecto con la Unión Europea; así como las herramientas que se están utilizando para la identificación de brechas de capital humano en metrología; y se realizó el lanzamiento del ejercicio para la construcción del mapa de conocimiento del INM.
Al ejercicio asistieron la Alta Dirección, contratistas y funcionarios del INM, que sumados fueron un aproximado de 130 personas, y que se realizó utilizando herramientas tecnológicas.</t>
  </si>
  <si>
    <t>Se han iniciado las actividades relacionadas con el levantamiento de la información en las diferentes áreas del INM para construir el Mapa de conocimiento. Las actividades que se están adelantando son:
Analizar las funciones del INM, la Estrategia Nacional de Metrología y el Plan Estratégico e identificar temas clave de conocimiento.
Interrelacionar funciones y estrategias vs. Mapa de Procesos.
Definir criterios para la identificación y valoración del conocimiento. Consolidación y análisis de información.</t>
  </si>
  <si>
    <t>Se ha diseñado una herramienta para hacer el análisis de las funciones del INM frente a los conocimientos de los funcionarios.
Se ha iniciado la aplicación, mediante mesas de trabajo, de dicha herramienta en las tres áreas técnicas del instituto y sus respectivos laboratorios.
Por otra parte, se están diseñando entrevistas estructuradas y dirigidas a los funcionarios responsables de los diferentes laboratorios, a fin de determinar el conocimiento específico. Éstas entrevistas se empezaran a aplicar en el mes de julio y se harán un piloto utilizando medios temáticos.</t>
  </si>
  <si>
    <t>Se ha continuado con la aplicación de la herramienta para hacer el análisis de las funciones del INM frente a los conocimientos de los funcionarios en las tres áreas técnicas del instituto y sus respectivos laboratorios.
Se diseñaron las preguntas para las entrevistas estructuradas dirigidas a los funcionarios responsables de los diferentes laboratorios, a fin de determinar el conocimiento específico. Se realizó una prueba piloto de las entrevistas estructuradas a través de medios telemáticos.
Por otra parte se formalizó la mesa de trabajo para la implementación de la Dimensión de Gestión del Conocimiento y la Innovación en el INM.</t>
  </si>
  <si>
    <t>Se definió el cronograma de actividades, con el fin de recopilar los insumos para la herramienta del Mapa de Conocimiento en los Laboratorios de la SMF.
Se iniciaron las entrevistas estructuradas a los responsables de los laboratorios de la SMF. Se realizaron las entrevistas estructuradas a los responsables de los laboratorios L01 Masa, L02 Temperatura y Humedad, L03 Corriente Continua y Alterna y L04 Presión. En la primera parte de la entrevista se pone en contexto al entrevistado y se socializa, tanto el Modelo de Gestión del Conocimiento y la Innovación, como las herramientas que se están utilizando para levantar la información para el Mapa de Conocimiento del INM.
Se realizó una presentación del avance de las actividades de Gestión del Conocimiento y a Innovación a la Alta Dirección a través de las reuniones periódicas que se hacen sobre CTeI.</t>
  </si>
  <si>
    <t>Se continuo con el levantamiento de la información, relacionada con el conocimiento tácito, específicamente a través de las entrevistas estructuradas a los responsable de los laboratorios. Se realizaron las entrevistas estructuradas a los responsables de los laboratorios de la Subdirección de Metrología Física: L05 Longitud, L06 Volumen, L07 Fuerza, L11 Densidad, L20 Flujo de Gas, L29 Viscosidad. En la Subdirección de Metrología Química y Biomedicina se realizaron 3 entrevistas estructuradas a los responsables de los Grupos de Materiales de Referencia, Metrología en Análisis Orgánico y Metrología en Bioanálisis. Se inició la construcción del Manual de Gestión del Conocimiento y la Innovación del INM y el ajuste al Plan de Trabajo para la implementación del Modelo de GCI.</t>
  </si>
  <si>
    <t>Se presentaron los siguientes avances en programa de gestión de conocimiento y la innovación:
- Se finalizaron las entrevistas estructuradas realizadas a los responsables de los laboratorios de la SMQB y se avanzó en las entrevistas que se tenían programadas con los funcionarios de la SMF y la SIST. Herramienta que sirve para construir el mapa de conocimiento.
- Se avanzó en la construcción conjunta del Manual del Conocimiento y la Innovación del INM, con el aporte de las diferentes áreas.
- Se socializó el Plan de Trabajo para la implementación del Modelo de GCI ajustado a la "mesa de trabajo".
- Se diseño un instrumento de recolección y procesamiento de información del Mapa de Conocimiento, en dónde se está cargando la información obtenida en las entrevistas estructuradas (conocimiento tácito principalmente).</t>
  </si>
  <si>
    <t>Se realizaron las entrevistas estructuradas que estaban pendientes a los responsables de los laboratorios de Par Torsional y Laboratorio de Potencia y Energía.
Se cargó la información recolectada en las entrevistas estructuradas en el instrumento diseñado para la recolección y procesamiento de información del Mapa de Conocimiento, (conocimiento tácito principalmente). Se está trabajando en la diagramación del Mapa de Conocimiento.
Se avanzó en la construcción conjunta del Manual del Conocimiento y la Innovación del INM, con el aporte de las diferentes áreas. Ya se tiene la primera versión que debe pasar a revisión.
Evidencias: -Instrumento de tratamiento de la información SIST
-Instrumento de tratamiento de la información SMF
-Manual de Gestión del Conocimiento y la Innovación 2020-11-30</t>
  </si>
  <si>
    <t>Se elaboró una propuesta de manual de gestión del conocimiento con el apoyo de diferentes áreas del INM que fue presentada al CIGD. Se construyó el mapa de gestión del conocimiento de las áreas misionales</t>
  </si>
  <si>
    <t>SG - TH
SMF
SSMRC</t>
  </si>
  <si>
    <t>80.00</t>
  </si>
  <si>
    <t>1.0%</t>
  </si>
  <si>
    <t>Ciudad de Tucson , Arizona - Estados Unidos con fecha 12 a 18 de Enero de 2020, participación en conferencia de invierno 2020 sobre Espectroquímica de Plasma.</t>
  </si>
  <si>
    <t>4.0%</t>
  </si>
  <si>
    <t>Se participó en la presentación resultados del Proyecto M4SET - M4SET - Metrology for Sustainable Energy Technologies and the Environment in the Western Hemisphere (NIST-OEA), Lugar: Teleconferenci (14:00 15:00), Fecha: 10 de Febrero.
Por otro lado, en la ciudad de Medellín -Antioquía con fecha 12 de Febrero de 2020, se participó en mesa de trabajo para el plan de acción para cerrar brechas de la cadena productiva del aguacate Hass. Y en la ciudad de Bucaramanga - Santander con fecha 19 de Febrero de 2020, se participó en mesa de trabajo para el plan de acción para cerrar brechas de la cadena productiva de Cacao y derivados.</t>
  </si>
  <si>
    <t>5.0%</t>
  </si>
  <si>
    <t>Presencia en el “Curso Ensayos de Aptitud y Comparación Interlaboratorios” con presencia de delegados de los organismos de metrología de Costa Rica, Perú, Panamá, Ecuador, Uruguay y Bolivia. En este evento también se cuenta con la presencia de expertos técnicos del Organismo Nacional de Acreditación de Colombia ONAC - Dictado por Antonio Possolo (NIST).
Lugar: Bogotá Colombia - INM
Fecha: Marzo 11-13, 2020
Temáticas tratadas:
(1) SOFTWARE: Installation of R and RStudio, and introduction to R.
(2) MEASUREMENT UNCERTAINTY: Review of concepts, methods, and tools.
(3) NIST Uncertainty Machine (uncertainty.nist.gov)
(4) OVERVIEW: Proficiency Tests, Interlaboratory Studies, Key Comparisons,
and Meta-Analyses.
(5) PROFICIENCY TEST: Exploratory data analysis, statistical models, data
reductions, and conclusions from a proficiency test of the measurement
of heavy metals (As, Cd, Pb) in feed and food (IMEP 105, Institute for
Reference Materials and Measurements, Joint Research Ce</t>
  </si>
  <si>
    <t>16.0%</t>
  </si>
  <si>
    <t>Se realizó el Seminario Interno de Metrología, el pasado 24 de abril de 2020, en el cual participaron como expositores 16 funcionarios y contratistas del INM, donde se compartieron experiencias y desarrollos de los proyectos de I+D+I en los que participa o desarrollo el INM. Igualmente, se compartió los avances en los proyectos que se desarrollan con la Unión Europea, y el proyecto que pronto se firmaría con el MinCiencia.
Por último, se les presentó el ejercicio que se viene desarrollando en conjunto con el Ministerio de Trabajo para la identificación de brechas de capital humano en metrología</t>
  </si>
  <si>
    <t>10.0%</t>
  </si>
  <si>
    <t>1. Conferencia virtual: Webinar Importancia de la Trazabilidad Metrológica - CIDESI
2. Conferencia virtual: Personal Protective Equipment (PPE): Bridging the Standardisation Gap.
3. E-learning Course NPL: Introduction to Measurement and_Metrology
4. Webinar NCSLI WMD 2020
5. Curso virtual: Incertidumbre de Medición - INM
6. Artículo científico CPEM 2020 Technical Program (con ajustes de comentarios)
7. Artículo científico extendido EARLY CAREER METROLOGIST PAPER COMPETITION
8. Seminario: Evaluación de resultados de un interlaboratorio - LGC
9. Curso: Calibración de máquinas de medición por coordenadas - México.
10. Evento: Día Mundial de la Metrología - INM</t>
  </si>
  <si>
    <t>En los Laboratorios de Temperatura y Humedad y Tiempo y frecuencia:
1. SIM MWG 3 MEETING,
2. Introduction_to_Measurement_Uncertainty_Course_Certificate
3. Smarter experimentation for chemists: online training programme on design of experiments
4. Conferencia QualyTime Confirmación
5. Webinar Labzul
6. La transformación digital en el sector automotriz
7. KCDB 2.0 - Online technical exchanges for CMC writers in general physics: Afternoon session
Confirmation
8. La incertidumbre de medida y las reglas de decisión
9. Evento "Confirmación metrológica y regla de decisión" y rendición de cuentas SMF
10. Mastering complex processes Design of Experiments
11. Evento: CPEM 2020 Technical Program 12. E-learning course: Understanding and Evaluating Measurement Incertainty. 13. Webinar series: LGC Proficiency Testing Webinar Series - 6. Interlaboratorios de LGC. 14. Webinar series: Conceptos Básicos de Análisis de Redes Vectoriales (VNA) 15. E-learning course 16. NCSLI Competition</t>
  </si>
  <si>
    <t>3.0%</t>
  </si>
  <si>
    <t>Dos funcionarios de la Subdirección de Metrología Física participaron en el mes julio en eventos y ejercicios de innovación, Liz Hernandez y Ciro Sanchez.
Por parte de la OAP el funcionario Andrés Rincón realizó el Diplomado virtual del MIPG ofertado por la ESAP.</t>
  </si>
  <si>
    <t>Se relaciona a continuación los eventos de participación de los intercambios científicos correspondiente al mes de agosto, por parte de servidores de la SMF:
Laboratorio de Longitud
1. Conferencia Virtual: Dimensional characterization and effective area estimation of the 35 mm piston/cylinder assembly – pg0806.
Ver soporte en el link: https://www.ncsli.org/c/Downloads/conference/2020/NCSLI_CPEM-2020_Program_082320_UPDATED1.pdf y en el archivo adjunto en este correo.
Laboratorio de Tiempo y Frecuencia:
1. Webinar - 5G, un vistazo a la tecnología y los Use cases que revolucionaran el Mercado.
2. Webinar - Mediciones de Campos Electromagnéticos – El requisito para instalar una red 5G</t>
  </si>
  <si>
    <t>Se adjunta el reporte de participaciones de los servidores públicos en espacios de innovación, según el número de funcionarios en cada mes.
Adicionalmente, se relacionan el total de participación en los siguientes espacios de innovación:
-Capacitación virtual de Metrología de Humedad en Granos con el INRiM de Italia (captura de pantalla de la reunión)
-Conversatorio de Tendencias Mundiales en Metrología
-Aceptación de dos artículos para su publicación en dos revistas académicas ( Revista DYNA y Journal of Physics Conference Series de IOP Publishing). (Participación de 3 personas)
-Curso del Instituto Nacional de Metrología del Reino Unido (NPL)
-Primer Foro de Informática Forense
-Seminario web "Gestión del riesgo de acuerdo con la ISO/IEC 17025:2017"
-Artículo METROCOL (Calidad de la Energía)
-Foro RANE-Reunión A Nivel de Expertos 2020 organizado por ECOPETROL S.A. como expositor del tema Reglas de decisión enfocado a la aplicación de bandas de seguridad</t>
  </si>
  <si>
    <t>Se adjunta el reporte de las participaciones de los servidores públicos en espacios de innovación.
Se describe el participante y el espacio donde se participa:
Andres Bohorquez, Sergio Carvajal, Ciro Alberto Sánchez y Astrid Riveros: Presentación del trabajo titulado "Long-Term Loading Effect on Stability and Spatial Uniformity of Climatic Chambers", en el congreso internacional IMEKO 2020.
Total de nueve personas participaron en espacios de innovación.
Alexander Martínez López, Leonor Gómez y Liz Catherine Hernández Forero: Foro SICAL "Acreditación: Pilar de la Confianza en la Calidad. Curso Virtual QICA - Determinación de intervalos de calibración.
Daniel Sotelo, Leonor Gómez, y Jorge Cristancho: Seminario web "Termometría Infrarroja y COVID-19", en el DCC 2020 Conference PTB,
Jorge Cristancho: Campus Worshop online 3a edicao: Gestao energética inteligente baseada em IoT; uy Curso Microrredes - Módulo 5: Políticas e implementación de microrredes conectadas a la red.</t>
  </si>
  <si>
    <t>1.0</t>
  </si>
  <si>
    <t>Se realiza el reporte de las participaciones en espacios de innovación de los servidores públicos del INM.
Adicionalmente, se participan en:
 1. Curso Metrología de Temperatura y Humedad
Nombre de los participantes: Claudia Fernanda Rodríguez Rodríguez / Alexander Gutiérrez Guevara / Daniel Eduardo Sotelo Moncada
Laboratorio de Potencia y Energía -L09 
1.Curso  Microrredes - Módulos de 6 al 11. Nombre del participante: Jorge Alejandro Cristancho Caviativa
2. VI Congreso Internacional de Metrología en Colombia}
Nombre del participante: Leonor Gómez Barrera</t>
  </si>
  <si>
    <t>80.0</t>
  </si>
  <si>
    <t>En el mes de diciembre se realizó un Seminario interno de Metrologia, organizado por la alta Dirección, con el propósito de identificar las oportunidades de innovación realizadas y a ejecutar.</t>
  </si>
  <si>
    <t xml:space="preserve">                                                                                                            SEGUIMIENTO AL PLAN ESTRATÉGICO SECTORIAL - VIGENCIA 2021</t>
  </si>
  <si>
    <t>Meta 2021</t>
  </si>
  <si>
    <t>T2 (Mayo):
1) Guía de calibración de pesas clase E 1 , E 2 , F 1 , F 2 , M 1 , M 1-2 , M 2 M 2-3 y M 3
2) Recomendación metrológica para laboratorios, buenas prácticas de medición en el uso de termómetros de radiación
3) Guía para la determinación de materia seca en aguacate Hass por
secado en estufa convencional
T2 (Junio):
4) Guía de Calibración de Espectrofotómetros UV-Vic
T4 (Diciembre): 
5) Guía para la calibración de Instrumentos de pesaje de funcionamiento automático
6) GUÍA PARA LA DETERMINACIÓN DE CONTENIDO DE HUMEDAD EN GRANOS Y CEREALES
7) GUÍA PARA LA CALIBRACIÓN DE TERMÓMETROS DE RADIACIÓN Y SU APLICACIÓN PARA LA MEDICIÓN DE LA TEMPERATURA CORPORAL
8) Guía para la calibración de máquinas universales de ensayo
9) GUIA PARA LA CALIBRACIÓN DE MICRÓMETRO PARA EXTERIORES INM/GTM-L/02  B
10) Recomendaciones Metrológicas para laboratorios en magnitudes eléctricas de tensión, intensidad de corriente y resistencia
11) Guía para la selección y uso de Ensayos de Aptitud
12) Hoja de Ruta para la provisión de Materiales de Referencia en Colombia
13) GUÍA DE CALIBRACIÓN DE OPACÍMETROS INM/GTM-FR-E/02
14) Guía para la determinación de grasa total en aguacate Hass</t>
  </si>
  <si>
    <t>Durante el mes de enero se establecieron los Grupos de Trabajo en la Unidad Sectorial de Normalización en Metrología, se conformaron grupos de trabajo y designaron líderes. Cada grupo cuenta con sus documentos asignados para la elaboración de los mismos.</t>
  </si>
  <si>
    <t>Se realizaron las primeras reuniones de cuatro (4) grupos de trabajo de la Unidad de Normalización. En cada uno de ellos se estableció su respectivo cronograma y metodología de trabajo, iniciando con cinco(5) documentos técnicos.
Entre ellos, el laboratorio de Corriente Continua y Alterna, en el marco grupo técnico de normalización correspondiente, se planteó convertir una guia de calibración en multimetros digitales en norma.</t>
  </si>
  <si>
    <t>Desde la Unidad Sectorial de Normalización, se realizaron reuniones de tres (3) de los grupos de trabajo que están actualmente trabajando en temas de normalización. Del GTN#1 se recibieron las correspondientes observaciones del documento de Guía Técnicas Colombianas para la calibración de multímetros. El GTN#2 está en etapa de revisión del documento para observaciones y comentarios. Se participó en reunión de la Unidad Sectorial de Normalización GTN #5 donde escogió 2 integrantes del grupo para realizar la traducción de 2 de sus 4 documentos.</t>
  </si>
  <si>
    <t>Durante el mes de abril se realizaron reuniones de 4 de los 6 GTN de la Unidad Sectorial de Normalización que están desarrollando sus actividades de normalización a los documentos que se encuentran dentro del plan de trabajo de cada uno de los grupos. 
Adicionalmente, el INM en conjunto con la RCM culminó y aprobó para su publicación las siguientes guías de calibración. :1. Recomendación metrológica para laboratorios, buenas prácticas de medición en el uso de termómetros de radiación y sistemas de edición de temperatura corporal
2. Guía para la calibración de pesas clase E1, E2, F1, F2, M1, M1-2, M2, M2-3 Y M3</t>
  </si>
  <si>
    <t>Durante el mes de mayo se finalizaron los documentos "Guía de calibración de pesas clase E 1 , E 2 , F 1 , F 2 , M 1 , M 1-2 , M 2 M 2-3 y M 3 ”; "Recomendación metrológica para laboratorios, buenas prácticas de medición en el uso de termómetros de radiación" (en trámite el código ISBN para su publicación), y se encuentra en consulta "Guía para la calibración de termómetros infrarrojos".
Adicionalmente se realizó una reunión de Comité de la Unidad Sectorial de Normalización y 5 reuniones de los GTN que están desarrollando sus actividades de normalización que se encuentran dentro del plan de trabajo. Durante el comité realizado se aprobó la continuidad de uno de los documentos para consulta pública del laboratorio de Dureza. 
En metrología química se aprobó la guía de "Materia Seca" en la mesa técnico científica (MTTC).</t>
  </si>
  <si>
    <t>Fue publicada la Guía de Calibración de Espectrofotómetros UV-Vic (GTC 336) en la plataforma e-conecta de ICONTEC para consulta pública hasta el 30/08/2021.
Adicionalmente, desde la Unidad Sectorial de Normalización se realizaron reuniones con dos (2) de los grupos de trabajo en normalización. El GTN#3 realizó el análisis a los comentarios recibidos sobre la Guía para la Calibración de Termómetros Digitales con sensor tipo PRT, Termistor y Termopar en baños líquidos y hornos de bloque metálico. El GTN#5 realizó el ajuste de su cronograma y presentó un formato para la consolidación de observaciones a la Guía para la Expresión de la Incertidumbre de Medida (ISO 98-1).</t>
  </si>
  <si>
    <t>Durante el mes de Julio en las actividades de la Unidad Sectorial de Normalización se llevaron a cabo reuniones de algunos de los GTN's para avanzar con las actividades de normalización en los documentos que se tienen dentro del plan de acción de cada grupo. Se tiene programado el próximo comité para el 5 de agosto de 2021.   
Evidencia: 
-Ayudas de memoria de las reuniones de los grupos</t>
  </si>
  <si>
    <r>
      <rPr>
        <sz val="9"/>
        <color rgb="FF000000"/>
        <rFont val="Calibri"/>
        <family val="2"/>
      </rPr>
      <t xml:space="preserve">Durante el mes de agosto en las actividades de la USN, se llevó a cabo 1 reunión de CTS y diferentes reuniones de los GTN. En el CTS se aprobaron los documentos "GTC 341 - Guía para la calibración de multímetros digitales" y "GTC 342 - Guía para la calibración de termómetros digitales", para consulta pública, los cuales desde el 24 de agosto se encuentran en consulta pública para su respectiva procedimiento.  
</t>
    </r>
    <r>
      <rPr>
        <b/>
        <i/>
        <sz val="9"/>
        <color rgb="FF000000"/>
        <rFont val="Calibri"/>
        <family val="2"/>
      </rPr>
      <t xml:space="preserve">Evidencia: 
</t>
    </r>
    <r>
      <rPr>
        <sz val="9"/>
        <color rgb="FF000000"/>
        <rFont val="Calibri"/>
        <family val="2"/>
      </rPr>
      <t xml:space="preserve">-Informe de seguimiento USN y actas de reunión
</t>
    </r>
    <r>
      <rPr>
        <b/>
        <sz val="9"/>
        <color rgb="FF000000"/>
        <rFont val="Calibri"/>
        <family val="2"/>
      </rPr>
      <t xml:space="preserve">Física
</t>
    </r>
    <r>
      <rPr>
        <sz val="9"/>
        <color rgb="FF000000"/>
        <rFont val="Calibri"/>
        <family val="2"/>
      </rPr>
      <t xml:space="preserve">Grupo de Trabajo en Normalización # 5 - GTN#5.
Primer documento en proceso de revisión de la traducción inglés a español:
-ISO/IEC GUIDE 98-1:2009 Uncertainty of measurement — Part 1: Introduction to the expression of uncertainty in measurement
Esta guía hace parte de una serie de documentos de la JCGM bajo el nombre genérico "evaluación de datos de medición".
En particular esta guía es un anexo introductorio a la expresión de la incertidumbre de medida,
por lo que provee los conceptos fundamentales y los lineamientos generales tratados a fondo en la guía
JCGM 100 - Guide to the expression of Uncertainty Measurement - GUM-.  En el contexto nacional, esta guía es aplicable a los laboratorios de calibración acreditados por el Organismo Nacional de Acreditación - ONAC,
ya que dentro de ella se describen métodos estadísticos para la evaluación de la incertidumbre y la expresión del resultado de medición.
</t>
    </r>
    <r>
      <rPr>
        <b/>
        <sz val="9"/>
        <color rgb="FF000000"/>
        <rFont val="Calibri"/>
        <family val="2"/>
      </rPr>
      <t xml:space="preserve">Soportes: </t>
    </r>
    <r>
      <rPr>
        <sz val="9"/>
        <color rgb="FF000000"/>
        <rFont val="Calibri"/>
        <family val="2"/>
      </rPr>
      <t xml:space="preserve">
- : Dos ayudas de memoria (Agosto 07 y Agosto 27).</t>
    </r>
  </si>
  <si>
    <t xml:space="preserve">Durante el mes de septiembre no se realizó ninguna reunión de comité. Se tiene programado el próximo comité para el 21 de octubre de 2021
El laboratorio de dureza Participó en el comité de ICONTEC CTN 109 Ensayos mecánicos y análisis químico 
de productos metálicos: Preparación adopción NTC Métodos de ensayo para dureza Rockwell de productos metálicos (ASTM E18-20) Que se llevo a cabo el 23 de septiembre del 2021.
</t>
  </si>
  <si>
    <r>
      <rPr>
        <u/>
        <sz val="9"/>
        <color rgb="FF000000"/>
        <rFont val="Calibri"/>
        <family val="2"/>
      </rPr>
      <t xml:space="preserve">
Avance en gestión:
Se realizó una reunión del Comité Técnico Sectorial de Normalización en Metrología el 21 de octubre de 2021 entre las 8:00 y las 12:00 en donde se revisaron los comentarios recibidos durante la consulta pública a los 3 documentos que estaban en esta etapa hasta el 20 de octubre. Además, se aprobó, por parte del CTS, el paso de otros 3 documentos para la etapa de consulta pública que se realizará durante los próximos meses.
Observaciones:
Ninguna
Soportes:
Se relacionan a continuación los soportes de los avances para este mes:
1)Acta de reunión del Comité Técnico Sectorial de Normalización.
</t>
    </r>
    <r>
      <rPr>
        <b/>
        <i/>
        <u/>
        <sz val="9"/>
        <color rgb="FF000000"/>
        <rFont val="Calibri"/>
        <family val="2"/>
      </rPr>
      <t>SMF</t>
    </r>
    <r>
      <rPr>
        <u/>
        <sz val="9"/>
        <color rgb="FF000000"/>
        <rFont val="Calibri"/>
        <family val="2"/>
      </rPr>
      <t xml:space="preserve">
</t>
    </r>
    <r>
      <rPr>
        <b/>
        <u/>
        <sz val="9"/>
        <color rgb="FF000000"/>
        <rFont val="Calibri"/>
        <family val="2"/>
      </rPr>
      <t>Avance en gestión:</t>
    </r>
    <r>
      <rPr>
        <u/>
        <sz val="9"/>
        <color rgb="FF000000"/>
        <rFont val="Calibri"/>
        <family val="2"/>
      </rPr>
      <t xml:space="preserve">
1. Durante el mes de octubre en las actividades de la Unidad Sectorial de Normalización se llevó a cabo una  reunión de GTM de masa donde se llevo a cabo la recapitulación de actividades para la Presentación de guía de calibración de seleccionadoras ponderables.
2. Se está finalizando la Guía INM/GTM EM-CCA/03 "Recomendaciones metrológicas para laboratorios en magnitudes eléctricas de tensión, intensidad de corriente y resistencia", en la magnitud de Corriente continua y alterna. Se espera finalizarla y socializarla al Grupo Técnico por Magnitud en el mes de diciembre para su publicación 
</t>
    </r>
    <r>
      <rPr>
        <b/>
        <u/>
        <sz val="9"/>
        <color rgb="FF000000"/>
        <rFont val="Calibri"/>
        <family val="2"/>
      </rPr>
      <t>Observaciones:</t>
    </r>
    <r>
      <rPr>
        <u/>
        <sz val="9"/>
        <color rgb="FF000000"/>
        <rFont val="Calibri"/>
        <family val="2"/>
      </rPr>
      <t xml:space="preserve">
Ninguna 
</t>
    </r>
    <r>
      <rPr>
        <b/>
        <u/>
        <sz val="9"/>
        <color rgb="FF000000"/>
        <rFont val="Calibri"/>
        <family val="2"/>
      </rPr>
      <t>Soportes:</t>
    </r>
    <r>
      <rPr>
        <u/>
        <sz val="9"/>
        <color rgb="FF000000"/>
        <rFont val="Calibri"/>
        <family val="2"/>
      </rPr>
      <t xml:space="preserve">
Se relacionan a continuación los soportes de los avances para este mes: 
1) Acta de reunión No 11
2) avance de la Guía de calibración INM/GTM EM-CCA/03</t>
    </r>
  </si>
  <si>
    <t>SSMRC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3) xxxxxxx
SMF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SMQB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3) xxxxxxx
3) xxxxxxx</t>
  </si>
  <si>
    <t xml:space="preserve">SMF
(Avance en cuantitativo): 6
Para (mes) de 2021 se reporta(n) 6 documentos elaboradas y publicadas, en metrología Física las cuales corresponden a: 
1. Guía para la calibración de Instrumentos de pesaje de funcionamiento automático
2. GUÍA PARA LA DETERMINACIÓN DE CONTENIDO DE HUMEDAD EN GRANOS Y CEREALES
3. GUÍA PARA LA CALIBRACIÓN DE TERMÓMETROS DE RADIACIÓN Y SU APLICACIÓN PARA LA MEDICIÓN DE LA TEMPERATURA CORPORAL
4. Guía para la calibración de máquinas universales de ensayo
5. GUIA PARA LA CALIBRACIÓN DE MICRÓMETRO PARA EXTERIORES INM/GTM-L/02  B
6. Recomendaciones Metrológicas para laboratorios en magnitudes eléctricas de tensión, intensidad de corriente y resistencia
Avance en gestión:Se realizó reunion del Grupo de Trabajo en Normalización # 5 - GTN#5. dónde se trato el SEGUNDO documento en proceso de revisión de la traducción inglés a español:
-ISO/IEC GUIDE 98-1:2009 Uncertainty of measurement — Part 4: Role of measurement uncertainty in conformity assessment
Esta guía hace parte de una serie de documentos de la JCGM bajo el nombre genérico "evaluación de datos de medición".
En particular esta guía es un anexo introductorio a la expresión de la incertidumbre de medida,
por lo que provee los conceptos fundamentales y los lineamientos generales tratados a fondo en la guía
JCGM 100 - Guide to the expression of Uncertainty Measurement - GUM
Observaciones:
Ninguna
Soportes:
Se relacionan a continuación los soportes de los avances para este mes:
1. Guía para la calibración de Instrumentos de pesaje de funcionamiento automático
2. GUÍA PARA LA DETERMINACIÓN DE CONTENIDO DE HUMEDAD EN GRANOS Y CEREALES
3. GUÍA PARA LA CALIBRACIÓN DE TERMÓMETROS DE RADIACIÓN Y SU APLICACIÓN PARA LA MEDICIÓN DE LA TEMPERATURA CORPORAL
4. Guía para la calibración de máquinas universales de ensayo
5. GUIA PARA LA CALIBRACIÓN DE MICRÓMETRO PARA EXTERIORES INM/GTM-L/02  B
6. Recomendaciones Metrológicas para laboratorios en magnitudes eléctricas de tensión, intensidad de corriente y resistencia
SMQB
(Avance en cuantitativo): 4
Para (mes) de 2021 se reporta(n) 4 documentos publicados en la Red Colombiana de Metrología, los cuales corresponden a: 
7. Guía para la selección y uso de Ensayos de Aptitud
8. Hoja de Ruta para la provisión de Materiales de Referencia en Colombia
9. GUÍA DE CALIBRACIÓN DE OPACÍMETROS INM/GTM-FR-E/02
10. Guía para la determinación de grasa total en aguacate Hass
</t>
  </si>
  <si>
    <t>OK
Reportado
Pendiente por confirmar Principales logros |Justificación</t>
  </si>
  <si>
    <t xml:space="preserve"> Se reportaron en la Red Colombiana de Metrología 14 documentos técnicos:
T2 (Mayo):
1) Guía de calibración de pesas clase E 1 , E 2 , F 1 , F 2 , M 1 , M 1-2 , M 2 M 2-3 y M 3
2) Recomendación metrológica para laboratorios, buenas prácticas de medición en el uso de termómetros de radiación
3) Guía para la determinación de materia seca en aguacate Hass por
secado en estufa convencional
T2 (Junio):
4) Guía de Calibración de Espectrofotómetros UV-Vic
T4 (Diciembre):
5) Guía para la calibración de Instrumentos de pesaje de funcionamiento automático
6) GUÍA PARA LA DETERMINACIÓN DE CONTENIDO DE HUMEDAD EN GRANOS Y CEREALES
7) GUÍA PARA LA CALIBRACIÓN DE TERMÓMETROS DE RADIACIÓN Y SU APLICACIÓN PARA LA MEDICIÓN DE LA TEMPERATURA CORPORAL
8) Guía para la calibración de máquinas universales de ensayo
9) GUIA PARA LA CALIBRACIÓN DE MICRÓMETRO PARA EXTERIORES INM/GTM-L/02 B
10) Recomendaciones Metrológicas para laboratorios en magnitudes eléctricas de tensión, intensidad de corriente y resistencia
11) Guía para la selección y uso de Ensayos de Aptitud
12) Hoja de Ruta para la provisión de Materiales de Referencia en Colombia
13) GUÍA DE CALIBRACIÓN DE OPACÍMETROS INM/GTM-FR-E/02
14) Guía para la determinación de grasa total en aguacate Hass
</t>
  </si>
  <si>
    <t>Durante el mes de enero se realizó la planeación de eventos y talleres en el marco de la Red Colombiana de Metrología. Se espera dar inicio a las actividades durante el mes de febrero.</t>
  </si>
  <si>
    <t>Se definió el cronograma de divulgación de eventos y talleres de la Red Colombiana de Metrología. Tuvimos algunos inconvenientes en la página web del INM, que ocasionó dificultades en la prestación de servicios.</t>
  </si>
  <si>
    <t>Se apoyó el Ensayo de Aptitud - 20-INM-EA-08 determinación de masa convencional para pesas clases E2, en este ejercicio participaron dos (2) laboratorios acreditados. Además, mediante la Red Colombiana de Metrología (RCM) este mes de marzo se realizó el Taller de "Estimación de la incertidumbre y manejo de la R" del (23 al 26 de marzo de 2021) organizado por la SMQB. Donde participaron diecinueve (19) laboratorios de los cuales 10 fueron laboratorios acreditados, 9 no acreditados y 1 invitada especial por parte de ONAC.</t>
  </si>
  <si>
    <t>Se realizaron dos (2) talleres en el marco de la Red Colombiana de Metrología (RCM):
1. Taller: "Fortalecimiento de los Laboratorios Nacionales: Medición de Residuos de Plaguicidas en Alimentos": 10 laboratorios acreditados.
2. Taller: "Fortalecimiento de los Laboratorios Nacionales: Medición de Cadmio en Cacao": 3 laboratorios acreditados.</t>
  </si>
  <si>
    <t>En este mes se cerró un servicio de Asistencia Técnica de formación específica -Temperatura y humedad, en el cual se reporta un (1) laboratorio acreditado.</t>
  </si>
  <si>
    <t xml:space="preserve">Ensayos de Aptitud: Durante este mes se realizó el cierre de cuatro (4) Ensayos de Aptitud, (Ensayo de Aptitud plaguicidas en aguacate Hass 20-INM-EA-05, Ensayo de Aptitud Pb y Cd en Cacao 20-INM-EA-14, Ensayo de Aptitud calibración de manómetros 20-INM-EA-12, Ensayo de Aptitud calibración de Comparador de Caratula 20-INM-EA-04) de los cuales participaron veintitres (23,) laboratorios acreditados. De la Red Colombiana de Metrología (RCM): Se realizó el taller "Estadística en el laboratorio y estimación de incertidumbre" de los cuales participaron nueve (9) laboratorios acreditados. </t>
  </si>
  <si>
    <t>Durante el mes de julio se realizó el cierre del Ensayo de Aptitud “Bloque seco 20-INM-EA-10”, del cual participaron cuatro (4) laboratorios acreditados. Adicionalmente, se realizó el taller "Ensayos de Aptitud como herramienta de mejora para los laboratorios"  en el marco de la Red Colombiana de Metrología (RCM), en el cual participaron cinco (5) laboratorios acreditados.</t>
  </si>
  <si>
    <t>Agosto: No se reportan"Laboratorios asistidos para el mejoramiento de sus capacidades empresariales",  de los cuales se contabilizan los laboratorios acreditados.
Sin embargo,  es importante tener en cuenta que en agosto se realizó el cierre del Ensayo de Aptitud: EA 20-INM-EA-07 Calibración de Termohigrómetro, pero el reporte se realizará en el mes de septiembre, dado que el informe final a la fecha se encuentra en revisión por la SMF, y de esta revisión pueden solicitar cambios y aclaraciones que se realizarían en este mes.</t>
  </si>
  <si>
    <t>SSM: Para este mes se realiza el reporte del cierre del Ensayo de Aptitud: EA 20-INM-EA-07 Calibración de Termohigrómetro, con participación de catorce (14) laboratorios acreditados. 
Nota: A corte 30 de septiembre se han reportado para el indicador sinergia 81 laboratorios acreditados en su totalidad.
Evidencias:
- 20-INM-EA-07 Informe Final TERMOHIGROMETROS 2021-09-07
-Excel metas indicador sinergia-septiembre
Para el grupo de la Red Colombina de Metrología no se realizaron talleres que impacten los laboratorios acreditados y tampoco servicios de Asistencia Técnica que puedan ser reportados.</t>
  </si>
  <si>
    <t>SSMRC:
Para el mes de octubre de 2021 no se reportan "Laboratorios asistidos para el mejoramiento de sus capacidades empresariales",  de los cuales se contabilizan los laboratorios acreditados.</t>
  </si>
  <si>
    <t xml:space="preserve">SSM:
Para mes de noviembre de 2021 se realiza el siguiente reporte: En el marco de las actividades de la RCM, se realizó el taller "Taller práctico de validación de métodos" al cual participaron 10 entidades, pero para el reporte se contabilizan solo ocho (8) laboratorios, de los cuales cuatro (4) laboratorios son acreditados y cuatro (4) no acreditados (cuadernillo territorial).
Los dos (2) laboratorios que no se contabilizan este mes, es porque ya fueron reportados en el taller "Estadística en el laboratorio y estimación de incertidumbre" realizado el mes de junio, estos son:
1. Laboratorio de investigación
2. Micotox
Soportes: Se relacionan a continuación los soportes de los avances para este mes: 
1. Lista de asistencia taller práctico de validaciones
2. Evaluación eventos RCM – SMQB
3. PPT-Prácticas ICP-MS
4. PPT-Validación 1.1
5. PPT-Validación 1.2
6. PPT-Validación 1.3
</t>
  </si>
  <si>
    <t xml:space="preserve">SSMRC
(Avance en cuantitativo): xx
Para el mes de diciembre se realiza el siguiente reporte para el cumplimiento de la meta.
Se realiza el reporte para EA, de los tres ensayos de aptitud finalizados en el mes, con la participación de quince (15) laboratorios de los cuales nueve (9) son laboratorios acreditados y seis (6) no acreditados para el reporte del cuadernillo territorial.
Soportes: 
- 21-INM-EA-03 Informe Final Termómetro Infrarrojo 2021-12-20_final_firmado
- 21-INM-EA-13 INFORME FINAL BILATERAL SIC 2021-12-13_firmado
- INFORME FINAL Hg PECES_2021-12-20 firmado
-Metas Indicador Sinergia-diciembre - 20211231
Desde asistencia técnica se prestó el Servicio de Asesoría Metrológica para ONUDI, de los cuales participaron cuatro (4) laboratorios. Dos (2) acreditados y dos (2) no acreditados (cuadernillo territorial).
Soporte:
- Informe servicio ONUDI MRC 2021
</t>
  </si>
  <si>
    <t xml:space="preserve">En el marco de la Red Colombiana de Metrología, se logró prestar servicios a los laboratorios acreditados del país, llegando a 96 durante la vigencia 2021. Así se espera mejorar la accesibilidad al sector exportador a nivel internacional, con el cumplimiento de estándares internacionales de calidad en las cadenas productivas como energía eléctrica, electrodomésticos, metalmecánica, alimentos, agroindustria, farmacéutica, materiales de construcción.
</t>
  </si>
  <si>
    <t xml:space="preserve">T3:
(1) INTEINSA PAVIMENTOS S.A.S. Itagüi, Antioquia (Contrato 896-2020)
(2) INVESTIGACIONES METROLOGICAS DEL CARIBE S.A. Barranquilla -Atlántico (Contrato 892-2020)
(3) SOLUMED INGENIERÍA S.A.S. Bucaramanga - Santander (Contrato 898-2020)
(4) UNIVERSIDAD FRANCISCO DE PAULA SANTANDER. Cúcuta - Norte de Santander (Contrato 884-2020)
(5) BIOLAB LABORATORIO METROLOGICO SAS. Montería -Córdoba (Contrato 886-2020)
(6) Universidad Tecnológica de Pereira. Pereira - Risaralda (Contrato 895-2020)
(7) Corporación para la Investigación de la Corrosión. Piedecuesta - Santander (Contrato 882-2020)
(8) INGENIERIA DE ESTRUCTURAS Y MATERIALES LTDA, INGEYMA LTDA. Bogotá - Cundinamarca (Contrato 890-2020)
(9) VEOLIA AGUAS DE TUNJA S.A E.S.P. Tunja - Boyacá. (Contrato 891-2020)
T3: 
(10) Octubre: Universidad Nacional de Colombia - Sede Medellín. Medellín - Antioquia (Contrato 887-2020)
(11) Octubre: Precisión Biomédica S.A.S. Pasto - Nariño (Contrato 889-2020)
(12) Octubre: CDT Mineral – Centro de Desarrollo Tecnológico Minero Energético S.A.S. Sogamoso - Boyacá (Contrato 885-2020)
(13) Noviembre: Corporación para la Investigación de la Corrosión. Piedecuesta - Santander (Sí se repite) (Contrato 897-2021)
T4:
(14) Diciembre: Laboratorio del Centro de Investigación de Materiales Cerámicos de la Universidad Francisco de Paula Santander. Cúcuta - Norte de Santander (Sí se repite) (Concepto 894-2021)
</t>
  </si>
  <si>
    <t>En el mes de enero se está revisando la metodología de trabajo con los laboratorios en el marco del proyecto ColombiaMide</t>
  </si>
  <si>
    <t>El INM en asocio con MinCiencias se encuentra en procesos contractuales para consolidar la cofinanciación a proyectos presentados por laboratorios para la generación de nuevos servicios metrológicos</t>
  </si>
  <si>
    <t xml:space="preserve">El INM suscribió un convenio con MinCiencias con el propósito de fortalecer laboratorios en diferentes departamentos del país. La convocatoria se realizó durante la vigencia 2020, y fueron elegibles 87, de los cuales 17 fueron viabilizados. Los contratos correspondientes con cada laboratorio han sido formalizados en el primer trimestre de la vigencia actual, y a la fecha, nos encontramos revisando los planes de acción entregados por los diecisiete (17) laboratorios ejecutores de las propuestas de proyectos. 
Así mismo, nos encontramos pendiente de la entrega de los informes de avances técnicos y financiero # 1 para verificar el cumplimiento de las actividades, resultados esperados y entregables propuestos en el marco de su propuesta. </t>
  </si>
  <si>
    <t>De acuerdo con las actividades de seguimiento y control a los 17 laboratorios seleccionados, en el marco de la convocatoria realizada en alianza con MinCiencias, presentan los siguientes avances
-17 contratos suscritos
-10 planes de trabajo aprobados. 
- En espera de un informe de avance de los proyectos</t>
  </si>
  <si>
    <t xml:space="preserve">De acuerdo con las actividades de seguimiento y control a los 17 contratos derivados de la convocatoria 888-2020, se han realizado las siguientes actividades: 
- A la fecha se han aprobado 17 planes de trabajo de los laboratorios beneficiados durante el año 2020.
-Se ha revisando el personal vinculado a los proyectos de los de los laboratorios beneficiados durante el año 2020 y se ha dado aprobación a 16 de estos.
- A la fecha se han recibido 2 informes de avances de los contratos 890-2020 y 896-2020. </t>
  </si>
  <si>
    <t>En el marco de los Contratos de Recuperación Contingente derivados de la Convocatoria 888 de 2020, se realizó la aprobación de diecisiete (17) planes de trabajo y personal vinculado a proyectos; adicionalmente, durante el mes de junio se recibieron trece (13) informes de avances, los cuales se encuentran en revisión por parte de MinCiencias.</t>
  </si>
  <si>
    <t>En el marco de los 17 Contratos de Recuperación Contingente derivados de la Convocatoria 888 de 2020, se esta realizando la revisión de quince (15) informes de avances técnicos y financieros. A la fecha se cuenta con dos (2) pre conceptos técnicos y financieros de los contratos 896-2020 y 890-2020, los demás contratos se encuentran en revisión por parte de MinCiencias.
Con respecto a la contratación de los dieciséis (16) propuestas de proyectos que hacen parte del Banco Definitivo de Elegibles de la Convocatoria 888-2020, a la fecha se cuenta con la expedición de 16 CDR, la documentación completa de todas las entidades y los memorandos de elaboración de contratos que contiene las instrucciones contractuales a tener en cuenta para la elaboración de la minutas de contratos a beneficiar con recursos del año 2021.</t>
  </si>
  <si>
    <r>
      <rPr>
        <sz val="9"/>
        <color rgb="FF000000"/>
        <rFont val="Calibri"/>
        <family val="2"/>
      </rPr>
      <t xml:space="preserve">En el marco de los 17 Contratos de Recuperación Contingente derivados de la Convocatoria 888 de 2020, se esta realizando la revisión de  trece (13) informes de avances técnicos y financieros. A la fecha se cuenta con dos (2) conceptos técnicos y financieros de los contratos 896-2020 y 890-2020 y dos (2) preconceptos 892-2020 y 898-2020, los demás contratos se encuentran en revisión por parte de MinCiencias. 
Con respecto a la contratación de los dieciséis (16) propuestas de proyectos que hacen parte del Banco Definitivo de Elegibles de la Convocatoria 888-2020, a la fecha se cuenta con tres (3) contratos legalizados, nueve (9) contratos se encuentran en firma y constitución de pólizas por parte de los beneficiarios y existen cuatro (4) pendiente de enviar minuta para revisión, firma y constitución de pólizas. Así mismo, a la fecha se cuenta con un desembolso realizada a las entidades beneficiarias y uno en trámite. 
</t>
    </r>
    <r>
      <rPr>
        <b/>
        <i/>
        <sz val="9"/>
        <color rgb="FF000000"/>
        <rFont val="Calibri"/>
        <family val="2"/>
      </rPr>
      <t>Evidencias:</t>
    </r>
    <r>
      <rPr>
        <sz val="9"/>
        <color rgb="FF000000"/>
        <rFont val="Calibri"/>
        <family val="2"/>
      </rPr>
      <t xml:space="preserve">
-Carpeta "Concepto Tec-Fin 890-2020, con 2 archivos:
1. Concepto de supervision Contrato 890-2020 31_08_2021
2. Oficio concepto 890-2020
-Carpeta "Concepto Tec-Fin 896-2020", con 2 archivos:
1. Oficio de concepto 896-2020
2. Concepto de Supervisión 896-2020 VF
-Carpeta "Preconceptos Tec-Fin". con 2 archivos:
1.Concepto de Supervision - Cto 892-2020
2. Concepto de supervision Contrato 898-2020
-CONTRATO 343-2021 AOXLAB SUSCRITO
-CONTRATO 345-2021 U CES SUSCRITO</t>
    </r>
  </si>
  <si>
    <r>
      <rPr>
        <sz val="9"/>
        <color rgb="FF000000"/>
        <rFont val="Calibri"/>
        <family val="2"/>
      </rPr>
      <t xml:space="preserve">En el marco del Convenio Especial de Cooperación 584/002-2021(584-2021 numeración MinCiencias y cv 002-2021 numeración INM) se dio apertura a la convocatoria 888-2020 con el objetivo de fortalecer las capacidades metrológicas de los laboratorios de calibración y de ensayo en departamentos priorizados del país, como resultado obtenido se realizó la contratación de diecisiete (17) Contratos de Recuperación Contingente que actualmente se encuentran en ejecución y muestran los siguientes avances: 
•        Todos los contratos han entregado los primeros informes de avances técnicos y financieros de los diecisiete (17) Contratos de Recuperación Contingente.
•        Se cuentan con nueve (9) conceptos técnicos y financieros de los informes de avances de los contratos: 882-2020, 891-2020, 898-2020, 884-2020, 886-2020, 890-2020, 892-2020, 895-2020 y 896-2020. 
•        A la fecha hacen falta ocho (8) conceptos técnicos y financieros de los informes de avances de las entidades. 
Dentro del proceso para dar cumplimiento al Otrosí No. 1 al Convenio Especial de Cooperación No. 584/002-2020 (584-2020 numeración MinCiencias Cv 002-2020 numeración INM), con respecto a la contratación de los dieciséis (16) propuestas de proyectos que hacen parte del Banco Definitivo de Elegibles de la Convocatoria 888-2020. El avance a la fecha se encuentra de la siguiente manera: 
•        Dieciséis (16) minutas de contratos enviadas a las entidades beneficiarias. 
•        Ocho (8) contrato esta legalizado, así: 342-2021, 343-2021, 344-2021, 374-2021, 345-2021, 395-2021, 393-2021 y 375-2021. 
•        Tres (3) desembolso tramitado de los contratos: 343-2021, 344-2021, 395-2021. Cabe resaltar que los otros seis (6) desembolsos se encuentran en trámite.
</t>
    </r>
    <r>
      <rPr>
        <b/>
        <i/>
        <sz val="9"/>
        <color rgb="FF000000"/>
        <rFont val="Calibri"/>
        <family val="2"/>
      </rPr>
      <t>Evidencias:</t>
    </r>
    <r>
      <rPr>
        <sz val="9"/>
        <color rgb="FF000000"/>
        <rFont val="Calibri"/>
        <family val="2"/>
      </rPr>
      <t xml:space="preserve">
Carpeta que contienen los siguientes archivos: 
1.        Concepto de Supervisión - Cto 896-2020
2.        Concepto de Supervisión - Cto 892-2020
3.        Concepto de Supervisión - Cto 898-2020
4.        Concepto de Supervisión - Cto 884-2020
5.        Concepto de Supervisión - Cto 886-2020
6.        Concepto de Supervisión - Cto 895-2020
7.        Concepto de Supervisión - Cto 882-2020
8.        Concepto de Supervisión - Cto 890-2020
9.        Concepto de Supervisión - Cto 891-2020
</t>
    </r>
  </si>
  <si>
    <t xml:space="preserve">SSMRC:
(Avance en cuantitativo):
Para  mes octubre de 2021 se reportan tres (3) conceptos de supervisión.
En el marco del Convenio Especial de Cooperación 584/002-2021(584-2021 numeración MinCiencias y cv 002-2021 numeración INM) se dio apertura a la convocatoria 888-2020 con el objetivo de fortalecer las capacidades metrológicas de los laboratorios de calibración y de ensayo en departamentos priorizados del país, como resultado obtenido se realizó la contratación de diecisiete (17) Contratos de Recuperación Contingente que actualmente se encuentran en ejecución y muestran los siguientes avances: 
• Todos los contratos han entregado los primeros informes de avances técnicos y financieros de los diecisiete (17) Contratos de Recuperación Contingente.
• Se cuentan con doce (12) conceptos técnicos y financieros de los informes de avances de los contratos: 
1. Concepto de Supervisión - Cto 896-2020 (Entregado en el reporte pasado) - septiembre
2. Concepto de Supervisión - Cto 892-2020 (Entregado en el reporte pasado) - septiembre
3. Concepto de Supervisión - Cto 898-2020 (Entregado en el reporte pasado) - septiembre
4. Concepto de Supervisión - Cto 884-2020 (Entregado en el reporte pasado) - septiembre
5. Concepto de Supervisión - Cto 886-2020 (Entregado en el reporte pasado) - septiembre
6. Concepto de Supervisión - Cto 895-2020 (Entregado en el reporte pasado) - septiembre
7. Concepto de Supervisión - Cto 882-2020 (Entregado en el reporte pasado) - septiembre
8. Concepto de Supervisión - Cto 890-2020 (Entregado en el reporte pasado) - septiembre
9. Concepto de Supervisión - Cto 891-2020 (Entregado en el reporte pasado) - septiembre
10. Concepto de Supervisión - Cto 885-2020 (Anexo a este informe) 
11. Concepto de Supervisión - Cto 887-2020 (Anexo a este informe)
12. Concepto de Supervisión - Cto 889-2020 (Anexo a este informe)
• A la fecha hacen falta cinco (5) conceptos técnicos y financieros de los informes de avances de las entidades. 
Dentro del proceso para dar cumplimiento al Otrosí No. 1 al Convenio Especial de Cooperación No. 584/002-2020 (584-2020 numeración MinCiencias Cv 002-2020 numeración INM), con respecto a la contratación de los dieciséis (16) propuestas de proyectos que hacen parte del Banco Definitivo de Elegibles de la Convocatoria 888-2020. El avance a la fecha se encuentra de la siguiente manera: 
- Dieciséis (16) minutas de contratos enviadas a las entidades beneficiarias. - Catorce (14) contratos esta legalizado, así: 342-2021, 343-2021, 344-2021, 374-2021, 345-2021, 396-2021, 395-2021, 394-2021, 393-2021, 392-2021, 391-2021, 390-2021, 375-2021y 376-2021. 
– Ocho (8) desembolso tramitado de los contratos: 342-2021, 343-2021, 344-2021, 374-2021, 345-202, 395-2021, 375-2021 y 376-2021. Cabe resaltar que los otros seis (6) desembolsos se encuentran en trámite. 
En conclusión a la fecha hace falta por legalizar y perfeccionar dos (2) contratos, uno de estos se encuentra en firma por parte de la entidad y la otra encuentra en aprobación de pólizas, por tanto, se han realizado ocho (8) desembolsos y se encuentran en trámite seis (6) desembolsos y otros dos (2) no se han tramitado debido a que no se han legalizado los contratos. 
Soportes:
Se relacionan a continuación los soportes de los avances para este mes:
1. Concepto de Supervisión - Cto 885-2020 (Anexo a este informe) 
2. Concepto de Supervisión - Cto 887-2020 (Anexo a este informe)
3.  Concepto de Supervisión - Cto 889-2020 (Anexo a este informe)
</t>
  </si>
  <si>
    <r>
      <rPr>
        <sz val="9"/>
        <color rgb="FF000000"/>
        <rFont val="Calibri"/>
        <family val="2"/>
      </rPr>
      <t xml:space="preserve">SSMRC:
(Avance en cuantitativo):
No se reportan avances cuantitativo para el mes de noviembre.
En el marco del Convenio Especial de Cooperación 584/002-2021(584-2021 numeración MinCiencias y cv 002-2021 numeración INM) se dio apertura a la convocatoria 888-2020 con el objetivo de fortalecer las capacidades metrológicas de los laboratorios de calibración y de ensayo en departamentos priorizados del país, como resultado obtenido se realizó la contratación de diecisiete (17) Contratos de Recuperación Contingente que actualmente se encuentran en ejecución y muestran los siguientes avances: 
- Todos los contratos han entregado los primeros informes de avances técnicos y financieros de los diecisiete (17) Contratos de Recuperación Contingente.
- Cuatro (4) conceptos técnicos y financieros de los informes de avances de los contratos 883-2021, 888-2021, 888-2021, 893-2021 y 894-2021están siendo revisado por las respectivas áreas de Minciencias. 
Dentro del proceso para dar cumplimiento al Otrosí No. 1 al Convenio Especial de Cooperación No. 584/002-2020 (584-2020 numeración MinCiencias Cv 002-2020 numeración INM), con respecto a la contratación de los dieciséis (16) propuestas de proyectos que hacen parte del Banco Definitivo de Elegibles de la Convocatoria 888-2020. El avance a la fecha se encuentra de la siguiente manera: 
- Dieciséis (16) minutas de contratos enviadas a las entidades beneficiarias. 
- Quince (15) contratos esta legalizado. 
- Se le ha realizado quince (15) desembolsos.
</t>
    </r>
    <r>
      <rPr>
        <b/>
        <sz val="9"/>
        <color rgb="FF000000"/>
        <rFont val="Calibri"/>
        <family val="2"/>
      </rPr>
      <t xml:space="preserve">
Observación reporte mes de octubre:</t>
    </r>
    <r>
      <rPr>
        <sz val="9"/>
        <color rgb="FF000000"/>
        <rFont val="Calibri"/>
        <family val="2"/>
      </rPr>
      <t xml:space="preserve">
El reporte pasado, es decir octubre no se relacino un (1) informe, de esta manera se reporta en este mes de noviembre: 
Evidencia:
1. Concepto de Supervisión - Cto 897-2020
</t>
    </r>
  </si>
  <si>
    <r>
      <rPr>
        <u/>
        <sz val="9"/>
        <color rgb="FF000000"/>
        <rFont val="Calibri"/>
        <family val="2"/>
      </rPr>
      <t xml:space="preserve">SSMRC:
(Avance en cuantitativo):
Para mes diciembre de 2021 se reportan un (1) conceptos de supervisión.
En el marco del Convenio Especial de Cooperación 584/002-2021(584-2021 numeración MinCiencias y cv 002-2021 numeración INM) se dio apertura a la convocatoria 888-2020 con el objetivo de fortalecer las capacidades metrológicas de los laboratorios de calibración y de ensayo en departamentos priorizados del país, como resultado obtenido se realizó la contratación de diecisiete (17) Contratos de Recuperación Contingente que actualmente se encuentran en ejecución y han entregado los primeros informes de avances técnicos y financieros, con el fin de evaluar el avance técnico y si los recursos entregados, han sido utilizado para lograr el objetivos y los resultados de los proyectos. 
A la fecha se han reportado doce (12) conceptos técnicos y financieros de los informes de avances de los contratos: Cto 896-2020, Cto 892-202, Cto 898-2020, Cto 884-2020, Cto 886-2020, Cto 895-2020, Cto 882-2020, Cto 890-2020, Cto 891-2020, Cto 885-2020, Cto 887-2020, Cto 889-2020, Cto 897-2020.
En conclusión hacen falta tres (3) conceptos técnicos y financieros de los informes de avances de las entidades: Cto 883-2020, Cto 888-2020 y Cto 893-2020. 
Así mismo, para dar cumplimiento al Otrosí No. 1 al Convenio Especial de Cooperación No. 584/002-2020 (584-2020 numeración MinCiencias Cv 002-2020 numeración INM), con respecto a la contratación de los dieciséis (16) propuestas de proyectos que hacen parte del Banco Definitivo de Elegibles de la Convocatoria 888-2020. El avance a la fecha se encuentra de la siguiente manera: Dieciséis (16) Contratos de Recuperación Contingente  perfeccionados y legalizado, así: 342-2021, 343-2021, 344-2021, 374-2021, 345-2021, 396-2021, 395-2021, 394-2021, 393-2021, 392-2021, 391-2021, 390-2021, 375-2021, 376-2021, 404-2021 y 412-2021. Igualmente se realizó el primer y único desembolsos a dichos contratos. 
</t>
    </r>
    <r>
      <rPr>
        <b/>
        <i/>
        <u/>
        <sz val="9"/>
        <color rgb="FF000000"/>
        <rFont val="Calibri"/>
        <family val="2"/>
      </rPr>
      <t xml:space="preserve">Evidencias: </t>
    </r>
    <r>
      <rPr>
        <u/>
        <sz val="9"/>
        <color rgb="FF000000"/>
        <rFont val="Calibri"/>
        <family val="2"/>
      </rPr>
      <t xml:space="preserve">
1. Concepto de supervisión 894-2021
</t>
    </r>
  </si>
  <si>
    <t>OK 
Reportado
Pendiente confirmar avance cualitativo
Pendiente por confirmar Principales logros |Justificación</t>
  </si>
  <si>
    <t xml:space="preserve">En el marco del Convenio Especial de Cooperación 584/002-2021(584-2021 numeración MinCiencias y cv 002-2021 numeración INM) se dio apertura a la convocatoria 888-2020 con el objetivo de fortalecer las capacidades metrológicas de los laboratorios de calibración y de ensayo en departamentos priorizados del país, como resultado obtenido se realizó la contratación de diecisiete (17) Contratos de Recuperación Contingente que actualmente se encuentran en ejecución y han entregado los primeros informes de avances técnicos y financieros, con el fin de evaluar el avance técnico y si los recursos entregados, han sido utilizado para lograr el objetivos y los resultados de los proyectos.
De estos diecisiete (17), se han reportado catorce (14) conceptos técnicos y financieros de los informes de avances de los contratos para el fortalecimiento de empresas o laboratorios. Hacen falta tres (3) conceptos técnicos y financieros de los informes de avances de las entidades: Cto 883-2020, Cto 888-2020 y Cto 893-2020.
Así mismo, para dar cumplimiento al Otrosí No. 1 al Convenio Especial de Cooperación No. 584/002-2020 (584-2020 numeración MinCiencias Cv 002-2020 numeración INM), con respecto a la contratación de los dieciséis (16) propuestas de proyectos que hacen parte del Banco Definitivo de Elegibles de la Convocatoria 888-2020. El avance a la fecha se encuentra de la siguiente manera: Dieciséis (16) Contratos de Recuperación Contingente perfeccionados y legalizado, así: 342-2021, 343-2021, 344-2021, 374-2021, 345-2021, 396-2021, 395-2021, 394-2021, 393-2021, 392-2021, 391-2021, 390-2021, 375-2021, 376-2021, 404-2021 y 412-2021. Igualmente se realizó el primer y único desembolsos a dichos contratos.
</t>
  </si>
  <si>
    <t>T4 (Diciembre):
1) Informe de resultados de aplicación de la
metodología de identificación de brechas
metrológicas del producto filete de tilapia
en el departamento del Huila
2) Identificación de brechas metrológicas de
extracto estandarizado de cannabis en
las regiones de Antioquia y
Cundinamarca</t>
  </si>
  <si>
    <t>En el mes de enero se inició el proceso de selección interna de los sectores en donde se desarrollarán los estudios de necesidades metrológicas.</t>
  </si>
  <si>
    <t>A nivel directivo se están revisando los resultados obtenidos de la metodología de identificación de brechas, para proponer mejoras en las herramientas de la metodología y así iniciar con la implementación del 2021</t>
  </si>
  <si>
    <t>Se está ajustando la metodología de identificación de brechas. Para esto, se realizó una reunión de la cámara de Fedemetal de la ANDI para dar a conocer la metodología de identificación de brechas metrológicas y el interés en aplicarla en el sector astillero.</t>
  </si>
  <si>
    <t>En el marco de la mejora de la metodología de identificación de brechas se han ajustado las herramientas. A nivel directivo se organizó una reunión con Asocolcanna para proponer realizar un webinar, contarles acerca de la infraestructura de la calidad y la herramienta de identificación de brechas metrológicas en Cannabis.</t>
  </si>
  <si>
    <t>Desde la dirección del INM se organizó un evento de la infraestructura de la calidad para la industria del cannabis. Se buscaba sensibilizar a la cadena para la aplicación posterior de la metodología de identificación de brechas metrológicas. El link del evento es https://youtu.be/0-E5wwHffbY</t>
  </si>
  <si>
    <t>Fueron aprobados los documentos asociados a la Metodología de identificación de Brechas Tecnológicas para un Producto Priorizado en una Región (M-04-D-003), a través de la Plataforma ISOLUCIÓN. 
Adicionalmente, se participó en reuniones con Presidencia, para conocer las iniciativas del sector Cannabis; y con la Agencia de Cooperación Internacional de Corea, para la articulación del proyecto del sector Astilleros.</t>
  </si>
  <si>
    <t>Se revisaron hojas de vida de experto de producto para vincular al estudio de identificación de brechas metrológicas de la cadena productiva de cannabis.
Se hace contacto con ONUDI para conocer los pasos a seguir, para el estudio de identificación de brechas de metrológicas en tilapia entera roja.
Evidencia: 
-Entrevista experto cannabis
-Correo ONUDI Tilapia</t>
  </si>
  <si>
    <r>
      <rPr>
        <sz val="9"/>
        <color rgb="FF000000"/>
        <rFont val="Calibri"/>
        <family val="2"/>
      </rPr>
      <t xml:space="preserve">Se seleccionó a la experta de producto para vincular al estudio de identificación de brechas metrológicas de la cadena productiva de cannabis. Se realizan dos reuniones con ONUDI donde se concreta el envío del plan de trabajo por parte de la entidad de cooperación para revisión y aprobación de la Sudirección de SSM.
</t>
    </r>
    <r>
      <rPr>
        <b/>
        <i/>
        <sz val="9"/>
        <color rgb="FF000000"/>
        <rFont val="Calibri"/>
        <family val="2"/>
      </rPr>
      <t>Evidencias:</t>
    </r>
    <r>
      <rPr>
        <sz val="9"/>
        <color rgb="FF000000"/>
        <rFont val="Calibri"/>
        <family val="2"/>
      </rPr>
      <t xml:space="preserve">
-Correo de Instituto Nacional de Metrologia - Re_ Tramite CDP-experta cannabis
-Correo de Instituto Nacional de Metrologia - Documentos para contratación experto Cannabis - Estudio de Identificación de Brechas Metrológicas
-Correo de Instituto Nacional de Metrologia - Documento Activity Charter Diagnostico necesidades metrológicas CV Tilapia y Camarón</t>
    </r>
  </si>
  <si>
    <t xml:space="preserve">Se inició validación y ajuste por parte de la experta de producto de los documentos 
de estudio previo y fase 1 correspondientes a la de identificación de brechas metrológicas de la cadena productiva de cannabis.
Se realizan reuniones de trabajo con el equipo de trabajo de identificación de brechas metrológicas de la cadena productiva de tilapia para la realización de encuestas y entrevistas fase 1 así como para la planeación visitas y entrevistas fase 2, de igual manera
se envía para validación del experto de tilapia el informe fase 1
Evidencias:
Correo de Instituto Nacional de Metrologia - Fwd_ Avances de documentos-cannabis
Reunión de trabajo 2021-09-14
20210917 Resumen experto diagnóstico tilapia
Correo INM-Listado empresas-envío Informe fase 1
</t>
  </si>
  <si>
    <t xml:space="preserve">
SSMRC: 
Avance cualitativo: 
Cannabis: Se realizó la planificación de visitas y entrevistas fase dos, reuniones de seguimiento y envío de cartas de invitación
Tilapia: Se realizó planificación de visitas y entrevistas así como el envío de cartas de invitación, realización de visitas ( unidades productivas, plantas de proceso y laboratorios externos) y entrevistas (entidades) de Tilapia en el Huila.
Evidencias:
Citación reuniones de seguimiento cannabis
Carta invitación productores cannabis
Cronograma de visitas-entrevistas cannabis
Carta invitación productores tilapia
Cronograma de visitas-entrevistas tilapia</t>
  </si>
  <si>
    <t>SSMRC
Avance cualitativo:
Cannabis: Se desarrollaron las visitas, entrevistas y encuestas de la fase 2 de la metodología de identificación de brechas metrológicas para el aceite estandarizado de cannabis medicinal, a 12 empresas y laboratorios. 
Tilapia: Realización análisis de problemas con la Matriz Vester en jornada con las partes interesadas 
Soportes: Se relacionan a continuación los soportes de los avances para este mes: 
Cannabis: Documento que relaciona fotos e información básica de entrevistas y visitas realizadas
Correos electrónicos con aprobación de visitas enviados por los laboratorios
Tilapia: presentaciones problemas camarón y tilapia-matriz Vester-Lista de inscritos y agenda de cada jornada</t>
  </si>
  <si>
    <t xml:space="preserve">SSMR
Avance cualitativo y evidencias:
a) Cannabis: Se desarrollaron reuniones asociadas a la implementación de la metodología de identificación de brechas (2021 12), se ejecutó la Mesa de trabajo con partes interesadas (M04F040FormatoFichaFase3MesasdetrabajoV.1 2021 12 22) y la elaboración de plan de trabajo y documento final (M04F041InformeAplicacionMetodologiaBrechasMetrológicas 2021 12 19)
b) Tilapia: Elaboración de plan de trabajo y documento final-InformeAplicacionMetodologiaBrechasMetrolgicas </t>
  </si>
  <si>
    <t>SSMR
Avance cualitativo y evidencias:
1) Cannabis: Se desarrollaron reuniones asociadas a la implementación de la metodología de identificación de brechas (2021 12), se ejecutó la Mesa de trabajo con partes interesadas (M04F040FormatoFichaFase3MesasdetrabajoV.1 2021 12 22) y la elaboración de plan de trabajo y documento final (M04F041InformeAplicacionMetodologiaBrechasMetrológicas 2021 12 19)
2) Tilapia: Elaboración de plan de trabajo y documento final-InformeAplicacionMetodologiaBrechasMetrolgicas</t>
  </si>
  <si>
    <t xml:space="preserve">T2:
1) Mayo: Servicio cerrado Higielectronix (Curso de formación específica: temperatura y humedad)
T2:
2) Se realizó el reporte el servicio de Curso de Formación Específica dado a la Universidad Nacional sede Medellín
3) Finalizó la revisión del informe del servicio de asesoría metrológica a la empresa Peldar en el que participaron expertos de la SMF, realizado en el mes de junio. Evidencia: Acta Reunión Operativa PELDAR SAM 
4) Agosto: Durante el mes de agosto se cerró el servicio de Asistencia Técnica: concepto de desempeño de la tecnología -INTRACIÉNAGA.
T3:
5) Se cerró el servicio de Asistencia Técnica: curso de formación específica-ONUDI-INVIMA finalizado en el mes de septiembre.
T4:
6) Servicio de Asesoría Metrológica (SAM) ONUDI GQSP, cuyo objetivo es fortalecer las competencias de productores de materiales de referencia en la norma ISO 17034: 2016
</t>
  </si>
  <si>
    <t>El grupo de gestión de I+D+i y Asistencia Técnica están desarrollando propuestas de servicios de asistencia técnica acorde con las solicitudes recibidas en el mes de enero</t>
  </si>
  <si>
    <t>Desde el grupo de gestión de I+D+i y Asistencia Técnica se está gestionando la elaboración de propuestas de servicios de asistencia técnica acorde con las solicitudes recibidas por los laboratorios.</t>
  </si>
  <si>
    <t>Desde el grupo de gestión de I+D+i y Asistencia Técnica se está gestionando la elaboración de propuestas de servicios de asistencia técnica acorde con las solicitudes recibidas por los usuarios</t>
  </si>
  <si>
    <t>Desde el grupo de gestión de I+D+i y Asistencia Técnica se está gestionando la elaboración de propuestas de servicios de asistencia técnica acorde con las solicitudes recibidas por los usuarios. Envío de propuestas: 1 (Universidad Nacional de Medellín)
en Ejecución-Curso de Formación específica Higielectronix-35 horas</t>
  </si>
  <si>
    <t>Desde el grupo de gestión de I+D+i y Asistencia Técnica se está gestionando la elaboración de propuestas de servicios de asistencia técnica acorde con las solicitudes recibidas por los usuarios. Envío de propuestas: 1 (Zoser); Servicio cerrado Higielectronix</t>
  </si>
  <si>
    <t>Se realizó el reporte el servicio de Curso de Formación Específica dado a la Universidad Nacional sede Medellín, realizado el mes de junio. Evidencia: Lista de asistencia UNAL-MED. 
Durante el mes de junio se trabajó en la elaboración de una propuesta de servicios de asistencia técnica, de acuerdo con las solicitudes recibidas por los usuarios.
Además, se determinó el alcance del servicio solicitado por Instrumentos y Controles.</t>
  </si>
  <si>
    <t xml:space="preserve">Adicionalmente, finalizó la revisión del informe del servicio de asesoría metrológica a la empresa Peldar en el que participaron expertos de la SMF, realizado en el mes de junio. Evidencia: Acta Reunión Operativa PELDAR SAM </t>
  </si>
  <si>
    <r>
      <rPr>
        <sz val="9"/>
        <color rgb="FF000000"/>
        <rFont val="Calibri"/>
        <family val="2"/>
      </rPr>
      <t xml:space="preserve">Asistencia Ténica: Se ha prestado un (1) servicios de AT finalizado así:
1. Se cerró el servicio de Asistencia Técnica: concepto de desempeño de la tecnología -INTRACIÉNAGA finalizado en el mes de agosto.
</t>
    </r>
    <r>
      <rPr>
        <b/>
        <i/>
        <sz val="9"/>
        <color rgb="FF000000"/>
        <rFont val="Calibri"/>
        <family val="2"/>
      </rPr>
      <t xml:space="preserve">Evidencia: </t>
    </r>
    <r>
      <rPr>
        <sz val="9"/>
        <color rgb="FF000000"/>
        <rFont val="Calibri"/>
        <family val="2"/>
      </rPr>
      <t xml:space="preserve">
-Correo de Instituto Nacional de Metrologia - Envío CDT-Ciénaga
-Informe servicio CDT-INTRACIÉNAGA</t>
    </r>
  </si>
  <si>
    <t>Asistencia técnica: Se ha prestado un (1) servicio de AT finalizado así:
1. Se cerró el servicio de Asistencia Técnica: curso de formación específica-ONUDI-INVIMA finalizado en el mes de septiembre.
Evidencia:
-Correo INM-Envío constancias curso de formación 
-Informe de servicio CFE -ONUDI-INVIMA</t>
  </si>
  <si>
    <r>
      <rPr>
        <u/>
        <sz val="9"/>
        <color rgb="FF000000"/>
        <rFont val="Calibri"/>
        <family val="2"/>
      </rPr>
      <t xml:space="preserve">SSMRC: 
Avance en gestión:
Asistencia Técnica: Está en desarrollo el Servicio de Asesería Metrologica SAM para ONUDI- ISO 17034 Productores materiales de referencia
Evidencias: 
Propuesta de trabajo para cada laboratorio
Reunión solución dudas herramienta auto diagnóstico
Observación: se realiza la entrega de tres (3) informes con sus anexos como evidencias de los servicios anteriormente reportados  en diferentes meses:
</t>
    </r>
    <r>
      <rPr>
        <b/>
        <u/>
        <sz val="9"/>
        <color rgb="FF000000"/>
        <rFont val="Calibri"/>
        <family val="2"/>
      </rPr>
      <t>1. mayo:</t>
    </r>
    <r>
      <rPr>
        <u/>
        <sz val="9"/>
        <color rgb="FF000000"/>
        <rFont val="Calibri"/>
        <family val="2"/>
      </rPr>
      <t xml:space="preserve">  Se cerró el servicio de Asistencia Técnica: curso de formación específica -Temperatura y humedad.
Evidencia: 
-Informe servicio CFE-Higielectronix - mayo
-Lista asistencia Higielectronix
</t>
    </r>
    <r>
      <rPr>
        <b/>
        <u/>
        <sz val="9"/>
        <color rgb="FF000000"/>
        <rFont val="Calibri"/>
        <family val="2"/>
      </rPr>
      <t>2. junio</t>
    </r>
    <r>
      <rPr>
        <u/>
        <sz val="9"/>
        <color rgb="FF000000"/>
        <rFont val="Calibri"/>
        <family val="2"/>
      </rPr>
      <t xml:space="preserve">: Se cerró el servicio de Curso de Formación Específica dado a la Universidad Nacional sede Medellín.
Evidencia:
-Informe servicio CFE-UNAL - junio
-Lista de asistencia UNAL-MED
</t>
    </r>
    <r>
      <rPr>
        <b/>
        <u/>
        <sz val="9"/>
        <color rgb="FF000000"/>
        <rFont val="Calibri"/>
        <family val="2"/>
      </rPr>
      <t>3. julio:</t>
    </r>
    <r>
      <rPr>
        <u/>
        <sz val="9"/>
        <color rgb="FF000000"/>
        <rFont val="Calibri"/>
        <family val="2"/>
      </rPr>
      <t xml:space="preserve"> Se finalizó el servicio de asesoría metrológica a la empresa Peldar en el que participaron expertos de la SMF.
Evidencia: 
-Informe servicio SAM-Peldar - julio
-Acta Reunión Operativa PELDAR SAM 
</t>
    </r>
  </si>
  <si>
    <t>SSMRC
Reuniones de acompañamiento a los laboratorios con base en las horas y el plan de trabajo concertado
Evidencia:
Archivo con fotografías de las reuniones</t>
  </si>
  <si>
    <t>SSMRC
Avance cualitativo:
Con base en el plan de trabajo concertado se realizan reuniones de acompañamiento para verificar la ejecución de las actividades de acuerdo con lo pactado en cada laboratorio y en la lista de chequeo de la norma ISO/IEC 17034.
Evidencias:
Informe de prestación del servicio</t>
  </si>
  <si>
    <t xml:space="preserve">Se han reportado seis (6) asistencias técnicas brindadas a laboratorios: 
T2:
1) Mayo: Servicio cerrado Higielectronix (Curso de formación específica: temperatura y humedad)
T2:
2) Se realizó el reporte el servicio de Curso de Formación Específica dado a la Universidad Nacional sede Medellín
3) Agosto: Durante el mes de agosto se cerró el servicio de Asistencia Técnica: concepto de desempeño de la tecnología -INTRACIÉNAGA.
T3:
4) Se cerró el servicio de Asistencia Técnica: curso de formación específica-ONUDI-INVIMA finalizado en el mes de septiembre.
T4:
5) Servicio de Asesoría Metrológica (SAM) ONUDI GQSP, cuyo objetivo es fortalecer las competencias de productores de materiales de referencia en la norma ISO 17034: 2016
6) Informe de Servicio de Asesoría
Metrológica (SAM) ONUDI GQSP Colombia
</t>
  </si>
  <si>
    <t xml:space="preserve">T1:
(1) Enero: En el mes de enero se finalizó el protocolo del ensayo de aptitud Calibración de Manómetros con código 20-INM-EA-12 (Fecha: 2021-01-18) a los cinco(5) laboratorios participantes.
(2) Febrero: Se emitió el protocolo final del ensayo de aptitud Calibración de pinzas amperimétrica con código 20-INM-EA-1 (Fecha: 2021-02-03) a los ocho (8) laboratorios participantes.
(3) Marzo: Se emitió protocolo final de Ensayo de Aptitud para la Determinación de Residuos de Plaguicidas en Aguacate Hass (Persea americana).
(4) Marzo: Se emitió protocolo final de Ensayo de Aptitud para la cuantificación de Cadmio y Plomo en Cacao a 14 participantes - Proyecto ColombiaMide
T3: 
(5) Septiembre: Se emitió el protocolo final del ensayo de aptitud Calibración de termómetros infrarrojos con código 21-INM-EA-03 (Fecha: 2021-09-15) a los nueve (9) laboratorios participantes.
(6) Septiembre: Se emitió el protocolo final del ensayo de aptitud de determinación de mercurio en peces con código 20-INM-EA-13 (Fecha: 2021-09-10) a los cinco (5) laboratorios participantes.
(7) Octubre: Protocolo final del ensayo de aptitud Calibración de bloques patrón con código 21-INM-EA-07 (Fecha: 2021-10-31) a los cuatro (4) laboratorios participantes.
(8) Noviembre: Protocolo Final Ensayo de aptitud bilateral para la determinación de masa
convencional en patrón de masa clase M1 de 1 kg
T4:
(9) Diciembre: Protocolo Final del Ensayo de aptitud para la determinación de elementos en agua potable con código  21-INM-EA-01
</t>
  </si>
  <si>
    <t>En el mes de enero se finalizó el protocolo del ensayo de aptitud Calibraciòn de Manometros con còdigo 20-INM-EA-12 (Fecha: 2021-01-18) a los cinco(5) laboratorios participantes.</t>
  </si>
  <si>
    <t>Se emitió el protocolo final del ensayo de aptitud Calibración de pinzas amperimetrica con código 20-INM-EA-1 (Fecha: 2021-02-03) a los ocho (8) laboratorios participantes.</t>
  </si>
  <si>
    <t>Se emitieron los protocolos finales de:
-Ensayo de Aptitud para la Determinación de Residuos de Plaguicidas en Aguacate Hass (Persea americana).
-Ensayo de Aptitud para la cuantificación de Cadmio y Plomo en Cacao a 14 participantes - Proyecto ColombiaMide</t>
  </si>
  <si>
    <t>No se emitieron protocolos finales de ensayos de aptitud este mes.</t>
  </si>
  <si>
    <t>Durante el mes de mayo no se prestó este servicio.</t>
  </si>
  <si>
    <t>Durante el mes de junio, no se emitieron protocolos finales de Ensayos de Aptitud.</t>
  </si>
  <si>
    <t xml:space="preserve">No se emitieron protocolos finales de ensayos de aptitud este mes. </t>
  </si>
  <si>
    <t xml:space="preserve">Se emitió el protocolo final del ensayo de aptitud Calibración de termometros infrarrojos con código 21-INM-EA-03 (Fecha: 2021-09-15) a los nueve (9) laboratorios participantes.
Se emitió el protocolo final del ensayo de aptitud de determinación de mercurio en peces con código 20-INM-EA-13 (Fecha: 2021-09-10) a los cinco (5) laboratorios participantes.
</t>
  </si>
  <si>
    <r>
      <rPr>
        <u/>
        <sz val="9"/>
        <color rgb="FF000000"/>
        <rFont val="Calibri"/>
        <family val="2"/>
      </rPr>
      <t>SSMRC
(Avance en cuantitativo): 1
Para octubre de 2021 se reporta  la elaboración de un protocolo final :
1) Protocolo final del ensayo de aptitud Calibración de bloques patrón con código 21-INM-EA-07 (Fecha: 2021-10-31) a los cuatro (4) laboratorios participantes.
Soportes:
Se relacionan a continuación los soportes de los avances para este mes:
1) Protocolo final del ensayo de aptitud Calibración de bloques patrón con código 21-INM-EA-07 (Fecha: 2021-10-31) 
Observación: por favor corregir el nombre del EA reportado en el mes de Septiembre: 
Reportado: Se emitió el protocolo final del ensayo de aptitud Calibración de termometros infrarrojos con código 21-INM-EA-03 (Fecha: 2021-09-10) a los cinco (5) laboratorios participantes.
Corrección:  Se emitió el protocolo final del ensayo de aptitud de</t>
    </r>
    <r>
      <rPr>
        <b/>
        <u/>
        <sz val="9"/>
        <color rgb="FF000000"/>
        <rFont val="Calibri"/>
        <family val="2"/>
      </rPr>
      <t xml:space="preserve"> determinación de mercurio en peces </t>
    </r>
    <r>
      <rPr>
        <u/>
        <sz val="9"/>
        <color rgb="FF000000"/>
        <rFont val="Calibri"/>
        <family val="2"/>
      </rPr>
      <t xml:space="preserve">con código 20-INM-EA-13 (Fecha: 2021-09-10) a los cinco (5) laboratorios participantes.
</t>
    </r>
  </si>
  <si>
    <t>"(SSMRC-SMF-SMQB) 
Para noviembre de 2021 se reportan un (1) protocolo final del ensayo : 
1) Protocolo Final Ensayo de aptitud bilateral para la determinación de masa
convencional en patrón de masa clase M1 de 1 kg
Soportes: Se relacionan a continuación los soportes de los avances para este mes: 
(Enumerar los soportes que se relacionan en el link Drive) 
1) Protocolo Final Ensayo de aptitud bilateral para la determinación de masa
convencional en patrón de masa clase M1 de 1 kg</t>
  </si>
  <si>
    <t xml:space="preserve">SSMRC - SMQB
(Avance en cuantitativo): 1
Para diciembre de 2021 se reporta un (1) protocolo Final del siguiente ensayo de aptitud:  
Protocolo Final del Ensayo de aptitud para la determinación de elementos en agua potable con código  21-INM-EA-01
Soportes:
Se relacionan a continuación los soportes de los avances para este mes:
(Enumerar los soportes que se relacionan en el link Drive)
1)Protocolo Final del Ensayo de aptitud para la determinación de elementos en agua potable con código  21-INM-EA-01
</t>
  </si>
  <si>
    <t xml:space="preserve">Se han reportado nueve (9) servicios de Ensayos de Aptitud (EA) prestados:
T1:
(1) Enero: En el mes de enero se finalizó el protocolo del ensayo de aptitud Calibración de Manómetros con código 20-INM-EA-12 (Fecha: 2021-01-18) a los cinco(5) laboratorios participantes.
(2) Febrero: Se emitió el protocolo final del ensayo de aptitud Calibración de pinzas amperimétrica con código 20-INM-EA-1 (Fecha: 2021-02-03) a los ocho (8) laboratorios participantes.
(3) Marzo: Se emitió protocolo final de Ensayo de Aptitud para la Determinación de Residuos de Plaguicidas en Aguacate Hass (Persea americana).
(4) Marzo: Se emitió protocolo final de Ensayo de Aptitud para la cuantificación de Cadmio y Plomo en Cacao a 14 participantes - Proyecto ColombiaMide
T3: 
(5) Septiembre: Se emitió el protocolo final del ensayo de aptitud Calibración de termómetros infrarrojos con código 21-INM-EA-03 (Fecha: 2021-09-15) a los nueve (9) laboratorios participantes.
(6) Septiembre: Se emitió el protocolo final del ensayo de aptitud de determinación de mercurio en peces con código 20-INM-EA-13 (Fecha: 2021-09-10) a los cinco (5) laboratorios participantes.
(7) Octubre: Protocolo final del ensayo de aptitud Calibración de bloques patrón con código 21-INM-EA-07 (Fecha: 2021-10-31) a los cuatro (4) laboratorios participantes.
(8) Noviembre: Protocolo Final Ensayo de aptitud bilateral para la determinación de masa
convencional en patrón de masa clase M1 de 1 kg
T4:
(9) Diciembre: Protocolo Final del Ensayo de aptitud para la determinación de elementos en agua potable con código  21-INM-EA-01
</t>
  </si>
  <si>
    <t>T1:
(1) Marzo: Se realizó el taller "Estimación de incertidumbre y empleo de R" al cual asistieron al menos al 75% del taller un total de 19 laboratorios del país. De estos 19 laboratorios, 10 fueron laboratorios acreditados.
(2) Abril: Se realizó el taller "Fortalecimiento de los Laboratorios Nacionales: Medición de Residuos de Plaguicidas en Alimentos"
(3) Abril: Se realizó el taller "Fortalecimiento de los Laboratorios Nacionales: Medición de Cadmio en Cacao"
T2:
(4) Junio: Se realizó el taller "Estadística en el laboratorio y estimación de incertidumbre", con el apoyo de la ONUDI, y que contó con la participación de 488 personas de 153 laboratorios nacionales y extranjeros, de los cuales once (11) son acreditados. 
(5) Julio: Se realizó el taller "Ensayos de Aptitud como herramienta de mejora para los laboratorios", en el marco de la Red Colombiana de Metrología, en donde participaron un total de 13 laboratorios de los cuales 9 son laboratorios acreditados.
T3:
(6) Octubre: Se llevó a cabo el "Taller Medición de humedad en granos: revisión de fundamentos, bases y antecedentes para el marco legal y el control metrológico", el cual se diseño e impartió en el Marco del Proyecto ColombiaMide con la colaboración de los expertos Ramiro Blasco y Javier García de INTI. Las fechas de realización fueron entre el 2021-10-11 a 2021-10-15.
(7) Noviembre: Se realizó el taller "Taller práctico de validación de métodos" al cual participaron 10 entidades, pero para el reporte se contabilizan solo ocho (8) laboratorios, de los cuales cuatro (4) laboratorios son acreditados y cuatro (4) no acreditados (cuadernillo territorial).
(8) Noviembre: Se llevó a cavo taller de "Calibración de Instrumentos de Pesaje de Funcionamiento Automático, (Seleccionadoras Ponderales) " que se llevó a cabo el 9 de noviembre de forma virtual en la magnitud de masa 
(9) Noviembre: Se llevó a cabo taller de "metrología de Medición de humedad en granos: revisión de fundamentos, bases y antecedentes para el marco legal y el control metrológico".</t>
  </si>
  <si>
    <t>Se realizo la planeación de los talleres y eventos ofrecidos por la Red Colombiana de Metrología</t>
  </si>
  <si>
    <t>No se reportó</t>
  </si>
  <si>
    <t>Se realizó el taller "Estimación de incertidumbre y empleo de R" al cual asistieron al menos al 75% del taller un total de 19 laboratorios del país. De estos 19 laboratorios, 10 fueron laboratorios acreditados.</t>
  </si>
  <si>
    <t>Se realizaron dos (2) talleres en el marco de la RCM:
1. Taller: "Fortalecimiento de los Laboratorios Nacionales: Medición de Residuos de Plaguicidas en Alimentos"
2. Taller: "Fortalecimiento de los Laboratorios Nacionales: Medición de Cadmio en Cacao"</t>
  </si>
  <si>
    <t>En el mes de mayo no se realizó ningún evento ni taller de la RCM.</t>
  </si>
  <si>
    <t>Se realizó el taller "Estadística en el laboratorio y estimación de incertidumbre", con el apoyo de la ONUDI, y que contó con la participación de 488 personas de 153 laboratorios nacionales y extranjeros, de los cuales once (11) son acreditados. También, se realizó un (1) evento dirigido a la Red Colombiana de Metrología sobre “Cambios en la nueva recomendación de Esfigmomanómetros de la OIML".</t>
  </si>
  <si>
    <t>Durante el mes de julio se realizó el taller "Ensayos de Aptitud como herramienta de mejora para los laboratorios", en el marco de la Red Colombiana de Metrología, en donde participaron un total de 13 laboratorios de los cuales 9 son laboratorios acreditados.
También se realizaron los webinar "7ma conferencia Metrología: Las Escalas de Temperatura"
y "Medios isotérmicos y su rol en escenarios como el almacenamiento de vacunas contra el COVID-19", y el Seminario “Operaciones de confirmación metrológica en equipos vinculados a análisis e investigación"; los dos últimos, en compañía del INS.</t>
  </si>
  <si>
    <r>
      <rPr>
        <sz val="9"/>
        <color rgb="FF000000"/>
        <rFont val="Calibri"/>
        <family val="2"/>
      </rPr>
      <t xml:space="preserve">SSM: En el mes de agosto no se reportan avances para este indicador.  Sin embargo,  es importante tener en cuenta que durante este mes se realizó Taller en la magnitud de temperatura, dirigido a los laboratorios de calibración de Termohigrómetros; pero este reporte se relacionará en el mes de septiembre, dado que el informe final a la fecha se encuentra en revisión por la SMF, y de esta revisión pueden solicitar cambios y aclaraciones que se realizarían en este mes. 
Esto con el fin de estar alineados con el reporte del indicador SINERGIA y el indicador A.5.3. "Laboratorios asistidos para el mejoramiento de sus capacidades empresariales" (PES).
</t>
    </r>
    <r>
      <rPr>
        <b/>
        <sz val="9"/>
        <color rgb="FF000000"/>
        <rFont val="Calibri"/>
        <family val="2"/>
      </rPr>
      <t xml:space="preserve">SMF: 
</t>
    </r>
    <r>
      <rPr>
        <sz val="9"/>
        <color rgb="FF000000"/>
        <rFont val="Calibri"/>
        <family val="2"/>
      </rPr>
      <t xml:space="preserve">
Entre los días 2021-08-18 y 2021-08-20 se llevó a cabo el Taller de Cierre del Ensayo de Aptitud 20-INM-EA-07 para la calibración de Termohigrómetros, este taller se desarrolló con los participantes del ejercicio de comparación, así como con los compañeros de la SSMRC y el Experto Ricardo Martínez 
</t>
    </r>
    <r>
      <rPr>
        <b/>
        <sz val="9"/>
        <color rgb="FF000000"/>
        <rFont val="Calibri"/>
        <family val="2"/>
      </rPr>
      <t>Soporte:</t>
    </r>
    <r>
      <rPr>
        <sz val="9"/>
        <color rgb="FF000000"/>
        <rFont val="Calibri"/>
        <family val="2"/>
      </rPr>
      <t xml:space="preserve"> listado de asistencia.
</t>
    </r>
    <r>
      <rPr>
        <u/>
        <sz val="9"/>
        <color rgb="FF1155CC"/>
        <rFont val="Calibri"/>
        <family val="2"/>
      </rPr>
      <t xml:space="preserve">
</t>
    </r>
  </si>
  <si>
    <t>SSM: Durante el mes de septiembre se realizó el evento "Institutos Designados, la forma de mejorar las capacidades de medición y calibración de un país". Durante este evento se atendieron 20 laboratorios acreditados que participarton activamente del evento.</t>
  </si>
  <si>
    <r>
      <rPr>
        <u/>
        <sz val="9"/>
        <color rgb="FF000000"/>
        <rFont val="Calibri"/>
        <family val="2"/>
      </rPr>
      <t xml:space="preserve">SSMRC:
Para octubre de 2021 no se realizaron talleres dirigidos a los sectores productivos en el marco de la RCM
</t>
    </r>
    <r>
      <rPr>
        <b/>
        <i/>
        <u/>
        <sz val="9"/>
        <color rgb="FF000000"/>
        <rFont val="Calibri"/>
        <family val="2"/>
      </rPr>
      <t>SMF:</t>
    </r>
    <r>
      <rPr>
        <u/>
        <sz val="9"/>
        <color rgb="FF000000"/>
        <rFont val="Calibri"/>
        <family val="2"/>
      </rPr>
      <t xml:space="preserve">
</t>
    </r>
    <r>
      <rPr>
        <b/>
        <u/>
        <sz val="9"/>
        <color rgb="FF000000"/>
        <rFont val="Calibri"/>
        <family val="2"/>
      </rPr>
      <t>(Avance en cuantitativo):</t>
    </r>
    <r>
      <rPr>
        <u/>
        <sz val="9"/>
        <color rgb="FF000000"/>
        <rFont val="Calibri"/>
        <family val="2"/>
      </rPr>
      <t xml:space="preserve">
Para octubre de 2021 se reporta(n)1 taller dirigido a los sectores productivos, el cual corresponde a:
1)Taller Medición de humedad en granos: revisión de fundamentos, bases y antecedentes para el marco legal y el control metrológico
Avance en gestión:
 se llevó a cabo el "Taller Medición de humedad en granos: revisión de fundamentos, bases y antecedentes para el marco legal y el control metrológico", el cual se diseño e impartió en el Marco del Proyecto ColombiaMide con la colaboración de los expertos Ramiro Blasco y Javier García de INTI. Las fechas de realización fueron entre el 2021-10-11 a 2021-10-15.
</t>
    </r>
    <r>
      <rPr>
        <b/>
        <u/>
        <sz val="9"/>
        <color rgb="FF000000"/>
        <rFont val="Calibri"/>
        <family val="2"/>
      </rPr>
      <t>Observaciones:</t>
    </r>
    <r>
      <rPr>
        <u/>
        <sz val="9"/>
        <color rgb="FF000000"/>
        <rFont val="Calibri"/>
        <family val="2"/>
      </rPr>
      <t xml:space="preserve">
Ninguna 
</t>
    </r>
    <r>
      <rPr>
        <b/>
        <u/>
        <sz val="9"/>
        <color rgb="FF000000"/>
        <rFont val="Calibri"/>
        <family val="2"/>
      </rPr>
      <t>Soportes:</t>
    </r>
    <r>
      <rPr>
        <u/>
        <sz val="9"/>
        <color rgb="FF000000"/>
        <rFont val="Calibri"/>
        <family val="2"/>
      </rPr>
      <t xml:space="preserve">
Se relacionan a continuación los soportes de los avances para este mes:
1)Lista de asistencias taller 
2)Temario Taller Medición de humedad en granos
3) Seguimiento Taller Medición de humedad en granos</t>
    </r>
  </si>
  <si>
    <r>
      <rPr>
        <sz val="9"/>
        <color rgb="FF000000"/>
        <rFont val="Calibri"/>
        <family val="2"/>
      </rPr>
      <t xml:space="preserve">SSM:
Para el mes de noviembre de 2021 se reporta un (1) taller:
En el marco de las actividades de la RCM, se realizó el taller "Taller práctico de validación de métodos" al cual participaron 10 entidades, pero para el reporte se contabilizan solo ocho (8) laboratorios, de los cuales cuatro (4) laboratorios son acreditados y cuatro (4) no acreditados (cuadernillo territorial).
Los dos (2) laboratorios que no se contabilizan este mes, es porque ya fueron reportados en el taller "Estadística en el laboratorio y estimación de incertidumbre" realizado el mes de junio, estos son:
1. Laboratorio de investigación
2. Micotox
Soportes: Se relacionan a continuación los soportes de los avances para este mes: 
1. Lista de asistencia taller práctico de validaciones
2. Evaluación eventos RCM – SMQB
3. PPT-Prácticas ICP-MS
4. PPT-Validación 1.1
5. PPT-Validación 1.2
6. PPT-Validación 1.3
</t>
    </r>
    <r>
      <rPr>
        <b/>
        <i/>
        <sz val="9"/>
        <color rgb="FF000000"/>
        <rFont val="Calibri"/>
        <family val="2"/>
      </rPr>
      <t xml:space="preserve">SMF </t>
    </r>
    <r>
      <rPr>
        <sz val="9"/>
        <color rgb="FF000000"/>
        <rFont val="Calibri"/>
        <family val="2"/>
      </rPr>
      <t xml:space="preserve">
</t>
    </r>
    <r>
      <rPr>
        <b/>
        <i/>
        <sz val="9"/>
        <color rgb="FF000000"/>
        <rFont val="Calibri"/>
        <family val="2"/>
      </rPr>
      <t>(Avance en cuantitativo)</t>
    </r>
    <r>
      <rPr>
        <sz val="9"/>
        <color rgb="FF000000"/>
        <rFont val="Calibri"/>
        <family val="2"/>
      </rPr>
      <t xml:space="preserve">: 2
Para noviembre de 2021 se reporta(n) 2 Talleres dirigidos a la RCM en metrología física correspondientes a: 
- Taller 2 SMF: "Calibración de Instrumentos de Pesaje de Funcionamiento Automático, (Seleccionadoras Ponderales) " que se llevó a cabo el 9 de noviembre de forma virtual en la magnitud de masa 
- Taller 1 metrología de Medición de humedad en granos: revisión de fundamentos, bases y antecedentes para el marco legal y el control metrológico 
</t>
    </r>
    <r>
      <rPr>
        <b/>
        <sz val="9"/>
        <color rgb="FF000000"/>
        <rFont val="Calibri"/>
        <family val="2"/>
      </rPr>
      <t xml:space="preserve">Observación: </t>
    </r>
    <r>
      <rPr>
        <sz val="9"/>
        <color rgb="FF000000"/>
        <rFont val="Calibri"/>
        <family val="2"/>
      </rPr>
      <t xml:space="preserve">Ninguna
</t>
    </r>
    <r>
      <rPr>
        <b/>
        <sz val="9"/>
        <color rgb="FF000000"/>
        <rFont val="Calibri"/>
        <family val="2"/>
      </rPr>
      <t xml:space="preserve">Soportes:
</t>
    </r>
    <r>
      <rPr>
        <sz val="9"/>
        <color rgb="FF000000"/>
        <rFont val="Calibri"/>
        <family val="2"/>
      </rPr>
      <t xml:space="preserve">1. Presentación talleres 1 y 2
2. Listas de asistencia talleres 1 y 2
</t>
    </r>
  </si>
  <si>
    <t>SSMRC
Para el mes de diciembre no se realizaron talleres que puedan impactar el indicador.
SMF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SMQB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3) xxxxxxx
3) xxxxxxx</t>
  </si>
  <si>
    <t>Se han reportado nueve (9) talleres dirigidos a los sectores productivos (con participación de los laboratorios acreditados) en las regiones para la transferencia de conocimiento en metrología realizados.
T1:
(1) Marzo: Se realizó el taller "Estimación de incertidumbre y empleo de R" al cual asistieron al menos al 75% del taller un total de 19 laboratorios del país. De estos 19 laboratorios, 10 fueron laboratorios acreditados.
(2) Abril: Se realizó el taller "Fortalecimiento de los Laboratorios Nacionales: Medición de Residuos de Plaguicidas en Alimentos"
(3) Abril: Se realizó el taller "Fortalecimiento de los Laboratorios Nacionales: Medición de Cadmio en Cacao"
T2:
(4) Junio: Se realizó el taller "Estadística en el laboratorio y estimación de incertidumbre", con el apoyo de la ONUDI, y que contó con la participación de 488 personas de 153 laboratorios nacionales y extranjeros, de los cuales once (11) son acreditados. 
(5) Julio: Se realizó el taller "Ensayos de Aptitud como herramienta de mejora para los laboratorios", en el marco de la Red Colombiana de Metrología, en donde participaron un total de 13 laboratorios de los cuales 9 son laboratorios acreditados.
T3:
(6) Octubre: Se llevó a cabo el "Taller Medición de humedad en granos: revisión de fundamentos, bases y antecedentes para el marco legal y el control metrológico", el cual se diseño e impartió en el Marco del Proyecto ColombiaMide con la colaboración de los expertos Ramiro Blasco y Javier García de INTI. Las fechas de realización fueron entre el 2021-10-11 a 2021-10-15.
(7) Noviembre: Se realizó el taller "Taller práctico de validación de métodos" al cual participaron 10 entidades, pero para el reporte se contabilizan solo ocho (8) laboratorios, de los cuales cuatro (4) laboratorios son acreditados y cuatro (4) no acreditados (cuadernillo territorial).
(8) Noviembre: Se llevó a cavo taller de "Calibración de Instrumentos de Pesaje de Funcionamiento Automático, (Seleccionadoras Ponderales) " que se llevó a cabo el 9 de noviembre de forma virtual en la magnitud de masa 
(9) Noviembre: Se llevó a cabo taller de "metrología de Medición de humedad en granos: revisión de fundamentos, bases y antecedentes para el marco legal y el control metrológico".</t>
  </si>
  <si>
    <t>SSMRC
Se socializa a los laboratorios (Mipymes) el Programa de Atención a Necesidades Metrológicas -PANM-
Evidencias:
Presentación
Lista de asistencia
El reporte de este 45% (85% acumulado) corresponde al porcentaje acumulado (65%) del Hito 3, de la actividad 1.3, del CONPES 3957.
Actividad: 1.3. Diseñar e implementar un programa nacional de asistencia técnica y transferencia de conocimiento
Hito 1: Hacer un análisis comparativo con programas parecidos en otros paises = 15 %.
Acumulado 2019: 15%
Hito 2: Formular el programa para mipymes = 30%.
Acumulado 2020: 45%
Hito 3: Socialización y ajuste del programa entre mipymes = 20%.
Acumulado 2021: 65%
Hito 4: Implementación de un programa piloto =10%
Acumulado 2022: 75%
Hito 5: Implementación del programa de asistencia técnica = 25%.
Acumulado 2023: 100%</t>
  </si>
  <si>
    <t>El documento: Plan de trabajo del Programa de Atención a las Necesidades Metrológicas para las Mipymes (PANM), se encuentra en comentarios a nivel interno</t>
  </si>
  <si>
    <t>El Plan de trabajo del Programa de Atención a las Necesidades Metrológicas para las Mipymes (PANM) elaborado, se encuentra en revisión por la subdirectora a partir de los comentarios remitidos por parte de las áreas técnicas del INM</t>
  </si>
  <si>
    <t>Se encuentra en ajustes, de acuerdo con los comentarios de la Dirección General del INM</t>
  </si>
  <si>
    <t>A nivel directivo se están realizando acercamientos con la Dirección de Regulación del MinComercio para evaluar propuesta de trabajar de la mano con Colombia Productiva. por ello, se realizó una reunión el 7 de abril de 2021, donde se conoció la experiencia del Programa de Colombia Productiva en el apoyo a Mipymes para mejorar sus procesos de calidad. Se plantearon los posibles procesos de articulación:
1. Colombia Productiva espera avanzar en la estructuración del proyecto agroalimentario con el Ministerio de Agricultura y Desarrollo Rural; así como en la estrategia de financiación que se adelanta con el Fondo de Abu Dhabi. 
2. Se observó como ventana de oportunidad, un acercamiento entre el Programa de Colombia Productiva y el INM, con el fin de avanzar en un proceso de revisión o planeación de procesos de asistencia técnica para Mipymes, teniendo en cuenta aspectos metrológicos.</t>
  </si>
  <si>
    <t>Se realizó reunión con Colombia Productiva para revisar mecanismos de trabajo conjunto para apoyar Mipymes. Se identificó un esquema probable de trabajo a partir de recursos ejecutados por medio de convocatorias que deberá ser presentado y aprobado por la Dirección de Regulación de Mincit.</t>
  </si>
  <si>
    <t>Se realizó reunión con la Dirección de Regulación del MinComercio para presentar una propuesta de trabajo sobre el Programa de Asistencia Técnica en Metrología y Normalización, en la cual se indicaron los beneficios de la ejecución del programa con apoyo de un tercero, para lograr el fortalecimiento de competencias técnicas en MiPymes y laboratorios, con el fin de mejorar sus capacidades de medición e impulsar la competitividad de los sectores productivos.</t>
  </si>
  <si>
    <t>Se elabora estrucura de presentación para nueva propuesta a la Dirección General
Evidencia: 
-PANM 2021 07 11</t>
  </si>
  <si>
    <r>
      <rPr>
        <sz val="9"/>
        <color rgb="FF000000"/>
        <rFont val="Calibri"/>
        <family val="2"/>
      </rPr>
      <t xml:space="preserve">Se realiza a la Dirección General la presentación de la nueva propuesta del programa 
</t>
    </r>
    <r>
      <rPr>
        <b/>
        <i/>
        <sz val="9"/>
        <color rgb="FF000000"/>
        <rFont val="Calibri"/>
        <family val="2"/>
      </rPr>
      <t>Evidencia:</t>
    </r>
    <r>
      <rPr>
        <sz val="9"/>
        <color rgb="FF000000"/>
        <rFont val="Calibri"/>
        <family val="2"/>
      </rPr>
      <t xml:space="preserve">
-Presentación PANM 2021-08-05</t>
    </r>
  </si>
  <si>
    <t>Se realiza presentación a la Oficina Asesora de Planeación y a las personas  designadas para contextualizarlas sobre el Programa de Asistencia a Necesidades Metrológicas y evaluar puntos como la financiación con el DNP.
Evidencia:
-Correo INM- Presentación Mipymes-OAP</t>
  </si>
  <si>
    <t>SSMRC:
Para el mes de octubre de 2021, no se realiza ningpun tipo de avance para ser reportado al indicador.
Observación:
Por favor ajustar el reporte realizado en mes de septiembre para los avances:
Caulitativo: Avance del 6% que corresponde a los reportes realizados de enero a la fecha,
De esta manera a 30 de septiembre se lleva un porcentaje total del 8%, teniendo en cuenta el reporte del 2% realizado en el mes de mayo de 2021 y rl 6% de septiembre.</t>
  </si>
  <si>
    <t>SSMRC
Se remite a la encargada del convenio con Minciencias la presentación con el ajuste final al programa para que sea presentado en el comité técnico
Evidencias: 
Presentación y correo electrónico</t>
  </si>
  <si>
    <t xml:space="preserve">SSMRC
Se socializa a los laboratorios (Mipymes) el Programa de Atención a Necesidades Metrológicas -PANM-
Evidencias:
Presentación
Lista de asistencia 
El reporte de este 45% (85% acumulado) corresponde al porcentaje acumulado (65%) del Hito 3, de la actividad 1.3, del CONPES 3957.
Actividad: 1.3. Diseñar e implementar un programa nacional de asistencia técnica y transferencia de conocimiento 
Hito 1: Hacer un análisis comparativo con programas parecidos en otros paises = 15 %. 
Acumulado 2019: 15% 
Hito 2: Formular el programa para mipymes = 30%. 
Acumulado 2020: 45% 
Hito 3: Socialización y ajuste del programa entre mipymes = 20%. 
Acumulado 2021: 65% 
Hito 4: Implementación de un programa piloto =10% 
Acumulado 2022: 75% 
Hito 5: Implementación del programa de asistencia técnica = 25%. 
Acumulado 2023: 100%
</t>
  </si>
  <si>
    <t xml:space="preserve">SSMRC
Se socializa a los laboratorios (Mipymes) el Programa de Atención a Necesidades Metrológicas -PANM-
Evidencias:
Presentación
Lista de asistencia
El reporte de este 45% (85% acumulado) corresponde al porcentaje acumulado (65%) del Hito 3, de la actividad 1.3, del CONPES 3957.
Actividad: 1.3. Diseñar e implementar un programa nacional de asistencia técnica y transferencia de conocimiento
Hito 1: Hacer un análisis comparativo con programas parecidos en otros paises = 15 %.
Acumulado 2019: 15%
Hito 2: Formular el programa para mipymes = 30%.
Acumulado 2020: 45%
Hito 3: Socialización y ajuste del programa entre mipymes = 20%.
Acumulado 2021: 65%
Hito 4: Implementación de un programa piloto =10%
Acumulado 2022: 75%
Hito 5: Implementación del programa de asistencia técnica = 25%.
Acumulado 2023: 100%
</t>
  </si>
  <si>
    <t>T2 (Junio):
1) Se realizó el lanzamiento del Material de Referencia Certificado (MRC) de Plomo. Su Certificado y Hoja de Seguridad fueron publicados en la página web del INM, bajo el código/lote: INM-023-1 210302</t>
  </si>
  <si>
    <t>Se realizó la programación de la producción de los materiales de referencia nuevos en: calibrante en plomo, mercurio en peces y clorpirifos.</t>
  </si>
  <si>
    <t>Se elaboró el plan de producción y se realizó la revisión de la documentación asociada al proceso de preparación del material de referencia de calibrante en plomo. Posteriormente, el plan se presentó y aprobó ante Mesa Técnico Científica de la Subdirección. Finalmente, se realizó verificación y alistamiento de los equipos y materiales requeridos para la preparación de MR.</t>
  </si>
  <si>
    <t>Se realizó la preparación del material de referencia de calibrante de plomo. Se entrega como soporte “Informe de preparación: material de referencia calibrante de Pb en ácido nítrico al 2% INM-023-1 Lote 210302”, el cual es un documento parcial, dado que posterior a la preparación de material se deben realizar las mediciones para certificar el valor de la propiedad del material, por ello, aún no se da un valor en avance cuantitativo .</t>
  </si>
  <si>
    <t>Se realizó la evaluación de la homogeneidad del material de Plomo mediante la técnica de medición de absorción atómica en modo llama. Durante las mediciones se observaron tendencias en los resultados, por lo que se realizará nuevamente el estudio en el siguiente mes. 
Se adjunta soporte con los datos obtenidos en la primera evaluación de homogeneidad del material de Plomo.</t>
  </si>
  <si>
    <t>Se espera reportar en junio la certificación del material de referencia de calibrante de Plomo en ácido nítrico al 2%.</t>
  </si>
  <si>
    <t>Se realizó el lanzamiento del Material de Referencia Certificado (MRC) de Plomo. Su Certificado y Hoja de Seguridad fueron publicados en la página web del INM, bajo el código/lote: INM-023-1 210302</t>
  </si>
  <si>
    <t>No se reportaron actividades relacionadas con este indicador durante el mes de julio.</t>
  </si>
  <si>
    <t>Se cumplió la meta en el mes de junio de 2021</t>
  </si>
  <si>
    <t>SMQB
(Avance en cuantitativo): 0
Para octubre de 2021 se reporta(n) (número) 0
Avance en gestión: Se cumplio la meta en mes de junio de 2021
(SSMRC-SMF-SMQB)
(Avance en cuantitativo):
Para (mes) de 2021 se reporta(n) (número) xxxxxxxxx:
1) xxxxxxxxx
2) xxxxxxxxx
3) xxxxxxxxx
4) xxxxxxxxx
5) xxxxxxxxx
Avance en gestión:
(Describir brevemente los avances y logros de la gestión del mes, independientemente del avance en magnitud)
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
Observaciones:
xxxxxxxxxxxxxxxxxxxxxxxxxxxxxxxxxxxxxxxxxxxxxxxxxxxxxxxxxxxxxxxxxxxxxxxxxxxxxxxxxxxxxxxxxxxxxxxxxxxxxxxxxxxxxxxxxxxxxxxx
xxxxxxxxxxxxxxxxxxxxxxxxxxxxxxxxxxxxxxxxxxxxxxxxxxxxxxxxxxxxxxxxxxxxxxxxxxxxxxxxxxxxxxxxxxxxxxxxxxxxxxxxxxxxxxxxxxxxxxxxxxxx
Soportes:
Se relacionan a continuación los soportes de los avances para este mes:
(Enumerar los soportes que se relacionan en el link Drive)
1) xxxxxxxx
2) xxxxxxxxx
3) xxxxxxxxx
4) xxxxxxxxx
5) xxxxxxxxx</t>
  </si>
  <si>
    <t>"SMQB
(Avance en cuantitativo): 0
Para noviembre de 2021 se reporta(n) (número) 0
Avance en gestión: Se cumplió la meta en mes de junio de 2021</t>
  </si>
  <si>
    <t>T4 (Octubre):
1) Curso de Humedad en Granos: Este curso ha completado todas las etapas de rediseño, teniendo como resultado los siguientes entregables: diseño metodológico, secuencia didáctica, presentaciones, actividades y guía de aprendizaje.</t>
  </si>
  <si>
    <t>En el mes de enero se publicó la programación de capacitaciones en metrología para la vigencia 2021, y se contrataron los profesionales para continuar con el desarrollo de los nuevos cursos en modalidad presencial remota.</t>
  </si>
  <si>
    <t>Se inició el desarrollo de las capacitaciones programadas con la de Metrología Básica del 15 al 19 de febrero con la asistencia de 2 participantes externos y 5 internos.
Se desarrollaron dos reuniones con los expertos responsables del Curso de Conceptos y Fundamentos en Metrología para iniciar el cronograma de trabajo para la virtualización del mismo y con los expertos del segundo curso de el SMF (Humedad en Granos) cual se encuentra en proceso de contratación 
Se realizo Propuesta para Informe de Sistematización frente a la elaboración y rediseño de los cursos especializados de metrología básica e incertidumbre en el marco del proyecto de Colombia Mide. Soporte. Para el rediseño del curso de temperatura y humedad en el marco del proyecto de Colombia mide, se realizó una reunión con la coordinación del Proyecto UE, el experto Edgar Méndez, y la Subdirección de Física y el Laboratorio.</t>
  </si>
  <si>
    <t>Se continuó con el desarrollo de la programación de capacitaciones en Metrología en modalidad virtual remota con los cursos de Estadística Básica del 8 al 12 y el de Metrología Básica del 15 al 19 de marzo. Se cuenta con el cronograma de actividades para la virtualización del curso de Conceptos y Fundamentos en Metrología, y el desarrollo del nuevo curso especializado de Metrología de Humedad en Granos dirigido a la Unión Europea. Finalmente, durante el mes de marzo se aprobaron y formalizaron los términos de referencia para la contratación del experto Enrique Martines de CENAM y se tuvo la primera reunión de trabajo donde se socializaron los compromisos adquiridos, el plan de trabajo y la metodología para la prestación del curso.</t>
  </si>
  <si>
    <t>Para el diseño del Curso e-learning: Conceptos y fundamentos en Metrología se han definido estrategias de aprendizaje de acuerdo a la metodología ADDIE y se validaron las posibilidades de diseño de actividades proporcionadas por Learndash, plugin implementado para la plataforma LMS.
Para el curso en desarrollo de "Metrología de humedad en granos" Se han realizado 5 reuniones semanales con los expertos internacionales de CENAM para evaluar el avance de la producción de materiales. El curso está programado para realizarse a partir del 2021-05-31. Ya se tiene lista la plataforma de Google Classroom, al igual que el "Proceso de Diseño" de la matriz de "Diseño Metodológico".</t>
  </si>
  <si>
    <t>Para el curso "Humedad en granos", se desarrolló el material del segundo modulo "Medición de contenido de humedad-Cacao" el cual será impartido por el CENAM de Méxíco, Así mismo, se realizaron reuniones de avance donde se estableció cómo se impartirá el curso, y se revisó y actualizó el contenido de las presentaciones.
De otra parte, en el diseño del Curso E-learning "Conceptos y fundamentos en Metrología", se ajustaron los contenidos y secuencia de los mismos con el fin de avanzar en las adaptaciones virtuales, de acuerdo a la plataforma leardash.</t>
  </si>
  <si>
    <t>Durante el mes de junio se apoyó al CENAM de México en el desarrollo del material para el curso especializado en "Medición de Contenido de Humedad - Cacao".
Adicionalmente, se realizaron avances en el diseño de los cursos en "Humedad en Granos" y "Conceptos y fundamentos en Metrología" (e-learning), y en el rediseño la Capacitación "Norma ISO/IEC 17025:2017", en términos de secuencia didáctica, estrategias pedagógicas, recursos audiovisuales y estrategia de evaluación.</t>
  </si>
  <si>
    <t>El curso Especializado de "Humedad en Granos" se realizó del 2021-06-21 al 2021-07-02. Actualmente se está trabajando en el proceso de consolidación del Informe de Sistematización y la Guía para la Determinación de Contenido de Humedad en Granos y Cereales. Adicionalmente se ha hecho una re-estructuración del material existente del curso "Norma ISO/IEC 17025"; y se está haciendo la corrección de presentaciones, actividades, guías y secuencia didáctica del curso "Conceptos y fundamentos en Metrología".</t>
  </si>
  <si>
    <r>
      <rPr>
        <sz val="9"/>
        <color rgb="FF000000"/>
        <rFont val="Calibri"/>
        <family val="2"/>
      </rPr>
      <t xml:space="preserve">El diseño del curso "Humedad en Granos" ha completado las etapas de: diseño metodológico, secuencia didáctica, actividades, presentaciones y actualmente se está desarrollando la guía de aprendizaje. Se adjunta el Informe de diseño realizado por el GSM.
Para el rediseño del curso Norma ISO/IEC 17025 se finalizó el diseño metodológico y las secuencias didácticas de los módulos 1, 2 y 3. Actualmente se están desarrollando las actividades correspondientes a cada uno de los módulos. 
Fechas de reuniones: 2021-08-04, 2021-08-09 ,2021-08-11,  2021-08-19, 2021-08-25
En el Curso e-learning: Conceptos y fundamentos en Metrología actualmente se está desarrollando el diseño instruccional de cada módulo dónde se plantean las metodologías a implementar, tiempos y estructura del curso dentro de un espacio virtual. Planteamiento e ideación de los materiales de soporte y recursos que incorporen contenido multimedia en varios formatos (por ejemplo, audio, videos, capturas de pantalla, gamificación, escenarios, juego de roles). 
Fechas de reuniones 2021-08-03, 2021-08-04, 2021-08-11, 2021-08-03, 2021-08-18, 2021-08-25, 2021-08-27
</t>
    </r>
    <r>
      <rPr>
        <b/>
        <i/>
        <sz val="9"/>
        <color rgb="FF000000"/>
        <rFont val="Calibri"/>
        <family val="2"/>
      </rPr>
      <t>Evidencia:</t>
    </r>
    <r>
      <rPr>
        <sz val="9"/>
        <color rgb="FF000000"/>
        <rFont val="Calibri"/>
        <family val="2"/>
      </rPr>
      <t xml:space="preserve">
-Informe diseño curso Húmedad en granos INM 2021
</t>
    </r>
    <r>
      <rPr>
        <b/>
        <sz val="9"/>
        <color rgb="FF000000"/>
        <rFont val="Calibri"/>
        <family val="2"/>
      </rPr>
      <t xml:space="preserve">SMF:  </t>
    </r>
    <r>
      <rPr>
        <sz val="9"/>
        <color rgb="FF000000"/>
        <rFont val="Calibri"/>
        <family val="2"/>
      </rPr>
      <t xml:space="preserve">
1. En el mes de Agosto se obtuvo la retroalimentación del Curso de Humedad en granos. por parte de la Coordinación Nacional del Proyecto ColombiaMide,  el informe de sistematización preliminar elaborado por el experto Enrique Martines, se tiene proyectado recibir una versión corregida del informe en las siguientes semanas para dar entrega de los productos consolidados del curso y finalizar con el entregable.
</t>
    </r>
    <r>
      <rPr>
        <b/>
        <sz val="9"/>
        <color rgb="FF000000"/>
        <rFont val="Calibri"/>
        <family val="2"/>
      </rPr>
      <t>Soporte:</t>
    </r>
    <r>
      <rPr>
        <sz val="9"/>
        <color rgb="FF000000"/>
        <rFont val="Calibri"/>
        <family val="2"/>
      </rPr>
      <t xml:space="preserve"> adjunto correo de la coordinación de ColombiaMide
</t>
    </r>
  </si>
  <si>
    <r>
      <rPr>
        <sz val="9"/>
        <color rgb="FF000000"/>
        <rFont val="Calibri"/>
        <family val="2"/>
      </rPr>
      <t xml:space="preserve">Para el curso de "Humedad en Granos" aun se encuentra en revisión por parte del CENAM la Guía de Aprendizaje.
En el proceso de Rediseño del Curso sobre NORMA ISO/IEC 17025:2017,  se están desarrollando las actividades correspondientes a cada uno de los módulos y se inició el proceso de diseño gráfico del diseño metodológico y las secuencias didácticas.
FECHAS DE REUNIONES  2021-09-09, 2021-09-16 ,2021-09-23
En el Curso e-learning: Conceptos y fundamentos en Metrología actualmente se está desarrollando el diseño html de las actividades con contenido multimedia correspondientes al módulo 1 y módulo 2. 
Fechas de reuniones 2021-08-03, 2021-08-04, 2021-08-11, 2021-08-03, 2021-08-18, 2021-08-25, 2021-08-27
</t>
    </r>
    <r>
      <rPr>
        <b/>
        <sz val="9"/>
        <color rgb="FF000000"/>
        <rFont val="Calibri"/>
        <family val="2"/>
      </rPr>
      <t>EVIDENCIAS</t>
    </r>
    <r>
      <rPr>
        <sz val="9"/>
        <color rgb="FF000000"/>
        <rFont val="Calibri"/>
        <family val="2"/>
      </rPr>
      <t xml:space="preserve">: Relación de actividades - Avance Diseño Metodológico del Curso sobre NORMA ISO/IEC 17025:201 - "Conceptos y Fundamentos en Metrologia - Modalidad Virtual" Avance de estructura
</t>
    </r>
  </si>
  <si>
    <r>
      <rPr>
        <u/>
        <sz val="9"/>
        <color rgb="FF000000"/>
        <rFont val="Calibri"/>
        <family val="2"/>
      </rPr>
      <t xml:space="preserve">SSMRC:
(Avance en cuantitativo):  Para el mes de octubre  de 2021 se reporta un (1) curso terminado
</t>
    </r>
    <r>
      <rPr>
        <b/>
        <u/>
        <sz val="9"/>
        <color rgb="FF000000"/>
        <rFont val="Calibri"/>
        <family val="2"/>
      </rPr>
      <t xml:space="preserve">1. Curso de Humedad en Granos: </t>
    </r>
    <r>
      <rPr>
        <u/>
        <sz val="9"/>
        <color rgb="FF000000"/>
        <rFont val="Calibri"/>
        <family val="2"/>
      </rPr>
      <t xml:space="preserve"> Este curso ha completado todas las etapas de rediseño, teniendo como resultado los siguientes entregables: diseño metodológico, secuencia didáctica, presentaciones, actividades y guía de aprendizaje.
Soportes:
Se relacionan a continuación los soportes del curso terminado:
Ver material completo aquí.👉 </t>
    </r>
    <r>
      <rPr>
        <u/>
        <sz val="9"/>
        <color rgb="FF1155CC"/>
        <rFont val="Calibri"/>
        <family val="2"/>
      </rPr>
      <t xml:space="preserve">https://drive.google.com/drive/folders/1ldYQX-kZYVC_WbLyfRVDlUGKZ_2KyBcv?usp=sharing
</t>
    </r>
    <r>
      <rPr>
        <u/>
        <sz val="9"/>
        <color rgb="FF000000"/>
        <rFont val="Calibri"/>
        <family val="2"/>
      </rPr>
      <t>Observación: Por favor tener en cuenta los soportes relacionados en el link compartido, dado que el drive de SOPORTES no permite ser ajustado.</t>
    </r>
  </si>
  <si>
    <t>SSM: Teniendo en cuenta que en el mes de otubre se reporto el  curso de Humeda en granos, en este mes de noviembre se realiza un alcance a las evidencias relacionadas el cual se encuentra al 100% de ejecución.
Soportes: Se relacionan a continuación los soportes de los avances para este mes: 
(Enumerar los soportes que se relacionan en el link Drive) 
1) Informe diseño curso húmeda en granos INM 2021 final.docx</t>
  </si>
  <si>
    <t>SSMRC
Para el mes de diciembre no sealiza reporte alguno para el indicador, dado que desde la SSM en el mes de octubre se reporto el cumplimiento del curso de húmedad en granos.
SMF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SMQB
(Avance en cuantitativo): xx
Para (mes) de 2021 se reporta(n) (número) 
Avance en gestión: (Describir brevemente los avances y logros de la gestión del mes, independientemente del avance en magnitud) 
xxxxxxxxxxxxxxxx
Observaciones:
xxxxxxxxxxxxxxxxxxxxxxxxxxxxxxxxx
Soportes:
Se relacionan a continuación los soportes de los avances para este mes:
(Enumerar los soportes que se relacionan en el link Drive)
1) xxxxxxxx
2) xxxxxxx
3) xxxxxxx
3) xxxxxxx</t>
  </si>
  <si>
    <t>Para el mes de octubre de 2021 se reporta un (1) curso terminado
1. Curso de Humedad en Granos: Este curso ha completado todas las etapas de rediseño, teniendo como resultado los siguientes entregables: diseño metodológico, secuencia didáctica, presentaciones, actividades y guía de aprendizaje.</t>
  </si>
  <si>
    <t>T4 (Diciembre):
1) Se reporta 1 nuevo servicio de calibración el cual corresponde al nuevo servicio de calibración en dureza.
El nuevo laboratorio de metrología física en Dureza tuvo apertura en el mes de septiembre  y se generó el borrador de la resolución de tasas para la prestación del nuevo servicio de calibración en dureza en el mes de diciembre, la misma fue publicada en enero de 2022.</t>
  </si>
  <si>
    <t>En el mes de enero se inicio la contratación de los profesionales que estarán a cargo del desarrollo del nuevo servicios del laboratorio de Dureza</t>
  </si>
  <si>
    <t>Para el desarrollo del nuevo laboratorio y servicio de calibración en Dureza, en colaboración con ONUDI, se han realizado las siguientes actividades:
- Se adquirieron 7 equipos para el desarrollo del laboratorio.
- Incorporación de 8 equipos por parte del INM.
- Traducción de de 5 normas técnicas en dureza con el objeto de solicitar homologaciones en Colombia 
-Capacitación al personal del laboratorio en el manejo y operación de algunos equipos</t>
  </si>
  <si>
    <t>Se realizó con ONUDI suscripción a SECOP con el fin de llevar a cabo la recepción de donación al INM de 45 placas de Dureza como equipos que permitirán el desarrollo del nuevo laboratorio de Dureza para la prestación de servicios de calibración.</t>
  </si>
  <si>
    <t>Se recibio las 45 Placas patrón de dureza, en escalas Rockwell, Brinell y Vickers, de las cuales 5 no fueron entregadas a satisfación de acuerdo a la necesidad. 
Así mismo, el nuevo laboratorio de Densidad solicitó a la Coordinación de la Unidad Sectorial de Normalización (USN), el inicio de la adopción en Colombia de normas ISO de dureza en cauchos vulcanizados y termoplásticos, que permita el desarrollo de documentos que permita el establecimiento del nuevo laboratorio. Las normas son:
- ISO 48-1:2018 (Primera edición) Rubber, vulcanized or thermoplastic — Determination of hardness—
- ISO 48-4:2018 (Primera edición) Rubber, vulcanized or thermoplastic — Determination of hardness—
- ISO 48-9 Part 9: Calibration and verification of hardness testers
Para el nuevo servicio de medidores de velocidad se elaboro Primer borrador de Formato de Diseño y Desarrollo</t>
  </si>
  <si>
    <t>Para el nuevo servicio de calibración en Dureza se presentan los siguientes avances:
1. Reubicación y distribución de equipos a una nueva área, antes ocupada por el Laboratorio de Fuerza.
2. En la reunión virtual de la Unidad Sectorial de Normalización (USN), se sustentó el inicio de normalización en Dureza para la adopción en Colombia de normas ISO de dureza, en cauchos vulcanizados y termoplásticos.
3. Realización de calibración en la magnitud de Longitud, para los equipos: microscopio de medición y reglillas micrométricas y, de 3 equipos auxiliares que permita la apertura del servicio.
Para el servicio medidores de velocidad, se realizó la primera versión del procedimiento para la calibración de cinemómetros.
Para el servicio de calibración de flujo de gas, se instaló el nuevo sensor de temperatura y humedad a la entrada de aire del patrón tipo campana-pistón, para la reanudación de las acciones de entrenamiento y caracterización del sistema de medición del patrón.</t>
  </si>
  <si>
    <t>Respecto al nuevo servicio de Calibración en Dureza, durante el mes de junio se adelantaron reuniones técnicas donde fueron revisadas las traducciones realizadas por el Laboratorio de dureza a 6 normas ISO requeridas.
Además se realizó presentación de avances del proyecto “Desarrollo de las capacidades de medición y calibración (CMC) en la magnitud de dureza en el INM para la diseminación de la trazabilidad metrológica de las unidades de dureza en Colombia” 
Frente al servicio "Medidores de Velocidad", se adelantó la Ficha Técnica Diseño de Nuevo Producto o Servicio.</t>
  </si>
  <si>
    <t>Durante el mes de julio, para el nuevo servicio de calibración en Dureza se cargaron evidencias al aplicativo ISolución formato de Diseño y Desarrollo, de acuerdo a las observaciones de la MTTC 2021-04-26, y se realizó reunión el día 14 de Julio para el levantamiento y revisión de información.
Frente al  servicio medidores de velocidad, se avanzó con la propuesta de oferta y desarrollo V4; se consultó con la a la Agencia Nacional de Seguridad Vial con el fin de caracterizar información de la tecnología instalada en el país  a través de la base de datos de los Organismos o Autoridades de Tránsito del país. Evidencia: A08F016Fichatecnicadiseoydesarrollo-Velocidad v4 ; 20210730 - propuesta correo ANSV (Correo)</t>
  </si>
  <si>
    <r>
      <rPr>
        <b/>
        <sz val="9"/>
        <color rgb="FF000000"/>
        <rFont val="Calibri"/>
        <family val="2"/>
      </rPr>
      <t>SMF
1. Nuevo servicio en el laboraotorio de dureza</t>
    </r>
    <r>
      <rPr>
        <sz val="9"/>
        <color rgb="FF000000"/>
        <rFont val="Calibri"/>
        <family val="2"/>
      </rPr>
      <t xml:space="preserve">
Sesiones virtuales de trabajo con el fin de consolidar o trabajar en aspectos realizacionados con el nuevo servicio de calibración, en este caso el laboratorio en dureza, estas sesiones fueron con los siguentes fines: 
-Realizar cronograma de actividades y revisión de requisitos ISO17025 para el SIG del laboratorio de dureza.
-Sesiones virtuales con el fin de la revisión de los formatos para la competencia y plan de entrenamiento del personal del laboratorio.
-Sesiones virtuales con el fin de dar la presentación y avance Lab. Dureza 
-Sesion virtua con el fin de concertar visita tecnica con la empresa ICCLAB laborartorio de calibraciones acreditado para la calibración de durometros Shore A.
Sesión virtual con personal del lab. dureza y Calidad SMF para la revisión de requisitos apertura de servicio – Laboratorio de dureza.
- Sesión virtua con ONUDI-Promotion con INM: Dirección General, Secretaria, SMF, Comunicaciones, SSM, con el fin de conocer el estado de avance del proyecto de dureza y concertar fechas de presentación del laboratorio y fijar compromisos.
- Sesión virtual  para la revisión y actualización de la ficha de diseño y desarrollo de nuevos servicios
- Elaboración y revisión de la siguiente documentación asociada a los servicios del
laboratorio.
</t>
    </r>
    <r>
      <rPr>
        <b/>
        <sz val="9"/>
        <color rgb="FF000000"/>
        <rFont val="Calibri"/>
        <family val="2"/>
      </rPr>
      <t>Soporte:</t>
    </r>
    <r>
      <rPr>
        <sz val="9"/>
        <color rgb="FF000000"/>
        <rFont val="Calibri"/>
        <family val="2"/>
      </rPr>
      <t xml:space="preserve">  1. Informe de actividades 2. Ficha tecnica diseño y desarrollo ajustada ajustada.
</t>
    </r>
    <r>
      <rPr>
        <b/>
        <sz val="9"/>
        <color rgb="FF000000"/>
        <rFont val="Calibri"/>
        <family val="2"/>
      </rPr>
      <t>2  Nuevos servicios de Medidores de Velocidad</t>
    </r>
    <r>
      <rPr>
        <sz val="9"/>
        <color rgb="FF000000"/>
        <rFont val="Calibri"/>
        <family val="2"/>
      </rPr>
      <t xml:space="preserve">
- Actualización de propuesta de correo para contactar a la Agencia Nacional de Seguridad Vial con el fin de caracterizar información de la tecnología instalada en el país
   a través de la base de datos de los Organismos o Autoridades de Tránsito del país.
- Tercera versión del procedimiento para la calibración de mediciones de velocidad.
- Primera versión de la hoja de cálculo asociada a la estimación de incertidumbre para mediciones de velocidad..
 </t>
    </r>
  </si>
  <si>
    <t>el personal de laboratorio de dureza realizó visita técnica al laboratorio ICCLAB LTDA con el fin de conocer las instalaciones, condiciones e infraestructura necesaria de un laboratorio de calibración de dureza adicional se atestiguo la calibración de un durómetro Shore A, se genera el informe técnico “INFORME VISITA  TÉCNICA EMPRESA ICCLAB LTDA” con fecha de 2021-09-03
Asi mismo, se  apoyó al taller de manufactura del INM para el diseño de accesorios junto con el y soporte  para la calibración de durómetros Shore
Por último se realizaron Pruebas piloto para la calibración de durómetros Shore A y D y Penetradores esféricos</t>
  </si>
  <si>
    <r>
      <rPr>
        <b/>
        <i/>
        <u/>
        <sz val="9"/>
        <color rgb="FF000000"/>
        <rFont val="Calibri"/>
        <family val="2"/>
      </rPr>
      <t>SMF</t>
    </r>
    <r>
      <rPr>
        <u/>
        <sz val="9"/>
        <color rgb="FF000000"/>
        <rFont val="Calibri"/>
        <family val="2"/>
      </rPr>
      <t xml:space="preserve">
</t>
    </r>
    <r>
      <rPr>
        <b/>
        <u/>
        <sz val="9"/>
        <color rgb="FF000000"/>
        <rFont val="Calibri"/>
        <family val="2"/>
      </rPr>
      <t>Avance en gestión:</t>
    </r>
    <r>
      <rPr>
        <u/>
        <sz val="9"/>
        <color rgb="FF000000"/>
        <rFont val="Calibri"/>
        <family val="2"/>
      </rPr>
      <t xml:space="preserve">
1. Durante el mes se realizó lanzamiento público del laboratorio de dureza con la participación del Ministerio de Industria y comercio, ONUDI – KOICA, INM y sectores interesados de la industria automotriz principalmente. Se realizó visita presencial e inauguración en las instalaciones del laboratorio de dureza y sesión virtual del Webinar “Presentación de necesidades del sector y de las nuevas capacidades del instituto Nacional de Metrología INM”
2. Se inicio con la revisión y establecimiento de las tasas del laboratorio de Dureza para la vigencia 2022 frente a los servicios de calibración a prestar 
3. Elaboración, revisión y aprobación de documentación del SIG del laboratorio de dureza
</t>
    </r>
    <r>
      <rPr>
        <b/>
        <u/>
        <sz val="9"/>
        <color rgb="FF000000"/>
        <rFont val="Calibri"/>
        <family val="2"/>
      </rPr>
      <t>Observaciones:</t>
    </r>
    <r>
      <rPr>
        <u/>
        <sz val="9"/>
        <color rgb="FF000000"/>
        <rFont val="Calibri"/>
        <family val="2"/>
      </rPr>
      <t xml:space="preserve">
Ninguna 
</t>
    </r>
    <r>
      <rPr>
        <b/>
        <u/>
        <sz val="9"/>
        <color rgb="FF000000"/>
        <rFont val="Calibri"/>
        <family val="2"/>
      </rPr>
      <t>Soportes:</t>
    </r>
    <r>
      <rPr>
        <u/>
        <sz val="9"/>
        <color rgb="FF000000"/>
        <rFont val="Calibri"/>
        <family val="2"/>
      </rPr>
      <t xml:space="preserve">
Se relacionan a continuación los soportes de los avances para este mes: 
1) Inaguración del laboratorio de dureza
2) Documento preliminar establecimiento tasas
3) Listado de documentos aprobados y publicados en ISOLUCION</t>
    </r>
  </si>
  <si>
    <r>
      <rPr>
        <b/>
        <sz val="9"/>
        <color rgb="FF000000"/>
        <rFont val="Calibri"/>
        <family val="2"/>
      </rPr>
      <t xml:space="preserve">SMF </t>
    </r>
    <r>
      <rPr>
        <sz val="9"/>
        <color rgb="FF000000"/>
        <rFont val="Calibri"/>
        <family val="2"/>
      </rPr>
      <t xml:space="preserve">
</t>
    </r>
    <r>
      <rPr>
        <b/>
        <sz val="9"/>
        <color rgb="FF000000"/>
        <rFont val="Calibri"/>
        <family val="2"/>
      </rPr>
      <t xml:space="preserve">Avance en gestión: </t>
    </r>
    <r>
      <rPr>
        <sz val="9"/>
        <color rgb="FF000000"/>
        <rFont val="Calibri"/>
        <family val="2"/>
      </rPr>
      <t xml:space="preserve">
Para el mes de noviembre se llevaron a cabo reuniones de desarrollo de capacitación a funcionarios del laboratorio, desarrollo de documentos del laboratorios para el Sistema integrado de gestión y gestión del cambio del laboratorio 
</t>
    </r>
    <r>
      <rPr>
        <b/>
        <sz val="9"/>
        <color rgb="FF000000"/>
        <rFont val="Calibri"/>
        <family val="2"/>
      </rPr>
      <t xml:space="preserve">Observaciones: </t>
    </r>
    <r>
      <rPr>
        <sz val="9"/>
        <color rgb="FF000000"/>
        <rFont val="Calibri"/>
        <family val="2"/>
      </rPr>
      <t xml:space="preserve">ninguna 
</t>
    </r>
    <r>
      <rPr>
        <b/>
        <sz val="9"/>
        <color rgb="FF000000"/>
        <rFont val="Calibri"/>
        <family val="2"/>
      </rPr>
      <t xml:space="preserve">Soportes: </t>
    </r>
    <r>
      <rPr>
        <sz val="9"/>
        <color rgb="FF000000"/>
        <rFont val="Calibri"/>
        <family val="2"/>
      </rPr>
      <t xml:space="preserve">Informe con print de pantalla de las reuniones que se llevarón a cabo </t>
    </r>
  </si>
  <si>
    <t xml:space="preserve">
SMF
(Avance en cuantitativo): 1
Para (mes) de diciembre de 2021 se reporta 1 nuevo servicio de calibración el cual corresponde al nuevo servicio de calibración en dureza 
Avance en gestión: El nuevo laboratorio de metrología física en Dureza tuvo apertura en el mes de septiembre  y se genero el borrador de la resoluci´+on de tasas para la prestación del nuevo servicio de calibración en dureza en el mes de diciembre, la misma fue publicada en enero de 2022 y en la presente vigencia se prestará el servicio de calibración
Observaciones:
Ninguna 
Soportes:
Se relacionan a continuación los soportes de los avances para este mes
1) Resolución de tasas
</t>
  </si>
  <si>
    <t xml:space="preserve">
SMF
Avance en cuantitativo: 1
Para diciembre de 2021 se reporta 1 nuevo servicio de calibración el cual corresponde al nuevo servicio de calibración en dureza.
El nuevo laboratorio de metrología física en Dureza tuvo apertura en el mes de septiembre y se genero el borrador de la resolución de tasas para la prestación del nuevo servicio de calibración en dureza en el mes de diciembre, la misma fue publicada en enero de 2022.</t>
  </si>
  <si>
    <t>T2 (Abril):
La aprobación de Sistema de Gestión de Densidad se llevó a cabo el día 8 de abril de 2021 para las magnitudes de: 
1) Electricidad y Magnetismo
2) Densidad 
T4 (Octubre):
3) De acuerdo con la presentación del mes de Agosto, nos envían el certificado de Aprobación del Sistema de Gestión de Calidad que soporta las capacidades de Medición y Calibración en Fuerza.
4) Diciembre: Se presenta para este mes el Sistema de Gestión de Calidad que soporta las CMC de Material de Referencia Certificado en  agua Fresca.</t>
  </si>
  <si>
    <t xml:space="preserve"> 
Teniendo en cuenta la coyuntura de emergencia sanitaria a nivel mundial, en el mes de enero se está definiendo la agenda del SIM para la certificación de magnitudes.</t>
  </si>
  <si>
    <t>El Secretario del Quality Sistem Task Force- QSTF (Grupo de los Sistemas de Gestión de Calidad) envía comunicación el 12 de febrero donde presenta el calendario de las programaciones de los Sistemas de Gestión que estaban programados a realizar en el mes de noviembre del 2020, donde se incluye la presentación del INM. 
Igualmente se comenzó a implementar el laboratorio de Dureza.
El día 25 de febrero se llevó a cabo la presentación del Sistema de Gestión del NOOA de EUA, donde el INM participó activamente.</t>
  </si>
  <si>
    <t>Para el cumplimiento de esta meta se llevaron a cabo las siguientes actividades:
• 5 y 8 de marzo del 2021, Revisión por la Dirección del Sistema Integrado de Gestión
• 9 de marzo del 2021, citación al Webinar de “Remote Peer Reviews and Internal Audits – Guidance from SIM MWG-12 and QSTF members” 
• El Secretario del Quality Sistem Task Force- QSTF (Grupo de los Sistemas de Gestión de Calidad), envía citación para la presentacion de los sistemas de calidad de los Institutos:
• UDEC – Chile (ID) Evaluación del Sistema de Gestión de Calidad para soportar CMC de Electricidad
• INACAL – Perú. Evaluación del Sistema de Gestión de Calidad para soportar CMC de Masa y densidad, donde el INM participó activamente.
Esta agenda corresponde al desarrollo de actividades de la vigencia 2020. Para 2021, aún se esta definiendo la programación correspondiente.</t>
  </si>
  <si>
    <t>El INM llevo a cabo durante este mes las presentaciones que estaban programadas para noviembre del 2020 según el cronograma enviado por el Grupo de Trabajo de los Sistemas de Gestión de Calidad, (QSTF).
La aprobación de Sistema de Gestión de Densidad se llevó a cabo el día 8 de abril de 2021 para las magnitudes de Electricidad y Magnetismo y Densidad. Se anexan los certificados.</t>
  </si>
  <si>
    <t xml:space="preserve">Se envió un correo electrónico al Secreatario del QSTF-SIM para la aprobación por los miembros del QSTF de las evidencias cargadas en el sitio de “QSTF SharePoint” en la carpeta “Planes de Transición” de transición de la ISO /IEC 17025: 2005 a la ISO /IEC 17025: 2017 para el cumplimiento del Sistema de Gestión que soporta las CMC publicadas en la KCDB para el alcance de : Fuerza, Longitud, Temperatura, Humedad, Tiempo, Frecuencia, Torque, Masa y Presión comunicación enviada, según lo establecido en el procedimiento QSTF-06.
El INM participó de la aprobación de los Sistema de Gestión de los INM e ID de América con las siguientes sesiones:
• Mayo 5 INTN -Masa (Paraguay)
• Mayo 6 INACAL-Longitud (Perú)
• Mayo 19 NRC-Patrones de Electricidad (Canadá )
• Mayo 20 NIST-Tiempo y Frecuencia, Radiaciones Ionizantes (EEUU)
</t>
  </si>
  <si>
    <t>Durante el mes de junio fueron aprobadas las evidencias que soportan la conformidad de los sistemas de calidad del INM con la edición 2017 de la norma ISO / IEC 17025:2017, de acuerdo con comunicación recibida por el Secretario del QSTF.
Adicionalmente, en el mes de junio el INM partició en la evaluación del Instituto Designado CISA Review (Liquid Flow).</t>
  </si>
  <si>
    <r>
      <rPr>
        <sz val="9"/>
        <color rgb="FF000000"/>
        <rFont val="Calibri"/>
        <family val="2"/>
      </rPr>
      <t xml:space="preserve">Con respecto a la preparación de la presentación del Sistema de Gestión de la magnitud Fuerza, se está realizando el seguimiento al estado de las acciones derivadas de las auditorías internas, evaluación por pares, trabajos no conformes, quejas y reclamos, medición de la satisfacción al cliente, entre otras fuentes para realizar el cargue en el Sharepoit del QSTF, así como la traducción de los mismos. </t>
    </r>
    <r>
      <rPr>
        <u/>
        <sz val="9"/>
        <color rgb="FF1155CC"/>
        <rFont val="Calibri"/>
        <family val="2"/>
      </rPr>
      <t>https://nistgov.sharepoint.com/sites/simqstf/SitePages/Home.aspx?e=1%3A1ef65f8b62b24c738414bdf88bd7e571</t>
    </r>
  </si>
  <si>
    <t xml:space="preserve">El día 25 de agosto del 2021 se llevó a cabo la presentación del Sistema de Gestión de Calidad que soporta las Capacidades de Medicion y Calibracion en Fuerza, para lo cual se presenta el estado general del Sistema, el avance y seguimiento de los riesgos de proceso, el estado de los hallazgos de las auditorías internas técnicas y de gestión,  el estado de los hallazgos de las Revisiones pares Técnicas y de Gestión, cantidad estado de las acciones derivadas de los trabajos no conformes, cantidad estado de las acciones derivadas de las quejas y reclamos derivadas de los productos y servicios.
Una vez realizada la presentación se lleva a cabo la moción de aprobación con 12 votos a favor y 1 voto que se abstiene, lo anterior con el fin de obtener la aprobación del Sistema de Gestión
El certificado de esta aprobación se expide dentro de los siguientes 20 días hábiles.
</t>
  </si>
  <si>
    <t>Para este mes se ha llevado a cabo una reunion como miembro de QSTF, donde se analizaran  las acciones recientes de JCRB que afectan a los sistemas de calidad aprobados por RMO, la revisión del SGC del BIPM al vicepresidente Christopher Cortes y probar la función de traducción simultánea de subtítulos cerrados de Google Meet.</t>
  </si>
  <si>
    <t xml:space="preserve">De acuerdo con la presentación del mes de Agosto, nos envían el certificado de Aprobación del Sistema de Gestión de Calidad que soporta las capacidades de Medición y Calibración en Fuerza.
El 2021-10-06 se llevó a cabo la presentacion de QSTF - IDIC QS Review (Force) en en cual participamos como miembros plenos con derecho a voto </t>
  </si>
  <si>
    <t xml:space="preserve">
De acuerdo con las gestiones realizadas con las áreas y el evaluador por pares, se logra gestionar la presentación de producción de materiales de referencia de determinación de elementos en Agua Fresca. Sin embargo la solicitud para el Ensayo de Aptitud no alcanzó a ser programada para este año.  Esto quedará para el próximo calendario del QSTF.
Lo anterior fue comunicado al secretario del QSTF. Se adjuntan los correos electrónicos de soporte.
</t>
  </si>
  <si>
    <t xml:space="preserve">Se presenta para este mes el Sistema de Gestión de Calidad que soporta las CMC de Material de Referencia Certificado en  agua Fresca.
 </t>
  </si>
  <si>
    <t>Se reportan cuatro (4)  Certificados de aprobación del Sistema de Gestión de la Calidad ante el Sistema Interamericano de Metrología (SIM):
T2 (Abril):
La aprobación de Sistema de Gestión de Densidad se llevó a cabo el día 8 de abril de 2021 para las magnitudes de: 
1) Electricidad y Magnetismo
2) Densidad 
T4 (Octubre):
3) De acuerdo con la presentación del mes de Agosto, nos envían el certificado de Aprobación del Sistema de Gestión de Calidad que soporta las capacidades de Medición y Calibración en Fuerza.
4) Diciembre: Se presenta para este mes el Sistema de Gestión de Calidad que soporta las CMC de Material de Referencia Certificado en  agua Fresca.</t>
  </si>
  <si>
    <t>T1 
1) Junio: Se realizó el lanzamiento del Material de Referencia Certificado (MRC) de Plomo. Su Certificado y Hoja de Seguridad fueron publicados en la página web del INM, bajo el código/lote: INM-023-1 210302.
2) Julio: Inició la prestación del servicio de "Medición de desfase de sincronización con la Hora Legal".
3) Julio: Se dio inicio a la prestación del curso Especializado de "Humedad en Granos.
T4 
4) Diciembre: Se reporta un (1) nuevo servicio de calibración el cual corresponde al nuevo servicio de calibración en dureza 
El nuevo laboratorio de metrología física en Dureza tuvo apertura en el mes de septiembre  y se genero el borrador de la resolución de tasas para la prestación del nuevo servicio de calibración en dureza en el mes de diciembre, la misma fue publicada en enero de 2022.</t>
  </si>
  <si>
    <t>Se realizó la programación de la producción de los materiales de referencia nuevos en: calibrante en plomo, mercurio en peces y clorpirifos, y la contratación de los profesionales que desarrollarán nuevos servicios en metrología fisica.</t>
  </si>
  <si>
    <t>Se elaboró el plan de producción y la revisión de la documentación asociada al proceso de preparación del material de referencia de calibrante en plomo. Posteriormente el plan se presentó y aprobó ante Mesa Técnico Científica de la Subdirección. Finalmente se realizó verificación y alistamiento de los equipos y materiales requeridos para la preparación de MR.
Por último se encuentra en implementación el laboratorio de Dureza.</t>
  </si>
  <si>
    <t>Se están calibrando los equipos de los laboratorios de flujo de gas y viscosidad que permita la prestación de servicios metrológicos y la promoción de estos nuevos servicios de calibración. 
En el área química, se realizó la preparación del material de referencia de calibrante de plomo. Se entrega como soporte “Informe de preparación: material de referencia calibrante de Pb en ácido nítrico al 2% INM-023-1 Lote 210302”, el cual es un documento parcial, dado que posterior a la preparación de material se deben realizar las mediciones para certificar el valor de la propiedad del material.</t>
  </si>
  <si>
    <t>Para el mes de abril en la Subdirección de Metrología Química y Biología se realizó la evaluación de la homogeneidad del material de Plomo mediante la técnica de medición de absorción atómica en modo llama. durante las mediciones se observaron tendencias en los resultados, por lo que se realizara nuevamente el estudio en el siguiente mes. En la Subdirección de Servicios Metrológicos y Relación con el Ciudadano se elaboró pieza grafica para promover el nuevo servicio de la nueva categoría de servicio "Medición de desface de sincronización con la hora legal" Con el Observatorio Astronómico Nacional (Universidad Nacional) se está redactando un convenio específico entre OAN e INM (laboratorio de TyF), para la instalación del sistema de reloj redundante, el convenio tiene acuerdos técnicos y se prepara para la revisión jurídica.</t>
  </si>
  <si>
    <t>1. Certificación del material de referencia de calibrante de Plomo en ácido nítrico al 2%.
2. Avances para el servicio de calibración en Dureza:
- Reubicación y distribución de equipos a una nueva área del INM.
- En la Unidad Sectorial de Normalización (USN), se sustentó el inicio de normalización en Dureza para la adopción en Colombia de normas ISO de dureza, en cauchos vulcanizados y termoplásticos.
-Realización de calibraciones en la magnitud de Longitud, para los equipos correspondientes que permitan la apertura del servicio.
3.Para el servicio medidores de velocidad, se realizó la primera versión del procedimiento para la calibración de cinemómetros.
4.Para el servicio de calibración de flujo de gas, se instaló el nuevo sensor de temperatura y humedad a la entrada de aire del patrón tipo campana-pistón, para la reanudación de la capacitación y la caracterización del sistema de medición del patrón.
5. Diseño del servicio de capacitación de "Humedad en granos".</t>
  </si>
  <si>
    <t>Se realizó el lanzamiento del Material de Referencia Certificado (MRC) de Plomo. Su Certificado y Hoja de Seguridad fueron publicados en la página web del INM, bajo el código/lote: INM-023-1 210302.
También se apoyó al CENAM de México en el desarrollo del material para el curso especializado en "Medición de Contenido de Humedad - Cacao".
Fue revisada y aprobada la pieza gráfica para la promoción de la nueva categoría de servicio "Medición de desfase de sincronización con la Hora Legal".</t>
  </si>
  <si>
    <t xml:space="preserve">Inició la prestación del servicio de "Medición de desfase de sincronización con la Hora Legal"
Finalizó la versión demostrativa DEMO de la categoría del servicio de medición de desfase de sincronización de la empresa Olimpia IT, realizada del 2021-06-24 al 2021-07-24. Evidencia: correo electrónico (Cotización Servicio Certicámara.pdf; 21002586 Cotización CERTICAMARA.pdf); DEMO categoría del servicio - Olimpia IT.pdf
Se realizó socialización de propuesta de Convenio Específico a nueva administración INM.
Evidencia: 20210723 a 26 - Propuesta convenio específico OAN - INM (infraestructura backup Hora Legal)   
Adicionalmente se diseñó el primer borrador de certificado de calibración para la medición de medidores de tipo diafragma. El borrador fue creado bajo las mediciones realizadas al medidor de gas tipo diafragma con número de serie 40865. Evidencia: Proyección de ceriticado (Borrador Certificado Medidor Shinagawa)
Finalmente, se dio inicio a la prestación del curso Especializado de "Humedad en Granos" </t>
  </si>
  <si>
    <r>
      <rPr>
        <sz val="9"/>
        <color rgb="FF000000"/>
        <rFont val="Calibri"/>
        <family val="2"/>
      </rPr>
      <t xml:space="preserve">SMQB: meta 0. Se cumplió la meta en el mes de junio de 2021
</t>
    </r>
    <r>
      <rPr>
        <b/>
        <sz val="9"/>
        <color rgb="FF000000"/>
        <rFont val="Calibri"/>
        <family val="2"/>
      </rPr>
      <t>SMF:</t>
    </r>
    <r>
      <rPr>
        <sz val="9"/>
        <color rgb="FF000000"/>
        <rFont val="Calibri"/>
        <family val="2"/>
      </rPr>
      <t xml:space="preserve">
1. Hora Legal Premium:
Soportes correspondientes a categoría de servicio "Medición de desfase de sincronización con la Hora Legal" (aplicativo Hora Legal Premium):
a.  Cooperación internacional SIM
   Presentación de la categoría de servicio "medición de desfase de sincronización con la Hora Legal" para el Instituto Boliviano de Metrología.
   Evidencias: Citación a reunión (20210824 Presentación servicio IBMETRO.pdf)
                       Pantallazo reunión (20210824 Reu IBMETRO + INM (HLP)2.pdf)
b.   Artículo HLP socializado evento NCSLI
    Presentación virtual del paper "First Measurement service applied to Event Dating for reliable business transactions: Metrology for Digital Transformation using Colombian legal time" producto del desarrollo de la categoría de servicio "medición de desfase de sincronización con la Hora Legal". Evento: NCSL International Workshop &amp; Symposium 2021
   Evidencia: Agenda del evento (NCSLI_WS2021_Program_081021)
c.  Propuesta intercomparación TyF Nacional
   Revisión de los laboratorios que cuentan con servicios en la magnitud de Tiempo y Frecuencia y que solicitan servicios al INM, como insumo para realizar un ejercicio de intercomparación.
   Evidencia: Correo electrónico (20210830 Lista de laboratorios nacionales magnitud de TyF)
d.  Adquisición bienes
   20210827 - Solicitud de contratación de Reloj de Cesio. (IMPORTANTE)
Priorizar la adquisición de un reloj de cesio de mayor tiempo de vida útil, entonces, un nuevo reloj atómico de cesio de desempeño estándar permitirá una mayor confiabilidad en la prestación de la categoría de servicio “Medición de desfase de sincronización con la hora legal, un informe mensual” y a su vez la prestación de futuros servicios de medición metrológica que cree el INM sin vincular requerimientos de tan alto nivel de exactitud, es decir, un menor nivel de exigencia en la incertidumbre de medición.
e. Soportes correspondientes a la infraestructura backup de hora legal 
Aunque se había firmado la solicitud de contratación para Convenio y recomendación de supervisión por parte del Subdirector de Metrología Física encargado (Ing. Alvaro Zipaquira),
               este proceso quedó congelado para hacer el respectivo empalme con el nuevo Subdirector Xavier Gómez y seguir lo descrito en el procedimiento de convenios A-07-P-004.
2021-08-25 y 30: Revisión por abogada SMF de la propuesta de Convenio Específico OAN - INM.
Consolidado de Correos Electrónicos del proceso de revisión del Convenio Específico.</t>
    </r>
  </si>
  <si>
    <t xml:space="preserve">SMQB: Se cumplió la meta en el mes de junio de 2021
SMF: Se llevo a cabo la Propuesta de Convenio Específico con el Observatorio Astronómico Nacional
 para establecer la segunda sede y respaldo de la Hora legal premium </t>
  </si>
  <si>
    <r>
      <rPr>
        <u/>
        <sz val="9"/>
        <color rgb="FF000000"/>
        <rFont val="Calibri"/>
        <family val="2"/>
      </rPr>
      <t xml:space="preserve">SMQB
(Avance en cuantitativo): 0
Para octubre de 2021 se reporta(n) (número) 0
Avance en gestión: Se cumplio la meta en mes de junio de 2021
</t>
    </r>
    <r>
      <rPr>
        <b/>
        <i/>
        <u/>
        <sz val="9"/>
        <color rgb="FF000000"/>
        <rFont val="Calibri"/>
        <family val="2"/>
      </rPr>
      <t>SMF</t>
    </r>
    <r>
      <rPr>
        <u/>
        <sz val="9"/>
        <color rgb="FF000000"/>
        <rFont val="Calibri"/>
        <family val="2"/>
      </rPr>
      <t xml:space="preserve">
</t>
    </r>
    <r>
      <rPr>
        <b/>
        <u/>
        <sz val="9"/>
        <color rgb="FF000000"/>
        <rFont val="Calibri"/>
        <family val="2"/>
      </rPr>
      <t>Avance en gestión:</t>
    </r>
    <r>
      <rPr>
        <u/>
        <sz val="9"/>
        <color rgb="FF000000"/>
        <rFont val="Calibri"/>
        <family val="2"/>
      </rPr>
      <t xml:space="preserve">
Para el mes de octubre en el servicio  categoría de servicio "Medición de desfase de sincronización con la Hora Legal" se llevo a cabo una comparación internacional del SIM donde el laboratorio de Tiempo y fecuenia llevo a cabo la Prestación de la versión demostrativa de la categoría de servicio "medición de desfase de sincronización con la Hora Legal" para el Instituto Boliviano de Metrología
</t>
    </r>
    <r>
      <rPr>
        <b/>
        <u/>
        <sz val="9"/>
        <color rgb="FF000000"/>
        <rFont val="Calibri"/>
        <family val="2"/>
      </rPr>
      <t>Observaciones:Ninguna 
Soportes:</t>
    </r>
    <r>
      <rPr>
        <u/>
        <sz val="9"/>
        <color rgb="FF000000"/>
        <rFont val="Calibri"/>
        <family val="2"/>
      </rPr>
      <t xml:space="preserve">
Se relacionan a continuación los soportes de los avances para este mes: 
1) Reportes medición DEMO IBMETRO - octubre
2) Finalización DEMO IBMETRO - octubre
3) Resultados DEMO IBMETRO - Hoja de Cálculo</t>
    </r>
  </si>
  <si>
    <t xml:space="preserve">"SMQB
(Avance en cuantitativo): 0
Para noviembre de 2021 se reporta(n) (número) 0
Avance en gestión: Se cumplió la meta en mes de junio de 2021
</t>
  </si>
  <si>
    <t xml:space="preserve">Se reportan cuatro (4) nuevos servicios metrológicos ofertados:
T1 
1) Junio: Se realizó el lanzamiento del Material de Referencia Certificado (MRC) de Plomo. Su Certificado y Hoja de Seguridad fueron publicados en la página web del INM, bajo el código/lote: INM-023-1 210302.
2) Julio: Inició la prestación del servicio de "Medición de desfase de sincronización con la Hora Legal".
3) Julio: Se dio inicio a la prestación del curso Especializado de "Humedad en Granos.
T4 
4) Diciembre: Se reporta un (1) nuevo servicio de calibración el cual corresponde al nuevo servicio de calibración en dureza 
El nuevo laboratorio de metrología física en Dureza tuvo apertura en el mes de septiembre  y se genero el borrador de la resolución de tasas para la prestación del nuevo servicio de calibración en dureza en el mes de diciembre, la misma fue publicada en enero de 2022.
</t>
  </si>
  <si>
    <t>El reporte FURAG para la vigencia 2020 arrojó un porcentaje de 98,4% para la dimensión de talento humano.  Lo cual representa un aumento de 20,1 puntos porcentuales en relación con el reporte del 2019, el cual fue de 78,3%
Igualmente, en la vigencia 2021 se desarrollaron actividades como: 
- Desarrollo de capacitaciones para fortalecer competencias de SGA 
- Se realizó jornada de reinducción, se continua con el desarrollo de la plataforma de bienestar a la medida- Salario emocional 
- Actividades sobre medidas de bioseguridad, evaluación de apropiación de los valores del Código de Integridad a través de la Tiendita de la Confianza, 
- Se finalizo la adecuación de Sala Amiga de la Familia lactante, 
- Campaña de Conflicto de intereses 
- Provisión de cargos a través de la oferta pública de empleo, 
- Desarrollo de capacitaciones para fortalecer competencias administrativas y misionales, de SG-SST y SGA, 
- Otorgamiento día por cumpleaños, 
- Actividades sobre medidas de bioseguridad 
- Vinculación de estudiantes a través de programa Estado Jóven
- Actividades orientadas a cerrar las brechas entre hombres y mujeres 
- Aprobación del Plan de Garantía para personas en condición de Discapacidad 
- Diagnóstico de accesibilidad y diagnostico de accesibilidad de puestos de trabajo con recomendaciones para la implementación</t>
  </si>
  <si>
    <t>Durante el mes de enero se llevó a cabo el proceso de elaboración y aprobación (CIGD No. 01 de 2021)de los planes que hacen parte del Plan Estratégico de Talento Humano (Plan Institucional de Capacitación, Plan de Bienestar Laboral e Incentivos, Plan de Trabajo de Seguridad y Salud en el Trabajo, Plan de Previsión de Recursos Humanos y Plan Anual de Vacantes), se realizó la actualización de la matriz de formación y experiencia, matriz sociodemográfica y la validación de hojas de vida de funcionarios.</t>
  </si>
  <si>
    <t>Durante el mes de febrero se desarrollaron actividades relacionadas con la actualización de la matriz de formación y experiencia, matriz sociodemográfica y la validación de hojas de vida de funcionarios. Igualmente se divulgó la información sobre el concurso de meritos de Ascenso y Abierto, expedición del Manual donde se contemplan las alternativas para el acceso a los jóvenes entre los 18 y 28 años, provisión de cargos a travé de la oferta pública de empleo, desarrollo de capacitaciones para fortalecer competencias administrativas, de SG-SST y SGA, otorgamiento día por cumpleaños.</t>
  </si>
  <si>
    <t>En este período se actualizaron los siguientes documentos: la matriz de formación y experiencia, matriz sociodemográfica y la validación de hojas de vida de funcionarios y contratistas, alta y baja de hojas de vidas del SIGEP; se hizo divulgación de información sobre el concurso de méritos de ascenso y abierto, provisión de cargos a través de la oferta pública de empleo, desarrollo de capacitaciones para fortalecer competencias administrativas, de SG-SST y SGA, otorgamiento día por cumpleaños. Se aprobó por CIGD el Plan Institucional de Capacitación V 2, Plan de Bienestar Laboral e Incentivos V 2, Plan Anual de Vacantes y de Previsión de Recurso Humano V 2, Publicación de Hoja de vida de gerentes públicos, proceso de selección de Gerente publico Jefe de Oficina 0137-19 y de libre nombramiento y remoción cargos Asesor 1020-15, puesta en marcha plataforma de bienestar a la medida- Salario emocional, Desarrollo de actividades de estándares mínimos del SGSST.</t>
  </si>
  <si>
    <t>Se desarrollaron actividades relacionadas con la actualización de la matriz de formación y experiencia y la validación de hojas de vida de funcionarios y contratistas, Altas de hoja de Vida de SIGEP, avance en la Declaración de Bienes y Rentas, divulgación de información sobre el concurso de méritos de Ascenso y Abierto, desarrollo de capacitaciones para fortalecer competencias administrativas y misionales, de SG-SST y SGA, otorgamiento día por cumpleaños, día remunerado para compartir en familia, Publicación de Hoja de vida de gerente público, puesta en marcha plataforma de bienestar a la medida- Salario emocional, Desarrollo de actividades de estándares mínimos del SGSST, entrevista de retiro, transferencia del conocimiento del servidor que se retira, actividades sobre medidas de bioseguridad, Actividades orientadas a cerrar las brechas entre hombres y mujeres, evaluación de apropiación de los valores del Código de Integridad a través de la Tiendita de la Confianza.</t>
  </si>
  <si>
    <t>Se han realizado las siguientes actividades: 
Se actualizó la matriz de formación y experiencia, matriz sociodemográfica y la validación de hojas de vida de funcionarios y contratistas.
Altas de hoja de Vida de SIGEP, con un avance en el 95%.
Divulgación de la información sobre el concurso de méritos de Ascenso y Abierto, y la provisión de cargos a través de la oferta pública de empleo. Desarrollo de capacitaciones para fortalecer competencias administrativas y misionales, de SG-SST y SGA.
Otorgamiento día por cumpleaños.
Puesta en marcha plataforma de bienestar a la medida- Salario emocional, Desarrollo de actividades de estandares minimos del SGSST.
Actividades sobre medidas de bioseguridad.
Actividades orientadas a cerrar las brechas entre hombres y mujeres
Aprobación del Plan de Garantía para personas en condición de Discapacidad
Diagnóstico de accesibilidad y diagnostico de accesibilidad de puestos de trabajo con recomendaciones para la implementación</t>
  </si>
  <si>
    <t>Se desarrollaron actividades relacionadas con la actualización de la matriz de formación y experiencia, matriz sociodemográfica y la validación de hojas de vida de funcionarios y contratistas, Altas de hoja de Vida de SIGEP, Vinculación de Contratos, Hojas de vida dadas de baja, otorgamiento día por cumpleaños, puesta en marcha plataforma de bienestar a la medida- Salario emocional, Desarrollo de actividades de estandares minimos del SGSST, actividades sobre medidas de bioseguridad, Actividades orientadas a cerrar las brechas entre hombres y mujeres, evaluación de apropiación de los valores del Código de Integridad a través de la Tiendita de la Confianza, actividad Ponle la Cara a la Integridad, Resolución de convocatoria mejor equipo de trabajo, Seleccion de estudiante para vinculacion a traves de programa joven, programa bilinguismo, Circular No. 005 de 2021 Incentivos para servidores publicos, ajuste de protocolo de Bioseguridad y Diseño e implementación del manual del SGSST</t>
  </si>
  <si>
    <t>Durante el mes de Julio se desarrollaron actividades relacionadas con  la actualización de la matriz de formación y experiencia, matriz sociodemográfica y la validación de hojas  de vida de funcionarios y contratistas, Altas de hoja de Vida de SIGEP, Vinculación de Contratos, Hojas de vida dadas de baja, Desvinculacion de funcionarios, provisión de cargos a través de la oferta pública de empleo, desarrollo de capacitaciones para fortalecer competencias administrativas y misionales, de SG-SST y SGA, otorgamiento día por cumpleaños, Seguimiento a la plataforma de bienestar a la medida- Salario emocional, Desarrollo de actividades de estandares minimos del SGSST, entrevista de retiro, transferencia del conocimiento del servidor que se retira, actividades sobre medidas de bioseguridad, evaluación de apropiación de los valores del Código de Integridad a través de la Tiendita de la Confianza, Vinculación de estudiantes a traves de programa joven, programa bilinguismo se encuentra en proceso de capacitación, Socialización del Manual de SGSST y Socialización del Protocolo de Bioseguridad, actualización de los PVE (Biomecanico y Psicosocial), proceso de selección de libre nombramiento y remocion cargos Asesor 1020-15</t>
  </si>
  <si>
    <r>
      <rPr>
        <sz val="9"/>
        <color rgb="FF000000"/>
        <rFont val="Calibri"/>
        <family val="2"/>
      </rPr>
      <t>En el mes de septiembre se desarrollaron actividades relacionadas con la actualización de la matriz experiencia y  formación,</t>
    </r>
    <r>
      <rPr>
        <sz val="9"/>
        <color rgb="FFFF0000"/>
        <rFont val="Calibri"/>
        <family val="2"/>
      </rPr>
      <t xml:space="preserve"> </t>
    </r>
    <r>
      <rPr>
        <sz val="9"/>
        <color rgb="FF000000"/>
        <rFont val="Calibri"/>
        <family val="2"/>
      </rPr>
      <t>Vinculación, desvinculaciones y validación de hojas de vida de funcionarios y contratistas en SIGEP, desarrollo de capacitaciones para fortalecer competencias administrativas y misionales, de SG-SST y SGA, otorgamiento día por cumpleaños,</t>
    </r>
    <r>
      <rPr>
        <sz val="9"/>
        <color rgb="FFFF0000"/>
        <rFont val="Calibri"/>
        <family val="2"/>
      </rPr>
      <t xml:space="preserve"> </t>
    </r>
    <r>
      <rPr>
        <sz val="9"/>
        <color rgb="FF000000"/>
        <rFont val="Calibri"/>
        <family val="2"/>
      </rPr>
      <t>Se realizó jornada de inducción para 1 funcionario, Se realizó jornada de Capacitación en los temas : Planeacion contractual,Ley 1712 de 2014 Transparencia, Uso de herramientas tecnologicas , SECOP II,Biodiversidad, se ajustó el Plan Institucional de Capacitación medianta Acta CIGD No. 010  de 16 de septiembre de 2021, Se socializó con los nuevos Directivos ( Subdirector de Servicios Metrologicos y Subdirector de Metrologia Fisica ) lo realizado en Materia de Teletrabajo en la vigencia 2021 y adquirieron compromisos para su revisión, se continua con el desarrollo de la plataforma de bienestar a la medida- Salario emocional, Se realizo la actividad de Risoteria en el marco de la Estrategia de Entorno saludable,se continua con la ejecucion de actividades para el cumplimiento del Plan de trabajo del SGSST, se lleva a cabo la planeación de la practica de los examenes médicos periodicos ocupacionales de todos los funcionarios, actividades sobre medidas de bioseguridad, Se realizó capacitacion en Acciones para promover la inclusion laboral,diversidad yequidad, asi como las actividades para conscientizar sobre los derechos civiles, politcos, económicos, sociales y culturales en las mujeres a traves de la capacitación de Geenero y Violencia orientadas a cerrar las brechas entre hombres y mujeres, evaluación de apropiación de los valores del Código de Integridad a través de la Tiendita de la Confianza, Inicio de adecuacion de Sala Amiga de la Familia lactante, Se realizo 2 certificaciones de incentivos por el uso de la Bicicleta, actividades y piezas comunicativas a traves del club metrobiela.</t>
    </r>
  </si>
  <si>
    <t>En el mes de octubre se desarrollaron actividades relacionadas con la actualización de la matriz experiencia y  formación, Vinculación, desvinculaciones y validación de hojas de vida de funcionarios y contratistas en SIGEP, desarrollo de capacitaciones para fortalecer competencias de SG-SST y SGA, otorgamiento día por cumpleaños, Se realizó jornada de inducción para 4 funcionarios, Se realizó jornada de Capacitación en RITA, Se socializó con los nuevos Directivos ( Oficina Asesora de Planeación) lo realizado en Materia de Teletrabajo en la vigencia 2021 y la Subdirección de Metrología Física indico que el tema se evaluaria en la vigencia 2022, se continua con el desarrollo de la plataforma de bienestar a la medida- Salario emocional, Se realizo la actividad de Retorno Inteligente y Mentalmente Saludable en el marco de la Estrategia de Entorno saludable, Charla de Prevención de la Depresión y Charla Ser Feliz en la Soledad, Equilibro de Tiempo Libre y Laborales, Encuesta de Clima y Cultura Organizacional,se continua con la ejecucion de actividades para el cumplimiento del Plan de trabajo del SGSST, se lleva a cabo la ejecución de la practica de los examenes médicos periodicos ocupacionales de todos los funcionarios, actividades sobre medidas de bioseguridad, Se realizó capacitacion en Acciones para promover la inclusion laboral,diversidad y equidad, asi como las actividades para conscientizar sobre los derechos civiles, politicos, económicos, sociales y culturales en las mujeres a traves de la escuela de desaprendizaje del machismo orientadas a cerrar las brechas entre hombres y mujeres, evaluación de apropiación de los valores del Código de Integridad a través de la Tiendita de la Confianza, adecuacion de Sala Amiga de la Familia lactante, Se realizo 1 certificacion de incentivos por el uso de la Bicicleta, actividades y piezas comunicativas a traves del club metrobiela, Matriz de caracterizaciones de empleo y perfiles</t>
  </si>
  <si>
    <t xml:space="preserve">En el mes de Noviembre se desarrollaron actividades relacionadas con la actualización de la matriz experiencia y  formación, Vinculación, desvinculaciones y validación de hojas de vida de funcionarios y contratistas en SIGEP, desarrollo de capacitaciones para fortalecer competencias de SG-SST y SGA, otorgamiento día por cumpleaños, Se realizó jornada de inducción para 2 funcionarios, se continua con el desarrollo de la plataforma de bienestar a la medida- Salario emocional, Charla de Prevención del Suicidio y Teleorientación Psicologica, se continua con la ejecucion de actividades para el cumplimiento del Plan de trabajo del SGSST, Remision de seguimiento de los examenes medicos ocupacionales de 21 funcionarios, Revision por la Dirección del desarrollo de implementación del SGSST, actividades sobre medidas de bioseguridad, Se realizó capacitacion en Acciones para promover la inclusion laboral,diversidad y equidad, asi como las actividades para conscientizar sobre los derechos civiles, politicos, económicos, sociales y culturales en las mujeres a traves de la escuela de desaprendizaje del machismo orientadas a cerrar las brechas entre hombres y mujeres, evaluación de apropiación de los valores del Código de Integridad a través de la Tiendita de la Confianza, adecuacion de Sala Amiga de la Familia lactante, socialización de cartilla codigo de integridad, Matriz de caracterizaciones de empleo y perfiles, Se realizo reunion de validación de los ejes tematicos para el concurso de Meritos, Campaña de Conflicto de intereses, 1 funcionario participo en Inducción a Gerentes Publicos. </t>
  </si>
  <si>
    <t xml:space="preserve">En el mes de Diciembre se desarrollaron actividades relacionadas con la actualización de la matriz experiencia y  formación, Migración de información  de funcionarios y contratistas en SIGEP II, desarrollo de capacitaciones para fortalecer competencias de SGA, otorgamiento día por cumpleaños, Se realizó jornada de reinducción, se continua con el desarrollo de la plataforma de bienestar a la medida- Salario emocional, se continua con la ejecucion de actividades para el cumplimiento del Plan de trabajo del SGSST, Remision de seguimiento de los examenes medicos ocupacionales de 29 funcionarios , se realizo la caracterización de los funcionarios que harán parte de los programas de vigilancia epidemiologica para la vigencia 2022 , Revision por la Dirección del desarrollo de implementación del SGSST, actividades sobre medidas de bioseguridad, evaluación de apropiación de los valores del Código de Integridad a través de la Tiendita de la Confianza, Se finalizo la adecuacion de Sala Amiga de la Familia lactante, Matriz de caracterizaciones de empleo y perfiles segun manual de funciones, Se presentan los primeros resultados de los participantes del concurso de meritos frente al item de validacion de documentos, Campaña de Conflicto de intereses, 1 funcionario participo en Inducción a Gerentes Publicos, se realizo la presentación de la Planeación Estaretgica orrespondiente a Talento Humano para la vigencia 2022, se recibio el estudio de la encuesta de Clima Organizacional, transferencia de conocimiento y entrevista de retiro de la Ex servidora de Claudia Duran, 
</t>
  </si>
  <si>
    <t>El reporte de FURAG fue publicado en el mes de Mayo. Se obtuvo un resultado del 87,8% en el Indice de Desempeño Institucional.</t>
  </si>
  <si>
    <t>El reporte de FURAG está programado para el primer semestre de 2021, y la plataforma será abierta el 22 de febrero.</t>
  </si>
  <si>
    <t>Se inició el proceso de diligenciamiento de FURAG, de acuerdo con el cronograma planteado por el DAFP.</t>
  </si>
  <si>
    <t>Se realizó el diligenciamiento del FURAG para la evaluación de la vigencia 2020, cuyos resultados son emitidos por el DAFP en el mes de Mayo.</t>
  </si>
  <si>
    <t>El reporte de esta medición es emitido por el DAFP en el mes de mayo.</t>
  </si>
  <si>
    <t>El reporte de FURAG fue publicado en el mes de Mayo.</t>
  </si>
  <si>
    <t xml:space="preserve">El reporte de FURAG fue publicado en el mes de Mayo. Se obtuvo un resultado del 87,8 en el Indice de Desempeño Institucional </t>
  </si>
  <si>
    <t xml:space="preserve">El reporte de FURAG fue publicado en el mes de Mayo. Se obtuvo un resultado del 87,8% en el Indice de Desempeño Institucional. </t>
  </si>
  <si>
    <t>T4: 
Diciembre: Se reporta un porcentaje del 82,23% de ahorro.
Línea base 2020: $ 5.458.143.385
Meta de ahorro: $ 1.027.069.421
Total obligado 2021: $ 4.613.607.290
Ahorro a la fecha: $ 844.536.095
% Respecto a la meta de ahorro: 82,23%</t>
  </si>
  <si>
    <t>De acuerdo a los lineamientos de Presidencia y el MinCIT, se debe reportar de manera trimestral, por lo anterior el INM presentará las metas y seguimiento al finalizar el primer trimestre en la plataforma de Presidencia designada para tal fin.</t>
  </si>
  <si>
    <t>En el primer trimestre se obligaron los siguientes valores en los conceptos de austeridad: 
Indemnización por vacaciones valor: $21.743.367 
Servicios de investigación y seguridad valor: $56.507.667,87
Vehículos (combustible) valor: $136.857
Servicios públicos valor: $95.798.212
Apoyo a la gestión personas naturales valor: $474.549.566
Apoyo a la gestión personas jurídicas valor: $14.627.580</t>
  </si>
  <si>
    <t>En el mes de abril se obligaron los siguientes valores en los conceptos de austeridad: 
Concepto: horas extras por valor: $103.221
Concepto: indemnización por vacaciones valor: $22.700.229 
concepto: servicios de investigación y seguridad valor: $84.722.927
concepto: vehículos (combustible) valor: $136.857
concepto: servicios públicos valor: $127.374.062
concepto: apoyo a la gestión personas naturales valor: $753.543.566
concepto: apoyo a la gestión personas jurídicas valor: $14.627.580
A la fecha se ha ejecutado el 15.99%.</t>
  </si>
  <si>
    <t>En el mes de mayo se obligaron los siguientes valores en los conceptos de austeridad: 
Servicios de investigación y seguridad : $28.215.330
Servicios públicos : $29.176.151
Apoyo a la gestión personas naturales : $372.780.433
Apoyo a la gestión personas jurídicas : $19.136.460</t>
  </si>
  <si>
    <t>En el mes de junio se obligaron los siguientes valores en los conceptos de austeridad: 
concepto: servicios de investigación y seguridad valor: $28.215.330
concepto: servicios públicos valor: $36.646.670
concepto: apoyo a la gestión personas naturales valor: $355.482.067
concepto: apoyo a la gestión personas jurídicas valor: $104.549.737</t>
  </si>
  <si>
    <t>En el mes de julio se obligaron los siguientes valores en los conceptos de austeridad: 
concepto: servicios de investigación y seguridad valor: $28.215.330
concepto: servicios públicos valor: $27.836.850
concepto: apoyo a la gestión personas naturales valor: $355.482.067
concepto: apoyo a la gestión personas jurídicas valor: $104.549.737</t>
  </si>
  <si>
    <t>En el mes de  agosto se obligaron los siguientes valores en los conceptos de austeridad: 
concepto: servicios de investigación y seguridad valor: $28.215.330
concepto: servicios públicos valor: $31.668.740
concepto: apoyo a la gestión personas naturales valor: $304.569.800</t>
  </si>
  <si>
    <t xml:space="preserve">En el mes de  septiembre se obligaron los siguientes valores en los conceptos de austeridad: 
CONCEPTO: Art. 3 - APOYO A LA GESTIÓN: $ 268.858.800                        
CONCEPTO: Art. 4 - HORAS EXTRAS: $ 1.393.870                        
CONCEPTO: Art. 12 - ESQUEMAS DE SEGURIDAD: $ 28.215.327                        
CONCEPTO: Art. 15 - TELEFONÍA: $ 3.401.720                        
CONCEPTO: Art. 19 - CONSUMO DE ENERGÍA: $ 31.480.660                        </t>
  </si>
  <si>
    <t>Avance en gestión:
"En el mes de  octubre se obligaron los siguientes valores en los conceptos de austeridad: 
CONCEPTO: Art. 3 - APOYO A LA GESTIÓN: $ 290.776.700                        
CONCEPTO: Art. 4 - HORAS EXTRAS: $ 598.478                        
CONCEPTO: Art. 7 - TIQUETES: $ 1.969.295                        
CONCEPTO: Art. 15 - TELEFONÍA: $ 3.386.460                        
CONCEPTO: Art. 19 - CONSUMO DE ENERGÍA: $ 30.540.630                        "
Observaciones:
Ninguna
Soportes:
Se relacionan a continuación los soportes de los avances para este mes:
1) Matriz Seguimiento y Reporte de Austeridad.xlsx</t>
  </si>
  <si>
    <t>"Avance en gestión:
""En el mes de  noviemmbre se obligaron los siguientes valores en los conceptos de austeridad: 
CONCEPTO: Art. 3 - APOYO A LA GESTIÓN: $ 292.130.760                        
CONCEPTO: Art. 4 - HORAS EXTRAS: $ 1.410.040
CONCEPTO: Art. 4 - INDEMNIZACIÓN POR VACACIONES:  $ 86.809.292                        
CONCEPTO: Art. 7 - TIQUETES: $ 6.637.916
CONCEPTO: Art. 8 - RECONOCIMIENTO DE VIÁTICOS: $ 5.752.663                        
CONCEPTO: Art. 15 - TELEFONÍA: $ 3.274.630                        
CONCEPTO: Art. 19 - CONSUMO DE ENERGÍA: $ 28.842.220                        ""
Observaciones:
Ninguna
Soportes:
Se relacionan a continuación los soportes de los avances para este mes:
1) Matriz Seguimiento y Reporte de Austeridad.xlsx"</t>
  </si>
  <si>
    <t>"""Avance en gestión:
""""En el mes de  diciembre se obligaron los siguientes valores en los conceptos de austeridad: 
CONCEPTO: Art. 3 - APOYO A LA GESTIÓN: $ 712.203.851                        
CONCEPTO: Art. 4 - HORAS EXTRAS: $ 1.055.104
CONCEPTO: Art. 4 - INDEMNIZACIÓN POR VACACIONES:  $ 1.991.977                        
CONCEPTO: Art. 7 - TIQUETES: $ 8.006.151
CONCEPTO: Art. 8 - RECONOCIMIENTO DE VIÁTICOS: $ 1.093.039                        
CONCEPTO: Art. 12 - ESQUEMAS DE SEGURIDAD: $97.180.363
CONCEPTO: Art. 15 - TELEFONÍA: $ 3.275.020                        
CONCEPTO: Art. 19 - CONSUMO DE ENERGÍA: $ 31.183.930                        """"
Observaciones:
Ninguna
Soportes:
Se relacionan a continuación los soportes de los avances para este mes:
1) Matriz Seguimiento y Reporte de Austeridad.xlsx"""</t>
  </si>
  <si>
    <t>Se reporta un porcentaje del 82,23% de ahorro.
Línea base 2020: $ 5.458.143.385
Meta de ahorro: $ 1.027.069.421
Total obligado 2021: $ 4.613.607.290
Ahorro a la fecha: $ 844.536.095
% Respecto a la meta de ahorro: 82,23%</t>
  </si>
  <si>
    <t xml:space="preserve">T4:
Diciembre: Al cierre del mes de diciembre de 2021 el Plan Estratégico de Tecnologías de la Información PETI‐INM, en el marco de Hoja de Ruta establecida para la vigencia 2021, presenta avances en la adjudicación para la renovación del pool de direcciones IPV6, el contratista cumplió con la totalidad de las actividades solicitadas por lo tanto se radica la respectiva cuenta de cobro durante el mes de diciembre. Finalizan las actividades de gestión y monitoreo  para la vigencia 2021 de las bases de datos sin novedades. En POSI se logra un 95 % de avance consolidado. Frente a los contenidos e información de los Servicios de INM a la ciudadanía a través de la página web, queda actualizado y sin novedades pendientes. En este orden de ideas, se pudo estimar un porcentaje de cumplimiento del 99,2% al mes de diciembre, asociado a los productos definidos en el respectivo cronograma. Se adjunta informe resumen por cada aspecto. </t>
  </si>
  <si>
    <t>Durante el mes de enero se llevó a cabo el proceso de elaboración y aprobación (CIGD No. 01 de 2021) de los planes de Gobierno Digital, como lo son: PETI INM 2019-2023 Actualizado , Plan Tratamiento Riesgos Seguridad y Privacidad, Plan Seguridad y Privacidad de la Información, igualmente fueron publicados en la página web del instituto, en el siguiente link: https://inm.gov.co/inmwp/paac-2021/</t>
  </si>
  <si>
    <t>Para el mes de febrero según en el Plan PETI, no se tiene programado ningún entregable, se han realizado acciones que se verán reflejadas en el primer trimestre de la vigencia y se describirán en un informe.</t>
  </si>
  <si>
    <t>Al cierre del mes de marzo, el Plan Estratégico de Tecnologías de la Información PETI-INM, en el marco de Hoja de Ruta establecida para la vigencia 2021, presenta avances en 4 de sus 7 Proyectos o iniciativas programadas en la vigencia, ellos son: i- IT-006-Implementación IPV4-IPV6, ii-IN-002-Modelo y Gestión de Gobierno de TI, iii-IN-004-Modelo de Operación orientado a servicios y iv-IT-007-Fortalecimiento Seguridad y Privacidad de Información, cuyos detalles se describen en el informe de cumplimiento preparado para tal fin. En este orden de ideas, se estableció un porcentaje de cumplimiento del 17%, en el primer trimestre, de acuerdo con los productos definidos en el respectivo cronograma.</t>
  </si>
  <si>
    <t>Al cierre del mes de Abril el Plan Estratégico de Tecnologías de la Información PETI-INM, en el marco de Hoja de Ruta establecida para la vigencia 2021, presenta avances en 5 de sus 7 Proyectos o iniciativas programadas en la vigencia, ellos son: i IT-001 Gobierno de datos- gestión de intercambio de información, ii- IT-006-Implementación IPV4-IPV6, iii-IN-002-Modelo y Gestión de Gobierno de TI, iv-IN-004-Modelo de Operación orientado a servicios y v-IT-007-Fortalecimiento Seguridad y Privacidad de Información. En este orden de ideas, se estimó un porcentaje de cumplimiento del 30%, de acuerdo con los productos reportados en el informe.</t>
  </si>
  <si>
    <t>El Plan Estratégico de Tecnologías de la Información PETI-INM, en el marco de Hoja de Ruta establecida para la vigencia 2021, presenta avances en 5 de sus 7 Proyectos o iniciativas programadas en la vigencia, ellos son: i IT-001 Gobierno de datos- gestión de intercambio de información, ii- IT-006-Implementación IPV4-IPV6, iii-IN-002-Modelo y Gestión de Gobierno de TI, iv-IN-004-Modelo de Operación orientado a servicios y v-IT-007-Fortalecimiento Seguridad y Privacidad de Información. En este orden de ideas, se pudo estimar un porcentaje de cumplimiento del 28% al mes de mayo, asociado a los productos definidos en el respectivo cronograma.</t>
  </si>
  <si>
    <t>Al cierre del mes de Junio el Plan Estratégico de Tecnologías de la Información PETI-INM, en el marco de Hoja de Ruta establecida para la vigencia 2021, presenta avances en 4 de sus 7 Proyectos o iniciativas programadas en la vigencia, ellos son: i IT-001 Gobierno de datos- gestión de intercambio de información, ii- IT-006-Implementación IPV4-IPV6, iii-IN-002-Modelo y Gestión de Gobierno de TI y v-IT-007-Fortalecimiento Seguridad y Privacidad de Información.</t>
  </si>
  <si>
    <t>Al cierre del mes de Julio el Plan Estratégico de Tecnologías de la Información PETI-INM, en el marco de Hoja de Ruta establecida para la vigencia 2021, presenta avances en 4 de sus 7 Proyectos o iniciativas programadas en la vigencia, ellos son: i IT-001 Gobierno de datos- gestión de intercambio de información, ii- IT-006-Implementación IPV4-IPV6, iii-IN-002-Modelo y Gestión de Gobierno de TI y v-IT-007-Fortalecimiento Seguridad y Privacidad de Información. En este orden de ideas, se pudo estimar un porcentaje de cumplimiento del 41% al mes de julio,  asociado a los productos definidos en el respectivo cronograma.</t>
  </si>
  <si>
    <t>Al cierre del mes de Agosto el Plan Estratégico de Tecnologías de la Información PETI‐INM, en el marco de Hoja de Ruta 
establecida para la vigencia 2021, presenta avances en 4 de sus 7 Proyectos o iniciativas programadas en la vigencia. En 
este orden de ideas, se pudo estimar un porcentaje de cumplimiento del 47% al mes de agosto, asociado a los productos 
definidos en el respectivo cronograma.</t>
  </si>
  <si>
    <t>Al cierre del mes de Septiembre de 2021 el Plan Estratégico de Tecnologías de la Información PETI‐INM, en el marco de Hoja de Ruta
establecida para la vigencia 2021, presenta avances en 6 de sus 7  Proyectos o iniciativas programadas en la vigencia, destacándose el cierre de actividades como pagos en línea con el Banco de Bogotá e Interoperabilidad con la plataforma del MinCIT y el SICAl para busqueda de laboratorios de colombia. En este orden de ideas, se pudo estimar un porcentaje de cumplimiento del 81% al mes de septiembre, asociado a los productos definidos en el respectivo cronograma.</t>
  </si>
  <si>
    <t>88.3%</t>
  </si>
  <si>
    <t>Al cierre del mes de octubre de 2021 el Plan Estratégico de Tecnologías de la Información PETI‐INM, en el marco de Hoja de Ruta
establecida para la vigencia 2021, presenta avances en los 4 proyectos gestionables o iniciativas programadas en la vigencia, teniendo en cuenta que 2 ya fueron finalizados y uno no es aplicable para este periodo. Se destaca el envio a contratos de la documentación correspondiente para el proceso de renovación del Pool de direcciones IPV6 ante Lacnic, la gestion de los procedimiento de Control de Acceso y Recuperación Servicios OIDT por Desastre, la actualización del aplicativo SGDA ambientes,  la configuración del servidor de aplicaciones y bases de datos en SQL y MONGO para el aplicativo  BPMETROV2, y la generación del informe de diagnóstico de la página web principal y portales extendidos web del INM. Esto entre otros, permitío un porcentaje de cumplimiento del 88,3 % al mes de octubre, asociado a los productos definidos en el respectivo cronograma.</t>
  </si>
  <si>
    <t>Al cierre del mes de noviembre de 2021 el Plan Estratégico de Tecnologías de la Información PETI‐INM, en el marco de Hoja de Ruta establecida para la vigencia 2021, presenta avances en los 4 proyectos gestionables o iniciativas programadas en la vigencia, teniendo en cuenta que 2 ya fueron finalizados y uno no es aplicable para este periodo. Se hicieron avances en:
1. Los preliminares para la contratacion de la renovación del Pool de direcciones IPV6 ante Lacnic, 
2. Avances en la Implementación del procedimiento de Control de Acceso, 
3. Se implementa el control de lectura en dispositivos USB.  
4. Se hacen avances en aspectos de etiquetado de información con la OAP. 
5. Se hacen actualizaciones y mantenimiento en  la PÁGINA INMTRANET en la PÁGINA PRINCIPAL INM:  www.inm.gov.co y en la PÁGINA ELEARNING INM: www.elearning.inm.gov.co.</t>
  </si>
  <si>
    <t xml:space="preserve">Al cierre del mes de diciembre de 2021 el Plan Estratégico de Tecnologías de la Información PETI‐INM, en el marco de Hoja de Ruta establecida para la vigencia 2021, presenta avances en la adjudicación para la renovación del pool de direcciones IPV6, el contratista cumplio con la totalidad de las actividades solicitadas por lo tanto se radica la respectiva cuenta de cobro durante el mes de diciembre. Finalizan las actividades de gestíon y monitoreo  para la vigencia 2021 de las bases de datos sin novedades. En POSI se logra un 95 % de avance consolidado. Frente a los contenidos e información de los Servicios de INM a la ciudadanía a través de la página web, queda actualizado y sin novedades pendientes. En este orden de ideas, se pudo estimar un porcentaje de cumplimiento del 99,2% al mes de diciembre, asociado a los productos definidos en el respectivo cronograma. Se adjunta informe resumen por cada aspecto. 
</t>
  </si>
  <si>
    <t xml:space="preserve">Al cierre del mes de diciembre de 2021 el Plan Estratégico de Tecnologías de la Información PETI‐INM, en el marco de Hoja de Ruta establecida para la vigencia 2021, presenta avances en la adjudicación para la renovación del pool de direcciones IPV6, el contratista cumplió con la totalidad de las actividades solicitadas por lo tanto se radica la respectiva cuenta de cobro durante el mes de diciembre. Finalizan las actividades de gestión y monitoreo  para la vigencia 2021 de las bases de datos sin novedades. En POSI se logra un 95 % de avance consolidado. Frente a los contenidos e información de los Servicios de INM a la ciudadanía a través de la página web, queda actualizado y sin novedades pendientes. En este orden de ideas, se pudo estimar un porcentaje de cumplimiento del 99,2% al mes de diciembre, asociado a los productos definidos en el respectivo cronograma. Se adjunta informe resumen por cada aspecto. </t>
  </si>
  <si>
    <t>75,00</t>
  </si>
  <si>
    <t>T4:
Diciembre: El INM continua el desarrollo de los diferentes instrumentos archivísticos, los cuales presentaron los siguientes avances: Desarrollo de las actividades plasmadas en el Plan Institucional de Archivos, en el cual se desarrollaron las siguientes actividades en el mes de diciembre: Digitalizar la documentación del archivo central en su totalidad: se ha realizado la digitalización de 1076 unidades documentales. El avance para esta actividad es de 42,93% de la meta del 37,5% para la vigencia 2021, en el mes de diciembre se superó la meta establecida de 940 unidades documentales para la vigencia 2021 teniendo un total de 1076 equivalente al 5.43%. Se realizó recolección de libros, revistas, investigaciones, planos, normas, artículos y guías, los mismos fueron entregados por la Dirección General, Subdirección de Metrología Física y Subdirección de Servicios Metrológicos. Se realizo inventario de los documentos recolectados, se cuenta con 691 documentos. El avance para esta actividad es de 37,5% de la meta del 37,5% para la vigencia 2021. El avance del PES es del 80,43% con respecto a la meta del 75% para la vigencia 2021.</t>
  </si>
  <si>
    <t>El INM continua el desarrollo de los diferentes instrumentos archivísticos, los cuales presentaron los siguientes avances: 
Desarrollo de las actividades plasmadas en el Plan Institucional de Archivos.
Digitalización de 65 unidades documentales.
Elaboración y publicación en la pagina Web del INM den Banco terminológico https://www.inm.gov.co/instituto-nacional-de-metrologia-de-colombia/gestion/gestion-documental/ . 
Programa de Gestión Documental: Actualizado y publicado en el ISOLUCION. Aplicación de las Tablas de Retención Documental, convalidadas por el Archivo General de la Nación el 15 de octubre de 2020, y publicadas en la Pagina Web del INM. Cuadro de Clasificación Documental Actualizado, Publicado en la Pagina Web del INM.</t>
  </si>
  <si>
    <t>El INM continua el desarrollo de los diferentes instrumentos archivísticos, los cuales presentaron los siguientes avances: 
Desarrollo de las actividades plasmadas en el Plan Institucional de Archivos, como digitalizar la documentación del archivo central en su totalidad: se ha realizado la digitalización de 104 unidades documentales Avance 17,87% de la meta anual. Banco terminológico: Elaborado y publicado en la pagina Web del INM https://www.inm.gov.co/instituto-nacional-de-metrologia-de-colombia/gestion/gestion-documental/ . Programa de Gestión Documental: Actualizado y publicado en el ISOLUCION. Tablas de Retención Documental estan siendo aplicadas para todas las áreas del INM (22 TRD), convalidadas por el Archivo General de la Nación el 15 de octubre de 2020, publicadas en la Pagina Web del INM. Cuadro de Clasificación Documental Actualizado, Publicado en la Pagina Web del INM.</t>
  </si>
  <si>
    <t>El INM continua el desarrollo de las actividades plasmadas en el Plan Institucional de Archivos, en el cual se desarrollaron las siguientes actividades en el mes de enero:
Digitalizar la documentación del archivo central en su totalidad: se ha realizado la digitalización de 300 unidades documentales Avance 9% de la meta anual de 30%. Banco terminológico: Elaborado y publicado en la página Web del INM https://www.inm.gov.co/instituto-nacional-de-metrologia-de-colombia/gestion/gestion-documental/ . Programa de Gestión Documental: Actualizado y publicado en el ISOLUCION. Tablas de Retención Documental están siendo aplicadas para todas las áreas del INM (22 TRD), convalidadas por el Archivo General de la Nación el 15 de octubre de 2020, publicadas en la página Web del INM. Cuadro de Clasificación Documental Actualizado, Publicado en la página Web del INM.</t>
  </si>
  <si>
    <t>El INM continua el desarrollo de los diferentes instrumentos archivísticos, los siguientes avances son: digitalización de 387 unidades documentales (41.17% de la meta anual); inicio al diagnóstico para recopilar la documentación generada por las áreas técnicas del INM, encontrándose documentación de entidades externas correspondiente a normas, artículos y guías de los años 1942 a 1987 en idiomas alemán e inglés; realización de mesas de trabajo con el fin de orientar a los colaboradores en la organización de documentos electrónicos. Adicionalmente, el AGN expidió el certificado de convalidación de TRD y certificado de registro de Series y Subseries en el Registro Único de Series Documentales.</t>
  </si>
  <si>
    <t>2.8%</t>
  </si>
  <si>
    <t>El Plan presenta los siguientes avances:
Digitalización de 521 unidades documentales Avance 55.43% de la meta anual. 
Diagnóstico para recopilar la documentación generada por las áreas técnicas, encontrándose documentación de entidades externas correspondiente a normas, artículos y guías de los años 1942 a 1987 en idiomas alemán e inglés la totalidad de la documentación son copias. 
Realización de mesas de trabajo con el fin de orientar a los colaboradores en la organización de documentos electrónicos.
Transferencias documentales de las diferentes dependencias del INM.</t>
  </si>
  <si>
    <t>El INM continua el desarrollo de los diferentes instrumentos archivísticos, los cuales presentaron los siguientes avances: Desarrollo de las actividades plasmadas en el Plan Institucional de Archivos, en el cual se desarrollaron las siguientes actividades en el mes de junio: Digitalizar la documentación del archivo central en su totalidad: se ha realizado la digitalización de 633 unidades documentales Avance 67.34% de la meta anual. Se está relacionando información técnica entregada por la Dirección General, el laboratorio de Masa y la subdirección de Metrología física; encontrándose documentación como normas, artículos, libros, investigaciones, catálogos, folletos y guías en idioma Alemán, español e inglés, siendo copias y/o originales. Que el avance para esta actividad es de 15,5% del 100% de la meta anual. el porcentaje total acumulado para el periodo Enero-Junio es del 18% con respecto al 30% de la meta anual 2021.</t>
  </si>
  <si>
    <t>El INM continua el desarrollo de los diferentes instrumentos archivísticos, los cuales presentaron los siguientes avances: Desarrollo de las actividades plasmadas en el Plan Institucional de Archivos, en el cual se desarrollaron las siguientes actividades en el mes de julio: Digitalizar la documentación del archivo central en su totalidad: se ha realizado la digitalización de 733 unidades documentales Avance 11.70% de la meta del cuatrienio para la vigencia 2021. Se está relacionando información técnica entregada por la Dirección General, el laboratorio de Masa y la subdirección de Metrología física; encontrándose documentación como normas, artículos, libros, investigaciones, catálogos, folletos y guías en idioma Alemán, español e inglés, siendo copias y/o originales. Que el avance para esta actividad es de 7.58% de la meta del cuatrienio para la vigencia 2021.
Se realizaron capacitaciones sobre Gestión Documental en cada una de las áreas del Instituto Nacional de Metrologia, con el fin de dar indicaciones en cuanto a la organización de los documentos fisicos y  electronicos según TRD. Se realizaron 12 transferencias documentales.</t>
  </si>
  <si>
    <t>El INM continua el desarrollo de los diferentes instrumentos archivísticos, los cuales presentaron los siguientes avances: Desarrollo de las actividades plasmadas en el Plan Institucional de Archivos, en el cual se desarrollaron las siguientes actividades en el mes de agosto: Digitalizar la documentación del archivo central en su totalidad: se ha realizado la digitalización de 809 unidades documentales Avance 12.91% de la meta del cuatrienio para la vigencia 2021. Se está relacionando información técnica entregada por la Dirección General, el laboratorio de Masa y la subdirección de Metrología física; encontrándose documentación como normas, artículos, libros, investigaciones, catálogos, folletos y guías en idioma Alemán, español e inglés, siendo copias y/o originales. Que el avance para esta actividad es de 9% de la meta del cuatrienio para la vigencia 2021.
Se realizaron 17 transferencias documentales. Se realizaron mesas de trabajo con las diferentes áreas de INM con el fin de actualizar las TRD de acuerdo al Decreto 062 de 2021.</t>
  </si>
  <si>
    <t xml:space="preserve">El INM continua el desarrollo de los diferentes instrumentos archivísticos, los cuales presentaron los siguientes avances: Desarrollo de las actividades plasmadas en el Plan Institucional de Archivos, en el cual se desarrollaron las siguientes actividades en el mes de septiembre: Digitalizar la documentación del archivo central en su totalidad: se ha realizado la digitalización de 868 unidades documentales. Avance 34.63% de la meta del 37,5% para la vigencia 2021. Se realizó recolección de libros, revistas, investigaciones, planos, normas, artículos y guías, los mismos fueron entregados por la Dirección General, Subdirección de Metrología Física y Subdirección de Servicios Metrológicos. Se cuenta con un estimado de 600 documentos los cuales serán relacionados y seleccionados con el fin de depurar duplicidad, documentos obsoletos, entre otros. El avance para esta actividad es de 28,13% de la meta del 37,5% para la vigencia 2021. El avance del PES es del 62,75% con respecto a la meta del 75% para la vigencia 2021.
Se presentaron ante el CIGD, 24 TRD para aprobación de acuerdo al Decreto 062 de 2021. Las mismas fueron aprobadas, con el fin de ser publicadas. </t>
  </si>
  <si>
    <t xml:space="preserve">El INM continua el desarrollo de los diferentes instrumentos archivísticos, los cuales presentaron los siguientes avances: Desarrollo de las actividades plasmadas en el Plan Institucional de Archivos, en el cual se desarrollaron las siguientes actividades en el mes de octubre: Digitalizar la documentación del archivo central en su totalidad: se ha realizado la digitalización de 976 unidades documentales. El avance para esta actividad es de 37,5% de la meta del 37,5% para la vigencia 2021, en el mes de octubre se superó la meta establecida de 940 unidades documentales para la vigencia 2021 teniendo un total de 976 equivalente al 1,94%. Se realizó recolección de libros, revistas, investigaciones, planos, normas, artículos y guías, los mismos fueron entregados por la Dirección General, Subdirección de Metrología Física y Subdirección de Servicios Metrológicos. Se cuenta con un estimado de 600 documentos los cuales serán relacionados y seleccionados con el fin de depurar duplicidad, documentos obsoletos, entre otros. El avance para esta actividad es de 32,25% de la meta del 37,5% para la vigencia 2021. El avance del PES es del 71,19% con respecto a la meta del 75% para la vigencia 2021.
La Tablas de Retención Documental se publicaron en la página web del INM y socializaron mediante el INMNews.
Soportes:
1. Seguimiento PINAR
</t>
  </si>
  <si>
    <t>El INM continua el desarrollo de los diferentes instrumentos archivísticos, los cuales presentaron los siguientes avances: Desarrollo de las actividades plasmadas en el Plan Institucional de Archivos, en el cual se desarrollaron las siguientes actividades en el mes de noviembre: Digitalizar la documentación del archivo central en su totalidad: se ha realizado la digitalización de 1047 unidades documentales. El avance para esta actividad es de 41,77% de la meta del 37,5% para la vigencia 2021, en el mes de noviembre se superó la meta establecida de 940 unidades documentales para la vigencia 2021 teniendo un total de 1047 equivalente al 4,27%. Se realizó recolección de libros, revistas, investigaciones, planos, normas, artículos y guías, los mismos fueron entregados por la Dirección General, Subdirección de Metrología Física y Subdirección de Servicios Metrológicos. Se cuenta con un estimado de 600 documentos los cuales serán relacionados y seleccionados con el fin de depurar duplicidad, documentos obsoletos, entre otros. El avance para esta actividad es de 35,63% de la meta del 37,5% para la vigencia 2021. El avance del PES es del 77,39% con respecto a la meta del 75% para la vigencia 2021.
Soportes:
1. Seguimiento PINAR</t>
  </si>
  <si>
    <t>80.43%</t>
  </si>
  <si>
    <t xml:space="preserve">El INM continua el desarrollo de los diferentes instrumentos archivísticos, los cuales presentaron los siguientes avances: Desarrollo de las actividades plasmadas en el Plan Institucional de Archivos, en el cual se desarrollaron las siguientes actividades en el mes de diciembre: Digitalizar la documentación del archivo central en su totalidad: se ha realizado la digitalización de 1076 unidades documentales. El avance para esta actividad es de 42,93% de la meta del 37,5% para la vigencia 2021, en el mes de diciembre se superó la meta establecida de 940 unidades documentales para la vigencia 2021 teniendo un total de 1076 equivalente al 5.43%. Se realizó recolección de libros, revistas, investigaciones, planos, normas, artículos y guías, los mismos fueron entregados por la Dirección General, Subdirección de Metrología Física y Subdirección de Servicios Metrológicos. Se realizo inventario de los documentos recolectados, se cuenta con 691 documentos. El avance para esta actividad es de 37,5% de la meta del 37,5% para la vigencia 2021. El avance del PES es del 80,43% con respecto a la meta del 75% para la vigencia 2021.
Soportes:
1. Seguimiento PINAR
</t>
  </si>
  <si>
    <t>El INM continua el desarrollo de los diferentes instrumentos archivísticos, los cuales presentaron los siguientes avances: Desarrollo de las actividades plasmadas en el Plan Institucional de Archivos, en el cual se desarrollaron las siguientes actividades en el mes de diciembre: Digitalizar la documentación del archivo central en su totalidad: se ha realizado la digitalización de 1076 unidades documentales. El avance para esta actividad es de 42,93% de la meta del 37,5% para la vigencia 2021, en el mes de diciembre se superó la meta establecida de 940 unidades documentales para la vigencia 2021 teniendo un total de 1076 equivalente al 5.43%. Se realizó recolección de libros, revistas, investigaciones, planos, normas, artículos y guías, los mismos fueron entregados por la Dirección General, Subdirección de Metrología Física y Subdirección de Servicios Metrológicos. Se realizo inventario de los documentos recolectados, se cuenta con 691 documentos. El avance para esta actividad es de 37,5% de la meta del 37,5% para la vigencia 2021. El avance del PES es del 80,43% con respecto a la meta del 75% para la vigencia 2021.</t>
  </si>
  <si>
    <t xml:space="preserve">T4:
Diciembre: Se reporta un promedio de 99,71% de PQRSD contestadas dentro del término de Ley para la vigencia 2021. </t>
  </si>
  <si>
    <t>Teniendo en cuenta que durante el mes de Enero se recibieron y contestaron dentro de los términos de ley 94 PQRSD, la efectividad en este periodo es del 100%. En el reporte de este mes, se incluyen 14 PQRSD que estaban pendientes de respuesta a cierre del mes de Diciembre. 
Finalmente, 81 PQRSD finalizaron pendientes de respuesta al momento del cierre del reporte, las cuales se encuentran dentro de los plazos de tiempo de oportunidad de respuesta, y se incluirán en el reporte del mes siguiente.</t>
  </si>
  <si>
    <t>Teniendo en cuenta que durante el mes de Febrero se recibieron y contestaron dentro de los términos de ley 145 PQRSD, la efectividad en este periodo es del 100%. En el reporte de este mes, se incluyen 81 PQRSD que estaban pendientes de respuesta a cierre del mes de Enero. 
Finalmente, 52 PQRSD finalizaron pendientes de respuesta al momento del cierre del reporte, las cuales se encuentran dentro de los plazos de tiempo de oportunidad de respuesta, y se incluirán en el reporte del mes siguiente.</t>
  </si>
  <si>
    <t>En el mes de marzo fueron recibidas y respondidas 157 PQRSD, todas respondidas dentro de los términos de ley 157 soportados en la información obtenida de los Sistemas Informáticos, así como el seguimiento hecho a las PQRSD. La efectividad en el periodo marzo 2021 es del 100%.
Como en todos los reportes mensuales, en este periodo se incluyen las 52 pendientes de respuesta en el mes de febrero, las cuales se encontraban y fueron respondidas en el mes de marzo con la oportunidad de ley. Igualmente, en el mes de marzo, se recibieron 55 PQRSD que se encontraban pendientes de respuesta, las cuales se incluirán en el reporte del mes de abril. Es de aclarar que estas 55 se encontraban (al momento del cierre del reporte, marzo 31) dentro de los plazos de oportunidad de respuesta.</t>
  </si>
  <si>
    <t>Teniendo en cuenta que durante el mes de Abril se recibieron y contestaron dentro de los términos de ley 144 PQRSD, la efectividad en este periodo es del 100%. En el reporte de este mes, se incluyen 55 PQRSD que estaban pendientes de respuesta a cierre del mes de Marzo. 
Finalmente, 29 PQRSD finalizaron pendientes de respuesta al momento del cierre del reporte, las cuales se encuentran dentro de los plazos de tiempo de oportunidad de respuesta, y se incluirán en el reporte del mes siguiente.</t>
  </si>
  <si>
    <t>Teniendo en cuenta que durante el mes de Mayo se recibieron y contestaron dentro de los términos de ley 98 PQRSD, la efectividad en este periodo es del 100%. En el reporte de este mes, se incluyen 29 PQRSD que estaban pendientes de respuesta a cierre del mes de Abril. 
Finalmente, 11 PQRSD finalizaron pendientes de respuesta al momento del cierre del reporte, las cuales se encuentran dentro de los plazos de tiempo de oportunidad de respuesta, y se incluirán en el reporte del mes siguiente.</t>
  </si>
  <si>
    <t>Teniendo en cuenta que durante el mes de Junio se recibieron y contestaron dentro de los términos de ley 60 PQRSD, la efectividad en este periodo es del 100%. En el reporte de este mes, se incluyen 11 PQRSD que estaban pendientes de respuesta a cierre del mes de Mayo. 
Finalmente, 21 PQRSD finalizaron pendientes de respuesta al momento del cierre del reporte, las cuales se encuentran dentro de los plazos de tiempo de oportunidad de respuesta, y se incluirán en el reporte del mes siguiente.</t>
  </si>
  <si>
    <t>Teniendo en cuenta que durante el mes de julio se recibieron y contestaron dentro de los términos de ley 78 PQRSD, la efectividad en este periodo es del 100%.
En el reporte de este mes, se incluyen 21 PQRSD que estaban pendientes de respuesta a cierre del mes de junio. Finalmente, las PQRSD que se recibieron en el mes de julio, que al momento de realizar este reporte se encontraban sin respuesta (20), serán tenidas en cuenta en el mes de agosto; igualmente, a estas se suma una (01) que está pendiente de respuesta desde el cierre de junio, y  la cual, al momento de realizar este reporte se encuentra aún dentro de los tiempos de ley, de acuerdo a lo establecido en el artículo 5 del decreto 491 del 28 de marzo de 2020.</t>
  </si>
  <si>
    <t>Haciendo los cruces de información respectiva, y teniendo en cuenta que durante el mes de agosto se recibieron y contestaron dentro de los términos de ley 63 PQRSD, la efectividad en este periodo es del 100%.
En el reporte de este mes, se incluyen 21 PQRSD que estaban pendientes de respuesta a cierre del mes de julio. Finalmente, existen unas PQRSD que se recibieron en el mes de agosto, que al momento de realizar este reporte se encontraban sin respuesta (29), aún dentro de los tiempos de ley, de acuerdo a lo establecido en el artículo 5 del decreto 491 del 28 de marzo de 2020; estas serán tenidas en cuenta en el reporte de mes de septiembre 
Se resalta que una de estas peticiones pendientes (radicado 21002936), presentó por parte de INM la solicitud de ampliación de términos de respuesta para el mes de septiembre, esto debido a la complejidad de la respuesta a la misma.</t>
  </si>
  <si>
    <t xml:space="preserve">Tomando como base información respectiva de la herramienta BPMetro, y teniendo en cuenta que durante el mes de septiembre se recibieron y contestaron 97 PQRSD,  dentro de los términos de ley, la efectividad en este periodo es del 100%.
Para el reporte de este mes, se incluyen 28 PQRSD que estaban pendientes de respuesta a cierre del mes de agosto. Finalmente, existen unas PQRSD que se recibieron en el mes de septiembre, que al momento de realizar este reporte se encontraban sin respuesta (17), aún dentro de los tiempos de ley de acuerdo a lo establecido en el artículo 5 del decreto 491 del 28 de marzo de 2020. Estas últimas serán tenidas en cuenta en el reporte de mes de octubre 
</t>
  </si>
  <si>
    <t>Avance en gestión:
 Teniendo en cuenta que durante el mes de octubre se recibieron y contestaron 81 PQRSD, todos dentro de los términos de ley, la efectividad en este periodo es del 100%.
 Al igual quer en los periodos anteriores, la información respectiva proviene de la herramienta BPMetro.
Para el reporte de este mes, se incluyen 17 PQRSD que estaban pendientes de respuesta al cierre del mes de septiembre. 
Finalmente, existen 17 PQRSD que se recibieron en el mes de octubre, que al momento de realizar este reporte se encontraban sin respuesta y , aún dentro de los tiempos de ley de acuerdo a lo establecido en el artículo 5 del decreto 491 del 28 de marzo de 2020. Estas últimas serán tenidas en cuenta en el reporte de mes de octubre 
 Soportes:
 Se adjunta cuadro Excel con la información soporte extraida de BPMetro
 1) 010 PES OCTUBRE</t>
  </si>
  <si>
    <t xml:space="preserve">Avance en gestión:
Basados en la información de la herramienta informática BPMetro, durante el mes de noviembre se recibieron 80 PQRSD, de las cuales se contestaron 65, una de llas fuera de términos de ley, la efectividad en este periodo es del 98.46%.
Para el reporte de este mes, se incluyen 17 PQRSD que estaban pendientes de respuesta al cierre del mes de octubre. 
Finalmente, existen 15 PQRSD que al momento de realizar este reporte se encontraban sin respuesta, 13 de ellas aún dentro de los tiempos de ley, y dos por fuera de los mismos, estos tiempos de acuerdo a lo establecido en el artículo 5 del decreto 491 del 28 de marzo de 2020. 
Estas últimas 15 serán tenidas en cuenta en el reporte de mes de diciembre 
Soportes:
Se adjunta cuadro Excel con la información soporte esxtraida de BPMetro
1) 011 PES NOVIEMBRE </t>
  </si>
  <si>
    <t xml:space="preserve">Teniendo en cuenta la información de la herramienta informática BPMetro, durante el mes de diciembre se recibieron 90 PQRSD, de las cuales se contestaron 52, una de ellas fuera de términos de ley, la efectividad en este periodo es del 98.08%.
Para el reporte de este mes, se incluyen 15 PQRSD que estaban pendientes de respuesta al cierre del mes de noviembre. 
Finalmente, existen 38 PQRSD que al momento de realizar este reporte se encontraban sin respuesta, todas ellas aún dentro de los tiempos de ley,  de acuerdo a lo establecido en el artículo 5 del decreto 491 del 28 de marzo de 2020. 
Estas últimas 38 serán tenidas en cuenta en el reporte de mes de enero 2022
Soportes:
Se adjunta cuadro Excel con la información soporte esxtraida de BPMetro
1) 012 PES DICIEMBRE 
</t>
  </si>
  <si>
    <t xml:space="preserve">Se reporta un promedio de 99,71% de PQRSD contestadas dentro del término de Ley para la vigencia 2021. </t>
  </si>
  <si>
    <t>Se encuentra en comentarios internos el manual de gestión de conocimiento.
Se está acordando internamente el esquema de trabajo para el ajuste del mapa de conocimiento para ampliar el alcance y realizar cambios acorde con la nueva estructura del INM (resolución 62 de 2021).</t>
  </si>
  <si>
    <t>Se esta ajustando el Manuel de gestión del conocimiento, se hicieron los ajustes correspondientes y se solicitó agenda para presentar al CIGD</t>
  </si>
  <si>
    <t>Se presentó a CIGD el manual de gestión del conocimiento para aprobación. Se presentó a nivel directivo el mapa de gestión de conocimiento y plan de trabajo para el 2021.</t>
  </si>
  <si>
    <t>Se elabora encuesta para levantamiento de información de la segunda fase del mapa de gestión documental para las áreas de SG, OAP y TIC.
Evidencias:
-Correo Preguntas formulario
-Reuniones Mapa</t>
  </si>
  <si>
    <t>Se realiza reunión con los delegados de cada uno de los grupos de trabajo de las áreas de apoyo del INM para socializar la metodología a desarrollar y programar la próxima reunión. Igualmente se estableció una segunda fase del mapa de gestión de conocimiento.</t>
  </si>
  <si>
    <t>Se realiza la socialización del manual de gestión del conocimiento a los funcionarios de la entidad.
Se envía encuesta para construcción del mapa de gestión de conocimiento segunda fase.</t>
  </si>
  <si>
    <t>Se reciben respuestas de la encuesta para la construcción del Mapa de Conocimiento y se realizan recordatorios a quienes no dieron respuesta en los tiempos establecidos
Evidencias: 
-Correo- Encuesta para Mapa de Conocimiento
-Relación Rtas 2021-07-30</t>
  </si>
  <si>
    <r>
      <rPr>
        <sz val="9"/>
        <color rgb="FF000000"/>
        <rFont val="Calibri"/>
        <family val="2"/>
      </rPr>
      <t xml:space="preserve">
Se realizó el evento: Taller de ideación e innovación sobre la página web del INM, con la participación de colaboradores del INM de cada área. La herramienta que se utilizó fue el  Mapa de empatía. 
</t>
    </r>
    <r>
      <rPr>
        <b/>
        <i/>
        <sz val="9"/>
        <color rgb="FF000000"/>
        <rFont val="Calibri"/>
        <family val="2"/>
      </rPr>
      <t>Evidencias:</t>
    </r>
    <r>
      <rPr>
        <sz val="9"/>
        <color rgb="FF000000"/>
        <rFont val="Calibri"/>
        <family val="2"/>
      </rPr>
      <t xml:space="preserve">
-Invitación taller Ideación
-Presentación taller Ideación 20210827
-Participantes: Pantallazo reunión taller ideación
-Resultados del trabajo en grupo: Taller Ideación grupo 1, grupo 2 y grupo 3</t>
    </r>
  </si>
  <si>
    <t>Definición de criterios de análisis de las ideas
Clasificación de ideas
Análisis de las ideas que presentaron cada uno de los 3 grupos que participaron en el taller de ideación sobre la página web del INM 
Evidencias:
- Cuadros en Excel con la puntuación de cada idea y las 3 ideas con mayor puntaje una por caada grupo</t>
  </si>
  <si>
    <t>SSMRC:
Durante el mes de octubre de 2021, no se llevo a cabo ninguna capacitación relacionada con I+D+I , en el marco del Plan Institucional de Capacitación.</t>
  </si>
  <si>
    <t>SSMRC:
Durante el mes de noviembre de 2021, no se llevo a cabo ninguna capacitación relacionada con I+D+I , en el marco del Plan Institucional de Capacitación.</t>
  </si>
  <si>
    <t xml:space="preserve">"SSMRC:
Durante el mes de diciembre de 2021, no se llevo a cabo ninguna capacitación relacionada con I+D+I , en el marco del Plan Institucional de Capacitación."
</t>
  </si>
  <si>
    <t>T2: 
Abril: Se llevó a caboSeminario de Metrología (50 servidores), Capacitación sobre Conocimiento de Tipología de Proyectos I+D+i (26 servidores) y Taller sobre Clasificación de Productos I+D+i (23 servidores). Porcentaje de servidores públicos del sector que participan en espacios de innovación= 40%</t>
  </si>
  <si>
    <t>Durante el mes de enero no se llevaron a cabo actividades de innovación de acuerdo con el indicador definido.</t>
  </si>
  <si>
    <t>Teniendo en cuenta la coyuntura actual, de emergencia sanitaria, durante el mes de febrero no se llevaron a cabo actividades de innovación en lo establecido en el Plan Institucional de Capacitación.</t>
  </si>
  <si>
    <t>Durante el mes de marzo no se llevaron a cabo actividades de innovación en lo establecido en el Plan Institucional de Capacitación.</t>
  </si>
  <si>
    <t>Durante el mes de abril se llevó a cabo: Seminario de Metrología (50 servidores), Capacitación sobre Conocimiento de Tipología de Proyectos I+D+i (26 servidores) y Taller sobre Clasificación de Productos I+D+i (23 servidores). Porcentaje de servidores públicos del sector que participan en espacios de innovación= 40%</t>
  </si>
  <si>
    <t>Durante el mes de mayo no se llevaron a cabo actividades de innovación en lo establecido en el Plan Institucional de Capacitación.</t>
  </si>
  <si>
    <t>Durante el mes de Junio no se llevaron a cabo actividades de innovación en lo establecido en el Plan Institucional de Capacitación</t>
  </si>
  <si>
    <t>Durante el mes de Julio, se recibió el certificado correspondiente a la presentación sobre "DNA Pathogen Reference Material as Quality Control for Food Measurements", en el marco de la Conferencia Internacional sobre Microbiología de Alimentos, realizada por un servidor público del INM.</t>
  </si>
  <si>
    <t>Durante el mes de septiembre, no se llevo a cabo ninguna capacitación relacionada con I+D+I , en el marco del Plan Institucional de Capacitación.</t>
  </si>
  <si>
    <t xml:space="preserve">En el mes de octubre, no se llevo a cabo ninguna capacitación relacionada con I+D+i, en el marco del Plan Institucional de Capacitación
La Subdirección de Metrolgia Física realizo intercambios Cientificos durante el mes de octubre donde participaron los siguientes funcionarios: Jhon Escobar, Jhon Barreto, Camila Cusva, Ciro Sanchez, Andres Bohorquez, Sergio Carvajal, Mayckol Morales, Nelson Bahamon
</t>
  </si>
  <si>
    <t>En el mes de noviembre se llevo a cabo la capacitacion de Herramientas para desarrollar la innovación contando con la asistencia de 35  funcionarios.</t>
  </si>
  <si>
    <t>En el mes de Diciembre, no se llevo a cabo ninguna capacitación relacionada con I+D+i, en el marco del Plan Institucional de Capacitación</t>
  </si>
  <si>
    <t>Se llevó a caboSeminario de Metrología (50 servidores), Capacitación sobre Conocimiento de Tipología de Proyectos I+D+i (26 servidores) y Taller sobre Clasificación de Productos I+D+i (23 servidores). Porcentaje de servidores públicos del sector que participan en espacios de innovación= 40%</t>
  </si>
  <si>
    <t>Pendiente reporte financiera</t>
  </si>
  <si>
    <t>En el mes de enero se inició con los compromisos por parte de la entidad, y se publicó el plan anual de adquisiciones en https://community.secop.gov.co/Public/App/AnnualPurchasingPlanEditPublic/View?id=92328</t>
  </si>
  <si>
    <t>Se iniciaron los procesos de contratación correspondiente, a partir de lo establecido en el Plan Anual de Adquisiciones.</t>
  </si>
  <si>
    <t>Se ejecutó el 9.22% de acuerdo a informes de ejecución del presupuesto asignado mediante del Decreto 1805 de 31 de diciembre de 2020 para ser ejecutado en la vigencia año 2021, a cierre mes de marzo de 2021, así: (Fuente: Sistema Integrado de Información Financiera - SIIF NACIÓN II – MHCP).
1. Certificados de Disponibilidad Presupuestal que se expidieron del 1 de enero al cierre del mes de marzo de 2021, donde se evidencia los saldos pendientes de comprometer. Se recuerda que los bienes y/o servicios que se contraten en la presente vigencia (año 2021); por el principio presupuestal de planeación, especialización y de anualidad (1 de enero a 31 de diciembre de la respectiva vigencia), se deben recibir en su totalidad.
2. Ejecución de cuentas por pagar constituidas al cierre año 2020 y ejecución a cierre mes de marzo de 2021.
3. Ejecución de Gastos a cierre mes de marzo de 2021 donde se evidencia el porcentaje de ejecución en Gastos de Funcionamiento y de Inversión</t>
  </si>
  <si>
    <t xml:space="preserve">Se ejecutó el 13.32% de acuerdo a informes de ejecución del presupuesto asignado para ser ejecutado en la vigencia año 2021, a cierre mes de abril de 2021, así:
Certificados de Disponibilidad Presupuestal que se expidieron del 1 de enero al cierre del mes de abril de 2021
Ejecución de cuentas por pagar constituidas al cierre año 2020 y ejecución a cierre mes de abril de 2021.
Ejecución de Gastos a cierre mes de abril de 2021 donde se evidencia el porcentaje de ejecución en Gastos de Funcionamiento y de Inversión.
Ejecución de Gastos a cierre mes de abril 2021 desagregada por rubro presupuestal, donde se evidencia el detalle de la ejecución.
Ejecución de Reservas Presupuestales a cierre mes de abril de 2021- constituidas al cierre año 2020.
Registros Presupuestales a cierre del mes de abril de 2021. 
Informe a cierre mes de abril de 2021 de los Registros Presupuestales de las reservas presupuestales.
Usos presupuestales a cierre mes de abril de 2021.
</t>
  </si>
  <si>
    <t>De acuerdo con el presupuesto apropiado, se presenta una obligación del 27% para los recursos de funcionamiento y del 24% para los recursos de inversión.</t>
  </si>
  <si>
    <t>El 1 de julio el Grupo de Gestión Financiera presentó el informe INFORMES DE EJECUCION DE GASTOS AL CIERRE DEL PERIODO 1 DE ENERO A 30 DE JUNIO DE 2021 - FUENTE: SIIF NACION II – MHCP.</t>
  </si>
  <si>
    <t>El 2 de agosto el Grupo de Gestión Financiera presentó el informe INFORMES DE EJECUCION DE GASTOS AL CIERRE DEL PERIODO 1 DE ENERO A 31 DE JULIO DE 2021 - FUENTE: SIIF NACION II – MHCP.</t>
  </si>
  <si>
    <t>El 1 de septiembre el Grupo de Gestión Financiera presentó el informe INFORMES DE EJECUCION DE GASTOS AL CIERRE DEL PERIODO 1 DE ENERO A 31 DE AGOSTO DE 2021 - FUENTE: SIIF NACION II – MHCP.</t>
  </si>
  <si>
    <t>53.47</t>
  </si>
  <si>
    <t>El 1 de octubre se 2020 El Grupo de Gestión Financiera generó el informe de ejecución presupuestal de gastos al cierre del periodo 1 de enero a 30 de septiembre de 2021. Fuente de la Información: SIIF NACION II - MHCP. Este informe fue enviado a todas las dependencias responsables de la ejecución de los recuros asignados al INM en funcionamiento y en inversión; y se evidencia el porcentaje de ejecución del presupuesto a 30 de septiembre de 2021. Este informe es un insumo para que desde la alta dirección se tomen las decisiones a que haya lugar.</t>
  </si>
  <si>
    <t>El 02 de noviembre de 2020 El Grupo de Gestión Financiera generó el informe de ejecución presupuestal de gastos al cierre del periodo 1 de enero a 31 de octubre de 2021. Fuente de la Información: SIIF NACION II - MHCP. Este informe fue enviado a todas las dependencias responsables de la ejecución de los recuros asignados al INM en funcionamiento y en inversión; y se evidencia el porcentaje de ejecución del presupuesto a 31 de octubre de 2021. Este informe es un insumo para que desde la alta dirección se tomen las decisiones a que haya lugar.</t>
  </si>
  <si>
    <t>66.93%</t>
  </si>
  <si>
    <t>El 02 de noviembre de 2021 El Grupo de Gestión Financiera generó el informe de ejecución presupuestal de gastos al cierre del periodo 1 de enero a 30 de noviembre de 2021. Fuente de la Información: SIIF NACION II - MHCP. Este informe fue enviado a todas las dependencias responsables de la ejecución de los recuros asignados al INM en funcionamiento y en inversión; y se evidencia el porcentaje de ejecución del presupuesto a 30 de noviembre de 2021. Este informe es un insumo para que desde la alta dirección se tomen las decisiones a que haya lugar.</t>
  </si>
  <si>
    <t xml:space="preserve">El Grupo de Gestión Financiera generó el informe de ejecución presupuestal de gastos al cierre del periodo 1 de enero a 31 de diciembre de 2021. Fuente de la Información: SIIF NACION II - MHCP. Este informe fue enviado a todas las dependencias responsables de la ejecución de los recursos asignados al INM en funcionamiento y en inversión; y se evidencia el porcentaje de ejecución del presupuesto a 31 de diciembre de 2021.
</t>
  </si>
  <si>
    <t>SEGUIMIENTO AL PROGRAMA DE TRANSPARENCIA Y ÉTICA PÚBLICA  - VIGENCIA 2026</t>
  </si>
  <si>
    <t>OBJETIVOS DEL PTEP</t>
  </si>
  <si>
    <t>COMPONENTE</t>
  </si>
  <si>
    <t>Área responsable</t>
  </si>
  <si>
    <t>Enlace responsable</t>
  </si>
  <si>
    <t>Meta</t>
  </si>
  <si>
    <t>Evidencia</t>
  </si>
  <si>
    <t>Periodicidad del reporte</t>
  </si>
  <si>
    <t>Fecha programada</t>
  </si>
  <si>
    <t>PTEP1</t>
  </si>
  <si>
    <t xml:space="preserve">Implementar mecanismos eficaces de prevención y gestión del riesgo que afectan la integridad pública de los funcionarios y contratistas en el INM, alineados al sistema de control interno y a la gestión institucional, de conformidad con los enfoques del Sistema de Gestión de Riesgos para la integridad pública – SIGRIP descritos en la guía para la gestión integral de riesgo en el instituto. 
</t>
  </si>
  <si>
    <t xml:space="preserve"> 1. ADMINISTRACIÓN DE RIESGOS</t>
  </si>
  <si>
    <t>Realizar propuesta, someter a 
aprobación y socializar la política para la gestión integral de riesgos de acuerdo a la versión 7 de la Guía de Gestión integral del Riesgo del DAFP</t>
  </si>
  <si>
    <t>OAP: Linda Petro</t>
  </si>
  <si>
    <t xml:space="preserve">Política para la gestión integral de riesgos  aprobada y socializada. </t>
  </si>
  <si>
    <t>Manual integrado de gestión actualizado con la política para la gestión integral de riesgos.
Listado de asistencia de la socialización o pieza gráfica de comunicaciones.</t>
  </si>
  <si>
    <t>PTEP2</t>
  </si>
  <si>
    <t>Definir y asignar el rol de función de cumplimiento para el INM</t>
  </si>
  <si>
    <t>Dirección general</t>
  </si>
  <si>
    <t>Julieth Carolina Riascos</t>
  </si>
  <si>
    <t>Resolución expedida y socializada</t>
  </si>
  <si>
    <t>Resolución expedida y comunicada</t>
  </si>
  <si>
    <t>PTEP3</t>
  </si>
  <si>
    <t xml:space="preserve">Liderar la elaboración y formalización del manual de debida diligencia para el INM de acuerdo a la versión 7 de la Guía de Gestión integral del Riesgo del DAFP. </t>
  </si>
  <si>
    <t>Oficina Asesora de Planeación / Secretaría general / asesoría Jurídica</t>
  </si>
  <si>
    <t>Manual de debida diligencia para el INM</t>
  </si>
  <si>
    <t>Documento de debida diligencia para el INM aprobado y socializado</t>
  </si>
  <si>
    <t>Documento de debida diligencia para el INM aprobado en Isolución y socializado</t>
  </si>
  <si>
    <t>Funcionamiento / Proyecto de inversión</t>
  </si>
  <si>
    <t>PTEP4</t>
  </si>
  <si>
    <t>Establecer e implementar la gestión del cambio de la versión 7 de la guía para la gestión integral del riesgo en el INM.</t>
  </si>
  <si>
    <t xml:space="preserve">Metodología actualizada para la gestión integral del riesgo 
Seguimiento al plan de gestión del cambio. </t>
  </si>
  <si>
    <t xml:space="preserve">Metodología actualizada para la gestión integral del riesgo 
Plan de trabajo con seguimiento en la herramienta informática Planner. </t>
  </si>
  <si>
    <t xml:space="preserve">1. Procedimiento E-02-P-009 Gestión de los riesgos
2. Capacitación del procedimiento E-02-P-009 Gestión de los riesgos. 
3. Identificación inicial de los riesgos LA/FT con los procesos priorizados
4. Seguimiento al plan de gestión del cambio para la gestión integral de los riesgos
5. Informe de seguimiento a la gestión del cambio. </t>
  </si>
  <si>
    <t>2026-05-29
2026-12-31</t>
  </si>
  <si>
    <t xml:space="preserve">1. Procedimiento E-02-P-009 Gestión de los riesgos (M5).
2. Capacitación del procedimiento E-02-P-009 Gestión de los riesgos (M5).
3. Matriz de riesgos actualizada con los procesos identificados priorizados (M12)
4. Seguimiento extraído de la herramienta sobre la cual se realizará la gestión del cambio. (M12)
5. Informe de seguimiento a la gestión del cambio (M11). </t>
  </si>
  <si>
    <t>PTEP5</t>
  </si>
  <si>
    <t xml:space="preserve">Promover la denuncia segura y confidencial de hechos irregulares, asegurando la protección del denunciante y el tratamiento adecuado de las alertas, de conformidad con la normatividad vigente. </t>
  </si>
  <si>
    <t>Liderar la elaboración y formalización de las políticas relacionadas con ALA/CFT/CFP, antisoborno, antifraude de acuerdo con la versión 7 de la Guía de Gestión integral del Riesgo del DAFP</t>
  </si>
  <si>
    <t xml:space="preserve">Documento o documentos del SIG con las políticas incluidas. </t>
  </si>
  <si>
    <t xml:space="preserve">1. Documento o documentos del SIG con las políticas incluidas aprobado (os) y socializado (os)
2. Informe de seguimiento. </t>
  </si>
  <si>
    <t xml:space="preserve">1. Documento o documentos del SIG con las políticas incluidas aprobado (os) y socializado (os)
2. Informe de seguimiento (M11). </t>
  </si>
  <si>
    <t>PTEP6</t>
  </si>
  <si>
    <t>Hacer seguimiento y socializar la matriz de riesgos del SIG; compuesta por riesgos de gestión, corrupción, seguridad de la información y fiscales. 
(Actualizar la matriz cuando aplique dado el seguimiento realizado por las 3 líneas de defensa)</t>
  </si>
  <si>
    <t xml:space="preserve">Oficina Asesora de Planeación 
Oficina de Informática y Desarrollo Tecnológico
</t>
  </si>
  <si>
    <t>Hacer seguimiento y socializar la matriz de riesgos del SIG</t>
  </si>
  <si>
    <t>1. Presentaciones CIGD, 
2. Listados de asistencia o pieza gráfica de comunicaciones de las socializaciones de la matriz 
3. Matriz actualizada (cuando aplique)</t>
  </si>
  <si>
    <t>2026-01-31
2026-04-31
2026-07-31
2026-10-31</t>
  </si>
  <si>
    <t xml:space="preserve">Presentaciones CIGD, matriz
actualizada, 
listados de asistencia de las socializaciones de la
matriz </t>
  </si>
  <si>
    <t>PTEP7</t>
  </si>
  <si>
    <t>Implementar mecanismos eficaces de prevención y gestión del riesgo que afectan la integridad pública de los funcionarios y contratistas en el INM, alineados al sistema de control interno y a la gestión institucional, de conformidad con los enfoques del Sistema de Gestión de Riesgos para la integridad pública – SIGRIP descritos en la guía para la gestión integral de riesgo en el instituto.</t>
  </si>
  <si>
    <t xml:space="preserve">Revisar y actualizar el procedimiento A-04-P-028 CONFLICTO DE INTERESES, validando que los lineamientos requeridos en la guía para la gestión integral del riesgo (V7), se encuentren documentados en dicho procedimiento.  </t>
  </si>
  <si>
    <t>Gestión de talento humano</t>
  </si>
  <si>
    <t>Olga Jeanet Malagón Devia</t>
  </si>
  <si>
    <t xml:space="preserve">Procedimiento A-04-P-028 CONFLICTO DE INTERESES actualizado si aplica. 
En caso de que no aplique la actualización del procedimiento, es necesario contar con un registro del resultado del análisis de los lineamientos de la versión 7 de la guía donde se menciona el tema de conflicto de intereses. </t>
  </si>
  <si>
    <t xml:space="preserve">Procedimiento A-04-P-028 CONFLICTO DE INTERESES en su versión siguiente
Informe resultado del análisis de los lineamientos relacionados con conflicto de intereses. 
</t>
  </si>
  <si>
    <t xml:space="preserve">1. Procedimiento A-04-P-028 CONFLICTO DE INTERESES aprobado en Isolución o informe resultado del análisis de los lineamientos relacionados con conflicto de intereses (M8)
2. Informe de seguimiento (M11). </t>
  </si>
  <si>
    <t>2026-08-31
2026-11-30</t>
  </si>
  <si>
    <t xml:space="preserve">1. Procedimiento A-04-P-028 CONFLICTO DE INTERESES aprobado en Isolución o informe resultado del análisis de los lineamientos relacionados con conflicto de intereses. (M8)
2. Informe de seguimiento (M11). </t>
  </si>
  <si>
    <t>PTEP8</t>
  </si>
  <si>
    <t xml:space="preserve">Liderar la elaboración del Procedimiento para el  reporte de operaciones sospechosas en el INM de acuerdo con la versión 7 de la Guía de Gestión integral del Riesgo del DAFP </t>
  </si>
  <si>
    <t>Elaborar y aprobar el procedimiento para el reporte de operaciones sospechosas en el INM.</t>
  </si>
  <si>
    <t>Procedimiento aprobado en Isolución</t>
  </si>
  <si>
    <t xml:space="preserve">1. Procedimiento aprobado en Isolución (M8)
2. Informe de seguimiento (M11). </t>
  </si>
  <si>
    <t>Linda Karina Petro Martínez</t>
  </si>
  <si>
    <t>PTEP9</t>
  </si>
  <si>
    <t>Revisar y actualizar el procedimiento E-04-P-001 PETICIONES, QUEJAS, RECLAMOS, SUGERENCIAS Y DENUNCIAS – PQRSD , validando que los lineamientos requeridos en la guía para la gestión integral del riesgo (V7), se encuentren documentados en dicho procedimiento. ​
2. Identificar los riesgos asociados al proceso</t>
  </si>
  <si>
    <t>Alexandra Hernández Moreno / Katherine Rozo</t>
  </si>
  <si>
    <t xml:space="preserve">Procedimiento  E-04-P-001 PETICIONES, QUEJAS, RECLAMOS, SUGERENCIAS Y DENUNCIAS – PQRSD actualizado si aplica. 
En caso de que no aplique la actualización del procedimiento, es necesario contar con un registro del resultado del análisis de los lineamientos de la versión 7 de la guía donde se menciona el tema de denuncias por corrupción y buzón ético. </t>
  </si>
  <si>
    <t xml:space="preserve">Procedimiento E-04-P-001 PETICIONES, QUEJAS, RECLAMOS, SUGERENCIAS Y DENUNCIAS – PQRSD Versión siguiente. 
Informe resultado del análisis de los lineamientos relacionados con denuncias por corrupción y buzón ético. 
</t>
  </si>
  <si>
    <t xml:space="preserve">1. Procedimiento E-04-P-001 PETICIONES, QUEJAS, RECLAMOS, SUGERENCIAS Y DENUNCIAS – PQRSD aprobado en Isolución o informe resultado del análisis de los lineamientos relacionados con denuncias por corrupción y buzón ético. 
2. Identificación de los riesgos asociados al proceso de la gestión de las PQRSD. 
3. Informe de seguimiento (M11). </t>
  </si>
  <si>
    <t>2026-08-31
2026-11-30
2026-12-31</t>
  </si>
  <si>
    <t xml:space="preserve">1. Procedimiento E-04-P-001 PETICIONES, QUEJAS, RECLAMOS, SUGERENCIAS Y DENUNCIAS – PQRSD aprobado en Isolución o informe resultado del análisis de los lineamientos relacionados con denuncias por corrupción y buzón ético. (M8)
2. Propuesta de identificación de los riesgos asociados al proceso de la gestión de las PQRSD. (M12)
3. Informe de seguimiento (M11). </t>
  </si>
  <si>
    <t>PTEP10</t>
  </si>
  <si>
    <t xml:space="preserve">Evaluar y mejorar continuamente el Programa de Transparencia y Ética Pública, mediante el seguimiento, medición y adopción de acciones de mejora que garanticen su eficacia y sostenibilidad. 
 </t>
  </si>
  <si>
    <t>Realizar seguimiento de tercera línea a los riesgos identificados en la matriz de riesgos de corrupción en los tiempos establecidos por ley y asegurar publicación de resultados en la página web</t>
  </si>
  <si>
    <t>OCI: Luz Marina Doria</t>
  </si>
  <si>
    <t>Realizar dos seguimientos a la gestión  de riesgos de corrupción</t>
  </si>
  <si>
    <t xml:space="preserve">N.º de seguimientos a la gestión de riesgos de corrupción </t>
  </si>
  <si>
    <t>Semestral</t>
  </si>
  <si>
    <t>2026-07-31                                        2026-12-31</t>
  </si>
  <si>
    <t>Informes y pantallazos de publicación en página web.</t>
  </si>
  <si>
    <t xml:space="preserve">OCI: Luz Marina Doria
</t>
  </si>
  <si>
    <t>PTEP11</t>
  </si>
  <si>
    <t>Realizar seguimiento de tercera línea al programa de transparencia y ética pública en los tiempos establecidos por ley, asegurar publicación de resultados en la página web</t>
  </si>
  <si>
    <t xml:space="preserve">Informe de seguimiento al programa de transparencia y ética pública </t>
  </si>
  <si>
    <t>Informe de seguimiento al programa de transparencia y ética pública</t>
  </si>
  <si>
    <t>PTEP12</t>
  </si>
  <si>
    <t>Asegurar la transparencia en la gestión pública mediante la implementación de estrategias que faciliten a los grupos de interés el acceso a la información sobre la gestión del Instituto, en cumplimiento de la normativa vigente, a través de su divulgación clara, veraz y oportuna.  </t>
  </si>
  <si>
    <t>2. REDES Y ARTICULACIÓN</t>
  </si>
  <si>
    <r>
      <rPr>
        <b/>
        <sz val="9"/>
        <color rgb="FF000000"/>
        <rFont val="Arial"/>
      </rPr>
      <t xml:space="preserve">Redes internas: 
</t>
    </r>
    <r>
      <rPr>
        <sz val="9"/>
        <color rgb="FF000000"/>
        <rFont val="Arial"/>
      </rPr>
      <t xml:space="preserve">
Construir y mantener un repositorio interno en la INMtranet de preguntas frecuentes sobre transparencia, acceso a la información, conflictos de interés y canales de denuncia.</t>
    </r>
  </si>
  <si>
    <t>Subdirección de Servicios Metrológicos y Relación con el Ciudadano
OAP</t>
  </si>
  <si>
    <t>Publicar y mantener actualizado, al menos una vez al año, el banco interno de preguntas frecuentes.</t>
  </si>
  <si>
    <t xml:space="preserve">
Número de vistas y acceso a la sitio de la INMTranet</t>
  </si>
  <si>
    <t>Enlace en la INMtranet o repositorio interno con fecha de actualización.</t>
  </si>
  <si>
    <t xml:space="preserve">
2026-12-31</t>
  </si>
  <si>
    <t>Banco de preguntas publicado en la INMtranet o repositorio interno con fecha de actualización.</t>
  </si>
  <si>
    <t>SSMRC: Jaime Andrés Rozo</t>
  </si>
  <si>
    <t>PTEP13</t>
  </si>
  <si>
    <r>
      <rPr>
        <b/>
        <sz val="9"/>
        <color rgb="FF000000"/>
        <rFont val="Arial"/>
      </rPr>
      <t xml:space="preserve">Redes externas: 
</t>
    </r>
    <r>
      <rPr>
        <sz val="9"/>
        <color rgb="FF000000"/>
        <rFont val="Arial"/>
      </rPr>
      <t xml:space="preserve">
Divulgar, a través de la página web, las redes sociales y el email marketing del INM, publicaciones sobre las actividades realizadas en articulación con entidades externas, así como contenidos relacionados con participación ciudadana, transparencia, anticorrupción y otros temas afines. (Campaña externa)</t>
    </r>
  </si>
  <si>
    <t>SSMRC: Yeison Quiroga / Katherine Rozo</t>
  </si>
  <si>
    <t>Realizar al menos 10 publicaciones durante la vigencia sobre actividades desarrolladas en articulación entre el Instituto Nacional de Metrología y entidades externas, así como sobre temas de participación ciudadana, transparencia y anticorrupción.</t>
  </si>
  <si>
    <t>Número de publicaciones realizadas durante la vigencia</t>
  </si>
  <si>
    <t>Matriz anual con el registro de las publicaciones, su objetivo, público objetivo, canal de difusión, número d de participantes (impacto)</t>
  </si>
  <si>
    <t>Matriz anual con el registro de las publicaciones, su objetivo, público objetivo, canal de difusión</t>
  </si>
  <si>
    <t>SSMRC: Viviana Romero</t>
  </si>
  <si>
    <t>PTEP14</t>
  </si>
  <si>
    <t xml:space="preserve">Asegurar la transparencia en la gestión pública mediante la implementación de estrategias que faciliten a los grupos de interés el acceso a la información sobre la gestión del Instituto, en cumplimiento de la normativa vigente, a través de su divulgación clara, veraz y oportuna. </t>
  </si>
  <si>
    <t>3. MODELO DE ESTADO ABIERTO
Acción estratégica 3.3: Dialogo y corresponsabilidad</t>
  </si>
  <si>
    <t>Reportar en el aplicativo de datos abiertos de MinTIC (https://www.datos.gov.co/) los set de datos obligatorios e históricos definidos por el INM</t>
  </si>
  <si>
    <t>Reportes cuatrimestrales en aplicativo de datos abiertos de MinTIC (https://www.datos.gov.co/) con los sets de datos  obligatorios e históricos definidos por el INM</t>
  </si>
  <si>
    <t>3 reportes de sets de datos  obligatorios e históricos definidos por el INM</t>
  </si>
  <si>
    <t>Reporte de sets de datos  obligatorios (Registros de activos de información, Esquema de publicación de información, índice de información clasificada), e históricos (Cursos INM, Servicios prestados, Comercialización de MR)  definidos por el INM</t>
  </si>
  <si>
    <t>Cuatrimestral</t>
  </si>
  <si>
    <t>2026-01-31
2026-05-30
2026-09-30</t>
  </si>
  <si>
    <t>Sets de datos cargados en aplicativo de datos abiertos de MinTIC (https://www.datos.gov.co/)</t>
  </si>
  <si>
    <t>PTEP15</t>
  </si>
  <si>
    <t>Diligenciar y reportar ante la Procuraduría General de la Nación la matriz del Índice de Transparencia y Acceso a la Información Pública – ITA</t>
  </si>
  <si>
    <t>Diligenciar el Índice de Transparencia y Acceso a la Información Pública - ITA</t>
  </si>
  <si>
    <t>Reporte del Índice de Transparencia y Acceso a la Información Pública - ITA</t>
  </si>
  <si>
    <t>Matriz del  Índice de Transparencia y Acceso a la Información Pública - ITA</t>
  </si>
  <si>
    <t>Matriz del  Índice de Transparencia y Acceso a la Información Pública - ITA</t>
  </si>
  <si>
    <t>Subdirección de Servicios Metrológicos y Relación con el Ciudadano / Oficina asesora de planeación</t>
  </si>
  <si>
    <t>PTEP16</t>
  </si>
  <si>
    <t>Revisar y actualizar la información publicada en la sección de Transparencia y Acceso a la Información Pública del sitio web del INM</t>
  </si>
  <si>
    <t>Identificar y corregir mensualmente, inconsistencias o vacíos de información en la sección de Transparencia del sitio web institucional</t>
  </si>
  <si>
    <t>Número de actualizaciones realizadas</t>
  </si>
  <si>
    <t xml:space="preserve">Herramienta de Cumplimiento Ley 1712 del 2014 - INM
Formato Código: E-04-F-025
Versión: 1
 </t>
  </si>
  <si>
    <t>2026-01-01
al 
2026-31-12</t>
  </si>
  <si>
    <t xml:space="preserve">Herramienta de Cumplimiento Ley 1712 del 2014.
1712 del 2014 - INM
Formato Código: E-04-F-025
Versión: 1
 </t>
  </si>
  <si>
    <t>PTEP17</t>
  </si>
  <si>
    <t xml:space="preserve">Fortalecer las capacidades institucionales y el talento humano, a través de procesos de formación, sensibilización y comunicación en ética pública, integridad y lucha contra la corrupción. </t>
  </si>
  <si>
    <t>3. MODELO DE ESTADO ABIERTO
Acción estratégica 3.2: Integridad pública y cultura de la legalidad</t>
  </si>
  <si>
    <t>Diseñar y difundir contenidos digitales (cápsulas, infografías, videos cortos o boletines) sobre integridad pública, ética y cultura de la legalidad a través de la Intranet y correo institucional.</t>
  </si>
  <si>
    <t>Difundir cuatrimestralmente los contenidos formativos sobre integridad pública y ética institucional.</t>
  </si>
  <si>
    <t>3 publicaciones</t>
  </si>
  <si>
    <t>Piezas digitales publicadas y registros de envío por correo o Intranet.</t>
  </si>
  <si>
    <t>2026-04-30
2026-08-31
2026-12-15</t>
  </si>
  <si>
    <t>Consolidado de las campañas realizadas en el cuatrimestre</t>
  </si>
  <si>
    <t>SSMRC: Katherine Rozo</t>
  </si>
  <si>
    <t>PTEP18</t>
  </si>
  <si>
    <t>3. MODELO DE ESTADO ABIERTO
Acción estratégica 3.3: Diálogo y corresponsabilidad</t>
  </si>
  <si>
    <t xml:space="preserve">Establecer el Plan de Participación Ciudadana del Instituto, incorporando las actividades previstas para la vigencia </t>
  </si>
  <si>
    <t>Subdirección de Servicios Metrológicos y Relación con el Ciudadano / OAP</t>
  </si>
  <si>
    <t>Plan de Participación Ciudadana</t>
  </si>
  <si>
    <t>Matriz  del Plan de Participación Ciudadana diligenciado con la información de las actividades a realizar en la vigencia</t>
  </si>
  <si>
    <t xml:space="preserve">Matriz </t>
  </si>
  <si>
    <t>PTEP19</t>
  </si>
  <si>
    <t>Promover el conocimiento y acceso de los grupos de interés al Plan de Participación Ciudadana.</t>
  </si>
  <si>
    <t>Subdirección de Servicios Metrológicos y Relación con el Ciudadano 
Comunicaciones</t>
  </si>
  <si>
    <t>Yeison Quiroga / Katherine Rozo - RC
Patricia Español
Comunicaciones</t>
  </si>
  <si>
    <t xml:space="preserve">
Socializar el Plan de Participación Ciudadana mediante su publicación en el sitio web institucional y la divulgación de al menos dos publicaciones durante los dos primeros trimestres del año</t>
  </si>
  <si>
    <t>Número de visitas o consultas al Plan de Participación Ciudadana en el sitio web institucional.
Número de publicaciones realizadas sobre el Plan de Participación Ciudadana.</t>
  </si>
  <si>
    <t>Registro de la publicación en el sitio web del INM y de la divulgación realizada mediante email marketing o redes sociales.</t>
  </si>
  <si>
    <t>2026-03-31
2026-06-30</t>
  </si>
  <si>
    <t>Informe con registros de la publicación en el sitio web del INM y de la divulgación realizada mediante email marketing o redes sociales.</t>
  </si>
  <si>
    <t>PTEP20</t>
  </si>
  <si>
    <t xml:space="preserve">Fomentar una cultura de integridad y legalidad, basada en valores éticos, el cumplimiento normativo y la responsabilidad individual y colectiva, en todos los niveles de la entidad. </t>
  </si>
  <si>
    <t>3. MODELO DE ESTADO ABIERTO
Acción estratégica 3.1: Acceso a la información pública y transparencia</t>
  </si>
  <si>
    <t>Seguimiento semestral de la implementación de la Hoja de Ruta de Arquitectura Empresarial para la mejora del Modelo de Operación por Procesos (MOP) ante el CIGD.</t>
  </si>
  <si>
    <t>Seguimiento consolidado de la implementación de la Hoja de Ruta de Arquitectura Empresarial para la mejora en el Modelo de Operación por Procesos (MOP)</t>
  </si>
  <si>
    <t>Reporte del Seguimiento de la implementación de la Hoja de Ruta de Arquitectura Empresarial para la mejora en el Modelo de Operación por Procesos (MOP)</t>
  </si>
  <si>
    <t xml:space="preserve">Presentación ante el CIGD del seguimiento a la implementación de la hoja de Ruta junto con el resultado de la mejora en el MOP del INM. 
</t>
  </si>
  <si>
    <t xml:space="preserve">Semestral </t>
  </si>
  <si>
    <t>2026-08-31
2026-12-31</t>
  </si>
  <si>
    <t>Presentación ante el CIGD del seguimiento a la implementación de la hoja de Ruta
Acta del CIGD</t>
  </si>
  <si>
    <t>Inversión</t>
  </si>
  <si>
    <t>PTEP21</t>
  </si>
  <si>
    <t>Realizar una socialización y aplicar una encuesta interna para medir el nivel de conocimiento y percepción de los colaboradores frente al PTEP y la Ley 1712 de 2014.</t>
  </si>
  <si>
    <t xml:space="preserve">
SSMRC: Yeison Quiroga / Katherine Rozo
OAP: Luis Ángel Maestre PTEP
</t>
  </si>
  <si>
    <t>Aplicar las encuesta semestrales durante la vigencia.</t>
  </si>
  <si>
    <t>Número de colaboradores que respondan la encuesta con un mínimo del 75%  (efectividad del mensaje)</t>
  </si>
  <si>
    <t>Aplicación de la encuesta y el análisis resultados</t>
  </si>
  <si>
    <t>Informe de análisis de los resultados consolidados producto del diligenciamiento de la encuesta por parte de los colaboradores del INM
Plan de mejora y seguimiento de ejecución de cierres brechas frente a los resultados de la primera encuesta</t>
  </si>
  <si>
    <t>SSMRC - Yeison Quiroga / Katherine Rozo</t>
  </si>
  <si>
    <t xml:space="preserve">Subdirección de Servicios Metrológicos y Relación con el Ciudadano </t>
  </si>
  <si>
    <t>PTEP22</t>
  </si>
  <si>
    <t>Seguimiento semestral de la implementación de la Hoja de Ruta de gobierno de datos e información en marco de la implementación de Arquitectura Empresarial y la política MIPG de gestión estadística</t>
  </si>
  <si>
    <t>Seguimiento consolidado de la implementación de la Hoja de Ruta de gobierno de datos e información en marco de la implementación de Arquitectura Empresarial y la política MIPG de gestión estadística</t>
  </si>
  <si>
    <t>Reporte del Seguimiento de la implementación de la Hoja de Ruta de gobierno de datos e información en marco de la implementación de Arquitectura Empresarial y la política MIPG de gestión estadística</t>
  </si>
  <si>
    <t xml:space="preserve">Presentación ante el CIGD del seguimiento a la implementación de la Hoja de Ruta de gobierno de datos e información en marco de la implementación de Arquitectura Empresarial y la política MIPG de gestión estadística
</t>
  </si>
  <si>
    <t>Presentación ante el CIGD del seguimiento a la implementación de la hoja de Ruta y Acta del CIGD</t>
  </si>
  <si>
    <t>PTEP23</t>
  </si>
  <si>
    <t>Desarrollar las acciones para el cierre de brechas de la política de integridad pública identificadas en FURAG 2024, y realizar seguimiento de avance.</t>
  </si>
  <si>
    <t>Secretaria General / GTH</t>
  </si>
  <si>
    <t>SG: José A. Bermúdez / Olga Malagón / Martha X. Martínez / María F. Larrota / Linda Petro M</t>
  </si>
  <si>
    <t>Cumplimiento acciones indicadas en Matriz y su respectivo seguimiento</t>
  </si>
  <si>
    <t>Numero actividades implementadas / Numero actividades programadas</t>
  </si>
  <si>
    <t>Matriz y su respectivo seguimiento con sus soportes</t>
  </si>
  <si>
    <t>PTEP24</t>
  </si>
  <si>
    <t>Definir Política Institucional de Integridad</t>
  </si>
  <si>
    <t>Definir Política Institucional de Integridad aprobada</t>
  </si>
  <si>
    <t>PTEP25</t>
  </si>
  <si>
    <t xml:space="preserve">Elaborar informe de evaluación de la política de integridad. </t>
  </si>
  <si>
    <t>Nubia Milena Rodríguez Roberto, Linda K. Petro</t>
  </si>
  <si>
    <t>Informe realizado de  evaluación de la política de integridad. 
Presentación CIGD</t>
  </si>
  <si>
    <t xml:space="preserve">Informe de evaluación de la política de integridad. </t>
  </si>
  <si>
    <t>Laura Lorena Rivera Roa - Jefe de la Oficina Asesora de Planeación</t>
  </si>
  <si>
    <t xml:space="preserve">
Linda Karina Petro Martínez - Profesional Universitario OAP
Luis Ángel Alberto Maestre Gutiérrez - Profesional especializado OAP 
 </t>
  </si>
  <si>
    <t>Comité Institucional de Gestión y Desempeño CIGD # 2026-01-XX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</si>
</sst>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0.00\ [$€-1]"/>
    <numFmt numFmtId="165" formatCode="0.0%"/>
    <numFmt numFmtId="166" formatCode="0.0"/>
    <numFmt numFmtId="167" formatCode="0.000%"/>
    <numFmt numFmtId="168" formatCode="d\.m"/>
    <numFmt numFmtId="169" formatCode="_-[$$-240A]\ * #,##0.00_-;\-[$$-240A]\ * #,##0.00_-;_-[$$-240A]\ * &quot;-&quot;??_-;_-@_-"/>
    <numFmt numFmtId="170" formatCode="_-[$$-409]* #,##0.00_ ;_-[$$-409]* \-#,##0.00\ ;_-[$$-409]* &quot;-&quot;??_ ;_-@_ "/>
    <numFmt numFmtId="171" formatCode="yyyy\-mm\-dd;@"/>
    <numFmt numFmtId="172" formatCode="#,###\ &quot;COP&quot;"/>
  </numFmts>
  <fonts count="84">
    <font>
      <sz val="11"/>
      <color rgb="FF000000"/>
      <name val="Calibri"/>
      <scheme val="minor"/>
    </font>
    <font>
      <sz val="11"/>
      <color theme="1"/>
      <name val="Calibri"/>
      <family val="2"/>
      <scheme val="minor"/>
    </font>
    <font>
      <sz val="9"/>
      <color theme="1"/>
      <name val="Arial"/>
      <family val="2"/>
    </font>
    <font>
      <b/>
      <sz val="9"/>
      <color theme="1"/>
      <name val="Arial"/>
      <family val="2"/>
    </font>
    <font>
      <b/>
      <sz val="14"/>
      <color theme="1"/>
      <name val="Arial"/>
      <family val="2"/>
    </font>
    <font>
      <b/>
      <sz val="24"/>
      <color theme="1"/>
      <name val="Arial"/>
      <family val="2"/>
    </font>
    <font>
      <b/>
      <sz val="13"/>
      <color rgb="FFFFFFFF"/>
      <name val="Arial"/>
      <family val="2"/>
    </font>
    <font>
      <b/>
      <sz val="14"/>
      <color rgb="FFFFFFFF"/>
      <name val="Arial"/>
      <family val="2"/>
    </font>
    <font>
      <sz val="11"/>
      <color theme="1"/>
      <name val="Arial"/>
      <family val="2"/>
    </font>
    <font>
      <b/>
      <sz val="10"/>
      <color theme="0"/>
      <name val="Arial"/>
      <family val="2"/>
    </font>
    <font>
      <sz val="11"/>
      <name val="Calibri"/>
      <family val="2"/>
    </font>
    <font>
      <b/>
      <sz val="10"/>
      <color rgb="FFFFFFFF"/>
      <name val="Arial"/>
      <family val="2"/>
    </font>
    <font>
      <sz val="9"/>
      <color rgb="FF000000"/>
      <name val="Arial"/>
      <family val="2"/>
    </font>
    <font>
      <sz val="9"/>
      <color rgb="FF172B4D"/>
      <name val="Arial"/>
      <family val="2"/>
    </font>
    <font>
      <u/>
      <sz val="9"/>
      <color rgb="FF0000FF"/>
      <name val="Arial"/>
      <family val="2"/>
    </font>
    <font>
      <b/>
      <sz val="9"/>
      <color rgb="FF000000"/>
      <name val="Arial"/>
      <family val="2"/>
    </font>
    <font>
      <u/>
      <sz val="9"/>
      <color rgb="FF000000"/>
      <name val="Arial"/>
      <family val="2"/>
    </font>
    <font>
      <sz val="11"/>
      <color rgb="FF000000"/>
      <name val="Roboto"/>
    </font>
    <font>
      <sz val="11"/>
      <color rgb="FF000000"/>
      <name val="Arial"/>
      <family val="2"/>
    </font>
    <font>
      <sz val="9"/>
      <color rgb="FF212121"/>
      <name val="Arial"/>
      <family val="2"/>
    </font>
    <font>
      <sz val="9"/>
      <color rgb="FF222222"/>
      <name val="Arial"/>
      <family val="2"/>
    </font>
    <font>
      <b/>
      <sz val="9"/>
      <color rgb="FFFFFFFF"/>
      <name val="Arial"/>
      <family val="2"/>
    </font>
    <font>
      <sz val="10"/>
      <color theme="0"/>
      <name val="Arial"/>
      <family val="2"/>
    </font>
    <font>
      <sz val="10"/>
      <color theme="1"/>
      <name val="Arial"/>
      <family val="2"/>
    </font>
    <font>
      <sz val="11"/>
      <color theme="1"/>
      <name val="Calibri"/>
      <family val="2"/>
    </font>
    <font>
      <b/>
      <i/>
      <sz val="11"/>
      <color rgb="FF000000"/>
      <name val="Docs-Calibri"/>
    </font>
    <font>
      <b/>
      <sz val="9"/>
      <color theme="0"/>
      <name val="Arial"/>
      <family val="2"/>
    </font>
    <font>
      <sz val="9"/>
      <color theme="1"/>
      <name val="Calibri"/>
      <family val="2"/>
    </font>
    <font>
      <sz val="11"/>
      <color rgb="FF000000"/>
      <name val="Calibri"/>
      <family val="2"/>
    </font>
    <font>
      <sz val="6"/>
      <color rgb="FF000000"/>
      <name val="Arial"/>
      <family val="2"/>
    </font>
    <font>
      <sz val="8"/>
      <color rgb="FF000000"/>
      <name val="Arial"/>
      <family val="2"/>
    </font>
    <font>
      <b/>
      <sz val="10"/>
      <color rgb="FF000000"/>
      <name val="Calibri"/>
      <family val="2"/>
    </font>
    <font>
      <sz val="10"/>
      <color rgb="FF000000"/>
      <name val="Calibri"/>
      <family val="2"/>
    </font>
    <font>
      <sz val="9"/>
      <color theme="1"/>
      <name val="Calibri"/>
      <family val="2"/>
      <scheme val="minor"/>
    </font>
    <font>
      <sz val="18"/>
      <color rgb="FFFFFFFF"/>
      <name val="Calibri"/>
      <family val="2"/>
    </font>
    <font>
      <b/>
      <sz val="12"/>
      <color rgb="FF000000"/>
      <name val="Calibri"/>
      <family val="2"/>
    </font>
    <font>
      <sz val="11"/>
      <color theme="0"/>
      <name val="Calibri"/>
      <family val="2"/>
    </font>
    <font>
      <sz val="11"/>
      <color rgb="FFFFFFFF"/>
      <name val="Calibri"/>
      <family val="2"/>
    </font>
    <font>
      <b/>
      <sz val="9"/>
      <color rgb="FFFFFFFF"/>
      <name val="Calibri"/>
      <family val="2"/>
    </font>
    <font>
      <sz val="9"/>
      <color rgb="FF000000"/>
      <name val="Calibri"/>
      <family val="2"/>
    </font>
    <font>
      <u/>
      <sz val="9"/>
      <color rgb="FF000000"/>
      <name val="Calibri"/>
      <family val="2"/>
    </font>
    <font>
      <u/>
      <sz val="9"/>
      <color rgb="FF1155CC"/>
      <name val="Calibri"/>
      <family val="2"/>
    </font>
    <font>
      <sz val="9"/>
      <color rgb="FFFFFFFF"/>
      <name val="Calibri"/>
      <family val="2"/>
    </font>
    <font>
      <b/>
      <sz val="9"/>
      <color theme="0"/>
      <name val="Calibri"/>
      <family val="2"/>
    </font>
    <font>
      <sz val="9"/>
      <name val="Arial"/>
      <family val="2"/>
    </font>
    <font>
      <u/>
      <sz val="9"/>
      <color rgb="FF1155CC"/>
      <name val="Arial"/>
      <family val="2"/>
    </font>
    <font>
      <sz val="9"/>
      <color rgb="FF000000"/>
      <name val="Arial, sans-serif"/>
    </font>
    <font>
      <u/>
      <sz val="9"/>
      <color rgb="FF1155CC"/>
      <name val="Arial, sans-serif"/>
    </font>
    <font>
      <b/>
      <sz val="9"/>
      <color rgb="FF000000"/>
      <name val="Calibri"/>
      <family val="2"/>
    </font>
    <font>
      <b/>
      <sz val="9"/>
      <color rgb="FF0000FF"/>
      <name val="Calibri"/>
      <family val="2"/>
    </font>
    <font>
      <b/>
      <i/>
      <sz val="9"/>
      <color rgb="FF000000"/>
      <name val="Calibri"/>
      <family val="2"/>
    </font>
    <font>
      <i/>
      <sz val="9"/>
      <color rgb="FF000000"/>
      <name val="Calibri"/>
      <family val="2"/>
    </font>
    <font>
      <sz val="9"/>
      <color rgb="FF6AA84F"/>
      <name val="Calibri"/>
      <family val="2"/>
    </font>
    <font>
      <sz val="9"/>
      <color rgb="FF93C47D"/>
      <name val="Calibri"/>
      <family val="2"/>
    </font>
    <font>
      <b/>
      <i/>
      <u/>
      <sz val="9"/>
      <color rgb="FF000000"/>
      <name val="Calibri"/>
      <family val="2"/>
    </font>
    <font>
      <b/>
      <u/>
      <sz val="9"/>
      <color rgb="FF000000"/>
      <name val="Calibri"/>
      <family val="2"/>
    </font>
    <font>
      <sz val="9"/>
      <color rgb="FFFF0000"/>
      <name val="Calibri"/>
      <family val="2"/>
    </font>
    <font>
      <b/>
      <sz val="11"/>
      <color rgb="FFFFFFFF"/>
      <name val="Calibri"/>
      <family val="2"/>
      <charset val="1"/>
    </font>
    <font>
      <sz val="8"/>
      <color rgb="FF000000"/>
      <name val="Calibri"/>
      <family val="2"/>
    </font>
    <font>
      <sz val="9"/>
      <color rgb="FFFF0000"/>
      <name val="Arial"/>
      <family val="2"/>
    </font>
    <font>
      <sz val="9"/>
      <color rgb="FF4F81BD"/>
      <name val="Arial"/>
      <family val="2"/>
    </font>
    <font>
      <sz val="10"/>
      <color rgb="FF000000"/>
      <name val="Arial"/>
      <family val="2"/>
    </font>
    <font>
      <sz val="11"/>
      <color rgb="FF444444"/>
      <name val="Calibri"/>
      <family val="2"/>
      <charset val="1"/>
    </font>
    <font>
      <b/>
      <sz val="11"/>
      <color rgb="FF000000"/>
      <name val="Calibri"/>
      <family val="2"/>
    </font>
    <font>
      <i/>
      <sz val="8"/>
      <color rgb="FF000000"/>
      <name val="Arial"/>
      <family val="2"/>
    </font>
    <font>
      <sz val="8"/>
      <color rgb="FF333333"/>
      <name val="Arial"/>
      <family val="2"/>
    </font>
    <font>
      <i/>
      <sz val="8"/>
      <color rgb="FF333333"/>
      <name val="Arial"/>
      <family val="2"/>
    </font>
    <font>
      <sz val="11"/>
      <color rgb="FF000000"/>
      <name val="Arial Narrow"/>
      <family val="2"/>
    </font>
    <font>
      <sz val="9"/>
      <color rgb="FF366092"/>
      <name val="Arial"/>
      <family val="2"/>
    </font>
    <font>
      <b/>
      <sz val="11"/>
      <color rgb="FF000000"/>
      <name val="Calibri"/>
      <family val="2"/>
      <scheme val="minor"/>
    </font>
    <font>
      <sz val="11"/>
      <color theme="1"/>
      <name val="Calibri"/>
      <family val="2"/>
      <scheme val="minor"/>
    </font>
    <font>
      <b/>
      <sz val="10"/>
      <color rgb="FF000000"/>
      <name val="Arial"/>
      <family val="2"/>
    </font>
    <font>
      <sz val="11"/>
      <color rgb="FF000000"/>
      <name val="Calibri"/>
      <family val="2"/>
      <scheme val="minor"/>
    </font>
    <font>
      <u/>
      <sz val="11"/>
      <color theme="10"/>
      <name val="Calibri"/>
      <family val="2"/>
      <scheme val="minor"/>
    </font>
    <font>
      <sz val="10"/>
      <name val="Arial"/>
      <family val="2"/>
    </font>
    <font>
      <sz val="9"/>
      <color rgb="FF000000"/>
      <name val="Calibri"/>
      <family val="2"/>
      <scheme val="minor"/>
    </font>
    <font>
      <b/>
      <sz val="12"/>
      <color theme="0"/>
      <name val="Arial"/>
      <family val="2"/>
    </font>
    <font>
      <b/>
      <sz val="13"/>
      <color rgb="FF8A0B0B"/>
      <name val="Arial"/>
      <family val="2"/>
    </font>
    <font>
      <sz val="9"/>
      <color rgb="FF000000"/>
      <name val="Arial"/>
    </font>
    <font>
      <u/>
      <sz val="11"/>
      <color theme="10"/>
      <name val="Calibri"/>
      <scheme val="minor"/>
    </font>
    <font>
      <sz val="9"/>
      <color theme="1"/>
      <name val="Arial"/>
    </font>
    <font>
      <strike/>
      <sz val="11"/>
      <color rgb="FF000000"/>
      <name val="Calibri"/>
      <scheme val="minor"/>
    </font>
    <font>
      <b/>
      <sz val="9"/>
      <color rgb="FF000000"/>
      <name val="Arial"/>
    </font>
    <font>
      <sz val="9"/>
      <color rgb="FF000000"/>
      <name val="Arial"/>
      <charset val="1"/>
    </font>
  </fonts>
  <fills count="43">
    <fill>
      <patternFill patternType="none"/>
    </fill>
    <fill>
      <patternFill patternType="gray125"/>
    </fill>
    <fill>
      <patternFill patternType="solid">
        <fgColor rgb="FF366092"/>
        <bgColor rgb="FF366092"/>
      </patternFill>
    </fill>
    <fill>
      <patternFill patternType="solid">
        <fgColor theme="0"/>
        <bgColor theme="0"/>
      </patternFill>
    </fill>
    <fill>
      <patternFill patternType="solid">
        <fgColor rgb="FFFFFFFF"/>
        <bgColor rgb="FFFFFFFF"/>
      </patternFill>
    </fill>
    <fill>
      <patternFill patternType="solid">
        <fgColor rgb="FF0B5394"/>
        <bgColor rgb="FF0B5394"/>
      </patternFill>
    </fill>
    <fill>
      <patternFill patternType="solid">
        <fgColor rgb="FFB4C6E7"/>
        <bgColor rgb="FFB4C6E7"/>
      </patternFill>
    </fill>
    <fill>
      <patternFill patternType="solid">
        <fgColor rgb="FF00FF00"/>
        <bgColor rgb="FF00FF00"/>
      </patternFill>
    </fill>
    <fill>
      <patternFill patternType="solid">
        <fgColor rgb="FFFCE5CD"/>
        <bgColor rgb="FFFCE5CD"/>
      </patternFill>
    </fill>
    <fill>
      <patternFill patternType="solid">
        <fgColor rgb="FFCFE2F3"/>
        <bgColor rgb="FFCFE2F3"/>
      </patternFill>
    </fill>
    <fill>
      <patternFill patternType="solid">
        <fgColor rgb="FF66FF33"/>
        <bgColor rgb="FF66FF33"/>
      </patternFill>
    </fill>
    <fill>
      <patternFill patternType="solid">
        <fgColor rgb="FFFFFF00"/>
        <bgColor rgb="FFFFFF00"/>
      </patternFill>
    </fill>
    <fill>
      <patternFill patternType="solid">
        <fgColor rgb="FFA64D79"/>
        <bgColor rgb="FFA64D79"/>
      </patternFill>
    </fill>
    <fill>
      <patternFill patternType="solid">
        <fgColor rgb="FF93C47D"/>
        <bgColor rgb="FF93C47D"/>
      </patternFill>
    </fill>
    <fill>
      <patternFill patternType="solid">
        <fgColor rgb="FFEFEFEF"/>
        <bgColor rgb="FFEFEFEF"/>
      </patternFill>
    </fill>
    <fill>
      <patternFill patternType="solid">
        <fgColor rgb="FFFF0000"/>
        <bgColor rgb="FFFF0000"/>
      </patternFill>
    </fill>
    <fill>
      <patternFill patternType="solid">
        <fgColor rgb="FFFFF2CC"/>
        <bgColor rgb="FFFFF2CC"/>
      </patternFill>
    </fill>
    <fill>
      <patternFill patternType="solid">
        <fgColor rgb="FFD9EAD3"/>
        <bgColor rgb="FFD9EAD3"/>
      </patternFill>
    </fill>
    <fill>
      <patternFill patternType="solid">
        <fgColor rgb="FFEAD1DC"/>
        <bgColor rgb="FFEAD1DC"/>
      </patternFill>
    </fill>
    <fill>
      <patternFill patternType="solid">
        <fgColor rgb="FFF3F3F3"/>
        <bgColor rgb="FFF3F3F3"/>
      </patternFill>
    </fill>
    <fill>
      <patternFill patternType="solid">
        <fgColor rgb="FFFFE599"/>
        <bgColor rgb="FFFFE599"/>
      </patternFill>
    </fill>
    <fill>
      <patternFill patternType="solid">
        <fgColor rgb="FF073763"/>
        <bgColor rgb="FF073763"/>
      </patternFill>
    </fill>
    <fill>
      <patternFill patternType="solid">
        <fgColor rgb="FF45818E"/>
        <bgColor rgb="FF45818E"/>
      </patternFill>
    </fill>
    <fill>
      <patternFill patternType="solid">
        <fgColor rgb="FFB6D7A8"/>
        <bgColor rgb="FFB6D7A8"/>
      </patternFill>
    </fill>
    <fill>
      <patternFill patternType="solid">
        <fgColor rgb="FFFFFF00"/>
        <bgColor indexed="64"/>
      </patternFill>
    </fill>
    <fill>
      <patternFill patternType="solid">
        <fgColor theme="5" tint="0.59999389629810485"/>
        <bgColor indexed="64"/>
      </patternFill>
    </fill>
    <fill>
      <patternFill patternType="solid">
        <fgColor rgb="FFFFFFFF"/>
        <bgColor rgb="FF000000"/>
      </patternFill>
    </fill>
    <fill>
      <patternFill patternType="solid">
        <fgColor rgb="FFED7D31"/>
        <bgColor rgb="FFFF8080"/>
      </patternFill>
    </fill>
    <fill>
      <patternFill patternType="solid">
        <fgColor rgb="FFFF0000"/>
        <bgColor indexed="64"/>
      </patternFill>
    </fill>
    <fill>
      <patternFill patternType="solid">
        <fgColor theme="4" tint="0.79998168889431442"/>
        <bgColor indexed="64"/>
      </patternFill>
    </fill>
    <fill>
      <patternFill patternType="solid">
        <fgColor theme="6"/>
        <bgColor indexed="64"/>
      </patternFill>
    </fill>
    <fill>
      <patternFill patternType="solid">
        <fgColor theme="0"/>
        <bgColor indexed="64"/>
      </patternFill>
    </fill>
    <fill>
      <patternFill patternType="solid">
        <fgColor rgb="FFC00000"/>
        <bgColor indexed="64"/>
      </patternFill>
    </fill>
    <fill>
      <patternFill patternType="solid">
        <fgColor rgb="FFBDD7EE"/>
        <bgColor rgb="FF000000"/>
      </patternFill>
    </fill>
    <fill>
      <patternFill patternType="solid">
        <fgColor theme="6" tint="0.59999389629810485"/>
        <bgColor indexed="64"/>
      </patternFill>
    </fill>
    <fill>
      <patternFill patternType="solid">
        <fgColor rgb="FF5B9BD5"/>
        <bgColor rgb="FF5B9BD5"/>
      </patternFill>
    </fill>
    <fill>
      <patternFill patternType="solid">
        <fgColor rgb="FFDDEBF7"/>
        <bgColor rgb="FFDDEBF7"/>
      </patternFill>
    </fill>
    <fill>
      <patternFill patternType="solid">
        <fgColor theme="8" tint="-0.499984740745262"/>
        <bgColor indexed="64"/>
      </patternFill>
    </fill>
    <fill>
      <patternFill patternType="solid">
        <fgColor theme="0" tint="-4.9989318521683403E-2"/>
        <bgColor indexed="64"/>
      </patternFill>
    </fill>
    <fill>
      <patternFill patternType="solid">
        <fgColor theme="0"/>
        <bgColor rgb="FF000000"/>
      </patternFill>
    </fill>
    <fill>
      <patternFill patternType="solid">
        <fgColor theme="6" tint="0.79998168889431442"/>
        <bgColor indexed="64"/>
      </patternFill>
    </fill>
    <fill>
      <patternFill patternType="solid">
        <fgColor theme="9" tint="0.39997558519241921"/>
        <bgColor indexed="64"/>
      </patternFill>
    </fill>
    <fill>
      <patternFill patternType="solid">
        <fgColor rgb="FF8A0B0B"/>
        <bgColor indexed="64"/>
      </patternFill>
    </fill>
  </fills>
  <borders count="75">
    <border>
      <left/>
      <right/>
      <top/>
      <bottom/>
      <diagonal/>
    </border>
    <border>
      <left style="medium">
        <color rgb="FF000000"/>
      </left>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ck">
        <color rgb="FF000000"/>
      </left>
      <right style="thin">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thin">
        <color rgb="FF000000"/>
      </right>
      <top/>
      <bottom style="medium">
        <color rgb="FF000000"/>
      </bottom>
      <diagonal/>
    </border>
    <border>
      <left style="thin">
        <color rgb="FF000000"/>
      </left>
      <right/>
      <top style="thin">
        <color rgb="FF000000"/>
      </top>
      <bottom/>
      <diagonal/>
    </border>
    <border>
      <left style="thin">
        <color rgb="FF000000"/>
      </left>
      <right/>
      <top/>
      <bottom/>
      <diagonal/>
    </border>
    <border>
      <left/>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diagonal/>
    </border>
    <border>
      <left/>
      <right style="thick">
        <color rgb="FF000000"/>
      </right>
      <top/>
      <bottom/>
      <diagonal/>
    </border>
    <border>
      <left style="thick">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thick">
        <color rgb="FF000000"/>
      </left>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ck">
        <color rgb="FF000000"/>
      </left>
      <right style="thin">
        <color rgb="FF000000"/>
      </right>
      <top style="thin">
        <color rgb="FF000000"/>
      </top>
      <bottom style="thick">
        <color rgb="FF000000"/>
      </bottom>
      <diagonal/>
    </border>
    <border>
      <left style="thick">
        <color rgb="FF000000"/>
      </left>
      <right/>
      <top style="thin">
        <color rgb="FF000000"/>
      </top>
      <bottom style="thick">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medium">
        <color rgb="FF000000"/>
      </left>
      <right/>
      <top style="thin">
        <color rgb="FF000000"/>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rgb="FF9BC2E6"/>
      </top>
      <bottom style="thin">
        <color rgb="FF9BC2E6"/>
      </bottom>
      <diagonal/>
    </border>
    <border>
      <left/>
      <right style="thin">
        <color rgb="FF9BC2E6"/>
      </right>
      <top style="thin">
        <color rgb="FF9BC2E6"/>
      </top>
      <bottom style="thin">
        <color rgb="FF9BC2E6"/>
      </bottom>
      <diagonal/>
    </border>
    <border>
      <left/>
      <right/>
      <top style="thin">
        <color rgb="FF000000"/>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9">
    <xf numFmtId="0" fontId="0" fillId="0" borderId="0"/>
    <xf numFmtId="0" fontId="70" fillId="0" borderId="0"/>
    <xf numFmtId="0" fontId="73" fillId="0" borderId="0" applyNumberFormat="0" applyFill="0" applyBorder="0" applyAlignment="0" applyProtection="0"/>
    <xf numFmtId="0" fontId="74" fillId="0" borderId="0"/>
    <xf numFmtId="9" fontId="72" fillId="0" borderId="0" applyFont="0" applyFill="0" applyBorder="0" applyAlignment="0" applyProtection="0"/>
    <xf numFmtId="43" fontId="72" fillId="0" borderId="0" applyFont="0" applyFill="0" applyBorder="0" applyAlignment="0" applyProtection="0"/>
    <xf numFmtId="0" fontId="73" fillId="0" borderId="0" applyNumberFormat="0" applyFill="0" applyBorder="0" applyAlignment="0" applyProtection="0"/>
    <xf numFmtId="0" fontId="72" fillId="0" borderId="0"/>
    <xf numFmtId="172" fontId="23" fillId="0" borderId="0" applyFont="0" applyFill="0" applyBorder="0" applyAlignment="0" applyProtection="0"/>
  </cellStyleXfs>
  <cellXfs count="1020">
    <xf numFmtId="0" fontId="0" fillId="0" borderId="0" xfId="0"/>
    <xf numFmtId="164" fontId="2" fillId="2" borderId="1" xfId="0" applyNumberFormat="1" applyFont="1" applyFill="1" applyBorder="1" applyAlignment="1">
      <alignment horizontal="left" wrapText="1"/>
    </xf>
    <xf numFmtId="0" fontId="3" fillId="2" borderId="2" xfId="0" applyFont="1" applyFill="1" applyBorder="1" applyAlignment="1">
      <alignment horizontal="left" wrapText="1"/>
    </xf>
    <xf numFmtId="0" fontId="3" fillId="2" borderId="0" xfId="0" applyFont="1" applyFill="1" applyAlignment="1">
      <alignment horizontal="left" wrapText="1"/>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2" fillId="3" borderId="0" xfId="0" applyFont="1" applyFill="1" applyAlignment="1">
      <alignment wrapText="1"/>
    </xf>
    <xf numFmtId="0" fontId="8" fillId="4" borderId="3" xfId="0" applyFont="1" applyFill="1" applyBorder="1" applyAlignment="1">
      <alignment horizontal="center" vertical="center"/>
    </xf>
    <xf numFmtId="0" fontId="9" fillId="3" borderId="0" xfId="0" applyFont="1" applyFill="1" applyAlignment="1">
      <alignment horizontal="center" vertical="center" wrapText="1"/>
    </xf>
    <xf numFmtId="0" fontId="9" fillId="4" borderId="0" xfId="0" applyFont="1" applyFill="1" applyAlignment="1">
      <alignment horizontal="center" vertical="center" wrapText="1"/>
    </xf>
    <xf numFmtId="0" fontId="3" fillId="3" borderId="0" xfId="0" applyFont="1" applyFill="1" applyAlignment="1">
      <alignment horizontal="center" vertical="center" wrapText="1"/>
    </xf>
    <xf numFmtId="0" fontId="9" fillId="5" borderId="3" xfId="0" applyFont="1" applyFill="1" applyBorder="1" applyAlignment="1">
      <alignment horizontal="center" vertical="center" wrapText="1"/>
    </xf>
    <xf numFmtId="0" fontId="3" fillId="6" borderId="0" xfId="0" applyFont="1" applyFill="1" applyAlignment="1">
      <alignment horizontal="center" vertical="center" wrapText="1"/>
    </xf>
    <xf numFmtId="0" fontId="9" fillId="5" borderId="3" xfId="0" applyFont="1" applyFill="1" applyBorder="1" applyAlignment="1">
      <alignment horizontal="center" vertical="center"/>
    </xf>
    <xf numFmtId="0" fontId="3" fillId="3" borderId="0" xfId="0" applyFont="1" applyFill="1" applyAlignment="1">
      <alignment horizontal="center" wrapText="1"/>
    </xf>
    <xf numFmtId="0" fontId="2" fillId="7" borderId="0" xfId="0" applyFont="1" applyFill="1" applyAlignment="1">
      <alignment horizontal="center" vertical="center" wrapText="1"/>
    </xf>
    <xf numFmtId="0" fontId="2" fillId="8" borderId="3" xfId="0" applyFont="1" applyFill="1" applyBorder="1" applyAlignment="1">
      <alignment vertical="center" wrapText="1"/>
    </xf>
    <xf numFmtId="0" fontId="2" fillId="0" borderId="5" xfId="0" applyFont="1" applyBorder="1" applyAlignment="1">
      <alignment vertical="center" wrapText="1"/>
    </xf>
    <xf numFmtId="0" fontId="12" fillId="3" borderId="3" xfId="0" applyFont="1" applyFill="1" applyBorder="1" applyAlignment="1">
      <alignment horizontal="center" wrapText="1"/>
    </xf>
    <xf numFmtId="0" fontId="12" fillId="3" borderId="3" xfId="0" applyFont="1" applyFill="1" applyBorder="1" applyAlignment="1">
      <alignment horizontal="left" vertical="top" wrapText="1"/>
    </xf>
    <xf numFmtId="0" fontId="12" fillId="0" borderId="3" xfId="0" applyFont="1" applyBorder="1" applyAlignment="1">
      <alignment horizontal="center" vertical="center" wrapText="1"/>
    </xf>
    <xf numFmtId="0" fontId="12" fillId="0" borderId="3" xfId="0" applyFont="1" applyBorder="1" applyAlignment="1">
      <alignment horizontal="left" vertical="top" wrapText="1"/>
    </xf>
    <xf numFmtId="0" fontId="12" fillId="0" borderId="3" xfId="0" applyFont="1" applyBorder="1" applyAlignment="1">
      <alignment horizontal="left" vertical="center" wrapText="1"/>
    </xf>
    <xf numFmtId="0" fontId="12" fillId="0" borderId="5" xfId="0" applyFont="1" applyBorder="1" applyAlignment="1">
      <alignment horizontal="center" vertical="center" wrapText="1"/>
    </xf>
    <xf numFmtId="0" fontId="12" fillId="0" borderId="5" xfId="0" applyFont="1" applyBorder="1" applyAlignment="1">
      <alignment horizontal="left" vertical="top" wrapText="1"/>
    </xf>
    <xf numFmtId="0" fontId="12" fillId="0" borderId="7" xfId="0" applyFont="1" applyBorder="1" applyAlignment="1">
      <alignment horizontal="center" vertical="center" wrapText="1"/>
    </xf>
    <xf numFmtId="0" fontId="12" fillId="0" borderId="5" xfId="0" applyFont="1" applyBorder="1" applyAlignment="1">
      <alignment horizontal="left" vertical="center" wrapText="1"/>
    </xf>
    <xf numFmtId="0" fontId="12" fillId="0" borderId="7" xfId="0" applyFont="1" applyBorder="1" applyAlignment="1">
      <alignment horizontal="center" vertical="center"/>
    </xf>
    <xf numFmtId="0" fontId="12" fillId="0" borderId="5" xfId="0" applyFont="1" applyBorder="1" applyAlignment="1">
      <alignment horizontal="left" wrapText="1"/>
    </xf>
    <xf numFmtId="0" fontId="12" fillId="3" borderId="7" xfId="0" applyFont="1" applyFill="1" applyBorder="1" applyAlignment="1">
      <alignment horizontal="center" vertical="center"/>
    </xf>
    <xf numFmtId="0" fontId="12" fillId="3" borderId="5" xfId="0" applyFont="1" applyFill="1" applyBorder="1" applyAlignment="1">
      <alignment horizontal="left" vertical="center" wrapText="1"/>
    </xf>
    <xf numFmtId="0" fontId="12" fillId="4" borderId="7" xfId="0" applyFont="1" applyFill="1" applyBorder="1" applyAlignment="1">
      <alignment horizontal="center" vertical="center"/>
    </xf>
    <xf numFmtId="0" fontId="12" fillId="4" borderId="5" xfId="0" applyFont="1" applyFill="1" applyBorder="1" applyAlignment="1">
      <alignment horizontal="left" vertical="top" wrapText="1"/>
    </xf>
    <xf numFmtId="0" fontId="12" fillId="4" borderId="5" xfId="0" applyFont="1" applyFill="1" applyBorder="1" applyAlignment="1">
      <alignment horizontal="left" vertical="center" wrapText="1"/>
    </xf>
    <xf numFmtId="0" fontId="12" fillId="10" borderId="3" xfId="0" applyFont="1" applyFill="1" applyBorder="1" applyAlignment="1">
      <alignment horizontal="center" vertical="center" wrapText="1"/>
    </xf>
    <xf numFmtId="0" fontId="12" fillId="10" borderId="7" xfId="0" applyFont="1" applyFill="1" applyBorder="1" applyAlignment="1">
      <alignment horizontal="left" vertical="center" wrapText="1"/>
    </xf>
    <xf numFmtId="0" fontId="2" fillId="3" borderId="0" xfId="0" applyFont="1" applyFill="1" applyAlignment="1">
      <alignment vertical="center" wrapText="1"/>
    </xf>
    <xf numFmtId="0" fontId="2" fillId="11" borderId="0" xfId="0" applyFont="1" applyFill="1" applyAlignment="1">
      <alignment horizontal="center" vertical="center" wrapText="1"/>
    </xf>
    <xf numFmtId="0" fontId="2" fillId="0" borderId="0" xfId="0" applyFont="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2" fillId="4" borderId="3"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0" borderId="3" xfId="0" applyFont="1" applyBorder="1" applyAlignment="1">
      <alignment horizontal="left" vertical="center" wrapText="1"/>
    </xf>
    <xf numFmtId="0" fontId="2" fillId="0" borderId="8" xfId="0" applyFont="1" applyBorder="1" applyAlignment="1">
      <alignment vertical="center" wrapText="1"/>
    </xf>
    <xf numFmtId="0" fontId="2" fillId="0" borderId="7" xfId="0" applyFont="1" applyBorder="1" applyAlignment="1">
      <alignment vertical="center" wrapText="1"/>
    </xf>
    <xf numFmtId="165" fontId="2" fillId="0" borderId="3" xfId="0" applyNumberFormat="1" applyFont="1" applyBorder="1" applyAlignment="1">
      <alignment horizontal="center" vertical="center" wrapText="1"/>
    </xf>
    <xf numFmtId="0" fontId="12" fillId="0" borderId="3" xfId="0" applyFont="1" applyBorder="1" applyAlignment="1">
      <alignment horizontal="center" vertical="top" wrapText="1"/>
    </xf>
    <xf numFmtId="0" fontId="12" fillId="0" borderId="5" xfId="0" applyFont="1" applyBorder="1" applyAlignment="1">
      <alignment wrapText="1"/>
    </xf>
    <xf numFmtId="0" fontId="12" fillId="0" borderId="5" xfId="0" applyFont="1" applyBorder="1" applyAlignment="1">
      <alignment horizontal="center" wrapText="1"/>
    </xf>
    <xf numFmtId="0" fontId="12" fillId="4" borderId="5" xfId="0" applyFont="1" applyFill="1" applyBorder="1" applyAlignment="1">
      <alignment horizontal="center" vertical="center" wrapText="1"/>
    </xf>
    <xf numFmtId="0" fontId="12" fillId="4" borderId="5" xfId="0" applyFont="1" applyFill="1" applyBorder="1" applyAlignment="1">
      <alignment vertical="center" wrapText="1"/>
    </xf>
    <xf numFmtId="0" fontId="12" fillId="4" borderId="5" xfId="0" applyFont="1" applyFill="1" applyBorder="1" applyAlignment="1">
      <alignment wrapText="1"/>
    </xf>
    <xf numFmtId="0" fontId="12" fillId="0" borderId="3" xfId="0" applyFont="1" applyBorder="1" applyAlignment="1">
      <alignment horizontal="center" wrapText="1"/>
    </xf>
    <xf numFmtId="0" fontId="12" fillId="0" borderId="7" xfId="0" applyFont="1" applyBorder="1" applyAlignment="1">
      <alignment horizontal="left" wrapText="1"/>
    </xf>
    <xf numFmtId="0" fontId="12" fillId="4" borderId="3" xfId="0" applyFont="1" applyFill="1" applyBorder="1" applyAlignment="1">
      <alignment horizontal="center" vertical="center" wrapText="1"/>
    </xf>
    <xf numFmtId="0" fontId="12" fillId="4" borderId="5" xfId="0" applyFont="1" applyFill="1" applyBorder="1" applyAlignment="1">
      <alignment horizontal="left" wrapText="1"/>
    </xf>
    <xf numFmtId="0" fontId="2" fillId="12" borderId="3" xfId="0" applyFont="1" applyFill="1" applyBorder="1" applyAlignment="1">
      <alignment vertical="center" wrapText="1"/>
    </xf>
    <xf numFmtId="0" fontId="12" fillId="4" borderId="5" xfId="0" applyFont="1" applyFill="1" applyBorder="1" applyAlignment="1">
      <alignment horizontal="center" wrapText="1"/>
    </xf>
    <xf numFmtId="0" fontId="2" fillId="7" borderId="3" xfId="0" applyFont="1" applyFill="1" applyBorder="1" applyAlignment="1">
      <alignment horizontal="center" vertical="center" wrapText="1"/>
    </xf>
    <xf numFmtId="0" fontId="12" fillId="0" borderId="5" xfId="0" applyFont="1" applyBorder="1" applyAlignment="1">
      <alignment vertical="center" wrapText="1"/>
    </xf>
    <xf numFmtId="0" fontId="2" fillId="11" borderId="0" xfId="0" applyFont="1" applyFill="1" applyAlignment="1">
      <alignment vertical="center" wrapText="1"/>
    </xf>
    <xf numFmtId="0" fontId="2" fillId="13" borderId="3" xfId="0" applyFont="1" applyFill="1" applyBorder="1" applyAlignment="1">
      <alignment vertical="center" wrapText="1"/>
    </xf>
    <xf numFmtId="0" fontId="12" fillId="11" borderId="5" xfId="0" applyFont="1" applyFill="1" applyBorder="1" applyAlignment="1">
      <alignment wrapText="1"/>
    </xf>
    <xf numFmtId="0" fontId="13" fillId="4" borderId="3" xfId="0" applyFont="1" applyFill="1" applyBorder="1" applyAlignment="1">
      <alignment wrapText="1"/>
    </xf>
    <xf numFmtId="0" fontId="8" fillId="0" borderId="3" xfId="0" applyFont="1" applyBorder="1" applyAlignment="1">
      <alignment horizontal="center" vertical="center" wrapText="1"/>
    </xf>
    <xf numFmtId="0" fontId="12" fillId="4" borderId="3" xfId="0" applyFont="1" applyFill="1" applyBorder="1" applyAlignment="1">
      <alignment horizontal="center" vertical="center"/>
    </xf>
    <xf numFmtId="0" fontId="12" fillId="4" borderId="7" xfId="0" applyFont="1" applyFill="1" applyBorder="1" applyAlignment="1">
      <alignment horizontal="left" wrapText="1"/>
    </xf>
    <xf numFmtId="0" fontId="12" fillId="14" borderId="5" xfId="0" applyFont="1" applyFill="1" applyBorder="1" applyAlignment="1">
      <alignment wrapText="1"/>
    </xf>
    <xf numFmtId="0" fontId="12" fillId="4" borderId="7" xfId="0" applyFont="1" applyFill="1" applyBorder="1" applyAlignment="1">
      <alignment horizontal="center" vertical="center" wrapText="1"/>
    </xf>
    <xf numFmtId="0" fontId="12" fillId="10" borderId="7" xfId="0" applyFont="1" applyFill="1" applyBorder="1" applyAlignment="1">
      <alignment horizontal="center" vertical="center" wrapText="1"/>
    </xf>
    <xf numFmtId="0" fontId="12" fillId="10" borderId="5" xfId="0" applyFont="1" applyFill="1" applyBorder="1" applyAlignment="1">
      <alignment horizontal="left" vertical="center" wrapText="1"/>
    </xf>
    <xf numFmtId="0" fontId="12" fillId="10" borderId="5" xfId="0" applyFont="1" applyFill="1" applyBorder="1" applyAlignment="1">
      <alignment horizontal="center" vertical="center" wrapText="1"/>
    </xf>
    <xf numFmtId="0" fontId="12" fillId="15" borderId="5" xfId="0" applyFont="1" applyFill="1" applyBorder="1" applyAlignment="1">
      <alignment wrapText="1"/>
    </xf>
    <xf numFmtId="0" fontId="12" fillId="15" borderId="5" xfId="0" applyFont="1" applyFill="1" applyBorder="1" applyAlignment="1">
      <alignment horizontal="center" vertical="center" wrapText="1"/>
    </xf>
    <xf numFmtId="0" fontId="12" fillId="15" borderId="5" xfId="0" applyFont="1" applyFill="1" applyBorder="1" applyAlignment="1">
      <alignment horizontal="left" vertical="center" wrapText="1"/>
    </xf>
    <xf numFmtId="0" fontId="12" fillId="4" borderId="7" xfId="0" applyFont="1" applyFill="1" applyBorder="1" applyAlignment="1">
      <alignment horizontal="center"/>
    </xf>
    <xf numFmtId="0" fontId="2" fillId="4" borderId="7" xfId="0" applyFont="1" applyFill="1" applyBorder="1" applyAlignment="1">
      <alignment horizontal="center" vertical="center" wrapText="1"/>
    </xf>
    <xf numFmtId="0" fontId="2" fillId="0" borderId="3" xfId="0" applyFont="1" applyBorder="1" applyAlignment="1">
      <alignment horizontal="center" wrapText="1"/>
    </xf>
    <xf numFmtId="0" fontId="2" fillId="4" borderId="7" xfId="0" applyFont="1" applyFill="1" applyBorder="1" applyAlignment="1">
      <alignment horizontal="center" wrapText="1"/>
    </xf>
    <xf numFmtId="0" fontId="12" fillId="0" borderId="3" xfId="0" applyFont="1" applyBorder="1" applyAlignment="1">
      <alignment horizontal="center" vertical="center"/>
    </xf>
    <xf numFmtId="0" fontId="12" fillId="15" borderId="5" xfId="0" applyFont="1" applyFill="1" applyBorder="1" applyAlignment="1">
      <alignment horizontal="left" wrapText="1"/>
    </xf>
    <xf numFmtId="0" fontId="12" fillId="15" borderId="7" xfId="0" applyFont="1" applyFill="1" applyBorder="1" applyAlignment="1">
      <alignment horizontal="center" vertical="center" wrapText="1"/>
    </xf>
    <xf numFmtId="0" fontId="12" fillId="15" borderId="7" xfId="0" applyFont="1" applyFill="1" applyBorder="1" applyAlignment="1">
      <alignment horizontal="left" wrapText="1"/>
    </xf>
    <xf numFmtId="0" fontId="2" fillId="0" borderId="3" xfId="0" applyFont="1" applyBorder="1" applyAlignment="1">
      <alignment horizontal="right" vertical="center" wrapText="1"/>
    </xf>
    <xf numFmtId="0" fontId="2" fillId="15" borderId="3" xfId="0" applyFont="1" applyFill="1" applyBorder="1" applyAlignment="1">
      <alignment horizontal="center" vertical="center" wrapText="1"/>
    </xf>
    <xf numFmtId="0" fontId="2" fillId="15" borderId="7" xfId="0" applyFont="1" applyFill="1" applyBorder="1" applyAlignment="1">
      <alignment horizontal="center" vertical="center" wrapText="1"/>
    </xf>
    <xf numFmtId="0" fontId="2" fillId="15" borderId="3" xfId="0" applyFont="1" applyFill="1" applyBorder="1" applyAlignment="1">
      <alignment horizontal="center" wrapText="1"/>
    </xf>
    <xf numFmtId="0" fontId="2" fillId="15" borderId="7" xfId="0" applyFont="1" applyFill="1" applyBorder="1" applyAlignment="1">
      <alignment horizontal="center" wrapText="1"/>
    </xf>
    <xf numFmtId="0" fontId="2" fillId="0" borderId="7" xfId="0" applyFont="1" applyBorder="1" applyAlignment="1">
      <alignment horizontal="center" vertical="center" wrapText="1"/>
    </xf>
    <xf numFmtId="0" fontId="2" fillId="4" borderId="5" xfId="0" applyFont="1" applyFill="1" applyBorder="1" applyAlignment="1">
      <alignment horizontal="center" wrapText="1"/>
    </xf>
    <xf numFmtId="0" fontId="2" fillId="4" borderId="5" xfId="0" applyFont="1" applyFill="1" applyBorder="1" applyAlignment="1">
      <alignment horizontal="left" vertical="center" wrapText="1"/>
    </xf>
    <xf numFmtId="0" fontId="12" fillId="15" borderId="3" xfId="0" applyFont="1" applyFill="1" applyBorder="1" applyAlignment="1">
      <alignment horizontal="center" vertical="center"/>
    </xf>
    <xf numFmtId="0" fontId="2" fillId="4" borderId="5" xfId="0" applyFont="1" applyFill="1" applyBorder="1" applyAlignment="1">
      <alignment horizontal="center" vertical="center" wrapText="1"/>
    </xf>
    <xf numFmtId="3" fontId="2" fillId="0" borderId="3" xfId="0" applyNumberFormat="1" applyFont="1" applyBorder="1" applyAlignment="1">
      <alignment horizontal="center" vertical="center" wrapText="1"/>
    </xf>
    <xf numFmtId="3" fontId="2" fillId="4" borderId="3" xfId="0" applyNumberFormat="1" applyFont="1" applyFill="1" applyBorder="1" applyAlignment="1">
      <alignment horizontal="center" vertical="center" wrapText="1"/>
    </xf>
    <xf numFmtId="3" fontId="2" fillId="9" borderId="3" xfId="0" applyNumberFormat="1" applyFont="1" applyFill="1" applyBorder="1" applyAlignment="1">
      <alignment horizontal="center" vertical="center" wrapText="1"/>
    </xf>
    <xf numFmtId="9" fontId="2" fillId="0" borderId="3" xfId="0" applyNumberFormat="1" applyFont="1" applyBorder="1" applyAlignment="1">
      <alignment horizontal="center" vertical="center" wrapText="1"/>
    </xf>
    <xf numFmtId="0" fontId="12" fillId="0" borderId="7" xfId="0" applyFont="1" applyBorder="1" applyAlignment="1">
      <alignment horizontal="center" wrapText="1"/>
    </xf>
    <xf numFmtId="0" fontId="12" fillId="3" borderId="7"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2" fillId="8" borderId="0" xfId="0" applyFont="1" applyFill="1" applyAlignment="1">
      <alignment wrapText="1"/>
    </xf>
    <xf numFmtId="0" fontId="2" fillId="4" borderId="3" xfId="0" applyFont="1" applyFill="1" applyBorder="1" applyAlignment="1">
      <alignment horizontal="center" wrapText="1"/>
    </xf>
    <xf numFmtId="0" fontId="8" fillId="0" borderId="7" xfId="0" applyFont="1" applyBorder="1" applyAlignment="1">
      <alignment horizontal="left" vertical="center" wrapText="1"/>
    </xf>
    <xf numFmtId="0" fontId="12" fillId="15" borderId="0" xfId="0" applyFont="1" applyFill="1" applyAlignment="1">
      <alignment horizontal="center" wrapText="1"/>
    </xf>
    <xf numFmtId="0" fontId="2" fillId="0" borderId="0" xfId="0" applyFont="1" applyAlignment="1">
      <alignment horizontal="center" vertical="center" wrapText="1"/>
    </xf>
    <xf numFmtId="0" fontId="12" fillId="15" borderId="5" xfId="0" applyFont="1" applyFill="1" applyBorder="1" applyAlignment="1">
      <alignment vertical="center" wrapText="1"/>
    </xf>
    <xf numFmtId="0" fontId="2" fillId="15" borderId="5" xfId="0" applyFont="1" applyFill="1" applyBorder="1" applyAlignment="1">
      <alignment horizontal="center" vertical="center" wrapText="1"/>
    </xf>
    <xf numFmtId="0" fontId="15" fillId="0" borderId="5" xfId="0" applyFont="1" applyBorder="1" applyAlignment="1">
      <alignment horizontal="center" vertical="center" wrapText="1"/>
    </xf>
    <xf numFmtId="0" fontId="2" fillId="11" borderId="3" xfId="0" applyFont="1" applyFill="1" applyBorder="1" applyAlignment="1">
      <alignment vertical="center" wrapText="1"/>
    </xf>
    <xf numFmtId="0" fontId="15" fillId="11" borderId="5" xfId="0" applyFont="1" applyFill="1" applyBorder="1" applyAlignment="1">
      <alignment horizontal="center" vertical="center" wrapText="1"/>
    </xf>
    <xf numFmtId="0" fontId="12" fillId="11" borderId="5" xfId="0" applyFont="1" applyFill="1" applyBorder="1" applyAlignment="1">
      <alignment horizontal="left" vertical="center" wrapText="1"/>
    </xf>
    <xf numFmtId="0" fontId="2" fillId="16" borderId="3" xfId="0" applyFont="1" applyFill="1" applyBorder="1" applyAlignment="1">
      <alignment vertical="center" wrapText="1"/>
    </xf>
    <xf numFmtId="0" fontId="12" fillId="11" borderId="5" xfId="0" applyFont="1" applyFill="1" applyBorder="1" applyAlignment="1">
      <alignment horizontal="center" vertical="center" wrapText="1"/>
    </xf>
    <xf numFmtId="0" fontId="2" fillId="7" borderId="0" xfId="0" applyFont="1" applyFill="1" applyAlignment="1">
      <alignment vertical="center" wrapText="1"/>
    </xf>
    <xf numFmtId="0" fontId="2" fillId="0" borderId="5" xfId="0" applyFont="1" applyBorder="1" applyAlignment="1">
      <alignment horizontal="center" vertical="center" wrapText="1"/>
    </xf>
    <xf numFmtId="0" fontId="16" fillId="4" borderId="5" xfId="0" applyFont="1" applyFill="1" applyBorder="1" applyAlignment="1">
      <alignment horizontal="left" wrapText="1"/>
    </xf>
    <xf numFmtId="9" fontId="2" fillId="0" borderId="3" xfId="0" applyNumberFormat="1" applyFont="1" applyBorder="1" applyAlignment="1">
      <alignment vertical="center" wrapText="1"/>
    </xf>
    <xf numFmtId="1" fontId="2" fillId="9" borderId="3" xfId="0" applyNumberFormat="1"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5" xfId="0" applyFont="1" applyFill="1" applyBorder="1" applyAlignment="1">
      <alignment horizontal="left" wrapText="1"/>
    </xf>
    <xf numFmtId="0" fontId="12" fillId="4" borderId="3" xfId="0" applyFont="1" applyFill="1" applyBorder="1" applyAlignment="1">
      <alignment horizontal="center"/>
    </xf>
    <xf numFmtId="0" fontId="12" fillId="4" borderId="5" xfId="0" applyFont="1" applyFill="1" applyBorder="1" applyAlignment="1">
      <alignment horizontal="center"/>
    </xf>
    <xf numFmtId="0" fontId="2" fillId="0" borderId="7" xfId="0" applyFont="1" applyBorder="1" applyAlignment="1">
      <alignment horizontal="center" wrapText="1"/>
    </xf>
    <xf numFmtId="0" fontId="2" fillId="4" borderId="5" xfId="0" applyFont="1" applyFill="1" applyBorder="1" applyAlignment="1">
      <alignment wrapText="1"/>
    </xf>
    <xf numFmtId="0" fontId="2" fillId="0" borderId="5" xfId="0" applyFont="1" applyBorder="1" applyAlignment="1">
      <alignment wrapText="1"/>
    </xf>
    <xf numFmtId="0" fontId="2" fillId="4" borderId="5" xfId="0" applyFont="1" applyFill="1" applyBorder="1" applyAlignment="1">
      <alignment vertical="center" wrapText="1"/>
    </xf>
    <xf numFmtId="0" fontId="2" fillId="7" borderId="3" xfId="0" applyFont="1" applyFill="1" applyBorder="1" applyAlignment="1">
      <alignment vertical="center" wrapText="1"/>
    </xf>
    <xf numFmtId="0" fontId="12" fillId="3" borderId="5" xfId="0" applyFont="1" applyFill="1" applyBorder="1" applyAlignment="1">
      <alignment horizontal="center" vertical="center" wrapText="1"/>
    </xf>
    <xf numFmtId="0" fontId="2" fillId="0" borderId="3" xfId="0" applyFont="1" applyBorder="1" applyAlignment="1">
      <alignment wrapText="1"/>
    </xf>
    <xf numFmtId="0" fontId="8" fillId="15" borderId="3" xfId="0" applyFont="1" applyFill="1" applyBorder="1" applyAlignment="1">
      <alignment horizontal="center" vertical="center" wrapText="1"/>
    </xf>
    <xf numFmtId="0" fontId="17" fillId="15" borderId="0" xfId="0" applyFont="1" applyFill="1" applyAlignment="1">
      <alignment wrapText="1"/>
    </xf>
    <xf numFmtId="0" fontId="2" fillId="11" borderId="3" xfId="0" applyFont="1" applyFill="1" applyBorder="1" applyAlignment="1">
      <alignment horizontal="center" vertical="center" wrapText="1"/>
    </xf>
    <xf numFmtId="0" fontId="12" fillId="4" borderId="7" xfId="0" applyFont="1" applyFill="1" applyBorder="1" applyAlignment="1">
      <alignment wrapText="1"/>
    </xf>
    <xf numFmtId="0" fontId="12" fillId="4" borderId="11" xfId="0" applyFont="1" applyFill="1" applyBorder="1" applyAlignment="1">
      <alignment horizontal="left" wrapText="1"/>
    </xf>
    <xf numFmtId="9" fontId="2" fillId="0" borderId="3" xfId="0" applyNumberFormat="1" applyFont="1" applyBorder="1" applyAlignment="1">
      <alignment horizontal="right" vertical="center" wrapText="1"/>
    </xf>
    <xf numFmtId="9" fontId="2" fillId="9" borderId="3" xfId="0" applyNumberFormat="1" applyFont="1" applyFill="1" applyBorder="1" applyAlignment="1">
      <alignment horizontal="center" vertical="center" wrapText="1"/>
    </xf>
    <xf numFmtId="10" fontId="2" fillId="0" borderId="3" xfId="0" applyNumberFormat="1" applyFont="1" applyBorder="1" applyAlignment="1">
      <alignment horizontal="center" vertical="center" wrapText="1"/>
    </xf>
    <xf numFmtId="165" fontId="2" fillId="0" borderId="3" xfId="0" applyNumberFormat="1" applyFont="1" applyBorder="1" applyAlignment="1">
      <alignment vertical="center" wrapText="1"/>
    </xf>
    <xf numFmtId="10" fontId="12" fillId="11" borderId="5" xfId="0" applyNumberFormat="1" applyFont="1" applyFill="1" applyBorder="1" applyAlignment="1">
      <alignment horizontal="center" vertical="center" wrapText="1"/>
    </xf>
    <xf numFmtId="9" fontId="12" fillId="4" borderId="5" xfId="0" applyNumberFormat="1" applyFont="1" applyFill="1" applyBorder="1" applyAlignment="1">
      <alignment horizontal="center" vertical="center" wrapText="1"/>
    </xf>
    <xf numFmtId="0" fontId="12" fillId="15" borderId="5" xfId="0" applyFont="1" applyFill="1" applyBorder="1" applyAlignment="1">
      <alignment horizontal="center" vertical="center"/>
    </xf>
    <xf numFmtId="0" fontId="12" fillId="3" borderId="3"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2" fillId="0" borderId="7" xfId="0" applyFont="1" applyBorder="1" applyAlignment="1">
      <alignment horizontal="left" vertical="center" wrapText="1"/>
    </xf>
    <xf numFmtId="0" fontId="12" fillId="0" borderId="4" xfId="0" applyFont="1" applyBorder="1" applyAlignment="1">
      <alignment horizontal="center" vertical="center" wrapText="1"/>
    </xf>
    <xf numFmtId="10" fontId="12" fillId="3" borderId="12" xfId="0" applyNumberFormat="1" applyFont="1" applyFill="1" applyBorder="1" applyAlignment="1">
      <alignment horizontal="center" vertical="center" wrapText="1"/>
    </xf>
    <xf numFmtId="10" fontId="12" fillId="4" borderId="5" xfId="0" applyNumberFormat="1" applyFont="1" applyFill="1" applyBorder="1" applyAlignment="1">
      <alignment horizontal="center" vertical="center" wrapText="1"/>
    </xf>
    <xf numFmtId="0" fontId="12" fillId="0" borderId="3" xfId="0" applyFont="1" applyBorder="1" applyAlignment="1">
      <alignment horizontal="left" wrapText="1"/>
    </xf>
    <xf numFmtId="0" fontId="12" fillId="4" borderId="9" xfId="0" applyFont="1" applyFill="1" applyBorder="1" applyAlignment="1">
      <alignment horizontal="left" wrapText="1"/>
    </xf>
    <xf numFmtId="0" fontId="18" fillId="0" borderId="4" xfId="0" applyFont="1" applyBorder="1" applyAlignment="1">
      <alignment horizontal="left" wrapText="1"/>
    </xf>
    <xf numFmtId="0" fontId="2" fillId="0" borderId="8" xfId="0" applyFont="1" applyBorder="1" applyAlignment="1">
      <alignment horizontal="center" vertical="center" wrapText="1"/>
    </xf>
    <xf numFmtId="0" fontId="2" fillId="12" borderId="3" xfId="0" applyFont="1" applyFill="1" applyBorder="1" applyAlignment="1">
      <alignment horizontal="left" vertical="center" wrapText="1"/>
    </xf>
    <xf numFmtId="9" fontId="2" fillId="4" borderId="3" xfId="0" applyNumberFormat="1" applyFont="1" applyFill="1" applyBorder="1" applyAlignment="1">
      <alignment horizontal="center" vertical="center" wrapText="1"/>
    </xf>
    <xf numFmtId="0" fontId="2" fillId="8" borderId="3" xfId="0" applyFont="1" applyFill="1" applyBorder="1" applyAlignment="1">
      <alignment horizontal="left" vertical="center" wrapText="1"/>
    </xf>
    <xf numFmtId="0" fontId="12" fillId="4" borderId="5" xfId="0" applyFont="1" applyFill="1" applyBorder="1" applyAlignment="1">
      <alignment horizontal="center" vertical="center"/>
    </xf>
    <xf numFmtId="0" fontId="15" fillId="0" borderId="5" xfId="0" applyFont="1" applyBorder="1" applyAlignment="1">
      <alignment horizontal="center" wrapText="1"/>
    </xf>
    <xf numFmtId="0" fontId="12" fillId="0" borderId="0" xfId="0" applyFont="1" applyAlignment="1">
      <alignment wrapText="1"/>
    </xf>
    <xf numFmtId="0" fontId="12" fillId="0" borderId="3" xfId="0" applyFont="1" applyBorder="1" applyAlignment="1">
      <alignment wrapText="1"/>
    </xf>
    <xf numFmtId="0" fontId="12" fillId="4" borderId="3" xfId="0" applyFont="1" applyFill="1" applyBorder="1" applyAlignment="1">
      <alignment horizontal="left" wrapText="1"/>
    </xf>
    <xf numFmtId="0" fontId="3" fillId="0" borderId="3" xfId="0" applyFont="1" applyBorder="1" applyAlignment="1">
      <alignment horizontal="center" vertical="center" wrapText="1"/>
    </xf>
    <xf numFmtId="0" fontId="15" fillId="9" borderId="5" xfId="0" applyFont="1" applyFill="1" applyBorder="1" applyAlignment="1">
      <alignment horizontal="center" wrapText="1"/>
    </xf>
    <xf numFmtId="0" fontId="12" fillId="9" borderId="0" xfId="0" applyFont="1" applyFill="1" applyAlignment="1">
      <alignment wrapText="1"/>
    </xf>
    <xf numFmtId="0" fontId="12" fillId="15" borderId="5" xfId="0" applyFont="1" applyFill="1" applyBorder="1" applyAlignment="1">
      <alignment horizontal="center" wrapText="1"/>
    </xf>
    <xf numFmtId="10" fontId="12" fillId="0" borderId="3" xfId="0" applyNumberFormat="1" applyFont="1" applyBorder="1" applyAlignment="1">
      <alignment horizontal="center" vertical="center" wrapText="1"/>
    </xf>
    <xf numFmtId="165" fontId="12" fillId="0" borderId="3" xfId="0" applyNumberFormat="1" applyFont="1" applyBorder="1" applyAlignment="1">
      <alignment horizontal="left" vertical="center" wrapText="1"/>
    </xf>
    <xf numFmtId="9" fontId="12" fillId="11" borderId="5" xfId="0" applyNumberFormat="1" applyFont="1" applyFill="1" applyBorder="1" applyAlignment="1">
      <alignment horizontal="center" vertical="center" wrapText="1"/>
    </xf>
    <xf numFmtId="3" fontId="2" fillId="0" borderId="3" xfId="0" applyNumberFormat="1" applyFont="1" applyBorder="1" applyAlignment="1">
      <alignment vertical="center" wrapText="1"/>
    </xf>
    <xf numFmtId="0" fontId="2" fillId="12" borderId="0" xfId="0" applyFont="1" applyFill="1" applyAlignment="1">
      <alignment vertical="center" wrapText="1"/>
    </xf>
    <xf numFmtId="0" fontId="12" fillId="4" borderId="5" xfId="0" applyFont="1" applyFill="1" applyBorder="1" applyAlignment="1">
      <alignment horizontal="right" wrapText="1"/>
    </xf>
    <xf numFmtId="0" fontId="12" fillId="4" borderId="5" xfId="0" applyFont="1" applyFill="1" applyBorder="1" applyAlignment="1">
      <alignment horizontal="center" vertical="top" wrapText="1"/>
    </xf>
    <xf numFmtId="0" fontId="19" fillId="4" borderId="0" xfId="0" applyFont="1" applyFill="1" applyAlignment="1">
      <alignment vertical="center" wrapText="1"/>
    </xf>
    <xf numFmtId="0" fontId="20" fillId="4" borderId="0" xfId="0" applyFont="1" applyFill="1" applyAlignment="1">
      <alignment horizontal="center" vertical="center" wrapText="1"/>
    </xf>
    <xf numFmtId="0" fontId="20" fillId="4" borderId="3" xfId="0" applyFont="1" applyFill="1" applyBorder="1" applyAlignment="1">
      <alignment horizontal="center" vertical="center" wrapText="1"/>
    </xf>
    <xf numFmtId="0" fontId="12" fillId="3" borderId="3" xfId="0" applyFont="1" applyFill="1" applyBorder="1" applyAlignment="1">
      <alignment horizontal="center" vertical="top" wrapText="1"/>
    </xf>
    <xf numFmtId="0" fontId="12" fillId="0" borderId="7" xfId="0" applyFont="1" applyBorder="1" applyAlignment="1">
      <alignment wrapText="1"/>
    </xf>
    <xf numFmtId="0" fontId="12" fillId="4" borderId="3" xfId="0" applyFont="1" applyFill="1" applyBorder="1" applyAlignment="1">
      <alignment horizontal="center" wrapText="1"/>
    </xf>
    <xf numFmtId="0" fontId="12" fillId="4" borderId="7" xfId="0" applyFont="1" applyFill="1" applyBorder="1" applyAlignment="1">
      <alignment horizontal="center" wrapText="1"/>
    </xf>
    <xf numFmtId="0" fontId="2" fillId="0" borderId="15" xfId="0" applyFont="1" applyBorder="1" applyAlignment="1">
      <alignment horizontal="center" vertical="center" wrapText="1"/>
    </xf>
    <xf numFmtId="0" fontId="2" fillId="0" borderId="15" xfId="0" applyFont="1" applyBorder="1" applyAlignment="1">
      <alignment vertical="center" wrapText="1"/>
    </xf>
    <xf numFmtId="0" fontId="2" fillId="4" borderId="15" xfId="0" applyFont="1" applyFill="1" applyBorder="1" applyAlignment="1">
      <alignment horizontal="center" vertical="center" wrapText="1"/>
    </xf>
    <xf numFmtId="0" fontId="2" fillId="9" borderId="15" xfId="0" applyFont="1" applyFill="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center" vertical="center" wrapText="1"/>
    </xf>
    <xf numFmtId="165" fontId="2" fillId="0" borderId="15" xfId="0" applyNumberFormat="1" applyFont="1" applyBorder="1" applyAlignment="1">
      <alignment horizontal="center" vertical="center" wrapText="1"/>
    </xf>
    <xf numFmtId="0" fontId="12" fillId="3" borderId="15" xfId="0" applyFont="1" applyFill="1" applyBorder="1" applyAlignment="1">
      <alignment horizontal="center" wrapText="1"/>
    </xf>
    <xf numFmtId="0" fontId="12" fillId="3" borderId="15" xfId="0" applyFont="1" applyFill="1" applyBorder="1" applyAlignment="1">
      <alignment horizontal="left" vertical="top" wrapText="1"/>
    </xf>
    <xf numFmtId="0" fontId="12" fillId="0" borderId="15" xfId="0" applyFont="1" applyBorder="1" applyAlignment="1">
      <alignment horizontal="center" wrapText="1"/>
    </xf>
    <xf numFmtId="0" fontId="12" fillId="0" borderId="15" xfId="0" applyFont="1" applyBorder="1" applyAlignment="1">
      <alignment horizontal="left" vertical="top" wrapText="1"/>
    </xf>
    <xf numFmtId="0" fontId="12" fillId="4" borderId="17" xfId="0" applyFont="1" applyFill="1" applyBorder="1" applyAlignment="1">
      <alignment wrapText="1"/>
    </xf>
    <xf numFmtId="0" fontId="12" fillId="4" borderId="17" xfId="0" applyFont="1" applyFill="1" applyBorder="1" applyAlignment="1">
      <alignment horizontal="center" wrapText="1"/>
    </xf>
    <xf numFmtId="0" fontId="12" fillId="4" borderId="17" xfId="0" applyFont="1" applyFill="1" applyBorder="1" applyAlignment="1">
      <alignment horizontal="center" vertical="center" wrapText="1"/>
    </xf>
    <xf numFmtId="0" fontId="12" fillId="4" borderId="17" xfId="0" applyFont="1" applyFill="1" applyBorder="1" applyAlignment="1">
      <alignment horizontal="left" vertical="center" wrapText="1"/>
    </xf>
    <xf numFmtId="0" fontId="12" fillId="4" borderId="17" xfId="0" applyFont="1" applyFill="1" applyBorder="1" applyAlignment="1">
      <alignment horizontal="left" wrapText="1"/>
    </xf>
    <xf numFmtId="0" fontId="15" fillId="4" borderId="4" xfId="0" applyFont="1" applyFill="1" applyBorder="1" applyAlignment="1">
      <alignment horizontal="center" vertical="center" wrapText="1"/>
    </xf>
    <xf numFmtId="0" fontId="15" fillId="4" borderId="4" xfId="0" applyFont="1" applyFill="1" applyBorder="1" applyAlignment="1">
      <alignment horizontal="center" vertical="center"/>
    </xf>
    <xf numFmtId="0" fontId="15" fillId="4" borderId="5" xfId="0" applyFont="1" applyFill="1" applyBorder="1" applyAlignment="1">
      <alignment horizontal="center" vertical="center" wrapText="1"/>
    </xf>
    <xf numFmtId="0" fontId="15" fillId="3" borderId="0" xfId="0" applyFont="1" applyFill="1" applyAlignment="1">
      <alignment horizontal="center" wrapText="1"/>
    </xf>
    <xf numFmtId="0" fontId="3" fillId="3" borderId="0" xfId="0" applyFont="1" applyFill="1" applyAlignment="1">
      <alignment wrapText="1"/>
    </xf>
    <xf numFmtId="0" fontId="3" fillId="0" borderId="0" xfId="0" applyFont="1" applyAlignment="1">
      <alignment horizontal="center" wrapText="1"/>
    </xf>
    <xf numFmtId="0" fontId="3" fillId="0" borderId="0" xfId="0" applyFont="1" applyAlignment="1">
      <alignment wrapText="1"/>
    </xf>
    <xf numFmtId="0" fontId="15" fillId="0" borderId="0" xfId="0" applyFont="1" applyAlignment="1">
      <alignment vertical="center" wrapText="1"/>
    </xf>
    <xf numFmtId="0" fontId="21" fillId="0" borderId="0" xfId="0" applyFont="1" applyAlignment="1">
      <alignment vertical="center" wrapText="1"/>
    </xf>
    <xf numFmtId="0" fontId="15" fillId="4" borderId="0" xfId="0" applyFont="1" applyFill="1" applyAlignment="1">
      <alignment wrapText="1"/>
    </xf>
    <xf numFmtId="0" fontId="15" fillId="4" borderId="0" xfId="0" applyFont="1" applyFill="1" applyAlignment="1">
      <alignment horizontal="center" wrapText="1"/>
    </xf>
    <xf numFmtId="0" fontId="15" fillId="4" borderId="0" xfId="0" applyFont="1" applyFill="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horizontal="left" wrapText="1"/>
    </xf>
    <xf numFmtId="0" fontId="2" fillId="0" borderId="0" xfId="0" applyFont="1" applyAlignment="1">
      <alignment wrapText="1"/>
    </xf>
    <xf numFmtId="0" fontId="2" fillId="4" borderId="0" xfId="0" applyFont="1" applyFill="1" applyAlignment="1">
      <alignment horizontal="center" wrapText="1"/>
    </xf>
    <xf numFmtId="0" fontId="2" fillId="3" borderId="0" xfId="0" applyFont="1" applyFill="1" applyAlignment="1">
      <alignment horizontal="center" wrapText="1"/>
    </xf>
    <xf numFmtId="0" fontId="2" fillId="0" borderId="0" xfId="0" applyFont="1" applyAlignment="1">
      <alignment horizontal="center" wrapText="1"/>
    </xf>
    <xf numFmtId="0" fontId="2" fillId="0" borderId="0" xfId="0" applyFont="1" applyAlignment="1">
      <alignment horizontal="left" wrapText="1"/>
    </xf>
    <xf numFmtId="0" fontId="11" fillId="5" borderId="3" xfId="0" applyFont="1" applyFill="1" applyBorder="1" applyAlignment="1">
      <alignment horizontal="center" vertical="center" wrapText="1"/>
    </xf>
    <xf numFmtId="0" fontId="12" fillId="14" borderId="6" xfId="0" applyFont="1" applyFill="1" applyBorder="1" applyAlignment="1">
      <alignment horizontal="left" vertical="center" wrapText="1"/>
    </xf>
    <xf numFmtId="0" fontId="2" fillId="14" borderId="0" xfId="0" applyFont="1" applyFill="1" applyAlignment="1">
      <alignment horizontal="center" vertical="center" wrapText="1"/>
    </xf>
    <xf numFmtId="0" fontId="2" fillId="14" borderId="3" xfId="0" applyFont="1" applyFill="1" applyBorder="1" applyAlignment="1">
      <alignment vertical="center" wrapText="1"/>
    </xf>
    <xf numFmtId="0" fontId="2" fillId="14" borderId="7" xfId="0" applyFont="1" applyFill="1" applyBorder="1" applyAlignment="1">
      <alignment horizontal="center" vertical="center" wrapText="1"/>
    </xf>
    <xf numFmtId="0" fontId="12" fillId="4" borderId="3" xfId="0" applyFont="1" applyFill="1" applyBorder="1" applyAlignment="1">
      <alignment horizontal="left" vertical="top" wrapText="1"/>
    </xf>
    <xf numFmtId="0" fontId="2" fillId="14" borderId="3" xfId="0" applyFont="1" applyFill="1" applyBorder="1" applyAlignment="1">
      <alignment horizontal="center" vertical="center" wrapText="1"/>
    </xf>
    <xf numFmtId="0" fontId="12" fillId="4" borderId="3" xfId="0" applyFont="1" applyFill="1" applyBorder="1" applyAlignment="1">
      <alignment horizontal="center" vertical="top" wrapText="1"/>
    </xf>
    <xf numFmtId="0" fontId="2" fillId="19" borderId="3" xfId="0" applyFont="1" applyFill="1" applyBorder="1" applyAlignment="1">
      <alignment horizontal="center" vertical="center" wrapText="1"/>
    </xf>
    <xf numFmtId="0" fontId="2" fillId="20" borderId="3" xfId="0" applyFont="1" applyFill="1" applyBorder="1" applyAlignment="1">
      <alignment vertical="center" wrapText="1"/>
    </xf>
    <xf numFmtId="0" fontId="12" fillId="14" borderId="9" xfId="0" applyFont="1" applyFill="1" applyBorder="1" applyAlignment="1">
      <alignment horizontal="center" vertical="top" wrapText="1"/>
    </xf>
    <xf numFmtId="0" fontId="13" fillId="0" borderId="3" xfId="0" applyFont="1" applyBorder="1" applyAlignment="1">
      <alignment wrapText="1"/>
    </xf>
    <xf numFmtId="0" fontId="12" fillId="14" borderId="5" xfId="0" applyFont="1" applyFill="1" applyBorder="1" applyAlignment="1">
      <alignment horizontal="center" vertical="top" wrapText="1"/>
    </xf>
    <xf numFmtId="0" fontId="23" fillId="0" borderId="3" xfId="0" applyFont="1" applyBorder="1" applyAlignment="1">
      <alignment horizontal="left" vertical="top" wrapText="1"/>
    </xf>
    <xf numFmtId="0" fontId="2" fillId="4" borderId="3" xfId="0" applyFont="1" applyFill="1" applyBorder="1" applyAlignment="1">
      <alignment vertical="center" wrapText="1"/>
    </xf>
    <xf numFmtId="0" fontId="2" fillId="0" borderId="3" xfId="0" applyFont="1" applyBorder="1" applyAlignment="1">
      <alignment horizontal="left" wrapText="1"/>
    </xf>
    <xf numFmtId="0" fontId="2" fillId="4" borderId="3" xfId="0" applyFont="1" applyFill="1" applyBorder="1" applyAlignment="1">
      <alignment horizontal="left" vertical="center" wrapText="1"/>
    </xf>
    <xf numFmtId="0" fontId="12" fillId="0" borderId="7" xfId="0" applyFont="1" applyBorder="1" applyAlignment="1">
      <alignment horizontal="center"/>
    </xf>
    <xf numFmtId="0" fontId="2" fillId="15" borderId="3" xfId="0" applyFont="1" applyFill="1" applyBorder="1" applyAlignment="1">
      <alignment vertical="center" wrapText="1"/>
    </xf>
    <xf numFmtId="0" fontId="15" fillId="0" borderId="5" xfId="0" applyFont="1" applyBorder="1" applyAlignment="1">
      <alignment wrapText="1"/>
    </xf>
    <xf numFmtId="0" fontId="8" fillId="0" borderId="5" xfId="0" applyFont="1" applyBorder="1" applyAlignment="1">
      <alignment horizontal="center" vertical="center" wrapText="1"/>
    </xf>
    <xf numFmtId="0" fontId="12" fillId="0" borderId="10" xfId="0" applyFont="1" applyBorder="1" applyAlignment="1">
      <alignment horizontal="center" vertical="center" wrapText="1"/>
    </xf>
    <xf numFmtId="0" fontId="2" fillId="14" borderId="7" xfId="0" applyFont="1" applyFill="1" applyBorder="1" applyAlignment="1">
      <alignment horizontal="left" vertical="center" wrapText="1"/>
    </xf>
    <xf numFmtId="0" fontId="12" fillId="4" borderId="3" xfId="0" applyFont="1" applyFill="1" applyBorder="1" applyAlignment="1">
      <alignment horizontal="left" vertical="center" wrapText="1"/>
    </xf>
    <xf numFmtId="3" fontId="2" fillId="14" borderId="3" xfId="0" applyNumberFormat="1" applyFont="1" applyFill="1" applyBorder="1" applyAlignment="1">
      <alignment horizontal="center" vertical="center" wrapText="1"/>
    </xf>
    <xf numFmtId="0" fontId="12" fillId="14" borderId="10" xfId="0" applyFont="1" applyFill="1" applyBorder="1" applyAlignment="1">
      <alignment horizontal="left" vertical="top" wrapText="1"/>
    </xf>
    <xf numFmtId="0" fontId="12" fillId="0" borderId="5" xfId="0" applyFont="1" applyBorder="1" applyAlignment="1">
      <alignment horizontal="left" vertical="center"/>
    </xf>
    <xf numFmtId="0" fontId="12" fillId="0" borderId="3" xfId="0" applyFont="1" applyBorder="1" applyAlignment="1">
      <alignment horizontal="center"/>
    </xf>
    <xf numFmtId="0" fontId="12" fillId="0" borderId="5" xfId="0" applyFont="1" applyBorder="1" applyAlignment="1">
      <alignment horizontal="center"/>
    </xf>
    <xf numFmtId="0" fontId="2" fillId="4" borderId="7" xfId="0" applyFont="1" applyFill="1" applyBorder="1" applyAlignment="1">
      <alignment horizontal="left" vertical="center" wrapText="1"/>
    </xf>
    <xf numFmtId="0" fontId="12" fillId="14" borderId="3" xfId="0" applyFont="1" applyFill="1" applyBorder="1" applyAlignment="1">
      <alignment horizontal="left" vertical="center" wrapText="1"/>
    </xf>
    <xf numFmtId="0" fontId="12" fillId="14" borderId="5" xfId="0" applyFont="1" applyFill="1" applyBorder="1" applyAlignment="1">
      <alignment horizontal="center" vertical="center" wrapText="1"/>
    </xf>
    <xf numFmtId="0" fontId="2" fillId="0" borderId="5" xfId="0" applyFont="1" applyBorder="1" applyAlignment="1">
      <alignment horizontal="center" wrapText="1"/>
    </xf>
    <xf numFmtId="0" fontId="2" fillId="0" borderId="5" xfId="0" applyFont="1" applyBorder="1" applyAlignment="1">
      <alignment horizontal="left" vertical="center" wrapText="1"/>
    </xf>
    <xf numFmtId="0" fontId="12" fillId="14" borderId="4" xfId="0" applyFont="1" applyFill="1" applyBorder="1" applyAlignment="1">
      <alignment horizontal="left" vertical="center" wrapText="1"/>
    </xf>
    <xf numFmtId="0" fontId="12" fillId="0" borderId="3" xfId="0" applyFont="1" applyBorder="1" applyAlignment="1">
      <alignment vertical="center" wrapText="1"/>
    </xf>
    <xf numFmtId="0" fontId="15" fillId="14" borderId="4" xfId="0" applyFont="1" applyFill="1" applyBorder="1" applyAlignment="1">
      <alignment horizontal="center" vertical="center" wrapText="1"/>
    </xf>
    <xf numFmtId="0" fontId="15" fillId="14" borderId="4" xfId="0" applyFont="1" applyFill="1" applyBorder="1" applyAlignment="1">
      <alignment horizontal="center" vertical="center"/>
    </xf>
    <xf numFmtId="0" fontId="15" fillId="14" borderId="5" xfId="0" applyFont="1" applyFill="1" applyBorder="1" applyAlignment="1">
      <alignment horizontal="center" vertical="center" wrapText="1"/>
    </xf>
    <xf numFmtId="0" fontId="15" fillId="14" borderId="0" xfId="0" applyFont="1" applyFill="1" applyAlignment="1">
      <alignment horizontal="center" wrapText="1"/>
    </xf>
    <xf numFmtId="0" fontId="15" fillId="3" borderId="0" xfId="0" applyFont="1" applyFill="1" applyAlignment="1">
      <alignment horizontal="center" vertical="center" wrapText="1"/>
    </xf>
    <xf numFmtId="0" fontId="2" fillId="3" borderId="0" xfId="0" applyFont="1" applyFill="1" applyAlignment="1">
      <alignment horizontal="center" vertical="center" wrapText="1"/>
    </xf>
    <xf numFmtId="0" fontId="12" fillId="4" borderId="0" xfId="0" applyFont="1" applyFill="1" applyAlignment="1">
      <alignment horizontal="center" vertical="center" wrapText="1"/>
    </xf>
    <xf numFmtId="0" fontId="11" fillId="3" borderId="0" xfId="0" applyFont="1" applyFill="1" applyAlignment="1">
      <alignment horizontal="center" vertical="center" wrapText="1"/>
    </xf>
    <xf numFmtId="9" fontId="12" fillId="0" borderId="5" xfId="0" applyNumberFormat="1" applyFont="1" applyBorder="1" applyAlignment="1">
      <alignment horizontal="center" vertical="center" wrapText="1"/>
    </xf>
    <xf numFmtId="0" fontId="12" fillId="0" borderId="0" xfId="0" applyFont="1" applyAlignment="1">
      <alignment vertical="center" wrapText="1"/>
    </xf>
    <xf numFmtId="0" fontId="11" fillId="5" borderId="0" xfId="0" applyFont="1" applyFill="1" applyAlignment="1">
      <alignment horizontal="center" vertical="center" wrapText="1"/>
    </xf>
    <xf numFmtId="9" fontId="12" fillId="0" borderId="3" xfId="0" applyNumberFormat="1" applyFont="1" applyBorder="1" applyAlignment="1">
      <alignment horizontal="left" vertical="center" wrapText="1"/>
    </xf>
    <xf numFmtId="0" fontId="2" fillId="19" borderId="3" xfId="0" applyFont="1" applyFill="1" applyBorder="1" applyAlignment="1">
      <alignment vertical="center" wrapText="1"/>
    </xf>
    <xf numFmtId="0" fontId="12" fillId="0" borderId="0" xfId="0" applyFont="1" applyAlignment="1">
      <alignment horizontal="center" wrapText="1"/>
    </xf>
    <xf numFmtId="1" fontId="5" fillId="2" borderId="0" xfId="0" applyNumberFormat="1" applyFont="1" applyFill="1" applyAlignment="1">
      <alignment horizontal="center" vertical="center" wrapText="1"/>
    </xf>
    <xf numFmtId="9" fontId="5" fillId="2" borderId="0" xfId="0" applyNumberFormat="1" applyFont="1" applyFill="1" applyAlignment="1">
      <alignment horizontal="center" vertical="center" wrapText="1"/>
    </xf>
    <xf numFmtId="0" fontId="25" fillId="0" borderId="0" xfId="0" applyFont="1" applyAlignment="1">
      <alignment horizontal="center" vertical="center"/>
    </xf>
    <xf numFmtId="1" fontId="9" fillId="3" borderId="0" xfId="0" applyNumberFormat="1" applyFont="1" applyFill="1" applyAlignment="1">
      <alignment horizontal="center" vertical="center" wrapText="1"/>
    </xf>
    <xf numFmtId="9" fontId="9" fillId="3" borderId="0" xfId="0" applyNumberFormat="1" applyFont="1" applyFill="1" applyAlignment="1">
      <alignment horizontal="center" vertical="center" wrapText="1"/>
    </xf>
    <xf numFmtId="1" fontId="2" fillId="3" borderId="0" xfId="0" applyNumberFormat="1" applyFont="1" applyFill="1" applyAlignment="1">
      <alignment horizontal="center" wrapText="1"/>
    </xf>
    <xf numFmtId="9" fontId="2" fillId="3" borderId="0" xfId="0" applyNumberFormat="1" applyFont="1" applyFill="1" applyAlignment="1">
      <alignment horizontal="center" wrapText="1"/>
    </xf>
    <xf numFmtId="0" fontId="8" fillId="4" borderId="3" xfId="0" applyFont="1" applyFill="1" applyBorder="1" applyAlignment="1">
      <alignment horizontal="center" vertical="center" wrapText="1"/>
    </xf>
    <xf numFmtId="1" fontId="9" fillId="5" borderId="3" xfId="0" applyNumberFormat="1" applyFont="1" applyFill="1" applyBorder="1" applyAlignment="1">
      <alignment horizontal="center" vertical="center" wrapText="1"/>
    </xf>
    <xf numFmtId="9" fontId="9" fillId="5" borderId="3" xfId="0" applyNumberFormat="1" applyFont="1" applyFill="1" applyBorder="1" applyAlignment="1">
      <alignment horizontal="center" vertical="center" wrapText="1"/>
    </xf>
    <xf numFmtId="1" fontId="2" fillId="0" borderId="7"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12" fillId="0" borderId="3" xfId="0" applyNumberFormat="1" applyFont="1" applyBorder="1" applyAlignment="1">
      <alignment horizontal="center" vertical="center" wrapText="1"/>
    </xf>
    <xf numFmtId="166" fontId="2" fillId="0" borderId="7" xfId="0" applyNumberFormat="1" applyFont="1" applyBorder="1" applyAlignment="1">
      <alignment horizontal="center" vertical="center" wrapText="1"/>
    </xf>
    <xf numFmtId="166" fontId="2" fillId="0" borderId="3" xfId="0" applyNumberFormat="1" applyFont="1" applyBorder="1" applyAlignment="1">
      <alignment horizontal="center" vertical="center" wrapText="1"/>
    </xf>
    <xf numFmtId="166" fontId="12" fillId="0" borderId="3" xfId="0" applyNumberFormat="1" applyFont="1" applyBorder="1" applyAlignment="1">
      <alignment horizontal="center" vertical="center" wrapText="1"/>
    </xf>
    <xf numFmtId="2" fontId="2" fillId="0" borderId="3"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2" fontId="12" fillId="0" borderId="3" xfId="0" applyNumberFormat="1" applyFont="1" applyBorder="1" applyAlignment="1">
      <alignment horizontal="center" vertical="center" wrapText="1"/>
    </xf>
    <xf numFmtId="0" fontId="24" fillId="0" borderId="3"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29" fillId="0" borderId="3" xfId="0" applyFont="1" applyBorder="1" applyAlignment="1">
      <alignment horizontal="center" vertical="center" wrapText="1"/>
    </xf>
    <xf numFmtId="1" fontId="15" fillId="3" borderId="0" xfId="0" applyNumberFormat="1" applyFont="1" applyFill="1" applyAlignment="1">
      <alignment horizontal="center" wrapText="1"/>
    </xf>
    <xf numFmtId="9" fontId="15" fillId="3" borderId="0" xfId="0" applyNumberFormat="1" applyFont="1" applyFill="1" applyAlignment="1">
      <alignment horizontal="center" wrapText="1"/>
    </xf>
    <xf numFmtId="0" fontId="21" fillId="0" borderId="0" xfId="0" applyFont="1" applyAlignment="1">
      <alignment horizontal="center" vertical="center" wrapText="1"/>
    </xf>
    <xf numFmtId="0" fontId="12" fillId="0" borderId="5" xfId="0" applyFont="1" applyBorder="1" applyAlignment="1">
      <alignment horizontal="center" vertical="center"/>
    </xf>
    <xf numFmtId="0" fontId="12" fillId="0" borderId="9" xfId="0" applyFont="1" applyBorder="1" applyAlignment="1">
      <alignment horizontal="left" vertical="center" wrapText="1"/>
    </xf>
    <xf numFmtId="0" fontId="12" fillId="0" borderId="9" xfId="0" applyFont="1" applyBorder="1" applyAlignment="1">
      <alignment horizontal="center" vertical="center" wrapText="1"/>
    </xf>
    <xf numFmtId="0" fontId="28" fillId="0" borderId="0" xfId="0" applyFont="1" applyAlignment="1">
      <alignment horizontal="center" vertical="center" wrapText="1"/>
    </xf>
    <xf numFmtId="164" fontId="31" fillId="0" borderId="0" xfId="0" applyNumberFormat="1" applyFont="1" applyAlignment="1">
      <alignment horizontal="center" vertical="center" wrapText="1"/>
    </xf>
    <xf numFmtId="0" fontId="32" fillId="0" borderId="0" xfId="0" applyFont="1" applyAlignment="1">
      <alignment horizontal="center" vertical="center" wrapText="1"/>
    </xf>
    <xf numFmtId="0" fontId="33" fillId="0" borderId="0" xfId="0" applyFont="1"/>
    <xf numFmtId="0" fontId="34" fillId="21" borderId="0" xfId="0" applyFont="1" applyFill="1" applyAlignment="1">
      <alignment horizontal="center" vertical="center" wrapText="1"/>
    </xf>
    <xf numFmtId="0" fontId="7" fillId="21" borderId="0" xfId="0" applyFont="1" applyFill="1" applyAlignment="1">
      <alignment horizontal="center" vertical="center"/>
    </xf>
    <xf numFmtId="0" fontId="28" fillId="21" borderId="0" xfId="0" applyFont="1" applyFill="1" applyAlignment="1">
      <alignment horizontal="center" vertical="center" wrapText="1"/>
    </xf>
    <xf numFmtId="0" fontId="32" fillId="9" borderId="4" xfId="0" applyFont="1" applyFill="1" applyBorder="1" applyAlignment="1">
      <alignment horizontal="center" vertical="center" wrapText="1"/>
    </xf>
    <xf numFmtId="0" fontId="28" fillId="9" borderId="4" xfId="0" applyFont="1" applyFill="1" applyBorder="1" applyAlignment="1">
      <alignment horizontal="left" vertical="center" wrapText="1"/>
    </xf>
    <xf numFmtId="0" fontId="28" fillId="9" borderId="4" xfId="0" applyFont="1" applyFill="1" applyBorder="1" applyAlignment="1">
      <alignment horizontal="center" vertical="center" wrapText="1"/>
    </xf>
    <xf numFmtId="0" fontId="28" fillId="4" borderId="4" xfId="0" applyFont="1" applyFill="1" applyBorder="1" applyAlignment="1">
      <alignment horizontal="center" vertical="center" wrapText="1"/>
    </xf>
    <xf numFmtId="0" fontId="28" fillId="4" borderId="27" xfId="0" applyFont="1" applyFill="1" applyBorder="1" applyAlignment="1">
      <alignment horizontal="center" vertical="center" wrapText="1"/>
    </xf>
    <xf numFmtId="0" fontId="33" fillId="4" borderId="0" xfId="0" applyFont="1" applyFill="1"/>
    <xf numFmtId="0" fontId="36" fillId="22" borderId="28" xfId="0" applyFont="1" applyFill="1" applyBorder="1" applyAlignment="1">
      <alignment horizontal="center" vertical="center" wrapText="1"/>
    </xf>
    <xf numFmtId="0" fontId="36" fillId="22" borderId="29" xfId="0" applyFont="1" applyFill="1" applyBorder="1" applyAlignment="1">
      <alignment horizontal="center" vertical="center" wrapText="1"/>
    </xf>
    <xf numFmtId="0" fontId="37" fillId="22" borderId="30" xfId="0" applyFont="1" applyFill="1" applyBorder="1" applyAlignment="1">
      <alignment horizontal="center" vertical="center" wrapText="1"/>
    </xf>
    <xf numFmtId="0" fontId="37" fillId="22" borderId="29" xfId="0" applyFont="1" applyFill="1" applyBorder="1" applyAlignment="1">
      <alignment horizontal="center" vertical="center" wrapText="1"/>
    </xf>
    <xf numFmtId="0" fontId="37" fillId="22" borderId="8" xfId="0" applyFont="1" applyFill="1" applyBorder="1" applyAlignment="1">
      <alignment horizontal="center" vertical="center" wrapText="1"/>
    </xf>
    <xf numFmtId="0" fontId="37" fillId="2" borderId="31" xfId="0" applyFont="1" applyFill="1" applyBorder="1" applyAlignment="1">
      <alignment horizontal="left" vertical="center"/>
    </xf>
    <xf numFmtId="0" fontId="36" fillId="2" borderId="5" xfId="0" applyFont="1" applyFill="1" applyBorder="1" applyAlignment="1">
      <alignment horizontal="center" vertical="center" wrapText="1"/>
    </xf>
    <xf numFmtId="0" fontId="37" fillId="2" borderId="32" xfId="0" applyFont="1" applyFill="1" applyBorder="1" applyAlignment="1">
      <alignment horizontal="left" vertical="center"/>
    </xf>
    <xf numFmtId="0" fontId="36" fillId="2" borderId="33" xfId="0" applyFont="1" applyFill="1" applyBorder="1" applyAlignment="1">
      <alignment horizontal="center" vertical="center" wrapText="1"/>
    </xf>
    <xf numFmtId="0" fontId="37" fillId="2" borderId="0" xfId="0" applyFont="1" applyFill="1" applyAlignment="1">
      <alignment horizontal="left" vertical="center"/>
    </xf>
    <xf numFmtId="0" fontId="38" fillId="2" borderId="27" xfId="0" applyFont="1" applyFill="1" applyBorder="1" applyAlignment="1">
      <alignment horizontal="center" vertical="center" wrapText="1"/>
    </xf>
    <xf numFmtId="0" fontId="39" fillId="9" borderId="34" xfId="0" applyFont="1" applyFill="1" applyBorder="1" applyAlignment="1">
      <alignment horizontal="center" vertical="center" wrapText="1"/>
    </xf>
    <xf numFmtId="0" fontId="39" fillId="9" borderId="3" xfId="0" applyFont="1" applyFill="1" applyBorder="1" applyAlignment="1">
      <alignment horizontal="left" vertical="center" wrapText="1"/>
    </xf>
    <xf numFmtId="0" fontId="39" fillId="9" borderId="3" xfId="0" applyFont="1" applyFill="1" applyBorder="1" applyAlignment="1">
      <alignment horizontal="center" vertical="center" wrapText="1"/>
    </xf>
    <xf numFmtId="9" fontId="39" fillId="9" borderId="3" xfId="0" applyNumberFormat="1" applyFont="1" applyFill="1" applyBorder="1" applyAlignment="1">
      <alignment horizontal="center" vertical="center" wrapText="1"/>
    </xf>
    <xf numFmtId="0" fontId="39" fillId="0" borderId="8" xfId="0" applyFont="1" applyBorder="1" applyAlignment="1">
      <alignment horizontal="center" vertical="center" wrapText="1"/>
    </xf>
    <xf numFmtId="0" fontId="39" fillId="0" borderId="34" xfId="0" applyFont="1" applyBorder="1" applyAlignment="1">
      <alignment horizontal="center" vertical="center" wrapText="1"/>
    </xf>
    <xf numFmtId="0" fontId="39" fillId="0" borderId="35" xfId="0" applyFont="1" applyBorder="1" applyAlignment="1">
      <alignment horizontal="left" vertical="center" wrapText="1"/>
    </xf>
    <xf numFmtId="0" fontId="39" fillId="0" borderId="3" xfId="0" applyFont="1" applyBorder="1" applyAlignment="1">
      <alignment horizontal="left" vertical="center" wrapText="1"/>
    </xf>
    <xf numFmtId="0" fontId="39" fillId="23" borderId="35" xfId="0" applyFont="1" applyFill="1" applyBorder="1" applyAlignment="1">
      <alignment horizontal="center" vertical="center" wrapText="1"/>
    </xf>
    <xf numFmtId="0" fontId="39" fillId="0" borderId="7" xfId="0" applyFont="1" applyBorder="1" applyAlignment="1">
      <alignment horizontal="center" vertical="center" wrapText="1"/>
    </xf>
    <xf numFmtId="0" fontId="39" fillId="0" borderId="12" xfId="0" applyFont="1" applyBorder="1" applyAlignment="1">
      <alignment horizontal="center" vertical="center" wrapText="1"/>
    </xf>
    <xf numFmtId="0" fontId="39" fillId="3" borderId="34" xfId="0" applyFont="1" applyFill="1" applyBorder="1" applyAlignment="1">
      <alignment horizontal="center" vertical="center" wrapText="1"/>
    </xf>
    <xf numFmtId="0" fontId="39" fillId="3" borderId="3" xfId="0" applyFont="1" applyFill="1" applyBorder="1" applyAlignment="1">
      <alignment vertical="center" wrapText="1"/>
    </xf>
    <xf numFmtId="0" fontId="39" fillId="23" borderId="36" xfId="0" applyFont="1" applyFill="1" applyBorder="1" applyAlignment="1">
      <alignment horizontal="center" vertical="center" wrapText="1"/>
    </xf>
    <xf numFmtId="0" fontId="40" fillId="0" borderId="12" xfId="0" applyFont="1" applyBorder="1" applyAlignment="1">
      <alignment horizontal="center" vertical="center" wrapText="1"/>
    </xf>
    <xf numFmtId="0" fontId="39" fillId="11" borderId="3" xfId="0" applyFont="1" applyFill="1" applyBorder="1" applyAlignment="1">
      <alignment horizontal="left" vertical="center" wrapText="1"/>
    </xf>
    <xf numFmtId="0" fontId="41" fillId="0" borderId="37" xfId="0" applyFont="1" applyBorder="1" applyAlignment="1">
      <alignment horizontal="left" vertical="center" wrapText="1"/>
    </xf>
    <xf numFmtId="0" fontId="33" fillId="0" borderId="0" xfId="0" applyFont="1" applyAlignment="1">
      <alignment horizontal="left" vertical="center" wrapText="1"/>
    </xf>
    <xf numFmtId="0" fontId="39" fillId="0" borderId="3" xfId="0" applyFont="1" applyBorder="1" applyAlignment="1">
      <alignment vertical="center" wrapText="1"/>
    </xf>
    <xf numFmtId="0" fontId="39" fillId="11" borderId="3" xfId="0" applyFont="1" applyFill="1" applyBorder="1" applyAlignment="1">
      <alignment vertical="center" wrapText="1"/>
    </xf>
    <xf numFmtId="0" fontId="39" fillId="0" borderId="36" xfId="0" applyFont="1" applyBorder="1" applyAlignment="1">
      <alignment horizontal="center" vertical="center" wrapText="1"/>
    </xf>
    <xf numFmtId="0" fontId="33" fillId="9" borderId="0" xfId="0" applyFont="1" applyFill="1"/>
    <xf numFmtId="9" fontId="39" fillId="0" borderId="12" xfId="0" applyNumberFormat="1" applyFont="1" applyBorder="1" applyAlignment="1">
      <alignment horizontal="center" vertical="center" wrapText="1"/>
    </xf>
    <xf numFmtId="0" fontId="39" fillId="0" borderId="39" xfId="0" applyFont="1" applyBorder="1" applyAlignment="1">
      <alignment horizontal="center" vertical="center" wrapText="1"/>
    </xf>
    <xf numFmtId="0" fontId="27" fillId="23" borderId="8" xfId="0" applyFont="1" applyFill="1" applyBorder="1" applyAlignment="1">
      <alignment horizontal="center" wrapText="1"/>
    </xf>
    <xf numFmtId="0" fontId="39" fillId="3" borderId="7" xfId="0" applyFont="1" applyFill="1" applyBorder="1" applyAlignment="1">
      <alignment horizontal="left"/>
    </xf>
    <xf numFmtId="0" fontId="39" fillId="0" borderId="5" xfId="0" applyFont="1" applyBorder="1" applyAlignment="1">
      <alignment horizontal="left" wrapText="1"/>
    </xf>
    <xf numFmtId="0" fontId="39" fillId="3" borderId="40" xfId="0" applyFont="1" applyFill="1" applyBorder="1" applyAlignment="1">
      <alignment horizontal="center" vertical="center" wrapText="1"/>
    </xf>
    <xf numFmtId="0" fontId="42" fillId="22" borderId="8" xfId="0" applyFont="1" applyFill="1" applyBorder="1" applyAlignment="1">
      <alignment horizontal="center" vertical="center" wrapText="1"/>
    </xf>
    <xf numFmtId="0" fontId="38" fillId="2" borderId="41" xfId="0" applyFont="1" applyFill="1" applyBorder="1" applyAlignment="1">
      <alignment horizontal="center" vertical="center" wrapText="1"/>
    </xf>
    <xf numFmtId="0" fontId="39" fillId="9" borderId="8" xfId="0" applyFont="1" applyFill="1" applyBorder="1" applyAlignment="1">
      <alignment horizontal="center" vertical="center" wrapText="1"/>
    </xf>
    <xf numFmtId="0" fontId="39" fillId="11" borderId="12" xfId="0" applyFont="1" applyFill="1" applyBorder="1" applyAlignment="1">
      <alignment horizontal="center" vertical="center" wrapText="1"/>
    </xf>
    <xf numFmtId="0" fontId="39" fillId="0" borderId="8" xfId="0" applyFont="1" applyBorder="1" applyAlignment="1">
      <alignment vertical="center" wrapText="1"/>
    </xf>
    <xf numFmtId="10" fontId="39" fillId="9" borderId="3" xfId="0" applyNumberFormat="1" applyFont="1" applyFill="1" applyBorder="1" applyAlignment="1">
      <alignment horizontal="center" vertical="center" wrapText="1"/>
    </xf>
    <xf numFmtId="10" fontId="39" fillId="0" borderId="7" xfId="0" applyNumberFormat="1" applyFont="1" applyBorder="1" applyAlignment="1">
      <alignment horizontal="center" vertical="center" wrapText="1"/>
    </xf>
    <xf numFmtId="10" fontId="39" fillId="3" borderId="39" xfId="0" applyNumberFormat="1" applyFont="1" applyFill="1" applyBorder="1" applyAlignment="1">
      <alignment horizontal="center" vertical="center" wrapText="1"/>
    </xf>
    <xf numFmtId="10" fontId="39" fillId="0" borderId="39" xfId="0" applyNumberFormat="1" applyFont="1" applyBorder="1" applyAlignment="1">
      <alignment horizontal="center" vertical="center" wrapText="1"/>
    </xf>
    <xf numFmtId="9" fontId="27" fillId="9" borderId="3" xfId="0" applyNumberFormat="1" applyFont="1" applyFill="1" applyBorder="1" applyAlignment="1">
      <alignment horizontal="center" vertical="center" wrapText="1"/>
    </xf>
    <xf numFmtId="9" fontId="39" fillId="0" borderId="8" xfId="0" applyNumberFormat="1" applyFont="1" applyBorder="1" applyAlignment="1">
      <alignment horizontal="center" vertical="center" wrapText="1"/>
    </xf>
    <xf numFmtId="9" fontId="39" fillId="0" borderId="34" xfId="0" applyNumberFormat="1" applyFont="1" applyBorder="1" applyAlignment="1">
      <alignment horizontal="center" vertical="center" wrapText="1"/>
    </xf>
    <xf numFmtId="9" fontId="39" fillId="0" borderId="7" xfId="0" applyNumberFormat="1" applyFont="1" applyBorder="1" applyAlignment="1">
      <alignment horizontal="center" vertical="center" wrapText="1"/>
    </xf>
    <xf numFmtId="9" fontId="39" fillId="0" borderId="39" xfId="0" applyNumberFormat="1" applyFont="1" applyBorder="1" applyAlignment="1">
      <alignment horizontal="center" vertical="center" wrapText="1"/>
    </xf>
    <xf numFmtId="9" fontId="39" fillId="3" borderId="39" xfId="0" applyNumberFormat="1" applyFont="1" applyFill="1" applyBorder="1" applyAlignment="1">
      <alignment horizontal="center" vertical="center" wrapText="1"/>
    </xf>
    <xf numFmtId="9" fontId="39" fillId="3" borderId="12" xfId="0" applyNumberFormat="1" applyFont="1" applyFill="1" applyBorder="1" applyAlignment="1">
      <alignment horizontal="center" vertical="center" wrapText="1"/>
    </xf>
    <xf numFmtId="10" fontId="39" fillId="11" borderId="12" xfId="0" applyNumberFormat="1" applyFont="1" applyFill="1" applyBorder="1" applyAlignment="1">
      <alignment horizontal="center" vertical="center" wrapText="1"/>
    </xf>
    <xf numFmtId="0" fontId="39" fillId="0" borderId="38" xfId="0" applyFont="1" applyBorder="1" applyAlignment="1">
      <alignment vertical="center" wrapText="1"/>
    </xf>
    <xf numFmtId="0" fontId="33" fillId="0" borderId="0" xfId="0" applyFont="1" applyAlignment="1">
      <alignment wrapText="1"/>
    </xf>
    <xf numFmtId="165" fontId="39" fillId="0" borderId="34" xfId="0" applyNumberFormat="1" applyFont="1" applyBorder="1" applyAlignment="1">
      <alignment horizontal="center" vertical="center" wrapText="1"/>
    </xf>
    <xf numFmtId="10" fontId="39" fillId="0" borderId="12" xfId="0" applyNumberFormat="1" applyFont="1" applyBorder="1" applyAlignment="1">
      <alignment horizontal="center" vertical="center"/>
    </xf>
    <xf numFmtId="165" fontId="39" fillId="0" borderId="12" xfId="0" applyNumberFormat="1" applyFont="1" applyBorder="1" applyAlignment="1">
      <alignment horizontal="center" vertical="center" wrapText="1"/>
    </xf>
    <xf numFmtId="165" fontId="39" fillId="11" borderId="12" xfId="0" applyNumberFormat="1" applyFont="1" applyFill="1" applyBorder="1" applyAlignment="1">
      <alignment horizontal="center" vertical="center" wrapText="1"/>
    </xf>
    <xf numFmtId="49" fontId="27" fillId="9" borderId="3" xfId="0" applyNumberFormat="1" applyFont="1" applyFill="1" applyBorder="1" applyAlignment="1">
      <alignment horizontal="center" vertical="center" wrapText="1"/>
    </xf>
    <xf numFmtId="10" fontId="39" fillId="0" borderId="34" xfId="0" applyNumberFormat="1" applyFont="1" applyBorder="1" applyAlignment="1">
      <alignment horizontal="center" vertical="center" wrapText="1"/>
    </xf>
    <xf numFmtId="10" fontId="39" fillId="0" borderId="12" xfId="0" applyNumberFormat="1" applyFont="1" applyBorder="1" applyAlignment="1">
      <alignment horizontal="center" vertical="center" wrapText="1"/>
    </xf>
    <xf numFmtId="9" fontId="39" fillId="11" borderId="12" xfId="0" applyNumberFormat="1" applyFont="1" applyFill="1" applyBorder="1" applyAlignment="1">
      <alignment horizontal="center" vertical="center" wrapText="1"/>
    </xf>
    <xf numFmtId="0" fontId="39" fillId="0" borderId="42" xfId="0" applyFont="1" applyBorder="1" applyAlignment="1">
      <alignment horizontal="left"/>
    </xf>
    <xf numFmtId="0" fontId="39" fillId="3" borderId="3" xfId="0" applyFont="1" applyFill="1" applyBorder="1" applyAlignment="1">
      <alignment horizontal="left" vertical="center" wrapText="1"/>
    </xf>
    <xf numFmtId="0" fontId="39" fillId="0" borderId="38" xfId="0" applyFont="1" applyBorder="1" applyAlignment="1">
      <alignment horizontal="left" vertical="center" wrapText="1"/>
    </xf>
    <xf numFmtId="0" fontId="39" fillId="0" borderId="35" xfId="0" applyFont="1" applyBorder="1" applyAlignment="1">
      <alignment horizontal="center" vertical="center" wrapText="1"/>
    </xf>
    <xf numFmtId="9" fontId="39" fillId="0" borderId="43" xfId="0" applyNumberFormat="1" applyFont="1" applyBorder="1" applyAlignment="1">
      <alignment horizontal="center" vertical="center" wrapText="1"/>
    </xf>
    <xf numFmtId="0" fontId="39" fillId="0" borderId="44" xfId="0" applyFont="1" applyBorder="1" applyAlignment="1">
      <alignment horizontal="left" vertical="center" wrapText="1"/>
    </xf>
    <xf numFmtId="0" fontId="39" fillId="0" borderId="43" xfId="0" applyFont="1" applyBorder="1" applyAlignment="1">
      <alignment horizontal="center" vertical="center" wrapText="1"/>
    </xf>
    <xf numFmtId="0" fontId="39" fillId="0" borderId="15" xfId="0" applyFont="1" applyBorder="1" applyAlignment="1">
      <alignment horizontal="left" vertical="center" wrapText="1"/>
    </xf>
    <xf numFmtId="0" fontId="39" fillId="23" borderId="44" xfId="0" applyFont="1" applyFill="1" applyBorder="1" applyAlignment="1">
      <alignment horizontal="center" vertical="center" wrapText="1"/>
    </xf>
    <xf numFmtId="10" fontId="39" fillId="0" borderId="43" xfId="0" applyNumberFormat="1" applyFont="1" applyBorder="1" applyAlignment="1">
      <alignment horizontal="center" vertical="center" wrapText="1"/>
    </xf>
    <xf numFmtId="0" fontId="39" fillId="0" borderId="15" xfId="0" applyFont="1" applyBorder="1" applyAlignment="1">
      <alignment vertical="center" wrapText="1"/>
    </xf>
    <xf numFmtId="10" fontId="39" fillId="0" borderId="45" xfId="0" applyNumberFormat="1" applyFont="1" applyBorder="1" applyAlignment="1">
      <alignment horizontal="center" vertical="center" wrapText="1"/>
    </xf>
    <xf numFmtId="0" fontId="39" fillId="0" borderId="46" xfId="0" applyFont="1" applyBorder="1" applyAlignment="1">
      <alignment vertical="center" wrapText="1"/>
    </xf>
    <xf numFmtId="10" fontId="39" fillId="0" borderId="47" xfId="0" applyNumberFormat="1" applyFont="1" applyBorder="1" applyAlignment="1">
      <alignment horizontal="center" vertical="center" wrapText="1"/>
    </xf>
    <xf numFmtId="10" fontId="39" fillId="3" borderId="48" xfId="0" applyNumberFormat="1" applyFont="1" applyFill="1" applyBorder="1" applyAlignment="1">
      <alignment horizontal="center" vertical="center" wrapText="1"/>
    </xf>
    <xf numFmtId="0" fontId="39" fillId="3" borderId="46" xfId="0" applyFont="1" applyFill="1" applyBorder="1" applyAlignment="1">
      <alignment vertical="center" wrapText="1"/>
    </xf>
    <xf numFmtId="167" fontId="39" fillId="3" borderId="47" xfId="0" applyNumberFormat="1" applyFont="1" applyFill="1" applyBorder="1" applyAlignment="1">
      <alignment horizontal="center" vertical="center" wrapText="1"/>
    </xf>
    <xf numFmtId="10" fontId="39" fillId="11" borderId="47" xfId="0" applyNumberFormat="1" applyFont="1" applyFill="1" applyBorder="1" applyAlignment="1">
      <alignment horizontal="center" vertical="center" wrapText="1"/>
    </xf>
    <xf numFmtId="0" fontId="39" fillId="11" borderId="46" xfId="0" applyFont="1" applyFill="1" applyBorder="1" applyAlignment="1">
      <alignment vertical="center" wrapText="1"/>
    </xf>
    <xf numFmtId="0" fontId="39" fillId="0" borderId="49" xfId="0" applyFont="1" applyBorder="1" applyAlignment="1">
      <alignment vertical="center" wrapText="1"/>
    </xf>
    <xf numFmtId="0" fontId="39" fillId="0" borderId="0" xfId="0" applyFont="1" applyAlignment="1">
      <alignment vertical="center" wrapText="1"/>
    </xf>
    <xf numFmtId="0" fontId="32" fillId="0" borderId="4" xfId="0" applyFont="1" applyBorder="1" applyAlignment="1">
      <alignment horizontal="center" vertical="center" wrapText="1"/>
    </xf>
    <xf numFmtId="0" fontId="28" fillId="0" borderId="4" xfId="0" applyFont="1" applyBorder="1" applyAlignment="1">
      <alignment horizontal="left" vertical="center" wrapText="1"/>
    </xf>
    <xf numFmtId="0" fontId="28" fillId="0" borderId="4" xfId="0" applyFont="1" applyBorder="1" applyAlignment="1">
      <alignment horizontal="center" vertical="center" wrapText="1"/>
    </xf>
    <xf numFmtId="0" fontId="37" fillId="22" borderId="3" xfId="0" applyFont="1" applyFill="1" applyBorder="1" applyAlignment="1">
      <alignment horizontal="center" vertical="center" wrapText="1"/>
    </xf>
    <xf numFmtId="0" fontId="37" fillId="2" borderId="0" xfId="0" applyFont="1" applyFill="1" applyAlignment="1">
      <alignment horizontal="center" vertical="center" wrapText="1"/>
    </xf>
    <xf numFmtId="0" fontId="39" fillId="0" borderId="3" xfId="0" applyFont="1" applyBorder="1" applyAlignment="1">
      <alignment horizontal="center" vertical="center" wrapText="1"/>
    </xf>
    <xf numFmtId="9" fontId="39" fillId="0" borderId="3" xfId="0" applyNumberFormat="1" applyFont="1" applyBorder="1" applyAlignment="1">
      <alignment horizontal="center" vertical="center" wrapText="1"/>
    </xf>
    <xf numFmtId="0" fontId="39" fillId="0" borderId="8" xfId="0" applyFont="1" applyBorder="1" applyAlignment="1">
      <alignment horizontal="left" vertical="center" wrapText="1"/>
    </xf>
    <xf numFmtId="0" fontId="39" fillId="23" borderId="3" xfId="0" applyFont="1" applyFill="1" applyBorder="1" applyAlignment="1">
      <alignment horizontal="center" vertical="center" wrapText="1"/>
    </xf>
    <xf numFmtId="0" fontId="39" fillId="23" borderId="3" xfId="0" applyFont="1" applyFill="1" applyBorder="1" applyAlignment="1">
      <alignment horizontal="left" vertical="center" wrapText="1"/>
    </xf>
    <xf numFmtId="0" fontId="39" fillId="4" borderId="3" xfId="0" applyFont="1" applyFill="1" applyBorder="1" applyAlignment="1">
      <alignment horizontal="left" vertical="center" wrapText="1"/>
    </xf>
    <xf numFmtId="0" fontId="39" fillId="20" borderId="3" xfId="0" applyFont="1" applyFill="1" applyBorder="1" applyAlignment="1">
      <alignment horizontal="center" vertical="center" wrapText="1"/>
    </xf>
    <xf numFmtId="0" fontId="39" fillId="20" borderId="3" xfId="0" applyFont="1" applyFill="1" applyBorder="1" applyAlignment="1">
      <alignment vertical="center" wrapText="1"/>
    </xf>
    <xf numFmtId="0" fontId="39" fillId="0" borderId="10" xfId="0" applyFont="1" applyBorder="1" applyAlignment="1">
      <alignment vertical="center" wrapText="1"/>
    </xf>
    <xf numFmtId="0" fontId="39" fillId="20" borderId="8" xfId="0" applyFont="1" applyFill="1" applyBorder="1" applyAlignment="1">
      <alignment vertical="center" wrapText="1"/>
    </xf>
    <xf numFmtId="0" fontId="39" fillId="23" borderId="3" xfId="0" applyFont="1" applyFill="1" applyBorder="1" applyAlignment="1">
      <alignment vertical="center" wrapText="1"/>
    </xf>
    <xf numFmtId="0" fontId="42" fillId="22" borderId="29" xfId="0" applyFont="1" applyFill="1" applyBorder="1" applyAlignment="1">
      <alignment horizontal="center" vertical="center" wrapText="1"/>
    </xf>
    <xf numFmtId="0" fontId="42" fillId="22" borderId="3" xfId="0" applyFont="1" applyFill="1" applyBorder="1" applyAlignment="1">
      <alignment horizontal="center" vertical="center" wrapText="1"/>
    </xf>
    <xf numFmtId="0" fontId="43" fillId="2" borderId="29" xfId="0" applyFont="1" applyFill="1" applyBorder="1" applyAlignment="1">
      <alignment horizontal="center" vertical="center" wrapText="1"/>
    </xf>
    <xf numFmtId="0" fontId="43" fillId="2" borderId="50" xfId="0" applyFont="1" applyFill="1" applyBorder="1" applyAlignment="1">
      <alignment horizontal="center" vertical="center" wrapText="1"/>
    </xf>
    <xf numFmtId="0" fontId="38" fillId="2" borderId="0" xfId="0" applyFont="1" applyFill="1" applyAlignment="1">
      <alignment horizontal="center" vertical="center" wrapText="1"/>
    </xf>
    <xf numFmtId="0" fontId="42" fillId="2" borderId="0" xfId="0" applyFont="1" applyFill="1" applyAlignment="1">
      <alignment horizontal="center" vertical="center" wrapText="1"/>
    </xf>
    <xf numFmtId="168" fontId="39" fillId="0" borderId="3" xfId="0" applyNumberFormat="1" applyFont="1" applyBorder="1" applyAlignment="1">
      <alignment horizontal="center" vertical="center" wrapText="1"/>
    </xf>
    <xf numFmtId="0" fontId="39" fillId="3" borderId="3" xfId="0" applyFont="1" applyFill="1" applyBorder="1" applyAlignment="1">
      <alignment horizontal="center" vertical="center" wrapText="1"/>
    </xf>
    <xf numFmtId="10" fontId="39" fillId="0" borderId="3" xfId="0" applyNumberFormat="1" applyFont="1" applyBorder="1" applyAlignment="1">
      <alignment horizontal="center" vertical="center" wrapText="1"/>
    </xf>
    <xf numFmtId="0" fontId="39" fillId="0" borderId="3" xfId="0" applyFont="1" applyBorder="1" applyAlignment="1">
      <alignment horizontal="center" vertical="center"/>
    </xf>
    <xf numFmtId="0" fontId="39" fillId="0" borderId="3" xfId="0" applyFont="1" applyBorder="1" applyAlignment="1">
      <alignment vertical="top" wrapText="1"/>
    </xf>
    <xf numFmtId="10" fontId="39" fillId="0" borderId="3" xfId="0" applyNumberFormat="1" applyFont="1" applyBorder="1" applyAlignment="1">
      <alignment horizontal="center" vertical="center"/>
    </xf>
    <xf numFmtId="10" fontId="39" fillId="3" borderId="3" xfId="0" applyNumberFormat="1" applyFont="1" applyFill="1" applyBorder="1" applyAlignment="1">
      <alignment horizontal="center" vertical="center" wrapText="1"/>
    </xf>
    <xf numFmtId="10" fontId="39" fillId="0" borderId="8" xfId="0" applyNumberFormat="1" applyFont="1" applyBorder="1" applyAlignment="1">
      <alignment horizontal="center" vertical="center" wrapText="1"/>
    </xf>
    <xf numFmtId="167" fontId="39" fillId="0" borderId="3" xfId="0" applyNumberFormat="1" applyFont="1" applyBorder="1" applyAlignment="1">
      <alignment horizontal="center" vertical="center" wrapText="1"/>
    </xf>
    <xf numFmtId="0" fontId="39" fillId="0" borderId="3" xfId="0" applyFont="1" applyBorder="1" applyAlignment="1">
      <alignment horizontal="left" wrapText="1"/>
    </xf>
    <xf numFmtId="0" fontId="28" fillId="0" borderId="7" xfId="0" applyFont="1" applyBorder="1" applyAlignment="1">
      <alignment horizontal="center" vertical="center" wrapText="1"/>
    </xf>
    <xf numFmtId="0" fontId="36" fillId="22" borderId="30" xfId="0" applyFont="1" applyFill="1" applyBorder="1" applyAlignment="1">
      <alignment horizontal="center" vertical="center" wrapText="1"/>
    </xf>
    <xf numFmtId="0" fontId="39" fillId="0" borderId="35" xfId="0" applyFont="1" applyBorder="1" applyAlignment="1">
      <alignment vertical="center" wrapText="1"/>
    </xf>
    <xf numFmtId="0" fontId="39" fillId="3" borderId="35" xfId="0" applyFont="1" applyFill="1" applyBorder="1" applyAlignment="1">
      <alignment horizontal="left" vertical="center" wrapText="1"/>
    </xf>
    <xf numFmtId="0" fontId="39" fillId="0" borderId="7" xfId="0" applyFont="1" applyBorder="1" applyAlignment="1">
      <alignment vertical="center" wrapText="1"/>
    </xf>
    <xf numFmtId="165" fontId="39" fillId="9" borderId="3" xfId="0" applyNumberFormat="1" applyFont="1" applyFill="1" applyBorder="1" applyAlignment="1">
      <alignment horizontal="center" vertical="center" wrapText="1"/>
    </xf>
    <xf numFmtId="0" fontId="39" fillId="20" borderId="34" xfId="0" applyFont="1" applyFill="1" applyBorder="1" applyAlignment="1">
      <alignment horizontal="center" vertical="center" wrapText="1"/>
    </xf>
    <xf numFmtId="0" fontId="39" fillId="20" borderId="35" xfId="0" applyFont="1" applyFill="1" applyBorder="1" applyAlignment="1">
      <alignment vertical="center" wrapText="1"/>
    </xf>
    <xf numFmtId="0" fontId="39" fillId="0" borderId="53" xfId="0" applyFont="1" applyBorder="1" applyAlignment="1">
      <alignment vertical="center" wrapText="1"/>
    </xf>
    <xf numFmtId="0" fontId="39" fillId="0" borderId="40" xfId="0" applyFont="1" applyBorder="1" applyAlignment="1">
      <alignment horizontal="center" vertical="center" wrapText="1"/>
    </xf>
    <xf numFmtId="0" fontId="39" fillId="0" borderId="34" xfId="0" applyFont="1" applyBorder="1" applyAlignment="1">
      <alignment vertical="center" wrapText="1"/>
    </xf>
    <xf numFmtId="0" fontId="39" fillId="0" borderId="34" xfId="0" applyFont="1" applyBorder="1" applyAlignment="1">
      <alignment horizontal="left" vertical="center" wrapText="1"/>
    </xf>
    <xf numFmtId="0" fontId="43" fillId="2" borderId="28" xfId="0" applyFont="1" applyFill="1" applyBorder="1" applyAlignment="1">
      <alignment horizontal="center" vertical="center" wrapText="1"/>
    </xf>
    <xf numFmtId="0" fontId="43" fillId="2" borderId="54" xfId="0" applyFont="1" applyFill="1" applyBorder="1" applyAlignment="1">
      <alignment horizontal="center" vertical="center" wrapText="1"/>
    </xf>
    <xf numFmtId="0" fontId="43" fillId="2" borderId="55" xfId="0" applyFont="1" applyFill="1" applyBorder="1" applyAlignment="1">
      <alignment horizontal="center" vertical="center" wrapText="1"/>
    </xf>
    <xf numFmtId="0" fontId="27" fillId="9" borderId="3" xfId="0" applyFont="1" applyFill="1" applyBorder="1" applyAlignment="1">
      <alignment horizontal="center" vertical="center" wrapText="1"/>
    </xf>
    <xf numFmtId="9" fontId="39" fillId="0" borderId="40" xfId="0" applyNumberFormat="1" applyFont="1" applyBorder="1" applyAlignment="1">
      <alignment horizontal="center" vertical="center" wrapText="1"/>
    </xf>
    <xf numFmtId="9" fontId="39" fillId="0" borderId="34" xfId="0" applyNumberFormat="1" applyFont="1" applyBorder="1" applyAlignment="1">
      <alignment vertical="center" wrapText="1"/>
    </xf>
    <xf numFmtId="9" fontId="39" fillId="3" borderId="34" xfId="0" applyNumberFormat="1" applyFont="1" applyFill="1" applyBorder="1" applyAlignment="1">
      <alignment horizontal="center" vertical="center" wrapText="1"/>
    </xf>
    <xf numFmtId="10" fontId="39" fillId="0" borderId="34" xfId="0" applyNumberFormat="1" applyFont="1" applyBorder="1" applyAlignment="1">
      <alignment horizontal="center" vertical="center"/>
    </xf>
    <xf numFmtId="10" fontId="39" fillId="3" borderId="34" xfId="0" applyNumberFormat="1" applyFont="1" applyFill="1" applyBorder="1" applyAlignment="1">
      <alignment horizontal="center" vertical="center" wrapText="1"/>
    </xf>
    <xf numFmtId="0" fontId="39" fillId="0" borderId="35" xfId="0" applyFont="1" applyBorder="1" applyAlignment="1">
      <alignment vertical="top" wrapText="1"/>
    </xf>
    <xf numFmtId="0" fontId="39" fillId="0" borderId="7" xfId="0" applyFont="1" applyBorder="1" applyAlignment="1">
      <alignment horizontal="left" vertical="center" wrapText="1"/>
    </xf>
    <xf numFmtId="9" fontId="39" fillId="9" borderId="8" xfId="0" applyNumberFormat="1" applyFont="1" applyFill="1" applyBorder="1" applyAlignment="1">
      <alignment horizontal="center" vertical="center" wrapText="1"/>
    </xf>
    <xf numFmtId="0" fontId="39" fillId="0" borderId="44" xfId="0" applyFont="1" applyBorder="1" applyAlignment="1">
      <alignment vertical="center" wrapText="1"/>
    </xf>
    <xf numFmtId="10" fontId="39" fillId="0" borderId="56" xfId="0" applyNumberFormat="1" applyFont="1" applyBorder="1" applyAlignment="1">
      <alignment horizontal="center" vertical="center" wrapText="1"/>
    </xf>
    <xf numFmtId="0" fontId="39" fillId="0" borderId="43" xfId="0" applyFont="1" applyBorder="1" applyAlignment="1">
      <alignment vertical="center" wrapText="1"/>
    </xf>
    <xf numFmtId="167" fontId="39" fillId="0" borderId="43" xfId="0" applyNumberFormat="1" applyFont="1" applyBorder="1" applyAlignment="1">
      <alignment horizontal="center" vertical="center" wrapText="1"/>
    </xf>
    <xf numFmtId="0" fontId="39" fillId="0" borderId="44" xfId="0" applyFont="1" applyBorder="1" applyAlignment="1">
      <alignment horizontal="left" wrapText="1"/>
    </xf>
    <xf numFmtId="0" fontId="39" fillId="3" borderId="43" xfId="0" applyFont="1" applyFill="1" applyBorder="1" applyAlignment="1">
      <alignment horizontal="center" vertical="center" wrapText="1"/>
    </xf>
    <xf numFmtId="0" fontId="39" fillId="3" borderId="44" xfId="0" applyFont="1" applyFill="1" applyBorder="1" applyAlignment="1">
      <alignment horizontal="left" vertical="center" wrapText="1"/>
    </xf>
    <xf numFmtId="0" fontId="9" fillId="5" borderId="29" xfId="0" applyFont="1" applyFill="1" applyBorder="1" applyAlignment="1">
      <alignment horizontal="center" vertical="center" wrapText="1"/>
    </xf>
    <xf numFmtId="0" fontId="11" fillId="5" borderId="29" xfId="0" applyFont="1" applyFill="1" applyBorder="1" applyAlignment="1">
      <alignment horizontal="center" vertical="center" wrapText="1"/>
    </xf>
    <xf numFmtId="0" fontId="12" fillId="0" borderId="50" xfId="0" applyFont="1" applyBorder="1" applyAlignment="1">
      <alignment horizontal="center" vertical="center" wrapText="1"/>
    </xf>
    <xf numFmtId="0" fontId="2" fillId="0" borderId="29" xfId="0" applyFont="1" applyBorder="1" applyAlignment="1">
      <alignment vertical="center" wrapText="1"/>
    </xf>
    <xf numFmtId="0" fontId="2" fillId="0" borderId="29" xfId="0" applyFont="1" applyBorder="1" applyAlignment="1">
      <alignment horizontal="center" vertical="center" wrapText="1"/>
    </xf>
    <xf numFmtId="0" fontId="2" fillId="4" borderId="29" xfId="0" applyFont="1" applyFill="1" applyBorder="1" applyAlignment="1">
      <alignment horizontal="center" vertical="center" wrapText="1"/>
    </xf>
    <xf numFmtId="0" fontId="2" fillId="9" borderId="29" xfId="0" applyFont="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vertical="center" wrapText="1"/>
    </xf>
    <xf numFmtId="165" fontId="2" fillId="0" borderId="29" xfId="0" applyNumberFormat="1" applyFont="1" applyBorder="1" applyAlignment="1">
      <alignment horizontal="center" vertical="center" wrapText="1"/>
    </xf>
    <xf numFmtId="0" fontId="2" fillId="0" borderId="29" xfId="0" applyFont="1" applyBorder="1" applyAlignment="1">
      <alignment horizontal="center" wrapText="1"/>
    </xf>
    <xf numFmtId="0" fontId="12" fillId="4" borderId="50" xfId="0" applyFont="1" applyFill="1" applyBorder="1" applyAlignment="1">
      <alignment horizontal="center" vertical="center" wrapText="1"/>
    </xf>
    <xf numFmtId="0" fontId="12" fillId="4" borderId="29" xfId="0" applyFont="1" applyFill="1" applyBorder="1" applyAlignment="1">
      <alignment horizontal="center" vertical="center"/>
    </xf>
    <xf numFmtId="0" fontId="12" fillId="4" borderId="29" xfId="0" applyFont="1" applyFill="1" applyBorder="1" applyAlignment="1">
      <alignment horizontal="center" vertical="center" wrapText="1"/>
    </xf>
    <xf numFmtId="0" fontId="12" fillId="0" borderId="29" xfId="0" applyFont="1" applyBorder="1" applyAlignment="1">
      <alignment horizontal="center" vertical="center" wrapText="1"/>
    </xf>
    <xf numFmtId="0" fontId="2" fillId="15" borderId="29" xfId="0" applyFont="1" applyFill="1" applyBorder="1" applyAlignment="1">
      <alignment horizontal="center" vertical="center" wrapText="1"/>
    </xf>
    <xf numFmtId="0" fontId="8" fillId="0" borderId="29" xfId="0" applyFont="1" applyBorder="1" applyAlignment="1">
      <alignment horizontal="center" vertical="center" wrapText="1"/>
    </xf>
    <xf numFmtId="0" fontId="12" fillId="0" borderId="29" xfId="0" applyFont="1" applyBorder="1" applyAlignment="1">
      <alignment horizontal="left" vertical="center" wrapText="1"/>
    </xf>
    <xf numFmtId="0" fontId="8" fillId="4" borderId="29" xfId="0" applyFont="1" applyFill="1" applyBorder="1" applyAlignment="1">
      <alignment horizontal="center" vertical="center" wrapText="1"/>
    </xf>
    <xf numFmtId="0" fontId="16" fillId="4" borderId="5" xfId="0" applyFont="1" applyFill="1" applyBorder="1" applyAlignment="1">
      <alignment wrapText="1"/>
    </xf>
    <xf numFmtId="0" fontId="8" fillId="15" borderId="29" xfId="0" applyFont="1" applyFill="1" applyBorder="1" applyAlignment="1">
      <alignment horizontal="center" vertical="center" wrapText="1"/>
    </xf>
    <xf numFmtId="0" fontId="18" fillId="0" borderId="29" xfId="0" applyFont="1" applyBorder="1" applyAlignment="1">
      <alignment horizontal="center" vertical="center" wrapText="1"/>
    </xf>
    <xf numFmtId="0" fontId="12" fillId="4" borderId="29" xfId="0" applyFont="1" applyFill="1" applyBorder="1" applyAlignment="1">
      <alignment horizontal="center" wrapText="1"/>
    </xf>
    <xf numFmtId="0" fontId="18" fillId="4" borderId="3" xfId="0" applyFont="1" applyFill="1" applyBorder="1" applyAlignment="1">
      <alignment horizontal="center" vertical="center" wrapText="1"/>
    </xf>
    <xf numFmtId="0" fontId="16" fillId="0" borderId="3" xfId="0" applyFont="1" applyBorder="1" applyAlignment="1">
      <alignment horizontal="left" vertical="top" wrapText="1"/>
    </xf>
    <xf numFmtId="0" fontId="16" fillId="4" borderId="5" xfId="0" applyFont="1" applyFill="1" applyBorder="1" applyAlignment="1">
      <alignment horizontal="left" vertical="center" wrapText="1"/>
    </xf>
    <xf numFmtId="0" fontId="2" fillId="4" borderId="29" xfId="0" applyFont="1" applyFill="1" applyBorder="1" applyAlignment="1">
      <alignment horizontal="center" wrapText="1"/>
    </xf>
    <xf numFmtId="0" fontId="15" fillId="4" borderId="30" xfId="0" applyFont="1" applyFill="1" applyBorder="1" applyAlignment="1">
      <alignment horizontal="center" vertical="center" wrapText="1"/>
    </xf>
    <xf numFmtId="0" fontId="22" fillId="5" borderId="29" xfId="0" applyFont="1" applyFill="1" applyBorder="1" applyAlignment="1">
      <alignment horizontal="center" vertical="center" wrapText="1"/>
    </xf>
    <xf numFmtId="0" fontId="12" fillId="14" borderId="50" xfId="0" applyFont="1" applyFill="1" applyBorder="1" applyAlignment="1">
      <alignment horizontal="left" vertical="center" wrapText="1"/>
    </xf>
    <xf numFmtId="0" fontId="12" fillId="14" borderId="50" xfId="0" applyFont="1" applyFill="1" applyBorder="1" applyAlignment="1">
      <alignment horizontal="center" vertical="center" wrapText="1"/>
    </xf>
    <xf numFmtId="0" fontId="2" fillId="14" borderId="29" xfId="0" applyFont="1" applyFill="1" applyBorder="1" applyAlignment="1">
      <alignment vertical="center" wrapText="1"/>
    </xf>
    <xf numFmtId="0" fontId="2" fillId="14" borderId="29" xfId="0" applyFont="1" applyFill="1" applyBorder="1" applyAlignment="1">
      <alignment horizontal="center" vertical="center" wrapText="1"/>
    </xf>
    <xf numFmtId="0" fontId="2" fillId="19" borderId="29" xfId="0" applyFont="1" applyFill="1" applyBorder="1" applyAlignment="1">
      <alignment horizontal="center" vertical="center" wrapText="1"/>
    </xf>
    <xf numFmtId="0" fontId="2" fillId="14" borderId="29" xfId="0" applyFont="1" applyFill="1" applyBorder="1" applyAlignment="1">
      <alignment horizontal="left" vertical="center" wrapText="1"/>
    </xf>
    <xf numFmtId="165" fontId="2" fillId="14" borderId="29" xfId="0" applyNumberFormat="1" applyFont="1" applyFill="1" applyBorder="1" applyAlignment="1">
      <alignment horizontal="center" vertical="center" wrapText="1"/>
    </xf>
    <xf numFmtId="0" fontId="2" fillId="4" borderId="29" xfId="0" applyFont="1" applyFill="1" applyBorder="1" applyAlignment="1">
      <alignment vertical="center" wrapText="1"/>
    </xf>
    <xf numFmtId="0" fontId="12" fillId="14" borderId="29" xfId="0" applyFont="1" applyFill="1" applyBorder="1" applyAlignment="1">
      <alignment horizontal="center" vertical="center" wrapText="1"/>
    </xf>
    <xf numFmtId="0" fontId="12" fillId="14" borderId="50" xfId="0" applyFont="1" applyFill="1" applyBorder="1" applyAlignment="1">
      <alignment horizontal="center" vertical="top" wrapText="1"/>
    </xf>
    <xf numFmtId="0" fontId="12" fillId="14" borderId="29" xfId="0" applyFont="1" applyFill="1" applyBorder="1" applyAlignment="1">
      <alignment horizontal="center" vertical="top" wrapText="1"/>
    </xf>
    <xf numFmtId="0" fontId="12" fillId="14" borderId="29" xfId="0" applyFont="1" applyFill="1" applyBorder="1" applyAlignment="1">
      <alignment horizontal="left" vertical="center" wrapText="1"/>
    </xf>
    <xf numFmtId="0" fontId="12" fillId="14" borderId="50" xfId="0" applyFont="1" applyFill="1" applyBorder="1" applyAlignment="1">
      <alignment horizontal="left" vertical="top" wrapText="1"/>
    </xf>
    <xf numFmtId="0" fontId="12" fillId="14" borderId="29" xfId="0" applyFont="1" applyFill="1" applyBorder="1" applyAlignment="1">
      <alignment horizontal="left" vertical="top" wrapText="1"/>
    </xf>
    <xf numFmtId="0" fontId="12" fillId="0" borderId="29" xfId="0" applyFont="1" applyBorder="1" applyAlignment="1">
      <alignment horizontal="center" vertical="center"/>
    </xf>
    <xf numFmtId="0" fontId="12" fillId="19" borderId="50" xfId="0" applyFont="1" applyFill="1" applyBorder="1" applyAlignment="1">
      <alignment horizontal="center" vertical="center" wrapText="1"/>
    </xf>
    <xf numFmtId="0" fontId="12" fillId="14" borderId="28" xfId="0" applyFont="1" applyFill="1" applyBorder="1" applyAlignment="1">
      <alignment horizontal="left" vertical="center" wrapText="1"/>
    </xf>
    <xf numFmtId="0" fontId="12" fillId="14" borderId="30" xfId="0" applyFont="1" applyFill="1" applyBorder="1" applyAlignment="1">
      <alignment horizontal="left" vertical="center" wrapText="1"/>
    </xf>
    <xf numFmtId="0" fontId="12" fillId="14" borderId="30" xfId="0" applyFont="1" applyFill="1" applyBorder="1" applyAlignment="1">
      <alignment horizontal="center" vertical="center" wrapText="1"/>
    </xf>
    <xf numFmtId="0" fontId="15" fillId="14" borderId="30" xfId="0" applyFont="1" applyFill="1" applyBorder="1" applyAlignment="1">
      <alignment horizontal="center" vertical="center" wrapText="1"/>
    </xf>
    <xf numFmtId="9" fontId="2" fillId="0" borderId="29" xfId="0" applyNumberFormat="1" applyFont="1" applyBorder="1" applyAlignment="1">
      <alignment horizontal="center" vertical="center" wrapText="1"/>
    </xf>
    <xf numFmtId="1" fontId="11" fillId="5" borderId="29" xfId="0" applyNumberFormat="1" applyFont="1" applyFill="1" applyBorder="1" applyAlignment="1">
      <alignment horizontal="center" vertical="center" wrapText="1"/>
    </xf>
    <xf numFmtId="9" fontId="11" fillId="5" borderId="29" xfId="0" applyNumberFormat="1" applyFont="1" applyFill="1" applyBorder="1" applyAlignment="1">
      <alignment horizontal="center" vertical="center" wrapText="1"/>
    </xf>
    <xf numFmtId="1" fontId="2" fillId="0" borderId="29" xfId="0" applyNumberFormat="1" applyFont="1" applyBorder="1" applyAlignment="1">
      <alignment horizontal="center" vertical="center" wrapText="1"/>
    </xf>
    <xf numFmtId="0" fontId="24" fillId="0" borderId="29" xfId="0" applyFont="1" applyBorder="1" applyAlignment="1">
      <alignment horizontal="center" vertical="center" wrapText="1"/>
    </xf>
    <xf numFmtId="0" fontId="36" fillId="2" borderId="28" xfId="0" applyFont="1" applyFill="1" applyBorder="1" applyAlignment="1">
      <alignment horizontal="center" vertical="center" wrapText="1"/>
    </xf>
    <xf numFmtId="0" fontId="36" fillId="2" borderId="54" xfId="0" applyFont="1" applyFill="1" applyBorder="1" applyAlignment="1">
      <alignment horizontal="center" vertical="center" wrapText="1"/>
    </xf>
    <xf numFmtId="0" fontId="37" fillId="2" borderId="29" xfId="0" applyFont="1" applyFill="1" applyBorder="1" applyAlignment="1">
      <alignment horizontal="center" vertical="center" wrapText="1"/>
    </xf>
    <xf numFmtId="0" fontId="36" fillId="2" borderId="29" xfId="0" applyFont="1" applyFill="1" applyBorder="1" applyAlignment="1">
      <alignment horizontal="center" vertical="center" wrapText="1"/>
    </xf>
    <xf numFmtId="0" fontId="40" fillId="11" borderId="12" xfId="0" applyFont="1" applyFill="1" applyBorder="1" applyAlignment="1">
      <alignment horizontal="center" vertical="center" wrapText="1"/>
    </xf>
    <xf numFmtId="0" fontId="40" fillId="0" borderId="8" xfId="0" applyFont="1" applyBorder="1" applyAlignment="1">
      <alignment horizontal="left" vertical="center" wrapText="1"/>
    </xf>
    <xf numFmtId="0" fontId="41" fillId="0" borderId="38" xfId="0" applyFont="1" applyBorder="1" applyAlignment="1">
      <alignment vertical="center" wrapText="1"/>
    </xf>
    <xf numFmtId="0" fontId="40" fillId="0" borderId="38" xfId="0" applyFont="1" applyBorder="1" applyAlignment="1">
      <alignment vertical="center" wrapText="1"/>
    </xf>
    <xf numFmtId="9" fontId="40" fillId="11" borderId="12" xfId="0" applyNumberFormat="1" applyFont="1" applyFill="1" applyBorder="1" applyAlignment="1">
      <alignment horizontal="center" vertical="center" wrapText="1"/>
    </xf>
    <xf numFmtId="0" fontId="40" fillId="0" borderId="8" xfId="0" applyFont="1" applyBorder="1" applyAlignment="1">
      <alignment vertical="center" wrapText="1"/>
    </xf>
    <xf numFmtId="0" fontId="40" fillId="3" borderId="3" xfId="0" applyFont="1" applyFill="1" applyBorder="1" applyAlignment="1">
      <alignment vertical="center" wrapText="1"/>
    </xf>
    <xf numFmtId="0" fontId="39" fillId="9" borderId="28" xfId="0" applyFont="1" applyFill="1" applyBorder="1" applyAlignment="1">
      <alignment horizontal="center" vertical="center" wrapText="1"/>
    </xf>
    <xf numFmtId="0" fontId="41" fillId="0" borderId="38" xfId="0" applyFont="1" applyBorder="1" applyAlignment="1">
      <alignment horizontal="left" vertical="center" wrapText="1"/>
    </xf>
    <xf numFmtId="0" fontId="40" fillId="3" borderId="12" xfId="0" applyFont="1" applyFill="1" applyBorder="1" applyAlignment="1">
      <alignment horizontal="center" vertical="center" wrapText="1"/>
    </xf>
    <xf numFmtId="9" fontId="40" fillId="3" borderId="12" xfId="0" applyNumberFormat="1" applyFont="1" applyFill="1" applyBorder="1" applyAlignment="1">
      <alignment horizontal="center" vertical="center" wrapText="1"/>
    </xf>
    <xf numFmtId="0" fontId="41" fillId="0" borderId="3" xfId="0" applyFont="1" applyBorder="1" applyAlignment="1">
      <alignment horizontal="left" vertical="center" wrapText="1"/>
    </xf>
    <xf numFmtId="0" fontId="40" fillId="0" borderId="3" xfId="0" applyFont="1" applyBorder="1" applyAlignment="1">
      <alignment horizontal="center" vertical="center" wrapText="1"/>
    </xf>
    <xf numFmtId="0" fontId="40" fillId="0" borderId="3" xfId="0" applyFont="1" applyBorder="1" applyAlignment="1">
      <alignment horizontal="left" vertical="center" wrapText="1"/>
    </xf>
    <xf numFmtId="0" fontId="40" fillId="3" borderId="3" xfId="0" applyFont="1" applyFill="1" applyBorder="1" applyAlignment="1">
      <alignment horizontal="center" vertical="center" wrapText="1"/>
    </xf>
    <xf numFmtId="0" fontId="41" fillId="0" borderId="3" xfId="0" applyFont="1" applyBorder="1" applyAlignment="1">
      <alignment vertical="center" wrapText="1"/>
    </xf>
    <xf numFmtId="0" fontId="40" fillId="0" borderId="3" xfId="0" applyFont="1" applyBorder="1" applyAlignment="1">
      <alignment vertical="center" wrapText="1"/>
    </xf>
    <xf numFmtId="0" fontId="39" fillId="0" borderId="29" xfId="0" applyFont="1" applyBorder="1" applyAlignment="1">
      <alignment vertical="center" wrapText="1"/>
    </xf>
    <xf numFmtId="0" fontId="39" fillId="0" borderId="28" xfId="0" applyFont="1" applyBorder="1" applyAlignment="1">
      <alignment horizontal="center" vertical="center" wrapText="1"/>
    </xf>
    <xf numFmtId="9" fontId="40" fillId="0" borderId="3" xfId="0" applyNumberFormat="1" applyFont="1" applyBorder="1" applyAlignment="1">
      <alignment horizontal="center" vertical="center" wrapText="1"/>
    </xf>
    <xf numFmtId="0" fontId="40" fillId="3" borderId="3" xfId="0" applyFont="1" applyFill="1" applyBorder="1" applyAlignment="1">
      <alignment horizontal="left" vertical="center" wrapText="1"/>
    </xf>
    <xf numFmtId="0" fontId="40" fillId="0" borderId="7" xfId="0" applyFont="1" applyBorder="1" applyAlignment="1">
      <alignment horizontal="left" wrapText="1"/>
    </xf>
    <xf numFmtId="0" fontId="40" fillId="0" borderId="34" xfId="0" applyFont="1" applyBorder="1" applyAlignment="1">
      <alignment horizontal="center" vertical="center" wrapText="1"/>
    </xf>
    <xf numFmtId="0" fontId="40" fillId="0" borderId="35" xfId="0" applyFont="1" applyBorder="1" applyAlignment="1">
      <alignment horizontal="left" vertical="center" wrapText="1"/>
    </xf>
    <xf numFmtId="0" fontId="40" fillId="3" borderId="34" xfId="0" applyFont="1" applyFill="1" applyBorder="1" applyAlignment="1">
      <alignment horizontal="center" vertical="center" wrapText="1"/>
    </xf>
    <xf numFmtId="0" fontId="41" fillId="0" borderId="7" xfId="0" applyFont="1" applyBorder="1" applyAlignment="1">
      <alignment horizontal="left" vertical="center" wrapText="1"/>
    </xf>
    <xf numFmtId="0" fontId="41" fillId="0" borderId="7" xfId="0" applyFont="1" applyBorder="1" applyAlignment="1">
      <alignment vertical="center" wrapText="1"/>
    </xf>
    <xf numFmtId="0" fontId="40" fillId="0" borderId="35" xfId="0" applyFont="1" applyBorder="1" applyAlignment="1">
      <alignment vertical="center" wrapText="1"/>
    </xf>
    <xf numFmtId="0" fontId="40" fillId="0" borderId="7" xfId="0" applyFont="1" applyBorder="1" applyAlignment="1">
      <alignment vertical="center" wrapText="1"/>
    </xf>
    <xf numFmtId="0" fontId="39" fillId="0" borderId="54" xfId="0" applyFont="1" applyBorder="1" applyAlignment="1">
      <alignment vertical="center" wrapText="1"/>
    </xf>
    <xf numFmtId="9" fontId="40" fillId="0" borderId="34" xfId="0" applyNumberFormat="1" applyFont="1" applyBorder="1" applyAlignment="1">
      <alignment horizontal="center" vertical="center" wrapText="1"/>
    </xf>
    <xf numFmtId="10" fontId="40" fillId="0" borderId="34" xfId="0" applyNumberFormat="1" applyFont="1" applyBorder="1" applyAlignment="1">
      <alignment horizontal="center" vertical="center" wrapText="1"/>
    </xf>
    <xf numFmtId="0" fontId="40" fillId="0" borderId="42" xfId="0" applyFont="1" applyBorder="1" applyAlignment="1">
      <alignment horizontal="left"/>
    </xf>
    <xf numFmtId="0" fontId="40" fillId="3" borderId="35" xfId="0" applyFont="1" applyFill="1" applyBorder="1" applyAlignment="1">
      <alignment horizontal="left" vertical="center" wrapText="1"/>
    </xf>
    <xf numFmtId="0" fontId="40" fillId="0" borderId="44" xfId="0" applyFont="1" applyBorder="1" applyAlignment="1">
      <alignment horizontal="left" vertical="center" wrapText="1"/>
    </xf>
    <xf numFmtId="0" fontId="2" fillId="0" borderId="7" xfId="0" applyFont="1" applyBorder="1" applyAlignment="1">
      <alignment horizontal="left" wrapText="1"/>
    </xf>
    <xf numFmtId="0" fontId="2" fillId="14" borderId="3" xfId="0" applyFont="1" applyFill="1" applyBorder="1" applyAlignment="1">
      <alignment horizontal="left" vertical="center" wrapText="1"/>
    </xf>
    <xf numFmtId="0" fontId="12" fillId="0" borderId="5" xfId="0" applyFont="1" applyBorder="1" applyAlignment="1">
      <alignment vertical="top" wrapText="1"/>
    </xf>
    <xf numFmtId="0" fontId="12" fillId="0" borderId="5" xfId="0" applyFont="1" applyBorder="1" applyAlignment="1">
      <alignment horizontal="center" vertical="top" wrapText="1"/>
    </xf>
    <xf numFmtId="0" fontId="57" fillId="27" borderId="57" xfId="0" applyFont="1" applyFill="1" applyBorder="1" applyAlignment="1">
      <alignment horizontal="center" vertical="center" wrapText="1"/>
    </xf>
    <xf numFmtId="0" fontId="0" fillId="0" borderId="57" xfId="0" applyBorder="1" applyAlignment="1">
      <alignment vertical="center" wrapText="1"/>
    </xf>
    <xf numFmtId="170" fontId="58" fillId="0" borderId="57" xfId="0" applyNumberFormat="1" applyFont="1" applyBorder="1" applyAlignment="1">
      <alignment vertical="center" wrapText="1"/>
    </xf>
    <xf numFmtId="0" fontId="2" fillId="0" borderId="7" xfId="0" applyFont="1" applyBorder="1" applyAlignment="1">
      <alignment horizontal="left" vertical="top" wrapText="1"/>
    </xf>
    <xf numFmtId="0" fontId="2" fillId="0" borderId="3" xfId="0" applyFont="1" applyBorder="1" applyAlignment="1">
      <alignment vertical="top" wrapText="1"/>
    </xf>
    <xf numFmtId="0" fontId="2" fillId="0" borderId="7" xfId="0" applyFont="1" applyBorder="1" applyAlignment="1">
      <alignment horizontal="center" vertical="top" wrapText="1"/>
    </xf>
    <xf numFmtId="0" fontId="12" fillId="0" borderId="3" xfId="0" applyFont="1" applyBorder="1" applyAlignment="1">
      <alignment vertical="top" wrapText="1"/>
    </xf>
    <xf numFmtId="0" fontId="12" fillId="28" borderId="5" xfId="0" applyFont="1" applyFill="1" applyBorder="1" applyAlignment="1">
      <alignment horizontal="center" vertical="center" wrapText="1"/>
    </xf>
    <xf numFmtId="0" fontId="12" fillId="28" borderId="5" xfId="0" applyFont="1" applyFill="1" applyBorder="1" applyAlignment="1">
      <alignment horizontal="left" vertical="top" wrapText="1"/>
    </xf>
    <xf numFmtId="0" fontId="2" fillId="29" borderId="29" xfId="0" applyFont="1" applyFill="1" applyBorder="1" applyAlignment="1">
      <alignment horizontal="center" vertical="center" wrapText="1"/>
    </xf>
    <xf numFmtId="0" fontId="2" fillId="29" borderId="3" xfId="0" applyFont="1" applyFill="1" applyBorder="1" applyAlignment="1">
      <alignment horizontal="center" vertical="center" wrapText="1"/>
    </xf>
    <xf numFmtId="0" fontId="61" fillId="0" borderId="3" xfId="0" applyFont="1" applyBorder="1" applyAlignment="1">
      <alignment horizontal="left" vertical="center"/>
    </xf>
    <xf numFmtId="0" fontId="12" fillId="0" borderId="5" xfId="0" quotePrefix="1" applyFont="1" applyBorder="1" applyAlignment="1">
      <alignment horizontal="center" vertical="center" wrapText="1"/>
    </xf>
    <xf numFmtId="9" fontId="12" fillId="0" borderId="3" xfId="0" applyNumberFormat="1" applyFont="1" applyBorder="1" applyAlignment="1">
      <alignment horizontal="center" vertical="center" wrapText="1"/>
    </xf>
    <xf numFmtId="0" fontId="0" fillId="0" borderId="60" xfId="0" applyBorder="1" applyAlignment="1">
      <alignment vertical="center" wrapText="1"/>
    </xf>
    <xf numFmtId="9" fontId="12" fillId="0" borderId="9" xfId="0" applyNumberFormat="1" applyFont="1" applyBorder="1" applyAlignment="1">
      <alignment horizontal="center" vertical="center" wrapText="1"/>
    </xf>
    <xf numFmtId="0" fontId="12" fillId="14" borderId="19" xfId="0" applyFont="1" applyFill="1" applyBorder="1" applyAlignment="1">
      <alignment horizontal="center" vertical="center" wrapText="1"/>
    </xf>
    <xf numFmtId="0" fontId="2" fillId="20" borderId="7" xfId="0" applyFont="1" applyFill="1" applyBorder="1" applyAlignment="1">
      <alignment vertical="center" wrapText="1"/>
    </xf>
    <xf numFmtId="0" fontId="2" fillId="14" borderId="10" xfId="0" applyFont="1" applyFill="1" applyBorder="1" applyAlignment="1">
      <alignment horizontal="center" vertical="center" wrapText="1"/>
    </xf>
    <xf numFmtId="0" fontId="12" fillId="30" borderId="3" xfId="0" applyFont="1" applyFill="1" applyBorder="1" applyAlignment="1">
      <alignment horizontal="center" vertical="center" wrapText="1"/>
    </xf>
    <xf numFmtId="0" fontId="12" fillId="30" borderId="29" xfId="0" applyFont="1" applyFill="1" applyBorder="1" applyAlignment="1">
      <alignment horizontal="center" vertical="center" wrapText="1"/>
    </xf>
    <xf numFmtId="0" fontId="12" fillId="28" borderId="29" xfId="0" applyFont="1" applyFill="1" applyBorder="1" applyAlignment="1">
      <alignment horizontal="center" vertical="center" wrapText="1"/>
    </xf>
    <xf numFmtId="0" fontId="12" fillId="30" borderId="50" xfId="0" applyFont="1" applyFill="1" applyBorder="1" applyAlignment="1">
      <alignment horizontal="center" vertical="center" wrapText="1"/>
    </xf>
    <xf numFmtId="0" fontId="12" fillId="0" borderId="30" xfId="0" applyFont="1" applyBorder="1" applyAlignment="1">
      <alignment horizontal="center" vertical="center" wrapText="1"/>
    </xf>
    <xf numFmtId="0" fontId="0" fillId="0" borderId="30" xfId="0" applyBorder="1" applyAlignment="1">
      <alignment vertical="center" wrapText="1"/>
    </xf>
    <xf numFmtId="0" fontId="23" fillId="0" borderId="30" xfId="0" applyFont="1" applyBorder="1" applyAlignment="1">
      <alignment horizontal="left" vertical="center" wrapText="1"/>
    </xf>
    <xf numFmtId="0" fontId="61" fillId="0" borderId="30" xfId="0" applyFont="1" applyBorder="1" applyAlignment="1">
      <alignment horizontal="left" vertical="center" wrapText="1"/>
    </xf>
    <xf numFmtId="0" fontId="61" fillId="0" borderId="30" xfId="0" applyFont="1" applyBorder="1" applyAlignment="1">
      <alignment horizontal="center" vertical="center" wrapText="1"/>
    </xf>
    <xf numFmtId="0" fontId="61" fillId="0" borderId="30" xfId="0" applyFont="1" applyBorder="1" applyAlignment="1">
      <alignment horizontal="left" vertical="center"/>
    </xf>
    <xf numFmtId="0" fontId="15" fillId="4" borderId="3" xfId="0" applyFont="1" applyFill="1" applyBorder="1" applyAlignment="1">
      <alignment horizontal="center" vertical="center" wrapText="1"/>
    </xf>
    <xf numFmtId="165" fontId="12" fillId="4" borderId="3" xfId="0" applyNumberFormat="1" applyFont="1" applyFill="1" applyBorder="1" applyAlignment="1">
      <alignment horizontal="center" vertical="center" wrapText="1"/>
    </xf>
    <xf numFmtId="0" fontId="28" fillId="0" borderId="3" xfId="0" applyFont="1" applyBorder="1" applyAlignment="1">
      <alignment horizontal="center" vertical="center" wrapText="1"/>
    </xf>
    <xf numFmtId="0" fontId="12" fillId="0" borderId="11" xfId="0" applyFont="1" applyBorder="1" applyAlignment="1">
      <alignment horizontal="center" vertical="center"/>
    </xf>
    <xf numFmtId="0" fontId="12" fillId="0" borderId="9" xfId="0" applyFont="1" applyBorder="1" applyAlignment="1">
      <alignment horizontal="center" vertical="center"/>
    </xf>
    <xf numFmtId="0" fontId="12" fillId="0" borderId="8" xfId="0" applyFont="1" applyBorder="1" applyAlignment="1">
      <alignment horizontal="center" vertical="center" wrapText="1"/>
    </xf>
    <xf numFmtId="0" fontId="62" fillId="0" borderId="3" xfId="0" applyFont="1" applyBorder="1" applyAlignment="1">
      <alignment horizontal="left" vertical="center" wrapText="1"/>
    </xf>
    <xf numFmtId="0" fontId="62" fillId="0" borderId="30" xfId="0" applyFont="1" applyBorder="1" applyAlignment="1">
      <alignment horizontal="left" vertical="center" wrapText="1"/>
    </xf>
    <xf numFmtId="0" fontId="23" fillId="0" borderId="3" xfId="0" applyFont="1" applyBorder="1" applyAlignment="1">
      <alignment horizontal="center" vertical="center"/>
    </xf>
    <xf numFmtId="0" fontId="23" fillId="0" borderId="29" xfId="0" applyFont="1" applyBorder="1" applyAlignment="1">
      <alignment horizontal="center" vertical="center"/>
    </xf>
    <xf numFmtId="0" fontId="23" fillId="0" borderId="3" xfId="0" applyFont="1" applyBorder="1" applyAlignment="1">
      <alignment horizontal="center" vertical="center" wrapText="1"/>
    </xf>
    <xf numFmtId="0" fontId="0" fillId="0" borderId="19" xfId="0" applyBorder="1" applyAlignment="1">
      <alignment vertical="center" wrapText="1"/>
    </xf>
    <xf numFmtId="0" fontId="12" fillId="0" borderId="19" xfId="0" applyFont="1" applyBorder="1" applyAlignment="1">
      <alignment horizontal="center" vertical="center" wrapText="1"/>
    </xf>
    <xf numFmtId="0" fontId="0" fillId="0" borderId="3" xfId="0" applyBorder="1" applyAlignment="1">
      <alignment vertical="center" wrapText="1"/>
    </xf>
    <xf numFmtId="0" fontId="61" fillId="0" borderId="3" xfId="0" applyFont="1" applyBorder="1" applyAlignment="1">
      <alignment horizontal="left" vertical="center" wrapText="1"/>
    </xf>
    <xf numFmtId="9" fontId="23" fillId="31" borderId="8" xfId="0" applyNumberFormat="1" applyFont="1" applyFill="1" applyBorder="1" applyAlignment="1">
      <alignment horizontal="right" vertical="center" wrapText="1"/>
    </xf>
    <xf numFmtId="9" fontId="23" fillId="31" borderId="3" xfId="0" applyNumberFormat="1" applyFont="1" applyFill="1" applyBorder="1" applyAlignment="1">
      <alignment horizontal="right" vertical="center" wrapText="1"/>
    </xf>
    <xf numFmtId="0" fontId="61" fillId="0" borderId="19" xfId="0" applyFont="1" applyBorder="1" applyAlignment="1">
      <alignment horizontal="left" vertical="center"/>
    </xf>
    <xf numFmtId="0" fontId="28" fillId="0" borderId="57" xfId="0" applyFont="1" applyBorder="1" applyAlignment="1">
      <alignment vertical="center" wrapText="1"/>
    </xf>
    <xf numFmtId="0" fontId="12" fillId="4" borderId="5" xfId="0" applyFont="1" applyFill="1" applyBorder="1" applyAlignment="1">
      <alignment vertical="top" wrapText="1"/>
    </xf>
    <xf numFmtId="0" fontId="2" fillId="4" borderId="3" xfId="0" applyFont="1" applyFill="1" applyBorder="1" applyAlignment="1">
      <alignment horizontal="left" vertical="top" wrapText="1"/>
    </xf>
    <xf numFmtId="0" fontId="2" fillId="0" borderId="3" xfId="0" applyFont="1" applyBorder="1" applyAlignment="1">
      <alignment horizontal="left" vertical="top" wrapText="1"/>
    </xf>
    <xf numFmtId="0" fontId="12" fillId="0" borderId="10" xfId="0" applyFont="1" applyBorder="1" applyAlignment="1">
      <alignment horizontal="left" vertical="center" wrapText="1"/>
    </xf>
    <xf numFmtId="0" fontId="12" fillId="0" borderId="4" xfId="0" applyFont="1" applyBorder="1" applyAlignment="1">
      <alignment horizontal="left" vertical="center" wrapText="1"/>
    </xf>
    <xf numFmtId="0" fontId="12" fillId="32" borderId="5" xfId="0" applyFont="1" applyFill="1" applyBorder="1" applyAlignment="1">
      <alignment horizontal="left" vertical="top" wrapText="1"/>
    </xf>
    <xf numFmtId="0" fontId="2" fillId="32" borderId="3" xfId="0" applyFont="1" applyFill="1" applyBorder="1" applyAlignment="1">
      <alignment horizontal="center" vertical="center" wrapText="1"/>
    </xf>
    <xf numFmtId="0" fontId="0" fillId="0" borderId="0" xfId="0" applyAlignment="1">
      <alignment vertical="center" wrapText="1"/>
    </xf>
    <xf numFmtId="0" fontId="23" fillId="3" borderId="0" xfId="0" applyFont="1" applyFill="1" applyAlignment="1">
      <alignment horizontal="center" vertical="center" wrapText="1"/>
    </xf>
    <xf numFmtId="0" fontId="12" fillId="0" borderId="0" xfId="0" applyFont="1" applyAlignment="1">
      <alignment vertical="top" wrapText="1"/>
    </xf>
    <xf numFmtId="0" fontId="9" fillId="3" borderId="0" xfId="0" applyFont="1" applyFill="1" applyAlignment="1">
      <alignment horizontal="center" vertical="top"/>
    </xf>
    <xf numFmtId="0" fontId="30" fillId="0" borderId="3" xfId="0" applyFont="1" applyBorder="1" applyAlignment="1">
      <alignment horizontal="center" vertical="center" wrapText="1"/>
    </xf>
    <xf numFmtId="0" fontId="12" fillId="0" borderId="3" xfId="0" applyFont="1" applyBorder="1" applyAlignment="1">
      <alignment horizontal="center" vertical="top"/>
    </xf>
    <xf numFmtId="0" fontId="0" fillId="34" borderId="0" xfId="0" applyFill="1"/>
    <xf numFmtId="0" fontId="12" fillId="0" borderId="9" xfId="0" applyFont="1" applyBorder="1" applyAlignment="1">
      <alignment horizontal="center" vertical="top" wrapText="1"/>
    </xf>
    <xf numFmtId="0" fontId="0" fillId="0" borderId="3" xfId="0" applyBorder="1"/>
    <xf numFmtId="0" fontId="0" fillId="0" borderId="10" xfId="0" applyBorder="1" applyAlignment="1">
      <alignment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2" fillId="0" borderId="0" xfId="0" applyFont="1" applyAlignment="1">
      <alignment horizontal="center" vertical="top" wrapText="1"/>
    </xf>
    <xf numFmtId="0" fontId="0" fillId="0" borderId="57" xfId="0" applyBorder="1" applyAlignment="1">
      <alignment vertical="top" wrapText="1"/>
    </xf>
    <xf numFmtId="0" fontId="0" fillId="0" borderId="0" xfId="0" applyAlignment="1">
      <alignment vertical="top"/>
    </xf>
    <xf numFmtId="9" fontId="12" fillId="0" borderId="5" xfId="0" applyNumberFormat="1" applyFont="1" applyBorder="1" applyAlignment="1">
      <alignment horizontal="center" vertical="top" wrapText="1"/>
    </xf>
    <xf numFmtId="9" fontId="12" fillId="0" borderId="3" xfId="0" applyNumberFormat="1" applyFont="1" applyBorder="1" applyAlignment="1">
      <alignment horizontal="center" vertical="top"/>
    </xf>
    <xf numFmtId="0" fontId="2" fillId="0" borderId="3" xfId="0" applyFont="1" applyBorder="1" applyAlignment="1">
      <alignment horizontal="center" vertical="top" wrapText="1"/>
    </xf>
    <xf numFmtId="0" fontId="2" fillId="0" borderId="10" xfId="0" applyFont="1" applyBorder="1" applyAlignment="1">
      <alignment vertical="top" wrapText="1"/>
    </xf>
    <xf numFmtId="0" fontId="2" fillId="3" borderId="0" xfId="0" applyFont="1" applyFill="1" applyAlignment="1">
      <alignment vertical="top" wrapText="1"/>
    </xf>
    <xf numFmtId="0" fontId="2" fillId="0" borderId="0" xfId="0" applyFont="1" applyAlignment="1">
      <alignment vertical="top" wrapText="1"/>
    </xf>
    <xf numFmtId="0" fontId="12" fillId="0" borderId="9" xfId="0" applyFont="1" applyBorder="1" applyAlignment="1">
      <alignment horizontal="left" vertical="top" wrapText="1"/>
    </xf>
    <xf numFmtId="9" fontId="0" fillId="0" borderId="0" xfId="0" applyNumberFormat="1"/>
    <xf numFmtId="0" fontId="0" fillId="0" borderId="0" xfId="0" applyAlignment="1">
      <alignment vertical="center"/>
    </xf>
    <xf numFmtId="2" fontId="0" fillId="0" borderId="0" xfId="0" applyNumberFormat="1"/>
    <xf numFmtId="0" fontId="2" fillId="31" borderId="3" xfId="0" applyFont="1" applyFill="1" applyBorder="1" applyAlignment="1">
      <alignment vertical="center" wrapText="1"/>
    </xf>
    <xf numFmtId="0" fontId="2" fillId="31" borderId="3" xfId="0" applyFont="1" applyFill="1" applyBorder="1" applyAlignment="1">
      <alignment horizontal="left" vertical="center" wrapText="1"/>
    </xf>
    <xf numFmtId="0" fontId="2" fillId="31" borderId="0" xfId="0" applyFont="1" applyFill="1" applyAlignment="1">
      <alignment vertical="center" wrapText="1"/>
    </xf>
    <xf numFmtId="0" fontId="2" fillId="31" borderId="0" xfId="0" applyFont="1" applyFill="1" applyAlignment="1">
      <alignment horizontal="center" vertical="center" wrapText="1"/>
    </xf>
    <xf numFmtId="0" fontId="0" fillId="31" borderId="0" xfId="0" applyFill="1"/>
    <xf numFmtId="0" fontId="12" fillId="31" borderId="3" xfId="0" applyFont="1" applyFill="1" applyBorder="1" applyAlignment="1">
      <alignment horizontal="left" vertical="center" wrapText="1"/>
    </xf>
    <xf numFmtId="0" fontId="0" fillId="0" borderId="0" xfId="0" applyAlignment="1">
      <alignment horizontal="center"/>
    </xf>
    <xf numFmtId="0" fontId="2" fillId="31" borderId="3" xfId="0" applyFont="1" applyFill="1" applyBorder="1" applyAlignment="1">
      <alignment vertical="top" wrapText="1"/>
    </xf>
    <xf numFmtId="0" fontId="2" fillId="31" borderId="3" xfId="0" applyFont="1" applyFill="1" applyBorder="1" applyAlignment="1">
      <alignment horizontal="center" vertical="center" wrapText="1"/>
    </xf>
    <xf numFmtId="0" fontId="12" fillId="31" borderId="3" xfId="0" applyFont="1" applyFill="1" applyBorder="1" applyAlignment="1">
      <alignment horizontal="center" vertical="center" wrapText="1"/>
    </xf>
    <xf numFmtId="165" fontId="2" fillId="31" borderId="3" xfId="0" applyNumberFormat="1" applyFont="1" applyFill="1" applyBorder="1" applyAlignment="1">
      <alignment horizontal="center" vertical="center" wrapText="1"/>
    </xf>
    <xf numFmtId="0" fontId="12" fillId="31" borderId="3" xfId="0" applyFont="1" applyFill="1" applyBorder="1" applyAlignment="1">
      <alignment horizontal="center" vertical="top" wrapText="1"/>
    </xf>
    <xf numFmtId="0" fontId="12" fillId="31" borderId="3" xfId="0" applyFont="1" applyFill="1" applyBorder="1" applyAlignment="1">
      <alignment horizontal="left" vertical="top" wrapText="1"/>
    </xf>
    <xf numFmtId="0" fontId="12" fillId="31" borderId="3" xfId="0" applyFont="1" applyFill="1" applyBorder="1" applyAlignment="1">
      <alignment vertical="top" wrapText="1"/>
    </xf>
    <xf numFmtId="0" fontId="12" fillId="31" borderId="5" xfId="0" applyFont="1" applyFill="1" applyBorder="1" applyAlignment="1">
      <alignment horizontal="left" vertical="center" wrapText="1"/>
    </xf>
    <xf numFmtId="0" fontId="12" fillId="31" borderId="5" xfId="0" applyFont="1" applyFill="1" applyBorder="1" applyAlignment="1">
      <alignment vertical="center" wrapText="1"/>
    </xf>
    <xf numFmtId="0" fontId="12" fillId="31" borderId="3" xfId="0" applyFont="1" applyFill="1" applyBorder="1" applyAlignment="1">
      <alignment wrapText="1"/>
    </xf>
    <xf numFmtId="0" fontId="12" fillId="31" borderId="3" xfId="0" applyFont="1" applyFill="1" applyBorder="1" applyAlignment="1">
      <alignment vertical="center" wrapText="1"/>
    </xf>
    <xf numFmtId="0" fontId="12" fillId="31" borderId="3" xfId="0" applyFont="1" applyFill="1" applyBorder="1" applyAlignment="1">
      <alignment horizontal="center" wrapText="1"/>
    </xf>
    <xf numFmtId="0" fontId="9" fillId="37" borderId="3" xfId="0" applyFont="1" applyFill="1" applyBorder="1" applyAlignment="1">
      <alignment horizontal="center" vertical="center" wrapText="1"/>
    </xf>
    <xf numFmtId="0" fontId="11" fillId="37" borderId="3" xfId="0" applyFont="1" applyFill="1" applyBorder="1" applyAlignment="1">
      <alignment horizontal="center" vertical="center" wrapText="1"/>
    </xf>
    <xf numFmtId="0" fontId="8" fillId="31" borderId="3" xfId="0" applyFont="1" applyFill="1" applyBorder="1" applyAlignment="1">
      <alignment horizontal="center" vertical="center" wrapText="1"/>
    </xf>
    <xf numFmtId="0" fontId="12" fillId="31" borderId="3" xfId="0" applyFont="1" applyFill="1" applyBorder="1" applyAlignment="1">
      <alignment horizontal="left" wrapText="1"/>
    </xf>
    <xf numFmtId="0" fontId="2" fillId="31" borderId="3" xfId="0" applyFont="1" applyFill="1" applyBorder="1" applyAlignment="1">
      <alignment horizontal="center" wrapText="1"/>
    </xf>
    <xf numFmtId="0" fontId="12" fillId="31" borderId="3" xfId="0" applyFont="1" applyFill="1" applyBorder="1" applyAlignment="1">
      <alignment horizontal="center" vertical="center"/>
    </xf>
    <xf numFmtId="0" fontId="2" fillId="31" borderId="3" xfId="0" applyFont="1" applyFill="1" applyBorder="1" applyAlignment="1">
      <alignment horizontal="left" wrapText="1"/>
    </xf>
    <xf numFmtId="0" fontId="15" fillId="31" borderId="3" xfId="0" applyFont="1" applyFill="1" applyBorder="1" applyAlignment="1">
      <alignment wrapText="1"/>
    </xf>
    <xf numFmtId="0" fontId="15" fillId="31" borderId="0" xfId="0" applyFont="1" applyFill="1" applyAlignment="1">
      <alignment horizontal="center" vertical="center" wrapText="1"/>
    </xf>
    <xf numFmtId="0" fontId="12" fillId="31" borderId="0" xfId="0" applyFont="1" applyFill="1" applyAlignment="1">
      <alignment wrapText="1"/>
    </xf>
    <xf numFmtId="0" fontId="15" fillId="31" borderId="0" xfId="0" applyFont="1" applyFill="1" applyAlignment="1">
      <alignment wrapText="1"/>
    </xf>
    <xf numFmtId="0" fontId="12" fillId="31" borderId="0" xfId="0" applyFont="1" applyFill="1" applyAlignment="1">
      <alignment horizontal="left" wrapText="1"/>
    </xf>
    <xf numFmtId="0" fontId="10" fillId="0" borderId="57" xfId="0" applyFont="1" applyBorder="1" applyAlignment="1">
      <alignment vertical="center" wrapText="1"/>
    </xf>
    <xf numFmtId="0" fontId="10" fillId="24" borderId="57" xfId="0" applyFont="1" applyFill="1" applyBorder="1" applyAlignment="1">
      <alignment vertical="center" wrapText="1"/>
    </xf>
    <xf numFmtId="0" fontId="28" fillId="0" borderId="57" xfId="0" applyFont="1" applyBorder="1" applyAlignment="1">
      <alignment vertical="center"/>
    </xf>
    <xf numFmtId="9" fontId="28" fillId="0" borderId="57" xfId="0" applyNumberFormat="1" applyFont="1" applyBorder="1" applyAlignment="1">
      <alignment vertical="center" wrapText="1"/>
    </xf>
    <xf numFmtId="14" fontId="28" fillId="0" borderId="57" xfId="0" applyNumberFormat="1" applyFont="1" applyBorder="1" applyAlignment="1">
      <alignment vertical="center" wrapText="1"/>
    </xf>
    <xf numFmtId="169" fontId="32" fillId="0" borderId="57" xfId="0" applyNumberFormat="1" applyFont="1" applyBorder="1" applyAlignment="1">
      <alignment vertical="center" wrapText="1"/>
    </xf>
    <xf numFmtId="9" fontId="10" fillId="0" borderId="57" xfId="0" applyNumberFormat="1" applyFont="1" applyBorder="1" applyAlignment="1">
      <alignment horizontal="center" vertical="center" wrapText="1"/>
    </xf>
    <xf numFmtId="9" fontId="10" fillId="25" borderId="57" xfId="0" applyNumberFormat="1" applyFont="1" applyFill="1" applyBorder="1" applyAlignment="1">
      <alignment horizontal="center" vertical="center" wrapText="1"/>
    </xf>
    <xf numFmtId="0" fontId="10" fillId="0" borderId="57" xfId="0" applyFont="1" applyBorder="1" applyAlignment="1">
      <alignment horizontal="center" vertical="center" wrapText="1"/>
    </xf>
    <xf numFmtId="0" fontId="10" fillId="25" borderId="57" xfId="0" applyFont="1" applyFill="1" applyBorder="1" applyAlignment="1">
      <alignment horizontal="center" vertical="center" wrapText="1"/>
    </xf>
    <xf numFmtId="0" fontId="28" fillId="0" borderId="57" xfId="0" applyFont="1" applyBorder="1" applyAlignment="1">
      <alignment vertical="top" wrapText="1"/>
    </xf>
    <xf numFmtId="0" fontId="10" fillId="26" borderId="57" xfId="0" applyFont="1" applyFill="1" applyBorder="1" applyAlignment="1">
      <alignment horizontal="center" vertical="center" wrapText="1"/>
    </xf>
    <xf numFmtId="0" fontId="28" fillId="24" borderId="57" xfId="0" applyFont="1" applyFill="1" applyBorder="1" applyAlignment="1">
      <alignment vertical="center" wrapText="1"/>
    </xf>
    <xf numFmtId="0" fontId="61" fillId="31" borderId="8" xfId="0" applyFont="1" applyFill="1" applyBorder="1" applyAlignment="1">
      <alignment horizontal="left" vertical="center" wrapText="1"/>
    </xf>
    <xf numFmtId="0" fontId="28" fillId="0" borderId="60" xfId="0" applyFont="1" applyBorder="1" applyAlignment="1">
      <alignment vertical="center" wrapText="1"/>
    </xf>
    <xf numFmtId="0" fontId="28" fillId="0" borderId="58" xfId="0" applyFont="1" applyBorder="1" applyAlignment="1">
      <alignment vertical="center" wrapText="1"/>
    </xf>
    <xf numFmtId="0" fontId="28" fillId="0" borderId="3" xfId="0" applyFont="1" applyBorder="1" applyAlignment="1">
      <alignment vertical="center" wrapText="1"/>
    </xf>
    <xf numFmtId="0" fontId="28" fillId="0" borderId="59" xfId="0" applyFont="1" applyBorder="1" applyAlignment="1">
      <alignment vertical="center" wrapText="1"/>
    </xf>
    <xf numFmtId="0" fontId="28" fillId="0" borderId="57" xfId="0" applyFont="1" applyBorder="1" applyAlignment="1">
      <alignment horizontal="left" vertical="center" wrapText="1"/>
    </xf>
    <xf numFmtId="0" fontId="28" fillId="0" borderId="57" xfId="0" applyFont="1" applyBorder="1" applyAlignment="1">
      <alignment horizontal="left" vertical="top" wrapText="1"/>
    </xf>
    <xf numFmtId="0" fontId="10" fillId="0" borderId="57" xfId="0" applyFont="1" applyBorder="1" applyAlignment="1">
      <alignment vertical="top" wrapText="1"/>
    </xf>
    <xf numFmtId="0" fontId="10" fillId="0" borderId="60" xfId="0" applyFont="1" applyBorder="1" applyAlignment="1">
      <alignment vertical="center" wrapText="1"/>
    </xf>
    <xf numFmtId="0" fontId="28" fillId="0" borderId="10" xfId="0" applyFont="1" applyBorder="1" applyAlignment="1">
      <alignment vertical="center" wrapText="1"/>
    </xf>
    <xf numFmtId="14" fontId="28" fillId="0" borderId="60" xfId="0" applyNumberFormat="1" applyFont="1" applyBorder="1" applyAlignment="1">
      <alignment vertical="center" wrapText="1"/>
    </xf>
    <xf numFmtId="169" fontId="32" fillId="0" borderId="60" xfId="0" applyNumberFormat="1" applyFont="1" applyBorder="1" applyAlignment="1">
      <alignment vertical="center" wrapText="1"/>
    </xf>
    <xf numFmtId="9" fontId="28" fillId="0" borderId="3" xfId="0" applyNumberFormat="1" applyFont="1" applyBorder="1" applyAlignment="1">
      <alignment vertical="center" wrapText="1"/>
    </xf>
    <xf numFmtId="14" fontId="28" fillId="0" borderId="3" xfId="0" applyNumberFormat="1" applyFont="1" applyBorder="1" applyAlignment="1">
      <alignment vertical="center" wrapText="1"/>
    </xf>
    <xf numFmtId="169" fontId="32" fillId="0" borderId="3" xfId="0" applyNumberFormat="1" applyFont="1" applyBorder="1" applyAlignment="1">
      <alignment vertical="center" wrapText="1"/>
    </xf>
    <xf numFmtId="0" fontId="28" fillId="0" borderId="61" xfId="0" applyFont="1" applyBorder="1" applyAlignment="1">
      <alignment vertical="center" wrapText="1"/>
    </xf>
    <xf numFmtId="9" fontId="28" fillId="0" borderId="60" xfId="0" applyNumberFormat="1" applyFont="1" applyBorder="1" applyAlignment="1">
      <alignment vertical="center" wrapText="1"/>
    </xf>
    <xf numFmtId="0" fontId="10" fillId="0" borderId="3" xfId="0" applyFont="1" applyBorder="1" applyAlignment="1">
      <alignment horizontal="left" vertical="center" wrapText="1"/>
    </xf>
    <xf numFmtId="0" fontId="28" fillId="0" borderId="50" xfId="0" applyFont="1" applyBorder="1" applyAlignment="1">
      <alignment vertical="center" wrapText="1"/>
    </xf>
    <xf numFmtId="1" fontId="28" fillId="0" borderId="30" xfId="0" applyNumberFormat="1" applyFont="1" applyBorder="1" applyAlignment="1">
      <alignment vertical="center" wrapText="1"/>
    </xf>
    <xf numFmtId="1" fontId="32" fillId="0" borderId="30" xfId="0" applyNumberFormat="1" applyFont="1" applyBorder="1" applyAlignment="1">
      <alignment vertical="center" wrapText="1"/>
    </xf>
    <xf numFmtId="1" fontId="28" fillId="0" borderId="29" xfId="0" applyNumberFormat="1" applyFont="1" applyBorder="1" applyAlignment="1">
      <alignment vertical="center" wrapText="1"/>
    </xf>
    <xf numFmtId="1" fontId="28" fillId="0" borderId="3" xfId="0" applyNumberFormat="1" applyFont="1" applyBorder="1" applyAlignment="1">
      <alignment vertical="center" wrapText="1"/>
    </xf>
    <xf numFmtId="1" fontId="28" fillId="0" borderId="7" xfId="0" applyNumberFormat="1" applyFont="1" applyBorder="1" applyAlignment="1">
      <alignment vertical="center" wrapText="1"/>
    </xf>
    <xf numFmtId="0" fontId="10" fillId="0" borderId="30" xfId="0" applyFont="1" applyBorder="1" applyAlignment="1">
      <alignment vertical="center" wrapText="1"/>
    </xf>
    <xf numFmtId="9" fontId="28" fillId="0" borderId="30" xfId="0" applyNumberFormat="1" applyFont="1" applyBorder="1" applyAlignment="1">
      <alignment vertical="center" wrapText="1"/>
    </xf>
    <xf numFmtId="14" fontId="28" fillId="0" borderId="30" xfId="0" applyNumberFormat="1" applyFont="1" applyBorder="1" applyAlignment="1">
      <alignment vertical="center" wrapText="1"/>
    </xf>
    <xf numFmtId="169" fontId="32" fillId="0" borderId="30" xfId="0" applyNumberFormat="1" applyFont="1" applyBorder="1" applyAlignment="1">
      <alignment vertical="center" wrapText="1"/>
    </xf>
    <xf numFmtId="0" fontId="28" fillId="0" borderId="30" xfId="0" applyFont="1" applyBorder="1" applyAlignment="1">
      <alignment vertical="center" wrapText="1"/>
    </xf>
    <xf numFmtId="0" fontId="61" fillId="33" borderId="8" xfId="0" applyFont="1" applyFill="1" applyBorder="1" applyAlignment="1">
      <alignment horizontal="left" vertical="center" wrapText="1"/>
    </xf>
    <xf numFmtId="9" fontId="28" fillId="0" borderId="4" xfId="0" applyNumberFormat="1" applyFont="1" applyBorder="1" applyAlignment="1">
      <alignment vertical="center" wrapText="1"/>
    </xf>
    <xf numFmtId="0" fontId="28" fillId="0" borderId="4" xfId="0" applyFont="1" applyBorder="1" applyAlignment="1">
      <alignment vertical="center" wrapText="1"/>
    </xf>
    <xf numFmtId="0" fontId="28" fillId="0" borderId="30" xfId="0" applyFont="1" applyBorder="1" applyAlignment="1">
      <alignment vertical="top" wrapText="1"/>
    </xf>
    <xf numFmtId="0" fontId="28" fillId="0" borderId="19" xfId="0" applyFont="1" applyBorder="1" applyAlignment="1">
      <alignment horizontal="left" vertical="center" wrapText="1"/>
    </xf>
    <xf numFmtId="0" fontId="28" fillId="0" borderId="19" xfId="0" applyFont="1" applyBorder="1" applyAlignment="1">
      <alignment vertical="center" wrapText="1"/>
    </xf>
    <xf numFmtId="0" fontId="61" fillId="0" borderId="60" xfId="0" applyFont="1" applyBorder="1" applyAlignment="1">
      <alignment horizontal="left" vertical="center" wrapText="1"/>
    </xf>
    <xf numFmtId="0" fontId="28" fillId="0" borderId="0" xfId="0" applyFont="1" applyAlignment="1">
      <alignment vertical="center" wrapText="1"/>
    </xf>
    <xf numFmtId="14" fontId="28" fillId="0" borderId="19" xfId="0" applyNumberFormat="1" applyFont="1" applyBorder="1" applyAlignment="1">
      <alignment vertical="center" wrapText="1"/>
    </xf>
    <xf numFmtId="169" fontId="32" fillId="0" borderId="19" xfId="0" applyNumberFormat="1" applyFont="1" applyBorder="1" applyAlignment="1">
      <alignment vertical="center" wrapText="1"/>
    </xf>
    <xf numFmtId="0" fontId="28" fillId="0" borderId="4" xfId="0" applyFont="1" applyBorder="1" applyAlignment="1">
      <alignment vertical="top" wrapText="1"/>
    </xf>
    <xf numFmtId="0" fontId="28" fillId="0" borderId="29" xfId="0" applyFont="1" applyBorder="1" applyAlignment="1">
      <alignment vertical="center" wrapText="1"/>
    </xf>
    <xf numFmtId="14" fontId="28" fillId="0" borderId="29" xfId="0" applyNumberFormat="1" applyFont="1" applyBorder="1" applyAlignment="1">
      <alignment vertical="center" wrapText="1"/>
    </xf>
    <xf numFmtId="169" fontId="32" fillId="0" borderId="29" xfId="0" applyNumberFormat="1" applyFont="1" applyBorder="1" applyAlignment="1">
      <alignment vertical="center" wrapText="1"/>
    </xf>
    <xf numFmtId="0" fontId="28" fillId="0" borderId="30" xfId="0" applyFont="1" applyBorder="1" applyAlignment="1">
      <alignment horizontal="left" vertical="center" wrapText="1"/>
    </xf>
    <xf numFmtId="0" fontId="32" fillId="0" borderId="30" xfId="0" applyFont="1" applyBorder="1" applyAlignment="1">
      <alignment vertical="center" wrapText="1"/>
    </xf>
    <xf numFmtId="0" fontId="10" fillId="0" borderId="19" xfId="0" applyFont="1" applyBorder="1" applyAlignment="1">
      <alignment vertical="center" wrapText="1"/>
    </xf>
    <xf numFmtId="0" fontId="10" fillId="0" borderId="3" xfId="0" applyFont="1" applyBorder="1" applyAlignment="1">
      <alignment vertical="center" wrapText="1"/>
    </xf>
    <xf numFmtId="0" fontId="10" fillId="0" borderId="4" xfId="0" applyFont="1" applyBorder="1" applyAlignment="1">
      <alignment vertical="center" wrapText="1"/>
    </xf>
    <xf numFmtId="0" fontId="61" fillId="31" borderId="8" xfId="0" applyFont="1" applyFill="1" applyBorder="1" applyAlignment="1">
      <alignment horizontal="right" vertical="center" wrapText="1"/>
    </xf>
    <xf numFmtId="0" fontId="61" fillId="31" borderId="3" xfId="0" applyFont="1" applyFill="1" applyBorder="1" applyAlignment="1">
      <alignment horizontal="right" vertical="center" wrapText="1"/>
    </xf>
    <xf numFmtId="0" fontId="0" fillId="31" borderId="3" xfId="0" applyFill="1" applyBorder="1"/>
    <xf numFmtId="9" fontId="12" fillId="31" borderId="3" xfId="0" applyNumberFormat="1" applyFont="1" applyFill="1" applyBorder="1" applyAlignment="1">
      <alignment horizontal="center" vertical="center" wrapText="1"/>
    </xf>
    <xf numFmtId="9" fontId="12" fillId="31" borderId="3" xfId="0" applyNumberFormat="1" applyFont="1" applyFill="1" applyBorder="1" applyAlignment="1">
      <alignment horizontal="center" vertical="top" wrapText="1"/>
    </xf>
    <xf numFmtId="0" fontId="0" fillId="31" borderId="0" xfId="0" applyFill="1" applyAlignment="1">
      <alignment horizontal="left" vertical="top"/>
    </xf>
    <xf numFmtId="0" fontId="9" fillId="37" borderId="3" xfId="0" applyFont="1" applyFill="1" applyBorder="1" applyAlignment="1">
      <alignment horizontal="left" vertical="center" wrapText="1"/>
    </xf>
    <xf numFmtId="0" fontId="2" fillId="31" borderId="3" xfId="0" applyFont="1" applyFill="1" applyBorder="1" applyAlignment="1">
      <alignment horizontal="left" vertical="top" wrapText="1"/>
    </xf>
    <xf numFmtId="0" fontId="9" fillId="37" borderId="3" xfId="0" applyFont="1" applyFill="1" applyBorder="1" applyAlignment="1">
      <alignment horizontal="left" vertical="top" wrapText="1"/>
    </xf>
    <xf numFmtId="0" fontId="15" fillId="14" borderId="3" xfId="0" applyFont="1" applyFill="1" applyBorder="1" applyAlignment="1">
      <alignment horizontal="center" vertical="center" wrapText="1"/>
    </xf>
    <xf numFmtId="0" fontId="10" fillId="37" borderId="3" xfId="0" applyFont="1" applyFill="1" applyBorder="1"/>
    <xf numFmtId="0" fontId="3" fillId="31" borderId="0" xfId="0" applyFont="1" applyFill="1" applyAlignment="1">
      <alignment wrapText="1"/>
    </xf>
    <xf numFmtId="0" fontId="3" fillId="31" borderId="0" xfId="0" applyFont="1" applyFill="1" applyAlignment="1">
      <alignment horizontal="center" wrapText="1"/>
    </xf>
    <xf numFmtId="0" fontId="15" fillId="31" borderId="0" xfId="0" applyFont="1" applyFill="1" applyAlignment="1">
      <alignment vertical="center" wrapText="1"/>
    </xf>
    <xf numFmtId="0" fontId="21" fillId="31" borderId="0" xfId="0" applyFont="1" applyFill="1" applyAlignment="1">
      <alignment vertical="center" wrapText="1"/>
    </xf>
    <xf numFmtId="0" fontId="12" fillId="31" borderId="0" xfId="0" applyFont="1" applyFill="1" applyAlignment="1">
      <alignment horizontal="left" vertical="top" wrapText="1"/>
    </xf>
    <xf numFmtId="0" fontId="15" fillId="31" borderId="0" xfId="0" applyFont="1" applyFill="1" applyAlignment="1">
      <alignment horizontal="center" wrapText="1"/>
    </xf>
    <xf numFmtId="0" fontId="0" fillId="31" borderId="9" xfId="0" applyFill="1" applyBorder="1"/>
    <xf numFmtId="0" fontId="9" fillId="37" borderId="3" xfId="0" applyFont="1" applyFill="1" applyBorder="1" applyAlignment="1">
      <alignment vertical="center" wrapText="1"/>
    </xf>
    <xf numFmtId="0" fontId="9" fillId="3" borderId="3"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3" borderId="3" xfId="0" applyFont="1" applyFill="1" applyBorder="1" applyAlignment="1">
      <alignment horizontal="left" vertical="top" wrapText="1"/>
    </xf>
    <xf numFmtId="0" fontId="3" fillId="3" borderId="3" xfId="0" applyFont="1" applyFill="1" applyBorder="1" applyAlignment="1">
      <alignment horizontal="center" vertical="center" wrapText="1"/>
    </xf>
    <xf numFmtId="0" fontId="22" fillId="37" borderId="3" xfId="0" applyFont="1" applyFill="1" applyBorder="1" applyAlignment="1">
      <alignment horizontal="center" vertical="center" wrapText="1"/>
    </xf>
    <xf numFmtId="0" fontId="26" fillId="37" borderId="3" xfId="0" applyFont="1" applyFill="1" applyBorder="1" applyAlignment="1">
      <alignment horizontal="center" vertical="center" wrapText="1"/>
    </xf>
    <xf numFmtId="0" fontId="21" fillId="37" borderId="3" xfId="0" applyFont="1" applyFill="1" applyBorder="1" applyAlignment="1">
      <alignment horizontal="center" vertical="center" wrapText="1"/>
    </xf>
    <xf numFmtId="0" fontId="75" fillId="0" borderId="0" xfId="0" applyFont="1"/>
    <xf numFmtId="0" fontId="15" fillId="31" borderId="3" xfId="0" applyFont="1" applyFill="1" applyBorder="1" applyAlignment="1">
      <alignment vertical="top" wrapText="1"/>
    </xf>
    <xf numFmtId="0" fontId="9" fillId="3" borderId="3" xfId="0" applyFont="1" applyFill="1" applyBorder="1" applyAlignment="1">
      <alignment horizontal="right" vertical="center" wrapText="1"/>
    </xf>
    <xf numFmtId="0" fontId="9" fillId="37" borderId="3" xfId="0" applyFont="1" applyFill="1" applyBorder="1" applyAlignment="1">
      <alignment horizontal="right" vertical="center" wrapText="1"/>
    </xf>
    <xf numFmtId="0" fontId="26" fillId="37" borderId="3" xfId="0" applyFont="1" applyFill="1" applyBorder="1" applyAlignment="1">
      <alignment horizontal="right" vertical="center" wrapText="1"/>
    </xf>
    <xf numFmtId="0" fontId="0" fillId="31" borderId="0" xfId="0" applyFill="1" applyAlignment="1">
      <alignment horizontal="right" vertical="center"/>
    </xf>
    <xf numFmtId="0" fontId="15" fillId="31" borderId="0" xfId="0" applyFont="1" applyFill="1" applyAlignment="1">
      <alignment horizontal="right" vertical="center" wrapText="1"/>
    </xf>
    <xf numFmtId="0" fontId="71" fillId="31" borderId="3" xfId="0" applyFont="1" applyFill="1" applyBorder="1" applyAlignment="1">
      <alignment horizontal="center" vertical="center" wrapText="1"/>
    </xf>
    <xf numFmtId="0" fontId="0" fillId="31" borderId="3" xfId="0" applyFill="1" applyBorder="1" applyAlignment="1">
      <alignment horizontal="center"/>
    </xf>
    <xf numFmtId="0" fontId="12" fillId="39" borderId="3" xfId="0" applyFont="1" applyFill="1" applyBorder="1" applyAlignment="1">
      <alignment horizontal="left" vertical="center" wrapText="1"/>
    </xf>
    <xf numFmtId="0" fontId="12" fillId="31" borderId="8" xfId="0" applyFont="1" applyFill="1" applyBorder="1" applyAlignment="1">
      <alignment horizontal="center" vertical="center" wrapText="1"/>
    </xf>
    <xf numFmtId="0" fontId="12" fillId="24" borderId="3" xfId="0" applyFont="1" applyFill="1" applyBorder="1" applyAlignment="1">
      <alignment horizontal="left" vertical="center" wrapText="1"/>
    </xf>
    <xf numFmtId="0" fontId="12" fillId="31" borderId="10" xfId="0" applyFont="1" applyFill="1" applyBorder="1" applyAlignment="1">
      <alignment horizontal="left" vertical="center" wrapText="1"/>
    </xf>
    <xf numFmtId="0" fontId="12" fillId="40" borderId="3" xfId="0" applyFont="1" applyFill="1" applyBorder="1" applyAlignment="1">
      <alignment horizontal="center" vertical="center" wrapText="1"/>
    </xf>
    <xf numFmtId="0" fontId="12" fillId="40" borderId="3" xfId="0" applyFont="1" applyFill="1" applyBorder="1" applyAlignment="1">
      <alignment horizontal="left" vertical="center" wrapText="1"/>
    </xf>
    <xf numFmtId="0" fontId="12" fillId="41" borderId="3" xfId="0" applyFont="1" applyFill="1" applyBorder="1" applyAlignment="1">
      <alignment horizontal="left" vertical="center" wrapText="1"/>
    </xf>
    <xf numFmtId="0" fontId="2" fillId="31" borderId="10" xfId="0" applyFont="1" applyFill="1" applyBorder="1" applyAlignment="1">
      <alignment horizontal="center" vertical="center" wrapText="1"/>
    </xf>
    <xf numFmtId="0" fontId="12" fillId="41" borderId="3" xfId="0" applyFont="1" applyFill="1" applyBorder="1" applyAlignment="1">
      <alignment horizontal="center" vertical="center" wrapText="1"/>
    </xf>
    <xf numFmtId="0" fontId="12" fillId="34" borderId="3" xfId="0" applyFont="1" applyFill="1" applyBorder="1" applyAlignment="1">
      <alignment horizontal="center" vertical="center" wrapText="1"/>
    </xf>
    <xf numFmtId="0" fontId="12" fillId="34" borderId="3" xfId="0" applyFont="1" applyFill="1" applyBorder="1" applyAlignment="1">
      <alignment horizontal="left" vertical="center" wrapText="1"/>
    </xf>
    <xf numFmtId="0" fontId="12" fillId="31" borderId="10" xfId="0" applyFont="1" applyFill="1" applyBorder="1" applyAlignment="1">
      <alignment horizontal="center" vertical="center" wrapText="1"/>
    </xf>
    <xf numFmtId="9" fontId="12" fillId="31" borderId="10" xfId="0" applyNumberFormat="1" applyFont="1" applyFill="1" applyBorder="1" applyAlignment="1">
      <alignment horizontal="center" vertical="center" wrapText="1"/>
    </xf>
    <xf numFmtId="0" fontId="2" fillId="31" borderId="10" xfId="0" applyFont="1" applyFill="1" applyBorder="1" applyAlignment="1">
      <alignment vertical="center" wrapText="1"/>
    </xf>
    <xf numFmtId="0" fontId="2" fillId="31" borderId="10" xfId="0" applyFont="1" applyFill="1" applyBorder="1" applyAlignment="1">
      <alignment horizontal="left" vertical="center" wrapText="1"/>
    </xf>
    <xf numFmtId="0" fontId="12" fillId="31" borderId="10" xfId="0" applyFont="1" applyFill="1" applyBorder="1" applyAlignment="1">
      <alignment vertical="center" wrapText="1"/>
    </xf>
    <xf numFmtId="0" fontId="12" fillId="31" borderId="50" xfId="0" applyFont="1" applyFill="1" applyBorder="1" applyAlignment="1">
      <alignment horizontal="center" vertical="center" wrapText="1"/>
    </xf>
    <xf numFmtId="0" fontId="2" fillId="31" borderId="29" xfId="0" applyFont="1" applyFill="1" applyBorder="1" applyAlignment="1">
      <alignment horizontal="center" vertical="center" wrapText="1"/>
    </xf>
    <xf numFmtId="0" fontId="2" fillId="31" borderId="8" xfId="0" applyFont="1" applyFill="1" applyBorder="1" applyAlignment="1">
      <alignment horizontal="center" vertical="center" wrapText="1"/>
    </xf>
    <xf numFmtId="0" fontId="2" fillId="31" borderId="29" xfId="0" applyFont="1" applyFill="1" applyBorder="1" applyAlignment="1">
      <alignment vertical="center" wrapText="1"/>
    </xf>
    <xf numFmtId="0" fontId="12" fillId="31" borderId="29" xfId="0" applyFont="1" applyFill="1" applyBorder="1" applyAlignment="1">
      <alignment vertical="center" wrapText="1"/>
    </xf>
    <xf numFmtId="0" fontId="26" fillId="37" borderId="10" xfId="0" applyFont="1" applyFill="1" applyBorder="1" applyAlignment="1">
      <alignment horizontal="center" vertical="center" wrapText="1"/>
    </xf>
    <xf numFmtId="0" fontId="2" fillId="31" borderId="29" xfId="0" applyFont="1" applyFill="1" applyBorder="1" applyAlignment="1">
      <alignment horizontal="left" vertical="center" wrapText="1"/>
    </xf>
    <xf numFmtId="0" fontId="12" fillId="31" borderId="5" xfId="0" applyFont="1" applyFill="1" applyBorder="1" applyAlignment="1">
      <alignment horizontal="center" vertical="center" wrapText="1"/>
    </xf>
    <xf numFmtId="0" fontId="2" fillId="31" borderId="5" xfId="0" applyFont="1" applyFill="1" applyBorder="1" applyAlignment="1">
      <alignment vertical="center" wrapText="1"/>
    </xf>
    <xf numFmtId="0" fontId="12" fillId="31" borderId="57" xfId="0" applyFont="1" applyFill="1" applyBorder="1" applyAlignment="1">
      <alignment vertical="center" wrapText="1"/>
    </xf>
    <xf numFmtId="0" fontId="2" fillId="31" borderId="5" xfId="0" applyFont="1" applyFill="1" applyBorder="1" applyAlignment="1">
      <alignment horizontal="center" vertical="center" wrapText="1"/>
    </xf>
    <xf numFmtId="0" fontId="2" fillId="31" borderId="57" xfId="0" applyFont="1" applyFill="1" applyBorder="1" applyAlignment="1">
      <alignment vertical="center" wrapText="1"/>
    </xf>
    <xf numFmtId="0" fontId="2" fillId="31" borderId="60" xfId="0" applyFont="1" applyFill="1" applyBorder="1" applyAlignment="1">
      <alignment vertical="center" wrapText="1"/>
    </xf>
    <xf numFmtId="0" fontId="2" fillId="31" borderId="50" xfId="0" applyFont="1" applyFill="1" applyBorder="1" applyAlignment="1">
      <alignment horizontal="center" vertical="center" wrapText="1"/>
    </xf>
    <xf numFmtId="0" fontId="2" fillId="31" borderId="50" xfId="0" applyFont="1" applyFill="1" applyBorder="1" applyAlignment="1">
      <alignment vertical="center" wrapText="1"/>
    </xf>
    <xf numFmtId="0" fontId="2" fillId="31" borderId="8" xfId="0" applyFont="1" applyFill="1" applyBorder="1" applyAlignment="1">
      <alignment vertical="center" wrapText="1"/>
    </xf>
    <xf numFmtId="0" fontId="2" fillId="31" borderId="58" xfId="0" applyFont="1" applyFill="1" applyBorder="1" applyAlignment="1">
      <alignment vertical="center" wrapText="1"/>
    </xf>
    <xf numFmtId="0" fontId="2" fillId="31" borderId="65" xfId="0" applyFont="1" applyFill="1" applyBorder="1" applyAlignment="1">
      <alignment vertical="center" wrapText="1"/>
    </xf>
    <xf numFmtId="171" fontId="61" fillId="31" borderId="3" xfId="0" applyNumberFormat="1" applyFont="1" applyFill="1" applyBorder="1" applyAlignment="1">
      <alignment horizontal="center" vertical="center" wrapText="1" shrinkToFit="1"/>
    </xf>
    <xf numFmtId="0" fontId="2" fillId="31" borderId="59" xfId="0" applyFont="1" applyFill="1" applyBorder="1" applyAlignment="1">
      <alignment horizontal="left" vertical="center" wrapText="1"/>
    </xf>
    <xf numFmtId="0" fontId="2" fillId="31" borderId="69" xfId="0" applyFont="1" applyFill="1" applyBorder="1" applyAlignment="1">
      <alignment vertical="center" wrapText="1"/>
    </xf>
    <xf numFmtId="0" fontId="24" fillId="31" borderId="5" xfId="0" applyFont="1" applyFill="1" applyBorder="1" applyAlignment="1">
      <alignment vertical="center"/>
    </xf>
    <xf numFmtId="0" fontId="2" fillId="31" borderId="7" xfId="0" applyFont="1" applyFill="1" applyBorder="1" applyAlignment="1">
      <alignment vertical="center" wrapText="1"/>
    </xf>
    <xf numFmtId="0" fontId="24" fillId="31" borderId="5" xfId="0" applyFont="1" applyFill="1" applyBorder="1" applyAlignment="1">
      <alignment horizontal="center" vertical="center"/>
    </xf>
    <xf numFmtId="0" fontId="0" fillId="31" borderId="0" xfId="0" applyFill="1" applyAlignment="1">
      <alignment vertical="center"/>
    </xf>
    <xf numFmtId="0" fontId="2" fillId="31" borderId="9" xfId="0" applyFont="1" applyFill="1" applyBorder="1" applyAlignment="1">
      <alignment vertical="center" wrapText="1"/>
    </xf>
    <xf numFmtId="0" fontId="2" fillId="31" borderId="30" xfId="0" applyFont="1" applyFill="1" applyBorder="1" applyAlignment="1">
      <alignment vertical="center" wrapText="1"/>
    </xf>
    <xf numFmtId="0" fontId="12" fillId="31" borderId="3" xfId="0" applyFont="1" applyFill="1" applyBorder="1" applyAlignment="1">
      <alignment horizontal="left" vertical="center" wrapText="1" indent="2"/>
    </xf>
    <xf numFmtId="0" fontId="12" fillId="31" borderId="8" xfId="0" applyFont="1" applyFill="1" applyBorder="1" applyAlignment="1">
      <alignment horizontal="left" vertical="center" wrapText="1" indent="2"/>
    </xf>
    <xf numFmtId="0" fontId="10" fillId="0" borderId="0" xfId="0" applyFont="1" applyAlignment="1">
      <alignment vertical="center"/>
    </xf>
    <xf numFmtId="0" fontId="2" fillId="4" borderId="0" xfId="0" applyFont="1" applyFill="1" applyAlignment="1">
      <alignment horizontal="center" vertical="center" wrapText="1"/>
    </xf>
    <xf numFmtId="0" fontId="15" fillId="4" borderId="0" xfId="0" applyFont="1" applyFill="1" applyAlignment="1">
      <alignment vertical="center"/>
    </xf>
    <xf numFmtId="0" fontId="12" fillId="24" borderId="3" xfId="0" applyFont="1" applyFill="1" applyBorder="1" applyAlignment="1">
      <alignment horizontal="left" vertical="center" wrapText="1" indent="2"/>
    </xf>
    <xf numFmtId="0" fontId="2" fillId="24" borderId="10" xfId="0" applyFont="1" applyFill="1" applyBorder="1" applyAlignment="1">
      <alignment horizontal="left" vertical="center" wrapText="1" indent="2"/>
    </xf>
    <xf numFmtId="0" fontId="12" fillId="24" borderId="10" xfId="0" applyFont="1" applyFill="1" applyBorder="1" applyAlignment="1">
      <alignment horizontal="left" vertical="center" wrapText="1" indent="2"/>
    </xf>
    <xf numFmtId="0" fontId="2" fillId="31" borderId="59" xfId="0" applyFont="1" applyFill="1" applyBorder="1" applyAlignment="1">
      <alignment vertical="center" wrapText="1"/>
    </xf>
    <xf numFmtId="0" fontId="2" fillId="31" borderId="20" xfId="0" applyFont="1" applyFill="1" applyBorder="1" applyAlignment="1">
      <alignment vertical="center" wrapText="1"/>
    </xf>
    <xf numFmtId="171" fontId="61" fillId="31" borderId="29" xfId="0" applyNumberFormat="1" applyFont="1" applyFill="1" applyBorder="1" applyAlignment="1">
      <alignment horizontal="center" vertical="center" wrapText="1" shrinkToFit="1"/>
    </xf>
    <xf numFmtId="0" fontId="1" fillId="3" borderId="0" xfId="0" applyFont="1" applyFill="1"/>
    <xf numFmtId="0" fontId="1" fillId="0" borderId="0" xfId="0" applyFont="1" applyAlignment="1">
      <alignment horizontal="center" vertical="center" wrapText="1"/>
    </xf>
    <xf numFmtId="0" fontId="1" fillId="4" borderId="0" xfId="0" applyFont="1" applyFill="1"/>
    <xf numFmtId="0" fontId="1" fillId="0" borderId="0" xfId="0" applyFont="1"/>
    <xf numFmtId="2" fontId="1" fillId="0" borderId="0" xfId="0" applyNumberFormat="1" applyFont="1"/>
    <xf numFmtId="0" fontId="1" fillId="35" borderId="62" xfId="0" applyFont="1" applyFill="1" applyBorder="1"/>
    <xf numFmtId="0" fontId="1" fillId="35" borderId="63" xfId="0" applyFont="1" applyFill="1" applyBorder="1"/>
    <xf numFmtId="0" fontId="1" fillId="9" borderId="0" xfId="0" applyFont="1" applyFill="1"/>
    <xf numFmtId="165" fontId="1" fillId="9" borderId="0" xfId="0" applyNumberFormat="1" applyFont="1" applyFill="1"/>
    <xf numFmtId="0" fontId="1" fillId="36" borderId="62" xfId="0" applyFont="1" applyFill="1" applyBorder="1"/>
    <xf numFmtId="0" fontId="1" fillId="36" borderId="63" xfId="0" applyFont="1" applyFill="1" applyBorder="1"/>
    <xf numFmtId="0" fontId="1" fillId="16" borderId="0" xfId="0" applyFont="1" applyFill="1"/>
    <xf numFmtId="165" fontId="1" fillId="16" borderId="0" xfId="0" applyNumberFormat="1" applyFont="1" applyFill="1"/>
    <xf numFmtId="10" fontId="1" fillId="16" borderId="0" xfId="0" applyNumberFormat="1" applyFont="1" applyFill="1"/>
    <xf numFmtId="0" fontId="1" fillId="17" borderId="0" xfId="0" applyFont="1" applyFill="1"/>
    <xf numFmtId="165" fontId="1" fillId="17" borderId="0" xfId="0" applyNumberFormat="1" applyFont="1" applyFill="1"/>
    <xf numFmtId="10" fontId="1" fillId="17" borderId="0" xfId="0" applyNumberFormat="1" applyFont="1" applyFill="1"/>
    <xf numFmtId="0" fontId="1" fillId="18" borderId="0" xfId="0" applyFont="1" applyFill="1"/>
    <xf numFmtId="165" fontId="1" fillId="18" borderId="0" xfId="0" applyNumberFormat="1" applyFont="1" applyFill="1"/>
    <xf numFmtId="10" fontId="1" fillId="18" borderId="0" xfId="0" applyNumberFormat="1" applyFont="1" applyFill="1"/>
    <xf numFmtId="9" fontId="1" fillId="18" borderId="0" xfId="0" applyNumberFormat="1" applyFont="1" applyFill="1"/>
    <xf numFmtId="10" fontId="1" fillId="9" borderId="0" xfId="0" applyNumberFormat="1" applyFont="1" applyFill="1"/>
    <xf numFmtId="1" fontId="1" fillId="18" borderId="0" xfId="0" applyNumberFormat="1" applyFont="1" applyFill="1"/>
    <xf numFmtId="166" fontId="1" fillId="18" borderId="0" xfId="0" applyNumberFormat="1" applyFont="1" applyFill="1"/>
    <xf numFmtId="1" fontId="1" fillId="9" borderId="0" xfId="0" applyNumberFormat="1" applyFont="1" applyFill="1"/>
    <xf numFmtId="165" fontId="1" fillId="0" borderId="0" xfId="0" applyNumberFormat="1" applyFont="1"/>
    <xf numFmtId="10" fontId="1" fillId="0" borderId="0" xfId="0" applyNumberFormat="1" applyFont="1"/>
    <xf numFmtId="0" fontId="1" fillId="31" borderId="0" xfId="0" applyFont="1" applyFill="1" applyAlignment="1">
      <alignment horizontal="center" vertical="center" wrapText="1"/>
    </xf>
    <xf numFmtId="0" fontId="1" fillId="31" borderId="0" xfId="0" applyFont="1" applyFill="1" applyAlignment="1">
      <alignment horizontal="left" vertical="top"/>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9" borderId="3" xfId="0" applyFont="1" applyFill="1" applyBorder="1" applyAlignment="1">
      <alignment horizontal="center"/>
    </xf>
    <xf numFmtId="0" fontId="1" fillId="9" borderId="3" xfId="0" applyFont="1" applyFill="1" applyBorder="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1" fillId="0" borderId="18" xfId="0" applyFont="1" applyBorder="1" applyAlignment="1">
      <alignment horizontal="center" vertical="center"/>
    </xf>
    <xf numFmtId="0" fontId="9" fillId="42" borderId="3" xfId="0" applyFont="1" applyFill="1" applyBorder="1" applyAlignment="1">
      <alignment horizontal="center" vertical="center" wrapText="1"/>
    </xf>
    <xf numFmtId="0" fontId="11" fillId="42" borderId="3" xfId="0" applyFont="1" applyFill="1" applyBorder="1" applyAlignment="1">
      <alignment horizontal="center" vertical="center" wrapText="1"/>
    </xf>
    <xf numFmtId="0" fontId="9" fillId="42" borderId="29" xfId="0" applyFont="1" applyFill="1" applyBorder="1" applyAlignment="1">
      <alignment horizontal="center" vertical="center" wrapText="1"/>
    </xf>
    <xf numFmtId="0" fontId="9" fillId="42" borderId="50" xfId="0" applyFont="1" applyFill="1" applyBorder="1" applyAlignment="1">
      <alignment horizontal="center" vertical="center" wrapText="1"/>
    </xf>
    <xf numFmtId="0" fontId="4" fillId="31" borderId="0" xfId="0" applyFont="1" applyFill="1" applyAlignment="1">
      <alignment horizontal="center" vertical="center" wrapText="1"/>
    </xf>
    <xf numFmtId="0" fontId="5" fillId="31" borderId="0" xfId="0" applyFont="1" applyFill="1" applyAlignment="1">
      <alignment horizontal="center" vertical="center" wrapText="1"/>
    </xf>
    <xf numFmtId="0" fontId="7" fillId="31" borderId="0" xfId="0" applyFont="1" applyFill="1" applyAlignment="1">
      <alignment horizontal="center" vertical="center" wrapText="1"/>
    </xf>
    <xf numFmtId="0" fontId="76" fillId="42" borderId="3" xfId="0" applyFont="1" applyFill="1" applyBorder="1" applyAlignment="1">
      <alignment horizontal="center" vertical="center" wrapText="1"/>
    </xf>
    <xf numFmtId="0" fontId="9" fillId="31" borderId="0" xfId="0" applyFont="1" applyFill="1" applyAlignment="1">
      <alignment horizontal="center" vertical="center" wrapText="1"/>
    </xf>
    <xf numFmtId="0" fontId="3" fillId="31" borderId="0" xfId="0" applyFont="1" applyFill="1" applyAlignment="1">
      <alignment horizontal="center" vertical="center" wrapText="1"/>
    </xf>
    <xf numFmtId="0" fontId="2" fillId="31" borderId="9" xfId="0" applyFont="1" applyFill="1" applyBorder="1" applyAlignment="1">
      <alignment horizontal="center" vertical="center" wrapText="1"/>
    </xf>
    <xf numFmtId="171" fontId="61" fillId="31" borderId="50" xfId="0" applyNumberFormat="1" applyFont="1" applyFill="1" applyBorder="1" applyAlignment="1">
      <alignment horizontal="center" vertical="center" wrapText="1" shrinkToFit="1"/>
    </xf>
    <xf numFmtId="0" fontId="12" fillId="31" borderId="8" xfId="0" applyFont="1" applyFill="1" applyBorder="1" applyAlignment="1">
      <alignment vertical="center" wrapText="1"/>
    </xf>
    <xf numFmtId="0" fontId="12" fillId="31" borderId="50" xfId="0" applyFont="1" applyFill="1" applyBorder="1" applyAlignment="1">
      <alignment vertical="center" wrapText="1"/>
    </xf>
    <xf numFmtId="0" fontId="2" fillId="31" borderId="70" xfId="0" applyFont="1" applyFill="1" applyBorder="1" applyAlignment="1">
      <alignment vertical="center" wrapText="1"/>
    </xf>
    <xf numFmtId="0" fontId="2" fillId="31" borderId="11" xfId="0" applyFont="1" applyFill="1" applyBorder="1" applyAlignment="1">
      <alignment vertical="center" wrapText="1"/>
    </xf>
    <xf numFmtId="171" fontId="61" fillId="31" borderId="0" xfId="0" applyNumberFormat="1" applyFont="1" applyFill="1" applyAlignment="1">
      <alignment horizontal="center" vertical="center" wrapText="1" shrinkToFit="1"/>
    </xf>
    <xf numFmtId="171" fontId="61" fillId="31" borderId="9" xfId="0" applyNumberFormat="1" applyFont="1" applyFill="1" applyBorder="1" applyAlignment="1">
      <alignment horizontal="center" vertical="center" wrapText="1" shrinkToFit="1"/>
    </xf>
    <xf numFmtId="0" fontId="2" fillId="31" borderId="61" xfId="0" applyFont="1" applyFill="1" applyBorder="1" applyAlignment="1">
      <alignment vertical="center" wrapText="1"/>
    </xf>
    <xf numFmtId="0" fontId="2" fillId="31" borderId="64" xfId="0" applyFont="1" applyFill="1" applyBorder="1" applyAlignment="1">
      <alignment vertical="center" wrapText="1"/>
    </xf>
    <xf numFmtId="0" fontId="78" fillId="31" borderId="5" xfId="0" applyFont="1" applyFill="1" applyBorder="1" applyAlignment="1">
      <alignment horizontal="center" vertical="center" wrapText="1"/>
    </xf>
    <xf numFmtId="0" fontId="2" fillId="31" borderId="50" xfId="0" applyFont="1" applyFill="1" applyBorder="1" applyAlignment="1">
      <alignment horizontal="left" vertical="center" wrapText="1"/>
    </xf>
    <xf numFmtId="0" fontId="24" fillId="31" borderId="5" xfId="0" applyFont="1" applyFill="1" applyBorder="1" applyAlignment="1">
      <alignment vertical="center" wrapText="1"/>
    </xf>
    <xf numFmtId="0" fontId="24" fillId="31" borderId="4" xfId="0" applyFont="1" applyFill="1" applyBorder="1" applyAlignment="1">
      <alignment horizontal="center" vertical="center"/>
    </xf>
    <xf numFmtId="0" fontId="12" fillId="31" borderId="4" xfId="0" applyFont="1" applyFill="1" applyBorder="1" applyAlignment="1">
      <alignment horizontal="center" vertical="center" wrapText="1"/>
    </xf>
    <xf numFmtId="0" fontId="0" fillId="31" borderId="3" xfId="0" applyFill="1" applyBorder="1" applyAlignment="1">
      <alignment wrapText="1"/>
    </xf>
    <xf numFmtId="0" fontId="78" fillId="31" borderId="5" xfId="0" applyFont="1" applyFill="1" applyBorder="1" applyAlignment="1">
      <alignment horizontal="left" vertical="center" wrapText="1"/>
    </xf>
    <xf numFmtId="0" fontId="12" fillId="31" borderId="50" xfId="0" applyFont="1" applyFill="1" applyBorder="1" applyAlignment="1">
      <alignment horizontal="left" vertical="center" wrapText="1"/>
    </xf>
    <xf numFmtId="0" fontId="79" fillId="31" borderId="50" xfId="2" applyFont="1" applyFill="1" applyBorder="1" applyAlignment="1">
      <alignment vertical="center" wrapText="1"/>
    </xf>
    <xf numFmtId="0" fontId="2" fillId="31" borderId="7" xfId="0" applyFont="1" applyFill="1" applyBorder="1" applyAlignment="1">
      <alignment horizontal="center" vertical="center" wrapText="1"/>
    </xf>
    <xf numFmtId="165" fontId="2" fillId="31" borderId="29" xfId="0" applyNumberFormat="1" applyFont="1" applyFill="1" applyBorder="1" applyAlignment="1">
      <alignment horizontal="center" vertical="center" wrapText="1"/>
    </xf>
    <xf numFmtId="0" fontId="2" fillId="31" borderId="5" xfId="0" applyFont="1" applyFill="1" applyBorder="1" applyAlignment="1">
      <alignment horizontal="left" vertical="center" wrapText="1"/>
    </xf>
    <xf numFmtId="0" fontId="2" fillId="31" borderId="18" xfId="0" applyFont="1" applyFill="1" applyBorder="1" applyAlignment="1">
      <alignment horizontal="center" vertical="center" wrapText="1"/>
    </xf>
    <xf numFmtId="0" fontId="2" fillId="31" borderId="19" xfId="0" applyFont="1" applyFill="1" applyBorder="1" applyAlignment="1">
      <alignment horizontal="center" vertical="center" wrapText="1"/>
    </xf>
    <xf numFmtId="0" fontId="2" fillId="31" borderId="30" xfId="0" applyFont="1" applyFill="1" applyBorder="1" applyAlignment="1">
      <alignment horizontal="center" vertical="center" wrapText="1"/>
    </xf>
    <xf numFmtId="0" fontId="2" fillId="31" borderId="18" xfId="0" applyFont="1" applyFill="1" applyBorder="1" applyAlignment="1">
      <alignment vertical="center" wrapText="1"/>
    </xf>
    <xf numFmtId="0" fontId="12" fillId="31" borderId="11" xfId="0" applyFont="1" applyFill="1" applyBorder="1" applyAlignment="1">
      <alignment horizontal="center" vertical="center" wrapText="1"/>
    </xf>
    <xf numFmtId="0" fontId="13" fillId="31" borderId="10" xfId="0" applyFont="1" applyFill="1" applyBorder="1" applyAlignment="1">
      <alignment vertical="center" wrapText="1"/>
    </xf>
    <xf numFmtId="0" fontId="78" fillId="31" borderId="58" xfId="0" applyFont="1" applyFill="1" applyBorder="1" applyAlignment="1">
      <alignment vertical="center" wrapText="1"/>
    </xf>
    <xf numFmtId="0" fontId="80" fillId="31" borderId="60" xfId="0" applyFont="1" applyFill="1" applyBorder="1" applyAlignment="1">
      <alignment vertical="center" wrapText="1"/>
    </xf>
    <xf numFmtId="171" fontId="12" fillId="0" borderId="10" xfId="0" applyNumberFormat="1" applyFont="1" applyBorder="1" applyAlignment="1">
      <alignment horizontal="center" vertical="center" wrapText="1" shrinkToFit="1"/>
    </xf>
    <xf numFmtId="0" fontId="78" fillId="31" borderId="74" xfId="0" applyFont="1" applyFill="1" applyBorder="1" applyAlignment="1">
      <alignment vertical="center" wrapText="1"/>
    </xf>
    <xf numFmtId="0" fontId="2" fillId="0" borderId="58" xfId="0" applyFont="1" applyBorder="1" applyAlignment="1">
      <alignment vertical="center" wrapText="1"/>
    </xf>
    <xf numFmtId="0" fontId="83" fillId="0" borderId="0" xfId="0" applyFont="1" applyAlignment="1">
      <alignment horizontal="center" vertical="center"/>
    </xf>
    <xf numFmtId="0" fontId="2" fillId="31" borderId="70" xfId="0" applyFont="1" applyFill="1" applyBorder="1" applyAlignment="1">
      <alignment horizontal="center" vertical="center" wrapText="1"/>
    </xf>
    <xf numFmtId="0" fontId="2" fillId="31" borderId="66" xfId="0" applyFont="1" applyFill="1" applyBorder="1" applyAlignment="1">
      <alignment horizontal="center" vertical="center" wrapText="1"/>
    </xf>
    <xf numFmtId="0" fontId="2" fillId="0" borderId="59" xfId="0" applyFont="1" applyBorder="1" applyAlignment="1">
      <alignment horizontal="left" vertical="center" wrapText="1"/>
    </xf>
    <xf numFmtId="0" fontId="2" fillId="0" borderId="57" xfId="0" applyFont="1" applyBorder="1" applyAlignment="1">
      <alignment vertical="center" wrapText="1"/>
    </xf>
    <xf numFmtId="171" fontId="12" fillId="0" borderId="3" xfId="0" applyNumberFormat="1" applyFont="1" applyBorder="1" applyAlignment="1">
      <alignment horizontal="center" vertical="center" wrapText="1" shrinkToFit="1"/>
    </xf>
    <xf numFmtId="0" fontId="2" fillId="0" borderId="65" xfId="0" applyFont="1" applyBorder="1" applyAlignment="1">
      <alignment vertical="center" wrapText="1"/>
    </xf>
    <xf numFmtId="0" fontId="2" fillId="0" borderId="74" xfId="0" applyFont="1" applyBorder="1" applyAlignment="1">
      <alignment horizontal="center" vertical="center" wrapText="1"/>
    </xf>
    <xf numFmtId="0" fontId="2" fillId="0" borderId="73" xfId="0" applyFont="1" applyBorder="1" applyAlignment="1">
      <alignment vertical="center" wrapText="1"/>
    </xf>
    <xf numFmtId="0" fontId="2" fillId="0" borderId="70" xfId="0" applyFont="1" applyBorder="1" applyAlignment="1">
      <alignment vertical="center" wrapText="1"/>
    </xf>
    <xf numFmtId="171" fontId="12" fillId="0" borderId="29" xfId="0" applyNumberFormat="1" applyFont="1" applyBorder="1" applyAlignment="1">
      <alignment horizontal="center" vertical="center" wrapText="1" shrinkToFit="1"/>
    </xf>
    <xf numFmtId="0" fontId="2" fillId="0" borderId="70" xfId="0" applyFont="1" applyBorder="1" applyAlignment="1">
      <alignment horizontal="center" vertical="center" wrapText="1"/>
    </xf>
    <xf numFmtId="0" fontId="81" fillId="0" borderId="0" xfId="0" applyFont="1" applyAlignment="1">
      <alignment vertical="center"/>
    </xf>
    <xf numFmtId="0" fontId="2" fillId="0" borderId="58" xfId="0" applyFont="1" applyBorder="1" applyAlignment="1">
      <alignment vertical="top" wrapText="1"/>
    </xf>
    <xf numFmtId="0" fontId="12" fillId="0" borderId="57" xfId="0" applyFont="1" applyBorder="1" applyAlignment="1">
      <alignment vertical="center" wrapText="1"/>
    </xf>
    <xf numFmtId="0" fontId="12" fillId="0" borderId="65" xfId="0" applyFont="1" applyBorder="1" applyAlignment="1">
      <alignment horizontal="center" vertical="center" wrapText="1"/>
    </xf>
    <xf numFmtId="171" fontId="12" fillId="0" borderId="66" xfId="0" applyNumberFormat="1" applyFont="1" applyBorder="1" applyAlignment="1">
      <alignment horizontal="center" vertical="center" wrapText="1" shrinkToFit="1"/>
    </xf>
    <xf numFmtId="0" fontId="12" fillId="0" borderId="29" xfId="0" applyFont="1" applyBorder="1" applyAlignment="1">
      <alignment vertical="center" wrapText="1"/>
    </xf>
    <xf numFmtId="0" fontId="2" fillId="0" borderId="60" xfId="0" applyFont="1" applyBorder="1" applyAlignment="1">
      <alignment vertical="center" wrapText="1"/>
    </xf>
    <xf numFmtId="0" fontId="2" fillId="0" borderId="57" xfId="0" applyFont="1" applyBorder="1" applyAlignment="1">
      <alignment horizontal="center" vertical="center" wrapText="1"/>
    </xf>
    <xf numFmtId="171" fontId="12" fillId="0" borderId="67" xfId="0" applyNumberFormat="1" applyFont="1" applyBorder="1" applyAlignment="1">
      <alignment horizontal="center" vertical="center" wrapText="1" shrinkToFit="1"/>
    </xf>
    <xf numFmtId="0" fontId="2" fillId="0" borderId="50" xfId="0" applyFont="1" applyBorder="1" applyAlignment="1">
      <alignment horizontal="center" vertical="center" wrapText="1"/>
    </xf>
    <xf numFmtId="0" fontId="12" fillId="0" borderId="10" xfId="0" applyFont="1" applyBorder="1" applyAlignment="1">
      <alignment vertical="center" wrapText="1"/>
    </xf>
    <xf numFmtId="0" fontId="83" fillId="31" borderId="0" xfId="0" applyFont="1" applyFill="1" applyAlignment="1">
      <alignment horizontal="center" vertical="center"/>
    </xf>
    <xf numFmtId="0" fontId="2" fillId="31" borderId="73" xfId="0" applyFont="1" applyFill="1" applyBorder="1" applyAlignment="1">
      <alignment vertical="center" wrapText="1"/>
    </xf>
    <xf numFmtId="0" fontId="12" fillId="31" borderId="19" xfId="0" applyFont="1" applyFill="1" applyBorder="1" applyAlignment="1">
      <alignment vertical="center" wrapText="1"/>
    </xf>
    <xf numFmtId="0" fontId="83" fillId="31" borderId="3" xfId="0" applyFont="1" applyFill="1" applyBorder="1" applyAlignment="1">
      <alignment horizontal="center" vertical="center"/>
    </xf>
    <xf numFmtId="0" fontId="2" fillId="31" borderId="61" xfId="0" applyFont="1" applyFill="1" applyBorder="1" applyAlignment="1">
      <alignment horizontal="left" vertical="center" wrapText="1"/>
    </xf>
    <xf numFmtId="0" fontId="0" fillId="31" borderId="10" xfId="0" applyFill="1" applyBorder="1" applyAlignment="1">
      <alignment vertical="center"/>
    </xf>
    <xf numFmtId="171" fontId="61" fillId="31" borderId="11" xfId="0" applyNumberFormat="1" applyFont="1" applyFill="1" applyBorder="1" applyAlignment="1">
      <alignment horizontal="center" vertical="center" wrapText="1" shrinkToFit="1"/>
    </xf>
    <xf numFmtId="0" fontId="0" fillId="31" borderId="3" xfId="0" applyFill="1" applyBorder="1" applyAlignment="1">
      <alignment horizontal="left" vertical="center" wrapText="1"/>
    </xf>
    <xf numFmtId="0" fontId="0" fillId="31" borderId="3" xfId="0" applyFill="1" applyBorder="1" applyAlignment="1">
      <alignment vertical="center"/>
    </xf>
    <xf numFmtId="0" fontId="0" fillId="31" borderId="10" xfId="0" applyFill="1" applyBorder="1" applyAlignment="1">
      <alignment horizontal="center" vertical="center"/>
    </xf>
    <xf numFmtId="0" fontId="0" fillId="31" borderId="10" xfId="0" applyFill="1" applyBorder="1" applyAlignment="1">
      <alignment horizontal="left" vertical="center" wrapText="1"/>
    </xf>
    <xf numFmtId="0" fontId="0" fillId="31" borderId="3" xfId="0" applyFill="1" applyBorder="1" applyAlignment="1">
      <alignment horizontal="center" vertical="center"/>
    </xf>
    <xf numFmtId="171" fontId="61" fillId="31" borderId="7" xfId="0" applyNumberFormat="1" applyFont="1" applyFill="1" applyBorder="1" applyAlignment="1">
      <alignment horizontal="center" vertical="center" wrapText="1" shrinkToFit="1"/>
    </xf>
    <xf numFmtId="0" fontId="2" fillId="31" borderId="68" xfId="0" applyFont="1" applyFill="1" applyBorder="1" applyAlignment="1">
      <alignment horizontal="left" vertical="center" wrapText="1"/>
    </xf>
    <xf numFmtId="171" fontId="61" fillId="31" borderId="10" xfId="0" applyNumberFormat="1" applyFont="1" applyFill="1" applyBorder="1" applyAlignment="1">
      <alignment horizontal="center" vertical="center" wrapText="1" shrinkToFit="1"/>
    </xf>
    <xf numFmtId="0" fontId="23" fillId="31" borderId="29" xfId="0" applyFont="1" applyFill="1" applyBorder="1" applyAlignment="1">
      <alignment horizontal="center" vertical="center"/>
    </xf>
    <xf numFmtId="0" fontId="12" fillId="0" borderId="50" xfId="0" applyFont="1" applyBorder="1" applyAlignment="1">
      <alignment horizontal="center" vertical="center" wrapText="1"/>
    </xf>
    <xf numFmtId="0" fontId="12" fillId="0" borderId="50" xfId="0" applyFont="1" applyBorder="1" applyAlignment="1">
      <alignment horizontal="center" vertical="top" wrapText="1"/>
    </xf>
    <xf numFmtId="0" fontId="12" fillId="0" borderId="6" xfId="0" applyFont="1" applyBorder="1" applyAlignment="1">
      <alignment horizontal="left" vertical="center" wrapText="1"/>
    </xf>
    <xf numFmtId="0" fontId="12" fillId="0" borderId="50" xfId="0" applyFont="1" applyBorder="1" applyAlignment="1">
      <alignment horizontal="left" vertical="center" wrapText="1"/>
    </xf>
    <xf numFmtId="0" fontId="12" fillId="0" borderId="10" xfId="0" applyFont="1" applyBorder="1" applyAlignment="1">
      <alignment horizontal="left" vertical="top" wrapText="1"/>
    </xf>
    <xf numFmtId="0" fontId="12" fillId="0" borderId="9" xfId="0" applyFont="1" applyBorder="1" applyAlignment="1">
      <alignment horizontal="center" vertical="top" wrapText="1"/>
    </xf>
    <xf numFmtId="0" fontId="9" fillId="5" borderId="30" xfId="0" applyFont="1" applyFill="1" applyBorder="1" applyAlignment="1">
      <alignment horizontal="center" vertical="center" wrapText="1"/>
    </xf>
    <xf numFmtId="0" fontId="15" fillId="4" borderId="30" xfId="0" applyFont="1" applyFill="1" applyBorder="1" applyAlignment="1">
      <alignment horizontal="center" wrapText="1"/>
    </xf>
    <xf numFmtId="0" fontId="15" fillId="4" borderId="30"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2" fillId="0" borderId="50" xfId="0" applyFont="1" applyBorder="1" applyAlignment="1">
      <alignment horizontal="left" vertical="top" wrapText="1"/>
    </xf>
    <xf numFmtId="0" fontId="35" fillId="4" borderId="26" xfId="0" applyFont="1" applyFill="1" applyBorder="1" applyAlignment="1">
      <alignment horizontal="center" vertical="center" wrapText="1"/>
    </xf>
    <xf numFmtId="0" fontId="7" fillId="21" borderId="0" xfId="0" applyFont="1" applyFill="1" applyAlignment="1">
      <alignment horizontal="center" vertical="center"/>
    </xf>
    <xf numFmtId="0" fontId="35" fillId="4" borderId="21" xfId="0" applyFont="1" applyFill="1" applyBorder="1" applyAlignment="1">
      <alignment horizontal="center" vertical="center" wrapText="1"/>
    </xf>
    <xf numFmtId="0" fontId="35" fillId="4" borderId="24" xfId="0" applyFont="1" applyFill="1" applyBorder="1" applyAlignment="1">
      <alignment horizontal="center" vertical="center" wrapText="1"/>
    </xf>
    <xf numFmtId="0" fontId="2" fillId="3" borderId="0" xfId="0" applyFont="1" applyFill="1" applyAlignment="1">
      <alignment horizontal="center" vertical="center" wrapText="1"/>
    </xf>
    <xf numFmtId="0" fontId="6" fillId="2" borderId="0" xfId="0" applyFont="1" applyFill="1" applyAlignment="1">
      <alignment horizontal="center" vertical="center" wrapText="1"/>
    </xf>
    <xf numFmtId="0" fontId="15" fillId="14" borderId="30" xfId="0" applyFont="1" applyFill="1" applyBorder="1" applyAlignment="1">
      <alignment horizontal="center" wrapText="1"/>
    </xf>
    <xf numFmtId="0" fontId="15" fillId="14" borderId="30" xfId="0" applyFont="1" applyFill="1" applyBorder="1" applyAlignment="1">
      <alignment horizontal="center" vertical="center" wrapText="1"/>
    </xf>
    <xf numFmtId="0" fontId="15" fillId="14" borderId="4" xfId="0" applyFont="1" applyFill="1" applyBorder="1" applyAlignment="1">
      <alignment horizontal="center" vertical="center" wrapText="1"/>
    </xf>
    <xf numFmtId="0" fontId="26" fillId="37" borderId="3" xfId="0" applyFont="1" applyFill="1" applyBorder="1" applyAlignment="1">
      <alignment horizontal="center" vertical="center" wrapText="1"/>
    </xf>
    <xf numFmtId="0" fontId="15" fillId="14" borderId="3" xfId="0" applyFont="1" applyFill="1" applyBorder="1" applyAlignment="1">
      <alignment horizontal="center" wrapText="1"/>
    </xf>
    <xf numFmtId="0" fontId="15" fillId="31" borderId="3" xfId="0" applyFont="1" applyFill="1" applyBorder="1" applyAlignment="1">
      <alignment horizontal="center" wrapText="1"/>
    </xf>
    <xf numFmtId="0" fontId="0" fillId="0" borderId="3" xfId="0" applyBorder="1" applyAlignment="1">
      <alignment horizontal="center"/>
    </xf>
    <xf numFmtId="0" fontId="12" fillId="31" borderId="3" xfId="0" applyFont="1" applyFill="1" applyBorder="1" applyAlignment="1">
      <alignment horizontal="left" vertical="center" wrapText="1"/>
    </xf>
    <xf numFmtId="0" fontId="0" fillId="31" borderId="3" xfId="0" applyFill="1" applyBorder="1" applyAlignment="1">
      <alignment horizontal="center"/>
    </xf>
    <xf numFmtId="0" fontId="15" fillId="14" borderId="3" xfId="0" applyFont="1" applyFill="1" applyBorder="1" applyAlignment="1">
      <alignment horizontal="center" vertical="center" wrapText="1"/>
    </xf>
    <xf numFmtId="0" fontId="10" fillId="0" borderId="3" xfId="0" applyFont="1" applyBorder="1" applyAlignment="1">
      <alignment vertical="center"/>
    </xf>
    <xf numFmtId="0" fontId="2" fillId="38" borderId="3" xfId="0" applyFont="1" applyFill="1" applyBorder="1" applyAlignment="1">
      <alignment horizontal="center" wrapText="1"/>
    </xf>
    <xf numFmtId="0" fontId="15" fillId="14" borderId="3" xfId="0" applyFont="1" applyFill="1" applyBorder="1" applyAlignment="1">
      <alignment horizontal="center" vertical="center"/>
    </xf>
    <xf numFmtId="0" fontId="0" fillId="37" borderId="10" xfId="0" applyFill="1" applyBorder="1" applyAlignment="1">
      <alignment horizontal="center"/>
    </xf>
    <xf numFmtId="0" fontId="0" fillId="37" borderId="50" xfId="0" applyFill="1" applyBorder="1" applyAlignment="1">
      <alignment horizontal="center"/>
    </xf>
    <xf numFmtId="0" fontId="0" fillId="37" borderId="29" xfId="0" applyFill="1" applyBorder="1" applyAlignment="1">
      <alignment horizontal="center"/>
    </xf>
    <xf numFmtId="0" fontId="6" fillId="37" borderId="3" xfId="0" applyFont="1" applyFill="1" applyBorder="1" applyAlignment="1">
      <alignment horizontal="center" vertical="center" wrapText="1"/>
    </xf>
    <xf numFmtId="0" fontId="6" fillId="37" borderId="3" xfId="0" applyFont="1" applyFill="1" applyBorder="1" applyAlignment="1">
      <alignment horizontal="right" vertical="center" wrapText="1"/>
    </xf>
    <xf numFmtId="0" fontId="9" fillId="37" borderId="3" xfId="0" applyFont="1" applyFill="1" applyBorder="1" applyAlignment="1">
      <alignment horizontal="left" vertical="center" wrapText="1"/>
    </xf>
    <xf numFmtId="0" fontId="9" fillId="37" borderId="3" xfId="0" applyFont="1" applyFill="1" applyBorder="1" applyAlignment="1">
      <alignment horizontal="center" vertical="center" wrapText="1"/>
    </xf>
    <xf numFmtId="0" fontId="0" fillId="31" borderId="8" xfId="0" applyFill="1" applyBorder="1" applyAlignment="1">
      <alignment horizontal="center"/>
    </xf>
    <xf numFmtId="0" fontId="0" fillId="31" borderId="7" xfId="0" applyFill="1" applyBorder="1" applyAlignment="1">
      <alignment horizontal="center"/>
    </xf>
    <xf numFmtId="0" fontId="15" fillId="4" borderId="8" xfId="0" applyFont="1" applyFill="1" applyBorder="1" applyAlignment="1">
      <alignment horizontal="center" vertical="center" wrapText="1"/>
    </xf>
    <xf numFmtId="1" fontId="9" fillId="5" borderId="30" xfId="0" applyNumberFormat="1" applyFont="1" applyFill="1" applyBorder="1" applyAlignment="1">
      <alignment horizontal="center" vertical="center" wrapText="1"/>
    </xf>
    <xf numFmtId="0" fontId="2" fillId="0" borderId="10" xfId="0" applyFont="1" applyBorder="1" applyAlignment="1">
      <alignment horizontal="center" vertical="center" wrapText="1"/>
    </xf>
    <xf numFmtId="0" fontId="69" fillId="0" borderId="4" xfId="0" applyFont="1" applyBorder="1" applyAlignment="1">
      <alignment horizontal="center" vertical="center"/>
    </xf>
    <xf numFmtId="0" fontId="28" fillId="0" borderId="8"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51" xfId="0" applyFont="1" applyBorder="1" applyAlignment="1">
      <alignment horizontal="center" vertical="center" wrapText="1"/>
    </xf>
    <xf numFmtId="0" fontId="12" fillId="4" borderId="29" xfId="0" applyFont="1" applyFill="1" applyBorder="1" applyAlignment="1">
      <alignment horizontal="left" vertical="center" wrapText="1"/>
    </xf>
    <xf numFmtId="0" fontId="72" fillId="0" borderId="3" xfId="0" applyFont="1" applyBorder="1" applyAlignment="1">
      <alignment horizontal="left" vertical="center" wrapText="1"/>
    </xf>
    <xf numFmtId="0" fontId="12" fillId="4" borderId="3" xfId="0" applyFont="1" applyFill="1" applyBorder="1" applyAlignment="1">
      <alignment horizontal="left" vertical="center" wrapText="1"/>
    </xf>
    <xf numFmtId="0" fontId="2" fillId="31" borderId="10" xfId="0" applyFont="1" applyFill="1" applyBorder="1" applyAlignment="1">
      <alignment horizontal="left" vertical="center" wrapText="1"/>
    </xf>
    <xf numFmtId="0" fontId="2" fillId="31" borderId="50" xfId="0" applyFont="1" applyFill="1" applyBorder="1" applyAlignment="1">
      <alignment horizontal="left" vertical="center" wrapText="1"/>
    </xf>
    <xf numFmtId="0" fontId="2" fillId="31" borderId="29" xfId="0" applyFont="1" applyFill="1" applyBorder="1" applyAlignment="1">
      <alignment horizontal="left" vertical="center" wrapText="1"/>
    </xf>
    <xf numFmtId="0" fontId="76" fillId="42" borderId="19" xfId="0" applyFont="1" applyFill="1" applyBorder="1" applyAlignment="1">
      <alignment horizontal="center" vertical="center" wrapText="1"/>
    </xf>
    <xf numFmtId="0" fontId="76" fillId="42" borderId="0" xfId="0" applyFont="1" applyFill="1" applyAlignment="1">
      <alignment horizontal="center" vertical="center" wrapText="1"/>
    </xf>
    <xf numFmtId="0" fontId="12" fillId="31" borderId="10" xfId="0" applyFont="1" applyFill="1" applyBorder="1" applyAlignment="1">
      <alignment horizontal="left" vertical="center" wrapText="1"/>
    </xf>
    <xf numFmtId="0" fontId="83" fillId="31" borderId="71" xfId="0" applyFont="1" applyFill="1" applyBorder="1" applyAlignment="1">
      <alignment horizontal="left" vertical="center" wrapText="1"/>
    </xf>
    <xf numFmtId="0" fontId="2" fillId="31" borderId="72" xfId="0" applyFont="1" applyFill="1" applyBorder="1" applyAlignment="1">
      <alignment horizontal="left" vertical="center" wrapText="1"/>
    </xf>
    <xf numFmtId="0" fontId="83" fillId="31" borderId="10" xfId="0" applyFont="1" applyFill="1" applyBorder="1" applyAlignment="1">
      <alignment horizontal="left" vertical="center" wrapText="1"/>
    </xf>
    <xf numFmtId="0" fontId="77" fillId="31" borderId="0" xfId="0" applyFont="1" applyFill="1" applyAlignment="1">
      <alignment horizontal="center" vertical="center" wrapText="1"/>
    </xf>
    <xf numFmtId="0" fontId="76" fillId="42" borderId="3" xfId="0" applyFont="1" applyFill="1" applyBorder="1" applyAlignment="1">
      <alignment horizontal="center" vertical="center" wrapText="1"/>
    </xf>
    <xf numFmtId="0" fontId="9" fillId="42" borderId="3" xfId="0" applyFont="1" applyFill="1" applyBorder="1" applyAlignment="1">
      <alignment horizontal="center" vertical="center" wrapText="1"/>
    </xf>
    <xf numFmtId="0" fontId="10" fillId="42" borderId="3" xfId="0" applyFont="1" applyFill="1" applyBorder="1" applyAlignment="1">
      <alignment vertical="center"/>
    </xf>
    <xf numFmtId="0" fontId="10" fillId="4" borderId="4" xfId="0" applyFont="1" applyFill="1" applyBorder="1" applyAlignment="1"/>
    <xf numFmtId="0" fontId="10" fillId="4" borderId="5" xfId="0" applyFont="1" applyFill="1" applyBorder="1" applyAlignment="1"/>
    <xf numFmtId="0" fontId="10" fillId="0" borderId="6" xfId="0" applyFont="1" applyBorder="1" applyAlignment="1"/>
    <xf numFmtId="0" fontId="10" fillId="0" borderId="50" xfId="0" applyFont="1" applyBorder="1" applyAlignment="1"/>
    <xf numFmtId="0" fontId="10" fillId="0" borderId="29" xfId="0" applyFont="1" applyBorder="1" applyAlignment="1"/>
    <xf numFmtId="0" fontId="10" fillId="0" borderId="9" xfId="0" applyFont="1" applyBorder="1" applyAlignment="1"/>
    <xf numFmtId="0" fontId="10" fillId="0" borderId="5" xfId="0" applyFont="1" applyBorder="1" applyAlignment="1"/>
    <xf numFmtId="0" fontId="10" fillId="0" borderId="28" xfId="0" applyFont="1" applyBorder="1" applyAlignment="1"/>
    <xf numFmtId="0" fontId="10" fillId="0" borderId="13" xfId="0" applyFont="1" applyBorder="1" applyAlignment="1"/>
    <xf numFmtId="0" fontId="10" fillId="0" borderId="14" xfId="0" applyFont="1" applyBorder="1" applyAlignment="1"/>
    <xf numFmtId="0" fontId="10" fillId="0" borderId="4" xfId="0" applyFont="1" applyBorder="1" applyAlignment="1"/>
    <xf numFmtId="0" fontId="0" fillId="0" borderId="0" xfId="0" applyAlignment="1"/>
    <xf numFmtId="0" fontId="10" fillId="0" borderId="22" xfId="0" applyFont="1" applyBorder="1" applyAlignment="1"/>
    <xf numFmtId="0" fontId="10" fillId="0" borderId="23" xfId="0" applyFont="1" applyBorder="1" applyAlignment="1"/>
    <xf numFmtId="0" fontId="10" fillId="0" borderId="24" xfId="0" applyFont="1" applyBorder="1" applyAlignment="1"/>
    <xf numFmtId="0" fontId="10" fillId="0" borderId="25" xfId="0" applyFont="1" applyBorder="1" applyAlignment="1"/>
    <xf numFmtId="0" fontId="10" fillId="37" borderId="3" xfId="0" applyFont="1" applyFill="1" applyBorder="1" applyAlignment="1"/>
    <xf numFmtId="0" fontId="10" fillId="0" borderId="3" xfId="0" applyFont="1" applyBorder="1" applyAlignment="1"/>
    <xf numFmtId="0" fontId="10" fillId="0" borderId="7" xfId="0" applyFont="1" applyBorder="1" applyAlignment="1"/>
    <xf numFmtId="0" fontId="10" fillId="0" borderId="20" xfId="0" applyFont="1" applyBorder="1" applyAlignment="1"/>
    <xf numFmtId="0" fontId="10" fillId="0" borderId="52" xfId="0" applyFont="1" applyBorder="1" applyAlignment="1"/>
  </cellXfs>
  <cellStyles count="9">
    <cellStyle name="Currency" xfId="8" xr:uid="{4AEDB32F-5455-46F9-BB8B-74C49E4D58EA}"/>
    <cellStyle name="Hipervínculo 2" xfId="6" xr:uid="{3ADEC5C7-CE61-45D9-9D33-3903A8A9D425}"/>
    <cellStyle name="Hyperlink" xfId="2" xr:uid="{00000000-000B-0000-0000-000008000000}"/>
    <cellStyle name="Millares 2" xfId="5" xr:uid="{700298EA-8E2C-47B3-8E7F-4E5668C2A360}"/>
    <cellStyle name="Normal" xfId="0" builtinId="0"/>
    <cellStyle name="Normal 2" xfId="7" xr:uid="{A2FD4736-8423-4F3D-A178-1783A3B029C3}"/>
    <cellStyle name="Normal 3" xfId="1" xr:uid="{03F909CB-2341-40DF-8696-34E68E215D7C}"/>
    <cellStyle name="Normal 4" xfId="3" xr:uid="{48349D3C-9ED5-4E9D-BA1E-3EB29F8F73DA}"/>
    <cellStyle name="Porcentaje 2" xfId="4" xr:uid="{2ADE0EFE-B53B-4BAA-84CC-0B15312A5761}"/>
  </cellStyles>
  <dxfs count="33">
    <dxf>
      <font>
        <b val="0"/>
        <i val="0"/>
        <strike val="0"/>
        <condense val="0"/>
        <extend val="0"/>
        <outline val="0"/>
        <shadow val="0"/>
        <u val="none"/>
        <vertAlign val="baseline"/>
        <sz val="11"/>
        <color theme="1"/>
        <name val="Calibri"/>
        <scheme val="minor"/>
      </font>
      <numFmt numFmtId="0" formatCode="General"/>
    </dxf>
    <dxf>
      <font>
        <b val="0"/>
        <i val="0"/>
        <strike val="0"/>
        <condense val="0"/>
        <extend val="0"/>
        <outline val="0"/>
        <shadow val="0"/>
        <u val="none"/>
        <vertAlign val="baseline"/>
        <sz val="11"/>
        <color theme="1"/>
        <name val="Calibri"/>
        <scheme val="minor"/>
      </font>
      <numFmt numFmtId="0" formatCode="General"/>
    </dxf>
    <dxf>
      <font>
        <b val="0"/>
        <i val="0"/>
        <strike val="0"/>
        <condense val="0"/>
        <extend val="0"/>
        <outline val="0"/>
        <shadow val="0"/>
        <u val="none"/>
        <vertAlign val="baseline"/>
        <sz val="11"/>
        <color theme="1"/>
        <name val="Calibri"/>
        <scheme val="minor"/>
      </font>
      <numFmt numFmtId="14" formatCode="0.00%"/>
    </dxf>
    <dxf>
      <numFmt numFmtId="13" formatCode="0%"/>
    </dxf>
    <dxf>
      <font>
        <b val="0"/>
        <i val="0"/>
        <strike val="0"/>
        <condense val="0"/>
        <extend val="0"/>
        <outline val="0"/>
        <shadow val="0"/>
        <u val="none"/>
        <vertAlign val="baseline"/>
        <sz val="11"/>
        <color theme="1"/>
        <name val="Calibri"/>
        <scheme val="minor"/>
      </font>
      <numFmt numFmtId="165" formatCode="0.0%"/>
    </dxf>
    <dxf>
      <font>
        <b val="0"/>
        <i val="0"/>
        <strike val="0"/>
        <condense val="0"/>
        <extend val="0"/>
        <outline val="0"/>
        <shadow val="0"/>
        <u val="none"/>
        <vertAlign val="baseline"/>
        <sz val="11"/>
        <color theme="1"/>
        <name val="Calibri"/>
        <scheme val="minor"/>
      </font>
      <numFmt numFmtId="165" formatCode="0.0%"/>
    </dxf>
    <dxf>
      <numFmt numFmtId="0" formatCode="General"/>
    </dxf>
    <dxf>
      <numFmt numFmtId="13" formatCode="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numFmt numFmtId="0" formatCode="General"/>
    </dxf>
    <dxf>
      <font>
        <b val="0"/>
        <i val="0"/>
        <strike val="0"/>
        <condense val="0"/>
        <extend val="0"/>
        <outline val="0"/>
        <shadow val="0"/>
        <u val="none"/>
        <vertAlign val="baseline"/>
        <sz val="11"/>
        <color theme="1"/>
        <name val="Calibri"/>
        <scheme val="minor"/>
      </font>
      <numFmt numFmtId="0" formatCode="General"/>
    </dxf>
    <dxf>
      <font>
        <b val="0"/>
        <i val="0"/>
        <strike val="0"/>
        <condense val="0"/>
        <extend val="0"/>
        <outline val="0"/>
        <shadow val="0"/>
        <u val="none"/>
        <vertAlign val="baseline"/>
        <sz val="11"/>
        <color theme="1"/>
        <name val="Calibri"/>
        <scheme val="minor"/>
      </font>
      <numFmt numFmtId="14" formatCode="0.00%"/>
    </dxf>
    <dxf>
      <numFmt numFmtId="13" formatCode="0%"/>
    </dxf>
    <dxf>
      <font>
        <b val="0"/>
        <i val="0"/>
        <strike val="0"/>
        <condense val="0"/>
        <extend val="0"/>
        <outline val="0"/>
        <shadow val="0"/>
        <u val="none"/>
        <vertAlign val="baseline"/>
        <sz val="11"/>
        <color theme="1"/>
        <name val="Calibri"/>
        <scheme val="minor"/>
      </font>
      <numFmt numFmtId="165" formatCode="0.0%"/>
    </dxf>
    <dxf>
      <font>
        <b val="0"/>
        <i val="0"/>
        <strike val="0"/>
        <condense val="0"/>
        <extend val="0"/>
        <outline val="0"/>
        <shadow val="0"/>
        <u val="none"/>
        <vertAlign val="baseline"/>
        <sz val="11"/>
        <color theme="1"/>
        <name val="Calibri"/>
        <scheme val="minor"/>
      </font>
      <numFmt numFmtId="165" formatCode="0.0%"/>
    </dxf>
    <dxf>
      <numFmt numFmtId="0" formatCode="General"/>
    </dxf>
    <dxf>
      <numFmt numFmtId="13" formatCode="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ill>
        <patternFill patternType="solid">
          <fgColor rgb="FFB7E1CD"/>
          <bgColor rgb="FFB7E1CD"/>
        </patternFill>
      </fill>
    </dxf>
  </dxfs>
  <tableStyles count="0" defaultTableStyle="TableStyleMedium2" defaultPivotStyle="PivotStyleLight16"/>
  <colors>
    <mruColors>
      <color rgb="FFFFFF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ocumenttasks/documenttask1.xml><?xml version="1.0" encoding="utf-8"?>
<Tasks xmlns="http://schemas.microsoft.com/office/tasks/2019/documenttasks">
  <Task id="{D9C7E507-60F2-4DCA-829B-CC6037F82CF1}">
    <Anchor>
      <Comment id="{D6A09524-39DD-4B63-B7F6-CD2A1021B3B3}"/>
    </Anchor>
    <History>
      <Event time="2023-10-05T15:52:05.64" id="{B8AC1553-C7C8-4C29-A84E-A3C7083A36AC}">
        <Attribution userId="S::lcparra@inm.gov.co::5ca4843b-9690-421e-ac67-341002f5a870" userName="Leidy Carolina Parra Silva" userProvider="AD"/>
        <Anchor>
          <Comment id="{D6A09524-39DD-4B63-B7F6-CD2A1021B3B3}"/>
        </Anchor>
        <Create/>
      </Event>
      <Event time="2023-10-05T15:52:05.64" id="{394E0311-B9BE-46DD-999A-28A6B43CE949}">
        <Attribution userId="S::lcparra@inm.gov.co::5ca4843b-9690-421e-ac67-341002f5a870" userName="Leidy Carolina Parra Silva" userProvider="AD"/>
        <Anchor>
          <Comment id="{D6A09524-39DD-4B63-B7F6-CD2A1021B3B3}"/>
        </Anchor>
        <Assign userId="S::wrbaron@inm.gov.co::f534bc01-61ed-4b7f-837e-b058243e0d96" userName="Wilson Roberto Baron Cortes" userProvider="AD"/>
      </Event>
      <Event time="2023-10-05T15:52:05.64" id="{54B93BF2-584B-4A55-942A-BC1B9D2DC890}">
        <Attribution userId="S::lcparra@inm.gov.co::5ca4843b-9690-421e-ac67-341002f5a870" userName="Leidy Carolina Parra Silva" userProvider="AD"/>
        <Anchor>
          <Comment id="{D6A09524-39DD-4B63-B7F6-CD2A1021B3B3}"/>
        </Anchor>
        <SetTitle title="@Wilson Roberto Baron Cortes @Michael Nicolas Vanoy Villamil."/>
      </Event>
      <Event time="2023-10-06T17:14:33.89" id="{9931CB1F-EFB7-46FC-A398-424DB975EE70}">
        <Attribution userId="S::wrbaron@inm.gov.co::f534bc01-61ed-4b7f-837e-b058243e0d96" userName="Wilson Roberto Baron Cortes" userProvider="AD"/>
        <Progress percentComplete="100"/>
      </Event>
    </History>
  </Task>
  <Task id="{3DFCB110-8FEA-4DE4-B101-32DABF6EE619}">
    <Anchor>
      <Comment id="{2983AC71-3C22-4D1B-BD62-82A4D722300A}"/>
    </Anchor>
    <History>
      <Event time="2023-10-09T16:46:49.48" id="{16042F54-5D69-4D9B-ACC4-9D8D8E7E9F9C}">
        <Attribution userId="S::lamaestre@inm.gov.co::e33ea75a-d6da-4c2b-a7ab-5486f75c9233" userName="Luis Angel Alberto Maestre Gutierrez" userProvider="AD"/>
        <Anchor>
          <Comment id="{2983AC71-3C22-4D1B-BD62-82A4D722300A}"/>
        </Anchor>
        <Create/>
      </Event>
      <Event time="2023-10-09T16:46:49.48" id="{0A81BFB1-43F8-4751-BF64-69795A522592}">
        <Attribution userId="S::lamaestre@inm.gov.co::e33ea75a-d6da-4c2b-a7ab-5486f75c9233" userName="Luis Angel Alberto Maestre Gutierrez" userProvider="AD"/>
        <Anchor>
          <Comment id="{2983AC71-3C22-4D1B-BD62-82A4D722300A}"/>
        </Anchor>
        <Assign userId="S::lkaeulegelo@inm.gov.co::668f6f55-720f-4667-b817-bafe35fd18e9" userName="Linda Karina Eulegelo Romero." userProvider="AD"/>
      </Event>
      <Event time="2023-10-09T16:46:49.48" id="{3619F0F8-EC09-4D6D-94BB-51640076C636}">
        <Attribution userId="S::lamaestre@inm.gov.co::e33ea75a-d6da-4c2b-a7ab-5486f75c9233" userName="Luis Angel Alberto Maestre Gutierrez" userProvider="AD"/>
        <Anchor>
          <Comment id="{2983AC71-3C22-4D1B-BD62-82A4D722300A}"/>
        </Anchor>
        <SetTitle title="@Linda Karina Eulegelo Romero. Por favor gestionar el reporte cualitativo de los meses de enero a septiembre"/>
      </Event>
    </History>
  </Task>
  <Task id="{F031C51D-4942-4191-975B-9A9D408430DB}">
    <Anchor>
      <Comment id="{02F8FE92-B089-4CF1-BA6D-FC6D9E3761FD}"/>
    </Anchor>
    <History>
      <Event time="2023-10-09T14:51:30.78" id="{BE358333-997C-497C-80F3-51C7B2707972}">
        <Attribution userId="S::lamaestre@inm.gov.co::e33ea75a-d6da-4c2b-a7ab-5486f75c9233" userName="Luis Angel Alberto Maestre Gutierrez" userProvider="AD"/>
        <Anchor>
          <Comment id="{02F8FE92-B089-4CF1-BA6D-FC6D9E3761FD}"/>
        </Anchor>
        <Create/>
      </Event>
      <Event time="2023-10-09T14:51:30.78" id="{CDA24805-985C-4E54-B659-B5C824287DC6}">
        <Attribution userId="S::lamaestre@inm.gov.co::e33ea75a-d6da-4c2b-a7ab-5486f75c9233" userName="Luis Angel Alberto Maestre Gutierrez" userProvider="AD"/>
        <Anchor>
          <Comment id="{02F8FE92-B089-4CF1-BA6D-FC6D9E3761FD}"/>
        </Anchor>
        <Assign userId="S::djromero@inm.gov.co::c394b6bc-d4f8-4182-ba88-8cec67726294" userName="Daniel Julian Romero García" userProvider="AD"/>
      </Event>
      <Event time="2023-10-09T14:51:30.78" id="{7CE68168-6991-4B8C-9665-A60D4A4A3D6D}">
        <Attribution userId="S::lamaestre@inm.gov.co::e33ea75a-d6da-4c2b-a7ab-5486f75c9233" userName="Luis Angel Alberto Maestre Gutierrez" userProvider="AD"/>
        <Anchor>
          <Comment id="{02F8FE92-B089-4CF1-BA6D-FC6D9E3761FD}"/>
        </Anchor>
        <SetTitle title="@Daniel Julian Romero García desde la OAP no se relaciona como evidencia del indicador, confirmar con cristancho"/>
      </Event>
    </History>
  </Task>
  <Task id="{82289621-36BE-4C81-98C4-363B2BDC0350}">
    <Anchor>
      <Comment id="{FF8D9601-DF3A-4D16-A769-4A03D0CFDC5B}"/>
    </Anchor>
    <History>
      <Event time="2023-10-04T16:12:35.81" id="{A9081229-E59C-4B2F-A2B7-67FB3BA2E275}">
        <Attribution userId="S::lamaestre@inm.gov.co::e33ea75a-d6da-4c2b-a7ab-5486f75c9233" userName="Luis Angel Alberto Maestre Gutierrez" userProvider="AD"/>
        <Anchor>
          <Comment id="{FF8D9601-DF3A-4D16-A769-4A03D0CFDC5B}"/>
        </Anchor>
        <Create/>
      </Event>
      <Event time="2023-10-04T16:12:35.81" id="{81D32D24-4210-4C60-AE36-CF8A43CEAFB2}">
        <Attribution userId="S::lamaestre@inm.gov.co::e33ea75a-d6da-4c2b-a7ab-5486f75c9233" userName="Luis Angel Alberto Maestre Gutierrez" userProvider="AD"/>
        <Anchor>
          <Comment id="{FF8D9601-DF3A-4D16-A769-4A03D0CFDC5B}"/>
        </Anchor>
        <Assign userId="S::lcparra@inm.gov.co::5ca4843b-9690-421e-ac67-341002f5a870" userName="Leidy Carolina Parra Silva" userProvider="AD"/>
      </Event>
      <Event time="2023-10-04T16:12:35.81" id="{6B80428C-D27F-421F-8672-B7A365F2738C}">
        <Attribution userId="S::lamaestre@inm.gov.co::e33ea75a-d6da-4c2b-a7ab-5486f75c9233" userName="Luis Angel Alberto Maestre Gutierrez" userProvider="AD"/>
        <Anchor>
          <Comment id="{FF8D9601-DF3A-4D16-A769-4A03D0CFDC5B}"/>
        </Anchor>
        <SetTitle title="@Leidy Carolina Parra Silva ajustar los avances de acuerdo con la descripción del indicador relacionando las actividades donde participe el INM."/>
      </Event>
      <Event time="2023-10-07T00:52:18.29" id="{4A1E95C1-0AE3-4422-8CE2-13E515892C97}">
        <Attribution userId="S::lcparra@inm.gov.co::5ca4843b-9690-421e-ac67-341002f5a870" userName="Leidy Carolina Parra Silva" userProvider="AD"/>
        <Progress percentComplete="100"/>
      </Event>
    </History>
  </Task>
  <Task id="{7D073C36-5C38-459B-BD37-13DEA0E210E2}">
    <Anchor>
      <Comment id="{F50083CE-6AEA-47A0-92C3-96F1A31E6142}"/>
    </Anchor>
    <History>
      <Event time="2023-10-04T16:01:58.37" id="{2E2B2920-3B2D-424E-82D5-3A1FBE781035}">
        <Attribution userId="S::lamaestre@inm.gov.co::e33ea75a-d6da-4c2b-a7ab-5486f75c9233" userName="Luis Angel Alberto Maestre Gutierrez" userProvider="AD"/>
        <Anchor>
          <Comment id="{F50083CE-6AEA-47A0-92C3-96F1A31E6142}"/>
        </Anchor>
        <Create/>
      </Event>
      <Event time="2023-10-04T16:01:58.37" id="{94212D51-D0C1-46D2-9BB3-243010BEFED4}">
        <Attribution userId="S::lamaestre@inm.gov.co::e33ea75a-d6da-4c2b-a7ab-5486f75c9233" userName="Luis Angel Alberto Maestre Gutierrez" userProvider="AD"/>
        <Anchor>
          <Comment id="{F50083CE-6AEA-47A0-92C3-96F1A31E6142}"/>
        </Anchor>
        <Assign userId="S::lamaestre@inm.gov.co::e33ea75a-d6da-4c2b-a7ab-5486f75c9233" userName="Luis Angel Alberto Maestre Gutierrez" userProvider="AD"/>
      </Event>
      <Event time="2023-10-04T16:01:58.37" id="{02F161A2-23A8-4F2F-A065-0B3463678414}">
        <Attribution userId="S::lamaestre@inm.gov.co::e33ea75a-d6da-4c2b-a7ab-5486f75c9233" userName="Luis Angel Alberto Maestre Gutierrez" userProvider="AD"/>
        <Anchor>
          <Comment id="{F50083CE-6AEA-47A0-92C3-96F1A31E6142}"/>
        </Anchor>
        <SetTitle title="@Luis Angel Alberto Maestre Gutierrez @Daniel Julian Romero García enviar correo a los procesos responsables."/>
      </Event>
    </History>
  </Task>
  <Task id="{EC830A4B-33D1-4212-AF9C-620FDCC86B0A}">
    <Anchor>
      <Comment id="{31720C79-DEDF-47D1-A895-803D75CA81AA}"/>
    </Anchor>
    <History>
      <Event time="2023-10-12T04:23:45.05" id="{5FB6D13E-4751-4594-A65A-8EA21FB5C2E5}">
        <Attribution userId="S::lkaeulegelo@inm.gov.co::668f6f55-720f-4667-b817-bafe35fd18e9" userName="Linda Karina Eulegelo Romero." userProvider="AD"/>
        <Anchor>
          <Comment id="{31720C79-DEDF-47D1-A895-803D75CA81AA}"/>
        </Anchor>
        <Create/>
      </Event>
      <Event time="2023-10-12T04:23:45.05" id="{544A5DB9-34F9-4463-AFBB-ACC4427073CD}">
        <Attribution userId="S::lkaeulegelo@inm.gov.co::668f6f55-720f-4667-b817-bafe35fd18e9" userName="Linda Karina Eulegelo Romero." userProvider="AD"/>
        <Anchor>
          <Comment id="{31720C79-DEDF-47D1-A895-803D75CA81AA}"/>
        </Anchor>
        <Assign userId="S::lamaestre@inm.gov.co::e33ea75a-d6da-4c2b-a7ab-5486f75c9233" userName="Luis Angel Alberto Maestre Gutierrez" userProvider="AD"/>
      </Event>
      <Event time="2023-10-12T04:23:45.05" id="{7695C704-1935-45A8-886D-45B45055A85A}">
        <Attribution userId="S::lkaeulegelo@inm.gov.co::668f6f55-720f-4667-b817-bafe35fd18e9" userName="Linda Karina Eulegelo Romero." userProvider="AD"/>
        <Anchor>
          <Comment id="{31720C79-DEDF-47D1-A895-803D75CA81AA}"/>
        </Anchor>
        <SetTitle title="@Luis Angel Alberto Maestre Gutierrez por favor verificar ya que la meta es una (1) iniciativa al año no en cada trimestre."/>
      </Event>
    </History>
  </Task>
  <Task id="{82D83A61-9739-42A5-B408-824004658C52}">
    <Anchor>
      <Comment id="{A208393A-F334-413F-8D8F-61CE627658DD}"/>
    </Anchor>
    <History>
      <Event time="2023-10-09T20:21:08.78" id="{C0920AE7-2EC4-4080-8947-6408A7047198}">
        <Attribution userId="S::lfhernandez@inm.gov.co::25d2b13d-acfe-41c2-8b65-426cf47f334e" userName="Luis Felipe Hernandez Zambrano" userProvider="AD"/>
        <Anchor>
          <Comment id="{A208393A-F334-413F-8D8F-61CE627658DD}"/>
        </Anchor>
        <Create/>
      </Event>
      <Event time="2023-10-09T20:21:08.78" id="{BC6908DB-3B43-4F32-A99C-EF63EBFF5144}">
        <Attribution userId="S::lfhernandez@inm.gov.co::25d2b13d-acfe-41c2-8b65-426cf47f334e" userName="Luis Felipe Hernandez Zambrano" userProvider="AD"/>
        <Anchor>
          <Comment id="{A208393A-F334-413F-8D8F-61CE627658DD}"/>
        </Anchor>
        <Assign userId="S::lcparra@inm.gov.co::5ca4843b-9690-421e-ac67-341002f5a870" userName="Leidy Carolina Parra Silva" userProvider="AD"/>
      </Event>
      <Event time="2023-10-09T20:21:08.78" id="{33F475B5-9626-4BBC-8B9D-7A987C7E9D14}">
        <Attribution userId="S::lfhernandez@inm.gov.co::25d2b13d-acfe-41c2-8b65-426cf47f334e" userName="Luis Felipe Hernandez Zambrano" userProvider="AD"/>
        <Anchor>
          <Comment id="{A208393A-F334-413F-8D8F-61CE627658DD}"/>
        </Anchor>
        <SetTitle title="@Leidy Carolina Parra Silva Por favor validar con la Subdirectora de SSMRC si el informe relacionado cumpliría con el reporte solicitado."/>
      </Event>
    </History>
  </Task>
  <Task id="{48C38368-D4C7-4964-B672-F7B2A9EE3F82}">
    <Anchor>
      <Comment id="{4304CCC2-1CEC-44C7-A42E-250A9779A5BC}"/>
    </Anchor>
    <History>
      <Event time="2023-10-09T16:44:28.14" id="{9CC52D2D-9D49-48E2-BDEC-59AD6093DB90}">
        <Attribution userId="S::lamaestre@inm.gov.co::e33ea75a-d6da-4c2b-a7ab-5486f75c9233" userName="Luis Angel Alberto Maestre Gutierrez" userProvider="AD"/>
        <Anchor>
          <Comment id="{4304CCC2-1CEC-44C7-A42E-250A9779A5BC}"/>
        </Anchor>
        <Create/>
      </Event>
      <Event time="2023-10-09T16:44:28.14" id="{C42BC1E3-B0BF-46E0-9A3D-AE04430CD847}">
        <Attribution userId="S::lamaestre@inm.gov.co::e33ea75a-d6da-4c2b-a7ab-5486f75c9233" userName="Luis Angel Alberto Maestre Gutierrez" userProvider="AD"/>
        <Anchor>
          <Comment id="{4304CCC2-1CEC-44C7-A42E-250A9779A5BC}"/>
        </Anchor>
        <Assign userId="S::lkaeulegelo@inm.gov.co::668f6f55-720f-4667-b817-bafe35fd18e9" userName="Linda Karina Eulegelo Romero." userProvider="AD"/>
      </Event>
      <Event time="2023-10-09T16:44:28.14" id="{AA9ECEDE-9BCA-4A7F-BBD8-CA989EEE98AD}">
        <Attribution userId="S::lamaestre@inm.gov.co::e33ea75a-d6da-4c2b-a7ab-5486f75c9233" userName="Luis Angel Alberto Maestre Gutierrez" userProvider="AD"/>
        <Anchor>
          <Comment id="{4304CCC2-1CEC-44C7-A42E-250A9779A5BC}"/>
        </Anchor>
        <SetTitle title="@Linda Karina Eulegelo Romero. Por favor reportar evidencia del porcentaje de avance de este indicador"/>
      </Event>
    </History>
  </Task>
  <Task id="{E2834B74-3419-4CFE-8040-41BF13797C97}">
    <Anchor>
      <Comment id="{D7FE4A89-6E04-4506-9183-D03E4BC0C53E}"/>
    </Anchor>
    <History>
      <Event time="2023-10-09T14:43:29.58" id="{7C1D3AC4-628B-487F-A3F9-325FD2EA6C9B}">
        <Attribution userId="S::lamaestre@inm.gov.co::e33ea75a-d6da-4c2b-a7ab-5486f75c9233" userName="Luis Angel Alberto Maestre Gutierrez" userProvider="AD"/>
        <Anchor>
          <Comment id="{D7FE4A89-6E04-4506-9183-D03E4BC0C53E}"/>
        </Anchor>
        <Create/>
      </Event>
      <Event time="2023-10-09T14:43:29.58" id="{AB1AF6EA-D54F-42ED-A753-6C8B5AAA7E58}">
        <Attribution userId="S::lamaestre@inm.gov.co::e33ea75a-d6da-4c2b-a7ab-5486f75c9233" userName="Luis Angel Alberto Maestre Gutierrez" userProvider="AD"/>
        <Anchor>
          <Comment id="{D7FE4A89-6E04-4506-9183-D03E4BC0C53E}"/>
        </Anchor>
        <Assign userId="S::djromero@inm.gov.co::c394b6bc-d4f8-4182-ba88-8cec67726294" userName="Daniel Julian Romero García" userProvider="AD"/>
      </Event>
      <Event time="2023-10-09T14:43:29.58" id="{F6C2E0BE-2E63-4404-A4D8-F82B7FF0B96B}">
        <Attribution userId="S::lamaestre@inm.gov.co::e33ea75a-d6da-4c2b-a7ab-5486f75c9233" userName="Luis Angel Alberto Maestre Gutierrez" userProvider="AD"/>
        <Anchor>
          <Comment id="{D7FE4A89-6E04-4506-9183-D03E4BC0C53E}"/>
        </Anchor>
        <SetTitle title="@Daniel Julian Romero García de la OAP se entiende que esa resolución hace parte de normas"/>
      </Event>
    </History>
  </Task>
  <Task id="{A694B27B-45E1-4ABC-B70E-80389204D26E}">
    <Anchor>
      <Comment id="{04B78B96-2DA0-49DD-8EE0-455C92119ACB}"/>
    </Anchor>
    <History>
      <Event time="2023-10-09T16:50:37.91" id="{0E994747-B16C-4171-95BA-2D90D113B10E}">
        <Attribution userId="S::lamaestre@inm.gov.co::e33ea75a-d6da-4c2b-a7ab-5486f75c9233" userName="Luis Angel Alberto Maestre Gutierrez" userProvider="AD"/>
        <Anchor>
          <Comment id="{04B78B96-2DA0-49DD-8EE0-455C92119ACB}"/>
        </Anchor>
        <Create/>
      </Event>
      <Event time="2023-10-09T16:50:37.91" id="{36DA4405-7726-4F89-92A2-31698C7F308A}">
        <Attribution userId="S::lamaestre@inm.gov.co::e33ea75a-d6da-4c2b-a7ab-5486f75c9233" userName="Luis Angel Alberto Maestre Gutierrez" userProvider="AD"/>
        <Anchor>
          <Comment id="{04B78B96-2DA0-49DD-8EE0-455C92119ACB}"/>
        </Anchor>
        <Assign userId="S::lkaeulegelo@inm.gov.co::668f6f55-720f-4667-b817-bafe35fd18e9" userName="Linda Karina Eulegelo Romero." userProvider="AD"/>
      </Event>
      <Event time="2023-10-09T16:50:37.91" id="{B403A4BE-3277-4016-99B6-7D9D7A4A113F}">
        <Attribution userId="S::lamaestre@inm.gov.co::e33ea75a-d6da-4c2b-a7ab-5486f75c9233" userName="Luis Angel Alberto Maestre Gutierrez" userProvider="AD"/>
        <Anchor>
          <Comment id="{04B78B96-2DA0-49DD-8EE0-455C92119ACB}"/>
        </Anchor>
        <SetTitle title="@Linda Karina Eulegelo Romero. Por favor gestionar avance cualitativo de los meses de enero a septiembre"/>
      </Event>
    </History>
  </Task>
  <Task id="{58D23387-4F47-4BF5-9A87-4B661C9A62B8}">
    <Anchor>
      <Comment id="{281A328F-DE37-4F86-8E9B-075FA98FDA03}"/>
    </Anchor>
    <History>
      <Event time="2023-10-09T14:48:03.62" id="{DCFF8BE6-CE33-465C-83D5-EA114E268628}">
        <Attribution userId="S::lamaestre@inm.gov.co::e33ea75a-d6da-4c2b-a7ab-5486f75c9233" userName="Luis Angel Alberto Maestre Gutierrez" userProvider="AD"/>
        <Anchor>
          <Comment id="{281A328F-DE37-4F86-8E9B-075FA98FDA03}"/>
        </Anchor>
        <Create/>
      </Event>
      <Event time="2023-10-09T14:48:03.62" id="{78D6823B-4D6F-4A1D-98C1-F5DD479C0556}">
        <Attribution userId="S::lamaestre@inm.gov.co::e33ea75a-d6da-4c2b-a7ab-5486f75c9233" userName="Luis Angel Alberto Maestre Gutierrez" userProvider="AD"/>
        <Anchor>
          <Comment id="{281A328F-DE37-4F86-8E9B-075FA98FDA03}"/>
        </Anchor>
        <Assign userId="S::djromero@inm.gov.co::c394b6bc-d4f8-4182-ba88-8cec67726294" userName="Daniel Julian Romero García" userProvider="AD"/>
      </Event>
      <Event time="2023-10-09T14:48:03.62" id="{96DC5222-6FD3-4131-A5EF-0C40769963FE}">
        <Attribution userId="S::lamaestre@inm.gov.co::e33ea75a-d6da-4c2b-a7ab-5486f75c9233" userName="Luis Angel Alberto Maestre Gutierrez" userProvider="AD"/>
        <Anchor>
          <Comment id="{281A328F-DE37-4F86-8E9B-075FA98FDA03}"/>
        </Anchor>
        <SetTitle title="@Daniel Julian Romero García confirmar con cristancho si el documento entraría como reglamentos tecnicos"/>
      </Event>
    </History>
  </Task>
  <Task id="{4FB2D78D-4154-4D7E-8D3E-98672300AC3C}">
    <Anchor>
      <Comment id="{581EE323-744A-442B-BE94-63FC373C6426}"/>
    </Anchor>
    <History>
      <Event time="2023-10-05T15:50:00.69" id="{27B20562-B406-42D7-B232-8BA394CAEEF6}">
        <Attribution userId="S::lcparra@inm.gov.co::5ca4843b-9690-421e-ac67-341002f5a870" userName="Leidy Carolina Parra Silva" userProvider="AD"/>
        <Anchor>
          <Comment id="{581EE323-744A-442B-BE94-63FC373C6426}"/>
        </Anchor>
        <Create/>
      </Event>
      <Event time="2023-10-05T15:50:00.69" id="{9000E05F-9790-40AD-8005-116165E3F969}">
        <Attribution userId="S::lcparra@inm.gov.co::5ca4843b-9690-421e-ac67-341002f5a870" userName="Leidy Carolina Parra Silva" userProvider="AD"/>
        <Anchor>
          <Comment id="{581EE323-744A-442B-BE94-63FC373C6426}"/>
        </Anchor>
        <Assign userId="S::wrbaron@inm.gov.co::f534bc01-61ed-4b7f-837e-b058243e0d96" userName="Wilson Roberto Baron Cortes" userProvider="AD"/>
      </Event>
      <Event time="2023-10-05T15:50:00.69" id="{DF7B39E4-6247-41EF-A771-93905B522E58}">
        <Attribution userId="S::lcparra@inm.gov.co::5ca4843b-9690-421e-ac67-341002f5a870" userName="Leidy Carolina Parra Silva" userProvider="AD"/>
        <Anchor>
          <Comment id="{581EE323-744A-442B-BE94-63FC373C6426}"/>
        </Anchor>
        <SetTitle title="@Wilson Roberto Baron Cortes"/>
      </Event>
      <Event time="2023-10-06T17:08:58.64" id="{3072981E-0ED5-481C-92F2-B47E5252F43C}">
        <Attribution userId="S::wrbaron@inm.gov.co::f534bc01-61ed-4b7f-837e-b058243e0d96" userName="Wilson Roberto Baron Cortes" userProvider="AD"/>
        <Progress percentComplete="100"/>
      </Event>
    </History>
  </Task>
  <Task id="{CE62B091-67E8-42BE-B1E2-FAE877E7B78E}">
    <Anchor>
      <Comment id="{ABB75F2D-D517-4041-834A-BF4BA5AD5B45}"/>
    </Anchor>
    <History>
      <Event time="2023-10-09T14:55:01.37" id="{E68D36A4-DFB0-48E0-BBDD-01381F6F2E0C}">
        <Attribution userId="S::lamaestre@inm.gov.co::e33ea75a-d6da-4c2b-a7ab-5486f75c9233" userName="Luis Angel Alberto Maestre Gutierrez" userProvider="AD"/>
        <Anchor>
          <Comment id="{ABB75F2D-D517-4041-834A-BF4BA5AD5B45}"/>
        </Anchor>
        <Create/>
      </Event>
      <Event time="2023-10-09T14:55:01.37" id="{D588ED09-CD31-43E3-8173-96D4198A4DF8}">
        <Attribution userId="S::lamaestre@inm.gov.co::e33ea75a-d6da-4c2b-a7ab-5486f75c9233" userName="Luis Angel Alberto Maestre Gutierrez" userProvider="AD"/>
        <Anchor>
          <Comment id="{ABB75F2D-D517-4041-834A-BF4BA5AD5B45}"/>
        </Anchor>
        <Assign userId="S::djromero@inm.gov.co::c394b6bc-d4f8-4182-ba88-8cec67726294" userName="Daniel Julian Romero García" userProvider="AD"/>
      </Event>
      <Event time="2023-10-09T14:55:01.37" id="{533AFC19-4566-4C49-81CB-8D665F0D9FB0}">
        <Attribution userId="S::lamaestre@inm.gov.co::e33ea75a-d6da-4c2b-a7ab-5486f75c9233" userName="Luis Angel Alberto Maestre Gutierrez" userProvider="AD"/>
        <Anchor>
          <Comment id="{ABB75F2D-D517-4041-834A-BF4BA5AD5B45}"/>
        </Anchor>
        <SetTitle title="@Daniel Julian Romero García confirmar entregables y validar si aplica como magnitud para reportar"/>
      </Event>
    </History>
  </Task>
  <Task id="{3AF5CB91-6DE0-4969-8A1E-841FABE7A57E}">
    <Anchor>
      <Comment id="{E3A345F4-EB19-421C-B3CB-CD82522385AE}"/>
    </Anchor>
    <History>
      <Event time="2023-10-05T15:51:35.34" id="{66CD5FA6-9C79-48FC-9F3C-2BD6B1146C1F}">
        <Attribution userId="S::lcparra@inm.gov.co::5ca4843b-9690-421e-ac67-341002f5a870" userName="Leidy Carolina Parra Silva" userProvider="AD"/>
        <Anchor>
          <Comment id="{E3A345F4-EB19-421C-B3CB-CD82522385AE}"/>
        </Anchor>
        <Create/>
      </Event>
      <Event time="2023-10-05T15:51:35.34" id="{2F15AF5B-9B3A-48D3-B910-C039CED129D1}">
        <Attribution userId="S::lcparra@inm.gov.co::5ca4843b-9690-421e-ac67-341002f5a870" userName="Leidy Carolina Parra Silva" userProvider="AD"/>
        <Anchor>
          <Comment id="{E3A345F4-EB19-421C-B3CB-CD82522385AE}"/>
        </Anchor>
        <Assign userId="S::amrubiano@inm.gov.co::f6758634-436b-4bf4-aade-b836387bdb79" userName="Angela Maria Rubiano Barrera" userProvider="AD"/>
      </Event>
      <Event time="2023-10-05T15:51:35.34" id="{24212802-320F-4625-ACFC-6CDDF5B5A1E4}">
        <Attribution userId="S::lcparra@inm.gov.co::5ca4843b-9690-421e-ac67-341002f5a870" userName="Leidy Carolina Parra Silva" userProvider="AD"/>
        <Anchor>
          <Comment id="{E3A345F4-EB19-421C-B3CB-CD82522385AE}"/>
        </Anchor>
        <SetTitle title="@Angela Maria Rubiano Barrera"/>
      </Event>
    </History>
  </Task>
  <Task id="{D3FFB2AE-3F10-425A-ACC7-608AB67D6C85}">
    <Anchor>
      <Comment id="{3920AAA7-3ED6-414B-92FF-82A39B5CA1F7}"/>
    </Anchor>
    <History>
      <Event time="2023-10-04T15:32:06.93" id="{250783AB-97CD-4A83-B861-A43D772025FD}">
        <Attribution userId="S::lamaestre@inm.gov.co::e33ea75a-d6da-4c2b-a7ab-5486f75c9233" userName="Luis Angel Alberto Maestre Gutierrez" userProvider="AD"/>
        <Anchor>
          <Comment id="{3920AAA7-3ED6-414B-92FF-82A39B5CA1F7}"/>
        </Anchor>
        <Create/>
      </Event>
      <Event time="2023-10-04T15:32:06.93" id="{1DBB02AD-38B5-4837-AA84-4795C1DB66B7}">
        <Attribution userId="S::lamaestre@inm.gov.co::e33ea75a-d6da-4c2b-a7ab-5486f75c9233" userName="Luis Angel Alberto Maestre Gutierrez" userProvider="AD"/>
        <Anchor>
          <Comment id="{3920AAA7-3ED6-414B-92FF-82A39B5CA1F7}"/>
        </Anchor>
        <Assign userId="S::lcparra@inm.gov.co::5ca4843b-9690-421e-ac67-341002f5a870" userName="Leidy Carolina Parra Silva" userProvider="AD"/>
      </Event>
      <Event time="2023-10-04T15:32:06.93" id="{8DFFA536-BF8E-42C2-BAC4-DCFC599FADFB}">
        <Attribution userId="S::lamaestre@inm.gov.co::e33ea75a-d6da-4c2b-a7ab-5486f75c9233" userName="Luis Angel Alberto Maestre Gutierrez" userProvider="AD"/>
        <Anchor>
          <Comment id="{3920AAA7-3ED6-414B-92FF-82A39B5CA1F7}"/>
        </Anchor>
        <SetTitle title="@Leidy Carolina Parra Silva tener en cuenta para los próximos reportes la caracterización de los avances del evento ,metrocol como (cronogramas, invitaciones etc.)"/>
      </Event>
      <Event time="2023-10-05T15:48:46.53" id="{DCC784BC-2319-4742-9F93-359FE43DEC05}">
        <Attribution userId="S::lcparra@inm.gov.co::5ca4843b-9690-421e-ac67-341002f5a870" userName="Leidy Carolina Parra Silva" userProvider="AD"/>
        <Anchor>
          <Comment id="{A5DA56FF-7006-422F-887E-17C8203E1DD5}"/>
        </Anchor>
        <UnassignAll/>
      </Event>
      <Event time="2023-10-05T15:48:46.53" id="{56F3ADA2-D192-4D39-B841-6FBE95E13063}">
        <Attribution userId="S::lcparra@inm.gov.co::5ca4843b-9690-421e-ac67-341002f5a870" userName="Leidy Carolina Parra Silva" userProvider="AD"/>
        <Anchor>
          <Comment id="{A5DA56FF-7006-422F-887E-17C8203E1DD5}"/>
        </Anchor>
        <Assign userId="S::lamaestre@inm.gov.co::e33ea75a-d6da-4c2b-a7ab-5486f75c9233" userName="Luis Angel Alberto Maestre Gutierrez" userProvider="AD"/>
      </Event>
      <Event time="2023-10-05T16:47:47.08" id="{06B7F735-2803-46D5-9664-53A7F012653D}">
        <Attribution userId="S::lcparra@inm.gov.co::5ca4843b-9690-421e-ac67-341002f5a870" userName="Leidy Carolina Parra Silva" userProvider="AD"/>
        <Anchor>
          <Comment id="{A2921D67-4E58-4586-AE26-5A8197645E6D}"/>
        </Anchor>
        <UnassignAll/>
      </Event>
      <Event time="2023-10-05T16:47:47.08" id="{1A18BA77-2857-497C-A66B-A5972734E18F}">
        <Attribution userId="S::lcparra@inm.gov.co::5ca4843b-9690-421e-ac67-341002f5a870" userName="Leidy Carolina Parra Silva" userProvider="AD"/>
        <Anchor>
          <Comment id="{A2921D67-4E58-4586-AE26-5A8197645E6D}"/>
        </Anchor>
        <Assign userId="S::apgarcia@inm.gov.co::4269df1d-a28a-41df-81e5-4f66e8873e45" userName="Andrea del Pilar García-Herreros Nariño" userProvider="AD"/>
      </Event>
      <Event time="2023-10-07T00:52:42.37" id="{F5225801-8F45-4769-8F9E-AC975AC41A44}">
        <Attribution userId="S::lcparra@inm.gov.co::5ca4843b-9690-421e-ac67-341002f5a870" userName="Leidy Carolina Parra Silva" userProvider="AD"/>
        <Progress percentComplete="100"/>
      </Event>
    </History>
  </Task>
  <Task id="{380F05E5-5750-40BE-83BF-6634C315BE92}">
    <Anchor>
      <Comment id="{0D33279B-2A83-4E06-9423-3C1AD887EB41}"/>
    </Anchor>
    <History>
      <Event time="2023-10-17T14:12:44.91" id="{EBC98B65-71E6-4088-9079-B70C1B1E7191}">
        <Attribution userId="S::lamaestre@inm.gov.co::e33ea75a-d6da-4c2b-a7ab-5486f75c9233" userName="Luis Angel Alberto Maestre Gutierrez" userProvider="AD"/>
        <Anchor>
          <Comment id="{0D33279B-2A83-4E06-9423-3C1AD887EB41}"/>
        </Anchor>
        <Create/>
      </Event>
      <Event time="2023-10-17T14:12:44.91" id="{0DBCD8F2-3145-4EDA-A2DF-3B37242CBFED}">
        <Attribution userId="S::lamaestre@inm.gov.co::e33ea75a-d6da-4c2b-a7ab-5486f75c9233" userName="Luis Angel Alberto Maestre Gutierrez" userProvider="AD"/>
        <Anchor>
          <Comment id="{0D33279B-2A83-4E06-9423-3C1AD887EB41}"/>
        </Anchor>
        <Assign userId="S::lmapedraza@inm.gov.co::03eb6d4b-ea94-4425-883d-6468cfdb332b" userName="Lida Marcela Pedraza Vega" userProvider="AD"/>
      </Event>
      <Event time="2023-10-17T14:12:44.91" id="{A674B6D1-8E91-4805-8ECD-76A4A4C2DAF5}">
        <Attribution userId="S::lamaestre@inm.gov.co::e33ea75a-d6da-4c2b-a7ab-5486f75c9233" userName="Luis Angel Alberto Maestre Gutierrez" userProvider="AD"/>
        <Anchor>
          <Comment id="{0D33279B-2A83-4E06-9423-3C1AD887EB41}"/>
        </Anchor>
        <SetTitle title="@Lida Marcela Pedraza Vega Por favor completar diligenciamiento"/>
      </Event>
    </History>
  </Task>
  <Task id="{89E43CEF-EEE7-48EB-9249-E121A75676ED}">
    <Anchor>
      <Comment id="{BC579B0A-65EA-4E6C-A14F-26276E2FBD84}"/>
    </Anchor>
    <History>
      <Event time="2023-10-06T20:51:45.44" id="{CD33E814-E90D-4556-8D5B-E4C4AF012FA5}">
        <Attribution userId="S::lcparra@inm.gov.co::5ca4843b-9690-421e-ac67-341002f5a870" userName="Leidy Carolina Parra Silva" userProvider="AD"/>
        <Anchor>
          <Comment id="{BC579B0A-65EA-4E6C-A14F-26276E2FBD84}"/>
        </Anchor>
        <Create/>
      </Event>
      <Event time="2023-10-06T20:51:45.44" id="{36B7B4DA-783C-436E-BDAA-0E85D4776E05}">
        <Attribution userId="S::lcparra@inm.gov.co::5ca4843b-9690-421e-ac67-341002f5a870" userName="Leidy Carolina Parra Silva" userProvider="AD"/>
        <Anchor>
          <Comment id="{BC579B0A-65EA-4E6C-A14F-26276E2FBD84}"/>
        </Anchor>
        <Assign userId="S::apgarcia@inm.gov.co::4269df1d-a28a-41df-81e5-4f66e8873e45" userName="Andrea del Pilar García-Herreros Nariño" userProvider="AD"/>
      </Event>
      <Event time="2023-10-06T20:51:45.44" id="{C41F330A-28B0-44A6-B1D0-26EA8EB9553E}">
        <Attribution userId="S::lcparra@inm.gov.co::5ca4843b-9690-421e-ac67-341002f5a870" userName="Leidy Carolina Parra Silva" userProvider="AD"/>
        <Anchor>
          <Comment id="{BC579B0A-65EA-4E6C-A14F-26276E2FBD84}"/>
        </Anchor>
        <SetTitle title="@Andrea del Pilar García-Herreros Nariño @Yeison Alonso Quiroga Moreno Hola compañeros buenas tardes, agradezco nos puedan ayudar con el reporte de avance correspondiente al mes de septiembre. De acuerdo a lo tratado con la OAP este reporte corresponde …"/>
      </Event>
    </History>
  </Task>
  <Task id="{9AE689F3-CCC6-47D9-A6CC-C3FE26CD0D5D}">
    <Anchor>
      <Comment id="{6C56BB6B-FEB3-4A04-A3EE-68B6BD9CBD66}"/>
    </Anchor>
    <History>
      <Event time="2023-10-09T17:29:02.53" id="{577DC627-881B-43D7-8DFF-AB463B8D593E}">
        <Attribution userId="S::lcparra@inm.gov.co::5ca4843b-9690-421e-ac67-341002f5a870" userName="Leidy Carolina Parra Silva" userProvider="AD"/>
        <Anchor>
          <Comment id="{6C56BB6B-FEB3-4A04-A3EE-68B6BD9CBD66}"/>
        </Anchor>
        <Create/>
      </Event>
      <Event time="2023-10-09T17:29:02.53" id="{831D7092-ABD8-4271-AED2-0A694B5BB16A}">
        <Attribution userId="S::lcparra@inm.gov.co::5ca4843b-9690-421e-ac67-341002f5a870" userName="Leidy Carolina Parra Silva" userProvider="AD"/>
        <Anchor>
          <Comment id="{6C56BB6B-FEB3-4A04-A3EE-68B6BD9CBD66}"/>
        </Anchor>
        <Assign userId="S::apgarcia@inm.gov.co::4269df1d-a28a-41df-81e5-4f66e8873e45" userName="Andrea del Pilar García-Herreros Nariño" userProvider="AD"/>
      </Event>
      <Event time="2023-10-09T17:29:02.53" id="{3702C79C-C2B9-47A8-B440-93A011F434DD}">
        <Attribution userId="S::lcparra@inm.gov.co::5ca4843b-9690-421e-ac67-341002f5a870" userName="Leidy Carolina Parra Silva" userProvider="AD"/>
        <Anchor>
          <Comment id="{6C56BB6B-FEB3-4A04-A3EE-68B6BD9CBD66}"/>
        </Anchor>
        <SetTitle title="@Andrea del Pilar García-Herreros Nariño Andre porfa relacionar el avance frente la estrategía de comunicaciones a 30 de septiembre."/>
      </Event>
    </History>
  </Task>
  <Task id="{59F556F9-4685-4438-BCEC-5D2EAA2F98ED}">
    <Anchor>
      <Comment id="{EA5A5149-51AD-44D3-BE0E-FD9FD0EC4548}"/>
    </Anchor>
    <History>
      <Event time="2023-10-17T14:29:03.16" id="{9B4B448A-B162-4ECE-A470-CD1202FC5260}">
        <Attribution userId="S::lamaestre@inm.gov.co::e33ea75a-d6da-4c2b-a7ab-5486f75c9233" userName="Luis Angel Alberto Maestre Gutierrez" userProvider="AD"/>
        <Anchor>
          <Comment id="{EA5A5149-51AD-44D3-BE0E-FD9FD0EC4548}"/>
        </Anchor>
        <Create/>
      </Event>
      <Event time="2023-10-17T14:29:03.16" id="{C940A395-B04C-4112-94DF-362A908EE5ED}">
        <Attribution userId="S::lamaestre@inm.gov.co::e33ea75a-d6da-4c2b-a7ab-5486f75c9233" userName="Luis Angel Alberto Maestre Gutierrez" userProvider="AD"/>
        <Anchor>
          <Comment id="{EA5A5149-51AD-44D3-BE0E-FD9FD0EC4548}"/>
        </Anchor>
        <Assign userId="S::ldaguilera@inm.gov.co::83d5c8c8-02a1-45c6-8c92-6834836be80b" userName="Luz Dary Aguilera Patarroyo" userProvider="AD"/>
      </Event>
      <Event time="2023-10-17T14:29:03.16" id="{0420D10A-758B-4042-A4EC-829CAD582C4A}">
        <Attribution userId="S::lamaestre@inm.gov.co::e33ea75a-d6da-4c2b-a7ab-5486f75c9233" userName="Luis Angel Alberto Maestre Gutierrez" userProvider="AD"/>
        <Anchor>
          <Comment id="{EA5A5149-51AD-44D3-BE0E-FD9FD0EC4548}"/>
        </Anchor>
        <SetTitle title="@Luz Dary Aguilera Patarroyo Por favor diligenciar el seguimiento"/>
      </Event>
    </History>
  </Task>
</Tasks>
</file>

<file path=xl/documenttasks/documenttask2.xml><?xml version="1.0" encoding="utf-8"?>
<Tasks xmlns="http://schemas.microsoft.com/office/tasks/2019/documenttasks">
  <Task id="{191D206B-52E7-41C7-AE4A-3F4A993989E4}">
    <Anchor>
      <Comment id="{D54DAA1C-C03C-4B7C-A743-36FBA2E88778}"/>
    </Anchor>
    <History>
      <Event time="2024-07-09T20:25:53.84" id="{B0746F82-4246-4ED5-B042-297985ABFDFA}">
        <Attribution userId="S::lamaestre@inm.gov.co::e33ea75a-d6da-4c2b-a7ab-5486f75c9233" userName="Luis Angel Alberto Maestre Gutierrez" userProvider="AD"/>
        <Anchor>
          <Comment id="{D54DAA1C-C03C-4B7C-A743-36FBA2E88778}"/>
        </Anchor>
        <Create/>
      </Event>
      <Event time="2024-07-09T20:25:53.84" id="{5155B816-3F9F-4C2F-BB90-7514693AC760}">
        <Attribution userId="S::lamaestre@inm.gov.co::e33ea75a-d6da-4c2b-a7ab-5486f75c9233" userName="Luis Angel Alberto Maestre Gutierrez" userProvider="AD"/>
        <Anchor>
          <Comment id="{D54DAA1C-C03C-4B7C-A743-36FBA2E88778}"/>
        </Anchor>
        <Assign userId="S::goquiroz@inm.gov.co::73648ff3-6ab3-43cc-a292-7d6fe45c88e3" userName="Guinneth Orjuela Quiroz" userProvider="AD"/>
      </Event>
      <Event time="2024-07-09T20:25:53.84" id="{2284D765-456F-4517-8FA3-53C5EF8DB24E}">
        <Attribution userId="S::lamaestre@inm.gov.co::e33ea75a-d6da-4c2b-a7ab-5486f75c9233" userName="Luis Angel Alberto Maestre Gutierrez" userProvider="AD"/>
        <Anchor>
          <Comment id="{D54DAA1C-C03C-4B7C-A743-36FBA2E88778}"/>
        </Anchor>
        <SetTitle title="@Guinneth Orjuela Quiroz que se completó? y por favor relacionar la evidencia,"/>
      </Event>
    </History>
  </Task>
</Tasks>
</file>

<file path=xl/documenttasks/documenttask3.xml><?xml version="1.0" encoding="utf-8"?>
<Tasks xmlns="http://schemas.microsoft.com/office/tasks/2019/documenttasks">
  <Task id="{3D1F7033-ACC7-4F67-95BE-1B1B271A8C60}">
    <Anchor>
      <Comment id="{7721E06F-A22D-46B7-A1B7-ED1983854365}"/>
    </Anchor>
    <History>
      <Event time="2024-07-09T20:25:53.84" id="{B0746F82-4246-4ED5-B042-297985ABFDFA}">
        <Attribution userId="S::lamaestre@inm.gov.co::e33ea75a-d6da-4c2b-a7ab-5486f75c9233" userName="Luis Angel Alberto Maestre Gutierrez" userProvider="AD"/>
        <Anchor>
          <Comment id="{7721E06F-A22D-46B7-A1B7-ED1983854365}"/>
        </Anchor>
        <Create/>
      </Event>
      <Event time="2024-07-09T20:25:53.84" id="{5155B816-3F9F-4C2F-BB90-7514693AC760}">
        <Attribution userId="S::lamaestre@inm.gov.co::e33ea75a-d6da-4c2b-a7ab-5486f75c9233" userName="Luis Angel Alberto Maestre Gutierrez" userProvider="AD"/>
        <Anchor>
          <Comment id="{7721E06F-A22D-46B7-A1B7-ED1983854365}"/>
        </Anchor>
        <Assign userId="S::goquiroz@inm.gov.co::73648ff3-6ab3-43cc-a292-7d6fe45c88e3" userName="Guinneth Orjuela Quiroz" userProvider="AD"/>
      </Event>
      <Event time="2024-07-09T20:25:53.84" id="{2284D765-456F-4517-8FA3-53C5EF8DB24E}">
        <Attribution userId="S::lamaestre@inm.gov.co::e33ea75a-d6da-4c2b-a7ab-5486f75c9233" userName="Luis Angel Alberto Maestre Gutierrez" userProvider="AD"/>
        <Anchor>
          <Comment id="{7721E06F-A22D-46B7-A1B7-ED1983854365}"/>
        </Anchor>
        <SetTitle title="@Guinneth Orjuela Quiroz que se completó? y por favor relacionar la evidencia,"/>
      </Event>
    </History>
  </Task>
</Tasks>
</file>

<file path=xl/documenttasks/documenttask4.xml><?xml version="1.0" encoding="utf-8"?>
<Tasks xmlns="http://schemas.microsoft.com/office/tasks/2019/documenttasks">
  <Task id="{BC02A01D-5E8A-49EA-8252-1D4F48E6AFD3}">
    <Anchor>
      <Comment id="{E20FFE7B-9BCF-4A31-8837-D623FB9BC0D9}"/>
    </Anchor>
    <History>
      <Event time="2024-07-29T13:37:28.28" id="{3957D5CF-8953-4F3D-97E2-5C8366AAC7BD}">
        <Attribution userId="S::lamaestre@inm.gov.co::e33ea75a-d6da-4c2b-a7ab-5486f75c9233" userName="Luis Angel Alberto Maestre Gutierrez" userProvider="AD"/>
        <Anchor>
          <Comment id="{E20FFE7B-9BCF-4A31-8837-D623FB9BC0D9}"/>
        </Anchor>
        <Create/>
      </Event>
      <Event time="2024-07-29T13:37:28.28" id="{C252AB00-A430-4D63-A0E2-85F5D1E0ABDF}">
        <Attribution userId="S::lamaestre@inm.gov.co::e33ea75a-d6da-4c2b-a7ab-5486f75c9233" userName="Luis Angel Alberto Maestre Gutierrez" userProvider="AD"/>
        <Anchor>
          <Comment id="{E20FFE7B-9BCF-4A31-8837-D623FB9BC0D9}"/>
        </Anchor>
        <Assign userId="" userName="༦翹뛘༧翹rs㾀\M쥠⚥ǤleC㾀DF칀⚥ǤPhar왎ｦാ蠀稐➒ǤD왝ｷย耀똈༦翹뛘༧翹퐣缴㾀뽇ෲ쵐⚥Ǥ㸀칒敮긝㾀鼂겗쫠⚥Ǥ䱜壷32얬ﺀཱི退裂ᓜǤ鋻䴠傴右᧧죽扺탽退茦翹ꠈ荗翹ǟ䀃゠̀ԁ얻ﺑဠ耀똈༦翹뛘༧翹rs㾀\M쭀⚥ǤleC㾀DF춰⚥ǤPhar〠4얊ﺢᄽ耀똈༦翹뛘༧翹US㾀25좠⚥Ǥses㾀-A였⚥Ǥdr324얙ﺳሠ耀똈༦翹뛘༧翹rs㾀\M⚥ǤleC㾀DF픀⚥Ǥ❠⥩32엨ﻌጰ退_xliref1DataĂLoc⑻Ǥ냿ѥǛceF☄Ǥg무႓翹쵰爏³CDF♇Ǥ㰶劽䁙☄Ǥer엇ﻝᐢ耀똈༦翹뛘༧翹퐝㾀䐺☎⚥Ǥ甀魢啙㾀璩⚥Ǥ༞r32엖ﻮᔲ耀똈༦翹뛘༧翹rs㾀\M⚥ǤleC㾀DF⚥Ǥ፤뚼32씥﻿ᘲ耀똈༦翹뛘༧翹婡짋㾀햝굯⚥Ǥ䴀ꇽ搄鹩㾀⧝标⚦Ǥ埨忲ar씴︈ᜠ耀똈༦翹뛘༧翹rs㾀\M﫠⚥ǤleC㾀DF⚥ǤPhar씃︙ᠹ耀똈༦翹뛘༧翹rs㾀\M몐⚥ǤleC㾀DF쳀⚥ǤPhar씒︪ᤢ耀똈༦翹뛘༧翹rs㾀\M턐⚥ǤleC㾀DF⚥ǤPhar액︻ᨠ耀똈༦翹뛘༧翹US㾀25⚥Ǥses㾀-A⚥Ǥler앰﹔᭣退粰镻㻃蛈䜸翷翿뿏๜三얩榉듘䫕㞥귘뎓痓互䘈쎨䞸翷㇠䞳翷䀀㇠䞳翷⑪Ǥ踸⛣Ǥ앏﹥᰽耀똈༦翹뛘༧翹rs㾀\M⚥ǤleC㾀DF⚥Ǥ浰教ar앞ﹶᴼ退대➑Ǥ䄁뎠➑ǤāǤ묠⠕ǤāǤ뭐⠕Ǥ䄁Ǥ뫰⠕Ǥ䄁Ǥ뱰⠕Ǥ䄁翹붐⠕Ǥ䄁翹쀀⠕Ǥ䄁Ǥੰ⠍Ǥ䄁Ǥ빐⠕Ǥā뮀⠕Ǥ⠍Ǥ쌀⠕Ǥꌁ⠕Ǥ쎐⠕Ǥ눁།翹뮰⠕Ǥꔁ⠕Ǥ믠⠕Ǥ༱翹관⠕Ǥ쒭ﶇḢ阀https://res-1.cdn.office.net/files/odsp-web-prod_2024-08-30.003/odbshareinspolightspeedwebpackforkedforie/plt.odsp-common.js쒼﶐ἲ耀똈༦翹뛘༧翹낒烌㾀ᘵ⚥Ǥᜀ뻎没紻㾀〜硶⚥Ǥ賌햡32쒋ﶡ‹退邡ὒǤ주湥㳾䄪鎷淓蔡ㆨ退茦翹Ꟑ荗翹Ǟ䀃㉔쒚ﶲℽ退㋡⑥Ǥ向ᾘ廧謣뵚܎鞎ꗀ⭡翹ﻨ⯂翹Ǡ䀃㉬쓩ﷃ∠阀https://res-1.cdn.office.net/files/odsp-web-prod_2024-08-30.003/odbshareinspolightspeedwebpackforkedforie/plt.odsp-common.js쓸﷜⌸退_xliref1&#10;&#10;쓗﷭␢退_xliref0II_SCRUBBED&gt;; ServerType:5; SupportedProtocols:87; Version:16; Flags:7; CobaltMajor:1; CobaltMinor:6; MsDavExt:1; Shar쐦﷾┽耀똈༦翹뛘༧翹rs㾀\M⚥ǤleC㾀DF⚥Ǥ䡘蘼32쐵ﴏ☽耀똈༦翹뛘༧翹rs㾀\M⚥ǤleC㾀DF⚥Ǥ쐄ﴘ✠耀똈༦翹뛘༧翹猇ꀫ㾀暤櫁ﰰ⚥Ǥ䇝ﬠ鷄㾀볓﬐⚥Ǥń됕쐓ﴩ⠲蠀䭠❈Ǥ▅Ǥ囐❈Ǥ▅Ǥ媠❈Ǥ門ᕙǤ練▅Ǥ䂐㇈Ǥ▅Ǥㅐ㇈Ǥ▅Ǥ䑠㇈Ǥ➀徨倀徨쑢ﴺ⤢退粰镻㻃蛈䜸翷翿箼毖煪乪¥哗괳듘䫕㞥귘뎓痓互䘈쎨䞸翷㇠䞳翷䀀㇠䞳翷⚆Ǥ盘♫Ǥ쑱﵋⨯耀똈༦翹뛘༧翹rs㾀\M쭰⚥ǤleC㾀DF씐⚥Ǥ襢ar24쑀ﵤ⬢耀똈༦翹뛘༧翹rs㾀\M⚥ǤleC㾀DF⚥Ǥ⽵Ǥ쑟ﵵⰽ耀똈༦翹뛘༧翹rs㾀\M욐⚥ǤleC㾀DF쪀⚥Ǥdr32쎮ﲆⴼ退緘ᔼǤ두⡖Ǥꨐ⡖Ǥꯐ⡖Ǥ낐⡖Ǥꪐ⡖Ǥ랐⡖Ǥ띐⡖Ǥꭐ⡖Ǥ됐⡖Ǥ꬐⡖Ǥ감⡖Ǥ뚐⡖Ǥ닐⡖Ǥ꾐⡖Ǥ닐⡖Ǥ뚐⡖Ǥ감⡖Ǥ꬐⡖Ǥ됐⡖Ǥꭐ⡖Ǥ띐⡖Ǥ랐⡖Ǥꪐ⡖Ǥ낐⡖Ǥꯐ⡖Ǥꨐ⡖Ǥ두⡖Ǥ⋝加фǛ㙋금翹骠爌³1} 2}쎽ﲗ⸢耀똈༦翹뛘༧翹rs㾀\M츐⚥ǤleC㾀DF케⚥ǤPhar쎌ﲠ⼲退_xliref1-E95C-43BA-A57F-CC27C477FE49}soft\Office\16.0\OfficeFileCache\0\0\CJH6DXGEBHGMD7FFCDF2HJC4HQHUBLEK\DSC58F8.tmp; Shar쎛ﲱひ耀똈༦翹뛘༧翹rs㾀\M⚥ǤleC㾀DF⚥ǤPhar쏪ﳂㅲ耀똈༦翹뛘༧翹rs㾀\M런⚥ǤleC㾀DF귐⚥ǤPharc쏹ﳓ㈠退酀ླྀ翹Ð끌Ǥ筰➬Ǥ酀ླྀ翹Ó끌Ǥ篐➬Ǥ退ླྀ翹쁑끌Ǥ篰➬Ǥཹ翹쁔끌Ǥ簐➬Ǥ酀ླྀ翹쁘끌Ǥ൰⠍Ǥﳐཹ翹쁚끌Ǥ籐➬Ǥ酀ླྀ翹쁛끌Ǥ籰➬Ǥ酀ླྀ翹쁕끌ǤѰ⠍Ǥ㥘㜲•㵳쏈ﳬ㌢阀https://res-1.cdn.office.net/files/odsp-web-prod_2024-08-30.003/odbshareinspolightspeedwebpackforkedforie/es/initial.resx.js쌧ﳽ㑲退_xliref0&#10;&#10;䅃〠4쌶ﰎ㔸耀똈༦翹뛘༧翹rs㾀\M豈⚥ǤleC㾀DFﶰ⚥ǤPhar2쌅ﰟ㘲耀똈༦翹뛘༧翹rs㾀\M⚥ǤleC㾀DF⚥ǤPharc쌔ﰨ㜠耀똈༦翹뛘༧翹rs㾀\M⚥ǤleC㾀DF⚥Ǥㅸ웒32썣ﰹ㠸退粰镻㻃蛈䜸翷kp翿霛㹔䫃㾲樞얼க듘䫕㞥귘뎓痓oft互䘈쎨䞸翷㇠䞳翷䀀eC0\0㇠䞳翷HGJC簈᜕Ǥ糘♫Ǥhar썲ﱊ㤢耀똈༦翹뛘༧翹rs㾀\M홐⚥ǤleC㾀DF폠⚥Ǥ礤㌣ar썁ﱛ㩥退display-modelorhingn431403-2587036054-3886067034-5360_Classes\CLSID\{E569BDE7-A8DC-47F3-893F-FD2B31B3EEFD}\LocalServer32썐ﱴ㬴耀똈༦翹뛘༧翹rs㾀\M⚥ǤleC㾀DF⚥Ǥdr32슯ﮅ㱗耀똈༦翹뛘༧翹ꪍ范㾀ᢢ迶⚥Ǥऀ쉰ퟘ䰎㾀燑楟⚥Ǥ斘ﻥar슾ﮖ㴹蠀ᲺǤ㌀ᲬǤ᲏Ǥ匰⚞Ǥ䥜縢аリ⺀♄ǤD슍ﮧ㹥耀똈༦翹뛘༧翹0㾀25⚥Ǥses㾀-A⚥Ǥler슜ﮰ㽥耀똈༦翹뛘༧翹rs㾀\Mﵐ⚥ǤleC㾀DF﯐⚥ǤĀ莲ar싫﯁䀵退_xliref1USER\S-1-5-21-856431403-2587036054-3886067034-5360_Classes\CLSID\{F324E4F9-8496-40B2-A1FF-9617C1C9AFFE}\InProcServer32싺﯒䅧退_xliref0覑꘠Ă♗겮䥷eature㙧2할ᔉǤ䞳翷◖Ǥ㙧2할ᔉǤesult2할ᔉǤ 싉ﯣ䉯耀똈༦翹뛘༧翹㾀⚄䏿岰ᔨǤ䀀㾀峠ᔨǤ싘ﯼ䌠退_xliref0/Documentos%20compartidos/SIG/Estrategia%20SIG/Caracterizaciones%20proceso/Caracterizaciones%20proceso%202024/爏³r32숷﬍䑮退_xliref1USER\S-1-5-21-856431403-2587036054-3886067034-5360_Classes\CLSID\{F324E4F9-8496-40B2-A1FF-9617C1C9AFFE}\InProcServer32숆ﬞ䕘退粰镻㻃蛈䜸翷Ǥ翿啘䉍荚䡬⒂䪵럥㗏撹♗겮䥷䊀℆⚄䏿숂╡Ǥ互䘈쎨䞸翷㇠䞳翷䀀Ǥ䘀⛧Ǥ㇠䞳翷☁ǤǤ㡨ᕀǤ붘❼Ǥﴀ⚺Ǥ숕אָ䙥蠀?smkt=es-ES&amp;share_mode=1&amp;scenarioId=Share_Ribbon_Win32&amp;crossdomain=true&amp;migratedhosting=true&amp;clientId=excel&amp;clickTime=1726063203302쉤טּ䝴退粰镻㻃蛈䜸翷9-翿춮栈ਣ䆦ꖥⰍ齮㻰撹♗겮䥷䊀℆⚄䏿互䘈쎨䞸翷㇠䞳翷䀀㇠䞳翷˘♋Ǥ᫘♫Ǥ쉳שּ䡳退_xliref1II_SCRUBBED&gt;; ServerType:5; SupportedProtocols:87; Version:16; Flags:7; CobaltMajor:1; CobaltMinor:6; MsDavExt:1; Shar2쉂ﭚ䥡退DMediaServiceObjectDetectorVersionsf006/metadata/properties)='eaa9bf3b-60c2-4456-916d-f4817fb08b4f']6afe5']08b4f']ver32煳敲㵦쉑ﭫ䨷退粰镻㻃蛈䜸翷翿쁾愳䌵쎶䙣⁻撹♗겮䥷䊀℆⚄䏿互䘈쎨䞸翷㇠䞳翷䀀id㇠䞳翷Ⰱ齮㻰vIЈ♋Ǥᑘ♫Ǥhar솠彩䭣退粰镻㻃蛈䜸翷\S�翿柣뱺䯙䍍澌爰끁撹♗겮䥷䊀℆⚄䏿054互䘈쎨䞸翷㇠䞳翷䀀esD\{⚈Ǥ㇠䞳翷654-ቈ♋Ǥⱘ♫Ǥr32솿歹䰽退（༌翹潘།翹ﾐ༌翹༱翹⼰།翹ী༏翹⽸།翹潘།翹鮈།翹ؠ᝷Ǥꐰ།翹움ᝯǤ肠༎翹༱翹얘༏翹ྨ༏翹愠༨翹ߐ᝷Ǥ龘༫翹犰༽翹鎈༱翹움ᝯǤ༳翹ៀ▬ǤⲠ༴翹Ϡ᝷ǤⲠ༴翹Ϡ᝷ǤⲠ༴翹Ϡ᝷Ǥ 5, \&quot;Fu솎益䵡退_xliref1ơ爏³&amp;ⴳǤĂcid౯㙧爏³할ᔉǤ༎翹ⴳǤ䗵㙧爏³할ᔉǤ솝覆买耀똈༦翹뛘༧翹㾀鴠⚥Ǥ㾀鶀⚥Ǥ쇬變伽耀똈༦翹뛘༧翹Ǥ㾀ꅀ⚥Ǥ㾀꯰⚥Ǥ쇻𣏕偂退粰镻㻃蛈䜸翷CR�翿뒬滵侾沲맿撹♗겮䥷䊀℆⚄䏿por互䘈쎨䞸翷㇠䞳翷䀀onFla㇠䞳翷ltobⅨ❅Ǥ祘♫Ǥhar쇊﫢兴退粰镻㻃蛈䜸翷�翿頇뤙９䷗墄፭嫊牠撹♗겮䥷䊀℆⚄䏿互䘈쎨䞸翷㇠䞳翷䀀Ǥ⚈Ǥ㇠䞳翷meຸ♋Ǥ㇘♫Ǥ쇙﫳刢退_xliref0섨兀匠退_xliref1Ă⟽ǤǤĂ끌翹⟽ǤĂ끌翹&#10;⟽ǤĂ끌翹&#10;섇精吢退粰镻㻃蛈䜸翷￺翿翼䈪龼礯䰴硻撹♗겮䥷䊀℆⚄䏿互䘈쎨䞸翷㇠䞳翷䀀캨⚆Ǥ㇠䞳翷៨❅Ǥ섖郞啃退_xliref1USER\S-1-5-21-856431403-2587036054-3886067034-5360_Classes\CLSID\{54E211B6-3650-4F75-8334-FA359598E1C5}\InprocServer32셥憎噃耀똈༦翹뛘༧翹Ǥ㾀ྰ⚦Ǥ㾀༠⚦Ǥ셴煮圯退粰镻㻃蛈䜸翷CR翿ᐛㄐ㬯䋦纚ⱶ귺撹♗겮䥷䊀℆⚄䏿por互䘈쎨䞸翷㇠䞳翷䀀onFla㇠䞳翷ltob㹘ᕀǤ荘♫Ǥhar셃繁堾退_xliref0II_SCRUBBED&gt;; ServerType:5; SupportedProtocols:87; Version:16; Flags:7; CobaltMajor:1; CobaltMinor:6; MsDavExt:1; Shar셒頻夳退https://fa000000110.resources.office.net/f7024bdc-7caf-4ca8-807d-2908f09640d6/1.0.0.1/en-us_web/apps/excelbingmap/bingmaps.html삡嗢婲退_xliref0II_SCRUBBED&gt;; ServerType:5; SupportedProtocols:87; Version:16; Flags:7; CobaltMajor:1; CobaltMinor:6; MsDavExt:1; Shar산璉孲退粰镻㻃蛈䜸翷翿⼜㽕䰃᪎Ꟑፁ슋撹♗겮䥷䊀℆⚄䏿聁互䘈쎨䞸翷㇠䞳翷䀀㇠䞳翷᭸❅Ǥ姘♫Ǥ2e삏殮尶耀똈༦翹뛘༧翹㾀⚄䏿镰⚥Ǥ䀀id㾀騠⚥Ǥ삞禮崢耀똈༦翹뛘༧翹Ǥ㾀潰ᔨǤ㾀瀰ᔨǤ샭劉幥退粰镻㻃蛈䜸翷Ǥ翿ᩨ厚튢䘢䊍쩨ꁿ觥撹♗겮䥷䊀℆⚄䏿숂╡Ǥ互䘈쎨䞸翷㇠䞳翷䀀Ǥ䘀⛧Ǥ㇠䞳翷☁ǤǤౘ♋Ǥ⡘♫Ǥ帀⚻Ǥ샼類弾退_xliref0-3D49-4FB6-94F3-740426DE5E54}ubscribed: true, SubscriptionStarted: 1726059382, LastHostUpdate: 1726060680, LastHeartb샋李怺耀똈༦翹뛘༧翹㾀⚄䏿溰ᔨǤ䀀Ǥ㾀獠ᔨǤ샚鱗慎耀똈༦翹뛘༧翹㾀⚄䏿滠ᔨǤ䀀㾀漐ᔨǤ쀩賈扭耀똈༦翹뛘༧翹Ǥ㾀械ᔨǤ㾀澠ᔨǤ쀸卵捗退（༌翹潘།翹ﾐ༌翹༱翹⼰།翹ী༏翹⽸།翹潘།翹鮈།翹ୠ᝷Ǥꐰ།翹쫠ᝯǤ肠༎翹༱翹얘༏翹ྨ༏翹愠༨翹옰ᝯǤ龘༫翹♠༏翹鎈༱翹쫠ᝯǤ༳翹ថ▬ǤⲠ༴翹ﱠ᝶ǤⲠ༴翹ﱠ᝶ǤⲠ༴翹ﱠ᝶ǤⳞǤhar쀗來摥退_xliref1/Documentos%20compartidos/SIG/Estrategia%20SIG/Caracterizaciones%20proceso/Caracterizaciones%20proceso%202024/爏³har쁦菉敪退傉䝎਍ਚഀ䡉剄؈缀⬝ainm.sharepoint.com/sites/oap/_api/groupservice/getgroupimage?id='2a2b1c18-624f-47a9-a9cc-a33f4f24f3aa'➟Ǥ䄂Ǥe㵲䈢쁵累昢退_xliref1/Documentos%20compartidos/SIG/Estrategia%20SIG/Caracterizaciones%20proceso/Caracterizaciones%20proceso%202024/1; Shar2쁄菱朢退_xliref0-3D49-4FB6-94F3-740426DE5E54}쁓數栢蠀쐀ᴼǤ鈈ᵤǤﻘ᳐ǤᚐἳǤ᠆彌èھ￠♄ǤD梁椹退_xliref0/Documentos%20compartidos/SIG/Estrategia%20SIG/Caracterizaciones%20proceso/Caracterizaciones%20proceso%202024/樱退_xliref0/ʸĂʎⴳǤơ翹╼Ǥ༎翹╼Ǥơ砬款退粰镻㻃蛈䜸翷CR￺翿俓ⵕ肔䡝開鬲Ⱪ杝撹♗겮䥷䊀℆⚄䏿por互䘈쎨䞸翷㇠䞳翷䀀onFla⏈❅Ǥ㇠䞳翷ltob⑪Ǥhar汲退_xliref1T13:50:46.9657414Z [info        ] sending data: {&quot;A&quot;:[&quot;{\&quot;Version\&quot;: 2, \&quot;ClientType\&quot;: 0, \&quot;PresenceType\&quot;: 0, \&quot;Sele聀H洠退_xliref0Ǥ㔀◖Ǥ爀摯捵楴湯港耀똈༦翹뛘༧翹㾀骀⚥Ǥ㾀鞀⚥Ǥ潁退က䙊䙉Āā怀怀䌀ࠀ؆؇ࠅ⑨Ǥ⑨Ǥ⑨Ǥ⑨Ǥ⑨Ǥ⑨Ǥ⑨Ǥ⑨Ǥ⑨Ǥ⑨Ǥ⑨Ǥ⑨Ǥ⑨Ǥ｀✅Ǥ핀✅Ǥ흀✅Ǥ✅Ǥ✅Ǥ✅Ǥ✅Ǥ✅Ǥ✅Ǥ✅Ǥ✅Ǥ✅Ǥ✅Ǥ✅Ǥŀ✆Ǥ挼爠∽䍂瀠退_xliref0II_SCRUBBED&gt;; ServerType:5; SupportedProtocols:87; Version:16; Flags:7; CobaltMajor:1; CobaltMinor:6; MsDavExt:1; Shar焾退粰镻㻃蛈䜸翷CR翿Ꮟ屳䚟놖쳗瑝䏼撹♗겮䥷䊀℆⚄䏿por互䘈쎨䞸翷㇠䞳翷䀀onFla㇠䞳翷ltob㎨ᕀǤ렘❼Ǥhar爱退粰镻㻃蛈䜸翷䆲㏾翿﯎䯓ኯﱝ펔撹♗겮䥷䊀℆⚄䏿礂䱺磱䚯互䘈쎨䞸翷㇠䞳翷䀀昄꒍砀䚯䆲㏾㇠䞳翷㌁昄꒍h㫈ᕀǤ惘♫Ǥ䄀㏾昄꒍ƅǤ猱退_xliref0II_SCRUBBED&gt;; ServerType:5; SupportedProtocols:87; Version:16; Flags:7; CobaltMajor:1; CobaltMinor:6; MsDavExt:1; Shar琸退粰镻㻃蛈䜸翷CR翿࠽ﰊ䥘杖ᘃ佣ᴱ撹♗겮䥷䊀℆⚄䏿por互䘈쎨䞸翷㇠䞳翷䀀onFla㇠䞳翷ltob፸♋ǤỘ♫Ǥhar畲退_xliref1onID&quot;: 406, &quot;UserActionName&quot;: &quot;NetUI.SimpleButton._FireClickEvent&quot;, &quot;IsChecked&quot;: true, &quot;IsIntermediate&quot;: false}har祬瘱耀똈༦翹뛘༧翹㾀⚄䏿ꥐ⚥Ǥ䀀㾀Ꟑ⚥Ǥ眢耀똈༦翹뛘༧翹Ǥ㾀쟰ᔨǤ㾀쫰ᔨǤ∸猠∽ㄲ∲㸯挼爠∽㥔㠱•㵳㈢㈱⼢㰾⁣㵲唢挀Āਘ伀㌀㄀㘀㈀ĀਁȀꡛ路ဲ甠◢Ǥ0⛾Ǥ타彷鎋⒭놦Ⴠ⚉Ǥ榮慁驃ﰍ빜煁ﾀ뼀C:\Users\lkpetro\AppData\Local\Microsoft\Office\16.0\OfficeFileCache\0\0\CJH6DXGEBHGMD7FFCDF2HJC4HQHUBLEK\e_F4FIDWA7GVFXDNGZAQBMDWEBEFFJHRFM.RxIÉÓÔb£ø°aõ~´òăåør´ČĭĮ]^%&amp;P(2İıùŚĻŽ9:ĔŤċļƃēƏĴříƑŜǚǘĩÿǒƀƁƂǬǓǔƓǑȒȓȔĘÐƖƗĀǡƍưȴüȏĵȫǩƿȭȮȯȷŲƑúǞXÖȾʊưʙȠŒȼȉȆƊʏ˄ʳʫ'˞ɪƠʗʣ1W˂̎˺]̒ʤº̭Ĺk ʁę̗ʝɑɒǁʲ˺˦ʨʩʪ­:˨ȚǓ͏ΜǴ̈́ȡ͔řʎΤƐȨΘ͸϶ÍʷÛϭ}Јϩ^ΣЎϪʡζЖЕηɾСā̖ϔʚΏ）ţ뼀C:\Users\lkpetro\AppData\Local\Microsoft\Office\16.0\OfficeFileCache\0\0\CJH6DXGEBHGMD7FFCDF2HJC4HQHUBLEK\e_AFBMFCEYETEOGAFDDHCFGOCZBTHUDZFV.RɓЉàӁ~ʽԌͻӻ϶ћ׾Ѳْ̪֪֩֡ښ՟ؠۮۛڹڲ׽݇ͷڸ߰࠾ҥޥﺒȀ뼀C:\Users\lkpetro\AppData\Local\Microsoft\Office\16.0\OfficeFileCache\0\0\CJH6DXGEBHGMD7FFCDF2HJC4HQHUBLEK숋ȃ଀ς숋ȃ଀ǧôꂰ怃왴鉉荊錱㖣쑍Vﱷࠀ⤫錿磫峚呿ｾ퓊ᄐä⭸툩諪ﬂꛗ璎뗝梼緌²ǐΒ䭐Ѓ!漴괃»ĩ牟汥⽳爮汥葳췏숊ర鐻巜༶눢ᝮ瘑秊딀㻋훘뚔糪筻⁴౸繉⓿霯ቹ牏恾℣剋搐㜴쯪࣮߂ᩥ넵डᙐ䷛ꕾ蕉쇻ᅺꈓ㷗쫍氧쓉쭎噮阡䎮㪨緂ẚ緐倛䲬㕑尒擕趷￉湭䇛駓揵ጦ䑾章쨢痊␔ጬ瞍㇦މᘃ긹Ⱎ&gt;ꂰ 왴鉉荊錱㖣쑍Vﱷࠀ⤫̦闬ঽ㰵亨蝒﮴茔ᄐ̳⭸儩⭅퍠콮羈먵雽䰝쾒緽²ٮ೎䭐Ѓ!帓斾Ă˟Ȉ牟汥⽳爮汥⁳Ң⠂ 가䶒͋ေﾂ찡㮽⫛툢⽬摍ǽ餱惽餷꒐ﶺ䛷瑁뚡稞꾜鹷饹曵ꎲꍸ笐ቶ䖖舉暜믓쉖﵋뢸ᄇ犓赆䣬臂氢贳㻵겊ꋢ⺄Ｅᢀ䝵앖㶂岹㡩镘ᡲཊ▪镜ᷥ倚㓍컅ࡈ猻ꈃ寮㚼䴷榯立쥯⎥逫䒦郎㗳嚢ꖡ설纰쪈⋻ͣ✞ﵚ毯勑䙒蔥ΚԸ벴䖤፳䚙배༲墧⽮ꋉㇷ㶱칣콗ሷ者＀Ͽ뀀Π庠瓴䧆ꪒ䫣ㆃꎓ䴵囄眀ü⬈휩샛ꈭ끼﫿縏纱ჷ爑砀⤫꺹욋ࡆ芘Ꭳ雉鯌詥縔ᕀ뉽쨀倉͋ᐄ؀ࠀ℀케᯴㚇Ḁ砀⽬敲楶楳湯硅漯橢捥却慴整⸱浸걬嶔ᠰ䐿궹鎊攴Ą驕栖ァ䈾㞡鮓褸똡삐龯ߩ䛫䶵獕疕ﱼ⎜⸷鉊᭪ׄ둦鮩䌕თ堍榈퓜槽듻殦䉂숚冔퓔䢷៨꾭᩟燬ʉ鄹≐楍児뤯㓥䓵곊耎ለꁄႨ瀜堦⬤⌁䖀ฑတ䜙ᐰ䈉꒒㋀ᫌ棠Ⱎ罇㎕迭ᦩ瀎脀뺘紨鏐灴㿄襈补踪䨄慑㸼擂ꭞᷦ枍埢젬ꈉ녒≖ꔜ⩐⋖駁寐綍㎌ʩ툘घ㔵㿭᪆捌뇆졌ሀ藕흉㴽ⴷ䭝䢠て룽噶뇍ᝩ懽룱뾈蓏䮋㫧宺鮂ݭﱭ큲ᘜ⍭趜鷖䏜ᶻ琙鋯沇ᛦꇶⷚ幖割鬴薪锰蜯䄔㪯䗋㮃懣쵢憔뇪䪜旕｣᫩髪Ӛ㧅堦恡왚ꚸ頺ᷢ蟤쥸엿쪋ﭛ蜚䕂拪凍䀹ꙑㅪ儰䞿㼜囊ﷸ嫈ᆴ˫棚෪燇쫵饠ꣷ㒽ནꃻ뤜Ⅻ痐枹ྐྵୗ᭶沝켯楢잵༃鹏ﶱ큙婝뭎森垁ಉ銣茆嫙놿눚ݏ﹫Ⱃ뽸母𥉉 ＀Ͽ︛̀뼀C:\Users\lkpetro\AppData\Local\Microsoft\Office\16.0\OfficeFileCache\0\0\CJH6DXGEBHGMD7FFCDF2HJC4HQHUBLEK\e_FZCKB3A4EKDXDGC7CFFGCJEZGOGZFAFH.Rഩ˂˃ీ୾୿౅෷௰෻಴๩ॏบඉ໴ଏਾ෿ੜ੅ǖ૖ླྀཹེ෾ྙྚྡྷྌྍĔྨhྱ஀ྎ࿀$:;&lt;Ø੯ǋྋʵྖྗʦྛ࿔ྜྷྣဆྫྲྼ၀ჁაﶬЀ뼀C:\Users\lkpetro\AppData\Local\Microsoft\Office\16.0\OfficeFileCache\0\0\CJH6DXGEBHGMD7FFCDF2HJC4HQHUBLEKᆍቈྥྩቹካጳ๷࿻ᄟᎴአᏤᏉᐚᏪၧᑒᑼိᓹᔨﴵԀ뼀C:\Users\lkpetro\AppData\Local\Microsoft\Office\16.0\OfficeFileCache\0\0\CJH6DXGEBHGMD7FFCDF2HJC4HQHUBLEK\e_DCGVFRFXG5AUHMBPDQF2GWELB2C2AOFP.Rʊ᥺᥻᥼ɳﲾ؀뼀C:\Users\lkpetro\AppData\Local\Microsoft\Office\16.0\OfficeFileCache\0\0\CJH6DXGEBHGMD7FFCDF2HJC4HQHUBLEKDSCFDA9.tmpࠀ)))瓐ɱǤ　ꈠ覊㕐ɠǤ햴Ⳡ⵴⠀粩ﱇ܀뼀C:\Users\lkpetro\AppData\Local\Microsoft\Office\16.0\OfficeFileCache\0\0\CJH6DXGEBHGMD7FFCDF2HJC4HQHUBLEK\e_DMGRFYE2BNALGIBAHEGLF5EZG5GQDFGD.R媀៯Ǥ3쫀✦Ǥ&quot;楀ⴣǤ旰➑Ǥꎐ␀Ǥꎐ␀ǤसⴁǤ＀대ၹ翹ꄁ␀Ǥ鶸ვ翹₟ꎀ塯꫕ᔟ㳢ꗯ鷠ვ翹āād⬄ቺ翹㴨ჟ翹ꃼ앏᭚ꃼ앏᭚✦Ǥ㴨ჟ翹捓湥牡潩╥Ǥ镀ꓠ翹镈ꓠ翹Ā锰ꓠ翹佐⚉Ǥ턀➐ǤЀﰀ児⚉Ǥ児⚉Ǥ侐⚉Ǥ侠⚉Ǥ侨⚉Ǥxmlnsshttp://www.w3.org/2000/xmlns/倈⚉Ǥ倐⚉Ǥ倠⚉ǤVersion俨⚉Ǥ偈⚉Ǥ偐⚉Ǥ偰⚉ǤMinorVersion傘⚉Ǥ傠⚉Ǥ僀⚉ǤCorrelationId僨⚉Ǥ僰⚉Ǥ僸⚉ǤUrl僈⚉Ǥ儠⚉Ǥ儨⚉Ǥ先⚉ǤUseResourceID陈ꓠ翹$锰ꓠ翹凐⚉Ǥ➐Ǥࠀﰀ凰⚉Ǥ叐⚉Ǥ券⚉Ǥ剀⚉Ǥ剘⚉Ǥ凰⚉Ǥ咰⚉Ǥ劰⚉Ǥ咰⚉ǤsEnvelopehttp://schemas.xmlsoap.org/soap/envelope/凰⚉Ǥ勠⚉Ǥ勨⚉Ǥshttp://schemas.xmlsoap.org/soap/envelope/厈⚉Ǥ厐⚉Ǥ➐Ǥ區⚉Ǥ凰⚉Ǥ➐Ǥ凰⚉ǤsBody뗠ꓠ翹떐ꓠ翹叐⚉Ǥ떀ꓠ翹땀ꓠ翹吀⚉Ǥ륔ꓠ翹륔ꓠ翹陈ꓠ翹)咰⚉Ǥ吰⚉Ǥᛠꓡ翹﯈ࠀ뼀C:\Users\lkpetro\AppData\Local\Microsoft\Office\16.0\OfficeFileCache\0\0\CJH6DXGEBHGMD7FFCDF2HJC4HQHUBLEK\e_BKADHCBYAMHGBXG7HOFUGWDKDDGEFVGK.Rᾡ⊑⊒⊓⊐⍍ᰀ⋼⋽⋾≹⋇⁇ẺṜ␥ᾢᾣℼ◑◆┨◒◓◔ﭑऀ뼀C:\Users\lkpetro\AppData\Local\Microsoft\Office\16.0\OfficeFileCache\0\0\CJH6DXGEBHGMD7FFCDF2HJC4HQHUBLEKe_GMCSBVH2BOF6GPFLBZBGBADIAPHQA3EM.R捩䥥㵤㘵㝥㕥㥤㌭搹ⴹ搴ㄴ㠭っⴷ㙢㜰ㅣ㈱㥡㑥※偓䥏䍄䱒㜽男倯㥄戴睗摧噭捹氲扶な䵩㑓䥷䉩扬乭婶汇婵ぺ摩剘䱭杔偩㑺唸䄱嘫䕪䱺䉄䱯婭戸噗奴噭捹栲捰睈䵸䅄䵺䅪䵷乭婫䉔婪䵪儱硇摰啭奵㤲䱴䅄䱪婭戸噗奴噭捹栲捰硈慳䈳摬䩈其汇扵㕓扮夳奵㠲䵳䵔乺䅺乺捔乸䵺䵷䅄䵷䅄䱷䕄䵺奺伳兔䵸䥔䴱䅄䵷䅄䵷睃䵸䵺䴳杄䴴兔䵸捔串兔串䥪䵳杔䰲䕪丱㑓佹㑓乸䥪乳奄䵸奔临䅪佸兄乹䵺临歺佷睓丱乗乬奭夰ㅓ婭䕪䰵兔她奭佴乄䵭ㅓ䵫䅄娲歪娴噗佩奇䱳兄伱䵇佺婗䱬䵔丰唲乴剄乭ㅓ乩䕇䰳婔乩杪头奪丱䵭失睹夵啗丱噇䵨こ䴲啇䰳奔䵷䅄乴䙪䵪べ串摔婩歔婺兄乹啺佳䙗乬剔奬䕔乴䉪乬べ䴲䅄䱷奔奸䵺乴啪夳啭䴵儲䴰捪䰱睃䱷䅄䵳睃女杔奸兗䵸䕇婴捔婸ぃ娰奭䰳䙗婭奭佴䩄奨䙪乬奔伴䅄䰴噇匵剪坩㕅坭䩔慎㥕印䩭兙瀰噅剕奇氰䵳汇免漰夰桬婏䵭呺剮慊㥭呰乖捊氰噵䉪啨欰匲ㅗ地汆卙䩬敓㕫婃ㅗ到乆䵈摘䵖灆坘噫態䙬剖汗啭ご䰹䥄串䅔丰捪丳䵄伵歔伵歔伵歔䵳䵔乺䅺乺捔乸䵺䵷䅄䵷䅄䱷則婨䕇婹婄䱩兗佸䥔乴䵇䵺ど头䥗䰱䵗䴲啔头䙪乫捔佺睃䱳睃䱳䅄䱳䕄䴵啺丳硓挴搲䵭䩺剌捔慸摖唰硕扇䔱乴嘰敖案摄䅪婳汕剑剺扳婅之娳啶䙕削䴱到瀱敂剘䵯桪奐丱呲㥕吶硇愵汕啩砲唵灈慐桗丵乖挲則坳噇卖瀲敗剗䵉乕敍䕗摲奆丱噭慐䙮慐婖乑歆慸乺乶〰䴴䕖乶㥫匱摕乏瑗奷啺剶摪敗婭批夰摺䩖䱖䘲扱摇剙丳刲䕕坹䉆摔剪奇䉔婚獩摺嘰慕汅坮汕䵱灅婰汖慭摈䱂儱卷氲婺灮噴㕕乶捇啹瑩噂兕䵸汬卨決婔獃兲瑫佔䉈剕婈扯䉘搲灭捬㑇匲ㅅ呕猰儴摕䴶剈捒則慬䩗啉汈慙嘱䵏婗失刲剅噘噒剺托㥕奉婗捳䩈临兆吲桖奯剮坡䉈䭎到卓䘲扮䘰噷硫摆㥹卯剭坹歫噹硫婈婫扪䉄奃㕕剫灗䵳䨱乔ぇ剸䉄䱊㥹匵硅儲㥫挲䙬挳婪啉婅坷瑓敫剕奺䉔敘硫呓硅偒ご䰸丱偑㵧ഽ唊敳⵲杁湥㩴䴠捩潲潳瑦传晦捩⽥㘱〮⠠楗摮睯⁳呎ㄠ⸰㬰䴠捩潲潳瑦䔠捸汥ㄠ⸶⸰㜱㈹㬸倠潲ഩ匊䅏䅐瑣潩㩮∠瑨灴⼺猯档浥獡洮捩潲潳瑦挮浯猯慨敲潰湩⽴潳灡䤯佳汮䍹楬湥≴਍捓湥牡潩›潐汬湩卧扵捳楲瑰潩䍮湯敮瑣摥਍捓湥牡潩祔数›佐਍灁汰捩瑡潩㩮圠湩㈳䔭捸汥਍协慎敭›楗㍮ല䘊汩䕥瑸湥楳湯›砮獬൸堊䌭楬湥剴湩㩧䌠ൃ堊刭煥敵瑳瑓瑡㩳传数慲楴湯䄽䥭汁湯㭥晏楦散敓獳潩䥮㵤㍅ㄹㄸ䌹㠭䙃ⵅ㔴㈲㠭㥆ⵆ〴㉄䈳䍅䕆㈶䐻捯敓獳潩䥮㵤㈱റ䌊湯整瑮䰭湥瑧㩨㈠㈲਍潈瑳›敭牴汯杯慩湩⹭桳牡灥楯瑮挮浯਍਍⤺⨨﫚਀耀C:\Users\lkpetro\AppData\Local\Microsoft\Office\16.0\OfficeFileCache\0\0\CUC6G6BGAEDUHTEUCPFWB5CJHVGCELEGe_G5CWBBBOF4BOBWDSD4GYEQEHEEB7DDGP.R㠌࿨⍱㒬耇ﮫ䚽힥ද촪ꣶ踟冃㠃㼯ꌖ湳୮㒸ࣽչϿ礀⯱謹଀뼀C:\Users\lkpetro\AppData\Local\Microsoft\Office\16.0\OfficeFileCache\0\0\CJH6DXGEBHGMD7FFCDF2HJC4HQHUBLEK\e_FBDQAYBXDUBSDZGUH4ANCLFNBGE4GVH6.R⼫⻎⤈⳱⼒ⱊと⿞ᬊ⤍び┌㇗〲ㆫ林ఀ뼀C:\Users\lkpetro\AppData\Local\Microsoft\Office\16.0\OfficeFileCache\0\0\CJH6DXGEBHGMD7FFCDF2HJC4HQHUBLEKe_A3EBH2DSH7AUBKG7H6AZCQARDFFZCVC3.R))瓐ɱǤ　ꈠ覊㕐ɠǤ楞Ⳋ⵴⠀粩ᛠꓡ翹힥諒ഀ耀KELBUHQH4CJH2FDCFF7DMGHBEGXD6HJCcrosoft\Office\16.0\OfficeFileCache\0\0\CJH6DXGEBHGMD7FFCDF2HJC4HQHUBLEK翹㉾Ǥ蕐XǤ㉾Ǥ佉ྭ翹翰ྭ翹㉾Ǥ埝ྭ翹㉾Ǥ蝀⟒Ǥ媀៯Ǥ3ꊰⶱǤ&quot;僰⺛Ǥ乐⑽Ǥ㉾Ǥ㉾Ǥ㪨ⴁǤ＀대ၹ翹씁㉾Ǥ鶸ვ翹₟ꎀ塯꫕ᔟ㳢ꗯ鷠ვ翹āād⬄ቺ翹㴨ჟ翹섔◁섔◁ⶱǤ㴨ჟ翹捓湥牡潩㌀᱔Ǥ镀ꓠ翹镈ꓠ翹Ā锰ꓠ翹芰⚉Ǥ뽐ㄲǤЀﰀ蒰⚉Ǥ蒰⚉Ǥ苰⚉Ǥ茀⚉Ǥ茈⚉Ǥxmlnsshttp://www.w3.org/2000/xmlns/荨⚉Ǥ荰⚉Ǥ莀⚉ǤVersion荈⚉Ǥ莨⚉Ǥ莰⚉Ǥ菐⚉ǤMinorVersion菸⚉Ǥ萀⚉Ǥ萠⚉ǤCorrelationId葈⚉Ǥ葐⚉Ǥ葘⚉ǤUrl萨⚉Ǥ蒀⚉Ǥ蒈⚉Ǥ蒨⚉ǤUseResourceID陈ꓠ翹$皠ፌ锰ꓠ翹蔰⚉Ǥ펠ㄲǤࠀﰀ蕐⚉Ǥ蜰⚉Ǥ薘⚉Ǥ薠⚉Ǥ薸⚉Ǥ蕐⚉Ǥ蠐⚉Ǥ蘐⚉Ǥ蠐⚉ǤsEnvelopehttp://schemas.xmlsoap.org/soap/envelope/蕐⚉Ǥ虀⚉Ǥ虈⚉Ǥshttp://schemas.xmlsoap.org/soap/envelope/蛨⚉Ǥ蛰⚉Ǥ폀ㄲǤ蚠⚉Ǥ蕐⚉Ǥ퐘ㄲǤ蕐⚉ǤsBody뗠ꓠ翹떐ꓠ翹蜰⚉Ǥ떀ꓠ翹땀ꓠ翹蝠⚉Ǥ륔ꓠ翹륔ꓠ翹陈ꓠ翹)皠ፌ蠐⚉Ǥ螐⚉Ǥᛠꓡ翹㭚휬฀뼀C:\Users\lkpetro\AppData\Local\Microsoft\Office\16.0\OfficeFileCache\0\0\CJH6DXGEBHGMD7FFCDF2HJC4HQHUBLEKDSC7DF8.tmp㤭㔣ứ⮚㰹㴭㙡㙢㙣㷸㻆↷㷹㷺㷻㉝㷒⁆㵅㻟㻠㻡㼼浸⁬敶獲潩㵮ㄢ〮•湥潣楤杮∽呕ⵆ∸猠慴摮污湯㵥礢獥㼢ാ㰊敒慬t桳灩⁳渀㵳栢瑴㩰⼯捳敨慭⹳灯湥昀牯慭t杲瀯捡慫敧㈯〰⼶ॲ㸢 摉∽䥲ㅤ•祔p洌捩潲潳瑦挮浯漯晦捩㄁଴瘀湉敤x牡敧t횳༼뼀C:\Users\lkpetro\AppData\Local\Microsoft\Office\16.0\OfficeFileCache\0\0\CJH6DXGEBHGMD7FFCDF2HJC4HQHUBLEK㣼㘻㱟䃁䅭⋢䁽㾖㾗㾘䁤䌕㰆䂦䌭䎆䎧䄹⤉ᨡ෽䏨䅸혺က뼀C:\Users\lkpetro\AppData\Local\Microsoft\Office\16.0\OfficeFileCache\0\0\CJH6DXGEBHGMD7FFCDF2HJC4HQHUBLEK\e_ABF5AZA4EAAXB7EZCEEJA4HFAKCOH3GL.R䀀䀀瓐ɱǤ　ꈠ覊㕐ɠǤ늎걞ⶂࠀ粩햁ᆠ뼀C:\Users\lkpetro\AppData\Local\Microsoft\Office\16.0\OfficeFileCache\0\0\CJH6DXGEBHGMD7FFCDF2HJC4HQHUBLEKe_C3AFC2GJD5ASDOGMFBHODCHDBCAUAIFH.R00瓐ɱǤ　ꈠ覊㕐ɠǤ㣼Ѹⶀ⠀粩⤌䳸䱛픈ሀ뼀C:\Users\lkpetro\AppData\Local\Microsoft\Office\16.0\OfficeFileCache\0\0\CJH6DXGEBHGMD7FFCDF2HJC4HQHUBLEK\e_FZF7D5FXFQBKERHED3H6ELCJGLFAHZHS.R䴄䰅䉫䬛乾䦹؀؀2聀⛾Ǥ죠✪Ǥ䶜㻞Ⓨᥰ䫿⥺䒒㱰풟ጀ뼀C:\Users\lkpetro\AppData\Local\Microsoft\Office\16.0\OfficeFileCache\0\0\CJH6DXGEBHGMD7FFCDF2HJC4HQHUBLEK凂丞䨈冭凃加凘卶儭䉬卡凄凅准푦ᓹ耀C:\Users\lkpetro\AppData\Local\Microsoft\Office\16.0\OfficeFileCache\0\0\CJH6DXGEBHGMD7FFCDF2HJC4HQHUBLEKᆴ˫棚෪燇쫵饠ꣷ㒽ནꃻ뤜Ⅻ痐枹ྐྵୗ᭶沝켯楢잵༃鹏ﶱ큙婝뭎森垁ಉ銣茆嫙놿눚ݏ﹫Ⱃ뽸母𥉉 ＀Ͽ폭ᔀ뼀C:\Users\lkpetro\AppData\Local\Microsoft\Office\16.0\OfficeFileCache\0\0\CJH6DXGEBHGMD7FFCDF2HJC4HQHUBLEK\e_HGDLAFFRCQFXAOCZGHECADBYBDFDDVG4.R墊䖎億墯妖䴜䯦䳖尓奾峄⤮尞劮䨉䝇將堶帮퍴ᘀ뼀C:\Users\lkpetro\AppData\Local\Microsoft\Office\16.0\OfficeFileCache\0\0\CJH6DXGEBHGMD7FFCDF2HJC4HQHUBLEK嬌庯嶞彘帺惚彰幻慸怙峜틻ᜀ耀C:\Users\lkpetro\AppData\Local\Microsoft\Office\16.0\OfficeFileCache\0\0\CJH6DXGEBHGMD7FFCDF2HJC4HQHUBLEK鉀睢㌯︽뷦郞ꮓꆘ∋흉Ỹ줢쾌뉩竬♏䫣䏛蹤伙흈፛緩迣ᔃ频造酺땁未谰ᷥ銞縄灛挑뜅奢஝ॼ捺ൖ뽽赙䴱鐼ᣠ仔ـ্둺큘淮返찘⢑ީ䱦榜ⓥ⦗臧졆Ჵ脰〮竫팰徜졎쌐셒崏㟏广⫝젾颅⏚鉛鬛岿ᜮ龘暇녎溜慇ẻ뭓冸｛춞䧠⸳鵥ꍁ럩᳃ɛ靥嚝덐◱뗽츝ꝁ࿙雫;矗熟᧜ᬍ㊀捼쏳Ꝿ⠍㟃凵ᖯⲎƼ豅ꭦ滝搭Ꭱ槞ﴶブជ蠨涆ᘩ儼拻옭룏̘̀嘙䄴鵪֒䆞앒ᨥ饒밲僶ᎊ愮࿘꽂蟮翛煣䁼䥰☂杲牁栦몪Ϟₕ뼯徯＼诏븯忼裨⌮ꦕ焎Ⲳ﷋︿꿯䎿﷿俲뱮ﵟ뺯풧勃䰫忏諾꯺羗쏹￷틸붡಴킟䢘䉴턮ṣσ匚ﳘ哉䳜ቢ橡琈吻咏Ť홏릘絰魢꧰Ⲁˣ忞댽麸扅ꢥ冇Ŭ㦏絧鰮砆太뉸陊짮꫅箌殅Ǯⱎ輇⥖垤勪蠹䖈铳䓡◡衉既縷衎ꌾ닔㇫ঝ冷ꅂ⣏揪㓪蓉굎⩀ຄ౩奾ࢻꮂ㼜絅峎㵏ᜤሶ֖๦ᏲⳂ⯇掅쪗踉䟠䕘鈮歧⬱䛣腒鞧熄騴⤓㉝ҏ漼ㄏ㘤똺䊑珑캗찣᥹菧윈鎩䴳㊢叶๹訡⧑⹗ㇸ垷뺈㼇擠뮯功륢␉㊸⊥⬯緥룵୦屌ꙙ戧묫Ӷ䙵罇뒵﭂ႈ⾆鳱古茇伾鬭ꐗ䐟喐褎뀫怞嘻緵⑂ꙁ配呇⅚䙻粖鼏쒵욳豉㻅⟍痠琫ʧꌖ㧣넟秙砙ꅂ萁煸ґꔝỠ폭᩺ꭡ힎낵欦혌돥꺛運㜡膖ﻄ뛆悙䵦ѐӌ瑓䫤₷륢Ⴟ痑裕鲭୲텻渖욀扷벚瑩섹鿋惹轝כּ쫲뗡朮೛⫱┹乐፶淗獫ｸ귷뻍粵탛㛜뜴贍ᗫ菬㐴ཅ녍揕縶뷢㻻쨋駘㍚⑲훍蒏髗᣹촆钞飙ꘃ少ঁ恒茣圄ꆿ㨪炋﬊腃쩜ꉒ䮔㛘쌲䝦岕淓鼶鼱暝쥿䳏넨옪۽㱬喰㊥덴ྕ繪泒溵栈鯙⢐晍ꢓ䠹㚴꾃ꄡ칷࿞躋䖃꭛룟읪䀔砕䛯뛰ᆌ죬轁휾쩾뵜껱칶㻴뉣Ѳ훀껢㮧쟞俓薗ᯚ愢銜閅쉍쫸破舲㨼﯋㿮瀕ꝵꥰ佅抛᪳ᨊ亵휢Ͳ쩋芙혒ࡸ캋㍃皜ֽᯬ旃䊜䣰踒晟摊︫剭⩋᪤ᥢᙥ夷䱏ᄕ톈蛟䬃ቌ죉恵ﻩ쥒窅ﷁ죒힁⽭얓첂ꗯ洑刖陼鰬ᪿ럱欇빉眂䖟䯳攴䌘㖈腚䪜㸸㈈콗鰩涇夳缑⫗鹓귽깃ἢ陣㡆⤯泥솞䅍틙眱᭛柲茆髮며ᗔ鷶毫뚵兜㬟텅튴⺊𤋮ꫡ襼兕ⵅ奖뻮玞鬻ݤጬ廯䯻諔ⳉ驪滱혞㭉딟붩軇咠驽ⶶ丒뱋뤇凫⮫ꛄ㒱澁캎柋糛೺잒丐圑㬬曭횙㴲옕厷弾韧晌⚉맳䩮咳飾ာ徝뵵헐잇㝹ዀ魀ឞ큖苙ꋥ苙૝浧뗬핾汊妎슷武䗑嵛乭痔溯홦쬎憤⥣⊵＜ఋ玭顶졞圳괊뽺᯵諾氠⨌뭾ꨱ比뽵滒櫴底冣䘋삍쿃麁醠ﭽ蘰⃓캶肿弻쑁Λ㮯ḳ륗뫹檡澼芾䈈⯫ڋ턴㤟ꁈ踕窂௘锇チ器妰띩뵪⃊๬ể룦맷⺇㠌࿨⍱㒬耇ﮫ䚽힥ද촪ꣶ踟冃㠃㼯ꌖ湳୮㒸ࣽչϿ礀摙퉂᠀뼀C:\Users\lkpetro\AppData\Local\Microsoft\Office\16.0\OfficeFileCache\0\0\CJH6DXGEBHGMD7FFCDF2HJC4HQHUBLEK\e_GAEKH6AXE3EIAGETD3GVENFYH5HAEFGD.R拲杆撟孟捇朁捠捡晁昳柤梹暶昉愷梻梼梽榘栛梺捕捖捗ᶊ嚙檃槥槦槧퇉ᤀ뼀C:\Users\lkpetro\AppData\Local\Microsoft\Office\16.0\OfficeFileCache\0\0\CJH6DXGEBHGMD7FFCDF2HJC4HQHUBLEK楄殢殮植求伞损泚撆槣沢浸捓渖텐ᨀ耀C:\Users\lkpetro\AppData\Local\Microsoft\Office\16.0\OfficeFileCache\0\0\CJH6DXGEBHGMD7FFCDF2HJC4HQHUBLEK⒀耀¶·耀¶瓐ɱǤ　ꈠ覊㕐ɠǤ렶⺕⵴⠀粩樷ᥔᨧڨ̡̫࿙੭퀧ᬀ뼀C:\Users\lkpetro\AppData\Local\Microsoft\Office\16.0\OfficeFileCache\0\0\CJH6DXGEBHGMD7FFCDF2HJC4HQHUBLEK\e_DECXAGEVAIDJDOGXF4FWCEGXBLCYC5HR.R00瓐ɱǤ　ꈠ覊㕐ɠǤJфⶀ⠀粩ᰀ耀KELBUHQH4CJH2FDCFF7DMGHBEGXD6HJCcrosoft\Office\16.0\OfficeFileCache\0\0\CJH6DXGEBHGMD7FFCDF2HJC4HQHUBLEK*耀耀耀瓐ɱǤ　ꈠ覊㕐ɠǤ쭀Ѧⶀ⠀粩" userProvider=""/>
      </Event>
      <Event time="2024-07-29T13:37:28.28" id="{4D60F3FC-B295-4EFF-9F31-FA560CB3ABD6}">
        <Attribution userId="S::lamaestre@inm.gov.co::e33ea75a-d6da-4c2b-a7ab-5486f75c9233" userName="Luis Angel Alberto Maestre Gutierrez" userProvider="AD"/>
        <Anchor>
          <Comment id="{E20FFE7B-9BCF-4A31-8837-D623FB9BC0D9}"/>
        </Anchor>
        <SetTitle title="@Linda Karina Petro Martínez ptep"/>
      </Event>
      <Event time="2024-07-30T23:04:17.39" id="{F6E7F187-1A8A-43B9-ADD8-343C31634E4D}">
        <Attribution userId="" userName="༦翹뛘༧翹rs㾀\M쥠⚥ǤleC㾀DF칀⚥ǤPhar왎ｦാ蠀稐➒ǤD왝ｷย耀똈༦翹뛘༧翹퐣缴㾀뽇ෲ쵐⚥Ǥ㸀칒敮긝㾀鼂겗쫠⚥Ǥ䱜壷32얬ﺀཱི退裂ᓜǤ鋻䴠傴右᧧죽扺탽退茦翹ꠈ荗翹ǟ䀃゠̀ԁ얻ﺑဠ耀똈༦翹뛘༧翹rs㾀\M쭀⚥ǤleC㾀DF춰⚥ǤPhar〠4얊ﺢᄽ耀똈༦翹뛘༧翹US㾀25좠⚥Ǥses㾀-A였⚥Ǥdr324얙ﺳሠ耀똈༦翹뛘༧翹rs㾀\M⚥ǤleC㾀DF픀⚥Ǥ❠⥩32엨ﻌጰ退_xliref1DataĂLoc⑻Ǥ냿ѥǛceF☄Ǥg무႓翹쵰爏³CDF♇Ǥ㰶劽䁙☄Ǥer엇ﻝᐢ耀똈༦翹뛘༧翹퐝㾀䐺☎⚥Ǥ甀魢啙㾀璩⚥Ǥ༞r32엖ﻮᔲ耀똈༦翹뛘༧翹rs㾀\M⚥ǤleC㾀DF⚥Ǥ፤뚼32씥﻿ᘲ耀똈༦翹뛘༧翹婡짋㾀햝굯⚥Ǥ䴀ꇽ搄鹩㾀⧝标⚦Ǥ埨忲ar씴︈ᜠ耀똈༦翹뛘༧翹rs㾀\M﫠⚥ǤleC㾀DF⚥ǤPhar씃︙ᠹ耀똈༦翹뛘༧翹rs㾀\M몐⚥ǤleC㾀DF쳀⚥ǤPhar씒︪ᤢ耀똈༦翹뛘༧翹rs㾀\M턐⚥ǤleC㾀DF⚥ǤPhar액︻ᨠ耀똈༦翹뛘༧翹US㾀25⚥Ǥses㾀-A⚥Ǥler앰﹔᭣退粰镻㻃蛈䜸翷翿뿏๜三얩榉듘䫕㞥귘뎓痓互䘈쎨䞸翷㇠䞳翷䀀㇠䞳翷⑪Ǥ踸⛣Ǥ앏﹥᰽耀똈༦翹뛘༧翹rs㾀\M⚥ǤleC㾀DF⚥Ǥ浰教ar앞ﹶᴼ退대➑Ǥ䄁뎠➑ǤāǤ묠⠕ǤāǤ뭐⠕Ǥ䄁Ǥ뫰⠕Ǥ䄁Ǥ뱰⠕Ǥ䄁翹붐⠕Ǥ䄁翹쀀⠕Ǥ䄁Ǥੰ⠍Ǥ䄁Ǥ빐⠕Ǥā뮀⠕Ǥ⠍Ǥ쌀⠕Ǥꌁ⠕Ǥ쎐⠕Ǥ눁།翹뮰⠕Ǥꔁ⠕Ǥ믠⠕Ǥ༱翹관⠕Ǥ쒭ﶇḢ阀https://res-1.cdn.office.net/files/odsp-web-prod_2024-08-30.003/odbshareinspolightspeedwebpackforkedforie/plt.odsp-common.js쒼﶐ἲ耀똈༦翹뛘༧翹낒烌㾀ᘵ⚥Ǥᜀ뻎没紻㾀〜硶⚥Ǥ賌햡32쒋ﶡ‹退邡ὒǤ주湥㳾䄪鎷淓蔡ㆨ退茦翹Ꟑ荗翹Ǟ䀃㉔쒚ﶲℽ退㋡⑥Ǥ向ᾘ廧謣뵚܎鞎ꗀ⭡翹ﻨ⯂翹Ǡ䀃㉬쓩ﷃ∠阀https://res-1.cdn.office.net/files/odsp-web-prod_2024-08-30.003/odbshareinspolightspeedwebpackforkedforie/plt.odsp-common.js쓸﷜⌸退_xliref1&#10;&#10;쓗﷭␢退_xliref0II_SCRUBBED&gt;; ServerType:5; SupportedProtocols:87; Version:16; Flags:7; CobaltMajor:1; CobaltMinor:6; MsDavExt:1; Shar쐦﷾┽耀똈༦翹뛘༧翹rs㾀\M⚥ǤleC㾀DF⚥Ǥ䡘蘼32쐵ﴏ☽耀똈༦翹뛘༧翹rs㾀\M⚥ǤleC㾀DF⚥Ǥ쐄ﴘ✠耀똈༦翹뛘༧翹猇ꀫ㾀暤櫁ﰰ⚥Ǥ䇝ﬠ鷄㾀볓﬐⚥Ǥń됕쐓ﴩ⠲蠀䭠❈Ǥ▅Ǥ囐❈Ǥ▅Ǥ媠❈Ǥ門ᕙǤ練▅Ǥ䂐㇈Ǥ▅Ǥㅐ㇈Ǥ▅Ǥ䑠㇈Ǥ➀徨倀徨쑢ﴺ⤢退粰镻㻃蛈䜸翷翿箼毖煪乪¥哗괳듘䫕㞥귘뎓痓互䘈쎨䞸翷㇠䞳翷䀀㇠䞳翷⚆Ǥ盘♫Ǥ쑱﵋⨯耀똈༦翹뛘༧翹rs㾀\M쭰⚥ǤleC㾀DF씐⚥Ǥ襢ar24쑀ﵤ⬢耀똈༦翹뛘༧翹rs㾀\M⚥ǤleC㾀DF⚥Ǥ⽵Ǥ쑟ﵵⰽ耀똈༦翹뛘༧翹rs㾀\M욐⚥ǤleC㾀DF쪀⚥Ǥdr32쎮ﲆⴼ退緘ᔼǤ두⡖Ǥꨐ⡖Ǥꯐ⡖Ǥ낐⡖Ǥꪐ⡖Ǥ랐⡖Ǥ띐⡖Ǥꭐ⡖Ǥ됐⡖Ǥ꬐⡖Ǥ감⡖Ǥ뚐⡖Ǥ닐⡖Ǥ꾐⡖Ǥ닐⡖Ǥ뚐⡖Ǥ감⡖Ǥ꬐⡖Ǥ됐⡖Ǥꭐ⡖Ǥ띐⡖Ǥ랐⡖Ǥꪐ⡖Ǥ낐⡖Ǥꯐ⡖Ǥꨐ⡖Ǥ두⡖Ǥ⋝加фǛ㙋금翹骠爌³1} 2}쎽ﲗ⸢耀똈༦翹뛘༧翹rs㾀\M츐⚥ǤleC㾀DF케⚥ǤPhar쎌ﲠ⼲退_xliref1-E95C-43BA-A57F-CC27C477FE49}soft\Office\16.0\OfficeFileCache\0\0\CJH6DXGEBHGMD7FFCDF2HJC4HQHUBLEK\DSC58F8.tmp; Shar쎛ﲱひ耀똈༦翹뛘༧翹rs㾀\M⚥ǤleC㾀DF⚥ǤPhar쏪ﳂㅲ耀똈༦翹뛘༧翹rs㾀\M런⚥ǤleC㾀DF귐⚥ǤPharc쏹ﳓ㈠退酀ླྀ翹Ð끌Ǥ筰➬Ǥ酀ླྀ翹Ó끌Ǥ篐➬Ǥ退ླྀ翹쁑끌Ǥ篰➬Ǥཹ翹쁔끌Ǥ簐➬Ǥ酀ླྀ翹쁘끌Ǥ൰⠍Ǥﳐཹ翹쁚끌Ǥ籐➬Ǥ酀ླྀ翹쁛끌Ǥ籰➬Ǥ酀ླྀ翹쁕끌ǤѰ⠍Ǥ㥘㜲•㵳쏈ﳬ㌢阀https://res-1.cdn.office.net/files/odsp-web-prod_2024-08-30.003/odbshareinspolightspeedwebpackforkedforie/es/initial.resx.js쌧ﳽ㑲退_xliref0&#10;&#10;䅃〠4쌶ﰎ㔸耀똈༦翹뛘༧翹rs㾀\M豈⚥ǤleC㾀DFﶰ⚥ǤPhar2쌅ﰟ㘲耀똈༦翹뛘༧翹rs㾀\M⚥ǤleC㾀DF⚥ǤPharc쌔ﰨ㜠耀똈༦翹뛘༧翹rs㾀\M⚥ǤleC㾀DF⚥Ǥㅸ웒32썣ﰹ㠸退粰镻㻃蛈䜸翷kp翿霛㹔䫃㾲樞얼க듘䫕㞥귘뎓痓oft互䘈쎨䞸翷㇠䞳翷䀀eC0\0㇠䞳翷HGJC簈᜕Ǥ糘♫Ǥhar썲ﱊ㤢耀똈༦翹뛘༧翹rs㾀\M홐⚥ǤleC㾀DF폠⚥Ǥ礤㌣ar썁ﱛ㩥退display-modelorhingn431403-2587036054-3886067034-5360_Classes\CLSID\{E569BDE7-A8DC-47F3-893F-FD2B31B3EEFD}\LocalServer32썐ﱴ㬴耀똈༦翹뛘༧翹rs㾀\M⚥ǤleC㾀DF⚥Ǥdr32슯ﮅ㱗耀똈༦翹뛘༧翹ꪍ范㾀ᢢ迶⚥Ǥऀ쉰ퟘ䰎㾀燑楟⚥Ǥ斘ﻥar슾ﮖ㴹蠀ᲺǤ㌀ᲬǤ᲏Ǥ匰⚞Ǥ䥜縢аリ⺀♄ǤD슍ﮧ㹥耀똈༦翹뛘༧翹0㾀25⚥Ǥses㾀-A⚥Ǥler슜ﮰ㽥耀똈༦翹뛘༧翹rs㾀\Mﵐ⚥ǤleC㾀DF﯐⚥ǤĀ莲ar싫﯁䀵退_xliref1USER\S-1-5-21-856431403-2587036054-3886067034-5360_Classes\CLSID\{F324E4F9-8496-40B2-A1FF-9617C1C9AFFE}\InProcServer32싺﯒䅧退_xliref0覑꘠Ă♗겮䥷eature㙧2할ᔉǤ䞳翷◖Ǥ㙧2할ᔉǤesult2할ᔉǤ 싉ﯣ䉯耀똈༦翹뛘༧翹㾀⚄䏿岰ᔨǤ䀀㾀峠ᔨǤ싘ﯼ䌠退_xliref0/Documentos%20compartidos/SIG/Estrategia%20SIG/Caracterizaciones%20proceso/Caracterizaciones%20proceso%202024/爏³r32숷﬍䑮退_xliref1USER\S-1-5-21-856431403-2587036054-3886067034-5360_Classes\CLSID\{F324E4F9-8496-40B2-A1FF-9617C1C9AFFE}\InProcServer32숆ﬞ䕘退粰镻㻃蛈䜸翷Ǥ翿啘䉍荚䡬⒂䪵럥㗏撹♗겮䥷䊀℆⚄䏿숂╡Ǥ互䘈쎨䞸翷㇠䞳翷䀀Ǥ䘀⛧Ǥ㇠䞳翷☁ǤǤ㡨ᕀǤ붘❼Ǥﴀ⚺Ǥ숕אָ䙥蠀?smkt=es-ES&amp;share_mode=1&amp;scenarioId=Share_Ribbon_Win32&amp;crossdomain=true&amp;migratedhosting=true&amp;clientId=excel&amp;clickTime=1726063203302쉤טּ䝴退粰镻㻃蛈䜸翷9-翿춮栈ਣ䆦ꖥⰍ齮㻰撹♗겮䥷䊀℆⚄䏿互䘈쎨䞸翷㇠䞳翷䀀㇠䞳翷˘♋Ǥ᫘♫Ǥ쉳שּ䡳退_xliref1II_SCRUBBED&gt;; ServerType:5; SupportedProtocols:87; Version:16; Flags:7; CobaltMajor:1; CobaltMinor:6; MsDavExt:1; Shar2쉂ﭚ䥡退DMediaServiceObjectDetectorVersionsf006/metadata/properties)='eaa9bf3b-60c2-4456-916d-f4817fb08b4f']6afe5']08b4f']ver32煳敲㵦쉑ﭫ䨷退粰镻㻃蛈䜸翷翿쁾愳䌵쎶䙣⁻撹♗겮䥷䊀℆⚄䏿互䘈쎨䞸翷㇠䞳翷䀀id㇠䞳翷Ⰱ齮㻰vIЈ♋Ǥᑘ♫Ǥhar솠彩䭣退粰镻㻃蛈䜸翷\S�翿柣뱺䯙䍍澌爰끁撹♗겮䥷䊀℆⚄䏿054互䘈쎨䞸翷㇠䞳翷䀀esD\{⚈Ǥ㇠䞳翷654-ቈ♋Ǥⱘ♫Ǥr32솿歹䰽退（༌翹潘།翹ﾐ༌翹༱翹⼰།翹ী༏翹⽸།翹潘།翹鮈།翹ؠ᝷Ǥꐰ།翹움ᝯǤ肠༎翹༱翹얘༏翹ྨ༏翹愠༨翹ߐ᝷Ǥ龘༫翹犰༽翹鎈༱翹움ᝯǤ༳翹ៀ▬ǤⲠ༴翹Ϡ᝷ǤⲠ༴翹Ϡ᝷ǤⲠ༴翹Ϡ᝷Ǥ 5, \&quot;Fu솎益䵡退_xliref1ơ爏³&amp;ⴳǤĂcid౯㙧爏³할ᔉǤ༎翹ⴳǤ䗵㙧爏³할ᔉǤ솝覆买耀똈༦翹뛘༧翹㾀鴠⚥Ǥ㾀鶀⚥Ǥ쇬變伽耀똈༦翹뛘༧翹Ǥ㾀ꅀ⚥Ǥ㾀꯰⚥Ǥ쇻𣏕偂退粰镻㻃蛈䜸翷CR�翿뒬滵侾沲맿撹♗겮䥷䊀℆⚄䏿por互䘈쎨䞸翷㇠䞳翷䀀onFla㇠䞳翷ltobⅨ❅Ǥ祘♫Ǥhar쇊﫢兴退粰镻㻃蛈䜸翷�翿頇뤙９䷗墄፭嫊牠撹♗겮䥷䊀℆⚄䏿互䘈쎨䞸翷㇠䞳翷䀀Ǥ⚈Ǥ㇠䞳翷meຸ♋Ǥ㇘♫Ǥ쇙﫳刢退_xliref0섨兀匠退_xliref1Ă⟽ǤǤĂ끌翹⟽ǤĂ끌翹&#10;⟽ǤĂ끌翹&#10;섇精吢退粰镻㻃蛈䜸翷￺翿翼䈪龼礯䰴硻撹♗겮䥷䊀℆⚄䏿互䘈쎨䞸翷㇠䞳翷䀀캨⚆Ǥ㇠䞳翷៨❅Ǥ섖郞啃退_xliref1USER\S-1-5-21-856431403-2587036054-3886067034-5360_Classes\CLSID\{54E211B6-3650-4F75-8334-FA359598E1C5}\InprocServer32셥憎噃耀똈༦翹뛘༧翹Ǥ㾀ྰ⚦Ǥ㾀༠⚦Ǥ셴煮圯退粰镻㻃蛈䜸翷CR翿ᐛㄐ㬯䋦纚ⱶ귺撹♗겮䥷䊀℆⚄䏿por互䘈쎨䞸翷㇠䞳翷䀀onFla㇠䞳翷ltob㹘ᕀǤ荘♫Ǥhar셃繁堾退_xliref0II_SCRUBBED&gt;; ServerType:5; SupportedProtocols:87; Version:16; Flags:7; CobaltMajor:1; CobaltMinor:6; MsDavExt:1; Shar셒頻夳退https://fa000000110.resources.office.net/f7024bdc-7caf-4ca8-807d-2908f09640d6/1.0.0.1/en-us_web/apps/excelbingmap/bingmaps.html삡嗢婲退_xliref0II_SCRUBBED&gt;; ServerType:5; SupportedProtocols:87; Version:16; Flags:7; CobaltMajor:1; CobaltMinor:6; MsDavExt:1; Shar산璉孲退粰镻㻃蛈䜸翷翿⼜㽕䰃᪎Ꟑፁ슋撹♗겮䥷䊀℆⚄䏿聁互䘈쎨䞸翷㇠䞳翷䀀㇠䞳翷᭸❅Ǥ姘♫Ǥ2e삏殮尶耀똈༦翹뛘༧翹㾀⚄䏿镰⚥Ǥ䀀id㾀騠⚥Ǥ삞禮崢耀똈༦翹뛘༧翹Ǥ㾀潰ᔨǤ㾀瀰ᔨǤ샭劉幥退粰镻㻃蛈䜸翷Ǥ翿ᩨ厚튢䘢䊍쩨ꁿ觥撹♗겮䥷䊀℆⚄䏿숂╡Ǥ互䘈쎨䞸翷㇠䞳翷䀀Ǥ䘀⛧Ǥ㇠䞳翷☁ǤǤౘ♋Ǥ⡘♫Ǥ帀⚻Ǥ샼類弾退_xliref0-3D49-4FB6-94F3-740426DE5E54}ubscribed: true, SubscriptionStarted: 1726059382, LastHostUpdate: 1726060680, LastHeartb샋李怺耀똈༦翹뛘༧翹㾀⚄䏿溰ᔨǤ䀀Ǥ㾀獠ᔨǤ샚鱗慎耀똈༦翹뛘༧翹㾀⚄䏿滠ᔨǤ䀀㾀漐ᔨǤ쀩賈扭耀똈༦翹뛘༧翹Ǥ㾀械ᔨǤ㾀澠ᔨǤ쀸卵捗退（༌翹潘།翹ﾐ༌翹༱翹⼰།翹ী༏翹⽸།翹潘།翹鮈།翹ୠ᝷Ǥꐰ།翹쫠ᝯǤ肠༎翹༱翹얘༏翹ྨ༏翹愠༨翹옰ᝯǤ龘༫翹♠༏翹鎈༱翹쫠ᝯǤ༳翹ថ▬ǤⲠ༴翹ﱠ᝶ǤⲠ༴翹ﱠ᝶ǤⲠ༴翹ﱠ᝶ǤⳞǤhar쀗來摥退_xliref1/Documentos%20compartidos/SIG/Estrategia%20SIG/Caracterizaciones%20proceso/Caracterizaciones%20proceso%202024/爏³har쁦菉敪退傉䝎਍ਚഀ䡉剄؈缀⬝ainm.sharepoint.com/sites/oap/_api/groupservice/getgroupimage?id='2a2b1c18-624f-47a9-a9cc-a33f4f24f3aa'➟Ǥ䄂Ǥe㵲䈢쁵累昢退_xliref1/Documentos%20compartidos/SIG/Estrategia%20SIG/Caracterizaciones%20proceso/Caracterizaciones%20proceso%202024/1; Shar2쁄菱朢退_xliref0-3D49-4FB6-94F3-740426DE5E54}쁓數栢蠀쐀ᴼǤ鈈ᵤǤﻘ᳐ǤᚐἳǤ᠆彌èھ￠♄ǤD梁椹退_xliref0/Documentos%20compartidos/SIG/Estrategia%20SIG/Caracterizaciones%20proceso/Caracterizaciones%20proceso%202024/樱退_xliref0/ʸĂʎⴳǤơ翹╼Ǥ༎翹╼Ǥơ砬款退粰镻㻃蛈䜸翷CR￺翿俓ⵕ肔䡝開鬲Ⱪ杝撹♗겮䥷䊀℆⚄䏿por互䘈쎨䞸翷㇠䞳翷䀀onFla⏈❅Ǥ㇠䞳翷ltob⑪Ǥhar汲退_xliref1T13:50:46.9657414Z [info        ] sending data: {&quot;A&quot;:[&quot;{\&quot;Version\&quot;: 2, \&quot;ClientType\&quot;: 0, \&quot;PresenceType\&quot;: 0, \&quot;Sele聀H洠退_xliref0Ǥ㔀◖Ǥ爀摯捵楴湯港耀똈༦翹뛘༧翹㾀骀⚥Ǥ㾀鞀⚥Ǥ潁退က䙊䙉Āā怀怀䌀ࠀ؆؇ࠅ⑨Ǥ⑨Ǥ⑨Ǥ⑨Ǥ⑨Ǥ⑨Ǥ⑨Ǥ⑨Ǥ⑨Ǥ⑨Ǥ⑨Ǥ⑨Ǥ⑨Ǥ｀✅Ǥ핀✅Ǥ흀✅Ǥ✅Ǥ✅Ǥ✅Ǥ✅Ǥ✅Ǥ✅Ǥ✅Ǥ✅Ǥ✅Ǥ✅Ǥ✅Ǥŀ✆Ǥ挼爠∽䍂瀠退_xliref0II_SCRUBBED&gt;; ServerType:5; SupportedProtocols:87; Version:16; Flags:7; CobaltMajor:1; CobaltMinor:6; MsDavExt:1; Shar焾退粰镻㻃蛈䜸翷CR翿Ꮟ屳䚟놖쳗瑝䏼撹♗겮䥷䊀℆⚄䏿por互䘈쎨䞸翷㇠䞳翷䀀onFla㇠䞳翷ltob㎨ᕀǤ렘❼Ǥhar爱退粰镻㻃蛈䜸翷䆲㏾翿﯎䯓ኯﱝ펔撹♗겮䥷䊀℆⚄䏿礂䱺磱䚯互䘈쎨䞸翷㇠䞳翷䀀昄꒍砀䚯䆲㏾㇠䞳翷㌁昄꒍h㫈ᕀǤ惘♫Ǥ䄀㏾昄꒍ƅǤ猱退_xliref0II_SCRUBBED&gt;; ServerType:5; SupportedProtocols:87; Version:16; Flags:7; CobaltMajor:1; CobaltMinor:6; MsDavExt:1; Shar琸退粰镻㻃蛈䜸翷CR翿࠽ﰊ䥘杖ᘃ佣ᴱ撹♗겮䥷䊀℆⚄䏿por互䘈쎨䞸翷㇠䞳翷䀀onFla㇠䞳翷ltob፸♋ǤỘ♫Ǥhar畲退_xliref1onID&quot;: 406, &quot;UserActionName&quot;: &quot;NetUI.SimpleButton._FireClickEvent&quot;, &quot;IsChecked&quot;: true, &quot;IsIntermediate&quot;: false}har祬瘱耀똈༦翹뛘༧翹㾀⚄䏿ꥐ⚥Ǥ䀀㾀Ꟑ⚥Ǥ眢耀똈༦翹뛘༧翹Ǥ㾀쟰ᔨǤ㾀쫰ᔨǤ∸猠∽ㄲ∲㸯挼爠∽㥔㠱•㵳㈢㈱⼢㰾⁣㵲唢挀Āਘ伀㌀㄀㘀㈀ĀਁȀꡛ路ဲ甠◢Ǥ0⛾Ǥ타彷鎋⒭놦Ⴠ⚉Ǥ榮慁驃ﰍ빜煁ﾀ뼀C:\Users\lkpetro\AppData\Local\Microsoft\Office\16.0\OfficeFileCache\0\0\CJH6DXGEBHGMD7FFCDF2HJC4HQHUBLEK\e_F4FIDWA7GVFXDNGZAQBMDWEBEFFJHRFM.RxIÉÓÔb£ø°aõ~´òăåør´ČĭĮ]^%&amp;P(2İıùŚĻŽ9:ĔŤċļƃēƏĴříƑŜǚǘĩÿǒƀƁƂǬǓǔƓǑȒȓȔĘÐƖƗĀǡƍưȴüȏĵȫǩƿȭȮȯȷŲƑúǞXÖȾʊưʙȠŒȼȉȆƊʏ˄ʳʫ'˞ɪƠʗʣ1W˂̎˺]̒ʤº̭Ĺk ʁę̗ʝɑɒǁʲ˺˦ʨʩʪ­:˨ȚǓ͏ΜǴ̈́ȡ͔řʎΤƐȨΘ͸϶ÍʷÛϭ}Јϩ^ΣЎϪʡζЖЕηɾСā̖ϔʚΏ）ţ뼀C:\Users\lkpetro\AppData\Local\Microsoft\Office\16.0\OfficeFileCache\0\0\CJH6DXGEBHGMD7FFCDF2HJC4HQHUBLEK\e_AFBMFCEYETEOGAFDDHCFGOCZBTHUDZFV.RɓЉàӁ~ʽԌͻӻ϶ћ׾Ѳْ̪֪֩֡ښ՟ؠۮۛڹڲ׽݇ͷڸ߰࠾ҥޥﺒȀ뼀C:\Users\lkpetro\AppData\Local\Microsoft\Office\16.0\OfficeFileCache\0\0\CJH6DXGEBHGMD7FFCDF2HJC4HQHUBLEK숋ȃ଀ς숋ȃ଀ǧôꂰ怃왴鉉荊錱㖣쑍Vﱷࠀ⤫錿磫峚呿ｾ퓊ᄐä⭸툩諪ﬂꛗ璎뗝梼緌²ǐΒ䭐Ѓ!漴괃»ĩ牟汥⽳爮汥葳췏숊ర鐻巜༶눢ᝮ瘑秊딀㻋훘뚔糪筻⁴౸繉⓿霯ቹ牏恾℣剋搐㜴쯪࣮߂ᩥ넵डᙐ䷛ꕾ蕉쇻ᅺꈓ㷗쫍氧쓉쭎噮阡䎮㪨緂ẚ緐倛䲬㕑尒擕趷￉湭䇛駓揵ጦ䑾章쨢痊␔ጬ瞍㇦މᘃ긹Ⱎ&gt;ꂰ 왴鉉荊錱㖣쑍Vﱷࠀ⤫̦闬ঽ㰵亨蝒﮴茔ᄐ̳⭸儩⭅퍠콮羈먵雽䰝쾒緽²ٮ೎䭐Ѓ!帓斾Ă˟Ȉ牟汥⽳爮汥⁳Ң⠂ 가䶒͋ေﾂ찡㮽⫛툢⽬摍ǽ餱惽餷꒐ﶺ䛷瑁뚡稞꾜鹷饹曵ꎲꍸ笐ቶ䖖舉暜믓쉖﵋뢸ᄇ犓赆䣬臂氢贳㻵겊ꋢ⺄Ｅᢀ䝵앖㶂岹㡩镘ᡲཊ▪镜ᷥ倚㓍컅ࡈ猻ꈃ寮㚼䴷榯立쥯⎥逫䒦郎㗳嚢ꖡ설纰쪈⋻ͣ✞ﵚ毯勑䙒蔥ΚԸ벴䖤፳䚙배༲墧⽮ꋉㇷ㶱칣콗ሷ者＀Ͽ뀀Π庠瓴䧆ꪒ䫣ㆃꎓ䴵囄眀ü⬈휩샛ꈭ끼﫿縏纱ჷ爑砀⤫꺹욋ࡆ芘Ꭳ雉鯌詥縔ᕀ뉽쨀倉͋ᐄ؀ࠀ℀케᯴㚇Ḁ砀⽬敲楶楳湯硅漯橢捥却慴整⸱浸걬嶔ᠰ䐿궹鎊攴Ą驕栖ァ䈾㞡鮓褸똡삐龯ߩ䛫䶵獕疕ﱼ⎜⸷鉊᭪ׄ둦鮩䌕თ堍榈퓜槽듻殦䉂숚冔퓔䢷៨꾭᩟燬ʉ鄹≐楍児뤯㓥䓵곊耎ለꁄႨ瀜堦⬤⌁䖀ฑတ䜙ᐰ䈉꒒㋀ᫌ棠Ⱎ罇㎕迭ᦩ瀎脀뺘紨鏐灴㿄襈补踪䨄慑㸼擂ꭞᷦ枍埢젬ꈉ녒≖ꔜ⩐⋖駁寐綍㎌ʩ툘घ㔵㿭᪆捌뇆졌ሀ藕흉㴽ⴷ䭝䢠て룽噶뇍ᝩ懽룱뾈蓏䮋㫧宺鮂ݭﱭ큲ᘜ⍭趜鷖䏜ᶻ琙鋯沇ᛦꇶⷚ幖割鬴薪锰蜯䄔㪯䗋㮃懣쵢憔뇪䪜旕｣᫩髪Ӛ㧅堦恡왚ꚸ頺ᷢ蟤쥸엿쪋ﭛ蜚䕂拪凍䀹ꙑㅪ儰䞿㼜囊ﷸ嫈ᆴ˫棚෪燇쫵饠ꣷ㒽ནꃻ뤜Ⅻ痐枹ྐྵୗ᭶沝켯楢잵༃鹏ﶱ큙婝뭎森垁ಉ銣茆嫙놿눚ݏ﹫Ⱃ뽸母𥉉 ＀Ͽ︛̀뼀C:\Users\lkpetro\AppData\Local\Microsoft\Office\16.0\OfficeFileCache\0\0\CJH6DXGEBHGMD7FFCDF2HJC4HQHUBLEK\e_FZCKB3A4EKDXDGC7CFFGCJEZGOGZFAFH.Rഩ˂˃ీ୾୿౅෷௰෻಴๩ॏบඉ໴ଏਾ෿ੜ੅ǖ૖ླྀཹེ෾ྙྚྡྷྌྍĔྨhྱ஀ྎ࿀$:;&lt;Ø੯ǋྋʵྖྗʦྛ࿔ྜྷྣဆྫྲྼ၀ჁაﶬЀ뼀C:\Users\lkpetro\AppData\Local\Microsoft\Office\16.0\OfficeFileCache\0\0\CJH6DXGEBHGMD7FFCDF2HJC4HQHUBLEKᆍቈྥྩቹካጳ๷࿻ᄟᎴአᏤᏉᐚᏪၧᑒᑼိᓹᔨﴵԀ뼀C:\Users\lkpetro\AppData\Local\Microsoft\Office\16.0\OfficeFileCache\0\0\CJH6DXGEBHGMD7FFCDF2HJC4HQHUBLEK\e_DCGVFRFXG5AUHMBPDQF2GWELB2C2AOFP.Rʊ᥺᥻᥼ɳﲾ؀뼀C:\Users\lkpetro\AppData\Local\Microsoft\Office\16.0\OfficeFileCache\0\0\CJH6DXGEBHGMD7FFCDF2HJC4HQHUBLEKDSCFDA9.tmpࠀ)))瓐ɱǤ　ꈠ覊㕐ɠǤ햴Ⳡ⵴⠀粩ﱇ܀뼀C:\Users\lkpetro\AppData\Local\Microsoft\Office\16.0\OfficeFileCache\0\0\CJH6DXGEBHGMD7FFCDF2HJC4HQHUBLEK\e_DMGRFYE2BNALGIBAHEGLF5EZG5GQDFGD.R媀៯Ǥ3쫀✦Ǥ&quot;楀ⴣǤ旰➑Ǥꎐ␀Ǥꎐ␀ǤसⴁǤ＀대ၹ翹ꄁ␀Ǥ鶸ვ翹₟ꎀ塯꫕ᔟ㳢ꗯ鷠ვ翹āād⬄ቺ翹㴨ჟ翹ꃼ앏᭚ꃼ앏᭚✦Ǥ㴨ჟ翹捓湥牡潩╥Ǥ镀ꓠ翹镈ꓠ翹Ā锰ꓠ翹佐⚉Ǥ턀➐ǤЀﰀ児⚉Ǥ児⚉Ǥ侐⚉Ǥ侠⚉Ǥ侨⚉Ǥxmlnsshttp://www.w3.org/2000/xmlns/倈⚉Ǥ倐⚉Ǥ倠⚉ǤVersion俨⚉Ǥ偈⚉Ǥ偐⚉Ǥ偰⚉ǤMinorVersion傘⚉Ǥ傠⚉Ǥ僀⚉ǤCorrelationId僨⚉Ǥ僰⚉Ǥ僸⚉ǤUrl僈⚉Ǥ儠⚉Ǥ儨⚉Ǥ先⚉ǤUseResourceID陈ꓠ翹$锰ꓠ翹凐⚉Ǥ➐Ǥࠀﰀ凰⚉Ǥ叐⚉Ǥ券⚉Ǥ剀⚉Ǥ剘⚉Ǥ凰⚉Ǥ咰⚉Ǥ劰⚉Ǥ咰⚉ǤsEnvelopehttp://schemas.xmlsoap.org/soap/envelope/凰⚉Ǥ勠⚉Ǥ勨⚉Ǥshttp://schemas.xmlsoap.org/soap/envelope/厈⚉Ǥ厐⚉Ǥ➐Ǥ區⚉Ǥ凰⚉Ǥ➐Ǥ凰⚉ǤsBody뗠ꓠ翹떐ꓠ翹叐⚉Ǥ떀ꓠ翹땀ꓠ翹吀⚉Ǥ륔ꓠ翹륔ꓠ翹陈ꓠ翹)咰⚉Ǥ吰⚉Ǥᛠꓡ翹﯈ࠀ뼀C:\Users\lkpetro\AppData\Local\Microsoft\Office\16.0\OfficeFileCache\0\0\CJH6DXGEBHGMD7FFCDF2HJC4HQHUBLEK\e_BKADHCBYAMHGBXG7HOFUGWDKDDGEFVGK.Rᾡ⊑⊒⊓⊐⍍ᰀ⋼⋽⋾≹⋇⁇ẺṜ␥ᾢᾣℼ◑◆┨◒◓◔ﭑऀ뼀C:\Users\lkpetro\AppData\Local\Microsoft\Office\16.0\OfficeFileCache\0\0\CJH6DXGEBHGMD7FFCDF2HJC4HQHUBLEKe_GMCSBVH2BOF6GPFLBZBGBADIAPHQA3EM.R捩䥥㵤㘵㝥㕥㥤㌭搹ⴹ搴ㄴ㠭っⴷ㙢㜰ㅣ㈱㥡㑥※偓䥏䍄䱒㜽男倯㥄戴睗摧噭捹氲扶な䵩㑓䥷䉩扬乭婶汇婵ぺ摩剘䱭杔偩㑺唸䄱嘫䕪䱺䉄䱯婭戸噗奴噭捹栲捰睈䵸䅄䵺䅪䵷乭婫䉔婪䵪儱硇摰啭奵㤲䱴䅄䱪婭戸噗奴噭捹栲捰硈慳䈳摬䩈其汇扵㕓扮夳奵㠲䵳䵔乺䅺乺捔乸䵺䵷䅄䵷䅄䱷䕄䵺奺伳兔䵸䥔䴱䅄䵷䅄䵷睃䵸䵺䴳杄䴴兔䵸捔串兔串䥪䵳杔䰲䕪丱㑓佹㑓乸䥪乳奄䵸奔临䅪佸兄乹䵺临歺佷睓丱乗乬奭夰ㅓ婭䕪䰵兔她奭佴乄䵭ㅓ䵫䅄娲歪娴噗佩奇䱳兄伱䵇佺婗䱬䵔丰唲乴剄乭ㅓ乩䕇䰳婔乩杪头奪丱䵭失睹夵啗丱噇䵨こ䴲啇䰳奔䵷䅄乴䙪䵪べ串摔婩歔婺兄乹啺佳䙗乬剔奬䕔乴䉪乬べ䴲䅄䱷奔奸䵺乴啪夳啭䴵儲䴰捪䰱睃䱷䅄䵳睃女杔奸兗䵸䕇婴捔婸ぃ娰奭䰳䙗婭奭佴䩄奨䙪乬奔伴䅄䰴噇匵剪坩㕅坭䩔慎㥕印䩭兙瀰噅剕奇氰䵳汇免漰夰桬婏䵭呺剮慊㥭呰乖捊氰噵䉪啨欰匲ㅗ地汆卙䩬敓㕫婃ㅗ到乆䵈摘䵖灆坘噫態䙬剖汗啭ご䰹䥄串䅔丰捪丳䵄伵歔伵歔伵歔䵳䵔乺䅺乺捔乸䵺䵷䅄䵷䅄䱷則婨䕇婹婄䱩兗佸䥔乴䵇䵺ど头䥗䰱䵗䴲啔头䙪乫捔佺睃䱳睃䱳䅄䱳䕄䴵啺丳硓挴搲䵭䩺剌捔慸摖唰硕扇䔱乴嘰敖案摄䅪婳汕剑剺扳婅之娳啶䙕削䴱到瀱敂剘䵯桪奐丱呲㥕吶硇愵汕啩砲唵灈慐桗丵乖挲則坳噇卖瀲敗剗䵉乕敍䕗摲奆丱噭慐䙮慐婖乑歆慸乺乶〰䴴䕖乶㥫匱摕乏瑗奷啺剶摪敗婭批夰摺䩖䱖䘲扱摇剙丳刲䕕坹䉆摔剪奇䉔婚獩摺嘰慕汅坮汕䵱灅婰汖慭摈䱂儱卷氲婺灮噴㕕乶捇啹瑩噂兕䵸汬卨決婔獃兲瑫佔䉈剕婈扯䉘搲灭捬㑇匲ㅅ呕猰儴摕䴶剈捒則慬䩗啉汈慙嘱䵏婗失刲剅噘噒剺托㥕奉婗捳䩈临兆吲桖奯剮坡䉈䭎到卓䘲扮䘰噷硫摆㥹卯剭坹歫噹硫婈婫扪䉄奃㕕剫灗䵳䨱乔ぇ剸䉄䱊㥹匵硅儲㥫挲䙬挳婪啉婅坷瑓敫剕奺䉔敘硫呓硅偒ご䰸丱偑㵧ഽ唊敳⵲杁湥㩴䴠捩潲潳瑦传晦捩⽥㘱〮⠠楗摮睯⁳呎ㄠ⸰㬰䴠捩潲潳瑦䔠捸汥ㄠ⸶⸰㜱㈹㬸倠潲ഩ匊䅏䅐瑣潩㩮∠瑨灴⼺猯档浥獡洮捩潲潳瑦挮浯猯慨敲潰湩⽴潳灡䤯佳汮䍹楬湥≴਍捓湥牡潩›潐汬湩卧扵捳楲瑰潩䍮湯敮瑣摥਍捓湥牡潩祔数›佐਍灁汰捩瑡潩㩮圠湩㈳䔭捸汥਍协慎敭›楗㍮ല䘊汩䕥瑸湥楳湯›砮獬൸堊䌭楬湥剴湩㩧䌠ൃ堊刭煥敵瑳瑓瑡㩳传数慲楴湯䄽䥭汁湯㭥晏楦散敓獳潩䥮㵤㍅ㄹㄸ䌹㠭䙃ⵅ㔴㈲㠭㥆ⵆ〴㉄䈳䍅䕆㈶䐻捯敓獳潩䥮㵤㈱റ䌊湯整瑮䰭湥瑧㩨㈠㈲਍潈瑳›敭牴汯杯慩湩⹭桳牡灥楯瑮挮浯਍਍⤺⨨﫚਀耀C:\Users\lkpetro\AppData\Local\Microsoft\Office\16.0\OfficeFileCache\0\0\CUC6G6BGAEDUHTEUCPFWB5CJHVGCELEGe_G5CWBBBOF4BOBWDSD4GYEQEHEEB7DDGP.R㠌࿨⍱㒬耇ﮫ䚽힥ද촪ꣶ踟冃㠃㼯ꌖ湳୮㒸ࣽչϿ礀⯱謹଀뼀C:\Users\lkpetro\AppData\Local\Microsoft\Office\16.0\OfficeFileCache\0\0\CJH6DXGEBHGMD7FFCDF2HJC4HQHUBLEK\e_FBDQAYBXDUBSDZGUH4ANCLFNBGE4GVH6.R⼫⻎⤈⳱⼒ⱊと⿞ᬊ⤍び┌㇗〲ㆫ林ఀ뼀C:\Users\lkpetro\AppData\Local\Microsoft\Office\16.0\OfficeFileCache\0\0\CJH6DXGEBHGMD7FFCDF2HJC4HQHUBLEKe_A3EBH2DSH7AUBKG7H6AZCQARDFFZCVC3.R))瓐ɱǤ　ꈠ覊㕐ɠǤ楞Ⳋ⵴⠀粩ᛠꓡ翹힥諒ഀ耀KELBUHQH4CJH2FDCFF7DMGHBEGXD6HJCcrosoft\Office\16.0\OfficeFileCache\0\0\CJH6DXGEBHGMD7FFCDF2HJC4HQHUBLEK翹㉾Ǥ蕐XǤ㉾Ǥ佉ྭ翹翰ྭ翹㉾Ǥ埝ྭ翹㉾Ǥ蝀⟒Ǥ媀៯Ǥ3ꊰⶱǤ&quot;僰⺛Ǥ乐⑽Ǥ㉾Ǥ㉾Ǥ㪨ⴁǤ＀대ၹ翹씁㉾Ǥ鶸ვ翹₟ꎀ塯꫕ᔟ㳢ꗯ鷠ვ翹āād⬄ቺ翹㴨ჟ翹섔◁섔◁ⶱǤ㴨ჟ翹捓湥牡潩㌀᱔Ǥ镀ꓠ翹镈ꓠ翹Ā锰ꓠ翹芰⚉Ǥ뽐ㄲǤЀﰀ蒰⚉Ǥ蒰⚉Ǥ苰⚉Ǥ茀⚉Ǥ茈⚉Ǥxmlnsshttp://www.w3.org/2000/xmlns/荨⚉Ǥ荰⚉Ǥ莀⚉ǤVersion荈⚉Ǥ莨⚉Ǥ莰⚉Ǥ菐⚉ǤMinorVersion菸⚉Ǥ萀⚉Ǥ萠⚉ǤCorrelationId葈⚉Ǥ葐⚉Ǥ葘⚉ǤUrl萨⚉Ǥ蒀⚉Ǥ蒈⚉Ǥ蒨⚉ǤUseResourceID陈ꓠ翹$皠ፌ锰ꓠ翹蔰⚉Ǥ펠ㄲǤࠀﰀ蕐⚉Ǥ蜰⚉Ǥ薘⚉Ǥ薠⚉Ǥ薸⚉Ǥ蕐⚉Ǥ蠐⚉Ǥ蘐⚉Ǥ蠐⚉ǤsEnvelopehttp://schemas.xmlsoap.org/soap/envelope/蕐⚉Ǥ虀⚉Ǥ虈⚉Ǥshttp://schemas.xmlsoap.org/soap/envelope/蛨⚉Ǥ蛰⚉Ǥ폀ㄲǤ蚠⚉Ǥ蕐⚉Ǥ퐘ㄲǤ蕐⚉ǤsBody뗠ꓠ翹떐ꓠ翹蜰⚉Ǥ떀ꓠ翹땀ꓠ翹蝠⚉Ǥ륔ꓠ翹륔ꓠ翹陈ꓠ翹)皠ፌ蠐⚉Ǥ螐⚉Ǥᛠꓡ翹㭚휬฀뼀C:\Users\lkpetro\AppData\Local\Microsoft\Office\16.0\OfficeFileCache\0\0\CJH6DXGEBHGMD7FFCDF2HJC4HQHUBLEKDSC7DF8.tmp㤭㔣ứ⮚㰹㴭㙡㙢㙣㷸㻆↷㷹㷺㷻㉝㷒⁆㵅㻟㻠㻡㼼浸⁬敶獲潩㵮ㄢ〮•湥潣楤杮∽呕ⵆ∸猠慴摮污湯㵥礢獥㼢ാ㰊敒慬t桳灩⁳渀㵳栢瑴㩰⼯捳敨慭⹳灯湥昀牯慭t杲瀯捡慫敧㈯〰⼶ॲ㸢 摉∽䥲ㅤ•祔p洌捩潲潳瑦挮浯漯晦捩㄁଴瘀湉敤x牡敧t횳༼뼀C:\Users\lkpetro\AppData\Local\Microsoft\Office\16.0\OfficeFileCache\0\0\CJH6DXGEBHGMD7FFCDF2HJC4HQHUBLEK㣼㘻㱟䃁䅭⋢䁽㾖㾗㾘䁤䌕㰆䂦䌭䎆䎧䄹⤉ᨡ෽䏨䅸혺က뼀C:\Users\lkpetro\AppData\Local\Microsoft\Office\16.0\OfficeFileCache\0\0\CJH6DXGEBHGMD7FFCDF2HJC4HQHUBLEK\e_ABF5AZA4EAAXB7EZCEEJA4HFAKCOH3GL.R䀀䀀瓐ɱǤ　ꈠ覊㕐ɠǤ늎걞ⶂࠀ粩햁ᆠ뼀C:\Users\lkpetro\AppData\Local\Microsoft\Office\16.0\OfficeFileCache\0\0\CJH6DXGEBHGMD7FFCDF2HJC4HQHUBLEKe_C3AFC2GJD5ASDOGMFBHODCHDBCAUAIFH.R00瓐ɱǤ　ꈠ覊㕐ɠǤ㣼Ѹⶀ⠀粩⤌䳸䱛픈ሀ뼀C:\Users\lkpetro\AppData\Local\Microsoft\Office\16.0\OfficeFileCache\0\0\CJH6DXGEBHGMD7FFCDF2HJC4HQHUBLEK\e_FZF7D5FXFQBKERHED3H6ELCJGLFAHZHS.R䴄䰅䉫䬛乾䦹؀؀2聀⛾Ǥ죠✪Ǥ䶜㻞Ⓨᥰ䫿⥺䒒㱰풟ጀ뼀C:\Users\lkpetro\AppData\Local\Microsoft\Office\16.0\OfficeFileCache\0\0\CJH6DXGEBHGMD7FFCDF2HJC4HQHUBLEK凂丞䨈冭凃加凘卶儭䉬卡凄凅准푦ᓹ耀C:\Users\lkpetro\AppData\Local\Microsoft\Office\16.0\OfficeFileCache\0\0\CJH6DXGEBHGMD7FFCDF2HJC4HQHUBLEKᆴ˫棚෪燇쫵饠ꣷ㒽ནꃻ뤜Ⅻ痐枹ྐྵୗ᭶沝켯楢잵༃鹏ﶱ큙婝뭎森垁ಉ銣茆嫙놿눚ݏ﹫Ⱃ뽸母𥉉 ＀Ͽ폭ᔀ뼀C:\Users\lkpetro\AppData\Local\Microsoft\Office\16.0\OfficeFileCache\0\0\CJH6DXGEBHGMD7FFCDF2HJC4HQHUBLEK\e_HGDLAFFRCQFXAOCZGHECADBYBDFDDVG4.R墊䖎億墯妖䴜䯦䳖尓奾峄⤮尞劮䨉䝇將堶帮퍴ᘀ뼀C:\Users\lkpetro\AppData\Local\Microsoft\Office\16.0\OfficeFileCache\0\0\CJH6DXGEBHGMD7FFCDF2HJC4HQHUBLEK嬌庯嶞彘帺惚彰幻慸怙峜틻ᜀ耀C:\Users\lkpetro\AppData\Local\Microsoft\Office\16.0\OfficeFileCache\0\0\CJH6DXGEBHGMD7FFCDF2HJC4HQHUBLEK鉀睢㌯︽뷦郞ꮓꆘ∋흉Ỹ줢쾌뉩竬♏䫣䏛蹤伙흈፛緩迣ᔃ频造酺땁未谰ᷥ銞縄灛挑뜅奢஝ॼ捺ൖ뽽赙䴱鐼ᣠ仔ـ্둺큘淮返찘⢑ީ䱦榜ⓥ⦗臧졆Ჵ脰〮竫팰徜졎쌐셒崏㟏广⫝젾颅⏚鉛鬛岿ᜮ龘暇녎溜慇ẻ뭓冸｛춞䧠⸳鵥ꍁ럩᳃ɛ靥嚝덐◱뗽츝ꝁ࿙雫;矗熟᧜ᬍ㊀捼쏳Ꝿ⠍㟃凵ᖯⲎƼ豅ꭦ滝搭Ꭱ槞ﴶブជ蠨涆ᘩ儼拻옭룏̘̀嘙䄴鵪֒䆞앒ᨥ饒밲僶ᎊ愮࿘꽂蟮翛煣䁼䥰☂杲牁栦몪Ϟₕ뼯徯＼诏븯忼裨⌮ꦕ焎Ⲳ﷋︿꿯䎿﷿俲뱮ﵟ뺯풧勃䰫忏諾꯺羗쏹￷틸붡಴킟䢘䉴턮ṣσ匚ﳘ哉䳜ቢ橡琈吻咏Ť홏릘絰魢꧰Ⲁˣ忞댽麸扅ꢥ冇Ŭ㦏絧鰮砆太뉸陊짮꫅箌殅Ǯⱎ輇⥖垤勪蠹䖈铳䓡◡衉既縷衎ꌾ닔㇫ঝ冷ꅂ⣏揪㓪蓉굎⩀ຄ౩奾ࢻꮂ㼜絅峎㵏ᜤሶ֖๦ᏲⳂ⯇掅쪗踉䟠䕘鈮歧⬱䛣腒鞧熄騴⤓㉝ҏ漼ㄏ㘤똺䊑珑캗찣᥹菧윈鎩䴳㊢叶๹訡⧑⹗ㇸ垷뺈㼇擠뮯功륢␉㊸⊥⬯緥룵୦屌ꙙ戧묫Ӷ䙵罇뒵﭂ႈ⾆鳱古茇伾鬭ꐗ䐟喐褎뀫怞嘻緵⑂ꙁ配呇⅚䙻粖鼏쒵욳豉㻅⟍痠琫ʧꌖ㧣넟秙砙ꅂ萁煸ґꔝỠ폭᩺ꭡ힎낵欦혌돥꺛運㜡膖ﻄ뛆悙䵦ѐӌ瑓䫤₷륢Ⴟ痑裕鲭୲텻渖욀扷벚瑩섹鿋惹轝כּ쫲뗡朮೛⫱┹乐፶淗獫ｸ귷뻍粵탛㛜뜴贍ᗫ菬㐴ཅ녍揕縶뷢㻻쨋駘㍚⑲훍蒏髗᣹촆钞飙ꘃ少ঁ恒茣圄ꆿ㨪炋﬊腃쩜ꉒ䮔㛘쌲䝦岕淓鼶鼱暝쥿䳏넨옪۽㱬喰㊥덴ྕ繪泒溵栈鯙⢐晍ꢓ䠹㚴꾃ꄡ칷࿞躋䖃꭛룟읪䀔砕䛯뛰ᆌ죬轁휾쩾뵜껱칶㻴뉣Ѳ훀껢㮧쟞俓薗ᯚ愢銜閅쉍쫸破舲㨼﯋㿮瀕ꝵꥰ佅抛᪳ᨊ亵휢Ͳ쩋芙혒ࡸ캋㍃皜ֽᯬ旃䊜䣰踒晟摊︫剭⩋᪤ᥢᙥ夷䱏ᄕ톈蛟䬃ቌ죉恵ﻩ쥒窅ﷁ죒힁⽭얓첂ꗯ洑刖陼鰬ᪿ럱欇빉眂䖟䯳攴䌘㖈腚䪜㸸㈈콗鰩涇夳缑⫗鹓귽깃ἢ陣㡆⤯泥솞䅍틙眱᭛柲茆髮며ᗔ鷶毫뚵兜㬟텅튴⺊𤋮ꫡ襼兕ⵅ奖뻮玞鬻ݤጬ廯䯻諔ⳉ驪滱혞㭉딟붩軇咠驽ⶶ丒뱋뤇凫⮫ꛄ㒱澁캎柋糛೺잒丐圑㬬曭횙㴲옕厷弾韧晌⚉맳䩮咳飾ာ徝뵵헐잇㝹ዀ魀ឞ큖苙ꋥ苙૝浧뗬핾汊妎슷武䗑嵛乭痔溯홦쬎憤⥣⊵＜ఋ玭顶졞圳괊뽺᯵諾氠⨌뭾ꨱ比뽵滒櫴底冣䘋삍쿃麁醠ﭽ蘰⃓캶肿弻쑁Λ㮯ḳ륗뫹檡澼芾䈈⯫ڋ턴㤟ꁈ踕窂௘锇チ器妰띩뵪⃊๬ể룦맷⺇㠌࿨⍱㒬耇ﮫ䚽힥ද촪ꣶ踟冃㠃㼯ꌖ湳୮㒸ࣽչϿ礀摙퉂᠀뼀C:\Users\lkpetro\AppData\Local\Microsoft\Office\16.0\OfficeFileCache\0\0\CJH6DXGEBHGMD7FFCDF2HJC4HQHUBLEK\e_GAEKH6AXE3EIAGETD3GVENFYH5HAEFGD.R拲杆撟孟捇朁捠捡晁昳柤梹暶昉愷梻梼梽榘栛梺捕捖捗ᶊ嚙檃槥槦槧퇉ᤀ뼀C:\Users\lkpetro\AppData\Local\Microsoft\Office\16.0\OfficeFileCache\0\0\CJH6DXGEBHGMD7FFCDF2HJC4HQHUBLEK楄殢殮植求伞损泚撆槣沢浸捓渖텐ᨀ耀C:\Users\lkpetro\AppData\Local\Microsoft\Office\16.0\OfficeFileCache\0\0\CJH6DXGEBHGMD7FFCDF2HJC4HQHUBLEK⒀耀¶·耀¶瓐ɱǤ　ꈠ覊㕐ɠǤ렶⺕⵴⠀粩樷ᥔᨧڨ̡̫࿙੭퀧ᬀ뼀C:\Users\lkpetro\AppData\Local\Microsoft\Office\16.0\OfficeFileCache\0\0\CJH6DXGEBHGMD7FFCDF2HJC4HQHUBLEK\e_DECXAGEVAIDJDOGXF4FWCEGXBLCYC5HR.R00瓐ɱǤ　ꈠ覊㕐ɠǤJфⶀ⠀粩ᰀ耀KELBUHQH4CJH2FDCFF7DMGHBEGXD6HJCcrosoft\Office\16.0\OfficeFileCache\0\0\CJH6DXGEBHGMD7FFCDF2HJC4HQHUBLEK*耀耀耀瓐ɱǤ　ꈠ覊㕐ɠǤ쭀Ѧⶀ⠀粩" userProvider=""/>
        <Progress percentComplete="100"/>
      </Event>
    </History>
  </Task>
  <Task id="{B02030AD-7919-4E4C-85EA-8E2A819AA001}">
    <Anchor>
      <Comment id="{D940B819-FA40-411E-9AD2-C3B38D771441}"/>
    </Anchor>
    <History>
      <Event time="2024-09-02T13:08:01.79" id="{24B88906-DD01-4A3E-80D4-74CCE9A2289B}">
        <Attribution userId="S::lamaestre@inm.gov.co::e33ea75a-d6da-4c2b-a7ab-5486f75c9233" userName="Luis Angel Alberto Maestre Gutierrez" userProvider="AD"/>
        <Anchor>
          <Comment id="{D940B819-FA40-411E-9AD2-C3B38D771441}"/>
        </Anchor>
        <Create/>
      </Event>
      <Event time="2024-09-02T13:08:01.79" id="{F1F0FDE3-5205-4815-A663-4502BFF8C662}">
        <Attribution userId="S::lamaestre@inm.gov.co::e33ea75a-d6da-4c2b-a7ab-5486f75c9233" userName="Luis Angel Alberto Maestre Gutierrez" userProvider="AD"/>
        <Anchor>
          <Comment id="{D940B819-FA40-411E-9AD2-C3B38D771441}"/>
        </Anchor>
        <Assign userId="༦翹뛘༧翹rs㾀\M욐⚥ǤleC㾀DF쪀⚥Ǥdr32쎮ﲆⴼ退緘ᔼǤ두⡖Ǥꨐ⡖Ǥꯐ⡖Ǥ낐⡖Ǥꪐ⡖Ǥ랐⡖Ǥ띐⡖Ǥꭐ⡖Ǥ됐⡖Ǥ꬐⡖Ǥ감⡖Ǥ뚐⡖Ǥ닐⡖Ǥ꾐⡖Ǥ닐⡖Ǥ뚐⡖Ǥ감⡖Ǥ꬐⡖Ǥ됐⡖Ǥꭐ⡖Ǥ띐⡖Ǥ랐⡖Ǥꪐ⡖Ǥ낐⡖Ǥꯐ⡖Ǥꨐ⡖Ǥ두⡖Ǥ⋝加фǛ㙋금翹骠爌³1} 2}쎽ﲗ⸢耀똈༦翹뛘༧翹rs㾀\M츐⚥ǤleC㾀DF케⚥ǤPhar쎌ﲠ⼲退_xliref1-E95C-43BA-A57F-CC27C477FE49}soft\Office\16.0\OfficeFileCache\0\0\CJH6DXGEBHGMD7FFCDF2HJC4HQHUBLEK\DSC58F8.tmp; Shar쎛ﲱひ耀똈༦翹뛘༧翹rs㾀\M⚥ǤleC㾀DF⚥ǤPhar쏪ﳂㅲ耀똈༦翹뛘༧翹rs㾀\M런⚥ǤleC㾀DF귐⚥ǤPharc쏹ﳓ㈠退酀ླྀ翹Ð끌Ǥ筰➬Ǥ酀ླྀ翹Ó끌Ǥ篐➬Ǥ退ླྀ翹쁑끌Ǥ篰➬Ǥཹ翹쁔끌Ǥ簐➬Ǥ酀ླྀ翹쁘끌Ǥ൰⠍Ǥﳐཹ翹쁚끌Ǥ籐➬Ǥ酀ླྀ翹쁛끌Ǥ籰➬Ǥ酀ླྀ翹쁕끌ǤѰ⠍Ǥ㥘㜲•㵳쏈ﳬ㌢阀https://res-1.cdn.office.net/files/odsp-web-prod_2024-08-30.003/odbshareinspolightspeedwebpackforkedforie/es/initial.resx.js쌧ﳽ㑲退_xliref0&#10;&#10;䅃〠4쌶ﰎ㔸耀똈༦翹뛘༧翹rs㾀\M豈⚥ǤleC㾀DFﶰ⚥ǤPhar2쌅ﰟ㘲耀똈༦翹뛘༧翹rs㾀\M⚥ǤleC㾀DF⚥ǤPharc쌔ﰨ㜠耀똈༦翹뛘༧翹rs㾀\M⚥ǤleC㾀DF⚥Ǥㅸ웒32썣ﰹ㠸退粰镻㻃蛈䜸翷kp翿霛㹔䫃㾲樞얼க듘䫕㞥귘뎓痓oft互䘈쎨䞸翷㇠䞳翷䀀eC0\0㇠䞳翷HGJC簈᜕Ǥ糘♫Ǥhar썲ﱊ㤢耀똈༦翹뛘༧翹rs㾀\M홐⚥ǤleC㾀DF폠⚥Ǥ礤㌣ar썁ﱛ㩥退display-modelorhingn431403-2587036054-3886067034-5360_Classes\CLSID\{E569BDE7-A8DC-47F3-893F-FD2B31B3EEFD}\LocalServer32썐ﱴ㬴耀똈༦翹뛘༧翹rs㾀\M⚥ǤleC㾀DF⚥Ǥdr32슯ﮅ㱗耀똈༦翹뛘༧翹ꪍ范㾀ᢢ迶⚥Ǥऀ쉰ퟘ䰎㾀燑楟⚥Ǥ斘ﻥar슾ﮖ㴹蠀ᲺǤ㌀ᲬǤ᲏Ǥ匰⚞Ǥ䥜縢аリ⺀♄ǤD슍ﮧ㹥耀똈༦翹뛘༧翹0㾀25⚥Ǥses㾀-A⚥Ǥler슜ﮰ㽥耀똈༦翹뛘༧翹rs㾀\Mﵐ⚥ǤleC㾀DF﯐⚥ǤĀ莲ar싫﯁䀵退_xliref1USER\S-1-5-21-856431403-2587036054-3886067034-5360_Classes\CLSID\{F324E4F9-8496-40B2-A1FF-9617C1C9AFFE}\InProcServer32싺﯒䅧退_xliref0覑꘠Ă♗겮䥷eature㙧2할ᔉǤ䞳翷◖Ǥ㙧2할ᔉǤesult2할ᔉǤ 싉ﯣ䉯耀똈༦翹뛘༧翹㾀⚄䏿岰ᔨǤ䀀㾀峠ᔨǤ싘ﯼ䌠退_xliref0/Documentos%20compartidos/SIG/Estrategia%20SIG/Caracterizaciones%20proceso/Caracterizaciones%20proceso%202024/爏³r32숷﬍䑮退_xliref1USER\S-1-5-21-856431403-2587036054-3886067034-5360_Classes\CLSID\{F324E4F9-8496-40B2-A1FF-9617C1C9AFFE}\InProcServer32숆ﬞ䕘退粰镻㻃蛈䜸翷Ǥ翿啘䉍荚䡬⒂䪵럥㗏撹♗겮䥷䊀℆⚄䏿숂╡Ǥ互䘈쎨䞸翷㇠䞳翷䀀Ǥ䘀⛧Ǥ㇠䞳翷☁ǤǤ㡨ᕀǤ붘❼Ǥﴀ⚺Ǥ숕אָ䙥蠀?smkt=es-ES&amp;share_mode=1&amp;scenarioId=Share_Ribbon_Win32&amp;crossdomain=true&amp;migratedhosting=true&amp;clientId=excel&amp;clickTime=1726063203302쉤טּ䝴退粰镻㻃蛈䜸翷9-翿춮栈ਣ䆦ꖥⰍ齮㻰撹♗겮䥷䊀℆⚄䏿互䘈쎨䞸翷㇠䞳翷䀀㇠䞳翷˘♋Ǥ᫘♫Ǥ쉳שּ䡳退_xliref1II_SCRUBBED&gt;; ServerType:5; SupportedProtocols:87; Version:16; Flags:7; CobaltMajor:1; CobaltMinor:6; MsDavExt:1; Shar2쉂ﭚ䥡退DMediaServiceObjectDetectorVersionsf006/metadata/properties)='eaa9bf3b-60c2-4456-916d-f4817fb08b4f']6afe5']08b4f']ver32煳敲㵦쉑ﭫ䨷退粰镻㻃蛈䜸翷翿쁾愳䌵쎶䙣⁻撹♗겮䥷䊀℆⚄䏿互䘈쎨䞸翷㇠䞳翷䀀id㇠䞳翷Ⰱ齮㻰vIЈ♋Ǥᑘ♫Ǥhar솠彩䭣退粰镻㻃蛈䜸翷\S�翿柣뱺䯙䍍澌爰끁撹♗겮䥷䊀℆⚄䏿054互䘈쎨䞸翷㇠䞳翷䀀esD\{⚈Ǥ㇠䞳翷654-ቈ♋Ǥⱘ♫Ǥr32솿歹䰽退（༌翹潘།翹ﾐ༌翹༱翹⼰།翹ী༏翹⽸།翹潘།翹鮈།翹ؠ᝷Ǥꐰ།翹움ᝯǤ肠༎翹༱翹얘༏翹ྨ༏翹愠༨翹ߐ᝷Ǥ龘༫翹犰༽翹鎈༱翹움ᝯǤ༳翹ៀ▬ǤⲠ༴翹Ϡ᝷ǤⲠ༴翹Ϡ᝷ǤⲠ༴翹Ϡ᝷Ǥ 5, \&quot;Fu솎益䵡退_xliref1ơ爏³&amp;ⴳǤĂcid౯㙧爏³할ᔉǤ༎翹ⴳǤ䗵㙧爏³할ᔉǤ솝覆买耀똈༦翹뛘༧翹㾀鴠⚥Ǥ㾀鶀⚥Ǥ쇬變伽耀똈༦翹뛘༧翹Ǥ㾀ꅀ⚥Ǥ㾀꯰⚥Ǥ쇻𣏕偂退粰镻㻃蛈䜸翷CR�翿뒬滵侾沲맿撹♗겮䥷䊀℆⚄䏿por互䘈쎨䞸翷㇠䞳翷䀀onFla㇠䞳翷ltobⅨ❅Ǥ祘♫Ǥhar쇊﫢兴退粰镻㻃蛈䜸翷�翿頇뤙９䷗墄፭嫊牠撹♗겮䥷䊀℆⚄䏿互䘈쎨䞸翷㇠䞳翷䀀Ǥ⚈Ǥ㇠䞳翷meຸ♋Ǥ㇘♫Ǥ쇙﫳刢退_xliref0섨兀匠退_xliref1Ă⟽ǤǤĂ끌翹⟽ǤĂ끌翹&#10;⟽ǤĂ끌翹&#10;섇精吢退粰镻㻃蛈䜸翷￺翿翼䈪龼礯䰴硻撹♗겮䥷䊀℆⚄䏿互䘈쎨䞸翷㇠䞳翷䀀캨⚆Ǥ㇠䞳翷៨❅Ǥ섖郞啃退_xliref1USER\S-1-5-21-856431403-2587036054-3886067034-5360_Classes\CLSID\{54E211B6-3650-4F75-8334-FA359598E1C5}\InprocServer32셥憎噃耀똈༦翹뛘༧翹Ǥ㾀ྰ⚦Ǥ㾀༠⚦Ǥ셴煮圯退粰镻㻃蛈䜸翷CR翿ᐛㄐ㬯䋦纚ⱶ귺撹♗겮䥷䊀℆⚄䏿por互䘈쎨䞸翷㇠䞳翷䀀onFla㇠䞳翷ltob㹘ᕀǤ荘♫Ǥhar셃繁堾退_xliref0II_SCRUBBED&gt;; ServerType:5; SupportedProtocols:87; Version:16; Flags:7; CobaltMajor:1; CobaltMinor:6; MsDavExt:1; Shar셒頻夳退https://fa000000110.resources.office.net/f7024bdc-7caf-4ca8-807d-2908f09640d6/1.0.0.1/en-us_web/apps/excelbingmap/bingmaps.html삡嗢婲退_xliref0II_SCRUBBED&gt;; ServerType:5; SupportedProtocols:87; Version:16; Flags:7; CobaltMajor:1; CobaltMinor:6; MsDavExt:1; Shar산璉孲退粰镻㻃蛈䜸翷翿⼜㽕䰃᪎Ꟑፁ슋撹♗겮䥷䊀℆⚄䏿聁互䘈쎨䞸翷㇠䞳翷䀀㇠䞳翷᭸❅Ǥ姘♫Ǥ2e삏殮尶耀똈༦翹뛘༧翹㾀⚄䏿镰⚥Ǥ䀀id㾀騠⚥Ǥ삞禮崢耀똈༦翹뛘༧翹Ǥ㾀潰ᔨǤ㾀瀰ᔨǤ샭劉幥退粰镻㻃蛈䜸翷Ǥ翿ᩨ厚튢䘢䊍쩨ꁿ觥撹♗겮䥷䊀℆⚄䏿숂╡Ǥ互䘈쎨䞸翷㇠䞳翷䀀Ǥ䘀⛧Ǥ㇠䞳翷☁ǤǤౘ♋Ǥ⡘♫Ǥ帀⚻Ǥ샼類弾退_xliref0-3D49-4FB6-94F3-740426DE5E54}ubscribed: true, SubscriptionStarted: 1726059382, LastHostUpdate: 1726060680, LastHeartb샋李怺耀똈༦翹뛘༧翹㾀⚄䏿溰ᔨǤ䀀Ǥ㾀獠ᔨǤ샚鱗慎耀똈༦翹뛘༧翹㾀⚄䏿滠ᔨǤ䀀㾀漐ᔨǤ쀩賈扭耀똈༦翹뛘༧翹Ǥ㾀械ᔨǤ㾀澠ᔨǤ쀸卵捗退（༌翹潘།翹ﾐ༌翹༱翹⼰།翹ী༏翹⽸།翹潘།翹鮈།翹ୠ᝷Ǥꐰ།翹쫠ᝯǤ肠༎翹༱翹얘༏翹ྨ༏翹愠༨翹옰ᝯǤ龘༫翹♠༏翹鎈༱翹쫠ᝯǤ༳翹ថ▬ǤⲠ༴翹ﱠ᝶ǤⲠ༴翹ﱠ᝶ǤⲠ༴翹ﱠ᝶ǤⳞǤhar쀗來摥退_xliref1/Documentos%20compartidos/SIG/Estrategia%20SIG/Caracterizaciones%20proceso/Caracterizaciones%20proceso%202024/爏³har쁦菉敪退傉䝎਍ਚഀ䡉剄؈缀⬝ainm.sharepoint.com/sites/oap/_api/groupservice/getgroupimage?id='2a2b1c18-624f-47a9-a9cc-a33f4f24f3aa'➟Ǥ䄂Ǥe㵲䈢쁵累昢退_xliref1/Documentos%20compartidos/SIG/Estrategia%20SIG/Caracterizaciones%20proceso/Caracterizaciones%20proceso%202024/1; Shar2쁄菱朢退_xliref0-3D49-4FB6-94F3-740426DE5E54}쁓數栢蠀쐀ᴼǤ鈈ᵤǤﻘ᳐ǤᚐἳǤ᠆彌èھ￠♄ǤD梁椹退_xliref0/Documentos%20compartidos/SIG/Estrategia%20SIG/Caracterizaciones%20proceso/Caracterizaciones%20proceso%202024/樱退_xliref0/ʸĂʎⴳǤơ翹╼Ǥ༎翹╼Ǥơ砬款退粰镻㻃蛈䜸翷CR￺翿俓ⵕ肔䡝開鬲Ⱪ杝撹♗겮䥷䊀℆⚄䏿por互䘈쎨䞸翷㇠䞳翷䀀onFla⏈❅Ǥ㇠䞳翷ltob⑪Ǥhar汲退_xliref1T13:50:46.9657414Z [info        ] sending data: {&quot;A&quot;:[&quot;{\&quot;Version\&quot;: 2, \&quot;ClientType\&quot;: 0, \&quot;PresenceType\&quot;: 0, \&quot;Sele聀H洠退_xliref0Ǥ㔀◖Ǥ爀摯捵楴湯港耀똈༦翹뛘༧翹㾀骀⚥Ǥ㾀鞀⚥Ǥ潁退က䙊䙉Āā怀怀䌀ࠀ؆؇ࠅ⑨Ǥ⑨Ǥ⑨Ǥ⑨Ǥ⑨Ǥ⑨Ǥ⑨Ǥ⑨Ǥ⑨Ǥ⑨Ǥ⑨Ǥ⑨Ǥ⑨Ǥ｀✅Ǥ핀✅Ǥ흀✅Ǥ✅Ǥ✅Ǥ✅Ǥ✅Ǥ✅Ǥ✅Ǥ✅Ǥ✅Ǥ✅Ǥ✅Ǥ✅Ǥŀ✆Ǥ挼爠∽䍂瀠退_xliref0II_SCRUBBED&gt;; ServerType:5; SupportedProtocols:87; Version:16; Flags:7; CobaltMajor:1; CobaltMinor:6; MsDavExt:1; Shar焾退粰镻㻃蛈䜸翷CR翿Ꮟ屳䚟놖쳗瑝䏼撹♗겮䥷䊀℆⚄䏿por互䘈쎨䞸翷㇠䞳翷䀀onFla㇠䞳翷ltob㎨ᕀǤ렘❼Ǥhar爱退粰镻㻃蛈䜸翷䆲㏾翿﯎䯓ኯﱝ펔撹♗겮䥷䊀℆⚄䏿礂䱺磱䚯互䘈쎨䞸翷㇠䞳翷䀀昄꒍砀䚯䆲㏾㇠䞳翷㌁昄꒍h㫈ᕀǤ惘♫Ǥ䄀㏾昄꒍ƅǤ猱退_xliref0II_SCRUBBED&gt;; ServerType:5; SupportedProtocols:87; Version:16; Flags:7; CobaltMajor:1; CobaltMinor:6; MsDavExt:1; Shar琸退粰镻㻃蛈䜸翷CR翿࠽ﰊ䥘杖ᘃ佣ᴱ撹♗겮䥷䊀℆⚄䏿por互䘈쎨䞸翷㇠䞳翷䀀onFla㇠䞳翷ltob፸♋ǤỘ♫Ǥhar畲退_xliref1onID&quot;: 406, &quot;UserActionName&quot;: &quot;NetUI.SimpleButton._FireClickEvent&quot;, &quot;IsChecked&quot;: true, &quot;IsIntermediate&quot;: false}har祬瘱耀똈༦翹뛘༧翹㾀⚄䏿ꥐ⚥Ǥ䀀㾀Ꟑ⚥Ǥ眢耀똈༦翹뛘༧翹Ǥ㾀쟰ᔨǤ㾀쫰ᔨǤ∸猠∽ㄲ∲㸯挼爠∽㥔㠱•㵳㈢㈱⼢㰾⁣㵲唢挀Āਘ伀㌀㄀㘀㈀ĀਁȀꡛ路ဲ甠◢Ǥ0⛾Ǥ타彷鎋⒭놦Ⴠ⚉Ǥ榮慁驃ﰍ빜煁ﾀ뼀C:\Users\lkpetro\AppData\Local\Microsoft\Office\16.0\OfficeFileCache\0\0\CJH6DXGEBHGMD7FFCDF2HJC4HQHUBLEK\e_F4FIDWA7GVFXDNGZAQBMDWEBEFFJHRFM.RxIÉÓÔb£ø°aõ~´òăåør´ČĭĮ]^%&amp;P(2İıùŚĻŽ9:ĔŤċļƃēƏĴříƑŜǚǘĩÿǒƀƁƂǬǓǔƓǑȒȓȔĘÐƖƗĀǡƍưȴüȏĵȫǩƿȭȮȯȷŲƑúǞXÖȾʊưʙȠŒȼȉȆƊʏ˄ʳʫ'˞ɪƠʗʣ1W˂̎˺]̒ʤº̭Ĺk ʁę̗ʝɑɒǁʲ˺˦ʨʩʪ­:˨ȚǓ͏ΜǴ̈́ȡ͔řʎΤƐȨΘ͸϶ÍʷÛϭ}Јϩ^ΣЎϪʡζЖЕηɾСā̖ϔʚΏ）ţ뼀C:\Users\lkpetro\AppData\Local\Microsoft\Office\16.0\OfficeFileCache\0\0\CJH6DXGEBHGMD7FFCDF2HJC4HQHUBLEK\e_AFBMFCEYETEOGAFDDHCFGOCZBTHUDZFV.RɓЉàӁ~ʽԌͻӻ϶ћ׾Ѳْ̪֪֩֡ښ՟ؠۮۛڹڲ׽݇ͷڸ߰࠾ҥޥﺒȀ뼀C:\Users\lkpetro\AppData\Local\Microsoft\Office\16.0\OfficeFileCache\0\0\CJH6DXGEBHGMD7FFCDF2HJC4HQHUBLEK숋ȃ଀ς숋ȃ଀ǧôꂰ怃왴鉉荊錱㖣쑍Vﱷࠀ⤫錿磫峚呿ｾ퓊ᄐä⭸툩諪ﬂꛗ璎뗝梼緌²ǐΒ䭐Ѓ!漴괃»ĩ牟汥⽳爮汥葳췏숊ర鐻巜༶눢ᝮ瘑秊딀㻋훘뚔糪筻⁴౸繉⓿霯ቹ牏恾℣剋搐㜴쯪࣮߂ᩥ넵डᙐ䷛ꕾ蕉쇻ᅺꈓ㷗쫍氧쓉쭎噮阡䎮㪨緂ẚ緐倛䲬㕑尒擕趷￉湭䇛駓揵ጦ䑾章쨢痊␔ጬ瞍㇦މᘃ긹Ⱎ&gt;ꂰ 왴鉉荊錱㖣쑍Vﱷࠀ⤫̦闬ঽ㰵亨蝒﮴茔ᄐ̳⭸儩⭅퍠콮羈먵雽䰝쾒緽²ٮ೎䭐Ѓ!帓斾Ă˟Ȉ牟汥⽳爮汥⁳Ң⠂ 가䶒͋ေﾂ찡㮽⫛툢⽬摍ǽ餱惽餷꒐ﶺ䛷瑁뚡稞꾜鹷饹曵ꎲꍸ笐ቶ䖖舉暜믓쉖﵋뢸ᄇ犓赆䣬臂氢贳㻵겊ꋢ⺄Ｅᢀ䝵앖㶂岹㡩镘ᡲཊ▪镜ᷥ倚㓍컅ࡈ猻ꈃ寮㚼䴷榯立쥯⎥逫䒦郎㗳嚢ꖡ설纰쪈⋻ͣ✞ﵚ毯勑䙒蔥ΚԸ벴䖤፳䚙배༲墧⽮ꋉㇷ㶱칣콗ሷ者＀Ͽ뀀Π庠瓴䧆ꪒ䫣ㆃꎓ䴵囄眀ü⬈휩샛ꈭ끼﫿縏纱ჷ爑砀⤫꺹욋ࡆ芘Ꭳ雉鯌詥縔ᕀ뉽쨀倉͋ᐄ؀ࠀ℀케᯴㚇Ḁ砀⽬敲楶楳湯硅漯橢捥却慴整⸱浸걬嶔ᠰ䐿궹鎊攴Ą驕栖ァ䈾㞡鮓褸똡삐龯ߩ䛫䶵獕疕ﱼ⎜⸷鉊᭪ׄ둦鮩䌕თ堍榈퓜槽듻殦䉂숚冔퓔䢷៨꾭᩟燬ʉ鄹≐楍児뤯㓥䓵곊耎ለꁄႨ瀜堦⬤⌁䖀ฑတ䜙ᐰ䈉꒒㋀ᫌ棠Ⱎ罇㎕迭ᦩ瀎脀뺘紨鏐灴㿄襈补踪䨄慑㸼擂ꭞᷦ枍埢젬ꈉ녒≖ꔜ⩐⋖駁寐綍㎌ʩ툘घ㔵㿭᪆捌뇆졌ሀ藕흉㴽ⴷ䭝䢠て룽噶뇍ᝩ懽룱뾈蓏䮋㫧宺鮂ݭﱭ큲ᘜ⍭趜鷖䏜ᶻ琙鋯沇ᛦꇶⷚ幖割鬴薪锰蜯䄔㪯䗋㮃懣쵢憔뇪䪜旕｣᫩髪Ӛ㧅堦恡왚ꚸ頺ᷢ蟤쥸엿쪋ﭛ蜚䕂拪凍䀹ꙑㅪ儰䞿㼜囊ﷸ嫈ᆴ˫棚෪燇쫵饠ꣷ㒽ནꃻ뤜Ⅻ痐枹ྐྵୗ᭶沝켯楢잵༃鹏ﶱ큙婝뭎森垁ಉ銣茆嫙놿눚ݏ﹫Ⱃ뽸母𥉉 ＀Ͽ︛̀뼀C:\Users\lkpetro\AppData\Local\Microsoft\Office\16.0\OfficeFileCache\0\0\CJH6DXGEBHGMD7FFCDF2HJC4HQHUBLEK\e_FZCKB3A4EKDXDGC7CFFGCJEZGOGZFAFH.Rഩ˂˃ీ୾୿౅෷௰෻಴๩ॏบඉ໴ଏਾ෿ੜ੅ǖ૖ླྀཹེ෾ྙྚྡྷྌྍĔྨhྱ஀ྎ࿀$:;&lt;Ø੯ǋྋʵྖྗʦྛ࿔ྜྷྣဆྫྲྼ၀ჁაﶬЀ뼀C:\Users\lkpetro\AppData\Local\Microsoft\Office\16.0\OfficeFileCache\0\0\CJH6DXGEBHGMD7FFCDF2HJC4HQHUBLEKᆍቈྥྩቹካጳ๷࿻ᄟᎴአᏤᏉᐚᏪၧᑒᑼိᓹᔨﴵԀ뼀C:\Users\lkpetro\AppData\Local\Microsoft\Office\16.0\OfficeFileCache\0\0\CJH6DXGEBHGMD7FFCDF2HJC4HQHUBLEK\e_DCGVFRFXG5AUHMBPDQF2GWELB2C2AOFP.Rʊ᥺᥻᥼ɳﲾ؀뼀C:\Users\lkpetro\AppData\Local\Microsoft\Office\16.0\OfficeFileCache\0\0\CJH6DXGEBHGMD7FFCDF2HJC4HQHUBLEKDSCFDA9.tmpࠀ)))瓐ɱǤ　ꈠ覊㕐ɠǤ햴Ⳡ⵴⠀粩ﱇ܀뼀C:\Users\lkpetro\AppData\Local\Microsoft\Office\16.0\OfficeFileCache\0\0\CJH6DXGEBHGMD7FFCDF2HJC4HQHUBLEK\e_DMGRFYE2BNALGIBAHEGLF5EZG5GQDFGD.R媀៯Ǥ3쫀✦Ǥ&quot;楀ⴣǤ旰➑Ǥꎐ␀Ǥꎐ␀ǤसⴁǤ＀대ၹ翹ꄁ␀Ǥ鶸ვ翹₟ꎀ塯꫕ᔟ㳢ꗯ鷠ვ翹āād⬄ቺ翹㴨ჟ翹ꃼ앏᭚ꃼ앏᭚✦Ǥ㴨ჟ翹捓湥牡潩╥Ǥ镀ꓠ翹镈ꓠ翹Ā锰ꓠ翹佐⚉Ǥ턀➐ǤЀﰀ児⚉Ǥ児⚉Ǥ侐⚉Ǥ侠⚉Ǥ侨⚉Ǥxmlnsshttp://www.w3.org/2000/xmlns/倈⚉Ǥ倐⚉Ǥ倠⚉ǤVersion俨⚉Ǥ偈⚉Ǥ偐⚉Ǥ偰⚉ǤMinorVersion傘⚉Ǥ傠⚉Ǥ僀⚉ǤCorrelationId僨⚉Ǥ僰⚉Ǥ僸⚉ǤUrl僈⚉Ǥ儠⚉Ǥ儨⚉Ǥ先⚉ǤUseResourceID陈ꓠ翹$锰ꓠ翹凐⚉Ǥ➐Ǥࠀﰀ凰⚉Ǥ叐⚉Ǥ券⚉Ǥ剀⚉Ǥ剘⚉Ǥ凰⚉Ǥ咰⚉Ǥ劰⚉Ǥ咰⚉ǤsEnvelopehttp://schemas.xmlsoap.org/soap/envelope/凰⚉Ǥ勠⚉Ǥ勨⚉Ǥshttp://schemas.xmlsoap.org/soap/envelope/厈⚉Ǥ厐⚉Ǥ➐Ǥ區⚉Ǥ凰⚉Ǥ➐Ǥ凰⚉ǤsBody뗠ꓠ翹떐ꓠ翹叐⚉Ǥ떀ꓠ翹땀ꓠ翹吀⚉Ǥ륔ꓠ翹륔ꓠ翹陈ꓠ翹)咰⚉Ǥ吰⚉Ǥᛠꓡ翹﯈ࠀ뼀C:\Users\lkpetro\AppData\Local\Microsoft\Office\16.0\OfficeFileCache\0\0\CJH6DXGEBHGMD7FFCDF2HJC4HQHUBLEK\e_BKADHCBYAMHGBXG7HOFUGWDKDDGEFVGK.Rᾡ⊑⊒⊓⊐⍍ᰀ⋼⋽⋾≹⋇⁇ẺṜ␥ᾢᾣℼ◑◆┨◒◓◔ﭑऀ뼀C:\Users\lkpetro\AppData\Local\Microsoft\Office\16.0\OfficeFileCache\0\0\CJH6DXGEBHGMD7FFCDF2HJC4HQHUBLEKe_GMCSBVH2BOF6GPFLBZBGBADIAPHQA3EM.R捩䥥㵤㘵㝥㕥㥤㌭搹ⴹ搴ㄴ㠭っⴷ㙢㜰ㅣ㈱㥡㑥※偓䥏䍄䱒㜽男倯㥄戴睗摧噭捹氲扶な䵩㑓䥷䉩扬乭婶汇婵ぺ摩剘䱭杔偩㑺唸䄱嘫䕪䱺䉄䱯婭戸噗奴噭捹栲捰睈䵸䅄䵺䅪䵷乭婫䉔婪䵪儱硇摰啭奵㤲䱴䅄䱪婭戸噗奴噭捹栲捰硈慳䈳摬䩈其汇扵㕓扮夳奵㠲䵳䵔乺䅺乺捔乸䵺䵷䅄䵷䅄䱷䕄䵺奺伳兔䵸䥔䴱䅄䵷䅄䵷睃䵸䵺䴳杄䴴兔䵸捔串兔串䥪䵳杔䰲䕪丱㑓佹㑓乸䥪乳奄䵸奔临䅪佸兄乹䵺临歺佷睓丱乗乬奭夰ㅓ婭䕪䰵兔她奭佴乄䵭ㅓ䵫䅄娲歪娴噗佩奇䱳兄伱䵇佺婗䱬䵔丰唲乴剄乭ㅓ乩䕇䰳婔乩杪头奪丱䵭失睹夵啗丱噇䵨こ䴲啇䰳奔䵷䅄乴䙪䵪べ串摔婩歔婺兄乹啺佳䙗乬剔奬䕔乴䉪乬べ䴲䅄䱷奔奸䵺乴啪夳啭䴵儲䴰捪䰱睃䱷䅄䵳睃女杔奸兗䵸䕇婴捔婸ぃ娰奭䰳䙗婭奭佴䩄奨䙪乬奔伴䅄䰴噇匵剪坩㕅坭䩔慎㥕印䩭兙瀰噅剕奇氰䵳汇免漰夰桬婏䵭呺剮慊㥭呰乖捊氰噵䉪啨欰匲ㅗ地汆卙䩬敓㕫婃ㅗ到乆䵈摘䵖灆坘噫態䙬剖汗啭ご䰹䥄串䅔丰捪丳䵄伵歔伵歔伵歔䵳䵔乺䅺乺捔乸䵺䵷䅄䵷䅄䱷則婨䕇婹婄䱩兗佸䥔乴䵇䵺ど头䥗䰱䵗䴲啔头䙪乫捔佺睃䱳睃䱳䅄䱳䕄䴵啺丳硓挴搲䵭䩺剌捔慸摖唰硕扇䔱乴嘰敖案摄䅪婳汕剑剺扳婅之娳啶䙕削䴱到瀱敂剘䵯桪奐丱呲㥕吶硇愵汕啩砲唵灈慐桗丵乖挲則坳噇卖瀲敗剗䵉乕敍䕗摲奆丱噭慐䙮慐婖乑歆慸乺乶〰䴴䕖乶㥫匱摕乏瑗奷啺剶摪敗婭批夰摺䩖䱖䘲扱摇剙丳刲䕕坹䉆摔剪奇䉔婚獩摺嘰慕汅坮汕䵱灅婰汖慭摈䱂儱卷氲婺灮噴㕕乶捇啹瑩噂兕䵸汬卨決婔獃兲瑫佔䉈剕婈扯䉘搲灭捬㑇匲ㅅ呕猰儴摕䴶剈捒則慬䩗啉汈慙嘱䵏婗失刲剅噘噒剺托㥕奉婗捳䩈临兆吲桖奯剮坡䉈䭎到卓䘲扮䘰噷硫摆㥹卯剭坹歫噹硫婈婫扪䉄奃㕕剫灗䵳䨱乔ぇ剸䉄䱊㥹匵硅儲㥫挲䙬挳婪啉婅坷瑓敫剕奺䉔敘硫呓硅偒ご䰸丱偑㵧ഽ唊敳⵲杁湥㩴䴠捩潲潳瑦传晦捩⽥㘱〮⠠楗摮睯⁳呎ㄠ⸰㬰䴠捩潲潳瑦䔠捸汥ㄠ⸶⸰㜱㈹㬸倠潲ഩ匊䅏䅐瑣潩㩮∠瑨灴⼺猯档浥獡洮捩潲潳瑦挮浯猯慨敲潰湩⽴潳灡䤯佳汮䍹楬湥≴਍捓湥牡潩›潐汬湩卧扵捳楲瑰潩䍮湯敮瑣摥਍捓湥牡潩祔数›佐਍灁汰捩瑡潩㩮圠湩㈳䔭捸汥਍协慎敭›楗㍮ല䘊汩䕥瑸湥楳湯›砮獬൸堊䌭楬湥剴湩㩧䌠ൃ堊刭煥敵瑳瑓瑡㩳传数慲楴湯䄽䥭汁湯㭥晏楦散敓獳潩䥮㵤㍅ㄹㄸ䌹㠭䙃ⵅ㔴㈲㠭㥆ⵆ〴㉄䈳䍅䕆㈶䐻捯敓獳潩䥮㵤㈱റ䌊湯整瑮䰭湥瑧㩨㈠㈲਍潈瑳›敭牴汯杯慩湩⹭桳牡灥楯瑮挮浯਍਍⤺⨨﫚਀耀C:\Users\lkpetro\AppData\Local\Microsoft\Office\16.0\OfficeFileCache\0\0\CUC6G6BGAEDUHTEUCPFWB5CJHVGCELEGe_G5CWBBBOF4BOBWDSD4GYEQEHEEB7DDGP.R㠌࿨⍱㒬耇ﮫ䚽힥ද촪ꣶ踟冃㠃㼯ꌖ湳୮㒸ࣽչϿ礀⯱謹଀뼀C:\Users\lkpetro\AppData\Local\Microsoft\Office\16.0\OfficeFileCache\0\0\CJH6DXGEBHGMD7FFCDF2HJC4HQHUBLEK\e_FBDQAYBXDUBSDZGUH4ANCLFNBGE4GVH6.R⼫⻎⤈⳱⼒ⱊと⿞ᬊ⤍び┌㇗〲ㆫ林ఀ뼀C:\Users\lkpetro\AppData\Local\Microsoft\Office\16.0\OfficeFileCache\0\0\CJH6DXGEBHGMD7FFCDF2HJC4HQHUBLEKe_A3EBH2DSH7AUBKG7H6AZCQARDFFZCVC3.R))瓐ɱǤ　ꈠ覊㕐ɠǤ楞Ⳋ⵴⠀粩ᛠꓡ翹힥諒ഀ耀KELBUHQH4CJH2FDCFF7DMGHBEGXD6HJCcrosoft\Office\16.0\OfficeFileCache\0\0\CJH6DXGEBHGMD7FFCDF2HJC4HQHUBLEK翹㉾Ǥ蕐XǤ㉾Ǥ佉ྭ翹翰ྭ翹㉾Ǥ埝ྭ翹㉾Ǥ蝀⟒Ǥ媀៯Ǥ3ꊰⶱǤ&quot;僰⺛Ǥ乐⑽Ǥ㉾Ǥ㉾Ǥ㪨ⴁǤ＀대ၹ翹씁㉾Ǥ鶸ვ翹₟ꎀ塯꫕ᔟ㳢ꗯ鷠ვ翹āād⬄ቺ翹㴨ჟ翹섔◁섔◁ⶱǤ㴨ჟ翹捓湥牡潩㌀᱔Ǥ镀ꓠ翹镈ꓠ翹Ā锰ꓠ翹芰⚉Ǥ뽐ㄲǤЀﰀ蒰⚉Ǥ蒰⚉Ǥ苰⚉Ǥ茀⚉Ǥ茈⚉Ǥxmlnsshttp://www.w3.org/2000/xmlns/荨⚉Ǥ荰⚉Ǥ莀⚉ǤVersion荈⚉Ǥ莨⚉Ǥ莰⚉Ǥ菐⚉ǤMinorVersion菸⚉Ǥ萀⚉Ǥ萠⚉ǤCorrelationId葈⚉Ǥ葐⚉Ǥ葘⚉ǤUrl萨⚉Ǥ蒀⚉Ǥ蒈⚉Ǥ蒨⚉ǤUseResourceID陈ꓠ翹$皠ፌ锰ꓠ翹蔰⚉Ǥ펠ㄲǤࠀﰀ蕐⚉Ǥ蜰⚉Ǥ薘⚉Ǥ薠⚉Ǥ薸⚉Ǥ蕐⚉Ǥ蠐⚉Ǥ蘐⚉Ǥ蠐⚉ǤsEnvelopehttp://schemas.xmlsoap.org/soap/envelope/蕐⚉Ǥ虀⚉Ǥ虈⚉Ǥshttp://schemas.xmlsoap.org/soap/envelope/蛨⚉Ǥ蛰⚉Ǥ폀ㄲǤ蚠⚉Ǥ蕐⚉Ǥ퐘ㄲǤ蕐⚉ǤsBody뗠ꓠ翹떐ꓠ翹蜰⚉Ǥ떀ꓠ翹땀ꓠ翹蝠⚉Ǥ륔ꓠ翹륔ꓠ翹陈ꓠ翹)皠ፌ蠐⚉Ǥ螐⚉Ǥᛠꓡ翹㭚휬฀뼀C:\Users\lkpetro\AppData\Local\Microsoft\Office\16.0\OfficeFileCache\0\0\CJH6DXGEBHGMD7FFCDF2HJC4HQHUBLEKDSC7DF8.tmp㤭㔣ứ⮚㰹㴭㙡㙢㙣㷸㻆↷㷹㷺㷻㉝㷒⁆㵅㻟㻠㻡㼼浸⁬敶獲潩㵮ㄢ〮•湥潣楤杮∽呕ⵆ∸猠慴摮污湯㵥礢獥㼢ാ㰊敒慬t桳灩⁳渀㵳栢瑴㩰⼯捳敨慭⹳灯湥昀牯慭t杲瀯捡慫敧㈯〰⼶ॲ㸢 摉∽䥲ㅤ•祔p洌捩潲潳瑦挮浯漯晦捩㄁଴瘀湉敤x牡敧t횳༼뼀C:\Users\lkpetro\AppData\Local\Microsoft\Office\16.0\OfficeFileCache\0\0\CJH6DXGEBHGMD7FFCDF2HJC4HQHUBLEK㣼㘻㱟䃁䅭⋢䁽㾖㾗㾘䁤䌕㰆䂦䌭䎆䎧䄹⤉ᨡ෽䏨䅸혺က뼀C:\Users\lkpetro\AppData\Local\Microsoft\Office\16.0\OfficeFileCache\0\0\CJH6DXGEBHGMD7FFCDF2HJC4HQHUBLEK\e_ABF5AZA4EAAXB7EZCEEJA4HFAKCOH3GL.R䀀䀀瓐ɱǤ　ꈠ覊㕐ɠǤ늎걞ⶂࠀ粩햁ᆠ뼀C:\Users\lkpetro\AppData\Local\Microsoft\Office\16.0\OfficeFileCache\0\0\CJH6DXGEBHGMD7FFCDF2HJC4HQHUBLEKe_C3AFC2GJD5ASDOGMFBHODCHDBCAUAIFH.R00瓐ɱǤ　ꈠ覊㕐ɠǤ㣼Ѹⶀ⠀粩⤌䳸䱛픈ሀ뼀C:\Users\lkpetro\AppData\Local\Microsoft\Office\16.0\OfficeFileCache\0\0\CJH6DXGEBHGMD7FFCDF2HJC4HQHUBLEK\e_FZF7D5FXFQBKERHED3H6ELCJGLFAHZHS.R䴄䰅䉫䬛乾䦹؀؀2聀⛾Ǥ죠✪Ǥ䶜㻞Ⓨᥰ䫿⥺䒒㱰풟ጀ뼀C:\Users\lkpetro\AppData\Local\Microsoft\Office\16.0\OfficeFileCache\0\0\CJH6DXGEBHGMD7FFCDF2HJC4HQHUBLEK凂丞䨈冭凃加凘卶儭䉬卡凄凅准푦ᓹ耀C:\Users\lkpetro\AppData\Local\Microsoft\Office\16.0\OfficeFileCache\0\0\CJH6DXGEBHGMD7FFCDF2HJC4HQHUBLEKᆴ˫棚෪燇쫵饠ꣷ㒽ནꃻ뤜Ⅻ痐枹ྐྵୗ᭶沝켯楢잵༃鹏ﶱ큙婝뭎森垁ಉ銣茆嫙놿눚ݏ﹫Ⱃ뽸母𥉉 ＀Ͽ폭ᔀ뼀C:\Users\lkpetro\AppData\Local\Microsoft\Office\16.0\OfficeFileCache\0\0\CJH6DXGEBHGMD7FFCDF2HJC4HQHUBLEK\e_HGDLAFFRCQFXAOCZGHECADBYBDFDDVG4.R墊䖎億墯妖䴜䯦䳖尓奾峄⤮尞劮䨉䝇將堶帮퍴ᘀ뼀C:\Users\lkpetro\AppData\Local\Microsoft\Office\16.0\OfficeFileCache\0\0\CJH6DXGEBHGMD7FFCDF2HJC4HQHUBLEK嬌庯嶞彘帺惚彰幻慸怙峜틻ᜀ耀C:\Users\lkpetro\AppData\Local\Microsoft\Office\16.0\OfficeFileCache\0\0\CJH6DXGEBHGMD7FFCDF2HJC4HQHUBLEK鉀睢㌯︽뷦郞ꮓꆘ∋흉Ỹ줢쾌뉩竬♏䫣䏛蹤伙흈፛緩迣ᔃ频造酺땁未谰ᷥ銞縄灛挑뜅奢஝ॼ捺ൖ뽽赙䴱鐼ᣠ仔ـ্둺큘淮返찘⢑ީ䱦榜ⓥ⦗臧졆Ჵ脰〮竫팰徜졎쌐셒崏㟏广⫝젾颅⏚鉛鬛岿ᜮ龘暇녎溜慇ẻ뭓冸｛춞䧠⸳鵥ꍁ럩᳃ɛ靥嚝덐◱뗽츝ꝁ࿙雫;矗熟᧜ᬍ㊀捼쏳Ꝿ⠍㟃凵ᖯⲎƼ豅ꭦ滝搭Ꭱ槞ﴶブជ蠨涆ᘩ儼拻옭룏̘̀嘙䄴鵪֒䆞앒ᨥ饒밲僶ᎊ愮࿘꽂蟮翛煣䁼䥰☂杲牁栦몪Ϟₕ뼯徯＼诏븯忼裨⌮ꦕ焎Ⲳ﷋︿꿯䎿﷿俲뱮ﵟ뺯풧勃䰫忏諾꯺羗쏹￷틸붡಴킟䢘䉴턮ṣσ匚ﳘ哉䳜ቢ橡琈吻咏Ť홏릘絰魢꧰Ⲁˣ忞댽麸扅ꢥ冇Ŭ㦏絧鰮砆太뉸陊짮꫅箌殅Ǯⱎ輇⥖垤勪蠹䖈铳䓡◡衉既縷衎ꌾ닔㇫ঝ冷ꅂ⣏揪㓪蓉굎⩀ຄ౩奾ࢻꮂ㼜絅峎㵏ᜤሶ֖๦ᏲⳂ⯇掅쪗踉䟠䕘鈮歧⬱䛣腒鞧熄騴⤓㉝ҏ漼ㄏ㘤똺䊑珑캗찣᥹菧윈鎩䴳㊢叶๹訡⧑⹗ㇸ垷뺈㼇擠뮯功륢␉㊸⊥⬯緥룵୦屌ꙙ戧묫Ӷ䙵罇뒵﭂ႈ⾆鳱古茇伾鬭ꐗ䐟喐褎뀫怞嘻緵⑂ꙁ配呇⅚䙻粖鼏쒵욳豉㻅⟍痠琫ʧꌖ㧣넟秙砙ꅂ萁煸ґꔝỠ폭᩺ꭡ힎낵欦혌돥꺛運㜡膖ﻄ뛆悙䵦ѐӌ瑓䫤₷륢Ⴟ痑裕鲭୲텻渖욀扷벚瑩섹鿋惹轝כּ쫲뗡朮೛⫱┹乐፶淗獫ｸ귷뻍粵탛㛜뜴贍ᗫ菬㐴ཅ녍揕縶뷢㻻쨋駘㍚⑲훍蒏髗᣹촆钞飙ꘃ少ঁ恒茣圄ꆿ㨪炋﬊腃쩜ꉒ䮔㛘쌲䝦岕淓鼶鼱暝쥿䳏넨옪۽㱬喰㊥덴ྕ繪泒溵栈鯙⢐晍ꢓ䠹㚴꾃ꄡ칷࿞躋䖃꭛룟읪䀔砕䛯뛰ᆌ죬轁휾쩾뵜껱칶㻴뉣Ѳ훀껢㮧쟞俓薗ᯚ愢銜閅쉍쫸破舲㨼﯋㿮瀕ꝵꥰ佅抛᪳ᨊ亵휢Ͳ쩋芙혒ࡸ캋㍃皜ֽᯬ旃䊜䣰踒晟摊︫剭⩋᪤ᥢᙥ夷䱏ᄕ톈蛟䬃ቌ죉恵ﻩ쥒窅ﷁ죒힁⽭얓첂ꗯ洑刖陼鰬ᪿ럱欇빉眂䖟䯳攴䌘㖈腚䪜㸸㈈콗鰩涇夳缑⫗鹓귽깃ἢ陣㡆⤯泥솞䅍틙眱᭛柲茆髮며ᗔ鷶毫뚵兜㬟텅튴⺊𤋮ꫡ襼兕ⵅ奖뻮玞鬻ݤጬ廯䯻諔ⳉ驪滱혞㭉딟붩軇咠驽ⶶ丒뱋뤇凫⮫ꛄ㒱澁캎柋糛೺잒丐圑㬬曭횙㴲옕厷弾韧晌⚉맳䩮咳飾ာ徝뵵헐잇㝹ዀ魀ឞ큖苙ꋥ苙૝浧뗬핾汊妎슷武䗑嵛乭痔溯홦쬎憤⥣⊵＜ఋ玭顶졞圳괊뽺᯵諾氠⨌뭾ꨱ比뽵滒櫴底冣䘋삍쿃麁醠ﭽ蘰⃓캶肿弻쑁Λ㮯ḳ륗뫹檡澼芾䈈⯫ڋ턴㤟ꁈ踕窂௘锇チ器妰띩뵪⃊๬ể룦맷⺇㠌࿨⍱㒬耇ﮫ䚽힥ද촪ꣶ踟冃㠃㼯ꌖ湳୮㒸ࣽչϿ礀摙퉂᠀뼀C:\Users\lkpetro\AppData\Local\Microsoft\Office\16.0\OfficeFileCache\0\0\CJH6DXGEBHGMD7FFCDF2HJC4HQHUBLEK\e_GAEKH6AXE3EIAGETD3GVENFYH5HAEFGD.R拲杆撟孟捇朁捠捡晁昳柤梹暶昉愷梻梼梽榘栛梺捕捖捗ᶊ嚙檃槥槦槧퇉ᤀ뼀C:\Users\lkpetro\AppData\Local\Microsoft\Office\16.0\OfficeFileCache\0\0\CJH6DXGEBHGMD7FFCDF2HJC4HQHUBLEK楄殢殮植求伞损泚撆槣沢浸捓渖텐ᨀ耀C:\Users\lkpetro\AppData\Local\Microsoft\Office\16.0\OfficeFileCache\0\0\CJH6DXGEBHGMD7FFCDF2HJC4HQHUBLEK⒀耀¶·耀¶瓐ɱǤ　ꈠ覊㕐ɠǤ렶⺕⵴⠀粩樷ᥔᨧڨ̡̫࿙੭퀧ᬀ뼀C:\Users\lkpetro\AppData\Local\Microsoft\Office\16.0\OfficeFileCache\0\0\CJH6DXGEBHGMD7FFCDF2HJC4HQHUBLEK\e_DECXAGEVAIDJDOGXF4FWCEGXBLCYC5HR.R00瓐ɱǤ　ꈠ覊㕐ɠǤJфⶀ⠀粩ᰀ耀KELBUHQH4CJH2FDCFF7DMGHBEGXD6HJCcrosoft\Office\16.0\OfficeFileCache\0\0\CJH6DXGEBHGMD7FFCDF2HJC4HQHUBLEK*耀耀耀瓐ɱǤ　ꈠ覊㕐ɠǤ쭀Ѧⶀ⠀粩끛ﻀဳېᕃǤ瀰❔Ǥ타彗鯸ა⚊Ǥ䀀@ȅ徏ﾁ耀儈༎翹Ѐ疖.㾀㾀⣿∊ওƁ茀　츍ﾗĀ耀儈༎翹Ѐ狄.m5ȑPĠ㾀㾀⣿Ȃƒ֠茀xﾥȀ耀儈༎翹Ѐ疠.m㾀㾀⧿∀঒ƕ茈xﾫ̀耀儈༎翹Ѐ犷.㾀㾀⧿Ȁ঑Ɓ茈ﾹЀ耀儈༎翹Ѐ섈吮乘㿿㿿㾀㾀⣿∂Ƒր茀,噑嘰ￏԀ耀儈༎翹Ѐ.㾀㾀⣿ȊওƁ茀￝؀耀儈༎翹Ѐ疠.m㾀㾀⧿∀঒ƕ茈x￣܀耀儈༎翹Ѐ獏.㾀㾀⧿䈀䦒ơ茈￱ࠀ耀儈༎翹Ѐ疢〮㔶㾀㾀⧿ȀওƁ茈潣⽭＇ऀ耀儈༎翹Ѐ牺.㾀㾀⧿Ȁ䦒ƕ茈５਀耀跨༱翹僐퀀蚥렀േ羅퀀༕羅Ā퀀PȀ뀀⮥羅Ā탿PȀ뀀⮥羅Ā퀀PȀ；଀耀儈༎翹Ѐ疡.㾀㾀⧿ȀওƁ茈Ｉఀ耀儈༎翹Ѐ疋哮乘ª㿿㿿__㾀㾀⣿ȂƑᖀ茀,噑嘰＿ഀ耀儈༎翹Ѐ疝簮㾀㾀⣿ȂঐƁ茀Ǥｍ฀耀跨༱翹僎退蚧렀േ羅퀀༕羅Ā츀PȀ뀀⮥羅Ā컿PȀ뀀⮥羅Ā츀PȀｓༀ耀儈༎翹Ѐ섈吮乘Ġ㿿㿿ĠĠ㾀㾀⣿∂Ƒր茀,噑嘰｡က耀儈༎翹Ѐ浦.m̂8ö!㾀㾀⣿Ȋ䮓ᆕ茀xｷᄀ耀儈༎翹Ѐ簮㾀㾀⣿∂঒Ɓ茀Ǥﺅሀ耀儈༎翹Ѐ疉.m㾀㾀⧿ȀঐƁ茈xﺋጀ耀儈༎翹Ѐ疜.m㾀㾀⧿Ȃ঒ƕ茀xﺙ᐀耀儈༎翹Ѐ疚.m㾀㾀⣿ȀওƁ茈xﺯᔀ耀儈༎翹Ѐ疛.㾀㾀⧿ȀওƁ茈ﺽᘀ耀儈༎翹Ѐ㠮⼯̂8ö8㾀㾀⣿Ȃ䦒ᆡ茀⼺漯ﻃᜀ耀儈༎翹Ѐ犸.m  㿿㿿    㾀㾀⣿ȂƓր茀,xﻑ᠀耀儈༎翹Ѐ疙.m㾀㾀⣿Ȁ঒Ɓ茈xﻧᤀ耀儈༎翹Ѐ疡.㾀㾀⧿ȀওƁ茈ﻵᨀ耀儈༎翹Ѐ犷.㾀㾀⧿Ȁ঑Ɓ茈ﻻᬀ耀儈༎翹Ѐ疋哮乘ª㿿㿿__㾀㾀⣿ȂƑᖀ茀,噑嘰︉ᰀ耀儈༎翹Ѐ疝簮㾀㾀⣿ȂঐƁ茀Ǥ︟ᴀ耀儈༎翹Ѐ熾.㾀㾀⧿Ȁ䦒ƕ茈︭Ḁ蠀䤀⚊Ǥ臠⚊Ǥ톀ʓǤ䢀䀀ķシǤ곐" userName="" userProvider="༦翹뛘༧翹rs㾀\M﫠⚥ǤleC㾀DF⚥ǤPhar씃︙ᠹ耀똈༦翹뛘༧翹rs㾀\M몐⚥ǤleC㾀DF쳀⚥ǤPhar씒︪ᤢ耀똈༦翹뛘༧翹rs㾀\M턐⚥ǤleC㾀DF⚥ǤPhar액︻ᨠ耀똈༦翹뛘༧翹US㾀25⚥Ǥses㾀-A⚥Ǥler앰﹔᭣退粰镻㻃蛈䜸翷翿뿏๜三얩榉듘䫕㞥귘뎓痓互䘈쎨䞸翷㇠䞳翷䀀㇠䞳翷⑪Ǥ踸⛣Ǥ앏﹥᰽耀똈༦翹뛘༧翹rs㾀\M⚥ǤleC㾀DF⚥Ǥ浰教ar앞ﹶᴼ退대➑Ǥ䄁뎠➑ǤāǤ묠⠕ǤāǤ뭐⠕Ǥ䄁Ǥ뫰⠕Ǥ䄁Ǥ뱰⠕Ǥ䄁翹붐⠕Ǥ䄁翹쀀⠕Ǥ䄁Ǥੰ⠍Ǥ䄁Ǥ빐⠕Ǥā뮀⠕Ǥ⠍Ǥ쌀⠕Ǥꌁ⠕Ǥ쎐⠕Ǥ눁།翹뮰⠕Ǥꔁ⠕Ǥ믠⠕Ǥ༱翹관⠕Ǥ쒭ﶇḢ阀https://res-1.cdn.office.net/files/odsp-web-prod_2024-08-30.003/odbshareinspolightspeedwebpackforkedforie/plt.odsp-common.js쒼﶐ἲ耀똈༦翹뛘༧翹낒烌㾀ᘵ⚥Ǥᜀ뻎没紻㾀〜硶⚥Ǥ賌햡32쒋ﶡ‹退邡ὒǤ주湥㳾䄪鎷淓蔡ㆨ退茦翹Ꟑ荗翹Ǟ䀃㉔쒚ﶲℽ退㋡⑥Ǥ向ᾘ廧謣뵚܎鞎ꗀ⭡翹ﻨ⯂翹Ǡ䀃㉬쓩ﷃ∠阀https://res-1.cdn.office.net/files/odsp-web-prod_2024-08-30.003/odbshareinspolightspeedwebpackforkedforie/plt.odsp-common.js쓸﷜⌸退_xliref1&#10;&#10;쓗﷭␢退_xliref0II_SCRUBBED&gt;; ServerType:5; SupportedProtocols:87; Version:16; Flags:7; CobaltMajor:1; CobaltMinor:6; MsDavExt:1; Shar쐦﷾┽耀똈༦翹뛘༧翹rs㾀\M⚥ǤleC㾀DF⚥Ǥ䡘蘼32쐵ﴏ☽耀똈༦翹뛘༧翹rs㾀\M⚥ǤleC㾀DF⚥Ǥ쐄ﴘ✠耀똈༦翹뛘༧翹猇ꀫ㾀暤櫁ﰰ⚥Ǥ䇝ﬠ鷄㾀볓﬐⚥Ǥń됕쐓ﴩ⠲蠀䭠❈Ǥ▅Ǥ囐❈Ǥ▅Ǥ媠❈Ǥ門ᕙǤ練▅Ǥ䂐㇈Ǥ▅Ǥㅐ㇈Ǥ▅Ǥ䑠㇈Ǥ➀徨倀徨쑢ﴺ⤢退粰镻㻃蛈䜸翷翿箼毖煪乪¥哗괳듘䫕㞥귘뎓痓互䘈쎨䞸翷㇠䞳翷䀀㇠䞳翷⚆Ǥ盘♫Ǥ쑱﵋⨯耀똈༦翹뛘༧翹rs㾀\M쭰⚥ǤleC㾀DF씐⚥Ǥ襢ar24쑀ﵤ⬢耀똈༦翹뛘༧翹rs㾀\M⚥ǤleC㾀DF⚥Ǥ⽵Ǥ쑟ﵵⰽ耀똈༦翹뛘༧翹rs㾀\M욐⚥ǤleC㾀DF쪀⚥Ǥdr32쎮ﲆⴼ退緘ᔼǤ두⡖Ǥꨐ⡖Ǥꯐ⡖Ǥ낐⡖Ǥꪐ⡖Ǥ랐⡖Ǥ띐⡖Ǥꭐ⡖Ǥ됐⡖Ǥ꬐⡖Ǥ감⡖Ǥ뚐⡖Ǥ닐⡖Ǥ꾐⡖Ǥ닐⡖Ǥ뚐⡖Ǥ감⡖Ǥ꬐⡖Ǥ됐⡖Ǥꭐ⡖Ǥ띐⡖Ǥ랐⡖Ǥꪐ⡖Ǥ낐⡖Ǥꯐ⡖Ǥꨐ⡖Ǥ두⡖Ǥ⋝加фǛ㙋금翹骠爌³1} 2}쎽ﲗ⸢耀똈༦翹뛘༧翹rs㾀\M츐⚥ǤleC㾀DF케⚥ǤPhar쎌ﲠ⼲退_xliref1-E95C-43BA-A57F-CC27C477FE49}soft\Office\16.0\OfficeFileCache\0\0\CJH6DXGEBHGMD7FFCDF2HJC4HQHUBLEK\DSC58F8.tmp; Shar쎛ﲱひ耀똈༦翹뛘༧翹rs㾀\M⚥ǤleC㾀DF⚥ǤPhar쏪ﳂㅲ耀똈༦翹뛘༧翹rs㾀\M런⚥ǤleC㾀DF귐⚥ǤPharc쏹ﳓ㈠退酀ླྀ翹Ð끌Ǥ筰➬Ǥ酀ླྀ翹Ó끌Ǥ篐➬Ǥ退ླྀ翹쁑끌Ǥ篰➬Ǥཹ翹쁔끌Ǥ簐➬Ǥ酀ླྀ翹쁘끌Ǥ൰⠍Ǥﳐཹ翹쁚끌Ǥ籐➬Ǥ酀ླྀ翹쁛끌Ǥ籰➬Ǥ酀ླྀ翹쁕끌ǤѰ⠍Ǥ㥘㜲•㵳쏈ﳬ㌢阀https://res-1.cdn.office.net/files/odsp-web-prod_2024-08-30.003/odbshareinspolightspeedwebpackforkedforie/es/initial.resx.js쌧ﳽ㑲退_xliref0&#10;&#10;䅃〠4쌶ﰎ㔸耀똈༦翹뛘༧翹rs㾀\M豈⚥ǤleC㾀DFﶰ⚥ǤPhar2쌅ﰟ㘲耀똈༦翹뛘༧翹rs㾀\M⚥ǤleC㾀DF⚥ǤPharc쌔ﰨ㜠耀똈༦翹뛘༧翹rs㾀\M⚥ǤleC㾀DF⚥Ǥㅸ웒32썣ﰹ㠸退粰镻㻃蛈䜸翷kp翿霛㹔䫃㾲樞얼க듘䫕㞥귘뎓痓oft互䘈쎨䞸翷㇠䞳翷䀀eC0\0㇠䞳翷HGJC簈᜕Ǥ糘♫Ǥhar썲ﱊ㤢耀똈༦翹뛘༧翹rs㾀\M홐⚥ǤleC㾀DF폠⚥Ǥ礤㌣ar썁ﱛ㩥退display-modelorhingn431403-2587036054-3886067034-5360_Classes\CLSID\{E569BDE7-A8DC-47F3-893F-FD2B31B3EEFD}\LocalServer32썐ﱴ㬴耀똈༦翹뛘༧翹rs㾀\M⚥ǤleC㾀DF⚥Ǥdr32슯ﮅ㱗耀똈༦翹뛘༧翹ꪍ范㾀ᢢ迶⚥Ǥऀ쉰ퟘ䰎㾀燑楟⚥Ǥ斘ﻥar슾ﮖ㴹蠀ᲺǤ㌀ᲬǤ᲏Ǥ匰⚞Ǥ䥜縢аリ⺀♄ǤD슍ﮧ㹥耀똈༦翹뛘༧翹0㾀25⚥Ǥses㾀-A⚥Ǥler슜ﮰ㽥耀똈༦翹뛘༧翹rs㾀\Mﵐ⚥ǤleC㾀DF﯐⚥ǤĀ莲ar싫﯁䀵退_xliref1USER\S-1-5-21-856431403-2587036054-3886067034-5360_Classes\CLSID\{F324E4F9-8496-40B2-A1FF-9617C1C9AFFE}\InProcServer32싺﯒䅧退_xliref0覑꘠Ă♗겮䥷eature㙧2할ᔉǤ䞳翷◖Ǥ㙧2할ᔉǤesult2할ᔉǤ 싉ﯣ䉯耀똈༦翹뛘༧翹㾀⚄䏿岰ᔨǤ䀀㾀峠ᔨǤ싘ﯼ䌠退_xliref0/Documentos%20compartidos/SIG/Estrategia%20SIG/Caracterizaciones%20proceso/Caracterizaciones%20proceso%202024/爏³r32숷﬍䑮退_xliref1USER\S-1-5-21-856431403-2587036054-3886067034-5360_Classes\CLSID\{F324E4F9-8496-40B2-A1FF-9617C1C9AFFE}\InProcServer32숆ﬞ䕘退粰镻㻃蛈䜸翷Ǥ翿啘䉍荚䡬⒂䪵럥㗏撹♗겮䥷䊀℆⚄䏿숂╡Ǥ互䘈쎨䞸翷㇠䞳翷䀀Ǥ䘀⛧Ǥ㇠䞳翷☁ǤǤ㡨ᕀǤ붘❼Ǥﴀ⚺Ǥ숕אָ䙥蠀?smkt=es-ES&amp;share_mode=1&amp;scenarioId=Share_Ribbon_Win32&amp;crossdomain=true&amp;migratedhosting=true&amp;clientId=excel&amp;clickTime=1726063203302쉤טּ䝴退粰镻㻃蛈䜸翷9-翿춮栈ਣ䆦ꖥⰍ齮㻰撹♗겮䥷䊀℆⚄䏿互䘈쎨䞸翷㇠䞳翷䀀㇠䞳翷˘♋Ǥ᫘♫Ǥ쉳שּ䡳退_xliref1II_SCRUBBED&gt;; ServerType:5; SupportedProtocols:87; Version:16; Flags:7; CobaltMajor:1; CobaltMinor:6; MsDavExt:1; Shar2쉂ﭚ䥡退DMediaServiceObjectDetectorVersionsf006/metadata/properties)='eaa9bf3b-60c2-4456-916d-f4817fb08b4f']6afe5']08b4f']ver32煳敲㵦쉑ﭫ䨷退粰镻㻃蛈䜸翷翿쁾愳䌵쎶䙣⁻撹♗겮䥷䊀℆⚄䏿互䘈쎨䞸翷㇠䞳翷䀀id㇠䞳翷Ⰱ齮㻰vIЈ♋Ǥᑘ♫Ǥhar솠彩䭣退粰镻㻃蛈䜸翷\S�翿柣뱺䯙䍍澌爰끁撹♗겮䥷䊀℆⚄䏿054互䘈쎨䞸翷㇠䞳翷䀀esD\{⚈Ǥ㇠䞳翷654-ቈ♋Ǥⱘ♫Ǥr32솿歹䰽退（༌翹潘།翹ﾐ༌翹༱翹⼰།翹ী༏翹⽸།翹潘།翹鮈།翹ؠ᝷Ǥꐰ།翹움ᝯǤ肠༎翹༱翹얘༏翹ྨ༏翹愠༨翹ߐ᝷Ǥ龘༫翹犰༽翹鎈༱翹움ᝯǤ༳翹ៀ▬ǤⲠ༴翹Ϡ᝷ǤⲠ༴翹Ϡ᝷ǤⲠ༴翹Ϡ᝷Ǥ 5, \&quot;Fu솎益䵡退_xliref1ơ爏³&amp;ⴳǤĂcid౯㙧爏³할ᔉǤ༎翹ⴳǤ䗵㙧爏³할ᔉǤ솝覆买耀똈༦翹뛘༧翹㾀鴠⚥Ǥ㾀鶀⚥Ǥ쇬變伽耀똈༦翹뛘༧翹Ǥ㾀ꅀ⚥Ǥ㾀꯰⚥Ǥ쇻𣏕偂退粰镻㻃蛈䜸翷CR�翿뒬滵侾沲맿撹♗겮䥷䊀℆⚄䏿por互䘈쎨䞸翷㇠䞳翷䀀onFla㇠䞳翷ltobⅨ❅Ǥ祘♫Ǥhar쇊﫢兴退粰镻㻃蛈䜸翷�翿頇뤙９䷗墄፭嫊牠撹♗겮䥷䊀℆⚄䏿互䘈쎨䞸翷㇠䞳翷䀀Ǥ⚈Ǥ㇠䞳翷meຸ♋Ǥ㇘♫Ǥ쇙﫳刢退_xliref0섨兀匠退_xliref1Ă⟽ǤǤĂ끌翹⟽ǤĂ끌翹&#10;⟽ǤĂ끌翹&#10;섇精吢退粰镻㻃蛈䜸翷￺翿翼䈪龼礯䰴硻撹♗겮䥷䊀℆⚄䏿互䘈쎨䞸翷㇠䞳翷䀀캨⚆Ǥ㇠䞳翷៨❅Ǥ섖郞啃退_xliref1USER\S-1-5-21-856431403-2587036054-3886067034-5360_Classes\CLSID\{54E211B6-3650-4F75-8334-FA359598E1C5}\InprocServer32셥憎噃耀똈༦翹뛘༧翹Ǥ㾀ྰ⚦Ǥ㾀༠⚦Ǥ셴煮圯退粰镻㻃蛈䜸翷CR翿ᐛㄐ㬯䋦纚ⱶ귺撹♗겮䥷䊀℆⚄䏿por互䘈쎨䞸翷㇠䞳翷䀀onFla㇠䞳翷ltob㹘ᕀǤ荘♫Ǥhar셃繁堾退_xliref0II_SCRUBBED&gt;; ServerType:5; SupportedProtocols:87; Version:16; Flags:7; CobaltMajor:1; CobaltMinor:6; MsDavExt:1; Shar셒頻夳退https://fa000000110.resources.office.net/f7024bdc-7caf-4ca8-807d-2908f09640d6/1.0.0.1/en-us_web/apps/excelbingmap/bingmaps.html삡嗢婲退_xliref0II_SCRUBBED&gt;; ServerType:5; SupportedProtocols:87; Version:16; Flags:7; CobaltMajor:1; CobaltMinor:6; MsDavExt:1; Shar산璉孲退粰镻㻃蛈䜸翷翿⼜㽕䰃᪎Ꟑፁ슋撹♗겮䥷䊀℆⚄䏿聁互䘈쎨䞸翷㇠䞳翷䀀㇠䞳翷᭸❅Ǥ姘♫Ǥ2e삏殮尶耀똈༦翹뛘༧翹㾀⚄䏿镰⚥Ǥ䀀id㾀騠⚥Ǥ삞禮崢耀똈༦翹뛘༧翹Ǥ㾀潰ᔨǤ㾀瀰ᔨǤ샭劉幥退粰镻㻃蛈䜸翷Ǥ翿ᩨ厚튢䘢䊍쩨ꁿ觥撹♗겮䥷䊀℆⚄䏿숂╡Ǥ互䘈쎨䞸翷㇠䞳翷䀀Ǥ䘀⛧Ǥ㇠䞳翷☁ǤǤౘ♋Ǥ⡘♫Ǥ帀⚻Ǥ샼類弾退_xliref0-3D49-4FB6-94F3-740426DE5E54}ubscribed: true, SubscriptionStarted: 1726059382, LastHostUpdate: 1726060680, LastHeartb샋李怺耀똈༦翹뛘༧翹㾀⚄䏿溰ᔨǤ䀀Ǥ㾀獠ᔨǤ샚鱗慎耀똈༦翹뛘༧翹㾀⚄䏿滠ᔨǤ䀀㾀漐ᔨǤ쀩賈扭耀똈༦翹뛘༧翹Ǥ㾀械ᔨǤ㾀澠ᔨǤ쀸卵捗退（༌翹潘།翹ﾐ༌翹༱翹⼰།翹ী༏翹⽸།翹潘།翹鮈།翹ୠ᝷Ǥꐰ།翹쫠ᝯǤ肠༎翹༱翹얘༏翹ྨ༏翹愠༨翹옰ᝯǤ龘༫翹♠༏翹鎈༱翹쫠ᝯǤ༳翹ថ▬ǤⲠ༴翹ﱠ᝶ǤⲠ༴翹ﱠ᝶ǤⲠ༴翹ﱠ᝶ǤⳞǤhar쀗來摥退_xliref1/Documentos%20compartidos/SIG/Estrategia%20SIG/Caracterizaciones%20proceso/Caracterizaciones%20proceso%202024/爏³har쁦菉敪退傉䝎਍ਚഀ䡉剄؈缀⬝ainm.sharepoint.com/sites/oap/_api/groupservice/getgroupimage?id='2a2b1c18-624f-47a9-a9cc-a33f4f24f3aa'➟Ǥ䄂Ǥe㵲䈢쁵累昢退_xliref1/Documentos%20compartidos/SIG/Estrategia%20SIG/Caracterizaciones%20proceso/Caracterizaciones%20proceso%202024/1; Shar2쁄菱朢退_xliref0-3D49-4FB6-94F3-740426DE5E54}쁓數栢蠀쐀ᴼǤ鈈ᵤǤﻘ᳐ǤᚐἳǤ᠆彌èھ￠♄ǤD梁椹退_xliref0/Documentos%20compartidos/SIG/Estrategia%20SIG/Caracterizaciones%20proceso/Caracterizaciones%20proceso%202024/樱退_xliref0/ʸĂʎⴳǤơ翹╼Ǥ༎翹╼Ǥơ砬款退粰镻㻃蛈䜸翷CR￺翿俓ⵕ肔䡝開鬲Ⱪ杝撹♗겮䥷䊀℆⚄䏿por互䘈쎨䞸翷㇠䞳翷䀀onFla⏈❅Ǥ㇠䞳翷ltob⑪Ǥhar汲退_xliref1T13:50:46.9657414Z [info        ] sending data: {&quot;A&quot;:[&quot;{\&quot;Version\&quot;: 2, \&quot;ClientType\&quot;: 0, \&quot;PresenceType\&quot;: 0, \&quot;Sele聀H洠退_xliref0Ǥ㔀◖Ǥ爀摯捵楴湯港耀똈༦翹뛘༧翹㾀骀⚥Ǥ㾀鞀⚥Ǥ潁退က䙊䙉Āā怀怀䌀ࠀ؆؇ࠅ⑨Ǥ⑨Ǥ⑨Ǥ⑨Ǥ⑨Ǥ⑨Ǥ⑨Ǥ⑨Ǥ⑨Ǥ⑨Ǥ⑨Ǥ⑨Ǥ⑨Ǥ｀✅Ǥ핀✅Ǥ흀✅Ǥ✅Ǥ✅Ǥ✅Ǥ✅Ǥ✅Ǥ✅Ǥ✅Ǥ✅Ǥ✅Ǥ✅Ǥ✅Ǥŀ✆Ǥ挼爠∽䍂瀠退_xliref0II_SCRUBBED&gt;; ServerType:5; SupportedProtocols:87; Version:16; Flags:7; CobaltMajor:1; CobaltMinor:6; MsDavExt:1; Shar焾退粰镻㻃蛈䜸翷CR翿Ꮟ屳䚟놖쳗瑝䏼撹♗겮䥷䊀℆⚄䏿por互䘈쎨䞸翷㇠䞳翷䀀onFla㇠䞳翷ltob㎨ᕀǤ렘❼Ǥhar爱退粰镻㻃蛈䜸翷䆲㏾翿﯎䯓ኯﱝ펔撹♗겮䥷䊀℆⚄䏿礂䱺磱䚯互䘈쎨䞸翷㇠䞳翷䀀昄꒍砀䚯䆲㏾㇠䞳翷㌁昄꒍h㫈ᕀǤ惘♫Ǥ䄀㏾昄꒍ƅǤ猱退_xliref0II_SCRUBBED&gt;; ServerType:5; SupportedProtocols:87; Version:16; Flags:7; CobaltMajor:1; CobaltMinor:6; MsDavExt:1; Shar琸退粰镻㻃蛈䜸翷CR翿࠽ﰊ䥘杖ᘃ佣ᴱ撹♗겮䥷䊀℆⚄䏿por互䘈쎨䞸翷㇠䞳翷䀀onFla㇠䞳翷ltob፸♋ǤỘ♫Ǥhar畲退_xliref1onID&quot;: 406, &quot;UserActionName&quot;: &quot;NetUI.SimpleButton._FireClickEvent&quot;, &quot;IsChecked&quot;: true, &quot;IsIntermediate&quot;: false}har祬瘱耀똈༦翹뛘༧翹㾀⚄䏿ꥐ⚥Ǥ䀀㾀Ꟑ⚥Ǥ眢耀똈༦翹뛘༧翹Ǥ㾀쟰ᔨǤ㾀쫰ᔨǤ∸猠∽ㄲ∲㸯挼爠∽㥔㠱•㵳㈢㈱⼢㰾⁣㵲唢挀Āਘ伀㌀㄀㘀㈀ĀਁȀꡛ路ဲ甠◢Ǥ0⛾Ǥ타彷鎋⒭놦Ⴠ⚉Ǥ榮慁驃ﰍ빜煁ﾀ뼀C:\Users\lkpetro\AppData\Local\Microsoft\Office\16.0\OfficeFileCache\0\0\CJH6DXGEBHGMD7FFCDF2HJC4HQHUBLEK\e_F4FIDWA7GVFXDNGZAQBMDWEBEFFJHRFM.RxIÉÓÔb£ø°aõ~´òăåør´ČĭĮ]^%&amp;P(2İıùŚĻŽ9:ĔŤċļƃēƏĴříƑŜǚǘĩÿǒƀƁƂǬǓǔƓǑȒȓȔĘÐƖƗĀǡƍưȴüȏĵȫǩƿȭȮȯȷŲƑúǞXÖȾʊưʙȠŒȼȉȆƊʏ˄ʳʫ'˞ɪƠʗʣ1W˂̎˺]̒ʤº̭Ĺk ʁę̗ʝɑɒǁʲ˺˦ʨʩʪ­:˨ȚǓ͏ΜǴ̈́ȡ͔řʎΤƐȨΘ͸϶ÍʷÛϭ}Јϩ^ΣЎϪʡζЖЕηɾСā̖ϔʚΏ）ţ뼀C:\Users\lkpetro\AppData\Local\Microsoft\Office\16.0\OfficeFileCache\0\0\CJH6DXGEBHGMD7FFCDF2HJC4HQHUBLEK\e_AFBMFCEYETEOGAFDDHCFGOCZBTHUDZFV.RɓЉàӁ~ʽԌͻӻ϶ћ׾Ѳْ̪֪֩֡ښ՟ؠۮۛڹڲ׽݇ͷڸ߰࠾ҥޥﺒȀ뼀C:\Users\lkpetro\AppData\Local\Microsoft\Office\16.0\OfficeFileCache\0\0\CJH6DXGEBHGMD7FFCDF2HJC4HQHUBLEK숋ȃ଀ς숋ȃ଀ǧôꂰ怃왴鉉荊錱㖣쑍Vﱷࠀ⤫錿磫峚呿ｾ퓊ᄐä⭸툩諪ﬂꛗ璎뗝梼緌²ǐΒ䭐Ѓ!漴괃»ĩ牟汥⽳爮汥葳췏숊ర鐻巜༶눢ᝮ瘑秊딀㻋훘뚔糪筻⁴౸繉⓿霯ቹ牏恾℣剋搐㜴쯪࣮߂ᩥ넵डᙐ䷛ꕾ蕉쇻ᅺꈓ㷗쫍氧쓉쭎噮阡䎮㪨緂ẚ緐倛䲬㕑尒擕趷￉湭䇛駓揵ጦ䑾章쨢痊␔ጬ瞍㇦މᘃ긹Ⱎ&gt;ꂰ 왴鉉荊錱㖣쑍Vﱷࠀ⤫̦闬ঽ㰵亨蝒﮴茔ᄐ̳⭸儩⭅퍠콮羈먵雽䰝쾒緽²ٮ೎䭐Ѓ!帓斾Ă˟Ȉ牟汥⽳爮汥⁳Ң⠂ 가䶒͋ေﾂ찡㮽⫛툢⽬摍ǽ餱惽餷꒐ﶺ䛷瑁뚡稞꾜鹷饹曵ꎲꍸ笐ቶ䖖舉暜믓쉖﵋뢸ᄇ犓赆䣬臂氢贳㻵겊ꋢ⺄Ｅᢀ䝵앖㶂岹㡩镘ᡲཊ▪镜ᷥ倚㓍컅ࡈ猻ꈃ寮㚼䴷榯立쥯⎥逫䒦郎㗳嚢ꖡ설纰쪈⋻ͣ✞ﵚ毯勑䙒蔥ΚԸ벴䖤፳䚙배༲墧⽮ꋉㇷ㶱칣콗ሷ者＀Ͽ뀀Π庠瓴䧆ꪒ䫣ㆃꎓ䴵囄眀ü⬈휩샛ꈭ끼﫿縏纱ჷ爑砀⤫꺹욋ࡆ芘Ꭳ雉鯌詥縔ᕀ뉽쨀倉͋ᐄ؀ࠀ℀케᯴㚇Ḁ砀⽬敲楶楳湯硅漯橢捥却慴整⸱浸걬嶔ᠰ䐿궹鎊攴Ą驕栖ァ䈾㞡鮓褸똡삐龯ߩ䛫䶵獕疕ﱼ⎜⸷鉊᭪ׄ둦鮩䌕თ堍榈퓜槽듻殦䉂숚冔퓔䢷៨꾭᩟燬ʉ鄹≐楍児뤯㓥䓵곊耎ለꁄႨ瀜堦⬤⌁䖀ฑတ䜙ᐰ䈉꒒㋀ᫌ棠Ⱎ罇㎕迭ᦩ瀎脀뺘紨鏐灴㿄襈补踪䨄慑㸼擂ꭞᷦ枍埢젬ꈉ녒≖ꔜ⩐⋖駁寐綍㎌ʩ툘घ㔵㿭᪆捌뇆졌ሀ藕흉㴽ⴷ䭝䢠て룽噶뇍ᝩ懽룱뾈蓏䮋㫧宺鮂ݭﱭ큲ᘜ⍭趜鷖䏜ᶻ琙鋯沇ᛦꇶⷚ幖割鬴薪锰蜯䄔㪯䗋㮃懣쵢憔뇪䪜旕｣᫩髪Ӛ㧅堦恡왚ꚸ頺ᷢ蟤쥸엿쪋ﭛ蜚䕂拪凍䀹ꙑㅪ儰䞿㼜囊ﷸ嫈ᆴ˫棚෪燇쫵饠ꣷ㒽ནꃻ뤜Ⅻ痐枹ྐྵୗ᭶沝켯楢잵༃鹏ﶱ큙婝뭎森垁ಉ銣茆嫙놿눚ݏ﹫Ⱃ뽸母𥉉 ＀Ͽ︛̀뼀C:\Users\lkpetro\AppData\Local\Microsoft\Office\16.0\OfficeFileCache\0\0\CJH6DXGEBHGMD7FFCDF2HJC4HQHUBLEK\e_FZCKB3A4EKDXDGC7CFFGCJEZGOGZFAFH.Rഩ˂˃ీ୾୿౅෷௰෻಴๩ॏบඉ໴ଏਾ෿ੜ੅ǖ૖ླྀཹེ෾ྙྚྡྷྌྍĔྨhྱ஀ྎ࿀$:;&lt;Ø੯ǋྋʵྖྗʦྛ࿔ྜྷྣဆྫྲྼ၀ჁაﶬЀ뼀C:\Users\lkpetro\AppData\Local\Microsoft\Office\16.0\OfficeFileCache\0\0\CJH6DXGEBHGMD7FFCDF2HJC4HQHUBLEKᆍቈྥྩቹካጳ๷࿻ᄟᎴአᏤᏉᐚᏪၧᑒᑼိᓹᔨﴵԀ뼀C:\Users\lkpetro\AppData\Local\Microsoft\Office\16.0\OfficeFileCache\0\0\CJH6DXGEBHGMD7FFCDF2HJC4HQHUBLEK\e_DCGVFRFXG5AUHMBPDQF2GWELB2C2AOFP.Rʊ᥺᥻᥼ɳﲾ؀뼀C:\Users\lkpetro\AppData\Local\Microsoft\Office\16.0\OfficeFileCache\0\0\CJH6DXGEBHGMD7FFCDF2HJC4HQHUBLEKDSCFDA9.tmpࠀ)))瓐ɱǤ　ꈠ覊㕐ɠǤ햴Ⳡ⵴⠀粩ﱇ܀뼀C:\Users\lkpetro\AppData\Local\Microsoft\Office\16.0\OfficeFileCache\0\0\CJH6DXGEBHGMD7FFCDF2HJC4HQHUBLEK\e_DMGRFYE2BNALGIBAHEGLF5EZG5GQDFGD.R媀៯Ǥ3쫀✦Ǥ&quot;楀ⴣǤ旰➑Ǥꎐ␀Ǥꎐ␀ǤसⴁǤ＀대ၹ翹ꄁ␀Ǥ鶸ვ翹₟ꎀ塯꫕ᔟ㳢ꗯ鷠ვ翹āād⬄ቺ翹㴨ჟ翹ꃼ앏᭚ꃼ앏᭚✦Ǥ㴨ჟ翹捓湥牡潩╥Ǥ镀ꓠ翹镈ꓠ翹Ā锰ꓠ翹佐⚉Ǥ턀➐ǤЀﰀ児⚉Ǥ児⚉Ǥ侐⚉Ǥ侠⚉Ǥ侨⚉Ǥxmlnsshttp://www.w3.org/2000/xmlns/倈⚉Ǥ倐⚉Ǥ倠⚉ǤVersion俨⚉Ǥ偈⚉Ǥ偐⚉Ǥ偰⚉ǤMinorVersion傘⚉Ǥ傠⚉Ǥ僀⚉ǤCorrelationId僨⚉Ǥ僰⚉Ǥ僸⚉ǤUrl僈⚉Ǥ儠⚉Ǥ儨⚉Ǥ先⚉ǤUseResourceID陈ꓠ翹$锰ꓠ翹凐⚉Ǥ➐Ǥࠀﰀ凰⚉Ǥ叐⚉Ǥ券⚉Ǥ剀⚉Ǥ剘⚉Ǥ凰⚉Ǥ咰⚉Ǥ劰⚉Ǥ咰⚉ǤsEnvelopehttp://schemas.xmlsoap.org/soap/envelope/凰⚉Ǥ勠⚉Ǥ勨⚉Ǥshttp://schemas.xmlsoap.org/soap/envelope/厈⚉Ǥ厐⚉Ǥ➐Ǥ區⚉Ǥ凰⚉Ǥ➐Ǥ凰⚉ǤsBody뗠ꓠ翹떐ꓠ翹叐⚉Ǥ떀ꓠ翹땀ꓠ翹吀⚉Ǥ륔ꓠ翹륔ꓠ翹陈ꓠ翹)咰⚉Ǥ吰⚉Ǥᛠꓡ翹﯈ࠀ뼀C:\Users\lkpetro\AppData\Local\Microsoft\Office\16.0\OfficeFileCache\0\0\CJH6DXGEBHGMD7FFCDF2HJC4HQHUBLEK\e_BKADHCBYAMHGBXG7HOFUGWDKDDGEFVGK.Rᾡ⊑⊒⊓⊐⍍ᰀ⋼⋽⋾≹⋇⁇ẺṜ␥ᾢᾣℼ◑◆┨◒◓◔ﭑऀ뼀C:\Users\lkpetro\AppData\Local\Microsoft\Office\16.0\OfficeFileCache\0\0\CJH6DXGEBHGMD7FFCDF2HJC4HQHUBLEKe_GMCSBVH2BOF6GPFLBZBGBADIAPHQA3EM.R捩䥥㵤㘵㝥㕥㥤㌭搹ⴹ搴ㄴ㠭っⴷ㙢㜰ㅣ㈱㥡㑥※偓䥏䍄䱒㜽男倯㥄戴睗摧噭捹氲扶な䵩㑓䥷䉩扬乭婶汇婵ぺ摩剘䱭杔偩㑺唸䄱嘫䕪䱺䉄䱯婭戸噗奴噭捹栲捰睈䵸䅄䵺䅪䵷乭婫䉔婪䵪儱硇摰啭奵㤲䱴䅄䱪婭戸噗奴噭捹栲捰硈慳䈳摬䩈其汇扵㕓扮夳奵㠲䵳䵔乺䅺乺捔乸䵺䵷䅄䵷䅄䱷䕄䵺奺伳兔䵸䥔䴱䅄䵷䅄䵷睃䵸䵺䴳杄䴴兔䵸捔串兔串䥪䵳杔䰲䕪丱㑓佹㑓乸䥪乳奄䵸奔临䅪佸兄乹䵺临歺佷睓丱乗乬奭夰ㅓ婭䕪䰵兔她奭佴乄䵭ㅓ䵫䅄娲歪娴噗佩奇䱳兄伱䵇佺婗䱬䵔丰唲乴剄乭ㅓ乩䕇䰳婔乩杪头奪丱䵭失睹夵啗丱噇䵨こ䴲啇䰳奔䵷䅄乴䙪䵪べ串摔婩歔婺兄乹啺佳䙗乬剔奬䕔乴䉪乬べ䴲䅄䱷奔奸䵺乴啪夳啭䴵儲䴰捪䰱睃䱷䅄䵳睃女杔奸兗䵸䕇婴捔婸ぃ娰奭䰳䙗婭奭佴䩄奨䙪乬奔伴䅄䰴噇匵剪坩㕅坭䩔慎㥕印䩭兙瀰噅剕奇氰䵳汇免漰夰桬婏䵭呺剮慊㥭呰乖捊氰噵䉪啨欰匲ㅗ地汆卙䩬敓㕫婃ㅗ到乆䵈摘䵖灆坘噫態䙬剖汗啭ご䰹䥄串䅔丰捪丳䵄伵歔伵歔伵歔䵳䵔乺䅺乺捔乸䵺䵷䅄䵷䅄䱷則婨䕇婹婄䱩兗佸䥔乴䵇䵺ど头䥗䰱䵗䴲啔头䙪乫捔佺睃䱳睃䱳䅄䱳䕄䴵啺丳硓挴搲䵭䩺剌捔慸摖唰硕扇䔱乴嘰敖案摄䅪婳汕剑剺扳婅之娳啶䙕削䴱到瀱敂剘䵯桪奐丱呲㥕吶硇愵汕啩砲唵灈慐桗丵乖挲則坳噇卖瀲敗剗䵉乕敍䕗摲奆丱噭慐䙮慐婖乑歆慸乺乶〰䴴䕖乶㥫匱摕乏瑗奷啺剶摪敗婭批夰摺䩖䱖䘲扱摇剙丳刲䕕坹䉆摔剪奇䉔婚獩摺嘰慕汅坮汕䵱灅婰汖慭摈䱂儱卷氲婺灮噴㕕乶捇啹瑩噂兕䵸汬卨決婔獃兲瑫佔䉈剕婈扯䉘搲灭捬㑇匲ㅅ呕猰儴摕䴶剈捒則慬䩗啉汈慙嘱䵏婗失刲剅噘噒剺托㥕奉婗捳䩈临兆吲桖奯剮坡䉈䭎到卓䘲扮䘰噷硫摆㥹卯剭坹歫噹硫婈婫扪䉄奃㕕剫灗䵳䨱乔ぇ剸䉄䱊㥹匵硅儲㥫挲䙬挳婪啉婅坷瑓敫剕奺䉔敘硫呓硅偒ご䰸丱偑㵧ഽ唊敳⵲杁湥㩴䴠捩潲潳瑦传晦捩⽥㘱〮⠠楗摮睯⁳呎ㄠ⸰㬰䴠捩潲潳瑦䔠捸汥ㄠ⸶⸰㜱㈹㬸倠潲ഩ匊䅏䅐瑣潩㩮∠瑨灴⼺猯档浥獡洮捩潲潳瑦挮浯猯慨敲潰湩⽴潳灡䤯佳汮䍹楬湥≴਍捓湥牡潩›潐汬湩卧扵捳楲瑰潩䍮湯敮瑣摥਍捓湥牡潩祔数›佐਍灁汰捩瑡潩㩮圠湩㈳䔭捸汥਍协慎敭›楗㍮ല䘊汩䕥瑸湥楳湯›砮獬൸堊䌭楬湥剴湩㩧䌠ൃ堊刭煥敵瑳瑓瑡㩳传数慲楴湯䄽䥭汁湯㭥晏楦散敓獳潩䥮㵤㍅ㄹㄸ䌹㠭䙃ⵅ㔴㈲㠭㥆ⵆ〴㉄䈳䍅䕆㈶䐻捯敓獳潩䥮㵤㈱റ䌊湯整瑮䰭湥瑧㩨㈠㈲਍潈瑳›敭牴汯杯慩湩⹭桳牡灥楯瑮挮浯਍਍⤺⨨﫚਀耀C:\Users\lkpetro\AppData\Local\Microsoft\Office\16.0\OfficeFileCache\0\0\CUC6G6BGAEDUHTEUCPFWB5CJHVGCELEGe_G5CWBBBOF4BOBWDSD4GYEQEHEEB7DDGP.R㠌࿨⍱㒬耇ﮫ䚽힥ද촪ꣶ踟冃㠃㼯ꌖ湳୮㒸ࣽչϿ礀⯱謹଀뼀C:\Users\lkpetro\AppData\Local\Microsoft\Office\16.0\OfficeFileCache\0\0\CJH6DXGEBHGMD7FFCDF2HJC4HQHUBLEK\e_FBDQAYBXDUBSDZGUH4ANCLFNBGE4GVH6.R⼫⻎⤈⳱⼒ⱊと⿞ᬊ⤍び┌㇗〲ㆫ林ఀ뼀C:\Users\lkpetro\AppData\Local\Microsoft\Office\16.0\OfficeFileCache\0\0\CJH6DXGEBHGMD7FFCDF2HJC4HQHUBLEKe_A3EBH2DSH7AUBKG7H6AZCQARDFFZCVC3.R))瓐ɱǤ　ꈠ覊㕐ɠǤ楞Ⳋ⵴⠀粩ᛠꓡ翹힥諒ഀ耀KELBUHQH4CJH2FDCFF7DMGHBEGXD6HJCcrosoft\Office\16.0\OfficeFileCache\0\0\CJH6DXGEBHGMD7FFCDF2HJC4HQHUBLEK翹㉾Ǥ蕐XǤ㉾Ǥ佉ྭ翹翰ྭ翹㉾Ǥ埝ྭ翹㉾Ǥ蝀⟒Ǥ媀៯Ǥ3ꊰⶱǤ&quot;僰⺛Ǥ乐⑽Ǥ㉾Ǥ㉾Ǥ㪨ⴁǤ＀대ၹ翹씁㉾Ǥ鶸ვ翹₟ꎀ塯꫕ᔟ㳢ꗯ鷠ვ翹āād⬄ቺ翹㴨ჟ翹섔◁섔◁ⶱǤ㴨ჟ翹捓湥牡潩㌀᱔Ǥ镀ꓠ翹镈ꓠ翹Ā锰ꓠ翹芰⚉Ǥ뽐ㄲǤЀﰀ蒰⚉Ǥ蒰⚉Ǥ苰⚉Ǥ茀⚉Ǥ茈⚉Ǥxmlnsshttp://www.w3.org/2000/xmlns/荨⚉Ǥ荰⚉Ǥ莀⚉ǤVersion荈⚉Ǥ莨⚉Ǥ莰⚉Ǥ菐⚉ǤMinorVersion菸⚉Ǥ萀⚉Ǥ萠⚉ǤCorrelationId葈⚉Ǥ葐⚉Ǥ葘⚉ǤUrl萨⚉Ǥ蒀⚉Ǥ蒈⚉Ǥ蒨⚉ǤUseResourceID陈ꓠ翹$皠ፌ锰ꓠ翹蔰⚉Ǥ펠ㄲǤࠀﰀ蕐⚉Ǥ蜰⚉Ǥ薘⚉Ǥ薠⚉Ǥ薸⚉Ǥ蕐⚉Ǥ蠐⚉Ǥ蘐⚉Ǥ蠐⚉ǤsEnvelopehttp://schemas.xmlsoap.org/soap/envelope/蕐⚉Ǥ虀⚉Ǥ虈⚉Ǥshttp://schemas.xmlsoap.org/soap/envelope/蛨⚉Ǥ蛰⚉Ǥ폀ㄲǤ蚠⚉Ǥ蕐⚉Ǥ퐘ㄲǤ蕐⚉ǤsBody뗠ꓠ翹떐ꓠ翹蜰⚉Ǥ떀ꓠ翹땀ꓠ翹蝠⚉Ǥ륔ꓠ翹륔ꓠ翹陈ꓠ翹)皠ፌ蠐⚉Ǥ螐⚉Ǥᛠꓡ翹㭚휬฀뼀C:\Users\lkpetro\AppData\Local\Microsoft\Office\16.0\OfficeFileCache\0\0\CJH6DXGEBHGMD7FFCDF2HJC4HQHUBLEKDSC7DF8.tmp㤭㔣ứ⮚㰹㴭㙡㙢㙣㷸㻆↷㷹㷺㷻㉝㷒⁆㵅㻟㻠㻡㼼浸⁬敶獲潩㵮ㄢ〮•湥潣楤杮∽呕ⵆ∸猠慴摮污湯㵥礢獥㼢ാ㰊敒慬t桳灩⁳渀㵳栢瑴㩰⼯捳敨慭⹳灯湥昀牯慭t杲瀯捡慫敧㈯〰⼶ॲ㸢 摉∽䥲ㅤ•祔p洌捩潲潳瑦挮浯漯晦捩㄁଴瘀湉敤x牡敧t횳༼뼀C:\Users\lkpetro\AppData\Local\Microsoft\Office\16.0\OfficeFileCache\0\0\CJH6DXGEBHGMD7FFCDF2HJC4HQHUBLEK㣼㘻㱟䃁䅭⋢䁽㾖㾗㾘䁤䌕㰆䂦䌭䎆䎧䄹⤉ᨡ෽䏨䅸혺က뼀C:\Users\lkpetro\AppData\Local\Microsoft\Office\16.0\OfficeFileCache\0\0\CJH6DXGEBHGMD7FFCDF2HJC4HQHUBLEK\e_ABF5AZA4EAAXB7EZCEEJA4HFAKCOH3GL.R䀀䀀瓐ɱǤ　ꈠ覊㕐ɠǤ늎걞ⶂࠀ粩햁ᆠ뼀C:\Users\lkpetro\AppData\Local\Microsoft\Office\16.0\OfficeFileCache\0\0\CJH6DXGEBHGMD7FFCDF2HJC4HQHUBLEKe_C3AFC2GJD5ASDOGMFBHODCHDBCAUAIFH.R00瓐ɱǤ　ꈠ覊㕐ɠǤ㣼Ѹⶀ⠀粩⤌䳸䱛픈ሀ뼀C:\Users\lkpetro\AppData\Local\Microsoft\Office\16.0\OfficeFileCache\0\0\CJH6DXGEBHGMD7FFCDF2HJC4HQHUBLEK\e_FZF7D5FXFQBKERHED3H6ELCJGLFAHZHS.R䴄䰅䉫䬛乾䦹؀؀2聀⛾Ǥ죠✪Ǥ䶜㻞Ⓨᥰ䫿⥺䒒㱰풟ጀ뼀C:\Users\lkpetro\AppData\Local\Microsoft\Office\16.0\OfficeFileCache\0\0\CJH6DXGEBHGMD7FFCDF2HJC4HQHUBLEK凂丞䨈冭凃加凘卶儭䉬卡凄凅准푦ᓹ耀C:\Users\lkpetro\AppData\Local\Microsoft\Office\16.0\OfficeFileCache\0\0\CJH6DXGEBHGMD7FFCDF2HJC4HQHUBLEKᆴ˫棚෪燇쫵饠ꣷ㒽ནꃻ뤜Ⅻ痐枹ྐྵୗ᭶沝켯楢잵༃鹏ﶱ큙婝뭎森垁ಉ銣茆嫙놿눚ݏ﹫Ⱃ뽸母𥉉 ＀Ͽ폭ᔀ뼀C:\Users\lkpetro\AppData\Local\Microsoft\Office\16.0\OfficeFileCache\0\0\CJH6DXGEBHGMD7FFCDF2HJC4HQHUBLEK\e_HGDLAFFRCQFXAOCZGHECADBYBDFDDVG4.R墊䖎億墯妖䴜䯦䳖尓奾峄⤮尞劮䨉䝇將堶帮퍴ᘀ뼀C:\Users\lkpetro\AppData\Local\Microsoft\Office\16.0\OfficeFileCache\0\0\CJH6DXGEBHGMD7FFCDF2HJC4HQHUBLEK嬌庯嶞彘帺惚彰幻慸怙峜틻ᜀ耀C:\Users\lkpetro\AppData\Local\Microsoft\Office\16.0\OfficeFileCache\0\0\CJH6DXGEBHGMD7FFCDF2HJC4HQHUBLEK鉀睢㌯︽뷦郞ꮓꆘ∋흉Ỹ줢쾌뉩竬♏䫣䏛蹤伙흈፛緩迣ᔃ频造酺땁未谰ᷥ銞縄灛挑뜅奢஝ॼ捺ൖ뽽赙䴱鐼ᣠ仔ـ্둺큘淮返찘⢑ީ䱦榜ⓥ⦗臧졆Ჵ脰〮竫팰徜졎쌐셒崏㟏广⫝젾颅⏚鉛鬛岿ᜮ龘暇녎溜慇ẻ뭓冸｛춞䧠⸳鵥ꍁ럩᳃ɛ靥嚝덐◱뗽츝ꝁ࿙雫;矗熟᧜ᬍ㊀捼쏳Ꝿ⠍㟃凵ᖯⲎƼ豅ꭦ滝搭Ꭱ槞ﴶブជ蠨涆ᘩ儼拻옭룏̘̀嘙䄴鵪֒䆞앒ᨥ饒밲僶ᎊ愮࿘꽂蟮翛煣䁼䥰☂杲牁栦몪Ϟₕ뼯徯＼诏븯忼裨⌮ꦕ焎Ⲳ﷋︿꿯䎿﷿俲뱮ﵟ뺯풧勃䰫忏諾꯺羗쏹￷틸붡಴킟䢘䉴턮ṣσ匚ﳘ哉䳜ቢ橡琈吻咏Ť홏릘絰魢꧰Ⲁˣ忞댽麸扅ꢥ冇Ŭ㦏絧鰮砆太뉸陊짮꫅箌殅Ǯⱎ輇⥖垤勪蠹䖈铳䓡◡衉既縷衎ꌾ닔㇫ঝ冷ꅂ⣏揪㓪蓉굎⩀ຄ౩奾ࢻꮂ㼜絅峎㵏ᜤሶ֖๦ᏲⳂ⯇掅쪗踉䟠䕘鈮歧⬱䛣腒鞧熄騴⤓㉝ҏ漼ㄏ㘤똺䊑珑캗찣᥹菧윈鎩䴳㊢叶๹訡⧑⹗ㇸ垷뺈㼇擠뮯功륢␉㊸⊥⬯緥룵୦屌ꙙ戧묫Ӷ䙵罇뒵﭂ႈ⾆鳱古茇伾鬭ꐗ䐟喐褎뀫怞嘻緵⑂ꙁ配呇⅚䙻粖鼏쒵욳豉㻅⟍痠琫ʧꌖ㧣넟秙砙ꅂ萁煸ґꔝỠ폭᩺ꭡ힎낵欦혌돥꺛運㜡膖ﻄ뛆悙䵦ѐӌ瑓䫤₷륢Ⴟ痑裕鲭୲텻渖욀扷벚瑩섹鿋惹轝כּ쫲뗡朮೛⫱┹乐፶淗獫ｸ귷뻍粵탛㛜뜴贍ᗫ菬㐴ཅ녍揕縶뷢㻻쨋駘㍚⑲훍蒏髗᣹촆钞飙ꘃ少ঁ恒茣圄ꆿ㨪炋﬊腃쩜ꉒ䮔㛘쌲䝦岕淓鼶鼱暝쥿䳏넨옪۽㱬喰㊥덴ྕ繪泒溵栈鯙⢐晍ꢓ䠹㚴꾃ꄡ칷࿞躋䖃꭛룟읪䀔砕䛯뛰ᆌ죬轁휾쩾뵜껱칶㻴뉣Ѳ훀껢㮧쟞俓薗ᯚ愢銜閅쉍쫸破舲㨼﯋㿮瀕ꝵꥰ佅抛᪳ᨊ亵휢Ͳ쩋芙혒ࡸ캋㍃皜ֽᯬ旃䊜䣰踒晟摊︫剭⩋᪤ᥢᙥ夷䱏ᄕ톈蛟䬃ቌ죉恵ﻩ쥒窅ﷁ죒힁⽭얓첂ꗯ洑刖陼鰬ᪿ럱欇빉眂䖟䯳攴䌘㖈腚䪜㸸㈈콗鰩涇夳缑⫗鹓귽깃ἢ陣㡆⤯泥솞䅍틙眱᭛柲茆髮며ᗔ鷶毫뚵兜㬟텅튴⺊𤋮ꫡ襼兕ⵅ奖뻮玞鬻ݤጬ廯䯻諔ⳉ驪滱혞㭉딟붩軇咠驽ⶶ丒뱋뤇凫⮫ꛄ㒱澁캎柋糛೺잒丐圑㬬曭횙㴲옕厷弾韧晌⚉맳䩮咳飾ာ徝뵵헐잇㝹ዀ魀ឞ큖苙ꋥ苙૝浧뗬핾汊妎슷武䗑嵛乭痔溯홦쬎憤⥣⊵＜ఋ玭顶졞圳괊뽺᯵諾氠⨌뭾ꨱ比뽵滒櫴底冣䘋삍쿃麁醠ﭽ蘰⃓캶肿弻쑁Λ㮯ḳ륗뫹檡澼芾䈈⯫ڋ턴㤟ꁈ踕窂௘锇チ器妰띩뵪⃊๬ể룦맷⺇㠌࿨⍱㒬耇ﮫ䚽힥ද촪ꣶ踟冃㠃㼯ꌖ湳୮㒸ࣽչϿ礀摙퉂᠀뼀C:\Users\lkpetro\AppData\Local\Microsoft\Office\16.0\OfficeFileCache\0\0\CJH6DXGEBHGMD7FFCDF2HJC4HQHUBLEK\e_GAEKH6AXE3EIAGETD3GVENFYH5HAEFGD.R拲杆撟孟捇朁捠捡晁昳柤梹暶昉愷梻梼梽榘栛梺捕捖捗ᶊ嚙檃槥槦槧퇉ᤀ뼀C:\Users\lkpetro\AppData\Local\Microsoft\Office\16.0\OfficeFileCache\0\0\CJH6DXGEBHGMD7FFCDF2HJC4HQHUBLEK楄殢殮植求伞损泚撆槣沢浸捓渖텐ᨀ耀C:\Users\lkpetro\AppData\Local\Microsoft\Office\16.0\OfficeFileCache\0\0\CJH6DXGEBHGMD7FFCDF2HJC4HQHUBLEK⒀耀¶·耀¶瓐ɱǤ　ꈠ覊㕐ɠǤ렶⺕⵴⠀粩樷ᥔᨧڨ̡̫࿙੭퀧ᬀ뼀C:\Users\lkpetro\AppData\Local\Microsoft\Office\16.0\OfficeFileCache\0\0\CJH6DXGEBHGMD7FFCDF2HJC4HQHUBLEK\e_DECXAGEVAIDJDOGXF4FWCEGXBLCYC5HR.R00瓐ɱǤ　ꈠ覊㕐ɠǤJфⶀ⠀粩ᰀ耀KELBUHQH4CJH2FDCFF7DMGHBEGXD6HJCcrosoft\Office\16.0\OfficeFileCache\0\0\CJH6DXGEBHGMD7FFCDF2HJC4HQHUBLEK*耀耀耀瓐ɱǤ　ꈠ覊㕐ɠǤ쭀Ѧⶀ⠀粩끛ﻀဳېᕃǤ瀰❔Ǥ타彗鯸ა⚊Ǥ䀀@ȅ徏ﾁ耀儈༎翹Ѐ疖.㾀㾀⣿∊ওƁ茀　츍ﾗĀ耀儈༎翹Ѐ狄.m5ȑPĠ㾀㾀⣿Ȃƒ֠茀xﾥȀ耀儈༎翹Ѐ疠.m㾀㾀⧿∀঒ƕ茈xﾫ̀耀儈༎翹Ѐ犷.㾀㾀⧿Ȁ঑Ɓ茈ﾹЀ耀儈༎翹Ѐ섈吮乘㿿㿿㾀㾀⣿∂Ƒր茀,噑嘰"/>
      </Event>
      <Event time="2024-09-02T13:08:01.79" id="{A81B8488-EF94-453B-A056-5150C7884FD1}">
        <Attribution userId="S::lamaestre@inm.gov.co::e33ea75a-d6da-4c2b-a7ab-5486f75c9233" userName="Luis Angel Alberto Maestre Gutierrez" userProvider="AD"/>
        <Anchor>
          <Comment id="{D940B819-FA40-411E-9AD2-C3B38D771441}"/>
        </Anchor>
        <SetTitle title="@Yesid Javier Pineda Lizarazo Buenos días, por favor revisar y cumplir con la actividad. Gracias"/>
      </Event>
    </History>
  </Task>
</Task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oja1!A1"/></Relationships>
</file>

<file path=xl/drawings/drawing1.xml><?xml version="1.0" encoding="utf-8"?>
<xdr:wsDr xmlns:xdr="http://schemas.openxmlformats.org/drawingml/2006/spreadsheetDrawing" xmlns:a="http://schemas.openxmlformats.org/drawingml/2006/main">
  <xdr:oneCellAnchor>
    <xdr:from>
      <xdr:col>0</xdr:col>
      <xdr:colOff>104775</xdr:colOff>
      <xdr:row>0</xdr:row>
      <xdr:rowOff>66675</xdr:rowOff>
    </xdr:from>
    <xdr:ext cx="1228725" cy="381000"/>
    <xdr:pic>
      <xdr:nvPicPr>
        <xdr:cNvPr id="2" name="image1.png" title="Imagen">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38100</xdr:colOff>
      <xdr:row>1</xdr:row>
      <xdr:rowOff>19050</xdr:rowOff>
    </xdr:from>
    <xdr:ext cx="1304925" cy="400050"/>
    <xdr:pic>
      <xdr:nvPicPr>
        <xdr:cNvPr id="2" name="image2.png" title="Imagen">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47625</xdr:colOff>
      <xdr:row>0</xdr:row>
      <xdr:rowOff>47625</xdr:rowOff>
    </xdr:from>
    <xdr:ext cx="409575" cy="238125"/>
    <xdr:pic>
      <xdr:nvPicPr>
        <xdr:cNvPr id="7" name="image1.png" title="Imagen">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1" cstate="print"/>
        <a:stretch>
          <a:fillRect/>
        </a:stretch>
      </xdr:blipFill>
      <xdr:spPr>
        <a:xfrm>
          <a:off x="47625" y="47625"/>
          <a:ext cx="409575" cy="23812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104775</xdr:colOff>
      <xdr:row>0</xdr:row>
      <xdr:rowOff>66675</xdr:rowOff>
    </xdr:from>
    <xdr:ext cx="1228725" cy="381000"/>
    <xdr:pic>
      <xdr:nvPicPr>
        <xdr:cNvPr id="2" name="image1.png" title="Imagen">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twoCellAnchor editAs="oneCell">
    <xdr:from>
      <xdr:col>0</xdr:col>
      <xdr:colOff>173936</xdr:colOff>
      <xdr:row>3</xdr:row>
      <xdr:rowOff>24848</xdr:rowOff>
    </xdr:from>
    <xdr:to>
      <xdr:col>0</xdr:col>
      <xdr:colOff>1533940</xdr:colOff>
      <xdr:row>4</xdr:row>
      <xdr:rowOff>211620</xdr:rowOff>
    </xdr:to>
    <xdr:pic>
      <xdr:nvPicPr>
        <xdr:cNvPr id="2" name="Imagen 1" title="Imagen">
          <a:extLst>
            <a:ext uri="{FF2B5EF4-FFF2-40B4-BE49-F238E27FC236}">
              <a16:creationId xmlns:a16="http://schemas.microsoft.com/office/drawing/2014/main" id="{12303920-C450-4FE4-A361-C864A98DEA54}"/>
            </a:ext>
            <a:ext uri="{147F2762-F138-4A5C-976F-8EAC2B608ADB}">
              <a16:predDERef xmlns:a16="http://schemas.microsoft.com/office/drawing/2014/main" pred="{D68A9556-6762-4DE3-B071-0B1F8E7DB095}"/>
            </a:ext>
          </a:extLst>
        </xdr:cNvPr>
        <xdr:cNvPicPr preferRelativeResize="0"/>
      </xdr:nvPicPr>
      <xdr:blipFill>
        <a:blip xmlns:r="http://schemas.openxmlformats.org/officeDocument/2006/relationships" r:embed="rId1" cstate="print"/>
        <a:stretch>
          <a:fillRect/>
        </a:stretch>
      </xdr:blipFill>
      <xdr:spPr>
        <a:xfrm>
          <a:off x="173936" y="596348"/>
          <a:ext cx="1360004" cy="377272"/>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173936</xdr:colOff>
      <xdr:row>3</xdr:row>
      <xdr:rowOff>24848</xdr:rowOff>
    </xdr:from>
    <xdr:to>
      <xdr:col>0</xdr:col>
      <xdr:colOff>1533940</xdr:colOff>
      <xdr:row>4</xdr:row>
      <xdr:rowOff>211620</xdr:rowOff>
    </xdr:to>
    <xdr:pic>
      <xdr:nvPicPr>
        <xdr:cNvPr id="4" name="Imagen 1" title="Imagen">
          <a:extLst>
            <a:ext uri="{FF2B5EF4-FFF2-40B4-BE49-F238E27FC236}">
              <a16:creationId xmlns:a16="http://schemas.microsoft.com/office/drawing/2014/main" id="{551D4CAD-DA03-4C66-9CE6-F2A0A60B47B8}"/>
            </a:ext>
            <a:ext uri="{147F2762-F138-4A5C-976F-8EAC2B608ADB}">
              <a16:predDERef xmlns:a16="http://schemas.microsoft.com/office/drawing/2014/main" pred="{D68A9556-6762-4DE3-B071-0B1F8E7DB095}"/>
            </a:ext>
          </a:extLst>
        </xdr:cNvPr>
        <xdr:cNvPicPr preferRelativeResize="0"/>
      </xdr:nvPicPr>
      <xdr:blipFill>
        <a:blip xmlns:r="http://schemas.openxmlformats.org/officeDocument/2006/relationships" r:embed="rId1" cstate="print"/>
        <a:stretch>
          <a:fillRect/>
        </a:stretch>
      </xdr:blipFill>
      <xdr:spPr>
        <a:xfrm>
          <a:off x="173936" y="596348"/>
          <a:ext cx="1360004" cy="377272"/>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oneCellAnchor>
    <xdr:from>
      <xdr:col>1</xdr:col>
      <xdr:colOff>133350</xdr:colOff>
      <xdr:row>0</xdr:row>
      <xdr:rowOff>57150</xdr:rowOff>
    </xdr:from>
    <xdr:ext cx="1228725" cy="381000"/>
    <xdr:pic>
      <xdr:nvPicPr>
        <xdr:cNvPr id="2" name="image1.png" title="Imagen">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266700</xdr:colOff>
      <xdr:row>1</xdr:row>
      <xdr:rowOff>38100</xdr:rowOff>
    </xdr:from>
    <xdr:ext cx="1304925" cy="400050"/>
    <xdr:pic>
      <xdr:nvPicPr>
        <xdr:cNvPr id="2" name="image2.png" title="Imagen">
          <a:extLst>
            <a:ext uri="{FF2B5EF4-FFF2-40B4-BE49-F238E27FC236}">
              <a16:creationId xmlns:a16="http://schemas.microsoft.com/office/drawing/2014/main" id="{00000000-0008-0000-1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8</xdr:col>
      <xdr:colOff>0</xdr:colOff>
      <xdr:row>4</xdr:row>
      <xdr:rowOff>0</xdr:rowOff>
    </xdr:from>
    <xdr:ext cx="895350" cy="276225"/>
    <xdr:pic>
      <xdr:nvPicPr>
        <xdr:cNvPr id="3" name="image3.png">
          <a:extLst>
            <a:ext uri="{FF2B5EF4-FFF2-40B4-BE49-F238E27FC236}">
              <a16:creationId xmlns:a16="http://schemas.microsoft.com/office/drawing/2014/main" id="{00000000-0008-0000-12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266700</xdr:colOff>
      <xdr:row>1</xdr:row>
      <xdr:rowOff>38100</xdr:rowOff>
    </xdr:from>
    <xdr:ext cx="1304925" cy="400050"/>
    <xdr:pic>
      <xdr:nvPicPr>
        <xdr:cNvPr id="2" name="image2.png" title="Imagen">
          <a:extLst>
            <a:ext uri="{FF2B5EF4-FFF2-40B4-BE49-F238E27FC236}">
              <a16:creationId xmlns:a16="http://schemas.microsoft.com/office/drawing/2014/main" id="{00000000-0008-0000-1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twoCellAnchor>
    <xdr:from>
      <xdr:col>12</xdr:col>
      <xdr:colOff>90487</xdr:colOff>
      <xdr:row>0</xdr:row>
      <xdr:rowOff>88106</xdr:rowOff>
    </xdr:from>
    <xdr:to>
      <xdr:col>12</xdr:col>
      <xdr:colOff>866094</xdr:colOff>
      <xdr:row>0</xdr:row>
      <xdr:rowOff>428283</xdr:rowOff>
    </xdr:to>
    <xdr:sp macro="" textlink="">
      <xdr:nvSpPr>
        <xdr:cNvPr id="2" name="Rectángulo redondeado 2">
          <a:hlinkClick xmlns:r="http://schemas.openxmlformats.org/officeDocument/2006/relationships" r:id="rId1"/>
          <a:extLst>
            <a:ext uri="{FF2B5EF4-FFF2-40B4-BE49-F238E27FC236}">
              <a16:creationId xmlns:a16="http://schemas.microsoft.com/office/drawing/2014/main" id="{AB2FF827-2E6A-46CF-A80B-D22BCD5D0FB8}"/>
            </a:ext>
            <a:ext uri="{147F2762-F138-4A5C-976F-8EAC2B608ADB}">
              <a16:predDERef xmlns:a16="http://schemas.microsoft.com/office/drawing/2014/main" pred="{D5FEC4A5-3555-48FD-A24D-15A3146BEE1B}"/>
            </a:ext>
          </a:extLst>
        </xdr:cNvPr>
        <xdr:cNvSpPr/>
      </xdr:nvSpPr>
      <xdr:spPr>
        <a:xfrm>
          <a:off x="16702087" y="88106"/>
          <a:ext cx="775607" cy="340177"/>
        </a:xfrm>
        <a:prstGeom prst="roundRect">
          <a:avLst/>
        </a:prstGeom>
        <a:solidFill>
          <a:schemeClr val="bg2">
            <a:lumMod val="65000"/>
          </a:schemeClr>
        </a:solidFill>
      </xdr:spPr>
      <xdr:style>
        <a:lnRef idx="2">
          <a:schemeClr val="accent1">
            <a:shade val="15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indent="0" algn="ctr"/>
          <a:r>
            <a:rPr lang="en-US" sz="1100" b="1">
              <a:solidFill>
                <a:schemeClr val="lt1"/>
              </a:solidFill>
              <a:latin typeface="+mn-lt"/>
              <a:ea typeface="+mn-lt"/>
              <a:cs typeface="+mn-lt"/>
            </a:rPr>
            <a:t>INICO</a:t>
          </a:r>
        </a:p>
      </xdr:txBody>
    </xdr:sp>
    <xdr:clientData/>
  </xdr:twoCellAnchor>
  <xdr:twoCellAnchor editAs="oneCell">
    <xdr:from>
      <xdr:col>0</xdr:col>
      <xdr:colOff>542925</xdr:colOff>
      <xdr:row>0</xdr:row>
      <xdr:rowOff>38100</xdr:rowOff>
    </xdr:from>
    <xdr:to>
      <xdr:col>1</xdr:col>
      <xdr:colOff>1990725</xdr:colOff>
      <xdr:row>1</xdr:row>
      <xdr:rowOff>9525</xdr:rowOff>
    </xdr:to>
    <xdr:pic>
      <xdr:nvPicPr>
        <xdr:cNvPr id="3" name="Imagen 1">
          <a:extLst>
            <a:ext uri="{FF2B5EF4-FFF2-40B4-BE49-F238E27FC236}">
              <a16:creationId xmlns:a16="http://schemas.microsoft.com/office/drawing/2014/main" id="{909966F1-7C8D-4B38-ACCA-4BE27C7547AB}"/>
            </a:ext>
            <a:ext uri="{147F2762-F138-4A5C-976F-8EAC2B608ADB}">
              <a16:predDERef xmlns:a16="http://schemas.microsoft.com/office/drawing/2014/main" pred="{AE10DEA5-93AC-48C9-AE32-D0EC8A21D329}"/>
            </a:ext>
          </a:extLst>
        </xdr:cNvPr>
        <xdr:cNvPicPr>
          <a:picLocks noChangeAspect="1"/>
        </xdr:cNvPicPr>
      </xdr:nvPicPr>
      <xdr:blipFill>
        <a:blip xmlns:r="http://schemas.openxmlformats.org/officeDocument/2006/relationships" r:embed="rId2"/>
        <a:stretch>
          <a:fillRect/>
        </a:stretch>
      </xdr:blipFill>
      <xdr:spPr>
        <a:xfrm>
          <a:off x="542925" y="38100"/>
          <a:ext cx="2276475" cy="10572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Leidy Carolina Parra Silva" id="{58CCB1DB-AA8C-4DDE-8CCA-13B2945E6307}" userId="lcparra@inm.gov.co" providerId="PeoplePicker"/>
  <person displayName="Linda Karina Petro Martínez" id="{E3303F98-FEAC-4354-8213-8640D3D765F3}" userId="lkpetro@inm.gov.co" providerId="PeoplePicker"/>
  <person displayName="Wilson Roberto Baron Cortes" id="{580CCEFA-B839-4A06-8A00-58D166F1C62E}" userId="wrbaron@inm.gov.co" providerId="PeoplePicker"/>
  <person displayName="Andrea del Pilar García-Herreros Nariño" id="{69709C23-64A7-438E-99F1-EA587CA18C8C}" userId="apgarcia@inm.gov.co" providerId="PeoplePicker"/>
  <person displayName="Daniel Julian Romero García" id="{9C32E68E-1DFA-40CF-A734-3FEFB8B05FFB}" userId="djromero@inm.gov.co" providerId="PeoplePicker"/>
  <person displayName="Guinneth Orjuela Quiroz" id="{4D293869-B049-4469-B18C-3DE6567E16AD}" userId="goquiroz@inm.gov.co" providerId="PeoplePicker"/>
  <person displayName="Karol Viviana Romero Jimenez" id="{CC144CD7-B8BB-4B24-9F46-24C3DEAC3F53}" userId="kvromero@inm.gov.co" providerId="PeoplePicker"/>
  <person displayName="Michael Nicolas Vanoy Villamil." id="{569B9D32-1790-4C11-8A04-DC722E471A02}" userId="mnivanoy@inm.gov.co" providerId="PeoplePicker"/>
  <person displayName="Yesid Javier Pineda Lizarazo" id="{0E52F5A6-7C52-4024-8632-D60C7BB386A6}" userId="yjpineda@inm.gov.co" providerId="PeoplePicker"/>
  <person displayName="Angela Maria Rubiano Barrera" id="{E0269ABB-B1A4-40A8-BD8E-493DF0598F69}" userId="amrubiano@inm.gov.co" providerId="PeoplePicker"/>
  <person displayName="Edgar Javier Pinilla Feria" id="{D41B5BA2-105F-4518-8D22-549FA1D0FB77}" userId="ejpinilla@inm.gov.co" providerId="PeoplePicker"/>
  <person displayName="Jhojan Sebastián Herreño Fraile" id="{D885D18A-0F62-4629-A697-26D68E52F1E4}" userId="jsherreno@inm.gov.co" providerId="PeoplePicker"/>
  <person displayName="Luis Angel Alberto Maestre Gutierrez" id="{93C47854-3A6C-43B1-915A-5E89D61959B8}" userId="lamaestre@inm.gov.co" providerId="PeoplePicker"/>
  <person displayName="Sebastian Gil Herrera" id="{CA5FC194-BDB0-4D3A-ADE5-699C95467757}" userId="sgherrera@inm.gov.co" providerId="PeoplePicker"/>
  <person displayName="Yeison Alonso Quiroga Moreno" id="{04957799-223C-406A-A4A9-88D0C6757054}" userId="yaquiroga@inm.gov.co" providerId="PeoplePicker"/>
  <person displayName="Luz Dary Aguilera Patarroyo" id="{3C7DA366-52A7-4673-8724-E3D89DAEB8EF}" userId="ldaguilera@inm.gov.co" providerId="PeoplePicker"/>
  <person displayName="Lida Marcela Pedraza Vega" id="{8C820B62-14F9-49B8-9E7F-B5134D78F019}" userId="lmapedraza@inm.gov.co" providerId="PeoplePicker"/>
  <person displayName="Luis Felipe Hernandez Zambrano" id="{A21E6FB7-A510-4D3E-B6E2-0E9AD6F869BD}" userId="lfhernandez@inm.gov.co" providerId="PeoplePicker"/>
  <person displayName="Linda Karina Eulegelo Romero." id="{D969858F-AFB3-4BE5-8321-1B8FA0ADBDAD}" userId="lkaeulegelo@inm.gov.co" providerId="PeoplePicker"/>
  <person displayName="Nubia Milena Rodriguez Roberto" id="{20F80D0C-057B-49CE-9819-24D3BAA8371B}" userId="nmrodriguez@inm.gov.co" providerId="PeoplePicker"/>
  <person displayName="Leidy Carolina Parra Silva" id="{B64399E6-8107-4EAD-8B7C-76B71FDCCE93}" userId="S::lcparra@inm.gov.co::5ca4843b-9690-421e-ac67-341002f5a870" providerId="AD"/>
  <person displayName="Linda Karina Petro Martínez" id="{7B829E32-4F57-4D34-BEC4-229F47B6799C}" userId="S::lkpetro@inm.gov.co::dada2d6b-d192-4c32-8ab5-c6158b1d5738" providerId="AD"/>
  <person displayName="Guinneth Orjuela Quiroz" id="{4783F2A4-00E2-4066-AB73-67C835A835D7}" userId="S::goquiroz@inm.gov.co::73648ff3-6ab3-43cc-a292-7d6fe45c88e3" providerId="AD"/>
  <person displayName="Luis Angel Alberto Maestre Gutierrez" id="{B04AF709-0710-4ADF-9DE7-4D64BBE37979}" userId="S::lamaestre@inm.gov.co::e33ea75a-d6da-4c2b-a7ab-5486f75c9233" providerId="AD"/>
  <person displayName="Luis Felipe Hernandez Zambrano" id="{1958FBE9-E9D6-4E4E-86E3-A14CA743CA38}" userId="S::lfhernandez@inm.gov.co::25d2b13d-acfe-41c2-8b65-426cf47f334e" providerId="AD"/>
  <person displayName="Linda Karina Eulegelo Romero." id="{DFE63FDC-1764-4201-8D14-77E4E23564E7}" userId="S::lkaeulegelo@inm.gov.co::668f6f55-720f-4667-b817-bafe35fd18e9"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95BC143-445C-48A7-BAD6-7305652026FD}" name="Tabla13" displayName="Tabla13" ref="A2:Q3506" totalsRowShown="0" headerRowDxfId="31" dataDxfId="30">
  <autoFilter ref="A2:Q3506" xr:uid="{00000000-0001-0000-0200-000000000000}"/>
  <tableColumns count="17">
    <tableColumn id="1" xr3:uid="{0DEFE793-EE9E-467C-AAD0-E361442EC840}" name="No" dataDxfId="29"/>
    <tableColumn id="2" xr3:uid="{A9415E96-015C-4FAB-950A-9A14A4C4D4C2}" name="Plan" dataDxfId="28"/>
    <tableColumn id="17" xr3:uid="{38317784-2939-4C3B-B108-CA1B99187F53}" name="PlanNombre" dataDxfId="27"/>
    <tableColumn id="3" xr3:uid="{4EAD13B4-2DD0-42C1-8343-761CC98FADE4}" name="Área" dataDxfId="26"/>
    <tableColumn id="4" xr3:uid="{D37E6231-BDB8-4C22-A495-1A1DAF88CA61}" name="Actividad"/>
    <tableColumn id="5" xr3:uid="{A3003EFD-6FC9-41DB-AD00-2FC809EF23C3}" name="No1" dataDxfId="25"/>
    <tableColumn id="6" xr3:uid="{0BB62475-D20D-4156-9139-4EBEC7F0F56D}" name="Mes" dataDxfId="24"/>
    <tableColumn id="7" xr3:uid="{7F8301AE-75D1-4D6C-8D52-694B62C5E157}" name="Program Entreg Anual" dataDxfId="23"/>
    <tableColumn id="8" xr3:uid="{0A90C5DE-F1CD-41F2-8312-A2EFDCBFBA8F}" name="Proyec Ejec Acumul" dataDxfId="22"/>
    <tableColumn id="9" xr3:uid="{42ED687F-3613-40ED-8C40-B2204650E0B6}" name="Ejec Real Acumu"/>
    <tableColumn id="10" xr3:uid="{B33CF844-0645-4BBE-9E72-D13418B6EFF0}" name="% Ejec Proyc" dataDxfId="21">
      <calculatedColumnFormula>I3/H3</calculatedColumnFormula>
    </tableColumn>
    <tableColumn id="11" xr3:uid="{AD564AC4-08B9-47C1-BD7C-B111F17FE90D}" name="% Ejec Real Acumulada" dataDxfId="20">
      <calculatedColumnFormula>J3/H3</calculatedColumnFormula>
    </tableColumn>
    <tableColumn id="12" xr3:uid="{007FB2FC-E69E-47DE-A707-6F5AF2454E80}" name="Program Entreg Mes" dataDxfId="19"/>
    <tableColumn id="13" xr3:uid="{CD8B36D9-5939-43EA-AC94-7D6E83E3DF29}" name="Ejec Real Mes"/>
    <tableColumn id="14" xr3:uid="{5AA9E310-90A6-44CC-9622-993D9C39C5EE}" name="% Ejec Real Mes" dataDxfId="18">
      <calculatedColumnFormula>N3/M3</calculatedColumnFormula>
    </tableColumn>
    <tableColumn id="15" xr3:uid="{67B8CF6B-FE2B-4298-A514-F7568ADFEEC4}" name="Semáforo Acumulado" dataDxfId="17">
      <calculatedColumnFormula>Tabla13[[#This Row],[Ejec Real Acumu]]-Tabla13[[#This Row],[Proyec Ejec Acumul]]</calculatedColumnFormula>
    </tableColumn>
    <tableColumn id="16" xr3:uid="{C2DAAD4C-C0D7-4B2D-85D7-D56CDC241CA4}" name="Semáforo Mes" dataDxfId="16">
      <calculatedColumnFormula>Tabla13[[#This Row],[Ejec Real Mes]]-Tabla13[[#This Row],[Program Entreg Mes]]</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634CE64-3433-4820-A792-5C39CEBC3F23}" name="Tabla1" displayName="Tabla1" ref="A2:Q3506" totalsRowShown="0" headerRowDxfId="15" dataDxfId="14">
  <autoFilter ref="A2:Q3506" xr:uid="{00000000-0001-0000-0200-000000000000}"/>
  <tableColumns count="17">
    <tableColumn id="1" xr3:uid="{F96C058F-0CE2-446E-8E8A-2D76B3E5BCC8}" name="No" dataDxfId="13"/>
    <tableColumn id="2" xr3:uid="{1F3F2071-4ED1-4CC1-91EE-8D3C0B67340D}" name="Plan" dataDxfId="12"/>
    <tableColumn id="17" xr3:uid="{214E978D-B213-40F0-9231-5102872BFBB9}" name="PlanNommbre" dataDxfId="11"/>
    <tableColumn id="3" xr3:uid="{82CA8DC3-A82B-42F0-9961-2E8C2DE5735F}" name="Área" dataDxfId="10"/>
    <tableColumn id="4" xr3:uid="{D0C8E41E-B5CF-49CB-AE49-9D04D4B17A84}" name="Actividad"/>
    <tableColumn id="5" xr3:uid="{2251E63E-1A1E-44D5-BDF0-A62F1E0B5CD2}" name="No1" dataDxfId="9"/>
    <tableColumn id="6" xr3:uid="{D7570503-023A-4950-AD19-44A82F579F88}" name="Mes" dataDxfId="8"/>
    <tableColumn id="7" xr3:uid="{5EB5E0CA-5FED-4E23-91FA-4759467F93DC}" name="Program Entreg Anual" dataDxfId="7"/>
    <tableColumn id="8" xr3:uid="{50DA5471-392E-4435-A4DE-3FA2864F377E}" name="Proyec Ejec Acumul" dataDxfId="6"/>
    <tableColumn id="9" xr3:uid="{C35D8031-0F0E-4F21-BFA8-2ECEF13321C8}" name="Ejec Real Acumu"/>
    <tableColumn id="10" xr3:uid="{F6F3268F-72F7-4972-9F6C-99F661F56A9F}" name="% Ejec Proyc" dataDxfId="5"/>
    <tableColumn id="11" xr3:uid="{95095A43-CC82-4FEC-AF60-F08989A3A9F3}" name="% Ejec Real Acumulada" dataDxfId="4"/>
    <tableColumn id="12" xr3:uid="{F5CB068C-4EAE-40F0-944E-864EB3D4C2BE}" name="Program Entreg Mes" dataDxfId="3"/>
    <tableColumn id="13" xr3:uid="{AA693A2B-8798-49BA-9285-D43710971392}" name="Ejec Real Mes"/>
    <tableColumn id="14" xr3:uid="{9FA6A016-A2D1-447E-AE6E-10E34E277460}" name="% Ejec Real Mes" dataDxfId="2"/>
    <tableColumn id="15" xr3:uid="{B365D712-B8BD-417B-BB9C-D2BFF0744713}" name="Semáforo Acumulado" dataDxfId="1">
      <calculatedColumnFormula>Tabla1[[#This Row],[Ejec Real Acumu]]-Tabla1[[#This Row],[Proyec Ejec Acumul]]</calculatedColumnFormula>
    </tableColumn>
    <tableColumn id="16" xr3:uid="{BC08CF27-8D65-4B2B-8C7B-6CE0B1FFC382}" name="Semáforo Mes" dataDxfId="0">
      <calculatedColumnFormula>Tabla1[[#This Row],[Ejec Real Mes]]-Tabla1[[#This Row],[Program Entreg Mes]]</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M5" dT="2023-10-05T15:46:56.06" personId="{B64399E6-8107-4EAD-8B7C-76B71FDCCE93}" id="{CDFAEB0E-127E-4C71-8359-F2008CE0BD67}">
    <text xml:space="preserve">@Sebastian Gil Herrera @Edgar Javier Pinilla Feria </text>
    <mentions>
      <mention mentionpersonId="{CA5FC194-BDB0-4D3A-ADE5-699C95467757}" mentionId="{68733397-24D4-4B2E-ACC0-8E742E95A2F2}" startIndex="0" length="22"/>
      <mention mentionpersonId="{D41B5BA2-105F-4518-8D22-549FA1D0FB77}" mentionId="{2E8CA384-3F3C-4DE4-ADC5-80D74DE1F876}" startIndex="23" length="27"/>
    </mentions>
  </threadedComment>
  <threadedComment ref="CM7" dT="2023-10-04T15:32:07.03" personId="{B04AF709-0710-4ADF-9DE7-4D64BBE37979}" id="{3920AAA7-3ED6-414B-92FF-82A39B5CA1F7}" done="1">
    <text>@Leidy Carolina Parra Silva tener en cuenta para los próximos reportes la caracterización de los avances del evento ,metrocol como (cronogramas, invitaciones etc.)</text>
    <mentions>
      <mention mentionpersonId="{58CCB1DB-AA8C-4DDE-8CCA-13B2945E6307}" mentionId="{246DA614-51D8-4487-A419-A16A25E16282}" startIndex="0" length="27"/>
    </mentions>
  </threadedComment>
  <threadedComment ref="CM7" dT="2023-10-05T15:48:46.63" personId="{B64399E6-8107-4EAD-8B7C-76B71FDCCE93}" id="{A5DA56FF-7006-422F-887E-17C8203E1DD5}" parentId="{3920AAA7-3ED6-414B-92FF-82A39B5CA1F7}">
    <text>@Luis Angel Alberto Maestre Gutierrez Para este indicador quien reporta es la DG.</text>
    <mentions>
      <mention mentionpersonId="{93C47854-3A6C-43B1-915A-5E89D61959B8}" mentionId="{7DED273B-4462-4908-A34A-63CFBED67B0D}" startIndex="0" length="37"/>
    </mentions>
  </threadedComment>
  <threadedComment ref="CM7" dT="2023-10-05T16:47:47.18" personId="{B64399E6-8107-4EAD-8B7C-76B71FDCCE93}" id="{A2921D67-4E58-4586-AE26-5A8197645E6D}" parentId="{3920AAA7-3ED6-414B-92FF-82A39B5CA1F7}">
    <text>@Andrea del Pilar García-Herreros Nariño @Karol Viviana Romero Jimenez Por favor reportar el avance respectivo de comunicaciones y divulgaciones en las diferentes redes sociales y eventos (1. Día Mundial de Metrología y 2. Metrocol).</text>
    <mentions>
      <mention mentionpersonId="{69709C23-64A7-438E-99F1-EA587CA18C8C}" mentionId="{1E6CAE33-2FDF-4E0C-B46A-5B46B1CA0004}" startIndex="0" length="40"/>
      <mention mentionpersonId="{CC144CD7-B8BB-4B24-9F46-24C3DEAC3F53}" mentionId="{2A0E02AD-9D0E-4E34-8A6B-F41FDD46FFB9}" startIndex="41" length="29"/>
    </mentions>
  </threadedComment>
  <threadedComment ref="CM8" dT="2023-10-05T15:49:03.71" personId="{B64399E6-8107-4EAD-8B7C-76B71FDCCE93}" id="{859A60B2-6D78-4304-9D2E-11EFD5DB0045}">
    <text xml:space="preserve">@Luis Felipe Hernandez Zambrano </text>
    <mentions>
      <mention mentionpersonId="{A21E6FB7-A510-4D3E-B6E2-0E9AD6F869BD}" mentionId="{179B7CE9-4B4D-4770-89A8-456AF0990914}" startIndex="0" length="31"/>
    </mentions>
  </threadedComment>
  <threadedComment ref="B9" dT="2023-10-04T16:01:58.46" personId="{B04AF709-0710-4ADF-9DE7-4D64BBE37979}" id="{F50083CE-6AEA-47A0-92C3-96F1A31E6142}">
    <text>@Luis Angel Alberto Maestre Gutierrez @Daniel Julian Romero García enviar correo a los procesos responsables.</text>
    <mentions>
      <mention mentionpersonId="{93C47854-3A6C-43B1-915A-5E89D61959B8}" mentionId="{13658C32-CCD8-411F-A27F-B3128CADA8CD}" startIndex="0" length="37"/>
      <mention mentionpersonId="{9C32E68E-1DFA-40CF-A734-3FEFB8B05FFB}" mentionId="{13159FB7-85D2-429C-9E32-9B21C52013B9}" startIndex="38" length="28"/>
    </mentions>
  </threadedComment>
  <threadedComment ref="H10" dT="2023-10-04T16:12:35.89" personId="{B04AF709-0710-4ADF-9DE7-4D64BBE37979}" id="{FF8D9601-DF3A-4D16-A769-4A03D0CFDC5B}" done="1">
    <text>@Leidy Carolina Parra Silva ajustar los avances de acuerdo con la descripción del indicador relacionando las actividades donde participe el INM.</text>
    <mentions>
      <mention mentionpersonId="{58CCB1DB-AA8C-4DDE-8CCA-13B2945E6307}" mentionId="{9C407C64-83F5-4391-AF89-9CA1B3BC2FBA}" startIndex="0" length="27"/>
    </mentions>
  </threadedComment>
  <threadedComment ref="BY10" dT="2023-10-09T14:43:29.71" personId="{B04AF709-0710-4ADF-9DE7-4D64BBE37979}" id="{D7FE4A89-6E04-4506-9183-D03E4BC0C53E}">
    <text xml:space="preserve">@Daniel Julian Romero García de la OAP se entiende que esa resolución hace parte de normas </text>
    <mentions>
      <mention mentionpersonId="{9C32E68E-1DFA-40CF-A734-3FEFB8B05FFB}" mentionId="{715B28DD-331C-4228-A0B6-EF3EF77D16D9}" startIndex="0" length="28"/>
    </mentions>
  </threadedComment>
  <threadedComment ref="CA10" dT="2023-10-09T14:48:03.73" personId="{B04AF709-0710-4ADF-9DE7-4D64BBE37979}" id="{281A328F-DE37-4F86-8E9B-075FA98FDA03}">
    <text xml:space="preserve">@Daniel Julian Romero García confirmar con cristancho si el documento entraría como reglamentos tecnicos </text>
    <mentions>
      <mention mentionpersonId="{9C32E68E-1DFA-40CF-A734-3FEFB8B05FFB}" mentionId="{C64BFD0C-6A58-4843-AE70-87233646A7AE}" startIndex="0" length="28"/>
    </mentions>
  </threadedComment>
  <threadedComment ref="CE10" dT="2023-10-09T14:51:30.87" personId="{B04AF709-0710-4ADF-9DE7-4D64BBE37979}" id="{02F8FE92-B089-4CF1-BA6D-FC6D9E3761FD}">
    <text xml:space="preserve">@Daniel Julian Romero García desde la OAP no se relaciona como evidencia del indicador, confirmar con cristancho </text>
    <mentions>
      <mention mentionpersonId="{9C32E68E-1DFA-40CF-A734-3FEFB8B05FFB}" mentionId="{C1287E68-8A09-4358-9F34-F10E32FF2C4E}" startIndex="0" length="28"/>
    </mentions>
  </threadedComment>
  <threadedComment ref="CG10" dT="2023-10-09T14:55:01.49" personId="{B04AF709-0710-4ADF-9DE7-4D64BBE37979}" id="{ABB75F2D-D517-4041-834A-BF4BA5AD5B45}">
    <text>@Daniel Julian Romero García confirmar entregables y validar si aplica como magnitud para reportar</text>
    <mentions>
      <mention mentionpersonId="{9C32E68E-1DFA-40CF-A734-3FEFB8B05FFB}" mentionId="{1AB534ED-7717-472A-91BC-3CF7AA34DCF2}" startIndex="0" length="28"/>
    </mentions>
  </threadedComment>
  <threadedComment ref="CI10" dT="2023-10-09T14:56:37.31" personId="{B04AF709-0710-4ADF-9DE7-4D64BBE37979}" id="{548C6E08-20E9-40A4-99D9-2159AC574194}">
    <text xml:space="preserve">OAP la evidencia si aplica como seminarios realizados de divulgación </text>
  </threadedComment>
  <threadedComment ref="CK10" dT="2023-10-09T15:07:47.61" personId="{B04AF709-0710-4ADF-9DE7-4D64BBE37979}" id="{0BF775EB-FF59-4219-858E-35B4D18B6669}">
    <text xml:space="preserve">Se entiende que el servicio de calidad de energía entraría en la categoría de desarrollo tecnológico e innovación </text>
  </threadedComment>
  <threadedComment ref="CM10" dT="2023-10-05T15:50:00.75" personId="{B64399E6-8107-4EAD-8B7C-76B71FDCCE93}" id="{581EE323-744A-442B-BE94-63FC373C6426}" done="1">
    <text xml:space="preserve">@Wilson Roberto Baron Cortes </text>
    <mentions>
      <mention mentionpersonId="{580CCEFA-B839-4A06-8A00-58D166F1C62E}" mentionId="{A966F86A-8673-4144-A48E-58E7F74AC856}" startIndex="0" length="28"/>
    </mentions>
  </threadedComment>
  <threadedComment ref="CL13" dT="2023-10-09T15:18:24.19" personId="{B04AF709-0710-4ADF-9DE7-4D64BBE37979}" id="{A3400B7F-F8F5-4903-B4DD-61A5DF04914D}">
    <text xml:space="preserve">aclarar último párrafo donde se indica la cantidad de servicios prestados en ensayos de actitud y servicios de calibración </text>
  </threadedComment>
  <threadedComment ref="CM13" dT="2023-10-05T15:51:35.39" personId="{B64399E6-8107-4EAD-8B7C-76B71FDCCE93}" id="{E3A345F4-EB19-421C-B3CB-CD82522385AE}">
    <text xml:space="preserve">@Angela Maria Rubiano Barrera </text>
    <mentions>
      <mention mentionpersonId="{E0269ABB-B1A4-40A8-BD8E-493DF0598F69}" mentionId="{EECDAD63-2BCF-48BC-9188-B22898471A07}" startIndex="0" length="29"/>
    </mentions>
  </threadedComment>
  <threadedComment ref="BF14" dT="2023-10-09T16:01:40.94" personId="{B04AF709-0710-4ADF-9DE7-4D64BBE37979}" id="{748995D1-EB4E-4A6D-B21F-09C633C99FEF}">
    <text xml:space="preserve">@Jhojan Sebastián Herreño Fraile @Lida Marcela Pedraza Vega 
Por favor diligenciar avances relacionados a este indicador hasta el mes de septiembre  </text>
    <mentions>
      <mention mentionpersonId="{D885D18A-0F62-4629-A697-26D68E52F1E4}" mentionId="{574459DA-DB11-4B4F-B079-E79A81A3D3AE}" startIndex="0" length="32"/>
      <mention mentionpersonId="{8C820B62-14F9-49B8-9E7F-B5134D78F019}" mentionId="{AD669605-0173-4271-B53D-BF654B0BCCC8}" startIndex="33" length="26"/>
    </mentions>
  </threadedComment>
  <threadedComment ref="CM14" dT="2023-10-05T15:52:05.72" personId="{B64399E6-8107-4EAD-8B7C-76B71FDCCE93}" id="{D6A09524-39DD-4B63-B7F6-CD2A1021B3B3}" done="1">
    <text xml:space="preserve">@Wilson Roberto Baron Cortes @Michael Nicolas Vanoy Villamil. </text>
    <mentions>
      <mention mentionpersonId="{580CCEFA-B839-4A06-8A00-58D166F1C62E}" mentionId="{C61CFBF8-7D8E-416D-A72B-3F493449D3F2}" startIndex="0" length="28"/>
      <mention mentionpersonId="{569B9D32-1790-4C11-8A04-DC722E471A02}" mentionId="{81CB1DAB-CBEF-4B2B-9296-6E49D4781220}" startIndex="29" length="32"/>
    </mentions>
  </threadedComment>
  <threadedComment ref="CS20" dT="2023-10-09T16:23:25.36" personId="{B04AF709-0710-4ADF-9DE7-4D64BBE37979}" id="{D30495D1-9AE3-4020-A2AF-655A1DA1BD52}">
    <text xml:space="preserve">CONFIRMAR REPORTE DE EVIDENCIAS DE CAPACITACIONES </text>
  </threadedComment>
  <threadedComment ref="CM23" dT="2023-10-06T20:51:48.78" personId="{B64399E6-8107-4EAD-8B7C-76B71FDCCE93}" id="{BC579B0A-65EA-4E6C-A14F-26276E2FBD84}">
    <text>@Andrea del Pilar García-Herreros Nariño @Yeison Alonso Quiroga Moreno Hola compañeros buenas tardes, agradezco nos puedan ayudar con el reporte de avance correspondiente al mes de septiembre. 
De acuerdo a lo tratado con la OAP este reporte corresponde la medición y porcentaje de eficiencia de las pubicaciones y comunicaciones que salen del INM en caunto a los linenamientos del nuevo gobierno.</text>
    <mentions>
      <mention mentionpersonId="{69709C23-64A7-438E-99F1-EA587CA18C8C}" mentionId="{A3F539F7-C9A8-4A01-920F-0FB387E961FD}" startIndex="0" length="40"/>
      <mention mentionpersonId="{04957799-223C-406A-A4A9-88D0C6757054}" mentionId="{F20E6C76-DE9C-48EB-B640-C85F4695DE59}" startIndex="41" length="29"/>
    </mentions>
  </threadedComment>
  <threadedComment ref="CM24" dT="2023-10-09T16:44:28.22" personId="{B04AF709-0710-4ADF-9DE7-4D64BBE37979}" id="{4304CCC2-1CEC-44C7-A42E-250A9779A5BC}">
    <text xml:space="preserve">@Linda Karina Eulegelo Romero. Por favor reportar evidencia del porcentaje de avance de este indicador </text>
    <mentions>
      <mention mentionpersonId="{D969858F-AFB3-4BE5-8321-1B8FA0ADBDAD}" mentionId="{CA4888C0-73C3-4DD7-BAAA-BC26ACFED302}" startIndex="0" length="30"/>
    </mentions>
  </threadedComment>
  <threadedComment ref="CM24" dT="2023-10-09T17:05:19.44" personId="{DFE63FDC-1764-4201-8D14-77E4E23564E7}" id="{7A51D000-ADD0-494A-8F13-3B8E81119E91}" parentId="{4304CCC2-1CEC-44C7-A42E-250A9779A5BC}">
    <text>la evidencia se encuentra en la carpeta que compartiste</text>
  </threadedComment>
  <threadedComment ref="CM25" dT="2023-10-09T16:46:49.60" personId="{B04AF709-0710-4ADF-9DE7-4D64BBE37979}" id="{2983AC71-3C22-4D1B-BD62-82A4D722300A}">
    <text xml:space="preserve">@Linda Karina Eulegelo Romero. Por favor gestionar el reporte cualitativo de los meses de enero a septiembre </text>
    <mentions>
      <mention mentionpersonId="{D969858F-AFB3-4BE5-8321-1B8FA0ADBDAD}" mentionId="{F15A0FE7-6C83-4FF5-AE04-B7B02D61A435}" startIndex="0" length="30"/>
    </mentions>
  </threadedComment>
  <threadedComment ref="CM25" dT="2023-10-09T17:51:51.64" personId="{DFE63FDC-1764-4201-8D14-77E4E23564E7}" id="{4AE2D393-ADD7-48B2-8573-819081A7447B}" parentId="{2983AC71-3C22-4D1B-BD62-82A4D722300A}">
    <text>se realiza seguimiento y reporte de evidencias en la respectiva carpeta de onedrive</text>
  </threadedComment>
  <threadedComment ref="CM26" dT="2023-10-09T16:50:38.04" personId="{B04AF709-0710-4ADF-9DE7-4D64BBE37979}" id="{04B78B96-2DA0-49DD-8EE0-455C92119ACB}">
    <text>@Linda Karina Eulegelo Romero. Por favor gestionar avance cualitativo de los meses de enero a septiembre</text>
    <mentions>
      <mention mentionpersonId="{D969858F-AFB3-4BE5-8321-1B8FA0ADBDAD}" mentionId="{D6423AB1-AAE2-4DB8-816C-0B0B14AFC50B}" startIndex="0" length="30"/>
    </mentions>
  </threadedComment>
  <threadedComment ref="CM26" dT="2023-10-09T18:41:07.37" personId="{DFE63FDC-1764-4201-8D14-77E4E23564E7}" id="{4A4A55DF-25C9-4720-AB5F-3DAFAC9BD43A}" parentId="{04B78B96-2DA0-49DD-8EE0-455C92119ACB}">
    <text>Se incluye seguimiento y reporte de evidencia en one drive</text>
  </threadedComment>
  <threadedComment ref="CM27" dT="2023-10-17T14:33:42.44" personId="{B04AF709-0710-4ADF-9DE7-4D64BBE37979}" id="{BB89599F-8D27-458F-A406-BE7BC81758A6}">
    <text xml:space="preserve">@Lida Marcela Pedraza Vega @Luz Dary Aguilera Patarroyo </text>
    <mentions>
      <mention mentionpersonId="{8C820B62-14F9-49B8-9E7F-B5134D78F019}" mentionId="{EC49C344-4C7F-4E15-91AE-2C2D5025FCBB}" startIndex="0" length="26"/>
      <mention mentionpersonId="{3C7DA366-52A7-4673-8724-E3D89DAEB8EF}" mentionId="{DA027BDD-EE67-4AED-86B0-5EA0FE408BD8}" startIndex="27" length="28"/>
    </mentions>
  </threadedComment>
  <threadedComment ref="CM28" dT="2023-10-17T14:33:42.44" personId="{B04AF709-0710-4ADF-9DE7-4D64BBE37979}" id="{49F13BFE-3839-442E-B0F5-A68545058FBB}">
    <text xml:space="preserve">@Lida Marcela Pedraza Vega @Luz Dary Aguilera Patarroyo </text>
    <mentions>
      <mention mentionpersonId="{8C820B62-14F9-49B8-9E7F-B5134D78F019}" mentionId="{FC25EA8F-C61C-4AF7-8171-2AB1764A52B5}" startIndex="0" length="26"/>
      <mention mentionpersonId="{3C7DA366-52A7-4673-8724-E3D89DAEB8EF}" mentionId="{997D25C6-A480-42C6-89F2-268FA261C8F0}" startIndex="27" length="28"/>
    </mentions>
  </threadedComment>
  <threadedComment ref="CM32" dT="2023-10-09T20:21:08.95" personId="{1958FBE9-E9D6-4E4E-86E3-A14CA743CA38}" id="{A208393A-F334-413F-8D8F-61CE627658DD}">
    <text>@Leidy Carolina Parra Silva Por favor validar con la Subdirectora de SSMRC si el informe relacionado cumpliría con el reporte solicitado.</text>
    <mentions>
      <mention mentionpersonId="{58CCB1DB-AA8C-4DDE-8CCA-13B2945E6307}" mentionId="{EFF32815-FC03-4BBC-BD09-83049C898AD2}" startIndex="0" length="27"/>
    </mentions>
  </threadedComment>
  <threadedComment ref="CM34" dT="2023-10-17T14:12:45.07" personId="{B04AF709-0710-4ADF-9DE7-4D64BBE37979}" id="{0D33279B-2A83-4E06-9423-3C1AD887EB41}">
    <text xml:space="preserve">@Lida Marcela Pedraza Vega Por favor completar diligenciamiento </text>
    <mentions>
      <mention mentionpersonId="{8C820B62-14F9-49B8-9E7F-B5134D78F019}" mentionId="{37BB99AF-FD3F-4989-86CE-24FAF7F76216}" startIndex="0" length="26"/>
    </mentions>
  </threadedComment>
  <threadedComment ref="CM35" dT="2023-10-17T14:29:03.48" personId="{B04AF709-0710-4ADF-9DE7-4D64BBE37979}" id="{EA5A5149-51AD-44D3-BE0E-FD9FD0EC4548}">
    <text xml:space="preserve">@Luz Dary Aguilera Patarroyo Por favor diligenciar el seguimiento </text>
    <mentions>
      <mention mentionpersonId="{3C7DA366-52A7-4673-8724-E3D89DAEB8EF}" mentionId="{94594752-2A55-4B9C-B038-44B3253AF53A}" startIndex="0" length="28"/>
    </mentions>
  </threadedComment>
  <threadedComment ref="CM41" dT="2023-10-09T17:29:02.99" personId="{B64399E6-8107-4EAD-8B7C-76B71FDCCE93}" id="{6C56BB6B-FEB3-4A04-A3EE-68B6BD9CBD66}">
    <text>@Andrea del Pilar García-Herreros Nariño Andre porfa relacionar el avance frente la estrategía de comunicaciones a 30 de septiembre.</text>
    <mentions>
      <mention mentionpersonId="{69709C23-64A7-438E-99F1-EA587CA18C8C}" mentionId="{6BB46355-75A8-485E-9618-E1C18CA90523}" startIndex="0" length="40"/>
    </mentions>
  </threadedComment>
  <threadedComment ref="Y42" dT="2023-10-12T04:23:46.47" personId="{DFE63FDC-1764-4201-8D14-77E4E23564E7}" id="{31720C79-DEDF-47D1-A895-803D75CA81AA}">
    <text xml:space="preserve">@Luis Angel Alberto Maestre Gutierrez por favor verificar ya que la meta es una (1) iniciativa al año no en cada trimestre. </text>
    <mentions>
      <mention mentionpersonId="{93C47854-3A6C-43B1-915A-5E89D61959B8}" mentionId="{CEBAC1F3-1BB1-4BCB-A643-6001F1660474}" startIndex="0" length="37"/>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AZ13" dT="2024-07-09T20:25:53.93" personId="{B04AF709-0710-4ADF-9DE7-4D64BBE37979}" id="{D54DAA1C-C03C-4B7C-A743-36FBA2E88778}">
    <text>@Guinneth Orjuela Quiroz que se completó? y por favor relacionar la evidencia,</text>
    <mentions>
      <mention mentionpersonId="{4D293869-B049-4469-B18C-3DE6567E16AD}" mentionId="{16FF2593-A891-4B3C-A7D4-932819912AD1}" startIndex="0" length="24"/>
    </mentions>
  </threadedComment>
  <threadedComment ref="AZ13" dT="2024-07-09T20:37:15.82" personId="{4783F2A4-00E2-4066-AB73-67C835A835D7}" id="{9FF36BFE-6ACF-4627-8A57-FD315F434C4B}" parentId="{D54DAA1C-C03C-4B7C-A743-36FBA2E88778}">
    <text>La tarea se completo, el archivo esta en el shared point de evidencia.</text>
  </threadedComment>
</ThreadedComments>
</file>

<file path=xl/threadedComments/threadedComment3.xml><?xml version="1.0" encoding="utf-8"?>
<ThreadedComments xmlns="http://schemas.microsoft.com/office/spreadsheetml/2018/threadedcomments" xmlns:x="http://schemas.openxmlformats.org/spreadsheetml/2006/main">
  <threadedComment ref="G10" dT="2024-10-23T15:58:45.78" personId="{7B829E32-4F57-4D34-BEC4-229F47B6799C}" id="{B4F29866-79ED-4D28-B166-BD2FA863E7CB}">
    <text xml:space="preserve">@Nubia Milena Rodriguez Roberto y @Yesid Javier Pineda Lizarazo sugiero eliminar esta actividad dado que considero que es el core de las actividades de la OAP. </text>
    <mentions>
      <mention mentionpersonId="{20F80D0C-057B-49CE-9819-24D3BAA8371B}" mentionId="{012FC4EB-E574-4024-8270-F14AC63D3CEB}" startIndex="0" length="31"/>
      <mention mentionpersonId="{0E52F5A6-7C52-4024-8632-D60C7BB386A6}" mentionId="{119C6C2F-8587-4D9A-A85D-C8AB5C1DA9F3}" startIndex="34" length="29"/>
    </mentions>
  </threadedComment>
  <threadedComment ref="AZ14" dT="2024-07-09T20:25:53.93" personId="{B04AF709-0710-4ADF-9DE7-4D64BBE37979}" id="{7721E06F-A22D-46B7-A1B7-ED1983854365}">
    <text>@Guinneth Orjuela Quiroz que se completó? y por favor relacionar la evidencia,</text>
    <mentions>
      <mention mentionpersonId="{4D293869-B049-4469-B18C-3DE6567E16AD}" mentionId="{54F60D73-3752-4778-A052-F736AA1E2007}" startIndex="0" length="24"/>
    </mentions>
  </threadedComment>
  <threadedComment ref="AZ14" dT="2024-07-09T20:37:15.82" personId="{4783F2A4-00E2-4066-AB73-67C835A835D7}" id="{33EA547D-38AD-43ED-83D8-858FCFF37FB0}" parentId="{7721E06F-A22D-46B7-A1B7-ED1983854365}">
    <text>La tarea se completo, el archivo esta en el shared point de evidencia.</text>
  </threadedComment>
</ThreadedComments>
</file>

<file path=xl/threadedComments/threadedComment4.xml><?xml version="1.0" encoding="utf-8"?>
<ThreadedComments xmlns="http://schemas.microsoft.com/office/spreadsheetml/2018/threadedcomments" xmlns:x="http://schemas.openxmlformats.org/spreadsheetml/2006/main">
  <threadedComment ref="BD16" dT="2024-07-29T13:37:28.41" personId="{B04AF709-0710-4ADF-9DE7-4D64BBE37979}" id="{E20FFE7B-9BCF-4A31-8837-D623FB9BC0D9}" done="1">
    <text>@Linda Karina Petro Martínez ptep</text>
    <mentions>
      <mention mentionpersonId="{E3303F98-FEAC-4354-8213-8640D3D765F3}" mentionId="{3C0AB650-C718-45A0-B334-95FAC8016F8F}" startIndex="0" length="28"/>
    </mentions>
  </threadedComment>
  <threadedComment ref="BF17" dT="2024-09-02T13:08:01.92" personId="{B04AF709-0710-4ADF-9DE7-4D64BBE37979}" id="{D940B819-FA40-411E-9AD2-C3B38D771441}">
    <text>@Yesid Javier Pineda Lizarazo Buenos días, por favor revisar y cumplir con la actividad. Gracias</text>
    <mentions>
      <mention mentionpersonId="{0E52F5A6-7C52-4024-8632-D60C7BB386A6}" mentionId="{8E71A84E-7CD1-40E0-9C13-4195829C6871}" startIndex="0" length="29"/>
    </mentions>
  </threadedComment>
</ThreadedComments>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drive.google.com/drive/u/0/folders/0AA5K4IVK6-FwUk9PVA" TargetMode="External"/><Relationship Id="rId7" Type="http://schemas.openxmlformats.org/officeDocument/2006/relationships/hyperlink" Target="https://www.linkedin.com/posts/inmdecolombia_centaedgrados-celsius-termaejmetro-activity-6971606704371208192-HCQu?utm_source=share&amp;utm_medium=member_desktop" TargetMode="External"/><Relationship Id="rId2" Type="http://schemas.openxmlformats.org/officeDocument/2006/relationships/hyperlink" Target="https://drive.google.com/drive/folders/1sS1MbsDDs6F94uop-b7LAR3KN201Q2ec?usp=sharing" TargetMode="External"/><Relationship Id="rId1" Type="http://schemas.openxmlformats.org/officeDocument/2006/relationships/hyperlink" Target="https://drive.google.com/drive/folders/1Bps9QxuQKCeFFM0BvSnkBEBKCiWpmqXo" TargetMode="External"/><Relationship Id="rId6" Type="http://schemas.openxmlformats.org/officeDocument/2006/relationships/hyperlink" Target="https://www.linkedin.com/posts/inmdecolombia_centaedgrados-celsius-termaejmetro-activity-6971606704371208192-HCQu?utm_source=share&amp;utm_medium=member_desktop" TargetMode="External"/><Relationship Id="rId5" Type="http://schemas.openxmlformats.org/officeDocument/2006/relationships/hyperlink" Target="https://www.instagram.com/reel/CfExZXpB7ex/?utm_source=ig_web_copy_link" TargetMode="External"/><Relationship Id="rId10" Type="http://schemas.openxmlformats.org/officeDocument/2006/relationships/comments" Target="../comments1.xml"/><Relationship Id="rId4" Type="http://schemas.openxmlformats.org/officeDocument/2006/relationships/hyperlink" Target="https://www.linkedin.com/posts/inmdecolombia_comparador-de-masa-del-inm-%C3%BAnico-en-el-mundo-activity-6904250017130115072-WfjK" TargetMode="External"/><Relationship Id="rId9"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hyperlink" Target="https://drive.google.com/drive/folders/17FJEt9u4GqMuqRviYxlZy-70NTRA7JX-?usp=sharing" TargetMode="External"/><Relationship Id="rId13" Type="http://schemas.openxmlformats.org/officeDocument/2006/relationships/hyperlink" Target="https://drive.google.com/drive/folders/17W0vkmicRO6gG4AFPX6pnVA66F6EnBNt?usp=sharing" TargetMode="External"/><Relationship Id="rId18" Type="http://schemas.openxmlformats.org/officeDocument/2006/relationships/hyperlink" Target="https://drive.google.com/drive/folders/1h2z8EnEjpBCuLvWwFIu8zoJNGbmiTLXQ?usp=sharing" TargetMode="External"/><Relationship Id="rId26" Type="http://schemas.openxmlformats.org/officeDocument/2006/relationships/comments" Target="../comments2.xml"/><Relationship Id="rId3" Type="http://schemas.openxmlformats.org/officeDocument/2006/relationships/hyperlink" Target="https://drive.google.com/drive/folders/16jqQF0uvINGxrCZIOstpZONhO9iios-f?usp=sharing" TargetMode="External"/><Relationship Id="rId21" Type="http://schemas.openxmlformats.org/officeDocument/2006/relationships/hyperlink" Target="https://drive.google.com/drive/folders/1gs8T9x2lrRPOZ5InXoA8K9zELLX22DbF?usp=sharing" TargetMode="External"/><Relationship Id="rId7" Type="http://schemas.openxmlformats.org/officeDocument/2006/relationships/hyperlink" Target="https://drive.google.com/drive/folders/17F8ufoy180FXwg5Cvc5876HT2BukhYEv?usp=sharing" TargetMode="External"/><Relationship Id="rId12" Type="http://schemas.openxmlformats.org/officeDocument/2006/relationships/hyperlink" Target="https://drive.google.com/drive/folders/17MohW-x367Amm2zLfjqBrrSrt5PgG0BE?usp=sharing" TargetMode="External"/><Relationship Id="rId17" Type="http://schemas.openxmlformats.org/officeDocument/2006/relationships/hyperlink" Target="https://drive.google.com/drive/folders/1hRvgiD5bZtriWjhzKwjh7pfQcwgBUpCR?usp=sharing" TargetMode="External"/><Relationship Id="rId25" Type="http://schemas.openxmlformats.org/officeDocument/2006/relationships/vmlDrawing" Target="../drawings/vmlDrawing2.vml"/><Relationship Id="rId2" Type="http://schemas.openxmlformats.org/officeDocument/2006/relationships/hyperlink" Target="https://drive.google.com/drive/folders/16isBrJhATjDBf7hOH90mL0ZG_CQHdvg1?usp=sharing" TargetMode="External"/><Relationship Id="rId16" Type="http://schemas.openxmlformats.org/officeDocument/2006/relationships/hyperlink" Target="https://drive.google.com/drive/folders/1h323bwFnn1lq62Ptil80k-WETXYNu6pg?usp=sharing" TargetMode="External"/><Relationship Id="rId20" Type="http://schemas.openxmlformats.org/officeDocument/2006/relationships/hyperlink" Target="https://drive.google.com/drive/folders/1gyRXdzSAtqJBY_HdCh7l8vCSXtTpTxt6?usp=sharing" TargetMode="External"/><Relationship Id="rId1" Type="http://schemas.openxmlformats.org/officeDocument/2006/relationships/hyperlink" Target="https://drive.google.com/drive/folders/16hFX8xft4CqLNkDtvhcTBg-lVCXAQblc?usp=sharing" TargetMode="External"/><Relationship Id="rId6" Type="http://schemas.openxmlformats.org/officeDocument/2006/relationships/hyperlink" Target="https://drive.google.com/drive/folders/17CPQMRQ5qWd-HYbR8n6HIDhTmglyGC3J?usp=sharing" TargetMode="External"/><Relationship Id="rId11" Type="http://schemas.openxmlformats.org/officeDocument/2006/relationships/hyperlink" Target="https://drive.google.com/drive/folders/17S4WbLfgPy8c33vHalpuXBNB8DDz6St9?usp=sharing" TargetMode="External"/><Relationship Id="rId24" Type="http://schemas.openxmlformats.org/officeDocument/2006/relationships/drawing" Target="../drawings/drawing2.xml"/><Relationship Id="rId5" Type="http://schemas.openxmlformats.org/officeDocument/2006/relationships/hyperlink" Target="https://drive.google.com/drive/folders/177zubxgzavHlTtTtu_bTjrWXcSuPNAj0?usp=sharing" TargetMode="External"/><Relationship Id="rId15" Type="http://schemas.openxmlformats.org/officeDocument/2006/relationships/hyperlink" Target="https://drive.google.com/drive/folders/1h0LKGW0jcIK75ifEnf-CSrdjmDGKXEbm?usp=sharing" TargetMode="External"/><Relationship Id="rId23" Type="http://schemas.openxmlformats.org/officeDocument/2006/relationships/hyperlink" Target="https://drive.google.com/drive/folders/1hLAe7Ip_xc3KdOvhA4T5XHRkgNuFyQ2L?usp=sharing" TargetMode="External"/><Relationship Id="rId10" Type="http://schemas.openxmlformats.org/officeDocument/2006/relationships/hyperlink" Target="https://drive.google.com/file/d/1NaVM--GW5_jmkxYdcZqdHkImgARCbDDJ/view?usp=sharing" TargetMode="External"/><Relationship Id="rId19" Type="http://schemas.openxmlformats.org/officeDocument/2006/relationships/hyperlink" Target="https://drive.google.com/drive/folders/1hJGAuxVMVQxo6sD4IY3yEep_HVdzvZGL?usp=sharing" TargetMode="External"/><Relationship Id="rId4" Type="http://schemas.openxmlformats.org/officeDocument/2006/relationships/hyperlink" Target="https://drive.google.com/drive/folders/1724wgDA0f7qKopyxcq2NOQ9mFXKhdHRB?usp=sharing" TargetMode="External"/><Relationship Id="rId9" Type="http://schemas.openxmlformats.org/officeDocument/2006/relationships/hyperlink" Target="https://drive.google.com/drive/folders/17H5wMMtD8yU58AexiqmR94Tta3nznr-Q?usp=sharing" TargetMode="External"/><Relationship Id="rId14" Type="http://schemas.openxmlformats.org/officeDocument/2006/relationships/hyperlink" Target="https://drive.google.com/drive/folders/17awg1QGHn22xX-RqzY4oXHDwGP7hOD-0?usp=sharing" TargetMode="External"/><Relationship Id="rId22" Type="http://schemas.openxmlformats.org/officeDocument/2006/relationships/hyperlink" Target="https://drive.google.com/drive/folders/1gzVOr-Mk3ZAMgqQzi1jrouIg1smSgOBZ?usp=sharing"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 Id="rId5" Type="http://schemas.microsoft.com/office/2019/04/relationships/documenttask" Target="../documenttasks/documenttask1.xml"/><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5.xml"/><Relationship Id="rId5" Type="http://schemas.microsoft.com/office/2019/04/relationships/documenttask" Target="../documenttasks/documenttask2.xml"/><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bin"/><Relationship Id="rId6" Type="http://schemas.microsoft.com/office/2019/04/relationships/documenttask" Target="../documenttasks/documenttask3.xml"/><Relationship Id="rId5" Type="http://schemas.microsoft.com/office/2017/10/relationships/threadedComment" Target="../threadedComments/threadedComment3.xml"/><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4.xml.rels><?xml version="1.0" encoding="UTF-8" standalone="yes"?>
<Relationships xmlns="http://schemas.openxmlformats.org/package/2006/relationships"><Relationship Id="rId8" Type="http://schemas.openxmlformats.org/officeDocument/2006/relationships/hyperlink" Target="https://drive.google.com/drive/folders/17F8ufoy180FXwg5Cvc5876HT2BukhYEv?usp=sharing" TargetMode="External"/><Relationship Id="rId13" Type="http://schemas.openxmlformats.org/officeDocument/2006/relationships/hyperlink" Target="https://drive.google.com/drive/folders/17W0vkmicRO6gG4AFPX6pnVA66F6EnBNt?usp=sharing" TargetMode="External"/><Relationship Id="rId18" Type="http://schemas.openxmlformats.org/officeDocument/2006/relationships/hyperlink" Target="https://drive.google.com/drive/folders/1hRvgiD5bZtriWjhzKwjh7pfQcwgBUpCR?usp=sharing" TargetMode="External"/><Relationship Id="rId26" Type="http://schemas.openxmlformats.org/officeDocument/2006/relationships/hyperlink" Target="https://drive.google.com/drive/folders/1hLAe7Ip_xc3KdOvhA4T5XHRkgNuFyQ2L?usp=sharing" TargetMode="External"/><Relationship Id="rId3" Type="http://schemas.openxmlformats.org/officeDocument/2006/relationships/hyperlink" Target="https://mcusercontent.com/8f587eb0d5f52ed8ee585fdc4/files/8d107b34-2f9b-43b5-b420-3dbc763218e5/Modificaci%C3%B3n_1_Cronograma_Colombia_Mide.pdf" TargetMode="External"/><Relationship Id="rId21" Type="http://schemas.openxmlformats.org/officeDocument/2006/relationships/hyperlink" Target="https://drive.google.com/drive/folders/1hJGAuxVMVQxo6sD4IY3yEep_HVdzvZGL?usp=sharing" TargetMode="External"/><Relationship Id="rId7" Type="http://schemas.openxmlformats.org/officeDocument/2006/relationships/hyperlink" Target="https://drive.google.com/drive/folders/17CPQMRQ5qWd-HYbR8n6HIDhTmglyGC3J?usp=sharing" TargetMode="External"/><Relationship Id="rId12" Type="http://schemas.openxmlformats.org/officeDocument/2006/relationships/hyperlink" Target="https://drive.google.com/drive/folders/17MohW-x367Amm2zLfjqBrrSrt5PgG0BE?usp=sharing" TargetMode="External"/><Relationship Id="rId17" Type="http://schemas.openxmlformats.org/officeDocument/2006/relationships/hyperlink" Target="https://drive.google.com/drive/folders/1h323bwFnn1lq62Ptil80k-WETXYNu6pg?usp=sharing" TargetMode="External"/><Relationship Id="rId25" Type="http://schemas.openxmlformats.org/officeDocument/2006/relationships/hyperlink" Target="https://drive.google.com/drive/folders/1gzVOr-Mk3ZAMgqQzi1jrouIg1smSgOBZ?usp=sharing" TargetMode="External"/><Relationship Id="rId2" Type="http://schemas.openxmlformats.org/officeDocument/2006/relationships/hyperlink" Target="https://drive.google.com/drive/folders/16isBrJhATjDBf7hOH90mL0ZG_CQHdvg1?usp=sharing" TargetMode="External"/><Relationship Id="rId16" Type="http://schemas.openxmlformats.org/officeDocument/2006/relationships/hyperlink" Target="https://drive.google.com/drive/folders/1h0LKGW0jcIK75ifEnf-CSrdjmDGKXEbm?usp=sharing" TargetMode="External"/><Relationship Id="rId20" Type="http://schemas.openxmlformats.org/officeDocument/2006/relationships/hyperlink" Target="https://drive.google.com/drive/folders/1h2z8EnEjpBCuLvWwFIu8zoJNGbmiTLXQ?usp=sharing" TargetMode="External"/><Relationship Id="rId1" Type="http://schemas.openxmlformats.org/officeDocument/2006/relationships/hyperlink" Target="https://drive.google.com/drive/folders/16hFX8xft4CqLNkDtvhcTBg-lVCXAQblc?usp=sharing" TargetMode="External"/><Relationship Id="rId6" Type="http://schemas.openxmlformats.org/officeDocument/2006/relationships/hyperlink" Target="https://drive.google.com/drive/folders/177zubxgzavHlTtTtu_bTjrWXcSuPNAj0?usp=sharing" TargetMode="External"/><Relationship Id="rId11" Type="http://schemas.openxmlformats.org/officeDocument/2006/relationships/hyperlink" Target="https://drive.google.com/drive/folders/17S4WbLfgPy8c33vHalpuXBNB8DDz6St9?usp=sharing" TargetMode="External"/><Relationship Id="rId24" Type="http://schemas.openxmlformats.org/officeDocument/2006/relationships/hyperlink" Target="https://drive.google.com/drive/folders/1gs8T9x2lrRPOZ5InXoA8K9zELLX22DbF?usp=sharing" TargetMode="External"/><Relationship Id="rId5" Type="http://schemas.openxmlformats.org/officeDocument/2006/relationships/hyperlink" Target="https://drive.google.com/drive/folders/1724wgDA0f7qKopyxcq2NOQ9mFXKhdHRB?usp=sharing" TargetMode="External"/><Relationship Id="rId15" Type="http://schemas.openxmlformats.org/officeDocument/2006/relationships/hyperlink" Target="http://www.inm.gov.co/instituto-nacional-de-metrologia-de-colombia/gestion/gestion-del-talento-humano/planes-de-gestion-del-talento-humano/" TargetMode="External"/><Relationship Id="rId23" Type="http://schemas.openxmlformats.org/officeDocument/2006/relationships/hyperlink" Target="https://drive.google.com/drive/folders/1gyRXdzSAtqJBY_HdCh7l8vCSXtTpTxt6?usp=sharing" TargetMode="External"/><Relationship Id="rId10" Type="http://schemas.openxmlformats.org/officeDocument/2006/relationships/hyperlink" Target="https://drive.google.com/drive/folders/17H5wMMtD8yU58AexiqmR94Tta3nznr-Q?usp=sharing" TargetMode="External"/><Relationship Id="rId19" Type="http://schemas.openxmlformats.org/officeDocument/2006/relationships/hyperlink" Target="http://www.inm.gov.co/instituto-nacional-de-metrologia-de-colombia/planeacion/plan-de-gobiernodigital/" TargetMode="External"/><Relationship Id="rId4" Type="http://schemas.openxmlformats.org/officeDocument/2006/relationships/hyperlink" Target="https://drive.google.com/drive/folders/16jqQF0uvINGxrCZIOstpZONhO9iios-f?usp=sharing" TargetMode="External"/><Relationship Id="rId9" Type="http://schemas.openxmlformats.org/officeDocument/2006/relationships/hyperlink" Target="https://drive.google.com/drive/folders/17FJEt9u4GqMuqRviYxlZy-70NTRA7JX-?usp=sharing" TargetMode="External"/><Relationship Id="rId14" Type="http://schemas.openxmlformats.org/officeDocument/2006/relationships/hyperlink" Target="https://drive.google.com/drive/folders/17awg1QGHn22xX-RqzY4oXHDwGP7hOD-0?usp=sharing" TargetMode="External"/><Relationship Id="rId22" Type="http://schemas.openxmlformats.org/officeDocument/2006/relationships/hyperlink" Target="http://www.inm.gov.co/servicio-al-ciudadano/participacion-ciudadana/informes-de-participacion-ciudadana/" TargetMode="External"/><Relationship Id="rId27"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8" Type="http://schemas.openxmlformats.org/officeDocument/2006/relationships/hyperlink" Target="https://drive.google.com/drive/folders/17F8ufoy180FXwg5Cvc5876HT2BukhYEv?usp=sharing" TargetMode="External"/><Relationship Id="rId13" Type="http://schemas.openxmlformats.org/officeDocument/2006/relationships/hyperlink" Target="https://drive.google.com/drive/folders/17MohW-x367Amm2zLfjqBrrSrt5PgG0BE?usp=sharing" TargetMode="External"/><Relationship Id="rId18" Type="http://schemas.openxmlformats.org/officeDocument/2006/relationships/hyperlink" Target="https://drive.google.com/drive/folders/1h323bwFnn1lq62Ptil80k-WETXYNu6pg?usp=sharing" TargetMode="External"/><Relationship Id="rId26" Type="http://schemas.openxmlformats.org/officeDocument/2006/relationships/drawing" Target="../drawings/drawing9.xml"/><Relationship Id="rId3" Type="http://schemas.openxmlformats.org/officeDocument/2006/relationships/hyperlink" Target="https://drive.google.com/drive/folders/16jqQF0uvINGxrCZIOstpZONhO9iios-f?usp=sharing" TargetMode="External"/><Relationship Id="rId21" Type="http://schemas.openxmlformats.org/officeDocument/2006/relationships/hyperlink" Target="https://drive.google.com/drive/folders/1hJGAuxVMVQxo6sD4IY3yEep_HVdzvZGL?usp=sharing" TargetMode="External"/><Relationship Id="rId7" Type="http://schemas.openxmlformats.org/officeDocument/2006/relationships/hyperlink" Target="https://drive.google.com/drive/folders/17CPQMRQ5qWd-HYbR8n6HIDhTmglyGC3J?usp=sharing" TargetMode="External"/><Relationship Id="rId12" Type="http://schemas.openxmlformats.org/officeDocument/2006/relationships/hyperlink" Target="https://drive.google.com/drive/folders/17S4WbLfgPy8c33vHalpuXBNB8DDz6St9?usp=sharing" TargetMode="External"/><Relationship Id="rId17" Type="http://schemas.openxmlformats.org/officeDocument/2006/relationships/hyperlink" Target="https://drive.google.com/drive/folders/1h0LKGW0jcIK75ifEnf-CSrdjmDGKXEbm?usp=sharing" TargetMode="External"/><Relationship Id="rId25" Type="http://schemas.openxmlformats.org/officeDocument/2006/relationships/hyperlink" Target="https://drive.google.com/drive/folders/1hLAe7Ip_xc3KdOvhA4T5XHRkgNuFyQ2L?usp=sharing" TargetMode="External"/><Relationship Id="rId2" Type="http://schemas.openxmlformats.org/officeDocument/2006/relationships/hyperlink" Target="https://drive.google.com/drive/folders/16isBrJhATjDBf7hOH90mL0ZG_CQHdvg1?usp=sharing" TargetMode="External"/><Relationship Id="rId16" Type="http://schemas.openxmlformats.org/officeDocument/2006/relationships/hyperlink" Target="https://drive.google.com/drive/folders/17awg1QGHn22xX-RqzY4oXHDwGP7hOD-0?usp=sharing" TargetMode="External"/><Relationship Id="rId20" Type="http://schemas.openxmlformats.org/officeDocument/2006/relationships/hyperlink" Target="https://drive.google.com/drive/folders/1h2z8EnEjpBCuLvWwFIu8zoJNGbmiTLXQ?usp=sharing" TargetMode="External"/><Relationship Id="rId1" Type="http://schemas.openxmlformats.org/officeDocument/2006/relationships/hyperlink" Target="https://drive.google.com/drive/folders/16hFX8xft4CqLNkDtvhcTBg-lVCXAQblc?usp=sharing" TargetMode="External"/><Relationship Id="rId6" Type="http://schemas.openxmlformats.org/officeDocument/2006/relationships/hyperlink" Target="https://drive.google.com/drive/folders/177zubxgzavHlTtTtu_bTjrWXcSuPNAj0?usp=sharing" TargetMode="External"/><Relationship Id="rId11" Type="http://schemas.openxmlformats.org/officeDocument/2006/relationships/hyperlink" Target="https://drive.google.com/drive/folders/1ldYQX-kZYVC_WbLyfRVDlUGKZ_2KyBcv?usp=sharing" TargetMode="External"/><Relationship Id="rId24" Type="http://schemas.openxmlformats.org/officeDocument/2006/relationships/hyperlink" Target="https://drive.google.com/drive/folders/1gzVOr-Mk3ZAMgqQzi1jrouIg1smSgOBZ?usp=sharing" TargetMode="External"/><Relationship Id="rId5" Type="http://schemas.openxmlformats.org/officeDocument/2006/relationships/hyperlink" Target="https://drive.google.com/drive/folders/1724wgDA0f7qKopyxcq2NOQ9mFXKhdHRB?usp=sharing" TargetMode="External"/><Relationship Id="rId15" Type="http://schemas.openxmlformats.org/officeDocument/2006/relationships/hyperlink" Target="https://drive.google.com/drive/folders/17W0vkmicRO6gG4AFPX6pnVA66F6EnBNt?usp=sharing" TargetMode="External"/><Relationship Id="rId23" Type="http://schemas.openxmlformats.org/officeDocument/2006/relationships/hyperlink" Target="https://drive.google.com/drive/folders/1gs8T9x2lrRPOZ5InXoA8K9zELLX22DbF?usp=sharing" TargetMode="External"/><Relationship Id="rId10" Type="http://schemas.openxmlformats.org/officeDocument/2006/relationships/hyperlink" Target="https://drive.google.com/drive/folders/17H5wMMtD8yU58AexiqmR94Tta3nznr-Q?usp=sharing" TargetMode="External"/><Relationship Id="rId19" Type="http://schemas.openxmlformats.org/officeDocument/2006/relationships/hyperlink" Target="https://drive.google.com/drive/folders/1hRvgiD5bZtriWjhzKwjh7pfQcwgBUpCR?usp=sharing" TargetMode="External"/><Relationship Id="rId4" Type="http://schemas.openxmlformats.org/officeDocument/2006/relationships/hyperlink" Target="https://youtu.be/AsPeyoKN5NA" TargetMode="External"/><Relationship Id="rId9" Type="http://schemas.openxmlformats.org/officeDocument/2006/relationships/hyperlink" Target="https://drive.google.com/drive/folders/17FJEt9u4GqMuqRviYxlZy-70NTRA7JX-?usp=sharing" TargetMode="External"/><Relationship Id="rId14" Type="http://schemas.openxmlformats.org/officeDocument/2006/relationships/hyperlink" Target="https://nistgov.sharepoint.com/sites/simqstf/SitePages/Home.aspx?e=1%3A1ef65f8b62b24c738414bdf88bd7e571" TargetMode="External"/><Relationship Id="rId22" Type="http://schemas.openxmlformats.org/officeDocument/2006/relationships/hyperlink" Target="https://drive.google.com/drive/folders/1gyRXdzSAtqJBY_HdCh7l8vCSXtTpTxt6?usp=sharing"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10.xml"/><Relationship Id="rId5" Type="http://schemas.microsoft.com/office/2019/04/relationships/documenttask" Target="../documenttasks/documenttask4.xml"/><Relationship Id="rId4" Type="http://schemas.microsoft.com/office/2017/10/relationships/threadedComment" Target="../threadedComments/threadedComment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BM227"/>
  <sheetViews>
    <sheetView workbookViewId="0">
      <pane xSplit="6" ySplit="4" topLeftCell="G5" activePane="bottomRight" state="frozen"/>
      <selection pane="bottomRight" activeCell="G1" sqref="G1"/>
      <selection pane="bottomLeft" activeCell="A5" sqref="A5"/>
      <selection pane="topRight" activeCell="G1" sqref="G1"/>
    </sheetView>
  </sheetViews>
  <sheetFormatPr defaultColWidth="14.42578125" defaultRowHeight="15" customHeight="1"/>
  <cols>
    <col min="1" max="1" width="20.28515625" customWidth="1"/>
    <col min="2" max="2" width="16.42578125" customWidth="1"/>
    <col min="3" max="3" width="13.7109375" customWidth="1"/>
    <col min="4" max="4" width="23.7109375" customWidth="1"/>
    <col min="5" max="5" width="12.42578125" customWidth="1"/>
    <col min="6" max="6" width="39.140625" customWidth="1"/>
    <col min="7" max="7" width="31.140625" customWidth="1"/>
    <col min="8" max="19" width="4.28515625" customWidth="1"/>
    <col min="20" max="20" width="11" customWidth="1"/>
    <col min="21" max="21" width="19" customWidth="1"/>
    <col min="22" max="22" width="26.42578125" customWidth="1"/>
    <col min="23" max="23" width="21.28515625" customWidth="1"/>
    <col min="24" max="35" width="5.42578125" customWidth="1"/>
    <col min="36" max="36" width="12.42578125" customWidth="1"/>
    <col min="37" max="37" width="14.42578125" customWidth="1"/>
    <col min="38" max="38" width="6.7109375" customWidth="1"/>
    <col min="39" max="39" width="25.85546875" customWidth="1"/>
    <col min="40" max="40" width="6.42578125" customWidth="1"/>
    <col min="41" max="41" width="27.42578125" customWidth="1"/>
    <col min="42" max="42" width="8.85546875" customWidth="1"/>
    <col min="43" max="43" width="31" customWidth="1"/>
    <col min="44" max="44" width="8.42578125" customWidth="1"/>
    <col min="45" max="45" width="33.42578125" customWidth="1"/>
    <col min="46" max="46" width="8.42578125" customWidth="1"/>
    <col min="47" max="47" width="33.42578125" customWidth="1"/>
    <col min="48" max="48" width="8.42578125" customWidth="1"/>
    <col min="49" max="49" width="33.42578125" customWidth="1"/>
    <col min="50" max="50" width="8.42578125" customWidth="1"/>
    <col min="51" max="51" width="33.42578125" customWidth="1"/>
    <col min="52" max="52" width="8.42578125" customWidth="1"/>
    <col min="53" max="53" width="33.42578125" customWidth="1"/>
    <col min="54" max="54" width="8.42578125" customWidth="1"/>
    <col min="55" max="55" width="33.42578125" customWidth="1"/>
    <col min="56" max="56" width="8.42578125" customWidth="1"/>
    <col min="57" max="57" width="33.42578125" customWidth="1"/>
    <col min="58" max="58" width="8.42578125" customWidth="1"/>
    <col min="59" max="59" width="33.42578125" customWidth="1"/>
    <col min="60" max="60" width="8.42578125" customWidth="1"/>
    <col min="61" max="61" width="33.42578125" customWidth="1"/>
    <col min="62" max="62" width="4.140625" customWidth="1"/>
    <col min="63" max="63" width="14.28515625" hidden="1" customWidth="1"/>
    <col min="64" max="64" width="6.7109375" customWidth="1"/>
    <col min="65" max="65" width="19.140625" customWidth="1"/>
  </cols>
  <sheetData>
    <row r="1" spans="1:65" ht="40.5" customHeight="1">
      <c r="A1" s="1" t="s">
        <v>0</v>
      </c>
      <c r="B1" s="2" t="s">
        <v>0</v>
      </c>
      <c r="C1" s="2"/>
      <c r="D1" s="3"/>
      <c r="E1" s="4"/>
      <c r="F1" s="5"/>
      <c r="G1" s="6" t="s">
        <v>1</v>
      </c>
      <c r="H1" s="6"/>
      <c r="I1" s="6"/>
      <c r="J1" s="6"/>
      <c r="K1" s="6"/>
      <c r="L1" s="6"/>
      <c r="M1" s="6"/>
      <c r="N1" s="6"/>
      <c r="O1" s="6"/>
      <c r="P1" s="6"/>
      <c r="Q1" s="6"/>
      <c r="R1" s="6"/>
      <c r="S1" s="6"/>
      <c r="T1" s="6"/>
      <c r="U1" s="6"/>
      <c r="V1" s="7"/>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8"/>
      <c r="BL1" s="9" t="s">
        <v>2</v>
      </c>
      <c r="BM1" s="9" t="s">
        <v>3</v>
      </c>
    </row>
    <row r="2" spans="1:65" ht="18.75" customHeight="1">
      <c r="A2" s="10"/>
      <c r="B2" s="10"/>
      <c r="C2" s="10"/>
      <c r="D2" s="10"/>
      <c r="E2" s="10"/>
      <c r="F2" s="10"/>
      <c r="G2" s="10"/>
      <c r="H2" s="10"/>
      <c r="I2" s="10"/>
      <c r="J2" s="10"/>
      <c r="K2" s="10"/>
      <c r="L2" s="10"/>
      <c r="M2" s="10"/>
      <c r="N2" s="10"/>
      <c r="O2" s="10"/>
      <c r="P2" s="10"/>
      <c r="Q2" s="11"/>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2"/>
      <c r="BE2" s="12"/>
      <c r="BF2" s="12"/>
      <c r="BG2" s="12"/>
      <c r="BH2" s="12"/>
      <c r="BI2" s="12"/>
      <c r="BJ2" s="12"/>
      <c r="BK2" s="12"/>
      <c r="BL2" s="9" t="s">
        <v>4</v>
      </c>
      <c r="BM2" s="9">
        <v>1</v>
      </c>
    </row>
    <row r="3" spans="1:65" ht="56.45" customHeight="1">
      <c r="A3" s="943" t="s">
        <v>5</v>
      </c>
      <c r="B3" s="999"/>
      <c r="C3" s="999"/>
      <c r="D3" s="1000"/>
      <c r="E3" s="458" t="s">
        <v>6</v>
      </c>
      <c r="F3" s="458" t="s">
        <v>7</v>
      </c>
      <c r="G3" s="458" t="s">
        <v>8</v>
      </c>
      <c r="H3" s="943" t="s">
        <v>9</v>
      </c>
      <c r="I3" s="999"/>
      <c r="J3" s="999"/>
      <c r="K3" s="999"/>
      <c r="L3" s="999"/>
      <c r="M3" s="999"/>
      <c r="N3" s="999"/>
      <c r="O3" s="999"/>
      <c r="P3" s="999"/>
      <c r="Q3" s="999"/>
      <c r="R3" s="999"/>
      <c r="S3" s="1000"/>
      <c r="T3" s="458" t="s">
        <v>10</v>
      </c>
      <c r="U3" s="458" t="s">
        <v>11</v>
      </c>
      <c r="V3" s="458" t="s">
        <v>12</v>
      </c>
      <c r="W3" s="458" t="s">
        <v>13</v>
      </c>
      <c r="X3" s="943" t="s">
        <v>14</v>
      </c>
      <c r="Y3" s="999"/>
      <c r="Z3" s="999"/>
      <c r="AA3" s="999"/>
      <c r="AB3" s="999"/>
      <c r="AC3" s="999"/>
      <c r="AD3" s="999"/>
      <c r="AE3" s="999"/>
      <c r="AF3" s="999"/>
      <c r="AG3" s="999"/>
      <c r="AH3" s="999"/>
      <c r="AI3" s="1000"/>
      <c r="AJ3" s="459" t="s">
        <v>15</v>
      </c>
      <c r="AK3" s="459" t="s">
        <v>16</v>
      </c>
      <c r="AL3" s="458" t="s">
        <v>17</v>
      </c>
      <c r="AM3" s="458" t="s">
        <v>18</v>
      </c>
      <c r="AN3" s="458" t="s">
        <v>19</v>
      </c>
      <c r="AO3" s="458" t="s">
        <v>18</v>
      </c>
      <c r="AP3" s="458" t="s">
        <v>20</v>
      </c>
      <c r="AQ3" s="458" t="s">
        <v>18</v>
      </c>
      <c r="AR3" s="458" t="s">
        <v>21</v>
      </c>
      <c r="AS3" s="458" t="s">
        <v>18</v>
      </c>
      <c r="AT3" s="458" t="s">
        <v>22</v>
      </c>
      <c r="AU3" s="458" t="s">
        <v>18</v>
      </c>
      <c r="AV3" s="458" t="s">
        <v>23</v>
      </c>
      <c r="AW3" s="458" t="s">
        <v>18</v>
      </c>
      <c r="AX3" s="458" t="s">
        <v>24</v>
      </c>
      <c r="AY3" s="458" t="s">
        <v>18</v>
      </c>
      <c r="AZ3" s="458" t="s">
        <v>25</v>
      </c>
      <c r="BA3" s="458" t="s">
        <v>18</v>
      </c>
      <c r="BB3" s="458" t="s">
        <v>26</v>
      </c>
      <c r="BC3" s="13" t="s">
        <v>18</v>
      </c>
      <c r="BD3" s="13" t="s">
        <v>27</v>
      </c>
      <c r="BE3" s="13" t="s">
        <v>18</v>
      </c>
      <c r="BF3" s="13" t="s">
        <v>28</v>
      </c>
      <c r="BG3" s="13" t="s">
        <v>18</v>
      </c>
      <c r="BH3" s="13" t="s">
        <v>29</v>
      </c>
      <c r="BI3" s="13" t="s">
        <v>18</v>
      </c>
      <c r="BJ3" s="12"/>
      <c r="BK3" s="14" t="s">
        <v>30</v>
      </c>
      <c r="BL3" s="9" t="s">
        <v>31</v>
      </c>
      <c r="BM3" s="9" t="s">
        <v>32</v>
      </c>
    </row>
    <row r="4" spans="1:65" ht="28.5" customHeight="1">
      <c r="A4" s="15" t="s">
        <v>33</v>
      </c>
      <c r="B4" s="13" t="s">
        <v>34</v>
      </c>
      <c r="C4" s="13" t="s">
        <v>35</v>
      </c>
      <c r="D4" s="13" t="s">
        <v>36</v>
      </c>
      <c r="E4" s="13"/>
      <c r="F4" s="13"/>
      <c r="G4" s="13"/>
      <c r="H4" s="13" t="s">
        <v>17</v>
      </c>
      <c r="I4" s="13" t="s">
        <v>19</v>
      </c>
      <c r="J4" s="13" t="s">
        <v>20</v>
      </c>
      <c r="K4" s="13" t="s">
        <v>21</v>
      </c>
      <c r="L4" s="13" t="s">
        <v>22</v>
      </c>
      <c r="M4" s="13" t="s">
        <v>23</v>
      </c>
      <c r="N4" s="13" t="s">
        <v>24</v>
      </c>
      <c r="O4" s="13" t="s">
        <v>25</v>
      </c>
      <c r="P4" s="13" t="s">
        <v>26</v>
      </c>
      <c r="Q4" s="13" t="s">
        <v>27</v>
      </c>
      <c r="R4" s="13" t="s">
        <v>28</v>
      </c>
      <c r="S4" s="13" t="s">
        <v>29</v>
      </c>
      <c r="T4" s="13"/>
      <c r="U4" s="13"/>
      <c r="V4" s="13"/>
      <c r="W4" s="13"/>
      <c r="X4" s="13" t="s">
        <v>17</v>
      </c>
      <c r="Y4" s="13" t="s">
        <v>19</v>
      </c>
      <c r="Z4" s="13" t="s">
        <v>20</v>
      </c>
      <c r="AA4" s="13" t="s">
        <v>21</v>
      </c>
      <c r="AB4" s="13" t="s">
        <v>22</v>
      </c>
      <c r="AC4" s="13" t="s">
        <v>23</v>
      </c>
      <c r="AD4" s="13" t="s">
        <v>24</v>
      </c>
      <c r="AE4" s="13" t="s">
        <v>25</v>
      </c>
      <c r="AF4" s="13" t="s">
        <v>26</v>
      </c>
      <c r="AG4" s="13" t="s">
        <v>27</v>
      </c>
      <c r="AH4" s="13" t="s">
        <v>28</v>
      </c>
      <c r="AI4" s="13" t="s">
        <v>29</v>
      </c>
      <c r="AJ4" s="13"/>
      <c r="AK4" s="13"/>
      <c r="AL4" s="13" t="s">
        <v>17</v>
      </c>
      <c r="AM4" s="13" t="s">
        <v>37</v>
      </c>
      <c r="AN4" s="13" t="s">
        <v>19</v>
      </c>
      <c r="AO4" s="13" t="s">
        <v>38</v>
      </c>
      <c r="AP4" s="13" t="s">
        <v>20</v>
      </c>
      <c r="AQ4" s="13" t="s">
        <v>37</v>
      </c>
      <c r="AR4" s="13" t="s">
        <v>21</v>
      </c>
      <c r="AS4" s="13" t="s">
        <v>37</v>
      </c>
      <c r="AT4" s="13" t="s">
        <v>22</v>
      </c>
      <c r="AU4" s="13" t="s">
        <v>37</v>
      </c>
      <c r="AV4" s="13" t="s">
        <v>23</v>
      </c>
      <c r="AW4" s="13" t="s">
        <v>37</v>
      </c>
      <c r="AX4" s="13" t="s">
        <v>24</v>
      </c>
      <c r="AY4" s="13" t="s">
        <v>37</v>
      </c>
      <c r="AZ4" s="13" t="s">
        <v>25</v>
      </c>
      <c r="BA4" s="13" t="s">
        <v>37</v>
      </c>
      <c r="BB4" s="13" t="s">
        <v>26</v>
      </c>
      <c r="BC4" s="13" t="s">
        <v>37</v>
      </c>
      <c r="BD4" s="13" t="s">
        <v>27</v>
      </c>
      <c r="BE4" s="13" t="s">
        <v>37</v>
      </c>
      <c r="BF4" s="13" t="s">
        <v>28</v>
      </c>
      <c r="BG4" s="13" t="s">
        <v>37</v>
      </c>
      <c r="BH4" s="13" t="s">
        <v>29</v>
      </c>
      <c r="BI4" s="13" t="s">
        <v>37</v>
      </c>
      <c r="BJ4" s="12"/>
      <c r="BK4" s="12"/>
      <c r="BL4" s="817"/>
      <c r="BM4" s="16"/>
    </row>
    <row r="5" spans="1:65" ht="25.5" customHeight="1">
      <c r="A5" s="939" t="s">
        <v>39</v>
      </c>
      <c r="B5" s="940" t="s">
        <v>40</v>
      </c>
      <c r="C5" s="940" t="s">
        <v>41</v>
      </c>
      <c r="D5" s="937" t="s">
        <v>42</v>
      </c>
      <c r="E5" s="17">
        <v>1</v>
      </c>
      <c r="F5" s="18" t="s">
        <v>43</v>
      </c>
      <c r="G5" s="461" t="s">
        <v>44</v>
      </c>
      <c r="H5" s="461"/>
      <c r="I5" s="462">
        <v>1</v>
      </c>
      <c r="J5" s="462">
        <v>1</v>
      </c>
      <c r="K5" s="462">
        <v>1</v>
      </c>
      <c r="L5" s="462">
        <v>1</v>
      </c>
      <c r="M5" s="462">
        <v>1</v>
      </c>
      <c r="N5" s="462">
        <v>2</v>
      </c>
      <c r="O5" s="462">
        <v>3</v>
      </c>
      <c r="P5" s="462">
        <v>1</v>
      </c>
      <c r="Q5" s="463">
        <v>1</v>
      </c>
      <c r="R5" s="463">
        <v>3</v>
      </c>
      <c r="S5" s="464">
        <v>0</v>
      </c>
      <c r="T5" s="462">
        <f t="shared" ref="T5:T126" si="0">SUM(H5:S5)</f>
        <v>15</v>
      </c>
      <c r="U5" s="465" t="s">
        <v>45</v>
      </c>
      <c r="V5" s="466" t="s">
        <v>46</v>
      </c>
      <c r="W5" s="461" t="s">
        <v>47</v>
      </c>
      <c r="X5" s="19">
        <f t="shared" ref="X5:X226" si="1">AL5</f>
        <v>0</v>
      </c>
      <c r="Y5" s="462">
        <f t="shared" ref="Y5:Y226" si="2">AN5</f>
        <v>1</v>
      </c>
      <c r="Z5" s="462">
        <f t="shared" ref="Z5:Z226" si="3">AP5</f>
        <v>1</v>
      </c>
      <c r="AA5" s="462">
        <f t="shared" ref="AA5:AA226" si="4">AR5</f>
        <v>1</v>
      </c>
      <c r="AB5" s="462">
        <f t="shared" ref="AB5:AB226" si="5">AT5</f>
        <v>1</v>
      </c>
      <c r="AC5" s="462">
        <f t="shared" ref="AC5:AC226" si="6">AV5</f>
        <v>1</v>
      </c>
      <c r="AD5" s="462">
        <f t="shared" ref="AD5:AD226" si="7">AX5</f>
        <v>2</v>
      </c>
      <c r="AE5" s="462">
        <f t="shared" ref="AE5:AE226" si="8">AZ5</f>
        <v>2</v>
      </c>
      <c r="AF5" s="462">
        <f t="shared" ref="AF5:AF226" si="9">BB5</f>
        <v>2</v>
      </c>
      <c r="AG5" s="462">
        <f t="shared" ref="AG5:AG226" si="10">BD5</f>
        <v>1</v>
      </c>
      <c r="AH5" s="462">
        <f t="shared" ref="AH5:AH226" si="11">BF5</f>
        <v>3</v>
      </c>
      <c r="AI5" s="462">
        <f t="shared" ref="AI5:AI226" si="12">BH5</f>
        <v>1</v>
      </c>
      <c r="AJ5" s="462">
        <f t="shared" ref="AJ5:AJ128" si="13">SUM(X5:AI5)</f>
        <v>16</v>
      </c>
      <c r="AK5" s="467">
        <f t="shared" ref="AK5:AK27" si="14">AJ5/T5</f>
        <v>1.0666666666666667</v>
      </c>
      <c r="AL5" s="20"/>
      <c r="AM5" s="21"/>
      <c r="AN5" s="22">
        <v>1</v>
      </c>
      <c r="AO5" s="23" t="s">
        <v>48</v>
      </c>
      <c r="AP5" s="22">
        <v>1</v>
      </c>
      <c r="AQ5" s="24" t="s">
        <v>49</v>
      </c>
      <c r="AR5" s="25">
        <v>1</v>
      </c>
      <c r="AS5" s="26" t="s">
        <v>50</v>
      </c>
      <c r="AT5" s="25">
        <v>1</v>
      </c>
      <c r="AU5" s="26" t="s">
        <v>51</v>
      </c>
      <c r="AV5" s="27">
        <v>1</v>
      </c>
      <c r="AW5" s="26" t="s">
        <v>52</v>
      </c>
      <c r="AX5" s="27">
        <v>2</v>
      </c>
      <c r="AY5" s="28" t="s">
        <v>53</v>
      </c>
      <c r="AZ5" s="29">
        <v>2</v>
      </c>
      <c r="BA5" s="30" t="s">
        <v>54</v>
      </c>
      <c r="BB5" s="31">
        <v>2</v>
      </c>
      <c r="BC5" s="32" t="s">
        <v>55</v>
      </c>
      <c r="BD5" s="33">
        <v>1</v>
      </c>
      <c r="BE5" s="34" t="s">
        <v>56</v>
      </c>
      <c r="BF5" s="33">
        <v>3</v>
      </c>
      <c r="BG5" s="35" t="s">
        <v>57</v>
      </c>
      <c r="BH5" s="36">
        <v>1</v>
      </c>
      <c r="BI5" s="37" t="s">
        <v>58</v>
      </c>
      <c r="BJ5" s="38"/>
      <c r="BK5" s="39" t="s">
        <v>59</v>
      </c>
      <c r="BM5" s="40"/>
    </row>
    <row r="6" spans="1:65" ht="25.5" customHeight="1">
      <c r="A6" s="1001"/>
      <c r="B6" s="1002"/>
      <c r="C6" s="1002"/>
      <c r="D6" s="1002"/>
      <c r="E6" s="41">
        <v>2</v>
      </c>
      <c r="F6" s="42" t="s">
        <v>60</v>
      </c>
      <c r="G6" s="42" t="s">
        <v>61</v>
      </c>
      <c r="H6" s="42"/>
      <c r="I6" s="42"/>
      <c r="J6" s="42"/>
      <c r="K6" s="42"/>
      <c r="L6" s="42"/>
      <c r="M6" s="42"/>
      <c r="N6" s="42"/>
      <c r="O6" s="42"/>
      <c r="P6" s="42"/>
      <c r="Q6" s="43"/>
      <c r="R6" s="43">
        <v>1</v>
      </c>
      <c r="S6" s="44"/>
      <c r="T6" s="41">
        <f t="shared" si="0"/>
        <v>1</v>
      </c>
      <c r="U6" s="45" t="s">
        <v>62</v>
      </c>
      <c r="V6" s="46" t="s">
        <v>63</v>
      </c>
      <c r="W6" s="42" t="s">
        <v>47</v>
      </c>
      <c r="X6" s="47">
        <f t="shared" si="1"/>
        <v>0</v>
      </c>
      <c r="Y6" s="41">
        <f t="shared" si="2"/>
        <v>0</v>
      </c>
      <c r="Z6" s="41">
        <f t="shared" si="3"/>
        <v>0</v>
      </c>
      <c r="AA6" s="41">
        <f t="shared" si="4"/>
        <v>0</v>
      </c>
      <c r="AB6" s="41">
        <f t="shared" si="5"/>
        <v>0</v>
      </c>
      <c r="AC6" s="41">
        <f t="shared" si="6"/>
        <v>0</v>
      </c>
      <c r="AD6" s="41">
        <f t="shared" si="7"/>
        <v>0</v>
      </c>
      <c r="AE6" s="41">
        <f t="shared" si="8"/>
        <v>0</v>
      </c>
      <c r="AF6" s="41">
        <f t="shared" si="9"/>
        <v>0</v>
      </c>
      <c r="AG6" s="41">
        <f t="shared" si="10"/>
        <v>0</v>
      </c>
      <c r="AH6" s="41">
        <f t="shared" si="11"/>
        <v>1</v>
      </c>
      <c r="AI6" s="41">
        <f t="shared" si="12"/>
        <v>0</v>
      </c>
      <c r="AJ6" s="41">
        <f t="shared" si="13"/>
        <v>1</v>
      </c>
      <c r="AK6" s="48">
        <f t="shared" si="14"/>
        <v>1</v>
      </c>
      <c r="AL6" s="20"/>
      <c r="AM6" s="21"/>
      <c r="AN6" s="49"/>
      <c r="AO6" s="23"/>
      <c r="AP6" s="42"/>
      <c r="AQ6" s="42"/>
      <c r="AR6" s="50"/>
      <c r="AS6" s="50"/>
      <c r="AT6" s="51"/>
      <c r="AU6" s="50"/>
      <c r="AV6" s="25"/>
      <c r="AW6" s="25"/>
      <c r="AX6" s="50"/>
      <c r="AY6" s="50"/>
      <c r="AZ6" s="50"/>
      <c r="BA6" s="50"/>
      <c r="BB6" s="52"/>
      <c r="BC6" s="35"/>
      <c r="BD6" s="53"/>
      <c r="BE6" s="54"/>
      <c r="BF6" s="52">
        <v>1</v>
      </c>
      <c r="BG6" s="42" t="s">
        <v>64</v>
      </c>
      <c r="BH6" s="52"/>
      <c r="BI6" s="54"/>
      <c r="BJ6" s="38"/>
      <c r="BK6" s="39" t="s">
        <v>59</v>
      </c>
      <c r="BM6" s="40"/>
    </row>
    <row r="7" spans="1:65" ht="25.5" customHeight="1">
      <c r="A7" s="1001"/>
      <c r="B7" s="1002"/>
      <c r="C7" s="1002"/>
      <c r="D7" s="1002"/>
      <c r="E7" s="41">
        <v>3</v>
      </c>
      <c r="F7" s="18" t="s">
        <v>65</v>
      </c>
      <c r="G7" s="42" t="s">
        <v>66</v>
      </c>
      <c r="H7" s="42"/>
      <c r="I7" s="42"/>
      <c r="J7" s="42"/>
      <c r="K7" s="42"/>
      <c r="L7" s="42"/>
      <c r="M7" s="41">
        <v>2</v>
      </c>
      <c r="N7" s="41">
        <v>2</v>
      </c>
      <c r="O7" s="42"/>
      <c r="P7" s="42"/>
      <c r="Q7" s="43">
        <v>1</v>
      </c>
      <c r="R7" s="43"/>
      <c r="S7" s="44"/>
      <c r="T7" s="41">
        <f t="shared" si="0"/>
        <v>5</v>
      </c>
      <c r="U7" s="45" t="s">
        <v>67</v>
      </c>
      <c r="V7" s="46" t="s">
        <v>68</v>
      </c>
      <c r="W7" s="42" t="s">
        <v>69</v>
      </c>
      <c r="X7" s="47">
        <f t="shared" si="1"/>
        <v>0</v>
      </c>
      <c r="Y7" s="41">
        <f t="shared" si="2"/>
        <v>0</v>
      </c>
      <c r="Z7" s="41">
        <f t="shared" si="3"/>
        <v>0</v>
      </c>
      <c r="AA7" s="41">
        <f t="shared" si="4"/>
        <v>0</v>
      </c>
      <c r="AB7" s="41">
        <f t="shared" si="5"/>
        <v>0</v>
      </c>
      <c r="AC7" s="41">
        <f t="shared" si="6"/>
        <v>2</v>
      </c>
      <c r="AD7" s="41">
        <f t="shared" si="7"/>
        <v>2</v>
      </c>
      <c r="AE7" s="41">
        <f t="shared" si="8"/>
        <v>0</v>
      </c>
      <c r="AF7" s="41">
        <f t="shared" si="9"/>
        <v>0</v>
      </c>
      <c r="AG7" s="41">
        <f t="shared" si="10"/>
        <v>1</v>
      </c>
      <c r="AH7" s="41">
        <f t="shared" si="11"/>
        <v>0</v>
      </c>
      <c r="AI7" s="41">
        <f t="shared" si="12"/>
        <v>0</v>
      </c>
      <c r="AJ7" s="41">
        <f t="shared" si="13"/>
        <v>5</v>
      </c>
      <c r="AK7" s="48">
        <f t="shared" si="14"/>
        <v>1</v>
      </c>
      <c r="AL7" s="20"/>
      <c r="AM7" s="21"/>
      <c r="AN7" s="49"/>
      <c r="AO7" s="23"/>
      <c r="AP7" s="42"/>
      <c r="AQ7" s="42"/>
      <c r="AR7" s="50"/>
      <c r="AS7" s="50"/>
      <c r="AT7" s="51"/>
      <c r="AU7" s="50"/>
      <c r="AV7" s="25">
        <v>2</v>
      </c>
      <c r="AW7" s="28" t="s">
        <v>70</v>
      </c>
      <c r="AX7" s="25">
        <v>2</v>
      </c>
      <c r="AY7" s="28" t="s">
        <v>71</v>
      </c>
      <c r="AZ7" s="50"/>
      <c r="BA7" s="50"/>
      <c r="BB7" s="52"/>
      <c r="BC7" s="35"/>
      <c r="BD7" s="52">
        <v>1</v>
      </c>
      <c r="BE7" s="54" t="s">
        <v>72</v>
      </c>
      <c r="BF7" s="54"/>
      <c r="BG7" s="54"/>
      <c r="BH7" s="52"/>
      <c r="BI7" s="54"/>
      <c r="BJ7" s="38"/>
      <c r="BK7" s="39" t="s">
        <v>59</v>
      </c>
      <c r="BM7" s="40"/>
    </row>
    <row r="8" spans="1:65" ht="25.5" customHeight="1">
      <c r="A8" s="1001"/>
      <c r="B8" s="1002"/>
      <c r="C8" s="1002"/>
      <c r="D8" s="1002"/>
      <c r="E8" s="41">
        <v>4</v>
      </c>
      <c r="F8" s="18" t="s">
        <v>73</v>
      </c>
      <c r="G8" s="42" t="s">
        <v>74</v>
      </c>
      <c r="H8" s="42"/>
      <c r="I8" s="42"/>
      <c r="J8" s="42"/>
      <c r="K8" s="41">
        <v>1</v>
      </c>
      <c r="L8" s="42"/>
      <c r="M8" s="41"/>
      <c r="N8" s="42"/>
      <c r="O8" s="41">
        <v>1</v>
      </c>
      <c r="P8" s="42"/>
      <c r="Q8" s="43"/>
      <c r="R8" s="43"/>
      <c r="S8" s="44">
        <v>1</v>
      </c>
      <c r="T8" s="41">
        <f t="shared" si="0"/>
        <v>3</v>
      </c>
      <c r="U8" s="45" t="s">
        <v>75</v>
      </c>
      <c r="V8" s="46" t="s">
        <v>76</v>
      </c>
      <c r="W8" s="42" t="s">
        <v>47</v>
      </c>
      <c r="X8" s="47">
        <f t="shared" si="1"/>
        <v>0</v>
      </c>
      <c r="Y8" s="41">
        <f t="shared" si="2"/>
        <v>0</v>
      </c>
      <c r="Z8" s="41">
        <f t="shared" si="3"/>
        <v>0</v>
      </c>
      <c r="AA8" s="41">
        <f t="shared" si="4"/>
        <v>1</v>
      </c>
      <c r="AB8" s="41">
        <f t="shared" si="5"/>
        <v>0</v>
      </c>
      <c r="AC8" s="41">
        <f t="shared" si="6"/>
        <v>0</v>
      </c>
      <c r="AD8" s="41">
        <f t="shared" si="7"/>
        <v>0</v>
      </c>
      <c r="AE8" s="41">
        <f t="shared" si="8"/>
        <v>1</v>
      </c>
      <c r="AF8" s="41">
        <f t="shared" si="9"/>
        <v>0</v>
      </c>
      <c r="AG8" s="41">
        <f t="shared" si="10"/>
        <v>0</v>
      </c>
      <c r="AH8" s="41">
        <f t="shared" si="11"/>
        <v>0</v>
      </c>
      <c r="AI8" s="41">
        <f t="shared" si="12"/>
        <v>1</v>
      </c>
      <c r="AJ8" s="41">
        <f t="shared" si="13"/>
        <v>3</v>
      </c>
      <c r="AK8" s="48">
        <f t="shared" si="14"/>
        <v>1</v>
      </c>
      <c r="AL8" s="20"/>
      <c r="AM8" s="21"/>
      <c r="AN8" s="49"/>
      <c r="AO8" s="23"/>
      <c r="AP8" s="42"/>
      <c r="AQ8" s="42"/>
      <c r="AR8" s="55">
        <v>1</v>
      </c>
      <c r="AS8" s="56" t="s">
        <v>77</v>
      </c>
      <c r="AT8" s="51"/>
      <c r="AU8" s="50"/>
      <c r="AV8" s="25"/>
      <c r="AW8" s="25"/>
      <c r="AX8" s="50"/>
      <c r="AY8" s="50"/>
      <c r="AZ8" s="51">
        <v>1</v>
      </c>
      <c r="BA8" s="30" t="s">
        <v>78</v>
      </c>
      <c r="BB8" s="52"/>
      <c r="BC8" s="35"/>
      <c r="BD8" s="53"/>
      <c r="BE8" s="54"/>
      <c r="BF8" s="53"/>
      <c r="BG8" s="54"/>
      <c r="BH8" s="57">
        <v>1</v>
      </c>
      <c r="BI8" s="58" t="s">
        <v>79</v>
      </c>
      <c r="BJ8" s="38"/>
      <c r="BK8" s="39" t="s">
        <v>59</v>
      </c>
    </row>
    <row r="9" spans="1:65" ht="25.5" customHeight="1">
      <c r="A9" s="1001"/>
      <c r="B9" s="1002"/>
      <c r="C9" s="1002"/>
      <c r="D9" s="1003"/>
      <c r="E9" s="41">
        <v>5</v>
      </c>
      <c r="F9" s="59" t="s">
        <v>80</v>
      </c>
      <c r="G9" s="42" t="s">
        <v>81</v>
      </c>
      <c r="H9" s="42"/>
      <c r="I9" s="42"/>
      <c r="J9" s="42"/>
      <c r="K9" s="42"/>
      <c r="L9" s="42"/>
      <c r="M9" s="42"/>
      <c r="N9" s="42"/>
      <c r="O9" s="42"/>
      <c r="P9" s="42"/>
      <c r="Q9" s="43"/>
      <c r="R9" s="43"/>
      <c r="S9" s="44">
        <v>1</v>
      </c>
      <c r="T9" s="41">
        <f t="shared" si="0"/>
        <v>1</v>
      </c>
      <c r="U9" s="45" t="s">
        <v>75</v>
      </c>
      <c r="V9" s="46" t="s">
        <v>76</v>
      </c>
      <c r="W9" s="42" t="s">
        <v>47</v>
      </c>
      <c r="X9" s="47">
        <f t="shared" si="1"/>
        <v>0</v>
      </c>
      <c r="Y9" s="41">
        <f t="shared" si="2"/>
        <v>0</v>
      </c>
      <c r="Z9" s="41">
        <f t="shared" si="3"/>
        <v>0</v>
      </c>
      <c r="AA9" s="41">
        <f t="shared" si="4"/>
        <v>0</v>
      </c>
      <c r="AB9" s="41">
        <f t="shared" si="5"/>
        <v>0</v>
      </c>
      <c r="AC9" s="41">
        <f t="shared" si="6"/>
        <v>0</v>
      </c>
      <c r="AD9" s="41">
        <f t="shared" si="7"/>
        <v>0</v>
      </c>
      <c r="AE9" s="41">
        <f t="shared" si="8"/>
        <v>0</v>
      </c>
      <c r="AF9" s="41">
        <f t="shared" si="9"/>
        <v>0</v>
      </c>
      <c r="AG9" s="41">
        <f t="shared" si="10"/>
        <v>0</v>
      </c>
      <c r="AH9" s="41">
        <f t="shared" si="11"/>
        <v>0</v>
      </c>
      <c r="AI9" s="41">
        <f t="shared" si="12"/>
        <v>1</v>
      </c>
      <c r="AJ9" s="41">
        <f t="shared" si="13"/>
        <v>1</v>
      </c>
      <c r="AK9" s="48">
        <f t="shared" si="14"/>
        <v>1</v>
      </c>
      <c r="AL9" s="20"/>
      <c r="AM9" s="21"/>
      <c r="AN9" s="49"/>
      <c r="AO9" s="23"/>
      <c r="AP9" s="42"/>
      <c r="AQ9" s="42"/>
      <c r="AR9" s="50"/>
      <c r="AS9" s="50"/>
      <c r="AT9" s="51"/>
      <c r="AU9" s="50"/>
      <c r="AV9" s="25"/>
      <c r="AW9" s="25"/>
      <c r="AX9" s="50"/>
      <c r="AY9" s="50"/>
      <c r="AZ9" s="50"/>
      <c r="BA9" s="50"/>
      <c r="BB9" s="52"/>
      <c r="BC9" s="35"/>
      <c r="BD9" s="53"/>
      <c r="BE9" s="54"/>
      <c r="BF9" s="53"/>
      <c r="BG9" s="54"/>
      <c r="BH9" s="57">
        <v>1</v>
      </c>
      <c r="BI9" s="60" t="s">
        <v>82</v>
      </c>
      <c r="BJ9" s="38"/>
      <c r="BK9" s="39" t="s">
        <v>59</v>
      </c>
    </row>
    <row r="10" spans="1:65" ht="25.5" customHeight="1">
      <c r="A10" s="1001"/>
      <c r="B10" s="1002"/>
      <c r="C10" s="1002"/>
      <c r="D10" s="938" t="s">
        <v>83</v>
      </c>
      <c r="E10" s="61">
        <v>6</v>
      </c>
      <c r="F10" s="42" t="s">
        <v>84</v>
      </c>
      <c r="G10" s="42" t="s">
        <v>85</v>
      </c>
      <c r="H10" s="42"/>
      <c r="I10" s="42"/>
      <c r="J10" s="42"/>
      <c r="K10" s="42"/>
      <c r="L10" s="42"/>
      <c r="M10" s="41">
        <v>7</v>
      </c>
      <c r="N10" s="41">
        <v>1</v>
      </c>
      <c r="O10" s="42"/>
      <c r="P10" s="42"/>
      <c r="Q10" s="43"/>
      <c r="R10" s="43"/>
      <c r="S10" s="44"/>
      <c r="T10" s="41">
        <f t="shared" si="0"/>
        <v>8</v>
      </c>
      <c r="U10" s="45" t="s">
        <v>67</v>
      </c>
      <c r="V10" s="46" t="s">
        <v>68</v>
      </c>
      <c r="W10" s="42" t="s">
        <v>86</v>
      </c>
      <c r="X10" s="47">
        <f t="shared" si="1"/>
        <v>0</v>
      </c>
      <c r="Y10" s="41">
        <f t="shared" si="2"/>
        <v>0</v>
      </c>
      <c r="Z10" s="41">
        <f t="shared" si="3"/>
        <v>0</v>
      </c>
      <c r="AA10" s="41">
        <f t="shared" si="4"/>
        <v>0</v>
      </c>
      <c r="AB10" s="41">
        <f t="shared" si="5"/>
        <v>0</v>
      </c>
      <c r="AC10" s="41">
        <f t="shared" si="6"/>
        <v>3</v>
      </c>
      <c r="AD10" s="41">
        <f t="shared" si="7"/>
        <v>5</v>
      </c>
      <c r="AE10" s="41">
        <f t="shared" si="8"/>
        <v>0</v>
      </c>
      <c r="AF10" s="41">
        <f t="shared" si="9"/>
        <v>0</v>
      </c>
      <c r="AG10" s="41">
        <f t="shared" si="10"/>
        <v>0</v>
      </c>
      <c r="AH10" s="41">
        <f t="shared" si="11"/>
        <v>0</v>
      </c>
      <c r="AI10" s="41">
        <f t="shared" si="12"/>
        <v>0</v>
      </c>
      <c r="AJ10" s="41">
        <f t="shared" si="13"/>
        <v>8</v>
      </c>
      <c r="AK10" s="48">
        <f t="shared" si="14"/>
        <v>1</v>
      </c>
      <c r="AL10" s="20"/>
      <c r="AM10" s="21"/>
      <c r="AN10" s="49"/>
      <c r="AO10" s="23"/>
      <c r="AP10" s="42"/>
      <c r="AQ10" s="42"/>
      <c r="AR10" s="50"/>
      <c r="AS10" s="50"/>
      <c r="AT10" s="51"/>
      <c r="AU10" s="50"/>
      <c r="AV10" s="25">
        <v>3</v>
      </c>
      <c r="AW10" s="25" t="s">
        <v>87</v>
      </c>
      <c r="AX10" s="62">
        <v>5</v>
      </c>
      <c r="AY10" s="50" t="s">
        <v>88</v>
      </c>
      <c r="AZ10" s="50"/>
      <c r="BA10" s="50"/>
      <c r="BB10" s="52"/>
      <c r="BC10" s="35"/>
      <c r="BD10" s="53"/>
      <c r="BE10" s="54"/>
      <c r="BF10" s="54"/>
      <c r="BG10" s="54"/>
      <c r="BH10" s="52"/>
      <c r="BI10" s="54"/>
      <c r="BJ10" s="38"/>
      <c r="BK10" s="63" t="s">
        <v>89</v>
      </c>
    </row>
    <row r="11" spans="1:65" ht="25.5" customHeight="1">
      <c r="A11" s="1001"/>
      <c r="B11" s="1002"/>
      <c r="C11" s="1002"/>
      <c r="D11" s="1002"/>
      <c r="E11" s="41">
        <v>7</v>
      </c>
      <c r="F11" s="42" t="s">
        <v>90</v>
      </c>
      <c r="G11" s="42" t="s">
        <v>91</v>
      </c>
      <c r="H11" s="42"/>
      <c r="I11" s="42"/>
      <c r="J11" s="42"/>
      <c r="K11" s="42"/>
      <c r="L11" s="42"/>
      <c r="M11" s="42"/>
      <c r="N11" s="42"/>
      <c r="O11" s="42"/>
      <c r="P11" s="42"/>
      <c r="Q11" s="43"/>
      <c r="R11" s="43"/>
      <c r="S11" s="44">
        <v>1</v>
      </c>
      <c r="T11" s="41">
        <f t="shared" si="0"/>
        <v>1</v>
      </c>
      <c r="U11" s="45" t="s">
        <v>92</v>
      </c>
      <c r="V11" s="46" t="s">
        <v>93</v>
      </c>
      <c r="W11" s="42" t="s">
        <v>47</v>
      </c>
      <c r="X11" s="47">
        <f t="shared" si="1"/>
        <v>1</v>
      </c>
      <c r="Y11" s="41">
        <f t="shared" si="2"/>
        <v>0</v>
      </c>
      <c r="Z11" s="41">
        <f t="shared" si="3"/>
        <v>0</v>
      </c>
      <c r="AA11" s="41">
        <f t="shared" si="4"/>
        <v>0</v>
      </c>
      <c r="AB11" s="41">
        <f t="shared" si="5"/>
        <v>0</v>
      </c>
      <c r="AC11" s="41">
        <f t="shared" si="6"/>
        <v>0</v>
      </c>
      <c r="AD11" s="41">
        <f t="shared" si="7"/>
        <v>0</v>
      </c>
      <c r="AE11" s="41">
        <f t="shared" si="8"/>
        <v>0</v>
      </c>
      <c r="AF11" s="41">
        <f t="shared" si="9"/>
        <v>0</v>
      </c>
      <c r="AG11" s="41">
        <f t="shared" si="10"/>
        <v>0</v>
      </c>
      <c r="AH11" s="41">
        <f t="shared" si="11"/>
        <v>0</v>
      </c>
      <c r="AI11" s="41">
        <f t="shared" si="12"/>
        <v>1</v>
      </c>
      <c r="AJ11" s="41">
        <f t="shared" si="13"/>
        <v>2</v>
      </c>
      <c r="AK11" s="48">
        <f t="shared" si="14"/>
        <v>2</v>
      </c>
      <c r="AL11" s="20">
        <v>1</v>
      </c>
      <c r="AM11" s="21" t="s">
        <v>94</v>
      </c>
      <c r="AN11" s="49"/>
      <c r="AO11" s="23"/>
      <c r="AP11" s="42"/>
      <c r="AQ11" s="42"/>
      <c r="AR11" s="54"/>
      <c r="AS11" s="54"/>
      <c r="AT11" s="60"/>
      <c r="AU11" s="54"/>
      <c r="AV11" s="52"/>
      <c r="AW11" s="52"/>
      <c r="AX11" s="54"/>
      <c r="AY11" s="54"/>
      <c r="AZ11" s="54"/>
      <c r="BA11" s="54"/>
      <c r="BB11" s="52"/>
      <c r="BC11" s="35"/>
      <c r="BD11" s="53"/>
      <c r="BE11" s="54"/>
      <c r="BF11" s="54"/>
      <c r="BG11" s="54"/>
      <c r="BH11" s="52">
        <v>1</v>
      </c>
      <c r="BI11" s="42" t="s">
        <v>95</v>
      </c>
      <c r="BJ11" s="38"/>
      <c r="BK11" s="63" t="s">
        <v>96</v>
      </c>
      <c r="BM11" s="40"/>
    </row>
    <row r="12" spans="1:65" ht="25.5" customHeight="1">
      <c r="A12" s="1001"/>
      <c r="B12" s="1002"/>
      <c r="C12" s="1002"/>
      <c r="D12" s="1003"/>
      <c r="E12" s="41">
        <v>8</v>
      </c>
      <c r="F12" s="18" t="s">
        <v>97</v>
      </c>
      <c r="G12" s="42" t="s">
        <v>98</v>
      </c>
      <c r="H12" s="64"/>
      <c r="I12" s="42"/>
      <c r="J12" s="42"/>
      <c r="K12" s="42"/>
      <c r="L12" s="41"/>
      <c r="M12" s="42"/>
      <c r="N12" s="41">
        <v>2</v>
      </c>
      <c r="O12" s="42"/>
      <c r="P12" s="42"/>
      <c r="Q12" s="43"/>
      <c r="R12" s="43"/>
      <c r="S12" s="44"/>
      <c r="T12" s="41">
        <f t="shared" si="0"/>
        <v>2</v>
      </c>
      <c r="U12" s="45" t="s">
        <v>99</v>
      </c>
      <c r="V12" s="46" t="s">
        <v>63</v>
      </c>
      <c r="W12" s="42" t="s">
        <v>47</v>
      </c>
      <c r="X12" s="47">
        <f t="shared" si="1"/>
        <v>3</v>
      </c>
      <c r="Y12" s="41">
        <f t="shared" si="2"/>
        <v>0</v>
      </c>
      <c r="Z12" s="41">
        <f t="shared" si="3"/>
        <v>0</v>
      </c>
      <c r="AA12" s="41">
        <f t="shared" si="4"/>
        <v>0</v>
      </c>
      <c r="AB12" s="41">
        <f t="shared" si="5"/>
        <v>0</v>
      </c>
      <c r="AC12" s="41">
        <f t="shared" si="6"/>
        <v>0</v>
      </c>
      <c r="AD12" s="41">
        <f t="shared" si="7"/>
        <v>1</v>
      </c>
      <c r="AE12" s="41">
        <f t="shared" si="8"/>
        <v>0</v>
      </c>
      <c r="AF12" s="41">
        <f t="shared" si="9"/>
        <v>0</v>
      </c>
      <c r="AG12" s="41">
        <f t="shared" si="10"/>
        <v>0</v>
      </c>
      <c r="AH12" s="41">
        <f t="shared" si="11"/>
        <v>0</v>
      </c>
      <c r="AI12" s="41">
        <f t="shared" si="12"/>
        <v>0</v>
      </c>
      <c r="AJ12" s="41">
        <f t="shared" si="13"/>
        <v>4</v>
      </c>
      <c r="AK12" s="48">
        <f t="shared" si="14"/>
        <v>2</v>
      </c>
      <c r="AL12" s="20">
        <v>3</v>
      </c>
      <c r="AM12" s="21" t="s">
        <v>100</v>
      </c>
      <c r="AN12" s="49"/>
      <c r="AO12" s="23" t="s">
        <v>101</v>
      </c>
      <c r="AP12" s="42"/>
      <c r="AQ12" s="42"/>
      <c r="AR12" s="54"/>
      <c r="AS12" s="54"/>
      <c r="AT12" s="60"/>
      <c r="AU12" s="54"/>
      <c r="AV12" s="52"/>
      <c r="AW12" s="52"/>
      <c r="AX12" s="60">
        <v>1</v>
      </c>
      <c r="AY12" s="65" t="s">
        <v>102</v>
      </c>
      <c r="AZ12" s="54"/>
      <c r="BA12" s="54"/>
      <c r="BB12" s="52"/>
      <c r="BC12" s="35" t="s">
        <v>0</v>
      </c>
      <c r="BD12" s="53"/>
      <c r="BE12" s="54"/>
      <c r="BF12" s="54"/>
      <c r="BG12" s="54"/>
      <c r="BH12" s="52"/>
      <c r="BI12" s="54"/>
      <c r="BJ12" s="38"/>
      <c r="BK12" s="39" t="s">
        <v>103</v>
      </c>
      <c r="BM12" s="40"/>
    </row>
    <row r="13" spans="1:65" ht="25.5" customHeight="1">
      <c r="A13" s="1001"/>
      <c r="B13" s="1002"/>
      <c r="C13" s="1002"/>
      <c r="D13" s="942" t="s">
        <v>104</v>
      </c>
      <c r="E13" s="61">
        <v>9</v>
      </c>
      <c r="F13" s="42" t="s">
        <v>105</v>
      </c>
      <c r="G13" s="42" t="s">
        <v>106</v>
      </c>
      <c r="H13" s="42"/>
      <c r="I13" s="42"/>
      <c r="J13" s="42"/>
      <c r="K13" s="42"/>
      <c r="L13" s="42"/>
      <c r="M13" s="42"/>
      <c r="N13" s="42"/>
      <c r="O13" s="42"/>
      <c r="P13" s="42"/>
      <c r="Q13" s="43"/>
      <c r="R13" s="43">
        <v>1</v>
      </c>
      <c r="S13" s="44"/>
      <c r="T13" s="41">
        <f t="shared" si="0"/>
        <v>1</v>
      </c>
      <c r="U13" s="45" t="s">
        <v>67</v>
      </c>
      <c r="V13" s="46" t="s">
        <v>68</v>
      </c>
      <c r="W13" s="42" t="s">
        <v>86</v>
      </c>
      <c r="X13" s="47">
        <f t="shared" si="1"/>
        <v>0</v>
      </c>
      <c r="Y13" s="41">
        <f t="shared" si="2"/>
        <v>0</v>
      </c>
      <c r="Z13" s="41">
        <f t="shared" si="3"/>
        <v>0</v>
      </c>
      <c r="AA13" s="41">
        <f t="shared" si="4"/>
        <v>0</v>
      </c>
      <c r="AB13" s="41">
        <f t="shared" si="5"/>
        <v>0</v>
      </c>
      <c r="AC13" s="41">
        <f t="shared" si="6"/>
        <v>0</v>
      </c>
      <c r="AD13" s="41">
        <f t="shared" si="7"/>
        <v>0</v>
      </c>
      <c r="AE13" s="41">
        <f t="shared" si="8"/>
        <v>0</v>
      </c>
      <c r="AF13" s="41">
        <f t="shared" si="9"/>
        <v>0</v>
      </c>
      <c r="AG13" s="41">
        <f t="shared" si="10"/>
        <v>0</v>
      </c>
      <c r="AH13" s="41">
        <f t="shared" si="11"/>
        <v>1</v>
      </c>
      <c r="AI13" s="41">
        <f t="shared" si="12"/>
        <v>0</v>
      </c>
      <c r="AJ13" s="41">
        <f t="shared" si="13"/>
        <v>1</v>
      </c>
      <c r="AK13" s="48">
        <f t="shared" si="14"/>
        <v>1</v>
      </c>
      <c r="AL13" s="20"/>
      <c r="AM13" s="21"/>
      <c r="AN13" s="49"/>
      <c r="AO13" s="23"/>
      <c r="AP13" s="42"/>
      <c r="AQ13" s="42"/>
      <c r="AR13" s="54"/>
      <c r="AS13" s="54"/>
      <c r="AT13" s="60"/>
      <c r="AU13" s="54"/>
      <c r="AV13" s="52"/>
      <c r="AW13" s="52"/>
      <c r="AX13" s="54"/>
      <c r="AY13" s="54"/>
      <c r="AZ13" s="54"/>
      <c r="BA13" s="54"/>
      <c r="BB13" s="52"/>
      <c r="BC13" s="35"/>
      <c r="BD13" s="53"/>
      <c r="BE13" s="54"/>
      <c r="BF13" s="52">
        <v>1</v>
      </c>
      <c r="BG13" s="66" t="s">
        <v>107</v>
      </c>
      <c r="BH13" s="52"/>
      <c r="BI13" s="54"/>
      <c r="BJ13" s="38"/>
      <c r="BK13" s="39" t="s">
        <v>103</v>
      </c>
      <c r="BM13" s="40"/>
    </row>
    <row r="14" spans="1:65" ht="25.5" customHeight="1">
      <c r="A14" s="1001"/>
      <c r="B14" s="1002"/>
      <c r="C14" s="1002"/>
      <c r="D14" s="1004"/>
      <c r="E14" s="61">
        <v>10</v>
      </c>
      <c r="F14" s="18" t="s">
        <v>108</v>
      </c>
      <c r="G14" s="42" t="s">
        <v>109</v>
      </c>
      <c r="H14" s="42"/>
      <c r="I14" s="42"/>
      <c r="J14" s="42"/>
      <c r="K14" s="42"/>
      <c r="L14" s="42"/>
      <c r="M14" s="42"/>
      <c r="N14" s="42"/>
      <c r="O14" s="42"/>
      <c r="P14" s="42"/>
      <c r="Q14" s="43"/>
      <c r="R14" s="43">
        <v>1</v>
      </c>
      <c r="S14" s="44"/>
      <c r="T14" s="41">
        <f t="shared" si="0"/>
        <v>1</v>
      </c>
      <c r="U14" s="45" t="s">
        <v>62</v>
      </c>
      <c r="V14" s="46" t="s">
        <v>63</v>
      </c>
      <c r="W14" s="42" t="s">
        <v>47</v>
      </c>
      <c r="X14" s="47">
        <f t="shared" si="1"/>
        <v>0</v>
      </c>
      <c r="Y14" s="41">
        <f t="shared" si="2"/>
        <v>0</v>
      </c>
      <c r="Z14" s="41">
        <f t="shared" si="3"/>
        <v>0</v>
      </c>
      <c r="AA14" s="41">
        <f t="shared" si="4"/>
        <v>0</v>
      </c>
      <c r="AB14" s="41">
        <f t="shared" si="5"/>
        <v>0</v>
      </c>
      <c r="AC14" s="41">
        <f t="shared" si="6"/>
        <v>0</v>
      </c>
      <c r="AD14" s="41">
        <f t="shared" si="7"/>
        <v>0</v>
      </c>
      <c r="AE14" s="41">
        <f t="shared" si="8"/>
        <v>0</v>
      </c>
      <c r="AF14" s="41">
        <f t="shared" si="9"/>
        <v>0</v>
      </c>
      <c r="AG14" s="41">
        <f t="shared" si="10"/>
        <v>0</v>
      </c>
      <c r="AH14" s="41">
        <f t="shared" si="11"/>
        <v>1</v>
      </c>
      <c r="AI14" s="41">
        <f t="shared" si="12"/>
        <v>0</v>
      </c>
      <c r="AJ14" s="41">
        <f t="shared" si="13"/>
        <v>1</v>
      </c>
      <c r="AK14" s="48">
        <f t="shared" si="14"/>
        <v>1</v>
      </c>
      <c r="AL14" s="20"/>
      <c r="AM14" s="21"/>
      <c r="AN14" s="49"/>
      <c r="AO14" s="23"/>
      <c r="AP14" s="42"/>
      <c r="AQ14" s="42"/>
      <c r="AR14" s="50"/>
      <c r="AS14" s="50"/>
      <c r="AT14" s="60"/>
      <c r="AU14" s="50"/>
      <c r="AV14" s="25"/>
      <c r="AW14" s="25"/>
      <c r="AX14" s="50"/>
      <c r="AY14" s="50"/>
      <c r="AZ14" s="50"/>
      <c r="BA14" s="50"/>
      <c r="BB14" s="52"/>
      <c r="BC14" s="35"/>
      <c r="BD14" s="53"/>
      <c r="BE14" s="54"/>
      <c r="BF14" s="52">
        <v>1</v>
      </c>
      <c r="BG14" s="66" t="s">
        <v>110</v>
      </c>
      <c r="BH14" s="52"/>
      <c r="BI14" s="54"/>
      <c r="BJ14" s="38"/>
      <c r="BK14" s="39" t="s">
        <v>103</v>
      </c>
      <c r="BM14" s="40"/>
    </row>
    <row r="15" spans="1:65" ht="25.5" customHeight="1">
      <c r="A15" s="1001"/>
      <c r="B15" s="1002"/>
      <c r="C15" s="1002"/>
      <c r="D15" s="1004"/>
      <c r="E15" s="61">
        <v>11</v>
      </c>
      <c r="F15" s="18" t="s">
        <v>111</v>
      </c>
      <c r="G15" s="42" t="s">
        <v>112</v>
      </c>
      <c r="H15" s="42"/>
      <c r="I15" s="42"/>
      <c r="J15" s="42"/>
      <c r="K15" s="42"/>
      <c r="L15" s="42"/>
      <c r="M15" s="42"/>
      <c r="N15" s="41"/>
      <c r="O15" s="42"/>
      <c r="P15" s="42"/>
      <c r="Q15" s="43"/>
      <c r="R15" s="43">
        <v>1</v>
      </c>
      <c r="S15" s="44"/>
      <c r="T15" s="41">
        <f t="shared" si="0"/>
        <v>1</v>
      </c>
      <c r="U15" s="45" t="s">
        <v>75</v>
      </c>
      <c r="V15" s="46" t="s">
        <v>76</v>
      </c>
      <c r="W15" s="42" t="s">
        <v>47</v>
      </c>
      <c r="X15" s="47">
        <f t="shared" si="1"/>
        <v>0</v>
      </c>
      <c r="Y15" s="41">
        <f t="shared" si="2"/>
        <v>0</v>
      </c>
      <c r="Z15" s="41">
        <f t="shared" si="3"/>
        <v>0</v>
      </c>
      <c r="AA15" s="41">
        <f t="shared" si="4"/>
        <v>0</v>
      </c>
      <c r="AB15" s="41">
        <f t="shared" si="5"/>
        <v>0</v>
      </c>
      <c r="AC15" s="41">
        <f t="shared" si="6"/>
        <v>0</v>
      </c>
      <c r="AD15" s="41">
        <f t="shared" si="7"/>
        <v>0</v>
      </c>
      <c r="AE15" s="41">
        <f t="shared" si="8"/>
        <v>0</v>
      </c>
      <c r="AF15" s="41">
        <f t="shared" si="9"/>
        <v>1</v>
      </c>
      <c r="AG15" s="41">
        <f t="shared" si="10"/>
        <v>0</v>
      </c>
      <c r="AH15" s="41">
        <f t="shared" si="11"/>
        <v>1</v>
      </c>
      <c r="AI15" s="41">
        <f t="shared" si="12"/>
        <v>0</v>
      </c>
      <c r="AJ15" s="41">
        <f t="shared" si="13"/>
        <v>2</v>
      </c>
      <c r="AK15" s="48">
        <f t="shared" si="14"/>
        <v>2</v>
      </c>
      <c r="AL15" s="20"/>
      <c r="AM15" s="21"/>
      <c r="AN15" s="49"/>
      <c r="AO15" s="23"/>
      <c r="AP15" s="42"/>
      <c r="AQ15" s="42"/>
      <c r="AR15" s="50"/>
      <c r="AS15" s="50"/>
      <c r="AT15" s="60"/>
      <c r="AU15" s="50"/>
      <c r="AV15" s="25"/>
      <c r="AW15" s="25"/>
      <c r="AX15" s="50"/>
      <c r="AY15" s="50"/>
      <c r="AZ15" s="50"/>
      <c r="BA15" s="50"/>
      <c r="BB15" s="67">
        <v>1</v>
      </c>
      <c r="BC15" s="32" t="s">
        <v>113</v>
      </c>
      <c r="BD15" s="53"/>
      <c r="BE15" s="54"/>
      <c r="BF15" s="68">
        <v>1</v>
      </c>
      <c r="BG15" s="69" t="s">
        <v>114</v>
      </c>
      <c r="BH15" s="52"/>
      <c r="BI15" s="54"/>
      <c r="BJ15" s="38"/>
      <c r="BK15" s="39" t="s">
        <v>103</v>
      </c>
      <c r="BM15" s="40"/>
    </row>
    <row r="16" spans="1:65" ht="25.5" customHeight="1">
      <c r="A16" s="1001"/>
      <c r="B16" s="1002"/>
      <c r="C16" s="1003"/>
      <c r="D16" s="1005"/>
      <c r="E16" s="61">
        <v>12</v>
      </c>
      <c r="F16" s="18" t="s">
        <v>115</v>
      </c>
      <c r="G16" s="42" t="s">
        <v>116</v>
      </c>
      <c r="H16" s="42"/>
      <c r="I16" s="42"/>
      <c r="J16" s="41">
        <v>2</v>
      </c>
      <c r="K16" s="42"/>
      <c r="L16" s="42"/>
      <c r="M16" s="42"/>
      <c r="N16" s="41">
        <v>1</v>
      </c>
      <c r="O16" s="42"/>
      <c r="P16" s="42"/>
      <c r="Q16" s="43"/>
      <c r="R16" s="43"/>
      <c r="S16" s="44">
        <v>1</v>
      </c>
      <c r="T16" s="41">
        <f t="shared" si="0"/>
        <v>4</v>
      </c>
      <c r="U16" s="465" t="s">
        <v>45</v>
      </c>
      <c r="V16" s="46" t="s">
        <v>46</v>
      </c>
      <c r="W16" s="42" t="s">
        <v>47</v>
      </c>
      <c r="X16" s="47">
        <f t="shared" si="1"/>
        <v>0</v>
      </c>
      <c r="Y16" s="41">
        <f t="shared" si="2"/>
        <v>0</v>
      </c>
      <c r="Z16" s="41">
        <f t="shared" si="3"/>
        <v>3</v>
      </c>
      <c r="AA16" s="41">
        <f t="shared" si="4"/>
        <v>0</v>
      </c>
      <c r="AB16" s="41">
        <f t="shared" si="5"/>
        <v>0</v>
      </c>
      <c r="AC16" s="41">
        <f t="shared" si="6"/>
        <v>0</v>
      </c>
      <c r="AD16" s="41">
        <f t="shared" si="7"/>
        <v>1</v>
      </c>
      <c r="AE16" s="41">
        <f t="shared" si="8"/>
        <v>0</v>
      </c>
      <c r="AF16" s="41">
        <f t="shared" si="9"/>
        <v>0</v>
      </c>
      <c r="AG16" s="41">
        <f t="shared" si="10"/>
        <v>0</v>
      </c>
      <c r="AH16" s="41">
        <f t="shared" si="11"/>
        <v>0</v>
      </c>
      <c r="AI16" s="41">
        <f t="shared" si="12"/>
        <v>0</v>
      </c>
      <c r="AJ16" s="41">
        <f t="shared" si="13"/>
        <v>4</v>
      </c>
      <c r="AK16" s="48">
        <f t="shared" si="14"/>
        <v>1</v>
      </c>
      <c r="AL16" s="20"/>
      <c r="AM16" s="21"/>
      <c r="AN16" s="49"/>
      <c r="AO16" s="23"/>
      <c r="AP16" s="51">
        <v>3</v>
      </c>
      <c r="AQ16" s="26" t="s">
        <v>117</v>
      </c>
      <c r="AR16" s="50"/>
      <c r="AS16" s="50"/>
      <c r="AT16" s="60"/>
      <c r="AU16" s="50"/>
      <c r="AV16" s="25"/>
      <c r="AW16" s="25"/>
      <c r="AX16" s="27">
        <v>1</v>
      </c>
      <c r="AY16" s="28" t="s">
        <v>118</v>
      </c>
      <c r="AZ16" s="50"/>
      <c r="BA16" s="50"/>
      <c r="BB16" s="52"/>
      <c r="BC16" s="35"/>
      <c r="BD16" s="53"/>
      <c r="BE16" s="54"/>
      <c r="BF16" s="54"/>
      <c r="BG16" s="54"/>
      <c r="BH16" s="54"/>
      <c r="BI16" s="70"/>
      <c r="BJ16" s="38"/>
      <c r="BK16" s="39" t="s">
        <v>103</v>
      </c>
      <c r="BM16" s="40"/>
    </row>
    <row r="17" spans="1:63" ht="25.5" customHeight="1">
      <c r="A17" s="1001"/>
      <c r="B17" s="1002"/>
      <c r="C17" s="940" t="s">
        <v>119</v>
      </c>
      <c r="D17" s="942" t="s">
        <v>120</v>
      </c>
      <c r="E17" s="41">
        <v>13</v>
      </c>
      <c r="F17" s="42" t="s">
        <v>121</v>
      </c>
      <c r="G17" s="42" t="s">
        <v>122</v>
      </c>
      <c r="H17" s="42"/>
      <c r="I17" s="42"/>
      <c r="J17" s="42"/>
      <c r="K17" s="42"/>
      <c r="L17" s="42"/>
      <c r="M17" s="42"/>
      <c r="N17" s="42"/>
      <c r="O17" s="42"/>
      <c r="P17" s="42"/>
      <c r="Q17" s="43"/>
      <c r="R17" s="43">
        <v>1</v>
      </c>
      <c r="S17" s="44"/>
      <c r="T17" s="41">
        <f t="shared" si="0"/>
        <v>1</v>
      </c>
      <c r="U17" s="45" t="s">
        <v>123</v>
      </c>
      <c r="V17" s="46" t="s">
        <v>46</v>
      </c>
      <c r="W17" s="42" t="s">
        <v>47</v>
      </c>
      <c r="X17" s="47">
        <f t="shared" si="1"/>
        <v>0</v>
      </c>
      <c r="Y17" s="41">
        <f t="shared" si="2"/>
        <v>0</v>
      </c>
      <c r="Z17" s="41">
        <f t="shared" si="3"/>
        <v>0</v>
      </c>
      <c r="AA17" s="41">
        <f t="shared" si="4"/>
        <v>1</v>
      </c>
      <c r="AB17" s="41">
        <f t="shared" si="5"/>
        <v>0</v>
      </c>
      <c r="AC17" s="41">
        <f t="shared" si="6"/>
        <v>1</v>
      </c>
      <c r="AD17" s="41">
        <f t="shared" si="7"/>
        <v>0</v>
      </c>
      <c r="AE17" s="41">
        <f t="shared" si="8"/>
        <v>0</v>
      </c>
      <c r="AF17" s="41">
        <f t="shared" si="9"/>
        <v>0</v>
      </c>
      <c r="AG17" s="41">
        <f t="shared" si="10"/>
        <v>0</v>
      </c>
      <c r="AH17" s="41">
        <f t="shared" si="11"/>
        <v>0</v>
      </c>
      <c r="AI17" s="41">
        <f t="shared" si="12"/>
        <v>0</v>
      </c>
      <c r="AJ17" s="41">
        <f t="shared" si="13"/>
        <v>2</v>
      </c>
      <c r="AK17" s="48">
        <f t="shared" si="14"/>
        <v>2</v>
      </c>
      <c r="AL17" s="20"/>
      <c r="AM17" s="21"/>
      <c r="AN17" s="49"/>
      <c r="AO17" s="23"/>
      <c r="AP17" s="42"/>
      <c r="AQ17" s="42"/>
      <c r="AR17" s="25">
        <v>1</v>
      </c>
      <c r="AS17" s="26" t="s">
        <v>124</v>
      </c>
      <c r="AT17" s="60"/>
      <c r="AU17" s="50"/>
      <c r="AV17" s="25">
        <v>1</v>
      </c>
      <c r="AW17" s="26" t="s">
        <v>125</v>
      </c>
      <c r="AX17" s="50"/>
      <c r="AY17" s="50"/>
      <c r="AZ17" s="50"/>
      <c r="BA17" s="50"/>
      <c r="BB17" s="52"/>
      <c r="BC17" s="35"/>
      <c r="BD17" s="53"/>
      <c r="BE17" s="54"/>
      <c r="BF17" s="71">
        <v>0</v>
      </c>
      <c r="BG17" s="35" t="s">
        <v>126</v>
      </c>
      <c r="BH17" s="52"/>
      <c r="BI17" s="54"/>
      <c r="BJ17" s="38"/>
      <c r="BK17" s="39" t="s">
        <v>103</v>
      </c>
    </row>
    <row r="18" spans="1:63" ht="66.95" customHeight="1">
      <c r="A18" s="1001"/>
      <c r="B18" s="1002"/>
      <c r="C18" s="1002"/>
      <c r="D18" s="1005"/>
      <c r="E18" s="61">
        <v>14</v>
      </c>
      <c r="F18" s="18" t="s">
        <v>127</v>
      </c>
      <c r="G18" s="42" t="s">
        <v>128</v>
      </c>
      <c r="H18" s="42"/>
      <c r="I18" s="42"/>
      <c r="J18" s="42"/>
      <c r="K18" s="41">
        <v>34</v>
      </c>
      <c r="L18" s="42"/>
      <c r="M18" s="42"/>
      <c r="N18" s="42"/>
      <c r="O18" s="42"/>
      <c r="P18" s="42"/>
      <c r="Q18" s="43"/>
      <c r="R18" s="43"/>
      <c r="S18" s="44"/>
      <c r="T18" s="41">
        <f t="shared" si="0"/>
        <v>34</v>
      </c>
      <c r="U18" s="45" t="s">
        <v>92</v>
      </c>
      <c r="V18" s="46" t="s">
        <v>93</v>
      </c>
      <c r="W18" s="42"/>
      <c r="X18" s="47">
        <f t="shared" si="1"/>
        <v>0</v>
      </c>
      <c r="Y18" s="41">
        <f t="shared" si="2"/>
        <v>0</v>
      </c>
      <c r="Z18" s="41">
        <f t="shared" si="3"/>
        <v>0</v>
      </c>
      <c r="AA18" s="41">
        <f t="shared" si="4"/>
        <v>34</v>
      </c>
      <c r="AB18" s="41">
        <f t="shared" si="5"/>
        <v>0</v>
      </c>
      <c r="AC18" s="41">
        <f t="shared" si="6"/>
        <v>0</v>
      </c>
      <c r="AD18" s="41">
        <f t="shared" si="7"/>
        <v>0</v>
      </c>
      <c r="AE18" s="41">
        <f t="shared" si="8"/>
        <v>0</v>
      </c>
      <c r="AF18" s="41">
        <f t="shared" si="9"/>
        <v>0</v>
      </c>
      <c r="AG18" s="41">
        <f t="shared" si="10"/>
        <v>0</v>
      </c>
      <c r="AH18" s="41">
        <f t="shared" si="11"/>
        <v>0</v>
      </c>
      <c r="AI18" s="41">
        <f t="shared" si="12"/>
        <v>0</v>
      </c>
      <c r="AJ18" s="41">
        <f t="shared" si="13"/>
        <v>34</v>
      </c>
      <c r="AK18" s="48">
        <f t="shared" si="14"/>
        <v>1</v>
      </c>
      <c r="AL18" s="20"/>
      <c r="AM18" s="21"/>
      <c r="AN18" s="49"/>
      <c r="AO18" s="23"/>
      <c r="AP18" s="42"/>
      <c r="AQ18" s="42"/>
      <c r="AR18" s="25">
        <v>34</v>
      </c>
      <c r="AS18" s="50" t="s">
        <v>129</v>
      </c>
      <c r="AT18" s="60"/>
      <c r="AU18" s="50"/>
      <c r="AV18" s="25"/>
      <c r="AW18" s="25"/>
      <c r="AX18" s="50"/>
      <c r="AY18" s="50"/>
      <c r="AZ18" s="50"/>
      <c r="BA18" s="50"/>
      <c r="BB18" s="52"/>
      <c r="BC18" s="35"/>
      <c r="BD18" s="53"/>
      <c r="BE18" s="54"/>
      <c r="BF18" s="54"/>
      <c r="BG18" s="54"/>
      <c r="BH18" s="52"/>
      <c r="BI18" s="54"/>
      <c r="BJ18" s="38"/>
      <c r="BK18" s="39" t="s">
        <v>103</v>
      </c>
    </row>
    <row r="19" spans="1:63" ht="25.5" customHeight="1">
      <c r="A19" s="1001"/>
      <c r="B19" s="1002"/>
      <c r="C19" s="1002"/>
      <c r="D19" s="937" t="s">
        <v>130</v>
      </c>
      <c r="E19" s="41">
        <v>15</v>
      </c>
      <c r="F19" s="42" t="s">
        <v>131</v>
      </c>
      <c r="G19" s="42" t="s">
        <v>132</v>
      </c>
      <c r="H19" s="42"/>
      <c r="I19" s="42"/>
      <c r="J19" s="42"/>
      <c r="K19" s="42"/>
      <c r="L19" s="42"/>
      <c r="M19" s="42"/>
      <c r="N19" s="42"/>
      <c r="O19" s="42"/>
      <c r="P19" s="42"/>
      <c r="Q19" s="43"/>
      <c r="R19" s="43">
        <v>1</v>
      </c>
      <c r="S19" s="44"/>
      <c r="T19" s="41">
        <f t="shared" si="0"/>
        <v>1</v>
      </c>
      <c r="U19" s="45" t="s">
        <v>133</v>
      </c>
      <c r="V19" s="46" t="s">
        <v>46</v>
      </c>
      <c r="W19" s="42" t="s">
        <v>47</v>
      </c>
      <c r="X19" s="47">
        <f t="shared" si="1"/>
        <v>0</v>
      </c>
      <c r="Y19" s="41">
        <f t="shared" si="2"/>
        <v>0</v>
      </c>
      <c r="Z19" s="41">
        <f t="shared" si="3"/>
        <v>0</v>
      </c>
      <c r="AA19" s="41">
        <f t="shared" si="4"/>
        <v>0</v>
      </c>
      <c r="AB19" s="41">
        <f t="shared" si="5"/>
        <v>0</v>
      </c>
      <c r="AC19" s="41">
        <f t="shared" si="6"/>
        <v>0</v>
      </c>
      <c r="AD19" s="41">
        <f t="shared" si="7"/>
        <v>0</v>
      </c>
      <c r="AE19" s="41">
        <f t="shared" si="8"/>
        <v>0</v>
      </c>
      <c r="AF19" s="41">
        <f t="shared" si="9"/>
        <v>0</v>
      </c>
      <c r="AG19" s="41">
        <f t="shared" si="10"/>
        <v>0</v>
      </c>
      <c r="AH19" s="41">
        <f t="shared" si="11"/>
        <v>1</v>
      </c>
      <c r="AI19" s="41">
        <f t="shared" si="12"/>
        <v>0</v>
      </c>
      <c r="AJ19" s="41">
        <f t="shared" si="13"/>
        <v>1</v>
      </c>
      <c r="AK19" s="48">
        <f t="shared" si="14"/>
        <v>1</v>
      </c>
      <c r="AL19" s="20"/>
      <c r="AM19" s="21"/>
      <c r="AN19" s="49"/>
      <c r="AO19" s="23"/>
      <c r="AP19" s="42"/>
      <c r="AQ19" s="42"/>
      <c r="AR19" s="54"/>
      <c r="AS19" s="54"/>
      <c r="AT19" s="60"/>
      <c r="AU19" s="54"/>
      <c r="AV19" s="52"/>
      <c r="AW19" s="52"/>
      <c r="AX19" s="54"/>
      <c r="AY19" s="54"/>
      <c r="AZ19" s="54"/>
      <c r="BA19" s="54"/>
      <c r="BB19" s="52"/>
      <c r="BC19" s="35"/>
      <c r="BD19" s="53"/>
      <c r="BE19" s="54"/>
      <c r="BF19" s="71">
        <v>1</v>
      </c>
      <c r="BG19" s="35" t="s">
        <v>134</v>
      </c>
      <c r="BH19" s="52"/>
      <c r="BI19" s="54"/>
      <c r="BJ19" s="38"/>
      <c r="BK19" s="39" t="s">
        <v>103</v>
      </c>
    </row>
    <row r="20" spans="1:63" ht="30.95" customHeight="1">
      <c r="A20" s="1001"/>
      <c r="B20" s="1002"/>
      <c r="C20" s="1002"/>
      <c r="D20" s="1002"/>
      <c r="E20" s="61">
        <v>16</v>
      </c>
      <c r="F20" s="18" t="s">
        <v>135</v>
      </c>
      <c r="G20" s="42" t="s">
        <v>136</v>
      </c>
      <c r="H20" s="42"/>
      <c r="I20" s="42"/>
      <c r="J20" s="42"/>
      <c r="K20" s="42"/>
      <c r="L20" s="42"/>
      <c r="M20" s="41">
        <v>1</v>
      </c>
      <c r="N20" s="42"/>
      <c r="O20" s="42"/>
      <c r="P20" s="42"/>
      <c r="Q20" s="43"/>
      <c r="R20" s="43"/>
      <c r="S20" s="44">
        <v>1</v>
      </c>
      <c r="T20" s="41">
        <f t="shared" si="0"/>
        <v>2</v>
      </c>
      <c r="U20" s="45" t="s">
        <v>92</v>
      </c>
      <c r="V20" s="46" t="s">
        <v>93</v>
      </c>
      <c r="W20" s="42"/>
      <c r="X20" s="47">
        <f t="shared" si="1"/>
        <v>0</v>
      </c>
      <c r="Y20" s="41">
        <f t="shared" si="2"/>
        <v>0</v>
      </c>
      <c r="Z20" s="41">
        <f t="shared" si="3"/>
        <v>0</v>
      </c>
      <c r="AA20" s="41">
        <f t="shared" si="4"/>
        <v>0</v>
      </c>
      <c r="AB20" s="41">
        <f t="shared" si="5"/>
        <v>0</v>
      </c>
      <c r="AC20" s="41">
        <f t="shared" si="6"/>
        <v>1</v>
      </c>
      <c r="AD20" s="41">
        <f t="shared" si="7"/>
        <v>0</v>
      </c>
      <c r="AE20" s="41">
        <f t="shared" si="8"/>
        <v>0</v>
      </c>
      <c r="AF20" s="41">
        <f t="shared" si="9"/>
        <v>0</v>
      </c>
      <c r="AG20" s="41">
        <f t="shared" si="10"/>
        <v>0</v>
      </c>
      <c r="AH20" s="41">
        <f t="shared" si="11"/>
        <v>0</v>
      </c>
      <c r="AI20" s="41">
        <f t="shared" si="12"/>
        <v>1</v>
      </c>
      <c r="AJ20" s="41">
        <f t="shared" si="13"/>
        <v>2</v>
      </c>
      <c r="AK20" s="48">
        <f t="shared" si="14"/>
        <v>1</v>
      </c>
      <c r="AL20" s="20"/>
      <c r="AM20" s="21"/>
      <c r="AN20" s="49"/>
      <c r="AO20" s="23"/>
      <c r="AP20" s="42"/>
      <c r="AQ20" s="42"/>
      <c r="AR20" s="54"/>
      <c r="AS20" s="54"/>
      <c r="AT20" s="60"/>
      <c r="AU20" s="54"/>
      <c r="AV20" s="25">
        <v>1</v>
      </c>
      <c r="AW20" s="25" t="s">
        <v>137</v>
      </c>
      <c r="AX20" s="50"/>
      <c r="AY20" s="50"/>
      <c r="AZ20" s="50"/>
      <c r="BA20" s="50"/>
      <c r="BB20" s="52"/>
      <c r="BC20" s="35"/>
      <c r="BD20" s="53"/>
      <c r="BE20" s="54"/>
      <c r="BF20" s="54"/>
      <c r="BG20" s="54"/>
      <c r="BH20" s="52">
        <v>1</v>
      </c>
      <c r="BI20" s="42" t="s">
        <v>136</v>
      </c>
      <c r="BJ20" s="38"/>
      <c r="BK20" s="63" t="s">
        <v>138</v>
      </c>
    </row>
    <row r="21" spans="1:63" ht="25.5" customHeight="1">
      <c r="A21" s="1001"/>
      <c r="B21" s="1002"/>
      <c r="C21" s="1002"/>
      <c r="D21" s="1002"/>
      <c r="E21" s="41">
        <v>17</v>
      </c>
      <c r="F21" s="18" t="s">
        <v>139</v>
      </c>
      <c r="G21" s="42" t="s">
        <v>140</v>
      </c>
      <c r="H21" s="42"/>
      <c r="I21" s="42"/>
      <c r="J21" s="42"/>
      <c r="K21" s="42"/>
      <c r="L21" s="42"/>
      <c r="M21" s="42"/>
      <c r="N21" s="42"/>
      <c r="O21" s="42"/>
      <c r="P21" s="42"/>
      <c r="Q21" s="43">
        <v>1</v>
      </c>
      <c r="R21" s="43"/>
      <c r="S21" s="44">
        <v>2</v>
      </c>
      <c r="T21" s="41">
        <f t="shared" si="0"/>
        <v>3</v>
      </c>
      <c r="U21" s="45" t="s">
        <v>45</v>
      </c>
      <c r="V21" s="46" t="s">
        <v>46</v>
      </c>
      <c r="W21" s="42" t="s">
        <v>47</v>
      </c>
      <c r="X21" s="47">
        <f t="shared" si="1"/>
        <v>0</v>
      </c>
      <c r="Y21" s="41">
        <f t="shared" si="2"/>
        <v>0</v>
      </c>
      <c r="Z21" s="41">
        <f t="shared" si="3"/>
        <v>0</v>
      </c>
      <c r="AA21" s="41">
        <f t="shared" si="4"/>
        <v>0</v>
      </c>
      <c r="AB21" s="41">
        <f t="shared" si="5"/>
        <v>0</v>
      </c>
      <c r="AC21" s="41">
        <f t="shared" si="6"/>
        <v>0</v>
      </c>
      <c r="AD21" s="41">
        <f t="shared" si="7"/>
        <v>0</v>
      </c>
      <c r="AE21" s="41">
        <f t="shared" si="8"/>
        <v>0</v>
      </c>
      <c r="AF21" s="41">
        <f t="shared" si="9"/>
        <v>0</v>
      </c>
      <c r="AG21" s="41">
        <f t="shared" si="10"/>
        <v>1</v>
      </c>
      <c r="AH21" s="41">
        <f t="shared" si="11"/>
        <v>0</v>
      </c>
      <c r="AI21" s="41">
        <f t="shared" si="12"/>
        <v>3</v>
      </c>
      <c r="AJ21" s="41">
        <f t="shared" si="13"/>
        <v>4</v>
      </c>
      <c r="AK21" s="48">
        <f t="shared" si="14"/>
        <v>1.3333333333333333</v>
      </c>
      <c r="AL21" s="20"/>
      <c r="AM21" s="21"/>
      <c r="AN21" s="49"/>
      <c r="AO21" s="23"/>
      <c r="AP21" s="42"/>
      <c r="AQ21" s="42"/>
      <c r="AR21" s="54"/>
      <c r="AS21" s="54"/>
      <c r="AT21" s="60"/>
      <c r="AU21" s="54"/>
      <c r="AV21" s="25"/>
      <c r="AW21" s="25"/>
      <c r="AX21" s="50"/>
      <c r="AY21" s="50"/>
      <c r="AZ21" s="50"/>
      <c r="BA21" s="50"/>
      <c r="BB21" s="52"/>
      <c r="BC21" s="35"/>
      <c r="BD21" s="71">
        <v>1</v>
      </c>
      <c r="BE21" s="58" t="s">
        <v>141</v>
      </c>
      <c r="BF21" s="54"/>
      <c r="BG21" s="54"/>
      <c r="BH21" s="72">
        <v>3</v>
      </c>
      <c r="BI21" s="73" t="s">
        <v>142</v>
      </c>
      <c r="BJ21" s="38"/>
      <c r="BK21" s="39" t="s">
        <v>103</v>
      </c>
    </row>
    <row r="22" spans="1:63" ht="25.5" customHeight="1">
      <c r="A22" s="1001"/>
      <c r="B22" s="1002"/>
      <c r="C22" s="1002"/>
      <c r="D22" s="1002"/>
      <c r="E22" s="41">
        <v>18</v>
      </c>
      <c r="F22" s="42" t="s">
        <v>143</v>
      </c>
      <c r="G22" s="42" t="s">
        <v>144</v>
      </c>
      <c r="H22" s="42"/>
      <c r="I22" s="42"/>
      <c r="J22" s="42"/>
      <c r="K22" s="42" t="s">
        <v>0</v>
      </c>
      <c r="L22" s="42"/>
      <c r="M22" s="42"/>
      <c r="N22" s="42"/>
      <c r="O22" s="41">
        <v>3</v>
      </c>
      <c r="P22" s="42"/>
      <c r="Q22" s="43"/>
      <c r="R22" s="43"/>
      <c r="S22" s="44">
        <v>1</v>
      </c>
      <c r="T22" s="41">
        <f t="shared" si="0"/>
        <v>4</v>
      </c>
      <c r="U22" s="45" t="s">
        <v>145</v>
      </c>
      <c r="V22" s="46" t="s">
        <v>46</v>
      </c>
      <c r="W22" s="42" t="s">
        <v>47</v>
      </c>
      <c r="X22" s="47">
        <f t="shared" si="1"/>
        <v>0</v>
      </c>
      <c r="Y22" s="41">
        <f t="shared" si="2"/>
        <v>0</v>
      </c>
      <c r="Z22" s="41">
        <f t="shared" si="3"/>
        <v>0</v>
      </c>
      <c r="AA22" s="41">
        <f t="shared" si="4"/>
        <v>0</v>
      </c>
      <c r="AB22" s="41">
        <f t="shared" si="5"/>
        <v>0</v>
      </c>
      <c r="AC22" s="41">
        <f t="shared" si="6"/>
        <v>0</v>
      </c>
      <c r="AD22" s="41">
        <f t="shared" si="7"/>
        <v>0</v>
      </c>
      <c r="AE22" s="41">
        <f t="shared" si="8"/>
        <v>7</v>
      </c>
      <c r="AF22" s="41">
        <f t="shared" si="9"/>
        <v>0</v>
      </c>
      <c r="AG22" s="41">
        <f t="shared" si="10"/>
        <v>0</v>
      </c>
      <c r="AH22" s="41">
        <f t="shared" si="11"/>
        <v>0</v>
      </c>
      <c r="AI22" s="41">
        <f t="shared" si="12"/>
        <v>1</v>
      </c>
      <c r="AJ22" s="41">
        <f t="shared" si="13"/>
        <v>8</v>
      </c>
      <c r="AK22" s="48">
        <f t="shared" si="14"/>
        <v>2</v>
      </c>
      <c r="AL22" s="20"/>
      <c r="AM22" s="21"/>
      <c r="AN22" s="49"/>
      <c r="AO22" s="23"/>
      <c r="AP22" s="42"/>
      <c r="AQ22" s="42"/>
      <c r="AR22" s="54"/>
      <c r="AS22" s="54"/>
      <c r="AT22" s="60"/>
      <c r="AU22" s="54"/>
      <c r="AV22" s="25"/>
      <c r="AW22" s="25"/>
      <c r="AX22" s="50"/>
      <c r="AY22" s="50"/>
      <c r="AZ22" s="27">
        <v>7</v>
      </c>
      <c r="BA22" s="30" t="s">
        <v>146</v>
      </c>
      <c r="BB22" s="52"/>
      <c r="BC22" s="35"/>
      <c r="BD22" s="53"/>
      <c r="BE22" s="54"/>
      <c r="BF22" s="54"/>
      <c r="BG22" s="54"/>
      <c r="BH22" s="74">
        <v>1</v>
      </c>
      <c r="BI22" s="73" t="s">
        <v>147</v>
      </c>
      <c r="BJ22" s="38"/>
      <c r="BK22" s="39" t="s">
        <v>103</v>
      </c>
    </row>
    <row r="23" spans="1:63" ht="25.5" customHeight="1">
      <c r="A23" s="1001"/>
      <c r="B23" s="1002"/>
      <c r="C23" s="1002"/>
      <c r="D23" s="1002"/>
      <c r="E23" s="41">
        <v>19</v>
      </c>
      <c r="F23" s="59" t="s">
        <v>148</v>
      </c>
      <c r="G23" s="42" t="s">
        <v>149</v>
      </c>
      <c r="H23" s="42"/>
      <c r="I23" s="42"/>
      <c r="J23" s="42"/>
      <c r="K23" s="42"/>
      <c r="L23" s="42"/>
      <c r="M23" s="42"/>
      <c r="N23" s="41"/>
      <c r="O23" s="41">
        <v>1</v>
      </c>
      <c r="P23" s="42"/>
      <c r="Q23" s="43"/>
      <c r="R23" s="43"/>
      <c r="S23" s="44">
        <v>2</v>
      </c>
      <c r="T23" s="41">
        <f t="shared" si="0"/>
        <v>3</v>
      </c>
      <c r="U23" s="45" t="s">
        <v>67</v>
      </c>
      <c r="V23" s="46" t="s">
        <v>68</v>
      </c>
      <c r="W23" s="42" t="s">
        <v>86</v>
      </c>
      <c r="X23" s="47">
        <f t="shared" si="1"/>
        <v>0</v>
      </c>
      <c r="Y23" s="41">
        <f t="shared" si="2"/>
        <v>0</v>
      </c>
      <c r="Z23" s="41">
        <f t="shared" si="3"/>
        <v>0</v>
      </c>
      <c r="AA23" s="41">
        <f t="shared" si="4"/>
        <v>0</v>
      </c>
      <c r="AB23" s="41">
        <f t="shared" si="5"/>
        <v>0</v>
      </c>
      <c r="AC23" s="41">
        <f t="shared" si="6"/>
        <v>0</v>
      </c>
      <c r="AD23" s="41">
        <f t="shared" si="7"/>
        <v>0</v>
      </c>
      <c r="AE23" s="41">
        <f t="shared" si="8"/>
        <v>0</v>
      </c>
      <c r="AF23" s="41">
        <f t="shared" si="9"/>
        <v>0</v>
      </c>
      <c r="AG23" s="41">
        <f t="shared" si="10"/>
        <v>0</v>
      </c>
      <c r="AH23" s="41">
        <f t="shared" si="11"/>
        <v>0</v>
      </c>
      <c r="AI23" s="41">
        <f t="shared" si="12"/>
        <v>4</v>
      </c>
      <c r="AJ23" s="41">
        <f t="shared" si="13"/>
        <v>4</v>
      </c>
      <c r="AK23" s="48">
        <f t="shared" si="14"/>
        <v>1.3333333333333333</v>
      </c>
      <c r="AL23" s="20"/>
      <c r="AM23" s="21"/>
      <c r="AN23" s="49"/>
      <c r="AO23" s="23"/>
      <c r="AP23" s="42"/>
      <c r="AQ23" s="42"/>
      <c r="AR23" s="54"/>
      <c r="AS23" s="54"/>
      <c r="AT23" s="60"/>
      <c r="AU23" s="54"/>
      <c r="AV23" s="52"/>
      <c r="AW23" s="52"/>
      <c r="AX23" s="54"/>
      <c r="AY23" s="54"/>
      <c r="AZ23" s="75">
        <v>0</v>
      </c>
      <c r="BA23" s="75" t="s">
        <v>150</v>
      </c>
      <c r="BB23" s="76">
        <v>0</v>
      </c>
      <c r="BC23" s="77" t="s">
        <v>151</v>
      </c>
      <c r="BD23" s="76">
        <v>0</v>
      </c>
      <c r="BE23" s="77" t="s">
        <v>151</v>
      </c>
      <c r="BF23" s="54"/>
      <c r="BG23" s="54"/>
      <c r="BH23" s="52">
        <v>4</v>
      </c>
      <c r="BI23" s="53" t="s">
        <v>152</v>
      </c>
      <c r="BJ23" s="38"/>
      <c r="BK23" s="39" t="s">
        <v>103</v>
      </c>
    </row>
    <row r="24" spans="1:63" ht="25.5" customHeight="1">
      <c r="A24" s="1001"/>
      <c r="B24" s="1002"/>
      <c r="C24" s="1002"/>
      <c r="D24" s="1002"/>
      <c r="E24" s="41">
        <v>20</v>
      </c>
      <c r="F24" s="42" t="s">
        <v>153</v>
      </c>
      <c r="G24" s="42" t="s">
        <v>149</v>
      </c>
      <c r="H24" s="42"/>
      <c r="I24" s="42"/>
      <c r="J24" s="42"/>
      <c r="K24" s="42"/>
      <c r="L24" s="42"/>
      <c r="M24" s="42"/>
      <c r="N24" s="42"/>
      <c r="O24" s="42"/>
      <c r="P24" s="42"/>
      <c r="Q24" s="43"/>
      <c r="R24" s="43"/>
      <c r="S24" s="44">
        <v>2</v>
      </c>
      <c r="T24" s="41">
        <f t="shared" si="0"/>
        <v>2</v>
      </c>
      <c r="U24" s="45" t="s">
        <v>67</v>
      </c>
      <c r="V24" s="46" t="s">
        <v>68</v>
      </c>
      <c r="W24" s="42" t="s">
        <v>86</v>
      </c>
      <c r="X24" s="47">
        <f t="shared" si="1"/>
        <v>0</v>
      </c>
      <c r="Y24" s="41">
        <f t="shared" si="2"/>
        <v>0</v>
      </c>
      <c r="Z24" s="41">
        <f t="shared" si="3"/>
        <v>0</v>
      </c>
      <c r="AA24" s="41">
        <f t="shared" si="4"/>
        <v>0</v>
      </c>
      <c r="AB24" s="41">
        <f t="shared" si="5"/>
        <v>0</v>
      </c>
      <c r="AC24" s="41">
        <f t="shared" si="6"/>
        <v>0</v>
      </c>
      <c r="AD24" s="41">
        <f t="shared" si="7"/>
        <v>0</v>
      </c>
      <c r="AE24" s="41">
        <f t="shared" si="8"/>
        <v>0</v>
      </c>
      <c r="AF24" s="41">
        <f t="shared" si="9"/>
        <v>0</v>
      </c>
      <c r="AG24" s="41">
        <f t="shared" si="10"/>
        <v>0</v>
      </c>
      <c r="AH24" s="41">
        <f t="shared" si="11"/>
        <v>0</v>
      </c>
      <c r="AI24" s="41">
        <f t="shared" si="12"/>
        <v>1</v>
      </c>
      <c r="AJ24" s="41">
        <f t="shared" si="13"/>
        <v>1</v>
      </c>
      <c r="AK24" s="48">
        <f t="shared" si="14"/>
        <v>0.5</v>
      </c>
      <c r="AL24" s="20"/>
      <c r="AM24" s="21"/>
      <c r="AN24" s="49"/>
      <c r="AO24" s="23"/>
      <c r="AP24" s="42"/>
      <c r="AQ24" s="42"/>
      <c r="AR24" s="54"/>
      <c r="AS24" s="54"/>
      <c r="AT24" s="60"/>
      <c r="AU24" s="54"/>
      <c r="AV24" s="52"/>
      <c r="AW24" s="52"/>
      <c r="AX24" s="54"/>
      <c r="AY24" s="54"/>
      <c r="AZ24" s="54"/>
      <c r="BA24" s="54"/>
      <c r="BB24" s="52"/>
      <c r="BC24" s="35"/>
      <c r="BD24" s="53"/>
      <c r="BE24" s="54"/>
      <c r="BF24" s="54"/>
      <c r="BG24" s="54"/>
      <c r="BH24" s="52">
        <v>1</v>
      </c>
      <c r="BI24" s="54" t="s">
        <v>154</v>
      </c>
      <c r="BJ24" s="38"/>
      <c r="BK24" s="39" t="s">
        <v>103</v>
      </c>
    </row>
    <row r="25" spans="1:63" ht="25.5" customHeight="1">
      <c r="A25" s="1001"/>
      <c r="B25" s="1002"/>
      <c r="C25" s="1002"/>
      <c r="D25" s="1002"/>
      <c r="E25" s="41">
        <v>21</v>
      </c>
      <c r="F25" s="42" t="s">
        <v>155</v>
      </c>
      <c r="G25" s="42" t="s">
        <v>156</v>
      </c>
      <c r="H25" s="42"/>
      <c r="I25" s="42"/>
      <c r="J25" s="42"/>
      <c r="K25" s="42"/>
      <c r="L25" s="42"/>
      <c r="M25" s="42"/>
      <c r="N25" s="42"/>
      <c r="O25" s="42"/>
      <c r="P25" s="42"/>
      <c r="Q25" s="43"/>
      <c r="R25" s="43"/>
      <c r="S25" s="44">
        <v>1</v>
      </c>
      <c r="T25" s="41">
        <f t="shared" si="0"/>
        <v>1</v>
      </c>
      <c r="U25" s="45" t="s">
        <v>92</v>
      </c>
      <c r="V25" s="46" t="s">
        <v>93</v>
      </c>
      <c r="W25" s="42" t="s">
        <v>47</v>
      </c>
      <c r="X25" s="47">
        <f t="shared" si="1"/>
        <v>0</v>
      </c>
      <c r="Y25" s="41">
        <f t="shared" si="2"/>
        <v>0</v>
      </c>
      <c r="Z25" s="41">
        <f t="shared" si="3"/>
        <v>0</v>
      </c>
      <c r="AA25" s="41">
        <f t="shared" si="4"/>
        <v>0</v>
      </c>
      <c r="AB25" s="41">
        <f t="shared" si="5"/>
        <v>0</v>
      </c>
      <c r="AC25" s="41">
        <f t="shared" si="6"/>
        <v>0</v>
      </c>
      <c r="AD25" s="41">
        <f t="shared" si="7"/>
        <v>0</v>
      </c>
      <c r="AE25" s="41">
        <f t="shared" si="8"/>
        <v>0</v>
      </c>
      <c r="AF25" s="41">
        <f t="shared" si="9"/>
        <v>0</v>
      </c>
      <c r="AG25" s="41">
        <f t="shared" si="10"/>
        <v>0</v>
      </c>
      <c r="AH25" s="41">
        <f t="shared" si="11"/>
        <v>0</v>
      </c>
      <c r="AI25" s="41">
        <f t="shared" si="12"/>
        <v>1</v>
      </c>
      <c r="AJ25" s="41">
        <f t="shared" si="13"/>
        <v>1</v>
      </c>
      <c r="AK25" s="48">
        <f t="shared" si="14"/>
        <v>1</v>
      </c>
      <c r="AL25" s="20"/>
      <c r="AM25" s="21"/>
      <c r="AN25" s="49"/>
      <c r="AO25" s="23"/>
      <c r="AP25" s="42"/>
      <c r="AQ25" s="42"/>
      <c r="AR25" s="54"/>
      <c r="AS25" s="54"/>
      <c r="AT25" s="60"/>
      <c r="AU25" s="54"/>
      <c r="AV25" s="52"/>
      <c r="AW25" s="52"/>
      <c r="AX25" s="54"/>
      <c r="AY25" s="54"/>
      <c r="AZ25" s="54"/>
      <c r="BA25" s="54"/>
      <c r="BB25" s="52"/>
      <c r="BC25" s="35"/>
      <c r="BD25" s="53"/>
      <c r="BE25" s="54"/>
      <c r="BF25" s="54"/>
      <c r="BG25" s="54"/>
      <c r="BH25" s="52">
        <v>1</v>
      </c>
      <c r="BI25" s="42" t="s">
        <v>156</v>
      </c>
      <c r="BJ25" s="38"/>
      <c r="BK25" s="39" t="s">
        <v>103</v>
      </c>
    </row>
    <row r="26" spans="1:63" ht="25.5" customHeight="1">
      <c r="A26" s="1001"/>
      <c r="B26" s="1002"/>
      <c r="C26" s="1003"/>
      <c r="D26" s="1003"/>
      <c r="E26" s="41">
        <v>22</v>
      </c>
      <c r="F26" s="42" t="s">
        <v>157</v>
      </c>
      <c r="G26" s="42" t="s">
        <v>158</v>
      </c>
      <c r="H26" s="42"/>
      <c r="I26" s="42"/>
      <c r="J26" s="41">
        <v>1</v>
      </c>
      <c r="K26" s="42"/>
      <c r="L26" s="42"/>
      <c r="M26" s="42"/>
      <c r="N26" s="42"/>
      <c r="O26" s="42"/>
      <c r="P26" s="42"/>
      <c r="Q26" s="43"/>
      <c r="R26" s="43"/>
      <c r="S26" s="44"/>
      <c r="T26" s="41">
        <f t="shared" si="0"/>
        <v>1</v>
      </c>
      <c r="U26" s="45" t="s">
        <v>92</v>
      </c>
      <c r="V26" s="46" t="s">
        <v>93</v>
      </c>
      <c r="W26" s="42" t="s">
        <v>47</v>
      </c>
      <c r="X26" s="47">
        <f t="shared" si="1"/>
        <v>0</v>
      </c>
      <c r="Y26" s="41">
        <f t="shared" si="2"/>
        <v>0</v>
      </c>
      <c r="Z26" s="41">
        <f t="shared" si="3"/>
        <v>1</v>
      </c>
      <c r="AA26" s="41">
        <f t="shared" si="4"/>
        <v>0</v>
      </c>
      <c r="AB26" s="41">
        <f t="shared" si="5"/>
        <v>0</v>
      </c>
      <c r="AC26" s="41">
        <f t="shared" si="6"/>
        <v>0</v>
      </c>
      <c r="AD26" s="41">
        <f t="shared" si="7"/>
        <v>0</v>
      </c>
      <c r="AE26" s="41">
        <f t="shared" si="8"/>
        <v>0</v>
      </c>
      <c r="AF26" s="41">
        <f t="shared" si="9"/>
        <v>0</v>
      </c>
      <c r="AG26" s="41">
        <f t="shared" si="10"/>
        <v>0</v>
      </c>
      <c r="AH26" s="41">
        <f t="shared" si="11"/>
        <v>0</v>
      </c>
      <c r="AI26" s="41">
        <f t="shared" si="12"/>
        <v>0</v>
      </c>
      <c r="AJ26" s="41">
        <f t="shared" si="13"/>
        <v>1</v>
      </c>
      <c r="AK26" s="48">
        <f t="shared" si="14"/>
        <v>1</v>
      </c>
      <c r="AL26" s="20"/>
      <c r="AM26" s="21"/>
      <c r="AN26" s="49"/>
      <c r="AO26" s="23" t="s">
        <v>159</v>
      </c>
      <c r="AP26" s="42">
        <v>1</v>
      </c>
      <c r="AQ26" s="45" t="s">
        <v>160</v>
      </c>
      <c r="AR26" s="54"/>
      <c r="AS26" s="54"/>
      <c r="AT26" s="60"/>
      <c r="AU26" s="54"/>
      <c r="AV26" s="52"/>
      <c r="AW26" s="52"/>
      <c r="AX26" s="54"/>
      <c r="AY26" s="54"/>
      <c r="AZ26" s="54"/>
      <c r="BA26" s="54"/>
      <c r="BB26" s="52"/>
      <c r="BC26" s="35"/>
      <c r="BD26" s="53"/>
      <c r="BE26" s="54"/>
      <c r="BF26" s="54"/>
      <c r="BG26" s="54"/>
      <c r="BH26" s="57"/>
      <c r="BI26" s="78"/>
      <c r="BJ26" s="38"/>
      <c r="BK26" s="39" t="s">
        <v>103</v>
      </c>
    </row>
    <row r="27" spans="1:63" ht="45.2" customHeight="1">
      <c r="A27" s="1006"/>
      <c r="B27" s="1003"/>
      <c r="C27" s="28" t="s">
        <v>161</v>
      </c>
      <c r="D27" s="25" t="s">
        <v>162</v>
      </c>
      <c r="E27" s="41">
        <v>23</v>
      </c>
      <c r="F27" s="18" t="s">
        <v>163</v>
      </c>
      <c r="G27" s="42" t="s">
        <v>164</v>
      </c>
      <c r="H27" s="42"/>
      <c r="I27" s="41"/>
      <c r="J27" s="41"/>
      <c r="K27" s="41">
        <v>1</v>
      </c>
      <c r="L27" s="42"/>
      <c r="M27" s="41">
        <v>6</v>
      </c>
      <c r="N27" s="42"/>
      <c r="O27" s="41"/>
      <c r="P27" s="42"/>
      <c r="Q27" s="43"/>
      <c r="R27" s="43"/>
      <c r="S27" s="44">
        <v>1</v>
      </c>
      <c r="T27" s="41">
        <f t="shared" si="0"/>
        <v>8</v>
      </c>
      <c r="U27" s="45" t="s">
        <v>165</v>
      </c>
      <c r="V27" s="46" t="s">
        <v>76</v>
      </c>
      <c r="W27" s="42" t="s">
        <v>47</v>
      </c>
      <c r="X27" s="47">
        <f t="shared" si="1"/>
        <v>0</v>
      </c>
      <c r="Y27" s="41">
        <f t="shared" si="2"/>
        <v>1</v>
      </c>
      <c r="Z27" s="41">
        <f t="shared" si="3"/>
        <v>0</v>
      </c>
      <c r="AA27" s="41">
        <f t="shared" si="4"/>
        <v>1</v>
      </c>
      <c r="AB27" s="41">
        <f t="shared" si="5"/>
        <v>0</v>
      </c>
      <c r="AC27" s="41">
        <f t="shared" si="6"/>
        <v>6</v>
      </c>
      <c r="AD27" s="41">
        <f t="shared" si="7"/>
        <v>0</v>
      </c>
      <c r="AE27" s="41">
        <f t="shared" si="8"/>
        <v>0</v>
      </c>
      <c r="AF27" s="41">
        <f t="shared" si="9"/>
        <v>0</v>
      </c>
      <c r="AG27" s="41">
        <f t="shared" si="10"/>
        <v>0</v>
      </c>
      <c r="AH27" s="41">
        <f t="shared" si="11"/>
        <v>0</v>
      </c>
      <c r="AI27" s="41">
        <f t="shared" si="12"/>
        <v>0</v>
      </c>
      <c r="AJ27" s="41">
        <f t="shared" si="13"/>
        <v>8</v>
      </c>
      <c r="AK27" s="48">
        <f t="shared" si="14"/>
        <v>1</v>
      </c>
      <c r="AL27" s="20"/>
      <c r="AM27" s="21"/>
      <c r="AN27" s="49">
        <v>1</v>
      </c>
      <c r="AO27" s="23" t="s">
        <v>166</v>
      </c>
      <c r="AP27" s="42">
        <v>0</v>
      </c>
      <c r="AQ27" s="42" t="s">
        <v>167</v>
      </c>
      <c r="AR27" s="55">
        <v>1</v>
      </c>
      <c r="AS27" s="79" t="s">
        <v>168</v>
      </c>
      <c r="AT27" s="60"/>
      <c r="AU27" s="54"/>
      <c r="AV27" s="41">
        <v>6</v>
      </c>
      <c r="AX27" s="80"/>
      <c r="AY27" s="81" t="s">
        <v>169</v>
      </c>
      <c r="AZ27" s="54"/>
      <c r="BA27" s="54"/>
      <c r="BB27" s="52"/>
      <c r="BC27" s="35"/>
      <c r="BD27" s="53"/>
      <c r="BE27" s="54"/>
      <c r="BF27" s="53"/>
      <c r="BG27" s="54"/>
      <c r="BH27" s="57">
        <v>0</v>
      </c>
      <c r="BI27" s="69" t="s">
        <v>170</v>
      </c>
      <c r="BJ27" s="38"/>
      <c r="BK27" s="39" t="s">
        <v>103</v>
      </c>
    </row>
    <row r="28" spans="1:63" ht="25.5" customHeight="1">
      <c r="A28" s="939" t="s">
        <v>171</v>
      </c>
      <c r="B28" s="940" t="s">
        <v>172</v>
      </c>
      <c r="C28" s="947" t="s">
        <v>173</v>
      </c>
      <c r="D28" s="937" t="s">
        <v>174</v>
      </c>
      <c r="E28" s="41">
        <v>24</v>
      </c>
      <c r="F28" s="18" t="s">
        <v>175</v>
      </c>
      <c r="G28" s="42" t="s">
        <v>176</v>
      </c>
      <c r="H28" s="42"/>
      <c r="I28" s="42"/>
      <c r="J28" s="42"/>
      <c r="K28" s="42"/>
      <c r="L28" s="42"/>
      <c r="M28" s="42"/>
      <c r="N28" s="42"/>
      <c r="O28" s="42"/>
      <c r="P28" s="42"/>
      <c r="Q28" s="43"/>
      <c r="R28" s="43"/>
      <c r="S28" s="44">
        <v>0</v>
      </c>
      <c r="T28" s="41">
        <f t="shared" si="0"/>
        <v>0</v>
      </c>
      <c r="U28" s="45" t="s">
        <v>67</v>
      </c>
      <c r="V28" s="46" t="s">
        <v>68</v>
      </c>
      <c r="W28" s="42" t="s">
        <v>47</v>
      </c>
      <c r="X28" s="47">
        <f t="shared" si="1"/>
        <v>0</v>
      </c>
      <c r="Y28" s="41">
        <f t="shared" si="2"/>
        <v>0</v>
      </c>
      <c r="Z28" s="41">
        <f t="shared" si="3"/>
        <v>0</v>
      </c>
      <c r="AA28" s="41">
        <f t="shared" si="4"/>
        <v>0</v>
      </c>
      <c r="AB28" s="41">
        <f t="shared" si="5"/>
        <v>0</v>
      </c>
      <c r="AC28" s="41">
        <f t="shared" si="6"/>
        <v>0</v>
      </c>
      <c r="AD28" s="41">
        <f t="shared" si="7"/>
        <v>0</v>
      </c>
      <c r="AE28" s="41">
        <f t="shared" si="8"/>
        <v>0</v>
      </c>
      <c r="AF28" s="41">
        <f t="shared" si="9"/>
        <v>0</v>
      </c>
      <c r="AG28" s="41">
        <f t="shared" si="10"/>
        <v>0</v>
      </c>
      <c r="AH28" s="41">
        <f t="shared" si="11"/>
        <v>0</v>
      </c>
      <c r="AI28" s="41">
        <f t="shared" si="12"/>
        <v>0</v>
      </c>
      <c r="AJ28" s="41">
        <f t="shared" si="13"/>
        <v>0</v>
      </c>
      <c r="AK28" s="41" t="s">
        <v>177</v>
      </c>
      <c r="AL28" s="20"/>
      <c r="AM28" s="21"/>
      <c r="AN28" s="49"/>
      <c r="AO28" s="23"/>
      <c r="AP28" s="42"/>
      <c r="AQ28" s="42"/>
      <c r="AR28" s="54"/>
      <c r="AS28" s="54"/>
      <c r="AT28" s="60"/>
      <c r="AU28" s="54"/>
      <c r="AV28" s="52"/>
      <c r="AW28" s="52"/>
      <c r="AX28" s="54"/>
      <c r="AY28" s="54"/>
      <c r="AZ28" s="54"/>
      <c r="BA28" s="54"/>
      <c r="BB28" s="52"/>
      <c r="BC28" s="35"/>
      <c r="BD28" s="53"/>
      <c r="BE28" s="54"/>
      <c r="BF28" s="54"/>
      <c r="BG28" s="54"/>
      <c r="BH28" s="52"/>
      <c r="BI28" s="54"/>
      <c r="BJ28" s="38"/>
      <c r="BK28" s="39" t="s">
        <v>103</v>
      </c>
    </row>
    <row r="29" spans="1:63" ht="61.5" customHeight="1">
      <c r="A29" s="1001"/>
      <c r="B29" s="1002"/>
      <c r="C29" s="1002"/>
      <c r="D29" s="1002"/>
      <c r="E29" s="61">
        <v>25</v>
      </c>
      <c r="F29" s="42" t="s">
        <v>178</v>
      </c>
      <c r="G29" s="42" t="s">
        <v>179</v>
      </c>
      <c r="H29" s="42"/>
      <c r="I29" s="42"/>
      <c r="J29" s="42"/>
      <c r="K29" s="42"/>
      <c r="L29" s="42"/>
      <c r="M29" s="42"/>
      <c r="N29" s="42"/>
      <c r="O29" s="42"/>
      <c r="P29" s="42"/>
      <c r="Q29" s="43"/>
      <c r="R29" s="43"/>
      <c r="S29" s="44">
        <v>2</v>
      </c>
      <c r="T29" s="41">
        <f t="shared" si="0"/>
        <v>2</v>
      </c>
      <c r="U29" s="45" t="s">
        <v>180</v>
      </c>
      <c r="V29" s="46" t="s">
        <v>76</v>
      </c>
      <c r="W29" s="42" t="s">
        <v>47</v>
      </c>
      <c r="X29" s="47">
        <f t="shared" si="1"/>
        <v>0</v>
      </c>
      <c r="Y29" s="41">
        <f t="shared" si="2"/>
        <v>0</v>
      </c>
      <c r="Z29" s="41">
        <f t="shared" si="3"/>
        <v>0</v>
      </c>
      <c r="AA29" s="41">
        <f t="shared" si="4"/>
        <v>0</v>
      </c>
      <c r="AB29" s="41">
        <f t="shared" si="5"/>
        <v>0</v>
      </c>
      <c r="AC29" s="41">
        <f t="shared" si="6"/>
        <v>0</v>
      </c>
      <c r="AD29" s="41">
        <f t="shared" si="7"/>
        <v>0</v>
      </c>
      <c r="AE29" s="41">
        <f t="shared" si="8"/>
        <v>0</v>
      </c>
      <c r="AF29" s="41">
        <f t="shared" si="9"/>
        <v>0</v>
      </c>
      <c r="AG29" s="41">
        <f t="shared" si="10"/>
        <v>0</v>
      </c>
      <c r="AH29" s="41">
        <f t="shared" si="11"/>
        <v>0</v>
      </c>
      <c r="AI29" s="41">
        <f t="shared" si="12"/>
        <v>2</v>
      </c>
      <c r="AJ29" s="41">
        <f t="shared" si="13"/>
        <v>2</v>
      </c>
      <c r="AK29" s="48">
        <f t="shared" ref="AK29:AK59" si="15">AJ29/T29</f>
        <v>1</v>
      </c>
      <c r="AL29" s="20"/>
      <c r="AM29" s="21"/>
      <c r="AN29" s="49"/>
      <c r="AO29" s="23"/>
      <c r="AP29" s="42"/>
      <c r="AQ29" s="42"/>
      <c r="AR29" s="54"/>
      <c r="AS29" s="54"/>
      <c r="AT29" s="60"/>
      <c r="AU29" s="54"/>
      <c r="AV29" s="52"/>
      <c r="AW29" s="52"/>
      <c r="AX29" s="54"/>
      <c r="AY29" s="54"/>
      <c r="AZ29" s="54"/>
      <c r="BA29" s="54"/>
      <c r="BB29" s="52"/>
      <c r="BC29" s="35"/>
      <c r="BD29" s="53"/>
      <c r="BE29" s="54"/>
      <c r="BF29" s="53"/>
      <c r="BG29" s="54"/>
      <c r="BH29" s="22">
        <v>2</v>
      </c>
      <c r="BI29" s="56" t="s">
        <v>181</v>
      </c>
      <c r="BJ29" s="38"/>
      <c r="BK29" s="39" t="s">
        <v>103</v>
      </c>
    </row>
    <row r="30" spans="1:63" ht="25.5" customHeight="1">
      <c r="A30" s="1001"/>
      <c r="B30" s="1002"/>
      <c r="C30" s="1002"/>
      <c r="D30" s="1002"/>
      <c r="E30" s="41">
        <v>26</v>
      </c>
      <c r="F30" s="18" t="s">
        <v>182</v>
      </c>
      <c r="G30" s="42" t="s">
        <v>183</v>
      </c>
      <c r="H30" s="42"/>
      <c r="I30" s="42"/>
      <c r="J30" s="42"/>
      <c r="K30" s="42"/>
      <c r="L30" s="42"/>
      <c r="M30" s="42"/>
      <c r="N30" s="42"/>
      <c r="O30" s="42"/>
      <c r="P30" s="42"/>
      <c r="Q30" s="43"/>
      <c r="R30" s="43">
        <v>1</v>
      </c>
      <c r="S30" s="44"/>
      <c r="T30" s="41">
        <f t="shared" si="0"/>
        <v>1</v>
      </c>
      <c r="U30" s="45" t="s">
        <v>184</v>
      </c>
      <c r="V30" s="46" t="s">
        <v>76</v>
      </c>
      <c r="W30" s="42" t="s">
        <v>185</v>
      </c>
      <c r="X30" s="47">
        <f t="shared" si="1"/>
        <v>0</v>
      </c>
      <c r="Y30" s="41">
        <f t="shared" si="2"/>
        <v>0</v>
      </c>
      <c r="Z30" s="41">
        <f t="shared" si="3"/>
        <v>0</v>
      </c>
      <c r="AA30" s="41">
        <f t="shared" si="4"/>
        <v>0</v>
      </c>
      <c r="AB30" s="41">
        <f t="shared" si="5"/>
        <v>0</v>
      </c>
      <c r="AC30" s="41">
        <f t="shared" si="6"/>
        <v>0</v>
      </c>
      <c r="AD30" s="41">
        <f t="shared" si="7"/>
        <v>0</v>
      </c>
      <c r="AE30" s="41">
        <f t="shared" si="8"/>
        <v>0</v>
      </c>
      <c r="AF30" s="41">
        <f t="shared" si="9"/>
        <v>0</v>
      </c>
      <c r="AG30" s="41">
        <f t="shared" si="10"/>
        <v>0</v>
      </c>
      <c r="AH30" s="41">
        <f t="shared" si="11"/>
        <v>1</v>
      </c>
      <c r="AI30" s="41">
        <f t="shared" si="12"/>
        <v>0</v>
      </c>
      <c r="AJ30" s="41">
        <f t="shared" si="13"/>
        <v>1</v>
      </c>
      <c r="AK30" s="48">
        <f t="shared" si="15"/>
        <v>1</v>
      </c>
      <c r="AL30" s="20"/>
      <c r="AM30" s="21"/>
      <c r="AN30" s="49"/>
      <c r="AO30" s="23"/>
      <c r="AP30" s="42"/>
      <c r="AQ30" s="42"/>
      <c r="AR30" s="54"/>
      <c r="AS30" s="54"/>
      <c r="AT30" s="60"/>
      <c r="AU30" s="54"/>
      <c r="AV30" s="25"/>
      <c r="AW30" s="25"/>
      <c r="AX30" s="54"/>
      <c r="AY30" s="54"/>
      <c r="AZ30" s="54"/>
      <c r="BA30" s="54"/>
      <c r="BB30" s="52"/>
      <c r="BC30" s="35"/>
      <c r="BD30" s="53"/>
      <c r="BE30" s="54"/>
      <c r="BF30" s="82">
        <v>1</v>
      </c>
      <c r="BG30" s="56" t="s">
        <v>186</v>
      </c>
      <c r="BH30" s="52"/>
      <c r="BI30" s="58"/>
      <c r="BJ30" s="38"/>
      <c r="BK30" s="39" t="s">
        <v>103</v>
      </c>
    </row>
    <row r="31" spans="1:63" ht="25.5" customHeight="1">
      <c r="A31" s="1001"/>
      <c r="B31" s="1002"/>
      <c r="C31" s="1003"/>
      <c r="D31" s="1003"/>
      <c r="E31" s="41">
        <v>27</v>
      </c>
      <c r="F31" s="42" t="s">
        <v>187</v>
      </c>
      <c r="G31" s="42" t="s">
        <v>188</v>
      </c>
      <c r="H31" s="42"/>
      <c r="I31" s="42"/>
      <c r="J31" s="42"/>
      <c r="K31" s="41">
        <v>1</v>
      </c>
      <c r="L31" s="42"/>
      <c r="M31" s="42"/>
      <c r="N31" s="42"/>
      <c r="O31" s="42"/>
      <c r="P31" s="42"/>
      <c r="Q31" s="43"/>
      <c r="R31" s="43"/>
      <c r="S31" s="44"/>
      <c r="T31" s="41">
        <f t="shared" si="0"/>
        <v>1</v>
      </c>
      <c r="U31" s="45" t="s">
        <v>189</v>
      </c>
      <c r="V31" s="46" t="s">
        <v>93</v>
      </c>
      <c r="W31" s="42" t="s">
        <v>47</v>
      </c>
      <c r="X31" s="47">
        <f t="shared" si="1"/>
        <v>0</v>
      </c>
      <c r="Y31" s="41">
        <f t="shared" si="2"/>
        <v>0</v>
      </c>
      <c r="Z31" s="41">
        <f t="shared" si="3"/>
        <v>0</v>
      </c>
      <c r="AA31" s="41">
        <f t="shared" si="4"/>
        <v>1</v>
      </c>
      <c r="AB31" s="41">
        <f t="shared" si="5"/>
        <v>0</v>
      </c>
      <c r="AC31" s="41">
        <f t="shared" si="6"/>
        <v>0</v>
      </c>
      <c r="AD31" s="41">
        <f t="shared" si="7"/>
        <v>0</v>
      </c>
      <c r="AE31" s="41">
        <f t="shared" si="8"/>
        <v>0</v>
      </c>
      <c r="AF31" s="41">
        <f t="shared" si="9"/>
        <v>0</v>
      </c>
      <c r="AG31" s="41">
        <f t="shared" si="10"/>
        <v>0</v>
      </c>
      <c r="AH31" s="41">
        <f t="shared" si="11"/>
        <v>0</v>
      </c>
      <c r="AI31" s="41">
        <f t="shared" si="12"/>
        <v>0</v>
      </c>
      <c r="AJ31" s="41">
        <f t="shared" si="13"/>
        <v>1</v>
      </c>
      <c r="AK31" s="48">
        <f t="shared" si="15"/>
        <v>1</v>
      </c>
      <c r="AL31" s="20"/>
      <c r="AM31" s="21"/>
      <c r="AN31" s="49"/>
      <c r="AO31" s="23"/>
      <c r="AP31" s="42"/>
      <c r="AQ31" s="42"/>
      <c r="AR31" s="60">
        <v>1</v>
      </c>
      <c r="AS31" s="54" t="s">
        <v>190</v>
      </c>
      <c r="AT31" s="60"/>
      <c r="AU31" s="54"/>
      <c r="AV31" s="25"/>
      <c r="AW31" s="25"/>
      <c r="AX31" s="54"/>
      <c r="AY31" s="54"/>
      <c r="AZ31" s="54"/>
      <c r="BA31" s="54"/>
      <c r="BB31" s="52"/>
      <c r="BC31" s="35" t="s">
        <v>191</v>
      </c>
      <c r="BD31" s="53"/>
      <c r="BE31" s="54"/>
      <c r="BF31" s="54"/>
      <c r="BG31" s="54"/>
      <c r="BH31" s="52"/>
      <c r="BI31" s="58"/>
      <c r="BJ31" s="38"/>
      <c r="BK31" s="63"/>
    </row>
    <row r="32" spans="1:63" ht="25.5" customHeight="1">
      <c r="A32" s="1001"/>
      <c r="B32" s="1002"/>
      <c r="C32" s="940" t="s">
        <v>192</v>
      </c>
      <c r="D32" s="937" t="s">
        <v>193</v>
      </c>
      <c r="E32" s="61">
        <v>28</v>
      </c>
      <c r="F32" s="18" t="s">
        <v>194</v>
      </c>
      <c r="G32" s="42" t="s">
        <v>195</v>
      </c>
      <c r="H32" s="42"/>
      <c r="I32" s="41"/>
      <c r="J32" s="42"/>
      <c r="K32" s="41"/>
      <c r="L32" s="42"/>
      <c r="M32" s="41"/>
      <c r="N32" s="42"/>
      <c r="O32" s="41">
        <v>1</v>
      </c>
      <c r="P32" s="42"/>
      <c r="Q32" s="43"/>
      <c r="R32" s="43"/>
      <c r="S32" s="44">
        <v>2</v>
      </c>
      <c r="T32" s="41">
        <f t="shared" si="0"/>
        <v>3</v>
      </c>
      <c r="U32" s="45" t="s">
        <v>196</v>
      </c>
      <c r="V32" s="46" t="s">
        <v>46</v>
      </c>
      <c r="W32" s="42" t="s">
        <v>47</v>
      </c>
      <c r="X32" s="47">
        <f t="shared" si="1"/>
        <v>0</v>
      </c>
      <c r="Y32" s="41">
        <f t="shared" si="2"/>
        <v>0</v>
      </c>
      <c r="Z32" s="41">
        <f t="shared" si="3"/>
        <v>0</v>
      </c>
      <c r="AA32" s="41">
        <f t="shared" si="4"/>
        <v>0</v>
      </c>
      <c r="AB32" s="41">
        <f t="shared" si="5"/>
        <v>0</v>
      </c>
      <c r="AC32" s="41">
        <f t="shared" si="6"/>
        <v>1</v>
      </c>
      <c r="AD32" s="41">
        <f t="shared" si="7"/>
        <v>0</v>
      </c>
      <c r="AE32" s="41">
        <f t="shared" si="8"/>
        <v>0</v>
      </c>
      <c r="AF32" s="41">
        <f t="shared" si="9"/>
        <v>0</v>
      </c>
      <c r="AG32" s="41">
        <f t="shared" si="10"/>
        <v>0</v>
      </c>
      <c r="AH32" s="41">
        <f t="shared" si="11"/>
        <v>0</v>
      </c>
      <c r="AI32" s="41">
        <f t="shared" si="12"/>
        <v>0</v>
      </c>
      <c r="AJ32" s="41">
        <f t="shared" si="13"/>
        <v>1</v>
      </c>
      <c r="AK32" s="48">
        <f t="shared" si="15"/>
        <v>0.33333333333333331</v>
      </c>
      <c r="AL32" s="20"/>
      <c r="AM32" s="21"/>
      <c r="AN32" s="49"/>
      <c r="AO32" s="23"/>
      <c r="AP32" s="42"/>
      <c r="AQ32" s="42"/>
      <c r="AR32" s="54"/>
      <c r="AS32" s="54"/>
      <c r="AT32" s="60"/>
      <c r="AU32" s="54"/>
      <c r="AV32" s="25">
        <v>1</v>
      </c>
      <c r="AW32" s="26" t="s">
        <v>197</v>
      </c>
      <c r="AX32" s="54"/>
      <c r="AY32" s="54"/>
      <c r="AZ32" s="76">
        <v>0</v>
      </c>
      <c r="BA32" s="83" t="s">
        <v>198</v>
      </c>
      <c r="BB32" s="76">
        <v>0</v>
      </c>
      <c r="BC32" s="75" t="s">
        <v>198</v>
      </c>
      <c r="BD32" s="76">
        <v>0</v>
      </c>
      <c r="BE32" s="75" t="s">
        <v>198</v>
      </c>
      <c r="BF32" s="54"/>
      <c r="BG32" s="56"/>
      <c r="BH32" s="84">
        <v>0</v>
      </c>
      <c r="BI32" s="77" t="s">
        <v>199</v>
      </c>
      <c r="BJ32" s="38"/>
      <c r="BK32" s="63" t="s">
        <v>200</v>
      </c>
    </row>
    <row r="33" spans="1:63" ht="25.5" customHeight="1">
      <c r="A33" s="1001"/>
      <c r="B33" s="1002"/>
      <c r="C33" s="1002"/>
      <c r="D33" s="1002"/>
      <c r="E33" s="41">
        <v>29</v>
      </c>
      <c r="F33" s="42" t="s">
        <v>201</v>
      </c>
      <c r="G33" s="42" t="s">
        <v>202</v>
      </c>
      <c r="H33" s="42"/>
      <c r="I33" s="42"/>
      <c r="J33" s="42"/>
      <c r="K33" s="42"/>
      <c r="L33" s="42"/>
      <c r="M33" s="42"/>
      <c r="N33" s="42"/>
      <c r="O33" s="41">
        <v>1</v>
      </c>
      <c r="P33" s="42"/>
      <c r="Q33" s="43"/>
      <c r="R33" s="43">
        <v>1</v>
      </c>
      <c r="S33" s="44">
        <v>2</v>
      </c>
      <c r="T33" s="41">
        <f t="shared" si="0"/>
        <v>4</v>
      </c>
      <c r="U33" s="45" t="s">
        <v>67</v>
      </c>
      <c r="V33" s="46" t="s">
        <v>68</v>
      </c>
      <c r="W33" s="42" t="s">
        <v>203</v>
      </c>
      <c r="X33" s="47">
        <f t="shared" si="1"/>
        <v>0</v>
      </c>
      <c r="Y33" s="41">
        <f t="shared" si="2"/>
        <v>0</v>
      </c>
      <c r="Z33" s="41">
        <f t="shared" si="3"/>
        <v>0</v>
      </c>
      <c r="AA33" s="41">
        <f t="shared" si="4"/>
        <v>0</v>
      </c>
      <c r="AB33" s="41">
        <f t="shared" si="5"/>
        <v>0</v>
      </c>
      <c r="AC33" s="41">
        <f t="shared" si="6"/>
        <v>0</v>
      </c>
      <c r="AD33" s="41">
        <f t="shared" si="7"/>
        <v>0</v>
      </c>
      <c r="AE33" s="41">
        <f t="shared" si="8"/>
        <v>1</v>
      </c>
      <c r="AF33" s="41">
        <f t="shared" si="9"/>
        <v>0</v>
      </c>
      <c r="AG33" s="41">
        <f t="shared" si="10"/>
        <v>0</v>
      </c>
      <c r="AH33" s="41">
        <f t="shared" si="11"/>
        <v>0</v>
      </c>
      <c r="AI33" s="41">
        <f t="shared" si="12"/>
        <v>0</v>
      </c>
      <c r="AJ33" s="41">
        <f t="shared" si="13"/>
        <v>1</v>
      </c>
      <c r="AK33" s="48">
        <f t="shared" si="15"/>
        <v>0.25</v>
      </c>
      <c r="AL33" s="20"/>
      <c r="AM33" s="21"/>
      <c r="AN33" s="49"/>
      <c r="AO33" s="23"/>
      <c r="AP33" s="42"/>
      <c r="AQ33" s="42"/>
      <c r="AR33" s="54"/>
      <c r="AS33" s="54"/>
      <c r="AT33" s="60"/>
      <c r="AU33" s="54"/>
      <c r="AV33" s="52"/>
      <c r="AW33" s="52"/>
      <c r="AX33" s="54"/>
      <c r="AY33" s="54"/>
      <c r="AZ33" s="52">
        <v>1</v>
      </c>
      <c r="BA33" s="54" t="s">
        <v>204</v>
      </c>
      <c r="BB33" s="52"/>
      <c r="BC33" s="35"/>
      <c r="BD33" s="53"/>
      <c r="BE33" s="54"/>
      <c r="BF33" s="52">
        <v>0</v>
      </c>
      <c r="BG33" s="85" t="s">
        <v>205</v>
      </c>
      <c r="BH33" s="52">
        <v>0</v>
      </c>
      <c r="BI33" s="85" t="s">
        <v>205</v>
      </c>
      <c r="BJ33" s="38"/>
      <c r="BK33" s="63"/>
    </row>
    <row r="34" spans="1:63" ht="25.5" customHeight="1">
      <c r="A34" s="1001"/>
      <c r="B34" s="1002"/>
      <c r="C34" s="1002"/>
      <c r="D34" s="1002"/>
      <c r="E34" s="41">
        <v>30</v>
      </c>
      <c r="F34" s="42" t="s">
        <v>206</v>
      </c>
      <c r="G34" s="42" t="s">
        <v>207</v>
      </c>
      <c r="H34" s="42"/>
      <c r="I34" s="42"/>
      <c r="J34" s="86">
        <v>1</v>
      </c>
      <c r="K34" s="42"/>
      <c r="L34" s="42"/>
      <c r="M34" s="86">
        <v>1</v>
      </c>
      <c r="N34" s="42"/>
      <c r="O34" s="42"/>
      <c r="P34" s="86">
        <v>1</v>
      </c>
      <c r="Q34" s="43"/>
      <c r="R34" s="43"/>
      <c r="S34" s="44">
        <v>1</v>
      </c>
      <c r="T34" s="41">
        <f t="shared" si="0"/>
        <v>4</v>
      </c>
      <c r="U34" s="45" t="s">
        <v>208</v>
      </c>
      <c r="V34" s="46" t="s">
        <v>76</v>
      </c>
      <c r="W34" s="42" t="s">
        <v>47</v>
      </c>
      <c r="X34" s="47">
        <f t="shared" si="1"/>
        <v>0</v>
      </c>
      <c r="Y34" s="41">
        <f t="shared" si="2"/>
        <v>0</v>
      </c>
      <c r="Z34" s="41">
        <f t="shared" si="3"/>
        <v>1</v>
      </c>
      <c r="AA34" s="41">
        <f t="shared" si="4"/>
        <v>0</v>
      </c>
      <c r="AB34" s="41">
        <f t="shared" si="5"/>
        <v>0</v>
      </c>
      <c r="AC34" s="41">
        <f t="shared" si="6"/>
        <v>0</v>
      </c>
      <c r="AD34" s="41">
        <f t="shared" si="7"/>
        <v>0</v>
      </c>
      <c r="AE34" s="41">
        <f t="shared" si="8"/>
        <v>1</v>
      </c>
      <c r="AF34" s="41">
        <f t="shared" si="9"/>
        <v>1</v>
      </c>
      <c r="AG34" s="41">
        <f t="shared" si="10"/>
        <v>0</v>
      </c>
      <c r="AH34" s="41">
        <f t="shared" si="11"/>
        <v>0</v>
      </c>
      <c r="AI34" s="41">
        <f t="shared" si="12"/>
        <v>1</v>
      </c>
      <c r="AJ34" s="41">
        <f t="shared" si="13"/>
        <v>4</v>
      </c>
      <c r="AK34" s="48">
        <f t="shared" si="15"/>
        <v>1</v>
      </c>
      <c r="AL34" s="20"/>
      <c r="AM34" s="21"/>
      <c r="AN34" s="49"/>
      <c r="AO34" s="23"/>
      <c r="AP34" s="42">
        <v>1</v>
      </c>
      <c r="AQ34" s="42" t="s">
        <v>209</v>
      </c>
      <c r="AR34" s="54"/>
      <c r="AS34" s="54"/>
      <c r="AT34" s="60"/>
      <c r="AU34" s="54"/>
      <c r="AV34" s="87">
        <v>0</v>
      </c>
      <c r="AW34" s="88" t="s">
        <v>210</v>
      </c>
      <c r="AX34" s="89">
        <v>0</v>
      </c>
      <c r="AY34" s="90" t="s">
        <v>211</v>
      </c>
      <c r="AZ34" s="43">
        <v>1</v>
      </c>
      <c r="BA34" s="81" t="s">
        <v>212</v>
      </c>
      <c r="BB34" s="67">
        <v>1</v>
      </c>
      <c r="BC34" s="32" t="s">
        <v>213</v>
      </c>
      <c r="BD34" s="53"/>
      <c r="BE34" s="54"/>
      <c r="BF34" s="53"/>
      <c r="BG34" s="54"/>
      <c r="BH34" s="57">
        <v>1</v>
      </c>
      <c r="BI34" s="58" t="s">
        <v>214</v>
      </c>
      <c r="BJ34" s="38"/>
      <c r="BK34" s="63"/>
    </row>
    <row r="35" spans="1:63" ht="25.5" customHeight="1">
      <c r="A35" s="1001"/>
      <c r="B35" s="1002"/>
      <c r="C35" s="1002"/>
      <c r="D35" s="1002"/>
      <c r="E35" s="41">
        <v>31</v>
      </c>
      <c r="F35" s="18" t="s">
        <v>215</v>
      </c>
      <c r="G35" s="42" t="s">
        <v>216</v>
      </c>
      <c r="H35" s="42"/>
      <c r="I35" s="42"/>
      <c r="J35" s="42"/>
      <c r="K35" s="41">
        <v>1</v>
      </c>
      <c r="L35" s="42"/>
      <c r="M35" s="41">
        <v>1</v>
      </c>
      <c r="N35" s="41"/>
      <c r="O35" s="42"/>
      <c r="P35" s="42"/>
      <c r="Q35" s="43"/>
      <c r="R35" s="43"/>
      <c r="S35" s="44"/>
      <c r="T35" s="41">
        <f t="shared" si="0"/>
        <v>2</v>
      </c>
      <c r="U35" s="45" t="s">
        <v>208</v>
      </c>
      <c r="V35" s="46" t="s">
        <v>76</v>
      </c>
      <c r="W35" s="42" t="s">
        <v>47</v>
      </c>
      <c r="X35" s="47">
        <f t="shared" si="1"/>
        <v>0</v>
      </c>
      <c r="Y35" s="41">
        <f t="shared" si="2"/>
        <v>0</v>
      </c>
      <c r="Z35" s="41">
        <f t="shared" si="3"/>
        <v>0</v>
      </c>
      <c r="AA35" s="41">
        <f t="shared" si="4"/>
        <v>1</v>
      </c>
      <c r="AB35" s="41">
        <f t="shared" si="5"/>
        <v>0</v>
      </c>
      <c r="AC35" s="41">
        <f t="shared" si="6"/>
        <v>0</v>
      </c>
      <c r="AD35" s="41">
        <f t="shared" si="7"/>
        <v>1</v>
      </c>
      <c r="AE35" s="41">
        <f t="shared" si="8"/>
        <v>0</v>
      </c>
      <c r="AF35" s="41">
        <f t="shared" si="9"/>
        <v>0</v>
      </c>
      <c r="AG35" s="41">
        <f t="shared" si="10"/>
        <v>0</v>
      </c>
      <c r="AH35" s="41">
        <f t="shared" si="11"/>
        <v>0</v>
      </c>
      <c r="AI35" s="41">
        <f t="shared" si="12"/>
        <v>0</v>
      </c>
      <c r="AJ35" s="41">
        <f t="shared" si="13"/>
        <v>2</v>
      </c>
      <c r="AK35" s="48">
        <f t="shared" si="15"/>
        <v>1</v>
      </c>
      <c r="AL35" s="20"/>
      <c r="AM35" s="21"/>
      <c r="AN35" s="49"/>
      <c r="AO35" s="23"/>
      <c r="AP35" s="42"/>
      <c r="AQ35" s="42"/>
      <c r="AR35" s="55">
        <v>1</v>
      </c>
      <c r="AS35" s="56" t="s">
        <v>217</v>
      </c>
      <c r="AT35" s="60"/>
      <c r="AU35" s="54"/>
      <c r="AV35" s="87">
        <v>0</v>
      </c>
      <c r="AW35" s="88" t="s">
        <v>218</v>
      </c>
      <c r="AX35" s="80">
        <v>1</v>
      </c>
      <c r="AY35" s="81" t="s">
        <v>219</v>
      </c>
      <c r="AZ35" s="54"/>
      <c r="BA35" s="54"/>
      <c r="BB35" s="52"/>
      <c r="BC35" s="32"/>
      <c r="BD35" s="53"/>
      <c r="BE35" s="54"/>
      <c r="BF35" s="53"/>
      <c r="BG35" s="54"/>
      <c r="BH35" s="52"/>
      <c r="BI35" s="58"/>
      <c r="BJ35" s="38"/>
      <c r="BK35" s="63"/>
    </row>
    <row r="36" spans="1:63" ht="25.5" customHeight="1">
      <c r="A36" s="1001"/>
      <c r="B36" s="1002"/>
      <c r="C36" s="1002"/>
      <c r="D36" s="1002"/>
      <c r="E36" s="41">
        <v>32</v>
      </c>
      <c r="F36" s="18" t="s">
        <v>220</v>
      </c>
      <c r="G36" s="42" t="s">
        <v>221</v>
      </c>
      <c r="H36" s="41"/>
      <c r="I36" s="41"/>
      <c r="J36" s="41"/>
      <c r="K36" s="41">
        <v>1</v>
      </c>
      <c r="L36" s="41"/>
      <c r="M36" s="41">
        <v>2</v>
      </c>
      <c r="N36" s="41"/>
      <c r="O36" s="41"/>
      <c r="P36" s="41">
        <v>1</v>
      </c>
      <c r="Q36" s="43"/>
      <c r="R36" s="43"/>
      <c r="S36" s="44">
        <v>1</v>
      </c>
      <c r="T36" s="41">
        <f t="shared" si="0"/>
        <v>5</v>
      </c>
      <c r="U36" s="45" t="s">
        <v>208</v>
      </c>
      <c r="V36" s="46" t="s">
        <v>76</v>
      </c>
      <c r="W36" s="42"/>
      <c r="X36" s="47">
        <f t="shared" si="1"/>
        <v>0</v>
      </c>
      <c r="Y36" s="41">
        <f t="shared" si="2"/>
        <v>0</v>
      </c>
      <c r="Z36" s="41">
        <f t="shared" si="3"/>
        <v>0</v>
      </c>
      <c r="AA36" s="41">
        <f t="shared" si="4"/>
        <v>1</v>
      </c>
      <c r="AB36" s="41">
        <f t="shared" si="5"/>
        <v>0</v>
      </c>
      <c r="AC36" s="41">
        <f t="shared" si="6"/>
        <v>1</v>
      </c>
      <c r="AD36" s="41">
        <f t="shared" si="7"/>
        <v>1</v>
      </c>
      <c r="AE36" s="41">
        <f t="shared" si="8"/>
        <v>0</v>
      </c>
      <c r="AF36" s="41">
        <f t="shared" si="9"/>
        <v>1</v>
      </c>
      <c r="AG36" s="41">
        <f t="shared" si="10"/>
        <v>0</v>
      </c>
      <c r="AH36" s="41">
        <f t="shared" si="11"/>
        <v>0</v>
      </c>
      <c r="AI36" s="41">
        <f t="shared" si="12"/>
        <v>1</v>
      </c>
      <c r="AJ36" s="41">
        <f t="shared" si="13"/>
        <v>5</v>
      </c>
      <c r="AK36" s="48">
        <f t="shared" si="15"/>
        <v>1</v>
      </c>
      <c r="AL36" s="20"/>
      <c r="AM36" s="21"/>
      <c r="AN36" s="49"/>
      <c r="AO36" s="23"/>
      <c r="AP36" s="42"/>
      <c r="AQ36" s="42"/>
      <c r="AR36" s="55">
        <v>1</v>
      </c>
      <c r="AS36" s="56" t="s">
        <v>222</v>
      </c>
      <c r="AT36" s="60"/>
      <c r="AU36" s="54"/>
      <c r="AV36" s="41">
        <v>1</v>
      </c>
      <c r="AW36" s="91" t="s">
        <v>223</v>
      </c>
      <c r="AX36" s="468">
        <v>1</v>
      </c>
      <c r="AY36" s="92" t="s">
        <v>224</v>
      </c>
      <c r="AZ36" s="54"/>
      <c r="BA36" s="54"/>
      <c r="BB36" s="67">
        <v>1</v>
      </c>
      <c r="BC36" s="32" t="s">
        <v>225</v>
      </c>
      <c r="BD36" s="53"/>
      <c r="BE36" s="54"/>
      <c r="BF36" s="53"/>
      <c r="BG36" s="54"/>
      <c r="BH36" s="57">
        <v>1</v>
      </c>
      <c r="BI36" s="58" t="s">
        <v>226</v>
      </c>
      <c r="BJ36" s="38"/>
      <c r="BK36" s="63"/>
    </row>
    <row r="37" spans="1:63" ht="25.5" customHeight="1">
      <c r="A37" s="1001"/>
      <c r="B37" s="1002"/>
      <c r="C37" s="1002"/>
      <c r="D37" s="1002"/>
      <c r="E37" s="41">
        <v>33</v>
      </c>
      <c r="F37" s="18" t="s">
        <v>227</v>
      </c>
      <c r="G37" s="42" t="s">
        <v>228</v>
      </c>
      <c r="H37" s="41"/>
      <c r="I37" s="41"/>
      <c r="J37" s="41"/>
      <c r="K37" s="41"/>
      <c r="L37" s="41"/>
      <c r="M37" s="41">
        <v>1</v>
      </c>
      <c r="N37" s="41"/>
      <c r="O37" s="41"/>
      <c r="P37" s="41"/>
      <c r="Q37" s="43"/>
      <c r="R37" s="43"/>
      <c r="S37" s="44">
        <v>1</v>
      </c>
      <c r="T37" s="41">
        <f t="shared" si="0"/>
        <v>2</v>
      </c>
      <c r="U37" s="45" t="s">
        <v>208</v>
      </c>
      <c r="V37" s="46" t="s">
        <v>76</v>
      </c>
      <c r="W37" s="42"/>
      <c r="X37" s="47">
        <f t="shared" si="1"/>
        <v>0</v>
      </c>
      <c r="Y37" s="41">
        <f t="shared" si="2"/>
        <v>0</v>
      </c>
      <c r="Z37" s="41">
        <f t="shared" si="3"/>
        <v>0</v>
      </c>
      <c r="AA37" s="41">
        <f t="shared" si="4"/>
        <v>0</v>
      </c>
      <c r="AB37" s="41">
        <f t="shared" si="5"/>
        <v>0</v>
      </c>
      <c r="AC37" s="41">
        <f t="shared" si="6"/>
        <v>1</v>
      </c>
      <c r="AD37" s="41">
        <f t="shared" si="7"/>
        <v>0</v>
      </c>
      <c r="AE37" s="41">
        <f t="shared" si="8"/>
        <v>0</v>
      </c>
      <c r="AF37" s="41">
        <f t="shared" si="9"/>
        <v>0</v>
      </c>
      <c r="AG37" s="41">
        <f t="shared" si="10"/>
        <v>0</v>
      </c>
      <c r="AH37" s="41">
        <f t="shared" si="11"/>
        <v>0</v>
      </c>
      <c r="AI37" s="41">
        <f t="shared" si="12"/>
        <v>1</v>
      </c>
      <c r="AJ37" s="41">
        <f t="shared" si="13"/>
        <v>2</v>
      </c>
      <c r="AK37" s="48">
        <f t="shared" si="15"/>
        <v>1</v>
      </c>
      <c r="AL37" s="20"/>
      <c r="AM37" s="21"/>
      <c r="AN37" s="49"/>
      <c r="AO37" s="23"/>
      <c r="AP37" s="42"/>
      <c r="AQ37" s="42"/>
      <c r="AR37" s="54"/>
      <c r="AS37" s="54"/>
      <c r="AT37" s="60"/>
      <c r="AU37" s="54"/>
      <c r="AV37" s="25">
        <v>1</v>
      </c>
      <c r="AW37" s="25" t="s">
        <v>229</v>
      </c>
      <c r="AX37" s="50"/>
      <c r="AY37" s="50"/>
      <c r="AZ37" s="50"/>
      <c r="BA37" s="50"/>
      <c r="BB37" s="52"/>
      <c r="BC37" s="32"/>
      <c r="BD37" s="53"/>
      <c r="BE37" s="54"/>
      <c r="BF37" s="53"/>
      <c r="BG37" s="54"/>
      <c r="BH37" s="469">
        <v>1</v>
      </c>
      <c r="BI37" s="58" t="s">
        <v>230</v>
      </c>
      <c r="BJ37" s="38"/>
      <c r="BK37" s="63"/>
    </row>
    <row r="38" spans="1:63" ht="25.5" customHeight="1">
      <c r="A38" s="1001"/>
      <c r="B38" s="1002"/>
      <c r="C38" s="1002"/>
      <c r="D38" s="1002"/>
      <c r="E38" s="41">
        <v>34</v>
      </c>
      <c r="F38" s="18" t="s">
        <v>231</v>
      </c>
      <c r="G38" s="42" t="s">
        <v>232</v>
      </c>
      <c r="H38" s="42"/>
      <c r="I38" s="42"/>
      <c r="J38" s="42"/>
      <c r="K38" s="42"/>
      <c r="L38" s="42"/>
      <c r="M38" s="42"/>
      <c r="N38" s="42"/>
      <c r="O38" s="42"/>
      <c r="P38" s="42"/>
      <c r="Q38" s="43"/>
      <c r="R38" s="43">
        <v>1</v>
      </c>
      <c r="S38" s="44"/>
      <c r="T38" s="41">
        <f t="shared" si="0"/>
        <v>1</v>
      </c>
      <c r="U38" s="45" t="s">
        <v>184</v>
      </c>
      <c r="V38" s="46" t="s">
        <v>76</v>
      </c>
      <c r="W38" s="42" t="s">
        <v>47</v>
      </c>
      <c r="X38" s="47">
        <f t="shared" si="1"/>
        <v>0</v>
      </c>
      <c r="Y38" s="41">
        <f t="shared" si="2"/>
        <v>1</v>
      </c>
      <c r="Z38" s="41">
        <f t="shared" si="3"/>
        <v>0</v>
      </c>
      <c r="AA38" s="41">
        <f t="shared" si="4"/>
        <v>0</v>
      </c>
      <c r="AB38" s="41">
        <f t="shared" si="5"/>
        <v>0</v>
      </c>
      <c r="AC38" s="41">
        <f t="shared" si="6"/>
        <v>0</v>
      </c>
      <c r="AD38" s="41">
        <f t="shared" si="7"/>
        <v>0</v>
      </c>
      <c r="AE38" s="41">
        <f t="shared" si="8"/>
        <v>0</v>
      </c>
      <c r="AF38" s="41">
        <f t="shared" si="9"/>
        <v>0</v>
      </c>
      <c r="AG38" s="41">
        <f t="shared" si="10"/>
        <v>0</v>
      </c>
      <c r="AH38" s="41">
        <f t="shared" si="11"/>
        <v>0</v>
      </c>
      <c r="AI38" s="41">
        <f t="shared" si="12"/>
        <v>1</v>
      </c>
      <c r="AJ38" s="41">
        <f t="shared" si="13"/>
        <v>2</v>
      </c>
      <c r="AK38" s="48">
        <f t="shared" si="15"/>
        <v>2</v>
      </c>
      <c r="AL38" s="20"/>
      <c r="AM38" s="21"/>
      <c r="AN38" s="49">
        <v>1</v>
      </c>
      <c r="AO38" s="23" t="s">
        <v>233</v>
      </c>
      <c r="AP38" s="42"/>
      <c r="AQ38" s="42"/>
      <c r="AR38" s="54"/>
      <c r="AS38" s="54"/>
      <c r="AT38" s="60"/>
      <c r="AU38" s="54"/>
      <c r="AV38" s="52"/>
      <c r="AW38" s="52"/>
      <c r="AX38" s="54"/>
      <c r="AY38" s="54"/>
      <c r="AZ38" s="54"/>
      <c r="BA38" s="54"/>
      <c r="BB38" s="52"/>
      <c r="BC38" s="32"/>
      <c r="BD38" s="53"/>
      <c r="BE38" s="54"/>
      <c r="BF38" s="470">
        <v>0</v>
      </c>
      <c r="BG38" s="54" t="s">
        <v>234</v>
      </c>
      <c r="BH38" s="57">
        <v>1</v>
      </c>
      <c r="BI38" s="58" t="s">
        <v>235</v>
      </c>
      <c r="BJ38" s="38"/>
      <c r="BK38" s="63"/>
    </row>
    <row r="39" spans="1:63" ht="25.5" customHeight="1">
      <c r="A39" s="1001"/>
      <c r="B39" s="1002"/>
      <c r="C39" s="1002"/>
      <c r="D39" s="1003"/>
      <c r="E39" s="41">
        <v>35</v>
      </c>
      <c r="F39" s="18" t="s">
        <v>236</v>
      </c>
      <c r="G39" s="42" t="s">
        <v>237</v>
      </c>
      <c r="H39" s="42"/>
      <c r="I39" s="42"/>
      <c r="J39" s="42"/>
      <c r="K39" s="41">
        <v>1</v>
      </c>
      <c r="L39" s="42"/>
      <c r="M39" s="41">
        <v>1</v>
      </c>
      <c r="N39" s="42"/>
      <c r="O39" s="42"/>
      <c r="P39" s="41">
        <v>1</v>
      </c>
      <c r="Q39" s="43"/>
      <c r="R39" s="43"/>
      <c r="S39" s="44">
        <v>1</v>
      </c>
      <c r="T39" s="41">
        <f t="shared" si="0"/>
        <v>4</v>
      </c>
      <c r="U39" s="45" t="s">
        <v>184</v>
      </c>
      <c r="V39" s="46" t="s">
        <v>76</v>
      </c>
      <c r="W39" s="42" t="s">
        <v>47</v>
      </c>
      <c r="X39" s="47">
        <f t="shared" si="1"/>
        <v>0</v>
      </c>
      <c r="Y39" s="41">
        <f t="shared" si="2"/>
        <v>0</v>
      </c>
      <c r="Z39" s="41">
        <f t="shared" si="3"/>
        <v>0</v>
      </c>
      <c r="AA39" s="41">
        <f t="shared" si="4"/>
        <v>1</v>
      </c>
      <c r="AB39" s="41">
        <f t="shared" si="5"/>
        <v>0</v>
      </c>
      <c r="AC39" s="41">
        <f t="shared" si="6"/>
        <v>1</v>
      </c>
      <c r="AD39" s="41">
        <f t="shared" si="7"/>
        <v>0</v>
      </c>
      <c r="AE39" s="41">
        <f t="shared" si="8"/>
        <v>0</v>
      </c>
      <c r="AF39" s="41">
        <f t="shared" si="9"/>
        <v>1</v>
      </c>
      <c r="AG39" s="41">
        <f t="shared" si="10"/>
        <v>0</v>
      </c>
      <c r="AH39" s="41">
        <f t="shared" si="11"/>
        <v>0</v>
      </c>
      <c r="AI39" s="41">
        <f t="shared" si="12"/>
        <v>1</v>
      </c>
      <c r="AJ39" s="41">
        <f t="shared" si="13"/>
        <v>4</v>
      </c>
      <c r="AK39" s="48">
        <f t="shared" si="15"/>
        <v>1</v>
      </c>
      <c r="AL39" s="20"/>
      <c r="AM39" s="21"/>
      <c r="AN39" s="49"/>
      <c r="AO39" s="23"/>
      <c r="AP39" s="42"/>
      <c r="AQ39" s="42"/>
      <c r="AR39" s="55">
        <v>1</v>
      </c>
      <c r="AS39" s="56" t="s">
        <v>238</v>
      </c>
      <c r="AT39" s="60"/>
      <c r="AU39" s="54"/>
      <c r="AV39" s="43">
        <v>1</v>
      </c>
      <c r="AW39" s="79" t="s">
        <v>239</v>
      </c>
      <c r="AX39" s="54"/>
      <c r="AY39" s="54"/>
      <c r="AZ39" s="54"/>
      <c r="BA39" s="54"/>
      <c r="BB39" s="67">
        <v>1</v>
      </c>
      <c r="BC39" s="32" t="s">
        <v>240</v>
      </c>
      <c r="BD39" s="53"/>
      <c r="BE39" s="54"/>
      <c r="BF39" s="53"/>
      <c r="BG39" s="54"/>
      <c r="BH39" s="471">
        <v>1</v>
      </c>
      <c r="BI39" s="58" t="s">
        <v>241</v>
      </c>
      <c r="BJ39" s="38"/>
      <c r="BK39" s="63"/>
    </row>
    <row r="40" spans="1:63" ht="25.5" customHeight="1">
      <c r="A40" s="1001"/>
      <c r="B40" s="1002"/>
      <c r="C40" s="1002"/>
      <c r="D40" s="937" t="s">
        <v>242</v>
      </c>
      <c r="E40" s="61">
        <v>36</v>
      </c>
      <c r="F40" s="18" t="s">
        <v>243</v>
      </c>
      <c r="G40" s="42" t="s">
        <v>244</v>
      </c>
      <c r="H40" s="42"/>
      <c r="I40" s="42"/>
      <c r="J40" s="42"/>
      <c r="K40" s="42"/>
      <c r="L40" s="42"/>
      <c r="M40" s="42"/>
      <c r="N40" s="42"/>
      <c r="O40" s="42"/>
      <c r="P40" s="42"/>
      <c r="Q40" s="43"/>
      <c r="R40" s="43"/>
      <c r="S40" s="44">
        <v>2</v>
      </c>
      <c r="T40" s="41">
        <f t="shared" si="0"/>
        <v>2</v>
      </c>
      <c r="U40" s="45" t="s">
        <v>196</v>
      </c>
      <c r="V40" s="46" t="s">
        <v>46</v>
      </c>
      <c r="W40" s="42" t="s">
        <v>47</v>
      </c>
      <c r="X40" s="47">
        <f t="shared" si="1"/>
        <v>0</v>
      </c>
      <c r="Y40" s="41">
        <f t="shared" si="2"/>
        <v>0</v>
      </c>
      <c r="Z40" s="41">
        <f t="shared" si="3"/>
        <v>0</v>
      </c>
      <c r="AA40" s="41">
        <f t="shared" si="4"/>
        <v>0</v>
      </c>
      <c r="AB40" s="41">
        <f t="shared" si="5"/>
        <v>0</v>
      </c>
      <c r="AC40" s="41">
        <f t="shared" si="6"/>
        <v>0</v>
      </c>
      <c r="AD40" s="41">
        <f t="shared" si="7"/>
        <v>0</v>
      </c>
      <c r="AE40" s="41">
        <f t="shared" si="8"/>
        <v>0</v>
      </c>
      <c r="AF40" s="41">
        <f t="shared" si="9"/>
        <v>0</v>
      </c>
      <c r="AG40" s="41">
        <f t="shared" si="10"/>
        <v>0</v>
      </c>
      <c r="AH40" s="41">
        <f t="shared" si="11"/>
        <v>12</v>
      </c>
      <c r="AI40" s="41">
        <f t="shared" si="12"/>
        <v>0</v>
      </c>
      <c r="AJ40" s="41">
        <f t="shared" si="13"/>
        <v>12</v>
      </c>
      <c r="AK40" s="48">
        <f t="shared" si="15"/>
        <v>6</v>
      </c>
      <c r="AL40" s="20"/>
      <c r="AM40" s="21"/>
      <c r="AN40" s="49"/>
      <c r="AO40" s="23"/>
      <c r="AP40" s="42"/>
      <c r="AQ40" s="42"/>
      <c r="AR40" s="54"/>
      <c r="AS40" s="54"/>
      <c r="AT40" s="60"/>
      <c r="AU40" s="54"/>
      <c r="AV40" s="52"/>
      <c r="AW40" s="52"/>
      <c r="AX40" s="54"/>
      <c r="AY40" s="54"/>
      <c r="AZ40" s="54"/>
      <c r="BA40" s="54"/>
      <c r="BB40" s="52"/>
      <c r="BC40" s="32"/>
      <c r="BD40" s="53"/>
      <c r="BE40" s="54"/>
      <c r="BF40" s="71">
        <v>12</v>
      </c>
      <c r="BG40" s="93" t="s">
        <v>245</v>
      </c>
      <c r="BH40" s="52"/>
      <c r="BI40" s="58"/>
      <c r="BJ40" s="38"/>
      <c r="BK40" s="39" t="s">
        <v>103</v>
      </c>
    </row>
    <row r="41" spans="1:63" ht="25.5" customHeight="1">
      <c r="A41" s="1001"/>
      <c r="B41" s="1002"/>
      <c r="C41" s="1002"/>
      <c r="D41" s="1002"/>
      <c r="E41" s="61">
        <v>37</v>
      </c>
      <c r="F41" s="18" t="s">
        <v>246</v>
      </c>
      <c r="G41" s="42" t="s">
        <v>247</v>
      </c>
      <c r="H41" s="42"/>
      <c r="I41" s="42"/>
      <c r="J41" s="42"/>
      <c r="K41" s="42"/>
      <c r="L41" s="42"/>
      <c r="M41" s="42"/>
      <c r="N41" s="42"/>
      <c r="O41" s="42"/>
      <c r="P41" s="42"/>
      <c r="Q41" s="43">
        <v>3</v>
      </c>
      <c r="R41" s="43">
        <v>2</v>
      </c>
      <c r="S41" s="44"/>
      <c r="T41" s="41">
        <f t="shared" si="0"/>
        <v>5</v>
      </c>
      <c r="U41" s="45" t="s">
        <v>67</v>
      </c>
      <c r="V41" s="46" t="s">
        <v>68</v>
      </c>
      <c r="W41" s="42" t="s">
        <v>203</v>
      </c>
      <c r="X41" s="47">
        <f t="shared" si="1"/>
        <v>0</v>
      </c>
      <c r="Y41" s="41">
        <f t="shared" si="2"/>
        <v>0</v>
      </c>
      <c r="Z41" s="41">
        <f t="shared" si="3"/>
        <v>0</v>
      </c>
      <c r="AA41" s="41">
        <f t="shared" si="4"/>
        <v>0</v>
      </c>
      <c r="AB41" s="41">
        <f t="shared" si="5"/>
        <v>0</v>
      </c>
      <c r="AC41" s="41">
        <f t="shared" si="6"/>
        <v>0</v>
      </c>
      <c r="AD41" s="41">
        <f t="shared" si="7"/>
        <v>0</v>
      </c>
      <c r="AE41" s="41">
        <f t="shared" si="8"/>
        <v>0</v>
      </c>
      <c r="AF41" s="41">
        <f t="shared" si="9"/>
        <v>0</v>
      </c>
      <c r="AG41" s="41">
        <f t="shared" si="10"/>
        <v>0</v>
      </c>
      <c r="AH41" s="41">
        <f t="shared" si="11"/>
        <v>2</v>
      </c>
      <c r="AI41" s="41">
        <f t="shared" si="12"/>
        <v>0</v>
      </c>
      <c r="AJ41" s="41">
        <f t="shared" si="13"/>
        <v>2</v>
      </c>
      <c r="AK41" s="48">
        <f t="shared" si="15"/>
        <v>0.4</v>
      </c>
      <c r="AL41" s="20"/>
      <c r="AM41" s="21"/>
      <c r="AN41" s="49"/>
      <c r="AO41" s="23"/>
      <c r="AP41" s="42"/>
      <c r="AQ41" s="42"/>
      <c r="AR41" s="54"/>
      <c r="AS41" s="54"/>
      <c r="AT41" s="60"/>
      <c r="AU41" s="54"/>
      <c r="AV41" s="52"/>
      <c r="AW41" s="52"/>
      <c r="AX41" s="54"/>
      <c r="AY41" s="54"/>
      <c r="AZ41" s="54"/>
      <c r="BA41" s="54"/>
      <c r="BB41" s="52"/>
      <c r="BC41" s="35"/>
      <c r="BD41" s="76">
        <v>0</v>
      </c>
      <c r="BE41" s="75" t="s">
        <v>248</v>
      </c>
      <c r="BF41" s="52">
        <v>2</v>
      </c>
      <c r="BG41" s="54" t="s">
        <v>249</v>
      </c>
      <c r="BH41" s="52"/>
      <c r="BI41" s="58"/>
      <c r="BJ41" s="38"/>
      <c r="BK41" s="39" t="s">
        <v>103</v>
      </c>
    </row>
    <row r="42" spans="1:63" ht="25.5" customHeight="1">
      <c r="A42" s="1001"/>
      <c r="B42" s="1002"/>
      <c r="C42" s="1002"/>
      <c r="D42" s="1002"/>
      <c r="E42" s="41">
        <v>38</v>
      </c>
      <c r="F42" s="18" t="s">
        <v>250</v>
      </c>
      <c r="G42" s="42" t="s">
        <v>251</v>
      </c>
      <c r="H42" s="42"/>
      <c r="I42" s="42"/>
      <c r="J42" s="42"/>
      <c r="K42" s="42"/>
      <c r="L42" s="42"/>
      <c r="M42" s="41"/>
      <c r="N42" s="42"/>
      <c r="O42" s="42"/>
      <c r="P42" s="42"/>
      <c r="Q42" s="43">
        <v>16</v>
      </c>
      <c r="R42" s="43"/>
      <c r="S42" s="44"/>
      <c r="T42" s="41">
        <f t="shared" si="0"/>
        <v>16</v>
      </c>
      <c r="U42" s="45" t="s">
        <v>252</v>
      </c>
      <c r="V42" s="46" t="s">
        <v>76</v>
      </c>
      <c r="W42" s="42" t="s">
        <v>47</v>
      </c>
      <c r="X42" s="47">
        <f t="shared" si="1"/>
        <v>0</v>
      </c>
      <c r="Y42" s="41">
        <f t="shared" si="2"/>
        <v>0</v>
      </c>
      <c r="Z42" s="41">
        <f t="shared" si="3"/>
        <v>0</v>
      </c>
      <c r="AA42" s="41">
        <f t="shared" si="4"/>
        <v>0</v>
      </c>
      <c r="AB42" s="41">
        <f t="shared" si="5"/>
        <v>0</v>
      </c>
      <c r="AC42" s="41">
        <f t="shared" si="6"/>
        <v>0</v>
      </c>
      <c r="AD42" s="41">
        <f t="shared" si="7"/>
        <v>0</v>
      </c>
      <c r="AE42" s="41">
        <f t="shared" si="8"/>
        <v>0</v>
      </c>
      <c r="AF42" s="41">
        <f t="shared" si="9"/>
        <v>0</v>
      </c>
      <c r="AG42" s="41">
        <f t="shared" si="10"/>
        <v>0</v>
      </c>
      <c r="AH42" s="41">
        <f t="shared" si="11"/>
        <v>1</v>
      </c>
      <c r="AI42" s="41">
        <f t="shared" si="12"/>
        <v>5</v>
      </c>
      <c r="AJ42" s="41">
        <f t="shared" si="13"/>
        <v>6</v>
      </c>
      <c r="AK42" s="48">
        <f t="shared" si="15"/>
        <v>0.375</v>
      </c>
      <c r="AL42" s="20"/>
      <c r="AM42" s="21"/>
      <c r="AN42" s="49"/>
      <c r="AO42" s="23"/>
      <c r="AP42" s="42"/>
      <c r="AQ42" s="42"/>
      <c r="AR42" s="54"/>
      <c r="AS42" s="54"/>
      <c r="AT42" s="60"/>
      <c r="AU42" s="54"/>
      <c r="AV42" s="52"/>
      <c r="AW42" s="52"/>
      <c r="AX42" s="54"/>
      <c r="AY42" s="54"/>
      <c r="AZ42" s="54"/>
      <c r="BA42" s="54"/>
      <c r="BB42" s="52"/>
      <c r="BC42" s="35"/>
      <c r="BD42" s="94">
        <v>0</v>
      </c>
      <c r="BE42" s="85" t="s">
        <v>253</v>
      </c>
      <c r="BF42" s="68">
        <v>1</v>
      </c>
      <c r="BG42" s="69" t="s">
        <v>254</v>
      </c>
      <c r="BH42" s="57">
        <v>5</v>
      </c>
      <c r="BI42" s="69" t="s">
        <v>255</v>
      </c>
      <c r="BJ42" s="38"/>
      <c r="BK42" s="39" t="s">
        <v>103</v>
      </c>
    </row>
    <row r="43" spans="1:63" ht="25.5" customHeight="1">
      <c r="A43" s="1001"/>
      <c r="B43" s="1002"/>
      <c r="C43" s="1002"/>
      <c r="D43" s="1002"/>
      <c r="E43" s="41">
        <v>39</v>
      </c>
      <c r="F43" s="18" t="s">
        <v>256</v>
      </c>
      <c r="G43" s="42" t="s">
        <v>257</v>
      </c>
      <c r="H43" s="42"/>
      <c r="I43" s="42"/>
      <c r="J43" s="42"/>
      <c r="K43" s="42"/>
      <c r="L43" s="42"/>
      <c r="M43" s="42"/>
      <c r="N43" s="42"/>
      <c r="O43" s="42"/>
      <c r="P43" s="42"/>
      <c r="Q43" s="43"/>
      <c r="R43" s="43">
        <v>1</v>
      </c>
      <c r="S43" s="44">
        <v>1</v>
      </c>
      <c r="T43" s="41">
        <f t="shared" si="0"/>
        <v>2</v>
      </c>
      <c r="U43" s="45" t="s">
        <v>67</v>
      </c>
      <c r="V43" s="46" t="s">
        <v>68</v>
      </c>
      <c r="W43" s="42" t="s">
        <v>203</v>
      </c>
      <c r="X43" s="47">
        <f t="shared" si="1"/>
        <v>0</v>
      </c>
      <c r="Y43" s="41">
        <f t="shared" si="2"/>
        <v>0</v>
      </c>
      <c r="Z43" s="41">
        <f t="shared" si="3"/>
        <v>0</v>
      </c>
      <c r="AA43" s="41">
        <f t="shared" si="4"/>
        <v>0</v>
      </c>
      <c r="AB43" s="41">
        <f t="shared" si="5"/>
        <v>0</v>
      </c>
      <c r="AC43" s="41">
        <f t="shared" si="6"/>
        <v>0</v>
      </c>
      <c r="AD43" s="41">
        <f t="shared" si="7"/>
        <v>0</v>
      </c>
      <c r="AE43" s="41">
        <f t="shared" si="8"/>
        <v>0</v>
      </c>
      <c r="AF43" s="41">
        <f t="shared" si="9"/>
        <v>0</v>
      </c>
      <c r="AG43" s="41">
        <f t="shared" si="10"/>
        <v>0</v>
      </c>
      <c r="AH43" s="41">
        <f t="shared" si="11"/>
        <v>0</v>
      </c>
      <c r="AI43" s="41">
        <f t="shared" si="12"/>
        <v>2</v>
      </c>
      <c r="AJ43" s="41">
        <f t="shared" si="13"/>
        <v>2</v>
      </c>
      <c r="AK43" s="48">
        <f t="shared" si="15"/>
        <v>1</v>
      </c>
      <c r="AL43" s="20"/>
      <c r="AM43" s="21"/>
      <c r="AN43" s="49"/>
      <c r="AO43" s="23"/>
      <c r="AP43" s="42"/>
      <c r="AQ43" s="42"/>
      <c r="AR43" s="54"/>
      <c r="AS43" s="54"/>
      <c r="AT43" s="60"/>
      <c r="AU43" s="54"/>
      <c r="AV43" s="52"/>
      <c r="AW43" s="52"/>
      <c r="AX43" s="54"/>
      <c r="AY43" s="54"/>
      <c r="AZ43" s="54"/>
      <c r="BA43" s="54"/>
      <c r="BB43" s="52"/>
      <c r="BC43" s="35"/>
      <c r="BD43" s="53"/>
      <c r="BE43" s="54"/>
      <c r="BF43" s="52">
        <v>0</v>
      </c>
      <c r="BG43" s="53" t="s">
        <v>258</v>
      </c>
      <c r="BH43" s="52">
        <v>2</v>
      </c>
      <c r="BI43" s="35" t="s">
        <v>259</v>
      </c>
      <c r="BJ43" s="38"/>
      <c r="BK43" s="39" t="s">
        <v>103</v>
      </c>
    </row>
    <row r="44" spans="1:63" ht="25.5" customHeight="1">
      <c r="A44" s="1001"/>
      <c r="B44" s="1002"/>
      <c r="C44" s="1002"/>
      <c r="D44" s="1002"/>
      <c r="E44" s="41">
        <v>40</v>
      </c>
      <c r="F44" s="42" t="s">
        <v>260</v>
      </c>
      <c r="G44" s="42" t="s">
        <v>261</v>
      </c>
      <c r="H44" s="42"/>
      <c r="I44" s="42"/>
      <c r="J44" s="42"/>
      <c r="K44" s="42"/>
      <c r="L44" s="42"/>
      <c r="M44" s="41">
        <v>1</v>
      </c>
      <c r="N44" s="42"/>
      <c r="O44" s="42"/>
      <c r="P44" s="42"/>
      <c r="Q44" s="43"/>
      <c r="R44" s="43"/>
      <c r="S44" s="44">
        <v>1</v>
      </c>
      <c r="T44" s="41">
        <f t="shared" si="0"/>
        <v>2</v>
      </c>
      <c r="U44" s="45" t="s">
        <v>252</v>
      </c>
      <c r="V44" s="46" t="s">
        <v>76</v>
      </c>
      <c r="W44" s="42" t="s">
        <v>47</v>
      </c>
      <c r="X44" s="47">
        <f t="shared" si="1"/>
        <v>0</v>
      </c>
      <c r="Y44" s="41">
        <f t="shared" si="2"/>
        <v>0</v>
      </c>
      <c r="Z44" s="41">
        <f t="shared" si="3"/>
        <v>0</v>
      </c>
      <c r="AA44" s="41">
        <f t="shared" si="4"/>
        <v>0</v>
      </c>
      <c r="AB44" s="41">
        <f t="shared" si="5"/>
        <v>0</v>
      </c>
      <c r="AC44" s="41">
        <f t="shared" si="6"/>
        <v>1</v>
      </c>
      <c r="AD44" s="41">
        <f t="shared" si="7"/>
        <v>0</v>
      </c>
      <c r="AE44" s="41">
        <f t="shared" si="8"/>
        <v>0</v>
      </c>
      <c r="AF44" s="41">
        <f t="shared" si="9"/>
        <v>0</v>
      </c>
      <c r="AG44" s="41">
        <f t="shared" si="10"/>
        <v>0</v>
      </c>
      <c r="AH44" s="41">
        <f t="shared" si="11"/>
        <v>0</v>
      </c>
      <c r="AI44" s="41">
        <f t="shared" si="12"/>
        <v>1</v>
      </c>
      <c r="AJ44" s="41">
        <f t="shared" si="13"/>
        <v>2</v>
      </c>
      <c r="AK44" s="48">
        <f t="shared" si="15"/>
        <v>1</v>
      </c>
      <c r="AL44" s="20"/>
      <c r="AM44" s="21"/>
      <c r="AN44" s="49"/>
      <c r="AO44" s="23"/>
      <c r="AP44" s="42"/>
      <c r="AQ44" s="42"/>
      <c r="AR44" s="54"/>
      <c r="AS44" s="54"/>
      <c r="AT44" s="60"/>
      <c r="AU44" s="54"/>
      <c r="AV44" s="43">
        <v>1</v>
      </c>
      <c r="AW44" s="79" t="s">
        <v>262</v>
      </c>
      <c r="AX44" s="54"/>
      <c r="AY44" s="54"/>
      <c r="AZ44" s="54"/>
      <c r="BA44" s="54"/>
      <c r="BB44" s="52"/>
      <c r="BC44" s="35"/>
      <c r="BD44" s="53"/>
      <c r="BE44" s="54"/>
      <c r="BF44" s="53"/>
      <c r="BG44" s="54"/>
      <c r="BH44" s="57">
        <v>1</v>
      </c>
      <c r="BI44" s="69" t="s">
        <v>263</v>
      </c>
      <c r="BJ44" s="38"/>
      <c r="BK44" s="63"/>
    </row>
    <row r="45" spans="1:63" ht="25.5" customHeight="1">
      <c r="A45" s="1001"/>
      <c r="B45" s="1002"/>
      <c r="C45" s="1003"/>
      <c r="D45" s="1003"/>
      <c r="E45" s="41">
        <v>41</v>
      </c>
      <c r="F45" s="18" t="s">
        <v>264</v>
      </c>
      <c r="G45" s="42" t="s">
        <v>265</v>
      </c>
      <c r="H45" s="42"/>
      <c r="I45" s="42"/>
      <c r="J45" s="42"/>
      <c r="K45" s="42"/>
      <c r="L45" s="42"/>
      <c r="M45" s="41">
        <v>1</v>
      </c>
      <c r="N45" s="42"/>
      <c r="O45" s="42"/>
      <c r="P45" s="42"/>
      <c r="Q45" s="43"/>
      <c r="R45" s="43"/>
      <c r="S45" s="44">
        <v>1</v>
      </c>
      <c r="T45" s="41">
        <f t="shared" si="0"/>
        <v>2</v>
      </c>
      <c r="U45" s="45" t="s">
        <v>252</v>
      </c>
      <c r="V45" s="46" t="s">
        <v>76</v>
      </c>
      <c r="W45" s="42" t="s">
        <v>47</v>
      </c>
      <c r="X45" s="47">
        <f t="shared" si="1"/>
        <v>0</v>
      </c>
      <c r="Y45" s="41">
        <f t="shared" si="2"/>
        <v>0</v>
      </c>
      <c r="Z45" s="41">
        <f t="shared" si="3"/>
        <v>0</v>
      </c>
      <c r="AA45" s="41">
        <f t="shared" si="4"/>
        <v>0</v>
      </c>
      <c r="AB45" s="41">
        <f t="shared" si="5"/>
        <v>0</v>
      </c>
      <c r="AC45" s="41">
        <f t="shared" si="6"/>
        <v>1</v>
      </c>
      <c r="AD45" s="41">
        <f t="shared" si="7"/>
        <v>0</v>
      </c>
      <c r="AE45" s="41">
        <f t="shared" si="8"/>
        <v>0</v>
      </c>
      <c r="AF45" s="41">
        <f t="shared" si="9"/>
        <v>0</v>
      </c>
      <c r="AG45" s="41">
        <f t="shared" si="10"/>
        <v>0</v>
      </c>
      <c r="AH45" s="41">
        <f t="shared" si="11"/>
        <v>0</v>
      </c>
      <c r="AI45" s="41">
        <f t="shared" si="12"/>
        <v>1</v>
      </c>
      <c r="AJ45" s="41">
        <f t="shared" si="13"/>
        <v>2</v>
      </c>
      <c r="AK45" s="48">
        <f t="shared" si="15"/>
        <v>1</v>
      </c>
      <c r="AL45" s="20"/>
      <c r="AM45" s="21"/>
      <c r="AN45" s="49"/>
      <c r="AO45" s="23"/>
      <c r="AP45" s="42"/>
      <c r="AQ45" s="42"/>
      <c r="AR45" s="54"/>
      <c r="AS45" s="54"/>
      <c r="AT45" s="60"/>
      <c r="AU45" s="54"/>
      <c r="AV45" s="463">
        <v>1</v>
      </c>
      <c r="AW45" s="95" t="s">
        <v>266</v>
      </c>
      <c r="AX45" s="54"/>
      <c r="AY45" s="54"/>
      <c r="AZ45" s="54"/>
      <c r="BA45" s="54"/>
      <c r="BB45" s="52"/>
      <c r="BC45" s="35"/>
      <c r="BD45" s="53"/>
      <c r="BE45" s="54"/>
      <c r="BF45" s="53"/>
      <c r="BG45" s="54"/>
      <c r="BH45" s="472">
        <v>1</v>
      </c>
      <c r="BI45" s="30" t="s">
        <v>267</v>
      </c>
      <c r="BJ45" s="38"/>
      <c r="BK45" s="63"/>
    </row>
    <row r="46" spans="1:63" ht="25.5" customHeight="1">
      <c r="A46" s="1001"/>
      <c r="B46" s="1002"/>
      <c r="C46" s="940" t="s">
        <v>268</v>
      </c>
      <c r="D46" s="937" t="s">
        <v>269</v>
      </c>
      <c r="E46" s="41">
        <v>42</v>
      </c>
      <c r="F46" s="18" t="s">
        <v>270</v>
      </c>
      <c r="G46" s="42" t="s">
        <v>271</v>
      </c>
      <c r="H46" s="42"/>
      <c r="I46" s="42"/>
      <c r="J46" s="42"/>
      <c r="K46" s="42"/>
      <c r="L46" s="42"/>
      <c r="M46" s="42"/>
      <c r="N46" s="41">
        <v>1</v>
      </c>
      <c r="O46" s="41"/>
      <c r="P46" s="42"/>
      <c r="Q46" s="43"/>
      <c r="R46" s="43">
        <v>1</v>
      </c>
      <c r="S46" s="44"/>
      <c r="T46" s="41">
        <f t="shared" si="0"/>
        <v>2</v>
      </c>
      <c r="U46" s="45" t="s">
        <v>272</v>
      </c>
      <c r="V46" s="46" t="s">
        <v>76</v>
      </c>
      <c r="W46" s="42" t="s">
        <v>47</v>
      </c>
      <c r="X46" s="47">
        <f t="shared" si="1"/>
        <v>0</v>
      </c>
      <c r="Y46" s="41">
        <f t="shared" si="2"/>
        <v>0</v>
      </c>
      <c r="Z46" s="41">
        <f t="shared" si="3"/>
        <v>0</v>
      </c>
      <c r="AA46" s="41">
        <f t="shared" si="4"/>
        <v>0</v>
      </c>
      <c r="AB46" s="41">
        <f t="shared" si="5"/>
        <v>0</v>
      </c>
      <c r="AC46" s="41">
        <f t="shared" si="6"/>
        <v>0</v>
      </c>
      <c r="AD46" s="41">
        <f t="shared" si="7"/>
        <v>1</v>
      </c>
      <c r="AE46" s="41">
        <f t="shared" si="8"/>
        <v>0</v>
      </c>
      <c r="AF46" s="41">
        <f t="shared" si="9"/>
        <v>0</v>
      </c>
      <c r="AG46" s="41">
        <f t="shared" si="10"/>
        <v>0</v>
      </c>
      <c r="AH46" s="41">
        <f t="shared" si="11"/>
        <v>1</v>
      </c>
      <c r="AI46" s="41">
        <f t="shared" si="12"/>
        <v>0</v>
      </c>
      <c r="AJ46" s="41">
        <f t="shared" si="13"/>
        <v>2</v>
      </c>
      <c r="AK46" s="48">
        <f t="shared" si="15"/>
        <v>1</v>
      </c>
      <c r="AL46" s="20"/>
      <c r="AM46" s="21"/>
      <c r="AN46" s="49"/>
      <c r="AO46" s="23"/>
      <c r="AP46" s="42"/>
      <c r="AQ46" s="42"/>
      <c r="AR46" s="54"/>
      <c r="AS46" s="54"/>
      <c r="AT46" s="60"/>
      <c r="AU46" s="54"/>
      <c r="AV46" s="52"/>
      <c r="AW46" s="52"/>
      <c r="AX46" s="80">
        <v>1</v>
      </c>
      <c r="AY46" s="81" t="s">
        <v>273</v>
      </c>
      <c r="AZ46" s="54"/>
      <c r="BA46" s="54"/>
      <c r="BB46" s="52"/>
      <c r="BC46" s="35"/>
      <c r="BD46" s="53"/>
      <c r="BE46" s="54"/>
      <c r="BF46" s="470">
        <v>1</v>
      </c>
      <c r="BG46" s="58" t="s">
        <v>274</v>
      </c>
      <c r="BH46" s="52"/>
      <c r="BI46" s="58"/>
      <c r="BJ46" s="38"/>
      <c r="BK46" s="63"/>
    </row>
    <row r="47" spans="1:63" ht="25.5" customHeight="1">
      <c r="A47" s="1001"/>
      <c r="B47" s="1002"/>
      <c r="C47" s="1002"/>
      <c r="D47" s="1002"/>
      <c r="E47" s="41">
        <v>43</v>
      </c>
      <c r="F47" s="18" t="s">
        <v>275</v>
      </c>
      <c r="G47" s="42" t="s">
        <v>276</v>
      </c>
      <c r="H47" s="41"/>
      <c r="I47" s="41"/>
      <c r="J47" s="41"/>
      <c r="K47" s="41"/>
      <c r="L47" s="41"/>
      <c r="M47" s="96">
        <v>1</v>
      </c>
      <c r="N47" s="96"/>
      <c r="O47" s="96"/>
      <c r="P47" s="96"/>
      <c r="Q47" s="97"/>
      <c r="R47" s="97"/>
      <c r="S47" s="98">
        <v>1</v>
      </c>
      <c r="T47" s="96">
        <f t="shared" si="0"/>
        <v>2</v>
      </c>
      <c r="U47" s="45" t="s">
        <v>208</v>
      </c>
      <c r="V47" s="46" t="s">
        <v>76</v>
      </c>
      <c r="W47" s="42"/>
      <c r="X47" s="47">
        <f t="shared" si="1"/>
        <v>0</v>
      </c>
      <c r="Y47" s="41">
        <f t="shared" si="2"/>
        <v>0</v>
      </c>
      <c r="Z47" s="41">
        <f t="shared" si="3"/>
        <v>0</v>
      </c>
      <c r="AA47" s="41">
        <f t="shared" si="4"/>
        <v>0</v>
      </c>
      <c r="AB47" s="41">
        <f t="shared" si="5"/>
        <v>0</v>
      </c>
      <c r="AC47" s="41">
        <f t="shared" si="6"/>
        <v>1</v>
      </c>
      <c r="AD47" s="41">
        <f t="shared" si="7"/>
        <v>0</v>
      </c>
      <c r="AE47" s="41">
        <f t="shared" si="8"/>
        <v>0</v>
      </c>
      <c r="AF47" s="41">
        <f t="shared" si="9"/>
        <v>0</v>
      </c>
      <c r="AG47" s="41">
        <f t="shared" si="10"/>
        <v>0</v>
      </c>
      <c r="AH47" s="41">
        <f t="shared" si="11"/>
        <v>0</v>
      </c>
      <c r="AI47" s="41">
        <f t="shared" si="12"/>
        <v>1</v>
      </c>
      <c r="AJ47" s="99">
        <f t="shared" si="13"/>
        <v>2</v>
      </c>
      <c r="AK47" s="48">
        <f t="shared" si="15"/>
        <v>1</v>
      </c>
      <c r="AL47" s="20"/>
      <c r="AM47" s="21"/>
      <c r="AN47" s="49"/>
      <c r="AO47" s="23"/>
      <c r="AP47" s="42"/>
      <c r="AQ47" s="42"/>
      <c r="AR47" s="54"/>
      <c r="AS47" s="54"/>
      <c r="AT47" s="60"/>
      <c r="AU47" s="54"/>
      <c r="AV47" s="25">
        <v>1</v>
      </c>
      <c r="AW47" s="25" t="s">
        <v>277</v>
      </c>
      <c r="AX47" s="50"/>
      <c r="AY47" s="50"/>
      <c r="AZ47" s="50"/>
      <c r="BA47" s="50"/>
      <c r="BB47" s="52"/>
      <c r="BC47" s="35"/>
      <c r="BD47" s="53"/>
      <c r="BE47" s="54"/>
      <c r="BF47" s="53"/>
      <c r="BG47" s="54"/>
      <c r="BH47" s="471">
        <v>1</v>
      </c>
      <c r="BI47" s="30" t="s">
        <v>278</v>
      </c>
      <c r="BJ47" s="38"/>
      <c r="BK47" s="63"/>
    </row>
    <row r="48" spans="1:63" ht="25.5" customHeight="1">
      <c r="A48" s="1001"/>
      <c r="B48" s="1002"/>
      <c r="C48" s="1002"/>
      <c r="D48" s="1003"/>
      <c r="E48" s="61">
        <v>44</v>
      </c>
      <c r="F48" s="18" t="s">
        <v>279</v>
      </c>
      <c r="G48" s="42" t="s">
        <v>280</v>
      </c>
      <c r="H48" s="42"/>
      <c r="I48" s="42"/>
      <c r="J48" s="42"/>
      <c r="K48" s="41">
        <v>1</v>
      </c>
      <c r="L48" s="42"/>
      <c r="M48" s="96">
        <v>1</v>
      </c>
      <c r="N48" s="41"/>
      <c r="O48" s="42"/>
      <c r="P48" s="42"/>
      <c r="Q48" s="43"/>
      <c r="R48" s="43"/>
      <c r="S48" s="98">
        <v>1</v>
      </c>
      <c r="T48" s="96">
        <f t="shared" si="0"/>
        <v>3</v>
      </c>
      <c r="U48" s="45" t="s">
        <v>281</v>
      </c>
      <c r="V48" s="46" t="s">
        <v>76</v>
      </c>
      <c r="W48" s="42" t="s">
        <v>47</v>
      </c>
      <c r="X48" s="47">
        <f t="shared" si="1"/>
        <v>0</v>
      </c>
      <c r="Y48" s="41">
        <f t="shared" si="2"/>
        <v>0</v>
      </c>
      <c r="Z48" s="41">
        <f t="shared" si="3"/>
        <v>0</v>
      </c>
      <c r="AA48" s="41">
        <f t="shared" si="4"/>
        <v>1</v>
      </c>
      <c r="AB48" s="41">
        <f t="shared" si="5"/>
        <v>1</v>
      </c>
      <c r="AC48" s="41">
        <f t="shared" si="6"/>
        <v>1</v>
      </c>
      <c r="AD48" s="41">
        <f t="shared" si="7"/>
        <v>0</v>
      </c>
      <c r="AE48" s="41">
        <f t="shared" si="8"/>
        <v>0</v>
      </c>
      <c r="AF48" s="41">
        <f t="shared" si="9"/>
        <v>0</v>
      </c>
      <c r="AG48" s="41">
        <f t="shared" si="10"/>
        <v>0</v>
      </c>
      <c r="AH48" s="41">
        <f t="shared" si="11"/>
        <v>0</v>
      </c>
      <c r="AI48" s="41">
        <f t="shared" si="12"/>
        <v>1</v>
      </c>
      <c r="AJ48" s="96">
        <f t="shared" si="13"/>
        <v>4</v>
      </c>
      <c r="AK48" s="48">
        <f t="shared" si="15"/>
        <v>1.3333333333333333</v>
      </c>
      <c r="AL48" s="20"/>
      <c r="AM48" s="21"/>
      <c r="AN48" s="49"/>
      <c r="AO48" s="23"/>
      <c r="AP48" s="42"/>
      <c r="AQ48" s="42"/>
      <c r="AR48" s="55">
        <v>1</v>
      </c>
      <c r="AS48" s="56" t="s">
        <v>282</v>
      </c>
      <c r="AT48" s="100">
        <v>1</v>
      </c>
      <c r="AU48" s="100" t="s">
        <v>282</v>
      </c>
      <c r="AV48" s="43">
        <v>1</v>
      </c>
      <c r="AW48" s="91" t="s">
        <v>283</v>
      </c>
      <c r="AX48" s="54"/>
      <c r="AY48" s="54"/>
      <c r="AZ48" s="54"/>
      <c r="BA48" s="54"/>
      <c r="BB48" s="52"/>
      <c r="BC48" s="35"/>
      <c r="BD48" s="53"/>
      <c r="BE48" s="54"/>
      <c r="BF48" s="53"/>
      <c r="BG48" s="54"/>
      <c r="BH48" s="471">
        <v>1</v>
      </c>
      <c r="BI48" s="58" t="s">
        <v>284</v>
      </c>
      <c r="BJ48" s="38"/>
      <c r="BK48" s="63"/>
    </row>
    <row r="49" spans="1:63" ht="25.5" customHeight="1">
      <c r="A49" s="1001"/>
      <c r="B49" s="1002"/>
      <c r="C49" s="1002"/>
      <c r="D49" s="938" t="s">
        <v>285</v>
      </c>
      <c r="E49" s="61">
        <v>45</v>
      </c>
      <c r="F49" s="42" t="s">
        <v>286</v>
      </c>
      <c r="G49" s="42" t="s">
        <v>287</v>
      </c>
      <c r="H49" s="42"/>
      <c r="I49" s="42"/>
      <c r="J49" s="42"/>
      <c r="K49" s="42"/>
      <c r="L49" s="41">
        <v>1</v>
      </c>
      <c r="M49" s="42"/>
      <c r="N49" s="42"/>
      <c r="O49" s="42"/>
      <c r="P49" s="41">
        <v>1</v>
      </c>
      <c r="Q49" s="43"/>
      <c r="R49" s="43">
        <v>1</v>
      </c>
      <c r="S49" s="44"/>
      <c r="T49" s="41">
        <f t="shared" si="0"/>
        <v>3</v>
      </c>
      <c r="U49" s="45" t="s">
        <v>288</v>
      </c>
      <c r="V49" s="46" t="s">
        <v>46</v>
      </c>
      <c r="W49" s="42" t="s">
        <v>47</v>
      </c>
      <c r="X49" s="47">
        <f t="shared" si="1"/>
        <v>0</v>
      </c>
      <c r="Y49" s="41">
        <f t="shared" si="2"/>
        <v>0</v>
      </c>
      <c r="Z49" s="41">
        <f t="shared" si="3"/>
        <v>0</v>
      </c>
      <c r="AA49" s="41">
        <f t="shared" si="4"/>
        <v>0</v>
      </c>
      <c r="AB49" s="41">
        <f t="shared" si="5"/>
        <v>1</v>
      </c>
      <c r="AC49" s="41">
        <f t="shared" si="6"/>
        <v>0</v>
      </c>
      <c r="AD49" s="41">
        <f t="shared" si="7"/>
        <v>0</v>
      </c>
      <c r="AE49" s="41">
        <f t="shared" si="8"/>
        <v>0</v>
      </c>
      <c r="AF49" s="41">
        <f t="shared" si="9"/>
        <v>1</v>
      </c>
      <c r="AG49" s="41">
        <f t="shared" si="10"/>
        <v>0</v>
      </c>
      <c r="AH49" s="41">
        <f t="shared" si="11"/>
        <v>0</v>
      </c>
      <c r="AI49" s="41">
        <f t="shared" si="12"/>
        <v>2</v>
      </c>
      <c r="AJ49" s="41">
        <f t="shared" si="13"/>
        <v>4</v>
      </c>
      <c r="AK49" s="48">
        <f t="shared" si="15"/>
        <v>1.3333333333333333</v>
      </c>
      <c r="AL49" s="20"/>
      <c r="AM49" s="21"/>
      <c r="AN49" s="49"/>
      <c r="AO49" s="23"/>
      <c r="AP49" s="42"/>
      <c r="AQ49" s="42"/>
      <c r="AR49" s="54"/>
      <c r="AS49" s="54"/>
      <c r="AT49" s="25">
        <v>1</v>
      </c>
      <c r="AU49" s="26" t="s">
        <v>289</v>
      </c>
      <c r="AV49" s="52"/>
      <c r="AW49" s="52"/>
      <c r="AX49" s="54"/>
      <c r="AY49" s="54"/>
      <c r="AZ49" s="54"/>
      <c r="BA49" s="54"/>
      <c r="BB49" s="101">
        <v>1</v>
      </c>
      <c r="BC49" s="45" t="s">
        <v>287</v>
      </c>
      <c r="BD49" s="53"/>
      <c r="BE49" s="54"/>
      <c r="BF49" s="76">
        <v>0</v>
      </c>
      <c r="BG49" s="77" t="s">
        <v>290</v>
      </c>
      <c r="BH49" s="72">
        <v>2</v>
      </c>
      <c r="BI49" s="73" t="s">
        <v>291</v>
      </c>
      <c r="BJ49" s="38"/>
      <c r="BK49" s="63"/>
    </row>
    <row r="50" spans="1:63" ht="25.5" customHeight="1">
      <c r="A50" s="1001"/>
      <c r="B50" s="1002"/>
      <c r="C50" s="1002"/>
      <c r="D50" s="1002"/>
      <c r="E50" s="61">
        <v>46</v>
      </c>
      <c r="F50" s="59" t="s">
        <v>292</v>
      </c>
      <c r="G50" s="42" t="s">
        <v>293</v>
      </c>
      <c r="H50" s="42"/>
      <c r="I50" s="42"/>
      <c r="J50" s="42"/>
      <c r="K50" s="42"/>
      <c r="L50" s="42"/>
      <c r="M50" s="41"/>
      <c r="N50" s="42"/>
      <c r="O50" s="41">
        <v>1</v>
      </c>
      <c r="P50" s="42"/>
      <c r="Q50" s="43">
        <v>1</v>
      </c>
      <c r="R50" s="43">
        <v>0</v>
      </c>
      <c r="S50" s="44">
        <v>0</v>
      </c>
      <c r="T50" s="41">
        <f t="shared" si="0"/>
        <v>2</v>
      </c>
      <c r="U50" s="45" t="s">
        <v>67</v>
      </c>
      <c r="V50" s="46" t="s">
        <v>68</v>
      </c>
      <c r="W50" s="42" t="s">
        <v>294</v>
      </c>
      <c r="X50" s="47">
        <f t="shared" si="1"/>
        <v>0</v>
      </c>
      <c r="Y50" s="41">
        <f t="shared" si="2"/>
        <v>0</v>
      </c>
      <c r="Z50" s="41">
        <f t="shared" si="3"/>
        <v>0</v>
      </c>
      <c r="AA50" s="41">
        <f t="shared" si="4"/>
        <v>0</v>
      </c>
      <c r="AB50" s="41">
        <f t="shared" si="5"/>
        <v>0</v>
      </c>
      <c r="AC50" s="41">
        <f t="shared" si="6"/>
        <v>0</v>
      </c>
      <c r="AD50" s="41">
        <f t="shared" si="7"/>
        <v>0</v>
      </c>
      <c r="AE50" s="41">
        <f t="shared" si="8"/>
        <v>0</v>
      </c>
      <c r="AF50" s="41">
        <f t="shared" si="9"/>
        <v>0</v>
      </c>
      <c r="AG50" s="41">
        <f t="shared" si="10"/>
        <v>0</v>
      </c>
      <c r="AH50" s="41">
        <f t="shared" si="11"/>
        <v>0</v>
      </c>
      <c r="AI50" s="41">
        <f t="shared" si="12"/>
        <v>1</v>
      </c>
      <c r="AJ50" s="41">
        <f t="shared" si="13"/>
        <v>1</v>
      </c>
      <c r="AK50" s="48">
        <f t="shared" si="15"/>
        <v>0.5</v>
      </c>
      <c r="AL50" s="20"/>
      <c r="AM50" s="21"/>
      <c r="AN50" s="49"/>
      <c r="AO50" s="23"/>
      <c r="AP50" s="42"/>
      <c r="AQ50" s="42"/>
      <c r="AR50" s="54"/>
      <c r="AS50" s="54"/>
      <c r="AT50" s="60"/>
      <c r="AU50" s="54"/>
      <c r="AV50" s="52"/>
      <c r="AW50" s="52"/>
      <c r="AX50" s="54"/>
      <c r="AY50" s="54"/>
      <c r="AZ50" s="75">
        <v>0</v>
      </c>
      <c r="BA50" s="75" t="s">
        <v>295</v>
      </c>
      <c r="BB50" s="76">
        <v>0</v>
      </c>
      <c r="BC50" s="83" t="s">
        <v>295</v>
      </c>
      <c r="BD50" s="76">
        <v>0</v>
      </c>
      <c r="BE50" s="75" t="s">
        <v>296</v>
      </c>
      <c r="BF50" s="76">
        <v>0</v>
      </c>
      <c r="BG50" s="75" t="s">
        <v>296</v>
      </c>
      <c r="BH50" s="52">
        <v>1</v>
      </c>
      <c r="BI50" s="54" t="s">
        <v>297</v>
      </c>
      <c r="BJ50" s="38"/>
      <c r="BK50" s="39" t="s">
        <v>103</v>
      </c>
    </row>
    <row r="51" spans="1:63" ht="25.5" customHeight="1">
      <c r="A51" s="1001"/>
      <c r="B51" s="1002"/>
      <c r="C51" s="1002"/>
      <c r="D51" s="1002"/>
      <c r="E51" s="61">
        <v>47</v>
      </c>
      <c r="F51" s="18" t="s">
        <v>298</v>
      </c>
      <c r="G51" s="42" t="s">
        <v>299</v>
      </c>
      <c r="H51" s="42"/>
      <c r="I51" s="42"/>
      <c r="J51" s="42"/>
      <c r="K51" s="41">
        <v>1</v>
      </c>
      <c r="L51" s="42"/>
      <c r="M51" s="41">
        <v>1</v>
      </c>
      <c r="N51" s="42"/>
      <c r="O51" s="42"/>
      <c r="P51" s="41">
        <v>1</v>
      </c>
      <c r="Q51" s="43"/>
      <c r="R51" s="43"/>
      <c r="S51" s="44">
        <v>1</v>
      </c>
      <c r="T51" s="41">
        <f t="shared" si="0"/>
        <v>4</v>
      </c>
      <c r="U51" s="45" t="s">
        <v>208</v>
      </c>
      <c r="V51" s="46" t="s">
        <v>76</v>
      </c>
      <c r="W51" s="42" t="s">
        <v>47</v>
      </c>
      <c r="X51" s="47">
        <f t="shared" si="1"/>
        <v>0</v>
      </c>
      <c r="Y51" s="41">
        <f t="shared" si="2"/>
        <v>0</v>
      </c>
      <c r="Z51" s="41">
        <f t="shared" si="3"/>
        <v>0</v>
      </c>
      <c r="AA51" s="41">
        <f t="shared" si="4"/>
        <v>1</v>
      </c>
      <c r="AB51" s="41">
        <f t="shared" si="5"/>
        <v>0</v>
      </c>
      <c r="AC51" s="41">
        <f t="shared" si="6"/>
        <v>1</v>
      </c>
      <c r="AD51" s="41">
        <f t="shared" si="7"/>
        <v>0</v>
      </c>
      <c r="AE51" s="41">
        <f t="shared" si="8"/>
        <v>0</v>
      </c>
      <c r="AF51" s="41">
        <f t="shared" si="9"/>
        <v>1</v>
      </c>
      <c r="AG51" s="41">
        <f t="shared" si="10"/>
        <v>0</v>
      </c>
      <c r="AH51" s="41">
        <f t="shared" si="11"/>
        <v>0</v>
      </c>
      <c r="AI51" s="41">
        <f t="shared" si="12"/>
        <v>1</v>
      </c>
      <c r="AJ51" s="41">
        <f t="shared" si="13"/>
        <v>4</v>
      </c>
      <c r="AK51" s="48">
        <f t="shared" si="15"/>
        <v>1</v>
      </c>
      <c r="AL51" s="20"/>
      <c r="AM51" s="21"/>
      <c r="AN51" s="49"/>
      <c r="AO51" s="23"/>
      <c r="AP51" s="42"/>
      <c r="AQ51" s="42"/>
      <c r="AR51" s="55">
        <v>1</v>
      </c>
      <c r="AS51" s="56" t="s">
        <v>300</v>
      </c>
      <c r="AT51" s="60"/>
      <c r="AU51" s="54"/>
      <c r="AV51" s="43">
        <v>1</v>
      </c>
      <c r="AW51" s="102" t="s">
        <v>301</v>
      </c>
      <c r="AX51" s="54"/>
      <c r="AY51" s="54"/>
      <c r="AZ51" s="54"/>
      <c r="BA51" s="54"/>
      <c r="BB51" s="67">
        <v>1</v>
      </c>
      <c r="BC51" s="45" t="s">
        <v>302</v>
      </c>
      <c r="BD51" s="53"/>
      <c r="BE51" s="54"/>
      <c r="BF51" s="53"/>
      <c r="BG51" s="54"/>
      <c r="BH51" s="103">
        <v>1</v>
      </c>
      <c r="BI51" s="58" t="s">
        <v>303</v>
      </c>
      <c r="BJ51" s="38"/>
      <c r="BK51" s="63"/>
    </row>
    <row r="52" spans="1:63" ht="25.5" customHeight="1">
      <c r="A52" s="1001"/>
      <c r="B52" s="1002"/>
      <c r="C52" s="1003"/>
      <c r="D52" s="1003"/>
      <c r="E52" s="61">
        <v>48</v>
      </c>
      <c r="F52" s="18" t="s">
        <v>304</v>
      </c>
      <c r="G52" s="42" t="s">
        <v>305</v>
      </c>
      <c r="H52" s="42"/>
      <c r="I52" s="42"/>
      <c r="J52" s="41"/>
      <c r="K52" s="41"/>
      <c r="L52" s="41"/>
      <c r="M52" s="41">
        <v>4</v>
      </c>
      <c r="N52" s="41"/>
      <c r="O52" s="41"/>
      <c r="P52" s="41"/>
      <c r="Q52" s="43"/>
      <c r="R52" s="43"/>
      <c r="S52" s="44">
        <v>2</v>
      </c>
      <c r="T52" s="41">
        <f t="shared" si="0"/>
        <v>6</v>
      </c>
      <c r="U52" s="45" t="s">
        <v>184</v>
      </c>
      <c r="V52" s="46" t="s">
        <v>76</v>
      </c>
      <c r="W52" s="42" t="s">
        <v>185</v>
      </c>
      <c r="X52" s="47">
        <f t="shared" si="1"/>
        <v>0</v>
      </c>
      <c r="Y52" s="41">
        <f t="shared" si="2"/>
        <v>0</v>
      </c>
      <c r="Z52" s="41">
        <f t="shared" si="3"/>
        <v>1</v>
      </c>
      <c r="AA52" s="41">
        <f t="shared" si="4"/>
        <v>0</v>
      </c>
      <c r="AB52" s="41">
        <f t="shared" si="5"/>
        <v>0</v>
      </c>
      <c r="AC52" s="41">
        <f t="shared" si="6"/>
        <v>4</v>
      </c>
      <c r="AD52" s="41">
        <f t="shared" si="7"/>
        <v>0</v>
      </c>
      <c r="AE52" s="41">
        <f t="shared" si="8"/>
        <v>0</v>
      </c>
      <c r="AF52" s="41">
        <f t="shared" si="9"/>
        <v>0</v>
      </c>
      <c r="AG52" s="41">
        <f t="shared" si="10"/>
        <v>0</v>
      </c>
      <c r="AH52" s="41">
        <f t="shared" si="11"/>
        <v>0</v>
      </c>
      <c r="AI52" s="41">
        <f t="shared" si="12"/>
        <v>0</v>
      </c>
      <c r="AJ52" s="41">
        <f t="shared" si="13"/>
        <v>5</v>
      </c>
      <c r="AK52" s="48">
        <f t="shared" si="15"/>
        <v>0.83333333333333337</v>
      </c>
      <c r="AL52" s="20"/>
      <c r="AM52" s="21"/>
      <c r="AN52" s="49"/>
      <c r="AO52" s="23"/>
      <c r="AP52" s="42">
        <v>1</v>
      </c>
      <c r="AQ52" s="42" t="s">
        <v>306</v>
      </c>
      <c r="AR52" s="54"/>
      <c r="AS52" s="54"/>
      <c r="AT52" s="60"/>
      <c r="AU52" s="54"/>
      <c r="AV52" s="463">
        <v>4</v>
      </c>
      <c r="AW52" s="95" t="s">
        <v>307</v>
      </c>
      <c r="AX52" s="54"/>
      <c r="AY52" s="54"/>
      <c r="AZ52" s="54"/>
      <c r="BA52" s="54"/>
      <c r="BB52" s="52"/>
      <c r="BC52" s="35"/>
      <c r="BD52" s="53"/>
      <c r="BE52" s="54"/>
      <c r="BF52" s="53"/>
      <c r="BG52" s="54"/>
      <c r="BH52" s="57">
        <v>0</v>
      </c>
      <c r="BI52" s="58" t="s">
        <v>308</v>
      </c>
      <c r="BJ52" s="38"/>
      <c r="BK52" s="63"/>
    </row>
    <row r="53" spans="1:63" ht="25.5" customHeight="1">
      <c r="A53" s="1001"/>
      <c r="B53" s="1002"/>
      <c r="C53" s="940" t="s">
        <v>309</v>
      </c>
      <c r="D53" s="937" t="s">
        <v>310</v>
      </c>
      <c r="E53" s="41">
        <v>49</v>
      </c>
      <c r="F53" s="42" t="s">
        <v>311</v>
      </c>
      <c r="G53" s="42" t="s">
        <v>312</v>
      </c>
      <c r="H53" s="42"/>
      <c r="I53" s="42"/>
      <c r="J53" s="42"/>
      <c r="K53" s="42"/>
      <c r="L53" s="42"/>
      <c r="M53" s="42"/>
      <c r="N53" s="42"/>
      <c r="O53" s="42"/>
      <c r="P53" s="42"/>
      <c r="Q53" s="43"/>
      <c r="R53" s="43"/>
      <c r="S53" s="44">
        <v>1</v>
      </c>
      <c r="T53" s="41">
        <f t="shared" si="0"/>
        <v>1</v>
      </c>
      <c r="U53" s="45" t="s">
        <v>67</v>
      </c>
      <c r="V53" s="46" t="s">
        <v>68</v>
      </c>
      <c r="W53" s="42" t="s">
        <v>313</v>
      </c>
      <c r="X53" s="47">
        <f t="shared" si="1"/>
        <v>0</v>
      </c>
      <c r="Y53" s="41">
        <f t="shared" si="2"/>
        <v>0</v>
      </c>
      <c r="Z53" s="41">
        <f t="shared" si="3"/>
        <v>0</v>
      </c>
      <c r="AA53" s="41">
        <f t="shared" si="4"/>
        <v>0</v>
      </c>
      <c r="AB53" s="41">
        <f t="shared" si="5"/>
        <v>0</v>
      </c>
      <c r="AC53" s="41">
        <f t="shared" si="6"/>
        <v>0</v>
      </c>
      <c r="AD53" s="41">
        <f t="shared" si="7"/>
        <v>0</v>
      </c>
      <c r="AE53" s="41">
        <f t="shared" si="8"/>
        <v>0</v>
      </c>
      <c r="AF53" s="41">
        <f t="shared" si="9"/>
        <v>0</v>
      </c>
      <c r="AG53" s="41">
        <f t="shared" si="10"/>
        <v>0</v>
      </c>
      <c r="AH53" s="41">
        <f t="shared" si="11"/>
        <v>0</v>
      </c>
      <c r="AI53" s="41">
        <f t="shared" si="12"/>
        <v>1</v>
      </c>
      <c r="AJ53" s="41">
        <f t="shared" si="13"/>
        <v>1</v>
      </c>
      <c r="AK53" s="48">
        <f t="shared" si="15"/>
        <v>1</v>
      </c>
      <c r="AL53" s="20"/>
      <c r="AM53" s="21"/>
      <c r="AN53" s="49"/>
      <c r="AO53" s="23"/>
      <c r="AP53" s="42"/>
      <c r="AQ53" s="42"/>
      <c r="AR53" s="54"/>
      <c r="AS53" s="54"/>
      <c r="AT53" s="60"/>
      <c r="AU53" s="54"/>
      <c r="AV53" s="52"/>
      <c r="AW53" s="52"/>
      <c r="AX53" s="54"/>
      <c r="AY53" s="54"/>
      <c r="AZ53" s="54"/>
      <c r="BA53" s="54"/>
      <c r="BB53" s="52"/>
      <c r="BC53" s="35"/>
      <c r="BD53" s="53"/>
      <c r="BE53" s="54"/>
      <c r="BF53" s="54"/>
      <c r="BG53" s="54"/>
      <c r="BH53" s="52">
        <v>1</v>
      </c>
      <c r="BI53" s="58" t="s">
        <v>314</v>
      </c>
      <c r="BJ53" s="38"/>
      <c r="BK53" s="39" t="s">
        <v>103</v>
      </c>
    </row>
    <row r="54" spans="1:63" ht="25.5" customHeight="1">
      <c r="A54" s="1001"/>
      <c r="B54" s="1002"/>
      <c r="C54" s="1002"/>
      <c r="D54" s="1002"/>
      <c r="E54" s="61">
        <v>50</v>
      </c>
      <c r="F54" s="104" t="s">
        <v>315</v>
      </c>
      <c r="G54" s="42" t="s">
        <v>316</v>
      </c>
      <c r="H54" s="42"/>
      <c r="I54" s="42"/>
      <c r="J54" s="41"/>
      <c r="K54" s="41">
        <v>1</v>
      </c>
      <c r="L54" s="42"/>
      <c r="M54" s="41"/>
      <c r="N54" s="42"/>
      <c r="O54" s="41">
        <v>1</v>
      </c>
      <c r="P54" s="41"/>
      <c r="Q54" s="43"/>
      <c r="R54" s="43"/>
      <c r="S54" s="44">
        <v>1</v>
      </c>
      <c r="T54" s="41">
        <f t="shared" si="0"/>
        <v>3</v>
      </c>
      <c r="U54" s="45" t="s">
        <v>317</v>
      </c>
      <c r="V54" s="46" t="s">
        <v>76</v>
      </c>
      <c r="W54" s="42" t="s">
        <v>318</v>
      </c>
      <c r="X54" s="47">
        <f t="shared" si="1"/>
        <v>0</v>
      </c>
      <c r="Y54" s="41">
        <f t="shared" si="2"/>
        <v>0</v>
      </c>
      <c r="Z54" s="41">
        <f t="shared" si="3"/>
        <v>0</v>
      </c>
      <c r="AA54" s="41">
        <f t="shared" si="4"/>
        <v>1</v>
      </c>
      <c r="AB54" s="41">
        <f t="shared" si="5"/>
        <v>0</v>
      </c>
      <c r="AC54" s="41">
        <f t="shared" si="6"/>
        <v>0</v>
      </c>
      <c r="AD54" s="41">
        <f t="shared" si="7"/>
        <v>0</v>
      </c>
      <c r="AE54" s="41">
        <f t="shared" si="8"/>
        <v>1</v>
      </c>
      <c r="AF54" s="41">
        <f t="shared" si="9"/>
        <v>0</v>
      </c>
      <c r="AG54" s="41">
        <f t="shared" si="10"/>
        <v>0</v>
      </c>
      <c r="AH54" s="41">
        <f t="shared" si="11"/>
        <v>0</v>
      </c>
      <c r="AI54" s="41">
        <f t="shared" si="12"/>
        <v>1</v>
      </c>
      <c r="AJ54" s="41">
        <f t="shared" si="13"/>
        <v>3</v>
      </c>
      <c r="AK54" s="48">
        <f t="shared" si="15"/>
        <v>1</v>
      </c>
      <c r="AL54" s="20"/>
      <c r="AM54" s="21"/>
      <c r="AN54" s="49"/>
      <c r="AO54" s="23"/>
      <c r="AP54" s="42"/>
      <c r="AQ54" s="42"/>
      <c r="AR54" s="55">
        <v>1</v>
      </c>
      <c r="AS54" s="56" t="s">
        <v>319</v>
      </c>
      <c r="AT54" s="60"/>
      <c r="AU54" s="54"/>
      <c r="AV54" s="52"/>
      <c r="AW54" s="52"/>
      <c r="AX54" s="54"/>
      <c r="AY54" s="54"/>
      <c r="AZ54" s="105">
        <v>1</v>
      </c>
      <c r="BA54" s="81" t="s">
        <v>320</v>
      </c>
      <c r="BB54" s="67"/>
      <c r="BC54" s="106"/>
      <c r="BD54" s="53"/>
      <c r="BE54" s="54"/>
      <c r="BF54" s="53"/>
      <c r="BG54" s="54"/>
      <c r="BH54" s="57">
        <v>1</v>
      </c>
      <c r="BI54" s="69" t="s">
        <v>321</v>
      </c>
      <c r="BJ54" s="38"/>
      <c r="BK54" s="63"/>
    </row>
    <row r="55" spans="1:63" ht="25.5" customHeight="1">
      <c r="A55" s="1001"/>
      <c r="B55" s="1002"/>
      <c r="C55" s="1002"/>
      <c r="D55" s="1003"/>
      <c r="E55" s="41">
        <v>51</v>
      </c>
      <c r="F55" s="18" t="s">
        <v>322</v>
      </c>
      <c r="G55" s="42" t="s">
        <v>323</v>
      </c>
      <c r="H55" s="42"/>
      <c r="I55" s="42"/>
      <c r="J55" s="41"/>
      <c r="K55" s="42"/>
      <c r="L55" s="41">
        <v>1</v>
      </c>
      <c r="M55" s="41"/>
      <c r="N55" s="42"/>
      <c r="O55" s="42"/>
      <c r="P55" s="41"/>
      <c r="Q55" s="43"/>
      <c r="R55" s="43"/>
      <c r="S55" s="44">
        <v>2</v>
      </c>
      <c r="T55" s="41">
        <f t="shared" si="0"/>
        <v>3</v>
      </c>
      <c r="U55" s="45" t="s">
        <v>324</v>
      </c>
      <c r="V55" s="46" t="s">
        <v>76</v>
      </c>
      <c r="W55" s="42" t="s">
        <v>325</v>
      </c>
      <c r="X55" s="47">
        <f t="shared" si="1"/>
        <v>0</v>
      </c>
      <c r="Y55" s="41">
        <f t="shared" si="2"/>
        <v>0</v>
      </c>
      <c r="Z55" s="41">
        <f t="shared" si="3"/>
        <v>0</v>
      </c>
      <c r="AA55" s="41">
        <f t="shared" si="4"/>
        <v>0</v>
      </c>
      <c r="AB55" s="41">
        <f t="shared" si="5"/>
        <v>1</v>
      </c>
      <c r="AC55" s="41">
        <f t="shared" si="6"/>
        <v>0</v>
      </c>
      <c r="AD55" s="41">
        <f t="shared" si="7"/>
        <v>0</v>
      </c>
      <c r="AE55" s="41">
        <f t="shared" si="8"/>
        <v>0</v>
      </c>
      <c r="AF55" s="41">
        <f t="shared" si="9"/>
        <v>0</v>
      </c>
      <c r="AG55" s="41">
        <f t="shared" si="10"/>
        <v>0</v>
      </c>
      <c r="AH55" s="41">
        <f t="shared" si="11"/>
        <v>0</v>
      </c>
      <c r="AI55" s="41">
        <f t="shared" si="12"/>
        <v>2</v>
      </c>
      <c r="AJ55" s="41">
        <f t="shared" si="13"/>
        <v>3</v>
      </c>
      <c r="AK55" s="48">
        <f t="shared" si="15"/>
        <v>1</v>
      </c>
      <c r="AL55" s="20"/>
      <c r="AM55" s="21"/>
      <c r="AN55" s="49"/>
      <c r="AO55" s="23"/>
      <c r="AP55" s="42"/>
      <c r="AQ55" s="42"/>
      <c r="AR55" s="54"/>
      <c r="AS55" s="54"/>
      <c r="AT55" s="60">
        <v>1</v>
      </c>
      <c r="AU55" s="54" t="s">
        <v>326</v>
      </c>
      <c r="AV55" s="87">
        <v>0</v>
      </c>
      <c r="AW55" s="88" t="s">
        <v>327</v>
      </c>
      <c r="AX55" s="89">
        <v>0</v>
      </c>
      <c r="AY55" s="90" t="s">
        <v>328</v>
      </c>
      <c r="AZ55" s="75"/>
      <c r="BA55" s="75" t="s">
        <v>329</v>
      </c>
      <c r="BB55" s="76">
        <v>0</v>
      </c>
      <c r="BC55" s="83" t="s">
        <v>330</v>
      </c>
      <c r="BD55" s="76">
        <v>0</v>
      </c>
      <c r="BE55" s="75" t="s">
        <v>331</v>
      </c>
      <c r="BF55" s="53"/>
      <c r="BG55" s="54"/>
      <c r="BH55" s="472">
        <v>2</v>
      </c>
      <c r="BI55" s="30" t="s">
        <v>332</v>
      </c>
      <c r="BJ55" s="38"/>
      <c r="BK55" s="63"/>
    </row>
    <row r="56" spans="1:63" ht="25.5" customHeight="1">
      <c r="A56" s="1001"/>
      <c r="B56" s="1002"/>
      <c r="C56" s="1002"/>
      <c r="D56" s="937" t="s">
        <v>333</v>
      </c>
      <c r="E56" s="41">
        <v>52</v>
      </c>
      <c r="F56" s="42" t="s">
        <v>334</v>
      </c>
      <c r="G56" s="42" t="s">
        <v>335</v>
      </c>
      <c r="H56" s="42"/>
      <c r="I56" s="42"/>
      <c r="J56" s="42"/>
      <c r="K56" s="42"/>
      <c r="L56" s="42"/>
      <c r="M56" s="42"/>
      <c r="N56" s="42"/>
      <c r="O56" s="41">
        <v>1</v>
      </c>
      <c r="P56" s="41">
        <v>2</v>
      </c>
      <c r="Q56" s="43"/>
      <c r="R56" s="43"/>
      <c r="S56" s="44"/>
      <c r="T56" s="41">
        <f t="shared" si="0"/>
        <v>3</v>
      </c>
      <c r="U56" s="45" t="s">
        <v>67</v>
      </c>
      <c r="V56" s="46" t="s">
        <v>68</v>
      </c>
      <c r="W56" s="42" t="s">
        <v>336</v>
      </c>
      <c r="X56" s="47">
        <f t="shared" si="1"/>
        <v>0</v>
      </c>
      <c r="Y56" s="41">
        <f t="shared" si="2"/>
        <v>0</v>
      </c>
      <c r="Z56" s="41">
        <f t="shared" si="3"/>
        <v>0</v>
      </c>
      <c r="AA56" s="41">
        <f t="shared" si="4"/>
        <v>0</v>
      </c>
      <c r="AB56" s="41">
        <f t="shared" si="5"/>
        <v>0</v>
      </c>
      <c r="AC56" s="41">
        <f t="shared" si="6"/>
        <v>0</v>
      </c>
      <c r="AD56" s="41">
        <f t="shared" si="7"/>
        <v>0</v>
      </c>
      <c r="AE56" s="41">
        <f t="shared" si="8"/>
        <v>1</v>
      </c>
      <c r="AF56" s="41">
        <f t="shared" si="9"/>
        <v>1</v>
      </c>
      <c r="AG56" s="41">
        <f t="shared" si="10"/>
        <v>0</v>
      </c>
      <c r="AH56" s="41">
        <f t="shared" si="11"/>
        <v>0</v>
      </c>
      <c r="AI56" s="41">
        <f t="shared" si="12"/>
        <v>1</v>
      </c>
      <c r="AJ56" s="41">
        <f t="shared" si="13"/>
        <v>3</v>
      </c>
      <c r="AK56" s="48">
        <f t="shared" si="15"/>
        <v>1</v>
      </c>
      <c r="AL56" s="20"/>
      <c r="AM56" s="21"/>
      <c r="AN56" s="49"/>
      <c r="AO56" s="23"/>
      <c r="AP56" s="42"/>
      <c r="AQ56" s="42"/>
      <c r="AR56" s="54"/>
      <c r="AS56" s="54"/>
      <c r="AT56" s="60"/>
      <c r="AU56" s="54"/>
      <c r="AV56" s="52"/>
      <c r="AW56" s="52"/>
      <c r="AX56" s="54"/>
      <c r="AY56" s="54"/>
      <c r="AZ56" s="54">
        <v>1</v>
      </c>
      <c r="BA56" s="54" t="s">
        <v>337</v>
      </c>
      <c r="BB56" s="52">
        <v>1</v>
      </c>
      <c r="BC56" s="58" t="s">
        <v>338</v>
      </c>
      <c r="BD56" s="53"/>
      <c r="BE56" s="54"/>
      <c r="BF56" s="54"/>
      <c r="BG56" s="54"/>
      <c r="BH56" s="52">
        <v>1</v>
      </c>
      <c r="BI56" s="54" t="s">
        <v>339</v>
      </c>
      <c r="BJ56" s="38"/>
      <c r="BK56" s="63"/>
    </row>
    <row r="57" spans="1:63" ht="25.5" customHeight="1">
      <c r="A57" s="1001"/>
      <c r="B57" s="1002"/>
      <c r="C57" s="1002"/>
      <c r="D57" s="1002"/>
      <c r="E57" s="61">
        <v>53</v>
      </c>
      <c r="F57" s="18" t="s">
        <v>340</v>
      </c>
      <c r="G57" s="42" t="s">
        <v>341</v>
      </c>
      <c r="H57" s="42"/>
      <c r="I57" s="42"/>
      <c r="J57" s="42"/>
      <c r="K57" s="41">
        <v>1</v>
      </c>
      <c r="L57" s="42"/>
      <c r="M57" s="41">
        <v>1</v>
      </c>
      <c r="N57" s="41">
        <v>1</v>
      </c>
      <c r="O57" s="42"/>
      <c r="P57" s="41">
        <v>0</v>
      </c>
      <c r="Q57" s="43">
        <v>0</v>
      </c>
      <c r="R57" s="43"/>
      <c r="S57" s="44"/>
      <c r="T57" s="41">
        <f t="shared" si="0"/>
        <v>3</v>
      </c>
      <c r="U57" s="45" t="s">
        <v>67</v>
      </c>
      <c r="V57" s="46" t="s">
        <v>68</v>
      </c>
      <c r="W57" s="42" t="s">
        <v>342</v>
      </c>
      <c r="X57" s="47">
        <f t="shared" si="1"/>
        <v>0</v>
      </c>
      <c r="Y57" s="41">
        <f t="shared" si="2"/>
        <v>0</v>
      </c>
      <c r="Z57" s="41">
        <f t="shared" si="3"/>
        <v>0</v>
      </c>
      <c r="AA57" s="41">
        <f t="shared" si="4"/>
        <v>1</v>
      </c>
      <c r="AB57" s="41">
        <f t="shared" si="5"/>
        <v>0</v>
      </c>
      <c r="AC57" s="41">
        <f t="shared" si="6"/>
        <v>1</v>
      </c>
      <c r="AD57" s="41">
        <f t="shared" si="7"/>
        <v>1</v>
      </c>
      <c r="AE57" s="41">
        <f t="shared" si="8"/>
        <v>0</v>
      </c>
      <c r="AF57" s="41">
        <f t="shared" si="9"/>
        <v>0</v>
      </c>
      <c r="AG57" s="41">
        <f t="shared" si="10"/>
        <v>0</v>
      </c>
      <c r="AH57" s="41">
        <f t="shared" si="11"/>
        <v>0</v>
      </c>
      <c r="AI57" s="41">
        <f t="shared" si="12"/>
        <v>0</v>
      </c>
      <c r="AJ57" s="41">
        <f t="shared" si="13"/>
        <v>3</v>
      </c>
      <c r="AK57" s="48">
        <f t="shared" si="15"/>
        <v>1</v>
      </c>
      <c r="AL57" s="20"/>
      <c r="AM57" s="21"/>
      <c r="AN57" s="49"/>
      <c r="AO57" s="23"/>
      <c r="AP57" s="42"/>
      <c r="AQ57" s="42"/>
      <c r="AR57" s="52">
        <v>1</v>
      </c>
      <c r="AS57" s="53" t="s">
        <v>343</v>
      </c>
      <c r="AT57" s="60"/>
      <c r="AU57" s="54"/>
      <c r="AV57" s="52">
        <v>1</v>
      </c>
      <c r="AW57" s="35" t="s">
        <v>344</v>
      </c>
      <c r="AX57" s="54">
        <v>1</v>
      </c>
      <c r="AY57" s="54" t="s">
        <v>345</v>
      </c>
      <c r="AZ57" s="54"/>
      <c r="BA57" s="54"/>
      <c r="BB57" s="76">
        <v>0</v>
      </c>
      <c r="BC57" s="83" t="s">
        <v>346</v>
      </c>
      <c r="BD57" s="76">
        <v>0</v>
      </c>
      <c r="BE57" s="75" t="s">
        <v>347</v>
      </c>
      <c r="BF57" s="54"/>
      <c r="BG57" s="54"/>
      <c r="BH57" s="52"/>
      <c r="BI57" s="54"/>
      <c r="BJ57" s="38"/>
      <c r="BK57" s="63"/>
    </row>
    <row r="58" spans="1:63" ht="25.5" customHeight="1">
      <c r="A58" s="1001"/>
      <c r="B58" s="1002"/>
      <c r="C58" s="1002"/>
      <c r="D58" s="1002"/>
      <c r="E58" s="61">
        <v>54</v>
      </c>
      <c r="F58" s="18" t="s">
        <v>348</v>
      </c>
      <c r="G58" s="42" t="s">
        <v>341</v>
      </c>
      <c r="H58" s="42"/>
      <c r="I58" s="42"/>
      <c r="J58" s="42"/>
      <c r="K58" s="42"/>
      <c r="L58" s="41">
        <v>1</v>
      </c>
      <c r="M58" s="41">
        <v>1</v>
      </c>
      <c r="N58" s="41">
        <v>0</v>
      </c>
      <c r="O58" s="41">
        <v>1</v>
      </c>
      <c r="P58" s="41">
        <v>1</v>
      </c>
      <c r="Q58" s="43">
        <v>0</v>
      </c>
      <c r="R58" s="43">
        <v>2</v>
      </c>
      <c r="S58" s="44"/>
      <c r="T58" s="41">
        <f t="shared" si="0"/>
        <v>6</v>
      </c>
      <c r="U58" s="45" t="s">
        <v>67</v>
      </c>
      <c r="V58" s="46" t="s">
        <v>68</v>
      </c>
      <c r="W58" s="42" t="s">
        <v>349</v>
      </c>
      <c r="X58" s="47">
        <f t="shared" si="1"/>
        <v>0</v>
      </c>
      <c r="Y58" s="41">
        <f t="shared" si="2"/>
        <v>0</v>
      </c>
      <c r="Z58" s="41">
        <f t="shared" si="3"/>
        <v>0</v>
      </c>
      <c r="AA58" s="41">
        <f t="shared" si="4"/>
        <v>0</v>
      </c>
      <c r="AB58" s="41">
        <f t="shared" si="5"/>
        <v>1</v>
      </c>
      <c r="AC58" s="41">
        <f t="shared" si="6"/>
        <v>0</v>
      </c>
      <c r="AD58" s="41">
        <f t="shared" si="7"/>
        <v>0</v>
      </c>
      <c r="AE58" s="41">
        <f t="shared" si="8"/>
        <v>0</v>
      </c>
      <c r="AF58" s="41">
        <f t="shared" si="9"/>
        <v>0</v>
      </c>
      <c r="AG58" s="41">
        <f t="shared" si="10"/>
        <v>0</v>
      </c>
      <c r="AH58" s="41">
        <f t="shared" si="11"/>
        <v>2</v>
      </c>
      <c r="AI58" s="41">
        <f t="shared" si="12"/>
        <v>1</v>
      </c>
      <c r="AJ58" s="41">
        <f t="shared" si="13"/>
        <v>4</v>
      </c>
      <c r="AK58" s="48">
        <f t="shared" si="15"/>
        <v>0.66666666666666663</v>
      </c>
      <c r="AL58" s="20"/>
      <c r="AM58" s="21"/>
      <c r="AN58" s="49"/>
      <c r="AO58" s="23"/>
      <c r="AP58" s="42"/>
      <c r="AQ58" s="42"/>
      <c r="AR58" s="54"/>
      <c r="AS58" s="54"/>
      <c r="AT58" s="60">
        <v>1</v>
      </c>
      <c r="AU58" s="54" t="s">
        <v>350</v>
      </c>
      <c r="AV58" s="76">
        <v>0</v>
      </c>
      <c r="AW58" s="52" t="s">
        <v>351</v>
      </c>
      <c r="AX58" s="75">
        <v>0</v>
      </c>
      <c r="AY58" s="107" t="s">
        <v>352</v>
      </c>
      <c r="AZ58" s="75"/>
      <c r="BA58" s="75" t="s">
        <v>353</v>
      </c>
      <c r="BB58" s="76">
        <v>0</v>
      </c>
      <c r="BC58" s="83" t="s">
        <v>346</v>
      </c>
      <c r="BD58" s="76">
        <v>0</v>
      </c>
      <c r="BE58" s="75" t="s">
        <v>354</v>
      </c>
      <c r="BF58" s="52">
        <v>2</v>
      </c>
      <c r="BG58" s="54" t="s">
        <v>355</v>
      </c>
      <c r="BH58" s="52">
        <v>1</v>
      </c>
      <c r="BI58" s="54" t="s">
        <v>356</v>
      </c>
      <c r="BJ58" s="38"/>
      <c r="BK58" s="63"/>
    </row>
    <row r="59" spans="1:63" ht="25.5" customHeight="1">
      <c r="A59" s="1001"/>
      <c r="B59" s="1002"/>
      <c r="C59" s="1002"/>
      <c r="D59" s="1003"/>
      <c r="E59" s="41">
        <v>55</v>
      </c>
      <c r="F59" s="18" t="s">
        <v>357</v>
      </c>
      <c r="G59" s="42" t="s">
        <v>358</v>
      </c>
      <c r="H59" s="42"/>
      <c r="I59" s="42"/>
      <c r="J59" s="42"/>
      <c r="K59" s="42"/>
      <c r="L59" s="42"/>
      <c r="M59" s="41">
        <v>1</v>
      </c>
      <c r="N59" s="42"/>
      <c r="O59" s="42"/>
      <c r="P59" s="41">
        <v>2</v>
      </c>
      <c r="Q59" s="43">
        <v>2</v>
      </c>
      <c r="R59" s="43">
        <v>1</v>
      </c>
      <c r="S59" s="44">
        <v>1</v>
      </c>
      <c r="T59" s="41">
        <f t="shared" si="0"/>
        <v>7</v>
      </c>
      <c r="U59" s="45" t="s">
        <v>67</v>
      </c>
      <c r="V59" s="46" t="s">
        <v>68</v>
      </c>
      <c r="W59" s="42" t="s">
        <v>359</v>
      </c>
      <c r="X59" s="47">
        <f t="shared" si="1"/>
        <v>0</v>
      </c>
      <c r="Y59" s="41">
        <f t="shared" si="2"/>
        <v>0</v>
      </c>
      <c r="Z59" s="41">
        <f t="shared" si="3"/>
        <v>0</v>
      </c>
      <c r="AA59" s="41">
        <f t="shared" si="4"/>
        <v>0</v>
      </c>
      <c r="AB59" s="41">
        <f t="shared" si="5"/>
        <v>0</v>
      </c>
      <c r="AC59" s="41">
        <f t="shared" si="6"/>
        <v>1</v>
      </c>
      <c r="AD59" s="41">
        <f t="shared" si="7"/>
        <v>0</v>
      </c>
      <c r="AE59" s="41">
        <f t="shared" si="8"/>
        <v>0</v>
      </c>
      <c r="AF59" s="41">
        <f t="shared" si="9"/>
        <v>2</v>
      </c>
      <c r="AG59" s="41">
        <f t="shared" si="10"/>
        <v>1</v>
      </c>
      <c r="AH59" s="41">
        <f t="shared" si="11"/>
        <v>1</v>
      </c>
      <c r="AI59" s="41">
        <f t="shared" si="12"/>
        <v>1</v>
      </c>
      <c r="AJ59" s="41">
        <f t="shared" si="13"/>
        <v>6</v>
      </c>
      <c r="AK59" s="48">
        <f t="shared" si="15"/>
        <v>0.8571428571428571</v>
      </c>
      <c r="AL59" s="20"/>
      <c r="AM59" s="21"/>
      <c r="AN59" s="49"/>
      <c r="AO59" s="23"/>
      <c r="AP59" s="42"/>
      <c r="AQ59" s="42"/>
      <c r="AR59" s="54"/>
      <c r="AS59" s="54"/>
      <c r="AT59" s="60"/>
      <c r="AU59" s="54"/>
      <c r="AV59" s="52">
        <v>1</v>
      </c>
      <c r="AW59" s="52" t="s">
        <v>360</v>
      </c>
      <c r="AX59" s="54"/>
      <c r="AY59" s="54"/>
      <c r="AZ59" s="54"/>
      <c r="BA59" s="54"/>
      <c r="BB59" s="52">
        <v>2</v>
      </c>
      <c r="BC59" s="35" t="s">
        <v>361</v>
      </c>
      <c r="BD59" s="52">
        <v>1</v>
      </c>
      <c r="BE59" s="54" t="s">
        <v>362</v>
      </c>
      <c r="BF59" s="52">
        <v>1</v>
      </c>
      <c r="BG59" s="54" t="s">
        <v>363</v>
      </c>
      <c r="BH59" s="52">
        <v>1</v>
      </c>
      <c r="BI59" s="54" t="s">
        <v>364</v>
      </c>
      <c r="BJ59" s="38"/>
      <c r="BK59" s="63"/>
    </row>
    <row r="60" spans="1:63" ht="25.5" customHeight="1">
      <c r="A60" s="1001"/>
      <c r="B60" s="1002"/>
      <c r="C60" s="1002"/>
      <c r="D60" s="937" t="s">
        <v>365</v>
      </c>
      <c r="E60" s="41">
        <v>56</v>
      </c>
      <c r="F60" s="18" t="s">
        <v>366</v>
      </c>
      <c r="G60" s="42" t="s">
        <v>367</v>
      </c>
      <c r="H60" s="42"/>
      <c r="I60" s="42"/>
      <c r="J60" s="42"/>
      <c r="K60" s="42"/>
      <c r="L60" s="42"/>
      <c r="M60" s="42"/>
      <c r="N60" s="42"/>
      <c r="O60" s="41">
        <v>0</v>
      </c>
      <c r="P60" s="42"/>
      <c r="Q60" s="43"/>
      <c r="R60" s="43"/>
      <c r="S60" s="44"/>
      <c r="T60" s="41">
        <f t="shared" si="0"/>
        <v>0</v>
      </c>
      <c r="U60" s="45" t="s">
        <v>67</v>
      </c>
      <c r="V60" s="46" t="s">
        <v>68</v>
      </c>
      <c r="W60" s="42" t="s">
        <v>368</v>
      </c>
      <c r="X60" s="47">
        <f t="shared" si="1"/>
        <v>0</v>
      </c>
      <c r="Y60" s="41">
        <f t="shared" si="2"/>
        <v>0</v>
      </c>
      <c r="Z60" s="41">
        <f t="shared" si="3"/>
        <v>0</v>
      </c>
      <c r="AA60" s="41">
        <f t="shared" si="4"/>
        <v>0</v>
      </c>
      <c r="AB60" s="41">
        <f t="shared" si="5"/>
        <v>0</v>
      </c>
      <c r="AC60" s="41">
        <f t="shared" si="6"/>
        <v>0</v>
      </c>
      <c r="AD60" s="41">
        <f t="shared" si="7"/>
        <v>0</v>
      </c>
      <c r="AE60" s="41">
        <f t="shared" si="8"/>
        <v>0</v>
      </c>
      <c r="AF60" s="41">
        <f t="shared" si="9"/>
        <v>0</v>
      </c>
      <c r="AG60" s="41">
        <f t="shared" si="10"/>
        <v>0</v>
      </c>
      <c r="AH60" s="41">
        <f t="shared" si="11"/>
        <v>0</v>
      </c>
      <c r="AI60" s="41">
        <f t="shared" si="12"/>
        <v>0</v>
      </c>
      <c r="AJ60" s="41">
        <f t="shared" si="13"/>
        <v>0</v>
      </c>
      <c r="AK60" s="48">
        <v>0</v>
      </c>
      <c r="AL60" s="20"/>
      <c r="AM60" s="21"/>
      <c r="AN60" s="49"/>
      <c r="AO60" s="23"/>
      <c r="AP60" s="42"/>
      <c r="AQ60" s="42"/>
      <c r="AR60" s="54"/>
      <c r="AS60" s="54"/>
      <c r="AT60" s="60"/>
      <c r="AU60" s="54"/>
      <c r="AV60" s="52"/>
      <c r="AW60" s="52"/>
      <c r="AX60" s="54"/>
      <c r="AY60" s="54"/>
      <c r="AZ60" s="54"/>
      <c r="BA60" s="75" t="s">
        <v>369</v>
      </c>
      <c r="BB60" s="76">
        <v>0</v>
      </c>
      <c r="BC60" s="83" t="s">
        <v>369</v>
      </c>
      <c r="BD60" s="76">
        <v>0</v>
      </c>
      <c r="BE60" s="83" t="s">
        <v>369</v>
      </c>
      <c r="BF60" s="54"/>
      <c r="BG60" s="54"/>
      <c r="BH60" s="52"/>
      <c r="BI60" s="54"/>
      <c r="BJ60" s="38"/>
      <c r="BK60" s="39" t="s">
        <v>103</v>
      </c>
    </row>
    <row r="61" spans="1:63" ht="25.5" customHeight="1">
      <c r="A61" s="1001"/>
      <c r="B61" s="1002"/>
      <c r="C61" s="1002"/>
      <c r="D61" s="1002"/>
      <c r="E61" s="41">
        <v>57</v>
      </c>
      <c r="F61" s="59" t="s">
        <v>370</v>
      </c>
      <c r="G61" s="42" t="s">
        <v>371</v>
      </c>
      <c r="H61" s="42"/>
      <c r="I61" s="42"/>
      <c r="J61" s="42"/>
      <c r="K61" s="42"/>
      <c r="L61" s="42"/>
      <c r="M61" s="41">
        <v>1</v>
      </c>
      <c r="N61" s="41">
        <v>1</v>
      </c>
      <c r="O61" s="42"/>
      <c r="P61" s="42"/>
      <c r="Q61" s="43"/>
      <c r="R61" s="43"/>
      <c r="S61" s="44">
        <v>1</v>
      </c>
      <c r="T61" s="41">
        <f t="shared" si="0"/>
        <v>3</v>
      </c>
      <c r="U61" s="45" t="s">
        <v>67</v>
      </c>
      <c r="V61" s="46" t="s">
        <v>68</v>
      </c>
      <c r="W61" s="42" t="s">
        <v>372</v>
      </c>
      <c r="X61" s="47">
        <f t="shared" si="1"/>
        <v>0</v>
      </c>
      <c r="Y61" s="41">
        <f t="shared" si="2"/>
        <v>0</v>
      </c>
      <c r="Z61" s="41">
        <f t="shared" si="3"/>
        <v>0</v>
      </c>
      <c r="AA61" s="41">
        <f t="shared" si="4"/>
        <v>0</v>
      </c>
      <c r="AB61" s="41">
        <f t="shared" si="5"/>
        <v>0</v>
      </c>
      <c r="AC61" s="41">
        <f t="shared" si="6"/>
        <v>1</v>
      </c>
      <c r="AD61" s="41">
        <f t="shared" si="7"/>
        <v>1</v>
      </c>
      <c r="AE61" s="41">
        <f t="shared" si="8"/>
        <v>0</v>
      </c>
      <c r="AF61" s="41">
        <f t="shared" si="9"/>
        <v>0</v>
      </c>
      <c r="AG61" s="41">
        <f t="shared" si="10"/>
        <v>0</v>
      </c>
      <c r="AH61" s="41">
        <f t="shared" si="11"/>
        <v>0</v>
      </c>
      <c r="AI61" s="41">
        <f t="shared" si="12"/>
        <v>1</v>
      </c>
      <c r="AJ61" s="41">
        <f t="shared" si="13"/>
        <v>3</v>
      </c>
      <c r="AK61" s="48">
        <f t="shared" ref="AK61:AK72" si="16">AJ61/T61</f>
        <v>1</v>
      </c>
      <c r="AL61" s="20"/>
      <c r="AM61" s="21"/>
      <c r="AN61" s="49"/>
      <c r="AO61" s="23"/>
      <c r="AP61" s="42"/>
      <c r="AQ61" s="42"/>
      <c r="AR61" s="54"/>
      <c r="AS61" s="54"/>
      <c r="AT61" s="60"/>
      <c r="AU61" s="54"/>
      <c r="AV61" s="52">
        <v>1</v>
      </c>
      <c r="AW61" s="52" t="s">
        <v>373</v>
      </c>
      <c r="AX61" s="54">
        <v>1</v>
      </c>
      <c r="AY61" s="52" t="s">
        <v>374</v>
      </c>
      <c r="AZ61" s="54"/>
      <c r="BA61" s="54"/>
      <c r="BB61" s="35"/>
      <c r="BC61" s="35"/>
      <c r="BD61" s="53"/>
      <c r="BE61" s="54"/>
      <c r="BF61" s="54"/>
      <c r="BG61" s="54"/>
      <c r="BH61" s="52">
        <v>1</v>
      </c>
      <c r="BI61" s="54" t="s">
        <v>375</v>
      </c>
      <c r="BJ61" s="38"/>
      <c r="BK61" s="63"/>
    </row>
    <row r="62" spans="1:63" ht="25.5" customHeight="1">
      <c r="A62" s="1001"/>
      <c r="B62" s="1002"/>
      <c r="C62" s="1002"/>
      <c r="D62" s="1002"/>
      <c r="E62" s="108">
        <v>58</v>
      </c>
      <c r="F62" s="18" t="s">
        <v>376</v>
      </c>
      <c r="G62" s="42" t="s">
        <v>377</v>
      </c>
      <c r="H62" s="42"/>
      <c r="I62" s="42"/>
      <c r="J62" s="42"/>
      <c r="K62" s="42"/>
      <c r="L62" s="42"/>
      <c r="M62" s="42"/>
      <c r="N62" s="42"/>
      <c r="O62" s="41"/>
      <c r="P62" s="41"/>
      <c r="Q62" s="43"/>
      <c r="R62" s="43"/>
      <c r="S62" s="44">
        <v>1</v>
      </c>
      <c r="T62" s="41">
        <f t="shared" si="0"/>
        <v>1</v>
      </c>
      <c r="U62" s="45" t="s">
        <v>75</v>
      </c>
      <c r="V62" s="46" t="s">
        <v>76</v>
      </c>
      <c r="W62" s="42"/>
      <c r="X62" s="47">
        <f t="shared" si="1"/>
        <v>0</v>
      </c>
      <c r="Y62" s="41">
        <f t="shared" si="2"/>
        <v>0</v>
      </c>
      <c r="Z62" s="41">
        <f t="shared" si="3"/>
        <v>0</v>
      </c>
      <c r="AA62" s="41">
        <f t="shared" si="4"/>
        <v>0</v>
      </c>
      <c r="AB62" s="41">
        <f t="shared" si="5"/>
        <v>0</v>
      </c>
      <c r="AC62" s="41">
        <f t="shared" si="6"/>
        <v>0</v>
      </c>
      <c r="AD62" s="41">
        <f t="shared" si="7"/>
        <v>0</v>
      </c>
      <c r="AE62" s="41">
        <f t="shared" si="8"/>
        <v>0</v>
      </c>
      <c r="AF62" s="41">
        <f t="shared" si="9"/>
        <v>0</v>
      </c>
      <c r="AG62" s="41">
        <f t="shared" si="10"/>
        <v>0</v>
      </c>
      <c r="AH62" s="41">
        <f t="shared" si="11"/>
        <v>0</v>
      </c>
      <c r="AI62" s="41">
        <f t="shared" si="12"/>
        <v>1</v>
      </c>
      <c r="AJ62" s="41">
        <f t="shared" si="13"/>
        <v>1</v>
      </c>
      <c r="AK62" s="48">
        <f t="shared" si="16"/>
        <v>1</v>
      </c>
      <c r="AL62" s="20"/>
      <c r="AM62" s="21"/>
      <c r="AN62" s="49"/>
      <c r="AO62" s="23"/>
      <c r="AP62" s="42"/>
      <c r="AQ62" s="42"/>
      <c r="AR62" s="54"/>
      <c r="AS62" s="54"/>
      <c r="AT62" s="60"/>
      <c r="AU62" s="54"/>
      <c r="AV62" s="52"/>
      <c r="AW62" s="52"/>
      <c r="AX62" s="54"/>
      <c r="AY62" s="54"/>
      <c r="AZ62" s="54"/>
      <c r="BA62" s="54"/>
      <c r="BB62" s="35"/>
      <c r="BC62" s="35"/>
      <c r="BD62" s="53"/>
      <c r="BE62" s="54"/>
      <c r="BF62" s="53"/>
      <c r="BG62" s="54"/>
      <c r="BH62" s="22">
        <v>1</v>
      </c>
      <c r="BI62" s="30" t="s">
        <v>378</v>
      </c>
      <c r="BJ62" s="38"/>
      <c r="BK62" s="63"/>
    </row>
    <row r="63" spans="1:63" ht="25.5" customHeight="1">
      <c r="A63" s="1001"/>
      <c r="B63" s="1002"/>
      <c r="C63" s="1002"/>
      <c r="D63" s="1002"/>
      <c r="E63" s="41">
        <v>59</v>
      </c>
      <c r="F63" s="18" t="s">
        <v>379</v>
      </c>
      <c r="G63" s="42" t="s">
        <v>380</v>
      </c>
      <c r="H63" s="42"/>
      <c r="I63" s="42"/>
      <c r="J63" s="42"/>
      <c r="K63" s="42"/>
      <c r="L63" s="42"/>
      <c r="M63" s="41">
        <v>1</v>
      </c>
      <c r="N63" s="42"/>
      <c r="O63" s="42"/>
      <c r="P63" s="42"/>
      <c r="Q63" s="43"/>
      <c r="R63" s="43"/>
      <c r="S63" s="44"/>
      <c r="T63" s="41">
        <f t="shared" si="0"/>
        <v>1</v>
      </c>
      <c r="U63" s="45" t="s">
        <v>75</v>
      </c>
      <c r="V63" s="46" t="s">
        <v>76</v>
      </c>
      <c r="W63" s="42" t="s">
        <v>47</v>
      </c>
      <c r="X63" s="47">
        <f t="shared" si="1"/>
        <v>0</v>
      </c>
      <c r="Y63" s="41">
        <f t="shared" si="2"/>
        <v>0</v>
      </c>
      <c r="Z63" s="41">
        <f t="shared" si="3"/>
        <v>0</v>
      </c>
      <c r="AA63" s="41">
        <f t="shared" si="4"/>
        <v>0</v>
      </c>
      <c r="AB63" s="41">
        <f t="shared" si="5"/>
        <v>0</v>
      </c>
      <c r="AC63" s="41">
        <f t="shared" si="6"/>
        <v>0</v>
      </c>
      <c r="AD63" s="41">
        <f t="shared" si="7"/>
        <v>0</v>
      </c>
      <c r="AE63" s="41">
        <f t="shared" si="8"/>
        <v>0</v>
      </c>
      <c r="AF63" s="41">
        <f t="shared" si="9"/>
        <v>0</v>
      </c>
      <c r="AG63" s="41">
        <f t="shared" si="10"/>
        <v>0</v>
      </c>
      <c r="AH63" s="41">
        <f t="shared" si="11"/>
        <v>0</v>
      </c>
      <c r="AI63" s="41">
        <f t="shared" si="12"/>
        <v>1</v>
      </c>
      <c r="AJ63" s="41">
        <f t="shared" si="13"/>
        <v>1</v>
      </c>
      <c r="AK63" s="48">
        <f t="shared" si="16"/>
        <v>1</v>
      </c>
      <c r="AL63" s="20"/>
      <c r="AM63" s="21"/>
      <c r="AN63" s="49"/>
      <c r="AO63" s="23"/>
      <c r="AP63" s="42"/>
      <c r="AQ63" s="42"/>
      <c r="AR63" s="54"/>
      <c r="AS63" s="54"/>
      <c r="AT63" s="60"/>
      <c r="AU63" s="54"/>
      <c r="AV63" s="87">
        <v>0</v>
      </c>
      <c r="AW63" s="88" t="s">
        <v>381</v>
      </c>
      <c r="AX63" s="89">
        <v>0</v>
      </c>
      <c r="AY63" s="90" t="s">
        <v>382</v>
      </c>
      <c r="AZ63" s="75">
        <v>0</v>
      </c>
      <c r="BA63" s="75" t="s">
        <v>383</v>
      </c>
      <c r="BB63" s="76">
        <v>0</v>
      </c>
      <c r="BC63" s="83" t="s">
        <v>383</v>
      </c>
      <c r="BD63" s="76">
        <v>0</v>
      </c>
      <c r="BE63" s="109" t="s">
        <v>384</v>
      </c>
      <c r="BF63" s="53"/>
      <c r="BG63" s="54"/>
      <c r="BH63" s="471">
        <v>1</v>
      </c>
      <c r="BI63" s="58" t="s">
        <v>385</v>
      </c>
      <c r="BJ63" s="38"/>
      <c r="BK63" s="63"/>
    </row>
    <row r="64" spans="1:63" ht="25.5" customHeight="1">
      <c r="A64" s="1001"/>
      <c r="B64" s="1002"/>
      <c r="C64" s="1002"/>
      <c r="D64" s="1002"/>
      <c r="E64" s="61">
        <v>60</v>
      </c>
      <c r="F64" s="18" t="s">
        <v>386</v>
      </c>
      <c r="G64" s="42" t="s">
        <v>387</v>
      </c>
      <c r="H64" s="42"/>
      <c r="I64" s="42"/>
      <c r="J64" s="41"/>
      <c r="K64" s="41">
        <v>1</v>
      </c>
      <c r="L64" s="42"/>
      <c r="M64" s="41">
        <v>1</v>
      </c>
      <c r="N64" s="42"/>
      <c r="O64" s="42"/>
      <c r="P64" s="41">
        <v>1</v>
      </c>
      <c r="Q64" s="43"/>
      <c r="R64" s="43"/>
      <c r="S64" s="44">
        <v>1</v>
      </c>
      <c r="T64" s="41">
        <f t="shared" si="0"/>
        <v>4</v>
      </c>
      <c r="U64" s="45" t="s">
        <v>75</v>
      </c>
      <c r="V64" s="46" t="s">
        <v>76</v>
      </c>
      <c r="W64" s="42" t="s">
        <v>388</v>
      </c>
      <c r="X64" s="47">
        <f t="shared" si="1"/>
        <v>0</v>
      </c>
      <c r="Y64" s="41">
        <f t="shared" si="2"/>
        <v>0</v>
      </c>
      <c r="Z64" s="41">
        <f t="shared" si="3"/>
        <v>3</v>
      </c>
      <c r="AA64" s="41">
        <f t="shared" si="4"/>
        <v>1</v>
      </c>
      <c r="AB64" s="41">
        <f t="shared" si="5"/>
        <v>0</v>
      </c>
      <c r="AC64" s="41">
        <f t="shared" si="6"/>
        <v>1</v>
      </c>
      <c r="AD64" s="41">
        <f t="shared" si="7"/>
        <v>0</v>
      </c>
      <c r="AE64" s="41">
        <f t="shared" si="8"/>
        <v>0</v>
      </c>
      <c r="AF64" s="41">
        <f t="shared" si="9"/>
        <v>1</v>
      </c>
      <c r="AG64" s="41">
        <f t="shared" si="10"/>
        <v>0</v>
      </c>
      <c r="AH64" s="41">
        <f t="shared" si="11"/>
        <v>0</v>
      </c>
      <c r="AI64" s="41">
        <f t="shared" si="12"/>
        <v>1</v>
      </c>
      <c r="AJ64" s="41">
        <f t="shared" si="13"/>
        <v>7</v>
      </c>
      <c r="AK64" s="48">
        <f t="shared" si="16"/>
        <v>1.75</v>
      </c>
      <c r="AL64" s="20"/>
      <c r="AM64" s="21"/>
      <c r="AN64" s="49"/>
      <c r="AO64" s="23"/>
      <c r="AP64" s="41">
        <v>3</v>
      </c>
      <c r="AQ64" s="45" t="s">
        <v>389</v>
      </c>
      <c r="AR64" s="55">
        <v>1</v>
      </c>
      <c r="AS64" s="56" t="s">
        <v>390</v>
      </c>
      <c r="AT64" s="60"/>
      <c r="AU64" s="54"/>
      <c r="AV64" s="43">
        <v>1</v>
      </c>
      <c r="AW64" s="79" t="s">
        <v>391</v>
      </c>
      <c r="AX64" s="54"/>
      <c r="AY64" s="54"/>
      <c r="AZ64" s="54"/>
      <c r="BA64" s="54"/>
      <c r="BB64" s="76">
        <v>1</v>
      </c>
      <c r="BC64" s="83" t="s">
        <v>392</v>
      </c>
      <c r="BD64" s="52"/>
      <c r="BE64" s="54"/>
      <c r="BF64" s="53"/>
      <c r="BG64" s="54"/>
      <c r="BH64" s="471">
        <v>1</v>
      </c>
      <c r="BI64" s="58" t="s">
        <v>391</v>
      </c>
      <c r="BJ64" s="38"/>
      <c r="BK64" s="63"/>
    </row>
    <row r="65" spans="1:63" ht="25.5" customHeight="1">
      <c r="A65" s="1001"/>
      <c r="B65" s="1002"/>
      <c r="C65" s="1002"/>
      <c r="D65" s="1002"/>
      <c r="E65" s="41">
        <v>61</v>
      </c>
      <c r="F65" s="18" t="s">
        <v>393</v>
      </c>
      <c r="G65" s="42" t="s">
        <v>394</v>
      </c>
      <c r="H65" s="42"/>
      <c r="I65" s="42"/>
      <c r="J65" s="42"/>
      <c r="K65" s="42"/>
      <c r="L65" s="42"/>
      <c r="M65" s="41">
        <v>1</v>
      </c>
      <c r="N65" s="42"/>
      <c r="O65" s="42"/>
      <c r="P65" s="41"/>
      <c r="Q65" s="43"/>
      <c r="R65" s="43"/>
      <c r="S65" s="44"/>
      <c r="T65" s="41">
        <f t="shared" si="0"/>
        <v>1</v>
      </c>
      <c r="U65" s="45" t="s">
        <v>75</v>
      </c>
      <c r="V65" s="46" t="s">
        <v>76</v>
      </c>
      <c r="W65" s="42" t="s">
        <v>47</v>
      </c>
      <c r="X65" s="47">
        <f t="shared" si="1"/>
        <v>0</v>
      </c>
      <c r="Y65" s="41">
        <f t="shared" si="2"/>
        <v>0</v>
      </c>
      <c r="Z65" s="41">
        <f t="shared" si="3"/>
        <v>0</v>
      </c>
      <c r="AA65" s="41">
        <f t="shared" si="4"/>
        <v>0</v>
      </c>
      <c r="AB65" s="41">
        <f t="shared" si="5"/>
        <v>0</v>
      </c>
      <c r="AC65" s="41">
        <f t="shared" si="6"/>
        <v>0</v>
      </c>
      <c r="AD65" s="41">
        <f t="shared" si="7"/>
        <v>0</v>
      </c>
      <c r="AE65" s="41">
        <f t="shared" si="8"/>
        <v>0</v>
      </c>
      <c r="AF65" s="41">
        <f t="shared" si="9"/>
        <v>0</v>
      </c>
      <c r="AG65" s="41">
        <f t="shared" si="10"/>
        <v>0</v>
      </c>
      <c r="AH65" s="41">
        <f t="shared" si="11"/>
        <v>0</v>
      </c>
      <c r="AI65" s="41">
        <f t="shared" si="12"/>
        <v>1</v>
      </c>
      <c r="AJ65" s="41">
        <f t="shared" si="13"/>
        <v>1</v>
      </c>
      <c r="AK65" s="48">
        <f t="shared" si="16"/>
        <v>1</v>
      </c>
      <c r="AL65" s="20"/>
      <c r="AM65" s="21"/>
      <c r="AN65" s="49"/>
      <c r="AO65" s="23"/>
      <c r="AP65" s="42"/>
      <c r="AQ65" s="42"/>
      <c r="AR65" s="54"/>
      <c r="AS65" s="54"/>
      <c r="AT65" s="60"/>
      <c r="AU65" s="54"/>
      <c r="AV65" s="473">
        <v>0</v>
      </c>
      <c r="AW65" s="110" t="s">
        <v>395</v>
      </c>
      <c r="AX65" s="89">
        <v>0</v>
      </c>
      <c r="AY65" s="90" t="s">
        <v>396</v>
      </c>
      <c r="AZ65" s="75">
        <v>0</v>
      </c>
      <c r="BA65" s="90" t="s">
        <v>396</v>
      </c>
      <c r="BB65" s="76">
        <v>0</v>
      </c>
      <c r="BC65" s="83" t="s">
        <v>397</v>
      </c>
      <c r="BD65" s="76">
        <v>0</v>
      </c>
      <c r="BE65" s="83" t="s">
        <v>398</v>
      </c>
      <c r="BF65" s="53"/>
      <c r="BG65" s="54"/>
      <c r="BH65" s="471">
        <v>1</v>
      </c>
      <c r="BI65" s="58" t="s">
        <v>399</v>
      </c>
      <c r="BJ65" s="38"/>
      <c r="BK65" s="63"/>
    </row>
    <row r="66" spans="1:63" ht="25.5" customHeight="1">
      <c r="A66" s="1001"/>
      <c r="B66" s="1002"/>
      <c r="C66" s="1002"/>
      <c r="D66" s="1002"/>
      <c r="E66" s="41">
        <v>62</v>
      </c>
      <c r="F66" s="18" t="s">
        <v>400</v>
      </c>
      <c r="G66" s="42" t="s">
        <v>401</v>
      </c>
      <c r="H66" s="42"/>
      <c r="I66" s="42"/>
      <c r="J66" s="42"/>
      <c r="K66" s="42"/>
      <c r="L66" s="42"/>
      <c r="M66" s="41">
        <v>1</v>
      </c>
      <c r="N66" s="42"/>
      <c r="O66" s="42"/>
      <c r="P66" s="42"/>
      <c r="Q66" s="43"/>
      <c r="R66" s="43"/>
      <c r="S66" s="44">
        <v>1</v>
      </c>
      <c r="T66" s="41">
        <f t="shared" si="0"/>
        <v>2</v>
      </c>
      <c r="U66" s="45" t="s">
        <v>75</v>
      </c>
      <c r="V66" s="46" t="s">
        <v>76</v>
      </c>
      <c r="W66" s="42" t="s">
        <v>47</v>
      </c>
      <c r="X66" s="47">
        <f t="shared" si="1"/>
        <v>0</v>
      </c>
      <c r="Y66" s="41">
        <f t="shared" si="2"/>
        <v>0</v>
      </c>
      <c r="Z66" s="41">
        <f t="shared" si="3"/>
        <v>0</v>
      </c>
      <c r="AA66" s="41">
        <f t="shared" si="4"/>
        <v>0</v>
      </c>
      <c r="AB66" s="41">
        <f t="shared" si="5"/>
        <v>0</v>
      </c>
      <c r="AC66" s="41">
        <f t="shared" si="6"/>
        <v>1</v>
      </c>
      <c r="AD66" s="41">
        <f t="shared" si="7"/>
        <v>0</v>
      </c>
      <c r="AE66" s="41">
        <f t="shared" si="8"/>
        <v>0</v>
      </c>
      <c r="AF66" s="41">
        <f t="shared" si="9"/>
        <v>0</v>
      </c>
      <c r="AG66" s="41">
        <f t="shared" si="10"/>
        <v>0</v>
      </c>
      <c r="AH66" s="41">
        <f t="shared" si="11"/>
        <v>0</v>
      </c>
      <c r="AI66" s="41">
        <f t="shared" si="12"/>
        <v>1</v>
      </c>
      <c r="AJ66" s="41">
        <f t="shared" si="13"/>
        <v>2</v>
      </c>
      <c r="AK66" s="48">
        <f t="shared" si="16"/>
        <v>1</v>
      </c>
      <c r="AL66" s="20"/>
      <c r="AM66" s="21"/>
      <c r="AN66" s="49"/>
      <c r="AO66" s="23"/>
      <c r="AP66" s="42"/>
      <c r="AQ66" s="42"/>
      <c r="AR66" s="54"/>
      <c r="AS66" s="54"/>
      <c r="AT66" s="60"/>
      <c r="AU66" s="54"/>
      <c r="AV66" s="463">
        <v>1</v>
      </c>
      <c r="AW66" s="95" t="s">
        <v>402</v>
      </c>
      <c r="AX66" s="54"/>
      <c r="AY66" s="54"/>
      <c r="AZ66" s="54"/>
      <c r="BA66" s="54"/>
      <c r="BB66" s="76"/>
      <c r="BC66" s="83"/>
      <c r="BD66" s="76"/>
      <c r="BE66" s="75"/>
      <c r="BF66" s="53"/>
      <c r="BG66" s="54"/>
      <c r="BH66" s="471">
        <v>1</v>
      </c>
      <c r="BI66" s="58" t="s">
        <v>403</v>
      </c>
      <c r="BJ66" s="38"/>
      <c r="BK66" s="63"/>
    </row>
    <row r="67" spans="1:63" ht="25.5" customHeight="1">
      <c r="A67" s="1001"/>
      <c r="B67" s="1002"/>
      <c r="C67" s="1002"/>
      <c r="D67" s="1003"/>
      <c r="E67" s="41">
        <v>63</v>
      </c>
      <c r="F67" s="18" t="s">
        <v>404</v>
      </c>
      <c r="G67" s="42" t="s">
        <v>405</v>
      </c>
      <c r="H67" s="42"/>
      <c r="I67" s="42"/>
      <c r="J67" s="42"/>
      <c r="K67" s="42"/>
      <c r="L67" s="42"/>
      <c r="M67" s="42"/>
      <c r="N67" s="42"/>
      <c r="O67" s="42"/>
      <c r="P67" s="41">
        <v>1</v>
      </c>
      <c r="Q67" s="43"/>
      <c r="R67" s="43"/>
      <c r="S67" s="44"/>
      <c r="T67" s="41">
        <f t="shared" si="0"/>
        <v>1</v>
      </c>
      <c r="U67" s="45" t="s">
        <v>406</v>
      </c>
      <c r="V67" s="46" t="s">
        <v>76</v>
      </c>
      <c r="W67" s="42" t="s">
        <v>47</v>
      </c>
      <c r="X67" s="47">
        <f t="shared" si="1"/>
        <v>0</v>
      </c>
      <c r="Y67" s="41">
        <f t="shared" si="2"/>
        <v>0</v>
      </c>
      <c r="Z67" s="41">
        <f t="shared" si="3"/>
        <v>0</v>
      </c>
      <c r="AA67" s="41">
        <f t="shared" si="4"/>
        <v>0</v>
      </c>
      <c r="AB67" s="41">
        <f t="shared" si="5"/>
        <v>0</v>
      </c>
      <c r="AC67" s="41">
        <f t="shared" si="6"/>
        <v>0</v>
      </c>
      <c r="AD67" s="41">
        <f t="shared" si="7"/>
        <v>0</v>
      </c>
      <c r="AE67" s="41">
        <f t="shared" si="8"/>
        <v>0</v>
      </c>
      <c r="AF67" s="41">
        <f t="shared" si="9"/>
        <v>0</v>
      </c>
      <c r="AG67" s="41">
        <f t="shared" si="10"/>
        <v>0</v>
      </c>
      <c r="AH67" s="41">
        <f t="shared" si="11"/>
        <v>1</v>
      </c>
      <c r="AI67" s="41">
        <f t="shared" si="12"/>
        <v>0</v>
      </c>
      <c r="AJ67" s="41">
        <f t="shared" si="13"/>
        <v>1</v>
      </c>
      <c r="AK67" s="48">
        <f t="shared" si="16"/>
        <v>1</v>
      </c>
      <c r="AL67" s="20"/>
      <c r="AM67" s="21"/>
      <c r="AN67" s="49"/>
      <c r="AO67" s="23"/>
      <c r="AP67" s="42"/>
      <c r="AQ67" s="42"/>
      <c r="AR67" s="54"/>
      <c r="AS67" s="50"/>
      <c r="AT67" s="51"/>
      <c r="AU67" s="50"/>
      <c r="AV67" s="25"/>
      <c r="AW67" s="111"/>
      <c r="AX67" s="50"/>
      <c r="AY67" s="50"/>
      <c r="AZ67" s="54"/>
      <c r="BA67" s="54"/>
      <c r="BB67" s="76">
        <v>0</v>
      </c>
      <c r="BC67" s="83" t="s">
        <v>407</v>
      </c>
      <c r="BD67" s="76">
        <v>0</v>
      </c>
      <c r="BE67" s="83" t="s">
        <v>407</v>
      </c>
      <c r="BF67" s="68">
        <v>1</v>
      </c>
      <c r="BG67" s="69" t="s">
        <v>408</v>
      </c>
      <c r="BH67" s="52"/>
      <c r="BI67" s="54"/>
      <c r="BJ67" s="38"/>
      <c r="BK67" s="63"/>
    </row>
    <row r="68" spans="1:63" ht="25.5" customHeight="1">
      <c r="A68" s="1001"/>
      <c r="B68" s="1002"/>
      <c r="C68" s="1002"/>
      <c r="D68" s="937" t="s">
        <v>409</v>
      </c>
      <c r="E68" s="17">
        <v>64</v>
      </c>
      <c r="F68" s="18" t="s">
        <v>410</v>
      </c>
      <c r="G68" s="42" t="s">
        <v>411</v>
      </c>
      <c r="H68" s="42"/>
      <c r="I68" s="42"/>
      <c r="J68" s="42"/>
      <c r="K68" s="42"/>
      <c r="L68" s="42"/>
      <c r="M68" s="112">
        <v>3</v>
      </c>
      <c r="N68" s="42"/>
      <c r="O68" s="42"/>
      <c r="P68" s="42">
        <v>3</v>
      </c>
      <c r="Q68" s="43"/>
      <c r="R68" s="43"/>
      <c r="S68" s="44">
        <v>1</v>
      </c>
      <c r="T68" s="41">
        <f t="shared" si="0"/>
        <v>7</v>
      </c>
      <c r="U68" s="45" t="s">
        <v>412</v>
      </c>
      <c r="V68" s="46" t="s">
        <v>46</v>
      </c>
      <c r="W68" s="42" t="s">
        <v>413</v>
      </c>
      <c r="X68" s="47">
        <f t="shared" si="1"/>
        <v>0</v>
      </c>
      <c r="Y68" s="41">
        <f t="shared" si="2"/>
        <v>0</v>
      </c>
      <c r="Z68" s="41">
        <f t="shared" si="3"/>
        <v>0</v>
      </c>
      <c r="AA68" s="41">
        <f t="shared" si="4"/>
        <v>0</v>
      </c>
      <c r="AB68" s="41">
        <f t="shared" si="5"/>
        <v>0</v>
      </c>
      <c r="AC68" s="41">
        <f t="shared" si="6"/>
        <v>2</v>
      </c>
      <c r="AD68" s="41">
        <f t="shared" si="7"/>
        <v>0</v>
      </c>
      <c r="AE68" s="41">
        <f t="shared" si="8"/>
        <v>0</v>
      </c>
      <c r="AF68" s="41">
        <f t="shared" si="9"/>
        <v>2</v>
      </c>
      <c r="AG68" s="41">
        <f t="shared" si="10"/>
        <v>0</v>
      </c>
      <c r="AH68" s="41">
        <f t="shared" si="11"/>
        <v>0</v>
      </c>
      <c r="AI68" s="41">
        <f t="shared" si="12"/>
        <v>2</v>
      </c>
      <c r="AJ68" s="41">
        <f t="shared" si="13"/>
        <v>6</v>
      </c>
      <c r="AK68" s="48">
        <f t="shared" si="16"/>
        <v>0.8571428571428571</v>
      </c>
      <c r="AL68" s="20"/>
      <c r="AM68" s="21"/>
      <c r="AN68" s="49"/>
      <c r="AO68" s="23"/>
      <c r="AP68" s="42"/>
      <c r="AQ68" s="42"/>
      <c r="AR68" s="54"/>
      <c r="AS68" s="50"/>
      <c r="AT68" s="51"/>
      <c r="AU68" s="50"/>
      <c r="AV68" s="25">
        <v>2</v>
      </c>
      <c r="AW68" s="26" t="s">
        <v>414</v>
      </c>
      <c r="AX68" s="50"/>
      <c r="AY68" s="50"/>
      <c r="AZ68" s="54"/>
      <c r="BA68" s="54"/>
      <c r="BB68" s="71">
        <v>2</v>
      </c>
      <c r="BC68" s="35" t="s">
        <v>415</v>
      </c>
      <c r="BD68" s="53"/>
      <c r="BE68" s="54"/>
      <c r="BF68" s="54"/>
      <c r="BG68" s="54"/>
      <c r="BH68" s="113">
        <v>2</v>
      </c>
      <c r="BI68" s="114" t="s">
        <v>416</v>
      </c>
      <c r="BJ68" s="38"/>
      <c r="BK68" s="63"/>
    </row>
    <row r="69" spans="1:63" ht="25.5" customHeight="1">
      <c r="A69" s="1001"/>
      <c r="B69" s="1002"/>
      <c r="C69" s="1002"/>
      <c r="D69" s="1002"/>
      <c r="E69" s="41">
        <v>65</v>
      </c>
      <c r="F69" s="59" t="s">
        <v>417</v>
      </c>
      <c r="G69" s="42" t="s">
        <v>418</v>
      </c>
      <c r="H69" s="42"/>
      <c r="I69" s="42"/>
      <c r="J69" s="42"/>
      <c r="K69" s="42"/>
      <c r="L69" s="42"/>
      <c r="M69" s="42"/>
      <c r="N69" s="42">
        <v>1</v>
      </c>
      <c r="O69" s="42"/>
      <c r="P69" s="42"/>
      <c r="Q69" s="43"/>
      <c r="R69" s="43">
        <v>1</v>
      </c>
      <c r="S69" s="44">
        <v>1</v>
      </c>
      <c r="T69" s="41">
        <f t="shared" si="0"/>
        <v>3</v>
      </c>
      <c r="U69" s="45" t="s">
        <v>419</v>
      </c>
      <c r="V69" s="46" t="s">
        <v>46</v>
      </c>
      <c r="W69" s="42" t="s">
        <v>47</v>
      </c>
      <c r="X69" s="47">
        <f t="shared" si="1"/>
        <v>0</v>
      </c>
      <c r="Y69" s="41">
        <f t="shared" si="2"/>
        <v>0</v>
      </c>
      <c r="Z69" s="41">
        <f t="shared" si="3"/>
        <v>0</v>
      </c>
      <c r="AA69" s="41">
        <f t="shared" si="4"/>
        <v>0</v>
      </c>
      <c r="AB69" s="41">
        <f t="shared" si="5"/>
        <v>0</v>
      </c>
      <c r="AC69" s="41">
        <f t="shared" si="6"/>
        <v>0</v>
      </c>
      <c r="AD69" s="41">
        <f t="shared" si="7"/>
        <v>1</v>
      </c>
      <c r="AE69" s="41">
        <f t="shared" si="8"/>
        <v>0</v>
      </c>
      <c r="AF69" s="41">
        <f t="shared" si="9"/>
        <v>0</v>
      </c>
      <c r="AG69" s="41">
        <f t="shared" si="10"/>
        <v>0</v>
      </c>
      <c r="AH69" s="41">
        <f t="shared" si="11"/>
        <v>1</v>
      </c>
      <c r="AI69" s="41">
        <f t="shared" si="12"/>
        <v>1</v>
      </c>
      <c r="AJ69" s="41">
        <f t="shared" si="13"/>
        <v>3</v>
      </c>
      <c r="AK69" s="48">
        <f t="shared" si="16"/>
        <v>1</v>
      </c>
      <c r="AL69" s="20"/>
      <c r="AM69" s="21"/>
      <c r="AN69" s="49"/>
      <c r="AO69" s="23"/>
      <c r="AP69" s="42"/>
      <c r="AQ69" s="42"/>
      <c r="AR69" s="54"/>
      <c r="AS69" s="50"/>
      <c r="AT69" s="51"/>
      <c r="AU69" s="50"/>
      <c r="AV69" s="25"/>
      <c r="AW69" s="25"/>
      <c r="AX69" s="27">
        <v>1</v>
      </c>
      <c r="AY69" s="28" t="s">
        <v>420</v>
      </c>
      <c r="AZ69" s="54"/>
      <c r="BA69" s="54"/>
      <c r="BB69" s="52"/>
      <c r="BC69" s="35"/>
      <c r="BD69" s="53"/>
      <c r="BE69" s="54"/>
      <c r="BF69" s="71">
        <v>1</v>
      </c>
      <c r="BG69" s="35" t="s">
        <v>421</v>
      </c>
      <c r="BH69" s="72">
        <v>1</v>
      </c>
      <c r="BI69" s="73" t="s">
        <v>422</v>
      </c>
      <c r="BJ69" s="38"/>
      <c r="BK69" s="63"/>
    </row>
    <row r="70" spans="1:63" ht="25.5" customHeight="1">
      <c r="A70" s="1001"/>
      <c r="B70" s="1002"/>
      <c r="C70" s="1002"/>
      <c r="D70" s="1002"/>
      <c r="E70" s="41">
        <v>66</v>
      </c>
      <c r="F70" s="18" t="s">
        <v>423</v>
      </c>
      <c r="G70" s="42" t="s">
        <v>424</v>
      </c>
      <c r="H70" s="42"/>
      <c r="I70" s="42"/>
      <c r="J70" s="42"/>
      <c r="K70" s="42">
        <v>50</v>
      </c>
      <c r="L70" s="42"/>
      <c r="M70" s="42">
        <v>100</v>
      </c>
      <c r="N70" s="42"/>
      <c r="O70" s="42"/>
      <c r="P70" s="42">
        <v>100</v>
      </c>
      <c r="Q70" s="43"/>
      <c r="R70" s="43"/>
      <c r="S70" s="44">
        <v>100</v>
      </c>
      <c r="T70" s="41">
        <f t="shared" si="0"/>
        <v>350</v>
      </c>
      <c r="U70" s="45" t="s">
        <v>145</v>
      </c>
      <c r="V70" s="46" t="s">
        <v>46</v>
      </c>
      <c r="W70" s="42" t="s">
        <v>47</v>
      </c>
      <c r="X70" s="47">
        <f t="shared" si="1"/>
        <v>0</v>
      </c>
      <c r="Y70" s="41">
        <f t="shared" si="2"/>
        <v>0</v>
      </c>
      <c r="Z70" s="41">
        <f t="shared" si="3"/>
        <v>0</v>
      </c>
      <c r="AA70" s="41">
        <f t="shared" si="4"/>
        <v>112</v>
      </c>
      <c r="AB70" s="41">
        <f t="shared" si="5"/>
        <v>0</v>
      </c>
      <c r="AC70" s="41">
        <f t="shared" si="6"/>
        <v>92</v>
      </c>
      <c r="AD70" s="41">
        <f t="shared" si="7"/>
        <v>0</v>
      </c>
      <c r="AE70" s="41">
        <f t="shared" si="8"/>
        <v>0</v>
      </c>
      <c r="AF70" s="41">
        <f t="shared" si="9"/>
        <v>0</v>
      </c>
      <c r="AG70" s="41">
        <f t="shared" si="10"/>
        <v>0</v>
      </c>
      <c r="AH70" s="41">
        <f t="shared" si="11"/>
        <v>600</v>
      </c>
      <c r="AI70" s="41">
        <f t="shared" si="12"/>
        <v>0</v>
      </c>
      <c r="AJ70" s="41">
        <f t="shared" si="13"/>
        <v>804</v>
      </c>
      <c r="AK70" s="48">
        <f t="shared" si="16"/>
        <v>2.2971428571428572</v>
      </c>
      <c r="AL70" s="20"/>
      <c r="AM70" s="21"/>
      <c r="AN70" s="49"/>
      <c r="AO70" s="23"/>
      <c r="AP70" s="42"/>
      <c r="AQ70" s="42"/>
      <c r="AR70" s="52">
        <v>112</v>
      </c>
      <c r="AS70" s="26" t="s">
        <v>425</v>
      </c>
      <c r="AT70" s="51"/>
      <c r="AU70" s="50"/>
      <c r="AV70" s="25">
        <v>92</v>
      </c>
      <c r="AW70" s="26" t="s">
        <v>426</v>
      </c>
      <c r="AX70" s="50"/>
      <c r="AY70" s="50"/>
      <c r="AZ70" s="54"/>
      <c r="BA70" s="54"/>
      <c r="BB70" s="84">
        <v>0</v>
      </c>
      <c r="BC70" s="77" t="s">
        <v>427</v>
      </c>
      <c r="BD70" s="76">
        <v>0</v>
      </c>
      <c r="BE70" s="77" t="s">
        <v>427</v>
      </c>
      <c r="BF70" s="71">
        <v>600</v>
      </c>
      <c r="BG70" s="35" t="s">
        <v>428</v>
      </c>
      <c r="BH70" s="52"/>
      <c r="BI70" s="54"/>
      <c r="BJ70" s="38"/>
      <c r="BK70" s="63"/>
    </row>
    <row r="71" spans="1:63" ht="25.5" customHeight="1">
      <c r="A71" s="1001"/>
      <c r="B71" s="1002"/>
      <c r="C71" s="1002"/>
      <c r="D71" s="1002"/>
      <c r="E71" s="41">
        <v>67</v>
      </c>
      <c r="F71" s="42" t="s">
        <v>429</v>
      </c>
      <c r="G71" s="42" t="s">
        <v>430</v>
      </c>
      <c r="H71" s="42"/>
      <c r="I71" s="42"/>
      <c r="J71" s="42"/>
      <c r="K71" s="42"/>
      <c r="L71" s="42"/>
      <c r="M71" s="42">
        <v>1</v>
      </c>
      <c r="N71" s="42"/>
      <c r="O71" s="42"/>
      <c r="P71" s="42"/>
      <c r="Q71" s="43"/>
      <c r="R71" s="43"/>
      <c r="S71" s="44">
        <v>1</v>
      </c>
      <c r="T71" s="41">
        <f t="shared" si="0"/>
        <v>2</v>
      </c>
      <c r="U71" s="45" t="s">
        <v>431</v>
      </c>
      <c r="V71" s="46" t="s">
        <v>46</v>
      </c>
      <c r="W71" s="42" t="s">
        <v>432</v>
      </c>
      <c r="X71" s="47">
        <f t="shared" si="1"/>
        <v>0</v>
      </c>
      <c r="Y71" s="41">
        <f t="shared" si="2"/>
        <v>0</v>
      </c>
      <c r="Z71" s="41">
        <f t="shared" si="3"/>
        <v>0</v>
      </c>
      <c r="AA71" s="41">
        <f t="shared" si="4"/>
        <v>0</v>
      </c>
      <c r="AB71" s="41">
        <f t="shared" si="5"/>
        <v>0</v>
      </c>
      <c r="AC71" s="41">
        <f t="shared" si="6"/>
        <v>1</v>
      </c>
      <c r="AD71" s="41">
        <f t="shared" si="7"/>
        <v>0</v>
      </c>
      <c r="AE71" s="41">
        <f t="shared" si="8"/>
        <v>0</v>
      </c>
      <c r="AF71" s="41">
        <f t="shared" si="9"/>
        <v>0</v>
      </c>
      <c r="AG71" s="41">
        <f t="shared" si="10"/>
        <v>0</v>
      </c>
      <c r="AH71" s="41">
        <f t="shared" si="11"/>
        <v>0</v>
      </c>
      <c r="AI71" s="41">
        <f t="shared" si="12"/>
        <v>1</v>
      </c>
      <c r="AJ71" s="41">
        <f t="shared" si="13"/>
        <v>2</v>
      </c>
      <c r="AK71" s="48">
        <f t="shared" si="16"/>
        <v>1</v>
      </c>
      <c r="AL71" s="20"/>
      <c r="AM71" s="21"/>
      <c r="AN71" s="49"/>
      <c r="AO71" s="23"/>
      <c r="AP71" s="42"/>
      <c r="AQ71" s="42"/>
      <c r="AR71" s="54"/>
      <c r="AS71" s="50"/>
      <c r="AT71" s="51"/>
      <c r="AU71" s="50"/>
      <c r="AV71" s="25">
        <v>1</v>
      </c>
      <c r="AW71" s="30" t="s">
        <v>433</v>
      </c>
      <c r="AX71" s="50"/>
      <c r="AY71" s="50"/>
      <c r="AZ71" s="54"/>
      <c r="BA71" s="54"/>
      <c r="BB71" s="52"/>
      <c r="BC71" s="35"/>
      <c r="BD71" s="53"/>
      <c r="BE71" s="54"/>
      <c r="BF71" s="54"/>
      <c r="BG71" s="54"/>
      <c r="BH71" s="72">
        <v>1</v>
      </c>
      <c r="BI71" s="73" t="s">
        <v>433</v>
      </c>
      <c r="BJ71" s="38"/>
      <c r="BK71" s="63"/>
    </row>
    <row r="72" spans="1:63" ht="25.5" customHeight="1">
      <c r="A72" s="1001"/>
      <c r="B72" s="1002"/>
      <c r="C72" s="1002"/>
      <c r="D72" s="1002"/>
      <c r="E72" s="41">
        <v>68</v>
      </c>
      <c r="F72" s="42" t="s">
        <v>434</v>
      </c>
      <c r="G72" s="42" t="s">
        <v>435</v>
      </c>
      <c r="H72" s="42"/>
      <c r="I72" s="42"/>
      <c r="J72" s="42"/>
      <c r="K72" s="42"/>
      <c r="L72" s="42"/>
      <c r="M72" s="42"/>
      <c r="N72" s="42"/>
      <c r="O72" s="42"/>
      <c r="P72" s="42"/>
      <c r="Q72" s="43"/>
      <c r="R72" s="43"/>
      <c r="S72" s="44">
        <v>1</v>
      </c>
      <c r="T72" s="41">
        <f t="shared" si="0"/>
        <v>1</v>
      </c>
      <c r="U72" s="45" t="s">
        <v>67</v>
      </c>
      <c r="V72" s="46" t="s">
        <v>68</v>
      </c>
      <c r="W72" s="42" t="s">
        <v>336</v>
      </c>
      <c r="X72" s="47">
        <f t="shared" si="1"/>
        <v>0</v>
      </c>
      <c r="Y72" s="41">
        <f t="shared" si="2"/>
        <v>0</v>
      </c>
      <c r="Z72" s="41">
        <f t="shared" si="3"/>
        <v>0</v>
      </c>
      <c r="AA72" s="41">
        <f t="shared" si="4"/>
        <v>0</v>
      </c>
      <c r="AB72" s="41">
        <f t="shared" si="5"/>
        <v>0</v>
      </c>
      <c r="AC72" s="41">
        <f t="shared" si="6"/>
        <v>0</v>
      </c>
      <c r="AD72" s="41">
        <f t="shared" si="7"/>
        <v>0</v>
      </c>
      <c r="AE72" s="41">
        <f t="shared" si="8"/>
        <v>0</v>
      </c>
      <c r="AF72" s="41">
        <f t="shared" si="9"/>
        <v>0</v>
      </c>
      <c r="AG72" s="41">
        <f t="shared" si="10"/>
        <v>0</v>
      </c>
      <c r="AH72" s="41">
        <f t="shared" si="11"/>
        <v>0</v>
      </c>
      <c r="AI72" s="41">
        <f t="shared" si="12"/>
        <v>1</v>
      </c>
      <c r="AJ72" s="41">
        <f t="shared" si="13"/>
        <v>1</v>
      </c>
      <c r="AK72" s="48">
        <f t="shared" si="16"/>
        <v>1</v>
      </c>
      <c r="AL72" s="20"/>
      <c r="AM72" s="21"/>
      <c r="AN72" s="49"/>
      <c r="AO72" s="23"/>
      <c r="AP72" s="42"/>
      <c r="AQ72" s="42"/>
      <c r="AR72" s="54"/>
      <c r="AS72" s="50"/>
      <c r="AT72" s="51"/>
      <c r="AU72" s="50"/>
      <c r="AV72" s="25"/>
      <c r="AW72" s="25"/>
      <c r="AX72" s="50"/>
      <c r="AY72" s="50"/>
      <c r="AZ72" s="54"/>
      <c r="BA72" s="54"/>
      <c r="BB72" s="52"/>
      <c r="BC72" s="35"/>
      <c r="BD72" s="53"/>
      <c r="BE72" s="54"/>
      <c r="BF72" s="54"/>
      <c r="BG72" s="54"/>
      <c r="BH72" s="52">
        <v>1</v>
      </c>
      <c r="BI72" s="54" t="s">
        <v>436</v>
      </c>
      <c r="BJ72" s="38"/>
      <c r="BK72" s="63"/>
    </row>
    <row r="73" spans="1:63" ht="25.5" customHeight="1">
      <c r="A73" s="1001"/>
      <c r="B73" s="1002"/>
      <c r="C73" s="1002"/>
      <c r="D73" s="1002"/>
      <c r="E73" s="41">
        <v>69</v>
      </c>
      <c r="F73" s="18" t="s">
        <v>437</v>
      </c>
      <c r="G73" s="42" t="s">
        <v>435</v>
      </c>
      <c r="H73" s="42"/>
      <c r="I73" s="42"/>
      <c r="J73" s="42"/>
      <c r="K73" s="42"/>
      <c r="L73" s="42"/>
      <c r="M73" s="42"/>
      <c r="N73" s="42"/>
      <c r="O73" s="42"/>
      <c r="P73" s="42"/>
      <c r="Q73" s="43"/>
      <c r="R73" s="43"/>
      <c r="S73" s="44">
        <v>0</v>
      </c>
      <c r="T73" s="41">
        <f t="shared" si="0"/>
        <v>0</v>
      </c>
      <c r="U73" s="45" t="s">
        <v>67</v>
      </c>
      <c r="V73" s="46" t="s">
        <v>68</v>
      </c>
      <c r="W73" s="42" t="s">
        <v>47</v>
      </c>
      <c r="X73" s="47">
        <f t="shared" si="1"/>
        <v>0</v>
      </c>
      <c r="Y73" s="41">
        <f t="shared" si="2"/>
        <v>0</v>
      </c>
      <c r="Z73" s="41">
        <f t="shared" si="3"/>
        <v>0</v>
      </c>
      <c r="AA73" s="41">
        <f t="shared" si="4"/>
        <v>0</v>
      </c>
      <c r="AB73" s="41">
        <f t="shared" si="5"/>
        <v>0</v>
      </c>
      <c r="AC73" s="41">
        <f t="shared" si="6"/>
        <v>0</v>
      </c>
      <c r="AD73" s="41">
        <f t="shared" si="7"/>
        <v>0</v>
      </c>
      <c r="AE73" s="41">
        <f t="shared" si="8"/>
        <v>0</v>
      </c>
      <c r="AF73" s="41">
        <f t="shared" si="9"/>
        <v>0</v>
      </c>
      <c r="AG73" s="41">
        <f t="shared" si="10"/>
        <v>0</v>
      </c>
      <c r="AH73" s="41">
        <f t="shared" si="11"/>
        <v>0</v>
      </c>
      <c r="AI73" s="41">
        <f t="shared" si="12"/>
        <v>0</v>
      </c>
      <c r="AJ73" s="41">
        <f t="shared" si="13"/>
        <v>0</v>
      </c>
      <c r="AK73" s="48">
        <v>0</v>
      </c>
      <c r="AL73" s="20"/>
      <c r="AM73" s="21"/>
      <c r="AN73" s="49"/>
      <c r="AO73" s="23"/>
      <c r="AP73" s="42"/>
      <c r="AQ73" s="42"/>
      <c r="AR73" s="54"/>
      <c r="AS73" s="50"/>
      <c r="AT73" s="51"/>
      <c r="AU73" s="50"/>
      <c r="AV73" s="25"/>
      <c r="AW73" s="25"/>
      <c r="AX73" s="50"/>
      <c r="AY73" s="50"/>
      <c r="AZ73" s="54"/>
      <c r="BA73" s="54"/>
      <c r="BB73" s="52"/>
      <c r="BC73" s="35"/>
      <c r="BD73" s="53"/>
      <c r="BE73" s="54"/>
      <c r="BF73" s="54"/>
      <c r="BG73" s="54"/>
      <c r="BH73" s="52">
        <v>0</v>
      </c>
      <c r="BI73" s="75"/>
      <c r="BJ73" s="38"/>
      <c r="BK73" s="63"/>
    </row>
    <row r="74" spans="1:63" ht="25.5" customHeight="1">
      <c r="A74" s="1001"/>
      <c r="B74" s="1002"/>
      <c r="C74" s="1002"/>
      <c r="D74" s="1003"/>
      <c r="E74" s="41">
        <v>70</v>
      </c>
      <c r="F74" s="115" t="s">
        <v>438</v>
      </c>
      <c r="G74" s="42" t="s">
        <v>439</v>
      </c>
      <c r="H74" s="42"/>
      <c r="I74" s="42"/>
      <c r="J74" s="42">
        <v>1</v>
      </c>
      <c r="K74" s="42"/>
      <c r="L74" s="42"/>
      <c r="M74" s="42">
        <v>1</v>
      </c>
      <c r="N74" s="42"/>
      <c r="O74" s="42"/>
      <c r="P74" s="42">
        <v>1</v>
      </c>
      <c r="Q74" s="43"/>
      <c r="R74" s="43"/>
      <c r="S74" s="44">
        <v>1</v>
      </c>
      <c r="T74" s="41">
        <f t="shared" si="0"/>
        <v>4</v>
      </c>
      <c r="U74" s="45" t="s">
        <v>440</v>
      </c>
      <c r="V74" s="46" t="s">
        <v>76</v>
      </c>
      <c r="W74" s="42" t="s">
        <v>47</v>
      </c>
      <c r="X74" s="47">
        <f t="shared" si="1"/>
        <v>0</v>
      </c>
      <c r="Y74" s="41">
        <f t="shared" si="2"/>
        <v>0</v>
      </c>
      <c r="Z74" s="41">
        <f t="shared" si="3"/>
        <v>1</v>
      </c>
      <c r="AA74" s="41">
        <f t="shared" si="4"/>
        <v>0</v>
      </c>
      <c r="AB74" s="41">
        <f t="shared" si="5"/>
        <v>0</v>
      </c>
      <c r="AC74" s="41">
        <f t="shared" si="6"/>
        <v>1</v>
      </c>
      <c r="AD74" s="41">
        <f t="shared" si="7"/>
        <v>0</v>
      </c>
      <c r="AE74" s="41">
        <f t="shared" si="8"/>
        <v>0</v>
      </c>
      <c r="AF74" s="41">
        <f t="shared" si="9"/>
        <v>1</v>
      </c>
      <c r="AG74" s="41">
        <f t="shared" si="10"/>
        <v>0</v>
      </c>
      <c r="AH74" s="41">
        <f t="shared" si="11"/>
        <v>0</v>
      </c>
      <c r="AI74" s="41">
        <f t="shared" si="12"/>
        <v>1</v>
      </c>
      <c r="AJ74" s="41">
        <f t="shared" si="13"/>
        <v>4</v>
      </c>
      <c r="AK74" s="48">
        <f t="shared" ref="AK74:AK226" si="17">AJ74/T74</f>
        <v>1</v>
      </c>
      <c r="AL74" s="20"/>
      <c r="AM74" s="21"/>
      <c r="AN74" s="49"/>
      <c r="AO74" s="23"/>
      <c r="AP74" s="41">
        <v>1</v>
      </c>
      <c r="AQ74" s="41" t="s">
        <v>441</v>
      </c>
      <c r="AR74" s="54"/>
      <c r="AS74" s="50"/>
      <c r="AT74" s="51"/>
      <c r="AU74" s="50"/>
      <c r="AV74" s="41">
        <v>1</v>
      </c>
      <c r="AW74" s="91" t="s">
        <v>442</v>
      </c>
      <c r="AX74" s="50"/>
      <c r="AY74" s="50"/>
      <c r="AZ74" s="54"/>
      <c r="BA74" s="54"/>
      <c r="BB74" s="67">
        <v>1</v>
      </c>
      <c r="BC74" s="35" t="s">
        <v>443</v>
      </c>
      <c r="BD74" s="53"/>
      <c r="BE74" s="54"/>
      <c r="BF74" s="53"/>
      <c r="BG74" s="54"/>
      <c r="BH74" s="57">
        <v>1</v>
      </c>
      <c r="BI74" s="69" t="s">
        <v>444</v>
      </c>
      <c r="BJ74" s="38"/>
      <c r="BK74" s="63"/>
    </row>
    <row r="75" spans="1:63" ht="25.5" customHeight="1">
      <c r="A75" s="1001"/>
      <c r="B75" s="1002"/>
      <c r="C75" s="1002"/>
      <c r="D75" s="937" t="s">
        <v>445</v>
      </c>
      <c r="E75" s="108">
        <v>71</v>
      </c>
      <c r="F75" s="115" t="s">
        <v>446</v>
      </c>
      <c r="G75" s="42" t="s">
        <v>447</v>
      </c>
      <c r="H75" s="42"/>
      <c r="I75" s="41"/>
      <c r="J75" s="41"/>
      <c r="K75" s="42"/>
      <c r="L75" s="42"/>
      <c r="M75" s="41"/>
      <c r="N75" s="42"/>
      <c r="O75" s="42"/>
      <c r="P75" s="41">
        <v>1</v>
      </c>
      <c r="Q75" s="43"/>
      <c r="R75" s="43"/>
      <c r="S75" s="44"/>
      <c r="T75" s="41">
        <f t="shared" si="0"/>
        <v>1</v>
      </c>
      <c r="U75" s="45" t="s">
        <v>448</v>
      </c>
      <c r="V75" s="46" t="s">
        <v>46</v>
      </c>
      <c r="W75" s="42" t="s">
        <v>47</v>
      </c>
      <c r="X75" s="47">
        <f t="shared" si="1"/>
        <v>0</v>
      </c>
      <c r="Y75" s="41">
        <f t="shared" si="2"/>
        <v>0</v>
      </c>
      <c r="Z75" s="41">
        <f t="shared" si="3"/>
        <v>0</v>
      </c>
      <c r="AA75" s="41">
        <f t="shared" si="4"/>
        <v>0</v>
      </c>
      <c r="AB75" s="41">
        <f t="shared" si="5"/>
        <v>0</v>
      </c>
      <c r="AC75" s="41">
        <f t="shared" si="6"/>
        <v>0</v>
      </c>
      <c r="AD75" s="41">
        <f t="shared" si="7"/>
        <v>0</v>
      </c>
      <c r="AE75" s="41">
        <f t="shared" si="8"/>
        <v>0</v>
      </c>
      <c r="AF75" s="41">
        <f t="shared" si="9"/>
        <v>1</v>
      </c>
      <c r="AG75" s="41">
        <f t="shared" si="10"/>
        <v>0</v>
      </c>
      <c r="AH75" s="41">
        <f t="shared" si="11"/>
        <v>0</v>
      </c>
      <c r="AI75" s="41">
        <f t="shared" si="12"/>
        <v>0</v>
      </c>
      <c r="AJ75" s="41">
        <f t="shared" si="13"/>
        <v>1</v>
      </c>
      <c r="AK75" s="48">
        <f t="shared" si="17"/>
        <v>1</v>
      </c>
      <c r="AL75" s="20"/>
      <c r="AM75" s="21"/>
      <c r="AN75" s="49"/>
      <c r="AO75" s="23"/>
      <c r="AP75" s="42"/>
      <c r="AQ75" s="42"/>
      <c r="AR75" s="54"/>
      <c r="AS75" s="50"/>
      <c r="AT75" s="51"/>
      <c r="AU75" s="50"/>
      <c r="AV75" s="25"/>
      <c r="AW75" s="25"/>
      <c r="AX75" s="50"/>
      <c r="AY75" s="50"/>
      <c r="AZ75" s="54"/>
      <c r="BA75" s="54"/>
      <c r="BB75" s="71">
        <v>1</v>
      </c>
      <c r="BC75" s="35" t="s">
        <v>449</v>
      </c>
      <c r="BD75" s="53"/>
      <c r="BE75" s="54"/>
      <c r="BF75" s="54"/>
      <c r="BG75" s="54"/>
      <c r="BH75" s="52"/>
      <c r="BI75" s="54"/>
      <c r="BJ75" s="38"/>
      <c r="BK75" s="63"/>
    </row>
    <row r="76" spans="1:63" ht="25.5" customHeight="1">
      <c r="A76" s="1001"/>
      <c r="B76" s="1002"/>
      <c r="C76" s="1002"/>
      <c r="D76" s="1002"/>
      <c r="E76" s="61">
        <v>72</v>
      </c>
      <c r="F76" s="115" t="s">
        <v>450</v>
      </c>
      <c r="G76" s="42" t="s">
        <v>451</v>
      </c>
      <c r="H76" s="42"/>
      <c r="I76" s="42"/>
      <c r="J76" s="42"/>
      <c r="K76" s="42"/>
      <c r="L76" s="42"/>
      <c r="M76" s="42"/>
      <c r="N76" s="41">
        <v>2</v>
      </c>
      <c r="O76" s="42"/>
      <c r="P76" s="42"/>
      <c r="Q76" s="43"/>
      <c r="R76" s="43"/>
      <c r="S76" s="44">
        <v>2</v>
      </c>
      <c r="T76" s="41">
        <f t="shared" si="0"/>
        <v>4</v>
      </c>
      <c r="U76" s="45" t="s">
        <v>452</v>
      </c>
      <c r="V76" s="46" t="s">
        <v>46</v>
      </c>
      <c r="W76" s="42" t="s">
        <v>47</v>
      </c>
      <c r="X76" s="47">
        <f t="shared" si="1"/>
        <v>0</v>
      </c>
      <c r="Y76" s="41">
        <f t="shared" si="2"/>
        <v>0</v>
      </c>
      <c r="Z76" s="41">
        <f t="shared" si="3"/>
        <v>0</v>
      </c>
      <c r="AA76" s="41">
        <f t="shared" si="4"/>
        <v>0</v>
      </c>
      <c r="AB76" s="41">
        <f t="shared" si="5"/>
        <v>0</v>
      </c>
      <c r="AC76" s="41">
        <f t="shared" si="6"/>
        <v>0</v>
      </c>
      <c r="AD76" s="41">
        <f t="shared" si="7"/>
        <v>2</v>
      </c>
      <c r="AE76" s="41">
        <f t="shared" si="8"/>
        <v>0</v>
      </c>
      <c r="AF76" s="41">
        <f t="shared" si="9"/>
        <v>0</v>
      </c>
      <c r="AG76" s="41">
        <f t="shared" si="10"/>
        <v>0</v>
      </c>
      <c r="AH76" s="41">
        <f t="shared" si="11"/>
        <v>0</v>
      </c>
      <c r="AI76" s="41">
        <f t="shared" si="12"/>
        <v>1</v>
      </c>
      <c r="AJ76" s="41">
        <f t="shared" si="13"/>
        <v>3</v>
      </c>
      <c r="AK76" s="48">
        <f t="shared" si="17"/>
        <v>0.75</v>
      </c>
      <c r="AL76" s="20"/>
      <c r="AM76" s="21"/>
      <c r="AN76" s="49"/>
      <c r="AO76" s="23"/>
      <c r="AP76" s="42"/>
      <c r="AQ76" s="42"/>
      <c r="AR76" s="54"/>
      <c r="AS76" s="50"/>
      <c r="AT76" s="51"/>
      <c r="AU76" s="50"/>
      <c r="AV76" s="25"/>
      <c r="AW76" s="25"/>
      <c r="AX76" s="27">
        <v>2</v>
      </c>
      <c r="AY76" s="28" t="s">
        <v>453</v>
      </c>
      <c r="AZ76" s="54"/>
      <c r="BA76" s="54"/>
      <c r="BB76" s="52"/>
      <c r="BC76" s="35"/>
      <c r="BD76" s="53"/>
      <c r="BE76" s="54"/>
      <c r="BF76" s="54"/>
      <c r="BG76" s="54"/>
      <c r="BH76" s="116">
        <v>1</v>
      </c>
      <c r="BI76" s="114" t="s">
        <v>454</v>
      </c>
      <c r="BJ76" s="38"/>
      <c r="BK76" s="63"/>
    </row>
    <row r="77" spans="1:63" ht="25.5" customHeight="1">
      <c r="A77" s="1001"/>
      <c r="B77" s="1002"/>
      <c r="C77" s="1002"/>
      <c r="D77" s="1002"/>
      <c r="E77" s="41">
        <v>73</v>
      </c>
      <c r="F77" s="42" t="s">
        <v>455</v>
      </c>
      <c r="G77" s="42" t="s">
        <v>456</v>
      </c>
      <c r="H77" s="42"/>
      <c r="I77" s="42"/>
      <c r="J77" s="42"/>
      <c r="K77" s="42"/>
      <c r="L77" s="42"/>
      <c r="M77" s="41">
        <v>1</v>
      </c>
      <c r="N77" s="41">
        <v>1</v>
      </c>
      <c r="O77" s="41">
        <v>1</v>
      </c>
      <c r="P77" s="41">
        <v>1</v>
      </c>
      <c r="Q77" s="43"/>
      <c r="R77" s="43">
        <v>1</v>
      </c>
      <c r="S77" s="44"/>
      <c r="T77" s="41">
        <f t="shared" si="0"/>
        <v>5</v>
      </c>
      <c r="U77" s="45" t="s">
        <v>67</v>
      </c>
      <c r="V77" s="46" t="s">
        <v>68</v>
      </c>
      <c r="W77" s="42" t="s">
        <v>47</v>
      </c>
      <c r="X77" s="47">
        <f t="shared" si="1"/>
        <v>0</v>
      </c>
      <c r="Y77" s="41">
        <f t="shared" si="2"/>
        <v>0</v>
      </c>
      <c r="Z77" s="41">
        <f t="shared" si="3"/>
        <v>0</v>
      </c>
      <c r="AA77" s="41">
        <f t="shared" si="4"/>
        <v>0</v>
      </c>
      <c r="AB77" s="41">
        <f t="shared" si="5"/>
        <v>0</v>
      </c>
      <c r="AC77" s="41">
        <f t="shared" si="6"/>
        <v>1</v>
      </c>
      <c r="AD77" s="41">
        <f t="shared" si="7"/>
        <v>1</v>
      </c>
      <c r="AE77" s="41">
        <f t="shared" si="8"/>
        <v>1</v>
      </c>
      <c r="AF77" s="41">
        <f t="shared" si="9"/>
        <v>1</v>
      </c>
      <c r="AG77" s="41">
        <f t="shared" si="10"/>
        <v>0</v>
      </c>
      <c r="AH77" s="41">
        <f t="shared" si="11"/>
        <v>1</v>
      </c>
      <c r="AI77" s="41">
        <f t="shared" si="12"/>
        <v>0</v>
      </c>
      <c r="AJ77" s="41">
        <f t="shared" si="13"/>
        <v>5</v>
      </c>
      <c r="AK77" s="48">
        <f t="shared" si="17"/>
        <v>1</v>
      </c>
      <c r="AL77" s="20"/>
      <c r="AM77" s="21"/>
      <c r="AN77" s="49"/>
      <c r="AO77" s="23"/>
      <c r="AP77" s="42"/>
      <c r="AQ77" s="42"/>
      <c r="AR77" s="54"/>
      <c r="AS77" s="54"/>
      <c r="AT77" s="60"/>
      <c r="AU77" s="54"/>
      <c r="AV77" s="52">
        <v>1</v>
      </c>
      <c r="AW77" s="52" t="s">
        <v>457</v>
      </c>
      <c r="AX77" s="54">
        <v>1</v>
      </c>
      <c r="AY77" s="52" t="s">
        <v>458</v>
      </c>
      <c r="AZ77" s="54">
        <v>1</v>
      </c>
      <c r="BA77" s="54" t="s">
        <v>459</v>
      </c>
      <c r="BB77" s="52">
        <v>1</v>
      </c>
      <c r="BC77" s="35" t="s">
        <v>460</v>
      </c>
      <c r="BD77" s="53"/>
      <c r="BE77" s="54"/>
      <c r="BF77" s="52">
        <v>1</v>
      </c>
      <c r="BG77" s="54" t="s">
        <v>461</v>
      </c>
      <c r="BH77" s="52"/>
      <c r="BI77" s="54"/>
      <c r="BJ77" s="38"/>
      <c r="BK77" s="63"/>
    </row>
    <row r="78" spans="1:63" ht="25.5" customHeight="1">
      <c r="A78" s="1001"/>
      <c r="B78" s="1002"/>
      <c r="C78" s="1002"/>
      <c r="D78" s="1002"/>
      <c r="E78" s="61">
        <v>74</v>
      </c>
      <c r="F78" s="115" t="s">
        <v>462</v>
      </c>
      <c r="G78" s="42" t="s">
        <v>463</v>
      </c>
      <c r="H78" s="42"/>
      <c r="I78" s="42"/>
      <c r="J78" s="42"/>
      <c r="K78" s="42"/>
      <c r="L78" s="42"/>
      <c r="M78" s="42"/>
      <c r="N78" s="42"/>
      <c r="O78" s="42"/>
      <c r="P78" s="42"/>
      <c r="Q78" s="43"/>
      <c r="R78" s="43"/>
      <c r="S78" s="44">
        <v>4</v>
      </c>
      <c r="T78" s="41">
        <f t="shared" si="0"/>
        <v>4</v>
      </c>
      <c r="U78" s="45" t="s">
        <v>67</v>
      </c>
      <c r="V78" s="46" t="s">
        <v>68</v>
      </c>
      <c r="W78" s="42" t="s">
        <v>464</v>
      </c>
      <c r="X78" s="47">
        <f t="shared" si="1"/>
        <v>0</v>
      </c>
      <c r="Y78" s="41">
        <f t="shared" si="2"/>
        <v>0</v>
      </c>
      <c r="Z78" s="41">
        <f t="shared" si="3"/>
        <v>0</v>
      </c>
      <c r="AA78" s="41">
        <f t="shared" si="4"/>
        <v>0</v>
      </c>
      <c r="AB78" s="41">
        <f t="shared" si="5"/>
        <v>0</v>
      </c>
      <c r="AC78" s="41">
        <f t="shared" si="6"/>
        <v>0</v>
      </c>
      <c r="AD78" s="41">
        <f t="shared" si="7"/>
        <v>0</v>
      </c>
      <c r="AE78" s="41">
        <f t="shared" si="8"/>
        <v>0</v>
      </c>
      <c r="AF78" s="41">
        <f t="shared" si="9"/>
        <v>0</v>
      </c>
      <c r="AG78" s="41">
        <f t="shared" si="10"/>
        <v>0</v>
      </c>
      <c r="AH78" s="41">
        <f t="shared" si="11"/>
        <v>0</v>
      </c>
      <c r="AI78" s="41">
        <f t="shared" si="12"/>
        <v>2</v>
      </c>
      <c r="AJ78" s="41">
        <f t="shared" si="13"/>
        <v>2</v>
      </c>
      <c r="AK78" s="48">
        <f t="shared" si="17"/>
        <v>0.5</v>
      </c>
      <c r="AL78" s="20"/>
      <c r="AM78" s="21"/>
      <c r="AN78" s="49"/>
      <c r="AO78" s="23"/>
      <c r="AP78" s="42"/>
      <c r="AQ78" s="42"/>
      <c r="AR78" s="54"/>
      <c r="AS78" s="54"/>
      <c r="AT78" s="60"/>
      <c r="AU78" s="54"/>
      <c r="AV78" s="52"/>
      <c r="AW78" s="52"/>
      <c r="AX78" s="54"/>
      <c r="AY78" s="54"/>
      <c r="AZ78" s="54"/>
      <c r="BA78" s="54"/>
      <c r="BB78" s="52"/>
      <c r="BC78" s="35"/>
      <c r="BD78" s="53"/>
      <c r="BE78" s="54"/>
      <c r="BF78" s="52"/>
      <c r="BG78" s="54"/>
      <c r="BH78" s="52">
        <v>2</v>
      </c>
      <c r="BI78" s="54" t="s">
        <v>465</v>
      </c>
      <c r="BJ78" s="38"/>
      <c r="BK78" s="63"/>
    </row>
    <row r="79" spans="1:63" ht="25.5" customHeight="1">
      <c r="A79" s="1001"/>
      <c r="B79" s="1002"/>
      <c r="C79" s="1002"/>
      <c r="D79" s="1002"/>
      <c r="E79" s="41">
        <v>75</v>
      </c>
      <c r="F79" s="42" t="s">
        <v>466</v>
      </c>
      <c r="G79" s="42" t="s">
        <v>467</v>
      </c>
      <c r="H79" s="42"/>
      <c r="I79" s="42"/>
      <c r="J79" s="42"/>
      <c r="K79" s="42"/>
      <c r="L79" s="42"/>
      <c r="M79" s="42"/>
      <c r="N79" s="41"/>
      <c r="O79" s="42"/>
      <c r="P79" s="42"/>
      <c r="Q79" s="43"/>
      <c r="R79" s="43">
        <v>1</v>
      </c>
      <c r="S79" s="44"/>
      <c r="T79" s="41">
        <f t="shared" si="0"/>
        <v>1</v>
      </c>
      <c r="U79" s="45" t="s">
        <v>67</v>
      </c>
      <c r="V79" s="46" t="s">
        <v>68</v>
      </c>
      <c r="W79" s="42" t="s">
        <v>468</v>
      </c>
      <c r="X79" s="47">
        <f t="shared" si="1"/>
        <v>0</v>
      </c>
      <c r="Y79" s="41">
        <f t="shared" si="2"/>
        <v>0</v>
      </c>
      <c r="Z79" s="41">
        <f t="shared" si="3"/>
        <v>0</v>
      </c>
      <c r="AA79" s="41">
        <f t="shared" si="4"/>
        <v>0</v>
      </c>
      <c r="AB79" s="41">
        <f t="shared" si="5"/>
        <v>0</v>
      </c>
      <c r="AC79" s="41">
        <f t="shared" si="6"/>
        <v>0</v>
      </c>
      <c r="AD79" s="41">
        <f t="shared" si="7"/>
        <v>0</v>
      </c>
      <c r="AE79" s="41">
        <f t="shared" si="8"/>
        <v>0</v>
      </c>
      <c r="AF79" s="41">
        <f t="shared" si="9"/>
        <v>0</v>
      </c>
      <c r="AG79" s="41">
        <f t="shared" si="10"/>
        <v>0</v>
      </c>
      <c r="AH79" s="41">
        <f t="shared" si="11"/>
        <v>1</v>
      </c>
      <c r="AI79" s="41">
        <f t="shared" si="12"/>
        <v>0</v>
      </c>
      <c r="AJ79" s="41">
        <f t="shared" si="13"/>
        <v>1</v>
      </c>
      <c r="AK79" s="48">
        <f t="shared" si="17"/>
        <v>1</v>
      </c>
      <c r="AL79" s="20"/>
      <c r="AM79" s="21"/>
      <c r="AN79" s="49"/>
      <c r="AO79" s="23"/>
      <c r="AP79" s="42"/>
      <c r="AQ79" s="42"/>
      <c r="AR79" s="54"/>
      <c r="AS79" s="54"/>
      <c r="AT79" s="60"/>
      <c r="AU79" s="54"/>
      <c r="AV79" s="52"/>
      <c r="AW79" s="52"/>
      <c r="AX79" s="54"/>
      <c r="AY79" s="54"/>
      <c r="AZ79" s="54"/>
      <c r="BA79" s="54"/>
      <c r="BB79" s="52"/>
      <c r="BC79" s="35"/>
      <c r="BD79" s="53"/>
      <c r="BE79" s="54"/>
      <c r="BF79" s="52">
        <v>1</v>
      </c>
      <c r="BG79" s="54" t="s">
        <v>469</v>
      </c>
      <c r="BH79" s="52"/>
      <c r="BI79" s="54"/>
      <c r="BJ79" s="38"/>
      <c r="BK79" s="117" t="s">
        <v>470</v>
      </c>
    </row>
    <row r="80" spans="1:63" ht="25.5" customHeight="1">
      <c r="A80" s="1001"/>
      <c r="B80" s="1002"/>
      <c r="C80" s="1002"/>
      <c r="D80" s="1002"/>
      <c r="E80" s="41">
        <v>76</v>
      </c>
      <c r="F80" s="115" t="s">
        <v>471</v>
      </c>
      <c r="G80" s="42" t="s">
        <v>472</v>
      </c>
      <c r="H80" s="42"/>
      <c r="I80" s="42"/>
      <c r="J80" s="42"/>
      <c r="K80" s="41">
        <v>1</v>
      </c>
      <c r="L80" s="42"/>
      <c r="M80" s="41">
        <v>1</v>
      </c>
      <c r="N80" s="42"/>
      <c r="O80" s="42"/>
      <c r="P80" s="41">
        <v>1</v>
      </c>
      <c r="Q80" s="43"/>
      <c r="R80" s="43"/>
      <c r="S80" s="44">
        <v>1</v>
      </c>
      <c r="T80" s="41">
        <f t="shared" si="0"/>
        <v>4</v>
      </c>
      <c r="U80" s="45" t="s">
        <v>473</v>
      </c>
      <c r="V80" s="46" t="s">
        <v>76</v>
      </c>
      <c r="W80" s="42" t="s">
        <v>474</v>
      </c>
      <c r="X80" s="47">
        <f t="shared" si="1"/>
        <v>0</v>
      </c>
      <c r="Y80" s="41">
        <f t="shared" si="2"/>
        <v>0</v>
      </c>
      <c r="Z80" s="41">
        <f t="shared" si="3"/>
        <v>0</v>
      </c>
      <c r="AA80" s="41">
        <f t="shared" si="4"/>
        <v>1</v>
      </c>
      <c r="AB80" s="41">
        <f t="shared" si="5"/>
        <v>0</v>
      </c>
      <c r="AC80" s="41">
        <f t="shared" si="6"/>
        <v>1</v>
      </c>
      <c r="AD80" s="41">
        <f t="shared" si="7"/>
        <v>0</v>
      </c>
      <c r="AE80" s="41">
        <f t="shared" si="8"/>
        <v>0</v>
      </c>
      <c r="AF80" s="41">
        <f t="shared" si="9"/>
        <v>1</v>
      </c>
      <c r="AG80" s="41">
        <f t="shared" si="10"/>
        <v>0</v>
      </c>
      <c r="AH80" s="41">
        <f t="shared" si="11"/>
        <v>0</v>
      </c>
      <c r="AI80" s="41">
        <f t="shared" si="12"/>
        <v>1</v>
      </c>
      <c r="AJ80" s="41">
        <f t="shared" si="13"/>
        <v>4</v>
      </c>
      <c r="AK80" s="48">
        <f t="shared" si="17"/>
        <v>1</v>
      </c>
      <c r="AL80" s="20"/>
      <c r="AM80" s="21"/>
      <c r="AN80" s="49"/>
      <c r="AO80" s="23"/>
      <c r="AP80" s="42"/>
      <c r="AQ80" s="42"/>
      <c r="AR80" s="55">
        <v>1</v>
      </c>
      <c r="AS80" s="56" t="s">
        <v>475</v>
      </c>
      <c r="AT80" s="60"/>
      <c r="AU80" s="54"/>
      <c r="AV80" s="43">
        <v>1</v>
      </c>
      <c r="AW80" s="79" t="s">
        <v>476</v>
      </c>
      <c r="AX80" s="54"/>
      <c r="AY80" s="54"/>
      <c r="AZ80" s="54"/>
      <c r="BA80" s="54"/>
      <c r="BB80" s="67">
        <v>1</v>
      </c>
      <c r="BC80" s="35" t="s">
        <v>477</v>
      </c>
      <c r="BD80" s="53"/>
      <c r="BE80" s="54"/>
      <c r="BF80" s="53"/>
      <c r="BG80" s="54"/>
      <c r="BH80" s="57">
        <v>1</v>
      </c>
      <c r="BI80" s="69" t="s">
        <v>478</v>
      </c>
      <c r="BJ80" s="38"/>
      <c r="BK80" s="117" t="s">
        <v>470</v>
      </c>
    </row>
    <row r="81" spans="1:63" ht="25.5" customHeight="1">
      <c r="A81" s="1001"/>
      <c r="B81" s="1002"/>
      <c r="C81" s="1002"/>
      <c r="D81" s="1002"/>
      <c r="E81" s="41">
        <v>77</v>
      </c>
      <c r="F81" s="18" t="s">
        <v>479</v>
      </c>
      <c r="G81" s="42" t="s">
        <v>480</v>
      </c>
      <c r="H81" s="42"/>
      <c r="I81" s="42"/>
      <c r="J81" s="42"/>
      <c r="K81" s="41">
        <v>1</v>
      </c>
      <c r="L81" s="42"/>
      <c r="M81" s="41">
        <v>1</v>
      </c>
      <c r="N81" s="41"/>
      <c r="O81" s="42"/>
      <c r="P81" s="42"/>
      <c r="Q81" s="43"/>
      <c r="R81" s="43">
        <v>1</v>
      </c>
      <c r="S81" s="44"/>
      <c r="T81" s="41">
        <f t="shared" si="0"/>
        <v>3</v>
      </c>
      <c r="U81" s="45" t="s">
        <v>473</v>
      </c>
      <c r="V81" s="46" t="s">
        <v>76</v>
      </c>
      <c r="W81" s="42" t="s">
        <v>185</v>
      </c>
      <c r="X81" s="47">
        <f t="shared" si="1"/>
        <v>0</v>
      </c>
      <c r="Y81" s="41">
        <f t="shared" si="2"/>
        <v>0</v>
      </c>
      <c r="Z81" s="41">
        <f t="shared" si="3"/>
        <v>0</v>
      </c>
      <c r="AA81" s="41">
        <f t="shared" si="4"/>
        <v>1</v>
      </c>
      <c r="AB81" s="41">
        <f t="shared" si="5"/>
        <v>0</v>
      </c>
      <c r="AC81" s="41">
        <f t="shared" si="6"/>
        <v>1</v>
      </c>
      <c r="AD81" s="41">
        <f t="shared" si="7"/>
        <v>0</v>
      </c>
      <c r="AE81" s="41">
        <f t="shared" si="8"/>
        <v>0</v>
      </c>
      <c r="AF81" s="41">
        <f t="shared" si="9"/>
        <v>0</v>
      </c>
      <c r="AG81" s="41">
        <f t="shared" si="10"/>
        <v>0</v>
      </c>
      <c r="AH81" s="41">
        <f t="shared" si="11"/>
        <v>1</v>
      </c>
      <c r="AI81" s="41">
        <f t="shared" si="12"/>
        <v>0</v>
      </c>
      <c r="AJ81" s="41">
        <f t="shared" si="13"/>
        <v>3</v>
      </c>
      <c r="AK81" s="48">
        <f t="shared" si="17"/>
        <v>1</v>
      </c>
      <c r="AL81" s="20"/>
      <c r="AM81" s="21"/>
      <c r="AN81" s="49"/>
      <c r="AO81" s="23"/>
      <c r="AP81" s="42"/>
      <c r="AQ81" s="42"/>
      <c r="AR81" s="55">
        <v>1</v>
      </c>
      <c r="AS81" s="56" t="s">
        <v>481</v>
      </c>
      <c r="AT81" s="60"/>
      <c r="AU81" s="50"/>
      <c r="AV81" s="462">
        <v>1</v>
      </c>
      <c r="AW81" s="118" t="s">
        <v>482</v>
      </c>
      <c r="AX81" s="50"/>
      <c r="AY81" s="50"/>
      <c r="AZ81" s="50"/>
      <c r="BA81" s="50"/>
      <c r="BB81" s="52"/>
      <c r="BC81" s="35"/>
      <c r="BD81" s="53"/>
      <c r="BE81" s="54"/>
      <c r="BF81" s="470">
        <v>1</v>
      </c>
      <c r="BG81" s="119" t="s">
        <v>483</v>
      </c>
      <c r="BH81" s="52"/>
      <c r="BI81" s="54"/>
      <c r="BJ81" s="38"/>
      <c r="BK81" s="117" t="s">
        <v>470</v>
      </c>
    </row>
    <row r="82" spans="1:63" ht="25.5" customHeight="1">
      <c r="A82" s="1001"/>
      <c r="B82" s="1002"/>
      <c r="C82" s="1002"/>
      <c r="D82" s="1002"/>
      <c r="E82" s="41">
        <v>78</v>
      </c>
      <c r="F82" s="18" t="s">
        <v>484</v>
      </c>
      <c r="G82" s="42" t="s">
        <v>485</v>
      </c>
      <c r="H82" s="42"/>
      <c r="I82" s="42"/>
      <c r="J82" s="42"/>
      <c r="K82" s="41">
        <v>1</v>
      </c>
      <c r="L82" s="42"/>
      <c r="M82" s="41">
        <v>1</v>
      </c>
      <c r="N82" s="42"/>
      <c r="O82" s="41"/>
      <c r="P82" s="41">
        <v>1</v>
      </c>
      <c r="Q82" s="43"/>
      <c r="R82" s="43"/>
      <c r="S82" s="44">
        <v>2</v>
      </c>
      <c r="T82" s="41">
        <f t="shared" si="0"/>
        <v>5</v>
      </c>
      <c r="U82" s="45" t="s">
        <v>473</v>
      </c>
      <c r="V82" s="46" t="s">
        <v>76</v>
      </c>
      <c r="W82" s="42" t="s">
        <v>185</v>
      </c>
      <c r="X82" s="47">
        <f t="shared" si="1"/>
        <v>0</v>
      </c>
      <c r="Y82" s="41">
        <f t="shared" si="2"/>
        <v>0</v>
      </c>
      <c r="Z82" s="41">
        <f t="shared" si="3"/>
        <v>0</v>
      </c>
      <c r="AA82" s="41">
        <f t="shared" si="4"/>
        <v>1</v>
      </c>
      <c r="AB82" s="41">
        <f t="shared" si="5"/>
        <v>0</v>
      </c>
      <c r="AC82" s="41">
        <f t="shared" si="6"/>
        <v>1</v>
      </c>
      <c r="AD82" s="41">
        <f t="shared" si="7"/>
        <v>0</v>
      </c>
      <c r="AE82" s="41">
        <f t="shared" si="8"/>
        <v>0</v>
      </c>
      <c r="AF82" s="41">
        <f t="shared" si="9"/>
        <v>1</v>
      </c>
      <c r="AG82" s="41">
        <f t="shared" si="10"/>
        <v>0</v>
      </c>
      <c r="AH82" s="41">
        <f t="shared" si="11"/>
        <v>0</v>
      </c>
      <c r="AI82" s="41">
        <f t="shared" si="12"/>
        <v>2</v>
      </c>
      <c r="AJ82" s="41">
        <f t="shared" si="13"/>
        <v>5</v>
      </c>
      <c r="AK82" s="48">
        <f t="shared" si="17"/>
        <v>1</v>
      </c>
      <c r="AL82" s="20"/>
      <c r="AM82" s="21"/>
      <c r="AN82" s="49"/>
      <c r="AO82" s="23"/>
      <c r="AP82" s="42"/>
      <c r="AQ82" s="42"/>
      <c r="AR82" s="55">
        <v>1</v>
      </c>
      <c r="AS82" s="56" t="s">
        <v>486</v>
      </c>
      <c r="AT82" s="60"/>
      <c r="AU82" s="50"/>
      <c r="AV82" s="462">
        <v>1</v>
      </c>
      <c r="AW82" s="118" t="s">
        <v>487</v>
      </c>
      <c r="AX82" s="50"/>
      <c r="AY82" s="50"/>
      <c r="AZ82" s="50"/>
      <c r="BA82" s="50"/>
      <c r="BB82" s="67">
        <v>1</v>
      </c>
      <c r="BC82" s="35" t="s">
        <v>488</v>
      </c>
      <c r="BD82" s="53"/>
      <c r="BE82" s="54"/>
      <c r="BF82" s="53"/>
      <c r="BG82" s="54"/>
      <c r="BH82" s="57">
        <v>2</v>
      </c>
      <c r="BI82" s="69" t="s">
        <v>489</v>
      </c>
      <c r="BJ82" s="38"/>
      <c r="BK82" s="117" t="s">
        <v>470</v>
      </c>
    </row>
    <row r="83" spans="1:63" ht="25.5" customHeight="1">
      <c r="A83" s="1006"/>
      <c r="B83" s="1003"/>
      <c r="C83" s="1003"/>
      <c r="D83" s="1003"/>
      <c r="E83" s="41">
        <v>79</v>
      </c>
      <c r="F83" s="18" t="s">
        <v>490</v>
      </c>
      <c r="G83" s="42" t="s">
        <v>491</v>
      </c>
      <c r="H83" s="42"/>
      <c r="I83" s="42"/>
      <c r="J83" s="120"/>
      <c r="K83" s="41">
        <v>1</v>
      </c>
      <c r="L83" s="42"/>
      <c r="M83" s="96">
        <v>1</v>
      </c>
      <c r="N83" s="42"/>
      <c r="O83" s="42"/>
      <c r="P83" s="96">
        <v>1</v>
      </c>
      <c r="Q83" s="43"/>
      <c r="R83" s="43"/>
      <c r="S83" s="121">
        <v>1</v>
      </c>
      <c r="T83" s="41">
        <f t="shared" si="0"/>
        <v>4</v>
      </c>
      <c r="U83" s="45" t="s">
        <v>473</v>
      </c>
      <c r="V83" s="46" t="s">
        <v>76</v>
      </c>
      <c r="W83" s="42" t="s">
        <v>47</v>
      </c>
      <c r="X83" s="47">
        <f t="shared" si="1"/>
        <v>0</v>
      </c>
      <c r="Y83" s="41">
        <f t="shared" si="2"/>
        <v>0</v>
      </c>
      <c r="Z83" s="41">
        <f t="shared" si="3"/>
        <v>1</v>
      </c>
      <c r="AA83" s="41">
        <f t="shared" si="4"/>
        <v>1</v>
      </c>
      <c r="AB83" s="41">
        <f t="shared" si="5"/>
        <v>0</v>
      </c>
      <c r="AC83" s="41">
        <f t="shared" si="6"/>
        <v>1</v>
      </c>
      <c r="AD83" s="41">
        <f t="shared" si="7"/>
        <v>0</v>
      </c>
      <c r="AE83" s="41">
        <f t="shared" si="8"/>
        <v>0</v>
      </c>
      <c r="AF83" s="41">
        <f t="shared" si="9"/>
        <v>1</v>
      </c>
      <c r="AG83" s="41">
        <f t="shared" si="10"/>
        <v>0</v>
      </c>
      <c r="AH83" s="41">
        <f t="shared" si="11"/>
        <v>0</v>
      </c>
      <c r="AI83" s="41">
        <f t="shared" si="12"/>
        <v>1</v>
      </c>
      <c r="AJ83" s="96">
        <f t="shared" si="13"/>
        <v>5</v>
      </c>
      <c r="AK83" s="48">
        <f t="shared" si="17"/>
        <v>1.25</v>
      </c>
      <c r="AL83" s="20"/>
      <c r="AM83" s="21"/>
      <c r="AN83" s="49"/>
      <c r="AO83" s="23"/>
      <c r="AP83" s="41">
        <v>1</v>
      </c>
      <c r="AQ83" s="41" t="s">
        <v>492</v>
      </c>
      <c r="AR83" s="55">
        <v>1</v>
      </c>
      <c r="AS83" s="56" t="s">
        <v>492</v>
      </c>
      <c r="AT83" s="60"/>
      <c r="AU83" s="50"/>
      <c r="AV83" s="462">
        <v>1</v>
      </c>
      <c r="AW83" s="118" t="s">
        <v>493</v>
      </c>
      <c r="AX83" s="50"/>
      <c r="AY83" s="50"/>
      <c r="AZ83" s="50"/>
      <c r="BA83" s="50"/>
      <c r="BB83" s="474">
        <v>1</v>
      </c>
      <c r="BC83" s="35" t="s">
        <v>494</v>
      </c>
      <c r="BD83" s="53"/>
      <c r="BE83" s="54"/>
      <c r="BF83" s="53"/>
      <c r="BG83" s="54"/>
      <c r="BH83" s="471">
        <v>1</v>
      </c>
      <c r="BI83" s="58" t="s">
        <v>495</v>
      </c>
      <c r="BJ83" s="38"/>
      <c r="BK83" s="117" t="s">
        <v>470</v>
      </c>
    </row>
    <row r="84" spans="1:63" ht="25.5" customHeight="1">
      <c r="A84" s="939" t="s">
        <v>496</v>
      </c>
      <c r="B84" s="940" t="s">
        <v>497</v>
      </c>
      <c r="C84" s="941" t="s">
        <v>498</v>
      </c>
      <c r="D84" s="938" t="s">
        <v>499</v>
      </c>
      <c r="E84" s="108">
        <v>80</v>
      </c>
      <c r="F84" s="115" t="s">
        <v>500</v>
      </c>
      <c r="G84" s="42" t="s">
        <v>501</v>
      </c>
      <c r="H84" s="42"/>
      <c r="I84" s="41"/>
      <c r="J84" s="42"/>
      <c r="K84" s="41">
        <v>1</v>
      </c>
      <c r="L84" s="42"/>
      <c r="M84" s="41">
        <v>1</v>
      </c>
      <c r="N84" s="42"/>
      <c r="O84" s="41">
        <v>1</v>
      </c>
      <c r="P84" s="42"/>
      <c r="Q84" s="43">
        <v>1</v>
      </c>
      <c r="R84" s="43"/>
      <c r="S84" s="44">
        <v>1</v>
      </c>
      <c r="T84" s="41">
        <f t="shared" si="0"/>
        <v>5</v>
      </c>
      <c r="U84" s="45" t="s">
        <v>145</v>
      </c>
      <c r="V84" s="46" t="s">
        <v>46</v>
      </c>
      <c r="W84" s="42" t="s">
        <v>47</v>
      </c>
      <c r="X84" s="47">
        <f t="shared" si="1"/>
        <v>0</v>
      </c>
      <c r="Y84" s="41">
        <f t="shared" si="2"/>
        <v>0</v>
      </c>
      <c r="Z84" s="41">
        <f t="shared" si="3"/>
        <v>0</v>
      </c>
      <c r="AA84" s="41">
        <f t="shared" si="4"/>
        <v>2</v>
      </c>
      <c r="AB84" s="41">
        <f t="shared" si="5"/>
        <v>0</v>
      </c>
      <c r="AC84" s="41">
        <f t="shared" si="6"/>
        <v>1</v>
      </c>
      <c r="AD84" s="41">
        <f t="shared" si="7"/>
        <v>0</v>
      </c>
      <c r="AE84" s="41">
        <f t="shared" si="8"/>
        <v>2</v>
      </c>
      <c r="AF84" s="41">
        <f t="shared" si="9"/>
        <v>0</v>
      </c>
      <c r="AG84" s="41">
        <f t="shared" si="10"/>
        <v>1</v>
      </c>
      <c r="AH84" s="41">
        <f t="shared" si="11"/>
        <v>0</v>
      </c>
      <c r="AI84" s="41">
        <f t="shared" si="12"/>
        <v>0</v>
      </c>
      <c r="AJ84" s="41">
        <f t="shared" si="13"/>
        <v>6</v>
      </c>
      <c r="AK84" s="48">
        <f t="shared" si="17"/>
        <v>1.2</v>
      </c>
      <c r="AL84" s="20"/>
      <c r="AM84" s="21"/>
      <c r="AN84" s="49"/>
      <c r="AO84" s="23"/>
      <c r="AP84" s="42"/>
      <c r="AQ84" s="42"/>
      <c r="AR84" s="122">
        <v>2</v>
      </c>
      <c r="AS84" s="123" t="s">
        <v>502</v>
      </c>
      <c r="AT84" s="60"/>
      <c r="AU84" s="50"/>
      <c r="AV84" s="25">
        <v>1</v>
      </c>
      <c r="AW84" s="30" t="s">
        <v>503</v>
      </c>
      <c r="AX84" s="50"/>
      <c r="AY84" s="50"/>
      <c r="AZ84" s="27">
        <v>2</v>
      </c>
      <c r="BA84" s="30" t="s">
        <v>504</v>
      </c>
      <c r="BB84" s="52"/>
      <c r="BC84" s="35"/>
      <c r="BD84" s="71">
        <v>1</v>
      </c>
      <c r="BE84" s="35" t="s">
        <v>505</v>
      </c>
      <c r="BF84" s="124"/>
      <c r="BG84" s="125"/>
      <c r="BH84" s="52"/>
      <c r="BI84" s="58"/>
      <c r="BJ84" s="38"/>
      <c r="BK84" s="117" t="s">
        <v>470</v>
      </c>
    </row>
    <row r="85" spans="1:63" ht="25.5" customHeight="1">
      <c r="A85" s="1001"/>
      <c r="B85" s="1002"/>
      <c r="C85" s="1002"/>
      <c r="D85" s="1002"/>
      <c r="E85" s="41">
        <v>81</v>
      </c>
      <c r="F85" s="18" t="s">
        <v>506</v>
      </c>
      <c r="G85" s="42" t="s">
        <v>507</v>
      </c>
      <c r="H85" s="41"/>
      <c r="I85" s="41"/>
      <c r="J85" s="41"/>
      <c r="K85" s="41">
        <v>1</v>
      </c>
      <c r="L85" s="41"/>
      <c r="M85" s="41">
        <v>1</v>
      </c>
      <c r="N85" s="41"/>
      <c r="O85" s="41"/>
      <c r="P85" s="41">
        <v>1</v>
      </c>
      <c r="Q85" s="43"/>
      <c r="R85" s="43"/>
      <c r="S85" s="44">
        <v>1</v>
      </c>
      <c r="T85" s="41">
        <f t="shared" si="0"/>
        <v>4</v>
      </c>
      <c r="U85" s="45" t="s">
        <v>508</v>
      </c>
      <c r="V85" s="46" t="s">
        <v>76</v>
      </c>
      <c r="W85" s="42" t="s">
        <v>47</v>
      </c>
      <c r="X85" s="47">
        <f t="shared" si="1"/>
        <v>0</v>
      </c>
      <c r="Y85" s="41">
        <f t="shared" si="2"/>
        <v>0</v>
      </c>
      <c r="Z85" s="41">
        <f t="shared" si="3"/>
        <v>0</v>
      </c>
      <c r="AA85" s="41">
        <f t="shared" si="4"/>
        <v>1</v>
      </c>
      <c r="AB85" s="41">
        <f t="shared" si="5"/>
        <v>0</v>
      </c>
      <c r="AC85" s="41">
        <f t="shared" si="6"/>
        <v>1</v>
      </c>
      <c r="AD85" s="41">
        <f t="shared" si="7"/>
        <v>0</v>
      </c>
      <c r="AE85" s="41">
        <f t="shared" si="8"/>
        <v>0</v>
      </c>
      <c r="AF85" s="41">
        <f t="shared" si="9"/>
        <v>2</v>
      </c>
      <c r="AG85" s="41">
        <f t="shared" si="10"/>
        <v>0</v>
      </c>
      <c r="AH85" s="41">
        <f t="shared" si="11"/>
        <v>0</v>
      </c>
      <c r="AI85" s="41">
        <f t="shared" si="12"/>
        <v>1</v>
      </c>
      <c r="AJ85" s="41">
        <f t="shared" si="13"/>
        <v>5</v>
      </c>
      <c r="AK85" s="48">
        <f t="shared" si="17"/>
        <v>1.25</v>
      </c>
      <c r="AL85" s="20"/>
      <c r="AM85" s="21"/>
      <c r="AN85" s="49"/>
      <c r="AO85" s="23"/>
      <c r="AP85" s="42"/>
      <c r="AQ85" s="42"/>
      <c r="AR85" s="55">
        <v>1</v>
      </c>
      <c r="AS85" s="56" t="s">
        <v>509</v>
      </c>
      <c r="AT85" s="60"/>
      <c r="AU85" s="50"/>
      <c r="AV85" s="41">
        <v>1</v>
      </c>
      <c r="AW85" s="91" t="s">
        <v>510</v>
      </c>
      <c r="AX85" s="50"/>
      <c r="AY85" s="50"/>
      <c r="AZ85" s="50"/>
      <c r="BA85" s="50"/>
      <c r="BB85" s="67">
        <v>2</v>
      </c>
      <c r="BC85" s="35" t="s">
        <v>511</v>
      </c>
      <c r="BD85" s="53"/>
      <c r="BE85" s="54"/>
      <c r="BF85" s="53"/>
      <c r="BG85" s="54"/>
      <c r="BH85" s="57">
        <v>1</v>
      </c>
      <c r="BI85" s="58" t="s">
        <v>512</v>
      </c>
      <c r="BJ85" s="38"/>
      <c r="BK85" s="117" t="s">
        <v>470</v>
      </c>
    </row>
    <row r="86" spans="1:63" ht="25.5" customHeight="1">
      <c r="A86" s="1001"/>
      <c r="B86" s="1002"/>
      <c r="C86" s="1003"/>
      <c r="D86" s="1003"/>
      <c r="E86" s="61">
        <v>82</v>
      </c>
      <c r="F86" s="42" t="s">
        <v>513</v>
      </c>
      <c r="G86" s="42" t="s">
        <v>514</v>
      </c>
      <c r="H86" s="42"/>
      <c r="I86" s="42"/>
      <c r="J86" s="42"/>
      <c r="K86" s="41"/>
      <c r="L86" s="42"/>
      <c r="M86" s="42"/>
      <c r="N86" s="42"/>
      <c r="O86" s="41"/>
      <c r="P86" s="42"/>
      <c r="Q86" s="43"/>
      <c r="R86" s="43"/>
      <c r="S86" s="44">
        <v>5</v>
      </c>
      <c r="T86" s="41">
        <f t="shared" si="0"/>
        <v>5</v>
      </c>
      <c r="U86" s="45" t="s">
        <v>515</v>
      </c>
      <c r="V86" s="46" t="s">
        <v>68</v>
      </c>
      <c r="W86" s="42"/>
      <c r="X86" s="47">
        <f t="shared" si="1"/>
        <v>0</v>
      </c>
      <c r="Y86" s="41">
        <f t="shared" si="2"/>
        <v>0</v>
      </c>
      <c r="Z86" s="41">
        <f t="shared" si="3"/>
        <v>3</v>
      </c>
      <c r="AA86" s="41">
        <f t="shared" si="4"/>
        <v>0</v>
      </c>
      <c r="AB86" s="41">
        <f t="shared" si="5"/>
        <v>0</v>
      </c>
      <c r="AC86" s="41">
        <f t="shared" si="6"/>
        <v>0</v>
      </c>
      <c r="AD86" s="41">
        <f t="shared" si="7"/>
        <v>0</v>
      </c>
      <c r="AE86" s="41">
        <f t="shared" si="8"/>
        <v>0</v>
      </c>
      <c r="AF86" s="41">
        <f t="shared" si="9"/>
        <v>0</v>
      </c>
      <c r="AG86" s="41">
        <f t="shared" si="10"/>
        <v>0</v>
      </c>
      <c r="AH86" s="41">
        <f t="shared" si="11"/>
        <v>0</v>
      </c>
      <c r="AI86" s="41">
        <f t="shared" si="12"/>
        <v>2</v>
      </c>
      <c r="AJ86" s="41">
        <f t="shared" si="13"/>
        <v>5</v>
      </c>
      <c r="AK86" s="48">
        <f t="shared" si="17"/>
        <v>1</v>
      </c>
      <c r="AL86" s="20"/>
      <c r="AM86" s="21"/>
      <c r="AN86" s="49"/>
      <c r="AO86" s="23"/>
      <c r="AP86" s="42">
        <v>3</v>
      </c>
      <c r="AQ86" s="24" t="s">
        <v>516</v>
      </c>
      <c r="AR86" s="54"/>
      <c r="AS86" s="54"/>
      <c r="AT86" s="60"/>
      <c r="AU86" s="50"/>
      <c r="AV86" s="25"/>
      <c r="AW86" s="25"/>
      <c r="AX86" s="50"/>
      <c r="AY86" s="50"/>
      <c r="AZ86" s="50"/>
      <c r="BA86" s="50"/>
      <c r="BB86" s="52"/>
      <c r="BC86" s="35"/>
      <c r="BD86" s="53"/>
      <c r="BE86" s="54"/>
      <c r="BF86" s="54"/>
      <c r="BG86" s="54"/>
      <c r="BH86" s="52">
        <v>2</v>
      </c>
      <c r="BI86" s="54" t="s">
        <v>517</v>
      </c>
      <c r="BJ86" s="38"/>
      <c r="BK86" s="117" t="s">
        <v>470</v>
      </c>
    </row>
    <row r="87" spans="1:63" ht="39.75" customHeight="1">
      <c r="A87" s="1001"/>
      <c r="B87" s="1002"/>
      <c r="C87" s="24" t="s">
        <v>518</v>
      </c>
      <c r="D87" s="25" t="s">
        <v>519</v>
      </c>
      <c r="E87" s="17">
        <v>83</v>
      </c>
      <c r="F87" s="18" t="s">
        <v>520</v>
      </c>
      <c r="G87" s="42" t="s">
        <v>521</v>
      </c>
      <c r="H87" s="42"/>
      <c r="I87" s="42"/>
      <c r="J87" s="42"/>
      <c r="K87" s="42"/>
      <c r="L87" s="42"/>
      <c r="M87" s="42"/>
      <c r="N87" s="42"/>
      <c r="O87" s="42"/>
      <c r="P87" s="41">
        <v>1</v>
      </c>
      <c r="Q87" s="43"/>
      <c r="R87" s="43"/>
      <c r="S87" s="44"/>
      <c r="T87" s="41">
        <f t="shared" si="0"/>
        <v>1</v>
      </c>
      <c r="U87" s="45" t="s">
        <v>67</v>
      </c>
      <c r="V87" s="46" t="s">
        <v>68</v>
      </c>
      <c r="W87" s="42" t="s">
        <v>86</v>
      </c>
      <c r="X87" s="47">
        <f t="shared" si="1"/>
        <v>0</v>
      </c>
      <c r="Y87" s="41">
        <f t="shared" si="2"/>
        <v>0</v>
      </c>
      <c r="Z87" s="41">
        <f t="shared" si="3"/>
        <v>0</v>
      </c>
      <c r="AA87" s="41">
        <f t="shared" si="4"/>
        <v>0</v>
      </c>
      <c r="AB87" s="41">
        <f t="shared" si="5"/>
        <v>0</v>
      </c>
      <c r="AC87" s="41">
        <f t="shared" si="6"/>
        <v>0</v>
      </c>
      <c r="AD87" s="41">
        <f t="shared" si="7"/>
        <v>0</v>
      </c>
      <c r="AE87" s="41">
        <f t="shared" si="8"/>
        <v>0</v>
      </c>
      <c r="AF87" s="41">
        <f t="shared" si="9"/>
        <v>1</v>
      </c>
      <c r="AG87" s="41">
        <f t="shared" si="10"/>
        <v>0</v>
      </c>
      <c r="AH87" s="41">
        <f t="shared" si="11"/>
        <v>0</v>
      </c>
      <c r="AI87" s="41">
        <f t="shared" si="12"/>
        <v>0</v>
      </c>
      <c r="AJ87" s="41">
        <f t="shared" si="13"/>
        <v>1</v>
      </c>
      <c r="AK87" s="48">
        <f t="shared" si="17"/>
        <v>1</v>
      </c>
      <c r="AL87" s="20"/>
      <c r="AM87" s="21"/>
      <c r="AN87" s="49"/>
      <c r="AO87" s="23"/>
      <c r="AP87" s="42"/>
      <c r="AQ87" s="42"/>
      <c r="AR87" s="54"/>
      <c r="AS87" s="54"/>
      <c r="AT87" s="60"/>
      <c r="AU87" s="50"/>
      <c r="AV87" s="25"/>
      <c r="AW87" s="25"/>
      <c r="AX87" s="50"/>
      <c r="AY87" s="50"/>
      <c r="AZ87" s="50"/>
      <c r="BA87" s="50"/>
      <c r="BB87" s="52">
        <v>1</v>
      </c>
      <c r="BC87" s="35"/>
      <c r="BD87" s="53"/>
      <c r="BE87" s="54"/>
      <c r="BF87" s="54"/>
      <c r="BG87" s="54"/>
      <c r="BH87" s="52"/>
      <c r="BI87" s="54"/>
      <c r="BJ87" s="38"/>
      <c r="BK87" s="117" t="s">
        <v>470</v>
      </c>
    </row>
    <row r="88" spans="1:63" ht="25.5" customHeight="1">
      <c r="A88" s="939" t="s">
        <v>522</v>
      </c>
      <c r="B88" s="940" t="s">
        <v>523</v>
      </c>
      <c r="C88" s="940" t="s">
        <v>524</v>
      </c>
      <c r="D88" s="937" t="s">
        <v>525</v>
      </c>
      <c r="E88" s="108">
        <v>84</v>
      </c>
      <c r="F88" s="18" t="s">
        <v>526</v>
      </c>
      <c r="G88" s="42" t="s">
        <v>527</v>
      </c>
      <c r="H88" s="42"/>
      <c r="I88" s="42"/>
      <c r="J88" s="41"/>
      <c r="K88" s="42"/>
      <c r="L88" s="42"/>
      <c r="M88" s="42"/>
      <c r="N88" s="41">
        <v>1</v>
      </c>
      <c r="O88" s="42"/>
      <c r="P88" s="42"/>
      <c r="Q88" s="43"/>
      <c r="R88" s="43"/>
      <c r="S88" s="44"/>
      <c r="T88" s="41">
        <f t="shared" si="0"/>
        <v>1</v>
      </c>
      <c r="U88" s="45" t="s">
        <v>448</v>
      </c>
      <c r="V88" s="46" t="s">
        <v>46</v>
      </c>
      <c r="W88" s="42" t="s">
        <v>47</v>
      </c>
      <c r="X88" s="47">
        <f t="shared" si="1"/>
        <v>0</v>
      </c>
      <c r="Y88" s="41">
        <f t="shared" si="2"/>
        <v>0</v>
      </c>
      <c r="Z88" s="41">
        <f t="shared" si="3"/>
        <v>0</v>
      </c>
      <c r="AA88" s="41">
        <f t="shared" si="4"/>
        <v>0</v>
      </c>
      <c r="AB88" s="41">
        <f t="shared" si="5"/>
        <v>0</v>
      </c>
      <c r="AC88" s="41">
        <f t="shared" si="6"/>
        <v>0</v>
      </c>
      <c r="AD88" s="41">
        <f t="shared" si="7"/>
        <v>1</v>
      </c>
      <c r="AE88" s="41">
        <f t="shared" si="8"/>
        <v>0</v>
      </c>
      <c r="AF88" s="41">
        <f t="shared" si="9"/>
        <v>0</v>
      </c>
      <c r="AG88" s="41">
        <f t="shared" si="10"/>
        <v>0</v>
      </c>
      <c r="AH88" s="41">
        <f t="shared" si="11"/>
        <v>0</v>
      </c>
      <c r="AI88" s="41">
        <f t="shared" si="12"/>
        <v>0</v>
      </c>
      <c r="AJ88" s="41">
        <f t="shared" si="13"/>
        <v>1</v>
      </c>
      <c r="AK88" s="48">
        <f t="shared" si="17"/>
        <v>1</v>
      </c>
      <c r="AL88" s="20"/>
      <c r="AM88" s="21"/>
      <c r="AN88" s="49"/>
      <c r="AO88" s="23"/>
      <c r="AP88" s="42"/>
      <c r="AQ88" s="42"/>
      <c r="AR88" s="54"/>
      <c r="AS88" s="54"/>
      <c r="AT88" s="60"/>
      <c r="AU88" s="50"/>
      <c r="AV88" s="25"/>
      <c r="AW88" s="25"/>
      <c r="AX88" s="27">
        <v>1</v>
      </c>
      <c r="AY88" s="28" t="s">
        <v>528</v>
      </c>
      <c r="AZ88" s="50"/>
      <c r="BA88" s="50"/>
      <c r="BB88" s="52"/>
      <c r="BC88" s="35"/>
      <c r="BD88" s="53"/>
      <c r="BE88" s="54"/>
      <c r="BF88" s="54"/>
      <c r="BG88" s="54"/>
      <c r="BH88" s="52"/>
      <c r="BI88" s="54"/>
      <c r="BJ88" s="38"/>
      <c r="BK88" s="117" t="s">
        <v>470</v>
      </c>
    </row>
    <row r="89" spans="1:63" ht="25.5" customHeight="1">
      <c r="A89" s="1001"/>
      <c r="B89" s="1002"/>
      <c r="C89" s="1002"/>
      <c r="D89" s="1002"/>
      <c r="E89" s="61">
        <v>85</v>
      </c>
      <c r="F89" s="18" t="s">
        <v>529</v>
      </c>
      <c r="G89" s="42" t="s">
        <v>530</v>
      </c>
      <c r="H89" s="42"/>
      <c r="I89" s="42"/>
      <c r="J89" s="42"/>
      <c r="K89" s="42"/>
      <c r="L89" s="42"/>
      <c r="M89" s="42"/>
      <c r="N89" s="42"/>
      <c r="O89" s="42"/>
      <c r="P89" s="41"/>
      <c r="Q89" s="43"/>
      <c r="R89" s="43">
        <v>3</v>
      </c>
      <c r="S89" s="44"/>
      <c r="T89" s="41">
        <f t="shared" si="0"/>
        <v>3</v>
      </c>
      <c r="U89" s="45" t="s">
        <v>145</v>
      </c>
      <c r="V89" s="46" t="s">
        <v>46</v>
      </c>
      <c r="W89" s="42" t="s">
        <v>47</v>
      </c>
      <c r="X89" s="47">
        <f t="shared" si="1"/>
        <v>0</v>
      </c>
      <c r="Y89" s="41">
        <f t="shared" si="2"/>
        <v>0</v>
      </c>
      <c r="Z89" s="41">
        <f t="shared" si="3"/>
        <v>0</v>
      </c>
      <c r="AA89" s="41">
        <f t="shared" si="4"/>
        <v>0</v>
      </c>
      <c r="AB89" s="41">
        <f t="shared" si="5"/>
        <v>0</v>
      </c>
      <c r="AC89" s="41">
        <f t="shared" si="6"/>
        <v>0</v>
      </c>
      <c r="AD89" s="41">
        <f t="shared" si="7"/>
        <v>0</v>
      </c>
      <c r="AE89" s="41">
        <f t="shared" si="8"/>
        <v>0</v>
      </c>
      <c r="AF89" s="41">
        <f t="shared" si="9"/>
        <v>0</v>
      </c>
      <c r="AG89" s="41">
        <f t="shared" si="10"/>
        <v>0</v>
      </c>
      <c r="AH89" s="41">
        <f t="shared" si="11"/>
        <v>6</v>
      </c>
      <c r="AI89" s="41">
        <f t="shared" si="12"/>
        <v>0</v>
      </c>
      <c r="AJ89" s="41">
        <f t="shared" si="13"/>
        <v>6</v>
      </c>
      <c r="AK89" s="48">
        <f t="shared" si="17"/>
        <v>2</v>
      </c>
      <c r="AL89" s="20"/>
      <c r="AM89" s="21"/>
      <c r="AN89" s="49"/>
      <c r="AO89" s="23"/>
      <c r="AP89" s="42"/>
      <c r="AQ89" s="42"/>
      <c r="AR89" s="54"/>
      <c r="AS89" s="54"/>
      <c r="AT89" s="60"/>
      <c r="AU89" s="54"/>
      <c r="AV89" s="52"/>
      <c r="AW89" s="52"/>
      <c r="AX89" s="54"/>
      <c r="AY89" s="54"/>
      <c r="AZ89" s="54"/>
      <c r="BA89" s="54"/>
      <c r="BB89" s="52"/>
      <c r="BC89" s="35"/>
      <c r="BD89" s="53"/>
      <c r="BE89" s="54"/>
      <c r="BF89" s="52">
        <v>6</v>
      </c>
      <c r="BG89" s="35" t="s">
        <v>531</v>
      </c>
      <c r="BH89" s="52"/>
      <c r="BI89" s="54"/>
      <c r="BJ89" s="38"/>
      <c r="BK89" s="117" t="s">
        <v>470</v>
      </c>
    </row>
    <row r="90" spans="1:63" ht="25.5" customHeight="1">
      <c r="A90" s="1001"/>
      <c r="B90" s="1002"/>
      <c r="C90" s="1002"/>
      <c r="D90" s="1002"/>
      <c r="E90" s="41">
        <v>86</v>
      </c>
      <c r="F90" s="42" t="s">
        <v>532</v>
      </c>
      <c r="G90" s="42" t="s">
        <v>533</v>
      </c>
      <c r="H90" s="42"/>
      <c r="I90" s="42"/>
      <c r="J90" s="42"/>
      <c r="K90" s="42"/>
      <c r="L90" s="42"/>
      <c r="M90" s="42"/>
      <c r="N90" s="42"/>
      <c r="O90" s="42"/>
      <c r="P90" s="41"/>
      <c r="Q90" s="43">
        <v>1</v>
      </c>
      <c r="R90" s="43">
        <v>1</v>
      </c>
      <c r="S90" s="44">
        <v>1</v>
      </c>
      <c r="T90" s="41">
        <f t="shared" si="0"/>
        <v>3</v>
      </c>
      <c r="U90" s="45" t="s">
        <v>534</v>
      </c>
      <c r="V90" s="46" t="s">
        <v>46</v>
      </c>
      <c r="W90" s="42" t="s">
        <v>47</v>
      </c>
      <c r="X90" s="47">
        <f t="shared" si="1"/>
        <v>0</v>
      </c>
      <c r="Y90" s="41">
        <f t="shared" si="2"/>
        <v>0</v>
      </c>
      <c r="Z90" s="41">
        <f t="shared" si="3"/>
        <v>0</v>
      </c>
      <c r="AA90" s="41">
        <f t="shared" si="4"/>
        <v>0</v>
      </c>
      <c r="AB90" s="41">
        <f t="shared" si="5"/>
        <v>0</v>
      </c>
      <c r="AC90" s="41">
        <f t="shared" si="6"/>
        <v>0</v>
      </c>
      <c r="AD90" s="41">
        <f t="shared" si="7"/>
        <v>0</v>
      </c>
      <c r="AE90" s="41">
        <f t="shared" si="8"/>
        <v>0</v>
      </c>
      <c r="AF90" s="41">
        <f t="shared" si="9"/>
        <v>0</v>
      </c>
      <c r="AG90" s="41">
        <f t="shared" si="10"/>
        <v>4</v>
      </c>
      <c r="AH90" s="41">
        <f t="shared" si="11"/>
        <v>2</v>
      </c>
      <c r="AI90" s="41">
        <f t="shared" si="12"/>
        <v>0</v>
      </c>
      <c r="AJ90" s="41">
        <f t="shared" si="13"/>
        <v>6</v>
      </c>
      <c r="AK90" s="48">
        <f t="shared" si="17"/>
        <v>2</v>
      </c>
      <c r="AL90" s="20"/>
      <c r="AM90" s="21"/>
      <c r="AN90" s="49"/>
      <c r="AO90" s="23"/>
      <c r="AP90" s="42"/>
      <c r="AQ90" s="42"/>
      <c r="AR90" s="54"/>
      <c r="AS90" s="54"/>
      <c r="AT90" s="60"/>
      <c r="AU90" s="54"/>
      <c r="AV90" s="52"/>
      <c r="AW90" s="52"/>
      <c r="AX90" s="54"/>
      <c r="AY90" s="54"/>
      <c r="AZ90" s="54"/>
      <c r="BA90" s="54"/>
      <c r="BB90" s="52"/>
      <c r="BC90" s="35"/>
      <c r="BD90" s="52">
        <v>4</v>
      </c>
      <c r="BE90" s="35" t="s">
        <v>535</v>
      </c>
      <c r="BF90" s="52">
        <v>2</v>
      </c>
      <c r="BG90" s="35" t="s">
        <v>536</v>
      </c>
      <c r="BH90" s="52"/>
      <c r="BI90" s="54"/>
      <c r="BJ90" s="38"/>
      <c r="BK90" s="117" t="s">
        <v>537</v>
      </c>
    </row>
    <row r="91" spans="1:63" ht="25.5" customHeight="1">
      <c r="A91" s="1001"/>
      <c r="B91" s="1002"/>
      <c r="C91" s="1002"/>
      <c r="D91" s="1002"/>
      <c r="E91" s="61">
        <v>87</v>
      </c>
      <c r="F91" s="18" t="s">
        <v>538</v>
      </c>
      <c r="G91" s="42" t="s">
        <v>539</v>
      </c>
      <c r="H91" s="42"/>
      <c r="I91" s="42"/>
      <c r="J91" s="42"/>
      <c r="K91" s="42"/>
      <c r="L91" s="42"/>
      <c r="M91" s="41">
        <v>1</v>
      </c>
      <c r="N91" s="41">
        <v>1</v>
      </c>
      <c r="O91" s="42"/>
      <c r="P91" s="42"/>
      <c r="Q91" s="43"/>
      <c r="R91" s="43"/>
      <c r="S91" s="44">
        <v>6</v>
      </c>
      <c r="T91" s="41">
        <f t="shared" si="0"/>
        <v>8</v>
      </c>
      <c r="U91" s="45" t="s">
        <v>67</v>
      </c>
      <c r="V91" s="46" t="s">
        <v>68</v>
      </c>
      <c r="W91" s="42" t="s">
        <v>540</v>
      </c>
      <c r="X91" s="47">
        <f t="shared" si="1"/>
        <v>0</v>
      </c>
      <c r="Y91" s="41">
        <f t="shared" si="2"/>
        <v>0</v>
      </c>
      <c r="Z91" s="41">
        <f t="shared" si="3"/>
        <v>0</v>
      </c>
      <c r="AA91" s="41">
        <f t="shared" si="4"/>
        <v>0</v>
      </c>
      <c r="AB91" s="41">
        <f t="shared" si="5"/>
        <v>0</v>
      </c>
      <c r="AC91" s="41">
        <f t="shared" si="6"/>
        <v>0</v>
      </c>
      <c r="AD91" s="41">
        <f t="shared" si="7"/>
        <v>1</v>
      </c>
      <c r="AE91" s="41">
        <f t="shared" si="8"/>
        <v>0</v>
      </c>
      <c r="AF91" s="41">
        <f t="shared" si="9"/>
        <v>2</v>
      </c>
      <c r="AG91" s="41">
        <f t="shared" si="10"/>
        <v>0</v>
      </c>
      <c r="AH91" s="41">
        <f t="shared" si="11"/>
        <v>0</v>
      </c>
      <c r="AI91" s="41">
        <f t="shared" si="12"/>
        <v>1</v>
      </c>
      <c r="AJ91" s="41">
        <f t="shared" si="13"/>
        <v>4</v>
      </c>
      <c r="AK91" s="48">
        <f t="shared" si="17"/>
        <v>0.5</v>
      </c>
      <c r="AL91" s="20"/>
      <c r="AM91" s="21"/>
      <c r="AN91" s="49"/>
      <c r="AO91" s="23"/>
      <c r="AP91" s="42"/>
      <c r="AQ91" s="42"/>
      <c r="AR91" s="54"/>
      <c r="AS91" s="54"/>
      <c r="AT91" s="60"/>
      <c r="AU91" s="54"/>
      <c r="AV91" s="76">
        <v>0</v>
      </c>
      <c r="AW91" s="76" t="s">
        <v>541</v>
      </c>
      <c r="AX91" s="54">
        <v>1</v>
      </c>
      <c r="AY91" s="54" t="s">
        <v>542</v>
      </c>
      <c r="AZ91" s="54"/>
      <c r="BA91" s="54"/>
      <c r="BB91" s="52">
        <v>2</v>
      </c>
      <c r="BC91" s="35" t="s">
        <v>543</v>
      </c>
      <c r="BD91" s="53"/>
      <c r="BE91" s="54"/>
      <c r="BF91" s="54"/>
      <c r="BG91" s="54"/>
      <c r="BH91" s="52">
        <v>1</v>
      </c>
      <c r="BI91" s="54" t="s">
        <v>544</v>
      </c>
      <c r="BJ91" s="38"/>
      <c r="BK91" s="117" t="s">
        <v>470</v>
      </c>
    </row>
    <row r="92" spans="1:63" ht="25.5" customHeight="1">
      <c r="A92" s="1001"/>
      <c r="B92" s="1002"/>
      <c r="C92" s="1002"/>
      <c r="D92" s="1002"/>
      <c r="E92" s="41">
        <v>88</v>
      </c>
      <c r="F92" s="42" t="s">
        <v>545</v>
      </c>
      <c r="G92" s="42" t="s">
        <v>546</v>
      </c>
      <c r="H92" s="42"/>
      <c r="I92" s="42"/>
      <c r="J92" s="42"/>
      <c r="K92" s="42"/>
      <c r="L92" s="42"/>
      <c r="M92" s="42"/>
      <c r="N92" s="42"/>
      <c r="O92" s="42"/>
      <c r="P92" s="42"/>
      <c r="Q92" s="43"/>
      <c r="R92" s="43"/>
      <c r="S92" s="44">
        <v>1</v>
      </c>
      <c r="T92" s="41">
        <f t="shared" si="0"/>
        <v>1</v>
      </c>
      <c r="U92" s="45" t="s">
        <v>67</v>
      </c>
      <c r="V92" s="46" t="s">
        <v>68</v>
      </c>
      <c r="W92" s="42" t="s">
        <v>86</v>
      </c>
      <c r="X92" s="47">
        <f t="shared" si="1"/>
        <v>0</v>
      </c>
      <c r="Y92" s="41">
        <f t="shared" si="2"/>
        <v>0</v>
      </c>
      <c r="Z92" s="41">
        <f t="shared" si="3"/>
        <v>0</v>
      </c>
      <c r="AA92" s="41">
        <f t="shared" si="4"/>
        <v>0</v>
      </c>
      <c r="AB92" s="41">
        <f t="shared" si="5"/>
        <v>0</v>
      </c>
      <c r="AC92" s="41">
        <f t="shared" si="6"/>
        <v>0</v>
      </c>
      <c r="AD92" s="41">
        <f t="shared" si="7"/>
        <v>0</v>
      </c>
      <c r="AE92" s="41">
        <f t="shared" si="8"/>
        <v>0</v>
      </c>
      <c r="AF92" s="41">
        <f t="shared" si="9"/>
        <v>0</v>
      </c>
      <c r="AG92" s="41">
        <f t="shared" si="10"/>
        <v>0</v>
      </c>
      <c r="AH92" s="41">
        <f t="shared" si="11"/>
        <v>0</v>
      </c>
      <c r="AI92" s="41">
        <f t="shared" si="12"/>
        <v>1</v>
      </c>
      <c r="AJ92" s="41">
        <f t="shared" si="13"/>
        <v>1</v>
      </c>
      <c r="AK92" s="48">
        <f t="shared" si="17"/>
        <v>1</v>
      </c>
      <c r="AL92" s="20"/>
      <c r="AM92" s="21"/>
      <c r="AN92" s="49"/>
      <c r="AO92" s="23"/>
      <c r="AP92" s="42"/>
      <c r="AQ92" s="42"/>
      <c r="AR92" s="54"/>
      <c r="AS92" s="54"/>
      <c r="AT92" s="60"/>
      <c r="AU92" s="54"/>
      <c r="AV92" s="52"/>
      <c r="AW92" s="52"/>
      <c r="AX92" s="54"/>
      <c r="AY92" s="54"/>
      <c r="AZ92" s="54"/>
      <c r="BA92" s="54"/>
      <c r="BB92" s="52"/>
      <c r="BC92" s="35"/>
      <c r="BD92" s="53"/>
      <c r="BE92" s="54"/>
      <c r="BF92" s="54"/>
      <c r="BG92" s="54"/>
      <c r="BH92" s="52">
        <v>1</v>
      </c>
      <c r="BI92" s="54" t="s">
        <v>547</v>
      </c>
      <c r="BJ92" s="38"/>
      <c r="BK92" s="117" t="s">
        <v>470</v>
      </c>
    </row>
    <row r="93" spans="1:63" ht="25.5" customHeight="1">
      <c r="A93" s="1001"/>
      <c r="B93" s="1002"/>
      <c r="C93" s="1002"/>
      <c r="D93" s="1002"/>
      <c r="E93" s="41">
        <v>89</v>
      </c>
      <c r="F93" s="42" t="s">
        <v>548</v>
      </c>
      <c r="G93" s="42" t="s">
        <v>549</v>
      </c>
      <c r="H93" s="42"/>
      <c r="I93" s="42"/>
      <c r="J93" s="42"/>
      <c r="K93" s="42"/>
      <c r="L93" s="42"/>
      <c r="M93" s="42"/>
      <c r="N93" s="42"/>
      <c r="O93" s="42"/>
      <c r="P93" s="42"/>
      <c r="Q93" s="43"/>
      <c r="R93" s="43"/>
      <c r="S93" s="44">
        <v>3</v>
      </c>
      <c r="T93" s="41">
        <f t="shared" si="0"/>
        <v>3</v>
      </c>
      <c r="U93" s="45" t="s">
        <v>67</v>
      </c>
      <c r="V93" s="46" t="s">
        <v>68</v>
      </c>
      <c r="W93" s="42" t="s">
        <v>550</v>
      </c>
      <c r="X93" s="47">
        <f t="shared" si="1"/>
        <v>0</v>
      </c>
      <c r="Y93" s="41">
        <f t="shared" si="2"/>
        <v>0</v>
      </c>
      <c r="Z93" s="41">
        <f t="shared" si="3"/>
        <v>0</v>
      </c>
      <c r="AA93" s="41">
        <f t="shared" si="4"/>
        <v>0</v>
      </c>
      <c r="AB93" s="41">
        <f t="shared" si="5"/>
        <v>0</v>
      </c>
      <c r="AC93" s="41">
        <f t="shared" si="6"/>
        <v>0</v>
      </c>
      <c r="AD93" s="41">
        <f t="shared" si="7"/>
        <v>0</v>
      </c>
      <c r="AE93" s="41">
        <f t="shared" si="8"/>
        <v>0</v>
      </c>
      <c r="AF93" s="41">
        <f t="shared" si="9"/>
        <v>0</v>
      </c>
      <c r="AG93" s="41">
        <f t="shared" si="10"/>
        <v>0</v>
      </c>
      <c r="AH93" s="41">
        <f t="shared" si="11"/>
        <v>0</v>
      </c>
      <c r="AI93" s="41">
        <f t="shared" si="12"/>
        <v>2</v>
      </c>
      <c r="AJ93" s="41">
        <f t="shared" si="13"/>
        <v>2</v>
      </c>
      <c r="AK93" s="48">
        <f t="shared" si="17"/>
        <v>0.66666666666666663</v>
      </c>
      <c r="AL93" s="20"/>
      <c r="AM93" s="21"/>
      <c r="AN93" s="49"/>
      <c r="AO93" s="23"/>
      <c r="AP93" s="42"/>
      <c r="AQ93" s="42"/>
      <c r="AR93" s="54"/>
      <c r="AS93" s="54"/>
      <c r="AT93" s="60"/>
      <c r="AU93" s="54"/>
      <c r="AV93" s="52"/>
      <c r="AW93" s="52"/>
      <c r="AX93" s="54"/>
      <c r="AY93" s="54"/>
      <c r="AZ93" s="54"/>
      <c r="BA93" s="54"/>
      <c r="BB93" s="52"/>
      <c r="BC93" s="35"/>
      <c r="BD93" s="53"/>
      <c r="BE93" s="54"/>
      <c r="BF93" s="54"/>
      <c r="BG93" s="54"/>
      <c r="BH93" s="52">
        <v>2</v>
      </c>
      <c r="BI93" s="54" t="s">
        <v>551</v>
      </c>
      <c r="BJ93" s="38"/>
      <c r="BK93" s="117" t="s">
        <v>470</v>
      </c>
    </row>
    <row r="94" spans="1:63" ht="25.5" customHeight="1">
      <c r="A94" s="1001"/>
      <c r="B94" s="1002"/>
      <c r="C94" s="1002"/>
      <c r="D94" s="1002"/>
      <c r="E94" s="41">
        <v>90</v>
      </c>
      <c r="F94" s="18" t="s">
        <v>552</v>
      </c>
      <c r="G94" s="42" t="s">
        <v>553</v>
      </c>
      <c r="H94" s="42"/>
      <c r="I94" s="42"/>
      <c r="J94" s="42"/>
      <c r="K94" s="42"/>
      <c r="L94" s="42"/>
      <c r="M94" s="42"/>
      <c r="N94" s="41">
        <v>1</v>
      </c>
      <c r="O94" s="42"/>
      <c r="P94" s="42"/>
      <c r="Q94" s="43"/>
      <c r="R94" s="43">
        <v>1</v>
      </c>
      <c r="S94" s="44"/>
      <c r="T94" s="41">
        <f t="shared" si="0"/>
        <v>2</v>
      </c>
      <c r="U94" s="45" t="s">
        <v>554</v>
      </c>
      <c r="V94" s="46" t="s">
        <v>76</v>
      </c>
      <c r="W94" s="42" t="s">
        <v>47</v>
      </c>
      <c r="X94" s="47">
        <f t="shared" si="1"/>
        <v>0</v>
      </c>
      <c r="Y94" s="41">
        <f t="shared" si="2"/>
        <v>0</v>
      </c>
      <c r="Z94" s="41">
        <f t="shared" si="3"/>
        <v>0</v>
      </c>
      <c r="AA94" s="41">
        <f t="shared" si="4"/>
        <v>0</v>
      </c>
      <c r="AB94" s="41">
        <f t="shared" si="5"/>
        <v>0</v>
      </c>
      <c r="AC94" s="41">
        <f t="shared" si="6"/>
        <v>0</v>
      </c>
      <c r="AD94" s="41">
        <f t="shared" si="7"/>
        <v>1</v>
      </c>
      <c r="AE94" s="41">
        <f t="shared" si="8"/>
        <v>0</v>
      </c>
      <c r="AF94" s="41">
        <f t="shared" si="9"/>
        <v>0</v>
      </c>
      <c r="AG94" s="41">
        <f t="shared" si="10"/>
        <v>0</v>
      </c>
      <c r="AH94" s="41">
        <f t="shared" si="11"/>
        <v>1</v>
      </c>
      <c r="AI94" s="41">
        <f t="shared" si="12"/>
        <v>0</v>
      </c>
      <c r="AJ94" s="41">
        <f t="shared" si="13"/>
        <v>2</v>
      </c>
      <c r="AK94" s="48">
        <f t="shared" si="17"/>
        <v>1</v>
      </c>
      <c r="AL94" s="20"/>
      <c r="AM94" s="21"/>
      <c r="AN94" s="49"/>
      <c r="AO94" s="23"/>
      <c r="AP94" s="42"/>
      <c r="AQ94" s="42"/>
      <c r="AR94" s="54"/>
      <c r="AS94" s="54"/>
      <c r="AT94" s="60"/>
      <c r="AU94" s="54"/>
      <c r="AV94" s="52"/>
      <c r="AW94" s="52"/>
      <c r="AX94" s="80">
        <v>1</v>
      </c>
      <c r="AY94" s="81" t="s">
        <v>555</v>
      </c>
      <c r="AZ94" s="54"/>
      <c r="BA94" s="54"/>
      <c r="BB94" s="52"/>
      <c r="BC94" s="35"/>
      <c r="BD94" s="53"/>
      <c r="BE94" s="54"/>
      <c r="BF94" s="68">
        <v>1</v>
      </c>
      <c r="BG94" s="58" t="s">
        <v>556</v>
      </c>
      <c r="BH94" s="52"/>
      <c r="BI94" s="54"/>
      <c r="BJ94" s="38"/>
      <c r="BK94" s="117" t="s">
        <v>470</v>
      </c>
    </row>
    <row r="95" spans="1:63" ht="25.5" customHeight="1">
      <c r="A95" s="1001"/>
      <c r="B95" s="1002"/>
      <c r="C95" s="1002"/>
      <c r="D95" s="1002"/>
      <c r="E95" s="41">
        <v>91</v>
      </c>
      <c r="F95" s="59" t="s">
        <v>557</v>
      </c>
      <c r="G95" s="42" t="s">
        <v>558</v>
      </c>
      <c r="H95" s="42"/>
      <c r="I95" s="42"/>
      <c r="J95" s="42"/>
      <c r="K95" s="42"/>
      <c r="L95" s="42"/>
      <c r="M95" s="42"/>
      <c r="N95" s="42"/>
      <c r="O95" s="42"/>
      <c r="P95" s="42"/>
      <c r="Q95" s="43"/>
      <c r="R95" s="43"/>
      <c r="S95" s="44">
        <v>1</v>
      </c>
      <c r="T95" s="41">
        <f t="shared" si="0"/>
        <v>1</v>
      </c>
      <c r="U95" s="45" t="s">
        <v>554</v>
      </c>
      <c r="V95" s="46" t="s">
        <v>76</v>
      </c>
      <c r="W95" s="42" t="s">
        <v>47</v>
      </c>
      <c r="X95" s="47">
        <f t="shared" si="1"/>
        <v>0</v>
      </c>
      <c r="Y95" s="41">
        <f t="shared" si="2"/>
        <v>0</v>
      </c>
      <c r="Z95" s="41">
        <f t="shared" si="3"/>
        <v>0</v>
      </c>
      <c r="AA95" s="41">
        <f t="shared" si="4"/>
        <v>0</v>
      </c>
      <c r="AB95" s="41">
        <f t="shared" si="5"/>
        <v>0</v>
      </c>
      <c r="AC95" s="41">
        <f t="shared" si="6"/>
        <v>0</v>
      </c>
      <c r="AD95" s="41">
        <f t="shared" si="7"/>
        <v>0</v>
      </c>
      <c r="AE95" s="41">
        <f t="shared" si="8"/>
        <v>0</v>
      </c>
      <c r="AF95" s="41">
        <f t="shared" si="9"/>
        <v>0</v>
      </c>
      <c r="AG95" s="41">
        <f t="shared" si="10"/>
        <v>0</v>
      </c>
      <c r="AH95" s="41">
        <f t="shared" si="11"/>
        <v>0</v>
      </c>
      <c r="AI95" s="41">
        <f t="shared" si="12"/>
        <v>1</v>
      </c>
      <c r="AJ95" s="41">
        <f t="shared" si="13"/>
        <v>1</v>
      </c>
      <c r="AK95" s="48">
        <f t="shared" si="17"/>
        <v>1</v>
      </c>
      <c r="AL95" s="20"/>
      <c r="AM95" s="21"/>
      <c r="AN95" s="49"/>
      <c r="AO95" s="23"/>
      <c r="AP95" s="42"/>
      <c r="AQ95" s="42"/>
      <c r="AR95" s="54"/>
      <c r="AS95" s="54"/>
      <c r="AT95" s="60"/>
      <c r="AU95" s="54"/>
      <c r="AV95" s="25"/>
      <c r="AW95" s="25"/>
      <c r="AX95" s="50"/>
      <c r="AY95" s="50"/>
      <c r="AZ95" s="50"/>
      <c r="BA95" s="50"/>
      <c r="BB95" s="52"/>
      <c r="BC95" s="35"/>
      <c r="BD95" s="53"/>
      <c r="BE95" s="54"/>
      <c r="BF95" s="53"/>
      <c r="BG95" s="54"/>
      <c r="BH95" s="57">
        <v>1</v>
      </c>
      <c r="BI95" s="58" t="s">
        <v>559</v>
      </c>
      <c r="BJ95" s="38"/>
      <c r="BK95" s="117" t="s">
        <v>470</v>
      </c>
    </row>
    <row r="96" spans="1:63" ht="25.5" customHeight="1">
      <c r="A96" s="1001"/>
      <c r="B96" s="1002"/>
      <c r="C96" s="1002"/>
      <c r="D96" s="1003"/>
      <c r="E96" s="41">
        <v>92</v>
      </c>
      <c r="F96" s="18" t="s">
        <v>560</v>
      </c>
      <c r="G96" s="42" t="s">
        <v>561</v>
      </c>
      <c r="H96" s="42"/>
      <c r="I96" s="42"/>
      <c r="J96" s="42"/>
      <c r="K96" s="41">
        <v>1</v>
      </c>
      <c r="L96" s="42"/>
      <c r="M96" s="42"/>
      <c r="N96" s="42"/>
      <c r="O96" s="41">
        <v>1</v>
      </c>
      <c r="P96" s="42"/>
      <c r="Q96" s="43"/>
      <c r="R96" s="43"/>
      <c r="S96" s="44">
        <v>1</v>
      </c>
      <c r="T96" s="41">
        <f t="shared" si="0"/>
        <v>3</v>
      </c>
      <c r="U96" s="45" t="s">
        <v>562</v>
      </c>
      <c r="V96" s="46" t="s">
        <v>76</v>
      </c>
      <c r="W96" s="42" t="s">
        <v>47</v>
      </c>
      <c r="X96" s="47">
        <f t="shared" si="1"/>
        <v>0</v>
      </c>
      <c r="Y96" s="41">
        <f t="shared" si="2"/>
        <v>0</v>
      </c>
      <c r="Z96" s="41">
        <f t="shared" si="3"/>
        <v>0</v>
      </c>
      <c r="AA96" s="41">
        <f t="shared" si="4"/>
        <v>1</v>
      </c>
      <c r="AB96" s="41">
        <f t="shared" si="5"/>
        <v>0</v>
      </c>
      <c r="AC96" s="41">
        <f t="shared" si="6"/>
        <v>0</v>
      </c>
      <c r="AD96" s="41">
        <f t="shared" si="7"/>
        <v>0</v>
      </c>
      <c r="AE96" s="41">
        <f t="shared" si="8"/>
        <v>1</v>
      </c>
      <c r="AF96" s="41">
        <f t="shared" si="9"/>
        <v>0</v>
      </c>
      <c r="AG96" s="41">
        <f t="shared" si="10"/>
        <v>0</v>
      </c>
      <c r="AH96" s="41">
        <f t="shared" si="11"/>
        <v>0</v>
      </c>
      <c r="AI96" s="41">
        <f t="shared" si="12"/>
        <v>1</v>
      </c>
      <c r="AJ96" s="41">
        <f t="shared" si="13"/>
        <v>3</v>
      </c>
      <c r="AK96" s="48">
        <f t="shared" si="17"/>
        <v>1</v>
      </c>
      <c r="AL96" s="20"/>
      <c r="AM96" s="21"/>
      <c r="AN96" s="49"/>
      <c r="AO96" s="23"/>
      <c r="AP96" s="42"/>
      <c r="AQ96" s="42"/>
      <c r="AR96" s="55">
        <v>1</v>
      </c>
      <c r="AS96" s="56" t="s">
        <v>563</v>
      </c>
      <c r="AT96" s="60"/>
      <c r="AU96" s="54"/>
      <c r="AV96" s="25"/>
      <c r="AW96" s="25"/>
      <c r="AX96" s="50"/>
      <c r="AY96" s="50"/>
      <c r="AZ96" s="80">
        <v>1</v>
      </c>
      <c r="BA96" s="126" t="s">
        <v>564</v>
      </c>
      <c r="BB96" s="52"/>
      <c r="BC96" s="35"/>
      <c r="BD96" s="53"/>
      <c r="BE96" s="54"/>
      <c r="BF96" s="53"/>
      <c r="BG96" s="54"/>
      <c r="BH96" s="471">
        <v>1</v>
      </c>
      <c r="BI96" s="58" t="s">
        <v>565</v>
      </c>
      <c r="BJ96" s="38"/>
      <c r="BK96" s="117" t="s">
        <v>470</v>
      </c>
    </row>
    <row r="97" spans="1:63" ht="25.5" customHeight="1">
      <c r="A97" s="1001"/>
      <c r="B97" s="1002"/>
      <c r="C97" s="1002"/>
      <c r="D97" s="937" t="s">
        <v>566</v>
      </c>
      <c r="E97" s="108">
        <v>93</v>
      </c>
      <c r="F97" s="59" t="s">
        <v>567</v>
      </c>
      <c r="G97" s="112" t="s">
        <v>568</v>
      </c>
      <c r="H97" s="42"/>
      <c r="I97" s="42"/>
      <c r="J97" s="42"/>
      <c r="K97" s="86">
        <v>1</v>
      </c>
      <c r="L97" s="42"/>
      <c r="M97" s="42"/>
      <c r="N97" s="86"/>
      <c r="O97" s="86"/>
      <c r="P97" s="42"/>
      <c r="Q97" s="43">
        <v>2</v>
      </c>
      <c r="R97" s="43"/>
      <c r="S97" s="44"/>
      <c r="T97" s="41">
        <f t="shared" si="0"/>
        <v>3</v>
      </c>
      <c r="U97" s="45" t="s">
        <v>569</v>
      </c>
      <c r="V97" s="46" t="s">
        <v>46</v>
      </c>
      <c r="W97" s="42" t="s">
        <v>47</v>
      </c>
      <c r="X97" s="47">
        <f t="shared" si="1"/>
        <v>0</v>
      </c>
      <c r="Y97" s="41">
        <f t="shared" si="2"/>
        <v>0</v>
      </c>
      <c r="Z97" s="41">
        <f t="shared" si="3"/>
        <v>0</v>
      </c>
      <c r="AA97" s="41">
        <f t="shared" si="4"/>
        <v>2</v>
      </c>
      <c r="AB97" s="41">
        <f t="shared" si="5"/>
        <v>0</v>
      </c>
      <c r="AC97" s="41">
        <f t="shared" si="6"/>
        <v>0</v>
      </c>
      <c r="AD97" s="41">
        <f t="shared" si="7"/>
        <v>0</v>
      </c>
      <c r="AE97" s="41">
        <f t="shared" si="8"/>
        <v>0</v>
      </c>
      <c r="AF97" s="41">
        <f t="shared" si="9"/>
        <v>0</v>
      </c>
      <c r="AG97" s="41">
        <f t="shared" si="10"/>
        <v>1</v>
      </c>
      <c r="AH97" s="41">
        <f t="shared" si="11"/>
        <v>0</v>
      </c>
      <c r="AI97" s="41">
        <f t="shared" si="12"/>
        <v>0</v>
      </c>
      <c r="AJ97" s="41">
        <f t="shared" si="13"/>
        <v>3</v>
      </c>
      <c r="AK97" s="48">
        <f t="shared" si="17"/>
        <v>1</v>
      </c>
      <c r="AL97" s="20"/>
      <c r="AM97" s="21"/>
      <c r="AN97" s="49"/>
      <c r="AO97" s="23"/>
      <c r="AP97" s="42"/>
      <c r="AQ97" s="42"/>
      <c r="AR97" s="122">
        <v>2</v>
      </c>
      <c r="AS97" s="123" t="s">
        <v>570</v>
      </c>
      <c r="AT97" s="60"/>
      <c r="AU97" s="54"/>
      <c r="AV97" s="25"/>
      <c r="AW97" s="25"/>
      <c r="AX97" s="27">
        <v>0</v>
      </c>
      <c r="AY97" s="28" t="s">
        <v>571</v>
      </c>
      <c r="AZ97" s="50"/>
      <c r="BA97" s="50"/>
      <c r="BB97" s="52"/>
      <c r="BC97" s="35"/>
      <c r="BD97" s="52">
        <v>1</v>
      </c>
      <c r="BE97" s="93" t="s">
        <v>572</v>
      </c>
      <c r="BF97" s="54"/>
      <c r="BG97" s="54"/>
      <c r="BH97" s="52"/>
      <c r="BI97" s="54"/>
      <c r="BJ97" s="38"/>
      <c r="BK97" s="117" t="s">
        <v>470</v>
      </c>
    </row>
    <row r="98" spans="1:63" ht="25.5" customHeight="1">
      <c r="A98" s="1001"/>
      <c r="B98" s="1002"/>
      <c r="C98" s="1002"/>
      <c r="D98" s="1002"/>
      <c r="E98" s="41">
        <v>94</v>
      </c>
      <c r="F98" s="42" t="s">
        <v>573</v>
      </c>
      <c r="G98" s="42" t="s">
        <v>574</v>
      </c>
      <c r="H98" s="42"/>
      <c r="I98" s="42"/>
      <c r="J98" s="86"/>
      <c r="K98" s="42"/>
      <c r="L98" s="42"/>
      <c r="M98" s="86">
        <v>1</v>
      </c>
      <c r="N98" s="42"/>
      <c r="O98" s="86">
        <v>1</v>
      </c>
      <c r="P98" s="42"/>
      <c r="Q98" s="43"/>
      <c r="R98" s="43">
        <v>1</v>
      </c>
      <c r="S98" s="44">
        <v>1</v>
      </c>
      <c r="T98" s="41">
        <f t="shared" si="0"/>
        <v>4</v>
      </c>
      <c r="U98" s="45" t="s">
        <v>569</v>
      </c>
      <c r="V98" s="46" t="s">
        <v>46</v>
      </c>
      <c r="W98" s="42" t="s">
        <v>47</v>
      </c>
      <c r="X98" s="47">
        <f t="shared" si="1"/>
        <v>0</v>
      </c>
      <c r="Y98" s="41">
        <f t="shared" si="2"/>
        <v>0</v>
      </c>
      <c r="Z98" s="41">
        <f t="shared" si="3"/>
        <v>0</v>
      </c>
      <c r="AA98" s="41">
        <f t="shared" si="4"/>
        <v>0</v>
      </c>
      <c r="AB98" s="41">
        <f t="shared" si="5"/>
        <v>0</v>
      </c>
      <c r="AC98" s="41">
        <f t="shared" si="6"/>
        <v>1</v>
      </c>
      <c r="AD98" s="41">
        <f t="shared" si="7"/>
        <v>0</v>
      </c>
      <c r="AE98" s="41">
        <f t="shared" si="8"/>
        <v>5</v>
      </c>
      <c r="AF98" s="41">
        <f t="shared" si="9"/>
        <v>0</v>
      </c>
      <c r="AG98" s="41">
        <f t="shared" si="10"/>
        <v>0</v>
      </c>
      <c r="AH98" s="41">
        <f t="shared" si="11"/>
        <v>0</v>
      </c>
      <c r="AI98" s="41">
        <f t="shared" si="12"/>
        <v>0</v>
      </c>
      <c r="AJ98" s="41">
        <f t="shared" si="13"/>
        <v>6</v>
      </c>
      <c r="AK98" s="48">
        <f t="shared" si="17"/>
        <v>1.5</v>
      </c>
      <c r="AL98" s="20"/>
      <c r="AM98" s="21"/>
      <c r="AN98" s="49"/>
      <c r="AO98" s="23"/>
      <c r="AP98" s="42"/>
      <c r="AQ98" s="42"/>
      <c r="AR98" s="54"/>
      <c r="AS98" s="54"/>
      <c r="AT98" s="60"/>
      <c r="AU98" s="54"/>
      <c r="AV98" s="25">
        <v>1</v>
      </c>
      <c r="AW98" s="30" t="s">
        <v>575</v>
      </c>
      <c r="AX98" s="50"/>
      <c r="AY98" s="50"/>
      <c r="AZ98" s="27">
        <v>5</v>
      </c>
      <c r="BA98" s="30" t="s">
        <v>576</v>
      </c>
      <c r="BB98" s="52"/>
      <c r="BC98" s="35"/>
      <c r="BD98" s="53"/>
      <c r="BE98" s="54"/>
      <c r="BF98" s="52">
        <v>0</v>
      </c>
      <c r="BG98" s="35" t="s">
        <v>577</v>
      </c>
      <c r="BH98" s="52"/>
      <c r="BI98" s="54"/>
      <c r="BJ98" s="38"/>
      <c r="BK98" s="117" t="s">
        <v>470</v>
      </c>
    </row>
    <row r="99" spans="1:63" ht="25.5" customHeight="1">
      <c r="A99" s="1001"/>
      <c r="B99" s="1002"/>
      <c r="C99" s="1003"/>
      <c r="D99" s="1003"/>
      <c r="E99" s="61">
        <v>95</v>
      </c>
      <c r="F99" s="42" t="s">
        <v>578</v>
      </c>
      <c r="G99" s="42" t="s">
        <v>579</v>
      </c>
      <c r="H99" s="42"/>
      <c r="I99" s="42"/>
      <c r="J99" s="42"/>
      <c r="K99" s="42"/>
      <c r="L99" s="42"/>
      <c r="M99" s="41">
        <v>1</v>
      </c>
      <c r="N99" s="42"/>
      <c r="O99" s="42"/>
      <c r="P99" s="42"/>
      <c r="Q99" s="43"/>
      <c r="R99" s="43"/>
      <c r="S99" s="44"/>
      <c r="T99" s="41">
        <f t="shared" si="0"/>
        <v>1</v>
      </c>
      <c r="U99" s="45" t="s">
        <v>562</v>
      </c>
      <c r="V99" s="46" t="s">
        <v>76</v>
      </c>
      <c r="W99" s="42" t="s">
        <v>47</v>
      </c>
      <c r="X99" s="47">
        <f t="shared" si="1"/>
        <v>0</v>
      </c>
      <c r="Y99" s="41">
        <f t="shared" si="2"/>
        <v>0</v>
      </c>
      <c r="Z99" s="41">
        <f t="shared" si="3"/>
        <v>0</v>
      </c>
      <c r="AA99" s="41">
        <f t="shared" si="4"/>
        <v>0</v>
      </c>
      <c r="AB99" s="41">
        <f t="shared" si="5"/>
        <v>0</v>
      </c>
      <c r="AC99" s="41">
        <f t="shared" si="6"/>
        <v>1</v>
      </c>
      <c r="AD99" s="41">
        <f t="shared" si="7"/>
        <v>0</v>
      </c>
      <c r="AE99" s="41">
        <f t="shared" si="8"/>
        <v>0</v>
      </c>
      <c r="AF99" s="41">
        <f t="shared" si="9"/>
        <v>0</v>
      </c>
      <c r="AG99" s="41">
        <f t="shared" si="10"/>
        <v>0</v>
      </c>
      <c r="AH99" s="41">
        <f t="shared" si="11"/>
        <v>0</v>
      </c>
      <c r="AI99" s="41">
        <f t="shared" si="12"/>
        <v>0</v>
      </c>
      <c r="AJ99" s="41">
        <f t="shared" si="13"/>
        <v>1</v>
      </c>
      <c r="AK99" s="48">
        <f t="shared" si="17"/>
        <v>1</v>
      </c>
      <c r="AL99" s="20"/>
      <c r="AM99" s="21"/>
      <c r="AN99" s="49"/>
      <c r="AO99" s="23"/>
      <c r="AP99" s="42"/>
      <c r="AQ99" s="42"/>
      <c r="AR99" s="127"/>
      <c r="AS99" s="54"/>
      <c r="AT99" s="92"/>
      <c r="AU99" s="54"/>
      <c r="AV99" s="41">
        <v>1</v>
      </c>
      <c r="AW99" s="91" t="s">
        <v>580</v>
      </c>
      <c r="AX99" s="128"/>
      <c r="AY99" s="50"/>
      <c r="AZ99" s="128"/>
      <c r="BA99" s="50"/>
      <c r="BB99" s="95"/>
      <c r="BC99" s="35"/>
      <c r="BD99" s="129"/>
      <c r="BE99" s="54"/>
      <c r="BF99" s="129"/>
      <c r="BG99" s="54"/>
      <c r="BH99" s="95"/>
      <c r="BI99" s="54"/>
      <c r="BJ99" s="38"/>
      <c r="BK99" s="117" t="s">
        <v>470</v>
      </c>
    </row>
    <row r="100" spans="1:63" ht="25.5" customHeight="1">
      <c r="A100" s="1001"/>
      <c r="B100" s="1002"/>
      <c r="C100" s="940" t="s">
        <v>581</v>
      </c>
      <c r="D100" s="937" t="s">
        <v>582</v>
      </c>
      <c r="E100" s="17">
        <v>96</v>
      </c>
      <c r="F100" s="18" t="s">
        <v>583</v>
      </c>
      <c r="G100" s="42" t="s">
        <v>584</v>
      </c>
      <c r="H100" s="42"/>
      <c r="I100" s="42"/>
      <c r="J100" s="42"/>
      <c r="K100" s="42"/>
      <c r="L100" s="42"/>
      <c r="M100" s="112">
        <v>2</v>
      </c>
      <c r="N100" s="42"/>
      <c r="O100" s="42"/>
      <c r="P100" s="42"/>
      <c r="Q100" s="43"/>
      <c r="R100" s="43">
        <v>1</v>
      </c>
      <c r="S100" s="44">
        <v>1</v>
      </c>
      <c r="T100" s="41">
        <f t="shared" si="0"/>
        <v>4</v>
      </c>
      <c r="U100" s="45" t="s">
        <v>145</v>
      </c>
      <c r="V100" s="46" t="s">
        <v>46</v>
      </c>
      <c r="W100" s="42" t="s">
        <v>47</v>
      </c>
      <c r="X100" s="47">
        <f t="shared" si="1"/>
        <v>0</v>
      </c>
      <c r="Y100" s="41">
        <f t="shared" si="2"/>
        <v>0</v>
      </c>
      <c r="Z100" s="41">
        <f t="shared" si="3"/>
        <v>0</v>
      </c>
      <c r="AA100" s="41">
        <f t="shared" si="4"/>
        <v>0</v>
      </c>
      <c r="AB100" s="41">
        <f t="shared" si="5"/>
        <v>0</v>
      </c>
      <c r="AC100" s="41">
        <f t="shared" si="6"/>
        <v>1</v>
      </c>
      <c r="AD100" s="41">
        <f t="shared" si="7"/>
        <v>0</v>
      </c>
      <c r="AE100" s="41">
        <f t="shared" si="8"/>
        <v>0</v>
      </c>
      <c r="AF100" s="41">
        <f t="shared" si="9"/>
        <v>0</v>
      </c>
      <c r="AG100" s="41">
        <f t="shared" si="10"/>
        <v>0</v>
      </c>
      <c r="AH100" s="41">
        <f t="shared" si="11"/>
        <v>1</v>
      </c>
      <c r="AI100" s="41">
        <f t="shared" si="12"/>
        <v>0</v>
      </c>
      <c r="AJ100" s="41">
        <f t="shared" si="13"/>
        <v>2</v>
      </c>
      <c r="AK100" s="48">
        <f t="shared" si="17"/>
        <v>0.5</v>
      </c>
      <c r="AL100" s="20"/>
      <c r="AM100" s="21"/>
      <c r="AN100" s="49"/>
      <c r="AO100" s="23"/>
      <c r="AP100" s="42"/>
      <c r="AQ100" s="42"/>
      <c r="AR100" s="54"/>
      <c r="AS100" s="54"/>
      <c r="AT100" s="60"/>
      <c r="AU100" s="54"/>
      <c r="AV100" s="25">
        <v>1</v>
      </c>
      <c r="AW100" s="30" t="s">
        <v>585</v>
      </c>
      <c r="AX100" s="50"/>
      <c r="AY100" s="50"/>
      <c r="AZ100" s="50"/>
      <c r="BA100" s="50"/>
      <c r="BB100" s="52"/>
      <c r="BC100" s="35"/>
      <c r="BD100" s="53"/>
      <c r="BE100" s="54"/>
      <c r="BF100" s="71">
        <v>1</v>
      </c>
      <c r="BG100" s="35" t="s">
        <v>586</v>
      </c>
      <c r="BH100" s="52"/>
      <c r="BI100" s="54"/>
      <c r="BJ100" s="38"/>
      <c r="BK100" s="117" t="s">
        <v>470</v>
      </c>
    </row>
    <row r="101" spans="1:63" ht="25.5" customHeight="1">
      <c r="A101" s="1001"/>
      <c r="B101" s="1002"/>
      <c r="C101" s="1002"/>
      <c r="D101" s="1002"/>
      <c r="E101" s="61">
        <v>97</v>
      </c>
      <c r="F101" s="42" t="s">
        <v>587</v>
      </c>
      <c r="G101" s="42" t="s">
        <v>588</v>
      </c>
      <c r="H101" s="42"/>
      <c r="I101" s="42"/>
      <c r="J101" s="42"/>
      <c r="K101" s="42"/>
      <c r="L101" s="42"/>
      <c r="M101" s="42"/>
      <c r="N101" s="42"/>
      <c r="O101" s="42"/>
      <c r="P101" s="42"/>
      <c r="Q101" s="43"/>
      <c r="R101" s="43"/>
      <c r="S101" s="44">
        <v>2</v>
      </c>
      <c r="T101" s="41">
        <f t="shared" si="0"/>
        <v>2</v>
      </c>
      <c r="U101" s="45" t="s">
        <v>67</v>
      </c>
      <c r="V101" s="46" t="s">
        <v>68</v>
      </c>
      <c r="W101" s="42" t="s">
        <v>86</v>
      </c>
      <c r="X101" s="47">
        <f t="shared" si="1"/>
        <v>0</v>
      </c>
      <c r="Y101" s="41">
        <f t="shared" si="2"/>
        <v>0</v>
      </c>
      <c r="Z101" s="41">
        <f t="shared" si="3"/>
        <v>0</v>
      </c>
      <c r="AA101" s="41">
        <f t="shared" si="4"/>
        <v>0</v>
      </c>
      <c r="AB101" s="41">
        <f t="shared" si="5"/>
        <v>0</v>
      </c>
      <c r="AC101" s="41">
        <f t="shared" si="6"/>
        <v>0</v>
      </c>
      <c r="AD101" s="41">
        <f t="shared" si="7"/>
        <v>0</v>
      </c>
      <c r="AE101" s="41">
        <f t="shared" si="8"/>
        <v>0</v>
      </c>
      <c r="AF101" s="41">
        <f t="shared" si="9"/>
        <v>0</v>
      </c>
      <c r="AG101" s="41">
        <f t="shared" si="10"/>
        <v>0</v>
      </c>
      <c r="AH101" s="41">
        <f t="shared" si="11"/>
        <v>0</v>
      </c>
      <c r="AI101" s="41">
        <f t="shared" si="12"/>
        <v>1</v>
      </c>
      <c r="AJ101" s="41">
        <f t="shared" si="13"/>
        <v>1</v>
      </c>
      <c r="AK101" s="48">
        <f t="shared" si="17"/>
        <v>0.5</v>
      </c>
      <c r="AL101" s="20"/>
      <c r="AM101" s="21"/>
      <c r="AN101" s="49"/>
      <c r="AO101" s="23"/>
      <c r="AP101" s="42"/>
      <c r="AQ101" s="42"/>
      <c r="AR101" s="54"/>
      <c r="AS101" s="54"/>
      <c r="AT101" s="60"/>
      <c r="AU101" s="54"/>
      <c r="AV101" s="25"/>
      <c r="AW101" s="25"/>
      <c r="AX101" s="50"/>
      <c r="AY101" s="50"/>
      <c r="AZ101" s="50"/>
      <c r="BA101" s="50"/>
      <c r="BB101" s="52"/>
      <c r="BC101" s="35"/>
      <c r="BD101" s="53"/>
      <c r="BE101" s="54"/>
      <c r="BF101" s="54"/>
      <c r="BG101" s="54"/>
      <c r="BH101" s="52">
        <v>1</v>
      </c>
      <c r="BI101" s="54" t="s">
        <v>589</v>
      </c>
      <c r="BJ101" s="38"/>
      <c r="BK101" s="117" t="s">
        <v>470</v>
      </c>
    </row>
    <row r="102" spans="1:63" ht="25.5" customHeight="1">
      <c r="A102" s="1001"/>
      <c r="B102" s="1002"/>
      <c r="C102" s="1002"/>
      <c r="D102" s="1002"/>
      <c r="E102" s="41">
        <v>98</v>
      </c>
      <c r="F102" s="18" t="s">
        <v>590</v>
      </c>
      <c r="G102" s="42" t="s">
        <v>588</v>
      </c>
      <c r="H102" s="42"/>
      <c r="I102" s="42"/>
      <c r="J102" s="42"/>
      <c r="K102" s="42"/>
      <c r="L102" s="42"/>
      <c r="M102" s="42"/>
      <c r="N102" s="42"/>
      <c r="O102" s="42"/>
      <c r="P102" s="42"/>
      <c r="Q102" s="43"/>
      <c r="R102" s="43"/>
      <c r="S102" s="44">
        <v>1</v>
      </c>
      <c r="T102" s="41">
        <f t="shared" si="0"/>
        <v>1</v>
      </c>
      <c r="U102" s="45" t="s">
        <v>67</v>
      </c>
      <c r="V102" s="46" t="s">
        <v>68</v>
      </c>
      <c r="W102" s="42" t="s">
        <v>591</v>
      </c>
      <c r="X102" s="47">
        <f t="shared" si="1"/>
        <v>0</v>
      </c>
      <c r="Y102" s="41">
        <f t="shared" si="2"/>
        <v>0</v>
      </c>
      <c r="Z102" s="41">
        <f t="shared" si="3"/>
        <v>0</v>
      </c>
      <c r="AA102" s="41">
        <f t="shared" si="4"/>
        <v>0</v>
      </c>
      <c r="AB102" s="41">
        <f t="shared" si="5"/>
        <v>0</v>
      </c>
      <c r="AC102" s="41">
        <f t="shared" si="6"/>
        <v>0</v>
      </c>
      <c r="AD102" s="41">
        <f t="shared" si="7"/>
        <v>0</v>
      </c>
      <c r="AE102" s="41">
        <f t="shared" si="8"/>
        <v>0</v>
      </c>
      <c r="AF102" s="41">
        <f t="shared" si="9"/>
        <v>0</v>
      </c>
      <c r="AG102" s="41">
        <f t="shared" si="10"/>
        <v>0</v>
      </c>
      <c r="AH102" s="41">
        <f t="shared" si="11"/>
        <v>0</v>
      </c>
      <c r="AI102" s="41">
        <f t="shared" si="12"/>
        <v>0</v>
      </c>
      <c r="AJ102" s="41">
        <f t="shared" si="13"/>
        <v>0</v>
      </c>
      <c r="AK102" s="48">
        <f t="shared" si="17"/>
        <v>0</v>
      </c>
      <c r="AL102" s="20"/>
      <c r="AM102" s="21"/>
      <c r="AN102" s="49"/>
      <c r="AO102" s="23"/>
      <c r="AP102" s="42"/>
      <c r="AQ102" s="42"/>
      <c r="AR102" s="54"/>
      <c r="AS102" s="54"/>
      <c r="AT102" s="60"/>
      <c r="AU102" s="54"/>
      <c r="AV102" s="25"/>
      <c r="AW102" s="25"/>
      <c r="AX102" s="50"/>
      <c r="AY102" s="50"/>
      <c r="AZ102" s="50"/>
      <c r="BA102" s="50"/>
      <c r="BB102" s="52"/>
      <c r="BC102" s="35"/>
      <c r="BD102" s="53"/>
      <c r="BE102" s="54"/>
      <c r="BF102" s="54"/>
      <c r="BG102" s="54"/>
      <c r="BH102" s="52">
        <v>0</v>
      </c>
      <c r="BI102" s="75"/>
      <c r="BJ102" s="38"/>
      <c r="BK102" s="117" t="s">
        <v>470</v>
      </c>
    </row>
    <row r="103" spans="1:63" ht="25.5" customHeight="1">
      <c r="A103" s="1001"/>
      <c r="B103" s="1002"/>
      <c r="C103" s="1002"/>
      <c r="D103" s="1002"/>
      <c r="E103" s="41">
        <v>99</v>
      </c>
      <c r="F103" s="42" t="s">
        <v>592</v>
      </c>
      <c r="G103" s="42" t="s">
        <v>593</v>
      </c>
      <c r="H103" s="42"/>
      <c r="I103" s="42"/>
      <c r="J103" s="42"/>
      <c r="K103" s="42"/>
      <c r="L103" s="42"/>
      <c r="M103" s="42"/>
      <c r="N103" s="42"/>
      <c r="O103" s="42"/>
      <c r="P103" s="42"/>
      <c r="Q103" s="43"/>
      <c r="R103" s="43"/>
      <c r="S103" s="44">
        <v>1</v>
      </c>
      <c r="T103" s="41">
        <f t="shared" si="0"/>
        <v>1</v>
      </c>
      <c r="U103" s="45" t="s">
        <v>67</v>
      </c>
      <c r="V103" s="46" t="s">
        <v>68</v>
      </c>
      <c r="W103" s="42" t="s">
        <v>594</v>
      </c>
      <c r="X103" s="47">
        <f t="shared" si="1"/>
        <v>0</v>
      </c>
      <c r="Y103" s="41">
        <f t="shared" si="2"/>
        <v>0</v>
      </c>
      <c r="Z103" s="41">
        <f t="shared" si="3"/>
        <v>0</v>
      </c>
      <c r="AA103" s="41">
        <f t="shared" si="4"/>
        <v>0</v>
      </c>
      <c r="AB103" s="41">
        <f t="shared" si="5"/>
        <v>0</v>
      </c>
      <c r="AC103" s="41">
        <f t="shared" si="6"/>
        <v>0</v>
      </c>
      <c r="AD103" s="41">
        <f t="shared" si="7"/>
        <v>0</v>
      </c>
      <c r="AE103" s="41">
        <f t="shared" si="8"/>
        <v>0</v>
      </c>
      <c r="AF103" s="41">
        <f t="shared" si="9"/>
        <v>0</v>
      </c>
      <c r="AG103" s="41">
        <f t="shared" si="10"/>
        <v>0</v>
      </c>
      <c r="AH103" s="41">
        <f t="shared" si="11"/>
        <v>0</v>
      </c>
      <c r="AI103" s="41">
        <f t="shared" si="12"/>
        <v>1</v>
      </c>
      <c r="AJ103" s="41">
        <f t="shared" si="13"/>
        <v>1</v>
      </c>
      <c r="AK103" s="48">
        <f t="shared" si="17"/>
        <v>1</v>
      </c>
      <c r="AL103" s="20"/>
      <c r="AM103" s="21"/>
      <c r="AN103" s="49"/>
      <c r="AO103" s="23"/>
      <c r="AP103" s="42"/>
      <c r="AQ103" s="42"/>
      <c r="AR103" s="54"/>
      <c r="AS103" s="54"/>
      <c r="AT103" s="60"/>
      <c r="AU103" s="54"/>
      <c r="AV103" s="25"/>
      <c r="AW103" s="25"/>
      <c r="AX103" s="50"/>
      <c r="AY103" s="50"/>
      <c r="AZ103" s="50"/>
      <c r="BA103" s="50"/>
      <c r="BB103" s="52"/>
      <c r="BC103" s="35"/>
      <c r="BD103" s="53"/>
      <c r="BE103" s="54"/>
      <c r="BF103" s="54"/>
      <c r="BG103" s="54"/>
      <c r="BH103" s="52">
        <v>1</v>
      </c>
      <c r="BI103" s="54" t="s">
        <v>595</v>
      </c>
      <c r="BJ103" s="38"/>
      <c r="BK103" s="117" t="s">
        <v>470</v>
      </c>
    </row>
    <row r="104" spans="1:63" ht="25.5" customHeight="1">
      <c r="A104" s="1001"/>
      <c r="B104" s="1002"/>
      <c r="C104" s="1002"/>
      <c r="D104" s="1003"/>
      <c r="E104" s="41">
        <v>100</v>
      </c>
      <c r="F104" s="18" t="s">
        <v>596</v>
      </c>
      <c r="G104" s="42" t="s">
        <v>597</v>
      </c>
      <c r="H104" s="42"/>
      <c r="I104" s="42"/>
      <c r="J104" s="42"/>
      <c r="K104" s="42"/>
      <c r="L104" s="42"/>
      <c r="M104" s="41">
        <v>1</v>
      </c>
      <c r="N104" s="42"/>
      <c r="O104" s="42"/>
      <c r="P104" s="42"/>
      <c r="Q104" s="43"/>
      <c r="R104" s="43"/>
      <c r="S104" s="44">
        <v>1</v>
      </c>
      <c r="T104" s="41">
        <f t="shared" si="0"/>
        <v>2</v>
      </c>
      <c r="U104" s="45" t="s">
        <v>562</v>
      </c>
      <c r="V104" s="46" t="s">
        <v>76</v>
      </c>
      <c r="W104" s="42" t="s">
        <v>47</v>
      </c>
      <c r="X104" s="47">
        <f t="shared" si="1"/>
        <v>0</v>
      </c>
      <c r="Y104" s="41">
        <f t="shared" si="2"/>
        <v>0</v>
      </c>
      <c r="Z104" s="41">
        <f t="shared" si="3"/>
        <v>0</v>
      </c>
      <c r="AA104" s="41">
        <f t="shared" si="4"/>
        <v>0</v>
      </c>
      <c r="AB104" s="41">
        <f t="shared" si="5"/>
        <v>0</v>
      </c>
      <c r="AC104" s="41">
        <f t="shared" si="6"/>
        <v>1</v>
      </c>
      <c r="AD104" s="41">
        <f t="shared" si="7"/>
        <v>0</v>
      </c>
      <c r="AE104" s="41">
        <f t="shared" si="8"/>
        <v>0</v>
      </c>
      <c r="AF104" s="41">
        <f t="shared" si="9"/>
        <v>0</v>
      </c>
      <c r="AG104" s="41">
        <f t="shared" si="10"/>
        <v>0</v>
      </c>
      <c r="AH104" s="41">
        <f t="shared" si="11"/>
        <v>0</v>
      </c>
      <c r="AI104" s="41">
        <f t="shared" si="12"/>
        <v>1</v>
      </c>
      <c r="AJ104" s="41">
        <f t="shared" si="13"/>
        <v>2</v>
      </c>
      <c r="AK104" s="48">
        <f t="shared" si="17"/>
        <v>1</v>
      </c>
      <c r="AL104" s="20"/>
      <c r="AM104" s="21"/>
      <c r="AN104" s="49"/>
      <c r="AO104" s="23"/>
      <c r="AP104" s="42"/>
      <c r="AQ104" s="42"/>
      <c r="AR104" s="54"/>
      <c r="AS104" s="54"/>
      <c r="AT104" s="60"/>
      <c r="AU104" s="54"/>
      <c r="AV104" s="41">
        <v>1</v>
      </c>
      <c r="AW104" s="91" t="s">
        <v>598</v>
      </c>
      <c r="AX104" s="50"/>
      <c r="AY104" s="50"/>
      <c r="AZ104" s="50"/>
      <c r="BA104" s="50"/>
      <c r="BB104" s="52"/>
      <c r="BC104" s="35"/>
      <c r="BD104" s="53"/>
      <c r="BE104" s="54"/>
      <c r="BF104" s="53"/>
      <c r="BG104" s="54"/>
      <c r="BH104" s="57">
        <v>1</v>
      </c>
      <c r="BI104" s="58" t="s">
        <v>599</v>
      </c>
      <c r="BJ104" s="38"/>
      <c r="BK104" s="117" t="s">
        <v>470</v>
      </c>
    </row>
    <row r="105" spans="1:63" ht="25.5" customHeight="1">
      <c r="A105" s="1001"/>
      <c r="B105" s="1002"/>
      <c r="C105" s="1002"/>
      <c r="D105" s="937" t="s">
        <v>600</v>
      </c>
      <c r="E105" s="17">
        <v>101</v>
      </c>
      <c r="F105" s="18" t="s">
        <v>601</v>
      </c>
      <c r="G105" s="42" t="s">
        <v>602</v>
      </c>
      <c r="H105" s="42"/>
      <c r="I105" s="42"/>
      <c r="J105" s="42"/>
      <c r="K105" s="42"/>
      <c r="L105" s="42"/>
      <c r="M105" s="42"/>
      <c r="N105" s="86"/>
      <c r="O105" s="42">
        <v>1</v>
      </c>
      <c r="P105" s="42"/>
      <c r="Q105" s="43">
        <v>1</v>
      </c>
      <c r="R105" s="43"/>
      <c r="S105" s="44">
        <v>1</v>
      </c>
      <c r="T105" s="41">
        <f t="shared" si="0"/>
        <v>3</v>
      </c>
      <c r="U105" s="45" t="s">
        <v>569</v>
      </c>
      <c r="V105" s="46" t="s">
        <v>46</v>
      </c>
      <c r="W105" s="42" t="s">
        <v>47</v>
      </c>
      <c r="X105" s="47">
        <f t="shared" si="1"/>
        <v>0</v>
      </c>
      <c r="Y105" s="41">
        <f t="shared" si="2"/>
        <v>0</v>
      </c>
      <c r="Z105" s="41">
        <f t="shared" si="3"/>
        <v>0</v>
      </c>
      <c r="AA105" s="41">
        <f t="shared" si="4"/>
        <v>0</v>
      </c>
      <c r="AB105" s="41">
        <f t="shared" si="5"/>
        <v>0</v>
      </c>
      <c r="AC105" s="41">
        <f t="shared" si="6"/>
        <v>0</v>
      </c>
      <c r="AD105" s="41">
        <f t="shared" si="7"/>
        <v>0</v>
      </c>
      <c r="AE105" s="41">
        <f t="shared" si="8"/>
        <v>1</v>
      </c>
      <c r="AF105" s="41">
        <f t="shared" si="9"/>
        <v>0</v>
      </c>
      <c r="AG105" s="41">
        <f t="shared" si="10"/>
        <v>1</v>
      </c>
      <c r="AH105" s="41">
        <f t="shared" si="11"/>
        <v>0</v>
      </c>
      <c r="AI105" s="41">
        <f t="shared" si="12"/>
        <v>1</v>
      </c>
      <c r="AJ105" s="41">
        <f t="shared" si="13"/>
        <v>3</v>
      </c>
      <c r="AK105" s="48">
        <f t="shared" si="17"/>
        <v>1</v>
      </c>
      <c r="AL105" s="20"/>
      <c r="AM105" s="21"/>
      <c r="AN105" s="49"/>
      <c r="AO105" s="23"/>
      <c r="AP105" s="42"/>
      <c r="AQ105" s="42"/>
      <c r="AR105" s="54"/>
      <c r="AS105" s="54"/>
      <c r="AT105" s="60"/>
      <c r="AU105" s="54"/>
      <c r="AV105" s="25"/>
      <c r="AW105" s="25"/>
      <c r="AX105" s="27">
        <v>0</v>
      </c>
      <c r="AY105" s="28" t="s">
        <v>571</v>
      </c>
      <c r="AZ105" s="27">
        <v>1</v>
      </c>
      <c r="BA105" s="28" t="s">
        <v>603</v>
      </c>
      <c r="BB105" s="52"/>
      <c r="BC105" s="35"/>
      <c r="BD105" s="52">
        <v>1</v>
      </c>
      <c r="BE105" s="35" t="s">
        <v>604</v>
      </c>
      <c r="BF105" s="54"/>
      <c r="BG105" s="54"/>
      <c r="BH105" s="72">
        <v>1</v>
      </c>
      <c r="BI105" s="73" t="s">
        <v>605</v>
      </c>
      <c r="BJ105" s="38"/>
      <c r="BK105" s="117" t="s">
        <v>470</v>
      </c>
    </row>
    <row r="106" spans="1:63" ht="25.5" customHeight="1">
      <c r="A106" s="1001"/>
      <c r="B106" s="1002"/>
      <c r="C106" s="1002"/>
      <c r="D106" s="1002"/>
      <c r="E106" s="41">
        <v>102</v>
      </c>
      <c r="F106" s="42" t="s">
        <v>606</v>
      </c>
      <c r="G106" s="42" t="s">
        <v>607</v>
      </c>
      <c r="H106" s="42"/>
      <c r="I106" s="42"/>
      <c r="J106" s="42"/>
      <c r="K106" s="42"/>
      <c r="L106" s="42"/>
      <c r="M106" s="41">
        <v>1</v>
      </c>
      <c r="N106" s="42"/>
      <c r="O106" s="42"/>
      <c r="P106" s="42"/>
      <c r="Q106" s="43"/>
      <c r="R106" s="43"/>
      <c r="S106" s="44">
        <v>1</v>
      </c>
      <c r="T106" s="41">
        <f t="shared" si="0"/>
        <v>2</v>
      </c>
      <c r="U106" s="45" t="s">
        <v>562</v>
      </c>
      <c r="V106" s="46" t="s">
        <v>76</v>
      </c>
      <c r="W106" s="42" t="s">
        <v>47</v>
      </c>
      <c r="X106" s="47">
        <f t="shared" si="1"/>
        <v>0</v>
      </c>
      <c r="Y106" s="41">
        <f t="shared" si="2"/>
        <v>0</v>
      </c>
      <c r="Z106" s="41">
        <f t="shared" si="3"/>
        <v>0</v>
      </c>
      <c r="AA106" s="41">
        <f t="shared" si="4"/>
        <v>0</v>
      </c>
      <c r="AB106" s="41">
        <f t="shared" si="5"/>
        <v>0</v>
      </c>
      <c r="AC106" s="41">
        <f t="shared" si="6"/>
        <v>1</v>
      </c>
      <c r="AD106" s="41">
        <f t="shared" si="7"/>
        <v>0</v>
      </c>
      <c r="AE106" s="41">
        <f t="shared" si="8"/>
        <v>0</v>
      </c>
      <c r="AF106" s="41">
        <f t="shared" si="9"/>
        <v>0</v>
      </c>
      <c r="AG106" s="41">
        <f t="shared" si="10"/>
        <v>0</v>
      </c>
      <c r="AH106" s="41">
        <f t="shared" si="11"/>
        <v>0</v>
      </c>
      <c r="AI106" s="41">
        <f t="shared" si="12"/>
        <v>1</v>
      </c>
      <c r="AJ106" s="41">
        <f t="shared" si="13"/>
        <v>2</v>
      </c>
      <c r="AK106" s="48">
        <f t="shared" si="17"/>
        <v>1</v>
      </c>
      <c r="AL106" s="20"/>
      <c r="AM106" s="21"/>
      <c r="AN106" s="49"/>
      <c r="AO106" s="23"/>
      <c r="AP106" s="42"/>
      <c r="AQ106" s="42"/>
      <c r="AR106" s="54"/>
      <c r="AS106" s="54"/>
      <c r="AT106" s="60"/>
      <c r="AU106" s="54"/>
      <c r="AV106" s="41">
        <v>1</v>
      </c>
      <c r="AW106" s="91" t="s">
        <v>608</v>
      </c>
      <c r="AX106" s="50"/>
      <c r="AY106" s="50"/>
      <c r="AZ106" s="50"/>
      <c r="BA106" s="50"/>
      <c r="BB106" s="52"/>
      <c r="BC106" s="35"/>
      <c r="BD106" s="53"/>
      <c r="BE106" s="54"/>
      <c r="BF106" s="53"/>
      <c r="BG106" s="58"/>
      <c r="BH106" s="57">
        <v>1</v>
      </c>
      <c r="BI106" s="58" t="s">
        <v>609</v>
      </c>
      <c r="BJ106" s="38"/>
      <c r="BK106" s="117" t="s">
        <v>470</v>
      </c>
    </row>
    <row r="107" spans="1:63" ht="25.5" customHeight="1">
      <c r="A107" s="1001"/>
      <c r="B107" s="1002"/>
      <c r="C107" s="1002"/>
      <c r="D107" s="1002"/>
      <c r="E107" s="41">
        <v>103</v>
      </c>
      <c r="F107" s="18" t="s">
        <v>610</v>
      </c>
      <c r="G107" s="42" t="s">
        <v>611</v>
      </c>
      <c r="H107" s="42"/>
      <c r="I107" s="42"/>
      <c r="J107" s="42"/>
      <c r="K107" s="42"/>
      <c r="L107" s="42"/>
      <c r="M107" s="41">
        <v>1</v>
      </c>
      <c r="N107" s="42"/>
      <c r="O107" s="42"/>
      <c r="P107" s="42"/>
      <c r="Q107" s="43"/>
      <c r="R107" s="43">
        <v>1</v>
      </c>
      <c r="S107" s="44"/>
      <c r="T107" s="41">
        <f t="shared" si="0"/>
        <v>2</v>
      </c>
      <c r="U107" s="45" t="s">
        <v>612</v>
      </c>
      <c r="V107" s="46" t="s">
        <v>76</v>
      </c>
      <c r="W107" s="42"/>
      <c r="X107" s="47">
        <f t="shared" si="1"/>
        <v>0</v>
      </c>
      <c r="Y107" s="41">
        <f t="shared" si="2"/>
        <v>0</v>
      </c>
      <c r="Z107" s="41">
        <f t="shared" si="3"/>
        <v>0</v>
      </c>
      <c r="AA107" s="41">
        <f t="shared" si="4"/>
        <v>0</v>
      </c>
      <c r="AB107" s="41">
        <f t="shared" si="5"/>
        <v>0</v>
      </c>
      <c r="AC107" s="41">
        <f t="shared" si="6"/>
        <v>1</v>
      </c>
      <c r="AD107" s="41">
        <f t="shared" si="7"/>
        <v>0</v>
      </c>
      <c r="AE107" s="41">
        <f t="shared" si="8"/>
        <v>0</v>
      </c>
      <c r="AF107" s="41">
        <f t="shared" si="9"/>
        <v>0</v>
      </c>
      <c r="AG107" s="41">
        <f t="shared" si="10"/>
        <v>0</v>
      </c>
      <c r="AH107" s="41">
        <f t="shared" si="11"/>
        <v>1</v>
      </c>
      <c r="AI107" s="41">
        <f t="shared" si="12"/>
        <v>0</v>
      </c>
      <c r="AJ107" s="41">
        <f t="shared" si="13"/>
        <v>2</v>
      </c>
      <c r="AK107" s="48">
        <f t="shared" si="17"/>
        <v>1</v>
      </c>
      <c r="AL107" s="20"/>
      <c r="AM107" s="21"/>
      <c r="AN107" s="49"/>
      <c r="AO107" s="23"/>
      <c r="AP107" s="42"/>
      <c r="AQ107" s="42"/>
      <c r="AR107" s="54"/>
      <c r="AS107" s="54"/>
      <c r="AT107" s="60"/>
      <c r="AU107" s="54"/>
      <c r="AV107" s="463">
        <v>1</v>
      </c>
      <c r="AW107" s="95" t="s">
        <v>613</v>
      </c>
      <c r="AX107" s="54"/>
      <c r="AY107" s="54"/>
      <c r="AZ107" s="54"/>
      <c r="BA107" s="54"/>
      <c r="BB107" s="52"/>
      <c r="BC107" s="35"/>
      <c r="BD107" s="53"/>
      <c r="BE107" s="54"/>
      <c r="BF107" s="9">
        <v>1</v>
      </c>
      <c r="BG107" s="58" t="s">
        <v>614</v>
      </c>
      <c r="BH107" s="52"/>
      <c r="BI107" s="54"/>
      <c r="BJ107" s="38"/>
      <c r="BK107" s="117" t="s">
        <v>470</v>
      </c>
    </row>
    <row r="108" spans="1:63" ht="25.5" customHeight="1">
      <c r="A108" s="1001"/>
      <c r="B108" s="1002"/>
      <c r="C108" s="1002"/>
      <c r="D108" s="1002"/>
      <c r="E108" s="41">
        <v>104</v>
      </c>
      <c r="F108" s="18" t="s">
        <v>615</v>
      </c>
      <c r="G108" s="42" t="s">
        <v>616</v>
      </c>
      <c r="H108" s="42"/>
      <c r="I108" s="42"/>
      <c r="J108" s="42"/>
      <c r="K108" s="42"/>
      <c r="L108" s="42"/>
      <c r="M108" s="42"/>
      <c r="N108" s="42"/>
      <c r="O108" s="42"/>
      <c r="P108" s="42"/>
      <c r="Q108" s="43"/>
      <c r="R108" s="43">
        <v>1</v>
      </c>
      <c r="S108" s="44"/>
      <c r="T108" s="41">
        <f t="shared" si="0"/>
        <v>1</v>
      </c>
      <c r="U108" s="45" t="s">
        <v>562</v>
      </c>
      <c r="V108" s="46" t="s">
        <v>76</v>
      </c>
      <c r="W108" s="42" t="s">
        <v>47</v>
      </c>
      <c r="X108" s="47">
        <f t="shared" si="1"/>
        <v>0</v>
      </c>
      <c r="Y108" s="41">
        <f t="shared" si="2"/>
        <v>0</v>
      </c>
      <c r="Z108" s="41">
        <f t="shared" si="3"/>
        <v>0</v>
      </c>
      <c r="AA108" s="41">
        <f t="shared" si="4"/>
        <v>0</v>
      </c>
      <c r="AB108" s="41">
        <f t="shared" si="5"/>
        <v>0</v>
      </c>
      <c r="AC108" s="41">
        <f t="shared" si="6"/>
        <v>0</v>
      </c>
      <c r="AD108" s="41">
        <f t="shared" si="7"/>
        <v>0</v>
      </c>
      <c r="AE108" s="41">
        <f t="shared" si="8"/>
        <v>0</v>
      </c>
      <c r="AF108" s="41">
        <f t="shared" si="9"/>
        <v>0</v>
      </c>
      <c r="AG108" s="41">
        <f t="shared" si="10"/>
        <v>0</v>
      </c>
      <c r="AH108" s="41">
        <f t="shared" si="11"/>
        <v>1</v>
      </c>
      <c r="AI108" s="41">
        <f t="shared" si="12"/>
        <v>0</v>
      </c>
      <c r="AJ108" s="41">
        <f t="shared" si="13"/>
        <v>1</v>
      </c>
      <c r="AK108" s="48">
        <f t="shared" si="17"/>
        <v>1</v>
      </c>
      <c r="AL108" s="20"/>
      <c r="AM108" s="21"/>
      <c r="AN108" s="49"/>
      <c r="AO108" s="23"/>
      <c r="AP108" s="42"/>
      <c r="AQ108" s="42"/>
      <c r="AR108" s="54"/>
      <c r="AS108" s="54"/>
      <c r="AT108" s="60"/>
      <c r="AU108" s="54"/>
      <c r="AV108" s="52"/>
      <c r="AW108" s="52"/>
      <c r="AX108" s="54"/>
      <c r="AY108" s="54"/>
      <c r="AZ108" s="54"/>
      <c r="BA108" s="54"/>
      <c r="BB108" s="52"/>
      <c r="BC108" s="35"/>
      <c r="BD108" s="53"/>
      <c r="BE108" s="54"/>
      <c r="BF108" s="470">
        <v>1</v>
      </c>
      <c r="BG108" s="58" t="s">
        <v>617</v>
      </c>
      <c r="BH108" s="52"/>
      <c r="BI108" s="54"/>
      <c r="BJ108" s="38"/>
      <c r="BK108" s="117" t="s">
        <v>537</v>
      </c>
    </row>
    <row r="109" spans="1:63" ht="25.5" customHeight="1">
      <c r="A109" s="1001"/>
      <c r="B109" s="1002"/>
      <c r="C109" s="1003"/>
      <c r="D109" s="1003"/>
      <c r="E109" s="41">
        <v>105</v>
      </c>
      <c r="F109" s="18" t="s">
        <v>618</v>
      </c>
      <c r="G109" s="42" t="s">
        <v>619</v>
      </c>
      <c r="H109" s="42"/>
      <c r="I109" s="42"/>
      <c r="J109" s="42"/>
      <c r="K109" s="42"/>
      <c r="L109" s="42"/>
      <c r="M109" s="42"/>
      <c r="N109" s="42"/>
      <c r="O109" s="42"/>
      <c r="P109" s="42"/>
      <c r="Q109" s="43"/>
      <c r="R109" s="43">
        <v>1</v>
      </c>
      <c r="S109" s="44"/>
      <c r="T109" s="41">
        <f t="shared" si="0"/>
        <v>1</v>
      </c>
      <c r="U109" s="45" t="s">
        <v>184</v>
      </c>
      <c r="V109" s="46" t="s">
        <v>76</v>
      </c>
      <c r="W109" s="42" t="s">
        <v>185</v>
      </c>
      <c r="X109" s="47">
        <f t="shared" si="1"/>
        <v>0</v>
      </c>
      <c r="Y109" s="41">
        <f t="shared" si="2"/>
        <v>0</v>
      </c>
      <c r="Z109" s="41">
        <f t="shared" si="3"/>
        <v>0</v>
      </c>
      <c r="AA109" s="41">
        <f t="shared" si="4"/>
        <v>0</v>
      </c>
      <c r="AB109" s="41">
        <f t="shared" si="5"/>
        <v>0</v>
      </c>
      <c r="AC109" s="41">
        <f t="shared" si="6"/>
        <v>0</v>
      </c>
      <c r="AD109" s="41">
        <f t="shared" si="7"/>
        <v>0</v>
      </c>
      <c r="AE109" s="41">
        <f t="shared" si="8"/>
        <v>0</v>
      </c>
      <c r="AF109" s="41">
        <f t="shared" si="9"/>
        <v>0</v>
      </c>
      <c r="AG109" s="41">
        <f t="shared" si="10"/>
        <v>0</v>
      </c>
      <c r="AH109" s="41">
        <f t="shared" si="11"/>
        <v>1</v>
      </c>
      <c r="AI109" s="41">
        <f t="shared" si="12"/>
        <v>0</v>
      </c>
      <c r="AJ109" s="41">
        <f t="shared" si="13"/>
        <v>1</v>
      </c>
      <c r="AK109" s="48">
        <f t="shared" si="17"/>
        <v>1</v>
      </c>
      <c r="AL109" s="20"/>
      <c r="AM109" s="21"/>
      <c r="AN109" s="49"/>
      <c r="AO109" s="23"/>
      <c r="AP109" s="42"/>
      <c r="AQ109" s="42"/>
      <c r="AR109" s="54"/>
      <c r="AS109" s="54"/>
      <c r="AT109" s="60"/>
      <c r="AU109" s="54"/>
      <c r="AV109" s="52"/>
      <c r="AW109" s="52"/>
      <c r="AX109" s="54"/>
      <c r="AY109" s="54"/>
      <c r="AZ109" s="54"/>
      <c r="BA109" s="54"/>
      <c r="BB109" s="52"/>
      <c r="BC109" s="35"/>
      <c r="BD109" s="53"/>
      <c r="BE109" s="54"/>
      <c r="BF109" s="470">
        <v>1</v>
      </c>
      <c r="BG109" s="58" t="s">
        <v>620</v>
      </c>
      <c r="BH109" s="52"/>
      <c r="BI109" s="54"/>
      <c r="BJ109" s="38"/>
      <c r="BK109" s="117" t="s">
        <v>470</v>
      </c>
    </row>
    <row r="110" spans="1:63" ht="25.5" customHeight="1">
      <c r="A110" s="1001"/>
      <c r="B110" s="1002"/>
      <c r="C110" s="940" t="s">
        <v>621</v>
      </c>
      <c r="D110" s="937" t="s">
        <v>622</v>
      </c>
      <c r="E110" s="17">
        <v>106</v>
      </c>
      <c r="F110" s="130" t="s">
        <v>623</v>
      </c>
      <c r="G110" s="42" t="s">
        <v>624</v>
      </c>
      <c r="H110" s="42"/>
      <c r="I110" s="42"/>
      <c r="J110" s="42"/>
      <c r="K110" s="42"/>
      <c r="L110" s="42"/>
      <c r="M110" s="42"/>
      <c r="N110" s="42"/>
      <c r="O110" s="41">
        <v>1</v>
      </c>
      <c r="P110" s="42"/>
      <c r="Q110" s="43"/>
      <c r="R110" s="43"/>
      <c r="S110" s="44"/>
      <c r="T110" s="41">
        <f t="shared" si="0"/>
        <v>1</v>
      </c>
      <c r="U110" s="45" t="s">
        <v>67</v>
      </c>
      <c r="V110" s="46" t="s">
        <v>68</v>
      </c>
      <c r="W110" s="42" t="s">
        <v>47</v>
      </c>
      <c r="X110" s="47">
        <f t="shared" si="1"/>
        <v>0</v>
      </c>
      <c r="Y110" s="41">
        <f t="shared" si="2"/>
        <v>0</v>
      </c>
      <c r="Z110" s="41">
        <f t="shared" si="3"/>
        <v>0</v>
      </c>
      <c r="AA110" s="41">
        <f t="shared" si="4"/>
        <v>0</v>
      </c>
      <c r="AB110" s="41">
        <f t="shared" si="5"/>
        <v>0</v>
      </c>
      <c r="AC110" s="41">
        <f t="shared" si="6"/>
        <v>0</v>
      </c>
      <c r="AD110" s="41">
        <f t="shared" si="7"/>
        <v>0</v>
      </c>
      <c r="AE110" s="41">
        <f t="shared" si="8"/>
        <v>0</v>
      </c>
      <c r="AF110" s="41">
        <f t="shared" si="9"/>
        <v>1</v>
      </c>
      <c r="AG110" s="41">
        <f t="shared" si="10"/>
        <v>0</v>
      </c>
      <c r="AH110" s="41">
        <f t="shared" si="11"/>
        <v>0</v>
      </c>
      <c r="AI110" s="41">
        <f t="shared" si="12"/>
        <v>0</v>
      </c>
      <c r="AJ110" s="41">
        <f t="shared" si="13"/>
        <v>1</v>
      </c>
      <c r="AK110" s="48">
        <f t="shared" si="17"/>
        <v>1</v>
      </c>
      <c r="AL110" s="20"/>
      <c r="AM110" s="21"/>
      <c r="AN110" s="49"/>
      <c r="AO110" s="23"/>
      <c r="AP110" s="42"/>
      <c r="AQ110" s="42"/>
      <c r="AR110" s="54"/>
      <c r="AS110" s="54"/>
      <c r="AT110" s="60"/>
      <c r="AU110" s="54"/>
      <c r="AV110" s="52"/>
      <c r="AW110" s="52"/>
      <c r="AX110" s="54"/>
      <c r="AY110" s="54"/>
      <c r="AZ110" s="75">
        <v>0</v>
      </c>
      <c r="BA110" s="75" t="s">
        <v>625</v>
      </c>
      <c r="BB110" s="131">
        <v>1</v>
      </c>
      <c r="BC110" s="32" t="s">
        <v>626</v>
      </c>
      <c r="BD110" s="53"/>
      <c r="BE110" s="54"/>
      <c r="BF110" s="54"/>
      <c r="BG110" s="54"/>
      <c r="BH110" s="52"/>
      <c r="BI110" s="58"/>
      <c r="BJ110" s="38"/>
      <c r="BK110" s="117" t="s">
        <v>470</v>
      </c>
    </row>
    <row r="111" spans="1:63" ht="25.5" customHeight="1">
      <c r="A111" s="1001"/>
      <c r="B111" s="1002"/>
      <c r="C111" s="1002"/>
      <c r="D111" s="1002"/>
      <c r="E111" s="41">
        <v>107</v>
      </c>
      <c r="F111" s="18" t="s">
        <v>627</v>
      </c>
      <c r="G111" s="42" t="s">
        <v>628</v>
      </c>
      <c r="H111" s="42"/>
      <c r="I111" s="42"/>
      <c r="J111" s="42"/>
      <c r="K111" s="42"/>
      <c r="L111" s="42"/>
      <c r="M111" s="42"/>
      <c r="N111" s="42"/>
      <c r="O111" s="42"/>
      <c r="P111" s="42"/>
      <c r="Q111" s="43"/>
      <c r="R111" s="43"/>
      <c r="S111" s="44">
        <v>2</v>
      </c>
      <c r="T111" s="41">
        <f t="shared" si="0"/>
        <v>2</v>
      </c>
      <c r="U111" s="45" t="s">
        <v>629</v>
      </c>
      <c r="V111" s="46" t="s">
        <v>76</v>
      </c>
      <c r="W111" s="42"/>
      <c r="X111" s="47">
        <f t="shared" si="1"/>
        <v>0</v>
      </c>
      <c r="Y111" s="41">
        <f t="shared" si="2"/>
        <v>0</v>
      </c>
      <c r="Z111" s="41">
        <f t="shared" si="3"/>
        <v>0</v>
      </c>
      <c r="AA111" s="41">
        <f t="shared" si="4"/>
        <v>0</v>
      </c>
      <c r="AB111" s="41">
        <f t="shared" si="5"/>
        <v>0</v>
      </c>
      <c r="AC111" s="41">
        <f t="shared" si="6"/>
        <v>0</v>
      </c>
      <c r="AD111" s="41">
        <f t="shared" si="7"/>
        <v>0</v>
      </c>
      <c r="AE111" s="41">
        <f t="shared" si="8"/>
        <v>0</v>
      </c>
      <c r="AF111" s="41">
        <f t="shared" si="9"/>
        <v>0</v>
      </c>
      <c r="AG111" s="41">
        <f t="shared" si="10"/>
        <v>0</v>
      </c>
      <c r="AH111" s="41">
        <f t="shared" si="11"/>
        <v>0</v>
      </c>
      <c r="AI111" s="41">
        <f t="shared" si="12"/>
        <v>2</v>
      </c>
      <c r="AJ111" s="41">
        <f t="shared" si="13"/>
        <v>2</v>
      </c>
      <c r="AK111" s="48">
        <f t="shared" si="17"/>
        <v>1</v>
      </c>
      <c r="AL111" s="20"/>
      <c r="AM111" s="21"/>
      <c r="AN111" s="49"/>
      <c r="AO111" s="23"/>
      <c r="AP111" s="42"/>
      <c r="AQ111" s="42"/>
      <c r="AR111" s="54"/>
      <c r="AS111" s="54"/>
      <c r="AT111" s="60"/>
      <c r="AU111" s="54"/>
      <c r="AV111" s="52"/>
      <c r="AW111" s="52"/>
      <c r="AX111" s="54"/>
      <c r="AY111" s="54"/>
      <c r="AZ111" s="54"/>
      <c r="BA111" s="54"/>
      <c r="BB111" s="52"/>
      <c r="BC111" s="35"/>
      <c r="BD111" s="53"/>
      <c r="BE111" s="54"/>
      <c r="BF111" s="53"/>
      <c r="BG111" s="54"/>
      <c r="BH111" s="57">
        <v>2</v>
      </c>
      <c r="BI111" s="58" t="s">
        <v>630</v>
      </c>
      <c r="BJ111" s="38"/>
      <c r="BK111" s="117" t="s">
        <v>470</v>
      </c>
    </row>
    <row r="112" spans="1:63" ht="25.5" customHeight="1">
      <c r="A112" s="1001"/>
      <c r="B112" s="1002"/>
      <c r="C112" s="1002"/>
      <c r="D112" s="1002"/>
      <c r="E112" s="41">
        <v>108</v>
      </c>
      <c r="F112" s="59" t="s">
        <v>631</v>
      </c>
      <c r="G112" s="42" t="s">
        <v>632</v>
      </c>
      <c r="H112" s="42"/>
      <c r="I112" s="42"/>
      <c r="J112" s="42"/>
      <c r="K112" s="42"/>
      <c r="L112" s="42"/>
      <c r="M112" s="42"/>
      <c r="N112" s="42"/>
      <c r="O112" s="42"/>
      <c r="P112" s="42"/>
      <c r="Q112" s="43"/>
      <c r="R112" s="43"/>
      <c r="S112" s="44">
        <v>1</v>
      </c>
      <c r="T112" s="41">
        <f t="shared" si="0"/>
        <v>1</v>
      </c>
      <c r="U112" s="45" t="s">
        <v>629</v>
      </c>
      <c r="V112" s="46" t="s">
        <v>76</v>
      </c>
      <c r="W112" s="42"/>
      <c r="X112" s="47">
        <f t="shared" si="1"/>
        <v>0</v>
      </c>
      <c r="Y112" s="41">
        <f t="shared" si="2"/>
        <v>0</v>
      </c>
      <c r="Z112" s="41">
        <f t="shared" si="3"/>
        <v>0</v>
      </c>
      <c r="AA112" s="41">
        <f t="shared" si="4"/>
        <v>0</v>
      </c>
      <c r="AB112" s="41">
        <f t="shared" si="5"/>
        <v>0</v>
      </c>
      <c r="AC112" s="41">
        <f t="shared" si="6"/>
        <v>0</v>
      </c>
      <c r="AD112" s="41">
        <f t="shared" si="7"/>
        <v>0</v>
      </c>
      <c r="AE112" s="41">
        <f t="shared" si="8"/>
        <v>0</v>
      </c>
      <c r="AF112" s="41">
        <f t="shared" si="9"/>
        <v>0</v>
      </c>
      <c r="AG112" s="41">
        <f t="shared" si="10"/>
        <v>0</v>
      </c>
      <c r="AH112" s="41">
        <f t="shared" si="11"/>
        <v>0</v>
      </c>
      <c r="AI112" s="41">
        <f t="shared" si="12"/>
        <v>1</v>
      </c>
      <c r="AJ112" s="41">
        <f t="shared" si="13"/>
        <v>1</v>
      </c>
      <c r="AK112" s="48">
        <f t="shared" si="17"/>
        <v>1</v>
      </c>
      <c r="AL112" s="20"/>
      <c r="AM112" s="21"/>
      <c r="AN112" s="49"/>
      <c r="AO112" s="23"/>
      <c r="AP112" s="42"/>
      <c r="AQ112" s="42"/>
      <c r="AR112" s="54"/>
      <c r="AS112" s="54"/>
      <c r="AT112" s="60"/>
      <c r="AU112" s="54"/>
      <c r="AV112" s="52"/>
      <c r="AW112" s="52"/>
      <c r="AX112" s="54"/>
      <c r="AY112" s="54"/>
      <c r="AZ112" s="54"/>
      <c r="BA112" s="54"/>
      <c r="BB112" s="52"/>
      <c r="BC112" s="35"/>
      <c r="BD112" s="53"/>
      <c r="BE112" s="54"/>
      <c r="BF112" s="53"/>
      <c r="BG112" s="54"/>
      <c r="BH112" s="471">
        <v>1</v>
      </c>
      <c r="BI112" s="58" t="s">
        <v>633</v>
      </c>
      <c r="BJ112" s="38"/>
      <c r="BK112" s="117" t="s">
        <v>537</v>
      </c>
    </row>
    <row r="113" spans="1:63" ht="25.5" customHeight="1">
      <c r="A113" s="1001"/>
      <c r="B113" s="1002"/>
      <c r="C113" s="1002"/>
      <c r="D113" s="1002"/>
      <c r="E113" s="41">
        <v>109</v>
      </c>
      <c r="F113" s="59" t="s">
        <v>634</v>
      </c>
      <c r="G113" s="132" t="s">
        <v>635</v>
      </c>
      <c r="H113" s="42"/>
      <c r="I113" s="42"/>
      <c r="J113" s="42"/>
      <c r="K113" s="42"/>
      <c r="L113" s="42"/>
      <c r="M113" s="41">
        <v>2</v>
      </c>
      <c r="N113" s="42"/>
      <c r="O113" s="42"/>
      <c r="P113" s="42"/>
      <c r="Q113" s="43"/>
      <c r="R113" s="43"/>
      <c r="S113" s="44"/>
      <c r="T113" s="41">
        <f t="shared" si="0"/>
        <v>2</v>
      </c>
      <c r="U113" s="45" t="s">
        <v>629</v>
      </c>
      <c r="V113" s="46" t="s">
        <v>76</v>
      </c>
      <c r="W113" s="42"/>
      <c r="X113" s="47">
        <f t="shared" si="1"/>
        <v>0</v>
      </c>
      <c r="Y113" s="41">
        <f t="shared" si="2"/>
        <v>0</v>
      </c>
      <c r="Z113" s="41">
        <f t="shared" si="3"/>
        <v>0</v>
      </c>
      <c r="AA113" s="41">
        <f t="shared" si="4"/>
        <v>0</v>
      </c>
      <c r="AB113" s="41">
        <f t="shared" si="5"/>
        <v>0</v>
      </c>
      <c r="AC113" s="41">
        <f t="shared" si="6"/>
        <v>2</v>
      </c>
      <c r="AD113" s="41">
        <f t="shared" si="7"/>
        <v>0</v>
      </c>
      <c r="AE113" s="41">
        <f t="shared" si="8"/>
        <v>0</v>
      </c>
      <c r="AF113" s="41">
        <f t="shared" si="9"/>
        <v>0</v>
      </c>
      <c r="AG113" s="41">
        <f t="shared" si="10"/>
        <v>0</v>
      </c>
      <c r="AH113" s="41">
        <f t="shared" si="11"/>
        <v>0</v>
      </c>
      <c r="AI113" s="41">
        <f t="shared" si="12"/>
        <v>0</v>
      </c>
      <c r="AJ113" s="41">
        <f t="shared" si="13"/>
        <v>2</v>
      </c>
      <c r="AK113" s="48">
        <f t="shared" si="17"/>
        <v>1</v>
      </c>
      <c r="AL113" s="20"/>
      <c r="AM113" s="21"/>
      <c r="AN113" s="49"/>
      <c r="AO113" s="23"/>
      <c r="AP113" s="42"/>
      <c r="AQ113" s="42"/>
      <c r="AR113" s="54"/>
      <c r="AS113" s="54"/>
      <c r="AT113" s="60"/>
      <c r="AU113" s="54"/>
      <c r="AV113" s="43">
        <v>2</v>
      </c>
      <c r="AW113" s="79" t="s">
        <v>636</v>
      </c>
      <c r="AX113" s="54"/>
      <c r="AY113" s="54"/>
      <c r="AZ113" s="54"/>
      <c r="BA113" s="54"/>
      <c r="BB113" s="52"/>
      <c r="BC113" s="35"/>
      <c r="BD113" s="53"/>
      <c r="BE113" s="54"/>
      <c r="BF113" s="53"/>
      <c r="BG113" s="54"/>
      <c r="BH113" s="52"/>
      <c r="BI113" s="58"/>
      <c r="BJ113" s="38"/>
      <c r="BK113" s="117" t="s">
        <v>470</v>
      </c>
    </row>
    <row r="114" spans="1:63" ht="25.5" customHeight="1">
      <c r="A114" s="1001"/>
      <c r="B114" s="1002"/>
      <c r="C114" s="1002"/>
      <c r="D114" s="1002"/>
      <c r="E114" s="41">
        <v>110</v>
      </c>
      <c r="F114" s="18" t="s">
        <v>637</v>
      </c>
      <c r="G114" s="42" t="s">
        <v>638</v>
      </c>
      <c r="H114" s="42"/>
      <c r="I114" s="42"/>
      <c r="J114" s="42"/>
      <c r="K114" s="42"/>
      <c r="L114" s="42"/>
      <c r="M114" s="42"/>
      <c r="N114" s="42"/>
      <c r="O114" s="42"/>
      <c r="P114" s="42"/>
      <c r="Q114" s="43"/>
      <c r="R114" s="43"/>
      <c r="S114" s="44">
        <v>2</v>
      </c>
      <c r="T114" s="41">
        <f t="shared" si="0"/>
        <v>2</v>
      </c>
      <c r="U114" s="45" t="s">
        <v>629</v>
      </c>
      <c r="V114" s="46" t="s">
        <v>76</v>
      </c>
      <c r="W114" s="42"/>
      <c r="X114" s="47">
        <f t="shared" si="1"/>
        <v>0</v>
      </c>
      <c r="Y114" s="41">
        <f t="shared" si="2"/>
        <v>0</v>
      </c>
      <c r="Z114" s="41">
        <f t="shared" si="3"/>
        <v>0</v>
      </c>
      <c r="AA114" s="41">
        <f t="shared" si="4"/>
        <v>0</v>
      </c>
      <c r="AB114" s="41">
        <f t="shared" si="5"/>
        <v>0</v>
      </c>
      <c r="AC114" s="41">
        <f t="shared" si="6"/>
        <v>0</v>
      </c>
      <c r="AD114" s="41">
        <f t="shared" si="7"/>
        <v>0</v>
      </c>
      <c r="AE114" s="41">
        <f t="shared" si="8"/>
        <v>0</v>
      </c>
      <c r="AF114" s="41">
        <f t="shared" si="9"/>
        <v>0</v>
      </c>
      <c r="AG114" s="41">
        <f t="shared" si="10"/>
        <v>0</v>
      </c>
      <c r="AH114" s="41">
        <f t="shared" si="11"/>
        <v>0</v>
      </c>
      <c r="AI114" s="41">
        <f t="shared" si="12"/>
        <v>2</v>
      </c>
      <c r="AJ114" s="41">
        <f t="shared" si="13"/>
        <v>2</v>
      </c>
      <c r="AK114" s="48">
        <f t="shared" si="17"/>
        <v>1</v>
      </c>
      <c r="AL114" s="20"/>
      <c r="AM114" s="21"/>
      <c r="AN114" s="49"/>
      <c r="AO114" s="23"/>
      <c r="AP114" s="42"/>
      <c r="AQ114" s="42"/>
      <c r="AR114" s="54"/>
      <c r="AS114" s="54"/>
      <c r="AT114" s="60"/>
      <c r="AU114" s="54"/>
      <c r="AV114" s="52"/>
      <c r="AW114" s="52"/>
      <c r="AX114" s="54"/>
      <c r="AY114" s="54"/>
      <c r="AZ114" s="54"/>
      <c r="BA114" s="54"/>
      <c r="BB114" s="52"/>
      <c r="BC114" s="35"/>
      <c r="BD114" s="53"/>
      <c r="BE114" s="54"/>
      <c r="BF114" s="53"/>
      <c r="BG114" s="54"/>
      <c r="BH114" s="57">
        <v>2</v>
      </c>
      <c r="BI114" s="58" t="s">
        <v>639</v>
      </c>
      <c r="BJ114" s="38"/>
      <c r="BK114" s="117" t="s">
        <v>470</v>
      </c>
    </row>
    <row r="115" spans="1:63" ht="25.5" customHeight="1">
      <c r="A115" s="1001"/>
      <c r="B115" s="1002"/>
      <c r="C115" s="1002"/>
      <c r="D115" s="1002"/>
      <c r="E115" s="41">
        <v>111</v>
      </c>
      <c r="F115" s="18" t="s">
        <v>640</v>
      </c>
      <c r="G115" s="42" t="s">
        <v>641</v>
      </c>
      <c r="H115" s="42"/>
      <c r="I115" s="42"/>
      <c r="J115" s="42"/>
      <c r="K115" s="42"/>
      <c r="L115" s="42"/>
      <c r="M115" s="42"/>
      <c r="N115" s="42"/>
      <c r="O115" s="42"/>
      <c r="P115" s="42"/>
      <c r="Q115" s="43"/>
      <c r="R115" s="43"/>
      <c r="S115" s="44">
        <v>1</v>
      </c>
      <c r="T115" s="41">
        <f t="shared" si="0"/>
        <v>1</v>
      </c>
      <c r="U115" s="45" t="s">
        <v>629</v>
      </c>
      <c r="V115" s="46" t="s">
        <v>76</v>
      </c>
      <c r="W115" s="42"/>
      <c r="X115" s="47">
        <f t="shared" si="1"/>
        <v>0</v>
      </c>
      <c r="Y115" s="41">
        <f t="shared" si="2"/>
        <v>0</v>
      </c>
      <c r="Z115" s="41">
        <f t="shared" si="3"/>
        <v>0</v>
      </c>
      <c r="AA115" s="41">
        <f t="shared" si="4"/>
        <v>0</v>
      </c>
      <c r="AB115" s="41">
        <f t="shared" si="5"/>
        <v>0</v>
      </c>
      <c r="AC115" s="41">
        <f t="shared" si="6"/>
        <v>0</v>
      </c>
      <c r="AD115" s="41">
        <f t="shared" si="7"/>
        <v>0</v>
      </c>
      <c r="AE115" s="41">
        <f t="shared" si="8"/>
        <v>0</v>
      </c>
      <c r="AF115" s="41">
        <f t="shared" si="9"/>
        <v>0</v>
      </c>
      <c r="AG115" s="41">
        <f t="shared" si="10"/>
        <v>0</v>
      </c>
      <c r="AH115" s="41">
        <f t="shared" si="11"/>
        <v>0</v>
      </c>
      <c r="AI115" s="41">
        <f t="shared" si="12"/>
        <v>1</v>
      </c>
      <c r="AJ115" s="41">
        <f t="shared" si="13"/>
        <v>1</v>
      </c>
      <c r="AK115" s="48">
        <f t="shared" si="17"/>
        <v>1</v>
      </c>
      <c r="AL115" s="20"/>
      <c r="AM115" s="21"/>
      <c r="AN115" s="49"/>
      <c r="AO115" s="23"/>
      <c r="AP115" s="42"/>
      <c r="AQ115" s="42"/>
      <c r="AR115" s="54"/>
      <c r="AS115" s="54"/>
      <c r="AT115" s="60"/>
      <c r="AU115" s="54"/>
      <c r="AV115" s="52"/>
      <c r="AW115" s="52"/>
      <c r="AX115" s="54"/>
      <c r="AY115" s="54"/>
      <c r="AZ115" s="54"/>
      <c r="BA115" s="54"/>
      <c r="BB115" s="52"/>
      <c r="BC115" s="35"/>
      <c r="BD115" s="53"/>
      <c r="BE115" s="54"/>
      <c r="BF115" s="53"/>
      <c r="BG115" s="54"/>
      <c r="BH115" s="471">
        <v>1</v>
      </c>
      <c r="BI115" s="58" t="s">
        <v>642</v>
      </c>
      <c r="BJ115" s="38"/>
      <c r="BK115" s="117" t="s">
        <v>470</v>
      </c>
    </row>
    <row r="116" spans="1:63" ht="25.5" customHeight="1">
      <c r="A116" s="1001"/>
      <c r="B116" s="1002"/>
      <c r="C116" s="1002"/>
      <c r="D116" s="1002"/>
      <c r="E116" s="41">
        <v>112</v>
      </c>
      <c r="F116" s="18" t="s">
        <v>643</v>
      </c>
      <c r="G116" s="42" t="s">
        <v>644</v>
      </c>
      <c r="H116" s="42"/>
      <c r="I116" s="42"/>
      <c r="J116" s="42"/>
      <c r="K116" s="42"/>
      <c r="L116" s="42"/>
      <c r="M116" s="42"/>
      <c r="N116" s="42"/>
      <c r="O116" s="42"/>
      <c r="P116" s="41">
        <v>2</v>
      </c>
      <c r="Q116" s="43"/>
      <c r="R116" s="43"/>
      <c r="S116" s="44"/>
      <c r="T116" s="41">
        <f t="shared" si="0"/>
        <v>2</v>
      </c>
      <c r="U116" s="45" t="s">
        <v>629</v>
      </c>
      <c r="V116" s="46" t="s">
        <v>76</v>
      </c>
      <c r="W116" s="42"/>
      <c r="X116" s="47">
        <f t="shared" si="1"/>
        <v>0</v>
      </c>
      <c r="Y116" s="41">
        <f t="shared" si="2"/>
        <v>0</v>
      </c>
      <c r="Z116" s="41">
        <f t="shared" si="3"/>
        <v>0</v>
      </c>
      <c r="AA116" s="41">
        <f t="shared" si="4"/>
        <v>0</v>
      </c>
      <c r="AB116" s="41">
        <f t="shared" si="5"/>
        <v>0</v>
      </c>
      <c r="AC116" s="41">
        <f t="shared" si="6"/>
        <v>0</v>
      </c>
      <c r="AD116" s="41">
        <f t="shared" si="7"/>
        <v>0</v>
      </c>
      <c r="AE116" s="41">
        <f t="shared" si="8"/>
        <v>0</v>
      </c>
      <c r="AF116" s="41">
        <f t="shared" si="9"/>
        <v>0</v>
      </c>
      <c r="AG116" s="41">
        <f t="shared" si="10"/>
        <v>0</v>
      </c>
      <c r="AH116" s="41">
        <f t="shared" si="11"/>
        <v>2</v>
      </c>
      <c r="AI116" s="41">
        <f t="shared" si="12"/>
        <v>0</v>
      </c>
      <c r="AJ116" s="41">
        <f t="shared" si="13"/>
        <v>2</v>
      </c>
      <c r="AK116" s="48">
        <f t="shared" si="17"/>
        <v>1</v>
      </c>
      <c r="AL116" s="20"/>
      <c r="AM116" s="21"/>
      <c r="AN116" s="49"/>
      <c r="AO116" s="23"/>
      <c r="AP116" s="42"/>
      <c r="AQ116" s="42"/>
      <c r="AR116" s="54"/>
      <c r="AS116" s="54"/>
      <c r="AT116" s="60"/>
      <c r="AU116" s="54"/>
      <c r="AV116" s="52"/>
      <c r="AW116" s="52"/>
      <c r="AX116" s="54"/>
      <c r="AY116" s="54"/>
      <c r="AZ116" s="54"/>
      <c r="BA116" s="54"/>
      <c r="BB116" s="133">
        <v>0</v>
      </c>
      <c r="BC116" s="83" t="s">
        <v>645</v>
      </c>
      <c r="BD116" s="76">
        <v>0</v>
      </c>
      <c r="BE116" s="134" t="s">
        <v>646</v>
      </c>
      <c r="BF116" s="470">
        <v>2</v>
      </c>
      <c r="BG116" s="58" t="s">
        <v>647</v>
      </c>
      <c r="BH116" s="52"/>
      <c r="BI116" s="58"/>
      <c r="BJ116" s="38"/>
      <c r="BK116" s="117" t="s">
        <v>470</v>
      </c>
    </row>
    <row r="117" spans="1:63" ht="25.5" customHeight="1">
      <c r="A117" s="1001"/>
      <c r="B117" s="1002"/>
      <c r="C117" s="1002"/>
      <c r="D117" s="1002"/>
      <c r="E117" s="41">
        <v>113</v>
      </c>
      <c r="F117" s="18" t="s">
        <v>648</v>
      </c>
      <c r="G117" s="42" t="s">
        <v>649</v>
      </c>
      <c r="H117" s="42"/>
      <c r="I117" s="42"/>
      <c r="J117" s="42"/>
      <c r="K117" s="41">
        <v>1</v>
      </c>
      <c r="L117" s="41">
        <v>1</v>
      </c>
      <c r="M117" s="41">
        <v>1</v>
      </c>
      <c r="N117" s="42"/>
      <c r="O117" s="42"/>
      <c r="P117" s="41">
        <v>3</v>
      </c>
      <c r="Q117" s="43"/>
      <c r="R117" s="43"/>
      <c r="S117" s="44"/>
      <c r="T117" s="41">
        <f t="shared" si="0"/>
        <v>6</v>
      </c>
      <c r="U117" s="45" t="s">
        <v>629</v>
      </c>
      <c r="V117" s="46" t="s">
        <v>76</v>
      </c>
      <c r="W117" s="42"/>
      <c r="X117" s="47">
        <f t="shared" si="1"/>
        <v>0</v>
      </c>
      <c r="Y117" s="41">
        <f t="shared" si="2"/>
        <v>0</v>
      </c>
      <c r="Z117" s="41">
        <f t="shared" si="3"/>
        <v>0</v>
      </c>
      <c r="AA117" s="41">
        <f t="shared" si="4"/>
        <v>1</v>
      </c>
      <c r="AB117" s="41">
        <f t="shared" si="5"/>
        <v>1</v>
      </c>
      <c r="AC117" s="41">
        <f t="shared" si="6"/>
        <v>0</v>
      </c>
      <c r="AD117" s="41">
        <f t="shared" si="7"/>
        <v>0</v>
      </c>
      <c r="AE117" s="41">
        <f t="shared" si="8"/>
        <v>1</v>
      </c>
      <c r="AF117" s="41">
        <f t="shared" si="9"/>
        <v>3</v>
      </c>
      <c r="AG117" s="41">
        <f t="shared" si="10"/>
        <v>0</v>
      </c>
      <c r="AH117" s="41">
        <f t="shared" si="11"/>
        <v>0</v>
      </c>
      <c r="AI117" s="41">
        <f t="shared" si="12"/>
        <v>0</v>
      </c>
      <c r="AJ117" s="41">
        <f t="shared" si="13"/>
        <v>6</v>
      </c>
      <c r="AK117" s="48">
        <f t="shared" si="17"/>
        <v>1</v>
      </c>
      <c r="AL117" s="20"/>
      <c r="AM117" s="21"/>
      <c r="AN117" s="49"/>
      <c r="AO117" s="23"/>
      <c r="AP117" s="42"/>
      <c r="AQ117" s="42"/>
      <c r="AR117" s="55">
        <v>1</v>
      </c>
      <c r="AS117" s="56" t="s">
        <v>650</v>
      </c>
      <c r="AT117" s="60">
        <v>1</v>
      </c>
      <c r="AU117" s="54" t="s">
        <v>651</v>
      </c>
      <c r="AV117" s="87">
        <v>0</v>
      </c>
      <c r="AW117" s="88" t="s">
        <v>652</v>
      </c>
      <c r="AX117" s="89"/>
      <c r="AY117" s="90" t="s">
        <v>653</v>
      </c>
      <c r="AZ117" s="105">
        <v>1</v>
      </c>
      <c r="BA117" s="81" t="s">
        <v>654</v>
      </c>
      <c r="BB117" s="474">
        <v>3</v>
      </c>
      <c r="BC117" s="35" t="s">
        <v>655</v>
      </c>
      <c r="BD117" s="53"/>
      <c r="BE117" s="54"/>
      <c r="BF117" s="53"/>
      <c r="BG117" s="54"/>
      <c r="BH117" s="52"/>
      <c r="BI117" s="58"/>
      <c r="BJ117" s="38"/>
      <c r="BK117" s="117" t="s">
        <v>470</v>
      </c>
    </row>
    <row r="118" spans="1:63" ht="25.5" customHeight="1">
      <c r="A118" s="1001"/>
      <c r="B118" s="1002"/>
      <c r="C118" s="1002"/>
      <c r="D118" s="1002"/>
      <c r="E118" s="41">
        <v>114</v>
      </c>
      <c r="F118" s="18" t="s">
        <v>656</v>
      </c>
      <c r="G118" s="42" t="s">
        <v>657</v>
      </c>
      <c r="H118" s="42"/>
      <c r="I118" s="42"/>
      <c r="J118" s="42"/>
      <c r="K118" s="42"/>
      <c r="L118" s="42"/>
      <c r="M118" s="42"/>
      <c r="N118" s="42"/>
      <c r="O118" s="42"/>
      <c r="P118" s="42"/>
      <c r="Q118" s="43"/>
      <c r="R118" s="43"/>
      <c r="S118" s="44">
        <v>1</v>
      </c>
      <c r="T118" s="41">
        <f t="shared" si="0"/>
        <v>1</v>
      </c>
      <c r="U118" s="45" t="s">
        <v>629</v>
      </c>
      <c r="V118" s="46" t="s">
        <v>76</v>
      </c>
      <c r="W118" s="42"/>
      <c r="X118" s="47">
        <f t="shared" si="1"/>
        <v>0</v>
      </c>
      <c r="Y118" s="41">
        <f t="shared" si="2"/>
        <v>0</v>
      </c>
      <c r="Z118" s="41">
        <f t="shared" si="3"/>
        <v>0</v>
      </c>
      <c r="AA118" s="41">
        <f t="shared" si="4"/>
        <v>0</v>
      </c>
      <c r="AB118" s="41">
        <f t="shared" si="5"/>
        <v>0</v>
      </c>
      <c r="AC118" s="41">
        <f t="shared" si="6"/>
        <v>0</v>
      </c>
      <c r="AD118" s="41">
        <f t="shared" si="7"/>
        <v>0</v>
      </c>
      <c r="AE118" s="41">
        <f t="shared" si="8"/>
        <v>0</v>
      </c>
      <c r="AF118" s="41">
        <f t="shared" si="9"/>
        <v>0</v>
      </c>
      <c r="AG118" s="41">
        <f t="shared" si="10"/>
        <v>0</v>
      </c>
      <c r="AH118" s="41">
        <f t="shared" si="11"/>
        <v>0</v>
      </c>
      <c r="AI118" s="41">
        <f t="shared" si="12"/>
        <v>1</v>
      </c>
      <c r="AJ118" s="41">
        <f t="shared" si="13"/>
        <v>1</v>
      </c>
      <c r="AK118" s="48">
        <f t="shared" si="17"/>
        <v>1</v>
      </c>
      <c r="AL118" s="20"/>
      <c r="AM118" s="21"/>
      <c r="AN118" s="49"/>
      <c r="AO118" s="23"/>
      <c r="AP118" s="42"/>
      <c r="AQ118" s="42"/>
      <c r="AR118" s="54"/>
      <c r="AS118" s="54"/>
      <c r="AT118" s="60"/>
      <c r="AU118" s="54"/>
      <c r="AV118" s="52"/>
      <c r="AW118" s="52"/>
      <c r="AX118" s="54"/>
      <c r="AY118" s="54"/>
      <c r="AZ118" s="54"/>
      <c r="BA118" s="54"/>
      <c r="BB118" s="52"/>
      <c r="BC118" s="35"/>
      <c r="BD118" s="53"/>
      <c r="BE118" s="54"/>
      <c r="BF118" s="53"/>
      <c r="BG118" s="54"/>
      <c r="BH118" s="57">
        <v>1</v>
      </c>
      <c r="BI118" s="58" t="s">
        <v>658</v>
      </c>
      <c r="BJ118" s="38"/>
      <c r="BK118" s="117" t="s">
        <v>470</v>
      </c>
    </row>
    <row r="119" spans="1:63" ht="25.5" customHeight="1">
      <c r="A119" s="1001"/>
      <c r="B119" s="1002"/>
      <c r="C119" s="1002"/>
      <c r="D119" s="1002"/>
      <c r="E119" s="41">
        <v>115</v>
      </c>
      <c r="F119" s="18" t="s">
        <v>659</v>
      </c>
      <c r="G119" s="42" t="s">
        <v>660</v>
      </c>
      <c r="H119" s="42"/>
      <c r="I119" s="42"/>
      <c r="J119" s="42"/>
      <c r="K119" s="42"/>
      <c r="L119" s="42"/>
      <c r="M119" s="42"/>
      <c r="N119" s="42"/>
      <c r="O119" s="41">
        <v>1</v>
      </c>
      <c r="P119" s="42"/>
      <c r="Q119" s="43"/>
      <c r="R119" s="43"/>
      <c r="S119" s="44"/>
      <c r="T119" s="41">
        <f t="shared" si="0"/>
        <v>1</v>
      </c>
      <c r="U119" s="45" t="s">
        <v>629</v>
      </c>
      <c r="V119" s="46" t="s">
        <v>76</v>
      </c>
      <c r="W119" s="42"/>
      <c r="X119" s="47">
        <f t="shared" si="1"/>
        <v>0</v>
      </c>
      <c r="Y119" s="41">
        <f t="shared" si="2"/>
        <v>0</v>
      </c>
      <c r="Z119" s="41">
        <f t="shared" si="3"/>
        <v>0</v>
      </c>
      <c r="AA119" s="41">
        <f t="shared" si="4"/>
        <v>0</v>
      </c>
      <c r="AB119" s="41">
        <f t="shared" si="5"/>
        <v>0</v>
      </c>
      <c r="AC119" s="41">
        <f t="shared" si="6"/>
        <v>0</v>
      </c>
      <c r="AD119" s="41">
        <f t="shared" si="7"/>
        <v>0</v>
      </c>
      <c r="AE119" s="41">
        <f t="shared" si="8"/>
        <v>1</v>
      </c>
      <c r="AF119" s="41">
        <f t="shared" si="9"/>
        <v>0</v>
      </c>
      <c r="AG119" s="41">
        <f t="shared" si="10"/>
        <v>0</v>
      </c>
      <c r="AH119" s="41">
        <f t="shared" si="11"/>
        <v>0</v>
      </c>
      <c r="AI119" s="41">
        <f t="shared" si="12"/>
        <v>0</v>
      </c>
      <c r="AJ119" s="41">
        <f t="shared" si="13"/>
        <v>1</v>
      </c>
      <c r="AK119" s="48">
        <f t="shared" si="17"/>
        <v>1</v>
      </c>
      <c r="AL119" s="20"/>
      <c r="AM119" s="21"/>
      <c r="AN119" s="49"/>
      <c r="AO119" s="23"/>
      <c r="AP119" s="42"/>
      <c r="AQ119" s="42"/>
      <c r="AR119" s="54"/>
      <c r="AS119" s="54"/>
      <c r="AT119" s="60"/>
      <c r="AU119" s="54"/>
      <c r="AV119" s="43"/>
      <c r="AW119" s="79"/>
      <c r="AX119" s="54"/>
      <c r="AY119" s="54"/>
      <c r="AZ119" s="105">
        <v>1</v>
      </c>
      <c r="BA119" s="81" t="s">
        <v>661</v>
      </c>
      <c r="BB119" s="52"/>
      <c r="BC119" s="35"/>
      <c r="BD119" s="53"/>
      <c r="BE119" s="54"/>
      <c r="BF119" s="53"/>
      <c r="BG119" s="54"/>
      <c r="BH119" s="52"/>
      <c r="BI119" s="58"/>
      <c r="BJ119" s="38"/>
      <c r="BK119" s="117" t="s">
        <v>470</v>
      </c>
    </row>
    <row r="120" spans="1:63" ht="25.5" customHeight="1">
      <c r="A120" s="1001"/>
      <c r="B120" s="1002"/>
      <c r="C120" s="1002"/>
      <c r="D120" s="1002"/>
      <c r="E120" s="41">
        <v>116</v>
      </c>
      <c r="F120" s="18" t="s">
        <v>662</v>
      </c>
      <c r="G120" s="42" t="s">
        <v>663</v>
      </c>
      <c r="H120" s="42"/>
      <c r="I120" s="42"/>
      <c r="J120" s="42"/>
      <c r="K120" s="42"/>
      <c r="L120" s="42"/>
      <c r="M120" s="135">
        <v>1</v>
      </c>
      <c r="N120" s="42"/>
      <c r="O120" s="42"/>
      <c r="P120" s="42"/>
      <c r="Q120" s="43"/>
      <c r="R120" s="43"/>
      <c r="S120" s="44">
        <v>1</v>
      </c>
      <c r="T120" s="41">
        <f t="shared" si="0"/>
        <v>2</v>
      </c>
      <c r="U120" s="45" t="s">
        <v>629</v>
      </c>
      <c r="V120" s="46" t="s">
        <v>76</v>
      </c>
      <c r="W120" s="42"/>
      <c r="X120" s="47">
        <f t="shared" si="1"/>
        <v>0</v>
      </c>
      <c r="Y120" s="41">
        <f t="shared" si="2"/>
        <v>0</v>
      </c>
      <c r="Z120" s="41">
        <f t="shared" si="3"/>
        <v>0</v>
      </c>
      <c r="AA120" s="41">
        <f t="shared" si="4"/>
        <v>0</v>
      </c>
      <c r="AB120" s="41">
        <f t="shared" si="5"/>
        <v>0</v>
      </c>
      <c r="AC120" s="41">
        <f t="shared" si="6"/>
        <v>1</v>
      </c>
      <c r="AD120" s="41">
        <f t="shared" si="7"/>
        <v>0</v>
      </c>
      <c r="AE120" s="41">
        <f t="shared" si="8"/>
        <v>0</v>
      </c>
      <c r="AF120" s="41">
        <f t="shared" si="9"/>
        <v>0</v>
      </c>
      <c r="AG120" s="41">
        <f t="shared" si="10"/>
        <v>0</v>
      </c>
      <c r="AH120" s="41">
        <f t="shared" si="11"/>
        <v>0</v>
      </c>
      <c r="AI120" s="41">
        <f t="shared" si="12"/>
        <v>1</v>
      </c>
      <c r="AJ120" s="41">
        <f t="shared" si="13"/>
        <v>2</v>
      </c>
      <c r="AK120" s="48">
        <f t="shared" si="17"/>
        <v>1</v>
      </c>
      <c r="AL120" s="20"/>
      <c r="AM120" s="21"/>
      <c r="AN120" s="49"/>
      <c r="AO120" s="23"/>
      <c r="AP120" s="42"/>
      <c r="AQ120" s="42"/>
      <c r="AR120" s="54"/>
      <c r="AS120" s="54"/>
      <c r="AT120" s="60"/>
      <c r="AU120" s="54"/>
      <c r="AV120" s="43">
        <v>1</v>
      </c>
      <c r="AW120" s="79" t="s">
        <v>664</v>
      </c>
      <c r="AX120" s="54"/>
      <c r="AY120" s="54"/>
      <c r="AZ120" s="54"/>
      <c r="BA120" s="54"/>
      <c r="BB120" s="52"/>
      <c r="BC120" s="35"/>
      <c r="BD120" s="53"/>
      <c r="BE120" s="54"/>
      <c r="BF120" s="53"/>
      <c r="BG120" s="54"/>
      <c r="BH120" s="57">
        <v>1</v>
      </c>
      <c r="BI120" s="58" t="s">
        <v>665</v>
      </c>
      <c r="BJ120" s="38"/>
      <c r="BK120" s="117" t="s">
        <v>470</v>
      </c>
    </row>
    <row r="121" spans="1:63" ht="25.5" customHeight="1">
      <c r="A121" s="1001"/>
      <c r="B121" s="1002"/>
      <c r="C121" s="1002"/>
      <c r="D121" s="1002"/>
      <c r="E121" s="41">
        <v>117</v>
      </c>
      <c r="F121" s="18" t="s">
        <v>666</v>
      </c>
      <c r="G121" s="42" t="s">
        <v>667</v>
      </c>
      <c r="H121" s="42"/>
      <c r="I121" s="42"/>
      <c r="J121" s="42"/>
      <c r="K121" s="42"/>
      <c r="L121" s="42"/>
      <c r="M121" s="41">
        <v>1</v>
      </c>
      <c r="N121" s="42"/>
      <c r="O121" s="42"/>
      <c r="P121" s="42"/>
      <c r="Q121" s="43"/>
      <c r="R121" s="43"/>
      <c r="S121" s="44">
        <v>1</v>
      </c>
      <c r="T121" s="41">
        <f t="shared" si="0"/>
        <v>2</v>
      </c>
      <c r="U121" s="45" t="s">
        <v>629</v>
      </c>
      <c r="V121" s="46" t="s">
        <v>76</v>
      </c>
      <c r="W121" s="42"/>
      <c r="X121" s="47">
        <f t="shared" si="1"/>
        <v>0</v>
      </c>
      <c r="Y121" s="41">
        <f t="shared" si="2"/>
        <v>0</v>
      </c>
      <c r="Z121" s="41">
        <f t="shared" si="3"/>
        <v>0</v>
      </c>
      <c r="AA121" s="41">
        <f t="shared" si="4"/>
        <v>0</v>
      </c>
      <c r="AB121" s="41">
        <f t="shared" si="5"/>
        <v>0</v>
      </c>
      <c r="AC121" s="41">
        <f t="shared" si="6"/>
        <v>1</v>
      </c>
      <c r="AD121" s="41">
        <f t="shared" si="7"/>
        <v>0</v>
      </c>
      <c r="AE121" s="41">
        <f t="shared" si="8"/>
        <v>0</v>
      </c>
      <c r="AF121" s="41">
        <f t="shared" si="9"/>
        <v>0</v>
      </c>
      <c r="AG121" s="41">
        <f t="shared" si="10"/>
        <v>0</v>
      </c>
      <c r="AH121" s="41">
        <f t="shared" si="11"/>
        <v>0</v>
      </c>
      <c r="AI121" s="41">
        <f t="shared" si="12"/>
        <v>1</v>
      </c>
      <c r="AJ121" s="41">
        <f t="shared" si="13"/>
        <v>2</v>
      </c>
      <c r="AK121" s="48">
        <f t="shared" si="17"/>
        <v>1</v>
      </c>
      <c r="AL121" s="20"/>
      <c r="AM121" s="21"/>
      <c r="AN121" s="49"/>
      <c r="AO121" s="23"/>
      <c r="AP121" s="42"/>
      <c r="AQ121" s="42"/>
      <c r="AR121" s="54"/>
      <c r="AS121" s="54"/>
      <c r="AT121" s="60"/>
      <c r="AU121" s="54"/>
      <c r="AV121" s="43">
        <v>1</v>
      </c>
      <c r="AW121" s="79" t="s">
        <v>668</v>
      </c>
      <c r="AX121" s="54"/>
      <c r="AY121" s="54"/>
      <c r="AZ121" s="54"/>
      <c r="BA121" s="54"/>
      <c r="BB121" s="52"/>
      <c r="BC121" s="35"/>
      <c r="BD121" s="53"/>
      <c r="BE121" s="54"/>
      <c r="BF121" s="53"/>
      <c r="BG121" s="54"/>
      <c r="BH121" s="471">
        <v>1</v>
      </c>
      <c r="BI121" s="58" t="s">
        <v>669</v>
      </c>
      <c r="BJ121" s="38"/>
      <c r="BK121" s="117" t="s">
        <v>537</v>
      </c>
    </row>
    <row r="122" spans="1:63" ht="25.5" customHeight="1">
      <c r="A122" s="1006"/>
      <c r="B122" s="1003"/>
      <c r="C122" s="1003"/>
      <c r="D122" s="1003"/>
      <c r="E122" s="41">
        <v>118</v>
      </c>
      <c r="F122" s="18" t="s">
        <v>670</v>
      </c>
      <c r="G122" s="42" t="s">
        <v>671</v>
      </c>
      <c r="H122" s="42"/>
      <c r="I122" s="42"/>
      <c r="J122" s="42"/>
      <c r="K122" s="42"/>
      <c r="L122" s="42"/>
      <c r="M122" s="42"/>
      <c r="N122" s="42"/>
      <c r="O122" s="42"/>
      <c r="P122" s="42"/>
      <c r="Q122" s="43">
        <v>1</v>
      </c>
      <c r="R122" s="43"/>
      <c r="S122" s="44"/>
      <c r="T122" s="41">
        <f t="shared" si="0"/>
        <v>1</v>
      </c>
      <c r="U122" s="45" t="s">
        <v>184</v>
      </c>
      <c r="V122" s="46" t="s">
        <v>76</v>
      </c>
      <c r="W122" s="42" t="s">
        <v>185</v>
      </c>
      <c r="X122" s="47">
        <f t="shared" si="1"/>
        <v>0</v>
      </c>
      <c r="Y122" s="41">
        <f t="shared" si="2"/>
        <v>0</v>
      </c>
      <c r="Z122" s="41">
        <f t="shared" si="3"/>
        <v>0</v>
      </c>
      <c r="AA122" s="41">
        <f t="shared" si="4"/>
        <v>0</v>
      </c>
      <c r="AB122" s="41">
        <f t="shared" si="5"/>
        <v>0</v>
      </c>
      <c r="AC122" s="41">
        <f t="shared" si="6"/>
        <v>0</v>
      </c>
      <c r="AD122" s="41">
        <f t="shared" si="7"/>
        <v>0</v>
      </c>
      <c r="AE122" s="41">
        <f t="shared" si="8"/>
        <v>0</v>
      </c>
      <c r="AF122" s="41">
        <f t="shared" si="9"/>
        <v>0</v>
      </c>
      <c r="AG122" s="41">
        <f t="shared" si="10"/>
        <v>1</v>
      </c>
      <c r="AH122" s="41">
        <f t="shared" si="11"/>
        <v>0</v>
      </c>
      <c r="AI122" s="41">
        <f t="shared" si="12"/>
        <v>0</v>
      </c>
      <c r="AJ122" s="41">
        <f t="shared" si="13"/>
        <v>1</v>
      </c>
      <c r="AK122" s="48">
        <f t="shared" si="17"/>
        <v>1</v>
      </c>
      <c r="AL122" s="20"/>
      <c r="AM122" s="21"/>
      <c r="AN122" s="49"/>
      <c r="AO122" s="23"/>
      <c r="AP122" s="42"/>
      <c r="AQ122" s="42"/>
      <c r="AR122" s="54"/>
      <c r="AS122" s="54"/>
      <c r="AT122" s="60"/>
      <c r="AU122" s="54"/>
      <c r="AV122" s="52"/>
      <c r="AW122" s="52"/>
      <c r="AX122" s="54"/>
      <c r="AY122" s="54"/>
      <c r="AZ122" s="54"/>
      <c r="BA122" s="54"/>
      <c r="BB122" s="52"/>
      <c r="BC122" s="35"/>
      <c r="BD122" s="68">
        <v>1</v>
      </c>
      <c r="BE122" s="136" t="s">
        <v>672</v>
      </c>
      <c r="BF122" s="53"/>
      <c r="BG122" s="54"/>
      <c r="BH122" s="52"/>
      <c r="BI122" s="58"/>
      <c r="BJ122" s="38"/>
      <c r="BK122" s="117" t="s">
        <v>470</v>
      </c>
    </row>
    <row r="123" spans="1:63" ht="27.75" customHeight="1">
      <c r="A123" s="939" t="s">
        <v>673</v>
      </c>
      <c r="B123" s="940" t="s">
        <v>674</v>
      </c>
      <c r="C123" s="940" t="s">
        <v>675</v>
      </c>
      <c r="D123" s="937" t="s">
        <v>676</v>
      </c>
      <c r="E123" s="108">
        <v>119</v>
      </c>
      <c r="F123" s="18" t="s">
        <v>677</v>
      </c>
      <c r="G123" s="42" t="s">
        <v>678</v>
      </c>
      <c r="H123" s="42"/>
      <c r="I123" s="42"/>
      <c r="J123" s="42"/>
      <c r="K123" s="42"/>
      <c r="L123" s="42"/>
      <c r="M123" s="41">
        <v>1</v>
      </c>
      <c r="N123" s="41"/>
      <c r="O123" s="42"/>
      <c r="P123" s="42"/>
      <c r="Q123" s="43"/>
      <c r="R123" s="43"/>
      <c r="S123" s="44">
        <v>1</v>
      </c>
      <c r="T123" s="41">
        <f t="shared" si="0"/>
        <v>2</v>
      </c>
      <c r="U123" s="45" t="s">
        <v>473</v>
      </c>
      <c r="V123" s="46" t="s">
        <v>76</v>
      </c>
      <c r="W123" s="42" t="s">
        <v>47</v>
      </c>
      <c r="X123" s="47">
        <f t="shared" si="1"/>
        <v>0</v>
      </c>
      <c r="Y123" s="41">
        <f t="shared" si="2"/>
        <v>0</v>
      </c>
      <c r="Z123" s="41">
        <f t="shared" si="3"/>
        <v>0</v>
      </c>
      <c r="AA123" s="41">
        <f t="shared" si="4"/>
        <v>0</v>
      </c>
      <c r="AB123" s="41">
        <f t="shared" si="5"/>
        <v>0</v>
      </c>
      <c r="AC123" s="41">
        <f t="shared" si="6"/>
        <v>1</v>
      </c>
      <c r="AD123" s="41">
        <f t="shared" si="7"/>
        <v>0</v>
      </c>
      <c r="AE123" s="41">
        <f t="shared" si="8"/>
        <v>0</v>
      </c>
      <c r="AF123" s="41">
        <f t="shared" si="9"/>
        <v>0</v>
      </c>
      <c r="AG123" s="41">
        <f t="shared" si="10"/>
        <v>0</v>
      </c>
      <c r="AH123" s="41">
        <f t="shared" si="11"/>
        <v>0</v>
      </c>
      <c r="AI123" s="41">
        <f t="shared" si="12"/>
        <v>1</v>
      </c>
      <c r="AJ123" s="41">
        <f t="shared" si="13"/>
        <v>2</v>
      </c>
      <c r="AK123" s="48">
        <f t="shared" si="17"/>
        <v>1</v>
      </c>
      <c r="AL123" s="20"/>
      <c r="AM123" s="21"/>
      <c r="AN123" s="49"/>
      <c r="AO123" s="23"/>
      <c r="AP123" s="42"/>
      <c r="AQ123" s="42"/>
      <c r="AR123" s="54"/>
      <c r="AS123" s="54"/>
      <c r="AT123" s="60"/>
      <c r="AU123" s="54"/>
      <c r="AV123" s="43">
        <v>1</v>
      </c>
      <c r="AW123" s="79" t="s">
        <v>679</v>
      </c>
      <c r="AX123" s="54"/>
      <c r="AY123" s="54"/>
      <c r="AZ123" s="54"/>
      <c r="BA123" s="54"/>
      <c r="BB123" s="52"/>
      <c r="BC123" s="35"/>
      <c r="BD123" s="53"/>
      <c r="BE123" s="54"/>
      <c r="BF123" s="53"/>
      <c r="BG123" s="54"/>
      <c r="BH123" s="103">
        <v>1</v>
      </c>
      <c r="BI123" s="137" t="s">
        <v>680</v>
      </c>
      <c r="BJ123" s="38"/>
      <c r="BK123" s="117" t="s">
        <v>470</v>
      </c>
    </row>
    <row r="124" spans="1:63" ht="25.5" customHeight="1">
      <c r="A124" s="1001"/>
      <c r="B124" s="1002"/>
      <c r="C124" s="1002"/>
      <c r="D124" s="1002"/>
      <c r="E124" s="41">
        <v>120</v>
      </c>
      <c r="F124" s="18" t="s">
        <v>681</v>
      </c>
      <c r="G124" s="42" t="s">
        <v>682</v>
      </c>
      <c r="H124" s="42"/>
      <c r="I124" s="42"/>
      <c r="J124" s="42"/>
      <c r="K124" s="42"/>
      <c r="L124" s="42"/>
      <c r="M124" s="41">
        <v>1</v>
      </c>
      <c r="N124" s="42"/>
      <c r="O124" s="42"/>
      <c r="P124" s="42"/>
      <c r="Q124" s="43"/>
      <c r="R124" s="43"/>
      <c r="S124" s="44">
        <v>1</v>
      </c>
      <c r="T124" s="41">
        <f t="shared" si="0"/>
        <v>2</v>
      </c>
      <c r="U124" s="45" t="s">
        <v>252</v>
      </c>
      <c r="V124" s="46" t="s">
        <v>76</v>
      </c>
      <c r="W124" s="42" t="s">
        <v>47</v>
      </c>
      <c r="X124" s="47">
        <f t="shared" si="1"/>
        <v>0</v>
      </c>
      <c r="Y124" s="41">
        <f t="shared" si="2"/>
        <v>0</v>
      </c>
      <c r="Z124" s="41">
        <f t="shared" si="3"/>
        <v>0</v>
      </c>
      <c r="AA124" s="41">
        <f t="shared" si="4"/>
        <v>0</v>
      </c>
      <c r="AB124" s="41">
        <f t="shared" si="5"/>
        <v>0</v>
      </c>
      <c r="AC124" s="41">
        <f t="shared" si="6"/>
        <v>1</v>
      </c>
      <c r="AD124" s="41">
        <f t="shared" si="7"/>
        <v>0</v>
      </c>
      <c r="AE124" s="41">
        <f t="shared" si="8"/>
        <v>0</v>
      </c>
      <c r="AF124" s="41">
        <f t="shared" si="9"/>
        <v>0</v>
      </c>
      <c r="AG124" s="41">
        <f t="shared" si="10"/>
        <v>0</v>
      </c>
      <c r="AH124" s="41">
        <f t="shared" si="11"/>
        <v>0</v>
      </c>
      <c r="AI124" s="41">
        <f t="shared" si="12"/>
        <v>1</v>
      </c>
      <c r="AJ124" s="41">
        <f t="shared" si="13"/>
        <v>2</v>
      </c>
      <c r="AK124" s="48">
        <f t="shared" si="17"/>
        <v>1</v>
      </c>
      <c r="AL124" s="20"/>
      <c r="AM124" s="21"/>
      <c r="AN124" s="49"/>
      <c r="AO124" s="23"/>
      <c r="AP124" s="42"/>
      <c r="AQ124" s="42"/>
      <c r="AR124" s="54"/>
      <c r="AS124" s="54"/>
      <c r="AT124" s="60"/>
      <c r="AU124" s="54"/>
      <c r="AV124" s="463">
        <v>1</v>
      </c>
      <c r="AW124" s="95" t="s">
        <v>683</v>
      </c>
      <c r="AX124" s="54"/>
      <c r="AY124" s="54"/>
      <c r="AZ124" s="54"/>
      <c r="BA124" s="54"/>
      <c r="BB124" s="52"/>
      <c r="BC124" s="35"/>
      <c r="BD124" s="53"/>
      <c r="BE124" s="54"/>
      <c r="BF124" s="53"/>
      <c r="BG124" s="54"/>
      <c r="BH124" s="57">
        <v>1</v>
      </c>
      <c r="BI124" s="69" t="s">
        <v>684</v>
      </c>
      <c r="BJ124" s="38"/>
      <c r="BK124" s="117" t="s">
        <v>470</v>
      </c>
    </row>
    <row r="125" spans="1:63" ht="25.5" customHeight="1">
      <c r="A125" s="1001"/>
      <c r="B125" s="1002"/>
      <c r="C125" s="1002"/>
      <c r="D125" s="1002"/>
      <c r="E125" s="61">
        <v>121</v>
      </c>
      <c r="F125" s="130" t="s">
        <v>685</v>
      </c>
      <c r="G125" s="42" t="s">
        <v>686</v>
      </c>
      <c r="H125" s="42"/>
      <c r="I125" s="42"/>
      <c r="J125" s="138">
        <v>0.1</v>
      </c>
      <c r="K125" s="42"/>
      <c r="L125" s="42"/>
      <c r="M125" s="138">
        <v>0.2</v>
      </c>
      <c r="N125" s="42"/>
      <c r="O125" s="42"/>
      <c r="P125" s="138">
        <v>0.3</v>
      </c>
      <c r="Q125" s="43"/>
      <c r="R125" s="43"/>
      <c r="S125" s="139">
        <v>0.4</v>
      </c>
      <c r="T125" s="99">
        <f t="shared" si="0"/>
        <v>1</v>
      </c>
      <c r="U125" s="45" t="s">
        <v>687</v>
      </c>
      <c r="V125" s="46" t="s">
        <v>688</v>
      </c>
      <c r="W125" s="42" t="s">
        <v>47</v>
      </c>
      <c r="X125" s="47">
        <f t="shared" si="1"/>
        <v>0</v>
      </c>
      <c r="Y125" s="41">
        <f t="shared" si="2"/>
        <v>0</v>
      </c>
      <c r="Z125" s="48">
        <f t="shared" si="3"/>
        <v>9.9000000000000005E-2</v>
      </c>
      <c r="AA125" s="41">
        <f t="shared" si="4"/>
        <v>0</v>
      </c>
      <c r="AB125" s="41">
        <f t="shared" si="5"/>
        <v>0</v>
      </c>
      <c r="AC125" s="140">
        <f t="shared" si="6"/>
        <v>0.1875</v>
      </c>
      <c r="AD125" s="41">
        <f t="shared" si="7"/>
        <v>0</v>
      </c>
      <c r="AE125" s="41">
        <f t="shared" si="8"/>
        <v>0</v>
      </c>
      <c r="AF125" s="41" t="str">
        <f t="shared" si="9"/>
        <v>22.44%</v>
      </c>
      <c r="AG125" s="41">
        <f t="shared" si="10"/>
        <v>0</v>
      </c>
      <c r="AH125" s="41">
        <f t="shared" si="11"/>
        <v>0</v>
      </c>
      <c r="AI125" s="99">
        <f t="shared" si="12"/>
        <v>0.89</v>
      </c>
      <c r="AJ125" s="99">
        <f t="shared" si="13"/>
        <v>1.1764999999999999</v>
      </c>
      <c r="AK125" s="48">
        <f t="shared" si="17"/>
        <v>1.1764999999999999</v>
      </c>
      <c r="AL125" s="20"/>
      <c r="AM125" s="21"/>
      <c r="AN125" s="49"/>
      <c r="AO125" s="23"/>
      <c r="AP125" s="141">
        <v>9.9000000000000005E-2</v>
      </c>
      <c r="AQ125" s="42" t="s">
        <v>689</v>
      </c>
      <c r="AR125" s="54"/>
      <c r="AS125" s="54"/>
      <c r="AT125" s="60"/>
      <c r="AU125" s="54"/>
      <c r="AV125" s="142">
        <v>0.1875</v>
      </c>
      <c r="AW125" s="95" t="s">
        <v>690</v>
      </c>
      <c r="AX125" s="54"/>
      <c r="AY125" s="54"/>
      <c r="AZ125" s="54"/>
      <c r="BA125" s="54"/>
      <c r="BB125" s="52" t="s">
        <v>691</v>
      </c>
      <c r="BC125" s="35" t="s">
        <v>692</v>
      </c>
      <c r="BD125" s="53"/>
      <c r="BE125" s="54"/>
      <c r="BF125" s="54"/>
      <c r="BG125" s="54"/>
      <c r="BH125" s="143">
        <v>0.89</v>
      </c>
      <c r="BI125" s="58" t="s">
        <v>693</v>
      </c>
      <c r="BJ125" s="38"/>
      <c r="BK125" s="117" t="s">
        <v>694</v>
      </c>
    </row>
    <row r="126" spans="1:63" ht="25.5" customHeight="1">
      <c r="A126" s="1001"/>
      <c r="B126" s="1002"/>
      <c r="C126" s="1002"/>
      <c r="D126" s="1002"/>
      <c r="E126" s="41">
        <v>122</v>
      </c>
      <c r="F126" s="42" t="s">
        <v>695</v>
      </c>
      <c r="G126" s="42" t="s">
        <v>696</v>
      </c>
      <c r="H126" s="42"/>
      <c r="I126" s="42"/>
      <c r="J126" s="42"/>
      <c r="K126" s="42"/>
      <c r="L126" s="42"/>
      <c r="M126" s="138">
        <v>0.5</v>
      </c>
      <c r="N126" s="42"/>
      <c r="O126" s="42"/>
      <c r="P126" s="42"/>
      <c r="Q126" s="43"/>
      <c r="R126" s="43"/>
      <c r="S126" s="139">
        <v>0.5</v>
      </c>
      <c r="T126" s="99">
        <f t="shared" si="0"/>
        <v>1</v>
      </c>
      <c r="U126" s="45" t="s">
        <v>687</v>
      </c>
      <c r="V126" s="46" t="s">
        <v>688</v>
      </c>
      <c r="W126" s="42" t="s">
        <v>47</v>
      </c>
      <c r="X126" s="47">
        <f t="shared" si="1"/>
        <v>0</v>
      </c>
      <c r="Y126" s="41">
        <f t="shared" si="2"/>
        <v>0</v>
      </c>
      <c r="Z126" s="41">
        <f t="shared" si="3"/>
        <v>0</v>
      </c>
      <c r="AA126" s="41">
        <f t="shared" si="4"/>
        <v>0</v>
      </c>
      <c r="AB126" s="41">
        <f t="shared" si="5"/>
        <v>0</v>
      </c>
      <c r="AC126" s="140">
        <f t="shared" si="6"/>
        <v>0.28100000000000003</v>
      </c>
      <c r="AD126" s="41">
        <f t="shared" si="7"/>
        <v>0</v>
      </c>
      <c r="AE126" s="41">
        <f t="shared" si="8"/>
        <v>0</v>
      </c>
      <c r="AF126" s="41">
        <f t="shared" si="9"/>
        <v>0</v>
      </c>
      <c r="AG126" s="41">
        <f t="shared" si="10"/>
        <v>0</v>
      </c>
      <c r="AH126" s="41">
        <f t="shared" si="11"/>
        <v>0</v>
      </c>
      <c r="AI126" s="99">
        <f t="shared" si="12"/>
        <v>0.5</v>
      </c>
      <c r="AJ126" s="99">
        <f t="shared" si="13"/>
        <v>0.78100000000000003</v>
      </c>
      <c r="AK126" s="48">
        <f t="shared" si="17"/>
        <v>0.78100000000000003</v>
      </c>
      <c r="AL126" s="20"/>
      <c r="AM126" s="21"/>
      <c r="AN126" s="49"/>
      <c r="AO126" s="23"/>
      <c r="AP126" s="42"/>
      <c r="AQ126" s="42"/>
      <c r="AR126" s="54"/>
      <c r="AS126" s="54"/>
      <c r="AT126" s="60"/>
      <c r="AU126" s="54"/>
      <c r="AV126" s="142">
        <v>0.28100000000000003</v>
      </c>
      <c r="AW126" s="95" t="s">
        <v>697</v>
      </c>
      <c r="AX126" s="54"/>
      <c r="AY126" s="54"/>
      <c r="AZ126" s="54"/>
      <c r="BA126" s="54"/>
      <c r="BB126" s="52"/>
      <c r="BC126" s="35"/>
      <c r="BD126" s="53"/>
      <c r="BE126" s="54"/>
      <c r="BF126" s="54"/>
      <c r="BG126" s="54"/>
      <c r="BH126" s="143">
        <v>0.5</v>
      </c>
      <c r="BI126" s="58" t="s">
        <v>698</v>
      </c>
      <c r="BJ126" s="38"/>
      <c r="BK126" s="117" t="s">
        <v>699</v>
      </c>
    </row>
    <row r="127" spans="1:63" ht="25.5" customHeight="1">
      <c r="A127" s="1001"/>
      <c r="B127" s="1002"/>
      <c r="C127" s="1002"/>
      <c r="D127" s="1002"/>
      <c r="E127" s="41">
        <v>123</v>
      </c>
      <c r="F127" s="18" t="s">
        <v>700</v>
      </c>
      <c r="G127" s="42" t="s">
        <v>701</v>
      </c>
      <c r="H127" s="42"/>
      <c r="I127" s="42"/>
      <c r="J127" s="42"/>
      <c r="K127" s="42"/>
      <c r="L127" s="42"/>
      <c r="M127" s="42"/>
      <c r="N127" s="138"/>
      <c r="O127" s="42"/>
      <c r="P127" s="41">
        <v>1</v>
      </c>
      <c r="Q127" s="43"/>
      <c r="R127" s="43"/>
      <c r="S127" s="44">
        <v>1</v>
      </c>
      <c r="T127" s="41">
        <v>2</v>
      </c>
      <c r="U127" s="45" t="s">
        <v>687</v>
      </c>
      <c r="V127" s="46" t="s">
        <v>688</v>
      </c>
      <c r="W127" s="42" t="s">
        <v>47</v>
      </c>
      <c r="X127" s="47">
        <f t="shared" si="1"/>
        <v>0</v>
      </c>
      <c r="Y127" s="41">
        <f t="shared" si="2"/>
        <v>0</v>
      </c>
      <c r="Z127" s="41">
        <f t="shared" si="3"/>
        <v>0</v>
      </c>
      <c r="AA127" s="41">
        <f t="shared" si="4"/>
        <v>0</v>
      </c>
      <c r="AB127" s="41">
        <f t="shared" si="5"/>
        <v>0</v>
      </c>
      <c r="AC127" s="41">
        <f t="shared" si="6"/>
        <v>0</v>
      </c>
      <c r="AD127" s="41">
        <f t="shared" si="7"/>
        <v>0</v>
      </c>
      <c r="AE127" s="41">
        <f t="shared" si="8"/>
        <v>0</v>
      </c>
      <c r="AF127" s="41">
        <f t="shared" si="9"/>
        <v>0</v>
      </c>
      <c r="AG127" s="41">
        <f t="shared" si="10"/>
        <v>0</v>
      </c>
      <c r="AH127" s="41">
        <f t="shared" si="11"/>
        <v>0</v>
      </c>
      <c r="AI127" s="99">
        <f t="shared" si="12"/>
        <v>0.5</v>
      </c>
      <c r="AJ127" s="99">
        <f t="shared" si="13"/>
        <v>0.5</v>
      </c>
      <c r="AK127" s="48">
        <f t="shared" si="17"/>
        <v>0.25</v>
      </c>
      <c r="AL127" s="20"/>
      <c r="AM127" s="21"/>
      <c r="AN127" s="49"/>
      <c r="AO127" s="23"/>
      <c r="AP127" s="42"/>
      <c r="AQ127" s="42"/>
      <c r="AR127" s="54"/>
      <c r="AS127" s="54"/>
      <c r="AT127" s="60"/>
      <c r="AU127" s="54"/>
      <c r="AV127" s="52"/>
      <c r="AW127" s="52"/>
      <c r="AX127" s="75"/>
      <c r="AY127" s="75"/>
      <c r="AZ127" s="75"/>
      <c r="BA127" s="75" t="s">
        <v>702</v>
      </c>
      <c r="BB127" s="144">
        <v>0</v>
      </c>
      <c r="BC127" s="83" t="s">
        <v>703</v>
      </c>
      <c r="BD127" s="76">
        <v>0</v>
      </c>
      <c r="BE127" s="75"/>
      <c r="BF127" s="76">
        <v>0</v>
      </c>
      <c r="BG127" s="75"/>
      <c r="BH127" s="143">
        <v>0.5</v>
      </c>
      <c r="BI127" s="54" t="s">
        <v>704</v>
      </c>
      <c r="BJ127" s="38"/>
      <c r="BK127" s="117" t="s">
        <v>705</v>
      </c>
    </row>
    <row r="128" spans="1:63" ht="25.5" customHeight="1">
      <c r="A128" s="1001"/>
      <c r="B128" s="1002"/>
      <c r="C128" s="1002"/>
      <c r="D128" s="1002"/>
      <c r="E128" s="41">
        <v>124</v>
      </c>
      <c r="F128" s="42" t="s">
        <v>706</v>
      </c>
      <c r="G128" s="42" t="s">
        <v>696</v>
      </c>
      <c r="H128" s="42"/>
      <c r="I128" s="42"/>
      <c r="J128" s="138">
        <v>0.1</v>
      </c>
      <c r="K128" s="42"/>
      <c r="L128" s="42"/>
      <c r="M128" s="138">
        <v>0.3</v>
      </c>
      <c r="N128" s="42"/>
      <c r="O128" s="42"/>
      <c r="P128" s="138">
        <v>0.4</v>
      </c>
      <c r="Q128" s="43"/>
      <c r="R128" s="43"/>
      <c r="S128" s="139">
        <v>0.2</v>
      </c>
      <c r="T128" s="99">
        <f t="shared" ref="T128:T226" si="18">SUM(H128:S128)</f>
        <v>1</v>
      </c>
      <c r="U128" s="45" t="s">
        <v>687</v>
      </c>
      <c r="V128" s="46" t="s">
        <v>688</v>
      </c>
      <c r="W128" s="42" t="s">
        <v>47</v>
      </c>
      <c r="X128" s="47">
        <f t="shared" si="1"/>
        <v>0</v>
      </c>
      <c r="Y128" s="41">
        <f t="shared" si="2"/>
        <v>0</v>
      </c>
      <c r="Z128" s="99">
        <f t="shared" si="3"/>
        <v>0.1</v>
      </c>
      <c r="AA128" s="41">
        <f t="shared" si="4"/>
        <v>0</v>
      </c>
      <c r="AB128" s="41">
        <f t="shared" si="5"/>
        <v>0</v>
      </c>
      <c r="AC128" s="99">
        <f t="shared" si="6"/>
        <v>0.3</v>
      </c>
      <c r="AD128" s="41">
        <f t="shared" si="7"/>
        <v>0</v>
      </c>
      <c r="AE128" s="41">
        <f t="shared" si="8"/>
        <v>0</v>
      </c>
      <c r="AF128" s="99">
        <f t="shared" si="9"/>
        <v>0.4</v>
      </c>
      <c r="AG128" s="41">
        <f t="shared" si="10"/>
        <v>0</v>
      </c>
      <c r="AH128" s="41">
        <f t="shared" si="11"/>
        <v>0</v>
      </c>
      <c r="AI128" s="99">
        <f t="shared" si="12"/>
        <v>1</v>
      </c>
      <c r="AJ128" s="99">
        <f t="shared" si="13"/>
        <v>1.8</v>
      </c>
      <c r="AK128" s="48">
        <f t="shared" si="17"/>
        <v>1.8</v>
      </c>
      <c r="AL128" s="20"/>
      <c r="AM128" s="21"/>
      <c r="AN128" s="49"/>
      <c r="AO128" s="23"/>
      <c r="AP128" s="120">
        <v>0.1</v>
      </c>
      <c r="AQ128" s="42" t="s">
        <v>707</v>
      </c>
      <c r="AR128" s="54"/>
      <c r="AS128" s="54"/>
      <c r="AT128" s="60"/>
      <c r="AU128" s="54"/>
      <c r="AV128" s="143">
        <v>0.3</v>
      </c>
      <c r="AW128" s="95" t="s">
        <v>708</v>
      </c>
      <c r="AX128" s="54"/>
      <c r="AY128" s="54"/>
      <c r="AZ128" s="54"/>
      <c r="BA128" s="54"/>
      <c r="BB128" s="143">
        <v>0.4</v>
      </c>
      <c r="BC128" s="35" t="s">
        <v>709</v>
      </c>
      <c r="BD128" s="53"/>
      <c r="BE128" s="54"/>
      <c r="BF128" s="54"/>
      <c r="BG128" s="54"/>
      <c r="BH128" s="143">
        <v>1</v>
      </c>
      <c r="BI128" s="58" t="s">
        <v>710</v>
      </c>
      <c r="BJ128" s="38"/>
      <c r="BK128" s="117"/>
    </row>
    <row r="129" spans="1:63" ht="25.5" customHeight="1">
      <c r="A129" s="1001"/>
      <c r="B129" s="1002"/>
      <c r="C129" s="1002"/>
      <c r="D129" s="1002"/>
      <c r="E129" s="41">
        <v>125</v>
      </c>
      <c r="F129" s="42" t="s">
        <v>711</v>
      </c>
      <c r="G129" s="42" t="s">
        <v>696</v>
      </c>
      <c r="H129" s="42"/>
      <c r="I129" s="42"/>
      <c r="J129" s="138">
        <v>0.1</v>
      </c>
      <c r="K129" s="42"/>
      <c r="L129" s="42"/>
      <c r="M129" s="138">
        <v>0.3</v>
      </c>
      <c r="N129" s="42"/>
      <c r="O129" s="42"/>
      <c r="P129" s="138">
        <v>0.4</v>
      </c>
      <c r="Q129" s="43"/>
      <c r="R129" s="43"/>
      <c r="S129" s="139">
        <v>0.2</v>
      </c>
      <c r="T129" s="99">
        <f t="shared" si="18"/>
        <v>1</v>
      </c>
      <c r="U129" s="45" t="s">
        <v>687</v>
      </c>
      <c r="V129" s="46" t="s">
        <v>688</v>
      </c>
      <c r="W129" s="42" t="s">
        <v>47</v>
      </c>
      <c r="X129" s="47">
        <f t="shared" si="1"/>
        <v>0</v>
      </c>
      <c r="Y129" s="41">
        <f t="shared" si="2"/>
        <v>0</v>
      </c>
      <c r="Z129" s="99">
        <f t="shared" si="3"/>
        <v>0.1</v>
      </c>
      <c r="AA129" s="41">
        <f t="shared" si="4"/>
        <v>0</v>
      </c>
      <c r="AB129" s="41">
        <f t="shared" si="5"/>
        <v>0</v>
      </c>
      <c r="AC129" s="99">
        <f t="shared" si="6"/>
        <v>1</v>
      </c>
      <c r="AD129" s="41">
        <f t="shared" si="7"/>
        <v>0</v>
      </c>
      <c r="AE129" s="41">
        <f t="shared" si="8"/>
        <v>0</v>
      </c>
      <c r="AF129" s="99">
        <f t="shared" si="9"/>
        <v>0.38</v>
      </c>
      <c r="AG129" s="41">
        <f t="shared" si="10"/>
        <v>0</v>
      </c>
      <c r="AH129" s="41">
        <f t="shared" si="11"/>
        <v>0</v>
      </c>
      <c r="AI129" s="99">
        <f t="shared" si="12"/>
        <v>1</v>
      </c>
      <c r="AJ129" s="99">
        <f>MAX(X129:AI129)</f>
        <v>1</v>
      </c>
      <c r="AK129" s="48">
        <f t="shared" si="17"/>
        <v>1</v>
      </c>
      <c r="AL129" s="20"/>
      <c r="AM129" s="21"/>
      <c r="AN129" s="49"/>
      <c r="AO129" s="23"/>
      <c r="AP129" s="120">
        <v>0.1</v>
      </c>
      <c r="AQ129" s="42" t="s">
        <v>712</v>
      </c>
      <c r="AR129" s="54"/>
      <c r="AS129" s="54"/>
      <c r="AT129" s="60"/>
      <c r="AU129" s="54"/>
      <c r="AV129" s="143">
        <v>1</v>
      </c>
      <c r="AW129" s="95" t="s">
        <v>713</v>
      </c>
      <c r="AX129" s="54"/>
      <c r="AY129" s="54"/>
      <c r="AZ129" s="54"/>
      <c r="BA129" s="54"/>
      <c r="BB129" s="143">
        <v>0.38</v>
      </c>
      <c r="BC129" s="35" t="s">
        <v>714</v>
      </c>
      <c r="BD129" s="53"/>
      <c r="BE129" s="54"/>
      <c r="BF129" s="54"/>
      <c r="BG129" s="54"/>
      <c r="BH129" s="143">
        <v>1</v>
      </c>
      <c r="BI129" s="58" t="s">
        <v>715</v>
      </c>
      <c r="BJ129" s="38"/>
      <c r="BK129" s="117"/>
    </row>
    <row r="130" spans="1:63" ht="25.5" customHeight="1">
      <c r="A130" s="1001"/>
      <c r="B130" s="1002"/>
      <c r="C130" s="1002"/>
      <c r="D130" s="1002"/>
      <c r="E130" s="41">
        <v>126</v>
      </c>
      <c r="F130" s="42" t="s">
        <v>716</v>
      </c>
      <c r="G130" s="42" t="s">
        <v>717</v>
      </c>
      <c r="H130" s="42"/>
      <c r="I130" s="41">
        <v>1</v>
      </c>
      <c r="J130" s="42"/>
      <c r="K130" s="42"/>
      <c r="L130" s="42"/>
      <c r="M130" s="42"/>
      <c r="N130" s="42"/>
      <c r="O130" s="42"/>
      <c r="P130" s="42"/>
      <c r="Q130" s="43"/>
      <c r="R130" s="43"/>
      <c r="S130" s="44"/>
      <c r="T130" s="41">
        <f t="shared" si="18"/>
        <v>1</v>
      </c>
      <c r="U130" s="45" t="s">
        <v>687</v>
      </c>
      <c r="V130" s="46" t="s">
        <v>688</v>
      </c>
      <c r="W130" s="42" t="s">
        <v>47</v>
      </c>
      <c r="X130" s="47">
        <f t="shared" si="1"/>
        <v>0</v>
      </c>
      <c r="Y130" s="41">
        <f t="shared" si="2"/>
        <v>1</v>
      </c>
      <c r="Z130" s="41">
        <f t="shared" si="3"/>
        <v>0</v>
      </c>
      <c r="AA130" s="41">
        <f t="shared" si="4"/>
        <v>0</v>
      </c>
      <c r="AB130" s="41">
        <f t="shared" si="5"/>
        <v>0</v>
      </c>
      <c r="AC130" s="41">
        <f t="shared" si="6"/>
        <v>0</v>
      </c>
      <c r="AD130" s="41">
        <f t="shared" si="7"/>
        <v>0</v>
      </c>
      <c r="AE130" s="41">
        <f t="shared" si="8"/>
        <v>0</v>
      </c>
      <c r="AF130" s="41">
        <f t="shared" si="9"/>
        <v>0</v>
      </c>
      <c r="AG130" s="41">
        <f t="shared" si="10"/>
        <v>0</v>
      </c>
      <c r="AH130" s="41">
        <f t="shared" si="11"/>
        <v>0</v>
      </c>
      <c r="AI130" s="41">
        <f t="shared" si="12"/>
        <v>0</v>
      </c>
      <c r="AJ130" s="41">
        <f t="shared" ref="AJ130:AJ143" si="19">SUM(X130:AI130)</f>
        <v>1</v>
      </c>
      <c r="AK130" s="48">
        <f t="shared" si="17"/>
        <v>1</v>
      </c>
      <c r="AL130" s="20"/>
      <c r="AM130" s="21"/>
      <c r="AN130" s="55">
        <v>1</v>
      </c>
      <c r="AO130" s="23" t="s">
        <v>718</v>
      </c>
      <c r="AP130" s="42"/>
      <c r="AQ130" s="42"/>
      <c r="AR130" s="54"/>
      <c r="AS130" s="54"/>
      <c r="AT130" s="60"/>
      <c r="AU130" s="54"/>
      <c r="AV130" s="52"/>
      <c r="AW130" s="52"/>
      <c r="AX130" s="54"/>
      <c r="AY130" s="54"/>
      <c r="AZ130" s="54"/>
      <c r="BA130" s="54"/>
      <c r="BB130" s="52"/>
      <c r="BC130" s="35"/>
      <c r="BD130" s="53"/>
      <c r="BE130" s="54"/>
      <c r="BF130" s="54"/>
      <c r="BG130" s="54"/>
      <c r="BH130" s="52"/>
      <c r="BI130" s="58"/>
      <c r="BJ130" s="38"/>
      <c r="BK130" s="117"/>
    </row>
    <row r="131" spans="1:63" ht="25.5" customHeight="1">
      <c r="A131" s="1001"/>
      <c r="B131" s="1002"/>
      <c r="C131" s="1002"/>
      <c r="D131" s="1002"/>
      <c r="E131" s="41">
        <v>127</v>
      </c>
      <c r="F131" s="42" t="s">
        <v>719</v>
      </c>
      <c r="G131" s="42" t="s">
        <v>720</v>
      </c>
      <c r="H131" s="42"/>
      <c r="I131" s="41">
        <v>1</v>
      </c>
      <c r="J131" s="42"/>
      <c r="K131" s="42"/>
      <c r="L131" s="42"/>
      <c r="M131" s="42"/>
      <c r="N131" s="42"/>
      <c r="O131" s="42"/>
      <c r="P131" s="42"/>
      <c r="Q131" s="43"/>
      <c r="R131" s="43"/>
      <c r="S131" s="44"/>
      <c r="T131" s="41">
        <f t="shared" si="18"/>
        <v>1</v>
      </c>
      <c r="U131" s="45" t="s">
        <v>687</v>
      </c>
      <c r="V131" s="46" t="s">
        <v>688</v>
      </c>
      <c r="W131" s="42" t="s">
        <v>47</v>
      </c>
      <c r="X131" s="47">
        <f t="shared" si="1"/>
        <v>0</v>
      </c>
      <c r="Y131" s="41">
        <f t="shared" si="2"/>
        <v>1</v>
      </c>
      <c r="Z131" s="41">
        <f t="shared" si="3"/>
        <v>0</v>
      </c>
      <c r="AA131" s="41">
        <f t="shared" si="4"/>
        <v>0</v>
      </c>
      <c r="AB131" s="41">
        <f t="shared" si="5"/>
        <v>0</v>
      </c>
      <c r="AC131" s="41">
        <f t="shared" si="6"/>
        <v>0</v>
      </c>
      <c r="AD131" s="41">
        <f t="shared" si="7"/>
        <v>0</v>
      </c>
      <c r="AE131" s="41">
        <f t="shared" si="8"/>
        <v>0</v>
      </c>
      <c r="AF131" s="41">
        <f t="shared" si="9"/>
        <v>0</v>
      </c>
      <c r="AG131" s="41">
        <f t="shared" si="10"/>
        <v>0</v>
      </c>
      <c r="AH131" s="41">
        <f t="shared" si="11"/>
        <v>0</v>
      </c>
      <c r="AI131" s="41">
        <f t="shared" si="12"/>
        <v>0</v>
      </c>
      <c r="AJ131" s="41">
        <f t="shared" si="19"/>
        <v>1</v>
      </c>
      <c r="AK131" s="48">
        <f t="shared" si="17"/>
        <v>1</v>
      </c>
      <c r="AL131" s="20"/>
      <c r="AM131" s="21"/>
      <c r="AN131" s="55">
        <v>1</v>
      </c>
      <c r="AO131" s="23" t="s">
        <v>721</v>
      </c>
      <c r="AP131" s="42"/>
      <c r="AQ131" s="42"/>
      <c r="AR131" s="54"/>
      <c r="AS131" s="54"/>
      <c r="AT131" s="60"/>
      <c r="AU131" s="54"/>
      <c r="AV131" s="52"/>
      <c r="AW131" s="52"/>
      <c r="AX131" s="54"/>
      <c r="AY131" s="54"/>
      <c r="AZ131" s="54"/>
      <c r="BA131" s="54"/>
      <c r="BB131" s="52"/>
      <c r="BC131" s="35"/>
      <c r="BD131" s="53"/>
      <c r="BE131" s="54"/>
      <c r="BF131" s="54"/>
      <c r="BG131" s="54"/>
      <c r="BH131" s="52"/>
      <c r="BI131" s="58"/>
      <c r="BJ131" s="38"/>
      <c r="BK131" s="117"/>
    </row>
    <row r="132" spans="1:63" ht="25.5" customHeight="1">
      <c r="A132" s="1001"/>
      <c r="B132" s="1002"/>
      <c r="C132" s="1002"/>
      <c r="D132" s="1002"/>
      <c r="E132" s="41">
        <v>128</v>
      </c>
      <c r="F132" s="42" t="s">
        <v>722</v>
      </c>
      <c r="G132" s="42" t="s">
        <v>717</v>
      </c>
      <c r="H132" s="42"/>
      <c r="I132" s="41">
        <v>1</v>
      </c>
      <c r="J132" s="42"/>
      <c r="K132" s="42"/>
      <c r="L132" s="42"/>
      <c r="M132" s="42"/>
      <c r="N132" s="42"/>
      <c r="O132" s="42"/>
      <c r="P132" s="42"/>
      <c r="Q132" s="43"/>
      <c r="R132" s="43"/>
      <c r="S132" s="44"/>
      <c r="T132" s="41">
        <f t="shared" si="18"/>
        <v>1</v>
      </c>
      <c r="U132" s="45" t="s">
        <v>687</v>
      </c>
      <c r="V132" s="46" t="s">
        <v>688</v>
      </c>
      <c r="W132" s="42" t="s">
        <v>47</v>
      </c>
      <c r="X132" s="47">
        <f t="shared" si="1"/>
        <v>0</v>
      </c>
      <c r="Y132" s="41">
        <f t="shared" si="2"/>
        <v>1</v>
      </c>
      <c r="Z132" s="41">
        <f t="shared" si="3"/>
        <v>0</v>
      </c>
      <c r="AA132" s="41">
        <f t="shared" si="4"/>
        <v>0</v>
      </c>
      <c r="AB132" s="41">
        <f t="shared" si="5"/>
        <v>0</v>
      </c>
      <c r="AC132" s="41">
        <f t="shared" si="6"/>
        <v>0</v>
      </c>
      <c r="AD132" s="41">
        <f t="shared" si="7"/>
        <v>0</v>
      </c>
      <c r="AE132" s="41">
        <f t="shared" si="8"/>
        <v>0</v>
      </c>
      <c r="AF132" s="41">
        <f t="shared" si="9"/>
        <v>0</v>
      </c>
      <c r="AG132" s="41">
        <f t="shared" si="10"/>
        <v>0</v>
      </c>
      <c r="AH132" s="41">
        <f t="shared" si="11"/>
        <v>0</v>
      </c>
      <c r="AI132" s="41">
        <f t="shared" si="12"/>
        <v>0</v>
      </c>
      <c r="AJ132" s="41">
        <f t="shared" si="19"/>
        <v>1</v>
      </c>
      <c r="AK132" s="48">
        <f t="shared" si="17"/>
        <v>1</v>
      </c>
      <c r="AL132" s="20"/>
      <c r="AM132" s="21"/>
      <c r="AN132" s="55">
        <v>1</v>
      </c>
      <c r="AO132" s="23" t="s">
        <v>723</v>
      </c>
      <c r="AP132" s="42"/>
      <c r="AQ132" s="42"/>
      <c r="AR132" s="54"/>
      <c r="AS132" s="54"/>
      <c r="AT132" s="60"/>
      <c r="AU132" s="54"/>
      <c r="AV132" s="52"/>
      <c r="AW132" s="52"/>
      <c r="AX132" s="54"/>
      <c r="AY132" s="54"/>
      <c r="AZ132" s="54"/>
      <c r="BA132" s="54"/>
      <c r="BB132" s="52"/>
      <c r="BC132" s="35"/>
      <c r="BD132" s="53"/>
      <c r="BE132" s="54"/>
      <c r="BF132" s="54"/>
      <c r="BG132" s="54"/>
      <c r="BH132" s="52"/>
      <c r="BI132" s="58"/>
      <c r="BJ132" s="38"/>
      <c r="BK132" s="117"/>
    </row>
    <row r="133" spans="1:63" ht="25.5" customHeight="1">
      <c r="A133" s="1001"/>
      <c r="B133" s="1002"/>
      <c r="C133" s="1002"/>
      <c r="D133" s="1002"/>
      <c r="E133" s="41">
        <v>129</v>
      </c>
      <c r="F133" s="42" t="s">
        <v>724</v>
      </c>
      <c r="G133" s="42" t="s">
        <v>720</v>
      </c>
      <c r="H133" s="42"/>
      <c r="I133" s="41">
        <v>1</v>
      </c>
      <c r="J133" s="42"/>
      <c r="K133" s="42"/>
      <c r="L133" s="42"/>
      <c r="M133" s="42"/>
      <c r="N133" s="42"/>
      <c r="O133" s="42"/>
      <c r="P133" s="42"/>
      <c r="Q133" s="43"/>
      <c r="R133" s="43"/>
      <c r="S133" s="44"/>
      <c r="T133" s="41">
        <f t="shared" si="18"/>
        <v>1</v>
      </c>
      <c r="U133" s="45" t="s">
        <v>687</v>
      </c>
      <c r="V133" s="46" t="s">
        <v>688</v>
      </c>
      <c r="W133" s="42" t="s">
        <v>47</v>
      </c>
      <c r="X133" s="47">
        <f t="shared" si="1"/>
        <v>0</v>
      </c>
      <c r="Y133" s="41">
        <f t="shared" si="2"/>
        <v>1</v>
      </c>
      <c r="Z133" s="41">
        <f t="shared" si="3"/>
        <v>0</v>
      </c>
      <c r="AA133" s="41">
        <f t="shared" si="4"/>
        <v>0</v>
      </c>
      <c r="AB133" s="41">
        <f t="shared" si="5"/>
        <v>0</v>
      </c>
      <c r="AC133" s="41">
        <f t="shared" si="6"/>
        <v>0</v>
      </c>
      <c r="AD133" s="41">
        <f t="shared" si="7"/>
        <v>0</v>
      </c>
      <c r="AE133" s="41">
        <f t="shared" si="8"/>
        <v>0</v>
      </c>
      <c r="AF133" s="41">
        <f t="shared" si="9"/>
        <v>0</v>
      </c>
      <c r="AG133" s="41">
        <f t="shared" si="10"/>
        <v>0</v>
      </c>
      <c r="AH133" s="41">
        <f t="shared" si="11"/>
        <v>0</v>
      </c>
      <c r="AI133" s="41">
        <f t="shared" si="12"/>
        <v>0</v>
      </c>
      <c r="AJ133" s="41">
        <f t="shared" si="19"/>
        <v>1</v>
      </c>
      <c r="AK133" s="48">
        <f t="shared" si="17"/>
        <v>1</v>
      </c>
      <c r="AL133" s="20"/>
      <c r="AM133" s="21"/>
      <c r="AN133" s="55">
        <v>1</v>
      </c>
      <c r="AO133" s="23" t="s">
        <v>725</v>
      </c>
      <c r="AP133" s="42"/>
      <c r="AQ133" s="42"/>
      <c r="AR133" s="54"/>
      <c r="AS133" s="54"/>
      <c r="AT133" s="60"/>
      <c r="AU133" s="54"/>
      <c r="AV133" s="52"/>
      <c r="AW133" s="52"/>
      <c r="AX133" s="54"/>
      <c r="AY133" s="54"/>
      <c r="AZ133" s="54"/>
      <c r="BA133" s="54"/>
      <c r="BB133" s="52"/>
      <c r="BC133" s="35"/>
      <c r="BD133" s="53"/>
      <c r="BE133" s="54"/>
      <c r="BF133" s="54"/>
      <c r="BG133" s="54"/>
      <c r="BH133" s="52"/>
      <c r="BI133" s="58"/>
      <c r="BJ133" s="38"/>
      <c r="BK133" s="117"/>
    </row>
    <row r="134" spans="1:63" ht="25.5" customHeight="1">
      <c r="A134" s="1001"/>
      <c r="B134" s="1002"/>
      <c r="C134" s="1002"/>
      <c r="D134" s="1002"/>
      <c r="E134" s="41">
        <v>130</v>
      </c>
      <c r="F134" s="18" t="s">
        <v>726</v>
      </c>
      <c r="G134" s="42" t="s">
        <v>717</v>
      </c>
      <c r="H134" s="42"/>
      <c r="I134" s="41">
        <v>1</v>
      </c>
      <c r="J134" s="42"/>
      <c r="K134" s="42"/>
      <c r="L134" s="42"/>
      <c r="M134" s="42"/>
      <c r="N134" s="42"/>
      <c r="O134" s="42"/>
      <c r="P134" s="42"/>
      <c r="Q134" s="43"/>
      <c r="R134" s="43"/>
      <c r="S134" s="44"/>
      <c r="T134" s="41">
        <f t="shared" si="18"/>
        <v>1</v>
      </c>
      <c r="U134" s="45" t="s">
        <v>727</v>
      </c>
      <c r="V134" s="46" t="s">
        <v>688</v>
      </c>
      <c r="W134" s="42" t="s">
        <v>47</v>
      </c>
      <c r="X134" s="47">
        <f t="shared" si="1"/>
        <v>0</v>
      </c>
      <c r="Y134" s="41">
        <f t="shared" si="2"/>
        <v>0</v>
      </c>
      <c r="Z134" s="41">
        <f t="shared" si="3"/>
        <v>1</v>
      </c>
      <c r="AA134" s="41">
        <f t="shared" si="4"/>
        <v>0</v>
      </c>
      <c r="AB134" s="41">
        <f t="shared" si="5"/>
        <v>0</v>
      </c>
      <c r="AC134" s="41">
        <f t="shared" si="6"/>
        <v>0</v>
      </c>
      <c r="AD134" s="41">
        <f t="shared" si="7"/>
        <v>0</v>
      </c>
      <c r="AE134" s="41">
        <f t="shared" si="8"/>
        <v>0</v>
      </c>
      <c r="AF134" s="41">
        <f t="shared" si="9"/>
        <v>0</v>
      </c>
      <c r="AG134" s="41">
        <f t="shared" si="10"/>
        <v>0</v>
      </c>
      <c r="AH134" s="41">
        <f t="shared" si="11"/>
        <v>0</v>
      </c>
      <c r="AI134" s="41">
        <f t="shared" si="12"/>
        <v>0</v>
      </c>
      <c r="AJ134" s="41">
        <f t="shared" si="19"/>
        <v>1</v>
      </c>
      <c r="AK134" s="48">
        <f t="shared" si="17"/>
        <v>1</v>
      </c>
      <c r="AL134" s="20"/>
      <c r="AM134" s="21"/>
      <c r="AN134" s="55">
        <v>0</v>
      </c>
      <c r="AO134" s="23" t="s">
        <v>728</v>
      </c>
      <c r="AP134" s="42">
        <v>1</v>
      </c>
      <c r="AQ134" s="42" t="s">
        <v>729</v>
      </c>
      <c r="AR134" s="54"/>
      <c r="AS134" s="54"/>
      <c r="AT134" s="60"/>
      <c r="AU134" s="54"/>
      <c r="AV134" s="52"/>
      <c r="AW134" s="52"/>
      <c r="AX134" s="54"/>
      <c r="AY134" s="54"/>
      <c r="AZ134" s="54"/>
      <c r="BA134" s="54"/>
      <c r="BB134" s="52"/>
      <c r="BC134" s="35"/>
      <c r="BD134" s="53"/>
      <c r="BE134" s="54"/>
      <c r="BF134" s="54"/>
      <c r="BG134" s="54"/>
      <c r="BH134" s="52"/>
      <c r="BI134" s="58"/>
      <c r="BJ134" s="38"/>
      <c r="BK134" s="117"/>
    </row>
    <row r="135" spans="1:63" ht="25.5" customHeight="1">
      <c r="A135" s="1001"/>
      <c r="B135" s="1002"/>
      <c r="C135" s="1002"/>
      <c r="D135" s="1002"/>
      <c r="E135" s="41">
        <v>131</v>
      </c>
      <c r="F135" s="18" t="s">
        <v>730</v>
      </c>
      <c r="G135" s="42" t="s">
        <v>720</v>
      </c>
      <c r="H135" s="42"/>
      <c r="I135" s="41">
        <v>1</v>
      </c>
      <c r="J135" s="42"/>
      <c r="K135" s="42"/>
      <c r="L135" s="42"/>
      <c r="M135" s="42"/>
      <c r="N135" s="42"/>
      <c r="O135" s="42"/>
      <c r="P135" s="42"/>
      <c r="Q135" s="43"/>
      <c r="R135" s="43"/>
      <c r="S135" s="44"/>
      <c r="T135" s="41">
        <f t="shared" si="18"/>
        <v>1</v>
      </c>
      <c r="U135" s="45" t="s">
        <v>727</v>
      </c>
      <c r="V135" s="46" t="s">
        <v>688</v>
      </c>
      <c r="W135" s="42" t="s">
        <v>47</v>
      </c>
      <c r="X135" s="47">
        <f t="shared" si="1"/>
        <v>0</v>
      </c>
      <c r="Y135" s="41">
        <f t="shared" si="2"/>
        <v>0</v>
      </c>
      <c r="Z135" s="41">
        <f t="shared" si="3"/>
        <v>1</v>
      </c>
      <c r="AA135" s="41">
        <f t="shared" si="4"/>
        <v>0</v>
      </c>
      <c r="AB135" s="41">
        <f t="shared" si="5"/>
        <v>0</v>
      </c>
      <c r="AC135" s="41">
        <f t="shared" si="6"/>
        <v>0</v>
      </c>
      <c r="AD135" s="41">
        <f t="shared" si="7"/>
        <v>0</v>
      </c>
      <c r="AE135" s="41">
        <f t="shared" si="8"/>
        <v>0</v>
      </c>
      <c r="AF135" s="41">
        <f t="shared" si="9"/>
        <v>0</v>
      </c>
      <c r="AG135" s="41">
        <f t="shared" si="10"/>
        <v>0</v>
      </c>
      <c r="AH135" s="41">
        <f t="shared" si="11"/>
        <v>0</v>
      </c>
      <c r="AI135" s="41">
        <f t="shared" si="12"/>
        <v>0</v>
      </c>
      <c r="AJ135" s="41">
        <f t="shared" si="19"/>
        <v>1</v>
      </c>
      <c r="AK135" s="48">
        <f t="shared" si="17"/>
        <v>1</v>
      </c>
      <c r="AL135" s="20"/>
      <c r="AM135" s="21"/>
      <c r="AN135" s="55">
        <v>0</v>
      </c>
      <c r="AO135" s="23" t="s">
        <v>728</v>
      </c>
      <c r="AP135" s="42">
        <v>1</v>
      </c>
      <c r="AQ135" s="42" t="s">
        <v>731</v>
      </c>
      <c r="AR135" s="54"/>
      <c r="AS135" s="54"/>
      <c r="AT135" s="60"/>
      <c r="AU135" s="54"/>
      <c r="AV135" s="52"/>
      <c r="AW135" s="52"/>
      <c r="AX135" s="54"/>
      <c r="AY135" s="54"/>
      <c r="AZ135" s="54"/>
      <c r="BA135" s="54"/>
      <c r="BB135" s="52"/>
      <c r="BC135" s="35"/>
      <c r="BD135" s="53"/>
      <c r="BE135" s="54"/>
      <c r="BF135" s="54"/>
      <c r="BG135" s="54"/>
      <c r="BH135" s="52"/>
      <c r="BI135" s="58"/>
      <c r="BJ135" s="38"/>
      <c r="BK135" s="117"/>
    </row>
    <row r="136" spans="1:63" ht="25.5" customHeight="1">
      <c r="A136" s="1001"/>
      <c r="B136" s="1002"/>
      <c r="C136" s="1002"/>
      <c r="D136" s="1002"/>
      <c r="E136" s="41">
        <v>132</v>
      </c>
      <c r="F136" s="42" t="s">
        <v>732</v>
      </c>
      <c r="G136" s="42" t="s">
        <v>717</v>
      </c>
      <c r="H136" s="42"/>
      <c r="I136" s="41">
        <v>1</v>
      </c>
      <c r="J136" s="42"/>
      <c r="K136" s="42"/>
      <c r="L136" s="42"/>
      <c r="M136" s="42"/>
      <c r="N136" s="42"/>
      <c r="O136" s="42"/>
      <c r="P136" s="42"/>
      <c r="Q136" s="43"/>
      <c r="R136" s="43"/>
      <c r="S136" s="44"/>
      <c r="T136" s="41">
        <f t="shared" si="18"/>
        <v>1</v>
      </c>
      <c r="U136" s="45" t="s">
        <v>733</v>
      </c>
      <c r="V136" s="46" t="s">
        <v>63</v>
      </c>
      <c r="W136" s="42" t="s">
        <v>47</v>
      </c>
      <c r="X136" s="47">
        <f t="shared" si="1"/>
        <v>0</v>
      </c>
      <c r="Y136" s="41">
        <f t="shared" si="2"/>
        <v>1</v>
      </c>
      <c r="Z136" s="41">
        <f t="shared" si="3"/>
        <v>0</v>
      </c>
      <c r="AA136" s="41">
        <f t="shared" si="4"/>
        <v>0</v>
      </c>
      <c r="AB136" s="41">
        <f t="shared" si="5"/>
        <v>0</v>
      </c>
      <c r="AC136" s="41">
        <f t="shared" si="6"/>
        <v>0</v>
      </c>
      <c r="AD136" s="41">
        <f t="shared" si="7"/>
        <v>0</v>
      </c>
      <c r="AE136" s="41">
        <f t="shared" si="8"/>
        <v>0</v>
      </c>
      <c r="AF136" s="41">
        <f t="shared" si="9"/>
        <v>0</v>
      </c>
      <c r="AG136" s="41">
        <f t="shared" si="10"/>
        <v>0</v>
      </c>
      <c r="AH136" s="41">
        <f t="shared" si="11"/>
        <v>0</v>
      </c>
      <c r="AI136" s="41">
        <f t="shared" si="12"/>
        <v>0</v>
      </c>
      <c r="AJ136" s="41">
        <f t="shared" si="19"/>
        <v>1</v>
      </c>
      <c r="AK136" s="48">
        <f t="shared" si="17"/>
        <v>1</v>
      </c>
      <c r="AL136" s="20"/>
      <c r="AM136" s="21"/>
      <c r="AN136" s="55">
        <v>1</v>
      </c>
      <c r="AO136" s="23" t="s">
        <v>734</v>
      </c>
      <c r="AP136" s="42"/>
      <c r="AQ136" s="42"/>
      <c r="AR136" s="54"/>
      <c r="AS136" s="54"/>
      <c r="AT136" s="60"/>
      <c r="AU136" s="54"/>
      <c r="AV136" s="52"/>
      <c r="AW136" s="52"/>
      <c r="AX136" s="54"/>
      <c r="AY136" s="54"/>
      <c r="AZ136" s="54"/>
      <c r="BA136" s="54"/>
      <c r="BB136" s="52"/>
      <c r="BC136" s="35"/>
      <c r="BD136" s="53"/>
      <c r="BE136" s="54"/>
      <c r="BF136" s="54"/>
      <c r="BG136" s="54"/>
      <c r="BH136" s="52"/>
      <c r="BI136" s="58"/>
      <c r="BJ136" s="38"/>
      <c r="BK136" s="17" t="s">
        <v>103</v>
      </c>
    </row>
    <row r="137" spans="1:63" ht="25.5" customHeight="1">
      <c r="A137" s="1001"/>
      <c r="B137" s="1002"/>
      <c r="C137" s="1002"/>
      <c r="D137" s="1003"/>
      <c r="E137" s="41">
        <v>133</v>
      </c>
      <c r="F137" s="42" t="s">
        <v>735</v>
      </c>
      <c r="G137" s="42" t="s">
        <v>720</v>
      </c>
      <c r="H137" s="42"/>
      <c r="I137" s="41">
        <v>1</v>
      </c>
      <c r="J137" s="42"/>
      <c r="K137" s="42"/>
      <c r="L137" s="42"/>
      <c r="M137" s="42"/>
      <c r="N137" s="42"/>
      <c r="O137" s="42"/>
      <c r="P137" s="42"/>
      <c r="Q137" s="43"/>
      <c r="R137" s="43"/>
      <c r="S137" s="44"/>
      <c r="T137" s="41">
        <f t="shared" si="18"/>
        <v>1</v>
      </c>
      <c r="U137" s="45" t="s">
        <v>733</v>
      </c>
      <c r="V137" s="46" t="s">
        <v>63</v>
      </c>
      <c r="W137" s="42" t="s">
        <v>47</v>
      </c>
      <c r="X137" s="47">
        <f t="shared" si="1"/>
        <v>0</v>
      </c>
      <c r="Y137" s="41">
        <f t="shared" si="2"/>
        <v>1</v>
      </c>
      <c r="Z137" s="41">
        <f t="shared" si="3"/>
        <v>0</v>
      </c>
      <c r="AA137" s="41">
        <f t="shared" si="4"/>
        <v>0</v>
      </c>
      <c r="AB137" s="41">
        <f t="shared" si="5"/>
        <v>0</v>
      </c>
      <c r="AC137" s="41">
        <f t="shared" si="6"/>
        <v>0</v>
      </c>
      <c r="AD137" s="41">
        <f t="shared" si="7"/>
        <v>0</v>
      </c>
      <c r="AE137" s="41">
        <f t="shared" si="8"/>
        <v>0</v>
      </c>
      <c r="AF137" s="41">
        <f t="shared" si="9"/>
        <v>0</v>
      </c>
      <c r="AG137" s="41">
        <f t="shared" si="10"/>
        <v>0</v>
      </c>
      <c r="AH137" s="41">
        <f t="shared" si="11"/>
        <v>0</v>
      </c>
      <c r="AI137" s="41">
        <f t="shared" si="12"/>
        <v>0</v>
      </c>
      <c r="AJ137" s="41">
        <f t="shared" si="19"/>
        <v>1</v>
      </c>
      <c r="AK137" s="48">
        <f t="shared" si="17"/>
        <v>1</v>
      </c>
      <c r="AL137" s="20"/>
      <c r="AM137" s="21"/>
      <c r="AN137" s="55">
        <v>1</v>
      </c>
      <c r="AO137" s="23" t="s">
        <v>736</v>
      </c>
      <c r="AP137" s="42"/>
      <c r="AQ137" s="42"/>
      <c r="AR137" s="54"/>
      <c r="AS137" s="54"/>
      <c r="AT137" s="60"/>
      <c r="AU137" s="54"/>
      <c r="AV137" s="52"/>
      <c r="AW137" s="52"/>
      <c r="AX137" s="54"/>
      <c r="AY137" s="54"/>
      <c r="AZ137" s="54"/>
      <c r="BA137" s="54"/>
      <c r="BB137" s="52"/>
      <c r="BC137" s="35"/>
      <c r="BD137" s="53"/>
      <c r="BE137" s="54"/>
      <c r="BF137" s="54"/>
      <c r="BG137" s="54"/>
      <c r="BH137" s="52"/>
      <c r="BI137" s="58"/>
      <c r="BJ137" s="38"/>
      <c r="BK137" s="17" t="s">
        <v>103</v>
      </c>
    </row>
    <row r="138" spans="1:63" ht="25.5" customHeight="1">
      <c r="A138" s="1001"/>
      <c r="B138" s="1002"/>
      <c r="C138" s="1002"/>
      <c r="D138" s="937" t="s">
        <v>737</v>
      </c>
      <c r="E138" s="17">
        <v>134</v>
      </c>
      <c r="F138" s="18" t="s">
        <v>738</v>
      </c>
      <c r="G138" s="42" t="s">
        <v>739</v>
      </c>
      <c r="H138" s="42"/>
      <c r="I138" s="42"/>
      <c r="J138" s="42"/>
      <c r="K138" s="42"/>
      <c r="L138" s="42"/>
      <c r="M138" s="42"/>
      <c r="N138" s="42"/>
      <c r="O138" s="42"/>
      <c r="P138" s="42"/>
      <c r="Q138" s="43"/>
      <c r="R138" s="43">
        <v>1</v>
      </c>
      <c r="S138" s="44"/>
      <c r="T138" s="41">
        <f t="shared" si="18"/>
        <v>1</v>
      </c>
      <c r="U138" s="45" t="s">
        <v>740</v>
      </c>
      <c r="V138" s="46" t="s">
        <v>741</v>
      </c>
      <c r="W138" s="42" t="s">
        <v>47</v>
      </c>
      <c r="X138" s="47">
        <f t="shared" si="1"/>
        <v>0</v>
      </c>
      <c r="Y138" s="41">
        <f t="shared" si="2"/>
        <v>0</v>
      </c>
      <c r="Z138" s="41">
        <f t="shared" si="3"/>
        <v>0</v>
      </c>
      <c r="AA138" s="41">
        <f t="shared" si="4"/>
        <v>0</v>
      </c>
      <c r="AB138" s="41">
        <f t="shared" si="5"/>
        <v>0</v>
      </c>
      <c r="AC138" s="41">
        <f t="shared" si="6"/>
        <v>0</v>
      </c>
      <c r="AD138" s="41">
        <f t="shared" si="7"/>
        <v>0</v>
      </c>
      <c r="AE138" s="41">
        <f t="shared" si="8"/>
        <v>0</v>
      </c>
      <c r="AF138" s="41">
        <f t="shared" si="9"/>
        <v>0</v>
      </c>
      <c r="AG138" s="41">
        <f t="shared" si="10"/>
        <v>0</v>
      </c>
      <c r="AH138" s="41">
        <f t="shared" si="11"/>
        <v>1</v>
      </c>
      <c r="AI138" s="41">
        <f t="shared" si="12"/>
        <v>0</v>
      </c>
      <c r="AJ138" s="41">
        <f t="shared" si="19"/>
        <v>1</v>
      </c>
      <c r="AK138" s="48">
        <f t="shared" si="17"/>
        <v>1</v>
      </c>
      <c r="AL138" s="20"/>
      <c r="AM138" s="21"/>
      <c r="AN138" s="49"/>
      <c r="AO138" s="23"/>
      <c r="AP138" s="42"/>
      <c r="AQ138" s="42"/>
      <c r="AR138" s="54"/>
      <c r="AS138" s="54"/>
      <c r="AT138" s="60"/>
      <c r="AU138" s="54"/>
      <c r="AV138" s="52"/>
      <c r="AW138" s="52"/>
      <c r="AX138" s="54"/>
      <c r="AY138" s="54"/>
      <c r="AZ138" s="54"/>
      <c r="BA138" s="54"/>
      <c r="BB138" s="52"/>
      <c r="BC138" s="35"/>
      <c r="BD138" s="53"/>
      <c r="BE138" s="54"/>
      <c r="BF138" s="68">
        <v>1</v>
      </c>
      <c r="BG138" s="58" t="s">
        <v>742</v>
      </c>
      <c r="BH138" s="52"/>
      <c r="BI138" s="58"/>
      <c r="BJ138" s="38"/>
      <c r="BK138" s="117"/>
    </row>
    <row r="139" spans="1:63" ht="25.5" customHeight="1">
      <c r="A139" s="1001"/>
      <c r="B139" s="1002"/>
      <c r="C139" s="1002"/>
      <c r="D139" s="1002"/>
      <c r="E139" s="61">
        <v>135</v>
      </c>
      <c r="F139" s="18" t="s">
        <v>743</v>
      </c>
      <c r="G139" s="42" t="s">
        <v>744</v>
      </c>
      <c r="H139" s="42"/>
      <c r="I139" s="42"/>
      <c r="J139" s="42"/>
      <c r="K139" s="42"/>
      <c r="L139" s="42"/>
      <c r="M139" s="41">
        <v>2</v>
      </c>
      <c r="N139" s="42"/>
      <c r="O139" s="42"/>
      <c r="P139" s="42"/>
      <c r="Q139" s="43"/>
      <c r="R139" s="43"/>
      <c r="S139" s="44">
        <v>2</v>
      </c>
      <c r="T139" s="41">
        <f t="shared" si="18"/>
        <v>4</v>
      </c>
      <c r="U139" s="45" t="s">
        <v>562</v>
      </c>
      <c r="V139" s="46" t="s">
        <v>76</v>
      </c>
      <c r="W139" s="42" t="s">
        <v>47</v>
      </c>
      <c r="X139" s="47">
        <f t="shared" si="1"/>
        <v>0</v>
      </c>
      <c r="Y139" s="41">
        <f t="shared" si="2"/>
        <v>0</v>
      </c>
      <c r="Z139" s="41">
        <f t="shared" si="3"/>
        <v>0</v>
      </c>
      <c r="AA139" s="41">
        <f t="shared" si="4"/>
        <v>0</v>
      </c>
      <c r="AB139" s="41">
        <f t="shared" si="5"/>
        <v>0</v>
      </c>
      <c r="AC139" s="41">
        <f t="shared" si="6"/>
        <v>2</v>
      </c>
      <c r="AD139" s="41">
        <f t="shared" si="7"/>
        <v>0</v>
      </c>
      <c r="AE139" s="41">
        <f t="shared" si="8"/>
        <v>0</v>
      </c>
      <c r="AF139" s="41">
        <f t="shared" si="9"/>
        <v>0</v>
      </c>
      <c r="AG139" s="41">
        <f t="shared" si="10"/>
        <v>0</v>
      </c>
      <c r="AH139" s="41">
        <f t="shared" si="11"/>
        <v>0</v>
      </c>
      <c r="AI139" s="41">
        <f t="shared" si="12"/>
        <v>2</v>
      </c>
      <c r="AJ139" s="41">
        <f t="shared" si="19"/>
        <v>4</v>
      </c>
      <c r="AK139" s="48">
        <f t="shared" si="17"/>
        <v>1</v>
      </c>
      <c r="AL139" s="20"/>
      <c r="AM139" s="21"/>
      <c r="AN139" s="49"/>
      <c r="AO139" s="23"/>
      <c r="AP139" s="42"/>
      <c r="AQ139" s="42"/>
      <c r="AR139" s="54"/>
      <c r="AS139" s="54"/>
      <c r="AT139" s="60"/>
      <c r="AU139" s="54"/>
      <c r="AV139" s="43">
        <v>2</v>
      </c>
      <c r="AW139" s="79" t="s">
        <v>745</v>
      </c>
      <c r="AX139" s="54"/>
      <c r="AY139" s="54"/>
      <c r="AZ139" s="54"/>
      <c r="BA139" s="54"/>
      <c r="BB139" s="52"/>
      <c r="BC139" s="35"/>
      <c r="BD139" s="53"/>
      <c r="BE139" s="54"/>
      <c r="BF139" s="53"/>
      <c r="BG139" s="54"/>
      <c r="BH139" s="57">
        <v>2</v>
      </c>
      <c r="BI139" s="58" t="s">
        <v>746</v>
      </c>
      <c r="BJ139" s="38"/>
      <c r="BK139" s="117"/>
    </row>
    <row r="140" spans="1:63" ht="25.5" customHeight="1">
      <c r="A140" s="1001"/>
      <c r="B140" s="1002"/>
      <c r="C140" s="1002"/>
      <c r="D140" s="1002"/>
      <c r="E140" s="61">
        <v>136</v>
      </c>
      <c r="F140" s="18" t="s">
        <v>747</v>
      </c>
      <c r="G140" s="42" t="s">
        <v>748</v>
      </c>
      <c r="H140" s="42"/>
      <c r="I140" s="42"/>
      <c r="J140" s="42"/>
      <c r="K140" s="42"/>
      <c r="L140" s="42"/>
      <c r="M140" s="41">
        <v>1</v>
      </c>
      <c r="N140" s="42"/>
      <c r="O140" s="42"/>
      <c r="P140" s="42"/>
      <c r="Q140" s="43"/>
      <c r="R140" s="43"/>
      <c r="S140" s="44">
        <v>1</v>
      </c>
      <c r="T140" s="41">
        <f t="shared" si="18"/>
        <v>2</v>
      </c>
      <c r="U140" s="45" t="s">
        <v>562</v>
      </c>
      <c r="V140" s="46" t="s">
        <v>76</v>
      </c>
      <c r="W140" s="42" t="s">
        <v>47</v>
      </c>
      <c r="X140" s="47">
        <f t="shared" si="1"/>
        <v>0</v>
      </c>
      <c r="Y140" s="41">
        <f t="shared" si="2"/>
        <v>0</v>
      </c>
      <c r="Z140" s="41">
        <f t="shared" si="3"/>
        <v>0</v>
      </c>
      <c r="AA140" s="41">
        <f t="shared" si="4"/>
        <v>0</v>
      </c>
      <c r="AB140" s="41">
        <f t="shared" si="5"/>
        <v>0</v>
      </c>
      <c r="AC140" s="41">
        <f t="shared" si="6"/>
        <v>1</v>
      </c>
      <c r="AD140" s="41">
        <f t="shared" si="7"/>
        <v>0</v>
      </c>
      <c r="AE140" s="41">
        <f t="shared" si="8"/>
        <v>0</v>
      </c>
      <c r="AF140" s="41">
        <f t="shared" si="9"/>
        <v>0</v>
      </c>
      <c r="AG140" s="41">
        <f t="shared" si="10"/>
        <v>0</v>
      </c>
      <c r="AH140" s="41">
        <f t="shared" si="11"/>
        <v>0</v>
      </c>
      <c r="AI140" s="41">
        <f t="shared" si="12"/>
        <v>1</v>
      </c>
      <c r="AJ140" s="41">
        <f t="shared" si="19"/>
        <v>2</v>
      </c>
      <c r="AK140" s="48">
        <f t="shared" si="17"/>
        <v>1</v>
      </c>
      <c r="AL140" s="20"/>
      <c r="AM140" s="21"/>
      <c r="AN140" s="49"/>
      <c r="AO140" s="23"/>
      <c r="AP140" s="42"/>
      <c r="AQ140" s="42"/>
      <c r="AR140" s="54"/>
      <c r="AS140" s="54"/>
      <c r="AT140" s="60"/>
      <c r="AU140" s="54"/>
      <c r="AV140" s="463">
        <v>1</v>
      </c>
      <c r="AW140" s="95" t="s">
        <v>749</v>
      </c>
      <c r="AX140" s="54"/>
      <c r="AY140" s="54"/>
      <c r="AZ140" s="54"/>
      <c r="BA140" s="54"/>
      <c r="BB140" s="52"/>
      <c r="BC140" s="35"/>
      <c r="BD140" s="53"/>
      <c r="BE140" s="54"/>
      <c r="BF140" s="53"/>
      <c r="BG140" s="54"/>
      <c r="BH140" s="471">
        <v>1</v>
      </c>
      <c r="BI140" s="58" t="s">
        <v>750</v>
      </c>
      <c r="BJ140" s="38"/>
      <c r="BK140" s="117"/>
    </row>
    <row r="141" spans="1:63" ht="25.5" customHeight="1">
      <c r="A141" s="1001"/>
      <c r="B141" s="1002"/>
      <c r="C141" s="1002"/>
      <c r="D141" s="1003"/>
      <c r="E141" s="61">
        <v>137</v>
      </c>
      <c r="F141" s="42" t="s">
        <v>751</v>
      </c>
      <c r="G141" s="42" t="s">
        <v>752</v>
      </c>
      <c r="H141" s="42"/>
      <c r="I141" s="42"/>
      <c r="J141" s="42"/>
      <c r="K141" s="42"/>
      <c r="L141" s="42"/>
      <c r="M141" s="138">
        <v>0.5</v>
      </c>
      <c r="N141" s="42"/>
      <c r="O141" s="42"/>
      <c r="P141" s="42"/>
      <c r="Q141" s="43"/>
      <c r="R141" s="43"/>
      <c r="S141" s="139">
        <v>0.5</v>
      </c>
      <c r="T141" s="99">
        <f t="shared" si="18"/>
        <v>1</v>
      </c>
      <c r="U141" s="45" t="s">
        <v>687</v>
      </c>
      <c r="V141" s="46" t="s">
        <v>688</v>
      </c>
      <c r="W141" s="42" t="s">
        <v>47</v>
      </c>
      <c r="X141" s="47">
        <f t="shared" si="1"/>
        <v>0</v>
      </c>
      <c r="Y141" s="41">
        <f t="shared" si="2"/>
        <v>0</v>
      </c>
      <c r="Z141" s="41">
        <f t="shared" si="3"/>
        <v>0</v>
      </c>
      <c r="AA141" s="41">
        <f t="shared" si="4"/>
        <v>0</v>
      </c>
      <c r="AB141" s="41">
        <f t="shared" si="5"/>
        <v>0</v>
      </c>
      <c r="AC141" s="41">
        <f t="shared" si="6"/>
        <v>0.74</v>
      </c>
      <c r="AD141" s="41">
        <f t="shared" si="7"/>
        <v>0</v>
      </c>
      <c r="AE141" s="41">
        <f t="shared" si="8"/>
        <v>0</v>
      </c>
      <c r="AF141" s="41">
        <f t="shared" si="9"/>
        <v>0</v>
      </c>
      <c r="AG141" s="41">
        <f t="shared" si="10"/>
        <v>0</v>
      </c>
      <c r="AH141" s="41">
        <f t="shared" si="11"/>
        <v>0</v>
      </c>
      <c r="AI141" s="41">
        <f t="shared" si="12"/>
        <v>0</v>
      </c>
      <c r="AJ141" s="99">
        <f t="shared" si="19"/>
        <v>0.74</v>
      </c>
      <c r="AK141" s="48">
        <f t="shared" si="17"/>
        <v>0.74</v>
      </c>
      <c r="AL141" s="20"/>
      <c r="AM141" s="21"/>
      <c r="AN141" s="49"/>
      <c r="AO141" s="23"/>
      <c r="AP141" s="42"/>
      <c r="AQ141" s="42"/>
      <c r="AR141" s="54"/>
      <c r="AS141" s="54"/>
      <c r="AT141" s="60"/>
      <c r="AU141" s="54"/>
      <c r="AV141" s="463">
        <v>0.74</v>
      </c>
      <c r="AW141" s="145" t="s">
        <v>753</v>
      </c>
      <c r="AX141" s="54"/>
      <c r="AY141" s="54"/>
      <c r="AZ141" s="54"/>
      <c r="BA141" s="54"/>
      <c r="BB141" s="52"/>
      <c r="BC141" s="35"/>
      <c r="BD141" s="53"/>
      <c r="BE141" s="54"/>
      <c r="BF141" s="54"/>
      <c r="BG141" s="54"/>
      <c r="BH141" s="52"/>
      <c r="BI141" s="58"/>
      <c r="BJ141" s="38"/>
      <c r="BK141" s="117"/>
    </row>
    <row r="142" spans="1:63" ht="25.5" customHeight="1">
      <c r="A142" s="1001"/>
      <c r="B142" s="1002"/>
      <c r="C142" s="1003"/>
      <c r="D142" s="25" t="s">
        <v>754</v>
      </c>
      <c r="E142" s="61">
        <v>138</v>
      </c>
      <c r="F142" s="42" t="s">
        <v>755</v>
      </c>
      <c r="G142" s="42" t="s">
        <v>756</v>
      </c>
      <c r="H142" s="42"/>
      <c r="I142" s="42"/>
      <c r="J142" s="42"/>
      <c r="K142" s="42"/>
      <c r="L142" s="42"/>
      <c r="M142" s="41">
        <v>1</v>
      </c>
      <c r="N142" s="42"/>
      <c r="O142" s="42"/>
      <c r="P142" s="42"/>
      <c r="Q142" s="43"/>
      <c r="R142" s="43"/>
      <c r="S142" s="44">
        <v>1</v>
      </c>
      <c r="T142" s="41">
        <f t="shared" si="18"/>
        <v>2</v>
      </c>
      <c r="U142" s="45" t="s">
        <v>687</v>
      </c>
      <c r="V142" s="46" t="s">
        <v>688</v>
      </c>
      <c r="W142" s="42" t="s">
        <v>47</v>
      </c>
      <c r="X142" s="47">
        <f t="shared" si="1"/>
        <v>0</v>
      </c>
      <c r="Y142" s="41">
        <f t="shared" si="2"/>
        <v>0</v>
      </c>
      <c r="Z142" s="41">
        <f t="shared" si="3"/>
        <v>0</v>
      </c>
      <c r="AA142" s="41">
        <f t="shared" si="4"/>
        <v>0</v>
      </c>
      <c r="AB142" s="41">
        <f t="shared" si="5"/>
        <v>0</v>
      </c>
      <c r="AC142" s="41">
        <f t="shared" si="6"/>
        <v>1</v>
      </c>
      <c r="AD142" s="41">
        <f t="shared" si="7"/>
        <v>0</v>
      </c>
      <c r="AE142" s="41">
        <f t="shared" si="8"/>
        <v>0</v>
      </c>
      <c r="AF142" s="41">
        <f t="shared" si="9"/>
        <v>0</v>
      </c>
      <c r="AG142" s="41">
        <f t="shared" si="10"/>
        <v>0</v>
      </c>
      <c r="AH142" s="41">
        <f t="shared" si="11"/>
        <v>0</v>
      </c>
      <c r="AI142" s="99">
        <f t="shared" si="12"/>
        <v>1</v>
      </c>
      <c r="AJ142" s="41">
        <f t="shared" si="19"/>
        <v>2</v>
      </c>
      <c r="AK142" s="48">
        <f t="shared" si="17"/>
        <v>1</v>
      </c>
      <c r="AL142" s="20"/>
      <c r="AM142" s="21"/>
      <c r="AN142" s="49"/>
      <c r="AO142" s="23"/>
      <c r="AP142" s="42"/>
      <c r="AQ142" s="42"/>
      <c r="AR142" s="54"/>
      <c r="AS142" s="54"/>
      <c r="AT142" s="60"/>
      <c r="AU142" s="54"/>
      <c r="AV142" s="52">
        <v>1</v>
      </c>
      <c r="AW142" s="145" t="s">
        <v>757</v>
      </c>
      <c r="AX142" s="54"/>
      <c r="AY142" s="54"/>
      <c r="AZ142" s="54"/>
      <c r="BA142" s="54"/>
      <c r="BB142" s="52"/>
      <c r="BC142" s="35"/>
      <c r="BD142" s="53"/>
      <c r="BE142" s="54"/>
      <c r="BF142" s="54"/>
      <c r="BG142" s="54"/>
      <c r="BH142" s="143">
        <v>1</v>
      </c>
      <c r="BI142" s="58" t="s">
        <v>758</v>
      </c>
      <c r="BJ142" s="38"/>
      <c r="BK142" s="117"/>
    </row>
    <row r="143" spans="1:63" ht="25.5" customHeight="1">
      <c r="A143" s="1001"/>
      <c r="B143" s="1002"/>
      <c r="C143" s="28" t="s">
        <v>759</v>
      </c>
      <c r="D143" s="25" t="s">
        <v>760</v>
      </c>
      <c r="E143" s="146">
        <v>139</v>
      </c>
      <c r="F143" s="18" t="s">
        <v>761</v>
      </c>
      <c r="G143" s="42" t="s">
        <v>762</v>
      </c>
      <c r="H143" s="42"/>
      <c r="I143" s="86"/>
      <c r="J143" s="42"/>
      <c r="K143" s="42"/>
      <c r="L143" s="42">
        <v>1</v>
      </c>
      <c r="M143" s="42"/>
      <c r="N143" s="42">
        <v>2</v>
      </c>
      <c r="O143" s="42"/>
      <c r="P143" s="42"/>
      <c r="Q143" s="43">
        <v>3</v>
      </c>
      <c r="R143" s="43"/>
      <c r="S143" s="44">
        <v>4</v>
      </c>
      <c r="T143" s="41">
        <f t="shared" si="18"/>
        <v>10</v>
      </c>
      <c r="U143" s="147" t="s">
        <v>763</v>
      </c>
      <c r="V143" s="148" t="s">
        <v>764</v>
      </c>
      <c r="W143" s="475" t="s">
        <v>47</v>
      </c>
      <c r="X143" s="47">
        <f t="shared" si="1"/>
        <v>0</v>
      </c>
      <c r="Y143" s="41">
        <f t="shared" si="2"/>
        <v>0</v>
      </c>
      <c r="Z143" s="41">
        <f t="shared" si="3"/>
        <v>0</v>
      </c>
      <c r="AA143" s="41">
        <f t="shared" si="4"/>
        <v>0</v>
      </c>
      <c r="AB143" s="41">
        <f t="shared" si="5"/>
        <v>1</v>
      </c>
      <c r="AC143" s="41">
        <f t="shared" si="6"/>
        <v>0</v>
      </c>
      <c r="AD143" s="41">
        <f t="shared" si="7"/>
        <v>2</v>
      </c>
      <c r="AE143" s="41">
        <f t="shared" si="8"/>
        <v>0</v>
      </c>
      <c r="AF143" s="41">
        <f t="shared" si="9"/>
        <v>0</v>
      </c>
      <c r="AG143" s="41">
        <f t="shared" si="10"/>
        <v>3</v>
      </c>
      <c r="AH143" s="41">
        <f t="shared" si="11"/>
        <v>0</v>
      </c>
      <c r="AI143" s="41">
        <f t="shared" si="12"/>
        <v>4</v>
      </c>
      <c r="AJ143" s="41">
        <f t="shared" si="19"/>
        <v>10</v>
      </c>
      <c r="AK143" s="48">
        <f t="shared" si="17"/>
        <v>1</v>
      </c>
      <c r="AL143" s="20"/>
      <c r="AM143" s="21"/>
      <c r="AN143" s="49"/>
      <c r="AO143" s="23"/>
      <c r="AP143" s="42"/>
      <c r="AQ143" s="42"/>
      <c r="AR143" s="54"/>
      <c r="AS143" s="54"/>
      <c r="AT143" s="52">
        <v>1</v>
      </c>
      <c r="AU143" s="52" t="s">
        <v>765</v>
      </c>
      <c r="AV143" s="52"/>
      <c r="AW143" s="52"/>
      <c r="AX143" s="52">
        <v>2</v>
      </c>
      <c r="AY143" s="52" t="s">
        <v>766</v>
      </c>
      <c r="AZ143" s="54"/>
      <c r="BA143" s="54"/>
      <c r="BB143" s="52"/>
      <c r="BC143" s="35"/>
      <c r="BD143" s="52">
        <v>3</v>
      </c>
      <c r="BE143" s="35" t="s">
        <v>767</v>
      </c>
      <c r="BF143" s="54"/>
      <c r="BG143" s="54"/>
      <c r="BH143" s="52">
        <v>4</v>
      </c>
      <c r="BI143" s="35" t="s">
        <v>768</v>
      </c>
      <c r="BJ143" s="38"/>
      <c r="BK143" s="117"/>
    </row>
    <row r="144" spans="1:63" ht="25.5" customHeight="1">
      <c r="A144" s="1001"/>
      <c r="B144" s="1002"/>
      <c r="C144" s="940" t="s">
        <v>769</v>
      </c>
      <c r="D144" s="937" t="s">
        <v>770</v>
      </c>
      <c r="E144" s="61">
        <v>140</v>
      </c>
      <c r="F144" s="42" t="s">
        <v>771</v>
      </c>
      <c r="G144" s="42" t="s">
        <v>696</v>
      </c>
      <c r="H144" s="42"/>
      <c r="I144" s="42"/>
      <c r="J144" s="138">
        <v>0.25</v>
      </c>
      <c r="K144" s="42"/>
      <c r="L144" s="42"/>
      <c r="M144" s="138">
        <v>0.25</v>
      </c>
      <c r="N144" s="42"/>
      <c r="O144" s="42"/>
      <c r="P144" s="138">
        <v>0.25</v>
      </c>
      <c r="Q144" s="43"/>
      <c r="R144" s="43"/>
      <c r="S144" s="139">
        <v>0.25</v>
      </c>
      <c r="T144" s="99">
        <f t="shared" si="18"/>
        <v>1</v>
      </c>
      <c r="U144" s="45" t="s">
        <v>772</v>
      </c>
      <c r="V144" s="46" t="s">
        <v>688</v>
      </c>
      <c r="W144" s="42" t="s">
        <v>47</v>
      </c>
      <c r="X144" s="47">
        <f t="shared" si="1"/>
        <v>0</v>
      </c>
      <c r="Y144" s="41">
        <f t="shared" si="2"/>
        <v>0</v>
      </c>
      <c r="Z144" s="99">
        <f t="shared" si="3"/>
        <v>0.26619999999999999</v>
      </c>
      <c r="AA144" s="41">
        <f t="shared" si="4"/>
        <v>0</v>
      </c>
      <c r="AB144" s="41">
        <f t="shared" si="5"/>
        <v>0</v>
      </c>
      <c r="AC144" s="140">
        <f t="shared" si="6"/>
        <v>0.50449999999999995</v>
      </c>
      <c r="AD144" s="41">
        <f t="shared" si="7"/>
        <v>0</v>
      </c>
      <c r="AE144" s="41">
        <f t="shared" si="8"/>
        <v>0</v>
      </c>
      <c r="AF144" s="140">
        <f t="shared" si="9"/>
        <v>0.83399999999999996</v>
      </c>
      <c r="AG144" s="41">
        <f t="shared" si="10"/>
        <v>0</v>
      </c>
      <c r="AH144" s="41">
        <f t="shared" si="11"/>
        <v>0</v>
      </c>
      <c r="AI144" s="99">
        <f t="shared" si="12"/>
        <v>1</v>
      </c>
      <c r="AJ144" s="99">
        <f>MAX(X144:AI144)</f>
        <v>1</v>
      </c>
      <c r="AK144" s="48">
        <f t="shared" si="17"/>
        <v>1</v>
      </c>
      <c r="AL144" s="20"/>
      <c r="AM144" s="21"/>
      <c r="AN144" s="49"/>
      <c r="AO144" s="23"/>
      <c r="AP144" s="99">
        <v>0.26619999999999999</v>
      </c>
      <c r="AQ144" s="45" t="s">
        <v>773</v>
      </c>
      <c r="AR144" s="54"/>
      <c r="AS144" s="54"/>
      <c r="AT144" s="60"/>
      <c r="AU144" s="54"/>
      <c r="AV144" s="149">
        <v>0.50449999999999995</v>
      </c>
      <c r="AW144" s="145" t="s">
        <v>774</v>
      </c>
      <c r="AX144" s="54"/>
      <c r="AY144" s="54"/>
      <c r="AZ144" s="54"/>
      <c r="BA144" s="54"/>
      <c r="BB144" s="150">
        <v>0.83399999999999996</v>
      </c>
      <c r="BC144" s="35" t="s">
        <v>775</v>
      </c>
      <c r="BD144" s="53"/>
      <c r="BE144" s="54"/>
      <c r="BF144" s="54"/>
      <c r="BG144" s="54"/>
      <c r="BH144" s="143">
        <v>1</v>
      </c>
      <c r="BI144" s="58" t="s">
        <v>776</v>
      </c>
      <c r="BJ144" s="38"/>
      <c r="BK144" s="117"/>
    </row>
    <row r="145" spans="1:63" ht="25.5" customHeight="1">
      <c r="A145" s="1001"/>
      <c r="B145" s="1002"/>
      <c r="C145" s="1002"/>
      <c r="D145" s="1002"/>
      <c r="E145" s="41">
        <v>141</v>
      </c>
      <c r="F145" s="42" t="s">
        <v>777</v>
      </c>
      <c r="G145" s="42" t="s">
        <v>778</v>
      </c>
      <c r="H145" s="42"/>
      <c r="I145" s="41">
        <v>1</v>
      </c>
      <c r="J145" s="42"/>
      <c r="K145" s="42"/>
      <c r="L145" s="42"/>
      <c r="M145" s="42"/>
      <c r="N145" s="42"/>
      <c r="O145" s="42"/>
      <c r="P145" s="42"/>
      <c r="Q145" s="43"/>
      <c r="R145" s="43"/>
      <c r="S145" s="44"/>
      <c r="T145" s="41">
        <f t="shared" si="18"/>
        <v>1</v>
      </c>
      <c r="U145" s="45" t="s">
        <v>779</v>
      </c>
      <c r="V145" s="46" t="s">
        <v>688</v>
      </c>
      <c r="W145" s="42" t="s">
        <v>47</v>
      </c>
      <c r="X145" s="47">
        <f t="shared" si="1"/>
        <v>0</v>
      </c>
      <c r="Y145" s="41">
        <f t="shared" si="2"/>
        <v>1</v>
      </c>
      <c r="Z145" s="41">
        <f t="shared" si="3"/>
        <v>0</v>
      </c>
      <c r="AA145" s="41">
        <f t="shared" si="4"/>
        <v>0</v>
      </c>
      <c r="AB145" s="41">
        <f t="shared" si="5"/>
        <v>0</v>
      </c>
      <c r="AC145" s="41">
        <f t="shared" si="6"/>
        <v>0</v>
      </c>
      <c r="AD145" s="41">
        <f t="shared" si="7"/>
        <v>0</v>
      </c>
      <c r="AE145" s="41">
        <f t="shared" si="8"/>
        <v>0</v>
      </c>
      <c r="AF145" s="41">
        <f t="shared" si="9"/>
        <v>0</v>
      </c>
      <c r="AG145" s="41">
        <f t="shared" si="10"/>
        <v>0</v>
      </c>
      <c r="AH145" s="41">
        <f t="shared" si="11"/>
        <v>0</v>
      </c>
      <c r="AI145" s="41">
        <f t="shared" si="12"/>
        <v>0</v>
      </c>
      <c r="AJ145" s="41">
        <f t="shared" ref="AJ145:AJ226" si="20">SUM(X145:AI145)</f>
        <v>1</v>
      </c>
      <c r="AK145" s="48">
        <f t="shared" si="17"/>
        <v>1</v>
      </c>
      <c r="AL145" s="20"/>
      <c r="AM145" s="21"/>
      <c r="AN145" s="49">
        <v>1</v>
      </c>
      <c r="AO145" s="23" t="s">
        <v>780</v>
      </c>
      <c r="AP145" s="42"/>
      <c r="AQ145" s="42"/>
      <c r="AR145" s="54"/>
      <c r="AS145" s="54"/>
      <c r="AT145" s="60"/>
      <c r="AU145" s="54"/>
      <c r="AV145" s="52"/>
      <c r="AW145" s="52"/>
      <c r="AX145" s="54"/>
      <c r="AY145" s="54"/>
      <c r="AZ145" s="54"/>
      <c r="BA145" s="54"/>
      <c r="BB145" s="52"/>
      <c r="BC145" s="35"/>
      <c r="BD145" s="53"/>
      <c r="BE145" s="54"/>
      <c r="BF145" s="54"/>
      <c r="BG145" s="54"/>
      <c r="BH145" s="52"/>
      <c r="BI145" s="58"/>
      <c r="BJ145" s="38"/>
      <c r="BK145" s="117"/>
    </row>
    <row r="146" spans="1:63" ht="25.5" customHeight="1">
      <c r="A146" s="1001"/>
      <c r="B146" s="1002"/>
      <c r="C146" s="1003"/>
      <c r="D146" s="1003"/>
      <c r="E146" s="41">
        <v>142</v>
      </c>
      <c r="F146" s="42" t="s">
        <v>781</v>
      </c>
      <c r="G146" s="42" t="s">
        <v>720</v>
      </c>
      <c r="H146" s="42"/>
      <c r="I146" s="41">
        <v>1</v>
      </c>
      <c r="J146" s="42"/>
      <c r="K146" s="42"/>
      <c r="L146" s="42"/>
      <c r="M146" s="42"/>
      <c r="N146" s="42"/>
      <c r="O146" s="42"/>
      <c r="P146" s="42"/>
      <c r="Q146" s="43"/>
      <c r="R146" s="43"/>
      <c r="S146" s="44"/>
      <c r="T146" s="41">
        <f t="shared" si="18"/>
        <v>1</v>
      </c>
      <c r="U146" s="45" t="s">
        <v>779</v>
      </c>
      <c r="V146" s="46" t="s">
        <v>688</v>
      </c>
      <c r="W146" s="42" t="s">
        <v>47</v>
      </c>
      <c r="X146" s="47">
        <f t="shared" si="1"/>
        <v>0</v>
      </c>
      <c r="Y146" s="41">
        <f t="shared" si="2"/>
        <v>1</v>
      </c>
      <c r="Z146" s="41">
        <f t="shared" si="3"/>
        <v>0</v>
      </c>
      <c r="AA146" s="41">
        <f t="shared" si="4"/>
        <v>0</v>
      </c>
      <c r="AB146" s="41">
        <f t="shared" si="5"/>
        <v>0</v>
      </c>
      <c r="AC146" s="41">
        <f t="shared" si="6"/>
        <v>0</v>
      </c>
      <c r="AD146" s="41">
        <f t="shared" si="7"/>
        <v>0</v>
      </c>
      <c r="AE146" s="41">
        <f t="shared" si="8"/>
        <v>0</v>
      </c>
      <c r="AF146" s="41">
        <f t="shared" si="9"/>
        <v>0</v>
      </c>
      <c r="AG146" s="41">
        <f t="shared" si="10"/>
        <v>0</v>
      </c>
      <c r="AH146" s="41">
        <f t="shared" si="11"/>
        <v>0</v>
      </c>
      <c r="AI146" s="41">
        <f t="shared" si="12"/>
        <v>0</v>
      </c>
      <c r="AJ146" s="41">
        <f t="shared" si="20"/>
        <v>1</v>
      </c>
      <c r="AK146" s="48">
        <f t="shared" si="17"/>
        <v>1</v>
      </c>
      <c r="AL146" s="20"/>
      <c r="AM146" s="21"/>
      <c r="AN146" s="49">
        <v>1</v>
      </c>
      <c r="AO146" s="23" t="s">
        <v>782</v>
      </c>
      <c r="AP146" s="42"/>
      <c r="AQ146" s="42"/>
      <c r="AR146" s="54"/>
      <c r="AS146" s="54"/>
      <c r="AT146" s="60"/>
      <c r="AU146" s="54"/>
      <c r="AV146" s="52"/>
      <c r="AW146" s="52"/>
      <c r="AX146" s="54"/>
      <c r="AY146" s="54"/>
      <c r="AZ146" s="54"/>
      <c r="BA146" s="54"/>
      <c r="BB146" s="52"/>
      <c r="BC146" s="35"/>
      <c r="BD146" s="53"/>
      <c r="BE146" s="54"/>
      <c r="BF146" s="54"/>
      <c r="BG146" s="54"/>
      <c r="BH146" s="52"/>
      <c r="BI146" s="58"/>
      <c r="BJ146" s="38"/>
      <c r="BK146" s="117"/>
    </row>
    <row r="147" spans="1:63" ht="57" customHeight="1">
      <c r="A147" s="1001"/>
      <c r="B147" s="1002"/>
      <c r="C147" s="940" t="s">
        <v>783</v>
      </c>
      <c r="D147" s="937" t="s">
        <v>784</v>
      </c>
      <c r="E147" s="108">
        <v>143</v>
      </c>
      <c r="F147" s="18" t="s">
        <v>785</v>
      </c>
      <c r="G147" s="42" t="s">
        <v>786</v>
      </c>
      <c r="H147" s="42"/>
      <c r="I147" s="42"/>
      <c r="J147" s="42"/>
      <c r="K147" s="41">
        <v>1</v>
      </c>
      <c r="L147" s="42"/>
      <c r="M147" s="42"/>
      <c r="N147" s="42"/>
      <c r="O147" s="42"/>
      <c r="P147" s="42"/>
      <c r="Q147" s="43"/>
      <c r="R147" s="43"/>
      <c r="S147" s="44"/>
      <c r="T147" s="41">
        <f t="shared" si="18"/>
        <v>1</v>
      </c>
      <c r="U147" s="45" t="s">
        <v>562</v>
      </c>
      <c r="V147" s="46" t="s">
        <v>76</v>
      </c>
      <c r="W147" s="42" t="s">
        <v>47</v>
      </c>
      <c r="X147" s="47">
        <f t="shared" si="1"/>
        <v>0</v>
      </c>
      <c r="Y147" s="41">
        <f t="shared" si="2"/>
        <v>0</v>
      </c>
      <c r="Z147" s="41">
        <f t="shared" si="3"/>
        <v>0</v>
      </c>
      <c r="AA147" s="41">
        <f t="shared" si="4"/>
        <v>0</v>
      </c>
      <c r="AB147" s="41">
        <f t="shared" si="5"/>
        <v>1</v>
      </c>
      <c r="AC147" s="41">
        <f t="shared" si="6"/>
        <v>0</v>
      </c>
      <c r="AD147" s="41">
        <f t="shared" si="7"/>
        <v>0</v>
      </c>
      <c r="AE147" s="41">
        <f t="shared" si="8"/>
        <v>0</v>
      </c>
      <c r="AF147" s="41">
        <f t="shared" si="9"/>
        <v>0</v>
      </c>
      <c r="AG147" s="41">
        <f t="shared" si="10"/>
        <v>0</v>
      </c>
      <c r="AH147" s="41">
        <f t="shared" si="11"/>
        <v>0</v>
      </c>
      <c r="AI147" s="41">
        <f t="shared" si="12"/>
        <v>0</v>
      </c>
      <c r="AJ147" s="41">
        <f t="shared" si="20"/>
        <v>1</v>
      </c>
      <c r="AK147" s="48">
        <f t="shared" si="17"/>
        <v>1</v>
      </c>
      <c r="AL147" s="20"/>
      <c r="AM147" s="21"/>
      <c r="AN147" s="49"/>
      <c r="AO147" s="23" t="s">
        <v>0</v>
      </c>
      <c r="AP147" s="42"/>
      <c r="AQ147" s="42"/>
      <c r="AR147" s="54"/>
      <c r="AS147" s="151" t="s">
        <v>787</v>
      </c>
      <c r="AT147" s="60">
        <v>1</v>
      </c>
      <c r="AU147" s="54" t="s">
        <v>788</v>
      </c>
      <c r="AV147" s="52"/>
      <c r="AW147" s="52"/>
      <c r="AX147" s="54"/>
      <c r="AY147" s="54"/>
      <c r="AZ147" s="54"/>
      <c r="BA147" s="54"/>
      <c r="BB147" s="52"/>
      <c r="BC147" s="35"/>
      <c r="BD147" s="53"/>
      <c r="BE147" s="54"/>
      <c r="BF147" s="53"/>
      <c r="BG147" s="54"/>
      <c r="BH147" s="52"/>
      <c r="BI147" s="58"/>
      <c r="BJ147" s="38"/>
      <c r="BK147" s="117"/>
    </row>
    <row r="148" spans="1:63" ht="49.5" customHeight="1">
      <c r="A148" s="1001"/>
      <c r="B148" s="1002"/>
      <c r="C148" s="1002"/>
      <c r="D148" s="1002"/>
      <c r="E148" s="41">
        <v>144</v>
      </c>
      <c r="F148" s="18" t="s">
        <v>789</v>
      </c>
      <c r="G148" s="42" t="s">
        <v>790</v>
      </c>
      <c r="H148" s="42"/>
      <c r="I148" s="42"/>
      <c r="J148" s="42"/>
      <c r="K148" s="42"/>
      <c r="L148" s="42"/>
      <c r="M148" s="41">
        <v>1</v>
      </c>
      <c r="N148" s="42"/>
      <c r="O148" s="42"/>
      <c r="P148" s="42"/>
      <c r="Q148" s="43"/>
      <c r="R148" s="43"/>
      <c r="S148" s="44"/>
      <c r="T148" s="41">
        <f t="shared" si="18"/>
        <v>1</v>
      </c>
      <c r="U148" s="45" t="s">
        <v>562</v>
      </c>
      <c r="V148" s="46" t="s">
        <v>76</v>
      </c>
      <c r="W148" s="42" t="s">
        <v>47</v>
      </c>
      <c r="X148" s="47">
        <f t="shared" si="1"/>
        <v>0</v>
      </c>
      <c r="Y148" s="41">
        <f t="shared" si="2"/>
        <v>0</v>
      </c>
      <c r="Z148" s="41">
        <f t="shared" si="3"/>
        <v>0</v>
      </c>
      <c r="AA148" s="41">
        <f t="shared" si="4"/>
        <v>0</v>
      </c>
      <c r="AB148" s="41">
        <f t="shared" si="5"/>
        <v>0</v>
      </c>
      <c r="AC148" s="41">
        <f t="shared" si="6"/>
        <v>1</v>
      </c>
      <c r="AD148" s="41">
        <f t="shared" si="7"/>
        <v>0</v>
      </c>
      <c r="AE148" s="41">
        <f t="shared" si="8"/>
        <v>0</v>
      </c>
      <c r="AF148" s="41">
        <f t="shared" si="9"/>
        <v>0</v>
      </c>
      <c r="AG148" s="41">
        <f t="shared" si="10"/>
        <v>0</v>
      </c>
      <c r="AH148" s="41">
        <f t="shared" si="11"/>
        <v>0</v>
      </c>
      <c r="AI148" s="41">
        <f t="shared" si="12"/>
        <v>0</v>
      </c>
      <c r="AJ148" s="41">
        <f t="shared" si="20"/>
        <v>1</v>
      </c>
      <c r="AK148" s="48">
        <f t="shared" si="17"/>
        <v>1</v>
      </c>
      <c r="AL148" s="20"/>
      <c r="AM148" s="21"/>
      <c r="AN148" s="49"/>
      <c r="AO148" s="23"/>
      <c r="AP148" s="42"/>
      <c r="AQ148" s="42"/>
      <c r="AR148" s="54"/>
      <c r="AS148" s="54"/>
      <c r="AT148" s="60"/>
      <c r="AU148" s="54"/>
      <c r="AV148" s="43">
        <v>1</v>
      </c>
      <c r="AW148" s="79" t="s">
        <v>791</v>
      </c>
      <c r="AX148" s="54"/>
      <c r="AY148" s="54"/>
      <c r="AZ148" s="54"/>
      <c r="BA148" s="54"/>
      <c r="BB148" s="52"/>
      <c r="BC148" s="35"/>
      <c r="BD148" s="53"/>
      <c r="BE148" s="54"/>
      <c r="BF148" s="53"/>
      <c r="BG148" s="54"/>
      <c r="BH148" s="52"/>
      <c r="BI148" s="58"/>
      <c r="BJ148" s="38"/>
      <c r="BK148" s="117"/>
    </row>
    <row r="149" spans="1:63" ht="25.5" customHeight="1">
      <c r="A149" s="1001"/>
      <c r="B149" s="1002"/>
      <c r="C149" s="1002"/>
      <c r="D149" s="1002"/>
      <c r="E149" s="41">
        <v>145</v>
      </c>
      <c r="F149" s="59" t="s">
        <v>792</v>
      </c>
      <c r="G149" s="132" t="s">
        <v>793</v>
      </c>
      <c r="H149" s="42"/>
      <c r="I149" s="42"/>
      <c r="J149" s="120"/>
      <c r="K149" s="41">
        <v>1</v>
      </c>
      <c r="L149" s="42"/>
      <c r="M149" s="41">
        <v>1</v>
      </c>
      <c r="N149" s="42"/>
      <c r="O149" s="42"/>
      <c r="P149" s="41">
        <v>1</v>
      </c>
      <c r="Q149" s="43"/>
      <c r="R149" s="43"/>
      <c r="S149" s="44">
        <v>1</v>
      </c>
      <c r="T149" s="41">
        <f t="shared" si="18"/>
        <v>4</v>
      </c>
      <c r="U149" s="45" t="s">
        <v>794</v>
      </c>
      <c r="V149" s="46" t="s">
        <v>76</v>
      </c>
      <c r="W149" s="42"/>
      <c r="X149" s="47">
        <f t="shared" si="1"/>
        <v>0</v>
      </c>
      <c r="Y149" s="41">
        <f t="shared" si="2"/>
        <v>0</v>
      </c>
      <c r="Z149" s="99">
        <f t="shared" si="3"/>
        <v>0</v>
      </c>
      <c r="AA149" s="41">
        <f t="shared" si="4"/>
        <v>0</v>
      </c>
      <c r="AB149" s="41">
        <f t="shared" si="5"/>
        <v>0</v>
      </c>
      <c r="AC149" s="41">
        <f t="shared" si="6"/>
        <v>1</v>
      </c>
      <c r="AD149" s="41">
        <f t="shared" si="7"/>
        <v>0</v>
      </c>
      <c r="AE149" s="41">
        <f t="shared" si="8"/>
        <v>0</v>
      </c>
      <c r="AF149" s="41">
        <f t="shared" si="9"/>
        <v>1</v>
      </c>
      <c r="AG149" s="41">
        <f t="shared" si="10"/>
        <v>0</v>
      </c>
      <c r="AH149" s="41">
        <f t="shared" si="11"/>
        <v>0</v>
      </c>
      <c r="AI149" s="41">
        <f t="shared" si="12"/>
        <v>1</v>
      </c>
      <c r="AJ149" s="41">
        <f t="shared" si="20"/>
        <v>3</v>
      </c>
      <c r="AK149" s="48">
        <f t="shared" si="17"/>
        <v>0.75</v>
      </c>
      <c r="AL149" s="20"/>
      <c r="AM149" s="21"/>
      <c r="AN149" s="49"/>
      <c r="AO149" s="23"/>
      <c r="AP149" s="99"/>
      <c r="AQ149" s="41"/>
      <c r="AR149" s="54">
        <v>0</v>
      </c>
      <c r="AS149" s="54"/>
      <c r="AT149" s="60"/>
      <c r="AU149" s="54"/>
      <c r="AV149" s="463">
        <v>1</v>
      </c>
      <c r="AW149" s="95" t="s">
        <v>795</v>
      </c>
      <c r="AX149" s="54"/>
      <c r="AY149" s="54"/>
      <c r="AZ149" s="54"/>
      <c r="BA149" s="54"/>
      <c r="BB149" s="67">
        <v>1</v>
      </c>
      <c r="BC149" s="35" t="s">
        <v>796</v>
      </c>
      <c r="BD149" s="53"/>
      <c r="BE149" s="54"/>
      <c r="BF149" s="53"/>
      <c r="BG149" s="54"/>
      <c r="BH149" s="57">
        <v>1</v>
      </c>
      <c r="BI149" s="58" t="s">
        <v>797</v>
      </c>
      <c r="BJ149" s="38"/>
      <c r="BK149" s="117"/>
    </row>
    <row r="150" spans="1:63" ht="25.5" customHeight="1">
      <c r="A150" s="1001"/>
      <c r="B150" s="1002"/>
      <c r="C150" s="1002"/>
      <c r="D150" s="1002"/>
      <c r="E150" s="41">
        <v>146</v>
      </c>
      <c r="F150" s="59" t="s">
        <v>798</v>
      </c>
      <c r="G150" s="42" t="s">
        <v>799</v>
      </c>
      <c r="H150" s="42"/>
      <c r="I150" s="42"/>
      <c r="J150" s="120"/>
      <c r="K150" s="41">
        <v>1</v>
      </c>
      <c r="L150" s="42"/>
      <c r="M150" s="41">
        <v>1</v>
      </c>
      <c r="N150" s="42"/>
      <c r="O150" s="42"/>
      <c r="P150" s="41">
        <v>1</v>
      </c>
      <c r="Q150" s="43"/>
      <c r="R150" s="43"/>
      <c r="S150" s="44">
        <v>1</v>
      </c>
      <c r="T150" s="41">
        <f t="shared" si="18"/>
        <v>4</v>
      </c>
      <c r="U150" s="45" t="s">
        <v>794</v>
      </c>
      <c r="V150" s="46" t="s">
        <v>76</v>
      </c>
      <c r="W150" s="42"/>
      <c r="X150" s="47">
        <f t="shared" si="1"/>
        <v>0</v>
      </c>
      <c r="Y150" s="41">
        <f t="shared" si="2"/>
        <v>0</v>
      </c>
      <c r="Z150" s="99">
        <f t="shared" si="3"/>
        <v>0</v>
      </c>
      <c r="AA150" s="41">
        <f t="shared" si="4"/>
        <v>0</v>
      </c>
      <c r="AB150" s="41">
        <f t="shared" si="5"/>
        <v>1</v>
      </c>
      <c r="AC150" s="41">
        <f t="shared" si="6"/>
        <v>1</v>
      </c>
      <c r="AD150" s="41">
        <f t="shared" si="7"/>
        <v>0</v>
      </c>
      <c r="AE150" s="41">
        <f t="shared" si="8"/>
        <v>0</v>
      </c>
      <c r="AF150" s="41">
        <f t="shared" si="9"/>
        <v>1</v>
      </c>
      <c r="AG150" s="41">
        <f t="shared" si="10"/>
        <v>0</v>
      </c>
      <c r="AH150" s="41">
        <f t="shared" si="11"/>
        <v>0</v>
      </c>
      <c r="AI150" s="41">
        <f t="shared" si="12"/>
        <v>1</v>
      </c>
      <c r="AJ150" s="41">
        <f t="shared" si="20"/>
        <v>4</v>
      </c>
      <c r="AK150" s="48">
        <f t="shared" si="17"/>
        <v>1</v>
      </c>
      <c r="AL150" s="20"/>
      <c r="AM150" s="21"/>
      <c r="AN150" s="49"/>
      <c r="AO150" s="23"/>
      <c r="AP150" s="99"/>
      <c r="AQ150" s="41"/>
      <c r="AR150" s="54">
        <v>0</v>
      </c>
      <c r="AS150" s="54"/>
      <c r="AT150" s="60">
        <v>1</v>
      </c>
      <c r="AU150" s="54" t="s">
        <v>800</v>
      </c>
      <c r="AV150" s="463">
        <v>1</v>
      </c>
      <c r="AW150" s="95" t="s">
        <v>801</v>
      </c>
      <c r="AX150" s="54"/>
      <c r="AY150" s="54"/>
      <c r="AZ150" s="54"/>
      <c r="BA150" s="54"/>
      <c r="BB150" s="474">
        <v>1</v>
      </c>
      <c r="BC150" s="35" t="s">
        <v>802</v>
      </c>
      <c r="BD150" s="53"/>
      <c r="BE150" s="54"/>
      <c r="BF150" s="53"/>
      <c r="BG150" s="54"/>
      <c r="BH150" s="469">
        <v>1</v>
      </c>
      <c r="BI150" s="152" t="s">
        <v>803</v>
      </c>
      <c r="BJ150" s="38"/>
      <c r="BK150" s="117"/>
    </row>
    <row r="151" spans="1:63" ht="25.5" customHeight="1">
      <c r="A151" s="1001"/>
      <c r="B151" s="1002"/>
      <c r="C151" s="1002"/>
      <c r="D151" s="1002"/>
      <c r="E151" s="41">
        <v>147</v>
      </c>
      <c r="F151" s="18" t="s">
        <v>804</v>
      </c>
      <c r="G151" s="42" t="s">
        <v>805</v>
      </c>
      <c r="H151" s="42"/>
      <c r="I151" s="42"/>
      <c r="J151" s="120"/>
      <c r="K151" s="41">
        <v>1</v>
      </c>
      <c r="L151" s="42"/>
      <c r="M151" s="96">
        <v>1</v>
      </c>
      <c r="N151" s="42"/>
      <c r="O151" s="42"/>
      <c r="P151" s="96">
        <v>1</v>
      </c>
      <c r="Q151" s="43"/>
      <c r="R151" s="43"/>
      <c r="S151" s="98">
        <v>1</v>
      </c>
      <c r="T151" s="96">
        <f t="shared" si="18"/>
        <v>4</v>
      </c>
      <c r="U151" s="45" t="s">
        <v>806</v>
      </c>
      <c r="V151" s="46" t="s">
        <v>76</v>
      </c>
      <c r="W151" s="42" t="s">
        <v>47</v>
      </c>
      <c r="X151" s="47">
        <f t="shared" si="1"/>
        <v>0</v>
      </c>
      <c r="Y151" s="41">
        <f t="shared" si="2"/>
        <v>0</v>
      </c>
      <c r="Z151" s="99">
        <f t="shared" si="3"/>
        <v>0.5</v>
      </c>
      <c r="AA151" s="41">
        <f t="shared" si="4"/>
        <v>1</v>
      </c>
      <c r="AB151" s="41">
        <f t="shared" si="5"/>
        <v>0</v>
      </c>
      <c r="AC151" s="41">
        <f t="shared" si="6"/>
        <v>1</v>
      </c>
      <c r="AD151" s="41">
        <f t="shared" si="7"/>
        <v>0</v>
      </c>
      <c r="AE151" s="41">
        <f t="shared" si="8"/>
        <v>0</v>
      </c>
      <c r="AF151" s="41">
        <f t="shared" si="9"/>
        <v>1</v>
      </c>
      <c r="AG151" s="41">
        <f t="shared" si="10"/>
        <v>0</v>
      </c>
      <c r="AH151" s="41">
        <f t="shared" si="11"/>
        <v>0</v>
      </c>
      <c r="AI151" s="41">
        <f t="shared" si="12"/>
        <v>1</v>
      </c>
      <c r="AJ151" s="96">
        <f t="shared" si="20"/>
        <v>4.5</v>
      </c>
      <c r="AK151" s="48">
        <f t="shared" si="17"/>
        <v>1.125</v>
      </c>
      <c r="AL151" s="20"/>
      <c r="AM151" s="21"/>
      <c r="AN151" s="49"/>
      <c r="AO151" s="23"/>
      <c r="AP151" s="99">
        <v>0.5</v>
      </c>
      <c r="AQ151" s="41" t="s">
        <v>807</v>
      </c>
      <c r="AR151" s="55">
        <v>1</v>
      </c>
      <c r="AS151" s="56" t="s">
        <v>808</v>
      </c>
      <c r="AT151" s="60"/>
      <c r="AU151" s="54"/>
      <c r="AV151" s="463">
        <v>1</v>
      </c>
      <c r="AW151" s="95" t="s">
        <v>809</v>
      </c>
      <c r="AX151" s="54"/>
      <c r="AY151" s="54"/>
      <c r="AZ151" s="54"/>
      <c r="BA151" s="54"/>
      <c r="BB151" s="474">
        <v>1</v>
      </c>
      <c r="BC151" s="35" t="s">
        <v>809</v>
      </c>
      <c r="BD151" s="53"/>
      <c r="BE151" s="54"/>
      <c r="BF151" s="53"/>
      <c r="BG151" s="54"/>
      <c r="BH151" s="57">
        <v>1</v>
      </c>
      <c r="BI151" s="69" t="s">
        <v>810</v>
      </c>
      <c r="BJ151" s="38"/>
      <c r="BK151" s="117"/>
    </row>
    <row r="152" spans="1:63" ht="25.5" customHeight="1">
      <c r="A152" s="1001"/>
      <c r="B152" s="1002"/>
      <c r="C152" s="1002"/>
      <c r="D152" s="1002"/>
      <c r="E152" s="41">
        <v>148</v>
      </c>
      <c r="F152" s="18" t="s">
        <v>811</v>
      </c>
      <c r="G152" s="42" t="s">
        <v>812</v>
      </c>
      <c r="H152" s="42"/>
      <c r="I152" s="42"/>
      <c r="J152" s="120"/>
      <c r="K152" s="41">
        <v>1</v>
      </c>
      <c r="L152" s="42"/>
      <c r="M152" s="96">
        <v>1</v>
      </c>
      <c r="N152" s="42"/>
      <c r="O152" s="42"/>
      <c r="P152" s="96">
        <v>1</v>
      </c>
      <c r="Q152" s="43"/>
      <c r="R152" s="43"/>
      <c r="S152" s="98">
        <v>1</v>
      </c>
      <c r="T152" s="96">
        <f t="shared" si="18"/>
        <v>4</v>
      </c>
      <c r="U152" s="45" t="s">
        <v>806</v>
      </c>
      <c r="V152" s="46" t="s">
        <v>76</v>
      </c>
      <c r="W152" s="42" t="s">
        <v>47</v>
      </c>
      <c r="X152" s="47">
        <f t="shared" si="1"/>
        <v>0</v>
      </c>
      <c r="Y152" s="41">
        <f t="shared" si="2"/>
        <v>0</v>
      </c>
      <c r="Z152" s="99">
        <f t="shared" si="3"/>
        <v>0.2</v>
      </c>
      <c r="AA152" s="41">
        <f t="shared" si="4"/>
        <v>1</v>
      </c>
      <c r="AB152" s="41">
        <f t="shared" si="5"/>
        <v>0</v>
      </c>
      <c r="AC152" s="41">
        <f t="shared" si="6"/>
        <v>1</v>
      </c>
      <c r="AD152" s="41">
        <f t="shared" si="7"/>
        <v>0</v>
      </c>
      <c r="AE152" s="41">
        <f t="shared" si="8"/>
        <v>0</v>
      </c>
      <c r="AF152" s="41">
        <f t="shared" si="9"/>
        <v>1</v>
      </c>
      <c r="AG152" s="41">
        <f t="shared" si="10"/>
        <v>0</v>
      </c>
      <c r="AH152" s="41">
        <f t="shared" si="11"/>
        <v>0</v>
      </c>
      <c r="AI152" s="41">
        <f t="shared" si="12"/>
        <v>1</v>
      </c>
      <c r="AJ152" s="96">
        <f t="shared" si="20"/>
        <v>4.2</v>
      </c>
      <c r="AK152" s="48">
        <f t="shared" si="17"/>
        <v>1.05</v>
      </c>
      <c r="AL152" s="20"/>
      <c r="AM152" s="21"/>
      <c r="AN152" s="49"/>
      <c r="AO152" s="23"/>
      <c r="AP152" s="99">
        <v>0.2</v>
      </c>
      <c r="AQ152" s="41" t="s">
        <v>813</v>
      </c>
      <c r="AR152" s="55">
        <v>1</v>
      </c>
      <c r="AS152" s="56" t="s">
        <v>814</v>
      </c>
      <c r="AT152" s="60"/>
      <c r="AU152" s="54"/>
      <c r="AV152" s="463">
        <v>1</v>
      </c>
      <c r="AW152" s="95" t="s">
        <v>815</v>
      </c>
      <c r="AX152" s="54"/>
      <c r="AY152" s="54"/>
      <c r="AZ152" s="54"/>
      <c r="BA152" s="54"/>
      <c r="BB152" s="474">
        <v>1</v>
      </c>
      <c r="BC152" s="35" t="s">
        <v>815</v>
      </c>
      <c r="BD152" s="53"/>
      <c r="BE152" s="54"/>
      <c r="BF152" s="53"/>
      <c r="BG152" s="54"/>
      <c r="BH152" s="471">
        <v>1</v>
      </c>
      <c r="BI152" s="58" t="s">
        <v>816</v>
      </c>
      <c r="BJ152" s="38"/>
      <c r="BK152" s="117"/>
    </row>
    <row r="153" spans="1:63" ht="25.5" customHeight="1">
      <c r="A153" s="1001"/>
      <c r="B153" s="1002"/>
      <c r="C153" s="1002"/>
      <c r="D153" s="1002"/>
      <c r="E153" s="41">
        <v>149</v>
      </c>
      <c r="F153" s="18" t="s">
        <v>817</v>
      </c>
      <c r="G153" s="42" t="s">
        <v>818</v>
      </c>
      <c r="H153" s="42"/>
      <c r="I153" s="42"/>
      <c r="J153" s="42"/>
      <c r="K153" s="41">
        <v>1</v>
      </c>
      <c r="L153" s="96"/>
      <c r="M153" s="96">
        <v>1</v>
      </c>
      <c r="N153" s="96"/>
      <c r="O153" s="96"/>
      <c r="P153" s="96">
        <v>1</v>
      </c>
      <c r="Q153" s="97"/>
      <c r="R153" s="97"/>
      <c r="S153" s="98">
        <v>1</v>
      </c>
      <c r="T153" s="41">
        <f t="shared" si="18"/>
        <v>4</v>
      </c>
      <c r="U153" s="45" t="s">
        <v>806</v>
      </c>
      <c r="V153" s="46" t="s">
        <v>76</v>
      </c>
      <c r="W153" s="42" t="s">
        <v>47</v>
      </c>
      <c r="X153" s="47">
        <f t="shared" si="1"/>
        <v>0</v>
      </c>
      <c r="Y153" s="41">
        <f t="shared" si="2"/>
        <v>0</v>
      </c>
      <c r="Z153" s="41">
        <f t="shared" si="3"/>
        <v>1</v>
      </c>
      <c r="AA153" s="41">
        <f t="shared" si="4"/>
        <v>1</v>
      </c>
      <c r="AB153" s="41">
        <f t="shared" si="5"/>
        <v>0</v>
      </c>
      <c r="AC153" s="41">
        <f t="shared" si="6"/>
        <v>1</v>
      </c>
      <c r="AD153" s="41">
        <f t="shared" si="7"/>
        <v>0</v>
      </c>
      <c r="AE153" s="41">
        <f t="shared" si="8"/>
        <v>0</v>
      </c>
      <c r="AF153" s="41">
        <f t="shared" si="9"/>
        <v>1</v>
      </c>
      <c r="AG153" s="41">
        <f t="shared" si="10"/>
        <v>0</v>
      </c>
      <c r="AH153" s="41">
        <f t="shared" si="11"/>
        <v>0</v>
      </c>
      <c r="AI153" s="41">
        <f t="shared" si="12"/>
        <v>1</v>
      </c>
      <c r="AJ153" s="41">
        <f t="shared" si="20"/>
        <v>5</v>
      </c>
      <c r="AK153" s="48">
        <f t="shared" si="17"/>
        <v>1.25</v>
      </c>
      <c r="AL153" s="20"/>
      <c r="AM153" s="21"/>
      <c r="AN153" s="49"/>
      <c r="AO153" s="23"/>
      <c r="AP153" s="41">
        <v>1</v>
      </c>
      <c r="AQ153" s="41" t="s">
        <v>819</v>
      </c>
      <c r="AR153" s="55">
        <v>1</v>
      </c>
      <c r="AS153" s="56" t="s">
        <v>820</v>
      </c>
      <c r="AT153" s="60"/>
      <c r="AU153" s="54"/>
      <c r="AV153" s="463">
        <v>1</v>
      </c>
      <c r="AW153" s="95" t="s">
        <v>821</v>
      </c>
      <c r="AX153" s="54"/>
      <c r="AY153" s="54"/>
      <c r="AZ153" s="54"/>
      <c r="BA153" s="54"/>
      <c r="BB153" s="474">
        <v>1</v>
      </c>
      <c r="BC153" s="35" t="s">
        <v>821</v>
      </c>
      <c r="BD153" s="53"/>
      <c r="BE153" s="54"/>
      <c r="BF153" s="53"/>
      <c r="BG153" s="54"/>
      <c r="BH153" s="471">
        <v>1</v>
      </c>
      <c r="BI153" s="58" t="s">
        <v>822</v>
      </c>
      <c r="BJ153" s="38"/>
      <c r="BK153" s="40" t="s">
        <v>470</v>
      </c>
    </row>
    <row r="154" spans="1:63" ht="25.5" customHeight="1">
      <c r="A154" s="1001"/>
      <c r="B154" s="1002"/>
      <c r="C154" s="1002"/>
      <c r="D154" s="1002"/>
      <c r="E154" s="41">
        <v>150</v>
      </c>
      <c r="F154" s="18" t="s">
        <v>823</v>
      </c>
      <c r="G154" s="42" t="s">
        <v>824</v>
      </c>
      <c r="H154" s="42"/>
      <c r="I154" s="42"/>
      <c r="J154" s="120"/>
      <c r="K154" s="41">
        <v>1</v>
      </c>
      <c r="L154" s="96"/>
      <c r="M154" s="96">
        <v>1</v>
      </c>
      <c r="N154" s="96"/>
      <c r="O154" s="96"/>
      <c r="P154" s="96">
        <v>1</v>
      </c>
      <c r="Q154" s="97"/>
      <c r="R154" s="97"/>
      <c r="S154" s="98">
        <v>1</v>
      </c>
      <c r="T154" s="41">
        <f t="shared" si="18"/>
        <v>4</v>
      </c>
      <c r="U154" s="45" t="s">
        <v>825</v>
      </c>
      <c r="V154" s="46" t="s">
        <v>76</v>
      </c>
      <c r="W154" s="42"/>
      <c r="X154" s="47">
        <f t="shared" si="1"/>
        <v>0</v>
      </c>
      <c r="Y154" s="41">
        <f t="shared" si="2"/>
        <v>0</v>
      </c>
      <c r="Z154" s="99">
        <f t="shared" si="3"/>
        <v>0</v>
      </c>
      <c r="AA154" s="41">
        <f t="shared" si="4"/>
        <v>1</v>
      </c>
      <c r="AB154" s="41">
        <f t="shared" si="5"/>
        <v>0</v>
      </c>
      <c r="AC154" s="41">
        <f t="shared" si="6"/>
        <v>1</v>
      </c>
      <c r="AD154" s="41">
        <f t="shared" si="7"/>
        <v>0</v>
      </c>
      <c r="AE154" s="41">
        <f t="shared" si="8"/>
        <v>0</v>
      </c>
      <c r="AF154" s="41">
        <f t="shared" si="9"/>
        <v>1</v>
      </c>
      <c r="AG154" s="41">
        <f t="shared" si="10"/>
        <v>0</v>
      </c>
      <c r="AH154" s="41">
        <f t="shared" si="11"/>
        <v>0</v>
      </c>
      <c r="AI154" s="41">
        <f t="shared" si="12"/>
        <v>1</v>
      </c>
      <c r="AJ154" s="41">
        <f t="shared" si="20"/>
        <v>4</v>
      </c>
      <c r="AK154" s="48">
        <f t="shared" si="17"/>
        <v>1</v>
      </c>
      <c r="AL154" s="20"/>
      <c r="AM154" s="21"/>
      <c r="AN154" s="49"/>
      <c r="AO154" s="23"/>
      <c r="AP154" s="99"/>
      <c r="AQ154" s="42"/>
      <c r="AR154" s="55">
        <v>1</v>
      </c>
      <c r="AS154" s="56" t="s">
        <v>826</v>
      </c>
      <c r="AT154" s="60"/>
      <c r="AU154" s="54"/>
      <c r="AV154" s="463">
        <v>1</v>
      </c>
      <c r="AW154" s="95" t="s">
        <v>827</v>
      </c>
      <c r="AX154" s="54"/>
      <c r="AY154" s="54"/>
      <c r="AZ154" s="54"/>
      <c r="BA154" s="54"/>
      <c r="BB154" s="476">
        <v>1</v>
      </c>
      <c r="BC154" s="35" t="s">
        <v>828</v>
      </c>
      <c r="BD154" s="53"/>
      <c r="BE154" s="54"/>
      <c r="BF154" s="53"/>
      <c r="BG154" s="54"/>
      <c r="BH154" s="471">
        <v>1</v>
      </c>
      <c r="BI154" s="58" t="s">
        <v>829</v>
      </c>
      <c r="BJ154" s="38"/>
      <c r="BK154" s="40" t="s">
        <v>470</v>
      </c>
    </row>
    <row r="155" spans="1:63" ht="25.5" customHeight="1">
      <c r="A155" s="1001"/>
      <c r="B155" s="1002"/>
      <c r="C155" s="1002"/>
      <c r="D155" s="1002"/>
      <c r="E155" s="41">
        <v>151</v>
      </c>
      <c r="F155" s="18" t="s">
        <v>830</v>
      </c>
      <c r="G155" s="42" t="s">
        <v>831</v>
      </c>
      <c r="H155" s="42"/>
      <c r="I155" s="42"/>
      <c r="J155" s="120"/>
      <c r="K155" s="96">
        <v>1</v>
      </c>
      <c r="L155" s="96"/>
      <c r="M155" s="96">
        <v>1</v>
      </c>
      <c r="N155" s="96"/>
      <c r="O155" s="96"/>
      <c r="P155" s="96">
        <v>1</v>
      </c>
      <c r="Q155" s="97"/>
      <c r="R155" s="97"/>
      <c r="S155" s="98">
        <v>1</v>
      </c>
      <c r="T155" s="96">
        <f t="shared" si="18"/>
        <v>4</v>
      </c>
      <c r="U155" s="45" t="s">
        <v>806</v>
      </c>
      <c r="V155" s="46" t="s">
        <v>76</v>
      </c>
      <c r="W155" s="42"/>
      <c r="X155" s="47">
        <f t="shared" si="1"/>
        <v>0</v>
      </c>
      <c r="Y155" s="41">
        <f t="shared" si="2"/>
        <v>0</v>
      </c>
      <c r="Z155" s="99">
        <f t="shared" si="3"/>
        <v>0</v>
      </c>
      <c r="AA155" s="41">
        <f t="shared" si="4"/>
        <v>1</v>
      </c>
      <c r="AB155" s="41">
        <f t="shared" si="5"/>
        <v>0</v>
      </c>
      <c r="AC155" s="41">
        <f t="shared" si="6"/>
        <v>1</v>
      </c>
      <c r="AD155" s="41">
        <f t="shared" si="7"/>
        <v>0</v>
      </c>
      <c r="AE155" s="41">
        <f t="shared" si="8"/>
        <v>0</v>
      </c>
      <c r="AF155" s="41">
        <f t="shared" si="9"/>
        <v>1</v>
      </c>
      <c r="AG155" s="41">
        <f t="shared" si="10"/>
        <v>0</v>
      </c>
      <c r="AH155" s="41">
        <f t="shared" si="11"/>
        <v>0</v>
      </c>
      <c r="AI155" s="41">
        <f t="shared" si="12"/>
        <v>1</v>
      </c>
      <c r="AJ155" s="96">
        <f t="shared" si="20"/>
        <v>4</v>
      </c>
      <c r="AK155" s="48">
        <f t="shared" si="17"/>
        <v>1</v>
      </c>
      <c r="AL155" s="20"/>
      <c r="AM155" s="21"/>
      <c r="AN155" s="49"/>
      <c r="AO155" s="23"/>
      <c r="AP155" s="99"/>
      <c r="AQ155" s="42"/>
      <c r="AR155" s="55">
        <v>1</v>
      </c>
      <c r="AS155" s="56" t="s">
        <v>832</v>
      </c>
      <c r="AT155" s="60"/>
      <c r="AU155" s="54"/>
      <c r="AV155" s="463">
        <v>1</v>
      </c>
      <c r="AW155" s="95" t="s">
        <v>833</v>
      </c>
      <c r="AX155" s="54"/>
      <c r="AY155" s="54"/>
      <c r="AZ155" s="54"/>
      <c r="BA155" s="54"/>
      <c r="BB155" s="474">
        <v>1</v>
      </c>
      <c r="BC155" s="35" t="s">
        <v>815</v>
      </c>
      <c r="BD155" s="53"/>
      <c r="BE155" s="54"/>
      <c r="BF155" s="53"/>
      <c r="BG155" s="54"/>
      <c r="BH155" s="471">
        <v>1</v>
      </c>
      <c r="BI155" s="58" t="s">
        <v>834</v>
      </c>
      <c r="BJ155" s="38"/>
      <c r="BK155" s="40" t="s">
        <v>470</v>
      </c>
    </row>
    <row r="156" spans="1:63" ht="25.5" customHeight="1">
      <c r="A156" s="1001"/>
      <c r="B156" s="1002"/>
      <c r="C156" s="1002"/>
      <c r="D156" s="1002"/>
      <c r="E156" s="41">
        <v>152</v>
      </c>
      <c r="F156" s="18" t="s">
        <v>835</v>
      </c>
      <c r="G156" s="42" t="s">
        <v>831</v>
      </c>
      <c r="H156" s="42"/>
      <c r="I156" s="42"/>
      <c r="J156" s="120"/>
      <c r="K156" s="96">
        <v>1</v>
      </c>
      <c r="L156" s="96"/>
      <c r="M156" s="96">
        <v>1</v>
      </c>
      <c r="N156" s="96"/>
      <c r="O156" s="96"/>
      <c r="P156" s="96">
        <v>1</v>
      </c>
      <c r="Q156" s="97"/>
      <c r="R156" s="97"/>
      <c r="S156" s="98">
        <v>1</v>
      </c>
      <c r="T156" s="96">
        <f t="shared" si="18"/>
        <v>4</v>
      </c>
      <c r="U156" s="45" t="s">
        <v>806</v>
      </c>
      <c r="V156" s="46" t="s">
        <v>76</v>
      </c>
      <c r="W156" s="42"/>
      <c r="X156" s="47">
        <f t="shared" si="1"/>
        <v>0</v>
      </c>
      <c r="Y156" s="41">
        <f t="shared" si="2"/>
        <v>0</v>
      </c>
      <c r="Z156" s="99">
        <f t="shared" si="3"/>
        <v>0</v>
      </c>
      <c r="AA156" s="41">
        <f t="shared" si="4"/>
        <v>1</v>
      </c>
      <c r="AB156" s="41">
        <f t="shared" si="5"/>
        <v>0</v>
      </c>
      <c r="AC156" s="41">
        <f t="shared" si="6"/>
        <v>1</v>
      </c>
      <c r="AD156" s="41">
        <f t="shared" si="7"/>
        <v>0</v>
      </c>
      <c r="AE156" s="41">
        <f t="shared" si="8"/>
        <v>0</v>
      </c>
      <c r="AF156" s="41">
        <f t="shared" si="9"/>
        <v>1</v>
      </c>
      <c r="AG156" s="41">
        <f t="shared" si="10"/>
        <v>0</v>
      </c>
      <c r="AH156" s="41">
        <f t="shared" si="11"/>
        <v>0</v>
      </c>
      <c r="AI156" s="41">
        <f t="shared" si="12"/>
        <v>1</v>
      </c>
      <c r="AJ156" s="96">
        <f t="shared" si="20"/>
        <v>4</v>
      </c>
      <c r="AK156" s="48">
        <f t="shared" si="17"/>
        <v>1</v>
      </c>
      <c r="AL156" s="20"/>
      <c r="AM156" s="21"/>
      <c r="AN156" s="49"/>
      <c r="AO156" s="23"/>
      <c r="AP156" s="99"/>
      <c r="AQ156" s="42"/>
      <c r="AR156" s="55">
        <v>1</v>
      </c>
      <c r="AS156" s="56" t="s">
        <v>836</v>
      </c>
      <c r="AT156" s="60"/>
      <c r="AU156" s="54"/>
      <c r="AV156" s="463">
        <v>1</v>
      </c>
      <c r="AW156" s="95" t="s">
        <v>815</v>
      </c>
      <c r="AX156" s="54"/>
      <c r="AY156" s="54"/>
      <c r="AZ156" s="54"/>
      <c r="BA156" s="54"/>
      <c r="BB156" s="474">
        <v>1</v>
      </c>
      <c r="BC156" s="35" t="s">
        <v>815</v>
      </c>
      <c r="BD156" s="53"/>
      <c r="BE156" s="54"/>
      <c r="BF156" s="53"/>
      <c r="BG156" s="54"/>
      <c r="BH156" s="471">
        <v>1</v>
      </c>
      <c r="BI156" s="58" t="s">
        <v>834</v>
      </c>
      <c r="BJ156" s="38"/>
      <c r="BK156" s="40" t="s">
        <v>470</v>
      </c>
    </row>
    <row r="157" spans="1:63" ht="25.5" customHeight="1">
      <c r="A157" s="1001"/>
      <c r="B157" s="1002"/>
      <c r="C157" s="1002"/>
      <c r="D157" s="1002"/>
      <c r="E157" s="41">
        <v>153</v>
      </c>
      <c r="F157" s="18" t="s">
        <v>837</v>
      </c>
      <c r="G157" s="42" t="s">
        <v>838</v>
      </c>
      <c r="H157" s="42"/>
      <c r="I157" s="42"/>
      <c r="J157" s="120"/>
      <c r="K157" s="96">
        <v>1</v>
      </c>
      <c r="L157" s="96"/>
      <c r="M157" s="96">
        <v>1</v>
      </c>
      <c r="N157" s="96"/>
      <c r="O157" s="96"/>
      <c r="P157" s="96">
        <v>1</v>
      </c>
      <c r="Q157" s="97"/>
      <c r="R157" s="97"/>
      <c r="S157" s="98">
        <v>1</v>
      </c>
      <c r="T157" s="96">
        <f t="shared" si="18"/>
        <v>4</v>
      </c>
      <c r="U157" s="45" t="s">
        <v>806</v>
      </c>
      <c r="V157" s="46" t="s">
        <v>76</v>
      </c>
      <c r="W157" s="42"/>
      <c r="X157" s="47">
        <f t="shared" si="1"/>
        <v>0</v>
      </c>
      <c r="Y157" s="41">
        <f t="shared" si="2"/>
        <v>0</v>
      </c>
      <c r="Z157" s="99">
        <f t="shared" si="3"/>
        <v>0</v>
      </c>
      <c r="AA157" s="41">
        <f t="shared" si="4"/>
        <v>1</v>
      </c>
      <c r="AB157" s="41">
        <f t="shared" si="5"/>
        <v>0</v>
      </c>
      <c r="AC157" s="41">
        <f t="shared" si="6"/>
        <v>1</v>
      </c>
      <c r="AD157" s="41">
        <f t="shared" si="7"/>
        <v>0</v>
      </c>
      <c r="AE157" s="41">
        <f t="shared" si="8"/>
        <v>0</v>
      </c>
      <c r="AF157" s="41">
        <f t="shared" si="9"/>
        <v>1</v>
      </c>
      <c r="AG157" s="41">
        <f t="shared" si="10"/>
        <v>0</v>
      </c>
      <c r="AH157" s="41">
        <f t="shared" si="11"/>
        <v>0</v>
      </c>
      <c r="AI157" s="41">
        <f t="shared" si="12"/>
        <v>1</v>
      </c>
      <c r="AJ157" s="96">
        <f t="shared" si="20"/>
        <v>4</v>
      </c>
      <c r="AK157" s="48">
        <f t="shared" si="17"/>
        <v>1</v>
      </c>
      <c r="AL157" s="20"/>
      <c r="AM157" s="21"/>
      <c r="AN157" s="49"/>
      <c r="AO157" s="23"/>
      <c r="AP157" s="99"/>
      <c r="AQ157" s="42"/>
      <c r="AR157" s="55">
        <v>1</v>
      </c>
      <c r="AS157" s="56" t="s">
        <v>839</v>
      </c>
      <c r="AT157" s="60"/>
      <c r="AU157" s="54"/>
      <c r="AV157" s="463">
        <v>1</v>
      </c>
      <c r="AW157" s="95" t="s">
        <v>840</v>
      </c>
      <c r="AX157" s="54"/>
      <c r="AY157" s="54"/>
      <c r="AZ157" s="54"/>
      <c r="BA157" s="54"/>
      <c r="BB157" s="474">
        <v>1</v>
      </c>
      <c r="BC157" s="35" t="s">
        <v>841</v>
      </c>
      <c r="BD157" s="53"/>
      <c r="BE157" s="54"/>
      <c r="BF157" s="53"/>
      <c r="BG157" s="54"/>
      <c r="BH157" s="471">
        <v>1</v>
      </c>
      <c r="BI157" s="58" t="s">
        <v>842</v>
      </c>
      <c r="BJ157" s="38"/>
      <c r="BK157" s="40" t="s">
        <v>470</v>
      </c>
    </row>
    <row r="158" spans="1:63" ht="25.5" customHeight="1">
      <c r="A158" s="1001"/>
      <c r="B158" s="1002"/>
      <c r="C158" s="1002"/>
      <c r="D158" s="1002"/>
      <c r="E158" s="41">
        <v>154</v>
      </c>
      <c r="F158" s="59" t="s">
        <v>843</v>
      </c>
      <c r="G158" s="42" t="s">
        <v>844</v>
      </c>
      <c r="H158" s="42"/>
      <c r="I158" s="42"/>
      <c r="J158" s="120"/>
      <c r="K158" s="96"/>
      <c r="L158" s="96"/>
      <c r="M158" s="96"/>
      <c r="N158" s="96"/>
      <c r="O158" s="96"/>
      <c r="P158" s="96"/>
      <c r="Q158" s="97"/>
      <c r="R158" s="97"/>
      <c r="S158" s="98">
        <v>1</v>
      </c>
      <c r="T158" s="96">
        <f t="shared" si="18"/>
        <v>1</v>
      </c>
      <c r="U158" s="45" t="s">
        <v>806</v>
      </c>
      <c r="V158" s="46" t="s">
        <v>76</v>
      </c>
      <c r="W158" s="42"/>
      <c r="X158" s="47">
        <f t="shared" si="1"/>
        <v>0</v>
      </c>
      <c r="Y158" s="41">
        <f t="shared" si="2"/>
        <v>0</v>
      </c>
      <c r="Z158" s="99">
        <f t="shared" si="3"/>
        <v>0</v>
      </c>
      <c r="AA158" s="41">
        <f t="shared" si="4"/>
        <v>0</v>
      </c>
      <c r="AB158" s="41">
        <f t="shared" si="5"/>
        <v>0</v>
      </c>
      <c r="AC158" s="41">
        <f t="shared" si="6"/>
        <v>0</v>
      </c>
      <c r="AD158" s="41">
        <f t="shared" si="7"/>
        <v>0</v>
      </c>
      <c r="AE158" s="41">
        <f t="shared" si="8"/>
        <v>0</v>
      </c>
      <c r="AF158" s="41">
        <f t="shared" si="9"/>
        <v>0</v>
      </c>
      <c r="AG158" s="41">
        <f t="shared" si="10"/>
        <v>0</v>
      </c>
      <c r="AH158" s="41">
        <f t="shared" si="11"/>
        <v>0</v>
      </c>
      <c r="AI158" s="41">
        <f t="shared" si="12"/>
        <v>1</v>
      </c>
      <c r="AJ158" s="96">
        <f t="shared" si="20"/>
        <v>1</v>
      </c>
      <c r="AK158" s="48">
        <f t="shared" si="17"/>
        <v>1</v>
      </c>
      <c r="AL158" s="20"/>
      <c r="AM158" s="21"/>
      <c r="AN158" s="49"/>
      <c r="AO158" s="23"/>
      <c r="AP158" s="99"/>
      <c r="AQ158" s="42"/>
      <c r="AR158" s="55">
        <v>0</v>
      </c>
      <c r="AS158" s="56" t="s">
        <v>845</v>
      </c>
      <c r="AT158" s="60"/>
      <c r="AU158" s="54"/>
      <c r="AV158" s="473">
        <v>0</v>
      </c>
      <c r="AW158" s="95" t="s">
        <v>846</v>
      </c>
      <c r="AX158" s="80"/>
      <c r="AY158" s="81" t="s">
        <v>847</v>
      </c>
      <c r="AZ158" s="54"/>
      <c r="BA158" s="54"/>
      <c r="BB158" s="52"/>
      <c r="BC158" s="35"/>
      <c r="BD158" s="53"/>
      <c r="BE158" s="54"/>
      <c r="BF158" s="53"/>
      <c r="BG158" s="54"/>
      <c r="BH158" s="471">
        <v>1</v>
      </c>
      <c r="BI158" s="58" t="s">
        <v>848</v>
      </c>
      <c r="BJ158" s="38"/>
      <c r="BK158" s="40" t="s">
        <v>470</v>
      </c>
    </row>
    <row r="159" spans="1:63" ht="25.5" customHeight="1">
      <c r="A159" s="1001"/>
      <c r="B159" s="1002"/>
      <c r="C159" s="1002"/>
      <c r="D159" s="1002"/>
      <c r="E159" s="41">
        <v>155</v>
      </c>
      <c r="F159" s="18" t="s">
        <v>849</v>
      </c>
      <c r="G159" s="42" t="s">
        <v>850</v>
      </c>
      <c r="H159" s="42"/>
      <c r="I159" s="42"/>
      <c r="J159" s="120"/>
      <c r="K159" s="96">
        <v>1</v>
      </c>
      <c r="L159" s="96"/>
      <c r="M159" s="96">
        <v>1</v>
      </c>
      <c r="N159" s="96"/>
      <c r="O159" s="96"/>
      <c r="P159" s="96">
        <v>1</v>
      </c>
      <c r="Q159" s="97"/>
      <c r="R159" s="97"/>
      <c r="S159" s="98">
        <v>1</v>
      </c>
      <c r="T159" s="96">
        <f t="shared" si="18"/>
        <v>4</v>
      </c>
      <c r="U159" s="45" t="s">
        <v>851</v>
      </c>
      <c r="V159" s="46" t="s">
        <v>76</v>
      </c>
      <c r="W159" s="42"/>
      <c r="X159" s="47">
        <f t="shared" si="1"/>
        <v>0</v>
      </c>
      <c r="Y159" s="41">
        <f t="shared" si="2"/>
        <v>0</v>
      </c>
      <c r="Z159" s="99">
        <f t="shared" si="3"/>
        <v>0</v>
      </c>
      <c r="AA159" s="41">
        <f t="shared" si="4"/>
        <v>0</v>
      </c>
      <c r="AB159" s="41">
        <f t="shared" si="5"/>
        <v>1</v>
      </c>
      <c r="AC159" s="41">
        <f t="shared" si="6"/>
        <v>1</v>
      </c>
      <c r="AD159" s="41">
        <f t="shared" si="7"/>
        <v>0</v>
      </c>
      <c r="AE159" s="41">
        <f t="shared" si="8"/>
        <v>0</v>
      </c>
      <c r="AF159" s="41">
        <f t="shared" si="9"/>
        <v>1</v>
      </c>
      <c r="AG159" s="41">
        <f t="shared" si="10"/>
        <v>0</v>
      </c>
      <c r="AH159" s="41">
        <f t="shared" si="11"/>
        <v>0</v>
      </c>
      <c r="AI159" s="41">
        <f t="shared" si="12"/>
        <v>1</v>
      </c>
      <c r="AJ159" s="96">
        <f t="shared" si="20"/>
        <v>4</v>
      </c>
      <c r="AK159" s="48">
        <f t="shared" si="17"/>
        <v>1</v>
      </c>
      <c r="AL159" s="20"/>
      <c r="AM159" s="21"/>
      <c r="AN159" s="49"/>
      <c r="AO159" s="23"/>
      <c r="AP159" s="99"/>
      <c r="AQ159" s="42"/>
      <c r="AR159" s="52">
        <v>0</v>
      </c>
      <c r="AS159" s="54" t="s">
        <v>852</v>
      </c>
      <c r="AT159" s="60">
        <v>1</v>
      </c>
      <c r="AU159" s="477" t="s">
        <v>853</v>
      </c>
      <c r="AV159" s="463">
        <v>1</v>
      </c>
      <c r="AW159" s="95" t="s">
        <v>854</v>
      </c>
      <c r="AX159" s="54"/>
      <c r="AY159" s="54"/>
      <c r="AZ159" s="54"/>
      <c r="BA159" s="54"/>
      <c r="BB159" s="67">
        <v>1</v>
      </c>
      <c r="BC159" s="35" t="s">
        <v>855</v>
      </c>
      <c r="BD159" s="53"/>
      <c r="BE159" s="54"/>
      <c r="BF159" s="53"/>
      <c r="BG159" s="54"/>
      <c r="BH159" s="471">
        <v>1</v>
      </c>
      <c r="BI159" s="58" t="s">
        <v>854</v>
      </c>
      <c r="BJ159" s="38"/>
      <c r="BK159" s="40" t="s">
        <v>470</v>
      </c>
    </row>
    <row r="160" spans="1:63" ht="25.5" customHeight="1">
      <c r="A160" s="1001"/>
      <c r="B160" s="1002"/>
      <c r="C160" s="1002"/>
      <c r="D160" s="1002"/>
      <c r="E160" s="41">
        <v>156</v>
      </c>
      <c r="F160" s="18" t="s">
        <v>856</v>
      </c>
      <c r="G160" s="42" t="s">
        <v>857</v>
      </c>
      <c r="H160" s="42"/>
      <c r="I160" s="42"/>
      <c r="J160" s="120"/>
      <c r="K160" s="96">
        <v>1</v>
      </c>
      <c r="L160" s="96"/>
      <c r="M160" s="96">
        <v>1</v>
      </c>
      <c r="N160" s="96"/>
      <c r="O160" s="96"/>
      <c r="P160" s="96">
        <v>1</v>
      </c>
      <c r="Q160" s="97"/>
      <c r="R160" s="97"/>
      <c r="S160" s="98">
        <v>1</v>
      </c>
      <c r="T160" s="96">
        <f t="shared" si="18"/>
        <v>4</v>
      </c>
      <c r="U160" s="45" t="s">
        <v>851</v>
      </c>
      <c r="V160" s="46" t="s">
        <v>76</v>
      </c>
      <c r="W160" s="42"/>
      <c r="X160" s="47">
        <f t="shared" si="1"/>
        <v>0</v>
      </c>
      <c r="Y160" s="41">
        <f t="shared" si="2"/>
        <v>0</v>
      </c>
      <c r="Z160" s="99">
        <f t="shared" si="3"/>
        <v>0</v>
      </c>
      <c r="AA160" s="41">
        <f t="shared" si="4"/>
        <v>1</v>
      </c>
      <c r="AB160" s="41">
        <f t="shared" si="5"/>
        <v>0</v>
      </c>
      <c r="AC160" s="41">
        <f t="shared" si="6"/>
        <v>0</v>
      </c>
      <c r="AD160" s="41">
        <f t="shared" si="7"/>
        <v>0</v>
      </c>
      <c r="AE160" s="41">
        <f t="shared" si="8"/>
        <v>0</v>
      </c>
      <c r="AF160" s="41">
        <f t="shared" si="9"/>
        <v>0</v>
      </c>
      <c r="AG160" s="41">
        <f t="shared" si="10"/>
        <v>0</v>
      </c>
      <c r="AH160" s="41">
        <f t="shared" si="11"/>
        <v>0</v>
      </c>
      <c r="AI160" s="41">
        <f t="shared" si="12"/>
        <v>0</v>
      </c>
      <c r="AJ160" s="96">
        <f t="shared" si="20"/>
        <v>1</v>
      </c>
      <c r="AK160" s="48">
        <f t="shared" si="17"/>
        <v>0.25</v>
      </c>
      <c r="AL160" s="20"/>
      <c r="AM160" s="21"/>
      <c r="AN160" s="49"/>
      <c r="AO160" s="23"/>
      <c r="AP160" s="99"/>
      <c r="AQ160" s="42"/>
      <c r="AR160" s="55">
        <v>1</v>
      </c>
      <c r="AS160" s="56" t="s">
        <v>858</v>
      </c>
      <c r="AT160" s="60"/>
      <c r="AU160" s="54"/>
      <c r="AV160" s="473">
        <v>0</v>
      </c>
      <c r="AW160" s="118" t="s">
        <v>859</v>
      </c>
      <c r="AX160" s="54"/>
      <c r="AY160" s="54"/>
      <c r="AZ160" s="54"/>
      <c r="BA160" s="54"/>
      <c r="BB160" s="478">
        <v>0</v>
      </c>
      <c r="BC160" s="83" t="s">
        <v>860</v>
      </c>
      <c r="BD160" s="76">
        <v>0</v>
      </c>
      <c r="BE160" s="75"/>
      <c r="BF160" s="53"/>
      <c r="BG160" s="54"/>
      <c r="BH160" s="472">
        <v>0</v>
      </c>
      <c r="BI160" s="30" t="s">
        <v>859</v>
      </c>
      <c r="BJ160" s="38"/>
      <c r="BK160" s="40" t="s">
        <v>470</v>
      </c>
    </row>
    <row r="161" spans="1:63" ht="25.5" customHeight="1">
      <c r="A161" s="1001"/>
      <c r="B161" s="1002"/>
      <c r="C161" s="1002"/>
      <c r="D161" s="1002"/>
      <c r="E161" s="41">
        <v>157</v>
      </c>
      <c r="F161" s="18" t="s">
        <v>861</v>
      </c>
      <c r="G161" s="42" t="s">
        <v>862</v>
      </c>
      <c r="H161" s="42"/>
      <c r="I161" s="42"/>
      <c r="J161" s="120"/>
      <c r="K161" s="96"/>
      <c r="L161" s="96"/>
      <c r="M161" s="96">
        <v>1</v>
      </c>
      <c r="N161" s="96"/>
      <c r="O161" s="96"/>
      <c r="P161" s="96">
        <v>1</v>
      </c>
      <c r="Q161" s="97"/>
      <c r="R161" s="97"/>
      <c r="S161" s="98">
        <v>1</v>
      </c>
      <c r="T161" s="96">
        <f t="shared" si="18"/>
        <v>3</v>
      </c>
      <c r="U161" s="45" t="s">
        <v>863</v>
      </c>
      <c r="V161" s="46" t="s">
        <v>76</v>
      </c>
      <c r="W161" s="42"/>
      <c r="X161" s="47">
        <f t="shared" si="1"/>
        <v>0</v>
      </c>
      <c r="Y161" s="41">
        <f t="shared" si="2"/>
        <v>0</v>
      </c>
      <c r="Z161" s="99">
        <f t="shared" si="3"/>
        <v>0</v>
      </c>
      <c r="AA161" s="41">
        <f t="shared" si="4"/>
        <v>0</v>
      </c>
      <c r="AB161" s="41">
        <f t="shared" si="5"/>
        <v>0</v>
      </c>
      <c r="AC161" s="41">
        <f t="shared" si="6"/>
        <v>1</v>
      </c>
      <c r="AD161" s="41">
        <f t="shared" si="7"/>
        <v>0</v>
      </c>
      <c r="AE161" s="41">
        <f t="shared" si="8"/>
        <v>0</v>
      </c>
      <c r="AF161" s="41">
        <f t="shared" si="9"/>
        <v>1</v>
      </c>
      <c r="AG161" s="41">
        <f t="shared" si="10"/>
        <v>0</v>
      </c>
      <c r="AH161" s="41">
        <f t="shared" si="11"/>
        <v>0</v>
      </c>
      <c r="AI161" s="41">
        <f t="shared" si="12"/>
        <v>1</v>
      </c>
      <c r="AJ161" s="96">
        <f t="shared" si="20"/>
        <v>3</v>
      </c>
      <c r="AK161" s="48">
        <f t="shared" si="17"/>
        <v>1</v>
      </c>
      <c r="AL161" s="20"/>
      <c r="AM161" s="21"/>
      <c r="AN161" s="49"/>
      <c r="AO161" s="23"/>
      <c r="AP161" s="99"/>
      <c r="AQ161" s="42"/>
      <c r="AR161" s="54"/>
      <c r="AS161" s="54"/>
      <c r="AT161" s="60"/>
      <c r="AU161" s="54"/>
      <c r="AV161" s="463">
        <v>1</v>
      </c>
      <c r="AW161" s="118" t="s">
        <v>864</v>
      </c>
      <c r="AX161" s="80"/>
      <c r="AY161" s="81" t="s">
        <v>865</v>
      </c>
      <c r="AZ161" s="54"/>
      <c r="BA161" s="54"/>
      <c r="BB161" s="474">
        <v>1</v>
      </c>
      <c r="BC161" s="35" t="s">
        <v>866</v>
      </c>
      <c r="BD161" s="53"/>
      <c r="BE161" s="54"/>
      <c r="BF161" s="53"/>
      <c r="BG161" s="54"/>
      <c r="BH161" s="471">
        <v>1</v>
      </c>
      <c r="BI161" s="58" t="s">
        <v>867</v>
      </c>
      <c r="BJ161" s="38"/>
      <c r="BK161" s="40" t="s">
        <v>470</v>
      </c>
    </row>
    <row r="162" spans="1:63" ht="25.5" customHeight="1">
      <c r="A162" s="1001"/>
      <c r="B162" s="1002"/>
      <c r="C162" s="1002"/>
      <c r="D162" s="1002"/>
      <c r="E162" s="41">
        <v>158</v>
      </c>
      <c r="F162" s="18" t="s">
        <v>868</v>
      </c>
      <c r="G162" s="42" t="s">
        <v>869</v>
      </c>
      <c r="H162" s="42"/>
      <c r="I162" s="42"/>
      <c r="J162" s="120"/>
      <c r="K162" s="96">
        <v>1</v>
      </c>
      <c r="L162" s="96"/>
      <c r="M162" s="96">
        <v>1</v>
      </c>
      <c r="N162" s="96"/>
      <c r="O162" s="96"/>
      <c r="P162" s="96">
        <v>1</v>
      </c>
      <c r="Q162" s="97"/>
      <c r="R162" s="97"/>
      <c r="S162" s="98">
        <v>1</v>
      </c>
      <c r="T162" s="96">
        <f t="shared" si="18"/>
        <v>4</v>
      </c>
      <c r="U162" s="45" t="s">
        <v>851</v>
      </c>
      <c r="V162" s="46" t="s">
        <v>76</v>
      </c>
      <c r="W162" s="42"/>
      <c r="X162" s="47">
        <f t="shared" si="1"/>
        <v>0</v>
      </c>
      <c r="Y162" s="41">
        <f t="shared" si="2"/>
        <v>0</v>
      </c>
      <c r="Z162" s="99">
        <f t="shared" si="3"/>
        <v>0</v>
      </c>
      <c r="AA162" s="41">
        <f t="shared" si="4"/>
        <v>1</v>
      </c>
      <c r="AB162" s="41">
        <f t="shared" si="5"/>
        <v>0</v>
      </c>
      <c r="AC162" s="41">
        <f t="shared" si="6"/>
        <v>1</v>
      </c>
      <c r="AD162" s="41">
        <f t="shared" si="7"/>
        <v>0</v>
      </c>
      <c r="AE162" s="41">
        <f t="shared" si="8"/>
        <v>0</v>
      </c>
      <c r="AF162" s="41">
        <f t="shared" si="9"/>
        <v>1</v>
      </c>
      <c r="AG162" s="41">
        <f t="shared" si="10"/>
        <v>0</v>
      </c>
      <c r="AH162" s="41">
        <f t="shared" si="11"/>
        <v>0</v>
      </c>
      <c r="AI162" s="41">
        <f t="shared" si="12"/>
        <v>1</v>
      </c>
      <c r="AJ162" s="96">
        <f t="shared" si="20"/>
        <v>4</v>
      </c>
      <c r="AK162" s="48">
        <f t="shared" si="17"/>
        <v>1</v>
      </c>
      <c r="AL162" s="20"/>
      <c r="AM162" s="21"/>
      <c r="AN162" s="49"/>
      <c r="AO162" s="23"/>
      <c r="AP162" s="99"/>
      <c r="AQ162" s="42"/>
      <c r="AR162" s="55">
        <v>1</v>
      </c>
      <c r="AS162" s="56" t="s">
        <v>870</v>
      </c>
      <c r="AT162" s="60"/>
      <c r="AU162" s="54"/>
      <c r="AV162" s="463">
        <v>1</v>
      </c>
      <c r="AW162" s="118" t="s">
        <v>871</v>
      </c>
      <c r="AX162" s="54"/>
      <c r="AY162" s="54"/>
      <c r="AZ162" s="54"/>
      <c r="BA162" s="54"/>
      <c r="BB162" s="474">
        <v>1</v>
      </c>
      <c r="BC162" s="35" t="s">
        <v>871</v>
      </c>
      <c r="BD162" s="53"/>
      <c r="BE162" s="54"/>
      <c r="BF162" s="53"/>
      <c r="BG162" s="54"/>
      <c r="BH162" s="479">
        <v>1</v>
      </c>
      <c r="BI162" s="153" t="s">
        <v>871</v>
      </c>
      <c r="BJ162" s="38"/>
      <c r="BK162" s="40" t="s">
        <v>470</v>
      </c>
    </row>
    <row r="163" spans="1:63" ht="25.5" customHeight="1">
      <c r="A163" s="1001"/>
      <c r="B163" s="1002"/>
      <c r="C163" s="1002"/>
      <c r="D163" s="1002"/>
      <c r="E163" s="41">
        <v>159</v>
      </c>
      <c r="F163" s="45" t="s">
        <v>872</v>
      </c>
      <c r="G163" s="42" t="s">
        <v>873</v>
      </c>
      <c r="H163" s="42"/>
      <c r="I163" s="42"/>
      <c r="J163" s="120">
        <v>0.15</v>
      </c>
      <c r="K163" s="42"/>
      <c r="L163" s="42"/>
      <c r="M163" s="120">
        <v>0.15</v>
      </c>
      <c r="N163" s="42"/>
      <c r="O163" s="42"/>
      <c r="P163" s="120">
        <v>0.3</v>
      </c>
      <c r="Q163" s="43"/>
      <c r="R163" s="43"/>
      <c r="S163" s="139">
        <v>0.4</v>
      </c>
      <c r="T163" s="99">
        <f t="shared" si="18"/>
        <v>1</v>
      </c>
      <c r="U163" s="45" t="s">
        <v>874</v>
      </c>
      <c r="V163" s="154" t="s">
        <v>764</v>
      </c>
      <c r="W163" s="42" t="s">
        <v>875</v>
      </c>
      <c r="X163" s="47">
        <f t="shared" si="1"/>
        <v>0</v>
      </c>
      <c r="Y163" s="41">
        <f t="shared" si="2"/>
        <v>0</v>
      </c>
      <c r="Z163" s="99">
        <f t="shared" si="3"/>
        <v>0.18</v>
      </c>
      <c r="AA163" s="41">
        <f t="shared" si="4"/>
        <v>0</v>
      </c>
      <c r="AB163" s="41">
        <f t="shared" si="5"/>
        <v>0</v>
      </c>
      <c r="AC163" s="99">
        <f t="shared" si="6"/>
        <v>0.27</v>
      </c>
      <c r="AD163" s="41">
        <f t="shared" si="7"/>
        <v>0</v>
      </c>
      <c r="AE163" s="41">
        <f t="shared" si="8"/>
        <v>0</v>
      </c>
      <c r="AF163" s="99">
        <f t="shared" si="9"/>
        <v>0.3</v>
      </c>
      <c r="AG163" s="41">
        <f t="shared" si="10"/>
        <v>0</v>
      </c>
      <c r="AH163" s="41">
        <f t="shared" si="11"/>
        <v>0</v>
      </c>
      <c r="AI163" s="99">
        <f t="shared" si="12"/>
        <v>0.22</v>
      </c>
      <c r="AJ163" s="99">
        <f t="shared" si="20"/>
        <v>0.97</v>
      </c>
      <c r="AK163" s="48">
        <f t="shared" si="17"/>
        <v>0.97</v>
      </c>
      <c r="AL163" s="20"/>
      <c r="AM163" s="21"/>
      <c r="AN163" s="49"/>
      <c r="AO163" s="23"/>
      <c r="AP163" s="99">
        <v>0.18</v>
      </c>
      <c r="AQ163" s="42" t="s">
        <v>876</v>
      </c>
      <c r="AR163" s="54"/>
      <c r="AS163" s="54"/>
      <c r="AT163" s="60"/>
      <c r="AU163" s="54"/>
      <c r="AV163" s="143">
        <v>0.27</v>
      </c>
      <c r="AW163" s="52" t="s">
        <v>877</v>
      </c>
      <c r="AX163" s="54"/>
      <c r="AY163" s="54"/>
      <c r="AZ163" s="54"/>
      <c r="BA163" s="54"/>
      <c r="BB163" s="143">
        <v>0.3</v>
      </c>
      <c r="BC163" s="35" t="s">
        <v>878</v>
      </c>
      <c r="BD163" s="53"/>
      <c r="BE163" s="54"/>
      <c r="BF163" s="54"/>
      <c r="BG163" s="54"/>
      <c r="BH163" s="143">
        <v>0.22</v>
      </c>
      <c r="BI163" s="58" t="s">
        <v>879</v>
      </c>
      <c r="BJ163" s="38"/>
      <c r="BK163" s="40" t="s">
        <v>470</v>
      </c>
    </row>
    <row r="164" spans="1:63" ht="25.5" customHeight="1">
      <c r="A164" s="1001"/>
      <c r="B164" s="1002"/>
      <c r="C164" s="1002"/>
      <c r="D164" s="1002"/>
      <c r="E164" s="41">
        <v>160</v>
      </c>
      <c r="F164" s="45" t="s">
        <v>880</v>
      </c>
      <c r="G164" s="42" t="s">
        <v>881</v>
      </c>
      <c r="H164" s="42"/>
      <c r="I164" s="42"/>
      <c r="J164" s="120">
        <v>1</v>
      </c>
      <c r="K164" s="42"/>
      <c r="L164" s="42"/>
      <c r="M164" s="42"/>
      <c r="N164" s="42"/>
      <c r="O164" s="42"/>
      <c r="P164" s="42"/>
      <c r="Q164" s="43"/>
      <c r="R164" s="43"/>
      <c r="S164" s="44"/>
      <c r="T164" s="99">
        <f t="shared" si="18"/>
        <v>1</v>
      </c>
      <c r="U164" s="45" t="s">
        <v>874</v>
      </c>
      <c r="V164" s="154" t="s">
        <v>764</v>
      </c>
      <c r="W164" s="42" t="s">
        <v>47</v>
      </c>
      <c r="X164" s="47">
        <f t="shared" si="1"/>
        <v>0</v>
      </c>
      <c r="Y164" s="41">
        <f t="shared" si="2"/>
        <v>0</v>
      </c>
      <c r="Z164" s="99">
        <f t="shared" si="3"/>
        <v>1</v>
      </c>
      <c r="AA164" s="41">
        <f t="shared" si="4"/>
        <v>0</v>
      </c>
      <c r="AB164" s="41">
        <f t="shared" si="5"/>
        <v>0</v>
      </c>
      <c r="AC164" s="41">
        <f t="shared" si="6"/>
        <v>0</v>
      </c>
      <c r="AD164" s="41">
        <f t="shared" si="7"/>
        <v>0</v>
      </c>
      <c r="AE164" s="41">
        <f t="shared" si="8"/>
        <v>0</v>
      </c>
      <c r="AF164" s="41">
        <f t="shared" si="9"/>
        <v>0</v>
      </c>
      <c r="AG164" s="41">
        <f t="shared" si="10"/>
        <v>0</v>
      </c>
      <c r="AH164" s="41">
        <f t="shared" si="11"/>
        <v>0</v>
      </c>
      <c r="AI164" s="41">
        <f t="shared" si="12"/>
        <v>0</v>
      </c>
      <c r="AJ164" s="99">
        <f t="shared" si="20"/>
        <v>1</v>
      </c>
      <c r="AK164" s="48">
        <f t="shared" si="17"/>
        <v>1</v>
      </c>
      <c r="AL164" s="20"/>
      <c r="AM164" s="21"/>
      <c r="AN164" s="49"/>
      <c r="AO164" s="23"/>
      <c r="AP164" s="99">
        <v>1</v>
      </c>
      <c r="AQ164" s="45" t="s">
        <v>882</v>
      </c>
      <c r="AR164" s="54"/>
      <c r="AS164" s="54"/>
      <c r="AT164" s="60"/>
      <c r="AU164" s="54"/>
      <c r="AV164" s="52"/>
      <c r="AW164" s="52"/>
      <c r="AX164" s="54"/>
      <c r="AY164" s="54"/>
      <c r="AZ164" s="54"/>
      <c r="BA164" s="54"/>
      <c r="BB164" s="52"/>
      <c r="BC164" s="35"/>
      <c r="BD164" s="53"/>
      <c r="BE164" s="54"/>
      <c r="BF164" s="54"/>
      <c r="BG164" s="54"/>
      <c r="BH164" s="52"/>
      <c r="BI164" s="58"/>
      <c r="BJ164" s="38"/>
      <c r="BK164" s="40" t="s">
        <v>470</v>
      </c>
    </row>
    <row r="165" spans="1:63" ht="25.5" customHeight="1">
      <c r="A165" s="1001"/>
      <c r="B165" s="1002"/>
      <c r="C165" s="1002"/>
      <c r="D165" s="1002"/>
      <c r="E165" s="41">
        <v>161</v>
      </c>
      <c r="F165" s="155" t="s">
        <v>883</v>
      </c>
      <c r="G165" s="42" t="s">
        <v>884</v>
      </c>
      <c r="H165" s="42"/>
      <c r="I165" s="42"/>
      <c r="J165" s="42"/>
      <c r="K165" s="42"/>
      <c r="L165" s="138"/>
      <c r="M165" s="42"/>
      <c r="N165" s="42"/>
      <c r="O165" s="42"/>
      <c r="P165" s="120">
        <v>0.1</v>
      </c>
      <c r="Q165" s="156">
        <v>0.1</v>
      </c>
      <c r="R165" s="43"/>
      <c r="S165" s="139">
        <v>0.1</v>
      </c>
      <c r="T165" s="99">
        <f t="shared" si="18"/>
        <v>0.30000000000000004</v>
      </c>
      <c r="U165" s="45" t="s">
        <v>874</v>
      </c>
      <c r="V165" s="154" t="s">
        <v>764</v>
      </c>
      <c r="W165" s="42" t="s">
        <v>47</v>
      </c>
      <c r="X165" s="47">
        <f t="shared" si="1"/>
        <v>0</v>
      </c>
      <c r="Y165" s="41">
        <f t="shared" si="2"/>
        <v>0</v>
      </c>
      <c r="Z165" s="41">
        <f t="shared" si="3"/>
        <v>0</v>
      </c>
      <c r="AA165" s="41">
        <f t="shared" si="4"/>
        <v>0</v>
      </c>
      <c r="AB165" s="99">
        <f t="shared" si="5"/>
        <v>0</v>
      </c>
      <c r="AC165" s="41">
        <f t="shared" si="6"/>
        <v>0</v>
      </c>
      <c r="AD165" s="41">
        <f t="shared" si="7"/>
        <v>0</v>
      </c>
      <c r="AE165" s="41">
        <f t="shared" si="8"/>
        <v>0</v>
      </c>
      <c r="AF165" s="99">
        <f t="shared" si="9"/>
        <v>0.16</v>
      </c>
      <c r="AG165" s="99">
        <f t="shared" si="10"/>
        <v>0.06</v>
      </c>
      <c r="AH165" s="41">
        <f t="shared" si="11"/>
        <v>0</v>
      </c>
      <c r="AI165" s="99">
        <f t="shared" si="12"/>
        <v>0.15</v>
      </c>
      <c r="AJ165" s="99">
        <f t="shared" si="20"/>
        <v>0.37</v>
      </c>
      <c r="AK165" s="48">
        <f t="shared" si="17"/>
        <v>1.2333333333333332</v>
      </c>
      <c r="AL165" s="20"/>
      <c r="AM165" s="21"/>
      <c r="AN165" s="49"/>
      <c r="AO165" s="23"/>
      <c r="AP165" s="42"/>
      <c r="AQ165" s="42"/>
      <c r="AR165" s="54"/>
      <c r="AS165" s="54"/>
      <c r="AT165" s="143">
        <v>0</v>
      </c>
      <c r="AU165" s="52" t="s">
        <v>885</v>
      </c>
      <c r="AV165" s="52"/>
      <c r="AW165" s="52"/>
      <c r="AX165" s="54"/>
      <c r="AY165" s="54"/>
      <c r="AZ165" s="54"/>
      <c r="BA165" s="54"/>
      <c r="BB165" s="143">
        <v>0.16</v>
      </c>
      <c r="BC165" s="35" t="s">
        <v>886</v>
      </c>
      <c r="BD165" s="143">
        <v>0.06</v>
      </c>
      <c r="BE165" s="54" t="s">
        <v>887</v>
      </c>
      <c r="BF165" s="54"/>
      <c r="BG165" s="54"/>
      <c r="BH165" s="143">
        <v>0.15</v>
      </c>
      <c r="BI165" s="58" t="s">
        <v>888</v>
      </c>
      <c r="BJ165" s="38"/>
      <c r="BK165" s="40" t="s">
        <v>470</v>
      </c>
    </row>
    <row r="166" spans="1:63" ht="25.5" customHeight="1">
      <c r="A166" s="1001"/>
      <c r="B166" s="1002"/>
      <c r="C166" s="1002"/>
      <c r="D166" s="1002"/>
      <c r="E166" s="41">
        <v>162</v>
      </c>
      <c r="F166" s="157" t="s">
        <v>889</v>
      </c>
      <c r="G166" s="42" t="s">
        <v>873</v>
      </c>
      <c r="H166" s="42"/>
      <c r="I166" s="42"/>
      <c r="J166" s="120">
        <v>0.15</v>
      </c>
      <c r="K166" s="42"/>
      <c r="L166" s="42"/>
      <c r="M166" s="120">
        <v>0.35</v>
      </c>
      <c r="N166" s="42"/>
      <c r="O166" s="42"/>
      <c r="P166" s="120">
        <v>0.4</v>
      </c>
      <c r="Q166" s="43"/>
      <c r="R166" s="43"/>
      <c r="S166" s="139">
        <v>0.1</v>
      </c>
      <c r="T166" s="99">
        <f t="shared" si="18"/>
        <v>1</v>
      </c>
      <c r="U166" s="45" t="s">
        <v>874</v>
      </c>
      <c r="V166" s="154" t="s">
        <v>764</v>
      </c>
      <c r="W166" s="42" t="s">
        <v>875</v>
      </c>
      <c r="X166" s="47">
        <f t="shared" si="1"/>
        <v>0</v>
      </c>
      <c r="Y166" s="41">
        <f t="shared" si="2"/>
        <v>0</v>
      </c>
      <c r="Z166" s="99">
        <f t="shared" si="3"/>
        <v>0</v>
      </c>
      <c r="AA166" s="41">
        <f t="shared" si="4"/>
        <v>0</v>
      </c>
      <c r="AB166" s="41">
        <f t="shared" si="5"/>
        <v>0</v>
      </c>
      <c r="AC166" s="99">
        <f t="shared" si="6"/>
        <v>0.6</v>
      </c>
      <c r="AD166" s="41">
        <f t="shared" si="7"/>
        <v>0</v>
      </c>
      <c r="AE166" s="41">
        <f t="shared" si="8"/>
        <v>0</v>
      </c>
      <c r="AF166" s="99">
        <f t="shared" si="9"/>
        <v>0.2</v>
      </c>
      <c r="AG166" s="41">
        <f t="shared" si="10"/>
        <v>0</v>
      </c>
      <c r="AH166" s="41">
        <f t="shared" si="11"/>
        <v>0</v>
      </c>
      <c r="AI166" s="99">
        <f t="shared" si="12"/>
        <v>0.2</v>
      </c>
      <c r="AJ166" s="99">
        <f t="shared" si="20"/>
        <v>1</v>
      </c>
      <c r="AK166" s="48">
        <f t="shared" si="17"/>
        <v>1</v>
      </c>
      <c r="AL166" s="20"/>
      <c r="AM166" s="21"/>
      <c r="AN166" s="49"/>
      <c r="AO166" s="23"/>
      <c r="AP166" s="99">
        <v>0</v>
      </c>
      <c r="AQ166" s="42" t="s">
        <v>890</v>
      </c>
      <c r="AR166" s="54"/>
      <c r="AS166" s="54"/>
      <c r="AT166" s="60"/>
      <c r="AU166" s="54"/>
      <c r="AV166" s="143">
        <v>0.6</v>
      </c>
      <c r="AW166" s="52" t="s">
        <v>891</v>
      </c>
      <c r="AX166" s="54"/>
      <c r="AY166" s="54"/>
      <c r="AZ166" s="54"/>
      <c r="BA166" s="54"/>
      <c r="BB166" s="143">
        <v>0.2</v>
      </c>
      <c r="BC166" s="35" t="s">
        <v>892</v>
      </c>
      <c r="BD166" s="53"/>
      <c r="BE166" s="54"/>
      <c r="BF166" s="54"/>
      <c r="BG166" s="54"/>
      <c r="BH166" s="143">
        <v>0.2</v>
      </c>
      <c r="BI166" s="58" t="s">
        <v>893</v>
      </c>
      <c r="BJ166" s="38"/>
      <c r="BK166" s="40" t="s">
        <v>470</v>
      </c>
    </row>
    <row r="167" spans="1:63" ht="25.5" customHeight="1">
      <c r="A167" s="1001"/>
      <c r="B167" s="1002"/>
      <c r="C167" s="1002"/>
      <c r="D167" s="1002"/>
      <c r="E167" s="41">
        <v>163</v>
      </c>
      <c r="F167" s="157" t="s">
        <v>894</v>
      </c>
      <c r="G167" s="42" t="s">
        <v>873</v>
      </c>
      <c r="H167" s="42"/>
      <c r="I167" s="42"/>
      <c r="J167" s="120">
        <v>0.1</v>
      </c>
      <c r="K167" s="42"/>
      <c r="L167" s="42"/>
      <c r="M167" s="120">
        <v>0.2</v>
      </c>
      <c r="N167" s="42"/>
      <c r="O167" s="42"/>
      <c r="P167" s="120">
        <v>0.3</v>
      </c>
      <c r="Q167" s="43"/>
      <c r="R167" s="156"/>
      <c r="S167" s="139">
        <v>0.4</v>
      </c>
      <c r="T167" s="99">
        <f t="shared" si="18"/>
        <v>1</v>
      </c>
      <c r="U167" s="45" t="s">
        <v>874</v>
      </c>
      <c r="V167" s="154" t="s">
        <v>764</v>
      </c>
      <c r="W167" s="42" t="s">
        <v>875</v>
      </c>
      <c r="X167" s="47">
        <f t="shared" si="1"/>
        <v>0</v>
      </c>
      <c r="Y167" s="41">
        <f t="shared" si="2"/>
        <v>0</v>
      </c>
      <c r="Z167" s="99">
        <f t="shared" si="3"/>
        <v>0.25</v>
      </c>
      <c r="AA167" s="41">
        <f t="shared" si="4"/>
        <v>0</v>
      </c>
      <c r="AB167" s="41">
        <f t="shared" si="5"/>
        <v>0</v>
      </c>
      <c r="AC167" s="99">
        <f t="shared" si="6"/>
        <v>0.25</v>
      </c>
      <c r="AD167" s="41">
        <f t="shared" si="7"/>
        <v>0</v>
      </c>
      <c r="AE167" s="41">
        <f t="shared" si="8"/>
        <v>0</v>
      </c>
      <c r="AF167" s="99">
        <f t="shared" si="9"/>
        <v>0.25</v>
      </c>
      <c r="AG167" s="41">
        <f t="shared" si="10"/>
        <v>0</v>
      </c>
      <c r="AH167" s="41">
        <f t="shared" si="11"/>
        <v>0</v>
      </c>
      <c r="AI167" s="99">
        <f t="shared" si="12"/>
        <v>0.25</v>
      </c>
      <c r="AJ167" s="99">
        <f t="shared" si="20"/>
        <v>1</v>
      </c>
      <c r="AK167" s="48">
        <f t="shared" si="17"/>
        <v>1</v>
      </c>
      <c r="AL167" s="20"/>
      <c r="AM167" s="21"/>
      <c r="AN167" s="49"/>
      <c r="AO167" s="23"/>
      <c r="AP167" s="99">
        <v>0.25</v>
      </c>
      <c r="AQ167" s="42" t="s">
        <v>895</v>
      </c>
      <c r="AR167" s="54"/>
      <c r="AS167" s="54"/>
      <c r="AT167" s="60"/>
      <c r="AU167" s="54"/>
      <c r="AV167" s="143">
        <v>0.25</v>
      </c>
      <c r="AW167" s="52" t="s">
        <v>896</v>
      </c>
      <c r="AX167" s="54"/>
      <c r="AY167" s="54"/>
      <c r="AZ167" s="54"/>
      <c r="BA167" s="54"/>
      <c r="BB167" s="143">
        <v>0.25</v>
      </c>
      <c r="BC167" s="35" t="s">
        <v>897</v>
      </c>
      <c r="BD167" s="53"/>
      <c r="BE167" s="54"/>
      <c r="BF167" s="54"/>
      <c r="BG167" s="54"/>
      <c r="BH167" s="143">
        <v>0.25</v>
      </c>
      <c r="BI167" s="35" t="s">
        <v>898</v>
      </c>
      <c r="BJ167" s="38"/>
      <c r="BK167" s="40" t="s">
        <v>470</v>
      </c>
    </row>
    <row r="168" spans="1:63" ht="25.5" customHeight="1">
      <c r="A168" s="1001"/>
      <c r="B168" s="1002"/>
      <c r="C168" s="1002"/>
      <c r="D168" s="1002"/>
      <c r="E168" s="61">
        <v>164</v>
      </c>
      <c r="F168" s="157" t="s">
        <v>899</v>
      </c>
      <c r="G168" s="42" t="s">
        <v>900</v>
      </c>
      <c r="H168" s="42"/>
      <c r="I168" s="42"/>
      <c r="J168" s="120"/>
      <c r="K168" s="42"/>
      <c r="L168" s="42"/>
      <c r="M168" s="120"/>
      <c r="N168" s="42"/>
      <c r="O168" s="42"/>
      <c r="P168" s="120"/>
      <c r="Q168" s="43"/>
      <c r="R168" s="43"/>
      <c r="S168" s="98">
        <v>1</v>
      </c>
      <c r="T168" s="41">
        <f t="shared" si="18"/>
        <v>1</v>
      </c>
      <c r="U168" s="45" t="s">
        <v>763</v>
      </c>
      <c r="V168" s="154" t="s">
        <v>764</v>
      </c>
      <c r="W168" s="42"/>
      <c r="X168" s="47">
        <f t="shared" si="1"/>
        <v>0</v>
      </c>
      <c r="Y168" s="41">
        <f t="shared" si="2"/>
        <v>0</v>
      </c>
      <c r="Z168" s="41">
        <f t="shared" si="3"/>
        <v>0</v>
      </c>
      <c r="AA168" s="41">
        <f t="shared" si="4"/>
        <v>0</v>
      </c>
      <c r="AB168" s="41">
        <f t="shared" si="5"/>
        <v>0</v>
      </c>
      <c r="AC168" s="41">
        <f t="shared" si="6"/>
        <v>0</v>
      </c>
      <c r="AD168" s="41">
        <f t="shared" si="7"/>
        <v>0</v>
      </c>
      <c r="AE168" s="41">
        <f t="shared" si="8"/>
        <v>0</v>
      </c>
      <c r="AF168" s="41">
        <f t="shared" si="9"/>
        <v>0</v>
      </c>
      <c r="AG168" s="41">
        <f t="shared" si="10"/>
        <v>0</v>
      </c>
      <c r="AH168" s="41">
        <f t="shared" si="11"/>
        <v>0</v>
      </c>
      <c r="AI168" s="41">
        <f t="shared" si="12"/>
        <v>0</v>
      </c>
      <c r="AJ168" s="41">
        <f t="shared" si="20"/>
        <v>0</v>
      </c>
      <c r="AK168" s="48">
        <f t="shared" si="17"/>
        <v>0</v>
      </c>
      <c r="AL168" s="20"/>
      <c r="AM168" s="21"/>
      <c r="AN168" s="49"/>
      <c r="AO168" s="23"/>
      <c r="AP168" s="42"/>
      <c r="AQ168" s="42"/>
      <c r="AR168" s="54"/>
      <c r="AS168" s="54"/>
      <c r="AT168" s="60"/>
      <c r="AU168" s="54"/>
      <c r="AV168" s="52"/>
      <c r="AW168" s="52"/>
      <c r="AX168" s="60"/>
      <c r="AY168" s="54"/>
      <c r="AZ168" s="54"/>
      <c r="BA168" s="54"/>
      <c r="BB168" s="52"/>
      <c r="BC168" s="35"/>
      <c r="BD168" s="53"/>
      <c r="BE168" s="54"/>
      <c r="BF168" s="54"/>
      <c r="BG168" s="54"/>
      <c r="BH168" s="52">
        <v>0</v>
      </c>
      <c r="BI168" s="35" t="s">
        <v>901</v>
      </c>
      <c r="BJ168" s="38"/>
      <c r="BK168" s="40" t="s">
        <v>470</v>
      </c>
    </row>
    <row r="169" spans="1:63" ht="33" customHeight="1">
      <c r="A169" s="1001"/>
      <c r="B169" s="1002"/>
      <c r="C169" s="1002"/>
      <c r="D169" s="1002"/>
      <c r="E169" s="41">
        <v>165</v>
      </c>
      <c r="F169" s="157" t="s">
        <v>902</v>
      </c>
      <c r="G169" s="42" t="s">
        <v>903</v>
      </c>
      <c r="H169" s="42"/>
      <c r="I169" s="42"/>
      <c r="J169" s="42"/>
      <c r="K169" s="41">
        <v>1</v>
      </c>
      <c r="L169" s="42"/>
      <c r="M169" s="42"/>
      <c r="N169" s="41">
        <v>1</v>
      </c>
      <c r="O169" s="42"/>
      <c r="P169" s="42"/>
      <c r="Q169" s="43">
        <v>1</v>
      </c>
      <c r="R169" s="43"/>
      <c r="S169" s="44"/>
      <c r="T169" s="41">
        <f t="shared" si="18"/>
        <v>3</v>
      </c>
      <c r="U169" s="45" t="s">
        <v>904</v>
      </c>
      <c r="V169" s="46" t="s">
        <v>93</v>
      </c>
      <c r="W169" s="42" t="s">
        <v>47</v>
      </c>
      <c r="X169" s="47">
        <f t="shared" si="1"/>
        <v>0</v>
      </c>
      <c r="Y169" s="41">
        <f t="shared" si="2"/>
        <v>0</v>
      </c>
      <c r="Z169" s="41">
        <f t="shared" si="3"/>
        <v>0</v>
      </c>
      <c r="AA169" s="41">
        <f t="shared" si="4"/>
        <v>1</v>
      </c>
      <c r="AB169" s="41">
        <f t="shared" si="5"/>
        <v>0</v>
      </c>
      <c r="AC169" s="41">
        <f t="shared" si="6"/>
        <v>0</v>
      </c>
      <c r="AD169" s="41">
        <f t="shared" si="7"/>
        <v>1</v>
      </c>
      <c r="AE169" s="41">
        <f t="shared" si="8"/>
        <v>0</v>
      </c>
      <c r="AF169" s="41">
        <f t="shared" si="9"/>
        <v>0</v>
      </c>
      <c r="AG169" s="41">
        <f t="shared" si="10"/>
        <v>1</v>
      </c>
      <c r="AH169" s="41">
        <f t="shared" si="11"/>
        <v>0</v>
      </c>
      <c r="AI169" s="41">
        <f t="shared" si="12"/>
        <v>0</v>
      </c>
      <c r="AJ169" s="41">
        <f t="shared" si="20"/>
        <v>3</v>
      </c>
      <c r="AK169" s="48">
        <f t="shared" si="17"/>
        <v>1</v>
      </c>
      <c r="AL169" s="20"/>
      <c r="AM169" s="21"/>
      <c r="AN169" s="49"/>
      <c r="AO169" s="23"/>
      <c r="AP169" s="42"/>
      <c r="AQ169" s="42"/>
      <c r="AR169" s="54">
        <v>1</v>
      </c>
      <c r="AS169" s="54" t="s">
        <v>905</v>
      </c>
      <c r="AT169" s="60"/>
      <c r="AU169" s="54"/>
      <c r="AV169" s="60"/>
      <c r="AW169" s="60"/>
      <c r="AX169" s="60">
        <v>1</v>
      </c>
      <c r="AY169" s="58" t="s">
        <v>906</v>
      </c>
      <c r="AZ169" s="54"/>
      <c r="BA169" s="54"/>
      <c r="BB169" s="52"/>
      <c r="BC169" s="35"/>
      <c r="BD169" s="158">
        <v>1</v>
      </c>
      <c r="BE169" s="58" t="s">
        <v>907</v>
      </c>
      <c r="BF169" s="54"/>
      <c r="BG169" s="54"/>
      <c r="BH169" s="52"/>
      <c r="BI169" s="58"/>
      <c r="BJ169" s="38"/>
      <c r="BK169" s="40" t="s">
        <v>470</v>
      </c>
    </row>
    <row r="170" spans="1:63" ht="25.5" customHeight="1">
      <c r="A170" s="1001"/>
      <c r="B170" s="1002"/>
      <c r="C170" s="1002"/>
      <c r="D170" s="1002"/>
      <c r="E170" s="41">
        <v>166</v>
      </c>
      <c r="F170" s="42" t="s">
        <v>908</v>
      </c>
      <c r="G170" s="42" t="s">
        <v>909</v>
      </c>
      <c r="H170" s="42"/>
      <c r="I170" s="42"/>
      <c r="J170" s="41">
        <v>1</v>
      </c>
      <c r="K170" s="42"/>
      <c r="L170" s="42"/>
      <c r="M170" s="42"/>
      <c r="N170" s="42"/>
      <c r="O170" s="42"/>
      <c r="P170" s="42"/>
      <c r="Q170" s="43"/>
      <c r="R170" s="43"/>
      <c r="S170" s="44"/>
      <c r="T170" s="41">
        <f t="shared" si="18"/>
        <v>1</v>
      </c>
      <c r="U170" s="45" t="s">
        <v>910</v>
      </c>
      <c r="V170" s="46" t="s">
        <v>93</v>
      </c>
      <c r="W170" s="42" t="s">
        <v>47</v>
      </c>
      <c r="X170" s="47">
        <f t="shared" si="1"/>
        <v>0</v>
      </c>
      <c r="Y170" s="41">
        <f t="shared" si="2"/>
        <v>0</v>
      </c>
      <c r="Z170" s="41">
        <f t="shared" si="3"/>
        <v>0</v>
      </c>
      <c r="AA170" s="41">
        <f t="shared" si="4"/>
        <v>0</v>
      </c>
      <c r="AB170" s="41">
        <f t="shared" si="5"/>
        <v>0</v>
      </c>
      <c r="AC170" s="41">
        <f t="shared" si="6"/>
        <v>0</v>
      </c>
      <c r="AD170" s="41">
        <f t="shared" si="7"/>
        <v>0</v>
      </c>
      <c r="AE170" s="41">
        <f t="shared" si="8"/>
        <v>0</v>
      </c>
      <c r="AF170" s="41">
        <f t="shared" si="9"/>
        <v>0</v>
      </c>
      <c r="AG170" s="41">
        <f t="shared" si="10"/>
        <v>0</v>
      </c>
      <c r="AH170" s="41">
        <f t="shared" si="11"/>
        <v>0</v>
      </c>
      <c r="AI170" s="41">
        <f t="shared" si="12"/>
        <v>0</v>
      </c>
      <c r="AJ170" s="41">
        <f t="shared" si="20"/>
        <v>0</v>
      </c>
      <c r="AK170" s="48">
        <f t="shared" si="17"/>
        <v>0</v>
      </c>
      <c r="AL170" s="20"/>
      <c r="AM170" s="21"/>
      <c r="AN170" s="49"/>
      <c r="AO170" s="23"/>
      <c r="AP170" s="42"/>
      <c r="AQ170" s="42"/>
      <c r="AR170" s="54"/>
      <c r="AS170" s="54"/>
      <c r="AT170" s="60"/>
      <c r="AU170" s="54"/>
      <c r="AV170" s="52"/>
      <c r="AW170" s="52"/>
      <c r="AX170" s="60"/>
      <c r="AY170" s="54"/>
      <c r="AZ170" s="54"/>
      <c r="BA170" s="54"/>
      <c r="BB170" s="52"/>
      <c r="BC170" s="35"/>
      <c r="BD170" s="53"/>
      <c r="BE170" s="54"/>
      <c r="BF170" s="54"/>
      <c r="BG170" s="54"/>
      <c r="BH170" s="52"/>
      <c r="BI170" s="58"/>
      <c r="BJ170" s="38"/>
      <c r="BK170" s="38" t="s">
        <v>470</v>
      </c>
    </row>
    <row r="171" spans="1:63" ht="25.5" customHeight="1">
      <c r="A171" s="1001"/>
      <c r="B171" s="1002"/>
      <c r="C171" s="1002"/>
      <c r="D171" s="1002"/>
      <c r="E171" s="41">
        <v>167</v>
      </c>
      <c r="F171" s="42" t="s">
        <v>911</v>
      </c>
      <c r="G171" s="42" t="s">
        <v>912</v>
      </c>
      <c r="H171" s="42"/>
      <c r="I171" s="41">
        <v>1</v>
      </c>
      <c r="J171" s="42"/>
      <c r="K171" s="42"/>
      <c r="L171" s="41">
        <v>1</v>
      </c>
      <c r="M171" s="42"/>
      <c r="N171" s="42"/>
      <c r="O171" s="42"/>
      <c r="P171" s="41">
        <v>1</v>
      </c>
      <c r="Q171" s="43"/>
      <c r="R171" s="43"/>
      <c r="S171" s="44"/>
      <c r="T171" s="41">
        <f t="shared" si="18"/>
        <v>3</v>
      </c>
      <c r="U171" s="45" t="s">
        <v>913</v>
      </c>
      <c r="V171" s="46" t="s">
        <v>93</v>
      </c>
      <c r="W171" s="42" t="s">
        <v>47</v>
      </c>
      <c r="X171" s="47">
        <f t="shared" si="1"/>
        <v>0</v>
      </c>
      <c r="Y171" s="41">
        <f t="shared" si="2"/>
        <v>1</v>
      </c>
      <c r="Z171" s="41">
        <f t="shared" si="3"/>
        <v>0</v>
      </c>
      <c r="AA171" s="41">
        <f t="shared" si="4"/>
        <v>0</v>
      </c>
      <c r="AB171" s="41">
        <f t="shared" si="5"/>
        <v>1</v>
      </c>
      <c r="AC171" s="41">
        <f t="shared" si="6"/>
        <v>0</v>
      </c>
      <c r="AD171" s="41">
        <f t="shared" si="7"/>
        <v>0</v>
      </c>
      <c r="AE171" s="41">
        <f t="shared" si="8"/>
        <v>0</v>
      </c>
      <c r="AF171" s="41">
        <f t="shared" si="9"/>
        <v>1</v>
      </c>
      <c r="AG171" s="41">
        <f t="shared" si="10"/>
        <v>0</v>
      </c>
      <c r="AH171" s="41">
        <f t="shared" si="11"/>
        <v>0</v>
      </c>
      <c r="AI171" s="41">
        <f t="shared" si="12"/>
        <v>0</v>
      </c>
      <c r="AJ171" s="41">
        <f t="shared" si="20"/>
        <v>3</v>
      </c>
      <c r="AK171" s="48">
        <f t="shared" si="17"/>
        <v>1</v>
      </c>
      <c r="AL171" s="20"/>
      <c r="AM171" s="21"/>
      <c r="AN171" s="49">
        <v>1</v>
      </c>
      <c r="AO171" s="23" t="s">
        <v>914</v>
      </c>
      <c r="AP171" s="42"/>
      <c r="AQ171" s="42"/>
      <c r="AR171" s="159"/>
      <c r="AS171" s="160"/>
      <c r="AT171" s="55">
        <v>1</v>
      </c>
      <c r="AU171" s="161" t="s">
        <v>915</v>
      </c>
      <c r="AV171" s="52"/>
      <c r="AW171" s="52"/>
      <c r="AX171" s="60"/>
      <c r="AY171" s="54"/>
      <c r="AZ171" s="54"/>
      <c r="BA171" s="54"/>
      <c r="BB171" s="52">
        <v>1</v>
      </c>
      <c r="BC171" s="45" t="s">
        <v>912</v>
      </c>
      <c r="BD171" s="53"/>
      <c r="BE171" s="54"/>
      <c r="BF171" s="54"/>
      <c r="BG171" s="54"/>
      <c r="BH171" s="52"/>
      <c r="BI171" s="58"/>
      <c r="BJ171" s="38"/>
      <c r="BK171" s="40" t="s">
        <v>470</v>
      </c>
    </row>
    <row r="172" spans="1:63" ht="25.5" customHeight="1">
      <c r="A172" s="1001"/>
      <c r="B172" s="1002"/>
      <c r="C172" s="1002"/>
      <c r="D172" s="1002"/>
      <c r="E172" s="41">
        <v>168</v>
      </c>
      <c r="F172" s="42" t="s">
        <v>916</v>
      </c>
      <c r="G172" s="42" t="s">
        <v>903</v>
      </c>
      <c r="H172" s="42"/>
      <c r="I172" s="41">
        <v>1</v>
      </c>
      <c r="J172" s="42"/>
      <c r="K172" s="41">
        <v>1</v>
      </c>
      <c r="L172" s="42"/>
      <c r="M172" s="42"/>
      <c r="N172" s="41">
        <v>1</v>
      </c>
      <c r="O172" s="42"/>
      <c r="P172" s="42"/>
      <c r="Q172" s="43">
        <v>1</v>
      </c>
      <c r="R172" s="43"/>
      <c r="S172" s="44"/>
      <c r="T172" s="41">
        <f t="shared" si="18"/>
        <v>4</v>
      </c>
      <c r="U172" s="45" t="s">
        <v>913</v>
      </c>
      <c r="V172" s="46" t="s">
        <v>93</v>
      </c>
      <c r="W172" s="42" t="s">
        <v>47</v>
      </c>
      <c r="X172" s="47">
        <f t="shared" si="1"/>
        <v>0</v>
      </c>
      <c r="Y172" s="41">
        <f t="shared" si="2"/>
        <v>1</v>
      </c>
      <c r="Z172" s="41">
        <f t="shared" si="3"/>
        <v>0</v>
      </c>
      <c r="AA172" s="41">
        <f t="shared" si="4"/>
        <v>1</v>
      </c>
      <c r="AB172" s="41">
        <f t="shared" si="5"/>
        <v>0</v>
      </c>
      <c r="AC172" s="41">
        <f t="shared" si="6"/>
        <v>0</v>
      </c>
      <c r="AD172" s="41">
        <f t="shared" si="7"/>
        <v>1</v>
      </c>
      <c r="AE172" s="41">
        <f t="shared" si="8"/>
        <v>0</v>
      </c>
      <c r="AF172" s="41">
        <f t="shared" si="9"/>
        <v>0</v>
      </c>
      <c r="AG172" s="41">
        <f t="shared" si="10"/>
        <v>1</v>
      </c>
      <c r="AH172" s="41">
        <f t="shared" si="11"/>
        <v>0</v>
      </c>
      <c r="AI172" s="41">
        <f t="shared" si="12"/>
        <v>0</v>
      </c>
      <c r="AJ172" s="41">
        <f t="shared" si="20"/>
        <v>4</v>
      </c>
      <c r="AK172" s="48">
        <f t="shared" si="17"/>
        <v>1</v>
      </c>
      <c r="AL172" s="20"/>
      <c r="AM172" s="21"/>
      <c r="AN172" s="49">
        <v>1</v>
      </c>
      <c r="AO172" s="23" t="s">
        <v>917</v>
      </c>
      <c r="AP172" s="42"/>
      <c r="AQ172" s="42"/>
      <c r="AR172" s="51">
        <v>1</v>
      </c>
      <c r="AS172" s="161" t="s">
        <v>918</v>
      </c>
      <c r="AT172" s="51"/>
      <c r="AU172" s="151"/>
      <c r="AV172" s="52"/>
      <c r="AW172" s="52"/>
      <c r="AX172" s="60">
        <v>1</v>
      </c>
      <c r="AY172" s="161" t="s">
        <v>919</v>
      </c>
      <c r="AZ172" s="54"/>
      <c r="BA172" s="54"/>
      <c r="BB172" s="52"/>
      <c r="BC172" s="35"/>
      <c r="BD172" s="52">
        <v>1</v>
      </c>
      <c r="BE172" s="42" t="s">
        <v>920</v>
      </c>
      <c r="BF172" s="54"/>
      <c r="BG172" s="54"/>
      <c r="BH172" s="52"/>
      <c r="BI172" s="58"/>
      <c r="BJ172" s="38"/>
      <c r="BK172" s="40" t="s">
        <v>470</v>
      </c>
    </row>
    <row r="173" spans="1:63" ht="25.5" customHeight="1">
      <c r="A173" s="1001"/>
      <c r="B173" s="1002"/>
      <c r="C173" s="1002"/>
      <c r="D173" s="1002"/>
      <c r="E173" s="41">
        <v>169</v>
      </c>
      <c r="F173" s="42" t="s">
        <v>921</v>
      </c>
      <c r="G173" s="42" t="s">
        <v>922</v>
      </c>
      <c r="H173" s="42"/>
      <c r="I173" s="42"/>
      <c r="J173" s="42"/>
      <c r="K173" s="42"/>
      <c r="L173" s="42"/>
      <c r="M173" s="41">
        <v>1</v>
      </c>
      <c r="N173" s="42"/>
      <c r="O173" s="42"/>
      <c r="P173" s="42"/>
      <c r="Q173" s="43"/>
      <c r="R173" s="43"/>
      <c r="S173" s="44">
        <v>1</v>
      </c>
      <c r="T173" s="41">
        <f t="shared" si="18"/>
        <v>2</v>
      </c>
      <c r="U173" s="45" t="s">
        <v>923</v>
      </c>
      <c r="V173" s="46" t="s">
        <v>93</v>
      </c>
      <c r="W173" s="42" t="s">
        <v>47</v>
      </c>
      <c r="X173" s="47">
        <f t="shared" si="1"/>
        <v>0</v>
      </c>
      <c r="Y173" s="41">
        <f t="shared" si="2"/>
        <v>0</v>
      </c>
      <c r="Z173" s="41">
        <f t="shared" si="3"/>
        <v>0</v>
      </c>
      <c r="AA173" s="41">
        <f t="shared" si="4"/>
        <v>0</v>
      </c>
      <c r="AB173" s="41">
        <f t="shared" si="5"/>
        <v>0</v>
      </c>
      <c r="AC173" s="41">
        <f t="shared" si="6"/>
        <v>0</v>
      </c>
      <c r="AD173" s="41">
        <f t="shared" si="7"/>
        <v>1</v>
      </c>
      <c r="AE173" s="41">
        <f t="shared" si="8"/>
        <v>0</v>
      </c>
      <c r="AF173" s="41">
        <f t="shared" si="9"/>
        <v>0</v>
      </c>
      <c r="AG173" s="41">
        <f t="shared" si="10"/>
        <v>0</v>
      </c>
      <c r="AH173" s="41">
        <f t="shared" si="11"/>
        <v>0</v>
      </c>
      <c r="AI173" s="41">
        <f t="shared" si="12"/>
        <v>1</v>
      </c>
      <c r="AJ173" s="41">
        <f t="shared" si="20"/>
        <v>2</v>
      </c>
      <c r="AK173" s="48">
        <f t="shared" si="17"/>
        <v>1</v>
      </c>
      <c r="AL173" s="20"/>
      <c r="AM173" s="21"/>
      <c r="AN173" s="49"/>
      <c r="AO173" s="23" t="s">
        <v>924</v>
      </c>
      <c r="AP173" s="42"/>
      <c r="AQ173" s="42"/>
      <c r="AR173" s="54"/>
      <c r="AS173" s="54"/>
      <c r="AT173" s="60"/>
      <c r="AU173" s="162"/>
      <c r="AV173" s="52">
        <v>0</v>
      </c>
      <c r="AW173" s="76" t="s">
        <v>925</v>
      </c>
      <c r="AX173" s="60">
        <v>1</v>
      </c>
      <c r="AY173" s="54" t="s">
        <v>919</v>
      </c>
      <c r="AZ173" s="54"/>
      <c r="BA173" s="54"/>
      <c r="BB173" s="52"/>
      <c r="BC173" s="35"/>
      <c r="BD173" s="53"/>
      <c r="BE173" s="54"/>
      <c r="BF173" s="54"/>
      <c r="BG173" s="54"/>
      <c r="BH173" s="52">
        <v>1</v>
      </c>
      <c r="BI173" s="42" t="s">
        <v>922</v>
      </c>
      <c r="BJ173" s="38"/>
      <c r="BK173" s="40" t="s">
        <v>470</v>
      </c>
    </row>
    <row r="174" spans="1:63" ht="25.5" customHeight="1">
      <c r="A174" s="1001"/>
      <c r="B174" s="1002"/>
      <c r="C174" s="1002"/>
      <c r="D174" s="1002"/>
      <c r="E174" s="41">
        <v>170</v>
      </c>
      <c r="F174" s="42" t="s">
        <v>926</v>
      </c>
      <c r="G174" s="42" t="s">
        <v>717</v>
      </c>
      <c r="H174" s="42"/>
      <c r="I174" s="41">
        <v>1</v>
      </c>
      <c r="J174" s="42"/>
      <c r="K174" s="42"/>
      <c r="L174" s="42"/>
      <c r="M174" s="42"/>
      <c r="N174" s="42"/>
      <c r="O174" s="42"/>
      <c r="P174" s="42"/>
      <c r="Q174" s="43"/>
      <c r="R174" s="43"/>
      <c r="S174" s="44"/>
      <c r="T174" s="41">
        <f t="shared" si="18"/>
        <v>1</v>
      </c>
      <c r="U174" s="45" t="s">
        <v>927</v>
      </c>
      <c r="V174" s="46" t="s">
        <v>93</v>
      </c>
      <c r="W174" s="42" t="s">
        <v>47</v>
      </c>
      <c r="X174" s="47">
        <f t="shared" si="1"/>
        <v>0</v>
      </c>
      <c r="Y174" s="41">
        <f t="shared" si="2"/>
        <v>0</v>
      </c>
      <c r="Z174" s="41">
        <f t="shared" si="3"/>
        <v>1</v>
      </c>
      <c r="AA174" s="41">
        <f t="shared" si="4"/>
        <v>0</v>
      </c>
      <c r="AB174" s="41">
        <f t="shared" si="5"/>
        <v>0</v>
      </c>
      <c r="AC174" s="41">
        <f t="shared" si="6"/>
        <v>0</v>
      </c>
      <c r="AD174" s="41">
        <f t="shared" si="7"/>
        <v>0</v>
      </c>
      <c r="AE174" s="41">
        <f t="shared" si="8"/>
        <v>0</v>
      </c>
      <c r="AF174" s="41">
        <f t="shared" si="9"/>
        <v>0</v>
      </c>
      <c r="AG174" s="41">
        <f t="shared" si="10"/>
        <v>0</v>
      </c>
      <c r="AH174" s="41">
        <f t="shared" si="11"/>
        <v>0</v>
      </c>
      <c r="AI174" s="41">
        <f t="shared" si="12"/>
        <v>0</v>
      </c>
      <c r="AJ174" s="41">
        <f t="shared" si="20"/>
        <v>1</v>
      </c>
      <c r="AK174" s="48">
        <f t="shared" si="17"/>
        <v>1</v>
      </c>
      <c r="AL174" s="20"/>
      <c r="AM174" s="21"/>
      <c r="AN174" s="55">
        <v>0</v>
      </c>
      <c r="AO174" s="23" t="s">
        <v>928</v>
      </c>
      <c r="AP174" s="42">
        <v>1</v>
      </c>
      <c r="AQ174" s="42"/>
      <c r="AR174" s="54"/>
      <c r="AS174" s="54"/>
      <c r="AT174" s="60"/>
      <c r="AU174" s="54"/>
      <c r="AV174" s="52"/>
      <c r="AW174" s="52"/>
      <c r="AX174" s="54"/>
      <c r="AY174" s="54"/>
      <c r="AZ174" s="54"/>
      <c r="BA174" s="54"/>
      <c r="BB174" s="52"/>
      <c r="BC174" s="35"/>
      <c r="BD174" s="53"/>
      <c r="BE174" s="54"/>
      <c r="BF174" s="54"/>
      <c r="BG174" s="54"/>
      <c r="BH174" s="52"/>
      <c r="BI174" s="58"/>
      <c r="BJ174" s="38"/>
      <c r="BK174" s="40" t="s">
        <v>470</v>
      </c>
    </row>
    <row r="175" spans="1:63" ht="25.5" customHeight="1">
      <c r="A175" s="1001"/>
      <c r="B175" s="1002"/>
      <c r="C175" s="1002"/>
      <c r="D175" s="1002"/>
      <c r="E175" s="41">
        <v>171</v>
      </c>
      <c r="F175" s="42" t="s">
        <v>929</v>
      </c>
      <c r="G175" s="42" t="s">
        <v>720</v>
      </c>
      <c r="H175" s="42"/>
      <c r="I175" s="41">
        <v>1</v>
      </c>
      <c r="J175" s="42"/>
      <c r="K175" s="42"/>
      <c r="L175" s="42"/>
      <c r="M175" s="42"/>
      <c r="N175" s="42"/>
      <c r="O175" s="42"/>
      <c r="P175" s="42"/>
      <c r="Q175" s="43"/>
      <c r="R175" s="43"/>
      <c r="S175" s="44"/>
      <c r="T175" s="41">
        <f t="shared" si="18"/>
        <v>1</v>
      </c>
      <c r="U175" s="45" t="s">
        <v>927</v>
      </c>
      <c r="V175" s="46" t="s">
        <v>93</v>
      </c>
      <c r="W175" s="42" t="s">
        <v>47</v>
      </c>
      <c r="X175" s="47">
        <f t="shared" si="1"/>
        <v>0</v>
      </c>
      <c r="Y175" s="41">
        <f t="shared" si="2"/>
        <v>0</v>
      </c>
      <c r="Z175" s="41">
        <f t="shared" si="3"/>
        <v>1</v>
      </c>
      <c r="AA175" s="41">
        <f t="shared" si="4"/>
        <v>0</v>
      </c>
      <c r="AB175" s="41">
        <f t="shared" si="5"/>
        <v>0</v>
      </c>
      <c r="AC175" s="41">
        <f t="shared" si="6"/>
        <v>0</v>
      </c>
      <c r="AD175" s="41">
        <f t="shared" si="7"/>
        <v>0</v>
      </c>
      <c r="AE175" s="41">
        <f t="shared" si="8"/>
        <v>0</v>
      </c>
      <c r="AF175" s="41">
        <f t="shared" si="9"/>
        <v>0</v>
      </c>
      <c r="AG175" s="41">
        <f t="shared" si="10"/>
        <v>0</v>
      </c>
      <c r="AH175" s="41">
        <f t="shared" si="11"/>
        <v>0</v>
      </c>
      <c r="AI175" s="41">
        <f t="shared" si="12"/>
        <v>0</v>
      </c>
      <c r="AJ175" s="41">
        <f t="shared" si="20"/>
        <v>1</v>
      </c>
      <c r="AK175" s="48">
        <f t="shared" si="17"/>
        <v>1</v>
      </c>
      <c r="AL175" s="20"/>
      <c r="AM175" s="21"/>
      <c r="AN175" s="55">
        <v>0</v>
      </c>
      <c r="AO175" s="23" t="s">
        <v>928</v>
      </c>
      <c r="AP175" s="42">
        <v>1</v>
      </c>
      <c r="AQ175" s="42"/>
      <c r="AR175" s="54"/>
      <c r="AS175" s="54"/>
      <c r="AT175" s="60"/>
      <c r="AU175" s="54"/>
      <c r="AV175" s="52"/>
      <c r="AW175" s="52"/>
      <c r="AX175" s="54"/>
      <c r="AY175" s="54"/>
      <c r="AZ175" s="54"/>
      <c r="BA175" s="54"/>
      <c r="BB175" s="52"/>
      <c r="BC175" s="35"/>
      <c r="BD175" s="53"/>
      <c r="BE175" s="54"/>
      <c r="BF175" s="54"/>
      <c r="BG175" s="54"/>
      <c r="BH175" s="52"/>
      <c r="BI175" s="58"/>
      <c r="BJ175" s="38"/>
      <c r="BK175" s="40" t="s">
        <v>470</v>
      </c>
    </row>
    <row r="176" spans="1:63" ht="25.5" customHeight="1">
      <c r="A176" s="1001"/>
      <c r="B176" s="1002"/>
      <c r="C176" s="1002"/>
      <c r="D176" s="1002"/>
      <c r="E176" s="41">
        <v>172</v>
      </c>
      <c r="F176" s="42" t="s">
        <v>930</v>
      </c>
      <c r="G176" s="42" t="s">
        <v>717</v>
      </c>
      <c r="H176" s="42"/>
      <c r="I176" s="41">
        <v>1</v>
      </c>
      <c r="J176" s="42"/>
      <c r="K176" s="42"/>
      <c r="L176" s="42"/>
      <c r="M176" s="42"/>
      <c r="N176" s="42"/>
      <c r="O176" s="42"/>
      <c r="P176" s="42"/>
      <c r="Q176" s="43"/>
      <c r="R176" s="43"/>
      <c r="S176" s="44"/>
      <c r="T176" s="41">
        <f t="shared" si="18"/>
        <v>1</v>
      </c>
      <c r="U176" s="45" t="s">
        <v>910</v>
      </c>
      <c r="V176" s="46" t="s">
        <v>93</v>
      </c>
      <c r="W176" s="42" t="s">
        <v>47</v>
      </c>
      <c r="X176" s="47">
        <f t="shared" si="1"/>
        <v>0</v>
      </c>
      <c r="Y176" s="41">
        <f t="shared" si="2"/>
        <v>0</v>
      </c>
      <c r="Z176" s="41">
        <f t="shared" si="3"/>
        <v>1</v>
      </c>
      <c r="AA176" s="41">
        <f t="shared" si="4"/>
        <v>0</v>
      </c>
      <c r="AB176" s="41">
        <f t="shared" si="5"/>
        <v>0</v>
      </c>
      <c r="AC176" s="41">
        <f t="shared" si="6"/>
        <v>0</v>
      </c>
      <c r="AD176" s="41">
        <f t="shared" si="7"/>
        <v>0</v>
      </c>
      <c r="AE176" s="41">
        <f t="shared" si="8"/>
        <v>0</v>
      </c>
      <c r="AF176" s="41">
        <f t="shared" si="9"/>
        <v>0</v>
      </c>
      <c r="AG176" s="41">
        <f t="shared" si="10"/>
        <v>0</v>
      </c>
      <c r="AH176" s="41">
        <f t="shared" si="11"/>
        <v>0</v>
      </c>
      <c r="AI176" s="41">
        <f t="shared" si="12"/>
        <v>0</v>
      </c>
      <c r="AJ176" s="41">
        <f t="shared" si="20"/>
        <v>1</v>
      </c>
      <c r="AK176" s="48">
        <f t="shared" si="17"/>
        <v>1</v>
      </c>
      <c r="AL176" s="20"/>
      <c r="AM176" s="21"/>
      <c r="AN176" s="55">
        <v>0</v>
      </c>
      <c r="AO176" s="23" t="s">
        <v>928</v>
      </c>
      <c r="AP176" s="42">
        <v>1</v>
      </c>
      <c r="AQ176" s="42"/>
      <c r="AR176" s="54"/>
      <c r="AS176" s="54"/>
      <c r="AT176" s="60"/>
      <c r="AU176" s="54"/>
      <c r="AV176" s="52"/>
      <c r="AW176" s="52"/>
      <c r="AX176" s="54"/>
      <c r="AY176" s="54"/>
      <c r="AZ176" s="54"/>
      <c r="BA176" s="54"/>
      <c r="BB176" s="52"/>
      <c r="BC176" s="35"/>
      <c r="BD176" s="53"/>
      <c r="BE176" s="54"/>
      <c r="BF176" s="54"/>
      <c r="BG176" s="54"/>
      <c r="BH176" s="52"/>
      <c r="BI176" s="58"/>
      <c r="BJ176" s="38"/>
      <c r="BK176" s="40" t="s">
        <v>470</v>
      </c>
    </row>
    <row r="177" spans="1:63" ht="25.5" customHeight="1">
      <c r="A177" s="1001"/>
      <c r="B177" s="1002"/>
      <c r="C177" s="1002"/>
      <c r="D177" s="1002"/>
      <c r="E177" s="41">
        <v>173</v>
      </c>
      <c r="F177" s="42" t="s">
        <v>931</v>
      </c>
      <c r="G177" s="42" t="s">
        <v>720</v>
      </c>
      <c r="H177" s="42"/>
      <c r="I177" s="41">
        <v>1</v>
      </c>
      <c r="J177" s="42"/>
      <c r="K177" s="42"/>
      <c r="L177" s="42"/>
      <c r="M177" s="42"/>
      <c r="N177" s="42"/>
      <c r="O177" s="42"/>
      <c r="P177" s="42"/>
      <c r="Q177" s="43"/>
      <c r="R177" s="43"/>
      <c r="S177" s="44"/>
      <c r="T177" s="41">
        <f t="shared" si="18"/>
        <v>1</v>
      </c>
      <c r="U177" s="45" t="s">
        <v>910</v>
      </c>
      <c r="V177" s="46" t="s">
        <v>93</v>
      </c>
      <c r="W177" s="42" t="s">
        <v>47</v>
      </c>
      <c r="X177" s="47">
        <f t="shared" si="1"/>
        <v>0</v>
      </c>
      <c r="Y177" s="41">
        <f t="shared" si="2"/>
        <v>0</v>
      </c>
      <c r="Z177" s="41">
        <f t="shared" si="3"/>
        <v>1</v>
      </c>
      <c r="AA177" s="41">
        <f t="shared" si="4"/>
        <v>0</v>
      </c>
      <c r="AB177" s="41">
        <f t="shared" si="5"/>
        <v>0</v>
      </c>
      <c r="AC177" s="41">
        <f t="shared" si="6"/>
        <v>0</v>
      </c>
      <c r="AD177" s="41">
        <f t="shared" si="7"/>
        <v>0</v>
      </c>
      <c r="AE177" s="41">
        <f t="shared" si="8"/>
        <v>0</v>
      </c>
      <c r="AF177" s="41">
        <f t="shared" si="9"/>
        <v>0</v>
      </c>
      <c r="AG177" s="41">
        <f t="shared" si="10"/>
        <v>0</v>
      </c>
      <c r="AH177" s="41">
        <f t="shared" si="11"/>
        <v>0</v>
      </c>
      <c r="AI177" s="41">
        <f t="shared" si="12"/>
        <v>0</v>
      </c>
      <c r="AJ177" s="41">
        <f t="shared" si="20"/>
        <v>1</v>
      </c>
      <c r="AK177" s="48">
        <f t="shared" si="17"/>
        <v>1</v>
      </c>
      <c r="AL177" s="20"/>
      <c r="AM177" s="21"/>
      <c r="AN177" s="55">
        <v>0</v>
      </c>
      <c r="AO177" s="23" t="s">
        <v>928</v>
      </c>
      <c r="AP177" s="42">
        <v>1</v>
      </c>
      <c r="AQ177" s="42"/>
      <c r="AR177" s="54"/>
      <c r="AS177" s="54"/>
      <c r="AT177" s="60"/>
      <c r="AU177" s="54"/>
      <c r="AV177" s="52"/>
      <c r="AW177" s="52"/>
      <c r="AX177" s="54"/>
      <c r="AY177" s="54"/>
      <c r="AZ177" s="54"/>
      <c r="BA177" s="54"/>
      <c r="BB177" s="52"/>
      <c r="BC177" s="35"/>
      <c r="BD177" s="53"/>
      <c r="BE177" s="54"/>
      <c r="BF177" s="54"/>
      <c r="BG177" s="54"/>
      <c r="BH177" s="52"/>
      <c r="BI177" s="58"/>
      <c r="BJ177" s="38"/>
      <c r="BK177" s="40" t="s">
        <v>470</v>
      </c>
    </row>
    <row r="178" spans="1:63" ht="25.5" customHeight="1">
      <c r="A178" s="1001"/>
      <c r="B178" s="1002"/>
      <c r="C178" s="1002"/>
      <c r="D178" s="1002"/>
      <c r="E178" s="41">
        <v>174</v>
      </c>
      <c r="F178" s="42" t="s">
        <v>932</v>
      </c>
      <c r="G178" s="42" t="s">
        <v>717</v>
      </c>
      <c r="H178" s="42"/>
      <c r="I178" s="41">
        <v>1</v>
      </c>
      <c r="J178" s="42"/>
      <c r="K178" s="42"/>
      <c r="L178" s="42"/>
      <c r="M178" s="42"/>
      <c r="N178" s="42"/>
      <c r="O178" s="42"/>
      <c r="P178" s="42"/>
      <c r="Q178" s="43"/>
      <c r="R178" s="43"/>
      <c r="S178" s="44"/>
      <c r="T178" s="41">
        <f t="shared" si="18"/>
        <v>1</v>
      </c>
      <c r="U178" s="45" t="s">
        <v>933</v>
      </c>
      <c r="V178" s="46" t="s">
        <v>93</v>
      </c>
      <c r="W178" s="42" t="s">
        <v>47</v>
      </c>
      <c r="X178" s="47">
        <f t="shared" si="1"/>
        <v>0</v>
      </c>
      <c r="Y178" s="41">
        <f t="shared" si="2"/>
        <v>0</v>
      </c>
      <c r="Z178" s="41">
        <f t="shared" si="3"/>
        <v>1</v>
      </c>
      <c r="AA178" s="41">
        <f t="shared" si="4"/>
        <v>0</v>
      </c>
      <c r="AB178" s="41">
        <f t="shared" si="5"/>
        <v>0</v>
      </c>
      <c r="AC178" s="41">
        <f t="shared" si="6"/>
        <v>0</v>
      </c>
      <c r="AD178" s="41">
        <f t="shared" si="7"/>
        <v>0</v>
      </c>
      <c r="AE178" s="41">
        <f t="shared" si="8"/>
        <v>0</v>
      </c>
      <c r="AF178" s="41">
        <f t="shared" si="9"/>
        <v>0</v>
      </c>
      <c r="AG178" s="41">
        <f t="shared" si="10"/>
        <v>0</v>
      </c>
      <c r="AH178" s="41">
        <f t="shared" si="11"/>
        <v>0</v>
      </c>
      <c r="AI178" s="41">
        <f t="shared" si="12"/>
        <v>0</v>
      </c>
      <c r="AJ178" s="41">
        <f t="shared" si="20"/>
        <v>1</v>
      </c>
      <c r="AK178" s="48">
        <f t="shared" si="17"/>
        <v>1</v>
      </c>
      <c r="AL178" s="20"/>
      <c r="AM178" s="21"/>
      <c r="AN178" s="55">
        <v>0</v>
      </c>
      <c r="AO178" s="23" t="s">
        <v>928</v>
      </c>
      <c r="AP178" s="163">
        <v>1</v>
      </c>
      <c r="AQ178" s="45" t="s">
        <v>934</v>
      </c>
      <c r="AR178" s="54"/>
      <c r="AS178" s="54"/>
      <c r="AT178" s="60"/>
      <c r="AU178" s="54"/>
      <c r="AV178" s="52"/>
      <c r="AW178" s="52"/>
      <c r="AX178" s="54"/>
      <c r="AY178" s="54"/>
      <c r="AZ178" s="54"/>
      <c r="BA178" s="54"/>
      <c r="BB178" s="52"/>
      <c r="BC178" s="35"/>
      <c r="BD178" s="53"/>
      <c r="BE178" s="54"/>
      <c r="BF178" s="54"/>
      <c r="BG178" s="54"/>
      <c r="BH178" s="52"/>
      <c r="BI178" s="58"/>
      <c r="BJ178" s="38"/>
      <c r="BK178" s="40" t="s">
        <v>470</v>
      </c>
    </row>
    <row r="179" spans="1:63" ht="25.5" customHeight="1">
      <c r="A179" s="1001"/>
      <c r="B179" s="1002"/>
      <c r="C179" s="1002"/>
      <c r="D179" s="1002"/>
      <c r="E179" s="41">
        <v>175</v>
      </c>
      <c r="F179" s="42" t="s">
        <v>932</v>
      </c>
      <c r="G179" s="42" t="s">
        <v>720</v>
      </c>
      <c r="H179" s="42"/>
      <c r="I179" s="41">
        <v>1</v>
      </c>
      <c r="J179" s="42"/>
      <c r="K179" s="42"/>
      <c r="L179" s="42"/>
      <c r="M179" s="42"/>
      <c r="N179" s="42"/>
      <c r="O179" s="42"/>
      <c r="P179" s="42"/>
      <c r="Q179" s="43"/>
      <c r="R179" s="43"/>
      <c r="S179" s="44"/>
      <c r="T179" s="41">
        <f t="shared" si="18"/>
        <v>1</v>
      </c>
      <c r="U179" s="45" t="s">
        <v>933</v>
      </c>
      <c r="V179" s="46" t="s">
        <v>93</v>
      </c>
      <c r="W179" s="42" t="s">
        <v>47</v>
      </c>
      <c r="X179" s="47">
        <f t="shared" si="1"/>
        <v>0</v>
      </c>
      <c r="Y179" s="41">
        <f t="shared" si="2"/>
        <v>0</v>
      </c>
      <c r="Z179" s="41">
        <f t="shared" si="3"/>
        <v>1</v>
      </c>
      <c r="AA179" s="41">
        <f t="shared" si="4"/>
        <v>0</v>
      </c>
      <c r="AB179" s="41">
        <f t="shared" si="5"/>
        <v>0</v>
      </c>
      <c r="AC179" s="41">
        <f t="shared" si="6"/>
        <v>0</v>
      </c>
      <c r="AD179" s="41">
        <f t="shared" si="7"/>
        <v>0</v>
      </c>
      <c r="AE179" s="41">
        <f t="shared" si="8"/>
        <v>0</v>
      </c>
      <c r="AF179" s="41">
        <f t="shared" si="9"/>
        <v>0</v>
      </c>
      <c r="AG179" s="41">
        <f t="shared" si="10"/>
        <v>0</v>
      </c>
      <c r="AH179" s="41">
        <f t="shared" si="11"/>
        <v>0</v>
      </c>
      <c r="AI179" s="41">
        <f t="shared" si="12"/>
        <v>0</v>
      </c>
      <c r="AJ179" s="41">
        <f t="shared" si="20"/>
        <v>1</v>
      </c>
      <c r="AK179" s="48">
        <f t="shared" si="17"/>
        <v>1</v>
      </c>
      <c r="AL179" s="20"/>
      <c r="AM179" s="21"/>
      <c r="AN179" s="55">
        <v>0</v>
      </c>
      <c r="AO179" s="23" t="s">
        <v>928</v>
      </c>
      <c r="AP179" s="163">
        <v>1</v>
      </c>
      <c r="AQ179" s="45" t="s">
        <v>935</v>
      </c>
      <c r="AR179" s="54"/>
      <c r="AS179" s="54"/>
      <c r="AT179" s="60"/>
      <c r="AU179" s="54"/>
      <c r="AV179" s="52"/>
      <c r="AW179" s="52"/>
      <c r="AX179" s="54"/>
      <c r="AY179" s="54"/>
      <c r="AZ179" s="54"/>
      <c r="BA179" s="54"/>
      <c r="BB179" s="52"/>
      <c r="BC179" s="35"/>
      <c r="BD179" s="53"/>
      <c r="BE179" s="54"/>
      <c r="BF179" s="54"/>
      <c r="BG179" s="54"/>
      <c r="BH179" s="52"/>
      <c r="BI179" s="58"/>
      <c r="BJ179" s="38"/>
      <c r="BK179" s="40" t="s">
        <v>470</v>
      </c>
    </row>
    <row r="180" spans="1:63" ht="25.5" customHeight="1">
      <c r="A180" s="1001"/>
      <c r="B180" s="1002"/>
      <c r="C180" s="1002"/>
      <c r="D180" s="1002"/>
      <c r="E180" s="41">
        <v>176</v>
      </c>
      <c r="F180" s="18" t="s">
        <v>936</v>
      </c>
      <c r="G180" s="42" t="s">
        <v>717</v>
      </c>
      <c r="H180" s="42"/>
      <c r="I180" s="41">
        <v>1</v>
      </c>
      <c r="J180" s="42"/>
      <c r="K180" s="42"/>
      <c r="L180" s="42"/>
      <c r="M180" s="42"/>
      <c r="N180" s="42"/>
      <c r="O180" s="42"/>
      <c r="P180" s="42"/>
      <c r="Q180" s="43"/>
      <c r="R180" s="43"/>
      <c r="S180" s="44"/>
      <c r="T180" s="41">
        <f t="shared" si="18"/>
        <v>1</v>
      </c>
      <c r="U180" s="45" t="s">
        <v>937</v>
      </c>
      <c r="V180" s="46" t="s">
        <v>93</v>
      </c>
      <c r="W180" s="42" t="s">
        <v>47</v>
      </c>
      <c r="X180" s="47">
        <f t="shared" si="1"/>
        <v>0</v>
      </c>
      <c r="Y180" s="41">
        <f t="shared" si="2"/>
        <v>0</v>
      </c>
      <c r="Z180" s="41">
        <f t="shared" si="3"/>
        <v>1</v>
      </c>
      <c r="AA180" s="41">
        <f t="shared" si="4"/>
        <v>0</v>
      </c>
      <c r="AB180" s="41">
        <f t="shared" si="5"/>
        <v>0</v>
      </c>
      <c r="AC180" s="41">
        <f t="shared" si="6"/>
        <v>0</v>
      </c>
      <c r="AD180" s="41">
        <f t="shared" si="7"/>
        <v>0</v>
      </c>
      <c r="AE180" s="41">
        <f t="shared" si="8"/>
        <v>0</v>
      </c>
      <c r="AF180" s="41">
        <f t="shared" si="9"/>
        <v>0</v>
      </c>
      <c r="AG180" s="41">
        <f t="shared" si="10"/>
        <v>0</v>
      </c>
      <c r="AH180" s="41">
        <f t="shared" si="11"/>
        <v>0</v>
      </c>
      <c r="AI180" s="41">
        <f t="shared" si="12"/>
        <v>0</v>
      </c>
      <c r="AJ180" s="41">
        <f t="shared" si="20"/>
        <v>1</v>
      </c>
      <c r="AK180" s="48">
        <f t="shared" si="17"/>
        <v>1</v>
      </c>
      <c r="AL180" s="20"/>
      <c r="AM180" s="21"/>
      <c r="AN180" s="55">
        <v>0</v>
      </c>
      <c r="AO180" s="23" t="s">
        <v>928</v>
      </c>
      <c r="AP180" s="42">
        <v>1</v>
      </c>
      <c r="AQ180" s="42" t="s">
        <v>938</v>
      </c>
      <c r="AR180" s="54"/>
      <c r="AS180" s="54"/>
      <c r="AT180" s="60"/>
      <c r="AU180" s="54"/>
      <c r="AV180" s="52"/>
      <c r="AW180" s="52"/>
      <c r="AX180" s="54"/>
      <c r="AY180" s="54"/>
      <c r="AZ180" s="54"/>
      <c r="BA180" s="54"/>
      <c r="BB180" s="52"/>
      <c r="BC180" s="35"/>
      <c r="BD180" s="53"/>
      <c r="BE180" s="54"/>
      <c r="BF180" s="54"/>
      <c r="BG180" s="54"/>
      <c r="BH180" s="52"/>
      <c r="BI180" s="58"/>
      <c r="BJ180" s="38"/>
      <c r="BK180" s="40" t="s">
        <v>470</v>
      </c>
    </row>
    <row r="181" spans="1:63" ht="25.5" customHeight="1">
      <c r="A181" s="1001"/>
      <c r="B181" s="1002"/>
      <c r="C181" s="1002"/>
      <c r="D181" s="1002"/>
      <c r="E181" s="41">
        <v>177</v>
      </c>
      <c r="F181" s="18" t="s">
        <v>936</v>
      </c>
      <c r="G181" s="42" t="s">
        <v>720</v>
      </c>
      <c r="H181" s="42"/>
      <c r="I181" s="41">
        <v>1</v>
      </c>
      <c r="J181" s="42"/>
      <c r="K181" s="42"/>
      <c r="L181" s="42"/>
      <c r="M181" s="42"/>
      <c r="N181" s="42"/>
      <c r="O181" s="42"/>
      <c r="P181" s="42"/>
      <c r="Q181" s="43"/>
      <c r="R181" s="43"/>
      <c r="S181" s="44"/>
      <c r="T181" s="41">
        <f t="shared" si="18"/>
        <v>1</v>
      </c>
      <c r="U181" s="45" t="s">
        <v>937</v>
      </c>
      <c r="V181" s="46" t="s">
        <v>93</v>
      </c>
      <c r="W181" s="42" t="s">
        <v>47</v>
      </c>
      <c r="X181" s="47">
        <f t="shared" si="1"/>
        <v>0</v>
      </c>
      <c r="Y181" s="41">
        <f t="shared" si="2"/>
        <v>0</v>
      </c>
      <c r="Z181" s="41">
        <f t="shared" si="3"/>
        <v>1</v>
      </c>
      <c r="AA181" s="41">
        <f t="shared" si="4"/>
        <v>0</v>
      </c>
      <c r="AB181" s="41">
        <f t="shared" si="5"/>
        <v>0</v>
      </c>
      <c r="AC181" s="41">
        <f t="shared" si="6"/>
        <v>0</v>
      </c>
      <c r="AD181" s="41">
        <f t="shared" si="7"/>
        <v>0</v>
      </c>
      <c r="AE181" s="41">
        <f t="shared" si="8"/>
        <v>0</v>
      </c>
      <c r="AF181" s="41">
        <f t="shared" si="9"/>
        <v>0</v>
      </c>
      <c r="AG181" s="41">
        <f t="shared" si="10"/>
        <v>0</v>
      </c>
      <c r="AH181" s="41">
        <f t="shared" si="11"/>
        <v>0</v>
      </c>
      <c r="AI181" s="41">
        <f t="shared" si="12"/>
        <v>0</v>
      </c>
      <c r="AJ181" s="41">
        <f t="shared" si="20"/>
        <v>1</v>
      </c>
      <c r="AK181" s="48">
        <f t="shared" si="17"/>
        <v>1</v>
      </c>
      <c r="AL181" s="20"/>
      <c r="AM181" s="21"/>
      <c r="AN181" s="55">
        <v>0</v>
      </c>
      <c r="AO181" s="23" t="s">
        <v>928</v>
      </c>
      <c r="AP181" s="42">
        <v>1</v>
      </c>
      <c r="AQ181" s="42" t="s">
        <v>939</v>
      </c>
      <c r="AR181" s="54"/>
      <c r="AS181" s="54"/>
      <c r="AT181" s="60"/>
      <c r="AU181" s="54"/>
      <c r="AV181" s="52"/>
      <c r="AW181" s="52"/>
      <c r="AX181" s="54"/>
      <c r="AY181" s="54"/>
      <c r="AZ181" s="54"/>
      <c r="BA181" s="54"/>
      <c r="BB181" s="52"/>
      <c r="BC181" s="35"/>
      <c r="BD181" s="53"/>
      <c r="BE181" s="54"/>
      <c r="BF181" s="54"/>
      <c r="BG181" s="54"/>
      <c r="BH181" s="52"/>
      <c r="BI181" s="58"/>
      <c r="BJ181" s="38"/>
      <c r="BK181" s="40" t="s">
        <v>470</v>
      </c>
    </row>
    <row r="182" spans="1:63" ht="25.5" customHeight="1">
      <c r="A182" s="1001"/>
      <c r="B182" s="1002"/>
      <c r="C182" s="1002"/>
      <c r="D182" s="1002"/>
      <c r="E182" s="41">
        <v>178</v>
      </c>
      <c r="F182" s="42" t="s">
        <v>940</v>
      </c>
      <c r="G182" s="42" t="s">
        <v>717</v>
      </c>
      <c r="H182" s="42"/>
      <c r="I182" s="41">
        <v>1</v>
      </c>
      <c r="J182" s="42"/>
      <c r="K182" s="42"/>
      <c r="L182" s="42"/>
      <c r="M182" s="42"/>
      <c r="N182" s="42"/>
      <c r="O182" s="42"/>
      <c r="P182" s="42"/>
      <c r="Q182" s="43"/>
      <c r="R182" s="43"/>
      <c r="S182" s="44"/>
      <c r="T182" s="41">
        <f t="shared" si="18"/>
        <v>1</v>
      </c>
      <c r="U182" s="45" t="s">
        <v>927</v>
      </c>
      <c r="V182" s="46" t="s">
        <v>93</v>
      </c>
      <c r="W182" s="42" t="s">
        <v>47</v>
      </c>
      <c r="X182" s="47">
        <f t="shared" si="1"/>
        <v>0</v>
      </c>
      <c r="Y182" s="41">
        <f t="shared" si="2"/>
        <v>0</v>
      </c>
      <c r="Z182" s="41">
        <f t="shared" si="3"/>
        <v>1</v>
      </c>
      <c r="AA182" s="41">
        <f t="shared" si="4"/>
        <v>0</v>
      </c>
      <c r="AB182" s="41">
        <f t="shared" si="5"/>
        <v>0</v>
      </c>
      <c r="AC182" s="41">
        <f t="shared" si="6"/>
        <v>0</v>
      </c>
      <c r="AD182" s="41">
        <f t="shared" si="7"/>
        <v>0</v>
      </c>
      <c r="AE182" s="41">
        <f t="shared" si="8"/>
        <v>0</v>
      </c>
      <c r="AF182" s="41">
        <f t="shared" si="9"/>
        <v>0</v>
      </c>
      <c r="AG182" s="41">
        <f t="shared" si="10"/>
        <v>0</v>
      </c>
      <c r="AH182" s="41">
        <f t="shared" si="11"/>
        <v>0</v>
      </c>
      <c r="AI182" s="41">
        <f t="shared" si="12"/>
        <v>0</v>
      </c>
      <c r="AJ182" s="41">
        <f t="shared" si="20"/>
        <v>1</v>
      </c>
      <c r="AK182" s="48">
        <f t="shared" si="17"/>
        <v>1</v>
      </c>
      <c r="AL182" s="20"/>
      <c r="AM182" s="21"/>
      <c r="AN182" s="55">
        <v>0</v>
      </c>
      <c r="AO182" s="23" t="s">
        <v>928</v>
      </c>
      <c r="AP182" s="42">
        <v>1</v>
      </c>
      <c r="AQ182" s="42"/>
      <c r="AR182" s="54"/>
      <c r="AS182" s="54"/>
      <c r="AT182" s="60"/>
      <c r="AU182" s="54"/>
      <c r="AV182" s="52"/>
      <c r="AW182" s="52"/>
      <c r="AX182" s="54"/>
      <c r="AY182" s="54"/>
      <c r="AZ182" s="54"/>
      <c r="BA182" s="54"/>
      <c r="BB182" s="52"/>
      <c r="BC182" s="35"/>
      <c r="BD182" s="53"/>
      <c r="BE182" s="54"/>
      <c r="BF182" s="54"/>
      <c r="BG182" s="54"/>
      <c r="BH182" s="52"/>
      <c r="BI182" s="58"/>
      <c r="BJ182" s="38"/>
      <c r="BK182" s="40" t="s">
        <v>470</v>
      </c>
    </row>
    <row r="183" spans="1:63" ht="25.5" customHeight="1">
      <c r="A183" s="1001"/>
      <c r="B183" s="1002"/>
      <c r="C183" s="1002"/>
      <c r="D183" s="1002"/>
      <c r="E183" s="41">
        <v>179</v>
      </c>
      <c r="F183" s="42" t="s">
        <v>940</v>
      </c>
      <c r="G183" s="42" t="s">
        <v>720</v>
      </c>
      <c r="H183" s="42"/>
      <c r="I183" s="41">
        <v>1</v>
      </c>
      <c r="J183" s="42"/>
      <c r="K183" s="42"/>
      <c r="L183" s="42"/>
      <c r="M183" s="42"/>
      <c r="N183" s="42"/>
      <c r="O183" s="42"/>
      <c r="P183" s="42"/>
      <c r="Q183" s="43"/>
      <c r="R183" s="43"/>
      <c r="S183" s="44"/>
      <c r="T183" s="41">
        <f t="shared" si="18"/>
        <v>1</v>
      </c>
      <c r="U183" s="45" t="s">
        <v>927</v>
      </c>
      <c r="V183" s="46" t="s">
        <v>93</v>
      </c>
      <c r="W183" s="42" t="s">
        <v>47</v>
      </c>
      <c r="X183" s="47">
        <f t="shared" si="1"/>
        <v>0</v>
      </c>
      <c r="Y183" s="41">
        <f t="shared" si="2"/>
        <v>0</v>
      </c>
      <c r="Z183" s="41">
        <f t="shared" si="3"/>
        <v>1</v>
      </c>
      <c r="AA183" s="41">
        <f t="shared" si="4"/>
        <v>0</v>
      </c>
      <c r="AB183" s="41">
        <f t="shared" si="5"/>
        <v>0</v>
      </c>
      <c r="AC183" s="41">
        <f t="shared" si="6"/>
        <v>0</v>
      </c>
      <c r="AD183" s="41">
        <f t="shared" si="7"/>
        <v>0</v>
      </c>
      <c r="AE183" s="41">
        <f t="shared" si="8"/>
        <v>0</v>
      </c>
      <c r="AF183" s="41">
        <f t="shared" si="9"/>
        <v>0</v>
      </c>
      <c r="AG183" s="41">
        <f t="shared" si="10"/>
        <v>0</v>
      </c>
      <c r="AH183" s="41">
        <f t="shared" si="11"/>
        <v>0</v>
      </c>
      <c r="AI183" s="41">
        <f t="shared" si="12"/>
        <v>0</v>
      </c>
      <c r="AJ183" s="41">
        <f t="shared" si="20"/>
        <v>1</v>
      </c>
      <c r="AK183" s="48">
        <f t="shared" si="17"/>
        <v>1</v>
      </c>
      <c r="AL183" s="20"/>
      <c r="AM183" s="21"/>
      <c r="AN183" s="55">
        <v>0</v>
      </c>
      <c r="AO183" s="23" t="s">
        <v>928</v>
      </c>
      <c r="AP183" s="42">
        <v>1</v>
      </c>
      <c r="AQ183" s="42"/>
      <c r="AR183" s="54"/>
      <c r="AS183" s="54"/>
      <c r="AT183" s="60"/>
      <c r="AU183" s="54"/>
      <c r="AV183" s="52"/>
      <c r="AW183" s="52"/>
      <c r="AX183" s="54"/>
      <c r="AY183" s="54"/>
      <c r="AZ183" s="54"/>
      <c r="BA183" s="54"/>
      <c r="BB183" s="52"/>
      <c r="BC183" s="35"/>
      <c r="BD183" s="53"/>
      <c r="BE183" s="54"/>
      <c r="BF183" s="54"/>
      <c r="BG183" s="54"/>
      <c r="BH183" s="52"/>
      <c r="BI183" s="58"/>
      <c r="BJ183" s="38"/>
      <c r="BK183" s="40" t="s">
        <v>470</v>
      </c>
    </row>
    <row r="184" spans="1:63" ht="25.5" customHeight="1">
      <c r="A184" s="1001"/>
      <c r="B184" s="1002"/>
      <c r="C184" s="1002"/>
      <c r="D184" s="1002"/>
      <c r="E184" s="41">
        <v>180</v>
      </c>
      <c r="F184" s="42" t="s">
        <v>941</v>
      </c>
      <c r="G184" s="42" t="s">
        <v>717</v>
      </c>
      <c r="H184" s="42"/>
      <c r="I184" s="41">
        <v>1</v>
      </c>
      <c r="J184" s="42"/>
      <c r="K184" s="42"/>
      <c r="L184" s="42"/>
      <c r="M184" s="42"/>
      <c r="N184" s="42"/>
      <c r="O184" s="42"/>
      <c r="P184" s="42"/>
      <c r="Q184" s="43"/>
      <c r="R184" s="43"/>
      <c r="S184" s="44"/>
      <c r="T184" s="41">
        <f t="shared" si="18"/>
        <v>1</v>
      </c>
      <c r="U184" s="45" t="s">
        <v>942</v>
      </c>
      <c r="V184" s="46" t="s">
        <v>93</v>
      </c>
      <c r="W184" s="42" t="s">
        <v>47</v>
      </c>
      <c r="X184" s="47">
        <f t="shared" si="1"/>
        <v>0</v>
      </c>
      <c r="Y184" s="41">
        <f t="shared" si="2"/>
        <v>1</v>
      </c>
      <c r="Z184" s="41">
        <f t="shared" si="3"/>
        <v>0</v>
      </c>
      <c r="AA184" s="41">
        <f t="shared" si="4"/>
        <v>0</v>
      </c>
      <c r="AB184" s="41">
        <f t="shared" si="5"/>
        <v>0</v>
      </c>
      <c r="AC184" s="41">
        <f t="shared" si="6"/>
        <v>0</v>
      </c>
      <c r="AD184" s="41">
        <f t="shared" si="7"/>
        <v>0</v>
      </c>
      <c r="AE184" s="41">
        <f t="shared" si="8"/>
        <v>0</v>
      </c>
      <c r="AF184" s="41">
        <f t="shared" si="9"/>
        <v>0</v>
      </c>
      <c r="AG184" s="41">
        <f t="shared" si="10"/>
        <v>0</v>
      </c>
      <c r="AH184" s="41">
        <f t="shared" si="11"/>
        <v>0</v>
      </c>
      <c r="AI184" s="41">
        <f t="shared" si="12"/>
        <v>0</v>
      </c>
      <c r="AJ184" s="41">
        <f t="shared" si="20"/>
        <v>1</v>
      </c>
      <c r="AK184" s="48">
        <f t="shared" si="17"/>
        <v>1</v>
      </c>
      <c r="AL184" s="20"/>
      <c r="AM184" s="21"/>
      <c r="AN184" s="55">
        <v>1</v>
      </c>
      <c r="AO184" s="23" t="s">
        <v>943</v>
      </c>
      <c r="AP184" s="42"/>
      <c r="AQ184" s="42"/>
      <c r="AR184" s="54"/>
      <c r="AS184" s="54"/>
      <c r="AT184" s="60"/>
      <c r="AU184" s="54"/>
      <c r="AV184" s="52"/>
      <c r="AW184" s="52"/>
      <c r="AX184" s="54"/>
      <c r="AY184" s="54"/>
      <c r="AZ184" s="54"/>
      <c r="BA184" s="54"/>
      <c r="BB184" s="52"/>
      <c r="BC184" s="35"/>
      <c r="BD184" s="53"/>
      <c r="BE184" s="54"/>
      <c r="BF184" s="54"/>
      <c r="BG184" s="54"/>
      <c r="BH184" s="52"/>
      <c r="BI184" s="58"/>
      <c r="BJ184" s="38"/>
      <c r="BK184" s="40" t="s">
        <v>470</v>
      </c>
    </row>
    <row r="185" spans="1:63" ht="25.5" customHeight="1">
      <c r="A185" s="1001"/>
      <c r="B185" s="1002"/>
      <c r="C185" s="1002"/>
      <c r="D185" s="1002"/>
      <c r="E185" s="41">
        <v>181</v>
      </c>
      <c r="F185" s="42" t="s">
        <v>941</v>
      </c>
      <c r="G185" s="42" t="s">
        <v>720</v>
      </c>
      <c r="H185" s="42"/>
      <c r="I185" s="41">
        <v>1</v>
      </c>
      <c r="J185" s="42"/>
      <c r="K185" s="42"/>
      <c r="L185" s="42"/>
      <c r="M185" s="42"/>
      <c r="N185" s="42"/>
      <c r="O185" s="42"/>
      <c r="P185" s="42"/>
      <c r="Q185" s="43"/>
      <c r="R185" s="43"/>
      <c r="S185" s="44"/>
      <c r="T185" s="41">
        <f t="shared" si="18"/>
        <v>1</v>
      </c>
      <c r="U185" s="45" t="s">
        <v>942</v>
      </c>
      <c r="V185" s="46" t="s">
        <v>93</v>
      </c>
      <c r="W185" s="42" t="s">
        <v>47</v>
      </c>
      <c r="X185" s="47">
        <f t="shared" si="1"/>
        <v>0</v>
      </c>
      <c r="Y185" s="41">
        <f t="shared" si="2"/>
        <v>0</v>
      </c>
      <c r="Z185" s="41">
        <f t="shared" si="3"/>
        <v>0</v>
      </c>
      <c r="AA185" s="41">
        <f t="shared" si="4"/>
        <v>0</v>
      </c>
      <c r="AB185" s="41">
        <f t="shared" si="5"/>
        <v>0</v>
      </c>
      <c r="AC185" s="41">
        <f t="shared" si="6"/>
        <v>0</v>
      </c>
      <c r="AD185" s="41">
        <f t="shared" si="7"/>
        <v>0</v>
      </c>
      <c r="AE185" s="41">
        <f t="shared" si="8"/>
        <v>0</v>
      </c>
      <c r="AF185" s="41">
        <f t="shared" si="9"/>
        <v>0</v>
      </c>
      <c r="AG185" s="41">
        <f t="shared" si="10"/>
        <v>0</v>
      </c>
      <c r="AH185" s="41">
        <f t="shared" si="11"/>
        <v>0</v>
      </c>
      <c r="AI185" s="41">
        <f t="shared" si="12"/>
        <v>0</v>
      </c>
      <c r="AJ185" s="41">
        <f t="shared" si="20"/>
        <v>0</v>
      </c>
      <c r="AK185" s="48">
        <f t="shared" si="17"/>
        <v>0</v>
      </c>
      <c r="AL185" s="20"/>
      <c r="AM185" s="21"/>
      <c r="AN185" s="55">
        <v>0</v>
      </c>
      <c r="AO185" s="23" t="s">
        <v>944</v>
      </c>
      <c r="AP185" s="42"/>
      <c r="AQ185" s="42"/>
      <c r="AR185" s="54"/>
      <c r="AS185" s="54"/>
      <c r="AT185" s="60"/>
      <c r="AU185" s="54"/>
      <c r="AV185" s="52"/>
      <c r="AW185" s="52"/>
      <c r="AX185" s="54"/>
      <c r="AY185" s="54"/>
      <c r="AZ185" s="54"/>
      <c r="BA185" s="54"/>
      <c r="BB185" s="52"/>
      <c r="BC185" s="35"/>
      <c r="BD185" s="53"/>
      <c r="BE185" s="54"/>
      <c r="BF185" s="54"/>
      <c r="BG185" s="54"/>
      <c r="BH185" s="52"/>
      <c r="BI185" s="58"/>
      <c r="BJ185" s="38"/>
      <c r="BK185" s="40" t="s">
        <v>470</v>
      </c>
    </row>
    <row r="186" spans="1:63" ht="25.5" customHeight="1">
      <c r="A186" s="1001"/>
      <c r="B186" s="1002"/>
      <c r="C186" s="1002"/>
      <c r="D186" s="1002"/>
      <c r="E186" s="41">
        <v>182</v>
      </c>
      <c r="F186" s="42" t="s">
        <v>945</v>
      </c>
      <c r="G186" s="42" t="s">
        <v>717</v>
      </c>
      <c r="H186" s="42"/>
      <c r="I186" s="41">
        <v>1</v>
      </c>
      <c r="J186" s="42"/>
      <c r="K186" s="42"/>
      <c r="L186" s="42"/>
      <c r="M186" s="42"/>
      <c r="N186" s="42"/>
      <c r="O186" s="42"/>
      <c r="P186" s="42"/>
      <c r="Q186" s="43"/>
      <c r="R186" s="43"/>
      <c r="S186" s="44"/>
      <c r="T186" s="41">
        <f t="shared" si="18"/>
        <v>1</v>
      </c>
      <c r="U186" s="45" t="s">
        <v>937</v>
      </c>
      <c r="V186" s="46" t="s">
        <v>93</v>
      </c>
      <c r="W186" s="42" t="s">
        <v>47</v>
      </c>
      <c r="X186" s="47">
        <f t="shared" si="1"/>
        <v>0</v>
      </c>
      <c r="Y186" s="41">
        <f t="shared" si="2"/>
        <v>0</v>
      </c>
      <c r="Z186" s="41">
        <f t="shared" si="3"/>
        <v>1</v>
      </c>
      <c r="AA186" s="41">
        <f t="shared" si="4"/>
        <v>0</v>
      </c>
      <c r="AB186" s="41">
        <f t="shared" si="5"/>
        <v>0</v>
      </c>
      <c r="AC186" s="41">
        <f t="shared" si="6"/>
        <v>0</v>
      </c>
      <c r="AD186" s="41">
        <f t="shared" si="7"/>
        <v>0</v>
      </c>
      <c r="AE186" s="41">
        <f t="shared" si="8"/>
        <v>0</v>
      </c>
      <c r="AF186" s="41">
        <f t="shared" si="9"/>
        <v>0</v>
      </c>
      <c r="AG186" s="41">
        <f t="shared" si="10"/>
        <v>0</v>
      </c>
      <c r="AH186" s="41">
        <f t="shared" si="11"/>
        <v>0</v>
      </c>
      <c r="AI186" s="41">
        <f t="shared" si="12"/>
        <v>0</v>
      </c>
      <c r="AJ186" s="41">
        <f t="shared" si="20"/>
        <v>1</v>
      </c>
      <c r="AK186" s="48">
        <f t="shared" si="17"/>
        <v>1</v>
      </c>
      <c r="AL186" s="20"/>
      <c r="AM186" s="21"/>
      <c r="AN186" s="55">
        <v>0</v>
      </c>
      <c r="AO186" s="23" t="s">
        <v>928</v>
      </c>
      <c r="AP186" s="42">
        <v>1</v>
      </c>
      <c r="AQ186" s="42" t="s">
        <v>946</v>
      </c>
      <c r="AR186" s="54"/>
      <c r="AS186" s="54"/>
      <c r="AT186" s="60"/>
      <c r="AU186" s="54"/>
      <c r="AV186" s="52"/>
      <c r="AW186" s="52"/>
      <c r="AX186" s="54"/>
      <c r="AY186" s="54"/>
      <c r="AZ186" s="54"/>
      <c r="BA186" s="54"/>
      <c r="BB186" s="52"/>
      <c r="BC186" s="35"/>
      <c r="BD186" s="53"/>
      <c r="BE186" s="54"/>
      <c r="BF186" s="54"/>
      <c r="BG186" s="54"/>
      <c r="BH186" s="52"/>
      <c r="BI186" s="58"/>
      <c r="BJ186" s="38"/>
      <c r="BK186" s="40" t="s">
        <v>470</v>
      </c>
    </row>
    <row r="187" spans="1:63" ht="42.2" customHeight="1">
      <c r="A187" s="1001"/>
      <c r="B187" s="1002"/>
      <c r="C187" s="1002"/>
      <c r="D187" s="1002"/>
      <c r="E187" s="41">
        <v>183</v>
      </c>
      <c r="F187" s="42" t="s">
        <v>945</v>
      </c>
      <c r="G187" s="42" t="s">
        <v>720</v>
      </c>
      <c r="H187" s="42"/>
      <c r="I187" s="41">
        <v>1</v>
      </c>
      <c r="J187" s="42"/>
      <c r="K187" s="42"/>
      <c r="L187" s="42"/>
      <c r="M187" s="42"/>
      <c r="N187" s="42"/>
      <c r="O187" s="42"/>
      <c r="P187" s="42"/>
      <c r="Q187" s="43"/>
      <c r="R187" s="43"/>
      <c r="S187" s="44"/>
      <c r="T187" s="41">
        <f t="shared" si="18"/>
        <v>1</v>
      </c>
      <c r="U187" s="45" t="s">
        <v>937</v>
      </c>
      <c r="V187" s="46" t="s">
        <v>93</v>
      </c>
      <c r="W187" s="42" t="s">
        <v>47</v>
      </c>
      <c r="X187" s="47">
        <f t="shared" si="1"/>
        <v>0</v>
      </c>
      <c r="Y187" s="41">
        <f t="shared" si="2"/>
        <v>0</v>
      </c>
      <c r="Z187" s="41">
        <f t="shared" si="3"/>
        <v>1</v>
      </c>
      <c r="AA187" s="41">
        <f t="shared" si="4"/>
        <v>0</v>
      </c>
      <c r="AB187" s="41">
        <f t="shared" si="5"/>
        <v>0</v>
      </c>
      <c r="AC187" s="41">
        <f t="shared" si="6"/>
        <v>0</v>
      </c>
      <c r="AD187" s="41">
        <f t="shared" si="7"/>
        <v>0</v>
      </c>
      <c r="AE187" s="41">
        <f t="shared" si="8"/>
        <v>0</v>
      </c>
      <c r="AF187" s="41">
        <f t="shared" si="9"/>
        <v>0</v>
      </c>
      <c r="AG187" s="41">
        <f t="shared" si="10"/>
        <v>0</v>
      </c>
      <c r="AH187" s="41">
        <f t="shared" si="11"/>
        <v>0</v>
      </c>
      <c r="AI187" s="41">
        <f t="shared" si="12"/>
        <v>0</v>
      </c>
      <c r="AJ187" s="41">
        <f t="shared" si="20"/>
        <v>1</v>
      </c>
      <c r="AK187" s="48">
        <f t="shared" si="17"/>
        <v>1</v>
      </c>
      <c r="AL187" s="20"/>
      <c r="AM187" s="21"/>
      <c r="AN187" s="55">
        <v>0</v>
      </c>
      <c r="AO187" s="23" t="s">
        <v>928</v>
      </c>
      <c r="AP187" s="42">
        <v>1</v>
      </c>
      <c r="AQ187" s="42" t="s">
        <v>947</v>
      </c>
      <c r="AR187" s="54"/>
      <c r="AS187" s="54"/>
      <c r="AT187" s="60"/>
      <c r="AU187" s="54"/>
      <c r="AV187" s="52"/>
      <c r="AW187" s="52"/>
      <c r="AX187" s="54"/>
      <c r="AY187" s="54"/>
      <c r="AZ187" s="54"/>
      <c r="BA187" s="54"/>
      <c r="BB187" s="52"/>
      <c r="BC187" s="35"/>
      <c r="BD187" s="53"/>
      <c r="BE187" s="54"/>
      <c r="BF187" s="54"/>
      <c r="BG187" s="54"/>
      <c r="BH187" s="52"/>
      <c r="BI187" s="58"/>
      <c r="BJ187" s="38"/>
      <c r="BK187" s="40" t="s">
        <v>470</v>
      </c>
    </row>
    <row r="188" spans="1:63" ht="25.5" customHeight="1">
      <c r="A188" s="1001"/>
      <c r="B188" s="1002"/>
      <c r="C188" s="1002"/>
      <c r="D188" s="1002"/>
      <c r="E188" s="41">
        <v>184</v>
      </c>
      <c r="F188" s="42" t="s">
        <v>948</v>
      </c>
      <c r="G188" s="42" t="s">
        <v>717</v>
      </c>
      <c r="H188" s="42"/>
      <c r="I188" s="41">
        <v>1</v>
      </c>
      <c r="J188" s="42"/>
      <c r="K188" s="42"/>
      <c r="L188" s="42"/>
      <c r="M188" s="42"/>
      <c r="N188" s="42"/>
      <c r="O188" s="42"/>
      <c r="P188" s="42"/>
      <c r="Q188" s="43"/>
      <c r="R188" s="43"/>
      <c r="S188" s="44"/>
      <c r="T188" s="41">
        <f t="shared" si="18"/>
        <v>1</v>
      </c>
      <c r="U188" s="45" t="s">
        <v>933</v>
      </c>
      <c r="V188" s="46" t="s">
        <v>93</v>
      </c>
      <c r="W188" s="42" t="s">
        <v>47</v>
      </c>
      <c r="X188" s="47">
        <f t="shared" si="1"/>
        <v>0</v>
      </c>
      <c r="Y188" s="41">
        <f t="shared" si="2"/>
        <v>0</v>
      </c>
      <c r="Z188" s="41">
        <f t="shared" si="3"/>
        <v>1</v>
      </c>
      <c r="AA188" s="41">
        <f t="shared" si="4"/>
        <v>0</v>
      </c>
      <c r="AB188" s="41">
        <f t="shared" si="5"/>
        <v>0</v>
      </c>
      <c r="AC188" s="41">
        <f t="shared" si="6"/>
        <v>0</v>
      </c>
      <c r="AD188" s="41">
        <f t="shared" si="7"/>
        <v>0</v>
      </c>
      <c r="AE188" s="41">
        <f t="shared" si="8"/>
        <v>0</v>
      </c>
      <c r="AF188" s="41">
        <f t="shared" si="9"/>
        <v>0</v>
      </c>
      <c r="AG188" s="41">
        <f t="shared" si="10"/>
        <v>0</v>
      </c>
      <c r="AH188" s="41">
        <f t="shared" si="11"/>
        <v>0</v>
      </c>
      <c r="AI188" s="41">
        <f t="shared" si="12"/>
        <v>0</v>
      </c>
      <c r="AJ188" s="41">
        <f t="shared" si="20"/>
        <v>1</v>
      </c>
      <c r="AK188" s="48">
        <f t="shared" si="17"/>
        <v>1</v>
      </c>
      <c r="AL188" s="20"/>
      <c r="AM188" s="21"/>
      <c r="AN188" s="55">
        <v>0</v>
      </c>
      <c r="AO188" s="23" t="s">
        <v>928</v>
      </c>
      <c r="AP188" s="163">
        <v>1</v>
      </c>
      <c r="AQ188" s="45" t="s">
        <v>949</v>
      </c>
      <c r="AR188" s="54"/>
      <c r="AS188" s="54"/>
      <c r="AT188" s="60"/>
      <c r="AU188" s="54"/>
      <c r="AV188" s="52"/>
      <c r="AW188" s="52"/>
      <c r="AX188" s="54"/>
      <c r="AY188" s="54"/>
      <c r="AZ188" s="54"/>
      <c r="BA188" s="54"/>
      <c r="BB188" s="52"/>
      <c r="BC188" s="35"/>
      <c r="BD188" s="53"/>
      <c r="BE188" s="54"/>
      <c r="BF188" s="54"/>
      <c r="BG188" s="54"/>
      <c r="BH188" s="52"/>
      <c r="BI188" s="58"/>
      <c r="BJ188" s="38"/>
      <c r="BK188" s="40" t="s">
        <v>470</v>
      </c>
    </row>
    <row r="189" spans="1:63" ht="25.5" customHeight="1">
      <c r="A189" s="1001"/>
      <c r="B189" s="1002"/>
      <c r="C189" s="1002"/>
      <c r="D189" s="1002"/>
      <c r="E189" s="41">
        <v>185</v>
      </c>
      <c r="F189" s="42" t="s">
        <v>948</v>
      </c>
      <c r="G189" s="42" t="s">
        <v>720</v>
      </c>
      <c r="H189" s="42"/>
      <c r="I189" s="41">
        <v>1</v>
      </c>
      <c r="J189" s="42"/>
      <c r="K189" s="42"/>
      <c r="L189" s="42"/>
      <c r="M189" s="42"/>
      <c r="N189" s="42"/>
      <c r="O189" s="42"/>
      <c r="P189" s="42"/>
      <c r="Q189" s="43"/>
      <c r="R189" s="43"/>
      <c r="S189" s="44"/>
      <c r="T189" s="41">
        <f t="shared" si="18"/>
        <v>1</v>
      </c>
      <c r="U189" s="45" t="s">
        <v>933</v>
      </c>
      <c r="V189" s="46" t="s">
        <v>93</v>
      </c>
      <c r="W189" s="42" t="s">
        <v>47</v>
      </c>
      <c r="X189" s="47">
        <f t="shared" si="1"/>
        <v>0</v>
      </c>
      <c r="Y189" s="41">
        <f t="shared" si="2"/>
        <v>0</v>
      </c>
      <c r="Z189" s="41">
        <f t="shared" si="3"/>
        <v>1</v>
      </c>
      <c r="AA189" s="41">
        <f t="shared" si="4"/>
        <v>0</v>
      </c>
      <c r="AB189" s="41">
        <f t="shared" si="5"/>
        <v>0</v>
      </c>
      <c r="AC189" s="41">
        <f t="shared" si="6"/>
        <v>0</v>
      </c>
      <c r="AD189" s="41">
        <f t="shared" si="7"/>
        <v>0</v>
      </c>
      <c r="AE189" s="41">
        <f t="shared" si="8"/>
        <v>0</v>
      </c>
      <c r="AF189" s="41">
        <f t="shared" si="9"/>
        <v>0</v>
      </c>
      <c r="AG189" s="41">
        <f t="shared" si="10"/>
        <v>0</v>
      </c>
      <c r="AH189" s="41">
        <f t="shared" si="11"/>
        <v>0</v>
      </c>
      <c r="AI189" s="41">
        <f t="shared" si="12"/>
        <v>0</v>
      </c>
      <c r="AJ189" s="41">
        <f t="shared" si="20"/>
        <v>1</v>
      </c>
      <c r="AK189" s="48">
        <f t="shared" si="17"/>
        <v>1</v>
      </c>
      <c r="AL189" s="20"/>
      <c r="AM189" s="21"/>
      <c r="AN189" s="55">
        <v>0</v>
      </c>
      <c r="AO189" s="23" t="s">
        <v>928</v>
      </c>
      <c r="AP189" s="163">
        <v>1</v>
      </c>
      <c r="AQ189" s="45" t="s">
        <v>950</v>
      </c>
      <c r="AR189" s="54"/>
      <c r="AS189" s="54"/>
      <c r="AT189" s="60"/>
      <c r="AU189" s="54"/>
      <c r="AV189" s="52"/>
      <c r="AW189" s="52"/>
      <c r="AX189" s="54"/>
      <c r="AY189" s="54"/>
      <c r="AZ189" s="54"/>
      <c r="BA189" s="54"/>
      <c r="BB189" s="52"/>
      <c r="BC189" s="35"/>
      <c r="BD189" s="53"/>
      <c r="BE189" s="54"/>
      <c r="BF189" s="54"/>
      <c r="BG189" s="54"/>
      <c r="BH189" s="52"/>
      <c r="BI189" s="58"/>
      <c r="BJ189" s="38"/>
      <c r="BK189" s="40" t="s">
        <v>470</v>
      </c>
    </row>
    <row r="190" spans="1:63" ht="25.5" customHeight="1">
      <c r="A190" s="1001"/>
      <c r="B190" s="1002"/>
      <c r="C190" s="1003"/>
      <c r="D190" s="1003"/>
      <c r="E190" s="41">
        <v>186</v>
      </c>
      <c r="F190" s="42" t="s">
        <v>951</v>
      </c>
      <c r="G190" s="42" t="s">
        <v>952</v>
      </c>
      <c r="H190" s="42"/>
      <c r="I190" s="42"/>
      <c r="J190" s="42"/>
      <c r="K190" s="42"/>
      <c r="L190" s="41">
        <v>1</v>
      </c>
      <c r="M190" s="42"/>
      <c r="N190" s="42"/>
      <c r="O190" s="42"/>
      <c r="P190" s="41">
        <v>1</v>
      </c>
      <c r="Q190" s="43"/>
      <c r="R190" s="43"/>
      <c r="S190" s="44"/>
      <c r="T190" s="41">
        <f t="shared" si="18"/>
        <v>2</v>
      </c>
      <c r="U190" s="45" t="s">
        <v>927</v>
      </c>
      <c r="V190" s="46" t="s">
        <v>93</v>
      </c>
      <c r="W190" s="42" t="s">
        <v>47</v>
      </c>
      <c r="X190" s="47">
        <f t="shared" si="1"/>
        <v>0</v>
      </c>
      <c r="Y190" s="41">
        <f t="shared" si="2"/>
        <v>0</v>
      </c>
      <c r="Z190" s="41">
        <f t="shared" si="3"/>
        <v>0</v>
      </c>
      <c r="AA190" s="41">
        <f t="shared" si="4"/>
        <v>1</v>
      </c>
      <c r="AB190" s="41">
        <f t="shared" si="5"/>
        <v>0</v>
      </c>
      <c r="AC190" s="41">
        <f t="shared" si="6"/>
        <v>0</v>
      </c>
      <c r="AD190" s="41">
        <f t="shared" si="7"/>
        <v>0</v>
      </c>
      <c r="AE190" s="41">
        <f t="shared" si="8"/>
        <v>0</v>
      </c>
      <c r="AF190" s="41">
        <f t="shared" si="9"/>
        <v>1</v>
      </c>
      <c r="AG190" s="41">
        <f t="shared" si="10"/>
        <v>0</v>
      </c>
      <c r="AH190" s="41">
        <f t="shared" si="11"/>
        <v>0</v>
      </c>
      <c r="AI190" s="41">
        <f t="shared" si="12"/>
        <v>0</v>
      </c>
      <c r="AJ190" s="41">
        <f t="shared" si="20"/>
        <v>2</v>
      </c>
      <c r="AK190" s="48">
        <f t="shared" si="17"/>
        <v>1</v>
      </c>
      <c r="AL190" s="20"/>
      <c r="AM190" s="21"/>
      <c r="AN190" s="49"/>
      <c r="AO190" s="23"/>
      <c r="AP190" s="42"/>
      <c r="AQ190" s="42"/>
      <c r="AR190" s="164">
        <v>1</v>
      </c>
      <c r="AS190" s="165" t="s">
        <v>918</v>
      </c>
      <c r="AT190" s="60"/>
      <c r="AU190" s="54"/>
      <c r="AV190" s="52"/>
      <c r="AW190" s="52"/>
      <c r="AX190" s="54"/>
      <c r="AY190" s="54"/>
      <c r="AZ190" s="54"/>
      <c r="BA190" s="54"/>
      <c r="BB190" s="52">
        <v>1</v>
      </c>
      <c r="BC190" s="45" t="s">
        <v>953</v>
      </c>
      <c r="BD190" s="53"/>
      <c r="BE190" s="54"/>
      <c r="BF190" s="54"/>
      <c r="BG190" s="54"/>
      <c r="BH190" s="52"/>
      <c r="BI190" s="58"/>
      <c r="BJ190" s="38"/>
      <c r="BK190" s="40" t="s">
        <v>470</v>
      </c>
    </row>
    <row r="191" spans="1:63" ht="25.5" customHeight="1">
      <c r="A191" s="1001"/>
      <c r="B191" s="1002"/>
      <c r="C191" s="940" t="s">
        <v>954</v>
      </c>
      <c r="D191" s="25" t="s">
        <v>955</v>
      </c>
      <c r="E191" s="17">
        <v>187</v>
      </c>
      <c r="F191" s="42" t="s">
        <v>956</v>
      </c>
      <c r="G191" s="42" t="s">
        <v>957</v>
      </c>
      <c r="H191" s="42"/>
      <c r="I191" s="42"/>
      <c r="J191" s="41">
        <v>1</v>
      </c>
      <c r="K191" s="42"/>
      <c r="L191" s="42"/>
      <c r="M191" s="42"/>
      <c r="N191" s="42"/>
      <c r="O191" s="42"/>
      <c r="P191" s="42"/>
      <c r="Q191" s="43"/>
      <c r="R191" s="43"/>
      <c r="S191" s="44"/>
      <c r="T191" s="41">
        <f t="shared" si="18"/>
        <v>1</v>
      </c>
      <c r="U191" s="45" t="s">
        <v>958</v>
      </c>
      <c r="V191" s="46" t="s">
        <v>93</v>
      </c>
      <c r="W191" s="42" t="s">
        <v>47</v>
      </c>
      <c r="X191" s="47">
        <f t="shared" si="1"/>
        <v>0</v>
      </c>
      <c r="Y191" s="41">
        <f t="shared" si="2"/>
        <v>0</v>
      </c>
      <c r="Z191" s="41">
        <f t="shared" si="3"/>
        <v>0</v>
      </c>
      <c r="AA191" s="41">
        <f t="shared" si="4"/>
        <v>0</v>
      </c>
      <c r="AB191" s="41">
        <f t="shared" si="5"/>
        <v>0</v>
      </c>
      <c r="AC191" s="41">
        <f t="shared" si="6"/>
        <v>0</v>
      </c>
      <c r="AD191" s="41">
        <f t="shared" si="7"/>
        <v>0</v>
      </c>
      <c r="AE191" s="41">
        <f t="shared" si="8"/>
        <v>0</v>
      </c>
      <c r="AF191" s="41">
        <f t="shared" si="9"/>
        <v>0</v>
      </c>
      <c r="AG191" s="41">
        <f t="shared" si="10"/>
        <v>0</v>
      </c>
      <c r="AH191" s="41">
        <f t="shared" si="11"/>
        <v>0</v>
      </c>
      <c r="AI191" s="41">
        <f t="shared" si="12"/>
        <v>1</v>
      </c>
      <c r="AJ191" s="41">
        <f t="shared" si="20"/>
        <v>1</v>
      </c>
      <c r="AK191" s="48">
        <f t="shared" si="17"/>
        <v>1</v>
      </c>
      <c r="AL191" s="20"/>
      <c r="AM191" s="21"/>
      <c r="AN191" s="49"/>
      <c r="AO191" s="23"/>
      <c r="AP191" s="42"/>
      <c r="AQ191" s="42"/>
      <c r="AR191" s="54"/>
      <c r="AS191" s="54"/>
      <c r="AT191" s="60"/>
      <c r="AU191" s="54"/>
      <c r="AV191" s="52"/>
      <c r="AW191" s="52"/>
      <c r="AX191" s="54"/>
      <c r="AY191" s="54"/>
      <c r="AZ191" s="54"/>
      <c r="BA191" s="54"/>
      <c r="BB191" s="52"/>
      <c r="BC191" s="35"/>
      <c r="BD191" s="53"/>
      <c r="BE191" s="54"/>
      <c r="BF191" s="54"/>
      <c r="BG191" s="54"/>
      <c r="BH191" s="52">
        <v>1</v>
      </c>
      <c r="BI191" s="58" t="s">
        <v>959</v>
      </c>
      <c r="BJ191" s="38"/>
      <c r="BK191" s="40" t="s">
        <v>470</v>
      </c>
    </row>
    <row r="192" spans="1:63" ht="25.5" customHeight="1">
      <c r="A192" s="1001"/>
      <c r="B192" s="1002"/>
      <c r="C192" s="1002"/>
      <c r="D192" s="938" t="s">
        <v>960</v>
      </c>
      <c r="E192" s="108">
        <v>188</v>
      </c>
      <c r="F192" s="18" t="s">
        <v>961</v>
      </c>
      <c r="G192" s="42" t="s">
        <v>962</v>
      </c>
      <c r="H192" s="42"/>
      <c r="I192" s="42"/>
      <c r="J192" s="42"/>
      <c r="K192" s="42"/>
      <c r="L192" s="41"/>
      <c r="M192" s="41">
        <v>1</v>
      </c>
      <c r="N192" s="42"/>
      <c r="O192" s="42"/>
      <c r="P192" s="42"/>
      <c r="Q192" s="43"/>
      <c r="R192" s="43"/>
      <c r="S192" s="44">
        <v>1</v>
      </c>
      <c r="T192" s="41">
        <f t="shared" si="18"/>
        <v>2</v>
      </c>
      <c r="U192" s="45" t="s">
        <v>963</v>
      </c>
      <c r="V192" s="46" t="s">
        <v>76</v>
      </c>
      <c r="W192" s="42" t="s">
        <v>47</v>
      </c>
      <c r="X192" s="47">
        <f t="shared" si="1"/>
        <v>0</v>
      </c>
      <c r="Y192" s="41">
        <f t="shared" si="2"/>
        <v>0</v>
      </c>
      <c r="Z192" s="41">
        <f t="shared" si="3"/>
        <v>0</v>
      </c>
      <c r="AA192" s="41">
        <f t="shared" si="4"/>
        <v>0</v>
      </c>
      <c r="AB192" s="41">
        <f t="shared" si="5"/>
        <v>0</v>
      </c>
      <c r="AC192" s="41">
        <f t="shared" si="6"/>
        <v>1</v>
      </c>
      <c r="AD192" s="41">
        <f t="shared" si="7"/>
        <v>0</v>
      </c>
      <c r="AE192" s="41">
        <f t="shared" si="8"/>
        <v>0</v>
      </c>
      <c r="AF192" s="41">
        <f t="shared" si="9"/>
        <v>0</v>
      </c>
      <c r="AG192" s="41">
        <f t="shared" si="10"/>
        <v>0</v>
      </c>
      <c r="AH192" s="41">
        <f t="shared" si="11"/>
        <v>0</v>
      </c>
      <c r="AI192" s="41">
        <f t="shared" si="12"/>
        <v>1</v>
      </c>
      <c r="AJ192" s="41">
        <f t="shared" si="20"/>
        <v>2</v>
      </c>
      <c r="AK192" s="48">
        <f t="shared" si="17"/>
        <v>1</v>
      </c>
      <c r="AL192" s="20"/>
      <c r="AM192" s="21"/>
      <c r="AN192" s="49"/>
      <c r="AO192" s="23"/>
      <c r="AP192" s="42"/>
      <c r="AQ192" s="42"/>
      <c r="AR192" s="54"/>
      <c r="AS192" s="54"/>
      <c r="AT192" s="60"/>
      <c r="AU192" s="54"/>
      <c r="AV192" s="43">
        <v>1</v>
      </c>
      <c r="AW192" s="79" t="s">
        <v>964</v>
      </c>
      <c r="AX192" s="54"/>
      <c r="AY192" s="54"/>
      <c r="AZ192" s="54"/>
      <c r="BA192" s="54"/>
      <c r="BB192" s="52"/>
      <c r="BC192" s="35"/>
      <c r="BD192" s="53"/>
      <c r="BE192" s="54"/>
      <c r="BF192" s="53"/>
      <c r="BG192" s="54"/>
      <c r="BH192" s="57">
        <v>1</v>
      </c>
      <c r="BI192" s="58" t="s">
        <v>965</v>
      </c>
      <c r="BJ192" s="38"/>
      <c r="BK192" s="40" t="s">
        <v>470</v>
      </c>
    </row>
    <row r="193" spans="1:63" ht="25.5" customHeight="1">
      <c r="A193" s="1001"/>
      <c r="B193" s="1002"/>
      <c r="C193" s="1002"/>
      <c r="D193" s="1002"/>
      <c r="E193" s="61">
        <v>189</v>
      </c>
      <c r="F193" s="18" t="s">
        <v>966</v>
      </c>
      <c r="G193" s="42" t="s">
        <v>967</v>
      </c>
      <c r="H193" s="42"/>
      <c r="I193" s="42"/>
      <c r="J193" s="42"/>
      <c r="K193" s="42"/>
      <c r="L193" s="42"/>
      <c r="M193" s="41">
        <v>1</v>
      </c>
      <c r="N193" s="42"/>
      <c r="O193" s="42"/>
      <c r="P193" s="42"/>
      <c r="Q193" s="43">
        <v>1</v>
      </c>
      <c r="R193" s="43"/>
      <c r="S193" s="44"/>
      <c r="T193" s="41">
        <f t="shared" si="18"/>
        <v>2</v>
      </c>
      <c r="U193" s="45" t="s">
        <v>958</v>
      </c>
      <c r="V193" s="46" t="s">
        <v>93</v>
      </c>
      <c r="W193" s="42" t="s">
        <v>47</v>
      </c>
      <c r="X193" s="47">
        <f t="shared" si="1"/>
        <v>0</v>
      </c>
      <c r="Y193" s="41">
        <f t="shared" si="2"/>
        <v>0</v>
      </c>
      <c r="Z193" s="41">
        <f t="shared" si="3"/>
        <v>0</v>
      </c>
      <c r="AA193" s="41">
        <f t="shared" si="4"/>
        <v>0</v>
      </c>
      <c r="AB193" s="41">
        <f t="shared" si="5"/>
        <v>0</v>
      </c>
      <c r="AC193" s="41">
        <f t="shared" si="6"/>
        <v>0</v>
      </c>
      <c r="AD193" s="41">
        <f t="shared" si="7"/>
        <v>0</v>
      </c>
      <c r="AE193" s="41">
        <f t="shared" si="8"/>
        <v>1</v>
      </c>
      <c r="AF193" s="41">
        <f t="shared" si="9"/>
        <v>0</v>
      </c>
      <c r="AG193" s="41">
        <f t="shared" si="10"/>
        <v>0</v>
      </c>
      <c r="AH193" s="41">
        <f t="shared" si="11"/>
        <v>0</v>
      </c>
      <c r="AI193" s="41">
        <f t="shared" si="12"/>
        <v>1</v>
      </c>
      <c r="AJ193" s="41">
        <f t="shared" si="20"/>
        <v>2</v>
      </c>
      <c r="AK193" s="48">
        <f t="shared" si="17"/>
        <v>1</v>
      </c>
      <c r="AL193" s="20"/>
      <c r="AM193" s="21"/>
      <c r="AN193" s="49"/>
      <c r="AO193" s="23"/>
      <c r="AP193" s="42"/>
      <c r="AQ193" s="42"/>
      <c r="AR193" s="54"/>
      <c r="AS193" s="54"/>
      <c r="AT193" s="60"/>
      <c r="AU193" s="54"/>
      <c r="AV193" s="76">
        <v>0</v>
      </c>
      <c r="AW193" s="76" t="s">
        <v>968</v>
      </c>
      <c r="AX193" s="166">
        <v>0</v>
      </c>
      <c r="AY193" s="166" t="s">
        <v>969</v>
      </c>
      <c r="AZ193" s="52">
        <v>1</v>
      </c>
      <c r="BA193" s="54" t="s">
        <v>970</v>
      </c>
      <c r="BB193" s="52"/>
      <c r="BC193" s="35"/>
      <c r="BD193" s="76">
        <v>0</v>
      </c>
      <c r="BE193" s="75" t="s">
        <v>971</v>
      </c>
      <c r="BF193" s="54"/>
      <c r="BG193" s="54"/>
      <c r="BH193" s="52">
        <v>1</v>
      </c>
      <c r="BI193" s="58" t="s">
        <v>972</v>
      </c>
      <c r="BJ193" s="38"/>
      <c r="BK193" s="40" t="s">
        <v>470</v>
      </c>
    </row>
    <row r="194" spans="1:63" ht="25.5" customHeight="1">
      <c r="A194" s="1001"/>
      <c r="B194" s="1002"/>
      <c r="C194" s="1002"/>
      <c r="D194" s="1003"/>
      <c r="E194" s="41">
        <v>190</v>
      </c>
      <c r="F194" s="42" t="s">
        <v>973</v>
      </c>
      <c r="G194" s="42" t="s">
        <v>974</v>
      </c>
      <c r="H194" s="42"/>
      <c r="I194" s="41">
        <v>1</v>
      </c>
      <c r="J194" s="42"/>
      <c r="K194" s="42"/>
      <c r="L194" s="41">
        <v>1</v>
      </c>
      <c r="M194" s="42"/>
      <c r="N194" s="42"/>
      <c r="O194" s="42"/>
      <c r="P194" s="41">
        <v>1</v>
      </c>
      <c r="Q194" s="43"/>
      <c r="R194" s="43"/>
      <c r="S194" s="44"/>
      <c r="T194" s="41">
        <f t="shared" si="18"/>
        <v>3</v>
      </c>
      <c r="U194" s="45" t="s">
        <v>958</v>
      </c>
      <c r="V194" s="46" t="s">
        <v>93</v>
      </c>
      <c r="W194" s="42" t="s">
        <v>47</v>
      </c>
      <c r="X194" s="47">
        <f t="shared" si="1"/>
        <v>0</v>
      </c>
      <c r="Y194" s="41">
        <f t="shared" si="2"/>
        <v>1</v>
      </c>
      <c r="Z194" s="41">
        <f t="shared" si="3"/>
        <v>0</v>
      </c>
      <c r="AA194" s="41">
        <f t="shared" si="4"/>
        <v>0</v>
      </c>
      <c r="AB194" s="41">
        <f t="shared" si="5"/>
        <v>1</v>
      </c>
      <c r="AC194" s="41">
        <f t="shared" si="6"/>
        <v>0</v>
      </c>
      <c r="AD194" s="41">
        <f t="shared" si="7"/>
        <v>0</v>
      </c>
      <c r="AE194" s="41">
        <f t="shared" si="8"/>
        <v>0</v>
      </c>
      <c r="AF194" s="41">
        <f t="shared" si="9"/>
        <v>1</v>
      </c>
      <c r="AG194" s="41">
        <f t="shared" si="10"/>
        <v>0</v>
      </c>
      <c r="AH194" s="41">
        <f t="shared" si="11"/>
        <v>0</v>
      </c>
      <c r="AI194" s="41">
        <f t="shared" si="12"/>
        <v>0</v>
      </c>
      <c r="AJ194" s="41">
        <f t="shared" si="20"/>
        <v>3</v>
      </c>
      <c r="AK194" s="48">
        <f t="shared" si="17"/>
        <v>1</v>
      </c>
      <c r="AL194" s="20"/>
      <c r="AM194" s="21"/>
      <c r="AN194" s="49">
        <v>1</v>
      </c>
      <c r="AO194" s="23" t="s">
        <v>975</v>
      </c>
      <c r="AP194" s="42"/>
      <c r="AQ194" s="42"/>
      <c r="AR194" s="54"/>
      <c r="AS194" s="54"/>
      <c r="AT194" s="60">
        <v>1</v>
      </c>
      <c r="AU194" s="23" t="s">
        <v>975</v>
      </c>
      <c r="AV194" s="52"/>
      <c r="AW194" s="52"/>
      <c r="AX194" s="54"/>
      <c r="AY194" s="54"/>
      <c r="AZ194" s="54"/>
      <c r="BA194" s="54"/>
      <c r="BB194" s="52">
        <v>1</v>
      </c>
      <c r="BC194" s="23" t="s">
        <v>976</v>
      </c>
      <c r="BD194" s="53"/>
      <c r="BE194" s="54"/>
      <c r="BF194" s="54"/>
      <c r="BG194" s="54"/>
      <c r="BH194" s="52"/>
      <c r="BI194" s="58"/>
      <c r="BJ194" s="38"/>
      <c r="BK194" s="40" t="s">
        <v>470</v>
      </c>
    </row>
    <row r="195" spans="1:63" ht="25.5" customHeight="1">
      <c r="A195" s="1001"/>
      <c r="B195" s="1002"/>
      <c r="C195" s="1002"/>
      <c r="D195" s="938" t="s">
        <v>977</v>
      </c>
      <c r="E195" s="17">
        <v>191</v>
      </c>
      <c r="F195" s="42" t="s">
        <v>978</v>
      </c>
      <c r="G195" s="42" t="s">
        <v>979</v>
      </c>
      <c r="H195" s="42"/>
      <c r="I195" s="42"/>
      <c r="J195" s="42"/>
      <c r="K195" s="42"/>
      <c r="L195" s="42"/>
      <c r="M195" s="42"/>
      <c r="N195" s="42"/>
      <c r="O195" s="42"/>
      <c r="P195" s="42"/>
      <c r="Q195" s="43"/>
      <c r="R195" s="43">
        <v>1</v>
      </c>
      <c r="S195" s="44"/>
      <c r="T195" s="41">
        <f t="shared" si="18"/>
        <v>1</v>
      </c>
      <c r="U195" s="45" t="s">
        <v>963</v>
      </c>
      <c r="V195" s="46" t="s">
        <v>76</v>
      </c>
      <c r="W195" s="42" t="s">
        <v>47</v>
      </c>
      <c r="X195" s="47">
        <f t="shared" si="1"/>
        <v>0</v>
      </c>
      <c r="Y195" s="41">
        <f t="shared" si="2"/>
        <v>0</v>
      </c>
      <c r="Z195" s="41">
        <f t="shared" si="3"/>
        <v>0</v>
      </c>
      <c r="AA195" s="41">
        <f t="shared" si="4"/>
        <v>0</v>
      </c>
      <c r="AB195" s="41">
        <f t="shared" si="5"/>
        <v>0</v>
      </c>
      <c r="AC195" s="41">
        <f t="shared" si="6"/>
        <v>0</v>
      </c>
      <c r="AD195" s="41">
        <f t="shared" si="7"/>
        <v>0</v>
      </c>
      <c r="AE195" s="41">
        <f t="shared" si="8"/>
        <v>0</v>
      </c>
      <c r="AF195" s="41">
        <f t="shared" si="9"/>
        <v>0</v>
      </c>
      <c r="AG195" s="41">
        <f t="shared" si="10"/>
        <v>0</v>
      </c>
      <c r="AH195" s="41">
        <f t="shared" si="11"/>
        <v>1</v>
      </c>
      <c r="AI195" s="41">
        <f t="shared" si="12"/>
        <v>0</v>
      </c>
      <c r="AJ195" s="41">
        <f t="shared" si="20"/>
        <v>1</v>
      </c>
      <c r="AK195" s="48">
        <f t="shared" si="17"/>
        <v>1</v>
      </c>
      <c r="AL195" s="20"/>
      <c r="AM195" s="21"/>
      <c r="AN195" s="49"/>
      <c r="AO195" s="23"/>
      <c r="AP195" s="42"/>
      <c r="AQ195" s="42"/>
      <c r="AR195" s="54"/>
      <c r="AS195" s="54"/>
      <c r="AT195" s="60"/>
      <c r="AU195" s="54"/>
      <c r="AV195" s="52"/>
      <c r="AW195" s="52"/>
      <c r="AX195" s="54"/>
      <c r="AY195" s="54"/>
      <c r="AZ195" s="54"/>
      <c r="BA195" s="54"/>
      <c r="BB195" s="52"/>
      <c r="BC195" s="35"/>
      <c r="BD195" s="53"/>
      <c r="BE195" s="54"/>
      <c r="BF195" s="68">
        <v>1</v>
      </c>
      <c r="BG195" s="69" t="s">
        <v>980</v>
      </c>
      <c r="BH195" s="52"/>
      <c r="BI195" s="58"/>
      <c r="BJ195" s="38"/>
      <c r="BK195" s="40" t="s">
        <v>470</v>
      </c>
    </row>
    <row r="196" spans="1:63" ht="28.5" customHeight="1">
      <c r="A196" s="1001"/>
      <c r="B196" s="1002"/>
      <c r="C196" s="1002"/>
      <c r="D196" s="1002"/>
      <c r="E196" s="41">
        <v>192</v>
      </c>
      <c r="F196" s="42" t="s">
        <v>981</v>
      </c>
      <c r="G196" s="42" t="s">
        <v>717</v>
      </c>
      <c r="H196" s="42"/>
      <c r="I196" s="41">
        <v>1</v>
      </c>
      <c r="J196" s="42"/>
      <c r="K196" s="42"/>
      <c r="L196" s="42"/>
      <c r="M196" s="42"/>
      <c r="N196" s="42"/>
      <c r="O196" s="42"/>
      <c r="P196" s="42"/>
      <c r="Q196" s="43"/>
      <c r="R196" s="43"/>
      <c r="S196" s="44"/>
      <c r="T196" s="41">
        <f t="shared" si="18"/>
        <v>1</v>
      </c>
      <c r="U196" s="45" t="s">
        <v>982</v>
      </c>
      <c r="V196" s="46" t="s">
        <v>76</v>
      </c>
      <c r="W196" s="42" t="s">
        <v>47</v>
      </c>
      <c r="X196" s="47">
        <f t="shared" si="1"/>
        <v>0</v>
      </c>
      <c r="Y196" s="41">
        <f t="shared" si="2"/>
        <v>0</v>
      </c>
      <c r="Z196" s="41">
        <f t="shared" si="3"/>
        <v>1</v>
      </c>
      <c r="AA196" s="41">
        <f t="shared" si="4"/>
        <v>0</v>
      </c>
      <c r="AB196" s="41">
        <f t="shared" si="5"/>
        <v>0</v>
      </c>
      <c r="AC196" s="41">
        <f t="shared" si="6"/>
        <v>0</v>
      </c>
      <c r="AD196" s="41">
        <f t="shared" si="7"/>
        <v>0</v>
      </c>
      <c r="AE196" s="41">
        <f t="shared" si="8"/>
        <v>0</v>
      </c>
      <c r="AF196" s="41">
        <f t="shared" si="9"/>
        <v>0</v>
      </c>
      <c r="AG196" s="41">
        <f t="shared" si="10"/>
        <v>0</v>
      </c>
      <c r="AH196" s="41">
        <f t="shared" si="11"/>
        <v>0</v>
      </c>
      <c r="AI196" s="41">
        <f t="shared" si="12"/>
        <v>0</v>
      </c>
      <c r="AJ196" s="41">
        <f t="shared" si="20"/>
        <v>1</v>
      </c>
      <c r="AK196" s="48">
        <f t="shared" si="17"/>
        <v>1</v>
      </c>
      <c r="AL196" s="20"/>
      <c r="AM196" s="21"/>
      <c r="AN196" s="49">
        <v>0</v>
      </c>
      <c r="AO196" s="23" t="s">
        <v>983</v>
      </c>
      <c r="AP196" s="41">
        <v>1</v>
      </c>
      <c r="AQ196" s="41" t="s">
        <v>984</v>
      </c>
      <c r="AR196" s="54"/>
      <c r="AS196" s="54"/>
      <c r="AT196" s="60"/>
      <c r="AU196" s="54"/>
      <c r="AV196" s="52"/>
      <c r="AW196" s="52"/>
      <c r="AX196" s="54"/>
      <c r="AY196" s="54"/>
      <c r="AZ196" s="54"/>
      <c r="BA196" s="54"/>
      <c r="BB196" s="52"/>
      <c r="BC196" s="35"/>
      <c r="BD196" s="53"/>
      <c r="BE196" s="54"/>
      <c r="BF196" s="53"/>
      <c r="BG196" s="54"/>
      <c r="BH196" s="52"/>
      <c r="BI196" s="58"/>
      <c r="BJ196" s="38"/>
      <c r="BK196" s="40" t="s">
        <v>470</v>
      </c>
    </row>
    <row r="197" spans="1:63" ht="25.5" customHeight="1">
      <c r="A197" s="1001"/>
      <c r="B197" s="1002"/>
      <c r="C197" s="1003"/>
      <c r="D197" s="1003"/>
      <c r="E197" s="41">
        <v>193</v>
      </c>
      <c r="F197" s="42" t="s">
        <v>985</v>
      </c>
      <c r="G197" s="42" t="s">
        <v>720</v>
      </c>
      <c r="H197" s="42"/>
      <c r="I197" s="41">
        <v>1</v>
      </c>
      <c r="J197" s="42"/>
      <c r="K197" s="42"/>
      <c r="L197" s="42"/>
      <c r="M197" s="42"/>
      <c r="N197" s="42"/>
      <c r="O197" s="42"/>
      <c r="P197" s="42"/>
      <c r="Q197" s="43"/>
      <c r="R197" s="43"/>
      <c r="S197" s="44"/>
      <c r="T197" s="41">
        <f t="shared" si="18"/>
        <v>1</v>
      </c>
      <c r="U197" s="45" t="s">
        <v>982</v>
      </c>
      <c r="V197" s="46" t="s">
        <v>76</v>
      </c>
      <c r="W197" s="42" t="s">
        <v>47</v>
      </c>
      <c r="X197" s="47">
        <f t="shared" si="1"/>
        <v>0</v>
      </c>
      <c r="Y197" s="41">
        <f t="shared" si="2"/>
        <v>0</v>
      </c>
      <c r="Z197" s="41">
        <f t="shared" si="3"/>
        <v>1</v>
      </c>
      <c r="AA197" s="41">
        <f t="shared" si="4"/>
        <v>0</v>
      </c>
      <c r="AB197" s="41">
        <f t="shared" si="5"/>
        <v>0</v>
      </c>
      <c r="AC197" s="41">
        <f t="shared" si="6"/>
        <v>0</v>
      </c>
      <c r="AD197" s="41">
        <f t="shared" si="7"/>
        <v>0</v>
      </c>
      <c r="AE197" s="41">
        <f t="shared" si="8"/>
        <v>0</v>
      </c>
      <c r="AF197" s="41">
        <f t="shared" si="9"/>
        <v>0</v>
      </c>
      <c r="AG197" s="41">
        <f t="shared" si="10"/>
        <v>0</v>
      </c>
      <c r="AH197" s="41">
        <f t="shared" si="11"/>
        <v>0</v>
      </c>
      <c r="AI197" s="41">
        <f t="shared" si="12"/>
        <v>0</v>
      </c>
      <c r="AJ197" s="41">
        <f t="shared" si="20"/>
        <v>1</v>
      </c>
      <c r="AK197" s="48">
        <f t="shared" si="17"/>
        <v>1</v>
      </c>
      <c r="AL197" s="20"/>
      <c r="AM197" s="21"/>
      <c r="AN197" s="49">
        <v>0</v>
      </c>
      <c r="AO197" s="23" t="s">
        <v>983</v>
      </c>
      <c r="AP197" s="41">
        <v>1</v>
      </c>
      <c r="AQ197" s="41" t="s">
        <v>986</v>
      </c>
      <c r="AR197" s="54"/>
      <c r="AS197" s="54"/>
      <c r="AT197" s="60"/>
      <c r="AU197" s="54"/>
      <c r="AV197" s="52"/>
      <c r="AW197" s="52"/>
      <c r="AX197" s="54"/>
      <c r="AY197" s="54"/>
      <c r="AZ197" s="54"/>
      <c r="BA197" s="54"/>
      <c r="BB197" s="52"/>
      <c r="BC197" s="35"/>
      <c r="BD197" s="53"/>
      <c r="BE197" s="54"/>
      <c r="BF197" s="53"/>
      <c r="BG197" s="54"/>
      <c r="BH197" s="52"/>
      <c r="BI197" s="58"/>
      <c r="BJ197" s="38"/>
      <c r="BK197" s="40" t="s">
        <v>470</v>
      </c>
    </row>
    <row r="198" spans="1:63" ht="31.5" customHeight="1">
      <c r="A198" s="1001"/>
      <c r="B198" s="1002"/>
      <c r="C198" s="940" t="s">
        <v>987</v>
      </c>
      <c r="D198" s="25" t="s">
        <v>988</v>
      </c>
      <c r="E198" s="61">
        <v>194</v>
      </c>
      <c r="F198" s="42" t="s">
        <v>989</v>
      </c>
      <c r="G198" s="42" t="s">
        <v>696</v>
      </c>
      <c r="H198" s="42"/>
      <c r="I198" s="42"/>
      <c r="J198" s="138">
        <v>0.08</v>
      </c>
      <c r="K198" s="138"/>
      <c r="L198" s="138"/>
      <c r="M198" s="138">
        <v>0.23</v>
      </c>
      <c r="N198" s="42"/>
      <c r="O198" s="42"/>
      <c r="P198" s="138">
        <v>0.22</v>
      </c>
      <c r="Q198" s="43"/>
      <c r="R198" s="43"/>
      <c r="S198" s="139">
        <v>0.47</v>
      </c>
      <c r="T198" s="99">
        <f t="shared" si="18"/>
        <v>1</v>
      </c>
      <c r="U198" s="45" t="s">
        <v>990</v>
      </c>
      <c r="V198" s="46" t="s">
        <v>688</v>
      </c>
      <c r="W198" s="42" t="s">
        <v>47</v>
      </c>
      <c r="X198" s="47">
        <f t="shared" si="1"/>
        <v>0</v>
      </c>
      <c r="Y198" s="41">
        <f t="shared" si="2"/>
        <v>0</v>
      </c>
      <c r="Z198" s="140">
        <f t="shared" si="3"/>
        <v>7.4999999999999997E-2</v>
      </c>
      <c r="AA198" s="41">
        <f t="shared" si="4"/>
        <v>0</v>
      </c>
      <c r="AB198" s="41">
        <f t="shared" si="5"/>
        <v>0</v>
      </c>
      <c r="AC198" s="140">
        <f t="shared" si="6"/>
        <v>0.217</v>
      </c>
      <c r="AD198" s="41">
        <f t="shared" si="7"/>
        <v>0</v>
      </c>
      <c r="AE198" s="41">
        <f t="shared" si="8"/>
        <v>0</v>
      </c>
      <c r="AF198" s="140">
        <f t="shared" si="9"/>
        <v>0.20699999999999999</v>
      </c>
      <c r="AG198" s="41">
        <f t="shared" si="10"/>
        <v>0</v>
      </c>
      <c r="AH198" s="41">
        <f t="shared" si="11"/>
        <v>0</v>
      </c>
      <c r="AI198" s="140">
        <f t="shared" si="12"/>
        <v>0.498</v>
      </c>
      <c r="AJ198" s="99">
        <f t="shared" si="20"/>
        <v>0.997</v>
      </c>
      <c r="AK198" s="48">
        <f t="shared" si="17"/>
        <v>0.997</v>
      </c>
      <c r="AL198" s="20"/>
      <c r="AM198" s="21"/>
      <c r="AN198" s="49"/>
      <c r="AO198" s="23"/>
      <c r="AP198" s="167">
        <v>7.4999999999999997E-2</v>
      </c>
      <c r="AQ198" s="42" t="s">
        <v>991</v>
      </c>
      <c r="AR198" s="54"/>
      <c r="AS198" s="54"/>
      <c r="AT198" s="60"/>
      <c r="AU198" s="54"/>
      <c r="AV198" s="142">
        <v>0.217</v>
      </c>
      <c r="AW198" s="57" t="s">
        <v>992</v>
      </c>
      <c r="AX198" s="54"/>
      <c r="AY198" s="54"/>
      <c r="AZ198" s="54"/>
      <c r="BA198" s="54"/>
      <c r="BB198" s="150">
        <v>0.20699999999999999</v>
      </c>
      <c r="BC198" s="35" t="s">
        <v>993</v>
      </c>
      <c r="BD198" s="53"/>
      <c r="BE198" s="54"/>
      <c r="BF198" s="54"/>
      <c r="BG198" s="54"/>
      <c r="BH198" s="150">
        <v>0.498</v>
      </c>
      <c r="BI198" s="58" t="s">
        <v>994</v>
      </c>
      <c r="BJ198" s="38"/>
      <c r="BK198" s="38" t="s">
        <v>470</v>
      </c>
    </row>
    <row r="199" spans="1:63" ht="25.5" customHeight="1">
      <c r="A199" s="1001"/>
      <c r="B199" s="1002"/>
      <c r="C199" s="1003"/>
      <c r="D199" s="25" t="s">
        <v>995</v>
      </c>
      <c r="E199" s="61">
        <v>195</v>
      </c>
      <c r="F199" s="42" t="s">
        <v>996</v>
      </c>
      <c r="G199" s="42" t="s">
        <v>696</v>
      </c>
      <c r="H199" s="42"/>
      <c r="I199" s="42"/>
      <c r="J199" s="138">
        <v>0.2</v>
      </c>
      <c r="K199" s="42"/>
      <c r="L199" s="42"/>
      <c r="M199" s="138">
        <v>0.3</v>
      </c>
      <c r="N199" s="42"/>
      <c r="O199" s="42"/>
      <c r="P199" s="138">
        <v>0.3</v>
      </c>
      <c r="Q199" s="43"/>
      <c r="R199" s="43"/>
      <c r="S199" s="139">
        <v>0.2</v>
      </c>
      <c r="T199" s="99">
        <f t="shared" si="18"/>
        <v>1</v>
      </c>
      <c r="U199" s="45" t="s">
        <v>687</v>
      </c>
      <c r="V199" s="46" t="s">
        <v>688</v>
      </c>
      <c r="W199" s="42" t="s">
        <v>47</v>
      </c>
      <c r="X199" s="47">
        <f t="shared" si="1"/>
        <v>0</v>
      </c>
      <c r="Y199" s="41">
        <f t="shared" si="2"/>
        <v>0</v>
      </c>
      <c r="Z199" s="48">
        <f t="shared" si="3"/>
        <v>0.186</v>
      </c>
      <c r="AA199" s="41">
        <f t="shared" si="4"/>
        <v>0</v>
      </c>
      <c r="AB199" s="41">
        <f t="shared" si="5"/>
        <v>0</v>
      </c>
      <c r="AC199" s="140">
        <f t="shared" si="6"/>
        <v>0.25</v>
      </c>
      <c r="AD199" s="41">
        <f t="shared" si="7"/>
        <v>0</v>
      </c>
      <c r="AE199" s="41">
        <f t="shared" si="8"/>
        <v>0</v>
      </c>
      <c r="AF199" s="99">
        <f t="shared" si="9"/>
        <v>0.28000000000000003</v>
      </c>
      <c r="AG199" s="41">
        <f t="shared" si="10"/>
        <v>0</v>
      </c>
      <c r="AH199" s="41">
        <f t="shared" si="11"/>
        <v>0</v>
      </c>
      <c r="AI199" s="99">
        <f t="shared" si="12"/>
        <v>1</v>
      </c>
      <c r="AJ199" s="99">
        <f t="shared" si="20"/>
        <v>1.716</v>
      </c>
      <c r="AK199" s="48">
        <f t="shared" si="17"/>
        <v>1.716</v>
      </c>
      <c r="AL199" s="20"/>
      <c r="AM199" s="21"/>
      <c r="AN199" s="49"/>
      <c r="AO199" s="23"/>
      <c r="AP199" s="168">
        <v>0.186</v>
      </c>
      <c r="AQ199" s="42" t="s">
        <v>997</v>
      </c>
      <c r="AR199" s="54"/>
      <c r="AS199" s="54"/>
      <c r="AT199" s="60"/>
      <c r="AU199" s="54"/>
      <c r="AV199" s="169">
        <v>0.25</v>
      </c>
      <c r="AW199" s="57" t="s">
        <v>998</v>
      </c>
      <c r="AX199" s="22"/>
      <c r="AY199" s="54"/>
      <c r="AZ199" s="54"/>
      <c r="BA199" s="54"/>
      <c r="BB199" s="143">
        <v>0.28000000000000003</v>
      </c>
      <c r="BC199" s="35" t="s">
        <v>999</v>
      </c>
      <c r="BD199" s="53"/>
      <c r="BE199" s="54"/>
      <c r="BF199" s="54"/>
      <c r="BG199" s="54"/>
      <c r="BH199" s="143">
        <v>1</v>
      </c>
      <c r="BI199" s="58" t="s">
        <v>1000</v>
      </c>
      <c r="BJ199" s="38"/>
      <c r="BK199" s="38" t="s">
        <v>470</v>
      </c>
    </row>
    <row r="200" spans="1:63" ht="25.5" customHeight="1">
      <c r="A200" s="1001"/>
      <c r="B200" s="1002"/>
      <c r="C200" s="940" t="s">
        <v>1001</v>
      </c>
      <c r="D200" s="937" t="s">
        <v>1002</v>
      </c>
      <c r="E200" s="41">
        <v>196</v>
      </c>
      <c r="F200" s="42" t="s">
        <v>1003</v>
      </c>
      <c r="G200" s="42" t="s">
        <v>1004</v>
      </c>
      <c r="H200" s="42"/>
      <c r="I200" s="42"/>
      <c r="J200" s="138">
        <v>0.03</v>
      </c>
      <c r="K200" s="42"/>
      <c r="L200" s="42"/>
      <c r="M200" s="138">
        <v>0.27</v>
      </c>
      <c r="N200" s="42"/>
      <c r="O200" s="42"/>
      <c r="P200" s="138">
        <v>0.2</v>
      </c>
      <c r="Q200" s="43"/>
      <c r="R200" s="43"/>
      <c r="S200" s="139">
        <v>0.5</v>
      </c>
      <c r="T200" s="99">
        <f t="shared" si="18"/>
        <v>1</v>
      </c>
      <c r="U200" s="45" t="s">
        <v>1005</v>
      </c>
      <c r="V200" s="46" t="s">
        <v>688</v>
      </c>
      <c r="W200" s="42" t="s">
        <v>594</v>
      </c>
      <c r="X200" s="47">
        <f t="shared" si="1"/>
        <v>0</v>
      </c>
      <c r="Y200" s="41">
        <f t="shared" si="2"/>
        <v>0</v>
      </c>
      <c r="Z200" s="140">
        <f t="shared" si="3"/>
        <v>2.9899999999999999E-2</v>
      </c>
      <c r="AA200" s="41">
        <f t="shared" si="4"/>
        <v>0</v>
      </c>
      <c r="AB200" s="41">
        <f t="shared" si="5"/>
        <v>0</v>
      </c>
      <c r="AC200" s="140">
        <f t="shared" si="6"/>
        <v>9.2999999999999999E-2</v>
      </c>
      <c r="AD200" s="41">
        <f t="shared" si="7"/>
        <v>0</v>
      </c>
      <c r="AE200" s="41">
        <f t="shared" si="8"/>
        <v>0</v>
      </c>
      <c r="AF200" s="99">
        <f t="shared" si="9"/>
        <v>0.5</v>
      </c>
      <c r="AG200" s="41">
        <f t="shared" si="10"/>
        <v>0</v>
      </c>
      <c r="AH200" s="41">
        <f t="shared" si="11"/>
        <v>0</v>
      </c>
      <c r="AI200" s="140">
        <f t="shared" si="12"/>
        <v>0.95230000000000004</v>
      </c>
      <c r="AJ200" s="99">
        <f t="shared" si="20"/>
        <v>1.5752000000000002</v>
      </c>
      <c r="AK200" s="48">
        <f t="shared" si="17"/>
        <v>1.5752000000000002</v>
      </c>
      <c r="AL200" s="20"/>
      <c r="AM200" s="21"/>
      <c r="AN200" s="49"/>
      <c r="AO200" s="23"/>
      <c r="AP200" s="167">
        <v>2.9899999999999999E-2</v>
      </c>
      <c r="AQ200" s="42" t="s">
        <v>1006</v>
      </c>
      <c r="AR200" s="54"/>
      <c r="AS200" s="54"/>
      <c r="AT200" s="60"/>
      <c r="AU200" s="54"/>
      <c r="AV200" s="142">
        <v>9.2999999999999999E-2</v>
      </c>
      <c r="AW200" s="52" t="s">
        <v>1007</v>
      </c>
      <c r="AX200" s="22"/>
      <c r="AY200" s="54"/>
      <c r="AZ200" s="54"/>
      <c r="BA200" s="54"/>
      <c r="BB200" s="143">
        <v>0.5</v>
      </c>
      <c r="BC200" s="35" t="s">
        <v>1008</v>
      </c>
      <c r="BD200" s="53"/>
      <c r="BE200" s="54"/>
      <c r="BF200" s="54"/>
      <c r="BG200" s="54"/>
      <c r="BH200" s="150">
        <v>0.95230000000000004</v>
      </c>
      <c r="BI200" s="58" t="s">
        <v>1009</v>
      </c>
      <c r="BJ200" s="38"/>
      <c r="BK200" s="40" t="s">
        <v>470</v>
      </c>
    </row>
    <row r="201" spans="1:63" ht="25.5" customHeight="1">
      <c r="A201" s="1001"/>
      <c r="B201" s="1002"/>
      <c r="C201" s="1002"/>
      <c r="D201" s="1002"/>
      <c r="E201" s="41">
        <v>197</v>
      </c>
      <c r="F201" s="18" t="s">
        <v>1010</v>
      </c>
      <c r="G201" s="42" t="s">
        <v>1011</v>
      </c>
      <c r="H201" s="42"/>
      <c r="I201" s="42"/>
      <c r="J201" s="42"/>
      <c r="K201" s="41">
        <v>1</v>
      </c>
      <c r="L201" s="170"/>
      <c r="M201" s="170">
        <v>1</v>
      </c>
      <c r="N201" s="170"/>
      <c r="O201" s="170"/>
      <c r="P201" s="170">
        <v>1</v>
      </c>
      <c r="Q201" s="97"/>
      <c r="R201" s="97"/>
      <c r="S201" s="98">
        <v>1</v>
      </c>
      <c r="T201" s="96">
        <f t="shared" si="18"/>
        <v>4</v>
      </c>
      <c r="U201" s="45" t="s">
        <v>825</v>
      </c>
      <c r="V201" s="46" t="s">
        <v>76</v>
      </c>
      <c r="W201" s="42"/>
      <c r="X201" s="47">
        <f t="shared" si="1"/>
        <v>0</v>
      </c>
      <c r="Y201" s="41">
        <f t="shared" si="2"/>
        <v>0</v>
      </c>
      <c r="Z201" s="41">
        <f t="shared" si="3"/>
        <v>0</v>
      </c>
      <c r="AA201" s="41">
        <f t="shared" si="4"/>
        <v>1</v>
      </c>
      <c r="AB201" s="41">
        <f t="shared" si="5"/>
        <v>0</v>
      </c>
      <c r="AC201" s="41">
        <f t="shared" si="6"/>
        <v>1</v>
      </c>
      <c r="AD201" s="41">
        <f t="shared" si="7"/>
        <v>0</v>
      </c>
      <c r="AE201" s="41">
        <f t="shared" si="8"/>
        <v>0</v>
      </c>
      <c r="AF201" s="41">
        <f t="shared" si="9"/>
        <v>1</v>
      </c>
      <c r="AG201" s="41">
        <f t="shared" si="10"/>
        <v>0</v>
      </c>
      <c r="AH201" s="41">
        <f t="shared" si="11"/>
        <v>0</v>
      </c>
      <c r="AI201" s="41">
        <f t="shared" si="12"/>
        <v>1</v>
      </c>
      <c r="AJ201" s="96">
        <f t="shared" si="20"/>
        <v>4</v>
      </c>
      <c r="AK201" s="48">
        <f t="shared" si="17"/>
        <v>1</v>
      </c>
      <c r="AL201" s="20"/>
      <c r="AM201" s="21"/>
      <c r="AN201" s="49"/>
      <c r="AO201" s="23"/>
      <c r="AP201" s="42"/>
      <c r="AQ201" s="42"/>
      <c r="AR201" s="55">
        <v>1</v>
      </c>
      <c r="AS201" s="56" t="s">
        <v>1012</v>
      </c>
      <c r="AT201" s="60"/>
      <c r="AU201" s="54"/>
      <c r="AV201" s="22">
        <v>1</v>
      </c>
      <c r="AW201" s="79" t="s">
        <v>1013</v>
      </c>
      <c r="AX201" s="22"/>
      <c r="AY201" s="54"/>
      <c r="AZ201" s="54"/>
      <c r="BA201" s="54"/>
      <c r="BB201" s="273">
        <v>1</v>
      </c>
      <c r="BC201" s="35" t="s">
        <v>1014</v>
      </c>
      <c r="BD201" s="53"/>
      <c r="BE201" s="54"/>
      <c r="BF201" s="53"/>
      <c r="BG201" s="54"/>
      <c r="BH201" s="57">
        <v>1</v>
      </c>
      <c r="BI201" s="69" t="s">
        <v>1015</v>
      </c>
      <c r="BJ201" s="38"/>
      <c r="BK201" s="40" t="s">
        <v>470</v>
      </c>
    </row>
    <row r="202" spans="1:63" ht="25.5" customHeight="1">
      <c r="A202" s="1001"/>
      <c r="B202" s="1002"/>
      <c r="C202" s="1002"/>
      <c r="D202" s="1002"/>
      <c r="E202" s="41">
        <v>198</v>
      </c>
      <c r="F202" s="171" t="s">
        <v>1016</v>
      </c>
      <c r="G202" s="132" t="s">
        <v>1017</v>
      </c>
      <c r="H202" s="42"/>
      <c r="I202" s="42"/>
      <c r="J202" s="42"/>
      <c r="K202" s="42"/>
      <c r="L202" s="42"/>
      <c r="M202" s="41"/>
      <c r="N202" s="42"/>
      <c r="O202" s="41"/>
      <c r="P202" s="42"/>
      <c r="Q202" s="43"/>
      <c r="R202" s="43"/>
      <c r="S202" s="44">
        <v>1</v>
      </c>
      <c r="T202" s="41">
        <f t="shared" si="18"/>
        <v>1</v>
      </c>
      <c r="U202" s="45" t="s">
        <v>1018</v>
      </c>
      <c r="V202" s="46" t="s">
        <v>76</v>
      </c>
      <c r="W202" s="42"/>
      <c r="X202" s="47">
        <f t="shared" si="1"/>
        <v>0</v>
      </c>
      <c r="Y202" s="41">
        <f t="shared" si="2"/>
        <v>0</v>
      </c>
      <c r="Z202" s="41">
        <f t="shared" si="3"/>
        <v>0</v>
      </c>
      <c r="AA202" s="41">
        <f t="shared" si="4"/>
        <v>0</v>
      </c>
      <c r="AB202" s="41">
        <f t="shared" si="5"/>
        <v>0</v>
      </c>
      <c r="AC202" s="41">
        <f t="shared" si="6"/>
        <v>0</v>
      </c>
      <c r="AD202" s="41">
        <f t="shared" si="7"/>
        <v>0</v>
      </c>
      <c r="AE202" s="41">
        <f t="shared" si="8"/>
        <v>0</v>
      </c>
      <c r="AF202" s="41">
        <f t="shared" si="9"/>
        <v>0</v>
      </c>
      <c r="AG202" s="41">
        <f t="shared" si="10"/>
        <v>0</v>
      </c>
      <c r="AH202" s="41">
        <f t="shared" si="11"/>
        <v>0</v>
      </c>
      <c r="AI202" s="41">
        <f t="shared" si="12"/>
        <v>1</v>
      </c>
      <c r="AJ202" s="41">
        <f t="shared" si="20"/>
        <v>1</v>
      </c>
      <c r="AK202" s="48">
        <f t="shared" si="17"/>
        <v>1</v>
      </c>
      <c r="AL202" s="20"/>
      <c r="AM202" s="21"/>
      <c r="AN202" s="49"/>
      <c r="AO202" s="23"/>
      <c r="AP202" s="42"/>
      <c r="AQ202" s="42"/>
      <c r="AR202" s="54"/>
      <c r="AS202" s="54"/>
      <c r="AT202" s="60"/>
      <c r="AU202" s="54"/>
      <c r="AV202" s="22"/>
      <c r="AW202" s="52"/>
      <c r="AX202" s="22"/>
      <c r="AY202" s="54"/>
      <c r="AZ202" s="54"/>
      <c r="BA202" s="54"/>
      <c r="BB202" s="52"/>
      <c r="BC202" s="35"/>
      <c r="BD202" s="53"/>
      <c r="BE202" s="54"/>
      <c r="BF202" s="53"/>
      <c r="BG202" s="54"/>
      <c r="BH202" s="471">
        <v>1</v>
      </c>
      <c r="BI202" s="58" t="s">
        <v>1019</v>
      </c>
      <c r="BJ202" s="38"/>
      <c r="BK202" s="40" t="s">
        <v>470</v>
      </c>
    </row>
    <row r="203" spans="1:63" ht="25.5" customHeight="1">
      <c r="A203" s="1001"/>
      <c r="B203" s="1002"/>
      <c r="C203" s="1002"/>
      <c r="D203" s="1002"/>
      <c r="E203" s="61">
        <v>199</v>
      </c>
      <c r="F203" s="42" t="s">
        <v>1020</v>
      </c>
      <c r="G203" s="42" t="s">
        <v>1021</v>
      </c>
      <c r="H203" s="41">
        <v>2</v>
      </c>
      <c r="I203" s="41">
        <v>1</v>
      </c>
      <c r="J203" s="41">
        <v>1</v>
      </c>
      <c r="K203" s="41">
        <v>1</v>
      </c>
      <c r="L203" s="41">
        <v>1</v>
      </c>
      <c r="M203" s="41">
        <v>1</v>
      </c>
      <c r="N203" s="41">
        <v>1</v>
      </c>
      <c r="O203" s="41">
        <v>1</v>
      </c>
      <c r="P203" s="41">
        <v>1</v>
      </c>
      <c r="Q203" s="43">
        <v>1</v>
      </c>
      <c r="R203" s="43">
        <v>1</v>
      </c>
      <c r="S203" s="44"/>
      <c r="T203" s="41">
        <f t="shared" si="18"/>
        <v>12</v>
      </c>
      <c r="U203" s="45" t="s">
        <v>189</v>
      </c>
      <c r="V203" s="46" t="s">
        <v>93</v>
      </c>
      <c r="W203" s="42" t="s">
        <v>47</v>
      </c>
      <c r="X203" s="47">
        <f t="shared" si="1"/>
        <v>2</v>
      </c>
      <c r="Y203" s="41">
        <f t="shared" si="2"/>
        <v>1</v>
      </c>
      <c r="Z203" s="41">
        <f t="shared" si="3"/>
        <v>1</v>
      </c>
      <c r="AA203" s="41">
        <f t="shared" si="4"/>
        <v>1</v>
      </c>
      <c r="AB203" s="41">
        <f t="shared" si="5"/>
        <v>1</v>
      </c>
      <c r="AC203" s="41">
        <f t="shared" si="6"/>
        <v>1</v>
      </c>
      <c r="AD203" s="41">
        <f t="shared" si="7"/>
        <v>1</v>
      </c>
      <c r="AE203" s="41">
        <f t="shared" si="8"/>
        <v>1</v>
      </c>
      <c r="AF203" s="41">
        <f t="shared" si="9"/>
        <v>1</v>
      </c>
      <c r="AG203" s="41">
        <f t="shared" si="10"/>
        <v>1</v>
      </c>
      <c r="AH203" s="41">
        <f t="shared" si="11"/>
        <v>1</v>
      </c>
      <c r="AI203" s="41">
        <f t="shared" si="12"/>
        <v>0</v>
      </c>
      <c r="AJ203" s="41">
        <f t="shared" si="20"/>
        <v>12</v>
      </c>
      <c r="AK203" s="48">
        <f t="shared" si="17"/>
        <v>1</v>
      </c>
      <c r="AL203" s="20">
        <v>2</v>
      </c>
      <c r="AM203" s="21" t="s">
        <v>1022</v>
      </c>
      <c r="AN203" s="49">
        <v>1</v>
      </c>
      <c r="AO203" s="23" t="s">
        <v>1023</v>
      </c>
      <c r="AP203" s="172">
        <v>1</v>
      </c>
      <c r="AQ203" s="58" t="s">
        <v>1024</v>
      </c>
      <c r="AR203" s="172">
        <v>1</v>
      </c>
      <c r="AS203" s="58" t="s">
        <v>1025</v>
      </c>
      <c r="AT203" s="172">
        <v>1</v>
      </c>
      <c r="AU203" s="58" t="s">
        <v>1026</v>
      </c>
      <c r="AV203" s="22">
        <v>1</v>
      </c>
      <c r="AW203" s="58" t="s">
        <v>1027</v>
      </c>
      <c r="AX203" s="22">
        <v>1</v>
      </c>
      <c r="AY203" s="54" t="s">
        <v>1028</v>
      </c>
      <c r="AZ203" s="52">
        <v>1</v>
      </c>
      <c r="BA203" s="54" t="s">
        <v>1029</v>
      </c>
      <c r="BB203" s="52">
        <v>1</v>
      </c>
      <c r="BC203" s="58" t="s">
        <v>1030</v>
      </c>
      <c r="BD203" s="52">
        <v>1</v>
      </c>
      <c r="BE203" s="58" t="s">
        <v>1031</v>
      </c>
      <c r="BF203" s="52">
        <v>1</v>
      </c>
      <c r="BG203" s="58" t="s">
        <v>1032</v>
      </c>
      <c r="BH203" s="52"/>
      <c r="BI203" s="58"/>
      <c r="BJ203" s="38"/>
      <c r="BK203" s="40" t="s">
        <v>470</v>
      </c>
    </row>
    <row r="204" spans="1:63" ht="25.5" customHeight="1">
      <c r="A204" s="1001"/>
      <c r="B204" s="1002"/>
      <c r="C204" s="1002"/>
      <c r="D204" s="1003"/>
      <c r="E204" s="41">
        <v>200</v>
      </c>
      <c r="F204" s="42" t="s">
        <v>1033</v>
      </c>
      <c r="G204" s="42" t="s">
        <v>1034</v>
      </c>
      <c r="H204" s="41">
        <v>2</v>
      </c>
      <c r="I204" s="41">
        <v>1</v>
      </c>
      <c r="J204" s="41">
        <v>1</v>
      </c>
      <c r="K204" s="41">
        <v>1</v>
      </c>
      <c r="L204" s="41">
        <v>1</v>
      </c>
      <c r="M204" s="41">
        <v>1</v>
      </c>
      <c r="N204" s="41">
        <v>1</v>
      </c>
      <c r="O204" s="41">
        <v>1</v>
      </c>
      <c r="P204" s="41">
        <v>1</v>
      </c>
      <c r="Q204" s="43">
        <v>1</v>
      </c>
      <c r="R204" s="43">
        <v>1</v>
      </c>
      <c r="S204" s="44"/>
      <c r="T204" s="41">
        <f t="shared" si="18"/>
        <v>12</v>
      </c>
      <c r="U204" s="45" t="s">
        <v>910</v>
      </c>
      <c r="V204" s="46" t="s">
        <v>93</v>
      </c>
      <c r="W204" s="42" t="s">
        <v>47</v>
      </c>
      <c r="X204" s="47">
        <f t="shared" si="1"/>
        <v>2</v>
      </c>
      <c r="Y204" s="41">
        <f t="shared" si="2"/>
        <v>1</v>
      </c>
      <c r="Z204" s="41">
        <f t="shared" si="3"/>
        <v>1</v>
      </c>
      <c r="AA204" s="41">
        <f t="shared" si="4"/>
        <v>1</v>
      </c>
      <c r="AB204" s="41">
        <f t="shared" si="5"/>
        <v>1</v>
      </c>
      <c r="AC204" s="41">
        <f t="shared" si="6"/>
        <v>1</v>
      </c>
      <c r="AD204" s="41">
        <f t="shared" si="7"/>
        <v>1</v>
      </c>
      <c r="AE204" s="41">
        <f t="shared" si="8"/>
        <v>1</v>
      </c>
      <c r="AF204" s="41">
        <f t="shared" si="9"/>
        <v>1</v>
      </c>
      <c r="AG204" s="41">
        <f t="shared" si="10"/>
        <v>1</v>
      </c>
      <c r="AH204" s="41">
        <f t="shared" si="11"/>
        <v>1</v>
      </c>
      <c r="AI204" s="41">
        <f t="shared" si="12"/>
        <v>0</v>
      </c>
      <c r="AJ204" s="41">
        <f t="shared" si="20"/>
        <v>12</v>
      </c>
      <c r="AK204" s="48">
        <f t="shared" si="17"/>
        <v>1</v>
      </c>
      <c r="AL204" s="20">
        <v>2</v>
      </c>
      <c r="AM204" s="21" t="s">
        <v>1035</v>
      </c>
      <c r="AN204" s="49">
        <v>1</v>
      </c>
      <c r="AO204" s="23" t="s">
        <v>1036</v>
      </c>
      <c r="AP204" s="42">
        <v>1</v>
      </c>
      <c r="AQ204" s="23" t="s">
        <v>1037</v>
      </c>
      <c r="AR204" s="23">
        <v>1</v>
      </c>
      <c r="AS204" s="23" t="s">
        <v>1038</v>
      </c>
      <c r="AT204" s="23">
        <v>1</v>
      </c>
      <c r="AU204" s="23" t="s">
        <v>1039</v>
      </c>
      <c r="AV204" s="22">
        <v>1</v>
      </c>
      <c r="AW204" s="23" t="s">
        <v>1040</v>
      </c>
      <c r="AX204" s="22">
        <v>1</v>
      </c>
      <c r="AY204" s="54" t="s">
        <v>1041</v>
      </c>
      <c r="AZ204" s="60">
        <v>1</v>
      </c>
      <c r="BA204" s="60" t="s">
        <v>1042</v>
      </c>
      <c r="BB204" s="52">
        <v>1</v>
      </c>
      <c r="BC204" s="45" t="s">
        <v>1034</v>
      </c>
      <c r="BD204" s="52">
        <v>1</v>
      </c>
      <c r="BE204" s="42" t="s">
        <v>1043</v>
      </c>
      <c r="BF204" s="52">
        <v>1</v>
      </c>
      <c r="BG204" s="42" t="s">
        <v>1043</v>
      </c>
      <c r="BH204" s="52"/>
      <c r="BI204" s="58"/>
      <c r="BJ204" s="38"/>
      <c r="BK204" s="40" t="s">
        <v>470</v>
      </c>
    </row>
    <row r="205" spans="1:63" ht="25.5" customHeight="1">
      <c r="A205" s="1001"/>
      <c r="B205" s="1002"/>
      <c r="C205" s="1002"/>
      <c r="D205" s="937" t="s">
        <v>1044</v>
      </c>
      <c r="E205" s="108">
        <v>201</v>
      </c>
      <c r="F205" s="42" t="s">
        <v>1045</v>
      </c>
      <c r="G205" s="42" t="s">
        <v>1046</v>
      </c>
      <c r="H205" s="42"/>
      <c r="I205" s="42"/>
      <c r="J205" s="41">
        <v>1</v>
      </c>
      <c r="K205" s="42"/>
      <c r="L205" s="42"/>
      <c r="M205" s="41">
        <v>1</v>
      </c>
      <c r="N205" s="42"/>
      <c r="O205" s="42"/>
      <c r="P205" s="41">
        <v>1</v>
      </c>
      <c r="Q205" s="43"/>
      <c r="R205" s="43"/>
      <c r="S205" s="44">
        <v>1</v>
      </c>
      <c r="T205" s="41">
        <f t="shared" si="18"/>
        <v>4</v>
      </c>
      <c r="U205" s="45" t="s">
        <v>1047</v>
      </c>
      <c r="V205" s="46" t="s">
        <v>688</v>
      </c>
      <c r="W205" s="42" t="s">
        <v>47</v>
      </c>
      <c r="X205" s="47">
        <f t="shared" si="1"/>
        <v>0</v>
      </c>
      <c r="Y205" s="41">
        <f t="shared" si="2"/>
        <v>0</v>
      </c>
      <c r="Z205" s="41">
        <f t="shared" si="3"/>
        <v>1</v>
      </c>
      <c r="AA205" s="41">
        <f t="shared" si="4"/>
        <v>0</v>
      </c>
      <c r="AB205" s="41">
        <f t="shared" si="5"/>
        <v>0</v>
      </c>
      <c r="AC205" s="41">
        <f t="shared" si="6"/>
        <v>1</v>
      </c>
      <c r="AD205" s="41">
        <f t="shared" si="7"/>
        <v>0</v>
      </c>
      <c r="AE205" s="41">
        <f t="shared" si="8"/>
        <v>0</v>
      </c>
      <c r="AF205" s="41">
        <f t="shared" si="9"/>
        <v>1</v>
      </c>
      <c r="AG205" s="41">
        <f t="shared" si="10"/>
        <v>0</v>
      </c>
      <c r="AH205" s="41">
        <f t="shared" si="11"/>
        <v>0</v>
      </c>
      <c r="AI205" s="99">
        <f t="shared" si="12"/>
        <v>43.2</v>
      </c>
      <c r="AJ205" s="41">
        <f t="shared" si="20"/>
        <v>46.2</v>
      </c>
      <c r="AK205" s="48">
        <f t="shared" si="17"/>
        <v>11.55</v>
      </c>
      <c r="AL205" s="20"/>
      <c r="AM205" s="21"/>
      <c r="AN205" s="49"/>
      <c r="AO205" s="23"/>
      <c r="AP205" s="42">
        <v>1</v>
      </c>
      <c r="AQ205" s="42" t="s">
        <v>1048</v>
      </c>
      <c r="AR205" s="54"/>
      <c r="AS205" s="54"/>
      <c r="AT205" s="60"/>
      <c r="AU205" s="54"/>
      <c r="AV205" s="22">
        <v>1</v>
      </c>
      <c r="AW205" s="52" t="s">
        <v>1049</v>
      </c>
      <c r="AX205" s="22"/>
      <c r="AY205" s="54"/>
      <c r="AZ205" s="54"/>
      <c r="BA205" s="54"/>
      <c r="BB205" s="52">
        <v>1</v>
      </c>
      <c r="BC205" s="35" t="s">
        <v>1050</v>
      </c>
      <c r="BD205" s="53"/>
      <c r="BE205" s="54"/>
      <c r="BF205" s="54"/>
      <c r="BG205" s="54"/>
      <c r="BH205" s="143">
        <v>43.2</v>
      </c>
      <c r="BI205" s="58" t="s">
        <v>1051</v>
      </c>
      <c r="BJ205" s="38"/>
      <c r="BK205" s="40" t="s">
        <v>470</v>
      </c>
    </row>
    <row r="206" spans="1:63" ht="53.25" customHeight="1">
      <c r="A206" s="1001"/>
      <c r="B206" s="1002"/>
      <c r="C206" s="1002"/>
      <c r="D206" s="1002"/>
      <c r="E206" s="61">
        <v>202</v>
      </c>
      <c r="F206" s="18" t="s">
        <v>1052</v>
      </c>
      <c r="G206" s="42" t="s">
        <v>1021</v>
      </c>
      <c r="H206" s="41"/>
      <c r="I206" s="41"/>
      <c r="J206" s="41"/>
      <c r="K206" s="41">
        <v>1</v>
      </c>
      <c r="L206" s="41">
        <v>1</v>
      </c>
      <c r="M206" s="41">
        <v>1</v>
      </c>
      <c r="N206" s="41">
        <v>1</v>
      </c>
      <c r="O206" s="41">
        <v>1</v>
      </c>
      <c r="P206" s="41">
        <v>1</v>
      </c>
      <c r="Q206" s="43">
        <v>1</v>
      </c>
      <c r="R206" s="43">
        <v>1</v>
      </c>
      <c r="S206" s="44"/>
      <c r="T206" s="41">
        <f t="shared" si="18"/>
        <v>8</v>
      </c>
      <c r="U206" s="45" t="s">
        <v>189</v>
      </c>
      <c r="V206" s="46" t="s">
        <v>93</v>
      </c>
      <c r="W206" s="42" t="s">
        <v>47</v>
      </c>
      <c r="X206" s="47">
        <f t="shared" si="1"/>
        <v>0</v>
      </c>
      <c r="Y206" s="41">
        <f t="shared" si="2"/>
        <v>0</v>
      </c>
      <c r="Z206" s="41">
        <f t="shared" si="3"/>
        <v>0</v>
      </c>
      <c r="AA206" s="41">
        <f t="shared" si="4"/>
        <v>1</v>
      </c>
      <c r="AB206" s="41">
        <f t="shared" si="5"/>
        <v>1</v>
      </c>
      <c r="AC206" s="41">
        <f t="shared" si="6"/>
        <v>1</v>
      </c>
      <c r="AD206" s="41">
        <f t="shared" si="7"/>
        <v>1</v>
      </c>
      <c r="AE206" s="41">
        <f t="shared" si="8"/>
        <v>1</v>
      </c>
      <c r="AF206" s="41">
        <f t="shared" si="9"/>
        <v>1</v>
      </c>
      <c r="AG206" s="41">
        <f t="shared" si="10"/>
        <v>1</v>
      </c>
      <c r="AH206" s="41">
        <f t="shared" si="11"/>
        <v>1</v>
      </c>
      <c r="AI206" s="41">
        <f t="shared" si="12"/>
        <v>0</v>
      </c>
      <c r="AJ206" s="41">
        <f t="shared" si="20"/>
        <v>8</v>
      </c>
      <c r="AK206" s="48">
        <f t="shared" si="17"/>
        <v>1</v>
      </c>
      <c r="AL206" s="20"/>
      <c r="AM206" s="21"/>
      <c r="AN206" s="55"/>
      <c r="AO206" s="23"/>
      <c r="AP206" s="42"/>
      <c r="AQ206" s="42"/>
      <c r="AR206" s="54">
        <v>1</v>
      </c>
      <c r="AS206" s="58" t="s">
        <v>1025</v>
      </c>
      <c r="AT206" s="54">
        <v>1</v>
      </c>
      <c r="AU206" s="58" t="s">
        <v>1026</v>
      </c>
      <c r="AV206" s="22">
        <v>1</v>
      </c>
      <c r="AW206" s="58" t="s">
        <v>1027</v>
      </c>
      <c r="AX206" s="22">
        <v>1</v>
      </c>
      <c r="AY206" s="54" t="s">
        <v>1028</v>
      </c>
      <c r="AZ206" s="52">
        <v>1</v>
      </c>
      <c r="BA206" s="54" t="s">
        <v>1029</v>
      </c>
      <c r="BB206" s="52">
        <v>1</v>
      </c>
      <c r="BC206" s="162" t="s">
        <v>1030</v>
      </c>
      <c r="BD206" s="52">
        <v>1</v>
      </c>
      <c r="BE206" s="54" t="s">
        <v>1031</v>
      </c>
      <c r="BF206" s="52">
        <v>1</v>
      </c>
      <c r="BG206" s="54" t="s">
        <v>1032</v>
      </c>
      <c r="BH206" s="52"/>
      <c r="BI206" s="58"/>
      <c r="BJ206" s="38"/>
      <c r="BK206" s="40" t="s">
        <v>470</v>
      </c>
    </row>
    <row r="207" spans="1:63" ht="53.25" customHeight="1">
      <c r="A207" s="1001"/>
      <c r="B207" s="1003"/>
      <c r="C207" s="1003"/>
      <c r="D207" s="1003"/>
      <c r="E207" s="41">
        <v>203</v>
      </c>
      <c r="F207" s="18" t="s">
        <v>1053</v>
      </c>
      <c r="G207" s="42" t="s">
        <v>1054</v>
      </c>
      <c r="H207" s="41">
        <v>1</v>
      </c>
      <c r="I207" s="41">
        <v>1</v>
      </c>
      <c r="J207" s="41">
        <v>1</v>
      </c>
      <c r="K207" s="41">
        <v>1</v>
      </c>
      <c r="L207" s="41">
        <v>1</v>
      </c>
      <c r="M207" s="41">
        <v>1</v>
      </c>
      <c r="N207" s="41">
        <v>1</v>
      </c>
      <c r="O207" s="41">
        <v>1</v>
      </c>
      <c r="P207" s="41">
        <v>1</v>
      </c>
      <c r="Q207" s="43">
        <v>1</v>
      </c>
      <c r="R207" s="43">
        <v>1</v>
      </c>
      <c r="S207" s="44">
        <v>1</v>
      </c>
      <c r="T207" s="41">
        <f t="shared" si="18"/>
        <v>12</v>
      </c>
      <c r="U207" s="45" t="s">
        <v>727</v>
      </c>
      <c r="V207" s="46" t="s">
        <v>688</v>
      </c>
      <c r="W207" s="42" t="s">
        <v>47</v>
      </c>
      <c r="X207" s="47">
        <f t="shared" si="1"/>
        <v>1</v>
      </c>
      <c r="Y207" s="41">
        <f t="shared" si="2"/>
        <v>1</v>
      </c>
      <c r="Z207" s="41">
        <f t="shared" si="3"/>
        <v>1</v>
      </c>
      <c r="AA207" s="41">
        <f t="shared" si="4"/>
        <v>1</v>
      </c>
      <c r="AB207" s="41">
        <f t="shared" si="5"/>
        <v>1</v>
      </c>
      <c r="AC207" s="41">
        <f t="shared" si="6"/>
        <v>1</v>
      </c>
      <c r="AD207" s="41">
        <f t="shared" si="7"/>
        <v>1</v>
      </c>
      <c r="AE207" s="41">
        <f t="shared" si="8"/>
        <v>0</v>
      </c>
      <c r="AF207" s="99">
        <f t="shared" si="9"/>
        <v>0.46</v>
      </c>
      <c r="AG207" s="99">
        <f t="shared" si="10"/>
        <v>0.47</v>
      </c>
      <c r="AH207" s="99">
        <f t="shared" si="11"/>
        <v>0.57999999999999996</v>
      </c>
      <c r="AI207" s="99">
        <f t="shared" si="12"/>
        <v>0.25</v>
      </c>
      <c r="AJ207" s="41">
        <f t="shared" si="20"/>
        <v>8.76</v>
      </c>
      <c r="AK207" s="48">
        <f t="shared" si="17"/>
        <v>0.73</v>
      </c>
      <c r="AL207" s="20">
        <v>1</v>
      </c>
      <c r="AM207" s="21" t="s">
        <v>1055</v>
      </c>
      <c r="AN207" s="55">
        <v>1</v>
      </c>
      <c r="AO207" s="23" t="s">
        <v>1056</v>
      </c>
      <c r="AP207" s="42">
        <v>1</v>
      </c>
      <c r="AQ207" s="42" t="s">
        <v>1057</v>
      </c>
      <c r="AR207" s="54">
        <v>1</v>
      </c>
      <c r="AS207" s="52" t="s">
        <v>1058</v>
      </c>
      <c r="AT207" s="173">
        <v>1</v>
      </c>
      <c r="AU207" s="174" t="s">
        <v>1059</v>
      </c>
      <c r="AV207" s="57">
        <v>1</v>
      </c>
      <c r="AW207" s="175" t="s">
        <v>1060</v>
      </c>
      <c r="AX207" s="22">
        <v>1</v>
      </c>
      <c r="AY207" s="176" t="s">
        <v>1061</v>
      </c>
      <c r="AZ207" s="76">
        <v>0</v>
      </c>
      <c r="BA207" s="75" t="s">
        <v>1062</v>
      </c>
      <c r="BB207" s="143">
        <v>0.46</v>
      </c>
      <c r="BC207" s="35" t="s">
        <v>1063</v>
      </c>
      <c r="BD207" s="143">
        <v>0.47</v>
      </c>
      <c r="BE207" s="54" t="s">
        <v>1064</v>
      </c>
      <c r="BF207" s="143">
        <v>0.57999999999999996</v>
      </c>
      <c r="BG207" s="54" t="s">
        <v>1065</v>
      </c>
      <c r="BH207" s="143">
        <v>0.25</v>
      </c>
      <c r="BI207" s="58" t="s">
        <v>1066</v>
      </c>
      <c r="BJ207" s="38"/>
      <c r="BK207" s="38"/>
    </row>
    <row r="208" spans="1:63" ht="63.2" customHeight="1">
      <c r="A208" s="1001"/>
      <c r="B208" s="940" t="s">
        <v>1067</v>
      </c>
      <c r="C208" s="940" t="s">
        <v>1068</v>
      </c>
      <c r="D208" s="25" t="s">
        <v>1069</v>
      </c>
      <c r="E208" s="61">
        <v>204</v>
      </c>
      <c r="F208" s="18" t="s">
        <v>1070</v>
      </c>
      <c r="G208" s="42" t="s">
        <v>1071</v>
      </c>
      <c r="H208" s="42"/>
      <c r="I208" s="42"/>
      <c r="J208" s="42"/>
      <c r="K208" s="41">
        <v>2</v>
      </c>
      <c r="L208" s="42"/>
      <c r="M208" s="41">
        <v>2</v>
      </c>
      <c r="N208" s="42"/>
      <c r="O208" s="42"/>
      <c r="P208" s="41">
        <v>1</v>
      </c>
      <c r="Q208" s="43"/>
      <c r="R208" s="43"/>
      <c r="S208" s="44">
        <v>1</v>
      </c>
      <c r="T208" s="41">
        <f t="shared" si="18"/>
        <v>6</v>
      </c>
      <c r="U208" s="45" t="s">
        <v>473</v>
      </c>
      <c r="V208" s="46" t="s">
        <v>76</v>
      </c>
      <c r="W208" s="42" t="s">
        <v>185</v>
      </c>
      <c r="X208" s="47">
        <f t="shared" si="1"/>
        <v>0</v>
      </c>
      <c r="Y208" s="41">
        <f t="shared" si="2"/>
        <v>0</v>
      </c>
      <c r="Z208" s="41">
        <f t="shared" si="3"/>
        <v>0</v>
      </c>
      <c r="AA208" s="41">
        <f t="shared" si="4"/>
        <v>2</v>
      </c>
      <c r="AB208" s="41">
        <f t="shared" si="5"/>
        <v>0</v>
      </c>
      <c r="AC208" s="41">
        <f t="shared" si="6"/>
        <v>2</v>
      </c>
      <c r="AD208" s="41">
        <f t="shared" si="7"/>
        <v>0</v>
      </c>
      <c r="AE208" s="41">
        <f t="shared" si="8"/>
        <v>0</v>
      </c>
      <c r="AF208" s="41">
        <f t="shared" si="9"/>
        <v>1</v>
      </c>
      <c r="AG208" s="41">
        <f t="shared" si="10"/>
        <v>0</v>
      </c>
      <c r="AH208" s="41">
        <f t="shared" si="11"/>
        <v>0</v>
      </c>
      <c r="AI208" s="41">
        <f t="shared" si="12"/>
        <v>1</v>
      </c>
      <c r="AJ208" s="41">
        <f t="shared" si="20"/>
        <v>6</v>
      </c>
      <c r="AK208" s="48">
        <f t="shared" si="17"/>
        <v>1</v>
      </c>
      <c r="AL208" s="20"/>
      <c r="AM208" s="177"/>
      <c r="AN208" s="49"/>
      <c r="AO208" s="49"/>
      <c r="AP208" s="42"/>
      <c r="AQ208" s="42"/>
      <c r="AR208" s="55">
        <v>2</v>
      </c>
      <c r="AS208" s="56" t="s">
        <v>1072</v>
      </c>
      <c r="AT208" s="60"/>
      <c r="AU208" s="54"/>
      <c r="AV208" s="43">
        <v>2</v>
      </c>
      <c r="AW208" s="79" t="s">
        <v>1073</v>
      </c>
      <c r="AX208" s="22"/>
      <c r="AY208" s="54"/>
      <c r="AZ208" s="54"/>
      <c r="BA208" s="54"/>
      <c r="BB208" s="67">
        <v>1</v>
      </c>
      <c r="BC208" s="35" t="s">
        <v>1074</v>
      </c>
      <c r="BD208" s="54"/>
      <c r="BE208" s="54"/>
      <c r="BF208" s="53"/>
      <c r="BG208" s="54"/>
      <c r="BH208" s="57">
        <v>1</v>
      </c>
      <c r="BI208" s="69" t="s">
        <v>1075</v>
      </c>
      <c r="BJ208" s="38"/>
      <c r="BK208" s="40" t="s">
        <v>470</v>
      </c>
    </row>
    <row r="209" spans="1:63" ht="25.5" customHeight="1">
      <c r="A209" s="1001"/>
      <c r="B209" s="1002"/>
      <c r="C209" s="1002"/>
      <c r="D209" s="937" t="s">
        <v>1076</v>
      </c>
      <c r="E209" s="61">
        <v>205</v>
      </c>
      <c r="F209" s="42" t="s">
        <v>1077</v>
      </c>
      <c r="G209" s="42" t="s">
        <v>1078</v>
      </c>
      <c r="H209" s="41">
        <v>1</v>
      </c>
      <c r="I209" s="42"/>
      <c r="J209" s="42"/>
      <c r="K209" s="42"/>
      <c r="L209" s="42"/>
      <c r="M209" s="42"/>
      <c r="N209" s="41">
        <v>1</v>
      </c>
      <c r="O209" s="42"/>
      <c r="P209" s="42"/>
      <c r="Q209" s="43"/>
      <c r="R209" s="43"/>
      <c r="S209" s="44"/>
      <c r="T209" s="41">
        <f t="shared" si="18"/>
        <v>2</v>
      </c>
      <c r="U209" s="45" t="s">
        <v>963</v>
      </c>
      <c r="V209" s="46" t="s">
        <v>76</v>
      </c>
      <c r="W209" s="42" t="s">
        <v>47</v>
      </c>
      <c r="X209" s="47">
        <f t="shared" si="1"/>
        <v>1</v>
      </c>
      <c r="Y209" s="41">
        <f t="shared" si="2"/>
        <v>0</v>
      </c>
      <c r="Z209" s="41">
        <f t="shared" si="3"/>
        <v>0</v>
      </c>
      <c r="AA209" s="41">
        <f t="shared" si="4"/>
        <v>0</v>
      </c>
      <c r="AB209" s="41">
        <f t="shared" si="5"/>
        <v>0</v>
      </c>
      <c r="AC209" s="41">
        <f t="shared" si="6"/>
        <v>0</v>
      </c>
      <c r="AD209" s="41">
        <f t="shared" si="7"/>
        <v>1</v>
      </c>
      <c r="AE209" s="41">
        <f t="shared" si="8"/>
        <v>0</v>
      </c>
      <c r="AF209" s="41">
        <f t="shared" si="9"/>
        <v>0</v>
      </c>
      <c r="AG209" s="41">
        <f t="shared" si="10"/>
        <v>0</v>
      </c>
      <c r="AH209" s="41">
        <f t="shared" si="11"/>
        <v>0</v>
      </c>
      <c r="AI209" s="41">
        <f t="shared" si="12"/>
        <v>0</v>
      </c>
      <c r="AJ209" s="41">
        <f t="shared" si="20"/>
        <v>2</v>
      </c>
      <c r="AK209" s="48">
        <f t="shared" si="17"/>
        <v>1</v>
      </c>
      <c r="AL209" s="20">
        <v>1</v>
      </c>
      <c r="AM209" s="21" t="s">
        <v>1079</v>
      </c>
      <c r="AN209" s="49"/>
      <c r="AO209" s="23"/>
      <c r="AP209" s="42"/>
      <c r="AQ209" s="42"/>
      <c r="AR209" s="54"/>
      <c r="AS209" s="54"/>
      <c r="AT209" s="60"/>
      <c r="AU209" s="54"/>
      <c r="AV209" s="52"/>
      <c r="AW209" s="52"/>
      <c r="AX209" s="80">
        <v>1</v>
      </c>
      <c r="AY209" s="81" t="s">
        <v>1080</v>
      </c>
      <c r="AZ209" s="54"/>
      <c r="BA209" s="54"/>
      <c r="BB209" s="52"/>
      <c r="BC209" s="35"/>
      <c r="BD209" s="54"/>
      <c r="BE209" s="54"/>
      <c r="BF209" s="53"/>
      <c r="BG209" s="54"/>
      <c r="BH209" s="52"/>
      <c r="BI209" s="58"/>
      <c r="BJ209" s="38"/>
      <c r="BK209" s="40" t="s">
        <v>470</v>
      </c>
    </row>
    <row r="210" spans="1:63" ht="25.5" customHeight="1">
      <c r="A210" s="1001"/>
      <c r="B210" s="1002"/>
      <c r="C210" s="1002"/>
      <c r="D210" s="1002"/>
      <c r="E210" s="41">
        <v>206</v>
      </c>
      <c r="F210" s="18" t="s">
        <v>1081</v>
      </c>
      <c r="G210" s="42" t="s">
        <v>1082</v>
      </c>
      <c r="H210" s="42"/>
      <c r="I210" s="41">
        <v>1</v>
      </c>
      <c r="J210" s="42"/>
      <c r="K210" s="42"/>
      <c r="L210" s="41">
        <v>1</v>
      </c>
      <c r="M210" s="42"/>
      <c r="N210" s="42"/>
      <c r="O210" s="41">
        <v>1</v>
      </c>
      <c r="P210" s="42"/>
      <c r="Q210" s="43"/>
      <c r="R210" s="43">
        <v>1</v>
      </c>
      <c r="S210" s="44"/>
      <c r="T210" s="41">
        <f t="shared" si="18"/>
        <v>4</v>
      </c>
      <c r="U210" s="45" t="s">
        <v>963</v>
      </c>
      <c r="V210" s="46" t="s">
        <v>76</v>
      </c>
      <c r="W210" s="42" t="s">
        <v>47</v>
      </c>
      <c r="X210" s="47">
        <f t="shared" si="1"/>
        <v>0</v>
      </c>
      <c r="Y210" s="41">
        <f t="shared" si="2"/>
        <v>1</v>
      </c>
      <c r="Z210" s="41">
        <f t="shared" si="3"/>
        <v>0</v>
      </c>
      <c r="AA210" s="41">
        <f t="shared" si="4"/>
        <v>0</v>
      </c>
      <c r="AB210" s="41">
        <f t="shared" si="5"/>
        <v>1</v>
      </c>
      <c r="AC210" s="41">
        <f t="shared" si="6"/>
        <v>0</v>
      </c>
      <c r="AD210" s="41">
        <f t="shared" si="7"/>
        <v>0</v>
      </c>
      <c r="AE210" s="41">
        <f t="shared" si="8"/>
        <v>1</v>
      </c>
      <c r="AF210" s="41">
        <f t="shared" si="9"/>
        <v>0</v>
      </c>
      <c r="AG210" s="41">
        <f t="shared" si="10"/>
        <v>0</v>
      </c>
      <c r="AH210" s="41">
        <f t="shared" si="11"/>
        <v>1</v>
      </c>
      <c r="AI210" s="41">
        <f t="shared" si="12"/>
        <v>0</v>
      </c>
      <c r="AJ210" s="41">
        <f t="shared" si="20"/>
        <v>4</v>
      </c>
      <c r="AK210" s="48">
        <f t="shared" si="17"/>
        <v>1</v>
      </c>
      <c r="AL210" s="20"/>
      <c r="AM210" s="21"/>
      <c r="AN210" s="49">
        <v>1</v>
      </c>
      <c r="AO210" s="23" t="s">
        <v>1083</v>
      </c>
      <c r="AP210" s="42"/>
      <c r="AQ210" s="42"/>
      <c r="AR210" s="54"/>
      <c r="AS210" s="54"/>
      <c r="AT210" s="60">
        <v>1</v>
      </c>
      <c r="AU210" s="54" t="s">
        <v>1084</v>
      </c>
      <c r="AV210" s="52"/>
      <c r="AW210" s="52"/>
      <c r="AX210" s="54"/>
      <c r="AY210" s="54"/>
      <c r="AZ210" s="105">
        <v>1</v>
      </c>
      <c r="BA210" s="81" t="s">
        <v>1085</v>
      </c>
      <c r="BB210" s="52"/>
      <c r="BC210" s="35"/>
      <c r="BD210" s="54"/>
      <c r="BE210" s="54"/>
      <c r="BF210" s="68">
        <v>1</v>
      </c>
      <c r="BG210" s="136" t="s">
        <v>1086</v>
      </c>
      <c r="BH210" s="52"/>
      <c r="BI210" s="58"/>
      <c r="BJ210" s="38"/>
      <c r="BK210" s="40" t="s">
        <v>470</v>
      </c>
    </row>
    <row r="211" spans="1:63" ht="25.5" customHeight="1">
      <c r="A211" s="1001"/>
      <c r="B211" s="1002"/>
      <c r="C211" s="1002"/>
      <c r="D211" s="1003"/>
      <c r="E211" s="41">
        <v>207</v>
      </c>
      <c r="F211" s="18" t="s">
        <v>1087</v>
      </c>
      <c r="G211" s="42" t="s">
        <v>1088</v>
      </c>
      <c r="H211" s="41">
        <v>1</v>
      </c>
      <c r="I211" s="41">
        <v>1</v>
      </c>
      <c r="J211" s="41">
        <v>1</v>
      </c>
      <c r="K211" s="41">
        <v>1</v>
      </c>
      <c r="L211" s="41">
        <v>1</v>
      </c>
      <c r="M211" s="41">
        <v>1</v>
      </c>
      <c r="N211" s="41">
        <v>1</v>
      </c>
      <c r="O211" s="41">
        <v>1</v>
      </c>
      <c r="P211" s="41">
        <v>1</v>
      </c>
      <c r="Q211" s="43">
        <v>1</v>
      </c>
      <c r="R211" s="43">
        <v>1</v>
      </c>
      <c r="S211" s="44">
        <v>1</v>
      </c>
      <c r="T211" s="41">
        <f t="shared" si="18"/>
        <v>12</v>
      </c>
      <c r="U211" s="45" t="s">
        <v>963</v>
      </c>
      <c r="V211" s="46" t="s">
        <v>76</v>
      </c>
      <c r="W211" s="42" t="s">
        <v>47</v>
      </c>
      <c r="X211" s="47">
        <f t="shared" si="1"/>
        <v>1</v>
      </c>
      <c r="Y211" s="41">
        <f t="shared" si="2"/>
        <v>1</v>
      </c>
      <c r="Z211" s="41">
        <f t="shared" si="3"/>
        <v>1</v>
      </c>
      <c r="AA211" s="41">
        <f t="shared" si="4"/>
        <v>1</v>
      </c>
      <c r="AB211" s="41">
        <f t="shared" si="5"/>
        <v>1</v>
      </c>
      <c r="AC211" s="41">
        <f t="shared" si="6"/>
        <v>1</v>
      </c>
      <c r="AD211" s="41">
        <f t="shared" si="7"/>
        <v>1</v>
      </c>
      <c r="AE211" s="41">
        <f t="shared" si="8"/>
        <v>1</v>
      </c>
      <c r="AF211" s="41">
        <f t="shared" si="9"/>
        <v>1</v>
      </c>
      <c r="AG211" s="41">
        <f t="shared" si="10"/>
        <v>1</v>
      </c>
      <c r="AH211" s="41">
        <f t="shared" si="11"/>
        <v>1</v>
      </c>
      <c r="AI211" s="41">
        <f t="shared" si="12"/>
        <v>1</v>
      </c>
      <c r="AJ211" s="41">
        <f t="shared" si="20"/>
        <v>12</v>
      </c>
      <c r="AK211" s="48">
        <f t="shared" si="17"/>
        <v>1</v>
      </c>
      <c r="AL211" s="20">
        <v>1</v>
      </c>
      <c r="AM211" s="21" t="s">
        <v>1089</v>
      </c>
      <c r="AN211" s="49">
        <v>1</v>
      </c>
      <c r="AO211" s="23" t="s">
        <v>1090</v>
      </c>
      <c r="AP211" s="41">
        <v>1</v>
      </c>
      <c r="AQ211" s="42" t="s">
        <v>1091</v>
      </c>
      <c r="AR211" s="55">
        <v>1</v>
      </c>
      <c r="AS211" s="178" t="s">
        <v>1092</v>
      </c>
      <c r="AT211" s="60">
        <v>1</v>
      </c>
      <c r="AU211" s="54" t="s">
        <v>1093</v>
      </c>
      <c r="AV211" s="43">
        <v>1</v>
      </c>
      <c r="AW211" s="79" t="s">
        <v>1094</v>
      </c>
      <c r="AX211" s="179">
        <v>1</v>
      </c>
      <c r="AY211" s="180" t="s">
        <v>1095</v>
      </c>
      <c r="AZ211" s="480">
        <v>1</v>
      </c>
      <c r="BA211" s="60" t="s">
        <v>1096</v>
      </c>
      <c r="BB211" s="481">
        <v>1</v>
      </c>
      <c r="BC211" s="35" t="s">
        <v>1097</v>
      </c>
      <c r="BD211" s="68">
        <v>1</v>
      </c>
      <c r="BE211" s="136" t="s">
        <v>1098</v>
      </c>
      <c r="BF211" s="470">
        <v>1</v>
      </c>
      <c r="BG211" s="54" t="s">
        <v>1099</v>
      </c>
      <c r="BH211" s="57">
        <v>1</v>
      </c>
      <c r="BI211" s="58" t="s">
        <v>1100</v>
      </c>
      <c r="BJ211" s="38"/>
      <c r="BK211" s="40" t="s">
        <v>470</v>
      </c>
    </row>
    <row r="212" spans="1:63" ht="25.5" customHeight="1">
      <c r="A212" s="1001"/>
      <c r="B212" s="1002"/>
      <c r="C212" s="1002"/>
      <c r="D212" s="25" t="s">
        <v>1101</v>
      </c>
      <c r="E212" s="61">
        <v>208</v>
      </c>
      <c r="F212" s="42" t="s">
        <v>1102</v>
      </c>
      <c r="G212" s="42" t="s">
        <v>1103</v>
      </c>
      <c r="H212" s="42"/>
      <c r="I212" s="42"/>
      <c r="J212" s="42"/>
      <c r="K212" s="42"/>
      <c r="L212" s="42"/>
      <c r="M212" s="42"/>
      <c r="N212" s="42"/>
      <c r="O212" s="42"/>
      <c r="P212" s="42"/>
      <c r="Q212" s="43">
        <v>1</v>
      </c>
      <c r="R212" s="43"/>
      <c r="S212" s="44"/>
      <c r="T212" s="41">
        <f t="shared" si="18"/>
        <v>1</v>
      </c>
      <c r="U212" s="45" t="s">
        <v>963</v>
      </c>
      <c r="V212" s="46" t="s">
        <v>76</v>
      </c>
      <c r="W212" s="42" t="s">
        <v>47</v>
      </c>
      <c r="X212" s="47">
        <f t="shared" si="1"/>
        <v>0</v>
      </c>
      <c r="Y212" s="41">
        <f t="shared" si="2"/>
        <v>0</v>
      </c>
      <c r="Z212" s="41">
        <f t="shared" si="3"/>
        <v>0</v>
      </c>
      <c r="AA212" s="41">
        <f t="shared" si="4"/>
        <v>0</v>
      </c>
      <c r="AB212" s="41">
        <f t="shared" si="5"/>
        <v>0</v>
      </c>
      <c r="AC212" s="41">
        <f t="shared" si="6"/>
        <v>0</v>
      </c>
      <c r="AD212" s="41">
        <f t="shared" si="7"/>
        <v>0</v>
      </c>
      <c r="AE212" s="41">
        <f t="shared" si="8"/>
        <v>0</v>
      </c>
      <c r="AF212" s="41">
        <f t="shared" si="9"/>
        <v>0</v>
      </c>
      <c r="AG212" s="41">
        <f t="shared" si="10"/>
        <v>1</v>
      </c>
      <c r="AH212" s="41">
        <f t="shared" si="11"/>
        <v>0</v>
      </c>
      <c r="AI212" s="41">
        <f t="shared" si="12"/>
        <v>0</v>
      </c>
      <c r="AJ212" s="41">
        <f t="shared" si="20"/>
        <v>1</v>
      </c>
      <c r="AK212" s="48">
        <f t="shared" si="17"/>
        <v>1</v>
      </c>
      <c r="AL212" s="20"/>
      <c r="AM212" s="21"/>
      <c r="AN212" s="49"/>
      <c r="AO212" s="23"/>
      <c r="AP212" s="42"/>
      <c r="AQ212" s="42"/>
      <c r="AR212" s="54"/>
      <c r="AS212" s="54"/>
      <c r="AT212" s="60"/>
      <c r="AU212" s="54"/>
      <c r="AV212" s="52"/>
      <c r="AW212" s="52"/>
      <c r="AX212" s="54"/>
      <c r="AY212" s="54"/>
      <c r="AZ212" s="54"/>
      <c r="BA212" s="54"/>
      <c r="BB212" s="52"/>
      <c r="BC212" s="35"/>
      <c r="BD212" s="470">
        <v>1</v>
      </c>
      <c r="BE212" s="58" t="s">
        <v>1104</v>
      </c>
      <c r="BF212" s="53"/>
      <c r="BG212" s="54"/>
      <c r="BH212" s="52"/>
      <c r="BI212" s="58"/>
      <c r="BJ212" s="38"/>
      <c r="BK212" s="40" t="s">
        <v>470</v>
      </c>
    </row>
    <row r="213" spans="1:63" ht="25.5" customHeight="1">
      <c r="A213" s="1001"/>
      <c r="B213" s="1002"/>
      <c r="C213" s="1002"/>
      <c r="D213" s="937" t="s">
        <v>1105</v>
      </c>
      <c r="E213" s="17">
        <v>209</v>
      </c>
      <c r="F213" s="18" t="s">
        <v>1106</v>
      </c>
      <c r="G213" s="42" t="s">
        <v>1107</v>
      </c>
      <c r="H213" s="42"/>
      <c r="I213" s="42"/>
      <c r="J213" s="42"/>
      <c r="K213" s="41">
        <v>1</v>
      </c>
      <c r="L213" s="42"/>
      <c r="M213" s="42"/>
      <c r="N213" s="42"/>
      <c r="O213" s="41">
        <v>1</v>
      </c>
      <c r="P213" s="42"/>
      <c r="Q213" s="43"/>
      <c r="R213" s="43"/>
      <c r="S213" s="44">
        <v>1</v>
      </c>
      <c r="T213" s="41">
        <f t="shared" si="18"/>
        <v>3</v>
      </c>
      <c r="U213" s="45" t="s">
        <v>963</v>
      </c>
      <c r="V213" s="46" t="s">
        <v>76</v>
      </c>
      <c r="W213" s="42" t="s">
        <v>47</v>
      </c>
      <c r="X213" s="47">
        <f t="shared" si="1"/>
        <v>0</v>
      </c>
      <c r="Y213" s="41">
        <f t="shared" si="2"/>
        <v>0</v>
      </c>
      <c r="Z213" s="41">
        <f t="shared" si="3"/>
        <v>0</v>
      </c>
      <c r="AA213" s="41">
        <f t="shared" si="4"/>
        <v>1</v>
      </c>
      <c r="AB213" s="41">
        <f t="shared" si="5"/>
        <v>0</v>
      </c>
      <c r="AC213" s="41">
        <f t="shared" si="6"/>
        <v>0</v>
      </c>
      <c r="AD213" s="41">
        <f t="shared" si="7"/>
        <v>0</v>
      </c>
      <c r="AE213" s="41">
        <f t="shared" si="8"/>
        <v>1</v>
      </c>
      <c r="AF213" s="41">
        <f t="shared" si="9"/>
        <v>0</v>
      </c>
      <c r="AG213" s="41">
        <f t="shared" si="10"/>
        <v>0</v>
      </c>
      <c r="AH213" s="41">
        <f t="shared" si="11"/>
        <v>0</v>
      </c>
      <c r="AI213" s="41">
        <f t="shared" si="12"/>
        <v>1</v>
      </c>
      <c r="AJ213" s="41">
        <f t="shared" si="20"/>
        <v>3</v>
      </c>
      <c r="AK213" s="48">
        <f t="shared" si="17"/>
        <v>1</v>
      </c>
      <c r="AL213" s="20"/>
      <c r="AM213" s="21"/>
      <c r="AN213" s="49"/>
      <c r="AO213" s="23"/>
      <c r="AP213" s="42"/>
      <c r="AQ213" s="42"/>
      <c r="AR213" s="55">
        <v>1</v>
      </c>
      <c r="AS213" s="56" t="s">
        <v>1108</v>
      </c>
      <c r="AT213" s="60"/>
      <c r="AU213" s="54"/>
      <c r="AV213" s="52"/>
      <c r="AW213" s="52"/>
      <c r="AX213" s="54"/>
      <c r="AY213" s="54"/>
      <c r="AZ213" s="105">
        <v>1</v>
      </c>
      <c r="BA213" s="81" t="s">
        <v>1109</v>
      </c>
      <c r="BB213" s="52"/>
      <c r="BC213" s="35"/>
      <c r="BD213" s="53"/>
      <c r="BE213" s="54"/>
      <c r="BF213" s="53"/>
      <c r="BG213" s="54"/>
      <c r="BH213" s="103">
        <v>1</v>
      </c>
      <c r="BI213" s="152" t="s">
        <v>1110</v>
      </c>
      <c r="BJ213" s="38"/>
      <c r="BK213" s="40" t="s">
        <v>470</v>
      </c>
    </row>
    <row r="214" spans="1:63" ht="25.5" customHeight="1">
      <c r="A214" s="1001"/>
      <c r="B214" s="1002"/>
      <c r="C214" s="1002"/>
      <c r="D214" s="1002"/>
      <c r="E214" s="41">
        <v>210</v>
      </c>
      <c r="F214" s="18" t="s">
        <v>1111</v>
      </c>
      <c r="G214" s="42" t="s">
        <v>1112</v>
      </c>
      <c r="H214" s="42"/>
      <c r="I214" s="42"/>
      <c r="J214" s="42"/>
      <c r="K214" s="41">
        <v>1</v>
      </c>
      <c r="L214" s="42"/>
      <c r="M214" s="42"/>
      <c r="N214" s="41">
        <v>1</v>
      </c>
      <c r="O214" s="41"/>
      <c r="P214" s="42"/>
      <c r="Q214" s="43">
        <v>1</v>
      </c>
      <c r="R214" s="43"/>
      <c r="S214" s="44"/>
      <c r="T214" s="41">
        <f t="shared" si="18"/>
        <v>3</v>
      </c>
      <c r="U214" s="45" t="s">
        <v>1113</v>
      </c>
      <c r="V214" s="46" t="s">
        <v>76</v>
      </c>
      <c r="W214" s="42" t="s">
        <v>47</v>
      </c>
      <c r="X214" s="47">
        <f t="shared" si="1"/>
        <v>0</v>
      </c>
      <c r="Y214" s="41">
        <f t="shared" si="2"/>
        <v>0</v>
      </c>
      <c r="Z214" s="41">
        <f t="shared" si="3"/>
        <v>0</v>
      </c>
      <c r="AA214" s="41">
        <f t="shared" si="4"/>
        <v>1</v>
      </c>
      <c r="AB214" s="41">
        <f t="shared" si="5"/>
        <v>0</v>
      </c>
      <c r="AC214" s="41">
        <f t="shared" si="6"/>
        <v>0</v>
      </c>
      <c r="AD214" s="41">
        <f t="shared" si="7"/>
        <v>1</v>
      </c>
      <c r="AE214" s="41">
        <f t="shared" si="8"/>
        <v>0</v>
      </c>
      <c r="AF214" s="41">
        <f t="shared" si="9"/>
        <v>0</v>
      </c>
      <c r="AG214" s="41">
        <f t="shared" si="10"/>
        <v>1</v>
      </c>
      <c r="AH214" s="41">
        <f t="shared" si="11"/>
        <v>0</v>
      </c>
      <c r="AI214" s="41">
        <f t="shared" si="12"/>
        <v>0</v>
      </c>
      <c r="AJ214" s="41">
        <f t="shared" si="20"/>
        <v>3</v>
      </c>
      <c r="AK214" s="48">
        <f t="shared" si="17"/>
        <v>1</v>
      </c>
      <c r="AL214" s="20"/>
      <c r="AM214" s="21"/>
      <c r="AN214" s="49"/>
      <c r="AO214" s="23"/>
      <c r="AP214" s="42"/>
      <c r="AQ214" s="42"/>
      <c r="AR214" s="55">
        <v>1</v>
      </c>
      <c r="AS214" s="56" t="s">
        <v>1114</v>
      </c>
      <c r="AT214" s="60"/>
      <c r="AU214" s="54"/>
      <c r="AV214" s="52"/>
      <c r="AW214" s="52"/>
      <c r="AX214" s="80">
        <v>1</v>
      </c>
      <c r="AY214" s="126" t="s">
        <v>1115</v>
      </c>
      <c r="AZ214" s="54"/>
      <c r="BA214" s="54"/>
      <c r="BB214" s="52"/>
      <c r="BC214" s="35"/>
      <c r="BD214" s="68">
        <v>1</v>
      </c>
      <c r="BE214" s="180" t="s">
        <v>1116</v>
      </c>
      <c r="BF214" s="53"/>
      <c r="BG214" s="54"/>
      <c r="BH214" s="52"/>
      <c r="BI214" s="58"/>
      <c r="BJ214" s="38"/>
      <c r="BK214" s="40" t="s">
        <v>470</v>
      </c>
    </row>
    <row r="215" spans="1:63" ht="25.5" customHeight="1">
      <c r="A215" s="1001"/>
      <c r="B215" s="1002"/>
      <c r="C215" s="1002"/>
      <c r="D215" s="1002"/>
      <c r="E215" s="41">
        <v>211</v>
      </c>
      <c r="F215" s="18" t="s">
        <v>1117</v>
      </c>
      <c r="G215" s="42" t="s">
        <v>1118</v>
      </c>
      <c r="H215" s="42"/>
      <c r="I215" s="42"/>
      <c r="J215" s="42"/>
      <c r="K215" s="42"/>
      <c r="L215" s="41">
        <v>1</v>
      </c>
      <c r="M215" s="41"/>
      <c r="N215" s="42"/>
      <c r="O215" s="42"/>
      <c r="P215" s="41"/>
      <c r="Q215" s="43"/>
      <c r="R215" s="43"/>
      <c r="S215" s="44"/>
      <c r="T215" s="41">
        <f t="shared" si="18"/>
        <v>1</v>
      </c>
      <c r="U215" s="45" t="s">
        <v>1113</v>
      </c>
      <c r="V215" s="46" t="s">
        <v>76</v>
      </c>
      <c r="W215" s="42" t="s">
        <v>47</v>
      </c>
      <c r="X215" s="47">
        <f t="shared" si="1"/>
        <v>0</v>
      </c>
      <c r="Y215" s="41">
        <f t="shared" si="2"/>
        <v>0</v>
      </c>
      <c r="Z215" s="41">
        <f t="shared" si="3"/>
        <v>0</v>
      </c>
      <c r="AA215" s="41">
        <f t="shared" si="4"/>
        <v>0</v>
      </c>
      <c r="AB215" s="41">
        <f t="shared" si="5"/>
        <v>1</v>
      </c>
      <c r="AC215" s="41">
        <f t="shared" si="6"/>
        <v>0</v>
      </c>
      <c r="AD215" s="41">
        <f t="shared" si="7"/>
        <v>0</v>
      </c>
      <c r="AE215" s="41">
        <f t="shared" si="8"/>
        <v>0</v>
      </c>
      <c r="AF215" s="41">
        <f t="shared" si="9"/>
        <v>0</v>
      </c>
      <c r="AG215" s="41">
        <f t="shared" si="10"/>
        <v>0</v>
      </c>
      <c r="AH215" s="41">
        <f t="shared" si="11"/>
        <v>0</v>
      </c>
      <c r="AI215" s="41">
        <f t="shared" si="12"/>
        <v>0</v>
      </c>
      <c r="AJ215" s="41">
        <f t="shared" si="20"/>
        <v>1</v>
      </c>
      <c r="AK215" s="48">
        <f t="shared" si="17"/>
        <v>1</v>
      </c>
      <c r="AL215" s="20"/>
      <c r="AM215" s="21"/>
      <c r="AN215" s="49"/>
      <c r="AO215" s="23"/>
      <c r="AP215" s="42"/>
      <c r="AQ215" s="42"/>
      <c r="AR215" s="54"/>
      <c r="AS215" s="54"/>
      <c r="AT215" s="60">
        <v>1</v>
      </c>
      <c r="AU215" s="54" t="s">
        <v>1119</v>
      </c>
      <c r="AV215" s="52"/>
      <c r="AW215" s="52"/>
      <c r="AX215" s="54"/>
      <c r="AY215" s="54"/>
      <c r="AZ215" s="54"/>
      <c r="BA215" s="54"/>
      <c r="BB215" s="52"/>
      <c r="BC215" s="35"/>
      <c r="BD215" s="53"/>
      <c r="BE215" s="54"/>
      <c r="BF215" s="53"/>
      <c r="BG215" s="54"/>
      <c r="BH215" s="52"/>
      <c r="BI215" s="58"/>
      <c r="BJ215" s="38"/>
      <c r="BK215" s="40" t="s">
        <v>470</v>
      </c>
    </row>
    <row r="216" spans="1:63" ht="25.5" customHeight="1">
      <c r="A216" s="1001"/>
      <c r="B216" s="1002"/>
      <c r="C216" s="1002"/>
      <c r="D216" s="1002"/>
      <c r="E216" s="41">
        <v>212</v>
      </c>
      <c r="F216" s="18" t="s">
        <v>1120</v>
      </c>
      <c r="G216" s="42" t="s">
        <v>1121</v>
      </c>
      <c r="H216" s="42"/>
      <c r="I216" s="42"/>
      <c r="J216" s="42"/>
      <c r="K216" s="42"/>
      <c r="L216" s="42"/>
      <c r="M216" s="41">
        <v>1</v>
      </c>
      <c r="N216" s="42"/>
      <c r="O216" s="42"/>
      <c r="P216" s="42"/>
      <c r="Q216" s="43"/>
      <c r="R216" s="43"/>
      <c r="S216" s="44">
        <v>1</v>
      </c>
      <c r="T216" s="41">
        <f t="shared" si="18"/>
        <v>2</v>
      </c>
      <c r="U216" s="45" t="s">
        <v>1122</v>
      </c>
      <c r="V216" s="46" t="s">
        <v>76</v>
      </c>
      <c r="W216" s="42" t="s">
        <v>47</v>
      </c>
      <c r="X216" s="47">
        <f t="shared" si="1"/>
        <v>0</v>
      </c>
      <c r="Y216" s="41">
        <f t="shared" si="2"/>
        <v>0</v>
      </c>
      <c r="Z216" s="41">
        <f t="shared" si="3"/>
        <v>0</v>
      </c>
      <c r="AA216" s="41">
        <f t="shared" si="4"/>
        <v>0</v>
      </c>
      <c r="AB216" s="41">
        <f t="shared" si="5"/>
        <v>0</v>
      </c>
      <c r="AC216" s="41">
        <f t="shared" si="6"/>
        <v>1</v>
      </c>
      <c r="AD216" s="41">
        <f t="shared" si="7"/>
        <v>0</v>
      </c>
      <c r="AE216" s="41">
        <f t="shared" si="8"/>
        <v>0</v>
      </c>
      <c r="AF216" s="41">
        <f t="shared" si="9"/>
        <v>0</v>
      </c>
      <c r="AG216" s="41">
        <f t="shared" si="10"/>
        <v>0</v>
      </c>
      <c r="AH216" s="41">
        <f t="shared" si="11"/>
        <v>0</v>
      </c>
      <c r="AI216" s="41">
        <f t="shared" si="12"/>
        <v>1</v>
      </c>
      <c r="AJ216" s="41">
        <f t="shared" si="20"/>
        <v>2</v>
      </c>
      <c r="AK216" s="48">
        <f t="shared" si="17"/>
        <v>1</v>
      </c>
      <c r="AL216" s="20"/>
      <c r="AM216" s="21"/>
      <c r="AN216" s="49"/>
      <c r="AO216" s="23"/>
      <c r="AP216" s="42"/>
      <c r="AQ216" s="42"/>
      <c r="AR216" s="54"/>
      <c r="AS216" s="54"/>
      <c r="AT216" s="60"/>
      <c r="AU216" s="54"/>
      <c r="AV216" s="43">
        <v>1</v>
      </c>
      <c r="AW216" s="79" t="s">
        <v>1123</v>
      </c>
      <c r="AX216" s="54"/>
      <c r="AY216" s="54"/>
      <c r="AZ216" s="54"/>
      <c r="BA216" s="54"/>
      <c r="BB216" s="52"/>
      <c r="BC216" s="35"/>
      <c r="BD216" s="53"/>
      <c r="BE216" s="54"/>
      <c r="BF216" s="53"/>
      <c r="BG216" s="54"/>
      <c r="BH216" s="57">
        <v>1</v>
      </c>
      <c r="BI216" s="69" t="s">
        <v>1124</v>
      </c>
      <c r="BJ216" s="38"/>
      <c r="BK216" s="40" t="s">
        <v>470</v>
      </c>
    </row>
    <row r="217" spans="1:63" ht="25.5" customHeight="1">
      <c r="A217" s="1001"/>
      <c r="B217" s="1002"/>
      <c r="C217" s="1002"/>
      <c r="D217" s="1002"/>
      <c r="E217" s="41">
        <v>213</v>
      </c>
      <c r="F217" s="18" t="s">
        <v>1125</v>
      </c>
      <c r="G217" s="42" t="s">
        <v>1126</v>
      </c>
      <c r="H217" s="42"/>
      <c r="I217" s="42"/>
      <c r="J217" s="42"/>
      <c r="K217" s="42"/>
      <c r="L217" s="42"/>
      <c r="M217" s="42"/>
      <c r="N217" s="42"/>
      <c r="O217" s="42"/>
      <c r="P217" s="42"/>
      <c r="Q217" s="43"/>
      <c r="R217" s="43">
        <v>1</v>
      </c>
      <c r="S217" s="44"/>
      <c r="T217" s="41">
        <f t="shared" si="18"/>
        <v>1</v>
      </c>
      <c r="U217" s="45" t="s">
        <v>1113</v>
      </c>
      <c r="V217" s="46" t="s">
        <v>76</v>
      </c>
      <c r="W217" s="42" t="s">
        <v>47</v>
      </c>
      <c r="X217" s="47">
        <f t="shared" si="1"/>
        <v>0</v>
      </c>
      <c r="Y217" s="41">
        <f t="shared" si="2"/>
        <v>0</v>
      </c>
      <c r="Z217" s="41">
        <f t="shared" si="3"/>
        <v>0</v>
      </c>
      <c r="AA217" s="41">
        <f t="shared" si="4"/>
        <v>0</v>
      </c>
      <c r="AB217" s="41">
        <f t="shared" si="5"/>
        <v>0</v>
      </c>
      <c r="AC217" s="41">
        <f t="shared" si="6"/>
        <v>0</v>
      </c>
      <c r="AD217" s="41">
        <f t="shared" si="7"/>
        <v>0</v>
      </c>
      <c r="AE217" s="41">
        <f t="shared" si="8"/>
        <v>0</v>
      </c>
      <c r="AF217" s="41">
        <f t="shared" si="9"/>
        <v>0</v>
      </c>
      <c r="AG217" s="41">
        <f t="shared" si="10"/>
        <v>0</v>
      </c>
      <c r="AH217" s="41">
        <f t="shared" si="11"/>
        <v>1</v>
      </c>
      <c r="AI217" s="41">
        <f t="shared" si="12"/>
        <v>0</v>
      </c>
      <c r="AJ217" s="41">
        <f t="shared" si="20"/>
        <v>1</v>
      </c>
      <c r="AK217" s="48">
        <f t="shared" si="17"/>
        <v>1</v>
      </c>
      <c r="AL217" s="20"/>
      <c r="AM217" s="21"/>
      <c r="AN217" s="49"/>
      <c r="AO217" s="23"/>
      <c r="AP217" s="42"/>
      <c r="AQ217" s="42"/>
      <c r="AR217" s="54"/>
      <c r="AS217" s="54"/>
      <c r="AT217" s="60"/>
      <c r="AU217" s="54"/>
      <c r="AV217" s="52"/>
      <c r="AW217" s="52"/>
      <c r="AX217" s="54"/>
      <c r="AY217" s="54"/>
      <c r="AZ217" s="54"/>
      <c r="BA217" s="54"/>
      <c r="BB217" s="52"/>
      <c r="BC217" s="35"/>
      <c r="BD217" s="53"/>
      <c r="BE217" s="54"/>
      <c r="BF217" s="82">
        <v>1</v>
      </c>
      <c r="BG217" s="100" t="s">
        <v>1127</v>
      </c>
      <c r="BH217" s="52"/>
      <c r="BI217" s="58"/>
      <c r="BJ217" s="38"/>
      <c r="BK217" s="40" t="s">
        <v>470</v>
      </c>
    </row>
    <row r="218" spans="1:63" ht="25.5" customHeight="1">
      <c r="A218" s="1001"/>
      <c r="B218" s="1002"/>
      <c r="C218" s="1002"/>
      <c r="D218" s="1002"/>
      <c r="E218" s="41">
        <v>214</v>
      </c>
      <c r="F218" s="42" t="s">
        <v>1128</v>
      </c>
      <c r="G218" s="42" t="s">
        <v>1129</v>
      </c>
      <c r="H218" s="42"/>
      <c r="I218" s="42"/>
      <c r="J218" s="42"/>
      <c r="K218" s="42"/>
      <c r="L218" s="42"/>
      <c r="M218" s="42"/>
      <c r="N218" s="42"/>
      <c r="O218" s="42"/>
      <c r="P218" s="42"/>
      <c r="Q218" s="43">
        <v>1</v>
      </c>
      <c r="R218" s="43"/>
      <c r="S218" s="44"/>
      <c r="T218" s="41">
        <f t="shared" si="18"/>
        <v>1</v>
      </c>
      <c r="U218" s="45" t="s">
        <v>1113</v>
      </c>
      <c r="V218" s="46" t="s">
        <v>76</v>
      </c>
      <c r="W218" s="42" t="s">
        <v>47</v>
      </c>
      <c r="X218" s="47">
        <f t="shared" si="1"/>
        <v>0</v>
      </c>
      <c r="Y218" s="41">
        <f t="shared" si="2"/>
        <v>0</v>
      </c>
      <c r="Z218" s="41">
        <f t="shared" si="3"/>
        <v>0</v>
      </c>
      <c r="AA218" s="41">
        <f t="shared" si="4"/>
        <v>0</v>
      </c>
      <c r="AB218" s="41">
        <f t="shared" si="5"/>
        <v>0</v>
      </c>
      <c r="AC218" s="41">
        <f t="shared" si="6"/>
        <v>0</v>
      </c>
      <c r="AD218" s="41">
        <f t="shared" si="7"/>
        <v>0</v>
      </c>
      <c r="AE218" s="41">
        <f t="shared" si="8"/>
        <v>0</v>
      </c>
      <c r="AF218" s="41">
        <f t="shared" si="9"/>
        <v>0</v>
      </c>
      <c r="AG218" s="41">
        <f t="shared" si="10"/>
        <v>1</v>
      </c>
      <c r="AH218" s="41">
        <f t="shared" si="11"/>
        <v>0</v>
      </c>
      <c r="AI218" s="41">
        <f t="shared" si="12"/>
        <v>0</v>
      </c>
      <c r="AJ218" s="41">
        <f t="shared" si="20"/>
        <v>1</v>
      </c>
      <c r="AK218" s="48">
        <f t="shared" si="17"/>
        <v>1</v>
      </c>
      <c r="AL218" s="20"/>
      <c r="AM218" s="21"/>
      <c r="AN218" s="49"/>
      <c r="AO218" s="23"/>
      <c r="AP218" s="42"/>
      <c r="AQ218" s="42"/>
      <c r="AR218" s="54"/>
      <c r="AS218" s="54"/>
      <c r="AT218" s="60"/>
      <c r="AU218" s="54"/>
      <c r="AV218" s="52"/>
      <c r="AW218" s="52"/>
      <c r="AX218" s="54"/>
      <c r="AY218" s="54"/>
      <c r="AZ218" s="54"/>
      <c r="BA218" s="54" t="s">
        <v>1130</v>
      </c>
      <c r="BB218" s="52"/>
      <c r="BC218" s="35"/>
      <c r="BD218" s="68">
        <v>1</v>
      </c>
      <c r="BE218" s="136" t="s">
        <v>1131</v>
      </c>
      <c r="BF218" s="53"/>
      <c r="BG218" s="54"/>
      <c r="BH218" s="52"/>
      <c r="BI218" s="58"/>
      <c r="BJ218" s="38"/>
      <c r="BK218" s="40" t="s">
        <v>470</v>
      </c>
    </row>
    <row r="219" spans="1:63" ht="25.5" customHeight="1">
      <c r="A219" s="1001"/>
      <c r="B219" s="1002"/>
      <c r="C219" s="1002"/>
      <c r="D219" s="1002"/>
      <c r="E219" s="41">
        <v>215</v>
      </c>
      <c r="F219" s="42" t="s">
        <v>1132</v>
      </c>
      <c r="G219" s="42" t="s">
        <v>1133</v>
      </c>
      <c r="H219" s="42"/>
      <c r="I219" s="41">
        <v>1</v>
      </c>
      <c r="J219" s="41">
        <v>1</v>
      </c>
      <c r="K219" s="41">
        <v>1</v>
      </c>
      <c r="L219" s="41">
        <v>1</v>
      </c>
      <c r="M219" s="41">
        <v>1</v>
      </c>
      <c r="N219" s="41">
        <v>1</v>
      </c>
      <c r="O219" s="41">
        <v>1</v>
      </c>
      <c r="P219" s="41">
        <v>1</v>
      </c>
      <c r="Q219" s="43">
        <v>1</v>
      </c>
      <c r="R219" s="43">
        <v>1</v>
      </c>
      <c r="S219" s="44">
        <v>1</v>
      </c>
      <c r="T219" s="41">
        <f t="shared" si="18"/>
        <v>11</v>
      </c>
      <c r="U219" s="45" t="s">
        <v>1113</v>
      </c>
      <c r="V219" s="46" t="s">
        <v>76</v>
      </c>
      <c r="W219" s="42" t="s">
        <v>47</v>
      </c>
      <c r="X219" s="47">
        <f t="shared" si="1"/>
        <v>0</v>
      </c>
      <c r="Y219" s="41">
        <f t="shared" si="2"/>
        <v>1</v>
      </c>
      <c r="Z219" s="41">
        <f t="shared" si="3"/>
        <v>1</v>
      </c>
      <c r="AA219" s="41">
        <f t="shared" si="4"/>
        <v>1</v>
      </c>
      <c r="AB219" s="41">
        <f t="shared" si="5"/>
        <v>2</v>
      </c>
      <c r="AC219" s="41">
        <f t="shared" si="6"/>
        <v>1</v>
      </c>
      <c r="AD219" s="41">
        <f t="shared" si="7"/>
        <v>1</v>
      </c>
      <c r="AE219" s="41">
        <f t="shared" si="8"/>
        <v>1</v>
      </c>
      <c r="AF219" s="41">
        <f t="shared" si="9"/>
        <v>1</v>
      </c>
      <c r="AG219" s="41">
        <f t="shared" si="10"/>
        <v>1</v>
      </c>
      <c r="AH219" s="41">
        <f t="shared" si="11"/>
        <v>1</v>
      </c>
      <c r="AI219" s="41">
        <f t="shared" si="12"/>
        <v>1</v>
      </c>
      <c r="AJ219" s="41">
        <f t="shared" si="20"/>
        <v>12</v>
      </c>
      <c r="AK219" s="48">
        <f t="shared" si="17"/>
        <v>1.0909090909090908</v>
      </c>
      <c r="AL219" s="20"/>
      <c r="AM219" s="21"/>
      <c r="AN219" s="49">
        <v>1</v>
      </c>
      <c r="AO219" s="482" t="s">
        <v>1134</v>
      </c>
      <c r="AP219" s="41">
        <v>1</v>
      </c>
      <c r="AQ219" s="41" t="s">
        <v>1135</v>
      </c>
      <c r="AR219" s="55">
        <v>1</v>
      </c>
      <c r="AS219" s="56" t="s">
        <v>1136</v>
      </c>
      <c r="AT219" s="60">
        <v>2</v>
      </c>
      <c r="AU219" s="54" t="s">
        <v>1137</v>
      </c>
      <c r="AV219" s="43">
        <v>1</v>
      </c>
      <c r="AW219" s="102" t="s">
        <v>1138</v>
      </c>
      <c r="AX219" s="80">
        <v>1</v>
      </c>
      <c r="AY219" s="81" t="s">
        <v>1139</v>
      </c>
      <c r="AZ219" s="80">
        <v>1</v>
      </c>
      <c r="BA219" s="81" t="s">
        <v>1140</v>
      </c>
      <c r="BB219" s="67">
        <v>1</v>
      </c>
      <c r="BC219" s="35" t="s">
        <v>1141</v>
      </c>
      <c r="BD219" s="470">
        <v>1</v>
      </c>
      <c r="BE219" s="483" t="s">
        <v>1142</v>
      </c>
      <c r="BF219" s="52">
        <v>1</v>
      </c>
      <c r="BG219" s="483" t="s">
        <v>1143</v>
      </c>
      <c r="BH219" s="57">
        <v>1</v>
      </c>
      <c r="BI219" s="69" t="s">
        <v>1144</v>
      </c>
      <c r="BJ219" s="38"/>
      <c r="BK219" s="40" t="s">
        <v>470</v>
      </c>
    </row>
    <row r="220" spans="1:63" ht="25.5" customHeight="1">
      <c r="A220" s="1001"/>
      <c r="B220" s="1002"/>
      <c r="C220" s="1002"/>
      <c r="D220" s="1002"/>
      <c r="E220" s="41">
        <v>216</v>
      </c>
      <c r="F220" s="42" t="s">
        <v>1145</v>
      </c>
      <c r="G220" s="42" t="s">
        <v>1146</v>
      </c>
      <c r="H220" s="41">
        <v>1</v>
      </c>
      <c r="I220" s="41">
        <v>2</v>
      </c>
      <c r="J220" s="41">
        <v>2</v>
      </c>
      <c r="K220" s="41">
        <v>2</v>
      </c>
      <c r="L220" s="41">
        <v>2</v>
      </c>
      <c r="M220" s="41">
        <v>2</v>
      </c>
      <c r="N220" s="41">
        <v>2</v>
      </c>
      <c r="O220" s="41">
        <v>2</v>
      </c>
      <c r="P220" s="41">
        <v>2</v>
      </c>
      <c r="Q220" s="43">
        <v>2</v>
      </c>
      <c r="R220" s="43">
        <v>2</v>
      </c>
      <c r="S220" s="44">
        <v>2</v>
      </c>
      <c r="T220" s="41">
        <f t="shared" si="18"/>
        <v>23</v>
      </c>
      <c r="U220" s="45" t="s">
        <v>1113</v>
      </c>
      <c r="V220" s="46" t="s">
        <v>76</v>
      </c>
      <c r="W220" s="42" t="s">
        <v>47</v>
      </c>
      <c r="X220" s="47">
        <f t="shared" si="1"/>
        <v>1</v>
      </c>
      <c r="Y220" s="41">
        <f t="shared" si="2"/>
        <v>2</v>
      </c>
      <c r="Z220" s="41">
        <f t="shared" si="3"/>
        <v>2</v>
      </c>
      <c r="AA220" s="41">
        <f t="shared" si="4"/>
        <v>2</v>
      </c>
      <c r="AB220" s="41">
        <f t="shared" si="5"/>
        <v>2</v>
      </c>
      <c r="AC220" s="41">
        <f t="shared" si="6"/>
        <v>2</v>
      </c>
      <c r="AD220" s="41">
        <f t="shared" si="7"/>
        <v>2</v>
      </c>
      <c r="AE220" s="41">
        <f t="shared" si="8"/>
        <v>2</v>
      </c>
      <c r="AF220" s="41">
        <f t="shared" si="9"/>
        <v>2</v>
      </c>
      <c r="AG220" s="41">
        <f t="shared" si="10"/>
        <v>2</v>
      </c>
      <c r="AH220" s="41">
        <f t="shared" si="11"/>
        <v>2</v>
      </c>
      <c r="AI220" s="41">
        <f t="shared" si="12"/>
        <v>2</v>
      </c>
      <c r="AJ220" s="41">
        <f t="shared" si="20"/>
        <v>23</v>
      </c>
      <c r="AK220" s="48">
        <f t="shared" si="17"/>
        <v>1</v>
      </c>
      <c r="AL220" s="20">
        <v>1</v>
      </c>
      <c r="AM220" s="21" t="s">
        <v>1147</v>
      </c>
      <c r="AN220" s="49">
        <v>2</v>
      </c>
      <c r="AO220" s="23" t="s">
        <v>1148</v>
      </c>
      <c r="AP220" s="41">
        <v>2</v>
      </c>
      <c r="AQ220" s="41" t="s">
        <v>1149</v>
      </c>
      <c r="AR220" s="55">
        <v>2</v>
      </c>
      <c r="AS220" s="56" t="s">
        <v>1150</v>
      </c>
      <c r="AT220" s="60">
        <v>2</v>
      </c>
      <c r="AU220" s="54" t="s">
        <v>1151</v>
      </c>
      <c r="AV220" s="463">
        <v>2</v>
      </c>
      <c r="AW220" s="95" t="s">
        <v>1152</v>
      </c>
      <c r="AX220" s="484">
        <v>2</v>
      </c>
      <c r="AY220" s="92" t="s">
        <v>1153</v>
      </c>
      <c r="AZ220" s="105">
        <v>2</v>
      </c>
      <c r="BA220" s="81" t="s">
        <v>1154</v>
      </c>
      <c r="BB220" s="476">
        <v>2</v>
      </c>
      <c r="BC220" s="35" t="s">
        <v>1155</v>
      </c>
      <c r="BD220" s="470">
        <v>2</v>
      </c>
      <c r="BE220" s="54" t="s">
        <v>1156</v>
      </c>
      <c r="BF220" s="52">
        <v>2</v>
      </c>
      <c r="BG220" s="54" t="s">
        <v>1157</v>
      </c>
      <c r="BH220" s="471">
        <v>2</v>
      </c>
      <c r="BI220" s="58" t="s">
        <v>1158</v>
      </c>
      <c r="BJ220" s="38"/>
      <c r="BK220" s="40" t="s">
        <v>470</v>
      </c>
    </row>
    <row r="221" spans="1:63" ht="25.5" customHeight="1">
      <c r="A221" s="1001"/>
      <c r="B221" s="1002"/>
      <c r="C221" s="1002"/>
      <c r="D221" s="1002"/>
      <c r="E221" s="41">
        <v>217</v>
      </c>
      <c r="F221" s="18" t="s">
        <v>1159</v>
      </c>
      <c r="G221" s="42" t="s">
        <v>1160</v>
      </c>
      <c r="H221" s="42"/>
      <c r="I221" s="42"/>
      <c r="J221" s="42"/>
      <c r="K221" s="41">
        <v>1</v>
      </c>
      <c r="L221" s="42"/>
      <c r="M221" s="41">
        <v>1</v>
      </c>
      <c r="N221" s="41"/>
      <c r="O221" s="42"/>
      <c r="P221" s="41">
        <v>1</v>
      </c>
      <c r="Q221" s="43"/>
      <c r="R221" s="43"/>
      <c r="S221" s="44">
        <v>1</v>
      </c>
      <c r="T221" s="41">
        <f t="shared" si="18"/>
        <v>4</v>
      </c>
      <c r="U221" s="45" t="s">
        <v>1161</v>
      </c>
      <c r="V221" s="46" t="s">
        <v>76</v>
      </c>
      <c r="W221" s="42" t="s">
        <v>47</v>
      </c>
      <c r="X221" s="47">
        <f t="shared" si="1"/>
        <v>0</v>
      </c>
      <c r="Y221" s="41">
        <f t="shared" si="2"/>
        <v>0</v>
      </c>
      <c r="Z221" s="41">
        <f t="shared" si="3"/>
        <v>0</v>
      </c>
      <c r="AA221" s="41">
        <f t="shared" si="4"/>
        <v>1</v>
      </c>
      <c r="AB221" s="41">
        <f t="shared" si="5"/>
        <v>0</v>
      </c>
      <c r="AC221" s="41">
        <f t="shared" si="6"/>
        <v>1</v>
      </c>
      <c r="AD221" s="41">
        <f t="shared" si="7"/>
        <v>0</v>
      </c>
      <c r="AE221" s="41">
        <f t="shared" si="8"/>
        <v>0</v>
      </c>
      <c r="AF221" s="41">
        <f t="shared" si="9"/>
        <v>1</v>
      </c>
      <c r="AG221" s="41">
        <f t="shared" si="10"/>
        <v>0</v>
      </c>
      <c r="AH221" s="41">
        <f t="shared" si="11"/>
        <v>0</v>
      </c>
      <c r="AI221" s="41">
        <f t="shared" si="12"/>
        <v>1</v>
      </c>
      <c r="AJ221" s="41">
        <f t="shared" si="20"/>
        <v>4</v>
      </c>
      <c r="AK221" s="48">
        <f t="shared" si="17"/>
        <v>1</v>
      </c>
      <c r="AL221" s="20"/>
      <c r="AM221" s="21"/>
      <c r="AN221" s="49"/>
      <c r="AO221" s="23"/>
      <c r="AP221" s="42"/>
      <c r="AQ221" s="42"/>
      <c r="AR221" s="55">
        <v>1</v>
      </c>
      <c r="AS221" s="56" t="s">
        <v>1162</v>
      </c>
      <c r="AT221" s="60"/>
      <c r="AU221" s="54"/>
      <c r="AV221" s="463">
        <v>1</v>
      </c>
      <c r="AW221" s="95" t="s">
        <v>1163</v>
      </c>
      <c r="AX221" s="54"/>
      <c r="AY221" s="54"/>
      <c r="AZ221" s="54"/>
      <c r="BA221" s="54"/>
      <c r="BB221" s="476">
        <v>1</v>
      </c>
      <c r="BC221" s="42" t="s">
        <v>1160</v>
      </c>
      <c r="BD221" s="54"/>
      <c r="BE221" s="54"/>
      <c r="BF221" s="53"/>
      <c r="BG221" s="54"/>
      <c r="BH221" s="471">
        <v>1</v>
      </c>
      <c r="BI221" s="58" t="s">
        <v>1164</v>
      </c>
      <c r="BJ221" s="38"/>
      <c r="BK221" s="40" t="s">
        <v>470</v>
      </c>
    </row>
    <row r="222" spans="1:63" ht="25.5" customHeight="1">
      <c r="A222" s="1001"/>
      <c r="B222" s="1002"/>
      <c r="C222" s="1002"/>
      <c r="D222" s="1002"/>
      <c r="E222" s="17">
        <v>218</v>
      </c>
      <c r="F222" s="18" t="s">
        <v>1165</v>
      </c>
      <c r="G222" s="42" t="s">
        <v>1166</v>
      </c>
      <c r="H222" s="42"/>
      <c r="I222" s="42"/>
      <c r="J222" s="42"/>
      <c r="K222" s="41">
        <v>1</v>
      </c>
      <c r="L222" s="42"/>
      <c r="M222" s="41">
        <v>1</v>
      </c>
      <c r="N222" s="42"/>
      <c r="O222" s="41"/>
      <c r="P222" s="41">
        <v>1</v>
      </c>
      <c r="Q222" s="43"/>
      <c r="R222" s="43"/>
      <c r="S222" s="44">
        <v>1</v>
      </c>
      <c r="T222" s="41">
        <f t="shared" si="18"/>
        <v>4</v>
      </c>
      <c r="U222" s="45" t="s">
        <v>1113</v>
      </c>
      <c r="V222" s="46" t="s">
        <v>76</v>
      </c>
      <c r="W222" s="42" t="s">
        <v>47</v>
      </c>
      <c r="X222" s="47">
        <f t="shared" si="1"/>
        <v>0</v>
      </c>
      <c r="Y222" s="41">
        <f t="shared" si="2"/>
        <v>0</v>
      </c>
      <c r="Z222" s="41">
        <f t="shared" si="3"/>
        <v>0</v>
      </c>
      <c r="AA222" s="41">
        <f t="shared" si="4"/>
        <v>1</v>
      </c>
      <c r="AB222" s="41">
        <f t="shared" si="5"/>
        <v>0</v>
      </c>
      <c r="AC222" s="41">
        <f t="shared" si="6"/>
        <v>1</v>
      </c>
      <c r="AD222" s="41">
        <f t="shared" si="7"/>
        <v>0</v>
      </c>
      <c r="AE222" s="41">
        <f t="shared" si="8"/>
        <v>0</v>
      </c>
      <c r="AF222" s="41">
        <f t="shared" si="9"/>
        <v>1</v>
      </c>
      <c r="AG222" s="41">
        <f t="shared" si="10"/>
        <v>0</v>
      </c>
      <c r="AH222" s="41">
        <f t="shared" si="11"/>
        <v>0</v>
      </c>
      <c r="AI222" s="41">
        <f t="shared" si="12"/>
        <v>1</v>
      </c>
      <c r="AJ222" s="41">
        <f t="shared" si="20"/>
        <v>4</v>
      </c>
      <c r="AK222" s="48">
        <f t="shared" si="17"/>
        <v>1</v>
      </c>
      <c r="AL222" s="20"/>
      <c r="AM222" s="21"/>
      <c r="AN222" s="49"/>
      <c r="AO222" s="23"/>
      <c r="AP222" s="42"/>
      <c r="AQ222" s="42"/>
      <c r="AR222" s="55">
        <v>1</v>
      </c>
      <c r="AS222" s="56" t="s">
        <v>1167</v>
      </c>
      <c r="AT222" s="60"/>
      <c r="AU222" s="60"/>
      <c r="AV222" s="463">
        <v>1</v>
      </c>
      <c r="AW222" s="95" t="s">
        <v>1168</v>
      </c>
      <c r="AX222" s="54"/>
      <c r="AY222" s="54"/>
      <c r="AZ222" s="54"/>
      <c r="BA222" s="54"/>
      <c r="BB222" s="474">
        <v>1</v>
      </c>
      <c r="BC222" s="42" t="s">
        <v>1169</v>
      </c>
      <c r="BD222" s="54"/>
      <c r="BE222" s="54"/>
      <c r="BF222" s="53"/>
      <c r="BG222" s="54"/>
      <c r="BH222" s="471">
        <v>1</v>
      </c>
      <c r="BI222" s="58" t="s">
        <v>1170</v>
      </c>
      <c r="BJ222" s="38"/>
      <c r="BK222" s="40" t="s">
        <v>470</v>
      </c>
    </row>
    <row r="223" spans="1:63" ht="25.5" customHeight="1">
      <c r="A223" s="1001"/>
      <c r="B223" s="1002"/>
      <c r="C223" s="1002"/>
      <c r="D223" s="1002"/>
      <c r="E223" s="41">
        <v>219</v>
      </c>
      <c r="F223" s="42" t="s">
        <v>1171</v>
      </c>
      <c r="G223" s="42" t="s">
        <v>717</v>
      </c>
      <c r="H223" s="42"/>
      <c r="I223" s="41">
        <v>1</v>
      </c>
      <c r="J223" s="42"/>
      <c r="K223" s="42"/>
      <c r="L223" s="42"/>
      <c r="M223" s="42"/>
      <c r="N223" s="42"/>
      <c r="O223" s="42"/>
      <c r="P223" s="42"/>
      <c r="Q223" s="43"/>
      <c r="R223" s="43"/>
      <c r="S223" s="44"/>
      <c r="T223" s="41">
        <f t="shared" si="18"/>
        <v>1</v>
      </c>
      <c r="U223" s="45" t="s">
        <v>1172</v>
      </c>
      <c r="V223" s="154" t="s">
        <v>764</v>
      </c>
      <c r="W223" s="42" t="s">
        <v>47</v>
      </c>
      <c r="X223" s="47">
        <f t="shared" si="1"/>
        <v>0</v>
      </c>
      <c r="Y223" s="41">
        <f t="shared" si="2"/>
        <v>0</v>
      </c>
      <c r="Z223" s="41">
        <f t="shared" si="3"/>
        <v>1</v>
      </c>
      <c r="AA223" s="41">
        <f t="shared" si="4"/>
        <v>0</v>
      </c>
      <c r="AB223" s="41">
        <f t="shared" si="5"/>
        <v>0</v>
      </c>
      <c r="AC223" s="41">
        <f t="shared" si="6"/>
        <v>0</v>
      </c>
      <c r="AD223" s="41">
        <f t="shared" si="7"/>
        <v>0</v>
      </c>
      <c r="AE223" s="41">
        <f t="shared" si="8"/>
        <v>0</v>
      </c>
      <c r="AF223" s="41">
        <f t="shared" si="9"/>
        <v>0</v>
      </c>
      <c r="AG223" s="41">
        <f t="shared" si="10"/>
        <v>0</v>
      </c>
      <c r="AH223" s="41">
        <f t="shared" si="11"/>
        <v>0</v>
      </c>
      <c r="AI223" s="41">
        <f t="shared" si="12"/>
        <v>0</v>
      </c>
      <c r="AJ223" s="41">
        <f t="shared" si="20"/>
        <v>1</v>
      </c>
      <c r="AK223" s="48">
        <f t="shared" si="17"/>
        <v>1</v>
      </c>
      <c r="AL223" s="20"/>
      <c r="AM223" s="21"/>
      <c r="AN223" s="55">
        <v>0</v>
      </c>
      <c r="AO223" s="23" t="s">
        <v>1173</v>
      </c>
      <c r="AP223" s="41">
        <v>1</v>
      </c>
      <c r="AQ223" s="42" t="s">
        <v>1174</v>
      </c>
      <c r="AR223" s="54"/>
      <c r="AS223" s="54"/>
      <c r="AT223" s="60"/>
      <c r="AU223" s="54"/>
      <c r="AV223" s="52"/>
      <c r="AW223" s="52"/>
      <c r="AX223" s="54"/>
      <c r="AY223" s="54"/>
      <c r="AZ223" s="54"/>
      <c r="BA223" s="54"/>
      <c r="BB223" s="52"/>
      <c r="BC223" s="35"/>
      <c r="BD223" s="54"/>
      <c r="BE223" s="54"/>
      <c r="BF223" s="54"/>
      <c r="BG223" s="54"/>
      <c r="BH223" s="52"/>
      <c r="BI223" s="58"/>
      <c r="BJ223" s="38"/>
      <c r="BK223" s="40" t="s">
        <v>470</v>
      </c>
    </row>
    <row r="224" spans="1:63" ht="25.5" customHeight="1">
      <c r="A224" s="1001"/>
      <c r="B224" s="1002"/>
      <c r="C224" s="1002"/>
      <c r="D224" s="1002"/>
      <c r="E224" s="41">
        <v>220</v>
      </c>
      <c r="F224" s="42" t="s">
        <v>1175</v>
      </c>
      <c r="G224" s="42" t="s">
        <v>720</v>
      </c>
      <c r="H224" s="42"/>
      <c r="I224" s="41">
        <v>1</v>
      </c>
      <c r="J224" s="42"/>
      <c r="K224" s="42"/>
      <c r="L224" s="42"/>
      <c r="M224" s="42"/>
      <c r="N224" s="42"/>
      <c r="O224" s="42"/>
      <c r="P224" s="42"/>
      <c r="Q224" s="43"/>
      <c r="R224" s="43"/>
      <c r="S224" s="44"/>
      <c r="T224" s="41">
        <f t="shared" si="18"/>
        <v>1</v>
      </c>
      <c r="U224" s="45" t="s">
        <v>1172</v>
      </c>
      <c r="V224" s="154" t="s">
        <v>764</v>
      </c>
      <c r="W224" s="42" t="s">
        <v>47</v>
      </c>
      <c r="X224" s="47">
        <f t="shared" si="1"/>
        <v>0</v>
      </c>
      <c r="Y224" s="41">
        <f t="shared" si="2"/>
        <v>0</v>
      </c>
      <c r="Z224" s="41">
        <f t="shared" si="3"/>
        <v>1</v>
      </c>
      <c r="AA224" s="41">
        <f t="shared" si="4"/>
        <v>0</v>
      </c>
      <c r="AB224" s="41">
        <f t="shared" si="5"/>
        <v>0</v>
      </c>
      <c r="AC224" s="41">
        <f t="shared" si="6"/>
        <v>0</v>
      </c>
      <c r="AD224" s="41">
        <f t="shared" si="7"/>
        <v>0</v>
      </c>
      <c r="AE224" s="41">
        <f t="shared" si="8"/>
        <v>0</v>
      </c>
      <c r="AF224" s="41">
        <f t="shared" si="9"/>
        <v>0</v>
      </c>
      <c r="AG224" s="41">
        <f t="shared" si="10"/>
        <v>0</v>
      </c>
      <c r="AH224" s="41">
        <f t="shared" si="11"/>
        <v>0</v>
      </c>
      <c r="AI224" s="41">
        <f t="shared" si="12"/>
        <v>0</v>
      </c>
      <c r="AJ224" s="41">
        <f t="shared" si="20"/>
        <v>1</v>
      </c>
      <c r="AK224" s="48">
        <f t="shared" si="17"/>
        <v>1</v>
      </c>
      <c r="AL224" s="20"/>
      <c r="AM224" s="21"/>
      <c r="AN224" s="55">
        <v>0</v>
      </c>
      <c r="AO224" s="23" t="s">
        <v>1176</v>
      </c>
      <c r="AP224" s="41">
        <v>1</v>
      </c>
      <c r="AQ224" s="42" t="s">
        <v>1177</v>
      </c>
      <c r="AR224" s="54"/>
      <c r="AS224" s="54"/>
      <c r="AT224" s="60"/>
      <c r="AU224" s="54"/>
      <c r="AV224" s="52"/>
      <c r="AW224" s="52"/>
      <c r="AX224" s="54"/>
      <c r="AY224" s="54"/>
      <c r="AZ224" s="54"/>
      <c r="BA224" s="54"/>
      <c r="BB224" s="52"/>
      <c r="BC224" s="35"/>
      <c r="BD224" s="54"/>
      <c r="BE224" s="54"/>
      <c r="BF224" s="54"/>
      <c r="BG224" s="54"/>
      <c r="BH224" s="52"/>
      <c r="BI224" s="58"/>
      <c r="BJ224" s="38"/>
      <c r="BK224" s="40" t="s">
        <v>470</v>
      </c>
    </row>
    <row r="225" spans="1:63" ht="25.5" customHeight="1">
      <c r="A225" s="1001"/>
      <c r="B225" s="1002"/>
      <c r="C225" s="1002"/>
      <c r="D225" s="1002"/>
      <c r="E225" s="41">
        <v>221</v>
      </c>
      <c r="F225" s="42" t="s">
        <v>1178</v>
      </c>
      <c r="G225" s="42" t="s">
        <v>717</v>
      </c>
      <c r="H225" s="42"/>
      <c r="I225" s="41">
        <v>1</v>
      </c>
      <c r="J225" s="42"/>
      <c r="K225" s="42"/>
      <c r="L225" s="42"/>
      <c r="M225" s="42"/>
      <c r="N225" s="42"/>
      <c r="O225" s="42"/>
      <c r="P225" s="42"/>
      <c r="Q225" s="43"/>
      <c r="R225" s="43"/>
      <c r="S225" s="44"/>
      <c r="T225" s="41">
        <f t="shared" si="18"/>
        <v>1</v>
      </c>
      <c r="U225" s="45" t="s">
        <v>1172</v>
      </c>
      <c r="V225" s="154" t="s">
        <v>764</v>
      </c>
      <c r="W225" s="42" t="s">
        <v>47</v>
      </c>
      <c r="X225" s="47">
        <f t="shared" si="1"/>
        <v>0</v>
      </c>
      <c r="Y225" s="41">
        <f t="shared" si="2"/>
        <v>0</v>
      </c>
      <c r="Z225" s="41">
        <f t="shared" si="3"/>
        <v>1</v>
      </c>
      <c r="AA225" s="41">
        <f t="shared" si="4"/>
        <v>0</v>
      </c>
      <c r="AB225" s="41">
        <f t="shared" si="5"/>
        <v>0</v>
      </c>
      <c r="AC225" s="41">
        <f t="shared" si="6"/>
        <v>0</v>
      </c>
      <c r="AD225" s="41">
        <f t="shared" si="7"/>
        <v>0</v>
      </c>
      <c r="AE225" s="41">
        <f t="shared" si="8"/>
        <v>0</v>
      </c>
      <c r="AF225" s="41">
        <f t="shared" si="9"/>
        <v>0</v>
      </c>
      <c r="AG225" s="41">
        <f t="shared" si="10"/>
        <v>0</v>
      </c>
      <c r="AH225" s="41">
        <f t="shared" si="11"/>
        <v>0</v>
      </c>
      <c r="AI225" s="41">
        <f t="shared" si="12"/>
        <v>0</v>
      </c>
      <c r="AJ225" s="41">
        <f t="shared" si="20"/>
        <v>1</v>
      </c>
      <c r="AK225" s="48">
        <f t="shared" si="17"/>
        <v>1</v>
      </c>
      <c r="AL225" s="20"/>
      <c r="AM225" s="21"/>
      <c r="AN225" s="55">
        <v>0</v>
      </c>
      <c r="AO225" s="23" t="s">
        <v>1179</v>
      </c>
      <c r="AP225" s="41">
        <v>1</v>
      </c>
      <c r="AQ225" s="42" t="s">
        <v>1180</v>
      </c>
      <c r="AR225" s="54"/>
      <c r="AS225" s="54"/>
      <c r="AT225" s="60"/>
      <c r="AU225" s="54"/>
      <c r="AV225" s="52"/>
      <c r="AW225" s="52"/>
      <c r="AX225" s="54"/>
      <c r="AY225" s="54"/>
      <c r="AZ225" s="54"/>
      <c r="BA225" s="54"/>
      <c r="BB225" s="52"/>
      <c r="BC225" s="35"/>
      <c r="BD225" s="54"/>
      <c r="BE225" s="54"/>
      <c r="BF225" s="54"/>
      <c r="BG225" s="54"/>
      <c r="BH225" s="52"/>
      <c r="BI225" s="58"/>
      <c r="BJ225" s="38"/>
      <c r="BK225" s="40" t="s">
        <v>470</v>
      </c>
    </row>
    <row r="226" spans="1:63" ht="25.5" customHeight="1">
      <c r="A226" s="1007"/>
      <c r="B226" s="1008"/>
      <c r="C226" s="1008"/>
      <c r="D226" s="1008"/>
      <c r="E226" s="181">
        <v>222</v>
      </c>
      <c r="F226" s="182" t="s">
        <v>1181</v>
      </c>
      <c r="G226" s="182" t="s">
        <v>720</v>
      </c>
      <c r="H226" s="182"/>
      <c r="I226" s="181">
        <v>1</v>
      </c>
      <c r="J226" s="182"/>
      <c r="K226" s="182"/>
      <c r="L226" s="182"/>
      <c r="M226" s="182"/>
      <c r="N226" s="182"/>
      <c r="O226" s="182"/>
      <c r="P226" s="182"/>
      <c r="Q226" s="183"/>
      <c r="R226" s="183"/>
      <c r="S226" s="184"/>
      <c r="T226" s="181">
        <f t="shared" si="18"/>
        <v>1</v>
      </c>
      <c r="U226" s="185" t="s">
        <v>1172</v>
      </c>
      <c r="V226" s="186" t="s">
        <v>764</v>
      </c>
      <c r="W226" s="182" t="s">
        <v>47</v>
      </c>
      <c r="X226" s="47">
        <f t="shared" si="1"/>
        <v>0</v>
      </c>
      <c r="Y226" s="41">
        <f t="shared" si="2"/>
        <v>0</v>
      </c>
      <c r="Z226" s="41">
        <f t="shared" si="3"/>
        <v>1</v>
      </c>
      <c r="AA226" s="41">
        <f t="shared" si="4"/>
        <v>0</v>
      </c>
      <c r="AB226" s="41">
        <f t="shared" si="5"/>
        <v>0</v>
      </c>
      <c r="AC226" s="41">
        <f t="shared" si="6"/>
        <v>0</v>
      </c>
      <c r="AD226" s="41">
        <f t="shared" si="7"/>
        <v>0</v>
      </c>
      <c r="AE226" s="41">
        <f t="shared" si="8"/>
        <v>0</v>
      </c>
      <c r="AF226" s="41">
        <f t="shared" si="9"/>
        <v>0</v>
      </c>
      <c r="AG226" s="41">
        <f t="shared" si="10"/>
        <v>0</v>
      </c>
      <c r="AH226" s="41">
        <f t="shared" si="11"/>
        <v>0</v>
      </c>
      <c r="AI226" s="41">
        <f t="shared" si="12"/>
        <v>0</v>
      </c>
      <c r="AJ226" s="181">
        <f t="shared" si="20"/>
        <v>1</v>
      </c>
      <c r="AK226" s="187">
        <f t="shared" si="17"/>
        <v>1</v>
      </c>
      <c r="AL226" s="188"/>
      <c r="AM226" s="189"/>
      <c r="AN226" s="190">
        <v>0</v>
      </c>
      <c r="AO226" s="191" t="s">
        <v>1182</v>
      </c>
      <c r="AP226" s="181">
        <v>1</v>
      </c>
      <c r="AQ226" s="182" t="s">
        <v>1183</v>
      </c>
      <c r="AR226" s="192"/>
      <c r="AS226" s="192"/>
      <c r="AT226" s="193"/>
      <c r="AU226" s="192"/>
      <c r="AV226" s="194"/>
      <c r="AW226" s="194"/>
      <c r="AX226" s="192"/>
      <c r="AY226" s="192"/>
      <c r="AZ226" s="192"/>
      <c r="BA226" s="192"/>
      <c r="BB226" s="194"/>
      <c r="BC226" s="195"/>
      <c r="BD226" s="192"/>
      <c r="BE226" s="192"/>
      <c r="BF226" s="192"/>
      <c r="BG226" s="192"/>
      <c r="BH226" s="194"/>
      <c r="BI226" s="196"/>
      <c r="BJ226" s="38"/>
      <c r="BK226" s="40" t="s">
        <v>470</v>
      </c>
    </row>
    <row r="227" spans="1:63" ht="73.5" customHeight="1">
      <c r="A227" s="485" t="s">
        <v>1184</v>
      </c>
      <c r="B227" s="944" t="s">
        <v>1185</v>
      </c>
      <c r="C227" s="1009"/>
      <c r="D227" s="1009"/>
      <c r="E227" s="945" t="s">
        <v>1186</v>
      </c>
      <c r="F227" s="1009"/>
      <c r="G227" s="946" t="s">
        <v>93</v>
      </c>
      <c r="H227" s="1009"/>
      <c r="I227" s="1009"/>
      <c r="J227" s="1005"/>
      <c r="K227" s="946" t="s">
        <v>1187</v>
      </c>
      <c r="L227" s="1009"/>
      <c r="M227" s="1005"/>
      <c r="N227" s="198" t="s">
        <v>1188</v>
      </c>
      <c r="O227" s="197"/>
      <c r="P227" s="197"/>
      <c r="Q227" s="197"/>
      <c r="R227" s="197"/>
      <c r="S227" s="197"/>
      <c r="T227" s="197"/>
      <c r="U227" s="197"/>
      <c r="V227" s="197"/>
      <c r="W227" s="199"/>
      <c r="X227" s="200"/>
      <c r="Y227" s="200"/>
      <c r="Z227" s="200"/>
      <c r="AA227" s="200"/>
      <c r="AB227" s="200"/>
      <c r="AC227" s="200"/>
      <c r="AD227" s="200"/>
      <c r="AE227" s="200"/>
      <c r="AF227" s="200"/>
      <c r="AG227" s="200"/>
      <c r="AH227" s="200"/>
      <c r="AI227" s="200"/>
      <c r="AJ227" s="200"/>
      <c r="AK227" s="200"/>
      <c r="AL227" s="200"/>
      <c r="AM227" s="201"/>
      <c r="AN227" s="202"/>
      <c r="AO227" s="203"/>
      <c r="AP227" s="204"/>
      <c r="AQ227" s="205"/>
      <c r="AR227" s="206"/>
      <c r="AS227" s="160"/>
      <c r="AT227" s="207"/>
      <c r="AU227" s="160"/>
      <c r="AV227" s="208"/>
      <c r="AW227" s="209"/>
      <c r="AX227" s="206"/>
      <c r="AY227" s="160"/>
      <c r="AZ227" s="206"/>
      <c r="BA227" s="160"/>
      <c r="BB227" s="206"/>
      <c r="BC227" s="160"/>
      <c r="BD227" s="206"/>
      <c r="BE227" s="160"/>
      <c r="BF227" s="206"/>
      <c r="BG227" s="160"/>
      <c r="BH227" s="208"/>
      <c r="BI227" s="210"/>
      <c r="BJ227" s="8"/>
      <c r="BK227" s="211"/>
    </row>
  </sheetData>
  <autoFilter ref="V1:V1036" xr:uid="{00000000-0009-0000-0000-000000000000}"/>
  <customSheetViews>
    <customSheetView guid="{217EB53D-C0E8-40D9-8C01-2E17D6EE3237}" filter="1" showAutoFilter="1">
      <pageMargins left="0" right="0" top="0" bottom="0" header="0" footer="0"/>
      <autoFilter ref="V1:V1036" xr:uid="{B9C21765-CD5E-47B4-A24C-BB6713DE8820}">
        <filterColumn colId="0">
          <filters>
            <filter val="Subdirección de Metrología Química y Biología"/>
            <filter val="Oficina de Informática y Desarrollo Tecnológico"/>
          </filters>
        </filterColumn>
      </autoFilter>
    </customSheetView>
  </customSheetViews>
  <mergeCells count="66">
    <mergeCell ref="D28:D31"/>
    <mergeCell ref="D53:D55"/>
    <mergeCell ref="D10:D12"/>
    <mergeCell ref="D13:D16"/>
    <mergeCell ref="A28:A83"/>
    <mergeCell ref="B28:B83"/>
    <mergeCell ref="C28:C31"/>
    <mergeCell ref="C32:C45"/>
    <mergeCell ref="C53:C83"/>
    <mergeCell ref="D32:D39"/>
    <mergeCell ref="D40:D45"/>
    <mergeCell ref="C46:C52"/>
    <mergeCell ref="D46:D48"/>
    <mergeCell ref="D49:D52"/>
    <mergeCell ref="D56:D59"/>
    <mergeCell ref="D60:D67"/>
    <mergeCell ref="A88:A122"/>
    <mergeCell ref="B88:B122"/>
    <mergeCell ref="C88:C99"/>
    <mergeCell ref="D88:D96"/>
    <mergeCell ref="D97:D99"/>
    <mergeCell ref="D100:D104"/>
    <mergeCell ref="D105:D109"/>
    <mergeCell ref="D110:D122"/>
    <mergeCell ref="B227:D227"/>
    <mergeCell ref="E227:F227"/>
    <mergeCell ref="G227:J227"/>
    <mergeCell ref="K227:M227"/>
    <mergeCell ref="D200:D204"/>
    <mergeCell ref="D205:D207"/>
    <mergeCell ref="D209:D211"/>
    <mergeCell ref="D192:D194"/>
    <mergeCell ref="B123:B207"/>
    <mergeCell ref="B208:B226"/>
    <mergeCell ref="C100:C109"/>
    <mergeCell ref="C110:C122"/>
    <mergeCell ref="D213:D226"/>
    <mergeCell ref="D195:D197"/>
    <mergeCell ref="D123:D137"/>
    <mergeCell ref="D138:D141"/>
    <mergeCell ref="D144:D146"/>
    <mergeCell ref="D147:D190"/>
    <mergeCell ref="A123:A226"/>
    <mergeCell ref="C123:C142"/>
    <mergeCell ref="C144:C146"/>
    <mergeCell ref="C147:C190"/>
    <mergeCell ref="C200:C207"/>
    <mergeCell ref="C208:C226"/>
    <mergeCell ref="C191:C197"/>
    <mergeCell ref="C198:C199"/>
    <mergeCell ref="D5:D9"/>
    <mergeCell ref="D17:D18"/>
    <mergeCell ref="A3:D3"/>
    <mergeCell ref="H3:S3"/>
    <mergeCell ref="X3:AI3"/>
    <mergeCell ref="A5:A27"/>
    <mergeCell ref="B5:B27"/>
    <mergeCell ref="C5:C16"/>
    <mergeCell ref="C17:C26"/>
    <mergeCell ref="D19:D26"/>
    <mergeCell ref="D68:D74"/>
    <mergeCell ref="D75:D83"/>
    <mergeCell ref="D84:D86"/>
    <mergeCell ref="A84:A87"/>
    <mergeCell ref="B84:B87"/>
    <mergeCell ref="C84:C86"/>
  </mergeCells>
  <hyperlinks>
    <hyperlink ref="AW51" r:id="rId1" xr:uid="{00000000-0004-0000-0000-000000000000}"/>
    <hyperlink ref="BG81" r:id="rId2" xr:uid="{00000000-0004-0000-0000-000001000000}"/>
    <hyperlink ref="AU159" r:id="rId3" xr:uid="{00000000-0004-0000-0000-000002000000}"/>
    <hyperlink ref="AO219" r:id="rId4" xr:uid="{00000000-0004-0000-0000-000003000000}"/>
    <hyperlink ref="AW219" r:id="rId5" xr:uid="{00000000-0004-0000-0000-000004000000}"/>
    <hyperlink ref="BE219" r:id="rId6" xr:uid="{00000000-0004-0000-0000-000005000000}"/>
    <hyperlink ref="BG219" r:id="rId7" xr:uid="{00000000-0004-0000-0000-000006000000}"/>
  </hyperlinks>
  <printOptions horizontalCentered="1" gridLines="1"/>
  <pageMargins left="0.7" right="0.7" top="0.75" bottom="0.75" header="0" footer="0"/>
  <pageSetup paperSize="9" fitToHeight="0" pageOrder="overThenDown" orientation="landscape" cellComments="atEnd"/>
  <drawing r:id="rId8"/>
  <legacyDrawing r:id="rId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sheetPr>
  <dimension ref="A1:AZ27"/>
  <sheetViews>
    <sheetView workbookViewId="0">
      <pane xSplit="4" ySplit="4" topLeftCell="F5" activePane="bottomRight" state="frozen"/>
      <selection pane="bottomRight" activeCell="E1" sqref="E1"/>
      <selection pane="bottomLeft" activeCell="A5" sqref="A5"/>
      <selection pane="topRight" activeCell="E1" sqref="E1"/>
    </sheetView>
  </sheetViews>
  <sheetFormatPr defaultColWidth="14.42578125" defaultRowHeight="15" customHeight="1"/>
  <cols>
    <col min="1" max="1" width="10.85546875" customWidth="1"/>
    <col min="2" max="2" width="22.28515625" customWidth="1"/>
    <col min="3" max="3" width="17.7109375" customWidth="1"/>
    <col min="4" max="4" width="34.42578125" customWidth="1"/>
    <col min="5" max="5" width="19.140625" hidden="1" customWidth="1"/>
    <col min="6" max="6" width="13.42578125" customWidth="1"/>
    <col min="7" max="7" width="15.7109375" customWidth="1"/>
    <col min="8" max="8" width="21.42578125" customWidth="1"/>
    <col min="9" max="9" width="13.42578125" hidden="1" customWidth="1"/>
    <col min="10" max="10" width="23.28515625" customWidth="1"/>
    <col min="11" max="11" width="17.85546875" customWidth="1"/>
    <col min="12" max="12" width="10" customWidth="1"/>
    <col min="13" max="13" width="10.42578125" customWidth="1"/>
    <col min="14" max="14" width="12.7109375" customWidth="1"/>
    <col min="15" max="15" width="25.85546875" hidden="1" customWidth="1"/>
    <col min="16" max="16" width="11.140625" customWidth="1"/>
    <col min="17" max="17" width="35.7109375" customWidth="1"/>
    <col min="18" max="18" width="12.140625" customWidth="1"/>
    <col min="19" max="19" width="32" customWidth="1"/>
    <col min="20" max="20" width="13" customWidth="1"/>
    <col min="21" max="21" width="12.140625" customWidth="1"/>
    <col min="22" max="22" width="35.7109375" customWidth="1"/>
    <col min="23" max="23" width="7.28515625" customWidth="1"/>
    <col min="24" max="24" width="11.140625" customWidth="1"/>
    <col min="25" max="25" width="31.28515625" customWidth="1"/>
    <col min="26" max="26" width="13" customWidth="1"/>
    <col min="27" max="27" width="11.28515625" customWidth="1"/>
    <col min="28" max="28" width="34.42578125" customWidth="1"/>
    <col min="29" max="29" width="8.28515625" customWidth="1"/>
    <col min="30" max="30" width="12.28515625" customWidth="1"/>
    <col min="31" max="31" width="30.85546875" customWidth="1"/>
    <col min="32" max="32" width="20.42578125" customWidth="1"/>
    <col min="33" max="33" width="12.28515625" customWidth="1"/>
    <col min="34" max="34" width="34.140625" customWidth="1"/>
    <col min="35" max="35" width="15.42578125" customWidth="1"/>
    <col min="36" max="36" width="11.42578125" customWidth="1"/>
    <col min="37" max="37" width="48" customWidth="1"/>
    <col min="38" max="38" width="23.7109375" customWidth="1"/>
    <col min="39" max="39" width="12.140625" customWidth="1"/>
    <col min="40" max="40" width="34.7109375" customWidth="1"/>
    <col min="41" max="41" width="18.42578125" customWidth="1"/>
    <col min="42" max="42" width="12.42578125" customWidth="1"/>
    <col min="43" max="43" width="33" customWidth="1"/>
    <col min="44" max="44" width="15.140625" customWidth="1"/>
    <col min="45" max="45" width="11.85546875" customWidth="1"/>
    <col min="46" max="46" width="31.42578125" customWidth="1"/>
    <col min="47" max="47" width="8.28515625" customWidth="1"/>
    <col min="48" max="48" width="12.140625" customWidth="1"/>
    <col min="49" max="49" width="30.7109375" customWidth="1"/>
    <col min="50" max="50" width="18.7109375" customWidth="1"/>
    <col min="51" max="51" width="20.140625" customWidth="1"/>
    <col min="52" max="52" width="22" customWidth="1"/>
  </cols>
  <sheetData>
    <row r="1" spans="1:52" ht="9.1999999999999993" customHeight="1">
      <c r="A1" s="296" t="s">
        <v>1189</v>
      </c>
      <c r="B1" s="297"/>
      <c r="C1" s="297"/>
      <c r="D1" s="297"/>
      <c r="E1" s="297"/>
      <c r="F1" s="297"/>
      <c r="G1" s="297"/>
      <c r="H1" s="297"/>
      <c r="I1" s="297"/>
      <c r="J1" s="297"/>
      <c r="K1" s="297"/>
      <c r="L1" s="297"/>
      <c r="M1" s="297"/>
      <c r="N1" s="297"/>
      <c r="O1" s="297"/>
      <c r="P1" s="297"/>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8"/>
    </row>
    <row r="2" spans="1:52" ht="42.75" customHeight="1">
      <c r="A2" s="299" t="s">
        <v>0</v>
      </c>
      <c r="B2" s="299"/>
      <c r="C2" s="299"/>
      <c r="D2" s="299"/>
      <c r="E2" s="299"/>
      <c r="F2" s="949" t="s">
        <v>1190</v>
      </c>
      <c r="G2" s="1010"/>
      <c r="H2" s="1010"/>
      <c r="I2" s="1010"/>
      <c r="J2" s="1010"/>
      <c r="K2" s="1010"/>
      <c r="L2" s="1010"/>
      <c r="M2" s="1010"/>
      <c r="N2" s="1010"/>
      <c r="O2" s="1010"/>
      <c r="P2" s="1010"/>
      <c r="Q2" s="301"/>
      <c r="R2" s="301"/>
      <c r="S2" s="301"/>
      <c r="T2" s="301"/>
      <c r="U2" s="301"/>
      <c r="V2" s="301"/>
      <c r="W2" s="301"/>
      <c r="X2" s="301"/>
      <c r="Y2" s="301"/>
      <c r="Z2" s="301"/>
      <c r="AA2" s="301"/>
      <c r="AB2" s="301"/>
      <c r="AC2" s="301"/>
      <c r="AD2" s="301"/>
      <c r="AE2" s="301"/>
      <c r="AF2" s="301"/>
      <c r="AG2" s="301"/>
      <c r="AH2" s="301"/>
      <c r="AI2" s="301"/>
      <c r="AJ2" s="301"/>
      <c r="AK2" s="301"/>
      <c r="AL2" s="301"/>
      <c r="AM2" s="301"/>
      <c r="AN2" s="301"/>
      <c r="AO2" s="301"/>
      <c r="AP2" s="301"/>
      <c r="AQ2" s="301"/>
      <c r="AR2" s="301"/>
      <c r="AS2" s="301"/>
      <c r="AT2" s="301"/>
      <c r="AU2" s="301"/>
      <c r="AV2" s="301"/>
      <c r="AW2" s="301"/>
      <c r="AX2" s="301"/>
      <c r="AY2" s="301"/>
      <c r="AZ2" s="298"/>
    </row>
    <row r="3" spans="1:52" ht="21.75" customHeight="1">
      <c r="A3" s="302" t="s">
        <v>1191</v>
      </c>
      <c r="B3" s="303"/>
      <c r="C3" s="303"/>
      <c r="D3" s="303"/>
      <c r="E3" s="304"/>
      <c r="F3" s="304"/>
      <c r="G3" s="304"/>
      <c r="H3" s="303"/>
      <c r="I3" s="304"/>
      <c r="J3" s="303"/>
      <c r="K3" s="304"/>
      <c r="L3" s="304"/>
      <c r="M3" s="304"/>
      <c r="N3" s="304"/>
      <c r="O3" s="305"/>
      <c r="P3" s="950" t="s">
        <v>1192</v>
      </c>
      <c r="Q3" s="1011"/>
      <c r="R3" s="950" t="s">
        <v>1193</v>
      </c>
      <c r="S3" s="1012"/>
      <c r="T3" s="1011"/>
      <c r="U3" s="950" t="s">
        <v>1194</v>
      </c>
      <c r="V3" s="1012"/>
      <c r="W3" s="1011"/>
      <c r="X3" s="950" t="s">
        <v>1195</v>
      </c>
      <c r="Y3" s="1012"/>
      <c r="Z3" s="1011"/>
      <c r="AA3" s="951" t="s">
        <v>1196</v>
      </c>
      <c r="AB3" s="1013"/>
      <c r="AC3" s="1014"/>
      <c r="AD3" s="948" t="s">
        <v>1197</v>
      </c>
      <c r="AE3" s="1013"/>
      <c r="AF3" s="1014"/>
      <c r="AG3" s="948" t="s">
        <v>1198</v>
      </c>
      <c r="AH3" s="1013"/>
      <c r="AI3" s="1014"/>
      <c r="AJ3" s="948" t="s">
        <v>1199</v>
      </c>
      <c r="AK3" s="1013"/>
      <c r="AL3" s="1014"/>
      <c r="AM3" s="948" t="s">
        <v>1200</v>
      </c>
      <c r="AN3" s="1013"/>
      <c r="AO3" s="1014"/>
      <c r="AP3" s="948" t="s">
        <v>1201</v>
      </c>
      <c r="AQ3" s="1013"/>
      <c r="AR3" s="1014"/>
      <c r="AS3" s="948" t="s">
        <v>1202</v>
      </c>
      <c r="AT3" s="1013"/>
      <c r="AU3" s="1014"/>
      <c r="AV3" s="948" t="s">
        <v>1203</v>
      </c>
      <c r="AW3" s="1013"/>
      <c r="AX3" s="1014"/>
      <c r="AY3" s="306"/>
      <c r="AZ3" s="307"/>
    </row>
    <row r="4" spans="1:52" ht="45">
      <c r="A4" s="308" t="s">
        <v>1204</v>
      </c>
      <c r="B4" s="309" t="s">
        <v>1205</v>
      </c>
      <c r="C4" s="309" t="s">
        <v>1206</v>
      </c>
      <c r="D4" s="309" t="s">
        <v>1207</v>
      </c>
      <c r="E4" s="309" t="s">
        <v>1208</v>
      </c>
      <c r="F4" s="309" t="s">
        <v>1209</v>
      </c>
      <c r="G4" s="309" t="s">
        <v>1210</v>
      </c>
      <c r="H4" s="309" t="s">
        <v>1211</v>
      </c>
      <c r="I4" s="309" t="s">
        <v>1212</v>
      </c>
      <c r="J4" s="309" t="s">
        <v>1213</v>
      </c>
      <c r="K4" s="309" t="s">
        <v>1214</v>
      </c>
      <c r="L4" s="310" t="s">
        <v>1215</v>
      </c>
      <c r="M4" s="311" t="s">
        <v>1216</v>
      </c>
      <c r="N4" s="311" t="s">
        <v>1217</v>
      </c>
      <c r="O4" s="312" t="s">
        <v>1218</v>
      </c>
      <c r="P4" s="512" t="s">
        <v>1219</v>
      </c>
      <c r="Q4" s="513" t="s">
        <v>1220</v>
      </c>
      <c r="R4" s="512" t="s">
        <v>1219</v>
      </c>
      <c r="S4" s="514" t="s">
        <v>1220</v>
      </c>
      <c r="T4" s="313" t="s">
        <v>1221</v>
      </c>
      <c r="U4" s="512" t="s">
        <v>1219</v>
      </c>
      <c r="V4" s="514" t="s">
        <v>1220</v>
      </c>
      <c r="W4" s="313" t="s">
        <v>1222</v>
      </c>
      <c r="X4" s="512" t="s">
        <v>1219</v>
      </c>
      <c r="Y4" s="515" t="s">
        <v>1220</v>
      </c>
      <c r="Z4" s="313" t="s">
        <v>1223</v>
      </c>
      <c r="AA4" s="314" t="s">
        <v>1219</v>
      </c>
      <c r="AB4" s="515" t="s">
        <v>1220</v>
      </c>
      <c r="AC4" s="315" t="s">
        <v>1224</v>
      </c>
      <c r="AD4" s="316" t="s">
        <v>1219</v>
      </c>
      <c r="AE4" s="515" t="s">
        <v>1220</v>
      </c>
      <c r="AF4" s="315" t="s">
        <v>1225</v>
      </c>
      <c r="AG4" s="316" t="s">
        <v>1219</v>
      </c>
      <c r="AH4" s="515" t="s">
        <v>1220</v>
      </c>
      <c r="AI4" s="315" t="s">
        <v>1226</v>
      </c>
      <c r="AJ4" s="316" t="s">
        <v>1219</v>
      </c>
      <c r="AK4" s="515" t="s">
        <v>1220</v>
      </c>
      <c r="AL4" s="315" t="s">
        <v>1227</v>
      </c>
      <c r="AM4" s="316" t="s">
        <v>1219</v>
      </c>
      <c r="AN4" s="515" t="s">
        <v>1220</v>
      </c>
      <c r="AO4" s="315" t="s">
        <v>1228</v>
      </c>
      <c r="AP4" s="316" t="s">
        <v>1219</v>
      </c>
      <c r="AQ4" s="515" t="s">
        <v>1220</v>
      </c>
      <c r="AR4" s="315" t="s">
        <v>1229</v>
      </c>
      <c r="AS4" s="316" t="s">
        <v>1219</v>
      </c>
      <c r="AT4" s="515" t="s">
        <v>1220</v>
      </c>
      <c r="AU4" s="315" t="s">
        <v>1230</v>
      </c>
      <c r="AV4" s="316" t="s">
        <v>1219</v>
      </c>
      <c r="AW4" s="515" t="s">
        <v>1220</v>
      </c>
      <c r="AX4" s="317" t="s">
        <v>1231</v>
      </c>
      <c r="AY4" s="318" t="s">
        <v>1232</v>
      </c>
      <c r="AZ4" s="298"/>
    </row>
    <row r="5" spans="1:52" ht="32.25" customHeight="1">
      <c r="A5" s="319" t="s">
        <v>1233</v>
      </c>
      <c r="B5" s="320" t="s">
        <v>1234</v>
      </c>
      <c r="C5" s="320" t="s">
        <v>1235</v>
      </c>
      <c r="D5" s="320" t="s">
        <v>1236</v>
      </c>
      <c r="E5" s="321" t="s">
        <v>1237</v>
      </c>
      <c r="F5" s="321" t="s">
        <v>1238</v>
      </c>
      <c r="G5" s="321" t="s">
        <v>1239</v>
      </c>
      <c r="H5" s="320" t="s">
        <v>1240</v>
      </c>
      <c r="I5" s="321" t="s">
        <v>1241</v>
      </c>
      <c r="J5" s="320" t="s">
        <v>514</v>
      </c>
      <c r="K5" s="321" t="s">
        <v>1242</v>
      </c>
      <c r="L5" s="321">
        <v>5</v>
      </c>
      <c r="M5" s="321">
        <f t="shared" ref="M5:M17" si="0">P5+R5+U5+X5+AA5+AD5+AG5+AJ5+AM5+AP5+AS5+AV5</f>
        <v>5</v>
      </c>
      <c r="N5" s="322">
        <f t="shared" ref="N5:N17" si="1">M5/L5</f>
        <v>1</v>
      </c>
      <c r="O5" s="323"/>
      <c r="P5" s="324">
        <v>0</v>
      </c>
      <c r="Q5" s="325" t="s">
        <v>1243</v>
      </c>
      <c r="R5" s="324">
        <v>0</v>
      </c>
      <c r="S5" s="326" t="s">
        <v>1244</v>
      </c>
      <c r="T5" s="327" t="s">
        <v>470</v>
      </c>
      <c r="U5" s="324">
        <v>0</v>
      </c>
      <c r="V5" s="326" t="s">
        <v>1245</v>
      </c>
      <c r="W5" s="327" t="s">
        <v>470</v>
      </c>
      <c r="X5" s="324">
        <v>3</v>
      </c>
      <c r="Y5" s="326" t="s">
        <v>1246</v>
      </c>
      <c r="Z5" s="327" t="s">
        <v>470</v>
      </c>
      <c r="AA5" s="328">
        <v>0</v>
      </c>
      <c r="AB5" s="326" t="s">
        <v>1247</v>
      </c>
      <c r="AC5" s="327" t="s">
        <v>470</v>
      </c>
      <c r="AD5" s="329">
        <v>0</v>
      </c>
      <c r="AE5" s="326" t="s">
        <v>1248</v>
      </c>
      <c r="AF5" s="327" t="s">
        <v>470</v>
      </c>
      <c r="AG5" s="329">
        <v>0</v>
      </c>
      <c r="AH5" s="326" t="s">
        <v>1249</v>
      </c>
      <c r="AI5" s="327" t="s">
        <v>470</v>
      </c>
      <c r="AJ5" s="330">
        <v>0</v>
      </c>
      <c r="AK5" s="331" t="s">
        <v>1250</v>
      </c>
      <c r="AL5" s="332" t="s">
        <v>1251</v>
      </c>
      <c r="AM5" s="329">
        <v>0</v>
      </c>
      <c r="AN5" s="326" t="s">
        <v>1252</v>
      </c>
      <c r="AO5" s="332" t="s">
        <v>470</v>
      </c>
      <c r="AP5" s="333">
        <v>0</v>
      </c>
      <c r="AQ5" s="326" t="s">
        <v>1253</v>
      </c>
      <c r="AR5" s="332" t="s">
        <v>470</v>
      </c>
      <c r="AS5" s="333">
        <v>0</v>
      </c>
      <c r="AT5" s="326" t="s">
        <v>1254</v>
      </c>
      <c r="AU5" s="332" t="s">
        <v>470</v>
      </c>
      <c r="AV5" s="516">
        <v>2</v>
      </c>
      <c r="AW5" s="334" t="s">
        <v>1255</v>
      </c>
      <c r="AX5" s="517" t="s">
        <v>1256</v>
      </c>
      <c r="AY5" s="335" t="s">
        <v>1257</v>
      </c>
      <c r="AZ5" s="336"/>
    </row>
    <row r="6" spans="1:52" ht="32.25" customHeight="1">
      <c r="A6" s="319" t="s">
        <v>1258</v>
      </c>
      <c r="B6" s="320" t="s">
        <v>1234</v>
      </c>
      <c r="C6" s="320" t="s">
        <v>1235</v>
      </c>
      <c r="D6" s="320" t="s">
        <v>1259</v>
      </c>
      <c r="E6" s="321" t="s">
        <v>1260</v>
      </c>
      <c r="F6" s="321" t="s">
        <v>1238</v>
      </c>
      <c r="G6" s="321" t="s">
        <v>1239</v>
      </c>
      <c r="H6" s="320" t="s">
        <v>1261</v>
      </c>
      <c r="I6" s="321" t="s">
        <v>1262</v>
      </c>
      <c r="J6" s="320" t="s">
        <v>1263</v>
      </c>
      <c r="K6" s="321" t="s">
        <v>1264</v>
      </c>
      <c r="L6" s="321">
        <v>40</v>
      </c>
      <c r="M6" s="321">
        <f t="shared" si="0"/>
        <v>75</v>
      </c>
      <c r="N6" s="322">
        <f t="shared" si="1"/>
        <v>1.875</v>
      </c>
      <c r="O6" s="323"/>
      <c r="P6" s="324">
        <v>0</v>
      </c>
      <c r="Q6" s="325" t="s">
        <v>1265</v>
      </c>
      <c r="R6" s="324">
        <v>5</v>
      </c>
      <c r="S6" s="326" t="s">
        <v>1266</v>
      </c>
      <c r="T6" s="327" t="s">
        <v>1267</v>
      </c>
      <c r="U6" s="324">
        <v>0</v>
      </c>
      <c r="V6" s="326" t="s">
        <v>1268</v>
      </c>
      <c r="W6" s="327" t="s">
        <v>470</v>
      </c>
      <c r="X6" s="324">
        <v>34</v>
      </c>
      <c r="Y6" s="337" t="s">
        <v>1269</v>
      </c>
      <c r="Z6" s="327" t="s">
        <v>470</v>
      </c>
      <c r="AA6" s="328">
        <v>0</v>
      </c>
      <c r="AB6" s="337" t="s">
        <v>1270</v>
      </c>
      <c r="AC6" s="327" t="s">
        <v>470</v>
      </c>
      <c r="AD6" s="329">
        <v>10</v>
      </c>
      <c r="AE6" s="337" t="s">
        <v>1271</v>
      </c>
      <c r="AF6" s="327" t="s">
        <v>470</v>
      </c>
      <c r="AG6" s="329">
        <v>9</v>
      </c>
      <c r="AH6" s="337" t="s">
        <v>1272</v>
      </c>
      <c r="AI6" s="327" t="s">
        <v>470</v>
      </c>
      <c r="AJ6" s="330">
        <v>1</v>
      </c>
      <c r="AK6" s="331" t="s">
        <v>1273</v>
      </c>
      <c r="AL6" s="332" t="s">
        <v>470</v>
      </c>
      <c r="AM6" s="329">
        <v>0</v>
      </c>
      <c r="AN6" s="337" t="s">
        <v>1274</v>
      </c>
      <c r="AO6" s="332" t="s">
        <v>470</v>
      </c>
      <c r="AP6" s="333">
        <v>8</v>
      </c>
      <c r="AQ6" s="337" t="s">
        <v>1275</v>
      </c>
      <c r="AR6" s="332" t="s">
        <v>470</v>
      </c>
      <c r="AS6" s="333">
        <v>4</v>
      </c>
      <c r="AT6" s="337" t="s">
        <v>1276</v>
      </c>
      <c r="AU6" s="332" t="s">
        <v>470</v>
      </c>
      <c r="AV6" s="516">
        <v>4</v>
      </c>
      <c r="AW6" s="338" t="s">
        <v>1277</v>
      </c>
      <c r="AX6" s="332" t="s">
        <v>470</v>
      </c>
      <c r="AY6" s="518" t="s">
        <v>1278</v>
      </c>
      <c r="AZ6" s="336"/>
    </row>
    <row r="7" spans="1:52" ht="45.2" customHeight="1">
      <c r="A7" s="319" t="s">
        <v>1279</v>
      </c>
      <c r="B7" s="320" t="s">
        <v>1234</v>
      </c>
      <c r="C7" s="320" t="s">
        <v>1235</v>
      </c>
      <c r="D7" s="320" t="s">
        <v>1280</v>
      </c>
      <c r="E7" s="321" t="s">
        <v>1237</v>
      </c>
      <c r="F7" s="321" t="s">
        <v>1238</v>
      </c>
      <c r="G7" s="321" t="s">
        <v>1239</v>
      </c>
      <c r="H7" s="320" t="s">
        <v>1281</v>
      </c>
      <c r="I7" s="321" t="s">
        <v>1262</v>
      </c>
      <c r="J7" s="320" t="s">
        <v>1282</v>
      </c>
      <c r="K7" s="321" t="s">
        <v>1283</v>
      </c>
      <c r="L7" s="321">
        <v>10</v>
      </c>
      <c r="M7" s="321">
        <f t="shared" si="0"/>
        <v>3</v>
      </c>
      <c r="N7" s="322">
        <f t="shared" si="1"/>
        <v>0.3</v>
      </c>
      <c r="O7" s="323"/>
      <c r="P7" s="324">
        <v>0</v>
      </c>
      <c r="Q7" s="325" t="s">
        <v>1284</v>
      </c>
      <c r="R7" s="324">
        <v>0</v>
      </c>
      <c r="S7" s="326" t="s">
        <v>1285</v>
      </c>
      <c r="T7" s="327" t="s">
        <v>470</v>
      </c>
      <c r="U7" s="324">
        <v>0</v>
      </c>
      <c r="V7" s="326" t="s">
        <v>1286</v>
      </c>
      <c r="W7" s="327" t="s">
        <v>1287</v>
      </c>
      <c r="X7" s="324">
        <v>2</v>
      </c>
      <c r="Y7" s="337" t="s">
        <v>1288</v>
      </c>
      <c r="Z7" s="327" t="s">
        <v>1289</v>
      </c>
      <c r="AA7" s="328">
        <v>0</v>
      </c>
      <c r="AB7" s="337" t="s">
        <v>1290</v>
      </c>
      <c r="AC7" s="327" t="s">
        <v>470</v>
      </c>
      <c r="AD7" s="329">
        <v>0</v>
      </c>
      <c r="AE7" s="337" t="s">
        <v>1291</v>
      </c>
      <c r="AF7" s="327" t="s">
        <v>470</v>
      </c>
      <c r="AG7" s="329">
        <v>0</v>
      </c>
      <c r="AH7" s="337" t="s">
        <v>1292</v>
      </c>
      <c r="AI7" s="327" t="s">
        <v>470</v>
      </c>
      <c r="AJ7" s="330">
        <v>0</v>
      </c>
      <c r="AK7" s="331" t="s">
        <v>1293</v>
      </c>
      <c r="AL7" s="332" t="s">
        <v>1294</v>
      </c>
      <c r="AM7" s="329">
        <v>0</v>
      </c>
      <c r="AN7" s="337" t="s">
        <v>1295</v>
      </c>
      <c r="AO7" s="332" t="s">
        <v>470</v>
      </c>
      <c r="AP7" s="329">
        <v>1</v>
      </c>
      <c r="AQ7" s="337" t="s">
        <v>1296</v>
      </c>
      <c r="AR7" s="332" t="s">
        <v>470</v>
      </c>
      <c r="AS7" s="333"/>
      <c r="AT7" s="337" t="s">
        <v>1297</v>
      </c>
      <c r="AU7" s="339" t="s">
        <v>1298</v>
      </c>
      <c r="AV7" s="516"/>
      <c r="AW7" s="338" t="s">
        <v>1299</v>
      </c>
      <c r="AX7" s="339" t="s">
        <v>1300</v>
      </c>
      <c r="AY7" s="518" t="s">
        <v>1301</v>
      </c>
      <c r="AZ7" s="336" t="s">
        <v>0</v>
      </c>
    </row>
    <row r="8" spans="1:52" ht="32.25" customHeight="1">
      <c r="A8" s="319" t="s">
        <v>1302</v>
      </c>
      <c r="B8" s="320" t="s">
        <v>1303</v>
      </c>
      <c r="C8" s="320" t="s">
        <v>1304</v>
      </c>
      <c r="D8" s="320" t="s">
        <v>1305</v>
      </c>
      <c r="E8" s="321" t="s">
        <v>1237</v>
      </c>
      <c r="F8" s="321" t="s">
        <v>1238</v>
      </c>
      <c r="G8" s="321" t="s">
        <v>1239</v>
      </c>
      <c r="H8" s="320" t="s">
        <v>1306</v>
      </c>
      <c r="I8" s="321" t="s">
        <v>1307</v>
      </c>
      <c r="J8" s="320" t="s">
        <v>1308</v>
      </c>
      <c r="K8" s="321" t="s">
        <v>1264</v>
      </c>
      <c r="L8" s="321">
        <v>2</v>
      </c>
      <c r="M8" s="321">
        <f t="shared" si="0"/>
        <v>2</v>
      </c>
      <c r="N8" s="322">
        <f t="shared" si="1"/>
        <v>1</v>
      </c>
      <c r="O8" s="323"/>
      <c r="P8" s="324">
        <v>0</v>
      </c>
      <c r="Q8" s="325" t="s">
        <v>1309</v>
      </c>
      <c r="R8" s="324">
        <v>0</v>
      </c>
      <c r="S8" s="326" t="s">
        <v>1310</v>
      </c>
      <c r="T8" s="327" t="s">
        <v>470</v>
      </c>
      <c r="U8" s="324">
        <v>0</v>
      </c>
      <c r="V8" s="326" t="s">
        <v>1311</v>
      </c>
      <c r="W8" s="327" t="s">
        <v>470</v>
      </c>
      <c r="X8" s="324">
        <v>0</v>
      </c>
      <c r="Y8" s="337" t="s">
        <v>1312</v>
      </c>
      <c r="Z8" s="327" t="s">
        <v>470</v>
      </c>
      <c r="AA8" s="328">
        <v>0</v>
      </c>
      <c r="AB8" s="337" t="s">
        <v>1313</v>
      </c>
      <c r="AC8" s="327" t="s">
        <v>470</v>
      </c>
      <c r="AD8" s="329">
        <v>0</v>
      </c>
      <c r="AE8" s="337" t="s">
        <v>1314</v>
      </c>
      <c r="AF8" s="327" t="s">
        <v>470</v>
      </c>
      <c r="AG8" s="329">
        <v>0</v>
      </c>
      <c r="AH8" s="337" t="s">
        <v>1315</v>
      </c>
      <c r="AI8" s="327" t="s">
        <v>470</v>
      </c>
      <c r="AJ8" s="330">
        <v>0</v>
      </c>
      <c r="AK8" s="331" t="s">
        <v>1316</v>
      </c>
      <c r="AL8" s="332" t="s">
        <v>470</v>
      </c>
      <c r="AM8" s="329">
        <v>0</v>
      </c>
      <c r="AN8" s="337" t="s">
        <v>1317</v>
      </c>
      <c r="AO8" s="332" t="s">
        <v>470</v>
      </c>
      <c r="AP8" s="333">
        <v>0</v>
      </c>
      <c r="AQ8" s="337" t="s">
        <v>1318</v>
      </c>
      <c r="AR8" s="332" t="s">
        <v>470</v>
      </c>
      <c r="AS8" s="333">
        <v>0</v>
      </c>
      <c r="AT8" s="337" t="s">
        <v>1319</v>
      </c>
      <c r="AU8" s="332" t="s">
        <v>470</v>
      </c>
      <c r="AV8" s="516">
        <v>2</v>
      </c>
      <c r="AW8" s="338" t="s">
        <v>1320</v>
      </c>
      <c r="AX8" s="332" t="s">
        <v>470</v>
      </c>
      <c r="AY8" s="518" t="s">
        <v>1321</v>
      </c>
      <c r="AZ8" s="298"/>
    </row>
    <row r="9" spans="1:52" ht="32.25" customHeight="1">
      <c r="A9" s="319" t="s">
        <v>1322</v>
      </c>
      <c r="B9" s="320" t="s">
        <v>1303</v>
      </c>
      <c r="C9" s="320" t="s">
        <v>1304</v>
      </c>
      <c r="D9" s="320" t="s">
        <v>1323</v>
      </c>
      <c r="E9" s="321" t="s">
        <v>1324</v>
      </c>
      <c r="F9" s="321" t="s">
        <v>1238</v>
      </c>
      <c r="G9" s="321" t="s">
        <v>1239</v>
      </c>
      <c r="H9" s="320" t="s">
        <v>1325</v>
      </c>
      <c r="I9" s="321" t="s">
        <v>1307</v>
      </c>
      <c r="J9" s="320" t="s">
        <v>1326</v>
      </c>
      <c r="K9" s="321" t="s">
        <v>1264</v>
      </c>
      <c r="L9" s="321">
        <v>5</v>
      </c>
      <c r="M9" s="321">
        <f t="shared" si="0"/>
        <v>6</v>
      </c>
      <c r="N9" s="322">
        <f t="shared" si="1"/>
        <v>1.2</v>
      </c>
      <c r="O9" s="323"/>
      <c r="P9" s="324">
        <v>0</v>
      </c>
      <c r="Q9" s="325" t="s">
        <v>1327</v>
      </c>
      <c r="R9" s="324">
        <v>0</v>
      </c>
      <c r="S9" s="326" t="s">
        <v>1328</v>
      </c>
      <c r="T9" s="327" t="s">
        <v>470</v>
      </c>
      <c r="U9" s="324">
        <v>0</v>
      </c>
      <c r="V9" s="326" t="s">
        <v>1329</v>
      </c>
      <c r="W9" s="327" t="s">
        <v>470</v>
      </c>
      <c r="X9" s="324">
        <v>0</v>
      </c>
      <c r="Y9" s="337" t="s">
        <v>1330</v>
      </c>
      <c r="Z9" s="327" t="s">
        <v>470</v>
      </c>
      <c r="AA9" s="328">
        <v>0</v>
      </c>
      <c r="AB9" s="337" t="s">
        <v>1331</v>
      </c>
      <c r="AC9" s="327" t="s">
        <v>470</v>
      </c>
      <c r="AD9" s="329">
        <v>0</v>
      </c>
      <c r="AE9" s="337" t="s">
        <v>1332</v>
      </c>
      <c r="AF9" s="327" t="s">
        <v>1333</v>
      </c>
      <c r="AG9" s="329">
        <v>0</v>
      </c>
      <c r="AH9" s="337" t="s">
        <v>1334</v>
      </c>
      <c r="AI9" s="327" t="s">
        <v>470</v>
      </c>
      <c r="AJ9" s="330">
        <v>0</v>
      </c>
      <c r="AK9" s="331" t="s">
        <v>1335</v>
      </c>
      <c r="AL9" s="332" t="s">
        <v>470</v>
      </c>
      <c r="AM9" s="329">
        <v>0</v>
      </c>
      <c r="AN9" s="337" t="s">
        <v>1336</v>
      </c>
      <c r="AO9" s="332" t="s">
        <v>470</v>
      </c>
      <c r="AP9" s="333">
        <v>0</v>
      </c>
      <c r="AQ9" s="337" t="s">
        <v>1337</v>
      </c>
      <c r="AR9" s="332" t="s">
        <v>470</v>
      </c>
      <c r="AS9" s="333">
        <v>0</v>
      </c>
      <c r="AT9" s="337" t="s">
        <v>1338</v>
      </c>
      <c r="AU9" s="332" t="s">
        <v>470</v>
      </c>
      <c r="AV9" s="516">
        <v>6</v>
      </c>
      <c r="AW9" s="338" t="s">
        <v>1339</v>
      </c>
      <c r="AX9" s="332" t="s">
        <v>470</v>
      </c>
      <c r="AY9" s="518" t="s">
        <v>1340</v>
      </c>
      <c r="AZ9" s="298"/>
    </row>
    <row r="10" spans="1:52" ht="32.25" customHeight="1">
      <c r="A10" s="319" t="s">
        <v>1341</v>
      </c>
      <c r="B10" s="320" t="s">
        <v>1303</v>
      </c>
      <c r="C10" s="320" t="s">
        <v>1304</v>
      </c>
      <c r="D10" s="320" t="s">
        <v>1342</v>
      </c>
      <c r="E10" s="321" t="s">
        <v>1324</v>
      </c>
      <c r="F10" s="321" t="s">
        <v>1238</v>
      </c>
      <c r="G10" s="321" t="s">
        <v>1239</v>
      </c>
      <c r="H10" s="320" t="s">
        <v>1343</v>
      </c>
      <c r="I10" s="321" t="s">
        <v>1262</v>
      </c>
      <c r="J10" s="320" t="s">
        <v>1344</v>
      </c>
      <c r="K10" s="321" t="s">
        <v>1264</v>
      </c>
      <c r="L10" s="321">
        <v>9</v>
      </c>
      <c r="M10" s="321">
        <f t="shared" si="0"/>
        <v>10</v>
      </c>
      <c r="N10" s="322">
        <f t="shared" si="1"/>
        <v>1.1111111111111112</v>
      </c>
      <c r="O10" s="323"/>
      <c r="P10" s="324">
        <v>0</v>
      </c>
      <c r="Q10" s="325" t="s">
        <v>1345</v>
      </c>
      <c r="R10" s="324">
        <v>1</v>
      </c>
      <c r="S10" s="326" t="s">
        <v>1346</v>
      </c>
      <c r="T10" s="327" t="s">
        <v>470</v>
      </c>
      <c r="U10" s="324">
        <v>1</v>
      </c>
      <c r="V10" s="326" t="s">
        <v>1347</v>
      </c>
      <c r="W10" s="327" t="s">
        <v>470</v>
      </c>
      <c r="X10" s="324">
        <v>1</v>
      </c>
      <c r="Y10" s="337" t="s">
        <v>1348</v>
      </c>
      <c r="Z10" s="327" t="s">
        <v>470</v>
      </c>
      <c r="AA10" s="328">
        <v>0</v>
      </c>
      <c r="AB10" s="337" t="s">
        <v>1349</v>
      </c>
      <c r="AC10" s="327" t="s">
        <v>470</v>
      </c>
      <c r="AD10" s="329">
        <v>1</v>
      </c>
      <c r="AE10" s="337" t="s">
        <v>1350</v>
      </c>
      <c r="AF10" s="327" t="s">
        <v>470</v>
      </c>
      <c r="AG10" s="329">
        <v>1</v>
      </c>
      <c r="AH10" s="337" t="s">
        <v>1351</v>
      </c>
      <c r="AI10" s="327" t="s">
        <v>470</v>
      </c>
      <c r="AJ10" s="330">
        <v>2</v>
      </c>
      <c r="AK10" s="331" t="s">
        <v>1352</v>
      </c>
      <c r="AL10" s="332" t="s">
        <v>470</v>
      </c>
      <c r="AM10" s="329">
        <v>3</v>
      </c>
      <c r="AN10" s="337" t="s">
        <v>1353</v>
      </c>
      <c r="AO10" s="332" t="s">
        <v>470</v>
      </c>
      <c r="AP10" s="328">
        <v>0</v>
      </c>
      <c r="AQ10" s="337" t="s">
        <v>1354</v>
      </c>
      <c r="AR10" s="332" t="s">
        <v>470</v>
      </c>
      <c r="AS10" s="328">
        <v>0</v>
      </c>
      <c r="AT10" s="337" t="s">
        <v>1354</v>
      </c>
      <c r="AU10" s="339" t="s">
        <v>1355</v>
      </c>
      <c r="AV10" s="328">
        <v>0</v>
      </c>
      <c r="AW10" s="337" t="s">
        <v>1354</v>
      </c>
      <c r="AX10" s="332" t="s">
        <v>470</v>
      </c>
      <c r="AY10" s="518" t="s">
        <v>1356</v>
      </c>
      <c r="AZ10" s="298"/>
    </row>
    <row r="11" spans="1:52" ht="32.25" customHeight="1">
      <c r="A11" s="319" t="s">
        <v>1357</v>
      </c>
      <c r="B11" s="320" t="s">
        <v>1303</v>
      </c>
      <c r="C11" s="320" t="s">
        <v>1304</v>
      </c>
      <c r="D11" s="320" t="s">
        <v>1358</v>
      </c>
      <c r="E11" s="321" t="s">
        <v>1324</v>
      </c>
      <c r="F11" s="321" t="s">
        <v>1238</v>
      </c>
      <c r="G11" s="321" t="s">
        <v>1239</v>
      </c>
      <c r="H11" s="320" t="s">
        <v>1359</v>
      </c>
      <c r="I11" s="340"/>
      <c r="J11" s="321" t="s">
        <v>1307</v>
      </c>
      <c r="K11" s="321" t="s">
        <v>1242</v>
      </c>
      <c r="L11" s="321">
        <v>3</v>
      </c>
      <c r="M11" s="321">
        <f t="shared" si="0"/>
        <v>4</v>
      </c>
      <c r="N11" s="322">
        <f t="shared" si="1"/>
        <v>1.3333333333333333</v>
      </c>
      <c r="O11" s="323"/>
      <c r="P11" s="324">
        <v>0</v>
      </c>
      <c r="Q11" s="325" t="s">
        <v>1360</v>
      </c>
      <c r="R11" s="324">
        <v>0</v>
      </c>
      <c r="S11" s="326" t="s">
        <v>1361</v>
      </c>
      <c r="T11" s="327" t="s">
        <v>470</v>
      </c>
      <c r="U11" s="324">
        <v>0</v>
      </c>
      <c r="V11" s="326" t="s">
        <v>1362</v>
      </c>
      <c r="W11" s="327" t="s">
        <v>470</v>
      </c>
      <c r="X11" s="324">
        <v>2</v>
      </c>
      <c r="Y11" s="337" t="s">
        <v>1363</v>
      </c>
      <c r="Z11" s="327" t="s">
        <v>470</v>
      </c>
      <c r="AA11" s="328">
        <v>0</v>
      </c>
      <c r="AB11" s="337" t="s">
        <v>1364</v>
      </c>
      <c r="AC11" s="327" t="s">
        <v>470</v>
      </c>
      <c r="AD11" s="329">
        <v>1</v>
      </c>
      <c r="AE11" s="337" t="s">
        <v>1365</v>
      </c>
      <c r="AF11" s="327" t="s">
        <v>470</v>
      </c>
      <c r="AG11" s="329">
        <v>0</v>
      </c>
      <c r="AH11" s="337" t="s">
        <v>1366</v>
      </c>
      <c r="AI11" s="327" t="s">
        <v>470</v>
      </c>
      <c r="AJ11" s="330">
        <v>0</v>
      </c>
      <c r="AK11" s="331" t="s">
        <v>1367</v>
      </c>
      <c r="AL11" s="332" t="s">
        <v>470</v>
      </c>
      <c r="AM11" s="329">
        <v>1</v>
      </c>
      <c r="AN11" s="337" t="s">
        <v>1368</v>
      </c>
      <c r="AO11" s="332" t="s">
        <v>1369</v>
      </c>
      <c r="AP11" s="329">
        <v>0</v>
      </c>
      <c r="AQ11" s="337" t="s">
        <v>1370</v>
      </c>
      <c r="AR11" s="332" t="s">
        <v>470</v>
      </c>
      <c r="AS11" s="333">
        <v>0</v>
      </c>
      <c r="AT11" s="337" t="s">
        <v>1371</v>
      </c>
      <c r="AU11" s="339" t="s">
        <v>1355</v>
      </c>
      <c r="AV11" s="516"/>
      <c r="AW11" s="338" t="s">
        <v>1372</v>
      </c>
      <c r="AX11" s="332" t="s">
        <v>470</v>
      </c>
      <c r="AY11" s="519" t="s">
        <v>1373</v>
      </c>
      <c r="AZ11" s="298"/>
    </row>
    <row r="12" spans="1:52" ht="32.25" customHeight="1">
      <c r="A12" s="319" t="s">
        <v>1374</v>
      </c>
      <c r="B12" s="320" t="s">
        <v>1303</v>
      </c>
      <c r="C12" s="320" t="s">
        <v>1304</v>
      </c>
      <c r="D12" s="320" t="s">
        <v>1375</v>
      </c>
      <c r="E12" s="321" t="s">
        <v>1324</v>
      </c>
      <c r="F12" s="321" t="s">
        <v>1238</v>
      </c>
      <c r="G12" s="321" t="s">
        <v>1376</v>
      </c>
      <c r="H12" s="320" t="s">
        <v>1377</v>
      </c>
      <c r="I12" s="321" t="s">
        <v>1241</v>
      </c>
      <c r="J12" s="320" t="s">
        <v>1378</v>
      </c>
      <c r="K12" s="321" t="s">
        <v>1264</v>
      </c>
      <c r="L12" s="322">
        <v>0.15</v>
      </c>
      <c r="M12" s="322">
        <f t="shared" si="0"/>
        <v>0.15</v>
      </c>
      <c r="N12" s="322">
        <f t="shared" si="1"/>
        <v>1</v>
      </c>
      <c r="O12" s="323"/>
      <c r="P12" s="324">
        <v>0</v>
      </c>
      <c r="Q12" s="325" t="s">
        <v>1284</v>
      </c>
      <c r="R12" s="324">
        <v>0</v>
      </c>
      <c r="S12" s="326" t="s">
        <v>1379</v>
      </c>
      <c r="T12" s="327" t="s">
        <v>470</v>
      </c>
      <c r="U12" s="324">
        <v>0</v>
      </c>
      <c r="V12" s="326" t="s">
        <v>1380</v>
      </c>
      <c r="W12" s="327" t="s">
        <v>1381</v>
      </c>
      <c r="X12" s="324">
        <v>0</v>
      </c>
      <c r="Y12" s="337" t="s">
        <v>1382</v>
      </c>
      <c r="Z12" s="327" t="s">
        <v>470</v>
      </c>
      <c r="AA12" s="328">
        <v>0</v>
      </c>
      <c r="AB12" s="337" t="s">
        <v>1383</v>
      </c>
      <c r="AC12" s="327" t="s">
        <v>470</v>
      </c>
      <c r="AD12" s="341">
        <v>0</v>
      </c>
      <c r="AE12" s="337" t="s">
        <v>1384</v>
      </c>
      <c r="AF12" s="327" t="s">
        <v>470</v>
      </c>
      <c r="AG12" s="329">
        <v>0</v>
      </c>
      <c r="AH12" s="337" t="s">
        <v>1385</v>
      </c>
      <c r="AI12" s="327" t="s">
        <v>470</v>
      </c>
      <c r="AJ12" s="330">
        <v>0</v>
      </c>
      <c r="AK12" s="331" t="s">
        <v>1386</v>
      </c>
      <c r="AL12" s="332" t="s">
        <v>470</v>
      </c>
      <c r="AM12" s="329">
        <v>0</v>
      </c>
      <c r="AN12" s="337" t="s">
        <v>1387</v>
      </c>
      <c r="AO12" s="332" t="s">
        <v>470</v>
      </c>
      <c r="AP12" s="333">
        <v>0</v>
      </c>
      <c r="AQ12" s="337" t="s">
        <v>1388</v>
      </c>
      <c r="AR12" s="332" t="s">
        <v>470</v>
      </c>
      <c r="AS12" s="333">
        <v>0</v>
      </c>
      <c r="AT12" s="337" t="s">
        <v>1389</v>
      </c>
      <c r="AU12" s="332" t="s">
        <v>470</v>
      </c>
      <c r="AV12" s="520">
        <v>0.15</v>
      </c>
      <c r="AW12" s="338" t="s">
        <v>1390</v>
      </c>
      <c r="AX12" s="521" t="s">
        <v>1391</v>
      </c>
      <c r="AY12" s="518" t="s">
        <v>1392</v>
      </c>
      <c r="AZ12" s="298"/>
    </row>
    <row r="13" spans="1:52" ht="32.25" customHeight="1">
      <c r="A13" s="319" t="s">
        <v>1393</v>
      </c>
      <c r="B13" s="320" t="s">
        <v>1394</v>
      </c>
      <c r="C13" s="320" t="s">
        <v>1395</v>
      </c>
      <c r="D13" s="320" t="s">
        <v>1396</v>
      </c>
      <c r="E13" s="321" t="s">
        <v>1324</v>
      </c>
      <c r="F13" s="321" t="s">
        <v>1238</v>
      </c>
      <c r="G13" s="321" t="s">
        <v>1239</v>
      </c>
      <c r="H13" s="320" t="s">
        <v>1397</v>
      </c>
      <c r="I13" s="321" t="s">
        <v>1307</v>
      </c>
      <c r="J13" s="320" t="s">
        <v>1398</v>
      </c>
      <c r="K13" s="321" t="s">
        <v>1399</v>
      </c>
      <c r="L13" s="321">
        <v>1</v>
      </c>
      <c r="M13" s="321">
        <f t="shared" si="0"/>
        <v>1</v>
      </c>
      <c r="N13" s="322">
        <f t="shared" si="1"/>
        <v>1</v>
      </c>
      <c r="O13" s="323"/>
      <c r="P13" s="324">
        <v>0</v>
      </c>
      <c r="Q13" s="325" t="s">
        <v>1400</v>
      </c>
      <c r="R13" s="324">
        <v>0</v>
      </c>
      <c r="S13" s="326" t="s">
        <v>1401</v>
      </c>
      <c r="T13" s="327" t="s">
        <v>470</v>
      </c>
      <c r="U13" s="324">
        <v>0</v>
      </c>
      <c r="V13" s="326" t="s">
        <v>1402</v>
      </c>
      <c r="W13" s="327" t="s">
        <v>1403</v>
      </c>
      <c r="X13" s="324">
        <v>0</v>
      </c>
      <c r="Y13" s="337" t="s">
        <v>1404</v>
      </c>
      <c r="Z13" s="327" t="s">
        <v>470</v>
      </c>
      <c r="AA13" s="328">
        <v>0</v>
      </c>
      <c r="AB13" s="337" t="s">
        <v>1405</v>
      </c>
      <c r="AC13" s="327" t="s">
        <v>470</v>
      </c>
      <c r="AD13" s="329">
        <v>0</v>
      </c>
      <c r="AE13" s="337" t="s">
        <v>1406</v>
      </c>
      <c r="AF13" s="327" t="s">
        <v>470</v>
      </c>
      <c r="AG13" s="342">
        <v>1</v>
      </c>
      <c r="AH13" s="337" t="s">
        <v>1407</v>
      </c>
      <c r="AI13" s="343" t="s">
        <v>470</v>
      </c>
      <c r="AJ13" s="330">
        <v>0</v>
      </c>
      <c r="AK13" s="331" t="s">
        <v>1408</v>
      </c>
      <c r="AL13" s="332" t="s">
        <v>470</v>
      </c>
      <c r="AM13" s="324">
        <v>0</v>
      </c>
      <c r="AN13" s="337" t="s">
        <v>1409</v>
      </c>
      <c r="AO13" s="332" t="s">
        <v>470</v>
      </c>
      <c r="AP13" s="329">
        <v>0</v>
      </c>
      <c r="AQ13" s="331" t="s">
        <v>1409</v>
      </c>
      <c r="AR13" s="332" t="s">
        <v>470</v>
      </c>
      <c r="AS13" s="329">
        <v>0</v>
      </c>
      <c r="AT13" s="337" t="s">
        <v>1409</v>
      </c>
      <c r="AU13" s="339" t="s">
        <v>1355</v>
      </c>
      <c r="AV13" s="516"/>
      <c r="AW13" s="338" t="s">
        <v>1410</v>
      </c>
      <c r="AX13" s="332" t="s">
        <v>470</v>
      </c>
      <c r="AY13" s="519" t="s">
        <v>1411</v>
      </c>
      <c r="AZ13" s="298"/>
    </row>
    <row r="14" spans="1:52" ht="37.5" customHeight="1">
      <c r="A14" s="319" t="s">
        <v>1412</v>
      </c>
      <c r="B14" s="320" t="s">
        <v>1394</v>
      </c>
      <c r="C14" s="320" t="s">
        <v>1395</v>
      </c>
      <c r="D14" s="320" t="s">
        <v>1413</v>
      </c>
      <c r="E14" s="321" t="s">
        <v>1324</v>
      </c>
      <c r="F14" s="321" t="s">
        <v>1238</v>
      </c>
      <c r="G14" s="321" t="s">
        <v>1239</v>
      </c>
      <c r="H14" s="320" t="s">
        <v>1414</v>
      </c>
      <c r="I14" s="321" t="s">
        <v>1307</v>
      </c>
      <c r="J14" s="320" t="s">
        <v>1415</v>
      </c>
      <c r="K14" s="321" t="s">
        <v>1416</v>
      </c>
      <c r="L14" s="321">
        <v>1</v>
      </c>
      <c r="M14" s="321">
        <f t="shared" si="0"/>
        <v>1</v>
      </c>
      <c r="N14" s="322">
        <f t="shared" si="1"/>
        <v>1</v>
      </c>
      <c r="O14" s="323"/>
      <c r="P14" s="324">
        <v>0</v>
      </c>
      <c r="Q14" s="325" t="s">
        <v>1417</v>
      </c>
      <c r="R14" s="324">
        <v>0</v>
      </c>
      <c r="S14" s="326" t="s">
        <v>1418</v>
      </c>
      <c r="T14" s="327" t="s">
        <v>470</v>
      </c>
      <c r="U14" s="324">
        <v>0</v>
      </c>
      <c r="V14" s="326" t="s">
        <v>1419</v>
      </c>
      <c r="W14" s="327" t="s">
        <v>1420</v>
      </c>
      <c r="X14" s="324">
        <v>0</v>
      </c>
      <c r="Y14" s="337" t="s">
        <v>1421</v>
      </c>
      <c r="Z14" s="327" t="s">
        <v>470</v>
      </c>
      <c r="AA14" s="324">
        <v>0</v>
      </c>
      <c r="AB14" s="337" t="s">
        <v>1422</v>
      </c>
      <c r="AC14" s="327" t="s">
        <v>470</v>
      </c>
      <c r="AD14" s="329">
        <v>0</v>
      </c>
      <c r="AE14" s="337" t="s">
        <v>1423</v>
      </c>
      <c r="AF14" s="327" t="s">
        <v>470</v>
      </c>
      <c r="AG14" s="329">
        <v>0</v>
      </c>
      <c r="AH14" s="337" t="s">
        <v>1424</v>
      </c>
      <c r="AI14" s="327" t="s">
        <v>470</v>
      </c>
      <c r="AJ14" s="330">
        <v>0</v>
      </c>
      <c r="AK14" s="522" t="s">
        <v>1425</v>
      </c>
      <c r="AL14" s="332" t="s">
        <v>470</v>
      </c>
      <c r="AM14" s="329">
        <v>0</v>
      </c>
      <c r="AN14" s="337" t="s">
        <v>1426</v>
      </c>
      <c r="AO14" s="332" t="s">
        <v>470</v>
      </c>
      <c r="AP14" s="328">
        <v>0</v>
      </c>
      <c r="AQ14" s="344" t="s">
        <v>1427</v>
      </c>
      <c r="AR14" s="332" t="s">
        <v>470</v>
      </c>
      <c r="AS14" s="333">
        <v>1</v>
      </c>
      <c r="AT14" s="337" t="s">
        <v>1428</v>
      </c>
      <c r="AU14" s="332" t="s">
        <v>470</v>
      </c>
      <c r="AV14" s="516"/>
      <c r="AW14" s="338" t="s">
        <v>1429</v>
      </c>
      <c r="AX14" s="332" t="s">
        <v>470</v>
      </c>
      <c r="AY14" s="518" t="s">
        <v>1430</v>
      </c>
      <c r="AZ14" s="298"/>
    </row>
    <row r="15" spans="1:52" ht="32.25" customHeight="1">
      <c r="A15" s="523" t="s">
        <v>1431</v>
      </c>
      <c r="B15" s="320" t="s">
        <v>1394</v>
      </c>
      <c r="C15" s="320" t="s">
        <v>1395</v>
      </c>
      <c r="D15" s="320" t="s">
        <v>1432</v>
      </c>
      <c r="E15" s="321" t="s">
        <v>1324</v>
      </c>
      <c r="F15" s="321" t="s">
        <v>1238</v>
      </c>
      <c r="G15" s="321" t="s">
        <v>1239</v>
      </c>
      <c r="H15" s="320" t="s">
        <v>1433</v>
      </c>
      <c r="I15" s="321" t="s">
        <v>1307</v>
      </c>
      <c r="J15" s="320" t="s">
        <v>1434</v>
      </c>
      <c r="K15" s="321" t="s">
        <v>1435</v>
      </c>
      <c r="L15" s="321">
        <v>1</v>
      </c>
      <c r="M15" s="321">
        <f t="shared" si="0"/>
        <v>1</v>
      </c>
      <c r="N15" s="322">
        <f t="shared" si="1"/>
        <v>1</v>
      </c>
      <c r="O15" s="323"/>
      <c r="P15" s="324">
        <v>0</v>
      </c>
      <c r="Q15" s="325" t="s">
        <v>1436</v>
      </c>
      <c r="R15" s="324">
        <v>0</v>
      </c>
      <c r="S15" s="326" t="s">
        <v>1437</v>
      </c>
      <c r="T15" s="327" t="s">
        <v>470</v>
      </c>
      <c r="U15" s="324">
        <v>1</v>
      </c>
      <c r="V15" s="326" t="s">
        <v>1438</v>
      </c>
      <c r="W15" s="327" t="s">
        <v>470</v>
      </c>
      <c r="X15" s="324">
        <v>0</v>
      </c>
      <c r="Y15" s="337" t="s">
        <v>1439</v>
      </c>
      <c r="Z15" s="327" t="s">
        <v>1440</v>
      </c>
      <c r="AA15" s="328">
        <v>0</v>
      </c>
      <c r="AB15" s="337" t="s">
        <v>1441</v>
      </c>
      <c r="AC15" s="327" t="s">
        <v>470</v>
      </c>
      <c r="AD15" s="329">
        <v>0</v>
      </c>
      <c r="AE15" s="337" t="s">
        <v>1442</v>
      </c>
      <c r="AF15" s="327" t="s">
        <v>470</v>
      </c>
      <c r="AG15" s="329"/>
      <c r="AH15" s="337" t="s">
        <v>1443</v>
      </c>
      <c r="AI15" s="327" t="s">
        <v>470</v>
      </c>
      <c r="AJ15" s="330">
        <v>0</v>
      </c>
      <c r="AK15" s="331" t="s">
        <v>1444</v>
      </c>
      <c r="AL15" s="332" t="s">
        <v>1445</v>
      </c>
      <c r="AM15" s="329">
        <v>0</v>
      </c>
      <c r="AN15" s="345" t="s">
        <v>1446</v>
      </c>
      <c r="AO15" s="332" t="s">
        <v>470</v>
      </c>
      <c r="AP15" s="333">
        <v>0</v>
      </c>
      <c r="AQ15" s="337" t="s">
        <v>1447</v>
      </c>
      <c r="AR15" s="332" t="s">
        <v>470</v>
      </c>
      <c r="AS15" s="333">
        <v>0</v>
      </c>
      <c r="AT15" s="337" t="s">
        <v>1448</v>
      </c>
      <c r="AU15" s="332" t="s">
        <v>470</v>
      </c>
      <c r="AV15" s="516"/>
      <c r="AW15" s="338" t="s">
        <v>1449</v>
      </c>
      <c r="AX15" s="332" t="s">
        <v>470</v>
      </c>
      <c r="AY15" s="524" t="s">
        <v>1450</v>
      </c>
      <c r="AZ15" s="298"/>
    </row>
    <row r="16" spans="1:52" ht="46.5" customHeight="1">
      <c r="A16" s="319" t="s">
        <v>1451</v>
      </c>
      <c r="B16" s="320" t="s">
        <v>1394</v>
      </c>
      <c r="C16" s="320" t="s">
        <v>1395</v>
      </c>
      <c r="D16" s="320" t="s">
        <v>1452</v>
      </c>
      <c r="E16" s="321" t="s">
        <v>1324</v>
      </c>
      <c r="F16" s="321" t="s">
        <v>1238</v>
      </c>
      <c r="G16" s="321" t="s">
        <v>1239</v>
      </c>
      <c r="H16" s="320" t="s">
        <v>1453</v>
      </c>
      <c r="I16" s="321" t="s">
        <v>1307</v>
      </c>
      <c r="J16" s="320" t="s">
        <v>1454</v>
      </c>
      <c r="K16" s="321" t="s">
        <v>1455</v>
      </c>
      <c r="L16" s="321">
        <v>2</v>
      </c>
      <c r="M16" s="321">
        <f t="shared" si="0"/>
        <v>2</v>
      </c>
      <c r="N16" s="322">
        <f t="shared" si="1"/>
        <v>1</v>
      </c>
      <c r="O16" s="323"/>
      <c r="P16" s="324">
        <v>0</v>
      </c>
      <c r="Q16" s="325" t="s">
        <v>1456</v>
      </c>
      <c r="R16" s="324">
        <v>0</v>
      </c>
      <c r="S16" s="326" t="s">
        <v>1457</v>
      </c>
      <c r="T16" s="327" t="s">
        <v>470</v>
      </c>
      <c r="U16" s="324">
        <v>0</v>
      </c>
      <c r="V16" s="326" t="s">
        <v>1458</v>
      </c>
      <c r="W16" s="327" t="s">
        <v>470</v>
      </c>
      <c r="X16" s="324">
        <v>0</v>
      </c>
      <c r="Y16" s="337" t="s">
        <v>1459</v>
      </c>
      <c r="Z16" s="327" t="s">
        <v>470</v>
      </c>
      <c r="AA16" s="328">
        <v>0</v>
      </c>
      <c r="AB16" s="337" t="s">
        <v>1460</v>
      </c>
      <c r="AC16" s="327" t="s">
        <v>470</v>
      </c>
      <c r="AD16" s="329">
        <v>1</v>
      </c>
      <c r="AE16" s="337" t="s">
        <v>1461</v>
      </c>
      <c r="AF16" s="327" t="s">
        <v>470</v>
      </c>
      <c r="AG16" s="342">
        <v>0</v>
      </c>
      <c r="AH16" s="337" t="s">
        <v>1462</v>
      </c>
      <c r="AI16" s="327" t="s">
        <v>470</v>
      </c>
      <c r="AJ16" s="330">
        <v>0</v>
      </c>
      <c r="AK16" s="331" t="s">
        <v>1463</v>
      </c>
      <c r="AL16" s="332" t="s">
        <v>470</v>
      </c>
      <c r="AM16" s="329">
        <v>0</v>
      </c>
      <c r="AN16" s="337" t="s">
        <v>1464</v>
      </c>
      <c r="AO16" s="339" t="s">
        <v>1465</v>
      </c>
      <c r="AP16" s="333">
        <v>0</v>
      </c>
      <c r="AQ16" s="337" t="s">
        <v>1466</v>
      </c>
      <c r="AR16" s="332" t="s">
        <v>470</v>
      </c>
      <c r="AS16" s="333">
        <v>1</v>
      </c>
      <c r="AT16" s="337" t="s">
        <v>1467</v>
      </c>
      <c r="AU16" s="332" t="s">
        <v>470</v>
      </c>
      <c r="AV16" s="516"/>
      <c r="AW16" s="338" t="s">
        <v>1468</v>
      </c>
      <c r="AX16" s="332" t="s">
        <v>470</v>
      </c>
      <c r="AY16" s="519" t="s">
        <v>1469</v>
      </c>
      <c r="AZ16" s="298" t="s">
        <v>1470</v>
      </c>
    </row>
    <row r="17" spans="1:52" ht="32.25" customHeight="1">
      <c r="A17" s="319" t="s">
        <v>1471</v>
      </c>
      <c r="B17" s="320" t="s">
        <v>1394</v>
      </c>
      <c r="C17" s="320" t="s">
        <v>1395</v>
      </c>
      <c r="D17" s="320" t="s">
        <v>1472</v>
      </c>
      <c r="E17" s="321" t="s">
        <v>1237</v>
      </c>
      <c r="F17" s="321" t="s">
        <v>1238</v>
      </c>
      <c r="G17" s="321" t="s">
        <v>1239</v>
      </c>
      <c r="H17" s="320" t="s">
        <v>1473</v>
      </c>
      <c r="I17" s="321" t="s">
        <v>1307</v>
      </c>
      <c r="J17" s="320" t="s">
        <v>1474</v>
      </c>
      <c r="K17" s="321" t="s">
        <v>1242</v>
      </c>
      <c r="L17" s="321">
        <v>3</v>
      </c>
      <c r="M17" s="321">
        <f t="shared" si="0"/>
        <v>3</v>
      </c>
      <c r="N17" s="322">
        <f t="shared" si="1"/>
        <v>1</v>
      </c>
      <c r="O17" s="323"/>
      <c r="P17" s="324">
        <v>0</v>
      </c>
      <c r="Q17" s="325" t="s">
        <v>1475</v>
      </c>
      <c r="R17" s="324">
        <v>0</v>
      </c>
      <c r="S17" s="326" t="s">
        <v>1476</v>
      </c>
      <c r="T17" s="327" t="s">
        <v>470</v>
      </c>
      <c r="U17" s="324">
        <v>1</v>
      </c>
      <c r="V17" s="326" t="s">
        <v>1477</v>
      </c>
      <c r="W17" s="327" t="s">
        <v>1478</v>
      </c>
      <c r="X17" s="324">
        <v>0</v>
      </c>
      <c r="Y17" s="337" t="s">
        <v>1479</v>
      </c>
      <c r="Z17" s="327" t="s">
        <v>470</v>
      </c>
      <c r="AA17" s="328"/>
      <c r="AB17" s="337" t="s">
        <v>1480</v>
      </c>
      <c r="AC17" s="327" t="s">
        <v>470</v>
      </c>
      <c r="AD17" s="329">
        <v>0</v>
      </c>
      <c r="AE17" s="337" t="s">
        <v>1481</v>
      </c>
      <c r="AF17" s="327" t="s">
        <v>1482</v>
      </c>
      <c r="AG17" s="342">
        <v>1</v>
      </c>
      <c r="AH17" s="337" t="s">
        <v>1483</v>
      </c>
      <c r="AI17" s="327" t="s">
        <v>470</v>
      </c>
      <c r="AJ17" s="346">
        <v>0</v>
      </c>
      <c r="AK17" s="331" t="s">
        <v>1484</v>
      </c>
      <c r="AL17" s="332" t="s">
        <v>470</v>
      </c>
      <c r="AM17" s="329">
        <v>0</v>
      </c>
      <c r="AN17" s="337" t="s">
        <v>1485</v>
      </c>
      <c r="AO17" s="332" t="s">
        <v>470</v>
      </c>
      <c r="AP17" s="333">
        <v>0</v>
      </c>
      <c r="AQ17" s="337" t="s">
        <v>1486</v>
      </c>
      <c r="AR17" s="332" t="s">
        <v>470</v>
      </c>
      <c r="AS17" s="333">
        <v>1</v>
      </c>
      <c r="AT17" s="337" t="s">
        <v>1487</v>
      </c>
      <c r="AU17" s="332" t="s">
        <v>470</v>
      </c>
      <c r="AV17" s="516"/>
      <c r="AW17" s="338" t="s">
        <v>1488</v>
      </c>
      <c r="AX17" s="337" t="s">
        <v>1355</v>
      </c>
      <c r="AY17" s="518" t="s">
        <v>1489</v>
      </c>
      <c r="AZ17" s="298" t="s">
        <v>1490</v>
      </c>
    </row>
    <row r="18" spans="1:52" ht="32.25" customHeight="1">
      <c r="A18" s="308" t="s">
        <v>1204</v>
      </c>
      <c r="B18" s="309" t="s">
        <v>1205</v>
      </c>
      <c r="C18" s="309" t="s">
        <v>1206</v>
      </c>
      <c r="D18" s="309" t="s">
        <v>1207</v>
      </c>
      <c r="E18" s="309" t="s">
        <v>1208</v>
      </c>
      <c r="F18" s="309" t="s">
        <v>1209</v>
      </c>
      <c r="G18" s="309" t="s">
        <v>1210</v>
      </c>
      <c r="H18" s="309" t="s">
        <v>1211</v>
      </c>
      <c r="I18" s="309" t="s">
        <v>1212</v>
      </c>
      <c r="J18" s="309" t="s">
        <v>1213</v>
      </c>
      <c r="K18" s="309" t="s">
        <v>1214</v>
      </c>
      <c r="L18" s="310" t="s">
        <v>1215</v>
      </c>
      <c r="M18" s="311" t="s">
        <v>1216</v>
      </c>
      <c r="N18" s="311" t="s">
        <v>1217</v>
      </c>
      <c r="O18" s="347" t="s">
        <v>1218</v>
      </c>
      <c r="P18" s="512" t="s">
        <v>1219</v>
      </c>
      <c r="Q18" s="513" t="s">
        <v>1220</v>
      </c>
      <c r="R18" s="512" t="s">
        <v>1219</v>
      </c>
      <c r="S18" s="514" t="s">
        <v>1220</v>
      </c>
      <c r="T18" s="313" t="s">
        <v>1221</v>
      </c>
      <c r="U18" s="512" t="s">
        <v>1219</v>
      </c>
      <c r="V18" s="515" t="s">
        <v>1220</v>
      </c>
      <c r="W18" s="313" t="s">
        <v>1222</v>
      </c>
      <c r="X18" s="512" t="s">
        <v>1219</v>
      </c>
      <c r="Y18" s="515" t="s">
        <v>1220</v>
      </c>
      <c r="Z18" s="313" t="s">
        <v>1223</v>
      </c>
      <c r="AA18" s="314" t="s">
        <v>1219</v>
      </c>
      <c r="AB18" s="515" t="s">
        <v>1220</v>
      </c>
      <c r="AC18" s="315" t="s">
        <v>1224</v>
      </c>
      <c r="AD18" s="316" t="s">
        <v>1219</v>
      </c>
      <c r="AE18" s="515" t="s">
        <v>1220</v>
      </c>
      <c r="AF18" s="315" t="s">
        <v>1225</v>
      </c>
      <c r="AG18" s="316" t="s">
        <v>1219</v>
      </c>
      <c r="AH18" s="515" t="s">
        <v>1220</v>
      </c>
      <c r="AI18" s="315" t="s">
        <v>1226</v>
      </c>
      <c r="AJ18" s="316" t="s">
        <v>1219</v>
      </c>
      <c r="AK18" s="515" t="s">
        <v>1220</v>
      </c>
      <c r="AL18" s="315" t="s">
        <v>1227</v>
      </c>
      <c r="AM18" s="316" t="s">
        <v>1219</v>
      </c>
      <c r="AN18" s="514" t="s">
        <v>1220</v>
      </c>
      <c r="AO18" s="315" t="s">
        <v>1228</v>
      </c>
      <c r="AP18" s="316" t="s">
        <v>1219</v>
      </c>
      <c r="AQ18" s="515" t="s">
        <v>1220</v>
      </c>
      <c r="AR18" s="315" t="s">
        <v>1229</v>
      </c>
      <c r="AS18" s="316" t="s">
        <v>1219</v>
      </c>
      <c r="AT18" s="515" t="s">
        <v>1220</v>
      </c>
      <c r="AU18" s="315" t="s">
        <v>1230</v>
      </c>
      <c r="AV18" s="316" t="s">
        <v>1219</v>
      </c>
      <c r="AW18" s="515" t="s">
        <v>1220</v>
      </c>
      <c r="AX18" s="317" t="s">
        <v>1231</v>
      </c>
      <c r="AY18" s="348" t="s">
        <v>1232</v>
      </c>
      <c r="AZ18" s="298"/>
    </row>
    <row r="19" spans="1:52" ht="42.75" customHeight="1">
      <c r="A19" s="319" t="s">
        <v>1491</v>
      </c>
      <c r="B19" s="320" t="s">
        <v>1492</v>
      </c>
      <c r="C19" s="320" t="s">
        <v>1493</v>
      </c>
      <c r="D19" s="320" t="s">
        <v>1494</v>
      </c>
      <c r="E19" s="321" t="s">
        <v>1237</v>
      </c>
      <c r="F19" s="321" t="s">
        <v>1238</v>
      </c>
      <c r="G19" s="321" t="s">
        <v>1239</v>
      </c>
      <c r="H19" s="320" t="s">
        <v>1495</v>
      </c>
      <c r="I19" s="321" t="s">
        <v>1496</v>
      </c>
      <c r="J19" s="320" t="s">
        <v>1497</v>
      </c>
      <c r="K19" s="349" t="s">
        <v>1498</v>
      </c>
      <c r="L19" s="321">
        <v>0.5</v>
      </c>
      <c r="M19" s="321">
        <f t="shared" ref="M19:M20" si="2">AA19</f>
        <v>-9.5399999999999991</v>
      </c>
      <c r="N19" s="322">
        <f t="shared" ref="N19:N27" si="3">M19/L19</f>
        <v>-19.079999999999998</v>
      </c>
      <c r="O19" s="323"/>
      <c r="P19" s="324">
        <v>0</v>
      </c>
      <c r="Q19" s="325" t="s">
        <v>1499</v>
      </c>
      <c r="R19" s="324">
        <v>0</v>
      </c>
      <c r="S19" s="326" t="s">
        <v>1500</v>
      </c>
      <c r="T19" s="327" t="s">
        <v>470</v>
      </c>
      <c r="U19" s="324">
        <v>0</v>
      </c>
      <c r="V19" s="326" t="s">
        <v>1501</v>
      </c>
      <c r="W19" s="327" t="s">
        <v>470</v>
      </c>
      <c r="X19" s="324">
        <v>0</v>
      </c>
      <c r="Y19" s="337" t="s">
        <v>1502</v>
      </c>
      <c r="Z19" s="327" t="s">
        <v>470</v>
      </c>
      <c r="AA19" s="328">
        <v>-9.5399999999999991</v>
      </c>
      <c r="AB19" s="337" t="s">
        <v>1503</v>
      </c>
      <c r="AC19" s="332" t="s">
        <v>470</v>
      </c>
      <c r="AD19" s="328">
        <v>-9.5399999999999991</v>
      </c>
      <c r="AE19" s="337" t="s">
        <v>1504</v>
      </c>
      <c r="AF19" s="332" t="s">
        <v>1505</v>
      </c>
      <c r="AG19" s="328">
        <v>-9.5399999999999991</v>
      </c>
      <c r="AH19" s="337" t="s">
        <v>1506</v>
      </c>
      <c r="AI19" s="327" t="s">
        <v>470</v>
      </c>
      <c r="AJ19" s="328">
        <v>-9.5399999999999991</v>
      </c>
      <c r="AK19" s="331" t="s">
        <v>1507</v>
      </c>
      <c r="AL19" s="332" t="s">
        <v>470</v>
      </c>
      <c r="AM19" s="328">
        <v>-9.5399999999999991</v>
      </c>
      <c r="AN19" s="337" t="s">
        <v>1508</v>
      </c>
      <c r="AO19" s="332" t="s">
        <v>470</v>
      </c>
      <c r="AP19" s="328">
        <v>-9.5399999999999991</v>
      </c>
      <c r="AQ19" s="331" t="s">
        <v>1509</v>
      </c>
      <c r="AR19" s="332" t="s">
        <v>470</v>
      </c>
      <c r="AS19" s="329"/>
      <c r="AT19" s="337" t="s">
        <v>1510</v>
      </c>
      <c r="AU19" s="332" t="s">
        <v>470</v>
      </c>
      <c r="AV19" s="350"/>
      <c r="AW19" s="338" t="s">
        <v>1511</v>
      </c>
      <c r="AX19" s="351" t="s">
        <v>1512</v>
      </c>
      <c r="AY19" s="518" t="s">
        <v>1513</v>
      </c>
      <c r="AZ19" s="298"/>
    </row>
    <row r="20" spans="1:52" ht="32.25" customHeight="1">
      <c r="A20" s="319" t="s">
        <v>1514</v>
      </c>
      <c r="B20" s="320" t="s">
        <v>1492</v>
      </c>
      <c r="C20" s="320" t="s">
        <v>1515</v>
      </c>
      <c r="D20" s="320" t="s">
        <v>1516</v>
      </c>
      <c r="E20" s="321" t="s">
        <v>1237</v>
      </c>
      <c r="F20" s="321" t="s">
        <v>1517</v>
      </c>
      <c r="G20" s="321" t="s">
        <v>1518</v>
      </c>
      <c r="H20" s="320" t="s">
        <v>1519</v>
      </c>
      <c r="I20" s="321" t="s">
        <v>1262</v>
      </c>
      <c r="J20" s="320" t="s">
        <v>1520</v>
      </c>
      <c r="K20" s="349" t="s">
        <v>1521</v>
      </c>
      <c r="L20" s="322">
        <v>0.82</v>
      </c>
      <c r="M20" s="352">
        <f t="shared" si="2"/>
        <v>0.86099999999999999</v>
      </c>
      <c r="N20" s="322">
        <f t="shared" si="3"/>
        <v>1.05</v>
      </c>
      <c r="O20" s="323"/>
      <c r="P20" s="324">
        <v>0</v>
      </c>
      <c r="Q20" s="325" t="s">
        <v>1522</v>
      </c>
      <c r="R20" s="324">
        <v>87.8</v>
      </c>
      <c r="S20" s="326" t="s">
        <v>1523</v>
      </c>
      <c r="T20" s="327" t="s">
        <v>470</v>
      </c>
      <c r="U20" s="324">
        <v>0</v>
      </c>
      <c r="V20" s="326" t="s">
        <v>1524</v>
      </c>
      <c r="W20" s="327" t="s">
        <v>1525</v>
      </c>
      <c r="X20" s="324">
        <v>0</v>
      </c>
      <c r="Y20" s="326" t="s">
        <v>1526</v>
      </c>
      <c r="Z20" s="327" t="s">
        <v>470</v>
      </c>
      <c r="AA20" s="353">
        <v>0.86099999999999999</v>
      </c>
      <c r="AB20" s="337" t="s">
        <v>1527</v>
      </c>
      <c r="AC20" s="332" t="s">
        <v>470</v>
      </c>
      <c r="AD20" s="353">
        <v>0.86099999999999999</v>
      </c>
      <c r="AE20" s="337" t="s">
        <v>1527</v>
      </c>
      <c r="AF20" s="332" t="s">
        <v>470</v>
      </c>
      <c r="AG20" s="353">
        <v>0.86099999999999999</v>
      </c>
      <c r="AH20" s="337" t="s">
        <v>1527</v>
      </c>
      <c r="AI20" s="327" t="s">
        <v>470</v>
      </c>
      <c r="AJ20" s="354">
        <v>0.86099999999999999</v>
      </c>
      <c r="AK20" s="331" t="s">
        <v>1527</v>
      </c>
      <c r="AL20" s="332" t="s">
        <v>470</v>
      </c>
      <c r="AM20" s="355">
        <v>0.86099999999999999</v>
      </c>
      <c r="AN20" s="337" t="s">
        <v>1527</v>
      </c>
      <c r="AO20" s="332" t="s">
        <v>470</v>
      </c>
      <c r="AP20" s="525"/>
      <c r="AQ20" s="331" t="s">
        <v>1468</v>
      </c>
      <c r="AR20" s="332" t="s">
        <v>470</v>
      </c>
      <c r="AS20" s="329"/>
      <c r="AT20" s="337" t="s">
        <v>1468</v>
      </c>
      <c r="AU20" s="339" t="s">
        <v>1355</v>
      </c>
      <c r="AV20" s="350"/>
      <c r="AW20" s="338" t="s">
        <v>1468</v>
      </c>
      <c r="AX20" s="332" t="s">
        <v>470</v>
      </c>
      <c r="AY20" s="518" t="s">
        <v>1528</v>
      </c>
      <c r="AZ20" s="298"/>
    </row>
    <row r="21" spans="1:52" ht="32.25" customHeight="1">
      <c r="A21" s="319" t="s">
        <v>1529</v>
      </c>
      <c r="B21" s="320" t="s">
        <v>1492</v>
      </c>
      <c r="C21" s="320" t="s">
        <v>1515</v>
      </c>
      <c r="D21" s="320" t="s">
        <v>1530</v>
      </c>
      <c r="E21" s="321" t="s">
        <v>1237</v>
      </c>
      <c r="F21" s="321" t="s">
        <v>1517</v>
      </c>
      <c r="G21" s="321" t="s">
        <v>1376</v>
      </c>
      <c r="H21" s="320" t="s">
        <v>1531</v>
      </c>
      <c r="I21" s="321" t="s">
        <v>1496</v>
      </c>
      <c r="J21" s="320" t="s">
        <v>1532</v>
      </c>
      <c r="K21" s="349" t="s">
        <v>1533</v>
      </c>
      <c r="L21" s="356">
        <v>1</v>
      </c>
      <c r="M21" s="352">
        <f>AV21</f>
        <v>43.2</v>
      </c>
      <c r="N21" s="322">
        <f t="shared" si="3"/>
        <v>43.2</v>
      </c>
      <c r="O21" s="357"/>
      <c r="P21" s="358">
        <v>0</v>
      </c>
      <c r="Q21" s="325" t="s">
        <v>1534</v>
      </c>
      <c r="R21" s="358">
        <v>148.56</v>
      </c>
      <c r="S21" s="326" t="s">
        <v>1535</v>
      </c>
      <c r="T21" s="327" t="s">
        <v>1536</v>
      </c>
      <c r="U21" s="358">
        <v>136.72999999999999</v>
      </c>
      <c r="V21" s="326" t="s">
        <v>1537</v>
      </c>
      <c r="W21" s="327" t="s">
        <v>470</v>
      </c>
      <c r="X21" s="358">
        <v>126.13</v>
      </c>
      <c r="Y21" s="337" t="s">
        <v>1538</v>
      </c>
      <c r="Z21" s="327" t="s">
        <v>470</v>
      </c>
      <c r="AA21" s="359">
        <v>113.35</v>
      </c>
      <c r="AB21" s="337" t="s">
        <v>1539</v>
      </c>
      <c r="AC21" s="327" t="s">
        <v>470</v>
      </c>
      <c r="AD21" s="341">
        <v>103.4</v>
      </c>
      <c r="AE21" s="337" t="s">
        <v>1540</v>
      </c>
      <c r="AF21" s="327" t="s">
        <v>1541</v>
      </c>
      <c r="AG21" s="360">
        <v>93.71</v>
      </c>
      <c r="AH21" s="337" t="s">
        <v>1542</v>
      </c>
      <c r="AI21" s="327" t="s">
        <v>470</v>
      </c>
      <c r="AJ21" s="361">
        <v>85.16</v>
      </c>
      <c r="AK21" s="331" t="s">
        <v>1543</v>
      </c>
      <c r="AL21" s="332" t="s">
        <v>1541</v>
      </c>
      <c r="AM21" s="341">
        <v>76.709999999999994</v>
      </c>
      <c r="AN21" s="337" t="s">
        <v>1544</v>
      </c>
      <c r="AO21" s="332" t="s">
        <v>470</v>
      </c>
      <c r="AP21" s="362">
        <v>67.150000000000006</v>
      </c>
      <c r="AQ21" s="331" t="s">
        <v>1545</v>
      </c>
      <c r="AR21" s="332" t="s">
        <v>1546</v>
      </c>
      <c r="AS21" s="341">
        <v>57.91</v>
      </c>
      <c r="AT21" s="337" t="s">
        <v>1547</v>
      </c>
      <c r="AU21" s="332" t="s">
        <v>470</v>
      </c>
      <c r="AV21" s="363">
        <v>43.2</v>
      </c>
      <c r="AW21" s="338" t="s">
        <v>1548</v>
      </c>
      <c r="AX21" s="351" t="s">
        <v>1512</v>
      </c>
      <c r="AY21" s="364" t="s">
        <v>1549</v>
      </c>
      <c r="AZ21" s="365" t="s">
        <v>1550</v>
      </c>
    </row>
    <row r="22" spans="1:52" ht="32.25" customHeight="1">
      <c r="A22" s="319" t="s">
        <v>1551</v>
      </c>
      <c r="B22" s="320" t="s">
        <v>1492</v>
      </c>
      <c r="C22" s="320" t="s">
        <v>1515</v>
      </c>
      <c r="D22" s="320" t="s">
        <v>1552</v>
      </c>
      <c r="E22" s="321" t="s">
        <v>1237</v>
      </c>
      <c r="F22" s="321" t="s">
        <v>1517</v>
      </c>
      <c r="G22" s="321" t="s">
        <v>1376</v>
      </c>
      <c r="H22" s="320" t="s">
        <v>1553</v>
      </c>
      <c r="I22" s="321" t="s">
        <v>1496</v>
      </c>
      <c r="J22" s="320" t="s">
        <v>1554</v>
      </c>
      <c r="K22" s="349" t="s">
        <v>1555</v>
      </c>
      <c r="L22" s="356">
        <v>1</v>
      </c>
      <c r="M22" s="352">
        <f>P22+R22+U22+X22+AA22+AD22+AG22+AJ22+AM22+AP22+AS22+AV22</f>
        <v>0.96900000000000008</v>
      </c>
      <c r="N22" s="322">
        <f t="shared" si="3"/>
        <v>0.96900000000000008</v>
      </c>
      <c r="O22" s="357"/>
      <c r="P22" s="358">
        <v>0</v>
      </c>
      <c r="Q22" s="325" t="s">
        <v>1556</v>
      </c>
      <c r="R22" s="358">
        <v>0.06</v>
      </c>
      <c r="S22" s="326" t="s">
        <v>1557</v>
      </c>
      <c r="T22" s="327" t="s">
        <v>470</v>
      </c>
      <c r="U22" s="358">
        <v>0.12</v>
      </c>
      <c r="V22" s="326" t="s">
        <v>1558</v>
      </c>
      <c r="W22" s="327" t="s">
        <v>470</v>
      </c>
      <c r="X22" s="366">
        <v>7.0000000000000007E-2</v>
      </c>
      <c r="Y22" s="337" t="s">
        <v>1559</v>
      </c>
      <c r="Z22" s="327" t="s">
        <v>470</v>
      </c>
      <c r="AA22" s="359">
        <v>9.1999999999999998E-2</v>
      </c>
      <c r="AB22" s="337" t="s">
        <v>1560</v>
      </c>
      <c r="AC22" s="327" t="s">
        <v>470</v>
      </c>
      <c r="AD22" s="341">
        <v>0.11</v>
      </c>
      <c r="AE22" s="337" t="s">
        <v>1561</v>
      </c>
      <c r="AF22" s="327" t="s">
        <v>470</v>
      </c>
      <c r="AG22" s="360">
        <v>0.03</v>
      </c>
      <c r="AH22" s="337" t="s">
        <v>1562</v>
      </c>
      <c r="AI22" s="327" t="s">
        <v>470</v>
      </c>
      <c r="AJ22" s="354">
        <v>0.17</v>
      </c>
      <c r="AK22" s="331" t="s">
        <v>1563</v>
      </c>
      <c r="AL22" s="332" t="s">
        <v>1564</v>
      </c>
      <c r="AM22" s="367">
        <v>0.104</v>
      </c>
      <c r="AN22" s="337" t="s">
        <v>1565</v>
      </c>
      <c r="AO22" s="332" t="s">
        <v>470</v>
      </c>
      <c r="AP22" s="362">
        <v>2.7E-2</v>
      </c>
      <c r="AQ22" s="331" t="s">
        <v>1566</v>
      </c>
      <c r="AR22" s="332" t="s">
        <v>470</v>
      </c>
      <c r="AS22" s="368">
        <v>2.9000000000000001E-2</v>
      </c>
      <c r="AT22" s="337" t="s">
        <v>1567</v>
      </c>
      <c r="AU22" s="332" t="s">
        <v>470</v>
      </c>
      <c r="AV22" s="369">
        <v>0.157</v>
      </c>
      <c r="AW22" s="338" t="s">
        <v>1568</v>
      </c>
      <c r="AX22" s="332" t="s">
        <v>470</v>
      </c>
      <c r="AY22" s="519" t="s">
        <v>1569</v>
      </c>
      <c r="AZ22" s="365" t="s">
        <v>1570</v>
      </c>
    </row>
    <row r="23" spans="1:52" ht="50.25" customHeight="1">
      <c r="A23" s="319" t="s">
        <v>1571</v>
      </c>
      <c r="B23" s="320" t="s">
        <v>1492</v>
      </c>
      <c r="C23" s="320" t="s">
        <v>1572</v>
      </c>
      <c r="D23" s="320" t="s">
        <v>1573</v>
      </c>
      <c r="E23" s="321" t="s">
        <v>1237</v>
      </c>
      <c r="F23" s="321" t="s">
        <v>1574</v>
      </c>
      <c r="G23" s="321" t="s">
        <v>1376</v>
      </c>
      <c r="H23" s="320" t="s">
        <v>1575</v>
      </c>
      <c r="I23" s="321" t="s">
        <v>1496</v>
      </c>
      <c r="J23" s="320" t="s">
        <v>1576</v>
      </c>
      <c r="K23" s="349" t="s">
        <v>1577</v>
      </c>
      <c r="L23" s="370" t="s">
        <v>1578</v>
      </c>
      <c r="M23" s="322">
        <f>MAX(P23,R23,U23,X23,AA23,AD23,AG23,AJ23,AM23,AP23,AS23,AV23)</f>
        <v>1</v>
      </c>
      <c r="N23" s="322">
        <f t="shared" si="3"/>
        <v>1</v>
      </c>
      <c r="O23" s="357"/>
      <c r="P23" s="358">
        <v>0.1</v>
      </c>
      <c r="Q23" s="325" t="s">
        <v>1579</v>
      </c>
      <c r="R23" s="371">
        <v>0.1598</v>
      </c>
      <c r="S23" s="326" t="s">
        <v>1580</v>
      </c>
      <c r="T23" s="327" t="s">
        <v>0</v>
      </c>
      <c r="U23" s="371">
        <v>0.26619999999999999</v>
      </c>
      <c r="V23" s="326" t="s">
        <v>1581</v>
      </c>
      <c r="W23" s="327" t="s">
        <v>1582</v>
      </c>
      <c r="X23" s="371">
        <v>0.33850000000000002</v>
      </c>
      <c r="Y23" s="337" t="s">
        <v>1583</v>
      </c>
      <c r="Z23" s="327" t="s">
        <v>470</v>
      </c>
      <c r="AA23" s="359">
        <v>0.45</v>
      </c>
      <c r="AB23" s="337" t="s">
        <v>1584</v>
      </c>
      <c r="AC23" s="327" t="s">
        <v>470</v>
      </c>
      <c r="AD23" s="372">
        <v>0.50449999999999995</v>
      </c>
      <c r="AE23" s="337" t="s">
        <v>1585</v>
      </c>
      <c r="AF23" s="327" t="s">
        <v>470</v>
      </c>
      <c r="AG23" s="355">
        <v>0.58289999999999997</v>
      </c>
      <c r="AH23" s="337" t="s">
        <v>1586</v>
      </c>
      <c r="AI23" s="327" t="s">
        <v>470</v>
      </c>
      <c r="AJ23" s="354">
        <v>0.71309999999999996</v>
      </c>
      <c r="AK23" s="331" t="s">
        <v>1587</v>
      </c>
      <c r="AL23" s="332" t="s">
        <v>470</v>
      </c>
      <c r="AM23" s="367">
        <v>0.83399999999999996</v>
      </c>
      <c r="AN23" s="337" t="s">
        <v>1588</v>
      </c>
      <c r="AO23" s="332" t="s">
        <v>470</v>
      </c>
      <c r="AP23" s="353">
        <v>0.91310000000000002</v>
      </c>
      <c r="AQ23" s="331" t="s">
        <v>1589</v>
      </c>
      <c r="AR23" s="332" t="s">
        <v>470</v>
      </c>
      <c r="AS23" s="372">
        <v>0.97909999999999997</v>
      </c>
      <c r="AT23" s="337" t="s">
        <v>1590</v>
      </c>
      <c r="AU23" s="332" t="s">
        <v>470</v>
      </c>
      <c r="AV23" s="373">
        <v>1</v>
      </c>
      <c r="AW23" s="338" t="s">
        <v>1591</v>
      </c>
      <c r="AX23" s="332" t="s">
        <v>470</v>
      </c>
      <c r="AY23" s="519" t="s">
        <v>1592</v>
      </c>
      <c r="AZ23" s="298"/>
    </row>
    <row r="24" spans="1:52" ht="32.25" customHeight="1">
      <c r="A24" s="319" t="s">
        <v>1593</v>
      </c>
      <c r="B24" s="320" t="s">
        <v>1492</v>
      </c>
      <c r="C24" s="320" t="s">
        <v>1572</v>
      </c>
      <c r="D24" s="320" t="s">
        <v>1594</v>
      </c>
      <c r="E24" s="321" t="s">
        <v>1237</v>
      </c>
      <c r="F24" s="321" t="s">
        <v>1238</v>
      </c>
      <c r="G24" s="321" t="s">
        <v>1376</v>
      </c>
      <c r="H24" s="320" t="s">
        <v>1595</v>
      </c>
      <c r="I24" s="321" t="s">
        <v>1262</v>
      </c>
      <c r="J24" s="320" t="s">
        <v>1596</v>
      </c>
      <c r="K24" s="349" t="s">
        <v>1533</v>
      </c>
      <c r="L24" s="356">
        <v>1</v>
      </c>
      <c r="M24" s="352">
        <v>0.9627</v>
      </c>
      <c r="N24" s="322">
        <f t="shared" si="3"/>
        <v>0.9627</v>
      </c>
      <c r="O24" s="357"/>
      <c r="P24" s="358">
        <v>0.98799999999999999</v>
      </c>
      <c r="Q24" s="374" t="s">
        <v>1597</v>
      </c>
      <c r="R24" s="324" t="s">
        <v>1598</v>
      </c>
      <c r="S24" s="326" t="s">
        <v>1599</v>
      </c>
      <c r="T24" s="327" t="s">
        <v>470</v>
      </c>
      <c r="U24" s="371">
        <v>1</v>
      </c>
      <c r="V24" s="326" t="s">
        <v>1600</v>
      </c>
      <c r="W24" s="327" t="s">
        <v>470</v>
      </c>
      <c r="X24" s="358">
        <v>1</v>
      </c>
      <c r="Y24" s="326" t="s">
        <v>1601</v>
      </c>
      <c r="Z24" s="327" t="s">
        <v>470</v>
      </c>
      <c r="AA24" s="359">
        <v>1</v>
      </c>
      <c r="AB24" s="326" t="s">
        <v>1602</v>
      </c>
      <c r="AC24" s="327" t="s">
        <v>470</v>
      </c>
      <c r="AD24" s="329" t="s">
        <v>1603</v>
      </c>
      <c r="AE24" s="326" t="s">
        <v>1604</v>
      </c>
      <c r="AF24" s="327" t="s">
        <v>470</v>
      </c>
      <c r="AG24" s="341">
        <v>0.82</v>
      </c>
      <c r="AH24" s="326" t="s">
        <v>1605</v>
      </c>
      <c r="AI24" s="327" t="s">
        <v>470</v>
      </c>
      <c r="AJ24" s="362">
        <v>0.94</v>
      </c>
      <c r="AK24" s="375" t="s">
        <v>1606</v>
      </c>
      <c r="AL24" s="332" t="s">
        <v>470</v>
      </c>
      <c r="AM24" s="372">
        <v>0.98</v>
      </c>
      <c r="AN24" s="326" t="s">
        <v>1607</v>
      </c>
      <c r="AO24" s="332" t="s">
        <v>470</v>
      </c>
      <c r="AP24" s="526">
        <v>0.98</v>
      </c>
      <c r="AQ24" s="375" t="s">
        <v>1608</v>
      </c>
      <c r="AR24" s="332" t="s">
        <v>470</v>
      </c>
      <c r="AS24" s="372">
        <v>0.93</v>
      </c>
      <c r="AT24" s="326" t="s">
        <v>1609</v>
      </c>
      <c r="AU24" s="332" t="s">
        <v>470</v>
      </c>
      <c r="AV24" s="363">
        <v>0.98199999999999998</v>
      </c>
      <c r="AW24" s="334" t="s">
        <v>1610</v>
      </c>
      <c r="AX24" s="332" t="s">
        <v>470</v>
      </c>
      <c r="AY24" s="376" t="s">
        <v>1611</v>
      </c>
      <c r="AZ24" s="298" t="s">
        <v>1612</v>
      </c>
    </row>
    <row r="25" spans="1:52" ht="32.25" customHeight="1">
      <c r="A25" s="321" t="s">
        <v>1613</v>
      </c>
      <c r="B25" s="320" t="s">
        <v>1492</v>
      </c>
      <c r="C25" s="320" t="s">
        <v>1614</v>
      </c>
      <c r="D25" s="320" t="s">
        <v>1615</v>
      </c>
      <c r="E25" s="321" t="s">
        <v>1237</v>
      </c>
      <c r="F25" s="321" t="s">
        <v>1238</v>
      </c>
      <c r="G25" s="321" t="s">
        <v>1376</v>
      </c>
      <c r="H25" s="320" t="s">
        <v>1616</v>
      </c>
      <c r="I25" s="321" t="s">
        <v>1496</v>
      </c>
      <c r="J25" s="320" t="s">
        <v>1617</v>
      </c>
      <c r="K25" s="349" t="s">
        <v>1264</v>
      </c>
      <c r="L25" s="356">
        <v>1</v>
      </c>
      <c r="M25" s="322">
        <f t="shared" ref="M25:M27" si="4">MAX(P25,R25,U25,X25,AA25,AD25,AG25,AJ25,AM25,AP25,AS25,AV25)</f>
        <v>1</v>
      </c>
      <c r="N25" s="322">
        <f t="shared" si="3"/>
        <v>1</v>
      </c>
      <c r="O25" s="357"/>
      <c r="P25" s="358">
        <v>0</v>
      </c>
      <c r="Q25" s="325" t="s">
        <v>1327</v>
      </c>
      <c r="R25" s="358">
        <v>0</v>
      </c>
      <c r="S25" s="326" t="s">
        <v>1618</v>
      </c>
      <c r="T25" s="377" t="s">
        <v>1619</v>
      </c>
      <c r="U25" s="358">
        <v>0.05</v>
      </c>
      <c r="V25" s="326" t="s">
        <v>1620</v>
      </c>
      <c r="W25" s="327" t="s">
        <v>470</v>
      </c>
      <c r="X25" s="358">
        <v>0.2</v>
      </c>
      <c r="Y25" s="326" t="s">
        <v>1621</v>
      </c>
      <c r="Z25" s="327" t="s">
        <v>1622</v>
      </c>
      <c r="AA25" s="359">
        <v>0.2</v>
      </c>
      <c r="AB25" s="326" t="s">
        <v>1623</v>
      </c>
      <c r="AC25" s="327" t="s">
        <v>1622</v>
      </c>
      <c r="AD25" s="341">
        <v>0.35</v>
      </c>
      <c r="AE25" s="326" t="s">
        <v>1624</v>
      </c>
      <c r="AF25" s="327" t="s">
        <v>470</v>
      </c>
      <c r="AG25" s="360">
        <v>0.45</v>
      </c>
      <c r="AH25" s="326" t="s">
        <v>1625</v>
      </c>
      <c r="AI25" s="327" t="s">
        <v>470</v>
      </c>
      <c r="AJ25" s="361">
        <v>0.55000000000000004</v>
      </c>
      <c r="AK25" s="375" t="s">
        <v>1626</v>
      </c>
      <c r="AL25" s="332" t="s">
        <v>470</v>
      </c>
      <c r="AM25" s="341">
        <v>0.6</v>
      </c>
      <c r="AN25" s="337" t="s">
        <v>1627</v>
      </c>
      <c r="AO25" s="332" t="s">
        <v>470</v>
      </c>
      <c r="AP25" s="526">
        <v>0.85</v>
      </c>
      <c r="AQ25" s="375" t="s">
        <v>1628</v>
      </c>
      <c r="AR25" s="332" t="s">
        <v>470</v>
      </c>
      <c r="AS25" s="341">
        <v>0.95</v>
      </c>
      <c r="AT25" s="326" t="s">
        <v>1629</v>
      </c>
      <c r="AU25" s="332" t="s">
        <v>470</v>
      </c>
      <c r="AV25" s="373">
        <v>1</v>
      </c>
      <c r="AW25" s="334" t="s">
        <v>1630</v>
      </c>
      <c r="AX25" s="332" t="s">
        <v>470</v>
      </c>
      <c r="AY25" s="376" t="s">
        <v>1631</v>
      </c>
      <c r="AZ25" s="298"/>
    </row>
    <row r="26" spans="1:52" ht="32.25" customHeight="1">
      <c r="A26" s="321" t="s">
        <v>1632</v>
      </c>
      <c r="B26" s="320" t="s">
        <v>1492</v>
      </c>
      <c r="C26" s="320" t="s">
        <v>1614</v>
      </c>
      <c r="D26" s="320" t="s">
        <v>1633</v>
      </c>
      <c r="E26" s="321" t="s">
        <v>1237</v>
      </c>
      <c r="F26" s="321" t="s">
        <v>1238</v>
      </c>
      <c r="G26" s="321" t="s">
        <v>1376</v>
      </c>
      <c r="H26" s="320" t="s">
        <v>1634</v>
      </c>
      <c r="I26" s="321" t="s">
        <v>1241</v>
      </c>
      <c r="J26" s="320" t="s">
        <v>1635</v>
      </c>
      <c r="K26" s="349" t="s">
        <v>1264</v>
      </c>
      <c r="L26" s="356">
        <v>0.9</v>
      </c>
      <c r="M26" s="322">
        <f t="shared" si="4"/>
        <v>1</v>
      </c>
      <c r="N26" s="322">
        <f t="shared" si="3"/>
        <v>1.1111111111111112</v>
      </c>
      <c r="O26" s="357"/>
      <c r="P26" s="358">
        <v>0</v>
      </c>
      <c r="Q26" s="325" t="s">
        <v>1636</v>
      </c>
      <c r="R26" s="358">
        <v>0</v>
      </c>
      <c r="S26" s="326" t="s">
        <v>1637</v>
      </c>
      <c r="T26" s="327" t="s">
        <v>470</v>
      </c>
      <c r="U26" s="358">
        <v>0</v>
      </c>
      <c r="V26" s="326" t="s">
        <v>1638</v>
      </c>
      <c r="W26" s="327" t="s">
        <v>470</v>
      </c>
      <c r="X26" s="358">
        <v>0</v>
      </c>
      <c r="Y26" s="337" t="s">
        <v>1639</v>
      </c>
      <c r="Z26" s="327" t="s">
        <v>470</v>
      </c>
      <c r="AA26" s="359">
        <v>0</v>
      </c>
      <c r="AB26" s="337" t="s">
        <v>1640</v>
      </c>
      <c r="AC26" s="327" t="s">
        <v>470</v>
      </c>
      <c r="AD26" s="341">
        <v>0.45</v>
      </c>
      <c r="AE26" s="337" t="s">
        <v>1641</v>
      </c>
      <c r="AF26" s="327" t="s">
        <v>1642</v>
      </c>
      <c r="AG26" s="360">
        <v>0.5</v>
      </c>
      <c r="AH26" s="337" t="s">
        <v>1643</v>
      </c>
      <c r="AI26" s="327" t="s">
        <v>470</v>
      </c>
      <c r="AJ26" s="361">
        <v>0.6</v>
      </c>
      <c r="AK26" s="331" t="s">
        <v>1644</v>
      </c>
      <c r="AL26" s="332" t="s">
        <v>470</v>
      </c>
      <c r="AM26" s="341">
        <v>0.7</v>
      </c>
      <c r="AN26" s="337" t="s">
        <v>1645</v>
      </c>
      <c r="AO26" s="332" t="s">
        <v>470</v>
      </c>
      <c r="AP26" s="362">
        <v>0.8</v>
      </c>
      <c r="AQ26" s="331" t="s">
        <v>1646</v>
      </c>
      <c r="AR26" s="332" t="s">
        <v>470</v>
      </c>
      <c r="AS26" s="341">
        <v>0.95</v>
      </c>
      <c r="AT26" s="337" t="s">
        <v>1647</v>
      </c>
      <c r="AU26" s="332" t="s">
        <v>470</v>
      </c>
      <c r="AV26" s="373">
        <v>1</v>
      </c>
      <c r="AW26" s="338" t="s">
        <v>1648</v>
      </c>
      <c r="AX26" s="332" t="s">
        <v>470</v>
      </c>
      <c r="AY26" s="519" t="s">
        <v>1649</v>
      </c>
      <c r="AZ26" s="298"/>
    </row>
    <row r="27" spans="1:52" ht="32.25" customHeight="1">
      <c r="A27" s="321" t="s">
        <v>1650</v>
      </c>
      <c r="B27" s="320" t="s">
        <v>1492</v>
      </c>
      <c r="C27" s="320" t="s">
        <v>1515</v>
      </c>
      <c r="D27" s="320" t="s">
        <v>1651</v>
      </c>
      <c r="E27" s="321" t="s">
        <v>1237</v>
      </c>
      <c r="F27" s="321" t="s">
        <v>1517</v>
      </c>
      <c r="G27" s="321" t="s">
        <v>1376</v>
      </c>
      <c r="H27" s="320" t="s">
        <v>1652</v>
      </c>
      <c r="I27" s="321" t="s">
        <v>1241</v>
      </c>
      <c r="J27" s="320" t="s">
        <v>1653</v>
      </c>
      <c r="K27" s="349" t="s">
        <v>1533</v>
      </c>
      <c r="L27" s="322">
        <v>0.94</v>
      </c>
      <c r="M27" s="322">
        <f t="shared" si="4"/>
        <v>0.78979999999999995</v>
      </c>
      <c r="N27" s="322">
        <f t="shared" si="3"/>
        <v>0.84021276595744676</v>
      </c>
      <c r="O27" s="357"/>
      <c r="P27" s="378">
        <v>0.02</v>
      </c>
      <c r="Q27" s="379" t="s">
        <v>1654</v>
      </c>
      <c r="R27" s="380" t="s">
        <v>1655</v>
      </c>
      <c r="S27" s="381" t="s">
        <v>1656</v>
      </c>
      <c r="T27" s="382" t="s">
        <v>470</v>
      </c>
      <c r="U27" s="383">
        <v>0.1196</v>
      </c>
      <c r="V27" s="381" t="s">
        <v>1657</v>
      </c>
      <c r="W27" s="382" t="s">
        <v>470</v>
      </c>
      <c r="X27" s="383">
        <v>0.17050000000000001</v>
      </c>
      <c r="Y27" s="384" t="s">
        <v>1658</v>
      </c>
      <c r="Z27" s="327" t="s">
        <v>470</v>
      </c>
      <c r="AA27" s="385">
        <v>0.23830000000000001</v>
      </c>
      <c r="AB27" s="386" t="s">
        <v>1659</v>
      </c>
      <c r="AC27" s="327" t="s">
        <v>470</v>
      </c>
      <c r="AD27" s="387">
        <v>0.30520000000000003</v>
      </c>
      <c r="AE27" s="386" t="s">
        <v>1660</v>
      </c>
      <c r="AF27" s="327" t="s">
        <v>470</v>
      </c>
      <c r="AG27" s="360" t="s">
        <v>1661</v>
      </c>
      <c r="AH27" s="337" t="s">
        <v>1662</v>
      </c>
      <c r="AI27" s="327" t="s">
        <v>470</v>
      </c>
      <c r="AJ27" s="388">
        <v>0.42130000000000001</v>
      </c>
      <c r="AK27" s="389" t="s">
        <v>1663</v>
      </c>
      <c r="AL27" s="332" t="s">
        <v>470</v>
      </c>
      <c r="AM27" s="367" t="s">
        <v>1664</v>
      </c>
      <c r="AN27" s="386" t="s">
        <v>1665</v>
      </c>
      <c r="AO27" s="332" t="s">
        <v>1666</v>
      </c>
      <c r="AP27" s="390">
        <v>0.53879999999999995</v>
      </c>
      <c r="AQ27" s="389" t="s">
        <v>1667</v>
      </c>
      <c r="AR27" s="332" t="s">
        <v>470</v>
      </c>
      <c r="AS27" s="387">
        <v>0.60660000000000003</v>
      </c>
      <c r="AT27" s="386" t="s">
        <v>1668</v>
      </c>
      <c r="AU27" s="332" t="s">
        <v>470</v>
      </c>
      <c r="AV27" s="391">
        <v>0.78979999999999995</v>
      </c>
      <c r="AW27" s="392" t="s">
        <v>1669</v>
      </c>
      <c r="AX27" s="351" t="s">
        <v>1512</v>
      </c>
      <c r="AY27" s="393" t="s">
        <v>1670</v>
      </c>
      <c r="AZ27" s="298"/>
    </row>
  </sheetData>
  <mergeCells count="13">
    <mergeCell ref="AV3:AX3"/>
    <mergeCell ref="F2:P2"/>
    <mergeCell ref="P3:Q3"/>
    <mergeCell ref="R3:T3"/>
    <mergeCell ref="U3:W3"/>
    <mergeCell ref="X3:Z3"/>
    <mergeCell ref="AA3:AC3"/>
    <mergeCell ref="AD3:AF3"/>
    <mergeCell ref="AG3:AI3"/>
    <mergeCell ref="AJ3:AL3"/>
    <mergeCell ref="AM3:AO3"/>
    <mergeCell ref="AP3:AR3"/>
    <mergeCell ref="AS3:AU3"/>
  </mergeCells>
  <conditionalFormatting sqref="A14:K14">
    <cfRule type="colorScale" priority="1">
      <colorScale>
        <cfvo type="min"/>
        <cfvo type="max"/>
        <color rgb="FF57BB8A"/>
        <color rgb="FFFFFFFF"/>
      </colorScale>
    </cfRule>
  </conditionalFormatting>
  <conditionalFormatting sqref="AJ17">
    <cfRule type="notContainsBlanks" dxfId="32" priority="2">
      <formula>LEN(TRIM(AJ17))&gt;0</formula>
    </cfRule>
  </conditionalFormatting>
  <hyperlinks>
    <hyperlink ref="AY5" r:id="rId1" xr:uid="{00000000-0004-0000-1100-000000000000}"/>
    <hyperlink ref="AY6" r:id="rId2" xr:uid="{00000000-0004-0000-1100-000001000000}"/>
    <hyperlink ref="AY7" r:id="rId3" xr:uid="{00000000-0004-0000-1100-000002000000}"/>
    <hyperlink ref="AY8" r:id="rId4" xr:uid="{00000000-0004-0000-1100-000003000000}"/>
    <hyperlink ref="AY9" r:id="rId5" xr:uid="{00000000-0004-0000-1100-000004000000}"/>
    <hyperlink ref="AY10" r:id="rId6" xr:uid="{00000000-0004-0000-1100-000005000000}"/>
    <hyperlink ref="AY11" r:id="rId7" xr:uid="{00000000-0004-0000-1100-000006000000}"/>
    <hyperlink ref="AY12" r:id="rId8" xr:uid="{00000000-0004-0000-1100-000007000000}"/>
    <hyperlink ref="AY13" r:id="rId9" xr:uid="{00000000-0004-0000-1100-000008000000}"/>
    <hyperlink ref="AK14" r:id="rId10" xr:uid="{00000000-0004-0000-1100-000009000000}"/>
    <hyperlink ref="AY14" r:id="rId11" xr:uid="{00000000-0004-0000-1100-00000A000000}"/>
    <hyperlink ref="AY15" r:id="rId12" xr:uid="{00000000-0004-0000-1100-00000B000000}"/>
    <hyperlink ref="AY16" r:id="rId13" xr:uid="{00000000-0004-0000-1100-00000C000000}"/>
    <hyperlink ref="AY17" r:id="rId14" xr:uid="{00000000-0004-0000-1100-00000D000000}"/>
    <hyperlink ref="AY19" r:id="rId15" xr:uid="{00000000-0004-0000-1100-00000E000000}"/>
    <hyperlink ref="AY20" r:id="rId16" xr:uid="{00000000-0004-0000-1100-00000F000000}"/>
    <hyperlink ref="AY21" r:id="rId17" xr:uid="{00000000-0004-0000-1100-000010000000}"/>
    <hyperlink ref="AY22" r:id="rId18" xr:uid="{00000000-0004-0000-1100-000011000000}"/>
    <hyperlink ref="AY23" r:id="rId19" xr:uid="{00000000-0004-0000-1100-000012000000}"/>
    <hyperlink ref="AY24" r:id="rId20" xr:uid="{00000000-0004-0000-1100-000013000000}"/>
    <hyperlink ref="AY25" r:id="rId21" xr:uid="{00000000-0004-0000-1100-000014000000}"/>
    <hyperlink ref="AY26" r:id="rId22" xr:uid="{00000000-0004-0000-1100-000015000000}"/>
    <hyperlink ref="AY27" r:id="rId23" xr:uid="{00000000-0004-0000-1100-000016000000}"/>
  </hyperlinks>
  <pageMargins left="0.7" right="0.7" top="0.75" bottom="0.75" header="0.3" footer="0.3"/>
  <drawing r:id="rId24"/>
  <legacyDrawing r:id="rId2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outlinePr summaryBelow="0" summaryRight="0"/>
    <pageSetUpPr fitToPage="1"/>
  </sheetPr>
  <dimension ref="A1:CW48"/>
  <sheetViews>
    <sheetView workbookViewId="0">
      <pane xSplit="7" ySplit="4" topLeftCell="H8" activePane="bottomRight" state="frozen"/>
      <selection pane="bottomRight"/>
      <selection pane="bottomLeft"/>
      <selection pane="topRight"/>
    </sheetView>
  </sheetViews>
  <sheetFormatPr defaultColWidth="14.42578125" defaultRowHeight="15" customHeight="1"/>
  <cols>
    <col min="1" max="1" width="6.140625" hidden="1" customWidth="1"/>
    <col min="2" max="2" width="9.28515625" customWidth="1"/>
    <col min="3" max="3" width="26.85546875" customWidth="1"/>
    <col min="4" max="4" width="34.42578125" customWidth="1"/>
    <col min="5" max="5" width="15.7109375" hidden="1" customWidth="1"/>
    <col min="6" max="6" width="40.42578125" customWidth="1"/>
    <col min="7" max="7" width="26.42578125" customWidth="1"/>
    <col min="8" max="8" width="48.42578125" customWidth="1"/>
    <col min="9" max="9" width="31.140625" customWidth="1"/>
    <col min="10" max="11" width="7.7109375" hidden="1" customWidth="1"/>
    <col min="12" max="12" width="19.28515625" customWidth="1"/>
    <col min="13" max="13" width="18.7109375" customWidth="1"/>
    <col min="14" max="14" width="14.42578125" customWidth="1"/>
    <col min="15" max="16" width="7.7109375" customWidth="1"/>
    <col min="17" max="18" width="14.42578125" customWidth="1"/>
    <col min="19" max="19" width="15.85546875" customWidth="1"/>
    <col min="20" max="20" width="7.7109375" customWidth="1"/>
    <col min="21" max="21" width="11.28515625" hidden="1" customWidth="1"/>
    <col min="22" max="22" width="19.140625" hidden="1" customWidth="1"/>
    <col min="23" max="23" width="7.7109375" hidden="1" customWidth="1"/>
    <col min="24" max="24" width="10.28515625" customWidth="1"/>
    <col min="25" max="25" width="8" customWidth="1"/>
    <col min="26" max="26" width="9.28515625" customWidth="1"/>
    <col min="27" max="28" width="7.7109375" customWidth="1"/>
    <col min="29" max="38" width="7.7109375" hidden="1" customWidth="1"/>
    <col min="39" max="44" width="5.42578125" hidden="1" customWidth="1"/>
    <col min="45" max="53" width="4.28515625" customWidth="1"/>
    <col min="54" max="56" width="5.42578125" customWidth="1"/>
    <col min="57" max="57" width="11" customWidth="1"/>
    <col min="58" max="58" width="19.42578125" customWidth="1"/>
    <col min="59" max="59" width="20.42578125" customWidth="1"/>
    <col min="60" max="71" width="5.42578125" customWidth="1"/>
    <col min="72" max="72" width="8.85546875" customWidth="1"/>
    <col min="73" max="73" width="14.42578125" customWidth="1"/>
    <col min="74" max="74" width="7.42578125" customWidth="1"/>
    <col min="75" max="75" width="42.85546875" customWidth="1"/>
    <col min="76" max="76" width="10.7109375" customWidth="1"/>
    <col min="77" max="77" width="42.85546875" customWidth="1"/>
    <col min="78" max="78" width="10.85546875" customWidth="1"/>
    <col min="79" max="79" width="42.85546875" customWidth="1"/>
    <col min="80" max="80" width="8.42578125" customWidth="1"/>
    <col min="81" max="81" width="45.42578125" customWidth="1"/>
    <col min="82" max="82" width="8.42578125" customWidth="1"/>
    <col min="83" max="83" width="33.42578125" customWidth="1"/>
    <col min="84" max="84" width="8.42578125" customWidth="1"/>
    <col min="85" max="85" width="43.42578125" customWidth="1"/>
    <col min="86" max="86" width="8.42578125" customWidth="1"/>
    <col min="87" max="87" width="33.42578125" customWidth="1"/>
    <col min="88" max="88" width="8.42578125" customWidth="1"/>
    <col min="89" max="89" width="37.140625" customWidth="1"/>
    <col min="90" max="90" width="8.42578125" customWidth="1"/>
    <col min="91" max="91" width="33.42578125" customWidth="1"/>
    <col min="92" max="92" width="8.42578125" customWidth="1"/>
    <col min="93" max="93" width="33.42578125" customWidth="1"/>
    <col min="94" max="94" width="8.42578125" customWidth="1"/>
    <col min="95" max="95" width="33.42578125" customWidth="1"/>
    <col min="96" max="96" width="8.42578125" customWidth="1"/>
    <col min="97" max="97" width="33.42578125" customWidth="1"/>
    <col min="98" max="100" width="7" customWidth="1"/>
    <col min="101" max="101" width="19.140625" customWidth="1"/>
  </cols>
  <sheetData>
    <row r="1" spans="1:101" ht="51" customHeight="1">
      <c r="A1" s="259" t="s">
        <v>1671</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953" t="s">
        <v>1672</v>
      </c>
      <c r="AT1" s="1010"/>
      <c r="AU1" s="1010"/>
      <c r="AV1" s="1010"/>
      <c r="AW1" s="1010"/>
      <c r="AX1" s="1010"/>
      <c r="AY1" s="1010"/>
      <c r="AZ1" s="1010"/>
      <c r="BA1" s="1010"/>
      <c r="BB1" s="1010"/>
      <c r="BC1" s="1010"/>
      <c r="BD1" s="1010"/>
      <c r="BE1" s="1010"/>
      <c r="BF1" s="1010"/>
      <c r="BG1" s="7"/>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8"/>
      <c r="CU1" s="8"/>
      <c r="CV1" s="8"/>
      <c r="CW1" s="8"/>
    </row>
    <row r="2" spans="1:101" ht="2.4500000000000002" hidden="1" customHeight="1">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1"/>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2"/>
      <c r="CO2" s="12"/>
      <c r="CP2" s="12"/>
      <c r="CQ2" s="12"/>
      <c r="CR2" s="12"/>
      <c r="CS2" s="12"/>
      <c r="CT2" s="12"/>
      <c r="CU2" s="12"/>
      <c r="CV2" s="12"/>
      <c r="CW2" s="12"/>
    </row>
    <row r="3" spans="1:101" ht="56.45" customHeight="1">
      <c r="A3" s="611" t="s">
        <v>1673</v>
      </c>
      <c r="B3" s="458" t="s">
        <v>6</v>
      </c>
      <c r="C3" s="458" t="s">
        <v>1674</v>
      </c>
      <c r="D3" s="458" t="s">
        <v>1675</v>
      </c>
      <c r="E3" s="458" t="s">
        <v>1676</v>
      </c>
      <c r="F3" s="458" t="s">
        <v>1677</v>
      </c>
      <c r="G3" s="458" t="s">
        <v>1678</v>
      </c>
      <c r="H3" s="458" t="s">
        <v>1679</v>
      </c>
      <c r="I3" s="458" t="s">
        <v>1680</v>
      </c>
      <c r="J3" s="458" t="s">
        <v>1681</v>
      </c>
      <c r="K3" s="458" t="s">
        <v>1682</v>
      </c>
      <c r="L3" s="458" t="s">
        <v>1683</v>
      </c>
      <c r="M3" s="458" t="s">
        <v>1684</v>
      </c>
      <c r="N3" s="458" t="s">
        <v>1214</v>
      </c>
      <c r="O3" s="458" t="s">
        <v>1685</v>
      </c>
      <c r="P3" s="458" t="s">
        <v>1686</v>
      </c>
      <c r="Q3" s="458" t="s">
        <v>1687</v>
      </c>
      <c r="R3" s="458" t="s">
        <v>1688</v>
      </c>
      <c r="S3" s="458" t="s">
        <v>1689</v>
      </c>
      <c r="T3" s="458" t="s">
        <v>1690</v>
      </c>
      <c r="U3" s="458" t="s">
        <v>1691</v>
      </c>
      <c r="V3" s="458" t="s">
        <v>1692</v>
      </c>
      <c r="W3" s="458" t="s">
        <v>1693</v>
      </c>
      <c r="X3" s="458" t="s">
        <v>1694</v>
      </c>
      <c r="Y3" s="458" t="s">
        <v>1695</v>
      </c>
      <c r="Z3" s="458" t="s">
        <v>1696</v>
      </c>
      <c r="AA3" s="458" t="s">
        <v>1697</v>
      </c>
      <c r="AB3" s="458" t="s">
        <v>1698</v>
      </c>
      <c r="AC3" s="555" t="s">
        <v>1699</v>
      </c>
      <c r="AD3" s="555" t="s">
        <v>1700</v>
      </c>
      <c r="AE3" s="555" t="s">
        <v>1701</v>
      </c>
      <c r="AF3" s="555" t="s">
        <v>1702</v>
      </c>
      <c r="AG3" s="555" t="s">
        <v>1703</v>
      </c>
      <c r="AH3" s="555" t="s">
        <v>1704</v>
      </c>
      <c r="AI3" s="555" t="s">
        <v>1705</v>
      </c>
      <c r="AJ3" s="555" t="s">
        <v>1706</v>
      </c>
      <c r="AK3" s="555" t="s">
        <v>1707</v>
      </c>
      <c r="AL3" s="555" t="s">
        <v>1708</v>
      </c>
      <c r="AM3" s="555" t="s">
        <v>1709</v>
      </c>
      <c r="AN3" s="555" t="s">
        <v>1710</v>
      </c>
      <c r="AO3" s="555" t="s">
        <v>1711</v>
      </c>
      <c r="AP3" s="555" t="s">
        <v>1712</v>
      </c>
      <c r="AQ3" s="555" t="s">
        <v>1713</v>
      </c>
      <c r="AR3" s="555" t="s">
        <v>1714</v>
      </c>
      <c r="AS3" s="943" t="s">
        <v>9</v>
      </c>
      <c r="AT3" s="999"/>
      <c r="AU3" s="999"/>
      <c r="AV3" s="999"/>
      <c r="AW3" s="999"/>
      <c r="AX3" s="999"/>
      <c r="AY3" s="999"/>
      <c r="AZ3" s="999"/>
      <c r="BA3" s="999"/>
      <c r="BB3" s="999"/>
      <c r="BC3" s="999"/>
      <c r="BD3" s="1000"/>
      <c r="BE3" s="458" t="s">
        <v>10</v>
      </c>
      <c r="BF3" s="458" t="s">
        <v>11</v>
      </c>
      <c r="BG3" s="458" t="s">
        <v>12</v>
      </c>
      <c r="BH3" s="943" t="s">
        <v>14</v>
      </c>
      <c r="BI3" s="999"/>
      <c r="BJ3" s="999"/>
      <c r="BK3" s="999"/>
      <c r="BL3" s="999"/>
      <c r="BM3" s="999"/>
      <c r="BN3" s="999"/>
      <c r="BO3" s="999"/>
      <c r="BP3" s="999"/>
      <c r="BQ3" s="999"/>
      <c r="BR3" s="999"/>
      <c r="BS3" s="1000"/>
      <c r="BT3" s="459" t="s">
        <v>15</v>
      </c>
      <c r="BU3" s="459" t="s">
        <v>16</v>
      </c>
      <c r="BV3" s="13" t="s">
        <v>17</v>
      </c>
      <c r="BW3" s="458" t="s">
        <v>18</v>
      </c>
      <c r="BX3" s="13" t="s">
        <v>19</v>
      </c>
      <c r="BY3" s="458" t="s">
        <v>18</v>
      </c>
      <c r="BZ3" s="458" t="s">
        <v>20</v>
      </c>
      <c r="CA3" s="458" t="s">
        <v>18</v>
      </c>
      <c r="CB3" s="458" t="s">
        <v>21</v>
      </c>
      <c r="CC3" s="458" t="s">
        <v>18</v>
      </c>
      <c r="CD3" s="458" t="s">
        <v>22</v>
      </c>
      <c r="CE3" s="458" t="s">
        <v>18</v>
      </c>
      <c r="CF3" s="458" t="s">
        <v>23</v>
      </c>
      <c r="CG3" s="458" t="s">
        <v>18</v>
      </c>
      <c r="CH3" s="458" t="s">
        <v>24</v>
      </c>
      <c r="CI3" s="458" t="s">
        <v>18</v>
      </c>
      <c r="CJ3" s="458" t="s">
        <v>25</v>
      </c>
      <c r="CK3" s="458" t="s">
        <v>18</v>
      </c>
      <c r="CL3" s="458" t="s">
        <v>26</v>
      </c>
      <c r="CM3" s="13" t="s">
        <v>18</v>
      </c>
      <c r="CN3" s="13" t="s">
        <v>27</v>
      </c>
      <c r="CO3" s="13" t="s">
        <v>18</v>
      </c>
      <c r="CP3" s="13" t="s">
        <v>28</v>
      </c>
      <c r="CQ3" s="13" t="s">
        <v>18</v>
      </c>
      <c r="CR3" s="13" t="s">
        <v>29</v>
      </c>
      <c r="CS3" s="13" t="s">
        <v>18</v>
      </c>
      <c r="CT3" s="12"/>
      <c r="CU3" s="12"/>
      <c r="CV3" s="12"/>
      <c r="CW3" s="12"/>
    </row>
    <row r="4" spans="1:101" ht="28.5" hidden="1" customHeight="1">
      <c r="A4" s="10"/>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t="s">
        <v>17</v>
      </c>
      <c r="AT4" s="13" t="s">
        <v>19</v>
      </c>
      <c r="AU4" s="13" t="s">
        <v>20</v>
      </c>
      <c r="AV4" s="13" t="s">
        <v>21</v>
      </c>
      <c r="AW4" s="13" t="s">
        <v>22</v>
      </c>
      <c r="AX4" s="13" t="s">
        <v>23</v>
      </c>
      <c r="AY4" s="13" t="s">
        <v>24</v>
      </c>
      <c r="AZ4" s="13" t="s">
        <v>25</v>
      </c>
      <c r="BA4" s="13" t="s">
        <v>26</v>
      </c>
      <c r="BB4" s="13" t="s">
        <v>27</v>
      </c>
      <c r="BC4" s="13" t="s">
        <v>28</v>
      </c>
      <c r="BD4" s="13" t="s">
        <v>29</v>
      </c>
      <c r="BE4" s="13"/>
      <c r="BF4" s="13"/>
      <c r="BG4" s="13"/>
      <c r="BH4" s="13" t="s">
        <v>17</v>
      </c>
      <c r="BI4" s="13" t="s">
        <v>19</v>
      </c>
      <c r="BJ4" s="13" t="s">
        <v>20</v>
      </c>
      <c r="BK4" s="13" t="s">
        <v>21</v>
      </c>
      <c r="BL4" s="13" t="s">
        <v>22</v>
      </c>
      <c r="BM4" s="13" t="s">
        <v>23</v>
      </c>
      <c r="BN4" s="13" t="s">
        <v>24</v>
      </c>
      <c r="BO4" s="13" t="s">
        <v>25</v>
      </c>
      <c r="BP4" s="13" t="s">
        <v>26</v>
      </c>
      <c r="BQ4" s="13" t="s">
        <v>27</v>
      </c>
      <c r="BR4" s="13" t="s">
        <v>28</v>
      </c>
      <c r="BS4" s="13" t="s">
        <v>29</v>
      </c>
      <c r="BT4" s="13"/>
      <c r="BU4" s="13"/>
      <c r="BV4" s="13" t="s">
        <v>17</v>
      </c>
      <c r="BW4" s="13" t="s">
        <v>37</v>
      </c>
      <c r="BX4" s="13" t="s">
        <v>19</v>
      </c>
      <c r="BY4" s="13" t="s">
        <v>37</v>
      </c>
      <c r="BZ4" s="13" t="s">
        <v>20</v>
      </c>
      <c r="CA4" s="13" t="s">
        <v>37</v>
      </c>
      <c r="CB4" s="13" t="s">
        <v>21</v>
      </c>
      <c r="CC4" s="13" t="s">
        <v>37</v>
      </c>
      <c r="CD4" s="13" t="s">
        <v>22</v>
      </c>
      <c r="CE4" s="13" t="s">
        <v>37</v>
      </c>
      <c r="CF4" s="13" t="s">
        <v>23</v>
      </c>
      <c r="CG4" s="13" t="s">
        <v>37</v>
      </c>
      <c r="CH4" s="13" t="s">
        <v>24</v>
      </c>
      <c r="CI4" s="13" t="s">
        <v>37</v>
      </c>
      <c r="CJ4" s="13" t="s">
        <v>25</v>
      </c>
      <c r="CK4" s="13" t="s">
        <v>37</v>
      </c>
      <c r="CL4" s="13" t="s">
        <v>26</v>
      </c>
      <c r="CM4" s="13" t="s">
        <v>37</v>
      </c>
      <c r="CN4" s="13" t="s">
        <v>27</v>
      </c>
      <c r="CO4" s="13" t="s">
        <v>37</v>
      </c>
      <c r="CP4" s="13" t="s">
        <v>28</v>
      </c>
      <c r="CQ4" s="13" t="s">
        <v>37</v>
      </c>
      <c r="CR4" s="13" t="s">
        <v>29</v>
      </c>
      <c r="CS4" s="13" t="s">
        <v>37</v>
      </c>
      <c r="CT4" s="12"/>
      <c r="CU4" s="12"/>
      <c r="CV4" s="817"/>
      <c r="CW4" s="16"/>
    </row>
    <row r="5" spans="1:101" ht="66.95" hidden="1" customHeight="1">
      <c r="A5" s="611" t="s">
        <v>470</v>
      </c>
      <c r="B5" s="574">
        <v>1</v>
      </c>
      <c r="C5" s="556" t="s">
        <v>1715</v>
      </c>
      <c r="D5" s="667" t="s">
        <v>1716</v>
      </c>
      <c r="E5" s="668">
        <v>20230006</v>
      </c>
      <c r="F5" s="602" t="s">
        <v>1717</v>
      </c>
      <c r="G5" s="602" t="s">
        <v>1718</v>
      </c>
      <c r="H5" s="602" t="s">
        <v>1719</v>
      </c>
      <c r="I5" s="602" t="s">
        <v>1720</v>
      </c>
      <c r="J5" s="602">
        <v>10</v>
      </c>
      <c r="K5" s="602" t="s">
        <v>1237</v>
      </c>
      <c r="L5" s="602" t="s">
        <v>1238</v>
      </c>
      <c r="M5" s="602" t="s">
        <v>1307</v>
      </c>
      <c r="N5" s="602" t="s">
        <v>1264</v>
      </c>
      <c r="O5" s="602" t="s">
        <v>1721</v>
      </c>
      <c r="P5" s="602" t="s">
        <v>1721</v>
      </c>
      <c r="Q5" s="602" t="s">
        <v>1722</v>
      </c>
      <c r="R5" s="669" t="s">
        <v>1723</v>
      </c>
      <c r="S5" s="602" t="s">
        <v>1724</v>
      </c>
      <c r="T5" s="670">
        <v>0.02</v>
      </c>
      <c r="U5" s="671">
        <v>44926</v>
      </c>
      <c r="V5" s="672">
        <v>369126216</v>
      </c>
      <c r="W5" s="602" t="s">
        <v>1725</v>
      </c>
      <c r="X5" s="670">
        <v>0.03</v>
      </c>
      <c r="Y5" s="670">
        <v>0</v>
      </c>
      <c r="Z5" s="670">
        <v>0</v>
      </c>
      <c r="AA5" s="670">
        <v>0</v>
      </c>
      <c r="AB5" s="670">
        <v>0.03</v>
      </c>
      <c r="AC5" s="673">
        <v>0.03</v>
      </c>
      <c r="AD5" s="674">
        <v>0</v>
      </c>
      <c r="AE5" s="674">
        <v>0</v>
      </c>
      <c r="AF5" s="674">
        <v>0</v>
      </c>
      <c r="AG5" s="674">
        <v>0.03</v>
      </c>
      <c r="AH5" s="673">
        <v>0.03</v>
      </c>
      <c r="AI5" s="674">
        <v>0</v>
      </c>
      <c r="AJ5" s="674">
        <v>0</v>
      </c>
      <c r="AK5" s="674">
        <v>0</v>
      </c>
      <c r="AL5" s="674">
        <v>0.03</v>
      </c>
      <c r="AM5" s="673">
        <v>0.03</v>
      </c>
      <c r="AN5" s="674">
        <v>0</v>
      </c>
      <c r="AO5" s="674">
        <v>0</v>
      </c>
      <c r="AP5" s="674">
        <v>0</v>
      </c>
      <c r="AQ5" s="674">
        <v>0.03</v>
      </c>
      <c r="AR5" s="673">
        <v>0.12</v>
      </c>
      <c r="AS5" s="25"/>
      <c r="AT5" s="25"/>
      <c r="AU5" s="25"/>
      <c r="AV5" s="25"/>
      <c r="AW5" s="25"/>
      <c r="AX5" s="25"/>
      <c r="AY5" s="25"/>
      <c r="AZ5" s="25"/>
      <c r="BA5" s="25"/>
      <c r="BB5" s="25"/>
      <c r="BC5" s="25"/>
      <c r="BD5" s="260">
        <v>0.03</v>
      </c>
      <c r="BE5" s="260">
        <v>0.03</v>
      </c>
      <c r="BF5" s="25" t="s">
        <v>1726</v>
      </c>
      <c r="BG5" s="492" t="s">
        <v>76</v>
      </c>
      <c r="BH5" s="29">
        <f>BV5</f>
        <v>0</v>
      </c>
      <c r="BI5" s="292">
        <f>BX5</f>
        <v>0</v>
      </c>
      <c r="BJ5" s="292">
        <f>AU5</f>
        <v>0</v>
      </c>
      <c r="BK5" s="292">
        <f>CB5</f>
        <v>0</v>
      </c>
      <c r="BL5" s="292">
        <f>CD5</f>
        <v>0</v>
      </c>
      <c r="BM5" s="292">
        <f>CF5</f>
        <v>0</v>
      </c>
      <c r="BN5" s="292">
        <f>CH5</f>
        <v>0</v>
      </c>
      <c r="BO5" s="292">
        <f>CJ5</f>
        <v>0</v>
      </c>
      <c r="BP5" s="292">
        <f>CL5</f>
        <v>0</v>
      </c>
      <c r="BQ5" s="292">
        <f>CN5</f>
        <v>0</v>
      </c>
      <c r="BR5" s="292">
        <f>CP5</f>
        <v>0</v>
      </c>
      <c r="BS5" s="292">
        <f>CR5</f>
        <v>0</v>
      </c>
      <c r="BT5" s="25">
        <f>SUM(BH5:BS5)</f>
        <v>0</v>
      </c>
      <c r="BU5" s="99">
        <f>BT5/BE5</f>
        <v>0</v>
      </c>
      <c r="BV5" s="27"/>
      <c r="BW5" s="28" t="s">
        <v>1727</v>
      </c>
      <c r="BX5" s="27"/>
      <c r="BY5" s="28" t="s">
        <v>1728</v>
      </c>
      <c r="BZ5" s="27"/>
      <c r="CA5" s="28" t="s">
        <v>1729</v>
      </c>
      <c r="CB5" s="25"/>
      <c r="CC5" s="28" t="s">
        <v>1730</v>
      </c>
      <c r="CD5" s="25"/>
      <c r="CE5" s="28" t="s">
        <v>1731</v>
      </c>
      <c r="CF5" s="25"/>
      <c r="CG5" s="28" t="s">
        <v>1732</v>
      </c>
      <c r="CH5" s="27"/>
      <c r="CI5" s="28" t="s">
        <v>1733</v>
      </c>
      <c r="CJ5" s="29"/>
      <c r="CK5" s="28" t="s">
        <v>1734</v>
      </c>
      <c r="CL5" s="29"/>
      <c r="CM5" s="28" t="s">
        <v>1735</v>
      </c>
      <c r="CN5" s="29"/>
      <c r="CO5" s="26"/>
      <c r="CP5" s="29"/>
      <c r="CQ5" s="28"/>
      <c r="CR5" s="22"/>
      <c r="CS5" s="147"/>
      <c r="CT5" s="38"/>
      <c r="CU5" s="108"/>
      <c r="CW5" s="40"/>
    </row>
    <row r="6" spans="1:101" ht="92.45" hidden="1" customHeight="1">
      <c r="A6" s="611" t="s">
        <v>470</v>
      </c>
      <c r="B6" s="575">
        <v>2</v>
      </c>
      <c r="C6" s="556" t="s">
        <v>1715</v>
      </c>
      <c r="D6" s="667" t="s">
        <v>1716</v>
      </c>
      <c r="E6" s="668">
        <v>20230007</v>
      </c>
      <c r="F6" s="602" t="s">
        <v>1736</v>
      </c>
      <c r="G6" s="602" t="s">
        <v>1737</v>
      </c>
      <c r="H6" s="602" t="s">
        <v>1738</v>
      </c>
      <c r="I6" s="602" t="s">
        <v>1739</v>
      </c>
      <c r="J6" s="602">
        <v>10</v>
      </c>
      <c r="K6" s="602" t="s">
        <v>1237</v>
      </c>
      <c r="L6" s="602" t="s">
        <v>1238</v>
      </c>
      <c r="M6" s="602" t="s">
        <v>1307</v>
      </c>
      <c r="N6" s="602" t="s">
        <v>1740</v>
      </c>
      <c r="O6" s="602" t="s">
        <v>1721</v>
      </c>
      <c r="P6" s="602" t="s">
        <v>1721</v>
      </c>
      <c r="Q6" s="602" t="s">
        <v>1722</v>
      </c>
      <c r="R6" s="669" t="s">
        <v>1239</v>
      </c>
      <c r="S6" s="602" t="s">
        <v>1724</v>
      </c>
      <c r="T6" s="602">
        <v>2</v>
      </c>
      <c r="U6" s="671">
        <v>44926</v>
      </c>
      <c r="V6" s="672">
        <v>66803000</v>
      </c>
      <c r="W6" s="602" t="s">
        <v>1725</v>
      </c>
      <c r="X6" s="602">
        <v>2</v>
      </c>
      <c r="Y6" s="602">
        <v>0</v>
      </c>
      <c r="Z6" s="602">
        <v>0</v>
      </c>
      <c r="AA6" s="602">
        <v>0</v>
      </c>
      <c r="AB6" s="602">
        <v>2</v>
      </c>
      <c r="AC6" s="675">
        <v>2</v>
      </c>
      <c r="AD6" s="676">
        <v>0</v>
      </c>
      <c r="AE6" s="676">
        <v>1</v>
      </c>
      <c r="AF6" s="676">
        <v>0</v>
      </c>
      <c r="AG6" s="676">
        <v>1</v>
      </c>
      <c r="AH6" s="675">
        <v>2</v>
      </c>
      <c r="AI6" s="676">
        <v>0</v>
      </c>
      <c r="AJ6" s="676">
        <v>1</v>
      </c>
      <c r="AK6" s="676">
        <v>0</v>
      </c>
      <c r="AL6" s="676">
        <v>1</v>
      </c>
      <c r="AM6" s="675">
        <v>2</v>
      </c>
      <c r="AN6" s="676">
        <v>0</v>
      </c>
      <c r="AO6" s="676">
        <v>1</v>
      </c>
      <c r="AP6" s="676">
        <v>0</v>
      </c>
      <c r="AQ6" s="676">
        <v>1</v>
      </c>
      <c r="AR6" s="675">
        <v>8</v>
      </c>
      <c r="AS6" s="25"/>
      <c r="AT6" s="25"/>
      <c r="AU6" s="25"/>
      <c r="AV6" s="25"/>
      <c r="AW6" s="25"/>
      <c r="AX6" s="25"/>
      <c r="AY6" s="25"/>
      <c r="AZ6" s="25"/>
      <c r="BA6" s="25"/>
      <c r="BB6" s="25"/>
      <c r="BC6" s="25"/>
      <c r="BD6" s="25">
        <v>2</v>
      </c>
      <c r="BE6" s="25">
        <v>2</v>
      </c>
      <c r="BF6" s="25" t="s">
        <v>1741</v>
      </c>
      <c r="BG6" s="492" t="s">
        <v>76</v>
      </c>
      <c r="BH6" s="29">
        <f t="shared" ref="BH6:BH26" si="0">BV6</f>
        <v>0</v>
      </c>
      <c r="BI6" s="292">
        <f t="shared" ref="BI6:BI26" si="1">BX6</f>
        <v>0</v>
      </c>
      <c r="BJ6" s="292">
        <f t="shared" ref="BJ6:BJ26" si="2">AU6</f>
        <v>0</v>
      </c>
      <c r="BK6" s="292">
        <f t="shared" ref="BK6:BK26" si="3">CB6</f>
        <v>0</v>
      </c>
      <c r="BL6" s="292">
        <f t="shared" ref="BL6:BL26" si="4">CD6</f>
        <v>0</v>
      </c>
      <c r="BM6" s="292">
        <f t="shared" ref="BM6:BM26" si="5">CF6</f>
        <v>0</v>
      </c>
      <c r="BN6" s="292">
        <f t="shared" ref="BN6:BN26" si="6">CH6</f>
        <v>0</v>
      </c>
      <c r="BO6" s="292">
        <f t="shared" ref="BO6:BO26" si="7">CJ6</f>
        <v>0</v>
      </c>
      <c r="BP6" s="292">
        <f t="shared" ref="BP6:BP26" si="8">CL6</f>
        <v>0</v>
      </c>
      <c r="BQ6" s="292">
        <f t="shared" ref="BQ6:BQ26" si="9">CN6</f>
        <v>0</v>
      </c>
      <c r="BR6" s="292">
        <f t="shared" ref="BR6:BR26" si="10">CP6</f>
        <v>0</v>
      </c>
      <c r="BS6" s="292">
        <f t="shared" ref="BS6:BS26" si="11">CR6</f>
        <v>0</v>
      </c>
      <c r="BT6" s="25">
        <f t="shared" ref="BT6:BT26" si="12">SUM(BH6:BS6)</f>
        <v>0</v>
      </c>
      <c r="BU6" s="99">
        <f t="shared" ref="BU6:BU26" si="13">BT6/BE6</f>
        <v>0</v>
      </c>
      <c r="BV6" s="25"/>
      <c r="BW6" s="22" t="s">
        <v>1742</v>
      </c>
      <c r="BX6" s="25"/>
      <c r="BY6" s="237" t="s">
        <v>1742</v>
      </c>
      <c r="BZ6" s="25"/>
      <c r="CA6" s="22" t="s">
        <v>1743</v>
      </c>
      <c r="CB6" s="22"/>
      <c r="CC6" s="22" t="s">
        <v>1744</v>
      </c>
      <c r="CD6" s="294"/>
      <c r="CE6" s="294" t="s">
        <v>1745</v>
      </c>
      <c r="CF6" s="294"/>
      <c r="CG6" s="25" t="s">
        <v>1746</v>
      </c>
      <c r="CH6" s="25"/>
      <c r="CI6" s="28" t="s">
        <v>1747</v>
      </c>
      <c r="CJ6" s="292"/>
      <c r="CK6" s="30" t="s">
        <v>1748</v>
      </c>
      <c r="CL6" s="292"/>
      <c r="CM6" s="26" t="s">
        <v>1749</v>
      </c>
      <c r="CN6" s="292"/>
      <c r="CO6" s="26"/>
      <c r="CP6" s="292"/>
      <c r="CQ6" s="28"/>
      <c r="CR6" s="25"/>
      <c r="CS6" s="28"/>
      <c r="CT6" s="38"/>
      <c r="CU6" s="108"/>
      <c r="CW6" s="40"/>
    </row>
    <row r="7" spans="1:101" ht="88.7" hidden="1" customHeight="1">
      <c r="A7" s="611" t="s">
        <v>1750</v>
      </c>
      <c r="B7" s="575">
        <v>3</v>
      </c>
      <c r="C7" s="556" t="s">
        <v>1715</v>
      </c>
      <c r="D7" s="667" t="s">
        <v>1716</v>
      </c>
      <c r="E7" s="668">
        <v>20230008</v>
      </c>
      <c r="F7" s="602" t="s">
        <v>1751</v>
      </c>
      <c r="G7" s="602" t="s">
        <v>1752</v>
      </c>
      <c r="H7" s="602" t="s">
        <v>1753</v>
      </c>
      <c r="I7" s="677" t="s">
        <v>1754</v>
      </c>
      <c r="J7" s="602">
        <v>10</v>
      </c>
      <c r="K7" s="602" t="s">
        <v>1237</v>
      </c>
      <c r="L7" s="602" t="s">
        <v>1238</v>
      </c>
      <c r="M7" s="602" t="s">
        <v>1307</v>
      </c>
      <c r="N7" s="602" t="s">
        <v>1755</v>
      </c>
      <c r="O7" s="602" t="s">
        <v>1721</v>
      </c>
      <c r="P7" s="602" t="s">
        <v>1721</v>
      </c>
      <c r="Q7" s="602" t="s">
        <v>1722</v>
      </c>
      <c r="R7" s="669" t="s">
        <v>1239</v>
      </c>
      <c r="S7" s="602" t="s">
        <v>1724</v>
      </c>
      <c r="T7" s="602">
        <v>2</v>
      </c>
      <c r="U7" s="671">
        <v>44926</v>
      </c>
      <c r="V7" s="672">
        <v>60000000</v>
      </c>
      <c r="W7" s="602" t="s">
        <v>1725</v>
      </c>
      <c r="X7" s="602">
        <v>2</v>
      </c>
      <c r="Y7" s="602">
        <v>0</v>
      </c>
      <c r="Z7" s="602">
        <v>1</v>
      </c>
      <c r="AA7" s="602">
        <v>0</v>
      </c>
      <c r="AB7" s="602">
        <v>1</v>
      </c>
      <c r="AC7" s="675">
        <v>2</v>
      </c>
      <c r="AD7" s="676">
        <v>0</v>
      </c>
      <c r="AE7" s="676">
        <v>1</v>
      </c>
      <c r="AF7" s="676">
        <v>0</v>
      </c>
      <c r="AG7" s="676">
        <v>1</v>
      </c>
      <c r="AH7" s="675">
        <v>2</v>
      </c>
      <c r="AI7" s="676">
        <v>0</v>
      </c>
      <c r="AJ7" s="676">
        <v>1</v>
      </c>
      <c r="AK7" s="676">
        <v>0</v>
      </c>
      <c r="AL7" s="676">
        <v>1</v>
      </c>
      <c r="AM7" s="675">
        <v>2</v>
      </c>
      <c r="AN7" s="676">
        <v>0</v>
      </c>
      <c r="AO7" s="676">
        <v>1</v>
      </c>
      <c r="AP7" s="676">
        <v>0</v>
      </c>
      <c r="AQ7" s="676">
        <v>1</v>
      </c>
      <c r="AR7" s="675">
        <v>8</v>
      </c>
      <c r="AS7" s="25"/>
      <c r="AT7" s="25"/>
      <c r="AU7" s="25"/>
      <c r="AV7" s="25"/>
      <c r="AW7" s="25"/>
      <c r="AX7" s="25">
        <v>1</v>
      </c>
      <c r="AY7" s="25"/>
      <c r="AZ7" s="25"/>
      <c r="BA7" s="25"/>
      <c r="BB7" s="25"/>
      <c r="BC7" s="25"/>
      <c r="BD7" s="25">
        <v>1</v>
      </c>
      <c r="BE7" s="25">
        <v>2</v>
      </c>
      <c r="BF7" s="22" t="s">
        <v>1756</v>
      </c>
      <c r="BG7" s="492" t="s">
        <v>76</v>
      </c>
      <c r="BH7" s="29">
        <f t="shared" si="0"/>
        <v>0</v>
      </c>
      <c r="BI7" s="292">
        <f t="shared" si="1"/>
        <v>0</v>
      </c>
      <c r="BJ7" s="292">
        <f t="shared" si="2"/>
        <v>0</v>
      </c>
      <c r="BK7" s="292">
        <f t="shared" si="3"/>
        <v>0</v>
      </c>
      <c r="BL7" s="292">
        <f t="shared" si="4"/>
        <v>0</v>
      </c>
      <c r="BM7" s="292">
        <f t="shared" si="5"/>
        <v>1</v>
      </c>
      <c r="BN7" s="292">
        <f t="shared" si="6"/>
        <v>0</v>
      </c>
      <c r="BO7" s="292">
        <f t="shared" si="7"/>
        <v>0</v>
      </c>
      <c r="BP7" s="292">
        <f t="shared" si="8"/>
        <v>0</v>
      </c>
      <c r="BQ7" s="292">
        <f t="shared" si="9"/>
        <v>0</v>
      </c>
      <c r="BR7" s="292">
        <f t="shared" si="10"/>
        <v>0</v>
      </c>
      <c r="BS7" s="292">
        <f t="shared" si="11"/>
        <v>0</v>
      </c>
      <c r="BT7" s="25">
        <f t="shared" si="12"/>
        <v>1</v>
      </c>
      <c r="BU7" s="99">
        <f t="shared" si="13"/>
        <v>0.5</v>
      </c>
      <c r="BV7" s="25"/>
      <c r="BW7" s="22" t="s">
        <v>1757</v>
      </c>
      <c r="BX7" s="148"/>
      <c r="BY7" s="22" t="s">
        <v>1757</v>
      </c>
      <c r="BZ7" s="25"/>
      <c r="CA7" s="209" t="s">
        <v>1757</v>
      </c>
      <c r="CB7" s="22"/>
      <c r="CC7" s="209" t="s">
        <v>1757</v>
      </c>
      <c r="CD7" s="22"/>
      <c r="CE7" s="22" t="s">
        <v>1757</v>
      </c>
      <c r="CF7" s="22">
        <v>1</v>
      </c>
      <c r="CG7" s="26" t="s">
        <v>1758</v>
      </c>
      <c r="CH7" s="25"/>
      <c r="CI7" s="25" t="s">
        <v>1759</v>
      </c>
      <c r="CJ7" s="292"/>
      <c r="CK7" s="28" t="s">
        <v>1760</v>
      </c>
      <c r="CL7" s="292"/>
      <c r="CM7" s="26" t="s">
        <v>1761</v>
      </c>
      <c r="CN7" s="292">
        <v>0</v>
      </c>
      <c r="CO7" s="26" t="s">
        <v>1762</v>
      </c>
      <c r="CP7" s="292"/>
      <c r="CQ7" s="28"/>
      <c r="CR7" s="25"/>
      <c r="CS7" s="28"/>
      <c r="CT7" s="38"/>
      <c r="CU7" s="108"/>
      <c r="CW7" s="40"/>
    </row>
    <row r="8" spans="1:101" ht="198.75" customHeight="1">
      <c r="A8" s="611" t="s">
        <v>1763</v>
      </c>
      <c r="B8" s="575">
        <v>4</v>
      </c>
      <c r="C8" s="556" t="s">
        <v>1715</v>
      </c>
      <c r="D8" s="667" t="s">
        <v>1716</v>
      </c>
      <c r="E8" s="668">
        <v>20230009</v>
      </c>
      <c r="F8" s="602" t="s">
        <v>1764</v>
      </c>
      <c r="G8" s="602" t="s">
        <v>1765</v>
      </c>
      <c r="H8" s="602" t="s">
        <v>1766</v>
      </c>
      <c r="I8" s="602" t="s">
        <v>1767</v>
      </c>
      <c r="J8" s="602">
        <v>10</v>
      </c>
      <c r="K8" s="602" t="s">
        <v>1237</v>
      </c>
      <c r="L8" s="602" t="s">
        <v>1238</v>
      </c>
      <c r="M8" s="602" t="s">
        <v>1307</v>
      </c>
      <c r="N8" s="602" t="s">
        <v>1264</v>
      </c>
      <c r="O8" s="602" t="s">
        <v>1721</v>
      </c>
      <c r="P8" s="602" t="s">
        <v>1721</v>
      </c>
      <c r="Q8" s="602" t="s">
        <v>1722</v>
      </c>
      <c r="R8" s="669" t="s">
        <v>1239</v>
      </c>
      <c r="S8" s="602" t="s">
        <v>1724</v>
      </c>
      <c r="T8" s="602">
        <v>3</v>
      </c>
      <c r="U8" s="671">
        <v>44926</v>
      </c>
      <c r="V8" s="672">
        <v>4113000</v>
      </c>
      <c r="W8" s="602" t="s">
        <v>1725</v>
      </c>
      <c r="X8" s="602">
        <v>4</v>
      </c>
      <c r="Y8" s="602">
        <v>0</v>
      </c>
      <c r="Z8" s="602">
        <v>0</v>
      </c>
      <c r="AA8" s="602">
        <v>2</v>
      </c>
      <c r="AB8" s="602">
        <v>2</v>
      </c>
      <c r="AC8" s="678">
        <v>4</v>
      </c>
      <c r="AD8" s="676">
        <v>0</v>
      </c>
      <c r="AE8" s="676">
        <v>0</v>
      </c>
      <c r="AF8" s="676">
        <v>2</v>
      </c>
      <c r="AG8" s="676">
        <v>2</v>
      </c>
      <c r="AH8" s="678">
        <v>4</v>
      </c>
      <c r="AI8" s="676">
        <v>0</v>
      </c>
      <c r="AJ8" s="676">
        <v>0</v>
      </c>
      <c r="AK8" s="676">
        <v>2</v>
      </c>
      <c r="AL8" s="676">
        <v>2</v>
      </c>
      <c r="AM8" s="678">
        <v>4</v>
      </c>
      <c r="AN8" s="676">
        <v>0</v>
      </c>
      <c r="AO8" s="676">
        <v>0</v>
      </c>
      <c r="AP8" s="676">
        <v>2</v>
      </c>
      <c r="AQ8" s="676">
        <v>2</v>
      </c>
      <c r="AR8" s="678">
        <v>16</v>
      </c>
      <c r="AS8" s="25"/>
      <c r="AT8" s="25"/>
      <c r="AU8" s="25"/>
      <c r="AV8" s="25"/>
      <c r="AW8" s="25"/>
      <c r="AX8" s="25"/>
      <c r="AY8" s="25"/>
      <c r="AZ8" s="25"/>
      <c r="BA8" s="25">
        <v>2</v>
      </c>
      <c r="BB8" s="25"/>
      <c r="BC8" s="25"/>
      <c r="BD8" s="25">
        <v>2</v>
      </c>
      <c r="BE8" s="25">
        <v>4</v>
      </c>
      <c r="BF8" s="25" t="s">
        <v>1741</v>
      </c>
      <c r="BG8" s="492" t="s">
        <v>76</v>
      </c>
      <c r="BH8" s="29">
        <f t="shared" si="0"/>
        <v>0</v>
      </c>
      <c r="BI8" s="292">
        <f t="shared" si="1"/>
        <v>0</v>
      </c>
      <c r="BJ8" s="292">
        <f t="shared" si="2"/>
        <v>0</v>
      </c>
      <c r="BK8" s="292">
        <f t="shared" si="3"/>
        <v>0</v>
      </c>
      <c r="BL8" s="292">
        <f t="shared" si="4"/>
        <v>0</v>
      </c>
      <c r="BM8" s="292">
        <f t="shared" si="5"/>
        <v>0</v>
      </c>
      <c r="BN8" s="292">
        <f t="shared" si="6"/>
        <v>0</v>
      </c>
      <c r="BO8" s="292">
        <f t="shared" si="7"/>
        <v>0</v>
      </c>
      <c r="BP8" s="292">
        <f t="shared" si="8"/>
        <v>0</v>
      </c>
      <c r="BQ8" s="292">
        <f t="shared" si="9"/>
        <v>0</v>
      </c>
      <c r="BR8" s="292">
        <f t="shared" si="10"/>
        <v>0</v>
      </c>
      <c r="BS8" s="292">
        <f t="shared" si="11"/>
        <v>0</v>
      </c>
      <c r="BT8" s="25">
        <f t="shared" si="12"/>
        <v>0</v>
      </c>
      <c r="BU8" s="99">
        <f t="shared" si="13"/>
        <v>0</v>
      </c>
      <c r="BV8" s="25"/>
      <c r="BW8" s="22" t="s">
        <v>1768</v>
      </c>
      <c r="BX8" s="25"/>
      <c r="BY8" s="472" t="s">
        <v>1769</v>
      </c>
      <c r="BZ8" s="25"/>
      <c r="CA8" s="49" t="s">
        <v>1770</v>
      </c>
      <c r="CB8" s="22"/>
      <c r="CC8" s="22" t="s">
        <v>1771</v>
      </c>
      <c r="CD8" s="25"/>
      <c r="CE8" s="25" t="s">
        <v>1772</v>
      </c>
      <c r="CF8" s="25"/>
      <c r="CG8" s="25" t="s">
        <v>1773</v>
      </c>
      <c r="CH8" s="25"/>
      <c r="CI8" s="28"/>
      <c r="CJ8" s="292"/>
      <c r="CK8" s="28" t="s">
        <v>1774</v>
      </c>
      <c r="CL8" s="292"/>
      <c r="CM8" s="28" t="s">
        <v>1775</v>
      </c>
      <c r="CN8" s="292"/>
      <c r="CO8" s="26"/>
      <c r="CP8" s="292"/>
      <c r="CQ8" s="28"/>
      <c r="CR8" s="25"/>
      <c r="CS8" s="28"/>
      <c r="CT8" s="38"/>
      <c r="CU8" s="108"/>
      <c r="CW8" s="40"/>
    </row>
    <row r="9" spans="1:101" ht="78.2" hidden="1" customHeight="1">
      <c r="A9" s="611" t="s">
        <v>470</v>
      </c>
      <c r="B9" s="574">
        <v>5</v>
      </c>
      <c r="C9" s="556" t="s">
        <v>1715</v>
      </c>
      <c r="D9" s="667" t="s">
        <v>1776</v>
      </c>
      <c r="E9" s="668">
        <v>20230015</v>
      </c>
      <c r="F9" s="602" t="s">
        <v>1777</v>
      </c>
      <c r="G9" s="602" t="s">
        <v>1778</v>
      </c>
      <c r="H9" s="602" t="s">
        <v>1779</v>
      </c>
      <c r="I9" s="602" t="s">
        <v>1780</v>
      </c>
      <c r="J9" s="602">
        <v>10</v>
      </c>
      <c r="K9" s="602" t="s">
        <v>1237</v>
      </c>
      <c r="L9" s="602" t="s">
        <v>1238</v>
      </c>
      <c r="M9" s="602" t="s">
        <v>1307</v>
      </c>
      <c r="N9" s="602" t="s">
        <v>1755</v>
      </c>
      <c r="O9" s="602" t="s">
        <v>1721</v>
      </c>
      <c r="P9" s="602" t="s">
        <v>1721</v>
      </c>
      <c r="Q9" s="602" t="s">
        <v>1722</v>
      </c>
      <c r="R9" s="669" t="s">
        <v>1239</v>
      </c>
      <c r="S9" s="602" t="s">
        <v>1724</v>
      </c>
      <c r="T9" s="602">
        <v>0</v>
      </c>
      <c r="U9" s="671">
        <v>44926</v>
      </c>
      <c r="V9" s="672">
        <v>48307077</v>
      </c>
      <c r="W9" s="602" t="s">
        <v>1725</v>
      </c>
      <c r="X9" s="602">
        <v>1</v>
      </c>
      <c r="Y9" s="602">
        <v>0</v>
      </c>
      <c r="Z9" s="602">
        <v>0</v>
      </c>
      <c r="AA9" s="602">
        <v>0</v>
      </c>
      <c r="AB9" s="602">
        <v>1</v>
      </c>
      <c r="AC9" s="675">
        <v>1</v>
      </c>
      <c r="AD9" s="676">
        <v>0</v>
      </c>
      <c r="AE9" s="676">
        <v>0</v>
      </c>
      <c r="AF9" s="676">
        <v>0</v>
      </c>
      <c r="AG9" s="676">
        <v>1</v>
      </c>
      <c r="AH9" s="675">
        <v>1</v>
      </c>
      <c r="AI9" s="676">
        <v>0</v>
      </c>
      <c r="AJ9" s="676">
        <v>0</v>
      </c>
      <c r="AK9" s="676">
        <v>0</v>
      </c>
      <c r="AL9" s="676">
        <v>1</v>
      </c>
      <c r="AM9" s="675">
        <v>1</v>
      </c>
      <c r="AN9" s="676">
        <v>0</v>
      </c>
      <c r="AO9" s="676">
        <v>0</v>
      </c>
      <c r="AP9" s="676">
        <v>0</v>
      </c>
      <c r="AQ9" s="676">
        <v>1</v>
      </c>
      <c r="AR9" s="675">
        <v>4</v>
      </c>
      <c r="AS9" s="25"/>
      <c r="AT9" s="25"/>
      <c r="AU9" s="25"/>
      <c r="AV9" s="25"/>
      <c r="AW9" s="25"/>
      <c r="AX9" s="25"/>
      <c r="AY9" s="25"/>
      <c r="AZ9" s="25"/>
      <c r="BA9" s="25"/>
      <c r="BB9" s="25"/>
      <c r="BC9" s="25"/>
      <c r="BD9" s="25">
        <v>1</v>
      </c>
      <c r="BE9" s="25">
        <v>1</v>
      </c>
      <c r="BF9" s="25" t="s">
        <v>1781</v>
      </c>
      <c r="BG9" s="25" t="s">
        <v>1781</v>
      </c>
      <c r="BH9" s="29">
        <f t="shared" si="0"/>
        <v>0</v>
      </c>
      <c r="BI9" s="292">
        <f t="shared" si="1"/>
        <v>0</v>
      </c>
      <c r="BJ9" s="292">
        <f t="shared" si="2"/>
        <v>0</v>
      </c>
      <c r="BK9" s="292">
        <f t="shared" si="3"/>
        <v>0</v>
      </c>
      <c r="BL9" s="292">
        <f t="shared" si="4"/>
        <v>0</v>
      </c>
      <c r="BM9" s="292">
        <f t="shared" si="5"/>
        <v>0</v>
      </c>
      <c r="BN9" s="292">
        <f t="shared" si="6"/>
        <v>0</v>
      </c>
      <c r="BO9" s="292">
        <f t="shared" si="7"/>
        <v>0</v>
      </c>
      <c r="BP9" s="292">
        <f t="shared" si="8"/>
        <v>0</v>
      </c>
      <c r="BQ9" s="292">
        <f t="shared" si="9"/>
        <v>1</v>
      </c>
      <c r="BR9" s="292">
        <f t="shared" si="10"/>
        <v>0</v>
      </c>
      <c r="BS9" s="292">
        <f t="shared" si="11"/>
        <v>0</v>
      </c>
      <c r="BT9" s="25">
        <f t="shared" si="12"/>
        <v>1</v>
      </c>
      <c r="BU9" s="99">
        <f t="shared" si="13"/>
        <v>1</v>
      </c>
      <c r="BV9" s="25"/>
      <c r="BW9" s="22" t="s">
        <v>1782</v>
      </c>
      <c r="BX9" s="25"/>
      <c r="BY9" s="237" t="s">
        <v>1782</v>
      </c>
      <c r="BZ9" s="294"/>
      <c r="CA9" s="22" t="s">
        <v>1782</v>
      </c>
      <c r="CB9" s="22"/>
      <c r="CC9" s="22" t="s">
        <v>1782</v>
      </c>
      <c r="CD9" s="25"/>
      <c r="CE9" s="22" t="s">
        <v>1782</v>
      </c>
      <c r="CF9" s="25"/>
      <c r="CG9" s="22" t="s">
        <v>1782</v>
      </c>
      <c r="CH9" s="25"/>
      <c r="CI9" s="22" t="s">
        <v>1782</v>
      </c>
      <c r="CJ9" s="292"/>
      <c r="CK9" s="22" t="s">
        <v>1782</v>
      </c>
      <c r="CL9" s="292"/>
      <c r="CM9" s="22" t="s">
        <v>1782</v>
      </c>
      <c r="CN9" s="292">
        <v>1</v>
      </c>
      <c r="CO9" s="26" t="s">
        <v>1783</v>
      </c>
      <c r="CP9" s="292"/>
      <c r="CQ9" s="28"/>
      <c r="CR9" s="25"/>
      <c r="CS9" s="28"/>
      <c r="CT9" s="38"/>
      <c r="CU9" s="108"/>
      <c r="CW9" s="40"/>
    </row>
    <row r="10" spans="1:101" ht="219.75" customHeight="1">
      <c r="A10" s="611" t="s">
        <v>1784</v>
      </c>
      <c r="B10" s="576">
        <v>6</v>
      </c>
      <c r="C10" s="556" t="s">
        <v>1715</v>
      </c>
      <c r="D10" s="602" t="s">
        <v>1785</v>
      </c>
      <c r="E10" s="679">
        <v>20230028</v>
      </c>
      <c r="F10" s="602" t="s">
        <v>1786</v>
      </c>
      <c r="G10" s="602" t="s">
        <v>1787</v>
      </c>
      <c r="H10" s="677" t="s">
        <v>1788</v>
      </c>
      <c r="I10" s="602" t="s">
        <v>1789</v>
      </c>
      <c r="J10" s="602">
        <v>10</v>
      </c>
      <c r="K10" s="602" t="s">
        <v>1237</v>
      </c>
      <c r="L10" s="602" t="s">
        <v>1238</v>
      </c>
      <c r="M10" s="602" t="s">
        <v>1307</v>
      </c>
      <c r="N10" s="602" t="s">
        <v>1790</v>
      </c>
      <c r="O10" s="602" t="s">
        <v>1721</v>
      </c>
      <c r="P10" s="602" t="s">
        <v>1721</v>
      </c>
      <c r="Q10" s="602" t="s">
        <v>1722</v>
      </c>
      <c r="R10" s="669" t="s">
        <v>1239</v>
      </c>
      <c r="S10" s="602" t="s">
        <v>1724</v>
      </c>
      <c r="T10" s="602">
        <v>10</v>
      </c>
      <c r="U10" s="671">
        <v>44926</v>
      </c>
      <c r="V10" s="672">
        <v>13568604031</v>
      </c>
      <c r="W10" s="602" t="s">
        <v>1725</v>
      </c>
      <c r="X10" s="602">
        <v>13</v>
      </c>
      <c r="Y10" s="602">
        <v>0</v>
      </c>
      <c r="Z10" s="602">
        <v>6</v>
      </c>
      <c r="AA10" s="602">
        <v>0</v>
      </c>
      <c r="AB10" s="602">
        <v>7</v>
      </c>
      <c r="AC10" s="675">
        <v>13</v>
      </c>
      <c r="AD10" s="676">
        <v>0</v>
      </c>
      <c r="AE10" s="676">
        <v>6</v>
      </c>
      <c r="AF10" s="676">
        <v>0</v>
      </c>
      <c r="AG10" s="676">
        <v>7</v>
      </c>
      <c r="AH10" s="675">
        <v>13</v>
      </c>
      <c r="AI10" s="676">
        <v>0</v>
      </c>
      <c r="AJ10" s="676">
        <v>6</v>
      </c>
      <c r="AK10" s="676">
        <v>0</v>
      </c>
      <c r="AL10" s="676">
        <v>7</v>
      </c>
      <c r="AM10" s="675">
        <v>13</v>
      </c>
      <c r="AN10" s="676">
        <v>0</v>
      </c>
      <c r="AO10" s="676">
        <v>6</v>
      </c>
      <c r="AP10" s="676">
        <v>0</v>
      </c>
      <c r="AQ10" s="676">
        <v>7</v>
      </c>
      <c r="AR10" s="675">
        <v>52</v>
      </c>
      <c r="AS10" s="25"/>
      <c r="AT10" s="25"/>
      <c r="AU10" s="25"/>
      <c r="AV10" s="25"/>
      <c r="AW10" s="25"/>
      <c r="AX10" s="25">
        <v>6</v>
      </c>
      <c r="AY10" s="25"/>
      <c r="AZ10" s="25"/>
      <c r="BA10" s="25"/>
      <c r="BB10" s="25"/>
      <c r="BC10" s="25"/>
      <c r="BD10" s="25">
        <v>7</v>
      </c>
      <c r="BE10" s="25">
        <v>13</v>
      </c>
      <c r="BF10" s="25" t="s">
        <v>1791</v>
      </c>
      <c r="BG10" s="492" t="s">
        <v>76</v>
      </c>
      <c r="BH10" s="29">
        <f t="shared" si="0"/>
        <v>0</v>
      </c>
      <c r="BI10" s="292">
        <f t="shared" si="1"/>
        <v>0</v>
      </c>
      <c r="BJ10" s="292">
        <f t="shared" si="2"/>
        <v>0</v>
      </c>
      <c r="BK10" s="292">
        <f t="shared" si="3"/>
        <v>1</v>
      </c>
      <c r="BL10" s="292">
        <f t="shared" si="4"/>
        <v>0</v>
      </c>
      <c r="BM10" s="292">
        <f t="shared" si="5"/>
        <v>0</v>
      </c>
      <c r="BN10" s="292">
        <f t="shared" si="6"/>
        <v>1</v>
      </c>
      <c r="BO10" s="292">
        <f t="shared" si="7"/>
        <v>4</v>
      </c>
      <c r="BP10" s="292">
        <f t="shared" si="8"/>
        <v>1</v>
      </c>
      <c r="BQ10" s="292">
        <f t="shared" si="9"/>
        <v>0</v>
      </c>
      <c r="BR10" s="292">
        <f t="shared" si="10"/>
        <v>0</v>
      </c>
      <c r="BS10" s="292">
        <f t="shared" si="11"/>
        <v>0</v>
      </c>
      <c r="BT10" s="25">
        <f t="shared" si="12"/>
        <v>7</v>
      </c>
      <c r="BU10" s="99">
        <f t="shared" si="13"/>
        <v>0.53846153846153844</v>
      </c>
      <c r="BV10" s="25">
        <v>0</v>
      </c>
      <c r="BW10" s="22" t="s">
        <v>1792</v>
      </c>
      <c r="BX10" s="148">
        <v>0</v>
      </c>
      <c r="BY10" s="597" t="s">
        <v>1793</v>
      </c>
      <c r="BZ10" s="22">
        <v>0</v>
      </c>
      <c r="CA10" s="610" t="s">
        <v>1794</v>
      </c>
      <c r="CB10" s="22">
        <v>1</v>
      </c>
      <c r="CC10" s="209" t="s">
        <v>1795</v>
      </c>
      <c r="CD10" s="25">
        <v>0</v>
      </c>
      <c r="CE10" s="209" t="s">
        <v>1796</v>
      </c>
      <c r="CF10" s="25">
        <v>0</v>
      </c>
      <c r="CG10" s="612" t="s">
        <v>1797</v>
      </c>
      <c r="CH10" s="25">
        <v>1</v>
      </c>
      <c r="CI10" s="261" t="s">
        <v>1798</v>
      </c>
      <c r="CJ10" s="292">
        <v>4</v>
      </c>
      <c r="CK10" s="160" t="s">
        <v>1799</v>
      </c>
      <c r="CL10" s="292">
        <v>1</v>
      </c>
      <c r="CM10" s="210" t="s">
        <v>1800</v>
      </c>
      <c r="CN10" s="292"/>
      <c r="CO10" s="26"/>
      <c r="CP10" s="292"/>
      <c r="CQ10" s="28"/>
      <c r="CR10" s="25"/>
      <c r="CS10" s="28"/>
      <c r="CT10" s="38"/>
      <c r="CU10" s="108"/>
      <c r="CW10" s="40"/>
    </row>
    <row r="11" spans="1:101" ht="59.25" hidden="1" customHeight="1">
      <c r="A11" s="613" t="s">
        <v>1801</v>
      </c>
      <c r="B11" s="574">
        <v>7</v>
      </c>
      <c r="C11" s="556" t="s">
        <v>1715</v>
      </c>
      <c r="D11" s="667" t="s">
        <v>1802</v>
      </c>
      <c r="E11" s="668">
        <v>20230029</v>
      </c>
      <c r="F11" s="602" t="s">
        <v>1803</v>
      </c>
      <c r="G11" s="602" t="s">
        <v>1804</v>
      </c>
      <c r="H11" s="602" t="s">
        <v>1805</v>
      </c>
      <c r="I11" s="602" t="s">
        <v>1806</v>
      </c>
      <c r="J11" s="602">
        <v>10</v>
      </c>
      <c r="K11" s="602" t="s">
        <v>1237</v>
      </c>
      <c r="L11" s="602" t="s">
        <v>1238</v>
      </c>
      <c r="M11" s="602" t="s">
        <v>1307</v>
      </c>
      <c r="N11" s="602" t="s">
        <v>1790</v>
      </c>
      <c r="O11" s="602" t="s">
        <v>1721</v>
      </c>
      <c r="P11" s="602" t="s">
        <v>1721</v>
      </c>
      <c r="Q11" s="602" t="s">
        <v>1722</v>
      </c>
      <c r="R11" s="669" t="s">
        <v>1723</v>
      </c>
      <c r="S11" s="602" t="s">
        <v>1724</v>
      </c>
      <c r="T11" s="670">
        <v>0.01</v>
      </c>
      <c r="U11" s="671">
        <v>44926</v>
      </c>
      <c r="V11" s="672">
        <v>48307077</v>
      </c>
      <c r="W11" s="602" t="s">
        <v>1725</v>
      </c>
      <c r="X11" s="670">
        <v>0.02</v>
      </c>
      <c r="Y11" s="670">
        <v>0</v>
      </c>
      <c r="Z11" s="670">
        <v>0</v>
      </c>
      <c r="AA11" s="670">
        <v>0</v>
      </c>
      <c r="AB11" s="670">
        <v>0.02</v>
      </c>
      <c r="AC11" s="673">
        <v>0.02</v>
      </c>
      <c r="AD11" s="674">
        <v>0</v>
      </c>
      <c r="AE11" s="674">
        <v>0</v>
      </c>
      <c r="AF11" s="674">
        <v>0</v>
      </c>
      <c r="AG11" s="674">
        <v>0.02</v>
      </c>
      <c r="AH11" s="673">
        <v>0.02</v>
      </c>
      <c r="AI11" s="674">
        <v>0</v>
      </c>
      <c r="AJ11" s="674">
        <v>0</v>
      </c>
      <c r="AK11" s="674">
        <v>0</v>
      </c>
      <c r="AL11" s="674">
        <v>0.02</v>
      </c>
      <c r="AM11" s="673">
        <v>0.02</v>
      </c>
      <c r="AN11" s="674">
        <v>0</v>
      </c>
      <c r="AO11" s="674">
        <v>0</v>
      </c>
      <c r="AP11" s="674">
        <v>0</v>
      </c>
      <c r="AQ11" s="674">
        <v>0.02</v>
      </c>
      <c r="AR11" s="673">
        <v>0.08</v>
      </c>
      <c r="AS11" s="25"/>
      <c r="AT11" s="25"/>
      <c r="AU11" s="25"/>
      <c r="AV11" s="25"/>
      <c r="AW11" s="25"/>
      <c r="AX11" s="25"/>
      <c r="AY11" s="25"/>
      <c r="AZ11" s="25"/>
      <c r="BA11" s="25"/>
      <c r="BB11" s="25"/>
      <c r="BC11" s="25"/>
      <c r="BD11" s="260">
        <v>0.02</v>
      </c>
      <c r="BE11" s="260">
        <v>0.02</v>
      </c>
      <c r="BF11" s="25" t="s">
        <v>1726</v>
      </c>
      <c r="BG11" s="492" t="s">
        <v>76</v>
      </c>
      <c r="BH11" s="29">
        <f t="shared" si="0"/>
        <v>0</v>
      </c>
      <c r="BI11" s="292">
        <f t="shared" si="1"/>
        <v>0</v>
      </c>
      <c r="BJ11" s="292">
        <f t="shared" si="2"/>
        <v>0</v>
      </c>
      <c r="BK11" s="292">
        <f t="shared" si="3"/>
        <v>0</v>
      </c>
      <c r="BL11" s="292">
        <f t="shared" si="4"/>
        <v>0</v>
      </c>
      <c r="BM11" s="292">
        <f t="shared" si="5"/>
        <v>0</v>
      </c>
      <c r="BN11" s="292">
        <f t="shared" si="6"/>
        <v>0</v>
      </c>
      <c r="BO11" s="292">
        <f t="shared" si="7"/>
        <v>0</v>
      </c>
      <c r="BP11" s="292">
        <f t="shared" si="8"/>
        <v>0</v>
      </c>
      <c r="BQ11" s="292">
        <f t="shared" si="9"/>
        <v>0</v>
      </c>
      <c r="BR11" s="292">
        <f t="shared" si="10"/>
        <v>0</v>
      </c>
      <c r="BS11" s="292">
        <f t="shared" si="11"/>
        <v>0</v>
      </c>
      <c r="BT11" s="25">
        <f t="shared" si="12"/>
        <v>0</v>
      </c>
      <c r="BU11" s="99">
        <f t="shared" si="13"/>
        <v>0</v>
      </c>
      <c r="BV11" s="25">
        <v>0</v>
      </c>
      <c r="BW11" s="237" t="s">
        <v>1807</v>
      </c>
      <c r="BX11" s="294">
        <v>0</v>
      </c>
      <c r="BY11" s="460" t="s">
        <v>1808</v>
      </c>
      <c r="BZ11" s="294">
        <v>0</v>
      </c>
      <c r="CA11" s="237" t="s">
        <v>1809</v>
      </c>
      <c r="CB11" s="237">
        <v>0</v>
      </c>
      <c r="CC11" s="237" t="s">
        <v>1810</v>
      </c>
      <c r="CD11" s="294">
        <v>0</v>
      </c>
      <c r="CE11" s="237" t="s">
        <v>1811</v>
      </c>
      <c r="CF11" s="294">
        <v>0</v>
      </c>
      <c r="CG11" s="237" t="s">
        <v>1812</v>
      </c>
      <c r="CH11" s="294">
        <v>0</v>
      </c>
      <c r="CI11" s="237" t="s">
        <v>1813</v>
      </c>
      <c r="CJ11" s="588">
        <v>0</v>
      </c>
      <c r="CK11" s="237" t="s">
        <v>1814</v>
      </c>
      <c r="CL11" s="588">
        <v>0</v>
      </c>
      <c r="CM11" s="237" t="s">
        <v>1815</v>
      </c>
      <c r="CN11" s="588"/>
      <c r="CO11" s="632"/>
      <c r="CP11" s="588"/>
      <c r="CQ11" s="293"/>
      <c r="CR11" s="294"/>
      <c r="CS11" s="293"/>
      <c r="CT11" s="38" t="s">
        <v>1801</v>
      </c>
      <c r="CU11" s="108"/>
      <c r="CW11" s="40"/>
    </row>
    <row r="12" spans="1:101" ht="69.75" hidden="1" customHeight="1">
      <c r="A12" s="10"/>
      <c r="B12" s="575">
        <v>8</v>
      </c>
      <c r="C12" s="556" t="s">
        <v>1816</v>
      </c>
      <c r="D12" s="667" t="s">
        <v>1817</v>
      </c>
      <c r="E12" s="668">
        <v>20230043</v>
      </c>
      <c r="F12" s="602" t="s">
        <v>1818</v>
      </c>
      <c r="G12" s="602" t="s">
        <v>1819</v>
      </c>
      <c r="H12" s="602" t="s">
        <v>1820</v>
      </c>
      <c r="I12" s="602" t="s">
        <v>1821</v>
      </c>
      <c r="J12" s="602">
        <v>10</v>
      </c>
      <c r="K12" s="602" t="s">
        <v>1237</v>
      </c>
      <c r="L12" s="602" t="s">
        <v>1238</v>
      </c>
      <c r="M12" s="602" t="s">
        <v>1307</v>
      </c>
      <c r="N12" s="680" t="s">
        <v>1822</v>
      </c>
      <c r="O12" s="602" t="s">
        <v>1721</v>
      </c>
      <c r="P12" s="602" t="s">
        <v>1721</v>
      </c>
      <c r="Q12" s="602" t="s">
        <v>1722</v>
      </c>
      <c r="R12" s="669" t="s">
        <v>1239</v>
      </c>
      <c r="S12" s="602" t="s">
        <v>1724</v>
      </c>
      <c r="T12" s="602">
        <v>1</v>
      </c>
      <c r="U12" s="671">
        <v>44926</v>
      </c>
      <c r="V12" s="672">
        <v>48307077</v>
      </c>
      <c r="W12" s="602" t="s">
        <v>1725</v>
      </c>
      <c r="X12" s="602">
        <v>1</v>
      </c>
      <c r="Y12" s="602">
        <v>0</v>
      </c>
      <c r="Z12" s="602">
        <v>0</v>
      </c>
      <c r="AA12" s="602">
        <v>0</v>
      </c>
      <c r="AB12" s="602">
        <v>1</v>
      </c>
      <c r="AC12" s="675">
        <v>1</v>
      </c>
      <c r="AD12" s="676">
        <v>0</v>
      </c>
      <c r="AE12" s="676">
        <v>0</v>
      </c>
      <c r="AF12" s="676">
        <v>0</v>
      </c>
      <c r="AG12" s="676">
        <v>1</v>
      </c>
      <c r="AH12" s="675">
        <v>1</v>
      </c>
      <c r="AI12" s="676">
        <v>0</v>
      </c>
      <c r="AJ12" s="676">
        <v>0</v>
      </c>
      <c r="AK12" s="676">
        <v>0</v>
      </c>
      <c r="AL12" s="676">
        <v>1</v>
      </c>
      <c r="AM12" s="675">
        <v>1</v>
      </c>
      <c r="AN12" s="676">
        <v>0</v>
      </c>
      <c r="AO12" s="676">
        <v>0</v>
      </c>
      <c r="AP12" s="676">
        <v>0</v>
      </c>
      <c r="AQ12" s="676">
        <v>1</v>
      </c>
      <c r="AR12" s="675">
        <v>4</v>
      </c>
      <c r="AS12" s="25"/>
      <c r="AT12" s="25"/>
      <c r="AU12" s="25"/>
      <c r="AV12" s="25"/>
      <c r="AW12" s="25"/>
      <c r="AX12" s="25"/>
      <c r="AY12" s="25"/>
      <c r="AZ12" s="25"/>
      <c r="BA12" s="25"/>
      <c r="BB12" s="25"/>
      <c r="BC12" s="25"/>
      <c r="BD12" s="25">
        <v>1</v>
      </c>
      <c r="BE12" s="25">
        <v>1</v>
      </c>
      <c r="BF12" s="25" t="s">
        <v>1822</v>
      </c>
      <c r="BG12" s="25" t="s">
        <v>1781</v>
      </c>
      <c r="BH12" s="29">
        <f t="shared" si="0"/>
        <v>0</v>
      </c>
      <c r="BI12" s="292">
        <f t="shared" si="1"/>
        <v>0</v>
      </c>
      <c r="BJ12" s="292">
        <f t="shared" si="2"/>
        <v>0</v>
      </c>
      <c r="BK12" s="292">
        <f t="shared" si="3"/>
        <v>0</v>
      </c>
      <c r="BL12" s="292">
        <f t="shared" si="4"/>
        <v>0</v>
      </c>
      <c r="BM12" s="292">
        <f t="shared" si="5"/>
        <v>0</v>
      </c>
      <c r="BN12" s="292">
        <f t="shared" si="6"/>
        <v>0</v>
      </c>
      <c r="BO12" s="292">
        <f t="shared" si="7"/>
        <v>0</v>
      </c>
      <c r="BP12" s="292">
        <f t="shared" si="8"/>
        <v>0</v>
      </c>
      <c r="BQ12" s="292">
        <f t="shared" si="9"/>
        <v>0</v>
      </c>
      <c r="BR12" s="292">
        <f t="shared" si="10"/>
        <v>0</v>
      </c>
      <c r="BS12" s="292">
        <f t="shared" si="11"/>
        <v>0</v>
      </c>
      <c r="BT12" s="25">
        <f t="shared" si="12"/>
        <v>0</v>
      </c>
      <c r="BU12" s="99">
        <f t="shared" si="13"/>
        <v>0</v>
      </c>
      <c r="BV12" s="148"/>
      <c r="BW12" s="251" t="s">
        <v>1823</v>
      </c>
      <c r="BX12" s="22"/>
      <c r="BY12" s="251" t="s">
        <v>1823</v>
      </c>
      <c r="BZ12" s="22"/>
      <c r="CA12" s="251" t="s">
        <v>1823</v>
      </c>
      <c r="CB12" s="22"/>
      <c r="CC12" s="251" t="s">
        <v>1823</v>
      </c>
      <c r="CD12" s="22"/>
      <c r="CE12" s="251" t="s">
        <v>1823</v>
      </c>
      <c r="CF12" s="22"/>
      <c r="CG12" s="251" t="s">
        <v>1823</v>
      </c>
      <c r="CH12" s="22"/>
      <c r="CI12" s="251" t="s">
        <v>1823</v>
      </c>
      <c r="CJ12" s="82"/>
      <c r="CK12" s="251" t="s">
        <v>1823</v>
      </c>
      <c r="CL12" s="82"/>
      <c r="CM12" s="251" t="s">
        <v>1823</v>
      </c>
      <c r="CN12" s="82"/>
      <c r="CO12" s="23"/>
      <c r="CP12" s="82"/>
      <c r="CQ12" s="24"/>
      <c r="CR12" s="22"/>
      <c r="CS12" s="24"/>
      <c r="CT12" s="38" t="s">
        <v>1801</v>
      </c>
      <c r="CU12" s="108"/>
      <c r="CW12" s="40"/>
    </row>
    <row r="13" spans="1:101" ht="105.75" hidden="1" customHeight="1">
      <c r="A13" s="10"/>
      <c r="B13" s="574">
        <v>9</v>
      </c>
      <c r="C13" s="556" t="s">
        <v>1816</v>
      </c>
      <c r="D13" s="667" t="s">
        <v>1824</v>
      </c>
      <c r="E13" s="668">
        <v>20230059</v>
      </c>
      <c r="F13" s="602" t="s">
        <v>1825</v>
      </c>
      <c r="G13" s="677" t="s">
        <v>1826</v>
      </c>
      <c r="H13" s="602" t="s">
        <v>1827</v>
      </c>
      <c r="I13" s="602" t="s">
        <v>1828</v>
      </c>
      <c r="J13" s="602">
        <v>10</v>
      </c>
      <c r="K13" s="602" t="s">
        <v>1237</v>
      </c>
      <c r="L13" s="602" t="s">
        <v>1238</v>
      </c>
      <c r="M13" s="602" t="s">
        <v>1307</v>
      </c>
      <c r="N13" s="602" t="s">
        <v>1264</v>
      </c>
      <c r="O13" s="602" t="s">
        <v>1721</v>
      </c>
      <c r="P13" s="602" t="s">
        <v>1721</v>
      </c>
      <c r="Q13" s="602" t="s">
        <v>1722</v>
      </c>
      <c r="R13" s="669" t="s">
        <v>1723</v>
      </c>
      <c r="S13" s="602" t="s">
        <v>1724</v>
      </c>
      <c r="T13" s="670">
        <v>0.01</v>
      </c>
      <c r="U13" s="671">
        <v>44926</v>
      </c>
      <c r="V13" s="672">
        <v>321451616</v>
      </c>
      <c r="W13" s="602" t="s">
        <v>1725</v>
      </c>
      <c r="X13" s="670">
        <v>0.02</v>
      </c>
      <c r="Y13" s="670">
        <v>0</v>
      </c>
      <c r="Z13" s="670">
        <v>0</v>
      </c>
      <c r="AA13" s="670">
        <v>0</v>
      </c>
      <c r="AB13" s="670">
        <v>0.02</v>
      </c>
      <c r="AC13" s="673">
        <v>0.02</v>
      </c>
      <c r="AD13" s="674">
        <v>0</v>
      </c>
      <c r="AE13" s="674">
        <v>0</v>
      </c>
      <c r="AF13" s="674">
        <v>0</v>
      </c>
      <c r="AG13" s="674">
        <v>0.02</v>
      </c>
      <c r="AH13" s="673">
        <v>0.02</v>
      </c>
      <c r="AI13" s="674">
        <v>0</v>
      </c>
      <c r="AJ13" s="674">
        <v>0</v>
      </c>
      <c r="AK13" s="674">
        <v>0</v>
      </c>
      <c r="AL13" s="674">
        <v>0.02</v>
      </c>
      <c r="AM13" s="673">
        <v>0.02</v>
      </c>
      <c r="AN13" s="674">
        <v>0</v>
      </c>
      <c r="AO13" s="674">
        <v>0</v>
      </c>
      <c r="AP13" s="674">
        <v>0</v>
      </c>
      <c r="AQ13" s="674">
        <v>0.02</v>
      </c>
      <c r="AR13" s="673">
        <v>0.08</v>
      </c>
      <c r="AS13" s="25">
        <v>0</v>
      </c>
      <c r="AT13" s="25">
        <v>0</v>
      </c>
      <c r="AU13" s="25">
        <v>0</v>
      </c>
      <c r="AV13" s="25">
        <v>0</v>
      </c>
      <c r="AW13" s="25">
        <v>0</v>
      </c>
      <c r="AX13" s="25">
        <v>0</v>
      </c>
      <c r="AY13" s="25">
        <v>0</v>
      </c>
      <c r="AZ13" s="25">
        <v>0</v>
      </c>
      <c r="BA13" s="567">
        <v>0</v>
      </c>
      <c r="BB13" s="25">
        <v>0</v>
      </c>
      <c r="BC13" s="25">
        <v>0</v>
      </c>
      <c r="BD13" s="260">
        <v>0.02</v>
      </c>
      <c r="BE13" s="260">
        <v>0.02</v>
      </c>
      <c r="BF13" s="25" t="s">
        <v>1829</v>
      </c>
      <c r="BG13" s="492" t="s">
        <v>76</v>
      </c>
      <c r="BH13" s="29">
        <f t="shared" si="0"/>
        <v>0</v>
      </c>
      <c r="BI13" s="292">
        <f t="shared" si="1"/>
        <v>0</v>
      </c>
      <c r="BJ13" s="292">
        <f t="shared" si="2"/>
        <v>0</v>
      </c>
      <c r="BK13" s="292">
        <f t="shared" si="3"/>
        <v>0</v>
      </c>
      <c r="BL13" s="292">
        <f t="shared" si="4"/>
        <v>0</v>
      </c>
      <c r="BM13" s="292">
        <f t="shared" si="5"/>
        <v>0</v>
      </c>
      <c r="BN13" s="292">
        <f t="shared" si="6"/>
        <v>0</v>
      </c>
      <c r="BO13" s="292">
        <f t="shared" si="7"/>
        <v>0</v>
      </c>
      <c r="BP13" s="292">
        <f t="shared" si="8"/>
        <v>0</v>
      </c>
      <c r="BQ13" s="292">
        <f t="shared" si="9"/>
        <v>0</v>
      </c>
      <c r="BR13" s="292">
        <f t="shared" si="10"/>
        <v>0</v>
      </c>
      <c r="BS13" s="292">
        <f t="shared" si="11"/>
        <v>0</v>
      </c>
      <c r="BT13" s="25">
        <f t="shared" si="12"/>
        <v>0</v>
      </c>
      <c r="BU13" s="99">
        <f t="shared" si="13"/>
        <v>0</v>
      </c>
      <c r="BV13" s="25"/>
      <c r="BW13" s="472" t="s">
        <v>1830</v>
      </c>
      <c r="BX13" s="294"/>
      <c r="BY13" s="460" t="s">
        <v>1831</v>
      </c>
      <c r="BZ13" s="25"/>
      <c r="CA13" s="472" t="s">
        <v>1832</v>
      </c>
      <c r="CB13" s="472"/>
      <c r="CC13" s="472" t="s">
        <v>1833</v>
      </c>
      <c r="CD13" s="25"/>
      <c r="CE13" s="25" t="s">
        <v>1834</v>
      </c>
      <c r="CF13" s="25"/>
      <c r="CG13" s="25" t="s">
        <v>1835</v>
      </c>
      <c r="CH13" s="25"/>
      <c r="CI13" s="28" t="s">
        <v>1836</v>
      </c>
      <c r="CJ13" s="292"/>
      <c r="CK13" s="28" t="s">
        <v>1837</v>
      </c>
      <c r="CL13" s="292"/>
      <c r="CM13" s="28" t="s">
        <v>1838</v>
      </c>
      <c r="CN13" s="292"/>
      <c r="CO13" s="26"/>
      <c r="CP13" s="292"/>
      <c r="CQ13" s="28"/>
      <c r="CR13" s="25"/>
      <c r="CS13" s="28"/>
      <c r="CT13" s="38" t="s">
        <v>1801</v>
      </c>
      <c r="CU13" s="108"/>
      <c r="CW13" s="40"/>
    </row>
    <row r="14" spans="1:101" ht="67.5" hidden="1" customHeight="1">
      <c r="A14" s="10"/>
      <c r="B14" s="575">
        <v>10</v>
      </c>
      <c r="C14" s="556" t="s">
        <v>1839</v>
      </c>
      <c r="D14" s="667" t="s">
        <v>1840</v>
      </c>
      <c r="E14" s="668">
        <v>20230083</v>
      </c>
      <c r="F14" s="602" t="s">
        <v>1841</v>
      </c>
      <c r="G14" s="602" t="s">
        <v>1842</v>
      </c>
      <c r="H14" s="602" t="s">
        <v>1843</v>
      </c>
      <c r="I14" s="602" t="s">
        <v>1844</v>
      </c>
      <c r="J14" s="602">
        <v>10</v>
      </c>
      <c r="K14" s="602" t="s">
        <v>1237</v>
      </c>
      <c r="L14" s="602" t="s">
        <v>1238</v>
      </c>
      <c r="M14" s="602" t="s">
        <v>1307</v>
      </c>
      <c r="N14" s="602" t="s">
        <v>1845</v>
      </c>
      <c r="O14" s="602" t="s">
        <v>1721</v>
      </c>
      <c r="P14" s="602" t="s">
        <v>1721</v>
      </c>
      <c r="Q14" s="602" t="s">
        <v>1722</v>
      </c>
      <c r="R14" s="669" t="s">
        <v>1239</v>
      </c>
      <c r="S14" s="602" t="s">
        <v>1724</v>
      </c>
      <c r="T14" s="602">
        <v>0</v>
      </c>
      <c r="U14" s="671">
        <v>44926</v>
      </c>
      <c r="V14" s="672">
        <v>48307077</v>
      </c>
      <c r="W14" s="602" t="s">
        <v>1725</v>
      </c>
      <c r="X14" s="602">
        <v>1</v>
      </c>
      <c r="Y14" s="602">
        <v>0</v>
      </c>
      <c r="Z14" s="602">
        <v>0</v>
      </c>
      <c r="AA14" s="602">
        <v>0</v>
      </c>
      <c r="AB14" s="602">
        <v>1</v>
      </c>
      <c r="AC14" s="675">
        <v>1</v>
      </c>
      <c r="AD14" s="676">
        <v>0</v>
      </c>
      <c r="AE14" s="676">
        <v>0</v>
      </c>
      <c r="AF14" s="676">
        <v>0</v>
      </c>
      <c r="AG14" s="676">
        <v>1</v>
      </c>
      <c r="AH14" s="675">
        <v>1</v>
      </c>
      <c r="AI14" s="676">
        <v>0</v>
      </c>
      <c r="AJ14" s="676">
        <v>0</v>
      </c>
      <c r="AK14" s="676">
        <v>0</v>
      </c>
      <c r="AL14" s="676">
        <v>1</v>
      </c>
      <c r="AM14" s="675">
        <v>1</v>
      </c>
      <c r="AN14" s="676">
        <v>0</v>
      </c>
      <c r="AO14" s="676">
        <v>0</v>
      </c>
      <c r="AP14" s="676">
        <v>0</v>
      </c>
      <c r="AQ14" s="676">
        <v>1</v>
      </c>
      <c r="AR14" s="675">
        <v>4</v>
      </c>
      <c r="AS14" s="25"/>
      <c r="AT14" s="25"/>
      <c r="AU14" s="25"/>
      <c r="AV14" s="25"/>
      <c r="AW14" s="25"/>
      <c r="AX14" s="25"/>
      <c r="AY14" s="25"/>
      <c r="AZ14" s="25"/>
      <c r="BA14" s="25"/>
      <c r="BB14" s="25"/>
      <c r="BC14" s="25"/>
      <c r="BD14" s="25">
        <v>1</v>
      </c>
      <c r="BE14" s="25">
        <v>1</v>
      </c>
      <c r="BF14" s="25" t="s">
        <v>1846</v>
      </c>
      <c r="BG14" s="492" t="s">
        <v>76</v>
      </c>
      <c r="BH14" s="29">
        <f t="shared" si="0"/>
        <v>0</v>
      </c>
      <c r="BI14" s="292">
        <f t="shared" si="1"/>
        <v>0</v>
      </c>
      <c r="BJ14" s="292">
        <f t="shared" si="2"/>
        <v>0</v>
      </c>
      <c r="BK14" s="292">
        <f t="shared" si="3"/>
        <v>0</v>
      </c>
      <c r="BL14" s="292">
        <f t="shared" si="4"/>
        <v>0</v>
      </c>
      <c r="BM14" s="292">
        <f t="shared" si="5"/>
        <v>0</v>
      </c>
      <c r="BN14" s="292">
        <f t="shared" si="6"/>
        <v>0</v>
      </c>
      <c r="BO14" s="292">
        <f t="shared" si="7"/>
        <v>0</v>
      </c>
      <c r="BP14" s="292">
        <f t="shared" si="8"/>
        <v>0</v>
      </c>
      <c r="BQ14" s="292">
        <f t="shared" si="9"/>
        <v>0</v>
      </c>
      <c r="BR14" s="292">
        <f t="shared" si="10"/>
        <v>0</v>
      </c>
      <c r="BS14" s="292">
        <f t="shared" si="11"/>
        <v>0</v>
      </c>
      <c r="BT14" s="25">
        <f t="shared" si="12"/>
        <v>0</v>
      </c>
      <c r="BU14" s="99">
        <f t="shared" si="13"/>
        <v>0</v>
      </c>
      <c r="BV14" s="25"/>
      <c r="BW14" s="602" t="s">
        <v>1847</v>
      </c>
      <c r="BX14" s="602"/>
      <c r="BY14" s="602" t="s">
        <v>1847</v>
      </c>
      <c r="BZ14" s="602"/>
      <c r="CA14" s="602" t="s">
        <v>1847</v>
      </c>
      <c r="CB14" s="602"/>
      <c r="CC14" s="602" t="s">
        <v>1847</v>
      </c>
      <c r="CD14" s="602"/>
      <c r="CE14" s="602" t="s">
        <v>1847</v>
      </c>
      <c r="CF14" s="602"/>
      <c r="CG14" s="602" t="s">
        <v>1847</v>
      </c>
      <c r="CH14" s="602"/>
      <c r="CI14" s="602" t="s">
        <v>1847</v>
      </c>
      <c r="CJ14" s="602"/>
      <c r="CK14" s="602" t="s">
        <v>1847</v>
      </c>
      <c r="CL14" s="292"/>
      <c r="CM14" s="28" t="s">
        <v>1848</v>
      </c>
      <c r="CN14" s="292"/>
      <c r="CO14" s="26"/>
      <c r="CP14" s="292"/>
      <c r="CQ14" s="28"/>
      <c r="CR14" s="25"/>
      <c r="CS14" s="28"/>
      <c r="CT14" s="38" t="s">
        <v>470</v>
      </c>
      <c r="CU14" s="108"/>
      <c r="CW14" s="40" t="s">
        <v>1849</v>
      </c>
    </row>
    <row r="15" spans="1:101" ht="87.75" hidden="1" customHeight="1">
      <c r="A15" s="10"/>
      <c r="B15" s="574">
        <v>11</v>
      </c>
      <c r="C15" s="556" t="s">
        <v>1850</v>
      </c>
      <c r="D15" s="667" t="s">
        <v>1851</v>
      </c>
      <c r="E15" s="668">
        <v>20230119</v>
      </c>
      <c r="F15" s="602" t="s">
        <v>1852</v>
      </c>
      <c r="G15" s="602" t="s">
        <v>1853</v>
      </c>
      <c r="H15" s="602" t="s">
        <v>1854</v>
      </c>
      <c r="I15" s="602" t="s">
        <v>1855</v>
      </c>
      <c r="J15" s="602">
        <v>10</v>
      </c>
      <c r="K15" s="602" t="s">
        <v>1237</v>
      </c>
      <c r="L15" s="602" t="s">
        <v>1238</v>
      </c>
      <c r="M15" s="602" t="s">
        <v>1307</v>
      </c>
      <c r="N15" s="602" t="s">
        <v>1856</v>
      </c>
      <c r="O15" s="602" t="s">
        <v>1721</v>
      </c>
      <c r="P15" s="602" t="s">
        <v>1721</v>
      </c>
      <c r="Q15" s="602" t="s">
        <v>1857</v>
      </c>
      <c r="R15" s="669" t="s">
        <v>1239</v>
      </c>
      <c r="S15" s="602" t="s">
        <v>1724</v>
      </c>
      <c r="T15" s="602">
        <v>0</v>
      </c>
      <c r="U15" s="671">
        <v>44926</v>
      </c>
      <c r="V15" s="557">
        <v>10020450</v>
      </c>
      <c r="W15" s="602" t="s">
        <v>1725</v>
      </c>
      <c r="X15" s="602">
        <v>1</v>
      </c>
      <c r="Y15" s="602">
        <v>0</v>
      </c>
      <c r="Z15" s="602">
        <v>0</v>
      </c>
      <c r="AA15" s="602">
        <v>0</v>
      </c>
      <c r="AB15" s="602">
        <v>1</v>
      </c>
      <c r="AC15" s="675">
        <v>1</v>
      </c>
      <c r="AD15" s="676">
        <v>0</v>
      </c>
      <c r="AE15" s="676">
        <v>0</v>
      </c>
      <c r="AF15" s="676">
        <v>0</v>
      </c>
      <c r="AG15" s="676">
        <v>1</v>
      </c>
      <c r="AH15" s="675">
        <v>1</v>
      </c>
      <c r="AI15" s="676">
        <v>0</v>
      </c>
      <c r="AJ15" s="676">
        <v>0</v>
      </c>
      <c r="AK15" s="676">
        <v>0</v>
      </c>
      <c r="AL15" s="676">
        <v>1</v>
      </c>
      <c r="AM15" s="675">
        <v>1</v>
      </c>
      <c r="AN15" s="676">
        <v>0</v>
      </c>
      <c r="AO15" s="676">
        <v>0</v>
      </c>
      <c r="AP15" s="676">
        <v>0</v>
      </c>
      <c r="AQ15" s="676">
        <v>1</v>
      </c>
      <c r="AR15" s="675">
        <v>4</v>
      </c>
      <c r="AS15" s="25"/>
      <c r="AT15" s="25"/>
      <c r="AU15" s="25"/>
      <c r="AV15" s="25"/>
      <c r="AW15" s="25"/>
      <c r="AX15" s="25"/>
      <c r="AY15" s="25"/>
      <c r="AZ15" s="25"/>
      <c r="BA15" s="25"/>
      <c r="BB15" s="25"/>
      <c r="BC15" s="25"/>
      <c r="BD15" s="25">
        <v>1</v>
      </c>
      <c r="BE15" s="25">
        <v>1</v>
      </c>
      <c r="BF15" s="25" t="s">
        <v>1741</v>
      </c>
      <c r="BG15" s="492" t="s">
        <v>76</v>
      </c>
      <c r="BH15" s="29">
        <f t="shared" si="0"/>
        <v>0</v>
      </c>
      <c r="BI15" s="292">
        <f t="shared" si="1"/>
        <v>0</v>
      </c>
      <c r="BJ15" s="292">
        <f t="shared" si="2"/>
        <v>0</v>
      </c>
      <c r="BK15" s="292">
        <f t="shared" si="3"/>
        <v>0</v>
      </c>
      <c r="BL15" s="292">
        <f t="shared" si="4"/>
        <v>0</v>
      </c>
      <c r="BM15" s="292">
        <f t="shared" si="5"/>
        <v>0</v>
      </c>
      <c r="BN15" s="292">
        <f t="shared" si="6"/>
        <v>0</v>
      </c>
      <c r="BO15" s="292">
        <f t="shared" si="7"/>
        <v>0</v>
      </c>
      <c r="BP15" s="292">
        <f t="shared" si="8"/>
        <v>0</v>
      </c>
      <c r="BQ15" s="292">
        <f t="shared" si="9"/>
        <v>0</v>
      </c>
      <c r="BR15" s="292">
        <f t="shared" si="10"/>
        <v>0</v>
      </c>
      <c r="BS15" s="292">
        <f t="shared" si="11"/>
        <v>0</v>
      </c>
      <c r="BT15" s="25">
        <f t="shared" si="12"/>
        <v>0</v>
      </c>
      <c r="BU15" s="99">
        <f t="shared" si="13"/>
        <v>0</v>
      </c>
      <c r="BV15" s="25"/>
      <c r="BW15" s="602" t="s">
        <v>1858</v>
      </c>
      <c r="BX15" s="25"/>
      <c r="BY15" s="602" t="s">
        <v>1858</v>
      </c>
      <c r="BZ15" s="25"/>
      <c r="CA15" s="602" t="s">
        <v>1859</v>
      </c>
      <c r="CB15" s="22"/>
      <c r="CC15" s="602" t="s">
        <v>1860</v>
      </c>
      <c r="CD15" s="25"/>
      <c r="CE15" s="602" t="s">
        <v>1861</v>
      </c>
      <c r="CF15" s="25"/>
      <c r="CG15" s="602" t="s">
        <v>1858</v>
      </c>
      <c r="CH15" s="25"/>
      <c r="CI15" s="602" t="s">
        <v>1861</v>
      </c>
      <c r="CJ15" s="292"/>
      <c r="CK15" s="602" t="s">
        <v>1862</v>
      </c>
      <c r="CL15" s="292"/>
      <c r="CM15" s="602" t="s">
        <v>1863</v>
      </c>
      <c r="CN15" s="292"/>
      <c r="CO15" s="26"/>
      <c r="CP15" s="292"/>
      <c r="CQ15" s="28"/>
      <c r="CR15" s="25"/>
      <c r="CS15" s="28"/>
      <c r="CT15" s="38" t="s">
        <v>470</v>
      </c>
      <c r="CU15" s="108"/>
      <c r="CW15" s="40"/>
    </row>
    <row r="16" spans="1:101" ht="75" hidden="1" customHeight="1">
      <c r="A16" s="10"/>
      <c r="B16" s="575">
        <v>12</v>
      </c>
      <c r="C16" s="556" t="s">
        <v>1850</v>
      </c>
      <c r="D16" s="667" t="s">
        <v>1851</v>
      </c>
      <c r="E16" s="668">
        <v>20230120</v>
      </c>
      <c r="F16" s="602" t="s">
        <v>1864</v>
      </c>
      <c r="G16" s="602" t="s">
        <v>1865</v>
      </c>
      <c r="H16" s="602" t="s">
        <v>1866</v>
      </c>
      <c r="I16" s="602" t="s">
        <v>1867</v>
      </c>
      <c r="J16" s="602">
        <v>10</v>
      </c>
      <c r="K16" s="602" t="s">
        <v>1237</v>
      </c>
      <c r="L16" s="602" t="s">
        <v>1238</v>
      </c>
      <c r="M16" s="602" t="s">
        <v>1307</v>
      </c>
      <c r="N16" s="602" t="s">
        <v>1856</v>
      </c>
      <c r="O16" s="602" t="s">
        <v>1721</v>
      </c>
      <c r="P16" s="602" t="s">
        <v>1721</v>
      </c>
      <c r="Q16" s="602" t="s">
        <v>1857</v>
      </c>
      <c r="R16" s="669" t="s">
        <v>1239</v>
      </c>
      <c r="S16" s="602" t="s">
        <v>1724</v>
      </c>
      <c r="T16" s="602">
        <v>2</v>
      </c>
      <c r="U16" s="671">
        <v>44926</v>
      </c>
      <c r="V16" s="672">
        <v>66803000</v>
      </c>
      <c r="W16" s="602" t="s">
        <v>1725</v>
      </c>
      <c r="X16" s="602">
        <v>2</v>
      </c>
      <c r="Y16" s="602">
        <v>0</v>
      </c>
      <c r="Z16" s="602">
        <v>0</v>
      </c>
      <c r="AA16" s="602">
        <v>0</v>
      </c>
      <c r="AB16" s="602">
        <v>2</v>
      </c>
      <c r="AC16" s="675">
        <v>2</v>
      </c>
      <c r="AD16" s="676">
        <v>0</v>
      </c>
      <c r="AE16" s="676">
        <v>1</v>
      </c>
      <c r="AF16" s="676">
        <v>0</v>
      </c>
      <c r="AG16" s="676">
        <v>1</v>
      </c>
      <c r="AH16" s="675">
        <v>2</v>
      </c>
      <c r="AI16" s="676">
        <v>0</v>
      </c>
      <c r="AJ16" s="676">
        <v>1</v>
      </c>
      <c r="AK16" s="676">
        <v>0</v>
      </c>
      <c r="AL16" s="676">
        <v>1</v>
      </c>
      <c r="AM16" s="675">
        <v>2</v>
      </c>
      <c r="AN16" s="676">
        <v>0</v>
      </c>
      <c r="AO16" s="676">
        <v>1</v>
      </c>
      <c r="AP16" s="676">
        <v>0</v>
      </c>
      <c r="AQ16" s="676">
        <v>1</v>
      </c>
      <c r="AR16" s="675">
        <v>8</v>
      </c>
      <c r="AS16" s="25"/>
      <c r="AT16" s="25"/>
      <c r="AU16" s="25"/>
      <c r="AV16" s="25"/>
      <c r="AW16" s="25"/>
      <c r="AX16" s="25"/>
      <c r="AY16" s="25"/>
      <c r="AZ16" s="25"/>
      <c r="BA16" s="25"/>
      <c r="BB16" s="25"/>
      <c r="BC16" s="25"/>
      <c r="BD16" s="25">
        <v>2</v>
      </c>
      <c r="BE16" s="25">
        <v>2</v>
      </c>
      <c r="BF16" s="25" t="s">
        <v>1741</v>
      </c>
      <c r="BG16" s="492" t="s">
        <v>76</v>
      </c>
      <c r="BH16" s="29">
        <f t="shared" si="0"/>
        <v>0</v>
      </c>
      <c r="BI16" s="292">
        <f t="shared" si="1"/>
        <v>0</v>
      </c>
      <c r="BJ16" s="292">
        <f t="shared" si="2"/>
        <v>0</v>
      </c>
      <c r="BK16" s="292">
        <f t="shared" si="3"/>
        <v>0</v>
      </c>
      <c r="BL16" s="292">
        <f t="shared" si="4"/>
        <v>0</v>
      </c>
      <c r="BM16" s="292">
        <f t="shared" si="5"/>
        <v>0</v>
      </c>
      <c r="BN16" s="292">
        <f t="shared" si="6"/>
        <v>0</v>
      </c>
      <c r="BO16" s="292">
        <f t="shared" si="7"/>
        <v>0</v>
      </c>
      <c r="BP16" s="292">
        <f t="shared" si="8"/>
        <v>0</v>
      </c>
      <c r="BQ16" s="292">
        <f t="shared" si="9"/>
        <v>0</v>
      </c>
      <c r="BR16" s="292">
        <f t="shared" si="10"/>
        <v>0</v>
      </c>
      <c r="BS16" s="292">
        <f t="shared" si="11"/>
        <v>0</v>
      </c>
      <c r="BT16" s="25">
        <f t="shared" si="12"/>
        <v>0</v>
      </c>
      <c r="BU16" s="99">
        <f t="shared" si="13"/>
        <v>0</v>
      </c>
      <c r="BV16" s="25"/>
      <c r="BW16" s="602" t="s">
        <v>1868</v>
      </c>
      <c r="BX16" s="25"/>
      <c r="BY16" s="602" t="s">
        <v>1868</v>
      </c>
      <c r="BZ16" s="602"/>
      <c r="CA16" s="602" t="s">
        <v>1868</v>
      </c>
      <c r="CB16" s="602"/>
      <c r="CC16" s="602" t="s">
        <v>1868</v>
      </c>
      <c r="CD16" s="602"/>
      <c r="CE16" s="602" t="s">
        <v>1868</v>
      </c>
      <c r="CF16" s="602"/>
      <c r="CG16" s="602" t="s">
        <v>1868</v>
      </c>
      <c r="CH16" s="602"/>
      <c r="CI16" s="602" t="s">
        <v>1868</v>
      </c>
      <c r="CJ16" s="602"/>
      <c r="CK16" s="602" t="s">
        <v>1868</v>
      </c>
      <c r="CL16" s="292"/>
      <c r="CM16" s="602" t="s">
        <v>1869</v>
      </c>
      <c r="CN16" s="292"/>
      <c r="CO16" s="26"/>
      <c r="CP16" s="292"/>
      <c r="CQ16" s="28"/>
      <c r="CR16" s="25"/>
      <c r="CS16" s="28"/>
      <c r="CT16" s="38" t="s">
        <v>470</v>
      </c>
      <c r="CU16" s="108"/>
      <c r="CW16" s="40"/>
    </row>
    <row r="17" spans="1:101" ht="66" hidden="1" customHeight="1">
      <c r="A17" s="10"/>
      <c r="B17" s="575">
        <v>13</v>
      </c>
      <c r="C17" s="556" t="s">
        <v>1870</v>
      </c>
      <c r="D17" s="667" t="s">
        <v>1871</v>
      </c>
      <c r="E17" s="25"/>
      <c r="F17" s="602" t="s">
        <v>1872</v>
      </c>
      <c r="G17" s="602" t="s">
        <v>1873</v>
      </c>
      <c r="H17" s="602" t="s">
        <v>1874</v>
      </c>
      <c r="I17" s="602" t="s">
        <v>1875</v>
      </c>
      <c r="J17" s="25"/>
      <c r="K17" s="25"/>
      <c r="L17" s="602" t="s">
        <v>1238</v>
      </c>
      <c r="M17" s="28" t="s">
        <v>1876</v>
      </c>
      <c r="N17" s="25" t="s">
        <v>1877</v>
      </c>
      <c r="O17" s="25"/>
      <c r="P17" s="25"/>
      <c r="Q17" s="25" t="s">
        <v>1878</v>
      </c>
      <c r="R17" s="669" t="s">
        <v>1723</v>
      </c>
      <c r="S17" s="602" t="s">
        <v>1724</v>
      </c>
      <c r="T17" s="602">
        <v>0</v>
      </c>
      <c r="U17" s="671"/>
      <c r="V17" s="672"/>
      <c r="W17" s="602"/>
      <c r="X17" s="670">
        <v>0.3</v>
      </c>
      <c r="Y17" s="670">
        <v>0</v>
      </c>
      <c r="Z17" s="670">
        <v>0</v>
      </c>
      <c r="AA17" s="670">
        <v>0</v>
      </c>
      <c r="AB17" s="670">
        <v>0.3</v>
      </c>
      <c r="AC17" s="25"/>
      <c r="AD17" s="25"/>
      <c r="AE17" s="25"/>
      <c r="AF17" s="25"/>
      <c r="AG17" s="25"/>
      <c r="AH17" s="25"/>
      <c r="AI17" s="25"/>
      <c r="AJ17" s="25"/>
      <c r="AK17" s="25"/>
      <c r="AL17" s="25"/>
      <c r="AM17" s="25"/>
      <c r="AN17" s="25"/>
      <c r="AO17" s="25"/>
      <c r="AP17" s="25"/>
      <c r="AQ17" s="25"/>
      <c r="AR17" s="25"/>
      <c r="AS17" s="25">
        <v>0</v>
      </c>
      <c r="AT17" s="25">
        <v>0</v>
      </c>
      <c r="AU17" s="25">
        <v>0</v>
      </c>
      <c r="AV17" s="25">
        <v>0</v>
      </c>
      <c r="AW17" s="25">
        <v>0</v>
      </c>
      <c r="AX17" s="25">
        <v>0</v>
      </c>
      <c r="AY17" s="25">
        <v>0</v>
      </c>
      <c r="AZ17" s="25">
        <v>0</v>
      </c>
      <c r="BA17" s="25">
        <v>0</v>
      </c>
      <c r="BB17" s="25">
        <v>0</v>
      </c>
      <c r="BC17" s="25">
        <v>0</v>
      </c>
      <c r="BD17" s="260">
        <v>0.3</v>
      </c>
      <c r="BE17" s="260">
        <v>0.3</v>
      </c>
      <c r="BF17" s="25" t="s">
        <v>1879</v>
      </c>
      <c r="BG17" s="25" t="s">
        <v>1879</v>
      </c>
      <c r="BH17" s="29">
        <f t="shared" si="0"/>
        <v>0</v>
      </c>
      <c r="BI17" s="292">
        <f t="shared" si="1"/>
        <v>0</v>
      </c>
      <c r="BJ17" s="292">
        <f t="shared" si="2"/>
        <v>0</v>
      </c>
      <c r="BK17" s="292">
        <f t="shared" si="3"/>
        <v>0</v>
      </c>
      <c r="BL17" s="292">
        <f t="shared" si="4"/>
        <v>0</v>
      </c>
      <c r="BM17" s="292">
        <f t="shared" si="5"/>
        <v>0</v>
      </c>
      <c r="BN17" s="292">
        <f t="shared" si="6"/>
        <v>0</v>
      </c>
      <c r="BO17" s="292">
        <f t="shared" si="7"/>
        <v>0</v>
      </c>
      <c r="BP17" s="292">
        <f t="shared" si="8"/>
        <v>0</v>
      </c>
      <c r="BQ17" s="292">
        <f t="shared" si="9"/>
        <v>0</v>
      </c>
      <c r="BR17" s="292">
        <f t="shared" si="10"/>
        <v>0</v>
      </c>
      <c r="BS17" s="292">
        <f t="shared" si="11"/>
        <v>0</v>
      </c>
      <c r="BT17" s="25">
        <f t="shared" si="12"/>
        <v>0</v>
      </c>
      <c r="BU17" s="99">
        <f t="shared" si="13"/>
        <v>0</v>
      </c>
      <c r="BV17" s="25"/>
      <c r="BW17" s="22" t="s">
        <v>1880</v>
      </c>
      <c r="BX17" s="25"/>
      <c r="BY17" s="22" t="s">
        <v>1881</v>
      </c>
      <c r="BZ17" s="25"/>
      <c r="CA17" s="22" t="s">
        <v>1881</v>
      </c>
      <c r="CB17" s="22"/>
      <c r="CC17" s="22" t="s">
        <v>1882</v>
      </c>
      <c r="CD17" s="25"/>
      <c r="CE17" s="25" t="s">
        <v>1883</v>
      </c>
      <c r="CF17" s="25"/>
      <c r="CG17" s="25" t="s">
        <v>1883</v>
      </c>
      <c r="CH17" s="25"/>
      <c r="CI17" s="25" t="s">
        <v>1883</v>
      </c>
      <c r="CJ17" s="292"/>
      <c r="CK17" s="25" t="s">
        <v>1883</v>
      </c>
      <c r="CL17" s="292"/>
      <c r="CM17" s="25" t="s">
        <v>1884</v>
      </c>
      <c r="CN17" s="292"/>
      <c r="CO17" s="26"/>
      <c r="CP17" s="292"/>
      <c r="CQ17" s="28"/>
      <c r="CR17" s="25"/>
      <c r="CS17" s="28"/>
      <c r="CT17" s="38" t="s">
        <v>470</v>
      </c>
      <c r="CU17" s="108"/>
      <c r="CW17" s="40"/>
    </row>
    <row r="18" spans="1:101" ht="72" hidden="1" customHeight="1">
      <c r="A18" s="10"/>
      <c r="B18" s="575">
        <v>14</v>
      </c>
      <c r="C18" s="556" t="s">
        <v>1870</v>
      </c>
      <c r="D18" s="667" t="s">
        <v>1885</v>
      </c>
      <c r="E18" s="25"/>
      <c r="F18" s="602" t="s">
        <v>1886</v>
      </c>
      <c r="G18" s="602" t="s">
        <v>1873</v>
      </c>
      <c r="H18" s="602" t="s">
        <v>1887</v>
      </c>
      <c r="I18" s="602" t="s">
        <v>1888</v>
      </c>
      <c r="J18" s="25"/>
      <c r="K18" s="25"/>
      <c r="L18" s="602" t="s">
        <v>1238</v>
      </c>
      <c r="M18" s="28" t="s">
        <v>1876</v>
      </c>
      <c r="N18" s="25" t="s">
        <v>1889</v>
      </c>
      <c r="O18" s="25"/>
      <c r="P18" s="25"/>
      <c r="Q18" s="25" t="s">
        <v>1878</v>
      </c>
      <c r="R18" s="669" t="s">
        <v>1723</v>
      </c>
      <c r="S18" s="602" t="s">
        <v>1724</v>
      </c>
      <c r="T18" s="602">
        <v>0</v>
      </c>
      <c r="U18" s="671"/>
      <c r="V18" s="672"/>
      <c r="W18" s="602"/>
      <c r="X18" s="670">
        <v>0.1</v>
      </c>
      <c r="Y18" s="670">
        <v>0</v>
      </c>
      <c r="Z18" s="670">
        <v>0</v>
      </c>
      <c r="AA18" s="670">
        <v>0</v>
      </c>
      <c r="AB18" s="670">
        <v>0.1</v>
      </c>
      <c r="AC18" s="25"/>
      <c r="AD18" s="25"/>
      <c r="AE18" s="25"/>
      <c r="AF18" s="25"/>
      <c r="AG18" s="25"/>
      <c r="AH18" s="25"/>
      <c r="AI18" s="25"/>
      <c r="AJ18" s="25"/>
      <c r="AK18" s="25"/>
      <c r="AL18" s="25"/>
      <c r="AM18" s="25"/>
      <c r="AN18" s="25"/>
      <c r="AO18" s="25"/>
      <c r="AP18" s="25"/>
      <c r="AQ18" s="25"/>
      <c r="AR18" s="25"/>
      <c r="AS18" s="25">
        <v>0</v>
      </c>
      <c r="AT18" s="25">
        <v>0</v>
      </c>
      <c r="AU18" s="25">
        <v>0</v>
      </c>
      <c r="AV18" s="25">
        <v>0</v>
      </c>
      <c r="AW18" s="25">
        <v>0</v>
      </c>
      <c r="AX18" s="25">
        <v>0</v>
      </c>
      <c r="AY18" s="25">
        <v>0</v>
      </c>
      <c r="AZ18" s="25">
        <v>0</v>
      </c>
      <c r="BA18" s="25">
        <v>0</v>
      </c>
      <c r="BB18" s="25">
        <v>0</v>
      </c>
      <c r="BC18" s="25">
        <v>0</v>
      </c>
      <c r="BD18" s="260">
        <v>0.1</v>
      </c>
      <c r="BE18" s="260">
        <v>0.1</v>
      </c>
      <c r="BF18" s="25" t="s">
        <v>1890</v>
      </c>
      <c r="BG18" s="492" t="s">
        <v>1891</v>
      </c>
      <c r="BH18" s="29">
        <f t="shared" si="0"/>
        <v>0</v>
      </c>
      <c r="BI18" s="292">
        <f t="shared" si="1"/>
        <v>0</v>
      </c>
      <c r="BJ18" s="292">
        <f t="shared" si="2"/>
        <v>0</v>
      </c>
      <c r="BK18" s="292">
        <f t="shared" si="3"/>
        <v>0</v>
      </c>
      <c r="BL18" s="292">
        <f t="shared" si="4"/>
        <v>0</v>
      </c>
      <c r="BM18" s="292">
        <f t="shared" si="5"/>
        <v>0</v>
      </c>
      <c r="BN18" s="292">
        <f t="shared" si="6"/>
        <v>0</v>
      </c>
      <c r="BO18" s="292">
        <f t="shared" si="7"/>
        <v>0</v>
      </c>
      <c r="BP18" s="292">
        <f t="shared" si="8"/>
        <v>0</v>
      </c>
      <c r="BQ18" s="292">
        <f t="shared" si="9"/>
        <v>0</v>
      </c>
      <c r="BR18" s="292">
        <f t="shared" si="10"/>
        <v>0</v>
      </c>
      <c r="BS18" s="292">
        <f t="shared" si="11"/>
        <v>0</v>
      </c>
      <c r="BT18" s="25">
        <f t="shared" si="12"/>
        <v>0</v>
      </c>
      <c r="BU18" s="99">
        <f t="shared" si="13"/>
        <v>0</v>
      </c>
      <c r="BV18" s="25"/>
      <c r="BW18" s="612" t="s">
        <v>1892</v>
      </c>
      <c r="BX18" s="25"/>
      <c r="BY18" s="612" t="s">
        <v>1892</v>
      </c>
      <c r="BZ18" s="25"/>
      <c r="CA18" s="612" t="s">
        <v>1892</v>
      </c>
      <c r="CB18" s="22"/>
      <c r="CC18" s="612" t="s">
        <v>1892</v>
      </c>
      <c r="CD18" s="25"/>
      <c r="CE18" s="612" t="s">
        <v>1892</v>
      </c>
      <c r="CF18" s="25"/>
      <c r="CG18" s="612" t="s">
        <v>1892</v>
      </c>
      <c r="CH18" s="25"/>
      <c r="CI18" s="612" t="s">
        <v>1892</v>
      </c>
      <c r="CJ18" s="292"/>
      <c r="CK18" s="612" t="s">
        <v>1892</v>
      </c>
      <c r="CL18" s="292"/>
      <c r="CM18" s="26" t="s">
        <v>1893</v>
      </c>
      <c r="CN18" s="292">
        <v>0</v>
      </c>
      <c r="CO18" s="26" t="s">
        <v>1893</v>
      </c>
      <c r="CP18" s="292"/>
      <c r="CQ18" s="28"/>
      <c r="CR18" s="25"/>
      <c r="CS18" s="28"/>
      <c r="CT18" s="38" t="s">
        <v>470</v>
      </c>
      <c r="CU18" s="108"/>
      <c r="CW18" s="40"/>
    </row>
    <row r="19" spans="1:101" ht="69.75" hidden="1" customHeight="1">
      <c r="A19" s="10"/>
      <c r="B19" s="575">
        <v>15</v>
      </c>
      <c r="C19" s="556" t="s">
        <v>1870</v>
      </c>
      <c r="D19" s="667" t="s">
        <v>1894</v>
      </c>
      <c r="E19" s="25"/>
      <c r="F19" s="602" t="s">
        <v>1895</v>
      </c>
      <c r="G19" s="602" t="s">
        <v>1896</v>
      </c>
      <c r="H19" s="602" t="s">
        <v>1897</v>
      </c>
      <c r="I19" s="602" t="s">
        <v>1898</v>
      </c>
      <c r="J19" s="602"/>
      <c r="K19" s="602"/>
      <c r="L19" s="602" t="s">
        <v>1238</v>
      </c>
      <c r="M19" s="602" t="s">
        <v>1876</v>
      </c>
      <c r="N19" s="602" t="s">
        <v>1899</v>
      </c>
      <c r="O19" s="25"/>
      <c r="P19" s="25"/>
      <c r="Q19" s="294" t="s">
        <v>1900</v>
      </c>
      <c r="R19" s="293" t="s">
        <v>1239</v>
      </c>
      <c r="S19" s="681" t="s">
        <v>1724</v>
      </c>
      <c r="T19" s="602">
        <v>0</v>
      </c>
      <c r="U19" s="671"/>
      <c r="V19" s="672"/>
      <c r="W19" s="602"/>
      <c r="X19" s="602">
        <v>0</v>
      </c>
      <c r="Y19" s="602">
        <v>0</v>
      </c>
      <c r="Z19" s="602">
        <v>0</v>
      </c>
      <c r="AA19" s="602">
        <v>0</v>
      </c>
      <c r="AB19" s="602">
        <v>0</v>
      </c>
      <c r="AC19" s="25"/>
      <c r="AD19" s="25"/>
      <c r="AE19" s="25"/>
      <c r="AF19" s="25"/>
      <c r="AG19" s="25"/>
      <c r="AH19" s="25"/>
      <c r="AI19" s="25"/>
      <c r="AJ19" s="25"/>
      <c r="AK19" s="25"/>
      <c r="AL19" s="25"/>
      <c r="AM19" s="25"/>
      <c r="AN19" s="25"/>
      <c r="AO19" s="25"/>
      <c r="AP19" s="25"/>
      <c r="AQ19" s="25"/>
      <c r="AR19" s="25"/>
      <c r="AS19" s="25">
        <v>0</v>
      </c>
      <c r="AT19" s="25">
        <v>0</v>
      </c>
      <c r="AU19" s="25">
        <v>0</v>
      </c>
      <c r="AV19" s="25">
        <v>0</v>
      </c>
      <c r="AW19" s="25">
        <v>0</v>
      </c>
      <c r="AX19" s="25">
        <v>0</v>
      </c>
      <c r="AY19" s="25">
        <v>0</v>
      </c>
      <c r="AZ19" s="25">
        <v>0</v>
      </c>
      <c r="BA19" s="25">
        <v>0</v>
      </c>
      <c r="BB19" s="25">
        <v>0</v>
      </c>
      <c r="BC19" s="25">
        <v>0</v>
      </c>
      <c r="BD19" s="25">
        <v>0</v>
      </c>
      <c r="BE19" s="25">
        <v>0</v>
      </c>
      <c r="BF19" s="25" t="s">
        <v>1901</v>
      </c>
      <c r="BG19" s="25" t="s">
        <v>688</v>
      </c>
      <c r="BH19" s="29">
        <f t="shared" si="0"/>
        <v>0</v>
      </c>
      <c r="BI19" s="292">
        <f t="shared" si="1"/>
        <v>0</v>
      </c>
      <c r="BJ19" s="292">
        <f t="shared" si="2"/>
        <v>0</v>
      </c>
      <c r="BK19" s="292">
        <f t="shared" si="3"/>
        <v>0</v>
      </c>
      <c r="BL19" s="292">
        <f t="shared" si="4"/>
        <v>0</v>
      </c>
      <c r="BM19" s="292">
        <f t="shared" si="5"/>
        <v>0</v>
      </c>
      <c r="BN19" s="292">
        <f t="shared" si="6"/>
        <v>0</v>
      </c>
      <c r="BO19" s="292">
        <f t="shared" si="7"/>
        <v>0</v>
      </c>
      <c r="BP19" s="292">
        <f t="shared" si="8"/>
        <v>0</v>
      </c>
      <c r="BQ19" s="292">
        <f t="shared" si="9"/>
        <v>0</v>
      </c>
      <c r="BR19" s="292">
        <f t="shared" si="10"/>
        <v>0</v>
      </c>
      <c r="BS19" s="292">
        <f t="shared" si="11"/>
        <v>0</v>
      </c>
      <c r="BT19" s="25">
        <f t="shared" si="12"/>
        <v>0</v>
      </c>
      <c r="BU19" s="99" t="e">
        <f t="shared" si="13"/>
        <v>#DIV/0!</v>
      </c>
      <c r="BV19" s="25"/>
      <c r="BW19" s="22" t="s">
        <v>1721</v>
      </c>
      <c r="BX19" s="25"/>
      <c r="BY19" s="22" t="s">
        <v>1721</v>
      </c>
      <c r="BZ19" s="25"/>
      <c r="CA19" s="22" t="s">
        <v>1721</v>
      </c>
      <c r="CB19" s="22"/>
      <c r="CC19" s="22" t="s">
        <v>1721</v>
      </c>
      <c r="CD19" s="25"/>
      <c r="CE19" s="22" t="s">
        <v>1721</v>
      </c>
      <c r="CF19" s="25"/>
      <c r="CG19" s="22" t="s">
        <v>1721</v>
      </c>
      <c r="CH19" s="25"/>
      <c r="CI19" s="22" t="s">
        <v>1721</v>
      </c>
      <c r="CJ19" s="292"/>
      <c r="CK19" s="22" t="s">
        <v>1721</v>
      </c>
      <c r="CL19" s="292"/>
      <c r="CM19" s="22" t="s">
        <v>1721</v>
      </c>
      <c r="CN19" s="292"/>
      <c r="CO19" s="22" t="s">
        <v>1721</v>
      </c>
      <c r="CP19" s="292"/>
      <c r="CQ19" s="22" t="s">
        <v>1721</v>
      </c>
      <c r="CR19" s="25"/>
      <c r="CS19" s="22" t="s">
        <v>1721</v>
      </c>
      <c r="CT19" s="38" t="s">
        <v>470</v>
      </c>
      <c r="CU19" s="108"/>
      <c r="CW19" s="40"/>
    </row>
    <row r="20" spans="1:101" ht="71.25" hidden="1" customHeight="1">
      <c r="A20" s="10"/>
      <c r="B20" s="575">
        <v>16</v>
      </c>
      <c r="C20" s="556" t="s">
        <v>1870</v>
      </c>
      <c r="D20" s="667" t="s">
        <v>1902</v>
      </c>
      <c r="E20" s="25"/>
      <c r="F20" s="602" t="s">
        <v>1903</v>
      </c>
      <c r="G20" s="682" t="s">
        <v>1904</v>
      </c>
      <c r="H20" s="602" t="s">
        <v>1905</v>
      </c>
      <c r="I20" s="602" t="s">
        <v>1906</v>
      </c>
      <c r="J20" s="602"/>
      <c r="K20" s="602"/>
      <c r="L20" s="602" t="s">
        <v>1907</v>
      </c>
      <c r="M20" s="602" t="s">
        <v>1876</v>
      </c>
      <c r="N20" s="602" t="s">
        <v>1908</v>
      </c>
      <c r="O20" s="25"/>
      <c r="P20" s="148"/>
      <c r="Q20" s="22" t="s">
        <v>1909</v>
      </c>
      <c r="R20" s="566" t="s">
        <v>1723</v>
      </c>
      <c r="S20" s="683" t="s">
        <v>1724</v>
      </c>
      <c r="T20" s="684">
        <v>0</v>
      </c>
      <c r="U20" s="671"/>
      <c r="V20" s="672"/>
      <c r="W20" s="602"/>
      <c r="X20" s="670">
        <v>1</v>
      </c>
      <c r="Y20" s="602">
        <v>0</v>
      </c>
      <c r="Z20" s="602">
        <v>0</v>
      </c>
      <c r="AA20" s="602">
        <v>0</v>
      </c>
      <c r="AB20" s="670">
        <v>1</v>
      </c>
      <c r="AC20" s="25"/>
      <c r="AD20" s="25"/>
      <c r="AE20" s="25"/>
      <c r="AF20" s="25"/>
      <c r="AG20" s="25"/>
      <c r="AH20" s="25"/>
      <c r="AI20" s="25"/>
      <c r="AJ20" s="25"/>
      <c r="AK20" s="25"/>
      <c r="AL20" s="25"/>
      <c r="AM20" s="25"/>
      <c r="AN20" s="25"/>
      <c r="AO20" s="25"/>
      <c r="AP20" s="25"/>
      <c r="AQ20" s="25"/>
      <c r="AR20" s="25"/>
      <c r="AS20" s="25">
        <v>0</v>
      </c>
      <c r="AT20" s="25">
        <v>0</v>
      </c>
      <c r="AU20" s="25">
        <v>0</v>
      </c>
      <c r="AV20" s="25">
        <v>0</v>
      </c>
      <c r="AW20" s="25">
        <v>0</v>
      </c>
      <c r="AX20" s="25">
        <v>0</v>
      </c>
      <c r="AY20" s="25">
        <v>0</v>
      </c>
      <c r="AZ20" s="25">
        <v>0</v>
      </c>
      <c r="BA20" s="25">
        <v>0</v>
      </c>
      <c r="BB20" s="25">
        <v>0</v>
      </c>
      <c r="BC20" s="25">
        <v>0</v>
      </c>
      <c r="BD20" s="260">
        <v>1</v>
      </c>
      <c r="BE20" s="260">
        <v>1</v>
      </c>
      <c r="BF20" s="25" t="s">
        <v>1901</v>
      </c>
      <c r="BG20" s="25" t="s">
        <v>688</v>
      </c>
      <c r="BH20" s="29">
        <f t="shared" si="0"/>
        <v>0</v>
      </c>
      <c r="BI20" s="292">
        <f t="shared" si="1"/>
        <v>0</v>
      </c>
      <c r="BJ20" s="292">
        <f t="shared" si="2"/>
        <v>0</v>
      </c>
      <c r="BK20" s="292">
        <f t="shared" si="3"/>
        <v>0</v>
      </c>
      <c r="BL20" s="292">
        <f t="shared" si="4"/>
        <v>0</v>
      </c>
      <c r="BM20" s="292">
        <f t="shared" si="5"/>
        <v>0</v>
      </c>
      <c r="BN20" s="292">
        <f t="shared" si="6"/>
        <v>0</v>
      </c>
      <c r="BO20" s="292">
        <f t="shared" si="7"/>
        <v>0</v>
      </c>
      <c r="BP20" s="292">
        <f t="shared" si="8"/>
        <v>0</v>
      </c>
      <c r="BQ20" s="292">
        <f t="shared" si="9"/>
        <v>0</v>
      </c>
      <c r="BR20" s="292">
        <f t="shared" si="10"/>
        <v>0</v>
      </c>
      <c r="BS20" s="292">
        <f t="shared" si="11"/>
        <v>0</v>
      </c>
      <c r="BT20" s="25">
        <f t="shared" si="12"/>
        <v>0</v>
      </c>
      <c r="BU20" s="99">
        <f t="shared" si="13"/>
        <v>0</v>
      </c>
      <c r="BV20" s="25"/>
      <c r="BW20" s="685" t="s">
        <v>1910</v>
      </c>
      <c r="BX20" s="25"/>
      <c r="BY20" s="685" t="s">
        <v>1910</v>
      </c>
      <c r="BZ20" s="25"/>
      <c r="CA20" s="685" t="s">
        <v>1910</v>
      </c>
      <c r="CB20" s="22"/>
      <c r="CC20" s="685" t="s">
        <v>1910</v>
      </c>
      <c r="CD20" s="25"/>
      <c r="CE20" s="685" t="s">
        <v>1910</v>
      </c>
      <c r="CF20" s="25"/>
      <c r="CG20" s="685" t="s">
        <v>1910</v>
      </c>
      <c r="CH20" s="25"/>
      <c r="CI20" s="685" t="s">
        <v>1910</v>
      </c>
      <c r="CJ20" s="292"/>
      <c r="CK20" s="686" t="s">
        <v>1911</v>
      </c>
      <c r="CL20" s="292"/>
      <c r="CM20" s="685" t="s">
        <v>1912</v>
      </c>
      <c r="CN20" s="292"/>
      <c r="CO20" s="26"/>
      <c r="CP20" s="292"/>
      <c r="CQ20" s="28"/>
      <c r="CR20" s="25"/>
      <c r="CS20" s="28"/>
      <c r="CT20" s="38" t="s">
        <v>470</v>
      </c>
      <c r="CU20" s="108"/>
      <c r="CW20" s="40"/>
    </row>
    <row r="21" spans="1:101" ht="78.75" hidden="1" customHeight="1">
      <c r="A21" s="10"/>
      <c r="B21" s="575">
        <v>17</v>
      </c>
      <c r="C21" s="556" t="s">
        <v>1870</v>
      </c>
      <c r="D21" s="667" t="s">
        <v>1913</v>
      </c>
      <c r="E21" s="25"/>
      <c r="F21" s="602" t="s">
        <v>1914</v>
      </c>
      <c r="G21" s="682" t="s">
        <v>1915</v>
      </c>
      <c r="H21" s="602" t="s">
        <v>1916</v>
      </c>
      <c r="I21" s="602" t="s">
        <v>1917</v>
      </c>
      <c r="J21" s="602"/>
      <c r="K21" s="602"/>
      <c r="L21" s="602" t="s">
        <v>1517</v>
      </c>
      <c r="M21" s="602" t="s">
        <v>1876</v>
      </c>
      <c r="N21" s="602" t="s">
        <v>1918</v>
      </c>
      <c r="O21" s="25"/>
      <c r="P21" s="148"/>
      <c r="Q21" s="22" t="s">
        <v>1919</v>
      </c>
      <c r="R21" s="566" t="s">
        <v>1723</v>
      </c>
      <c r="S21" s="683" t="s">
        <v>1724</v>
      </c>
      <c r="T21" s="684">
        <v>0</v>
      </c>
      <c r="U21" s="671"/>
      <c r="V21" s="672"/>
      <c r="W21" s="602"/>
      <c r="X21" s="670">
        <v>1</v>
      </c>
      <c r="Y21" s="602">
        <v>0</v>
      </c>
      <c r="Z21" s="602">
        <v>0</v>
      </c>
      <c r="AA21" s="602">
        <v>0</v>
      </c>
      <c r="AB21" s="602">
        <v>0</v>
      </c>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v>0</v>
      </c>
      <c r="BF21" s="25" t="s">
        <v>1920</v>
      </c>
      <c r="BG21" s="25" t="s">
        <v>1921</v>
      </c>
      <c r="BH21" s="29">
        <f t="shared" si="0"/>
        <v>0</v>
      </c>
      <c r="BI21" s="292">
        <f t="shared" si="1"/>
        <v>0</v>
      </c>
      <c r="BJ21" s="292">
        <f t="shared" si="2"/>
        <v>0</v>
      </c>
      <c r="BK21" s="292">
        <f t="shared" si="3"/>
        <v>0</v>
      </c>
      <c r="BL21" s="292">
        <f t="shared" si="4"/>
        <v>0</v>
      </c>
      <c r="BM21" s="292">
        <f t="shared" si="5"/>
        <v>0</v>
      </c>
      <c r="BN21" s="292">
        <f t="shared" si="6"/>
        <v>0</v>
      </c>
      <c r="BO21" s="292">
        <f t="shared" si="7"/>
        <v>0</v>
      </c>
      <c r="BP21" s="292">
        <f t="shared" si="8"/>
        <v>0</v>
      </c>
      <c r="BQ21" s="292">
        <f t="shared" si="9"/>
        <v>0</v>
      </c>
      <c r="BR21" s="292">
        <f t="shared" si="10"/>
        <v>0</v>
      </c>
      <c r="BS21" s="292">
        <f t="shared" si="11"/>
        <v>0</v>
      </c>
      <c r="BT21" s="25">
        <f t="shared" si="12"/>
        <v>0</v>
      </c>
      <c r="BU21" s="99" t="e">
        <f t="shared" si="13"/>
        <v>#DIV/0!</v>
      </c>
      <c r="BV21" s="25"/>
      <c r="BW21" s="22"/>
      <c r="BX21" s="25"/>
      <c r="BY21" s="22"/>
      <c r="BZ21" s="25"/>
      <c r="CA21" s="22"/>
      <c r="CB21" s="22"/>
      <c r="CC21" s="22"/>
      <c r="CD21" s="25"/>
      <c r="CE21" s="25"/>
      <c r="CF21" s="25"/>
      <c r="CG21" s="25"/>
      <c r="CH21" s="25"/>
      <c r="CI21" s="28"/>
      <c r="CJ21" s="292"/>
      <c r="CK21" s="30"/>
      <c r="CL21" s="292"/>
      <c r="CM21" s="686" t="s">
        <v>1922</v>
      </c>
      <c r="CN21" s="292"/>
      <c r="CO21" s="26"/>
      <c r="CP21" s="292"/>
      <c r="CQ21" s="28"/>
      <c r="CR21" s="25"/>
      <c r="CS21" s="28"/>
      <c r="CT21" s="38" t="s">
        <v>470</v>
      </c>
      <c r="CU21" s="108"/>
      <c r="CW21" s="40"/>
    </row>
    <row r="22" spans="1:101" ht="71.25" hidden="1" customHeight="1">
      <c r="A22" s="10"/>
      <c r="B22" s="575">
        <v>18</v>
      </c>
      <c r="C22" s="556" t="s">
        <v>1870</v>
      </c>
      <c r="D22" s="667" t="s">
        <v>1923</v>
      </c>
      <c r="E22" s="25"/>
      <c r="F22" s="602" t="s">
        <v>1924</v>
      </c>
      <c r="G22" s="602" t="s">
        <v>1925</v>
      </c>
      <c r="H22" s="602" t="s">
        <v>1926</v>
      </c>
      <c r="I22" s="602" t="s">
        <v>1927</v>
      </c>
      <c r="J22" s="602"/>
      <c r="K22" s="602"/>
      <c r="L22" s="602" t="s">
        <v>1907</v>
      </c>
      <c r="M22" s="602" t="s">
        <v>1876</v>
      </c>
      <c r="N22" s="602" t="s">
        <v>1928</v>
      </c>
      <c r="O22" s="25"/>
      <c r="P22" s="25"/>
      <c r="Q22" s="25" t="s">
        <v>1722</v>
      </c>
      <c r="R22" s="566" t="s">
        <v>1723</v>
      </c>
      <c r="S22" s="683" t="s">
        <v>1724</v>
      </c>
      <c r="T22" s="602">
        <v>0</v>
      </c>
      <c r="U22" s="671"/>
      <c r="V22" s="672"/>
      <c r="W22" s="602"/>
      <c r="X22" s="670">
        <v>1</v>
      </c>
      <c r="Y22" s="602">
        <v>0</v>
      </c>
      <c r="Z22" s="602">
        <v>0</v>
      </c>
      <c r="AA22" s="602">
        <v>0</v>
      </c>
      <c r="AB22" s="670">
        <v>1</v>
      </c>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60">
        <v>1</v>
      </c>
      <c r="BE22" s="260">
        <v>1</v>
      </c>
      <c r="BF22" s="25" t="s">
        <v>1929</v>
      </c>
      <c r="BG22" s="25" t="s">
        <v>1921</v>
      </c>
      <c r="BH22" s="29">
        <f t="shared" si="0"/>
        <v>0</v>
      </c>
      <c r="BI22" s="292">
        <f t="shared" si="1"/>
        <v>0</v>
      </c>
      <c r="BJ22" s="292">
        <f t="shared" si="2"/>
        <v>0</v>
      </c>
      <c r="BK22" s="292">
        <f t="shared" si="3"/>
        <v>0</v>
      </c>
      <c r="BL22" s="292">
        <f t="shared" si="4"/>
        <v>0</v>
      </c>
      <c r="BM22" s="292">
        <f t="shared" si="5"/>
        <v>0</v>
      </c>
      <c r="BN22" s="292">
        <f t="shared" si="6"/>
        <v>0</v>
      </c>
      <c r="BO22" s="292">
        <f t="shared" si="7"/>
        <v>0</v>
      </c>
      <c r="BP22" s="292">
        <f t="shared" si="8"/>
        <v>0</v>
      </c>
      <c r="BQ22" s="292">
        <f t="shared" si="9"/>
        <v>0</v>
      </c>
      <c r="BR22" s="292">
        <f t="shared" si="10"/>
        <v>0</v>
      </c>
      <c r="BS22" s="292">
        <f t="shared" si="11"/>
        <v>0</v>
      </c>
      <c r="BT22" s="25">
        <f t="shared" si="12"/>
        <v>0</v>
      </c>
      <c r="BU22" s="99">
        <f t="shared" si="13"/>
        <v>0</v>
      </c>
      <c r="BV22" s="25"/>
      <c r="BW22" s="677" t="s">
        <v>1930</v>
      </c>
      <c r="BX22" s="677"/>
      <c r="BY22" s="677" t="s">
        <v>1930</v>
      </c>
      <c r="BZ22" s="25"/>
      <c r="CA22" s="677" t="s">
        <v>1930</v>
      </c>
      <c r="CB22" s="677"/>
      <c r="CC22" s="677" t="s">
        <v>1930</v>
      </c>
      <c r="CD22" s="677"/>
      <c r="CE22" s="677" t="s">
        <v>1930</v>
      </c>
      <c r="CF22" s="677"/>
      <c r="CG22" s="677" t="s">
        <v>1930</v>
      </c>
      <c r="CH22" s="677"/>
      <c r="CI22" s="677" t="s">
        <v>1930</v>
      </c>
      <c r="CJ22" s="677"/>
      <c r="CK22" s="677" t="s">
        <v>1930</v>
      </c>
      <c r="CL22" s="677"/>
      <c r="CM22" s="677" t="s">
        <v>1930</v>
      </c>
      <c r="CN22" s="292"/>
      <c r="CO22" s="26"/>
      <c r="CP22" s="292"/>
      <c r="CQ22" s="28"/>
      <c r="CR22" s="25"/>
      <c r="CS22" s="28"/>
      <c r="CT22" s="38" t="s">
        <v>470</v>
      </c>
      <c r="CU22" s="108"/>
      <c r="CW22" s="40"/>
    </row>
    <row r="23" spans="1:101" ht="124.7" hidden="1" customHeight="1">
      <c r="A23" s="10"/>
      <c r="B23" s="575">
        <v>19</v>
      </c>
      <c r="C23" s="556" t="s">
        <v>1870</v>
      </c>
      <c r="D23" s="667" t="s">
        <v>1931</v>
      </c>
      <c r="E23" s="25"/>
      <c r="F23" s="602" t="s">
        <v>1932</v>
      </c>
      <c r="G23" s="602" t="s">
        <v>1933</v>
      </c>
      <c r="H23" s="602" t="s">
        <v>1934</v>
      </c>
      <c r="I23" s="602" t="s">
        <v>1935</v>
      </c>
      <c r="J23" s="602"/>
      <c r="K23" s="602"/>
      <c r="L23" s="602" t="s">
        <v>1907</v>
      </c>
      <c r="M23" s="602" t="s">
        <v>1876</v>
      </c>
      <c r="N23" s="602" t="s">
        <v>1264</v>
      </c>
      <c r="O23" s="25"/>
      <c r="P23" s="25"/>
      <c r="Q23" s="25" t="s">
        <v>1857</v>
      </c>
      <c r="R23" s="566" t="s">
        <v>1723</v>
      </c>
      <c r="S23" s="683" t="s">
        <v>1724</v>
      </c>
      <c r="T23" s="602">
        <v>0</v>
      </c>
      <c r="U23" s="671"/>
      <c r="V23" s="672"/>
      <c r="W23" s="602"/>
      <c r="X23" s="670">
        <v>1</v>
      </c>
      <c r="Y23" s="602">
        <v>0</v>
      </c>
      <c r="Z23" s="602">
        <v>0</v>
      </c>
      <c r="AA23" s="602">
        <v>0</v>
      </c>
      <c r="AB23" s="670">
        <v>1</v>
      </c>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60">
        <v>1</v>
      </c>
      <c r="BE23" s="260">
        <v>1</v>
      </c>
      <c r="BF23" s="22" t="s">
        <v>1936</v>
      </c>
      <c r="BG23" s="492" t="s">
        <v>76</v>
      </c>
      <c r="BH23" s="587">
        <f t="shared" si="0"/>
        <v>0</v>
      </c>
      <c r="BI23" s="588">
        <f t="shared" si="1"/>
        <v>0</v>
      </c>
      <c r="BJ23" s="588">
        <f t="shared" si="2"/>
        <v>0</v>
      </c>
      <c r="BK23" s="588">
        <f t="shared" si="3"/>
        <v>0</v>
      </c>
      <c r="BL23" s="588">
        <f t="shared" si="4"/>
        <v>0</v>
      </c>
      <c r="BM23" s="588">
        <f t="shared" si="5"/>
        <v>0</v>
      </c>
      <c r="BN23" s="588">
        <f t="shared" si="6"/>
        <v>0</v>
      </c>
      <c r="BO23" s="588">
        <f t="shared" si="7"/>
        <v>0</v>
      </c>
      <c r="BP23" s="292">
        <f>CL23</f>
        <v>0</v>
      </c>
      <c r="BQ23" s="588">
        <f t="shared" si="9"/>
        <v>0</v>
      </c>
      <c r="BR23" s="588">
        <f t="shared" si="10"/>
        <v>0</v>
      </c>
      <c r="BS23" s="588">
        <f t="shared" si="11"/>
        <v>0</v>
      </c>
      <c r="BT23" s="25">
        <f t="shared" si="12"/>
        <v>0</v>
      </c>
      <c r="BU23" s="99">
        <f t="shared" si="13"/>
        <v>0</v>
      </c>
      <c r="BV23" s="294"/>
      <c r="BW23" s="606"/>
      <c r="BX23" s="25"/>
      <c r="BY23" s="22"/>
      <c r="BZ23" s="25"/>
      <c r="CA23" s="22"/>
      <c r="CB23" s="22"/>
      <c r="CC23" s="22"/>
      <c r="CD23" s="25"/>
      <c r="CE23" s="25"/>
      <c r="CF23" s="25"/>
      <c r="CG23" s="25"/>
      <c r="CH23" s="25"/>
      <c r="CI23" s="28"/>
      <c r="CJ23" s="292"/>
      <c r="CK23" s="24"/>
      <c r="CL23" s="292"/>
      <c r="CM23" s="26" t="s">
        <v>1937</v>
      </c>
      <c r="CN23" s="292"/>
      <c r="CO23" s="26"/>
      <c r="CP23" s="292"/>
      <c r="CQ23" s="28"/>
      <c r="CR23" s="25"/>
      <c r="CS23" s="28"/>
      <c r="CT23" s="38" t="s">
        <v>470</v>
      </c>
      <c r="CU23" s="108"/>
      <c r="CW23" s="40"/>
    </row>
    <row r="24" spans="1:101" s="625" customFormat="1" ht="90.75" hidden="1" customHeight="1">
      <c r="A24" s="623"/>
      <c r="B24" s="575">
        <v>20</v>
      </c>
      <c r="C24" s="624" t="s">
        <v>1870</v>
      </c>
      <c r="D24" s="687" t="s">
        <v>1931</v>
      </c>
      <c r="E24" s="554"/>
      <c r="F24" s="602" t="s">
        <v>1938</v>
      </c>
      <c r="G24" s="602" t="s">
        <v>1939</v>
      </c>
      <c r="H24" s="602" t="s">
        <v>1940</v>
      </c>
      <c r="I24" s="602" t="s">
        <v>1941</v>
      </c>
      <c r="J24" s="554"/>
      <c r="K24" s="554"/>
      <c r="L24" s="602" t="s">
        <v>1238</v>
      </c>
      <c r="M24" s="602" t="s">
        <v>1876</v>
      </c>
      <c r="N24" s="602" t="s">
        <v>1555</v>
      </c>
      <c r="O24" s="677"/>
      <c r="P24" s="677"/>
      <c r="Q24" s="602" t="s">
        <v>1857</v>
      </c>
      <c r="R24" s="602" t="s">
        <v>1723</v>
      </c>
      <c r="S24" s="683" t="s">
        <v>1724</v>
      </c>
      <c r="T24" s="602">
        <v>0</v>
      </c>
      <c r="U24" s="671"/>
      <c r="V24" s="672"/>
      <c r="W24" s="602"/>
      <c r="X24" s="670">
        <v>0.05</v>
      </c>
      <c r="Y24" s="602">
        <v>0</v>
      </c>
      <c r="Z24" s="634">
        <v>0</v>
      </c>
      <c r="AA24" s="670">
        <v>0.02</v>
      </c>
      <c r="AB24" s="670">
        <v>0.03</v>
      </c>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60">
        <v>0.02</v>
      </c>
      <c r="BB24" s="25"/>
      <c r="BC24" s="25"/>
      <c r="BD24" s="260">
        <v>0.03</v>
      </c>
      <c r="BE24" s="260">
        <v>0.05</v>
      </c>
      <c r="BF24" s="25" t="s">
        <v>1555</v>
      </c>
      <c r="BG24" s="25" t="s">
        <v>764</v>
      </c>
      <c r="BH24" s="615">
        <f t="shared" si="0"/>
        <v>0</v>
      </c>
      <c r="BI24" s="615">
        <f t="shared" si="1"/>
        <v>0</v>
      </c>
      <c r="BJ24" s="615">
        <f t="shared" si="2"/>
        <v>0</v>
      </c>
      <c r="BK24" s="615">
        <f t="shared" si="3"/>
        <v>0</v>
      </c>
      <c r="BL24" s="615">
        <f t="shared" si="4"/>
        <v>0</v>
      </c>
      <c r="BM24" s="615">
        <f t="shared" si="5"/>
        <v>0</v>
      </c>
      <c r="BN24" s="615">
        <f t="shared" si="6"/>
        <v>0</v>
      </c>
      <c r="BO24" s="615">
        <f t="shared" si="7"/>
        <v>0</v>
      </c>
      <c r="BP24" s="627">
        <f>CL24</f>
        <v>0.02</v>
      </c>
      <c r="BQ24" s="615">
        <f t="shared" si="9"/>
        <v>0</v>
      </c>
      <c r="BR24" s="615">
        <f t="shared" si="10"/>
        <v>0</v>
      </c>
      <c r="BS24" s="615">
        <f t="shared" si="11"/>
        <v>0</v>
      </c>
      <c r="BT24" s="25">
        <f t="shared" si="12"/>
        <v>0.02</v>
      </c>
      <c r="BU24" s="99">
        <f t="shared" si="13"/>
        <v>0.39999999999999997</v>
      </c>
      <c r="BV24" s="49">
        <v>0</v>
      </c>
      <c r="BW24" s="628" t="s">
        <v>1942</v>
      </c>
      <c r="BX24" s="554">
        <v>0</v>
      </c>
      <c r="BY24" s="628" t="s">
        <v>1943</v>
      </c>
      <c r="BZ24" s="554">
        <v>0</v>
      </c>
      <c r="CA24" s="628" t="s">
        <v>1944</v>
      </c>
      <c r="CB24" s="49">
        <v>0</v>
      </c>
      <c r="CC24" s="49" t="s">
        <v>1945</v>
      </c>
      <c r="CD24" s="554">
        <v>0</v>
      </c>
      <c r="CE24" s="628" t="s">
        <v>1943</v>
      </c>
      <c r="CF24" s="554">
        <v>0</v>
      </c>
      <c r="CG24" s="628" t="s">
        <v>1943</v>
      </c>
      <c r="CH24" s="554">
        <v>0</v>
      </c>
      <c r="CI24" s="628" t="s">
        <v>1943</v>
      </c>
      <c r="CJ24" s="617">
        <v>0</v>
      </c>
      <c r="CK24" s="629" t="s">
        <v>1943</v>
      </c>
      <c r="CL24" s="626">
        <v>0.02</v>
      </c>
      <c r="CM24" s="553" t="s">
        <v>1946</v>
      </c>
      <c r="CN24" s="553"/>
      <c r="CO24" s="553"/>
      <c r="CP24" s="554"/>
      <c r="CQ24" s="559"/>
      <c r="CR24" s="554"/>
      <c r="CS24" s="553"/>
      <c r="CT24" s="630" t="s">
        <v>470</v>
      </c>
      <c r="CU24" s="623"/>
      <c r="CW24" s="631" t="s">
        <v>1947</v>
      </c>
    </row>
    <row r="25" spans="1:101" ht="111.75" hidden="1" customHeight="1">
      <c r="A25" s="10"/>
      <c r="B25" s="575">
        <v>21</v>
      </c>
      <c r="C25" s="556" t="s">
        <v>1870</v>
      </c>
      <c r="D25" s="688" t="s">
        <v>1948</v>
      </c>
      <c r="E25" s="25"/>
      <c r="F25" s="602" t="s">
        <v>1949</v>
      </c>
      <c r="G25" s="602" t="s">
        <v>1950</v>
      </c>
      <c r="H25" s="602" t="s">
        <v>1951</v>
      </c>
      <c r="I25" s="602" t="s">
        <v>1952</v>
      </c>
      <c r="J25" s="25"/>
      <c r="K25" s="25"/>
      <c r="L25" s="602" t="s">
        <v>1907</v>
      </c>
      <c r="M25" s="602" t="s">
        <v>1876</v>
      </c>
      <c r="N25" s="602" t="s">
        <v>1555</v>
      </c>
      <c r="O25" s="602"/>
      <c r="P25" s="602"/>
      <c r="Q25" s="602" t="s">
        <v>1857</v>
      </c>
      <c r="R25" s="602" t="s">
        <v>1239</v>
      </c>
      <c r="S25" s="689" t="s">
        <v>1724</v>
      </c>
      <c r="T25" s="294">
        <v>1</v>
      </c>
      <c r="U25" s="690"/>
      <c r="V25" s="691"/>
      <c r="W25" s="681"/>
      <c r="X25" s="681">
        <v>1</v>
      </c>
      <c r="Y25" s="602">
        <v>0</v>
      </c>
      <c r="Z25" s="602">
        <v>0</v>
      </c>
      <c r="AA25" s="602">
        <v>0</v>
      </c>
      <c r="AB25" s="602">
        <v>1</v>
      </c>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v>1</v>
      </c>
      <c r="BE25" s="25">
        <v>1</v>
      </c>
      <c r="BF25" s="25" t="s">
        <v>1555</v>
      </c>
      <c r="BG25" s="25" t="s">
        <v>764</v>
      </c>
      <c r="BH25" s="82">
        <f t="shared" si="0"/>
        <v>0</v>
      </c>
      <c r="BI25" s="82">
        <f t="shared" si="1"/>
        <v>0</v>
      </c>
      <c r="BJ25" s="82">
        <f t="shared" si="2"/>
        <v>0</v>
      </c>
      <c r="BK25" s="82">
        <f t="shared" si="3"/>
        <v>0</v>
      </c>
      <c r="BL25" s="82">
        <f t="shared" si="4"/>
        <v>0</v>
      </c>
      <c r="BM25" s="82">
        <f t="shared" si="5"/>
        <v>0</v>
      </c>
      <c r="BN25" s="82">
        <f t="shared" si="6"/>
        <v>0</v>
      </c>
      <c r="BO25" s="82">
        <f t="shared" si="7"/>
        <v>0</v>
      </c>
      <c r="BP25" s="82">
        <f t="shared" si="8"/>
        <v>0</v>
      </c>
      <c r="BQ25" s="82">
        <f t="shared" si="9"/>
        <v>0</v>
      </c>
      <c r="BR25" s="82">
        <f t="shared" si="10"/>
        <v>0</v>
      </c>
      <c r="BS25" s="82">
        <f t="shared" si="11"/>
        <v>0</v>
      </c>
      <c r="BT25" s="25">
        <f t="shared" si="12"/>
        <v>0</v>
      </c>
      <c r="BU25" s="99">
        <f t="shared" si="13"/>
        <v>0</v>
      </c>
      <c r="BV25" s="22">
        <v>0</v>
      </c>
      <c r="BW25" s="22" t="s">
        <v>1953</v>
      </c>
      <c r="BX25" s="25">
        <v>0</v>
      </c>
      <c r="BY25" s="22" t="s">
        <v>1954</v>
      </c>
      <c r="BZ25" s="25">
        <v>0</v>
      </c>
      <c r="CA25" s="41" t="s">
        <v>1943</v>
      </c>
      <c r="CB25" s="22">
        <v>0</v>
      </c>
      <c r="CC25" s="22" t="s">
        <v>1955</v>
      </c>
      <c r="CD25" s="25">
        <v>0</v>
      </c>
      <c r="CE25" s="25" t="s">
        <v>1956</v>
      </c>
      <c r="CF25" s="25">
        <v>0</v>
      </c>
      <c r="CG25" s="25" t="s">
        <v>1957</v>
      </c>
      <c r="CH25" s="25">
        <v>0</v>
      </c>
      <c r="CI25" s="607" t="s">
        <v>1958</v>
      </c>
      <c r="CJ25" s="25">
        <v>0</v>
      </c>
      <c r="CK25" s="41" t="s">
        <v>1959</v>
      </c>
      <c r="CL25" s="292">
        <v>0</v>
      </c>
      <c r="CM25" s="28" t="s">
        <v>1960</v>
      </c>
      <c r="CN25" s="292"/>
      <c r="CO25" s="26"/>
      <c r="CP25" s="292"/>
      <c r="CQ25" s="28"/>
      <c r="CR25" s="25"/>
      <c r="CS25" s="28"/>
      <c r="CT25" s="38" t="s">
        <v>470</v>
      </c>
      <c r="CU25" s="108"/>
      <c r="CW25" s="40" t="s">
        <v>1961</v>
      </c>
    </row>
    <row r="26" spans="1:101" ht="111.75" hidden="1" customHeight="1">
      <c r="A26" s="10"/>
      <c r="B26" s="577">
        <v>22</v>
      </c>
      <c r="C26" s="569" t="s">
        <v>1870</v>
      </c>
      <c r="D26" s="688" t="s">
        <v>1948</v>
      </c>
      <c r="E26" s="294"/>
      <c r="F26" s="681" t="s">
        <v>1962</v>
      </c>
      <c r="G26" s="681" t="s">
        <v>1963</v>
      </c>
      <c r="H26" s="602" t="s">
        <v>1964</v>
      </c>
      <c r="I26" s="602" t="s">
        <v>1965</v>
      </c>
      <c r="J26" s="294"/>
      <c r="K26" s="294"/>
      <c r="L26" s="602" t="s">
        <v>1907</v>
      </c>
      <c r="M26" s="602" t="s">
        <v>1876</v>
      </c>
      <c r="N26" s="602" t="s">
        <v>1555</v>
      </c>
      <c r="O26" s="602"/>
      <c r="P26" s="602"/>
      <c r="Q26" s="602" t="s">
        <v>1857</v>
      </c>
      <c r="R26" s="682" t="s">
        <v>1723</v>
      </c>
      <c r="S26" s="683" t="s">
        <v>1724</v>
      </c>
      <c r="T26" s="692">
        <v>1</v>
      </c>
      <c r="U26" s="693"/>
      <c r="V26" s="694"/>
      <c r="W26" s="683"/>
      <c r="X26" s="692">
        <v>1</v>
      </c>
      <c r="Y26" s="695">
        <v>0</v>
      </c>
      <c r="Z26" s="681">
        <v>0</v>
      </c>
      <c r="AA26" s="681">
        <v>0</v>
      </c>
      <c r="AB26" s="696">
        <v>1</v>
      </c>
      <c r="AC26" s="294"/>
      <c r="AD26" s="294"/>
      <c r="AE26" s="294"/>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570">
        <v>1</v>
      </c>
      <c r="BE26" s="570">
        <v>1</v>
      </c>
      <c r="BF26" s="25" t="s">
        <v>1555</v>
      </c>
      <c r="BG26" s="25" t="s">
        <v>764</v>
      </c>
      <c r="BH26" s="82">
        <f t="shared" si="0"/>
        <v>0</v>
      </c>
      <c r="BI26" s="82">
        <f t="shared" si="1"/>
        <v>0</v>
      </c>
      <c r="BJ26" s="82">
        <f t="shared" si="2"/>
        <v>0</v>
      </c>
      <c r="BK26" s="82">
        <f t="shared" si="3"/>
        <v>0</v>
      </c>
      <c r="BL26" s="82">
        <f t="shared" si="4"/>
        <v>0</v>
      </c>
      <c r="BM26" s="82">
        <f t="shared" si="5"/>
        <v>0</v>
      </c>
      <c r="BN26" s="82">
        <f t="shared" si="6"/>
        <v>0.1</v>
      </c>
      <c r="BO26" s="82">
        <f t="shared" si="7"/>
        <v>0</v>
      </c>
      <c r="BP26" s="82">
        <f t="shared" si="8"/>
        <v>0</v>
      </c>
      <c r="BQ26" s="82">
        <f t="shared" si="9"/>
        <v>0</v>
      </c>
      <c r="BR26" s="82">
        <f t="shared" si="10"/>
        <v>0</v>
      </c>
      <c r="BS26" s="82">
        <f t="shared" si="11"/>
        <v>0</v>
      </c>
      <c r="BT26" s="25">
        <f t="shared" si="12"/>
        <v>0.1</v>
      </c>
      <c r="BU26" s="99">
        <f t="shared" si="13"/>
        <v>0.1</v>
      </c>
      <c r="BV26" s="22">
        <v>0</v>
      </c>
      <c r="BW26" s="22" t="s">
        <v>1953</v>
      </c>
      <c r="BX26" s="25">
        <v>0</v>
      </c>
      <c r="BY26" s="22" t="s">
        <v>1954</v>
      </c>
      <c r="BZ26" s="294">
        <v>0</v>
      </c>
      <c r="CA26" s="237" t="s">
        <v>1966</v>
      </c>
      <c r="CB26" s="22">
        <v>0</v>
      </c>
      <c r="CC26" s="22" t="s">
        <v>1967</v>
      </c>
      <c r="CD26" s="25">
        <v>0</v>
      </c>
      <c r="CE26" s="25" t="s">
        <v>1968</v>
      </c>
      <c r="CF26" s="25">
        <v>0</v>
      </c>
      <c r="CG26" s="25" t="s">
        <v>1969</v>
      </c>
      <c r="CH26" s="260">
        <v>0.1</v>
      </c>
      <c r="CI26" s="25" t="s">
        <v>1970</v>
      </c>
      <c r="CJ26" s="292">
        <v>0</v>
      </c>
      <c r="CK26" s="25" t="s">
        <v>1971</v>
      </c>
      <c r="CL26" s="292">
        <v>0</v>
      </c>
      <c r="CM26" s="28" t="s">
        <v>1972</v>
      </c>
      <c r="CN26" s="292"/>
      <c r="CO26" s="26"/>
      <c r="CP26" s="292"/>
      <c r="CQ26" s="28"/>
      <c r="CR26" s="25"/>
      <c r="CS26" s="28"/>
      <c r="CT26" s="38" t="s">
        <v>470</v>
      </c>
      <c r="CU26" s="108"/>
      <c r="CW26" s="40" t="s">
        <v>1973</v>
      </c>
    </row>
    <row r="27" spans="1:101" ht="166.5" hidden="1" customHeight="1">
      <c r="A27" s="10"/>
      <c r="B27" s="589" t="s">
        <v>1974</v>
      </c>
      <c r="C27" s="597" t="s">
        <v>1975</v>
      </c>
      <c r="D27" s="697" t="s">
        <v>1976</v>
      </c>
      <c r="E27" s="148"/>
      <c r="F27" s="683" t="s">
        <v>1977</v>
      </c>
      <c r="G27" s="683" t="s">
        <v>1978</v>
      </c>
      <c r="H27" s="683" t="s">
        <v>1979</v>
      </c>
      <c r="I27" s="683" t="s">
        <v>1980</v>
      </c>
      <c r="J27" s="578"/>
      <c r="K27" s="578"/>
      <c r="L27" s="580"/>
      <c r="M27" s="581"/>
      <c r="N27" s="680" t="s">
        <v>1981</v>
      </c>
      <c r="O27" s="578" t="s">
        <v>0</v>
      </c>
      <c r="P27" s="578"/>
      <c r="Q27" s="578"/>
      <c r="R27" s="583"/>
      <c r="S27" s="698" t="s">
        <v>1724</v>
      </c>
      <c r="T27" s="699">
        <v>0</v>
      </c>
      <c r="U27" s="699"/>
      <c r="V27" s="700"/>
      <c r="W27" s="699"/>
      <c r="X27" s="701">
        <v>0</v>
      </c>
      <c r="Y27" s="702">
        <v>0</v>
      </c>
      <c r="Z27" s="702">
        <v>0</v>
      </c>
      <c r="AA27" s="702">
        <v>0</v>
      </c>
      <c r="AB27" s="703">
        <v>19</v>
      </c>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568"/>
      <c r="BF27" s="680" t="s">
        <v>1981</v>
      </c>
      <c r="BG27" s="680" t="s">
        <v>1981</v>
      </c>
      <c r="BH27" s="82"/>
      <c r="BI27" s="82"/>
      <c r="BJ27" s="82"/>
      <c r="BK27" s="82"/>
      <c r="BL27" s="82"/>
      <c r="BM27" s="82"/>
      <c r="BN27" s="82"/>
      <c r="BO27" s="82"/>
      <c r="BP27" s="82"/>
      <c r="BQ27" s="82"/>
      <c r="BR27" s="82"/>
      <c r="BS27" s="82"/>
      <c r="BT27" s="22"/>
      <c r="BU27" s="99"/>
      <c r="BV27" s="22"/>
      <c r="BW27" s="22"/>
      <c r="BX27" s="27"/>
      <c r="BY27" s="22"/>
      <c r="BZ27" s="22"/>
      <c r="CA27" s="22"/>
      <c r="CB27" s="22"/>
      <c r="CC27" s="22"/>
      <c r="CD27" s="22"/>
      <c r="CE27" s="22"/>
      <c r="CF27" s="22"/>
      <c r="CG27" s="22"/>
      <c r="CH27" s="22"/>
      <c r="CI27" s="24"/>
      <c r="CJ27" s="82"/>
      <c r="CK27" s="151"/>
      <c r="CL27" s="82">
        <v>0</v>
      </c>
      <c r="CM27" s="683" t="s">
        <v>1982</v>
      </c>
      <c r="CN27" s="82">
        <v>0</v>
      </c>
      <c r="CO27" s="23" t="s">
        <v>1762</v>
      </c>
      <c r="CP27" s="82"/>
      <c r="CQ27" s="24"/>
      <c r="CR27" s="22"/>
      <c r="CS27" s="24"/>
      <c r="CT27" s="38"/>
      <c r="CU27" s="108"/>
      <c r="CW27" s="40"/>
    </row>
    <row r="28" spans="1:101" ht="130.5" hidden="1" customHeight="1">
      <c r="A28" s="10"/>
      <c r="B28" s="22" t="s">
        <v>1974</v>
      </c>
      <c r="C28" s="579" t="s">
        <v>1975</v>
      </c>
      <c r="D28" s="704" t="s">
        <v>1983</v>
      </c>
      <c r="E28" s="578"/>
      <c r="F28" s="704" t="s">
        <v>1984</v>
      </c>
      <c r="G28" s="704" t="s">
        <v>1985</v>
      </c>
      <c r="H28" s="704" t="s">
        <v>1986</v>
      </c>
      <c r="I28" s="704" t="s">
        <v>1987</v>
      </c>
      <c r="J28" s="578"/>
      <c r="K28" s="578"/>
      <c r="L28" s="580"/>
      <c r="M28" s="581"/>
      <c r="N28" s="680" t="s">
        <v>1981</v>
      </c>
      <c r="O28" s="578"/>
      <c r="P28" s="578"/>
      <c r="Q28" s="578"/>
      <c r="R28" s="583"/>
      <c r="S28" s="689" t="s">
        <v>1724</v>
      </c>
      <c r="T28" s="705"/>
      <c r="U28" s="706"/>
      <c r="V28" s="707"/>
      <c r="W28" s="708"/>
      <c r="X28" s="705"/>
      <c r="Y28" s="708"/>
      <c r="Z28" s="708"/>
      <c r="AA28" s="708"/>
      <c r="AB28" s="69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568"/>
      <c r="BF28" s="680" t="s">
        <v>1981</v>
      </c>
      <c r="BG28" s="680" t="s">
        <v>1981</v>
      </c>
      <c r="BH28" s="82"/>
      <c r="BI28" s="82"/>
      <c r="BJ28" s="82"/>
      <c r="BK28" s="82"/>
      <c r="BL28" s="82"/>
      <c r="BM28" s="82"/>
      <c r="BN28" s="82"/>
      <c r="BO28" s="82"/>
      <c r="BP28" s="82"/>
      <c r="BQ28" s="82"/>
      <c r="BR28" s="82"/>
      <c r="BS28" s="82"/>
      <c r="BT28" s="22"/>
      <c r="BU28" s="99"/>
      <c r="BV28" s="22"/>
      <c r="BW28" s="22"/>
      <c r="BX28" s="27"/>
      <c r="BY28" s="22"/>
      <c r="BZ28" s="22"/>
      <c r="CA28" s="22"/>
      <c r="CB28" s="22"/>
      <c r="CC28" s="22"/>
      <c r="CD28" s="22"/>
      <c r="CE28" s="22"/>
      <c r="CF28" s="22"/>
      <c r="CG28" s="22"/>
      <c r="CH28" s="22"/>
      <c r="CI28" s="24"/>
      <c r="CJ28" s="82"/>
      <c r="CK28" s="151"/>
      <c r="CL28" s="82">
        <v>0</v>
      </c>
      <c r="CM28" s="683" t="s">
        <v>1982</v>
      </c>
      <c r="CN28" s="82"/>
      <c r="CO28" s="23"/>
      <c r="CP28" s="82"/>
      <c r="CQ28" s="24"/>
      <c r="CR28" s="22"/>
      <c r="CS28" s="24"/>
      <c r="CT28" s="38"/>
      <c r="CU28" s="108"/>
      <c r="CW28" s="40"/>
    </row>
    <row r="29" spans="1:101" ht="130.5" hidden="1" customHeight="1">
      <c r="A29" s="10"/>
      <c r="B29" s="22" t="s">
        <v>1974</v>
      </c>
      <c r="C29" s="579" t="s">
        <v>1975</v>
      </c>
      <c r="D29" s="579" t="s">
        <v>1988</v>
      </c>
      <c r="E29" s="709" t="s">
        <v>1989</v>
      </c>
      <c r="F29" s="579" t="s">
        <v>1989</v>
      </c>
      <c r="G29" s="708" t="s">
        <v>1990</v>
      </c>
      <c r="H29" s="708" t="s">
        <v>1991</v>
      </c>
      <c r="I29" s="708" t="s">
        <v>1992</v>
      </c>
      <c r="J29" s="578"/>
      <c r="K29" s="578"/>
      <c r="L29" s="580"/>
      <c r="M29" s="581"/>
      <c r="N29" s="680" t="s">
        <v>1981</v>
      </c>
      <c r="O29" s="578"/>
      <c r="P29" s="578"/>
      <c r="Q29" s="578"/>
      <c r="R29" s="583"/>
      <c r="S29" s="689" t="s">
        <v>1724</v>
      </c>
      <c r="T29" s="705"/>
      <c r="U29" s="706"/>
      <c r="V29" s="707"/>
      <c r="W29" s="708"/>
      <c r="X29" s="705"/>
      <c r="Y29" s="708"/>
      <c r="Z29" s="708"/>
      <c r="AA29" s="708"/>
      <c r="AB29" s="69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568"/>
      <c r="BF29" s="680" t="s">
        <v>1981</v>
      </c>
      <c r="BG29" s="680" t="s">
        <v>1981</v>
      </c>
      <c r="BH29" s="82"/>
      <c r="BI29" s="82"/>
      <c r="BJ29" s="82"/>
      <c r="BK29" s="82"/>
      <c r="BL29" s="82"/>
      <c r="BM29" s="82"/>
      <c r="BN29" s="82"/>
      <c r="BO29" s="82"/>
      <c r="BP29" s="82"/>
      <c r="BQ29" s="82"/>
      <c r="BR29" s="82"/>
      <c r="BS29" s="82"/>
      <c r="BT29" s="22"/>
      <c r="BU29" s="99"/>
      <c r="BV29" s="22"/>
      <c r="BW29" s="22"/>
      <c r="BX29" s="27"/>
      <c r="BY29" s="22"/>
      <c r="BZ29" s="22"/>
      <c r="CA29" s="22"/>
      <c r="CB29" s="22">
        <v>2</v>
      </c>
      <c r="CC29" s="22" t="s">
        <v>1993</v>
      </c>
      <c r="CD29" s="22">
        <v>1</v>
      </c>
      <c r="CE29" s="22" t="s">
        <v>1994</v>
      </c>
      <c r="CF29" s="22"/>
      <c r="CG29" s="22"/>
      <c r="CH29" s="22"/>
      <c r="CI29" s="24"/>
      <c r="CJ29" s="82">
        <v>1</v>
      </c>
      <c r="CK29" s="24" t="s">
        <v>1995</v>
      </c>
      <c r="CL29" s="82">
        <v>2</v>
      </c>
      <c r="CM29" s="683" t="s">
        <v>1996</v>
      </c>
      <c r="CN29" s="82"/>
      <c r="CO29" s="23"/>
      <c r="CP29" s="82"/>
      <c r="CQ29" s="24"/>
      <c r="CR29" s="22"/>
      <c r="CS29" s="24"/>
      <c r="CT29" s="38"/>
      <c r="CU29" s="108"/>
      <c r="CW29" s="40"/>
    </row>
    <row r="30" spans="1:101" ht="130.5" hidden="1" customHeight="1">
      <c r="A30" s="10"/>
      <c r="B30" s="22" t="s">
        <v>1974</v>
      </c>
      <c r="C30" s="579" t="s">
        <v>1975</v>
      </c>
      <c r="D30" s="704" t="s">
        <v>1997</v>
      </c>
      <c r="E30" s="578"/>
      <c r="F30" s="704" t="s">
        <v>1998</v>
      </c>
      <c r="G30" s="704" t="s">
        <v>1999</v>
      </c>
      <c r="H30" s="704" t="s">
        <v>2000</v>
      </c>
      <c r="I30" s="704" t="s">
        <v>2001</v>
      </c>
      <c r="J30" s="578"/>
      <c r="K30" s="578"/>
      <c r="L30" s="580"/>
      <c r="M30" s="581"/>
      <c r="N30" s="680" t="s">
        <v>1981</v>
      </c>
      <c r="O30" s="578"/>
      <c r="P30" s="578"/>
      <c r="Q30" s="578"/>
      <c r="R30" s="583"/>
      <c r="S30" s="683" t="s">
        <v>1724</v>
      </c>
      <c r="T30" s="710"/>
      <c r="U30" s="706"/>
      <c r="V30" s="707"/>
      <c r="W30" s="708"/>
      <c r="X30" s="705"/>
      <c r="Y30" s="708"/>
      <c r="Z30" s="708"/>
      <c r="AA30" s="708"/>
      <c r="AB30" s="69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568"/>
      <c r="BF30" s="680" t="s">
        <v>1981</v>
      </c>
      <c r="BG30" s="680" t="s">
        <v>1981</v>
      </c>
      <c r="BH30" s="82"/>
      <c r="BI30" s="82"/>
      <c r="BJ30" s="82"/>
      <c r="BK30" s="82"/>
      <c r="BL30" s="82"/>
      <c r="BM30" s="82"/>
      <c r="BN30" s="82"/>
      <c r="BO30" s="82"/>
      <c r="BP30" s="82"/>
      <c r="BQ30" s="82"/>
      <c r="BR30" s="82"/>
      <c r="BS30" s="82"/>
      <c r="BT30" s="22"/>
      <c r="BU30" s="99"/>
      <c r="BV30" s="22"/>
      <c r="BW30" s="22"/>
      <c r="BX30" s="27"/>
      <c r="BY30" s="22"/>
      <c r="BZ30" s="22"/>
      <c r="CA30" s="22"/>
      <c r="CB30" s="22"/>
      <c r="CC30" s="22"/>
      <c r="CD30" s="22"/>
      <c r="CE30" s="22"/>
      <c r="CF30" s="22"/>
      <c r="CG30" s="22"/>
      <c r="CH30" s="22">
        <v>1</v>
      </c>
      <c r="CI30" s="24" t="s">
        <v>2002</v>
      </c>
      <c r="CJ30" s="82"/>
      <c r="CK30" s="151"/>
      <c r="CL30" s="82">
        <v>4</v>
      </c>
      <c r="CM30" s="683" t="s">
        <v>2003</v>
      </c>
      <c r="CN30" s="82"/>
      <c r="CO30" s="23"/>
      <c r="CP30" s="82"/>
      <c r="CQ30" s="24"/>
      <c r="CR30" s="22"/>
      <c r="CS30" s="24"/>
      <c r="CT30" s="38"/>
      <c r="CU30" s="108"/>
      <c r="CW30" s="40"/>
    </row>
    <row r="31" spans="1:101" ht="130.5" hidden="1" customHeight="1">
      <c r="A31" s="10"/>
      <c r="B31" s="22" t="s">
        <v>1974</v>
      </c>
      <c r="C31" s="579" t="s">
        <v>2004</v>
      </c>
      <c r="D31" s="704" t="s">
        <v>2005</v>
      </c>
      <c r="E31" s="578"/>
      <c r="F31" s="708" t="s">
        <v>2006</v>
      </c>
      <c r="G31" s="708" t="s">
        <v>2007</v>
      </c>
      <c r="H31" s="708" t="s">
        <v>2008</v>
      </c>
      <c r="I31" s="708" t="s">
        <v>2009</v>
      </c>
      <c r="J31" s="578"/>
      <c r="K31" s="578"/>
      <c r="L31" s="580" t="s">
        <v>1238</v>
      </c>
      <c r="M31" s="581" t="s">
        <v>2010</v>
      </c>
      <c r="N31" s="582" t="s">
        <v>2011</v>
      </c>
      <c r="O31" s="578"/>
      <c r="P31" s="578"/>
      <c r="Q31" s="578" t="s">
        <v>1722</v>
      </c>
      <c r="R31" s="583" t="s">
        <v>1239</v>
      </c>
      <c r="S31" s="689" t="s">
        <v>1724</v>
      </c>
      <c r="T31" s="711">
        <v>3</v>
      </c>
      <c r="U31" s="706"/>
      <c r="V31" s="707"/>
      <c r="W31" s="708"/>
      <c r="X31" s="708">
        <v>3</v>
      </c>
      <c r="Y31" s="708">
        <v>0</v>
      </c>
      <c r="Z31" s="708">
        <v>0</v>
      </c>
      <c r="AA31" s="708">
        <v>0</v>
      </c>
      <c r="AB31" s="683">
        <v>3</v>
      </c>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568"/>
      <c r="BF31" s="22" t="s">
        <v>2012</v>
      </c>
      <c r="BG31" s="25" t="s">
        <v>1781</v>
      </c>
      <c r="BH31" s="82"/>
      <c r="BI31" s="82"/>
      <c r="BJ31" s="82"/>
      <c r="BK31" s="82"/>
      <c r="BL31" s="82"/>
      <c r="BM31" s="82"/>
      <c r="BN31" s="82"/>
      <c r="BO31" s="82"/>
      <c r="BP31" s="82"/>
      <c r="BQ31" s="82"/>
      <c r="BR31" s="82"/>
      <c r="BS31" s="82"/>
      <c r="BT31" s="22"/>
      <c r="BU31" s="99"/>
      <c r="BV31" s="22"/>
      <c r="BW31" s="22"/>
      <c r="BX31" s="27"/>
      <c r="BY31" s="22"/>
      <c r="BZ31" s="22"/>
      <c r="CA31" s="22"/>
      <c r="CB31" s="22"/>
      <c r="CC31" s="22"/>
      <c r="CD31" s="22"/>
      <c r="CE31" s="22"/>
      <c r="CF31" s="22"/>
      <c r="CG31" s="22"/>
      <c r="CH31" s="22"/>
      <c r="CI31" s="24"/>
      <c r="CJ31" s="82"/>
      <c r="CK31" s="151"/>
      <c r="CL31" s="82">
        <v>1</v>
      </c>
      <c r="CM31" s="24" t="s">
        <v>2013</v>
      </c>
      <c r="CN31" s="82">
        <v>0</v>
      </c>
      <c r="CO31" s="23" t="s">
        <v>2014</v>
      </c>
      <c r="CP31" s="82"/>
      <c r="CQ31" s="24"/>
      <c r="CR31" s="22"/>
      <c r="CS31" s="24"/>
      <c r="CT31" s="38"/>
      <c r="CU31" s="108"/>
      <c r="CW31" s="40"/>
    </row>
    <row r="32" spans="1:101" ht="156" hidden="1" customHeight="1">
      <c r="A32" s="10"/>
      <c r="B32" s="22" t="s">
        <v>1974</v>
      </c>
      <c r="C32" s="579" t="s">
        <v>2015</v>
      </c>
      <c r="D32" s="704" t="s">
        <v>2016</v>
      </c>
      <c r="E32" s="578"/>
      <c r="F32" s="708" t="s">
        <v>2017</v>
      </c>
      <c r="G32" s="708" t="s">
        <v>2018</v>
      </c>
      <c r="H32" s="712" t="s">
        <v>2019</v>
      </c>
      <c r="I32" s="713" t="s">
        <v>2020</v>
      </c>
      <c r="J32" s="578"/>
      <c r="K32" s="578"/>
      <c r="L32" s="580" t="s">
        <v>1238</v>
      </c>
      <c r="M32" s="581" t="s">
        <v>2010</v>
      </c>
      <c r="N32" s="582" t="s">
        <v>1790</v>
      </c>
      <c r="O32" s="578"/>
      <c r="P32" s="578"/>
      <c r="Q32" s="578" t="s">
        <v>1857</v>
      </c>
      <c r="R32" s="583" t="s">
        <v>1239</v>
      </c>
      <c r="S32" s="683" t="s">
        <v>1724</v>
      </c>
      <c r="T32" s="711">
        <v>0</v>
      </c>
      <c r="U32" s="706"/>
      <c r="V32" s="707"/>
      <c r="W32" s="708"/>
      <c r="X32" s="708">
        <v>1</v>
      </c>
      <c r="Y32" s="708">
        <v>1</v>
      </c>
      <c r="Z32" s="708">
        <v>1</v>
      </c>
      <c r="AA32" s="708">
        <v>1</v>
      </c>
      <c r="AB32" s="683">
        <v>4</v>
      </c>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568"/>
      <c r="BF32" s="22" t="s">
        <v>2021</v>
      </c>
      <c r="BG32" s="492" t="s">
        <v>76</v>
      </c>
      <c r="BH32" s="501"/>
      <c r="BI32" s="501"/>
      <c r="BJ32" s="501"/>
      <c r="BK32" s="501"/>
      <c r="BL32" s="501"/>
      <c r="BM32" s="501"/>
      <c r="BN32" s="501"/>
      <c r="BO32" s="501"/>
      <c r="BP32" s="501"/>
      <c r="BQ32" s="501"/>
      <c r="BR32" s="501"/>
      <c r="BS32" s="501"/>
      <c r="BT32" s="472"/>
      <c r="BU32" s="507"/>
      <c r="BV32" s="472"/>
      <c r="BW32" s="472"/>
      <c r="BX32" s="27"/>
      <c r="BY32" s="22"/>
      <c r="BZ32" s="22"/>
      <c r="CA32" s="22"/>
      <c r="CB32" s="22"/>
      <c r="CC32" s="22"/>
      <c r="CD32" s="22"/>
      <c r="CE32" s="22"/>
      <c r="CF32" s="22"/>
      <c r="CG32" s="22"/>
      <c r="CH32" s="22"/>
      <c r="CI32" s="24"/>
      <c r="CJ32" s="82"/>
      <c r="CL32" s="82"/>
      <c r="CM32" s="151" t="s">
        <v>2022</v>
      </c>
      <c r="CN32" s="82"/>
      <c r="CO32" s="23"/>
      <c r="CP32" s="82"/>
      <c r="CQ32" s="24"/>
      <c r="CR32" s="22"/>
      <c r="CS32" s="24"/>
      <c r="CT32" s="38"/>
      <c r="CU32" s="108"/>
      <c r="CW32" s="40"/>
    </row>
    <row r="33" spans="1:100" ht="270.75" hidden="1" customHeight="1">
      <c r="A33" s="10"/>
      <c r="B33" s="22" t="s">
        <v>1974</v>
      </c>
      <c r="C33" s="579" t="s">
        <v>2023</v>
      </c>
      <c r="D33" s="704" t="s">
        <v>2024</v>
      </c>
      <c r="E33" s="578"/>
      <c r="F33" s="714" t="s">
        <v>2025</v>
      </c>
      <c r="G33" s="715" t="s">
        <v>2026</v>
      </c>
      <c r="H33" s="712" t="s">
        <v>2027</v>
      </c>
      <c r="I33" s="590" t="s">
        <v>2028</v>
      </c>
      <c r="J33" s="148"/>
      <c r="K33" s="578"/>
      <c r="L33" s="580" t="s">
        <v>1238</v>
      </c>
      <c r="M33" s="581" t="s">
        <v>2010</v>
      </c>
      <c r="N33" s="582" t="s">
        <v>1790</v>
      </c>
      <c r="O33" s="578"/>
      <c r="P33" s="578"/>
      <c r="Q33" s="596" t="s">
        <v>1857</v>
      </c>
      <c r="R33" s="601" t="s">
        <v>1239</v>
      </c>
      <c r="S33" s="689" t="s">
        <v>1724</v>
      </c>
      <c r="T33" s="716">
        <v>1</v>
      </c>
      <c r="U33" s="717"/>
      <c r="V33" s="718"/>
      <c r="W33" s="714"/>
      <c r="X33" s="714">
        <v>2</v>
      </c>
      <c r="Y33" s="708">
        <v>2</v>
      </c>
      <c r="Z33" s="708">
        <v>2</v>
      </c>
      <c r="AA33" s="708">
        <v>2</v>
      </c>
      <c r="AB33" s="683">
        <v>8</v>
      </c>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568"/>
      <c r="BF33" s="582" t="s">
        <v>1790</v>
      </c>
      <c r="BG33" s="25" t="s">
        <v>1781</v>
      </c>
      <c r="BH33" s="501"/>
      <c r="BI33" s="501"/>
      <c r="BJ33" s="501"/>
      <c r="BK33" s="501"/>
      <c r="BL33" s="501"/>
      <c r="BM33" s="501"/>
      <c r="BN33" s="501"/>
      <c r="BO33" s="501"/>
      <c r="BP33" s="501"/>
      <c r="BQ33" s="501"/>
      <c r="BR33" s="501"/>
      <c r="BS33" s="501"/>
      <c r="BT33" s="472"/>
      <c r="BU33" s="507"/>
      <c r="BV33" s="472"/>
      <c r="BW33" s="472"/>
      <c r="BX33" s="27"/>
      <c r="BY33" s="22"/>
      <c r="BZ33" s="22"/>
      <c r="CA33" s="22"/>
      <c r="CB33" s="22"/>
      <c r="CC33" s="22"/>
      <c r="CD33" s="22"/>
      <c r="CE33" s="22"/>
      <c r="CF33" s="22"/>
      <c r="CG33" s="22"/>
      <c r="CH33" s="22"/>
      <c r="CI33" s="24"/>
      <c r="CJ33" s="82"/>
      <c r="CK33" s="151"/>
      <c r="CL33" s="82"/>
      <c r="CM33" s="24" t="s">
        <v>2029</v>
      </c>
      <c r="CN33" s="82"/>
      <c r="CO33" s="23"/>
      <c r="CP33" s="82"/>
      <c r="CQ33" s="24"/>
      <c r="CR33" s="22"/>
      <c r="CS33" s="24"/>
      <c r="CT33" s="38"/>
      <c r="CU33" s="108"/>
    </row>
    <row r="34" spans="1:100" ht="165.75" hidden="1" customHeight="1">
      <c r="A34" s="10"/>
      <c r="B34" s="22" t="s">
        <v>1974</v>
      </c>
      <c r="C34" s="579" t="s">
        <v>2023</v>
      </c>
      <c r="D34" s="704" t="s">
        <v>2030</v>
      </c>
      <c r="E34" s="578"/>
      <c r="F34" s="683" t="s">
        <v>2031</v>
      </c>
      <c r="G34" s="598"/>
      <c r="H34" s="719"/>
      <c r="I34" s="591"/>
      <c r="J34" s="148"/>
      <c r="K34" s="578"/>
      <c r="L34" s="580"/>
      <c r="M34" s="581"/>
      <c r="N34" s="582"/>
      <c r="O34" s="578"/>
      <c r="P34" s="578"/>
      <c r="Q34" s="22"/>
      <c r="R34" s="566"/>
      <c r="S34" s="683"/>
      <c r="T34" s="683">
        <v>0</v>
      </c>
      <c r="U34" s="693"/>
      <c r="V34" s="694"/>
      <c r="W34" s="683"/>
      <c r="X34" s="683">
        <v>0</v>
      </c>
      <c r="Y34" s="711">
        <v>0</v>
      </c>
      <c r="Z34" s="708">
        <v>0</v>
      </c>
      <c r="AA34" s="708">
        <v>0</v>
      </c>
      <c r="AB34" s="683">
        <v>0</v>
      </c>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568"/>
      <c r="BF34" s="582" t="s">
        <v>1399</v>
      </c>
      <c r="BG34" s="582" t="s">
        <v>68</v>
      </c>
      <c r="BH34" s="501"/>
      <c r="BI34" s="501"/>
      <c r="BJ34" s="501"/>
      <c r="BK34" s="501"/>
      <c r="BL34" s="501"/>
      <c r="BM34" s="501"/>
      <c r="BN34" s="501"/>
      <c r="BO34" s="501"/>
      <c r="BP34" s="501"/>
      <c r="BQ34" s="501"/>
      <c r="BR34" s="501"/>
      <c r="BS34" s="501"/>
      <c r="BT34" s="472"/>
      <c r="BU34" s="507"/>
      <c r="BV34" s="472"/>
      <c r="BW34" s="472"/>
      <c r="BX34" s="27"/>
      <c r="BY34" s="22"/>
      <c r="BZ34" s="22"/>
      <c r="CA34" s="22"/>
      <c r="CB34" s="22"/>
      <c r="CC34" s="22"/>
      <c r="CD34" s="22"/>
      <c r="CE34" s="22"/>
      <c r="CF34" s="22"/>
      <c r="CG34" s="22"/>
      <c r="CH34" s="22"/>
      <c r="CI34" s="24"/>
      <c r="CJ34" s="82"/>
      <c r="CK34" s="151"/>
      <c r="CL34" s="82"/>
      <c r="CM34" s="24"/>
      <c r="CN34" s="82"/>
      <c r="CO34" s="23"/>
      <c r="CP34" s="82"/>
      <c r="CQ34" s="24"/>
      <c r="CR34" s="22"/>
      <c r="CS34" s="24"/>
      <c r="CT34" s="38"/>
      <c r="CU34" s="108"/>
    </row>
    <row r="35" spans="1:100" ht="126" hidden="1" customHeight="1">
      <c r="A35" s="10"/>
      <c r="B35" s="22" t="s">
        <v>1974</v>
      </c>
      <c r="C35" s="579" t="s">
        <v>2023</v>
      </c>
      <c r="D35" s="704" t="s">
        <v>2032</v>
      </c>
      <c r="E35" s="578"/>
      <c r="F35" s="720" t="s">
        <v>2033</v>
      </c>
      <c r="G35" s="598" t="s">
        <v>2034</v>
      </c>
      <c r="H35" s="598" t="s">
        <v>2035</v>
      </c>
      <c r="I35" s="598" t="s">
        <v>2036</v>
      </c>
      <c r="J35" s="148"/>
      <c r="K35" s="578"/>
      <c r="L35" s="580"/>
      <c r="M35" s="581"/>
      <c r="N35" s="582"/>
      <c r="O35" s="578"/>
      <c r="P35" s="578"/>
      <c r="Q35" s="578"/>
      <c r="R35" s="583"/>
      <c r="S35" s="720"/>
      <c r="T35" s="720">
        <v>0</v>
      </c>
      <c r="U35" s="721"/>
      <c r="V35" s="722"/>
      <c r="W35" s="720"/>
      <c r="X35" s="720">
        <v>0</v>
      </c>
      <c r="Y35" s="711">
        <v>0</v>
      </c>
      <c r="Z35" s="708">
        <v>0</v>
      </c>
      <c r="AA35" s="708">
        <v>0</v>
      </c>
      <c r="AB35" s="683">
        <v>0</v>
      </c>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568"/>
      <c r="BF35" s="582" t="s">
        <v>2037</v>
      </c>
      <c r="BG35" s="582" t="s">
        <v>46</v>
      </c>
      <c r="BH35" s="501"/>
      <c r="BI35" s="501"/>
      <c r="BJ35" s="501"/>
      <c r="BK35" s="501"/>
      <c r="BL35" s="501"/>
      <c r="BM35" s="501"/>
      <c r="BN35" s="501"/>
      <c r="BO35" s="501"/>
      <c r="BP35" s="501"/>
      <c r="BQ35" s="501"/>
      <c r="BR35" s="501"/>
      <c r="BS35" s="501"/>
      <c r="BT35" s="472"/>
      <c r="BU35" s="507"/>
      <c r="BV35" s="472"/>
      <c r="BW35" s="472"/>
      <c r="BX35" s="27"/>
      <c r="BY35" s="22"/>
      <c r="BZ35" s="22"/>
      <c r="CA35" s="22"/>
      <c r="CB35" s="22"/>
      <c r="CC35" s="22"/>
      <c r="CD35" s="22"/>
      <c r="CE35" s="22"/>
      <c r="CF35" s="22"/>
      <c r="CG35" s="22"/>
      <c r="CH35" s="22"/>
      <c r="CI35" s="24"/>
      <c r="CJ35" s="82"/>
      <c r="CK35" s="151"/>
      <c r="CL35" s="82">
        <v>7</v>
      </c>
      <c r="CM35" s="23" t="s">
        <v>2038</v>
      </c>
      <c r="CN35" s="82"/>
      <c r="CO35" s="23"/>
      <c r="CP35" s="82"/>
      <c r="CQ35" s="24"/>
      <c r="CR35" s="22"/>
      <c r="CS35" s="24"/>
      <c r="CT35" s="38"/>
      <c r="CU35" s="108"/>
    </row>
    <row r="36" spans="1:100" ht="93" hidden="1" customHeight="1">
      <c r="A36" s="10"/>
      <c r="B36" s="22" t="s">
        <v>1974</v>
      </c>
      <c r="C36" s="579" t="s">
        <v>2023</v>
      </c>
      <c r="D36" s="704" t="s">
        <v>2039</v>
      </c>
      <c r="E36" s="578"/>
      <c r="F36" s="683" t="s">
        <v>2040</v>
      </c>
      <c r="G36" s="708" t="s">
        <v>2041</v>
      </c>
      <c r="H36" s="711" t="s">
        <v>2042</v>
      </c>
      <c r="I36" s="591" t="s">
        <v>2043</v>
      </c>
      <c r="J36" s="148"/>
      <c r="K36" s="578"/>
      <c r="L36" s="708"/>
      <c r="M36" s="708" t="s">
        <v>2010</v>
      </c>
      <c r="N36" s="708" t="s">
        <v>2044</v>
      </c>
      <c r="O36" s="708"/>
      <c r="P36" s="708"/>
      <c r="Q36" s="708" t="s">
        <v>1878</v>
      </c>
      <c r="R36" s="708" t="s">
        <v>2045</v>
      </c>
      <c r="S36" s="683" t="s">
        <v>1857</v>
      </c>
      <c r="T36" s="683"/>
      <c r="U36" s="693"/>
      <c r="V36" s="694"/>
      <c r="W36" s="683"/>
      <c r="X36" s="683">
        <v>1</v>
      </c>
      <c r="Y36" s="711">
        <v>0</v>
      </c>
      <c r="Z36" s="708">
        <v>0</v>
      </c>
      <c r="AA36" s="708">
        <v>0</v>
      </c>
      <c r="AB36" s="683">
        <v>1</v>
      </c>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v>1</v>
      </c>
      <c r="BE36" s="568"/>
      <c r="BF36" s="22" t="s">
        <v>2046</v>
      </c>
      <c r="BG36" s="492" t="s">
        <v>76</v>
      </c>
      <c r="BH36" s="501"/>
      <c r="BI36" s="501"/>
      <c r="BJ36" s="501"/>
      <c r="BK36" s="501"/>
      <c r="BL36" s="501"/>
      <c r="BM36" s="501"/>
      <c r="BN36" s="501"/>
      <c r="BO36" s="501"/>
      <c r="BP36" s="501"/>
      <c r="BQ36" s="501"/>
      <c r="BR36" s="501"/>
      <c r="BS36" s="501"/>
      <c r="BT36" s="472"/>
      <c r="BU36" s="507"/>
      <c r="BV36" s="472"/>
      <c r="BW36" s="472"/>
      <c r="BX36" s="27"/>
      <c r="BY36" s="22"/>
      <c r="BZ36" s="22"/>
      <c r="CA36" s="22"/>
      <c r="CB36" s="22"/>
      <c r="CC36" s="22"/>
      <c r="CD36" s="22"/>
      <c r="CE36" s="22"/>
      <c r="CF36" s="22"/>
      <c r="CG36" s="22"/>
      <c r="CH36" s="22"/>
      <c r="CI36" s="24"/>
      <c r="CJ36" s="82"/>
      <c r="CK36" s="151"/>
      <c r="CL36" s="82"/>
      <c r="CM36" s="24" t="s">
        <v>2047</v>
      </c>
      <c r="CN36" s="82"/>
      <c r="CO36" s="23"/>
      <c r="CP36" s="82"/>
      <c r="CQ36" s="24"/>
      <c r="CR36" s="22"/>
      <c r="CS36" s="24"/>
      <c r="CT36" s="38"/>
      <c r="CU36" s="108"/>
    </row>
    <row r="37" spans="1:100" ht="198" hidden="1" customHeight="1">
      <c r="A37" s="10"/>
      <c r="B37" s="22" t="s">
        <v>1974</v>
      </c>
      <c r="C37" s="579" t="s">
        <v>2023</v>
      </c>
      <c r="D37" s="704" t="s">
        <v>2048</v>
      </c>
      <c r="E37" s="578"/>
      <c r="F37" s="714" t="s">
        <v>2049</v>
      </c>
      <c r="G37" s="708" t="s">
        <v>2050</v>
      </c>
      <c r="H37" s="708" t="s">
        <v>2051</v>
      </c>
      <c r="I37" s="723" t="s">
        <v>2052</v>
      </c>
      <c r="J37" s="578"/>
      <c r="K37" s="578"/>
      <c r="L37" s="580" t="s">
        <v>1517</v>
      </c>
      <c r="M37" s="581" t="s">
        <v>2010</v>
      </c>
      <c r="N37" s="582" t="s">
        <v>2053</v>
      </c>
      <c r="O37" s="578"/>
      <c r="P37" s="578"/>
      <c r="Q37" s="578" t="s">
        <v>1878</v>
      </c>
      <c r="R37" s="592" t="s">
        <v>2045</v>
      </c>
      <c r="S37" s="593" t="s">
        <v>1724</v>
      </c>
      <c r="T37" s="708">
        <v>0</v>
      </c>
      <c r="U37" s="708"/>
      <c r="V37" s="724"/>
      <c r="W37" s="708"/>
      <c r="X37" s="708">
        <v>3</v>
      </c>
      <c r="Y37" s="708">
        <v>0</v>
      </c>
      <c r="Z37" s="708">
        <v>1</v>
      </c>
      <c r="AA37" s="708">
        <v>1</v>
      </c>
      <c r="AB37" s="683">
        <v>1</v>
      </c>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568"/>
      <c r="BF37" s="22" t="s">
        <v>1921</v>
      </c>
      <c r="BG37" s="22" t="s">
        <v>1921</v>
      </c>
      <c r="BH37" s="501"/>
      <c r="BI37" s="501"/>
      <c r="BJ37" s="501"/>
      <c r="BK37" s="501"/>
      <c r="BL37" s="501"/>
      <c r="BM37" s="501"/>
      <c r="BN37" s="501"/>
      <c r="BO37" s="501"/>
      <c r="BP37" s="501"/>
      <c r="BQ37" s="501"/>
      <c r="BR37" s="501"/>
      <c r="BS37" s="501"/>
      <c r="BT37" s="472"/>
      <c r="BU37" s="507"/>
      <c r="BV37" s="472"/>
      <c r="BW37" s="685" t="s">
        <v>2054</v>
      </c>
      <c r="BX37" s="22"/>
      <c r="BY37" s="685" t="s">
        <v>2054</v>
      </c>
      <c r="BZ37" s="22"/>
      <c r="CA37" s="685" t="s">
        <v>2054</v>
      </c>
      <c r="CB37" s="22"/>
      <c r="CC37" s="685" t="s">
        <v>2054</v>
      </c>
      <c r="CD37" s="22"/>
      <c r="CE37" s="22" t="s">
        <v>2055</v>
      </c>
      <c r="CF37" s="22"/>
      <c r="CG37" s="685" t="s">
        <v>2054</v>
      </c>
      <c r="CH37" s="22"/>
      <c r="CI37" s="685" t="s">
        <v>2054</v>
      </c>
      <c r="CJ37" s="82"/>
      <c r="CK37" s="685" t="s">
        <v>2054</v>
      </c>
      <c r="CL37" s="82"/>
      <c r="CM37" s="685" t="s">
        <v>2054</v>
      </c>
      <c r="CN37" s="82"/>
      <c r="CO37" s="23"/>
      <c r="CP37" s="82"/>
      <c r="CQ37" s="24"/>
      <c r="CR37" s="22"/>
      <c r="CS37" s="24"/>
      <c r="CT37" s="38"/>
      <c r="CU37" s="108"/>
    </row>
    <row r="38" spans="1:100" ht="195.75" hidden="1" customHeight="1">
      <c r="A38" s="10"/>
      <c r="B38" s="22" t="s">
        <v>1974</v>
      </c>
      <c r="C38" s="595" t="s">
        <v>2056</v>
      </c>
      <c r="D38" s="725" t="s">
        <v>2057</v>
      </c>
      <c r="E38" s="596"/>
      <c r="F38" s="726" t="s">
        <v>2058</v>
      </c>
      <c r="G38" s="727" t="s">
        <v>2059</v>
      </c>
      <c r="H38" s="704" t="s">
        <v>2060</v>
      </c>
      <c r="I38" s="704" t="s">
        <v>2061</v>
      </c>
      <c r="J38" s="578"/>
      <c r="K38" s="578"/>
      <c r="L38" s="594" t="s">
        <v>1238</v>
      </c>
      <c r="M38" s="581" t="s">
        <v>2010</v>
      </c>
      <c r="N38" s="592" t="s">
        <v>1533</v>
      </c>
      <c r="O38" s="578"/>
      <c r="P38" s="578"/>
      <c r="Q38" s="594" t="s">
        <v>1878</v>
      </c>
      <c r="R38" s="592" t="s">
        <v>2045</v>
      </c>
      <c r="S38" s="592" t="s">
        <v>1724</v>
      </c>
      <c r="T38" s="708">
        <v>1</v>
      </c>
      <c r="U38" s="708"/>
      <c r="V38" s="724"/>
      <c r="W38" s="708"/>
      <c r="X38" s="708">
        <v>1</v>
      </c>
      <c r="Y38" s="708">
        <v>0</v>
      </c>
      <c r="Z38" s="708">
        <v>0</v>
      </c>
      <c r="AA38" s="708">
        <v>1</v>
      </c>
      <c r="AB38" s="683">
        <v>0</v>
      </c>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v>1</v>
      </c>
      <c r="BE38" s="568"/>
      <c r="BF38" s="22" t="s">
        <v>1921</v>
      </c>
      <c r="BG38" s="22" t="s">
        <v>1921</v>
      </c>
      <c r="BH38" s="501"/>
      <c r="BI38" s="501"/>
      <c r="BJ38" s="501"/>
      <c r="BK38" s="501"/>
      <c r="BL38" s="501"/>
      <c r="BM38" s="501"/>
      <c r="BN38" s="501"/>
      <c r="BO38" s="501"/>
      <c r="BP38" s="501"/>
      <c r="BQ38" s="501"/>
      <c r="BR38" s="501"/>
      <c r="BS38" s="501"/>
      <c r="BT38" s="472"/>
      <c r="BU38" s="507"/>
      <c r="BV38" s="472"/>
      <c r="BW38" s="685" t="s">
        <v>2062</v>
      </c>
      <c r="BX38" s="685"/>
      <c r="BY38" s="685" t="s">
        <v>2062</v>
      </c>
      <c r="BZ38" s="685"/>
      <c r="CA38" s="685" t="s">
        <v>2063</v>
      </c>
      <c r="CB38" s="685"/>
      <c r="CC38" s="685" t="s">
        <v>2064</v>
      </c>
      <c r="CD38" s="685"/>
      <c r="CE38" s="685" t="s">
        <v>2065</v>
      </c>
      <c r="CF38" s="685"/>
      <c r="CG38" s="685" t="s">
        <v>2066</v>
      </c>
      <c r="CH38" s="685"/>
      <c r="CI38" s="685" t="s">
        <v>2066</v>
      </c>
      <c r="CJ38" s="82"/>
      <c r="CK38" s="685" t="s">
        <v>2066</v>
      </c>
      <c r="CL38" s="82"/>
      <c r="CM38" s="685" t="s">
        <v>2067</v>
      </c>
      <c r="CN38" s="82"/>
      <c r="CO38" s="23"/>
      <c r="CP38" s="82"/>
      <c r="CQ38" s="24"/>
      <c r="CR38" s="22"/>
      <c r="CS38" s="24"/>
      <c r="CT38" s="38"/>
      <c r="CU38" s="108"/>
    </row>
    <row r="39" spans="1:100" ht="130.5" hidden="1" customHeight="1">
      <c r="A39" s="10"/>
      <c r="B39" s="22" t="s">
        <v>1974</v>
      </c>
      <c r="C39" s="597" t="s">
        <v>2056</v>
      </c>
      <c r="D39" s="598" t="s">
        <v>2068</v>
      </c>
      <c r="E39" s="589"/>
      <c r="F39" s="598" t="s">
        <v>2069</v>
      </c>
      <c r="G39" s="711" t="s">
        <v>2070</v>
      </c>
      <c r="H39" s="708" t="s">
        <v>2071</v>
      </c>
      <c r="I39" s="723" t="s">
        <v>2072</v>
      </c>
      <c r="J39" s="578"/>
      <c r="K39" s="578"/>
      <c r="L39" s="594" t="s">
        <v>1238</v>
      </c>
      <c r="M39" s="581" t="s">
        <v>2010</v>
      </c>
      <c r="N39" s="592" t="s">
        <v>2073</v>
      </c>
      <c r="O39" s="578"/>
      <c r="P39" s="578"/>
      <c r="Q39" s="594" t="s">
        <v>1878</v>
      </c>
      <c r="R39" s="592" t="s">
        <v>2045</v>
      </c>
      <c r="S39" s="592" t="s">
        <v>1724</v>
      </c>
      <c r="T39" s="708">
        <v>1</v>
      </c>
      <c r="U39" s="708"/>
      <c r="V39" s="724"/>
      <c r="W39" s="708"/>
      <c r="X39" s="708">
        <v>0</v>
      </c>
      <c r="Y39" s="708">
        <v>0</v>
      </c>
      <c r="Z39" s="708">
        <v>1</v>
      </c>
      <c r="AA39" s="708">
        <v>1</v>
      </c>
      <c r="AB39" s="683">
        <v>0</v>
      </c>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568"/>
      <c r="BF39" s="22" t="s">
        <v>1921</v>
      </c>
      <c r="BG39" s="22" t="s">
        <v>1921</v>
      </c>
      <c r="BH39" s="501"/>
      <c r="BI39" s="501"/>
      <c r="BJ39" s="501"/>
      <c r="BK39" s="501"/>
      <c r="BL39" s="501"/>
      <c r="BM39" s="501"/>
      <c r="BN39" s="501"/>
      <c r="BO39" s="501"/>
      <c r="BP39" s="501"/>
      <c r="BQ39" s="501"/>
      <c r="BR39" s="501"/>
      <c r="BS39" s="501"/>
      <c r="BT39" s="472"/>
      <c r="BU39" s="507"/>
      <c r="BV39" s="472"/>
      <c r="BW39" s="685" t="s">
        <v>2074</v>
      </c>
      <c r="BX39" s="685"/>
      <c r="BY39" s="685" t="s">
        <v>2074</v>
      </c>
      <c r="BZ39" s="685"/>
      <c r="CA39" s="685" t="s">
        <v>2074</v>
      </c>
      <c r="CB39" s="685"/>
      <c r="CC39" s="685" t="s">
        <v>2074</v>
      </c>
      <c r="CD39" s="685"/>
      <c r="CE39" s="685" t="s">
        <v>2074</v>
      </c>
      <c r="CF39" s="685"/>
      <c r="CG39" s="685" t="s">
        <v>2075</v>
      </c>
      <c r="CH39" s="685"/>
      <c r="CI39" s="685" t="s">
        <v>2076</v>
      </c>
      <c r="CJ39" s="685"/>
      <c r="CK39" s="685" t="s">
        <v>2076</v>
      </c>
      <c r="CL39" s="685"/>
      <c r="CM39" s="685" t="s">
        <v>2076</v>
      </c>
      <c r="CN39" s="82"/>
      <c r="CO39" s="23"/>
      <c r="CP39" s="82"/>
      <c r="CQ39" s="24"/>
      <c r="CR39" s="22"/>
      <c r="CS39" s="24"/>
      <c r="CT39" s="38"/>
      <c r="CU39" s="108"/>
    </row>
    <row r="40" spans="1:100" ht="151.5" hidden="1" customHeight="1">
      <c r="A40" s="10"/>
      <c r="B40" s="22" t="s">
        <v>1974</v>
      </c>
      <c r="C40" s="597" t="s">
        <v>2056</v>
      </c>
      <c r="D40" s="704" t="s">
        <v>2077</v>
      </c>
      <c r="E40" s="578"/>
      <c r="F40" s="708" t="s">
        <v>2078</v>
      </c>
      <c r="G40" s="708" t="s">
        <v>2079</v>
      </c>
      <c r="H40" s="708" t="s">
        <v>2080</v>
      </c>
      <c r="I40" s="723" t="s">
        <v>2081</v>
      </c>
      <c r="J40" s="578"/>
      <c r="K40" s="578"/>
      <c r="L40" s="594" t="s">
        <v>1238</v>
      </c>
      <c r="M40" s="581" t="s">
        <v>2010</v>
      </c>
      <c r="N40" s="582" t="s">
        <v>2082</v>
      </c>
      <c r="O40" s="578"/>
      <c r="P40" s="578"/>
      <c r="Q40" s="594" t="s">
        <v>1878</v>
      </c>
      <c r="R40" s="592" t="s">
        <v>1723</v>
      </c>
      <c r="S40" s="592" t="s">
        <v>1724</v>
      </c>
      <c r="T40" s="708">
        <v>0</v>
      </c>
      <c r="U40" s="708"/>
      <c r="V40" s="724"/>
      <c r="W40" s="708"/>
      <c r="X40" s="599">
        <v>0.1</v>
      </c>
      <c r="Y40" s="599">
        <v>0</v>
      </c>
      <c r="Z40" s="599">
        <v>0</v>
      </c>
      <c r="AA40" s="599">
        <v>0</v>
      </c>
      <c r="AB40" s="600">
        <v>0.1</v>
      </c>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568"/>
      <c r="BF40" s="22" t="s">
        <v>1921</v>
      </c>
      <c r="BG40" s="22" t="s">
        <v>1921</v>
      </c>
      <c r="BH40" s="501"/>
      <c r="BI40" s="501"/>
      <c r="BJ40" s="501"/>
      <c r="BK40" s="501"/>
      <c r="BL40" s="501"/>
      <c r="BM40" s="501"/>
      <c r="BN40" s="501"/>
      <c r="BO40" s="501"/>
      <c r="BP40" s="501"/>
      <c r="BQ40" s="501"/>
      <c r="BR40" s="501"/>
      <c r="BS40" s="501"/>
      <c r="BT40" s="472"/>
      <c r="BU40" s="507"/>
      <c r="BV40" s="472"/>
      <c r="BW40" s="685" t="s">
        <v>2083</v>
      </c>
      <c r="BX40" s="686"/>
      <c r="BY40" s="686" t="s">
        <v>2084</v>
      </c>
      <c r="BZ40" s="686"/>
      <c r="CA40" s="686" t="s">
        <v>2085</v>
      </c>
      <c r="CB40" s="686"/>
      <c r="CC40" s="686" t="s">
        <v>2086</v>
      </c>
      <c r="CD40" s="686"/>
      <c r="CE40" s="686" t="s">
        <v>2087</v>
      </c>
      <c r="CF40" s="686"/>
      <c r="CG40" s="686" t="s">
        <v>2086</v>
      </c>
      <c r="CH40" s="686"/>
      <c r="CI40" s="686" t="s">
        <v>2086</v>
      </c>
      <c r="CJ40" s="686"/>
      <c r="CK40" s="686" t="s">
        <v>2086</v>
      </c>
      <c r="CL40" s="686"/>
      <c r="CM40" s="686" t="s">
        <v>2088</v>
      </c>
      <c r="CN40" s="82"/>
      <c r="CO40" s="23"/>
      <c r="CP40" s="82"/>
      <c r="CQ40" s="24"/>
      <c r="CR40" s="22"/>
      <c r="CS40" s="24"/>
      <c r="CT40" s="38"/>
      <c r="CU40" s="108"/>
    </row>
    <row r="41" spans="1:100" ht="185.25" hidden="1" customHeight="1">
      <c r="A41" s="10"/>
      <c r="B41" s="22" t="s">
        <v>1974</v>
      </c>
      <c r="C41" s="597" t="s">
        <v>2056</v>
      </c>
      <c r="D41" s="708" t="s">
        <v>2089</v>
      </c>
      <c r="E41" s="578"/>
      <c r="F41" s="708" t="s">
        <v>2090</v>
      </c>
      <c r="G41" s="708" t="s">
        <v>2091</v>
      </c>
      <c r="H41" s="708" t="s">
        <v>2092</v>
      </c>
      <c r="I41" s="723" t="s">
        <v>2093</v>
      </c>
      <c r="J41" s="578"/>
      <c r="K41" s="578"/>
      <c r="L41" s="594" t="s">
        <v>1238</v>
      </c>
      <c r="M41" s="581" t="s">
        <v>2094</v>
      </c>
      <c r="N41" s="582" t="s">
        <v>1264</v>
      </c>
      <c r="O41" s="578"/>
      <c r="P41" s="578"/>
      <c r="Q41" s="594" t="s">
        <v>1878</v>
      </c>
      <c r="R41" s="592" t="s">
        <v>1723</v>
      </c>
      <c r="S41" s="592" t="s">
        <v>1724</v>
      </c>
      <c r="T41" s="708">
        <v>0</v>
      </c>
      <c r="U41" s="708"/>
      <c r="V41" s="724"/>
      <c r="W41" s="708"/>
      <c r="X41" s="599">
        <v>0.1</v>
      </c>
      <c r="Y41" s="599">
        <v>0.2</v>
      </c>
      <c r="Z41" s="599">
        <v>0.3</v>
      </c>
      <c r="AA41" s="599">
        <v>0.4</v>
      </c>
      <c r="AB41" s="600">
        <v>1</v>
      </c>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568"/>
      <c r="BF41" s="22" t="s">
        <v>1936</v>
      </c>
      <c r="BG41" s="492" t="s">
        <v>76</v>
      </c>
      <c r="BH41" s="501"/>
      <c r="BI41" s="501"/>
      <c r="BJ41" s="501"/>
      <c r="BK41" s="501"/>
      <c r="BL41" s="501"/>
      <c r="BM41" s="501"/>
      <c r="BN41" s="501"/>
      <c r="BO41" s="501"/>
      <c r="BP41" s="501"/>
      <c r="BQ41" s="501"/>
      <c r="BR41" s="501"/>
      <c r="BS41" s="501"/>
      <c r="BT41" s="472"/>
      <c r="BU41" s="507"/>
      <c r="BV41" s="472"/>
      <c r="BW41" s="472"/>
      <c r="BX41" s="22"/>
      <c r="BY41" s="22"/>
      <c r="BZ41" s="22"/>
      <c r="CA41" s="22"/>
      <c r="CB41" s="22"/>
      <c r="CC41" s="22"/>
      <c r="CD41" s="22"/>
      <c r="CE41" s="22"/>
      <c r="CF41" s="22"/>
      <c r="CG41" s="22"/>
      <c r="CH41" s="22"/>
      <c r="CI41" s="24"/>
      <c r="CJ41" s="82"/>
      <c r="CK41" s="151"/>
      <c r="CL41" s="82">
        <v>0</v>
      </c>
      <c r="CM41" s="24" t="s">
        <v>2095</v>
      </c>
      <c r="CN41" s="82"/>
      <c r="CO41" s="23"/>
      <c r="CP41" s="82"/>
      <c r="CQ41" s="24"/>
      <c r="CR41" s="22"/>
      <c r="CS41" s="24"/>
      <c r="CT41" s="38"/>
      <c r="CU41" s="108"/>
    </row>
    <row r="42" spans="1:100" ht="130.5" hidden="1" customHeight="1">
      <c r="A42" s="10"/>
      <c r="B42" s="22" t="s">
        <v>1974</v>
      </c>
      <c r="C42" s="597" t="s">
        <v>2056</v>
      </c>
      <c r="D42" s="704" t="s">
        <v>2096</v>
      </c>
      <c r="E42" s="578"/>
      <c r="F42" s="708" t="s">
        <v>2097</v>
      </c>
      <c r="G42" s="708" t="s">
        <v>2098</v>
      </c>
      <c r="H42" s="708" t="s">
        <v>2099</v>
      </c>
      <c r="I42" s="723" t="s">
        <v>2100</v>
      </c>
      <c r="J42" s="578"/>
      <c r="K42" s="578"/>
      <c r="L42" s="594" t="s">
        <v>1238</v>
      </c>
      <c r="M42" s="581" t="s">
        <v>2010</v>
      </c>
      <c r="N42" s="582" t="s">
        <v>1555</v>
      </c>
      <c r="O42" s="578"/>
      <c r="P42" s="578"/>
      <c r="Q42" s="594" t="s">
        <v>1878</v>
      </c>
      <c r="R42" s="592" t="s">
        <v>2045</v>
      </c>
      <c r="S42" s="592" t="s">
        <v>1724</v>
      </c>
      <c r="T42" s="708">
        <v>1</v>
      </c>
      <c r="U42" s="708"/>
      <c r="V42" s="724"/>
      <c r="W42" s="708"/>
      <c r="X42" s="728">
        <v>1</v>
      </c>
      <c r="Y42" s="728">
        <v>1</v>
      </c>
      <c r="Z42" s="728">
        <v>1</v>
      </c>
      <c r="AA42" s="728">
        <v>1</v>
      </c>
      <c r="AB42" s="729">
        <v>1</v>
      </c>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568"/>
      <c r="BF42" s="582" t="s">
        <v>1555</v>
      </c>
      <c r="BG42" s="25" t="s">
        <v>764</v>
      </c>
      <c r="BH42" s="501"/>
      <c r="BI42" s="501"/>
      <c r="BJ42" s="501"/>
      <c r="BK42" s="501"/>
      <c r="BL42" s="501"/>
      <c r="BM42" s="501"/>
      <c r="BN42" s="501"/>
      <c r="BO42" s="501"/>
      <c r="BP42" s="501"/>
      <c r="BQ42" s="501"/>
      <c r="BR42" s="501"/>
      <c r="BS42" s="501"/>
      <c r="BT42" s="472"/>
      <c r="BU42" s="507"/>
      <c r="BV42" s="472">
        <v>0</v>
      </c>
      <c r="BW42" s="472" t="s">
        <v>2101</v>
      </c>
      <c r="BX42" s="25">
        <v>0</v>
      </c>
      <c r="BY42" s="41" t="s">
        <v>1943</v>
      </c>
      <c r="BZ42" s="22">
        <v>0</v>
      </c>
      <c r="CA42" s="614" t="s">
        <v>2102</v>
      </c>
      <c r="CB42" s="22">
        <v>0</v>
      </c>
      <c r="CC42" s="22" t="s">
        <v>2103</v>
      </c>
      <c r="CD42" s="22">
        <v>0</v>
      </c>
      <c r="CE42" s="22" t="s">
        <v>2104</v>
      </c>
      <c r="CF42" s="22">
        <v>1</v>
      </c>
      <c r="CG42" s="22" t="s">
        <v>2105</v>
      </c>
      <c r="CH42" s="22">
        <v>1</v>
      </c>
      <c r="CI42" s="22" t="s">
        <v>2106</v>
      </c>
      <c r="CJ42" s="82">
        <v>0</v>
      </c>
      <c r="CK42" s="24" t="s">
        <v>2107</v>
      </c>
      <c r="CL42" s="82">
        <v>1</v>
      </c>
      <c r="CM42" s="24" t="s">
        <v>2108</v>
      </c>
      <c r="CN42" s="82"/>
      <c r="CO42" s="23"/>
      <c r="CP42" s="82"/>
      <c r="CQ42" s="24"/>
      <c r="CR42" s="22"/>
      <c r="CS42" s="24"/>
      <c r="CT42" s="38"/>
      <c r="CU42" s="108"/>
    </row>
    <row r="43" spans="1:100" hidden="1">
      <c r="A43" s="108"/>
      <c r="B43" s="485" t="s">
        <v>1184</v>
      </c>
      <c r="C43" s="485"/>
      <c r="D43" s="485"/>
      <c r="E43" s="485"/>
      <c r="F43" s="485"/>
      <c r="G43" s="485"/>
      <c r="H43" s="485"/>
      <c r="I43" s="485"/>
      <c r="J43" s="485"/>
      <c r="K43" s="485"/>
      <c r="L43" s="485"/>
      <c r="M43" s="485"/>
      <c r="N43" s="485"/>
      <c r="O43" s="485"/>
      <c r="P43" s="485"/>
      <c r="Q43" s="485"/>
      <c r="R43" s="485"/>
      <c r="S43" s="485"/>
      <c r="T43" s="485"/>
      <c r="U43" s="485"/>
      <c r="V43" s="485"/>
      <c r="W43" s="485"/>
      <c r="X43" s="485"/>
      <c r="Y43" s="485"/>
      <c r="Z43" s="485"/>
      <c r="AA43" s="485"/>
      <c r="AB43" s="584"/>
      <c r="AC43" s="584"/>
      <c r="AD43" s="584"/>
      <c r="AE43" s="584"/>
      <c r="AF43" s="584"/>
      <c r="AG43" s="584"/>
      <c r="AH43" s="584"/>
      <c r="AI43" s="584"/>
      <c r="AJ43" s="584"/>
      <c r="AK43" s="584"/>
      <c r="AL43" s="584"/>
      <c r="AM43" s="584"/>
      <c r="AN43" s="584"/>
      <c r="AO43" s="584"/>
      <c r="AP43" s="584"/>
      <c r="AQ43" s="584"/>
      <c r="AR43" s="584"/>
      <c r="AS43" s="22"/>
      <c r="AT43" s="22"/>
      <c r="AU43" s="22"/>
      <c r="AV43" s="22"/>
      <c r="AW43" s="22"/>
      <c r="AX43" s="22"/>
      <c r="AY43" s="22"/>
      <c r="AZ43" s="22"/>
      <c r="BA43" s="22"/>
      <c r="BB43" s="57"/>
      <c r="BC43" s="22"/>
      <c r="BD43" s="22"/>
      <c r="BE43" s="22"/>
      <c r="BG43" s="25"/>
      <c r="BH43" s="582" t="s">
        <v>2109</v>
      </c>
      <c r="BI43" s="57"/>
      <c r="BJ43" s="57"/>
      <c r="BK43" s="57"/>
      <c r="BL43" s="57"/>
      <c r="BM43" s="57"/>
      <c r="BN43" s="57"/>
      <c r="BO43" s="57"/>
      <c r="BP43" s="57"/>
      <c r="BQ43" s="57"/>
      <c r="BR43" s="57"/>
      <c r="BS43" s="57"/>
      <c r="BT43" s="57"/>
      <c r="BU43" s="585"/>
      <c r="BV43" s="586"/>
      <c r="BW43" s="41"/>
      <c r="BX43" s="586"/>
      <c r="BY43" s="41"/>
      <c r="BZ43" s="41"/>
      <c r="CA43" s="41"/>
      <c r="CB43" s="22"/>
      <c r="CC43" s="22"/>
      <c r="CD43" s="55"/>
      <c r="CE43" s="161"/>
      <c r="CF43" s="22"/>
      <c r="CG43" s="22"/>
      <c r="CH43" s="161"/>
      <c r="CI43" s="161"/>
      <c r="CJ43" s="161"/>
      <c r="CK43" s="161"/>
      <c r="CL43" s="22"/>
      <c r="CM43" s="24"/>
      <c r="CN43" s="251"/>
      <c r="CO43" s="161"/>
      <c r="CP43" s="22"/>
      <c r="CQ43" s="227"/>
      <c r="CR43" s="22"/>
      <c r="CS43" s="161"/>
      <c r="CT43" s="38"/>
      <c r="CU43" s="108"/>
    </row>
    <row r="44" spans="1:100">
      <c r="A44" s="211"/>
      <c r="B44" s="211"/>
      <c r="C44" s="211"/>
      <c r="D44" s="211"/>
      <c r="E44" s="211"/>
      <c r="F44" s="211"/>
      <c r="G44" s="211"/>
      <c r="H44" s="211"/>
      <c r="I44" s="211"/>
      <c r="J44" s="211"/>
      <c r="K44" s="211"/>
      <c r="L44" s="211"/>
      <c r="M44" s="211"/>
      <c r="N44" s="211"/>
      <c r="O44" s="211"/>
      <c r="P44" s="211"/>
      <c r="Q44" s="211"/>
      <c r="R44" s="211"/>
      <c r="S44" s="211"/>
      <c r="T44" s="211"/>
      <c r="U44" s="211"/>
      <c r="V44" s="211"/>
      <c r="W44" s="211"/>
      <c r="X44" s="211"/>
      <c r="Y44" s="211"/>
      <c r="Z44" s="211"/>
      <c r="AA44" s="211"/>
      <c r="AB44" s="211"/>
      <c r="AC44" s="211"/>
      <c r="AD44" s="211"/>
      <c r="AE44" s="211"/>
      <c r="AF44" s="211"/>
      <c r="AG44" s="211"/>
      <c r="AH44" s="211"/>
      <c r="AI44" s="211"/>
      <c r="AJ44" s="211"/>
      <c r="AK44" s="211"/>
      <c r="AL44" s="211"/>
      <c r="AM44" s="211"/>
      <c r="AN44" s="211"/>
      <c r="AO44" s="211"/>
      <c r="AP44" s="211"/>
      <c r="AQ44" s="211"/>
      <c r="AR44" s="211"/>
      <c r="AS44" s="214"/>
      <c r="AT44" s="211"/>
      <c r="AU44" s="211"/>
      <c r="AV44" s="211"/>
      <c r="AW44" s="211"/>
      <c r="AX44" s="211"/>
      <c r="AY44" s="211"/>
      <c r="AZ44" s="211"/>
      <c r="BA44" s="211"/>
      <c r="BB44" s="212"/>
      <c r="BC44" s="211"/>
      <c r="BD44" s="211"/>
      <c r="BE44" s="211"/>
      <c r="BF44" s="211"/>
      <c r="BG44" s="25"/>
      <c r="BH44" s="213"/>
      <c r="BI44" s="213"/>
      <c r="BJ44" s="213"/>
      <c r="BK44" s="213"/>
      <c r="BL44" s="213"/>
      <c r="BM44" s="213"/>
      <c r="BN44" s="213"/>
      <c r="BO44" s="213"/>
      <c r="BP44" s="213"/>
      <c r="BQ44" s="213"/>
      <c r="BR44" s="213"/>
      <c r="BS44" s="213"/>
      <c r="BT44" s="213"/>
      <c r="BU44" s="213"/>
      <c r="BV44" s="204"/>
      <c r="BW44" s="291"/>
      <c r="BX44" s="204"/>
      <c r="BY44" s="291"/>
      <c r="BZ44" s="204"/>
      <c r="CA44" s="291"/>
      <c r="CB44" s="206"/>
      <c r="CC44" s="160"/>
      <c r="CD44" s="207"/>
      <c r="CE44" s="160"/>
      <c r="CF44" s="208"/>
      <c r="CG44" s="209"/>
      <c r="CH44" s="206"/>
      <c r="CI44" s="160"/>
      <c r="CJ44" s="206"/>
      <c r="CK44" s="160"/>
      <c r="CL44" s="206"/>
      <c r="CM44" s="160"/>
      <c r="CN44" s="206"/>
      <c r="CO44" s="160"/>
      <c r="CP44" s="206"/>
      <c r="CQ44" s="160"/>
      <c r="CR44" s="208"/>
      <c r="CS44" s="210"/>
      <c r="CT44" s="952"/>
      <c r="CU44" s="1010"/>
      <c r="CV44" s="1010"/>
    </row>
    <row r="45" spans="1:100">
      <c r="A45" s="211"/>
      <c r="B45" s="211"/>
      <c r="C45" s="211"/>
      <c r="D45" s="211"/>
      <c r="E45" s="211"/>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11"/>
      <c r="AE45" s="211"/>
      <c r="AF45" s="211"/>
      <c r="AG45" s="211"/>
      <c r="AH45" s="211"/>
      <c r="AI45" s="211"/>
      <c r="AJ45" s="211"/>
      <c r="AK45" s="211"/>
      <c r="AL45" s="211"/>
      <c r="AM45" s="211"/>
      <c r="AN45" s="211"/>
      <c r="AO45" s="211"/>
      <c r="AP45" s="211"/>
      <c r="AQ45" s="211"/>
      <c r="AR45" s="211"/>
      <c r="AS45" s="214"/>
      <c r="AT45" s="211"/>
      <c r="AU45" s="211"/>
      <c r="AV45" s="211"/>
      <c r="AW45" s="211"/>
      <c r="AX45" s="211"/>
      <c r="AY45" s="211"/>
      <c r="AZ45" s="211"/>
      <c r="BA45" s="211"/>
      <c r="BB45" s="212"/>
      <c r="BC45" s="211"/>
      <c r="BD45" s="211"/>
      <c r="BE45" s="211"/>
      <c r="BF45" s="211"/>
      <c r="BG45" s="25"/>
      <c r="BH45" s="213"/>
      <c r="BI45" s="213"/>
      <c r="BJ45" s="213"/>
      <c r="BK45" s="213"/>
      <c r="BL45" s="213"/>
      <c r="BM45" s="213"/>
      <c r="BN45" s="213"/>
      <c r="BO45" s="213"/>
      <c r="BP45" s="213"/>
      <c r="BQ45" s="213"/>
      <c r="BR45" s="213"/>
      <c r="BS45" s="213"/>
      <c r="BT45" s="213"/>
      <c r="BU45" s="213"/>
      <c r="BV45" s="40"/>
      <c r="BW45" s="108"/>
      <c r="BX45" s="40"/>
      <c r="BY45" s="108"/>
      <c r="BZ45" s="40"/>
      <c r="CA45" s="108"/>
      <c r="CB45" s="211"/>
      <c r="CC45" s="211"/>
      <c r="CD45" s="214"/>
      <c r="CE45" s="211"/>
      <c r="CF45" s="108"/>
      <c r="CG45" s="108"/>
      <c r="CH45" s="211"/>
      <c r="CI45" s="211"/>
      <c r="CJ45" s="211"/>
      <c r="CK45" s="211"/>
      <c r="CL45" s="211"/>
      <c r="CM45" s="211"/>
      <c r="CN45" s="211"/>
      <c r="CO45" s="211"/>
      <c r="CP45" s="211"/>
      <c r="CQ45" s="211"/>
      <c r="CR45" s="108"/>
      <c r="CS45" s="215"/>
      <c r="CT45" s="8"/>
      <c r="CU45" s="8"/>
    </row>
    <row r="46" spans="1:100">
      <c r="A46" s="211"/>
      <c r="B46" s="211"/>
      <c r="C46" s="211"/>
      <c r="D46" s="211"/>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1"/>
      <c r="AJ46" s="211"/>
      <c r="AK46" s="211"/>
      <c r="AL46" s="211"/>
      <c r="AM46" s="211"/>
      <c r="AN46" s="211"/>
      <c r="AO46" s="211"/>
      <c r="AP46" s="211"/>
      <c r="AQ46" s="211"/>
      <c r="AR46" s="211"/>
      <c r="AS46" s="214"/>
      <c r="AT46" s="211"/>
      <c r="AU46" s="211"/>
      <c r="AV46" s="211"/>
      <c r="AW46" s="211"/>
      <c r="AX46" s="211"/>
      <c r="AY46" s="211"/>
      <c r="AZ46" s="211"/>
      <c r="BA46" s="211"/>
      <c r="BB46" s="212"/>
      <c r="BC46" s="211"/>
      <c r="BD46" s="211"/>
      <c r="BE46" s="211"/>
      <c r="BF46" s="211"/>
      <c r="BG46" s="211"/>
      <c r="BH46" s="213"/>
      <c r="BI46" s="213"/>
      <c r="BJ46" s="213"/>
      <c r="BK46" s="213"/>
      <c r="BL46" s="213"/>
      <c r="BM46" s="213"/>
      <c r="BN46" s="213"/>
      <c r="BO46" s="213"/>
      <c r="BP46" s="213"/>
      <c r="BQ46" s="213"/>
      <c r="BR46" s="213"/>
      <c r="BS46" s="213"/>
      <c r="BT46" s="213"/>
      <c r="BU46" s="213"/>
      <c r="BV46" s="40"/>
      <c r="BW46" s="108"/>
      <c r="BX46" s="40"/>
      <c r="BY46" s="108"/>
      <c r="BZ46" s="40"/>
      <c r="CA46" s="108"/>
      <c r="CB46" s="211"/>
      <c r="CC46" s="211"/>
      <c r="CD46" s="214"/>
      <c r="CE46" s="211"/>
      <c r="CF46" s="108"/>
      <c r="CG46" s="108"/>
      <c r="CH46" s="211"/>
      <c r="CI46" s="211"/>
      <c r="CJ46" s="211"/>
      <c r="CK46" s="211"/>
      <c r="CL46" s="211"/>
      <c r="CM46" s="211"/>
      <c r="CN46" s="211"/>
      <c r="CO46" s="211"/>
      <c r="CP46" s="211"/>
      <c r="CQ46" s="211"/>
      <c r="CR46" s="108"/>
      <c r="CS46" s="215"/>
      <c r="CT46" s="8"/>
      <c r="CU46" s="108"/>
    </row>
    <row r="47" spans="1:100">
      <c r="A47" s="211"/>
      <c r="B47" s="211"/>
      <c r="C47" s="211"/>
      <c r="D47" s="211"/>
      <c r="E47" s="211"/>
      <c r="F47" s="211"/>
      <c r="G47" s="211"/>
      <c r="H47" s="211"/>
      <c r="I47" s="211"/>
      <c r="J47" s="211"/>
      <c r="K47" s="211"/>
      <c r="L47" s="211"/>
      <c r="M47" s="211"/>
      <c r="N47" s="211"/>
      <c r="O47" s="211"/>
      <c r="P47" s="211"/>
      <c r="Q47" s="211"/>
      <c r="R47" s="211"/>
      <c r="S47" s="211"/>
      <c r="T47" s="211"/>
      <c r="U47" s="211"/>
      <c r="V47" s="211"/>
      <c r="W47" s="211"/>
      <c r="X47" s="211"/>
      <c r="Y47" s="211"/>
      <c r="Z47" s="211"/>
      <c r="AA47" s="211"/>
      <c r="AB47" s="211"/>
      <c r="AC47" s="211"/>
      <c r="AD47" s="211"/>
      <c r="AE47" s="211"/>
      <c r="AF47" s="211"/>
      <c r="AG47" s="211"/>
      <c r="AH47" s="211"/>
      <c r="AI47" s="211"/>
      <c r="AJ47" s="211"/>
      <c r="AK47" s="211"/>
      <c r="AL47" s="211"/>
      <c r="AM47" s="211"/>
      <c r="AN47" s="211"/>
      <c r="AO47" s="211"/>
      <c r="AP47" s="211"/>
      <c r="AQ47" s="211"/>
      <c r="AR47" s="211"/>
      <c r="AS47" s="214"/>
      <c r="AT47" s="211"/>
      <c r="AU47" s="211"/>
      <c r="AV47" s="211"/>
      <c r="AW47" s="211"/>
      <c r="AX47" s="211"/>
      <c r="AY47" s="211"/>
      <c r="AZ47" s="211"/>
      <c r="BA47" s="211"/>
      <c r="BB47" s="212"/>
      <c r="BC47" s="211"/>
      <c r="BD47" s="211"/>
      <c r="BE47" s="211"/>
      <c r="BF47" s="211"/>
      <c r="BG47" s="211"/>
      <c r="BH47" s="213"/>
      <c r="BI47" s="213"/>
      <c r="BJ47" s="213"/>
      <c r="BK47" s="213"/>
      <c r="BL47" s="213"/>
      <c r="BM47" s="213"/>
      <c r="BN47" s="213"/>
      <c r="BO47" s="213"/>
      <c r="BP47" s="213"/>
      <c r="BQ47" s="213"/>
      <c r="BR47" s="213"/>
      <c r="BS47" s="213"/>
      <c r="BT47" s="213"/>
      <c r="BU47" s="213"/>
      <c r="BV47" s="40"/>
      <c r="BW47" s="108"/>
      <c r="BX47" s="40"/>
      <c r="BY47" s="108"/>
      <c r="BZ47" s="40"/>
      <c r="CA47" s="108"/>
      <c r="CB47" s="211"/>
      <c r="CC47" s="211"/>
      <c r="CD47" s="214"/>
      <c r="CE47" s="211"/>
      <c r="CF47" s="108"/>
      <c r="CG47" s="108"/>
      <c r="CH47" s="211"/>
      <c r="CI47" s="211"/>
      <c r="CJ47" s="211"/>
      <c r="CK47" s="211"/>
      <c r="CL47" s="211"/>
      <c r="CM47" s="211"/>
      <c r="CN47" s="211"/>
      <c r="CO47" s="211"/>
      <c r="CP47" s="211"/>
      <c r="CQ47" s="211"/>
      <c r="CR47" s="108"/>
      <c r="CS47" s="215"/>
      <c r="CT47" s="8"/>
      <c r="CU47" s="108"/>
    </row>
    <row r="48" spans="1:100">
      <c r="A48" s="211"/>
      <c r="B48" s="211"/>
      <c r="C48" s="211"/>
      <c r="D48" s="211"/>
      <c r="E48" s="211"/>
      <c r="F48" s="211"/>
      <c r="G48" s="211"/>
      <c r="H48" s="211"/>
      <c r="I48" s="211"/>
      <c r="J48" s="211"/>
      <c r="K48" s="211"/>
      <c r="L48" s="211"/>
      <c r="M48" s="211"/>
      <c r="N48" s="211"/>
      <c r="O48" s="211"/>
      <c r="P48" s="211"/>
      <c r="Q48" s="211"/>
      <c r="R48" s="211"/>
      <c r="S48" s="211"/>
      <c r="T48" s="211"/>
      <c r="U48" s="211"/>
      <c r="V48" s="211"/>
      <c r="W48" s="211"/>
      <c r="X48" s="211"/>
      <c r="Y48" s="211"/>
      <c r="Z48" s="211"/>
      <c r="AA48" s="211"/>
      <c r="AB48" s="211"/>
      <c r="AC48" s="211"/>
      <c r="AD48" s="211"/>
      <c r="AE48" s="211"/>
      <c r="AF48" s="211"/>
      <c r="AG48" s="211"/>
      <c r="AH48" s="211"/>
      <c r="AI48" s="211"/>
      <c r="AJ48" s="211"/>
      <c r="AK48" s="211"/>
      <c r="AL48" s="211"/>
      <c r="AM48" s="211"/>
      <c r="AN48" s="211"/>
      <c r="AO48" s="211"/>
      <c r="AP48" s="211"/>
      <c r="AQ48" s="211"/>
      <c r="AR48" s="211"/>
      <c r="AS48" s="214"/>
      <c r="AT48" s="211"/>
      <c r="AU48" s="211"/>
      <c r="AV48" s="211"/>
      <c r="AW48" s="211"/>
      <c r="AX48" s="211"/>
      <c r="AY48" s="211"/>
      <c r="AZ48" s="211"/>
      <c r="BA48" s="211"/>
      <c r="BB48" s="212"/>
      <c r="BC48" s="211"/>
      <c r="BD48" s="211"/>
      <c r="BE48" s="211"/>
      <c r="BF48" s="211"/>
      <c r="BG48" s="211"/>
      <c r="BH48" s="213"/>
      <c r="BI48" s="213"/>
      <c r="BJ48" s="213"/>
      <c r="BK48" s="213"/>
      <c r="BL48" s="213"/>
      <c r="BM48" s="213"/>
      <c r="BN48" s="213"/>
      <c r="BO48" s="213"/>
      <c r="BP48" s="213"/>
      <c r="BQ48" s="213"/>
      <c r="BR48" s="213"/>
      <c r="BS48" s="213"/>
      <c r="BT48" s="213"/>
      <c r="BU48" s="213"/>
      <c r="BV48" s="40"/>
      <c r="BW48" s="108"/>
      <c r="BX48" s="40"/>
      <c r="BY48" s="108"/>
      <c r="BZ48" s="40"/>
      <c r="CA48" s="108" t="s">
        <v>2110</v>
      </c>
      <c r="CB48" s="211"/>
      <c r="CC48" s="211"/>
      <c r="CD48" s="214"/>
      <c r="CE48" s="211"/>
      <c r="CF48" s="108"/>
      <c r="CG48" s="108"/>
      <c r="CH48" s="211"/>
      <c r="CI48" s="211"/>
      <c r="CJ48" s="211"/>
      <c r="CK48" s="211"/>
      <c r="CL48" s="211"/>
      <c r="CM48" s="211"/>
      <c r="CN48" s="211"/>
      <c r="CO48" s="211"/>
      <c r="CP48" s="211"/>
      <c r="CQ48" s="211"/>
      <c r="CR48" s="108"/>
      <c r="CS48" s="215"/>
      <c r="CT48" s="8"/>
      <c r="CU48" s="108"/>
    </row>
  </sheetData>
  <protectedRanges>
    <protectedRange sqref="B3:S5 BW15 BY15 CA15 CC15 CE15 CG15 CI15 CK15 L17:L19 B15:G15 J15:S15 B16:S16 CM15 B13:S14 B12:M12 O12:S12 B7:S8 B6:F6 J6:S6 B10:S11 B9:F9 J9:S9" name="Actividades"/>
    <protectedRange algorithmName="SHA-512" hashValue="R29S7qiujvqSiBj0PhWcMWLsS9Nkc9TCDLTCdA1k8tXPPpZvUce6oPYWhrVMtvniCw58wNkfohTubJEyMuCTMQ==" saltValue="5N4j5YnDtN9HbAUrqudZBQ==" spinCount="100000" sqref="H15" name="Rango2"/>
    <protectedRange algorithmName="SHA-512" hashValue="R29S7qiujvqSiBj0PhWcMWLsS9Nkc9TCDLTCdA1k8tXPPpZvUce6oPYWhrVMtvniCw58wNkfohTubJEyMuCTMQ==" saltValue="5N4j5YnDtN9HbAUrqudZBQ==" spinCount="100000" sqref="I15" name="Rango2_1"/>
    <protectedRange algorithmName="SHA-512" hashValue="Iyjpnhn5M7bDoGtj/fYM7DAmLn53dSY0361qFtTNsIsA7Da945EcvXR62nPtCqg1t4bm3mZJp4IHkpGmVg9Dag==" saltValue="DN70sB6AUiiOHNAtid6pew==" spinCount="100000" sqref="G38" name="Rango1"/>
    <protectedRange algorithmName="SHA-512" hashValue="Iyjpnhn5M7bDoGtj/fYM7DAmLn53dSY0361qFtTNsIsA7Da945EcvXR62nPtCqg1t4bm3mZJp4IHkpGmVg9Dag==" saltValue="DN70sB6AUiiOHNAtid6pew==" spinCount="100000" sqref="N12" name="Rango1_1"/>
    <protectedRange algorithmName="SHA-512" hashValue="Iyjpnhn5M7bDoGtj/fYM7DAmLn53dSY0361qFtTNsIsA7Da945EcvXR62nPtCqg1t4bm3mZJp4IHkpGmVg9Dag==" saltValue="DN70sB6AUiiOHNAtid6pew==" spinCount="100000" sqref="G6:I6" name="Rango1_2"/>
    <protectedRange algorithmName="SHA-512" hashValue="Iyjpnhn5M7bDoGtj/fYM7DAmLn53dSY0361qFtTNsIsA7Da945EcvXR62nPtCqg1t4bm3mZJp4IHkpGmVg9Dag==" saltValue="DN70sB6AUiiOHNAtid6pew==" spinCount="100000" sqref="G9:I9" name="Rango1_3"/>
    <protectedRange algorithmName="SHA-512" hashValue="fN5e+8vMNjabmoUjA7lXArHDVnkdS3ib25+PO+PRWdyeuBkAMyyGWbwQVsm8GRJ3IvujVicLQv7qAWPZTznZzQ==" saltValue="Ppj0dGF1KqXtYOFfauyV7A==" spinCount="100000" sqref="BG5:BG8 BG10:BG11 BG13:BG16 BG18 BG23 BG36 BG32 BG41" name="A2 Seguimiento realizado"/>
    <protectedRange algorithmName="SHA-512" hashValue="Iyjpnhn5M7bDoGtj/fYM7DAmLn53dSY0361qFtTNsIsA7Da945EcvXR62nPtCqg1t4bm3mZJp4IHkpGmVg9Dag==" saltValue="DN70sB6AUiiOHNAtid6pew==" spinCount="100000" sqref="BF9:BG9 BG44:BG45 BG12 BG31 BG33" name="Rango1_4"/>
  </protectedRanges>
  <autoFilter ref="A3:CW43" xr:uid="{00000000-0001-0000-1000-000000000000}">
    <filterColumn colId="5">
      <filters>
        <filter val="Actividades de CTI implementadas"/>
        <filter val="Servicios de asistencia técnica prestados para la industria en términos de lograr certificaciones de calidad"/>
      </filters>
    </filterColumn>
    <filterColumn colId="44" showButton="0"/>
    <filterColumn colId="45" showButton="0"/>
    <filterColumn colId="46" showButton="0"/>
    <filterColumn colId="47" showButton="0"/>
    <filterColumn colId="48" showButton="0"/>
    <filterColumn colId="49" showButton="0"/>
    <filterColumn colId="50" showButton="0"/>
    <filterColumn colId="51" showButton="0"/>
    <filterColumn colId="52" showButton="0"/>
    <filterColumn colId="53" showButton="0"/>
    <filterColumn colId="54" showButton="0"/>
    <filterColumn colId="59" showButton="0"/>
    <filterColumn colId="60" showButton="0"/>
    <filterColumn colId="61" showButton="0"/>
    <filterColumn colId="62" showButton="0"/>
    <filterColumn colId="63" showButton="0"/>
    <filterColumn colId="64" showButton="0"/>
    <filterColumn colId="65" showButton="0"/>
    <filterColumn colId="66" showButton="0"/>
    <filterColumn colId="67" showButton="0"/>
    <filterColumn colId="68" showButton="0"/>
    <filterColumn colId="69" showButton="0"/>
  </autoFilter>
  <customSheetViews>
    <customSheetView guid="{217EB53D-C0E8-40D9-8C01-2E17D6EE3237}" filter="1" showAutoFilter="1">
      <pageMargins left="0" right="0" top="0" bottom="0" header="0" footer="0"/>
      <autoFilter ref="S1:S821" xr:uid="{4E49DB0F-8EE3-4987-AF62-D8B76F1AFFB4}"/>
    </customSheetView>
  </customSheetViews>
  <mergeCells count="4">
    <mergeCell ref="CT44:CV44"/>
    <mergeCell ref="AS1:BF1"/>
    <mergeCell ref="AS3:BD3"/>
    <mergeCell ref="BH3:BS3"/>
  </mergeCells>
  <printOptions horizontalCentered="1" gridLines="1"/>
  <pageMargins left="0.7" right="0.7" top="0.75" bottom="0.75" header="0" footer="0"/>
  <pageSetup paperSize="9" fitToHeight="0" pageOrder="overThenDown" orientation="landscape" cellComments="atEnd"/>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1155CC"/>
    <outlinePr summaryBelow="0" summaryRight="0"/>
    <pageSetUpPr fitToPage="1"/>
  </sheetPr>
  <dimension ref="A1:BM915"/>
  <sheetViews>
    <sheetView topLeftCell="AS1" workbookViewId="0">
      <pane ySplit="4" topLeftCell="A50" activePane="bottomLeft" state="frozen"/>
      <selection pane="bottomLeft" activeCell="AS1" sqref="AS1"/>
      <selection activeCell="AS1" sqref="AS1"/>
    </sheetView>
  </sheetViews>
  <sheetFormatPr defaultColWidth="14.42578125" defaultRowHeight="15" customHeight="1"/>
  <cols>
    <col min="1" max="1" width="20.28515625" customWidth="1"/>
    <col min="2" max="2" width="16.42578125" customWidth="1"/>
    <col min="3" max="3" width="13.7109375" customWidth="1"/>
    <col min="4" max="4" width="23.7109375" customWidth="1"/>
    <col min="5" max="5" width="12.42578125" customWidth="1"/>
    <col min="6" max="6" width="30.140625" customWidth="1"/>
    <col min="7" max="7" width="31" customWidth="1"/>
    <col min="8" max="16" width="4.28515625" customWidth="1"/>
    <col min="17" max="17" width="6.42578125" customWidth="1"/>
    <col min="18" max="18" width="6.140625" customWidth="1"/>
    <col min="19" max="19" width="6" customWidth="1"/>
    <col min="20" max="20" width="11" customWidth="1"/>
    <col min="21" max="21" width="25.42578125" customWidth="1"/>
    <col min="22" max="22" width="26.42578125" customWidth="1"/>
    <col min="23" max="23" width="21.28515625" customWidth="1"/>
    <col min="24" max="35" width="5.42578125" customWidth="1"/>
    <col min="36" max="36" width="12.42578125" customWidth="1"/>
    <col min="37" max="37" width="14.42578125" customWidth="1"/>
    <col min="38" max="38" width="6.7109375" customWidth="1"/>
    <col min="39" max="39" width="25.85546875" customWidth="1"/>
    <col min="40" max="40" width="6.42578125" customWidth="1"/>
    <col min="41" max="41" width="27.42578125" customWidth="1"/>
    <col min="42" max="42" width="8.85546875" customWidth="1"/>
    <col min="43" max="43" width="38.7109375" customWidth="1"/>
    <col min="44" max="44" width="8.42578125" customWidth="1"/>
    <col min="45" max="45" width="47.7109375" customWidth="1"/>
    <col min="46" max="46" width="8.42578125" customWidth="1"/>
    <col min="47" max="47" width="40.28515625" customWidth="1"/>
    <col min="48" max="48" width="8.42578125" customWidth="1"/>
    <col min="49" max="49" width="40.28515625" customWidth="1"/>
    <col min="50" max="50" width="8.42578125" customWidth="1"/>
    <col min="51" max="51" width="41.140625" customWidth="1"/>
    <col min="52" max="52" width="8.42578125" customWidth="1"/>
    <col min="53" max="53" width="33.42578125" customWidth="1"/>
    <col min="54" max="54" width="8.42578125" customWidth="1"/>
    <col min="55" max="55" width="33.42578125" customWidth="1"/>
    <col min="56" max="56" width="8.42578125" customWidth="1"/>
    <col min="57" max="57" width="33.42578125" customWidth="1"/>
    <col min="58" max="58" width="8.42578125" customWidth="1"/>
    <col min="59" max="59" width="33.42578125" customWidth="1"/>
    <col min="60" max="60" width="8.42578125" customWidth="1"/>
    <col min="61" max="61" width="33.42578125" customWidth="1"/>
    <col min="62" max="63" width="7" customWidth="1"/>
    <col min="64" max="64" width="8.42578125" customWidth="1"/>
    <col min="65" max="65" width="19.140625" customWidth="1"/>
  </cols>
  <sheetData>
    <row r="1" spans="1:65" ht="62.25" customHeight="1">
      <c r="A1" s="1"/>
      <c r="B1" s="2" t="s">
        <v>0</v>
      </c>
      <c r="C1" s="2"/>
      <c r="D1" s="3"/>
      <c r="E1" s="4"/>
      <c r="F1" s="5"/>
      <c r="G1" s="6" t="s">
        <v>2111</v>
      </c>
      <c r="H1" s="6"/>
      <c r="I1" s="6"/>
      <c r="J1" s="6"/>
      <c r="K1" s="6"/>
      <c r="L1" s="6"/>
      <c r="M1" s="6"/>
      <c r="N1" s="6"/>
      <c r="O1" s="6"/>
      <c r="P1" s="6"/>
      <c r="Q1" s="6"/>
      <c r="R1" s="6"/>
      <c r="S1" s="6"/>
      <c r="T1" s="6"/>
      <c r="U1" s="6"/>
      <c r="V1" s="7"/>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8"/>
      <c r="BL1" s="9" t="s">
        <v>2</v>
      </c>
      <c r="BM1" s="9" t="s">
        <v>3</v>
      </c>
    </row>
    <row r="2" spans="1:65" ht="18.75" customHeight="1">
      <c r="A2" s="10"/>
      <c r="B2" s="10"/>
      <c r="C2" s="10"/>
      <c r="D2" s="10"/>
      <c r="E2" s="10"/>
      <c r="F2" s="10"/>
      <c r="G2" s="10"/>
      <c r="H2" s="10"/>
      <c r="I2" s="10"/>
      <c r="J2" s="10"/>
      <c r="K2" s="10"/>
      <c r="L2" s="10"/>
      <c r="M2" s="10"/>
      <c r="N2" s="10"/>
      <c r="O2" s="10"/>
      <c r="P2" s="10"/>
      <c r="Q2" s="11"/>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2"/>
      <c r="BE2" s="12"/>
      <c r="BF2" s="12"/>
      <c r="BG2" s="12"/>
      <c r="BH2" s="12"/>
      <c r="BI2" s="12"/>
      <c r="BJ2" s="12"/>
      <c r="BK2" s="12"/>
      <c r="BL2" s="9" t="s">
        <v>4</v>
      </c>
      <c r="BM2" s="9">
        <v>1</v>
      </c>
    </row>
    <row r="3" spans="1:65" ht="56.45" customHeight="1">
      <c r="A3" s="943" t="s">
        <v>5</v>
      </c>
      <c r="B3" s="999"/>
      <c r="C3" s="999"/>
      <c r="D3" s="1000"/>
      <c r="E3" s="458" t="s">
        <v>6</v>
      </c>
      <c r="F3" s="458" t="s">
        <v>7</v>
      </c>
      <c r="G3" s="458" t="s">
        <v>8</v>
      </c>
      <c r="H3" s="943" t="s">
        <v>9</v>
      </c>
      <c r="I3" s="999"/>
      <c r="J3" s="999"/>
      <c r="K3" s="999"/>
      <c r="L3" s="999"/>
      <c r="M3" s="999"/>
      <c r="N3" s="999"/>
      <c r="O3" s="999"/>
      <c r="P3" s="999"/>
      <c r="Q3" s="999"/>
      <c r="R3" s="999"/>
      <c r="S3" s="1000"/>
      <c r="T3" s="458" t="s">
        <v>10</v>
      </c>
      <c r="U3" s="486" t="s">
        <v>11</v>
      </c>
      <c r="V3" s="486" t="s">
        <v>12</v>
      </c>
      <c r="W3" s="458" t="s">
        <v>13</v>
      </c>
      <c r="X3" s="943" t="s">
        <v>14</v>
      </c>
      <c r="Y3" s="999"/>
      <c r="Z3" s="999"/>
      <c r="AA3" s="999"/>
      <c r="AB3" s="999"/>
      <c r="AC3" s="999"/>
      <c r="AD3" s="999"/>
      <c r="AE3" s="999"/>
      <c r="AF3" s="999"/>
      <c r="AG3" s="999"/>
      <c r="AH3" s="999"/>
      <c r="AI3" s="1000"/>
      <c r="AJ3" s="459" t="s">
        <v>15</v>
      </c>
      <c r="AK3" s="459" t="s">
        <v>16</v>
      </c>
      <c r="AL3" s="458" t="s">
        <v>17</v>
      </c>
      <c r="AM3" s="458" t="s">
        <v>18</v>
      </c>
      <c r="AN3" s="458" t="s">
        <v>19</v>
      </c>
      <c r="AO3" s="458" t="s">
        <v>18</v>
      </c>
      <c r="AP3" s="458" t="s">
        <v>20</v>
      </c>
      <c r="AQ3" s="458" t="s">
        <v>18</v>
      </c>
      <c r="AR3" s="458" t="s">
        <v>21</v>
      </c>
      <c r="AS3" s="458" t="s">
        <v>18</v>
      </c>
      <c r="AT3" s="458" t="s">
        <v>22</v>
      </c>
      <c r="AU3" s="458" t="s">
        <v>18</v>
      </c>
      <c r="AV3" s="458" t="s">
        <v>23</v>
      </c>
      <c r="AW3" s="458" t="s">
        <v>18</v>
      </c>
      <c r="AX3" s="458" t="s">
        <v>24</v>
      </c>
      <c r="AY3" s="458" t="s">
        <v>18</v>
      </c>
      <c r="AZ3" s="458" t="s">
        <v>25</v>
      </c>
      <c r="BA3" s="458" t="s">
        <v>18</v>
      </c>
      <c r="BB3" s="458" t="s">
        <v>26</v>
      </c>
      <c r="BC3" s="13" t="s">
        <v>18</v>
      </c>
      <c r="BD3" s="13" t="s">
        <v>27</v>
      </c>
      <c r="BE3" s="13" t="s">
        <v>18</v>
      </c>
      <c r="BF3" s="13" t="s">
        <v>28</v>
      </c>
      <c r="BG3" s="13" t="s">
        <v>18</v>
      </c>
      <c r="BH3" s="13" t="s">
        <v>29</v>
      </c>
      <c r="BI3" s="13" t="s">
        <v>18</v>
      </c>
      <c r="BJ3" s="12"/>
      <c r="BK3" s="12"/>
      <c r="BL3" s="9" t="s">
        <v>31</v>
      </c>
      <c r="BM3" s="9" t="s">
        <v>32</v>
      </c>
    </row>
    <row r="4" spans="1:65" ht="37.5" customHeight="1">
      <c r="A4" s="15" t="s">
        <v>33</v>
      </c>
      <c r="B4" s="13" t="s">
        <v>34</v>
      </c>
      <c r="C4" s="13" t="s">
        <v>35</v>
      </c>
      <c r="D4" s="13" t="s">
        <v>36</v>
      </c>
      <c r="E4" s="13"/>
      <c r="F4" s="13"/>
      <c r="G4" s="13"/>
      <c r="H4" s="13" t="s">
        <v>17</v>
      </c>
      <c r="I4" s="13" t="s">
        <v>19</v>
      </c>
      <c r="J4" s="13" t="s">
        <v>20</v>
      </c>
      <c r="K4" s="13" t="s">
        <v>21</v>
      </c>
      <c r="L4" s="13" t="s">
        <v>22</v>
      </c>
      <c r="M4" s="13" t="s">
        <v>23</v>
      </c>
      <c r="N4" s="13" t="s">
        <v>24</v>
      </c>
      <c r="O4" s="13" t="s">
        <v>25</v>
      </c>
      <c r="P4" s="13" t="s">
        <v>26</v>
      </c>
      <c r="Q4" s="13" t="s">
        <v>27</v>
      </c>
      <c r="R4" s="13" t="s">
        <v>28</v>
      </c>
      <c r="S4" s="13" t="s">
        <v>29</v>
      </c>
      <c r="T4" s="13"/>
      <c r="U4" s="13"/>
      <c r="V4" s="13"/>
      <c r="W4" s="13"/>
      <c r="X4" s="13" t="s">
        <v>17</v>
      </c>
      <c r="Y4" s="13" t="s">
        <v>19</v>
      </c>
      <c r="Z4" s="13" t="s">
        <v>20</v>
      </c>
      <c r="AA4" s="13" t="s">
        <v>21</v>
      </c>
      <c r="AB4" s="13" t="s">
        <v>22</v>
      </c>
      <c r="AC4" s="13" t="s">
        <v>23</v>
      </c>
      <c r="AD4" s="13" t="s">
        <v>24</v>
      </c>
      <c r="AE4" s="13" t="s">
        <v>25</v>
      </c>
      <c r="AF4" s="13" t="s">
        <v>26</v>
      </c>
      <c r="AG4" s="13" t="s">
        <v>27</v>
      </c>
      <c r="AH4" s="13" t="s">
        <v>28</v>
      </c>
      <c r="AI4" s="13" t="s">
        <v>29</v>
      </c>
      <c r="AJ4" s="13"/>
      <c r="AK4" s="13"/>
      <c r="AL4" s="13" t="s">
        <v>17</v>
      </c>
      <c r="AM4" s="13" t="s">
        <v>37</v>
      </c>
      <c r="AN4" s="13" t="s">
        <v>19</v>
      </c>
      <c r="AO4" s="13" t="s">
        <v>38</v>
      </c>
      <c r="AP4" s="13" t="s">
        <v>20</v>
      </c>
      <c r="AQ4" s="13" t="s">
        <v>37</v>
      </c>
      <c r="AR4" s="13" t="s">
        <v>21</v>
      </c>
      <c r="AS4" s="13" t="s">
        <v>37</v>
      </c>
      <c r="AT4" s="13" t="s">
        <v>22</v>
      </c>
      <c r="AU4" s="13" t="s">
        <v>37</v>
      </c>
      <c r="AV4" s="13" t="s">
        <v>23</v>
      </c>
      <c r="AW4" s="13" t="s">
        <v>37</v>
      </c>
      <c r="AX4" s="13" t="s">
        <v>24</v>
      </c>
      <c r="AY4" s="216" t="s">
        <v>37</v>
      </c>
      <c r="AZ4" s="13" t="s">
        <v>25</v>
      </c>
      <c r="BA4" s="13" t="s">
        <v>37</v>
      </c>
      <c r="BB4" s="13" t="s">
        <v>26</v>
      </c>
      <c r="BC4" s="13" t="s">
        <v>37</v>
      </c>
      <c r="BD4" s="13" t="s">
        <v>27</v>
      </c>
      <c r="BE4" s="13" t="s">
        <v>37</v>
      </c>
      <c r="BF4" s="13" t="s">
        <v>28</v>
      </c>
      <c r="BG4" s="13" t="s">
        <v>37</v>
      </c>
      <c r="BH4" s="13" t="s">
        <v>29</v>
      </c>
      <c r="BI4" s="13" t="s">
        <v>37</v>
      </c>
      <c r="BJ4" s="12"/>
      <c r="BK4" s="12"/>
      <c r="BL4" s="817"/>
      <c r="BM4" s="16"/>
    </row>
    <row r="5" spans="1:65" ht="37.5" customHeight="1">
      <c r="A5" s="217"/>
      <c r="B5" s="487"/>
      <c r="C5" s="487"/>
      <c r="D5" s="488"/>
      <c r="E5" s="218">
        <v>1</v>
      </c>
      <c r="F5" s="219" t="s">
        <v>2112</v>
      </c>
      <c r="G5" s="489" t="s">
        <v>2113</v>
      </c>
      <c r="H5" s="489"/>
      <c r="I5" s="490"/>
      <c r="J5" s="490"/>
      <c r="K5" s="491"/>
      <c r="L5" s="490"/>
      <c r="M5" s="491"/>
      <c r="N5" s="490"/>
      <c r="O5" s="490"/>
      <c r="P5" s="564"/>
      <c r="Q5" s="490"/>
      <c r="R5" s="490"/>
      <c r="S5" s="490">
        <v>1</v>
      </c>
      <c r="T5" s="490">
        <f t="shared" ref="T5:T102" si="0">SUM(H5:S5)</f>
        <v>1</v>
      </c>
      <c r="U5" s="492" t="s">
        <v>63</v>
      </c>
      <c r="V5" s="492" t="s">
        <v>63</v>
      </c>
      <c r="W5" s="492" t="s">
        <v>47</v>
      </c>
      <c r="X5" s="220">
        <f t="shared" ref="X5:X102" si="1">AL5</f>
        <v>0</v>
      </c>
      <c r="Y5" s="490">
        <f t="shared" ref="Y5:Y102" si="2">AN5</f>
        <v>0</v>
      </c>
      <c r="Z5" s="490">
        <f t="shared" ref="Z5:Z10" si="3">AP5</f>
        <v>0</v>
      </c>
      <c r="AA5" s="490">
        <f t="shared" ref="AA5:AA102" si="4">AR5</f>
        <v>0</v>
      </c>
      <c r="AB5" s="490">
        <f t="shared" ref="AB5:AB90" si="5">AT5</f>
        <v>0</v>
      </c>
      <c r="AC5" s="490">
        <f t="shared" ref="AC5:AC18" si="6">AV5</f>
        <v>0</v>
      </c>
      <c r="AD5" s="490">
        <f t="shared" ref="AD5:AD35" si="7">AX5</f>
        <v>0</v>
      </c>
      <c r="AE5" s="490">
        <f t="shared" ref="AE5:AE102" si="8">AZ5</f>
        <v>0</v>
      </c>
      <c r="AF5" s="490">
        <f t="shared" ref="AF5:AF102" si="9">BB5</f>
        <v>0</v>
      </c>
      <c r="AG5" s="490">
        <f t="shared" ref="AG5:AG102" si="10">BD5</f>
        <v>0</v>
      </c>
      <c r="AH5" s="490">
        <f t="shared" ref="AH5:AH102" si="11">BF5</f>
        <v>0</v>
      </c>
      <c r="AI5" s="490">
        <f t="shared" ref="AI5:AI102" si="12">BH5</f>
        <v>0</v>
      </c>
      <c r="AJ5" s="490">
        <f>SUM(X5:AI5)</f>
        <v>0</v>
      </c>
      <c r="AK5" s="493">
        <f t="shared" ref="AK5:AK102" si="13">AJ5/T5</f>
        <v>0</v>
      </c>
      <c r="AL5" s="22"/>
      <c r="AM5" s="23"/>
      <c r="AN5" s="57"/>
      <c r="AO5" s="221"/>
      <c r="AP5" s="22"/>
      <c r="AQ5" s="24"/>
      <c r="AR5" s="25"/>
      <c r="AS5" s="26"/>
      <c r="AT5" s="25"/>
      <c r="AU5" s="26"/>
      <c r="AV5" s="27"/>
      <c r="AW5" s="34"/>
      <c r="AX5" s="27"/>
      <c r="AY5" s="28"/>
      <c r="AZ5" s="29"/>
      <c r="BA5" s="26"/>
      <c r="BB5" s="29"/>
      <c r="BC5" s="28"/>
      <c r="BD5" s="29"/>
      <c r="BE5" s="26"/>
      <c r="BF5" s="29"/>
      <c r="BG5" s="28"/>
      <c r="BH5" s="22"/>
      <c r="BI5" s="147"/>
      <c r="BJ5" s="38"/>
      <c r="BK5" s="108"/>
      <c r="BM5" s="40"/>
    </row>
    <row r="6" spans="1:65" ht="34.700000000000003" customHeight="1">
      <c r="A6" s="217"/>
      <c r="B6" s="487"/>
      <c r="C6" s="487"/>
      <c r="D6" s="488"/>
      <c r="E6" s="222">
        <v>2</v>
      </c>
      <c r="F6" s="219" t="s">
        <v>108</v>
      </c>
      <c r="G6" s="489" t="s">
        <v>2113</v>
      </c>
      <c r="H6" s="489"/>
      <c r="I6" s="490"/>
      <c r="J6" s="490"/>
      <c r="K6" s="491"/>
      <c r="L6" s="490"/>
      <c r="M6" s="491"/>
      <c r="N6" s="490"/>
      <c r="O6" s="490"/>
      <c r="P6" s="564"/>
      <c r="Q6" s="490"/>
      <c r="R6" s="490"/>
      <c r="S6" s="490">
        <v>1</v>
      </c>
      <c r="T6" s="490">
        <f t="shared" si="0"/>
        <v>1</v>
      </c>
      <c r="U6" s="492" t="s">
        <v>63</v>
      </c>
      <c r="V6" s="492" t="s">
        <v>63</v>
      </c>
      <c r="W6" s="492" t="s">
        <v>47</v>
      </c>
      <c r="X6" s="220">
        <f t="shared" si="1"/>
        <v>0</v>
      </c>
      <c r="Y6" s="490">
        <f t="shared" si="2"/>
        <v>0</v>
      </c>
      <c r="Z6" s="490">
        <f t="shared" si="3"/>
        <v>0</v>
      </c>
      <c r="AA6" s="490">
        <f t="shared" si="4"/>
        <v>0</v>
      </c>
      <c r="AB6" s="490">
        <f t="shared" si="5"/>
        <v>0</v>
      </c>
      <c r="AC6" s="490">
        <f t="shared" si="6"/>
        <v>0</v>
      </c>
      <c r="AD6" s="490">
        <f t="shared" si="7"/>
        <v>0</v>
      </c>
      <c r="AE6" s="490">
        <f t="shared" si="8"/>
        <v>0</v>
      </c>
      <c r="AF6" s="490">
        <f t="shared" si="9"/>
        <v>0</v>
      </c>
      <c r="AG6" s="490">
        <f t="shared" si="10"/>
        <v>0</v>
      </c>
      <c r="AH6" s="490">
        <f t="shared" si="11"/>
        <v>0</v>
      </c>
      <c r="AI6" s="490">
        <f t="shared" si="12"/>
        <v>0</v>
      </c>
      <c r="AJ6" s="222">
        <f t="shared" ref="AJ6:AJ12" si="14">SUM(X6:AI6)</f>
        <v>0</v>
      </c>
      <c r="AK6" s="493">
        <f t="shared" si="13"/>
        <v>0</v>
      </c>
      <c r="AL6" s="22"/>
      <c r="AM6" s="23"/>
      <c r="AN6" s="223"/>
      <c r="AO6" s="221"/>
      <c r="AP6" s="42"/>
      <c r="AQ6" s="42"/>
      <c r="AR6" s="25"/>
      <c r="AS6" s="50"/>
      <c r="AT6" s="51"/>
      <c r="AU6" s="50"/>
      <c r="AV6" s="25"/>
      <c r="AW6" s="52"/>
      <c r="AX6" s="50"/>
      <c r="AY6" s="50"/>
      <c r="AZ6" s="50"/>
      <c r="BA6" s="553"/>
      <c r="BB6" s="25"/>
      <c r="BC6" s="28"/>
      <c r="BD6" s="62"/>
      <c r="BE6" s="50"/>
      <c r="BF6" s="25"/>
      <c r="BG6" s="42"/>
      <c r="BH6" s="25"/>
      <c r="BI6" s="50"/>
      <c r="BJ6" s="38"/>
      <c r="BK6" s="108"/>
      <c r="BM6" s="40"/>
    </row>
    <row r="7" spans="1:65" ht="132.75" customHeight="1">
      <c r="A7" s="217"/>
      <c r="B7" s="487"/>
      <c r="C7" s="487"/>
      <c r="D7" s="488"/>
      <c r="E7" s="222">
        <v>3</v>
      </c>
      <c r="F7" s="219" t="s">
        <v>2114</v>
      </c>
      <c r="G7" s="489" t="s">
        <v>2115</v>
      </c>
      <c r="H7" s="489"/>
      <c r="I7" s="490"/>
      <c r="J7" s="490">
        <v>1</v>
      </c>
      <c r="K7" s="491"/>
      <c r="L7" s="490"/>
      <c r="M7" s="491">
        <v>1</v>
      </c>
      <c r="N7" s="490"/>
      <c r="O7" s="490"/>
      <c r="P7" s="564">
        <v>1</v>
      </c>
      <c r="Q7" s="490"/>
      <c r="R7" s="490"/>
      <c r="S7" s="490">
        <v>1</v>
      </c>
      <c r="T7" s="490">
        <f t="shared" si="0"/>
        <v>4</v>
      </c>
      <c r="U7" s="492" t="s">
        <v>63</v>
      </c>
      <c r="V7" s="492" t="s">
        <v>63</v>
      </c>
      <c r="W7" s="492" t="s">
        <v>47</v>
      </c>
      <c r="X7" s="220">
        <f t="shared" si="1"/>
        <v>0</v>
      </c>
      <c r="Y7" s="490">
        <f t="shared" si="2"/>
        <v>0</v>
      </c>
      <c r="Z7" s="490">
        <f t="shared" si="3"/>
        <v>1</v>
      </c>
      <c r="AA7" s="490">
        <f t="shared" si="4"/>
        <v>0</v>
      </c>
      <c r="AB7" s="490">
        <f t="shared" si="5"/>
        <v>0</v>
      </c>
      <c r="AC7" s="490">
        <f t="shared" si="6"/>
        <v>1</v>
      </c>
      <c r="AD7" s="490">
        <f t="shared" si="7"/>
        <v>0</v>
      </c>
      <c r="AE7" s="490">
        <f t="shared" si="8"/>
        <v>0</v>
      </c>
      <c r="AF7" s="490">
        <f t="shared" si="9"/>
        <v>1</v>
      </c>
      <c r="AG7" s="490">
        <f t="shared" si="10"/>
        <v>0</v>
      </c>
      <c r="AH7" s="490">
        <f t="shared" si="11"/>
        <v>0</v>
      </c>
      <c r="AI7" s="490">
        <f t="shared" si="12"/>
        <v>0</v>
      </c>
      <c r="AJ7" s="222">
        <f t="shared" si="14"/>
        <v>3</v>
      </c>
      <c r="AK7" s="493">
        <f t="shared" si="13"/>
        <v>0.75</v>
      </c>
      <c r="AL7" s="22"/>
      <c r="AM7" s="23"/>
      <c r="AN7" s="223"/>
      <c r="AO7" s="221"/>
      <c r="AP7" s="43">
        <v>1</v>
      </c>
      <c r="AQ7" s="494" t="s">
        <v>2115</v>
      </c>
      <c r="AR7" s="25"/>
      <c r="AS7" s="50"/>
      <c r="AT7" s="51"/>
      <c r="AU7" s="50"/>
      <c r="AV7" s="25">
        <v>1</v>
      </c>
      <c r="AW7" s="494" t="s">
        <v>2116</v>
      </c>
      <c r="AX7" s="25"/>
      <c r="AY7" s="28"/>
      <c r="AZ7" s="50"/>
      <c r="BA7" s="553"/>
      <c r="BB7" s="25">
        <v>1</v>
      </c>
      <c r="BC7" s="494" t="s">
        <v>2116</v>
      </c>
      <c r="BD7" s="25"/>
      <c r="BE7" s="50"/>
      <c r="BF7" s="50"/>
      <c r="BG7" s="50"/>
      <c r="BH7" s="25"/>
      <c r="BI7" s="50"/>
      <c r="BJ7" s="38"/>
      <c r="BK7" s="108"/>
      <c r="BM7" s="40"/>
    </row>
    <row r="8" spans="1:65" ht="51" customHeight="1">
      <c r="A8" s="217"/>
      <c r="B8" s="487"/>
      <c r="C8" s="487"/>
      <c r="D8" s="488"/>
      <c r="E8" s="222">
        <v>4</v>
      </c>
      <c r="F8" s="219" t="s">
        <v>685</v>
      </c>
      <c r="G8" s="489" t="s">
        <v>2117</v>
      </c>
      <c r="H8" s="489"/>
      <c r="I8" s="490"/>
      <c r="J8" s="490">
        <v>1</v>
      </c>
      <c r="K8" s="491"/>
      <c r="L8" s="490"/>
      <c r="M8" s="491">
        <v>1</v>
      </c>
      <c r="N8" s="490"/>
      <c r="O8" s="490"/>
      <c r="P8" s="564">
        <v>1</v>
      </c>
      <c r="Q8" s="490"/>
      <c r="R8" s="490"/>
      <c r="S8" s="490">
        <v>1</v>
      </c>
      <c r="T8" s="490">
        <f t="shared" si="0"/>
        <v>4</v>
      </c>
      <c r="U8" s="492" t="s">
        <v>688</v>
      </c>
      <c r="V8" s="492" t="s">
        <v>688</v>
      </c>
      <c r="W8" s="492" t="s">
        <v>47</v>
      </c>
      <c r="X8" s="220">
        <f t="shared" si="1"/>
        <v>0</v>
      </c>
      <c r="Y8" s="490">
        <f t="shared" si="2"/>
        <v>0</v>
      </c>
      <c r="Z8" s="490">
        <f t="shared" si="3"/>
        <v>1</v>
      </c>
      <c r="AA8" s="490">
        <f t="shared" si="4"/>
        <v>0</v>
      </c>
      <c r="AB8" s="490">
        <f t="shared" si="5"/>
        <v>0</v>
      </c>
      <c r="AC8" s="490">
        <f t="shared" si="6"/>
        <v>1</v>
      </c>
      <c r="AD8" s="490">
        <f t="shared" si="7"/>
        <v>0</v>
      </c>
      <c r="AE8" s="490">
        <f t="shared" si="8"/>
        <v>0</v>
      </c>
      <c r="AF8" s="490">
        <f t="shared" si="9"/>
        <v>1</v>
      </c>
      <c r="AG8" s="490">
        <f t="shared" si="10"/>
        <v>0</v>
      </c>
      <c r="AH8" s="490">
        <f t="shared" si="11"/>
        <v>0</v>
      </c>
      <c r="AI8" s="490">
        <f t="shared" si="12"/>
        <v>0</v>
      </c>
      <c r="AJ8" s="222">
        <f t="shared" si="14"/>
        <v>3</v>
      </c>
      <c r="AK8" s="493">
        <f t="shared" si="13"/>
        <v>0.75</v>
      </c>
      <c r="AL8" s="22"/>
      <c r="AM8" s="23"/>
      <c r="AN8" s="223"/>
      <c r="AO8" s="221"/>
      <c r="AP8" s="224">
        <v>1</v>
      </c>
      <c r="AQ8" s="494" t="s">
        <v>2118</v>
      </c>
      <c r="AR8" s="22"/>
      <c r="AS8" s="56"/>
      <c r="AT8" s="51"/>
      <c r="AU8" s="50"/>
      <c r="AV8" s="25">
        <v>1</v>
      </c>
      <c r="AW8" s="494" t="s">
        <v>2118</v>
      </c>
      <c r="AX8" s="50"/>
      <c r="AY8" s="50"/>
      <c r="AZ8" s="51"/>
      <c r="BA8" s="26"/>
      <c r="BB8" s="25">
        <v>1</v>
      </c>
      <c r="BC8" s="28" t="s">
        <v>2118</v>
      </c>
      <c r="BD8" s="62"/>
      <c r="BE8" s="50"/>
      <c r="BF8" s="62"/>
      <c r="BG8" s="50"/>
      <c r="BH8" s="22"/>
      <c r="BI8" s="30"/>
      <c r="BJ8" s="38"/>
      <c r="BK8" s="108"/>
    </row>
    <row r="9" spans="1:65" ht="58.5" customHeight="1">
      <c r="A9" s="217"/>
      <c r="B9" s="487"/>
      <c r="C9" s="487"/>
      <c r="D9" s="495"/>
      <c r="E9" s="222">
        <v>5</v>
      </c>
      <c r="F9" s="219" t="s">
        <v>695</v>
      </c>
      <c r="G9" s="489" t="s">
        <v>2117</v>
      </c>
      <c r="H9" s="489"/>
      <c r="I9" s="490"/>
      <c r="J9" s="490"/>
      <c r="K9" s="491"/>
      <c r="L9" s="490"/>
      <c r="M9" s="491"/>
      <c r="N9" s="490">
        <v>1</v>
      </c>
      <c r="O9" s="490"/>
      <c r="P9" s="564"/>
      <c r="Q9" s="490"/>
      <c r="R9" s="490"/>
      <c r="S9" s="490">
        <v>1</v>
      </c>
      <c r="T9" s="490">
        <f t="shared" si="0"/>
        <v>2</v>
      </c>
      <c r="U9" s="492" t="s">
        <v>688</v>
      </c>
      <c r="V9" s="492" t="s">
        <v>688</v>
      </c>
      <c r="W9" s="492" t="s">
        <v>47</v>
      </c>
      <c r="X9" s="220">
        <f t="shared" si="1"/>
        <v>0</v>
      </c>
      <c r="Y9" s="490">
        <f t="shared" si="2"/>
        <v>0</v>
      </c>
      <c r="Z9" s="490">
        <f t="shared" si="3"/>
        <v>0</v>
      </c>
      <c r="AA9" s="490">
        <f t="shared" si="4"/>
        <v>0</v>
      </c>
      <c r="AB9" s="490">
        <f t="shared" si="5"/>
        <v>0</v>
      </c>
      <c r="AC9" s="490">
        <f t="shared" si="6"/>
        <v>0</v>
      </c>
      <c r="AD9" s="490">
        <f t="shared" si="7"/>
        <v>1</v>
      </c>
      <c r="AE9" s="490">
        <f t="shared" si="8"/>
        <v>0</v>
      </c>
      <c r="AF9" s="490">
        <f t="shared" si="9"/>
        <v>0</v>
      </c>
      <c r="AG9" s="490">
        <f t="shared" si="10"/>
        <v>0</v>
      </c>
      <c r="AH9" s="490">
        <f t="shared" si="11"/>
        <v>0</v>
      </c>
      <c r="AI9" s="490">
        <f t="shared" si="12"/>
        <v>0</v>
      </c>
      <c r="AJ9" s="222">
        <f t="shared" si="14"/>
        <v>1</v>
      </c>
      <c r="AK9" s="493">
        <f t="shared" si="13"/>
        <v>0.5</v>
      </c>
      <c r="AL9" s="22"/>
      <c r="AM9" s="23"/>
      <c r="AN9" s="223"/>
      <c r="AO9" s="221"/>
      <c r="AP9" s="42"/>
      <c r="AQ9" s="42"/>
      <c r="AR9" s="25"/>
      <c r="AS9" s="50"/>
      <c r="AT9" s="51"/>
      <c r="AU9" s="50"/>
      <c r="AV9" s="25"/>
      <c r="AW9" s="494"/>
      <c r="AX9" s="25">
        <v>1</v>
      </c>
      <c r="AY9" s="494" t="s">
        <v>2118</v>
      </c>
      <c r="AZ9" s="50"/>
      <c r="BA9" s="553"/>
      <c r="BB9" s="25"/>
      <c r="BC9" s="28"/>
      <c r="BD9" s="62"/>
      <c r="BE9" s="50"/>
      <c r="BF9" s="62"/>
      <c r="BG9" s="50"/>
      <c r="BH9" s="22"/>
      <c r="BI9" s="51"/>
      <c r="BJ9" s="38"/>
      <c r="BK9" s="108"/>
    </row>
    <row r="10" spans="1:65" ht="48" customHeight="1">
      <c r="A10" s="217"/>
      <c r="B10" s="487"/>
      <c r="C10" s="487"/>
      <c r="D10" s="496"/>
      <c r="E10" s="222">
        <v>6</v>
      </c>
      <c r="F10" s="219" t="s">
        <v>700</v>
      </c>
      <c r="G10" s="489" t="s">
        <v>2119</v>
      </c>
      <c r="H10" s="489"/>
      <c r="I10" s="490"/>
      <c r="J10" s="490"/>
      <c r="K10" s="491"/>
      <c r="L10" s="490"/>
      <c r="M10" s="491"/>
      <c r="N10" s="490">
        <v>1</v>
      </c>
      <c r="O10" s="490"/>
      <c r="P10" s="564"/>
      <c r="Q10" s="490"/>
      <c r="R10" s="490"/>
      <c r="S10" s="490">
        <v>1</v>
      </c>
      <c r="T10" s="490">
        <f t="shared" si="0"/>
        <v>2</v>
      </c>
      <c r="U10" s="492" t="s">
        <v>688</v>
      </c>
      <c r="V10" s="492" t="s">
        <v>688</v>
      </c>
      <c r="W10" s="492" t="s">
        <v>47</v>
      </c>
      <c r="X10" s="220">
        <f t="shared" si="1"/>
        <v>0</v>
      </c>
      <c r="Y10" s="490">
        <f t="shared" si="2"/>
        <v>0</v>
      </c>
      <c r="Z10" s="490">
        <f t="shared" si="3"/>
        <v>0</v>
      </c>
      <c r="AA10" s="490">
        <f t="shared" si="4"/>
        <v>0</v>
      </c>
      <c r="AB10" s="490">
        <f t="shared" si="5"/>
        <v>0</v>
      </c>
      <c r="AC10" s="490">
        <f t="shared" si="6"/>
        <v>0</v>
      </c>
      <c r="AD10" s="490">
        <f t="shared" si="7"/>
        <v>1</v>
      </c>
      <c r="AE10" s="490">
        <f t="shared" si="8"/>
        <v>0</v>
      </c>
      <c r="AF10" s="490">
        <f t="shared" si="9"/>
        <v>0</v>
      </c>
      <c r="AG10" s="490">
        <f t="shared" si="10"/>
        <v>0</v>
      </c>
      <c r="AH10" s="490">
        <f t="shared" si="11"/>
        <v>0</v>
      </c>
      <c r="AI10" s="490">
        <f t="shared" si="12"/>
        <v>0</v>
      </c>
      <c r="AJ10" s="222">
        <f t="shared" si="14"/>
        <v>1</v>
      </c>
      <c r="AK10" s="493">
        <f t="shared" si="13"/>
        <v>0.5</v>
      </c>
      <c r="AL10" s="22"/>
      <c r="AM10" s="23"/>
      <c r="AN10" s="223"/>
      <c r="AO10" s="221"/>
      <c r="AP10" s="42"/>
      <c r="AQ10" s="42"/>
      <c r="AR10" s="25"/>
      <c r="AS10" s="50"/>
      <c r="AT10" s="51"/>
      <c r="AU10" s="50"/>
      <c r="AV10" s="25"/>
      <c r="AW10" s="52"/>
      <c r="AX10" s="25">
        <v>1</v>
      </c>
      <c r="AY10" s="494" t="s">
        <v>2118</v>
      </c>
      <c r="AZ10" s="50"/>
      <c r="BA10" s="553"/>
      <c r="BB10" s="25"/>
      <c r="BC10" s="28"/>
      <c r="BD10" s="62"/>
      <c r="BE10" s="50"/>
      <c r="BF10" s="50"/>
      <c r="BG10" s="50"/>
      <c r="BH10" s="25"/>
      <c r="BI10" s="50"/>
      <c r="BJ10" s="38"/>
      <c r="BK10" s="40"/>
    </row>
    <row r="11" spans="1:65" ht="95.25" customHeight="1">
      <c r="A11" s="217"/>
      <c r="B11" s="487"/>
      <c r="C11" s="487"/>
      <c r="D11" s="496"/>
      <c r="E11" s="222">
        <v>7</v>
      </c>
      <c r="F11" s="225" t="s">
        <v>2120</v>
      </c>
      <c r="G11" s="489" t="s">
        <v>2117</v>
      </c>
      <c r="H11" s="489"/>
      <c r="I11" s="490"/>
      <c r="J11" s="491"/>
      <c r="K11" s="491"/>
      <c r="L11" s="490"/>
      <c r="M11" s="491">
        <v>17</v>
      </c>
      <c r="N11" s="490">
        <v>3</v>
      </c>
      <c r="O11" s="490">
        <v>3</v>
      </c>
      <c r="P11" s="564">
        <v>14</v>
      </c>
      <c r="Q11" s="491">
        <v>1</v>
      </c>
      <c r="R11" s="491">
        <v>5</v>
      </c>
      <c r="S11" s="491">
        <v>4</v>
      </c>
      <c r="T11" s="490">
        <f t="shared" si="0"/>
        <v>47</v>
      </c>
      <c r="U11" s="492" t="s">
        <v>688</v>
      </c>
      <c r="V11" s="492" t="s">
        <v>688</v>
      </c>
      <c r="W11" s="492" t="s">
        <v>47</v>
      </c>
      <c r="X11" s="220">
        <f t="shared" si="1"/>
        <v>0</v>
      </c>
      <c r="Y11" s="490">
        <f t="shared" si="2"/>
        <v>0</v>
      </c>
      <c r="Z11" s="490"/>
      <c r="AA11" s="490">
        <f t="shared" si="4"/>
        <v>0</v>
      </c>
      <c r="AB11" s="490">
        <f t="shared" si="5"/>
        <v>0</v>
      </c>
      <c r="AC11" s="490">
        <f t="shared" si="6"/>
        <v>16</v>
      </c>
      <c r="AD11" s="490">
        <f t="shared" si="7"/>
        <v>4</v>
      </c>
      <c r="AE11" s="490">
        <f t="shared" si="8"/>
        <v>11</v>
      </c>
      <c r="AF11" s="490">
        <f t="shared" si="9"/>
        <v>11</v>
      </c>
      <c r="AG11" s="490">
        <f t="shared" si="10"/>
        <v>0</v>
      </c>
      <c r="AH11" s="490">
        <f t="shared" si="11"/>
        <v>0</v>
      </c>
      <c r="AI11" s="490">
        <f t="shared" si="12"/>
        <v>0</v>
      </c>
      <c r="AJ11" s="222">
        <f t="shared" si="14"/>
        <v>42</v>
      </c>
      <c r="AK11" s="493">
        <f t="shared" si="13"/>
        <v>0.8936170212765957</v>
      </c>
      <c r="AL11" s="22"/>
      <c r="AM11" s="23"/>
      <c r="AN11" s="223"/>
      <c r="AO11" s="221"/>
      <c r="AP11" s="43"/>
      <c r="AQ11" s="494"/>
      <c r="AR11" s="25"/>
      <c r="AS11" s="50"/>
      <c r="AT11" s="51"/>
      <c r="AU11" s="50"/>
      <c r="AV11" s="25">
        <v>16</v>
      </c>
      <c r="AW11" s="494" t="s">
        <v>2121</v>
      </c>
      <c r="AX11" s="25">
        <v>4</v>
      </c>
      <c r="AY11" s="494" t="s">
        <v>2122</v>
      </c>
      <c r="AZ11" s="25">
        <v>11</v>
      </c>
      <c r="BA11" s="26" t="s">
        <v>2123</v>
      </c>
      <c r="BB11" s="25">
        <v>11</v>
      </c>
      <c r="BC11" s="26" t="s">
        <v>2124</v>
      </c>
      <c r="BD11" s="62"/>
      <c r="BE11" s="50"/>
      <c r="BF11" s="50"/>
      <c r="BG11" s="50"/>
      <c r="BH11" s="25"/>
      <c r="BI11" s="42"/>
      <c r="BJ11" s="38"/>
      <c r="BK11" s="40"/>
      <c r="BM11" s="40"/>
    </row>
    <row r="12" spans="1:65" ht="80.25" customHeight="1">
      <c r="A12" s="217"/>
      <c r="B12" s="487"/>
      <c r="C12" s="487"/>
      <c r="D12" s="497"/>
      <c r="E12" s="218">
        <v>8</v>
      </c>
      <c r="F12" s="225" t="s">
        <v>711</v>
      </c>
      <c r="G12" s="489" t="s">
        <v>2117</v>
      </c>
      <c r="H12" s="489"/>
      <c r="I12" s="490"/>
      <c r="J12" s="491"/>
      <c r="K12" s="491"/>
      <c r="L12" s="490"/>
      <c r="M12" s="491">
        <v>14</v>
      </c>
      <c r="N12" s="490">
        <v>2</v>
      </c>
      <c r="O12" s="490">
        <v>2</v>
      </c>
      <c r="P12" s="565">
        <v>2</v>
      </c>
      <c r="Q12" s="222">
        <v>1</v>
      </c>
      <c r="R12" s="222">
        <v>2</v>
      </c>
      <c r="S12" s="222">
        <v>2</v>
      </c>
      <c r="T12" s="490">
        <f t="shared" si="0"/>
        <v>25</v>
      </c>
      <c r="U12" s="492" t="s">
        <v>688</v>
      </c>
      <c r="V12" s="492" t="s">
        <v>688</v>
      </c>
      <c r="W12" s="492" t="s">
        <v>47</v>
      </c>
      <c r="X12" s="220">
        <f t="shared" si="1"/>
        <v>0</v>
      </c>
      <c r="Y12" s="490">
        <f t="shared" si="2"/>
        <v>0</v>
      </c>
      <c r="Z12" s="490">
        <f t="shared" ref="Z12:Z102" si="15">AP12</f>
        <v>0</v>
      </c>
      <c r="AA12" s="490">
        <f t="shared" si="4"/>
        <v>0</v>
      </c>
      <c r="AB12" s="490">
        <f t="shared" si="5"/>
        <v>0</v>
      </c>
      <c r="AC12" s="490">
        <f t="shared" si="6"/>
        <v>14</v>
      </c>
      <c r="AD12" s="490">
        <f t="shared" si="7"/>
        <v>1</v>
      </c>
      <c r="AE12" s="490">
        <f t="shared" si="8"/>
        <v>0</v>
      </c>
      <c r="AF12" s="490">
        <f t="shared" si="9"/>
        <v>6</v>
      </c>
      <c r="AG12" s="490">
        <f t="shared" si="10"/>
        <v>0</v>
      </c>
      <c r="AH12" s="490">
        <f t="shared" si="11"/>
        <v>0</v>
      </c>
      <c r="AI12" s="490">
        <f t="shared" si="12"/>
        <v>0</v>
      </c>
      <c r="AJ12" s="222">
        <f t="shared" si="14"/>
        <v>21</v>
      </c>
      <c r="AK12" s="493">
        <f t="shared" si="13"/>
        <v>0.84</v>
      </c>
      <c r="AL12" s="22"/>
      <c r="AM12" s="23"/>
      <c r="AN12" s="223"/>
      <c r="AO12" s="221"/>
      <c r="AP12" s="43"/>
      <c r="AQ12" s="494"/>
      <c r="AR12" s="25"/>
      <c r="AS12" s="50"/>
      <c r="AT12" s="51"/>
      <c r="AU12" s="50"/>
      <c r="AV12" s="25">
        <v>14</v>
      </c>
      <c r="AW12" s="494"/>
      <c r="AX12" s="25">
        <v>1</v>
      </c>
      <c r="AY12" s="50" t="s">
        <v>2125</v>
      </c>
      <c r="AZ12" s="562">
        <v>0</v>
      </c>
      <c r="BA12" s="563" t="s">
        <v>2126</v>
      </c>
      <c r="BB12" s="25">
        <v>6</v>
      </c>
      <c r="BC12" s="28" t="s">
        <v>2127</v>
      </c>
      <c r="BD12" s="62"/>
      <c r="BE12" s="50"/>
      <c r="BF12" s="50"/>
      <c r="BG12" s="50"/>
      <c r="BH12" s="25"/>
      <c r="BI12" s="50"/>
      <c r="BJ12" s="38"/>
      <c r="BK12" s="108"/>
      <c r="BM12" s="40"/>
    </row>
    <row r="13" spans="1:65" ht="46.5" customHeight="1">
      <c r="A13" s="217"/>
      <c r="B13" s="487"/>
      <c r="C13" s="487"/>
      <c r="D13" s="226"/>
      <c r="E13" s="222">
        <v>9</v>
      </c>
      <c r="F13" s="219" t="s">
        <v>2128</v>
      </c>
      <c r="G13" s="489" t="s">
        <v>2115</v>
      </c>
      <c r="H13" s="489"/>
      <c r="I13" s="490"/>
      <c r="J13" s="491">
        <v>1</v>
      </c>
      <c r="K13" s="491"/>
      <c r="L13" s="490"/>
      <c r="M13" s="491">
        <v>1</v>
      </c>
      <c r="N13" s="490"/>
      <c r="O13" s="490"/>
      <c r="P13" s="564">
        <v>1</v>
      </c>
      <c r="Q13" s="491"/>
      <c r="R13" s="491"/>
      <c r="S13" s="491">
        <v>1</v>
      </c>
      <c r="T13" s="490">
        <f t="shared" si="0"/>
        <v>4</v>
      </c>
      <c r="U13" s="492" t="s">
        <v>688</v>
      </c>
      <c r="V13" s="492" t="s">
        <v>688</v>
      </c>
      <c r="W13" s="492" t="s">
        <v>47</v>
      </c>
      <c r="X13" s="220">
        <f t="shared" si="1"/>
        <v>0</v>
      </c>
      <c r="Y13" s="490">
        <f t="shared" si="2"/>
        <v>0</v>
      </c>
      <c r="Z13" s="490">
        <f t="shared" si="15"/>
        <v>1</v>
      </c>
      <c r="AA13" s="490">
        <f t="shared" si="4"/>
        <v>0</v>
      </c>
      <c r="AB13" s="490">
        <f t="shared" si="5"/>
        <v>0</v>
      </c>
      <c r="AC13" s="490">
        <f t="shared" si="6"/>
        <v>1</v>
      </c>
      <c r="AD13" s="490">
        <f t="shared" si="7"/>
        <v>0</v>
      </c>
      <c r="AE13" s="490">
        <f t="shared" si="8"/>
        <v>0</v>
      </c>
      <c r="AF13" s="490">
        <f t="shared" si="9"/>
        <v>1</v>
      </c>
      <c r="AG13" s="490">
        <f t="shared" si="10"/>
        <v>0</v>
      </c>
      <c r="AH13" s="490">
        <f t="shared" si="11"/>
        <v>0</v>
      </c>
      <c r="AI13" s="490">
        <f t="shared" si="12"/>
        <v>0</v>
      </c>
      <c r="AJ13" s="222">
        <f t="shared" ref="AJ13:AJ101" si="16">SUM(X13:AI13)</f>
        <v>3</v>
      </c>
      <c r="AK13" s="493">
        <f t="shared" si="13"/>
        <v>0.75</v>
      </c>
      <c r="AL13" s="22"/>
      <c r="AM13" s="23"/>
      <c r="AN13" s="223"/>
      <c r="AO13" s="221"/>
      <c r="AP13" s="43">
        <v>1</v>
      </c>
      <c r="AQ13" s="494" t="s">
        <v>2118</v>
      </c>
      <c r="AR13" s="25"/>
      <c r="AS13" s="50"/>
      <c r="AT13" s="51"/>
      <c r="AU13" s="50"/>
      <c r="AV13" s="25">
        <v>1</v>
      </c>
      <c r="AW13" s="494" t="s">
        <v>2118</v>
      </c>
      <c r="AX13" s="50"/>
      <c r="AY13" s="50"/>
      <c r="AZ13" s="50"/>
      <c r="BA13" s="553"/>
      <c r="BB13" s="25">
        <v>1</v>
      </c>
      <c r="BC13" s="28" t="s">
        <v>2118</v>
      </c>
      <c r="BD13" s="62"/>
      <c r="BE13" s="50"/>
      <c r="BF13" s="25"/>
      <c r="BG13" s="227"/>
      <c r="BH13" s="25"/>
      <c r="BI13" s="50"/>
      <c r="BJ13" s="38"/>
      <c r="BK13" s="108"/>
      <c r="BM13" s="40"/>
    </row>
    <row r="14" spans="1:65" ht="57" customHeight="1">
      <c r="A14" s="217"/>
      <c r="B14" s="487"/>
      <c r="C14" s="487"/>
      <c r="D14" s="226"/>
      <c r="E14" s="222">
        <v>10</v>
      </c>
      <c r="F14" s="219" t="s">
        <v>2129</v>
      </c>
      <c r="G14" s="489" t="s">
        <v>2130</v>
      </c>
      <c r="H14" s="489"/>
      <c r="I14" s="490"/>
      <c r="J14" s="491">
        <v>1</v>
      </c>
      <c r="K14" s="491"/>
      <c r="L14" s="490"/>
      <c r="M14" s="491">
        <v>1</v>
      </c>
      <c r="N14" s="490"/>
      <c r="O14" s="490"/>
      <c r="P14" s="564">
        <v>1</v>
      </c>
      <c r="Q14" s="491"/>
      <c r="R14" s="491"/>
      <c r="S14" s="491">
        <v>1</v>
      </c>
      <c r="T14" s="490">
        <f t="shared" si="0"/>
        <v>4</v>
      </c>
      <c r="U14" s="492" t="s">
        <v>688</v>
      </c>
      <c r="V14" s="492" t="s">
        <v>688</v>
      </c>
      <c r="W14" s="492" t="s">
        <v>47</v>
      </c>
      <c r="X14" s="220">
        <f t="shared" si="1"/>
        <v>0</v>
      </c>
      <c r="Y14" s="490">
        <f t="shared" si="2"/>
        <v>0</v>
      </c>
      <c r="Z14" s="490">
        <f t="shared" si="15"/>
        <v>0</v>
      </c>
      <c r="AA14" s="490">
        <f t="shared" si="4"/>
        <v>0</v>
      </c>
      <c r="AB14" s="490">
        <f t="shared" si="5"/>
        <v>0</v>
      </c>
      <c r="AC14" s="490">
        <f t="shared" si="6"/>
        <v>1</v>
      </c>
      <c r="AD14" s="490">
        <f t="shared" si="7"/>
        <v>0</v>
      </c>
      <c r="AE14" s="490">
        <f t="shared" si="8"/>
        <v>0</v>
      </c>
      <c r="AF14" s="490">
        <f t="shared" si="9"/>
        <v>1</v>
      </c>
      <c r="AG14" s="490">
        <f t="shared" si="10"/>
        <v>0</v>
      </c>
      <c r="AH14" s="490">
        <f t="shared" si="11"/>
        <v>0</v>
      </c>
      <c r="AI14" s="490">
        <f t="shared" si="12"/>
        <v>0</v>
      </c>
      <c r="AJ14" s="222">
        <f t="shared" si="16"/>
        <v>2</v>
      </c>
      <c r="AK14" s="493">
        <f t="shared" si="13"/>
        <v>0.5</v>
      </c>
      <c r="AL14" s="22"/>
      <c r="AM14" s="23"/>
      <c r="AN14" s="223"/>
      <c r="AO14" s="221"/>
      <c r="AP14" s="87">
        <v>0</v>
      </c>
      <c r="AQ14" s="87" t="s">
        <v>2131</v>
      </c>
      <c r="AR14" s="25"/>
      <c r="AS14" s="50"/>
      <c r="AT14" s="51"/>
      <c r="AU14" s="50"/>
      <c r="AV14" s="25">
        <v>1</v>
      </c>
      <c r="AW14" s="494" t="s">
        <v>2118</v>
      </c>
      <c r="AX14" s="50"/>
      <c r="AY14" s="50"/>
      <c r="AZ14" s="50"/>
      <c r="BA14" s="553"/>
      <c r="BB14" s="25">
        <v>1</v>
      </c>
      <c r="BC14" s="28" t="s">
        <v>2118</v>
      </c>
      <c r="BD14" s="62"/>
      <c r="BE14" s="50"/>
      <c r="BF14" s="25"/>
      <c r="BG14" s="227"/>
      <c r="BH14" s="25"/>
      <c r="BI14" s="50"/>
      <c r="BJ14" s="38"/>
      <c r="BK14" s="108"/>
      <c r="BM14" s="40"/>
    </row>
    <row r="15" spans="1:65" ht="47.25" customHeight="1">
      <c r="A15" s="217"/>
      <c r="B15" s="487"/>
      <c r="C15" s="487"/>
      <c r="D15" s="226"/>
      <c r="E15" s="222">
        <v>11</v>
      </c>
      <c r="F15" s="219" t="s">
        <v>755</v>
      </c>
      <c r="G15" s="489" t="s">
        <v>756</v>
      </c>
      <c r="H15" s="489"/>
      <c r="I15" s="490"/>
      <c r="J15" s="491"/>
      <c r="K15" s="491"/>
      <c r="L15" s="490"/>
      <c r="M15" s="491">
        <v>1</v>
      </c>
      <c r="N15" s="490"/>
      <c r="O15" s="490"/>
      <c r="P15" s="564"/>
      <c r="Q15" s="491"/>
      <c r="R15" s="491"/>
      <c r="S15" s="491">
        <v>1</v>
      </c>
      <c r="T15" s="490">
        <f t="shared" si="0"/>
        <v>2</v>
      </c>
      <c r="U15" s="492" t="s">
        <v>688</v>
      </c>
      <c r="V15" s="492" t="s">
        <v>688</v>
      </c>
      <c r="W15" s="492" t="s">
        <v>47</v>
      </c>
      <c r="X15" s="220">
        <f t="shared" si="1"/>
        <v>0</v>
      </c>
      <c r="Y15" s="490">
        <f t="shared" si="2"/>
        <v>0</v>
      </c>
      <c r="Z15" s="490">
        <f t="shared" si="15"/>
        <v>0</v>
      </c>
      <c r="AA15" s="490">
        <f t="shared" si="4"/>
        <v>0</v>
      </c>
      <c r="AB15" s="490">
        <f t="shared" si="5"/>
        <v>0</v>
      </c>
      <c r="AC15" s="490">
        <f t="shared" si="6"/>
        <v>1</v>
      </c>
      <c r="AD15" s="490">
        <f t="shared" si="7"/>
        <v>0</v>
      </c>
      <c r="AE15" s="490">
        <f t="shared" si="8"/>
        <v>0</v>
      </c>
      <c r="AF15" s="490">
        <f t="shared" si="9"/>
        <v>0</v>
      </c>
      <c r="AG15" s="490">
        <f t="shared" si="10"/>
        <v>0</v>
      </c>
      <c r="AH15" s="490">
        <f t="shared" si="11"/>
        <v>0</v>
      </c>
      <c r="AI15" s="490">
        <f t="shared" si="12"/>
        <v>0</v>
      </c>
      <c r="AJ15" s="222">
        <f t="shared" si="16"/>
        <v>1</v>
      </c>
      <c r="AK15" s="493">
        <f t="shared" si="13"/>
        <v>0.5</v>
      </c>
      <c r="AL15" s="22"/>
      <c r="AM15" s="23"/>
      <c r="AN15" s="223"/>
      <c r="AO15" s="221"/>
      <c r="AP15" s="42"/>
      <c r="AQ15" s="42"/>
      <c r="AR15" s="25"/>
      <c r="AS15" s="50"/>
      <c r="AT15" s="51"/>
      <c r="AU15" s="50"/>
      <c r="AV15" s="25">
        <v>1</v>
      </c>
      <c r="AW15" s="494" t="s">
        <v>2118</v>
      </c>
      <c r="AX15" s="50"/>
      <c r="AY15" s="50"/>
      <c r="AZ15" s="50"/>
      <c r="BA15" s="553"/>
      <c r="BB15" s="67"/>
      <c r="BC15" s="28"/>
      <c r="BD15" s="62"/>
      <c r="BE15" s="50"/>
      <c r="BF15" s="82"/>
      <c r="BG15" s="56"/>
      <c r="BH15" s="25"/>
      <c r="BI15" s="50"/>
      <c r="BJ15" s="38"/>
      <c r="BK15" s="108"/>
      <c r="BM15" s="40"/>
    </row>
    <row r="16" spans="1:65" ht="36.75" customHeight="1">
      <c r="A16" s="217"/>
      <c r="B16" s="487"/>
      <c r="C16" s="498"/>
      <c r="D16" s="228"/>
      <c r="E16" s="218">
        <v>12</v>
      </c>
      <c r="F16" s="225" t="s">
        <v>771</v>
      </c>
      <c r="G16" s="489" t="s">
        <v>2132</v>
      </c>
      <c r="H16" s="489"/>
      <c r="I16" s="490"/>
      <c r="J16" s="491"/>
      <c r="K16" s="491"/>
      <c r="L16" s="490"/>
      <c r="M16" s="491">
        <v>205</v>
      </c>
      <c r="N16" s="490">
        <v>37</v>
      </c>
      <c r="O16" s="490">
        <v>36</v>
      </c>
      <c r="P16" s="564">
        <v>50</v>
      </c>
      <c r="Q16" s="491">
        <v>38</v>
      </c>
      <c r="R16" s="491">
        <v>36</v>
      </c>
      <c r="S16" s="491">
        <v>46</v>
      </c>
      <c r="T16" s="490">
        <f t="shared" si="0"/>
        <v>448</v>
      </c>
      <c r="U16" s="492" t="s">
        <v>688</v>
      </c>
      <c r="V16" s="492" t="s">
        <v>688</v>
      </c>
      <c r="W16" s="492" t="s">
        <v>47</v>
      </c>
      <c r="X16" s="220">
        <f t="shared" si="1"/>
        <v>0</v>
      </c>
      <c r="Y16" s="490">
        <f t="shared" si="2"/>
        <v>0</v>
      </c>
      <c r="Z16" s="490">
        <f t="shared" si="15"/>
        <v>0</v>
      </c>
      <c r="AA16" s="490">
        <f t="shared" si="4"/>
        <v>0</v>
      </c>
      <c r="AB16" s="490">
        <f t="shared" si="5"/>
        <v>0</v>
      </c>
      <c r="AC16" s="490">
        <f t="shared" si="6"/>
        <v>205</v>
      </c>
      <c r="AD16" s="490">
        <f t="shared" si="7"/>
        <v>37</v>
      </c>
      <c r="AE16" s="490">
        <f t="shared" si="8"/>
        <v>36</v>
      </c>
      <c r="AF16" s="490">
        <f t="shared" si="9"/>
        <v>50</v>
      </c>
      <c r="AG16" s="490">
        <f t="shared" si="10"/>
        <v>0</v>
      </c>
      <c r="AH16" s="490">
        <f t="shared" si="11"/>
        <v>0</v>
      </c>
      <c r="AI16" s="490">
        <f t="shared" si="12"/>
        <v>0</v>
      </c>
      <c r="AJ16" s="222">
        <f t="shared" si="16"/>
        <v>328</v>
      </c>
      <c r="AK16" s="493">
        <f t="shared" si="13"/>
        <v>0.7321428571428571</v>
      </c>
      <c r="AL16" s="22"/>
      <c r="AM16" s="23"/>
      <c r="AN16" s="223"/>
      <c r="AO16" s="221"/>
      <c r="AP16" s="25"/>
      <c r="AQ16" s="494" t="s">
        <v>2133</v>
      </c>
      <c r="AR16" s="25"/>
      <c r="AS16" s="50"/>
      <c r="AT16" s="51"/>
      <c r="AU16" s="50"/>
      <c r="AV16" s="25">
        <v>205</v>
      </c>
      <c r="AW16" s="494" t="s">
        <v>2133</v>
      </c>
      <c r="AX16" s="27">
        <v>37</v>
      </c>
      <c r="AY16" s="28" t="s">
        <v>2133</v>
      </c>
      <c r="AZ16" s="25">
        <v>36</v>
      </c>
      <c r="BA16" s="553" t="s">
        <v>2133</v>
      </c>
      <c r="BB16" s="25">
        <v>50</v>
      </c>
      <c r="BC16" s="28" t="s">
        <v>2133</v>
      </c>
      <c r="BD16" s="62"/>
      <c r="BE16" s="50"/>
      <c r="BF16" s="50"/>
      <c r="BG16" s="50"/>
      <c r="BH16" s="50"/>
      <c r="BI16" s="50"/>
      <c r="BJ16" s="38"/>
      <c r="BK16" s="108"/>
      <c r="BM16" s="40"/>
    </row>
    <row r="17" spans="1:65" ht="46.5" customHeight="1">
      <c r="A17" s="217"/>
      <c r="B17" s="487"/>
      <c r="C17" s="487"/>
      <c r="D17" s="226"/>
      <c r="E17" s="218">
        <v>13</v>
      </c>
      <c r="F17" s="219" t="s">
        <v>989</v>
      </c>
      <c r="G17" s="489" t="s">
        <v>2130</v>
      </c>
      <c r="H17" s="489"/>
      <c r="I17" s="490"/>
      <c r="J17" s="491">
        <v>1</v>
      </c>
      <c r="K17" s="491"/>
      <c r="L17" s="490"/>
      <c r="M17" s="491">
        <v>1</v>
      </c>
      <c r="N17" s="490"/>
      <c r="O17" s="490"/>
      <c r="P17" s="564">
        <v>1</v>
      </c>
      <c r="Q17" s="491"/>
      <c r="R17" s="491"/>
      <c r="S17" s="491">
        <v>1</v>
      </c>
      <c r="T17" s="490">
        <f t="shared" si="0"/>
        <v>4</v>
      </c>
      <c r="U17" s="492" t="s">
        <v>688</v>
      </c>
      <c r="V17" s="492" t="s">
        <v>688</v>
      </c>
      <c r="W17" s="492" t="s">
        <v>47</v>
      </c>
      <c r="X17" s="220">
        <f t="shared" si="1"/>
        <v>0</v>
      </c>
      <c r="Y17" s="490">
        <f t="shared" si="2"/>
        <v>0</v>
      </c>
      <c r="Z17" s="490">
        <f t="shared" si="15"/>
        <v>1</v>
      </c>
      <c r="AA17" s="490">
        <f t="shared" si="4"/>
        <v>0</v>
      </c>
      <c r="AB17" s="490">
        <f t="shared" si="5"/>
        <v>0</v>
      </c>
      <c r="AC17" s="490">
        <f t="shared" si="6"/>
        <v>1</v>
      </c>
      <c r="AD17" s="490">
        <f t="shared" si="7"/>
        <v>0</v>
      </c>
      <c r="AE17" s="490">
        <f t="shared" si="8"/>
        <v>0</v>
      </c>
      <c r="AF17" s="490">
        <f t="shared" si="9"/>
        <v>1</v>
      </c>
      <c r="AG17" s="490">
        <f t="shared" si="10"/>
        <v>0</v>
      </c>
      <c r="AH17" s="490">
        <f t="shared" si="11"/>
        <v>0</v>
      </c>
      <c r="AI17" s="490">
        <f t="shared" si="12"/>
        <v>0</v>
      </c>
      <c r="AJ17" s="222">
        <f t="shared" si="16"/>
        <v>3</v>
      </c>
      <c r="AK17" s="493">
        <f t="shared" si="13"/>
        <v>0.75</v>
      </c>
      <c r="AL17" s="22"/>
      <c r="AM17" s="23"/>
      <c r="AN17" s="223"/>
      <c r="AO17" s="221"/>
      <c r="AP17" s="463">
        <v>1</v>
      </c>
      <c r="AQ17" s="494" t="s">
        <v>2134</v>
      </c>
      <c r="AR17" s="25"/>
      <c r="AS17" s="26"/>
      <c r="AT17" s="51"/>
      <c r="AU17" s="50"/>
      <c r="AV17" s="25">
        <v>1</v>
      </c>
      <c r="AW17" s="494" t="s">
        <v>2134</v>
      </c>
      <c r="AX17" s="50"/>
      <c r="AY17" s="50"/>
      <c r="AZ17" s="25"/>
      <c r="BA17" s="553"/>
      <c r="BB17" s="25">
        <v>1</v>
      </c>
      <c r="BC17" s="28" t="s">
        <v>2133</v>
      </c>
      <c r="BD17" s="62"/>
      <c r="BE17" s="50"/>
      <c r="BF17" s="27"/>
      <c r="BG17" s="28"/>
      <c r="BH17" s="25"/>
      <c r="BI17" s="50"/>
      <c r="BJ17" s="38"/>
      <c r="BK17" s="108"/>
      <c r="BM17" s="40"/>
    </row>
    <row r="18" spans="1:65" ht="66.95" customHeight="1">
      <c r="A18" s="217"/>
      <c r="B18" s="487"/>
      <c r="C18" s="487"/>
      <c r="D18" s="228"/>
      <c r="E18" s="222">
        <v>14</v>
      </c>
      <c r="F18" s="225" t="s">
        <v>2135</v>
      </c>
      <c r="G18" s="489" t="s">
        <v>2130</v>
      </c>
      <c r="H18" s="489"/>
      <c r="I18" s="490"/>
      <c r="J18" s="491"/>
      <c r="K18" s="491"/>
      <c r="L18" s="490"/>
      <c r="M18" s="491">
        <v>38</v>
      </c>
      <c r="N18" s="490">
        <v>10</v>
      </c>
      <c r="O18" s="490">
        <v>6</v>
      </c>
      <c r="P18" s="564">
        <v>8</v>
      </c>
      <c r="Q18" s="491">
        <v>9</v>
      </c>
      <c r="R18" s="491">
        <v>7</v>
      </c>
      <c r="S18" s="491">
        <v>11</v>
      </c>
      <c r="T18" s="490">
        <f t="shared" si="0"/>
        <v>89</v>
      </c>
      <c r="U18" s="492" t="s">
        <v>688</v>
      </c>
      <c r="V18" s="492" t="s">
        <v>688</v>
      </c>
      <c r="W18" s="492" t="s">
        <v>47</v>
      </c>
      <c r="X18" s="220">
        <f t="shared" si="1"/>
        <v>0</v>
      </c>
      <c r="Y18" s="490">
        <f t="shared" si="2"/>
        <v>0</v>
      </c>
      <c r="Z18" s="490">
        <f t="shared" si="15"/>
        <v>0</v>
      </c>
      <c r="AA18" s="490">
        <f t="shared" si="4"/>
        <v>0</v>
      </c>
      <c r="AB18" s="490">
        <f t="shared" si="5"/>
        <v>0</v>
      </c>
      <c r="AC18" s="490">
        <f t="shared" si="6"/>
        <v>38</v>
      </c>
      <c r="AD18" s="490">
        <f t="shared" si="7"/>
        <v>7</v>
      </c>
      <c r="AE18" s="490">
        <f t="shared" si="8"/>
        <v>6</v>
      </c>
      <c r="AF18" s="490">
        <f t="shared" si="9"/>
        <v>8</v>
      </c>
      <c r="AG18" s="490">
        <f t="shared" si="10"/>
        <v>0</v>
      </c>
      <c r="AH18" s="490">
        <f t="shared" si="11"/>
        <v>0</v>
      </c>
      <c r="AI18" s="490">
        <f t="shared" si="12"/>
        <v>0</v>
      </c>
      <c r="AJ18" s="222">
        <f t="shared" si="16"/>
        <v>59</v>
      </c>
      <c r="AK18" s="493">
        <f t="shared" si="13"/>
        <v>0.6629213483146067</v>
      </c>
      <c r="AL18" s="22"/>
      <c r="AM18" s="23"/>
      <c r="AN18" s="223"/>
      <c r="AO18" s="221"/>
      <c r="AP18" s="43"/>
      <c r="AQ18" s="229" t="s">
        <v>2136</v>
      </c>
      <c r="AR18" s="25"/>
      <c r="AS18" s="50"/>
      <c r="AT18" s="51"/>
      <c r="AU18" s="50"/>
      <c r="AV18" s="25">
        <v>38</v>
      </c>
      <c r="AW18" s="229" t="s">
        <v>2136</v>
      </c>
      <c r="AX18" s="25">
        <v>7</v>
      </c>
      <c r="AY18" s="62" t="s">
        <v>2137</v>
      </c>
      <c r="AZ18" s="25">
        <v>6</v>
      </c>
      <c r="BA18" s="553" t="s">
        <v>2138</v>
      </c>
      <c r="BB18" s="25">
        <v>8</v>
      </c>
      <c r="BC18" s="26" t="s">
        <v>2139</v>
      </c>
      <c r="BD18" s="62"/>
      <c r="BE18" s="50"/>
      <c r="BF18" s="50"/>
      <c r="BG18" s="50"/>
      <c r="BH18" s="25"/>
      <c r="BI18" s="50"/>
      <c r="BJ18" s="38"/>
      <c r="BK18" s="108"/>
      <c r="BM18" s="40"/>
    </row>
    <row r="19" spans="1:65" ht="45.2" customHeight="1">
      <c r="A19" s="217"/>
      <c r="B19" s="487"/>
      <c r="C19" s="487"/>
      <c r="D19" s="488"/>
      <c r="E19" s="222">
        <v>15</v>
      </c>
      <c r="F19" s="219" t="s">
        <v>1003</v>
      </c>
      <c r="G19" s="489" t="s">
        <v>2130</v>
      </c>
      <c r="H19" s="489"/>
      <c r="I19" s="490"/>
      <c r="J19" s="490">
        <v>1</v>
      </c>
      <c r="K19" s="491"/>
      <c r="L19" s="490"/>
      <c r="M19" s="491">
        <v>1</v>
      </c>
      <c r="N19" s="490"/>
      <c r="O19" s="490"/>
      <c r="P19" s="564">
        <v>1</v>
      </c>
      <c r="Q19" s="490"/>
      <c r="R19" s="490"/>
      <c r="S19" s="490">
        <v>1</v>
      </c>
      <c r="T19" s="490">
        <f t="shared" si="0"/>
        <v>4</v>
      </c>
      <c r="U19" s="492" t="s">
        <v>688</v>
      </c>
      <c r="V19" s="492" t="s">
        <v>688</v>
      </c>
      <c r="W19" s="492" t="s">
        <v>594</v>
      </c>
      <c r="X19" s="220">
        <f t="shared" si="1"/>
        <v>0</v>
      </c>
      <c r="Y19" s="490">
        <f t="shared" si="2"/>
        <v>0</v>
      </c>
      <c r="Z19" s="490">
        <f t="shared" si="15"/>
        <v>1</v>
      </c>
      <c r="AA19" s="490">
        <f t="shared" si="4"/>
        <v>0</v>
      </c>
      <c r="AB19" s="490">
        <f t="shared" si="5"/>
        <v>0</v>
      </c>
      <c r="AC19" s="490">
        <v>1</v>
      </c>
      <c r="AD19" s="490">
        <f t="shared" si="7"/>
        <v>0</v>
      </c>
      <c r="AE19" s="490">
        <f t="shared" si="8"/>
        <v>0</v>
      </c>
      <c r="AF19" s="490">
        <f t="shared" si="9"/>
        <v>1</v>
      </c>
      <c r="AG19" s="490">
        <f t="shared" si="10"/>
        <v>0</v>
      </c>
      <c r="AH19" s="490">
        <f t="shared" si="11"/>
        <v>0</v>
      </c>
      <c r="AI19" s="490">
        <f t="shared" si="12"/>
        <v>0</v>
      </c>
      <c r="AJ19" s="222">
        <f t="shared" si="16"/>
        <v>3</v>
      </c>
      <c r="AK19" s="493">
        <f t="shared" si="13"/>
        <v>0.75</v>
      </c>
      <c r="AL19" s="22"/>
      <c r="AM19" s="23"/>
      <c r="AN19" s="223"/>
      <c r="AO19" s="221"/>
      <c r="AP19" s="41">
        <v>1</v>
      </c>
      <c r="AQ19" s="494" t="s">
        <v>2118</v>
      </c>
      <c r="AR19" s="25"/>
      <c r="AS19" s="50"/>
      <c r="AT19" s="51"/>
      <c r="AU19" s="50"/>
      <c r="AV19" s="25">
        <v>1</v>
      </c>
      <c r="AW19" s="494" t="s">
        <v>2118</v>
      </c>
      <c r="AX19" s="50"/>
      <c r="AY19" s="50"/>
      <c r="AZ19" s="25"/>
      <c r="BA19" s="553"/>
      <c r="BB19" s="25">
        <v>1</v>
      </c>
      <c r="BC19" s="28" t="s">
        <v>2118</v>
      </c>
      <c r="BD19" s="62"/>
      <c r="BE19" s="50"/>
      <c r="BF19" s="27"/>
      <c r="BG19" s="28"/>
      <c r="BH19" s="25"/>
      <c r="BI19" s="50"/>
      <c r="BJ19" s="38"/>
      <c r="BK19" s="108"/>
      <c r="BM19" s="40"/>
    </row>
    <row r="20" spans="1:65" ht="75" customHeight="1">
      <c r="A20" s="217"/>
      <c r="B20" s="487"/>
      <c r="C20" s="487"/>
      <c r="D20" s="488"/>
      <c r="E20" s="218">
        <v>16</v>
      </c>
      <c r="F20" s="219" t="s">
        <v>2140</v>
      </c>
      <c r="G20" s="489" t="s">
        <v>1046</v>
      </c>
      <c r="H20" s="489"/>
      <c r="I20" s="490"/>
      <c r="J20" s="490">
        <v>1</v>
      </c>
      <c r="K20" s="491"/>
      <c r="L20" s="490"/>
      <c r="M20" s="491">
        <v>1</v>
      </c>
      <c r="N20" s="490"/>
      <c r="O20" s="490"/>
      <c r="P20" s="564">
        <v>1</v>
      </c>
      <c r="Q20" s="490"/>
      <c r="R20" s="490"/>
      <c r="S20" s="490">
        <v>1</v>
      </c>
      <c r="T20" s="490">
        <f t="shared" si="0"/>
        <v>4</v>
      </c>
      <c r="U20" s="492" t="s">
        <v>688</v>
      </c>
      <c r="V20" s="492" t="s">
        <v>688</v>
      </c>
      <c r="W20" s="492" t="s">
        <v>47</v>
      </c>
      <c r="X20" s="220">
        <f t="shared" si="1"/>
        <v>0</v>
      </c>
      <c r="Y20" s="490">
        <f t="shared" si="2"/>
        <v>0</v>
      </c>
      <c r="Z20" s="490">
        <f t="shared" si="15"/>
        <v>1</v>
      </c>
      <c r="AA20" s="490">
        <f t="shared" si="4"/>
        <v>0</v>
      </c>
      <c r="AB20" s="490">
        <f t="shared" si="5"/>
        <v>0</v>
      </c>
      <c r="AC20" s="490">
        <f t="shared" ref="AC20:AC34" si="17">AV20</f>
        <v>1</v>
      </c>
      <c r="AD20" s="490">
        <f t="shared" si="7"/>
        <v>0</v>
      </c>
      <c r="AE20" s="490">
        <f t="shared" si="8"/>
        <v>0</v>
      </c>
      <c r="AF20" s="490">
        <f t="shared" si="9"/>
        <v>1</v>
      </c>
      <c r="AG20" s="490">
        <f t="shared" si="10"/>
        <v>0</v>
      </c>
      <c r="AH20" s="490">
        <f t="shared" si="11"/>
        <v>0</v>
      </c>
      <c r="AI20" s="490">
        <f t="shared" si="12"/>
        <v>0</v>
      </c>
      <c r="AJ20" s="222">
        <f t="shared" si="16"/>
        <v>3</v>
      </c>
      <c r="AK20" s="493">
        <f t="shared" si="13"/>
        <v>0.75</v>
      </c>
      <c r="AL20" s="22"/>
      <c r="AM20" s="23"/>
      <c r="AN20" s="223"/>
      <c r="AO20" s="221"/>
      <c r="AP20" s="43">
        <v>1</v>
      </c>
      <c r="AQ20" s="230" t="s">
        <v>2118</v>
      </c>
      <c r="AR20" s="25"/>
      <c r="AS20" s="50"/>
      <c r="AT20" s="51"/>
      <c r="AU20" s="50"/>
      <c r="AV20" s="25">
        <v>1</v>
      </c>
      <c r="AW20" s="35" t="s">
        <v>2141</v>
      </c>
      <c r="AX20" s="50"/>
      <c r="AY20" s="50"/>
      <c r="AZ20" s="25"/>
      <c r="BA20" s="553"/>
      <c r="BB20" s="25">
        <v>1</v>
      </c>
      <c r="BC20" s="28" t="s">
        <v>2142</v>
      </c>
      <c r="BD20" s="62"/>
      <c r="BE20" s="50"/>
      <c r="BF20" s="50"/>
      <c r="BG20" s="50"/>
      <c r="BH20" s="25"/>
      <c r="BI20" s="42"/>
      <c r="BJ20" s="38"/>
      <c r="BK20" s="40"/>
      <c r="BM20" s="40"/>
    </row>
    <row r="21" spans="1:65" ht="99.75" customHeight="1">
      <c r="A21" s="217"/>
      <c r="B21" s="487"/>
      <c r="C21" s="487"/>
      <c r="D21" s="488"/>
      <c r="E21" s="218">
        <v>17</v>
      </c>
      <c r="F21" s="219" t="s">
        <v>2143</v>
      </c>
      <c r="G21" s="489" t="s">
        <v>1054</v>
      </c>
      <c r="H21" s="490">
        <v>1</v>
      </c>
      <c r="I21" s="490">
        <v>1</v>
      </c>
      <c r="J21" s="490">
        <v>1</v>
      </c>
      <c r="K21" s="491">
        <v>1</v>
      </c>
      <c r="L21" s="490">
        <v>1</v>
      </c>
      <c r="M21" s="491">
        <v>1</v>
      </c>
      <c r="N21" s="490">
        <v>1</v>
      </c>
      <c r="O21" s="490">
        <v>1</v>
      </c>
      <c r="P21" s="564">
        <v>1</v>
      </c>
      <c r="Q21" s="490">
        <v>1</v>
      </c>
      <c r="R21" s="490">
        <v>1</v>
      </c>
      <c r="S21" s="490">
        <v>1</v>
      </c>
      <c r="T21" s="490">
        <f t="shared" si="0"/>
        <v>12</v>
      </c>
      <c r="U21" s="492" t="s">
        <v>688</v>
      </c>
      <c r="V21" s="492" t="s">
        <v>688</v>
      </c>
      <c r="W21" s="492" t="s">
        <v>47</v>
      </c>
      <c r="X21" s="220">
        <f t="shared" si="1"/>
        <v>1</v>
      </c>
      <c r="Y21" s="490">
        <f t="shared" si="2"/>
        <v>1</v>
      </c>
      <c r="Z21" s="490">
        <f t="shared" si="15"/>
        <v>1</v>
      </c>
      <c r="AA21" s="490">
        <f t="shared" si="4"/>
        <v>1</v>
      </c>
      <c r="AB21" s="490">
        <f t="shared" si="5"/>
        <v>1</v>
      </c>
      <c r="AC21" s="490">
        <f t="shared" si="17"/>
        <v>1</v>
      </c>
      <c r="AD21" s="490">
        <f t="shared" si="7"/>
        <v>1</v>
      </c>
      <c r="AE21" s="490">
        <f t="shared" si="8"/>
        <v>1</v>
      </c>
      <c r="AF21" s="490">
        <f t="shared" si="9"/>
        <v>1</v>
      </c>
      <c r="AG21" s="490">
        <f t="shared" si="10"/>
        <v>0</v>
      </c>
      <c r="AH21" s="490">
        <f t="shared" si="11"/>
        <v>0</v>
      </c>
      <c r="AI21" s="490">
        <f t="shared" si="12"/>
        <v>0</v>
      </c>
      <c r="AJ21" s="222">
        <f t="shared" si="16"/>
        <v>9</v>
      </c>
      <c r="AK21" s="493">
        <f t="shared" si="13"/>
        <v>0.75</v>
      </c>
      <c r="AL21" s="22">
        <v>1</v>
      </c>
      <c r="AM21" s="605" t="s">
        <v>2144</v>
      </c>
      <c r="AN21" s="57">
        <v>1</v>
      </c>
      <c r="AO21" s="605" t="s">
        <v>2145</v>
      </c>
      <c r="AP21" s="57">
        <v>1</v>
      </c>
      <c r="AQ21" s="604" t="s">
        <v>2146</v>
      </c>
      <c r="AR21" s="25">
        <v>1</v>
      </c>
      <c r="AS21" s="604" t="s">
        <v>2147</v>
      </c>
      <c r="AT21" s="25">
        <v>1</v>
      </c>
      <c r="AU21" s="553" t="s">
        <v>2148</v>
      </c>
      <c r="AV21" s="25">
        <v>1</v>
      </c>
      <c r="AW21" s="603" t="s">
        <v>2149</v>
      </c>
      <c r="AX21" s="25">
        <v>1</v>
      </c>
      <c r="AY21" s="603" t="s">
        <v>2150</v>
      </c>
      <c r="AZ21" s="25">
        <v>1</v>
      </c>
      <c r="BA21" s="553" t="s">
        <v>2151</v>
      </c>
      <c r="BB21" s="25">
        <v>1</v>
      </c>
      <c r="BC21" s="26" t="s">
        <v>2152</v>
      </c>
      <c r="BD21" s="27"/>
      <c r="BE21" s="30"/>
      <c r="BF21" s="50"/>
      <c r="BG21" s="50"/>
      <c r="BH21" s="27"/>
      <c r="BI21" s="28"/>
      <c r="BJ21" s="38"/>
      <c r="BK21" s="108"/>
      <c r="BM21" s="40"/>
    </row>
    <row r="22" spans="1:65" ht="56.45" customHeight="1">
      <c r="A22" s="217"/>
      <c r="B22" s="487"/>
      <c r="C22" s="487"/>
      <c r="D22" s="488"/>
      <c r="E22" s="222">
        <v>18</v>
      </c>
      <c r="F22" s="225" t="s">
        <v>2153</v>
      </c>
      <c r="G22" s="489" t="s">
        <v>91</v>
      </c>
      <c r="H22" s="490"/>
      <c r="I22" s="490"/>
      <c r="J22" s="490"/>
      <c r="K22" s="491"/>
      <c r="L22" s="490"/>
      <c r="M22" s="491"/>
      <c r="N22" s="490"/>
      <c r="O22" s="490"/>
      <c r="P22" s="564"/>
      <c r="Q22" s="490"/>
      <c r="R22" s="490"/>
      <c r="S22" s="490">
        <v>1</v>
      </c>
      <c r="T22" s="490">
        <f t="shared" si="0"/>
        <v>1</v>
      </c>
      <c r="U22" s="492" t="s">
        <v>93</v>
      </c>
      <c r="V22" s="492" t="s">
        <v>93</v>
      </c>
      <c r="W22" s="492" t="s">
        <v>47</v>
      </c>
      <c r="X22" s="220">
        <f t="shared" si="1"/>
        <v>0</v>
      </c>
      <c r="Y22" s="490">
        <f t="shared" si="2"/>
        <v>0</v>
      </c>
      <c r="Z22" s="490">
        <f t="shared" si="15"/>
        <v>0</v>
      </c>
      <c r="AA22" s="490">
        <f t="shared" si="4"/>
        <v>0</v>
      </c>
      <c r="AB22" s="490">
        <f t="shared" si="5"/>
        <v>0</v>
      </c>
      <c r="AC22" s="490">
        <f t="shared" si="17"/>
        <v>0</v>
      </c>
      <c r="AD22" s="490">
        <f t="shared" si="7"/>
        <v>0</v>
      </c>
      <c r="AE22" s="490">
        <f t="shared" si="8"/>
        <v>0</v>
      </c>
      <c r="AF22" s="490">
        <f t="shared" si="9"/>
        <v>0</v>
      </c>
      <c r="AG22" s="490">
        <f t="shared" si="10"/>
        <v>0</v>
      </c>
      <c r="AH22" s="490">
        <f t="shared" si="11"/>
        <v>0</v>
      </c>
      <c r="AI22" s="490">
        <f t="shared" si="12"/>
        <v>0</v>
      </c>
      <c r="AJ22" s="222">
        <f t="shared" si="16"/>
        <v>0</v>
      </c>
      <c r="AK22" s="493">
        <f t="shared" si="13"/>
        <v>0</v>
      </c>
      <c r="AL22" s="22"/>
      <c r="AM22" s="23"/>
      <c r="AN22" s="223"/>
      <c r="AO22" s="221"/>
      <c r="AP22" s="42"/>
      <c r="AQ22" s="42"/>
      <c r="AR22" s="25"/>
      <c r="AS22" s="50"/>
      <c r="AT22" s="51"/>
      <c r="AU22" s="50"/>
      <c r="AV22" s="25"/>
      <c r="AW22" s="52"/>
      <c r="AX22" s="50"/>
      <c r="AY22" s="50"/>
      <c r="AZ22" s="27"/>
      <c r="BA22" s="26"/>
      <c r="BB22" s="25"/>
      <c r="BC22" s="28"/>
      <c r="BD22" s="62"/>
      <c r="BE22" s="50"/>
      <c r="BF22" s="50"/>
      <c r="BG22" s="50"/>
      <c r="BH22" s="25"/>
      <c r="BI22" s="28"/>
      <c r="BJ22" s="38"/>
      <c r="BK22" s="108"/>
      <c r="BM22" s="40"/>
    </row>
    <row r="23" spans="1:65" ht="52.7" customHeight="1">
      <c r="A23" s="217"/>
      <c r="B23" s="487"/>
      <c r="C23" s="487"/>
      <c r="D23" s="488"/>
      <c r="E23" s="222">
        <v>19</v>
      </c>
      <c r="F23" s="219" t="s">
        <v>97</v>
      </c>
      <c r="G23" s="489" t="s">
        <v>98</v>
      </c>
      <c r="H23" s="490"/>
      <c r="I23" s="490"/>
      <c r="J23" s="490"/>
      <c r="K23" s="491"/>
      <c r="L23" s="490"/>
      <c r="M23" s="491"/>
      <c r="N23" s="490">
        <v>1</v>
      </c>
      <c r="O23" s="490"/>
      <c r="P23" s="564"/>
      <c r="Q23" s="490"/>
      <c r="R23" s="490">
        <v>1</v>
      </c>
      <c r="S23" s="490"/>
      <c r="T23" s="490">
        <f t="shared" si="0"/>
        <v>2</v>
      </c>
      <c r="U23" s="492" t="s">
        <v>93</v>
      </c>
      <c r="V23" s="492" t="s">
        <v>93</v>
      </c>
      <c r="W23" s="492" t="s">
        <v>47</v>
      </c>
      <c r="X23" s="220">
        <f t="shared" si="1"/>
        <v>0</v>
      </c>
      <c r="Y23" s="490">
        <f t="shared" si="2"/>
        <v>0</v>
      </c>
      <c r="Z23" s="490">
        <f t="shared" si="15"/>
        <v>0</v>
      </c>
      <c r="AA23" s="490">
        <f t="shared" si="4"/>
        <v>0</v>
      </c>
      <c r="AB23" s="490">
        <f t="shared" si="5"/>
        <v>0</v>
      </c>
      <c r="AC23" s="490">
        <f t="shared" si="17"/>
        <v>0</v>
      </c>
      <c r="AD23" s="490">
        <f t="shared" si="7"/>
        <v>1</v>
      </c>
      <c r="AE23" s="490">
        <f t="shared" si="8"/>
        <v>0</v>
      </c>
      <c r="AF23" s="490">
        <f t="shared" si="9"/>
        <v>0</v>
      </c>
      <c r="AG23" s="490">
        <f t="shared" si="10"/>
        <v>0</v>
      </c>
      <c r="AH23" s="490">
        <f t="shared" si="11"/>
        <v>0</v>
      </c>
      <c r="AI23" s="490">
        <f t="shared" si="12"/>
        <v>0</v>
      </c>
      <c r="AJ23" s="222">
        <f t="shared" si="16"/>
        <v>1</v>
      </c>
      <c r="AK23" s="493">
        <f t="shared" si="13"/>
        <v>0.5</v>
      </c>
      <c r="AL23" s="22"/>
      <c r="AM23" s="23" t="s">
        <v>0</v>
      </c>
      <c r="AN23" s="223"/>
      <c r="AO23" s="221"/>
      <c r="AP23" s="42"/>
      <c r="AQ23" s="42"/>
      <c r="AR23" s="25"/>
      <c r="AS23" s="50"/>
      <c r="AT23" s="51"/>
      <c r="AU23" s="50"/>
      <c r="AV23" s="25"/>
      <c r="AW23" s="52"/>
      <c r="AX23" s="25">
        <v>1</v>
      </c>
      <c r="AY23" s="62" t="s">
        <v>2154</v>
      </c>
      <c r="AZ23" s="50"/>
      <c r="BA23" s="553"/>
      <c r="BB23" s="25"/>
      <c r="BC23" s="293"/>
      <c r="BD23" s="25"/>
      <c r="BE23" s="28"/>
      <c r="BF23" s="50"/>
      <c r="BG23" s="50"/>
      <c r="BH23" s="25"/>
      <c r="BI23" s="62"/>
      <c r="BJ23" s="38"/>
      <c r="BK23" s="108"/>
      <c r="BM23" s="40"/>
    </row>
    <row r="24" spans="1:65" ht="90.75" customHeight="1">
      <c r="A24" s="217"/>
      <c r="B24" s="487"/>
      <c r="C24" s="487"/>
      <c r="D24" s="488"/>
      <c r="E24" s="222">
        <v>20</v>
      </c>
      <c r="F24" s="219" t="s">
        <v>127</v>
      </c>
      <c r="G24" s="489" t="s">
        <v>128</v>
      </c>
      <c r="H24" s="490"/>
      <c r="I24" s="490"/>
      <c r="J24" s="490"/>
      <c r="K24" s="491"/>
      <c r="L24" s="490"/>
      <c r="M24" s="491"/>
      <c r="N24" s="490"/>
      <c r="O24" s="490"/>
      <c r="P24" s="564"/>
      <c r="Q24" s="490"/>
      <c r="R24" s="490">
        <v>7</v>
      </c>
      <c r="S24" s="490"/>
      <c r="T24" s="490">
        <f t="shared" si="0"/>
        <v>7</v>
      </c>
      <c r="U24" s="492" t="s">
        <v>93</v>
      </c>
      <c r="V24" s="492" t="s">
        <v>93</v>
      </c>
      <c r="W24" s="492"/>
      <c r="X24" s="220">
        <f t="shared" si="1"/>
        <v>0</v>
      </c>
      <c r="Y24" s="490">
        <f t="shared" si="2"/>
        <v>0</v>
      </c>
      <c r="Z24" s="490">
        <f t="shared" si="15"/>
        <v>0</v>
      </c>
      <c r="AA24" s="490">
        <f t="shared" si="4"/>
        <v>0</v>
      </c>
      <c r="AB24" s="490">
        <f t="shared" si="5"/>
        <v>0</v>
      </c>
      <c r="AC24" s="490">
        <f t="shared" si="17"/>
        <v>0</v>
      </c>
      <c r="AD24" s="490">
        <f t="shared" si="7"/>
        <v>0</v>
      </c>
      <c r="AE24" s="490">
        <f t="shared" si="8"/>
        <v>0</v>
      </c>
      <c r="AF24" s="490">
        <f t="shared" si="9"/>
        <v>7</v>
      </c>
      <c r="AG24" s="490">
        <f t="shared" si="10"/>
        <v>0</v>
      </c>
      <c r="AH24" s="490">
        <f t="shared" si="11"/>
        <v>0</v>
      </c>
      <c r="AI24" s="490">
        <f t="shared" si="12"/>
        <v>0</v>
      </c>
      <c r="AJ24" s="222">
        <f t="shared" si="16"/>
        <v>7</v>
      </c>
      <c r="AK24" s="493">
        <f t="shared" si="13"/>
        <v>1</v>
      </c>
      <c r="AL24" s="22"/>
      <c r="AM24" s="23"/>
      <c r="AN24" s="223"/>
      <c r="AO24" s="221"/>
      <c r="AP24" s="42"/>
      <c r="AQ24" s="42"/>
      <c r="AR24" s="25"/>
      <c r="AS24" s="50"/>
      <c r="AT24" s="51"/>
      <c r="AU24" s="50"/>
      <c r="AV24" s="25"/>
      <c r="AW24" s="52"/>
      <c r="AX24" s="50"/>
      <c r="AY24" s="50"/>
      <c r="AZ24" s="50"/>
      <c r="BA24" s="553"/>
      <c r="BB24" s="148">
        <v>7</v>
      </c>
      <c r="BC24" s="561" t="s">
        <v>2155</v>
      </c>
      <c r="BD24" s="62"/>
      <c r="BE24" s="50"/>
      <c r="BF24" s="50"/>
      <c r="BG24" s="50"/>
      <c r="BH24" s="25"/>
      <c r="BI24" s="50"/>
      <c r="BJ24" s="38"/>
      <c r="BK24" s="108"/>
      <c r="BM24" s="40"/>
    </row>
    <row r="25" spans="1:65" ht="70.7" customHeight="1">
      <c r="A25" s="217"/>
      <c r="B25" s="487"/>
      <c r="C25" s="487"/>
      <c r="D25" s="488"/>
      <c r="E25" s="222">
        <v>21</v>
      </c>
      <c r="F25" s="219" t="s">
        <v>135</v>
      </c>
      <c r="G25" s="489" t="s">
        <v>2156</v>
      </c>
      <c r="H25" s="490"/>
      <c r="I25" s="490"/>
      <c r="J25" s="490"/>
      <c r="K25" s="491"/>
      <c r="L25" s="490"/>
      <c r="M25" s="491">
        <v>4</v>
      </c>
      <c r="N25" s="490"/>
      <c r="O25" s="490"/>
      <c r="P25" s="564"/>
      <c r="Q25" s="490"/>
      <c r="R25" s="490"/>
      <c r="S25" s="490">
        <v>2</v>
      </c>
      <c r="T25" s="490">
        <f t="shared" si="0"/>
        <v>6</v>
      </c>
      <c r="U25" s="492" t="s">
        <v>93</v>
      </c>
      <c r="V25" s="492" t="s">
        <v>93</v>
      </c>
      <c r="W25" s="492"/>
      <c r="X25" s="220">
        <f t="shared" si="1"/>
        <v>0</v>
      </c>
      <c r="Y25" s="490">
        <f t="shared" si="2"/>
        <v>0</v>
      </c>
      <c r="Z25" s="490">
        <f t="shared" si="15"/>
        <v>0</v>
      </c>
      <c r="AA25" s="490">
        <f t="shared" si="4"/>
        <v>0</v>
      </c>
      <c r="AB25" s="490">
        <f t="shared" si="5"/>
        <v>0</v>
      </c>
      <c r="AC25" s="490">
        <f t="shared" si="17"/>
        <v>4</v>
      </c>
      <c r="AD25" s="490">
        <f t="shared" si="7"/>
        <v>0</v>
      </c>
      <c r="AE25" s="490">
        <f t="shared" si="8"/>
        <v>0</v>
      </c>
      <c r="AF25" s="490">
        <f t="shared" si="9"/>
        <v>0</v>
      </c>
      <c r="AG25" s="490">
        <f t="shared" si="10"/>
        <v>0</v>
      </c>
      <c r="AH25" s="490">
        <f t="shared" si="11"/>
        <v>0</v>
      </c>
      <c r="AI25" s="490">
        <f t="shared" si="12"/>
        <v>0</v>
      </c>
      <c r="AJ25" s="222">
        <f t="shared" si="16"/>
        <v>4</v>
      </c>
      <c r="AK25" s="493">
        <f t="shared" si="13"/>
        <v>0.66666666666666663</v>
      </c>
      <c r="AL25" s="22"/>
      <c r="AM25" s="23"/>
      <c r="AN25" s="223"/>
      <c r="AO25" s="221"/>
      <c r="AP25" s="42"/>
      <c r="AQ25" s="42"/>
      <c r="AR25" s="25"/>
      <c r="AS25" s="50"/>
      <c r="AT25" s="51"/>
      <c r="AU25" s="50"/>
      <c r="AV25" s="25">
        <v>4</v>
      </c>
      <c r="AW25" s="35" t="s">
        <v>2157</v>
      </c>
      <c r="AX25" s="50"/>
      <c r="AY25" s="50"/>
      <c r="AZ25" s="50"/>
      <c r="BA25" s="553"/>
      <c r="BB25" s="25"/>
      <c r="BC25" s="28"/>
      <c r="BD25" s="62"/>
      <c r="BE25" s="50"/>
      <c r="BF25" s="50"/>
      <c r="BG25" s="50"/>
      <c r="BH25" s="25"/>
      <c r="BI25" s="42"/>
      <c r="BJ25" s="38"/>
      <c r="BK25" s="108"/>
      <c r="BM25" s="40"/>
    </row>
    <row r="26" spans="1:65" ht="43.5" customHeight="1">
      <c r="A26" s="217"/>
      <c r="B26" s="487"/>
      <c r="C26" s="498"/>
      <c r="D26" s="495"/>
      <c r="E26" s="222">
        <v>22</v>
      </c>
      <c r="F26" s="219" t="s">
        <v>157</v>
      </c>
      <c r="G26" s="489" t="s">
        <v>2158</v>
      </c>
      <c r="H26" s="490"/>
      <c r="I26" s="490"/>
      <c r="J26" s="490">
        <v>1</v>
      </c>
      <c r="K26" s="491"/>
      <c r="L26" s="490"/>
      <c r="M26" s="491"/>
      <c r="N26" s="490"/>
      <c r="O26" s="490"/>
      <c r="P26" s="564"/>
      <c r="Q26" s="490"/>
      <c r="R26" s="490"/>
      <c r="S26" s="490"/>
      <c r="T26" s="490">
        <f t="shared" si="0"/>
        <v>1</v>
      </c>
      <c r="U26" s="492" t="s">
        <v>93</v>
      </c>
      <c r="V26" s="492" t="s">
        <v>93</v>
      </c>
      <c r="W26" s="492" t="s">
        <v>47</v>
      </c>
      <c r="X26" s="220">
        <f t="shared" si="1"/>
        <v>0</v>
      </c>
      <c r="Y26" s="490">
        <f t="shared" si="2"/>
        <v>0</v>
      </c>
      <c r="Z26" s="490">
        <f t="shared" si="15"/>
        <v>1</v>
      </c>
      <c r="AA26" s="490">
        <f t="shared" si="4"/>
        <v>0</v>
      </c>
      <c r="AB26" s="490">
        <f t="shared" si="5"/>
        <v>0</v>
      </c>
      <c r="AC26" s="490">
        <f t="shared" si="17"/>
        <v>0</v>
      </c>
      <c r="AD26" s="490">
        <f t="shared" si="7"/>
        <v>0</v>
      </c>
      <c r="AE26" s="490">
        <f t="shared" si="8"/>
        <v>0</v>
      </c>
      <c r="AF26" s="490">
        <f t="shared" si="9"/>
        <v>0</v>
      </c>
      <c r="AG26" s="490">
        <f t="shared" si="10"/>
        <v>0</v>
      </c>
      <c r="AH26" s="490">
        <f t="shared" si="11"/>
        <v>0</v>
      </c>
      <c r="AI26" s="490">
        <f t="shared" si="12"/>
        <v>0</v>
      </c>
      <c r="AJ26" s="222">
        <f t="shared" si="16"/>
        <v>1</v>
      </c>
      <c r="AK26" s="493">
        <f t="shared" si="13"/>
        <v>1</v>
      </c>
      <c r="AL26" s="22"/>
      <c r="AM26" s="23"/>
      <c r="AN26" s="223"/>
      <c r="AO26" s="221"/>
      <c r="AP26" s="41">
        <v>1</v>
      </c>
      <c r="AQ26" s="489" t="s">
        <v>2159</v>
      </c>
      <c r="AR26" s="25"/>
      <c r="AS26" s="50"/>
      <c r="AT26" s="51"/>
      <c r="AU26" s="50"/>
      <c r="AV26" s="25"/>
      <c r="AW26" s="52"/>
      <c r="AX26" s="50"/>
      <c r="AY26" s="50"/>
      <c r="AZ26" s="50"/>
      <c r="BA26" s="553"/>
      <c r="BB26" s="25"/>
      <c r="BC26" s="28"/>
      <c r="BD26" s="62"/>
      <c r="BE26" s="50"/>
      <c r="BF26" s="50"/>
      <c r="BG26" s="50"/>
      <c r="BH26" s="22"/>
      <c r="BI26" s="233"/>
      <c r="BJ26" s="38"/>
      <c r="BK26" s="108"/>
      <c r="BM26" s="40"/>
    </row>
    <row r="27" spans="1:65" ht="51" customHeight="1">
      <c r="A27" s="217"/>
      <c r="B27" s="487"/>
      <c r="C27" s="499"/>
      <c r="D27" s="488"/>
      <c r="E27" s="222">
        <v>23</v>
      </c>
      <c r="F27" s="219" t="s">
        <v>902</v>
      </c>
      <c r="G27" s="489" t="s">
        <v>2160</v>
      </c>
      <c r="H27" s="490"/>
      <c r="I27" s="490"/>
      <c r="J27" s="490"/>
      <c r="K27" s="491">
        <v>1</v>
      </c>
      <c r="L27" s="490"/>
      <c r="M27" s="491"/>
      <c r="N27" s="490">
        <v>1</v>
      </c>
      <c r="O27" s="490"/>
      <c r="P27" s="564"/>
      <c r="Q27" s="490">
        <v>1</v>
      </c>
      <c r="R27" s="490"/>
      <c r="S27" s="490"/>
      <c r="T27" s="490">
        <f t="shared" si="0"/>
        <v>3</v>
      </c>
      <c r="U27" s="492" t="s">
        <v>93</v>
      </c>
      <c r="V27" s="492" t="s">
        <v>93</v>
      </c>
      <c r="W27" s="492" t="s">
        <v>47</v>
      </c>
      <c r="X27" s="220">
        <f t="shared" si="1"/>
        <v>0</v>
      </c>
      <c r="Y27" s="490">
        <f t="shared" si="2"/>
        <v>0</v>
      </c>
      <c r="Z27" s="490">
        <f t="shared" si="15"/>
        <v>0</v>
      </c>
      <c r="AA27" s="490">
        <f t="shared" si="4"/>
        <v>1</v>
      </c>
      <c r="AB27" s="490">
        <f t="shared" si="5"/>
        <v>0</v>
      </c>
      <c r="AC27" s="490">
        <f t="shared" si="17"/>
        <v>0</v>
      </c>
      <c r="AD27" s="490">
        <f t="shared" si="7"/>
        <v>1</v>
      </c>
      <c r="AE27" s="490">
        <f t="shared" si="8"/>
        <v>0</v>
      </c>
      <c r="AF27" s="490">
        <f t="shared" si="9"/>
        <v>0</v>
      </c>
      <c r="AG27" s="490">
        <f t="shared" si="10"/>
        <v>0</v>
      </c>
      <c r="AH27" s="490">
        <f t="shared" si="11"/>
        <v>0</v>
      </c>
      <c r="AI27" s="490">
        <f t="shared" si="12"/>
        <v>0</v>
      </c>
      <c r="AJ27" s="222">
        <f t="shared" si="16"/>
        <v>2</v>
      </c>
      <c r="AK27" s="493">
        <f t="shared" si="13"/>
        <v>0.66666666666666663</v>
      </c>
      <c r="AL27" s="22"/>
      <c r="AM27" s="23"/>
      <c r="AN27" s="223"/>
      <c r="AO27" s="221"/>
      <c r="AP27" s="42"/>
      <c r="AQ27" s="42"/>
      <c r="AR27" s="25">
        <v>1</v>
      </c>
      <c r="AS27" s="50" t="s">
        <v>2161</v>
      </c>
      <c r="AT27" s="51"/>
      <c r="AU27" s="50"/>
      <c r="AV27" s="25"/>
      <c r="AW27" s="52"/>
      <c r="AX27" s="25">
        <v>1</v>
      </c>
      <c r="AY27" s="28" t="s">
        <v>2162</v>
      </c>
      <c r="AZ27" s="50"/>
      <c r="BA27" s="553"/>
      <c r="BB27" s="25"/>
      <c r="BC27" s="28"/>
      <c r="BD27" s="62"/>
      <c r="BE27" s="50"/>
      <c r="BF27" s="50"/>
      <c r="BG27" s="50"/>
      <c r="BH27" s="25"/>
      <c r="BI27" s="50"/>
      <c r="BJ27" s="38"/>
      <c r="BK27" s="108"/>
      <c r="BM27" s="40"/>
    </row>
    <row r="28" spans="1:65" ht="61.5" customHeight="1">
      <c r="A28" s="217"/>
      <c r="B28" s="487"/>
      <c r="C28" s="499"/>
      <c r="D28" s="488"/>
      <c r="E28" s="218">
        <v>24</v>
      </c>
      <c r="F28" s="225" t="s">
        <v>2163</v>
      </c>
      <c r="G28" s="489" t="s">
        <v>909</v>
      </c>
      <c r="H28" s="490"/>
      <c r="I28" s="490"/>
      <c r="J28" s="490"/>
      <c r="K28" s="491"/>
      <c r="L28" s="490"/>
      <c r="M28" s="491"/>
      <c r="N28" s="490"/>
      <c r="O28" s="490"/>
      <c r="P28" s="564"/>
      <c r="Q28" s="490"/>
      <c r="R28" s="490"/>
      <c r="S28" s="490">
        <v>1</v>
      </c>
      <c r="T28" s="490">
        <f t="shared" si="0"/>
        <v>1</v>
      </c>
      <c r="U28" s="492" t="s">
        <v>93</v>
      </c>
      <c r="V28" s="492" t="s">
        <v>93</v>
      </c>
      <c r="W28" s="492" t="s">
        <v>47</v>
      </c>
      <c r="X28" s="220">
        <f t="shared" si="1"/>
        <v>0</v>
      </c>
      <c r="Y28" s="490">
        <f t="shared" si="2"/>
        <v>0</v>
      </c>
      <c r="Z28" s="490">
        <f t="shared" si="15"/>
        <v>0</v>
      </c>
      <c r="AA28" s="490">
        <f t="shared" si="4"/>
        <v>0</v>
      </c>
      <c r="AB28" s="490">
        <f t="shared" si="5"/>
        <v>0</v>
      </c>
      <c r="AC28" s="490">
        <f t="shared" si="17"/>
        <v>0</v>
      </c>
      <c r="AD28" s="490">
        <f t="shared" si="7"/>
        <v>0</v>
      </c>
      <c r="AE28" s="490">
        <f t="shared" si="8"/>
        <v>0</v>
      </c>
      <c r="AF28" s="490">
        <f t="shared" si="9"/>
        <v>0</v>
      </c>
      <c r="AG28" s="490">
        <f t="shared" si="10"/>
        <v>0</v>
      </c>
      <c r="AH28" s="490">
        <f t="shared" si="11"/>
        <v>0</v>
      </c>
      <c r="AI28" s="490">
        <f t="shared" si="12"/>
        <v>0</v>
      </c>
      <c r="AJ28" s="222">
        <f t="shared" si="16"/>
        <v>0</v>
      </c>
      <c r="AK28" s="493">
        <f t="shared" si="13"/>
        <v>0</v>
      </c>
      <c r="AL28" s="22"/>
      <c r="AM28" s="23"/>
      <c r="AN28" s="223"/>
      <c r="AO28" s="221"/>
      <c r="AP28" s="87">
        <v>0</v>
      </c>
      <c r="AQ28" s="234" t="s">
        <v>2164</v>
      </c>
      <c r="AR28" s="25"/>
      <c r="AS28" s="50"/>
      <c r="AT28" s="51"/>
      <c r="AU28" s="50"/>
      <c r="AV28" s="25"/>
      <c r="AW28" s="52"/>
      <c r="AX28" s="50"/>
      <c r="AY28" s="50"/>
      <c r="AZ28" s="50"/>
      <c r="BA28" s="553"/>
      <c r="BB28" s="25"/>
      <c r="BC28" s="28"/>
      <c r="BD28" s="62"/>
      <c r="BE28" s="50"/>
      <c r="BF28" s="62"/>
      <c r="BG28" s="50"/>
      <c r="BH28" s="22"/>
      <c r="BI28" s="56"/>
      <c r="BJ28" s="38"/>
      <c r="BK28" s="108"/>
      <c r="BM28" s="40"/>
    </row>
    <row r="29" spans="1:65" ht="48" customHeight="1">
      <c r="A29" s="217"/>
      <c r="B29" s="487"/>
      <c r="C29" s="499"/>
      <c r="D29" s="488"/>
      <c r="E29" s="218">
        <v>25</v>
      </c>
      <c r="F29" s="219" t="s">
        <v>911</v>
      </c>
      <c r="G29" s="489" t="s">
        <v>912</v>
      </c>
      <c r="H29" s="490">
        <v>1</v>
      </c>
      <c r="I29" s="490"/>
      <c r="J29" s="490"/>
      <c r="K29" s="491"/>
      <c r="L29" s="490">
        <v>1</v>
      </c>
      <c r="M29" s="491"/>
      <c r="N29" s="490"/>
      <c r="O29" s="490"/>
      <c r="P29" s="564">
        <v>1</v>
      </c>
      <c r="Q29" s="490"/>
      <c r="R29" s="490"/>
      <c r="S29" s="490"/>
      <c r="T29" s="490">
        <f t="shared" si="0"/>
        <v>3</v>
      </c>
      <c r="U29" s="492" t="s">
        <v>93</v>
      </c>
      <c r="V29" s="492" t="s">
        <v>93</v>
      </c>
      <c r="W29" s="492" t="s">
        <v>47</v>
      </c>
      <c r="X29" s="220">
        <f t="shared" si="1"/>
        <v>1</v>
      </c>
      <c r="Y29" s="490">
        <f t="shared" si="2"/>
        <v>0</v>
      </c>
      <c r="Z29" s="490">
        <f t="shared" si="15"/>
        <v>0</v>
      </c>
      <c r="AA29" s="490">
        <f t="shared" si="4"/>
        <v>0</v>
      </c>
      <c r="AB29" s="490">
        <f t="shared" si="5"/>
        <v>1</v>
      </c>
      <c r="AC29" s="490">
        <f t="shared" si="17"/>
        <v>0</v>
      </c>
      <c r="AD29" s="490">
        <f t="shared" si="7"/>
        <v>0</v>
      </c>
      <c r="AE29" s="490">
        <f t="shared" si="8"/>
        <v>0</v>
      </c>
      <c r="AF29" s="490">
        <f t="shared" si="9"/>
        <v>1</v>
      </c>
      <c r="AG29" s="490">
        <f t="shared" si="10"/>
        <v>0</v>
      </c>
      <c r="AH29" s="490">
        <f t="shared" si="11"/>
        <v>0</v>
      </c>
      <c r="AI29" s="490">
        <f t="shared" si="12"/>
        <v>0</v>
      </c>
      <c r="AJ29" s="222">
        <f t="shared" si="16"/>
        <v>3</v>
      </c>
      <c r="AK29" s="493">
        <f t="shared" si="13"/>
        <v>1</v>
      </c>
      <c r="AL29" s="22">
        <v>1</v>
      </c>
      <c r="AM29" s="23" t="s">
        <v>2165</v>
      </c>
      <c r="AN29" s="223"/>
      <c r="AO29" s="221"/>
      <c r="AP29" s="42"/>
      <c r="AQ29" s="42"/>
      <c r="AR29" s="25"/>
      <c r="AS29" s="50"/>
      <c r="AT29" s="25">
        <v>1</v>
      </c>
      <c r="AU29" s="489" t="s">
        <v>2166</v>
      </c>
      <c r="AV29" s="25"/>
      <c r="AW29" s="52"/>
      <c r="AX29" s="50"/>
      <c r="AY29" s="50"/>
      <c r="AZ29" s="50"/>
      <c r="BA29" s="553"/>
      <c r="BB29" s="25">
        <v>1</v>
      </c>
      <c r="BC29" s="26" t="s">
        <v>2167</v>
      </c>
      <c r="BD29" s="62"/>
      <c r="BE29" s="50"/>
      <c r="BF29" s="82"/>
      <c r="BG29" s="56"/>
      <c r="BH29" s="25"/>
      <c r="BI29" s="30"/>
      <c r="BJ29" s="38"/>
      <c r="BK29" s="108"/>
      <c r="BM29" s="40"/>
    </row>
    <row r="30" spans="1:65" ht="42.2" customHeight="1">
      <c r="A30" s="217"/>
      <c r="B30" s="487"/>
      <c r="C30" s="500"/>
      <c r="D30" s="495"/>
      <c r="E30" s="222">
        <v>26</v>
      </c>
      <c r="F30" s="219" t="s">
        <v>916</v>
      </c>
      <c r="G30" s="489" t="s">
        <v>903</v>
      </c>
      <c r="H30" s="490"/>
      <c r="I30" s="490">
        <v>1</v>
      </c>
      <c r="J30" s="490"/>
      <c r="K30" s="491">
        <v>1</v>
      </c>
      <c r="L30" s="490"/>
      <c r="M30" s="491"/>
      <c r="N30" s="490">
        <v>1</v>
      </c>
      <c r="O30" s="490"/>
      <c r="P30" s="564"/>
      <c r="Q30" s="490">
        <v>1</v>
      </c>
      <c r="R30" s="490"/>
      <c r="S30" s="490"/>
      <c r="T30" s="490">
        <f t="shared" si="0"/>
        <v>4</v>
      </c>
      <c r="U30" s="492" t="s">
        <v>93</v>
      </c>
      <c r="V30" s="492" t="s">
        <v>93</v>
      </c>
      <c r="W30" s="492" t="s">
        <v>47</v>
      </c>
      <c r="X30" s="220">
        <f t="shared" si="1"/>
        <v>0</v>
      </c>
      <c r="Y30" s="490">
        <f t="shared" si="2"/>
        <v>1</v>
      </c>
      <c r="Z30" s="490">
        <f t="shared" si="15"/>
        <v>0</v>
      </c>
      <c r="AA30" s="490">
        <f t="shared" si="4"/>
        <v>1</v>
      </c>
      <c r="AB30" s="490">
        <f t="shared" si="5"/>
        <v>0</v>
      </c>
      <c r="AC30" s="490">
        <f t="shared" si="17"/>
        <v>0</v>
      </c>
      <c r="AD30" s="490">
        <f t="shared" si="7"/>
        <v>1</v>
      </c>
      <c r="AE30" s="490">
        <f t="shared" si="8"/>
        <v>0</v>
      </c>
      <c r="AF30" s="490">
        <f t="shared" si="9"/>
        <v>0</v>
      </c>
      <c r="AG30" s="490">
        <f t="shared" si="10"/>
        <v>0</v>
      </c>
      <c r="AH30" s="490">
        <f t="shared" si="11"/>
        <v>0</v>
      </c>
      <c r="AI30" s="490">
        <f t="shared" si="12"/>
        <v>0</v>
      </c>
      <c r="AJ30" s="222">
        <f t="shared" si="16"/>
        <v>3</v>
      </c>
      <c r="AK30" s="493">
        <f t="shared" si="13"/>
        <v>0.75</v>
      </c>
      <c r="AL30" s="22"/>
      <c r="AM30" s="23"/>
      <c r="AN30" s="57">
        <v>1</v>
      </c>
      <c r="AO30" s="494" t="s">
        <v>2168</v>
      </c>
      <c r="AP30" s="42"/>
      <c r="AQ30" s="42"/>
      <c r="AR30" s="25">
        <v>1</v>
      </c>
      <c r="AS30" s="489" t="s">
        <v>2169</v>
      </c>
      <c r="AT30" s="51"/>
      <c r="AU30" s="50"/>
      <c r="AV30" s="25"/>
      <c r="AW30" s="52"/>
      <c r="AX30" s="25">
        <v>1</v>
      </c>
      <c r="AY30" s="552" t="s">
        <v>2170</v>
      </c>
      <c r="AZ30" s="50"/>
      <c r="BA30" s="553"/>
      <c r="BB30" s="25"/>
      <c r="BC30" s="28"/>
      <c r="BD30" s="62"/>
      <c r="BE30" s="50"/>
      <c r="BF30" s="50"/>
      <c r="BG30" s="50"/>
      <c r="BH30" s="25"/>
      <c r="BI30" s="30"/>
      <c r="BJ30" s="38"/>
      <c r="BK30" s="40"/>
      <c r="BM30" s="40"/>
    </row>
    <row r="31" spans="1:65" ht="45.2" customHeight="1">
      <c r="A31" s="217"/>
      <c r="B31" s="487"/>
      <c r="C31" s="487"/>
      <c r="D31" s="488"/>
      <c r="E31" s="222">
        <v>27</v>
      </c>
      <c r="F31" s="219" t="s">
        <v>921</v>
      </c>
      <c r="G31" s="489" t="s">
        <v>922</v>
      </c>
      <c r="H31" s="490"/>
      <c r="I31" s="490"/>
      <c r="J31" s="490"/>
      <c r="K31" s="491"/>
      <c r="L31" s="490"/>
      <c r="M31" s="491">
        <v>1</v>
      </c>
      <c r="N31" s="490"/>
      <c r="O31" s="490"/>
      <c r="P31" s="564"/>
      <c r="Q31" s="490"/>
      <c r="R31" s="490"/>
      <c r="S31" s="490">
        <v>1</v>
      </c>
      <c r="T31" s="490">
        <f t="shared" si="0"/>
        <v>2</v>
      </c>
      <c r="U31" s="492" t="s">
        <v>93</v>
      </c>
      <c r="V31" s="492" t="s">
        <v>93</v>
      </c>
      <c r="W31" s="492" t="s">
        <v>47</v>
      </c>
      <c r="X31" s="220">
        <f t="shared" si="1"/>
        <v>0</v>
      </c>
      <c r="Y31" s="490">
        <f t="shared" si="2"/>
        <v>0</v>
      </c>
      <c r="Z31" s="490">
        <f t="shared" si="15"/>
        <v>0</v>
      </c>
      <c r="AA31" s="490">
        <f t="shared" si="4"/>
        <v>0</v>
      </c>
      <c r="AB31" s="490">
        <f t="shared" si="5"/>
        <v>0</v>
      </c>
      <c r="AC31" s="490">
        <f t="shared" si="17"/>
        <v>1</v>
      </c>
      <c r="AD31" s="490">
        <f t="shared" si="7"/>
        <v>0</v>
      </c>
      <c r="AE31" s="490">
        <f t="shared" si="8"/>
        <v>0</v>
      </c>
      <c r="AF31" s="490">
        <f t="shared" si="9"/>
        <v>0</v>
      </c>
      <c r="AG31" s="490">
        <f t="shared" si="10"/>
        <v>0</v>
      </c>
      <c r="AH31" s="490">
        <f t="shared" si="11"/>
        <v>0</v>
      </c>
      <c r="AI31" s="490">
        <f t="shared" si="12"/>
        <v>0</v>
      </c>
      <c r="AJ31" s="222">
        <f t="shared" si="16"/>
        <v>1</v>
      </c>
      <c r="AK31" s="493">
        <f t="shared" si="13"/>
        <v>0.5</v>
      </c>
      <c r="AL31" s="22"/>
      <c r="AM31" s="23"/>
      <c r="AN31" s="223"/>
      <c r="AO31" s="221"/>
      <c r="AP31" s="42"/>
      <c r="AQ31" s="42"/>
      <c r="AR31" s="25"/>
      <c r="AS31" s="50"/>
      <c r="AT31" s="51"/>
      <c r="AU31" s="50"/>
      <c r="AV31" s="25">
        <v>1</v>
      </c>
      <c r="AW31" s="34" t="s">
        <v>2171</v>
      </c>
      <c r="AX31" s="50"/>
      <c r="AY31" s="50"/>
      <c r="AZ31" s="25"/>
      <c r="BA31" s="26"/>
      <c r="BB31" s="25"/>
      <c r="BC31" s="50"/>
      <c r="BD31" s="25"/>
      <c r="BE31" s="50"/>
      <c r="BF31" s="50"/>
      <c r="BG31" s="56"/>
      <c r="BH31" s="27"/>
      <c r="BI31" s="28"/>
      <c r="BJ31" s="38"/>
      <c r="BK31" s="40"/>
      <c r="BM31" s="40"/>
    </row>
    <row r="32" spans="1:65" ht="160.69999999999999" customHeight="1">
      <c r="A32" s="217"/>
      <c r="B32" s="487"/>
      <c r="C32" s="487"/>
      <c r="D32" s="488"/>
      <c r="E32" s="222">
        <v>28</v>
      </c>
      <c r="F32" s="225" t="s">
        <v>2172</v>
      </c>
      <c r="G32" s="494" t="s">
        <v>2173</v>
      </c>
      <c r="H32" s="490"/>
      <c r="I32" s="490"/>
      <c r="J32" s="490">
        <v>1</v>
      </c>
      <c r="K32" s="491"/>
      <c r="L32" s="490"/>
      <c r="M32" s="491"/>
      <c r="N32" s="490">
        <v>1</v>
      </c>
      <c r="O32" s="490"/>
      <c r="P32" s="564"/>
      <c r="Q32" s="490"/>
      <c r="R32" s="490"/>
      <c r="S32" s="490">
        <v>1</v>
      </c>
      <c r="T32" s="490">
        <f t="shared" si="0"/>
        <v>3</v>
      </c>
      <c r="U32" s="492" t="s">
        <v>93</v>
      </c>
      <c r="V32" s="492" t="s">
        <v>93</v>
      </c>
      <c r="W32" s="492" t="s">
        <v>47</v>
      </c>
      <c r="X32" s="220">
        <f t="shared" si="1"/>
        <v>0</v>
      </c>
      <c r="Y32" s="490">
        <f t="shared" si="2"/>
        <v>0</v>
      </c>
      <c r="Z32" s="490">
        <f t="shared" si="15"/>
        <v>1</v>
      </c>
      <c r="AA32" s="490">
        <f t="shared" si="4"/>
        <v>0</v>
      </c>
      <c r="AB32" s="490">
        <f t="shared" si="5"/>
        <v>0</v>
      </c>
      <c r="AC32" s="490">
        <f t="shared" si="17"/>
        <v>0</v>
      </c>
      <c r="AD32" s="490">
        <f t="shared" si="7"/>
        <v>1</v>
      </c>
      <c r="AE32" s="490">
        <f t="shared" si="8"/>
        <v>0</v>
      </c>
      <c r="AF32" s="490">
        <f t="shared" si="9"/>
        <v>0</v>
      </c>
      <c r="AG32" s="490">
        <f t="shared" si="10"/>
        <v>0</v>
      </c>
      <c r="AH32" s="490">
        <f t="shared" si="11"/>
        <v>0</v>
      </c>
      <c r="AI32" s="490">
        <f t="shared" si="12"/>
        <v>0</v>
      </c>
      <c r="AJ32" s="222">
        <f t="shared" si="16"/>
        <v>2</v>
      </c>
      <c r="AK32" s="493">
        <f t="shared" si="13"/>
        <v>0.66666666666666663</v>
      </c>
      <c r="AL32" s="22"/>
      <c r="AM32" s="23"/>
      <c r="AN32" s="223"/>
      <c r="AO32" s="221"/>
      <c r="AP32" s="41">
        <v>1</v>
      </c>
      <c r="AQ32" s="489" t="s">
        <v>2174</v>
      </c>
      <c r="AR32" s="25"/>
      <c r="AS32" s="50"/>
      <c r="AT32" s="51"/>
      <c r="AU32" s="50"/>
      <c r="AV32" s="25"/>
      <c r="AW32" s="35"/>
      <c r="AX32" s="25">
        <v>1</v>
      </c>
      <c r="AY32" s="62" t="s">
        <v>2175</v>
      </c>
      <c r="AZ32" s="25"/>
      <c r="BA32" s="553"/>
      <c r="BB32" s="25"/>
      <c r="BC32" s="28"/>
      <c r="BD32" s="62"/>
      <c r="BE32" s="50"/>
      <c r="BF32" s="25"/>
      <c r="BG32" s="56"/>
      <c r="BH32" s="25"/>
      <c r="BI32" s="56"/>
      <c r="BJ32" s="38"/>
      <c r="BK32" s="40"/>
      <c r="BM32" s="40"/>
    </row>
    <row r="33" spans="1:65" ht="54.75" customHeight="1">
      <c r="A33" s="217"/>
      <c r="B33" s="487"/>
      <c r="C33" s="487"/>
      <c r="D33" s="488"/>
      <c r="E33" s="218">
        <v>29</v>
      </c>
      <c r="F33" s="219" t="s">
        <v>951</v>
      </c>
      <c r="G33" s="489" t="s">
        <v>952</v>
      </c>
      <c r="H33" s="490"/>
      <c r="I33" s="490"/>
      <c r="J33" s="490"/>
      <c r="K33" s="491"/>
      <c r="L33" s="490">
        <v>1</v>
      </c>
      <c r="M33" s="491"/>
      <c r="N33" s="490"/>
      <c r="O33" s="490"/>
      <c r="P33" s="564">
        <v>1</v>
      </c>
      <c r="Q33" s="490"/>
      <c r="R33" s="490"/>
      <c r="S33" s="490"/>
      <c r="T33" s="490">
        <f t="shared" si="0"/>
        <v>2</v>
      </c>
      <c r="U33" s="492" t="s">
        <v>93</v>
      </c>
      <c r="V33" s="492" t="s">
        <v>93</v>
      </c>
      <c r="W33" s="492" t="s">
        <v>47</v>
      </c>
      <c r="X33" s="220">
        <f t="shared" si="1"/>
        <v>0</v>
      </c>
      <c r="Y33" s="490">
        <f t="shared" si="2"/>
        <v>0</v>
      </c>
      <c r="Z33" s="490">
        <f t="shared" si="15"/>
        <v>0</v>
      </c>
      <c r="AA33" s="490">
        <f t="shared" si="4"/>
        <v>0</v>
      </c>
      <c r="AB33" s="490">
        <f t="shared" si="5"/>
        <v>1</v>
      </c>
      <c r="AC33" s="490">
        <f t="shared" si="17"/>
        <v>0</v>
      </c>
      <c r="AD33" s="490">
        <f t="shared" si="7"/>
        <v>0</v>
      </c>
      <c r="AE33" s="490">
        <f t="shared" si="8"/>
        <v>0</v>
      </c>
      <c r="AF33" s="490">
        <f t="shared" si="9"/>
        <v>0</v>
      </c>
      <c r="AG33" s="490">
        <f t="shared" si="10"/>
        <v>0</v>
      </c>
      <c r="AH33" s="490">
        <f t="shared" si="11"/>
        <v>0</v>
      </c>
      <c r="AI33" s="490">
        <f t="shared" si="12"/>
        <v>0</v>
      </c>
      <c r="AJ33" s="222">
        <f t="shared" si="16"/>
        <v>1</v>
      </c>
      <c r="AK33" s="493">
        <f t="shared" si="13"/>
        <v>0.5</v>
      </c>
      <c r="AL33" s="22"/>
      <c r="AM33" s="23"/>
      <c r="AN33" s="223"/>
      <c r="AO33" s="221"/>
      <c r="AP33" s="42"/>
      <c r="AQ33" s="42"/>
      <c r="AR33" s="25"/>
      <c r="AS33" s="50"/>
      <c r="AT33" s="25">
        <v>1</v>
      </c>
      <c r="AU33" s="489" t="s">
        <v>2176</v>
      </c>
      <c r="AV33" s="41"/>
      <c r="AW33" s="79"/>
      <c r="AX33" s="80"/>
      <c r="AY33" s="126"/>
      <c r="AZ33" s="41"/>
      <c r="BA33" s="560"/>
      <c r="BB33" s="609">
        <v>0</v>
      </c>
      <c r="BC33" s="608" t="s">
        <v>2177</v>
      </c>
      <c r="BD33" s="62"/>
      <c r="BE33" s="50"/>
      <c r="BF33" s="62"/>
      <c r="BG33" s="50"/>
      <c r="BH33" s="22"/>
      <c r="BI33" s="30"/>
      <c r="BJ33" s="38"/>
      <c r="BK33" s="40"/>
      <c r="BM33" s="40"/>
    </row>
    <row r="34" spans="1:65" ht="42.2" customHeight="1">
      <c r="A34" s="217"/>
      <c r="B34" s="487"/>
      <c r="C34" s="487"/>
      <c r="D34" s="488"/>
      <c r="E34" s="222">
        <v>30</v>
      </c>
      <c r="F34" s="225" t="s">
        <v>2178</v>
      </c>
      <c r="G34" s="489" t="s">
        <v>2179</v>
      </c>
      <c r="H34" s="490"/>
      <c r="I34" s="490"/>
      <c r="J34" s="490"/>
      <c r="K34" s="491"/>
      <c r="L34" s="490"/>
      <c r="M34" s="491"/>
      <c r="N34" s="490"/>
      <c r="O34" s="490"/>
      <c r="P34" s="564"/>
      <c r="Q34" s="490"/>
      <c r="R34" s="490">
        <v>1</v>
      </c>
      <c r="S34" s="490"/>
      <c r="T34" s="490">
        <f t="shared" si="0"/>
        <v>1</v>
      </c>
      <c r="U34" s="492" t="s">
        <v>93</v>
      </c>
      <c r="V34" s="492" t="s">
        <v>93</v>
      </c>
      <c r="W34" s="492" t="s">
        <v>47</v>
      </c>
      <c r="X34" s="220">
        <f t="shared" si="1"/>
        <v>0</v>
      </c>
      <c r="Y34" s="490">
        <f t="shared" si="2"/>
        <v>0</v>
      </c>
      <c r="Z34" s="490">
        <f t="shared" si="15"/>
        <v>0</v>
      </c>
      <c r="AA34" s="490">
        <f t="shared" si="4"/>
        <v>0</v>
      </c>
      <c r="AB34" s="490">
        <f t="shared" si="5"/>
        <v>0</v>
      </c>
      <c r="AC34" s="490">
        <f t="shared" si="17"/>
        <v>0</v>
      </c>
      <c r="AD34" s="490">
        <f t="shared" si="7"/>
        <v>0</v>
      </c>
      <c r="AE34" s="490">
        <f t="shared" si="8"/>
        <v>0</v>
      </c>
      <c r="AF34" s="490">
        <f t="shared" si="9"/>
        <v>0</v>
      </c>
      <c r="AG34" s="490">
        <f t="shared" si="10"/>
        <v>0</v>
      </c>
      <c r="AH34" s="490">
        <f t="shared" si="11"/>
        <v>0</v>
      </c>
      <c r="AI34" s="490">
        <f t="shared" si="12"/>
        <v>0</v>
      </c>
      <c r="AJ34" s="222">
        <f t="shared" si="16"/>
        <v>0</v>
      </c>
      <c r="AK34" s="493">
        <f t="shared" si="13"/>
        <v>0</v>
      </c>
      <c r="AL34" s="22"/>
      <c r="AM34" s="23"/>
      <c r="AN34" s="223"/>
      <c r="AO34" s="221"/>
      <c r="AP34" s="42"/>
      <c r="AQ34" s="42"/>
      <c r="AR34" s="22"/>
      <c r="AS34" s="56"/>
      <c r="AT34" s="51"/>
      <c r="AU34" s="50"/>
      <c r="AV34" s="41"/>
      <c r="AW34" s="79"/>
      <c r="AX34" s="80"/>
      <c r="AY34" s="126"/>
      <c r="AZ34" s="235"/>
      <c r="BA34" s="553"/>
      <c r="BB34" s="25"/>
      <c r="BC34" s="28"/>
      <c r="BD34" s="62"/>
      <c r="BE34" s="50"/>
      <c r="BF34" s="62"/>
      <c r="BG34" s="50"/>
      <c r="BH34" s="25"/>
      <c r="BI34" s="30"/>
      <c r="BJ34" s="38"/>
      <c r="BK34" s="40"/>
      <c r="BM34" s="40"/>
    </row>
    <row r="35" spans="1:65" ht="38.450000000000003" customHeight="1">
      <c r="A35" s="217"/>
      <c r="B35" s="487"/>
      <c r="C35" s="487"/>
      <c r="D35" s="488"/>
      <c r="E35" s="573">
        <v>31</v>
      </c>
      <c r="F35" s="219" t="s">
        <v>2180</v>
      </c>
      <c r="G35" s="489" t="s">
        <v>2117</v>
      </c>
      <c r="H35" s="490">
        <v>4</v>
      </c>
      <c r="I35" s="490"/>
      <c r="J35" s="490"/>
      <c r="K35" s="491">
        <v>5</v>
      </c>
      <c r="L35" s="490">
        <v>5</v>
      </c>
      <c r="M35" s="491">
        <v>6</v>
      </c>
      <c r="N35" s="490">
        <v>5</v>
      </c>
      <c r="O35" s="490">
        <v>3</v>
      </c>
      <c r="P35" s="564">
        <v>6</v>
      </c>
      <c r="Q35" s="490">
        <v>9</v>
      </c>
      <c r="R35" s="490">
        <v>1</v>
      </c>
      <c r="S35" s="490">
        <v>25</v>
      </c>
      <c r="T35" s="490">
        <f t="shared" si="0"/>
        <v>69</v>
      </c>
      <c r="U35" s="492" t="s">
        <v>93</v>
      </c>
      <c r="V35" s="492" t="s">
        <v>93</v>
      </c>
      <c r="W35" s="492" t="s">
        <v>47</v>
      </c>
      <c r="X35" s="220">
        <f t="shared" si="1"/>
        <v>4</v>
      </c>
      <c r="Y35" s="490">
        <f t="shared" si="2"/>
        <v>0</v>
      </c>
      <c r="Z35" s="490">
        <f t="shared" si="15"/>
        <v>0</v>
      </c>
      <c r="AA35" s="490">
        <f t="shared" si="4"/>
        <v>5</v>
      </c>
      <c r="AB35" s="490">
        <f t="shared" si="5"/>
        <v>5</v>
      </c>
      <c r="AC35" s="490">
        <v>6</v>
      </c>
      <c r="AD35" s="490">
        <f t="shared" si="7"/>
        <v>5</v>
      </c>
      <c r="AE35" s="490">
        <f t="shared" si="8"/>
        <v>3</v>
      </c>
      <c r="AF35" s="490">
        <f t="shared" si="9"/>
        <v>6</v>
      </c>
      <c r="AG35" s="490">
        <f t="shared" si="10"/>
        <v>0</v>
      </c>
      <c r="AH35" s="490">
        <f t="shared" si="11"/>
        <v>0</v>
      </c>
      <c r="AI35" s="490">
        <f t="shared" si="12"/>
        <v>0</v>
      </c>
      <c r="AJ35" s="222">
        <f t="shared" si="16"/>
        <v>34</v>
      </c>
      <c r="AK35" s="493">
        <f t="shared" si="13"/>
        <v>0.49275362318840582</v>
      </c>
      <c r="AL35" s="22">
        <v>4</v>
      </c>
      <c r="AM35" s="23" t="s">
        <v>2181</v>
      </c>
      <c r="AN35" s="223"/>
      <c r="AO35" s="221"/>
      <c r="AP35" s="41"/>
      <c r="AQ35" s="42"/>
      <c r="AR35" s="22">
        <v>5</v>
      </c>
      <c r="AS35" s="494" t="s">
        <v>2182</v>
      </c>
      <c r="AT35" s="25">
        <v>5</v>
      </c>
      <c r="AU35" s="50" t="s">
        <v>2183</v>
      </c>
      <c r="AV35" s="25">
        <v>6</v>
      </c>
      <c r="AW35" s="35" t="s">
        <v>2184</v>
      </c>
      <c r="AX35" s="25">
        <v>5</v>
      </c>
      <c r="AY35" s="35" t="s">
        <v>2185</v>
      </c>
      <c r="AZ35" s="25">
        <v>3</v>
      </c>
      <c r="BA35" s="553" t="s">
        <v>2186</v>
      </c>
      <c r="BB35" s="25">
        <v>6</v>
      </c>
      <c r="BC35" s="28" t="s">
        <v>2187</v>
      </c>
      <c r="BD35" s="62"/>
      <c r="BE35" s="50"/>
      <c r="BF35" s="62"/>
      <c r="BG35" s="50"/>
      <c r="BH35" s="460"/>
      <c r="BI35" s="30"/>
      <c r="BJ35" s="38"/>
      <c r="BK35" s="40"/>
      <c r="BM35" s="40"/>
    </row>
    <row r="36" spans="1:65" ht="79.5" customHeight="1">
      <c r="A36" s="217"/>
      <c r="B36" s="487"/>
      <c r="C36" s="487"/>
      <c r="D36" s="571"/>
      <c r="E36" s="222">
        <v>32</v>
      </c>
      <c r="F36" s="572" t="s">
        <v>2188</v>
      </c>
      <c r="G36" s="489" t="s">
        <v>1021</v>
      </c>
      <c r="H36" s="490">
        <v>2</v>
      </c>
      <c r="I36" s="490">
        <v>1</v>
      </c>
      <c r="J36" s="490">
        <v>1</v>
      </c>
      <c r="K36" s="491">
        <v>1</v>
      </c>
      <c r="L36" s="490">
        <v>1</v>
      </c>
      <c r="M36" s="491">
        <v>1</v>
      </c>
      <c r="N36" s="490">
        <v>1</v>
      </c>
      <c r="O36" s="490">
        <v>1</v>
      </c>
      <c r="P36" s="564">
        <v>1</v>
      </c>
      <c r="Q36" s="490">
        <v>1</v>
      </c>
      <c r="R36" s="490">
        <v>1</v>
      </c>
      <c r="S36" s="490"/>
      <c r="T36" s="490">
        <f t="shared" si="0"/>
        <v>12</v>
      </c>
      <c r="U36" s="492" t="s">
        <v>93</v>
      </c>
      <c r="V36" s="492" t="s">
        <v>93</v>
      </c>
      <c r="W36" s="492" t="s">
        <v>47</v>
      </c>
      <c r="X36" s="220">
        <f t="shared" si="1"/>
        <v>2</v>
      </c>
      <c r="Y36" s="490">
        <f t="shared" si="2"/>
        <v>1</v>
      </c>
      <c r="Z36" s="490">
        <f t="shared" si="15"/>
        <v>1</v>
      </c>
      <c r="AA36" s="490">
        <f t="shared" si="4"/>
        <v>1</v>
      </c>
      <c r="AB36" s="490">
        <f t="shared" si="5"/>
        <v>1</v>
      </c>
      <c r="AC36" s="490">
        <f t="shared" ref="AC36:AC102" si="18">AV36</f>
        <v>1</v>
      </c>
      <c r="AD36" s="490">
        <v>1</v>
      </c>
      <c r="AE36" s="490">
        <f t="shared" si="8"/>
        <v>1</v>
      </c>
      <c r="AF36" s="490">
        <f t="shared" si="9"/>
        <v>1</v>
      </c>
      <c r="AG36" s="490">
        <f t="shared" si="10"/>
        <v>0</v>
      </c>
      <c r="AH36" s="490">
        <f t="shared" si="11"/>
        <v>0</v>
      </c>
      <c r="AI36" s="490">
        <f t="shared" si="12"/>
        <v>0</v>
      </c>
      <c r="AJ36" s="222">
        <f t="shared" si="16"/>
        <v>10</v>
      </c>
      <c r="AK36" s="493">
        <f t="shared" si="13"/>
        <v>0.83333333333333337</v>
      </c>
      <c r="AL36" s="22">
        <v>2</v>
      </c>
      <c r="AM36" s="461" t="s">
        <v>2189</v>
      </c>
      <c r="AN36" s="57">
        <v>1</v>
      </c>
      <c r="AO36" s="494" t="s">
        <v>2190</v>
      </c>
      <c r="AP36" s="41">
        <v>1</v>
      </c>
      <c r="AQ36" s="494" t="s">
        <v>2191</v>
      </c>
      <c r="AR36" s="22">
        <v>1</v>
      </c>
      <c r="AS36" s="494" t="s">
        <v>2192</v>
      </c>
      <c r="AT36" s="22">
        <v>1</v>
      </c>
      <c r="AU36" s="494" t="s">
        <v>2193</v>
      </c>
      <c r="AV36" s="25">
        <v>1</v>
      </c>
      <c r="AW36" s="494" t="s">
        <v>2194</v>
      </c>
      <c r="AX36" s="25">
        <v>1</v>
      </c>
      <c r="AY36" s="494" t="s">
        <v>2195</v>
      </c>
      <c r="AZ36" s="25">
        <v>1</v>
      </c>
      <c r="BA36" s="494" t="s">
        <v>2196</v>
      </c>
      <c r="BB36" s="25">
        <v>1</v>
      </c>
      <c r="BC36" s="28" t="s">
        <v>2197</v>
      </c>
      <c r="BD36" s="62"/>
      <c r="BE36" s="50"/>
      <c r="BF36" s="501"/>
      <c r="BG36" s="50"/>
      <c r="BH36" s="22"/>
      <c r="BI36" s="30"/>
      <c r="BJ36" s="38"/>
      <c r="BK36" s="40"/>
      <c r="BM36" s="40"/>
    </row>
    <row r="37" spans="1:65" ht="86.25" customHeight="1">
      <c r="A37" s="217"/>
      <c r="B37" s="487"/>
      <c r="C37" s="487"/>
      <c r="D37" s="505"/>
      <c r="E37" s="222">
        <v>33</v>
      </c>
      <c r="F37" s="572" t="s">
        <v>2198</v>
      </c>
      <c r="G37" s="489" t="s">
        <v>2199</v>
      </c>
      <c r="H37" s="490">
        <v>2</v>
      </c>
      <c r="I37" s="490">
        <v>1</v>
      </c>
      <c r="J37" s="490">
        <v>1</v>
      </c>
      <c r="K37" s="491">
        <v>1</v>
      </c>
      <c r="L37" s="490">
        <v>1</v>
      </c>
      <c r="M37" s="491">
        <v>1</v>
      </c>
      <c r="N37" s="490">
        <v>1</v>
      </c>
      <c r="O37" s="490">
        <v>1</v>
      </c>
      <c r="P37" s="564">
        <v>1</v>
      </c>
      <c r="Q37" s="490">
        <v>1</v>
      </c>
      <c r="R37" s="490">
        <v>1</v>
      </c>
      <c r="S37" s="490"/>
      <c r="T37" s="490">
        <f t="shared" si="0"/>
        <v>12</v>
      </c>
      <c r="U37" s="492" t="s">
        <v>93</v>
      </c>
      <c r="V37" s="492" t="s">
        <v>93</v>
      </c>
      <c r="W37" s="492" t="s">
        <v>47</v>
      </c>
      <c r="X37" s="220">
        <f t="shared" si="1"/>
        <v>2</v>
      </c>
      <c r="Y37" s="490">
        <f t="shared" si="2"/>
        <v>1</v>
      </c>
      <c r="Z37" s="490">
        <f t="shared" si="15"/>
        <v>1</v>
      </c>
      <c r="AA37" s="490">
        <f t="shared" si="4"/>
        <v>1</v>
      </c>
      <c r="AB37" s="490">
        <f t="shared" si="5"/>
        <v>1</v>
      </c>
      <c r="AC37" s="490">
        <f t="shared" si="18"/>
        <v>1</v>
      </c>
      <c r="AD37" s="490">
        <v>1</v>
      </c>
      <c r="AE37" s="490">
        <f t="shared" si="8"/>
        <v>1</v>
      </c>
      <c r="AF37" s="490">
        <f t="shared" si="9"/>
        <v>1</v>
      </c>
      <c r="AG37" s="490">
        <f t="shared" si="10"/>
        <v>0</v>
      </c>
      <c r="AH37" s="490">
        <f t="shared" si="11"/>
        <v>0</v>
      </c>
      <c r="AI37" s="490">
        <f t="shared" si="12"/>
        <v>0</v>
      </c>
      <c r="AJ37" s="222">
        <f t="shared" si="16"/>
        <v>10</v>
      </c>
      <c r="AK37" s="493">
        <f t="shared" si="13"/>
        <v>0.83333333333333337</v>
      </c>
      <c r="AL37" s="22">
        <v>2</v>
      </c>
      <c r="AM37" s="461" t="s">
        <v>2200</v>
      </c>
      <c r="AN37" s="57">
        <v>1</v>
      </c>
      <c r="AO37" s="494" t="s">
        <v>2201</v>
      </c>
      <c r="AP37" s="41">
        <v>1</v>
      </c>
      <c r="AQ37" s="494" t="s">
        <v>2202</v>
      </c>
      <c r="AR37" s="22">
        <v>1</v>
      </c>
      <c r="AS37" s="494" t="s">
        <v>2203</v>
      </c>
      <c r="AT37" s="22">
        <v>1</v>
      </c>
      <c r="AU37" s="494" t="s">
        <v>2204</v>
      </c>
      <c r="AV37" s="41">
        <v>1</v>
      </c>
      <c r="AW37" s="494" t="s">
        <v>2205</v>
      </c>
      <c r="AX37" s="25">
        <v>1</v>
      </c>
      <c r="AY37" s="494" t="s">
        <v>2206</v>
      </c>
      <c r="AZ37" s="25">
        <v>1</v>
      </c>
      <c r="BA37" s="28" t="s">
        <v>2207</v>
      </c>
      <c r="BB37" s="67">
        <v>1</v>
      </c>
      <c r="BC37" s="28" t="s">
        <v>2207</v>
      </c>
      <c r="BD37" s="62"/>
      <c r="BE37" s="50"/>
      <c r="BF37" s="62"/>
      <c r="BG37" s="50"/>
      <c r="BH37" s="472"/>
      <c r="BI37" s="30"/>
      <c r="BJ37" s="38"/>
      <c r="BK37" s="40"/>
      <c r="BM37" s="40"/>
    </row>
    <row r="38" spans="1:65" ht="86.25" customHeight="1">
      <c r="A38" s="217"/>
      <c r="B38" s="487"/>
      <c r="C38" s="487"/>
      <c r="D38" s="488" t="s">
        <v>2208</v>
      </c>
      <c r="E38" s="490">
        <v>34</v>
      </c>
      <c r="F38" s="225" t="s">
        <v>2209</v>
      </c>
      <c r="G38" s="489" t="s">
        <v>2210</v>
      </c>
      <c r="H38" s="490"/>
      <c r="I38" s="490"/>
      <c r="J38" s="490"/>
      <c r="K38" s="491"/>
      <c r="L38" s="490"/>
      <c r="M38" s="491"/>
      <c r="N38" s="490"/>
      <c r="O38" s="490"/>
      <c r="P38" s="564"/>
      <c r="Q38" s="490"/>
      <c r="R38" s="490"/>
      <c r="S38" s="490">
        <v>1</v>
      </c>
      <c r="T38" s="490">
        <f t="shared" si="0"/>
        <v>1</v>
      </c>
      <c r="U38" s="492" t="s">
        <v>93</v>
      </c>
      <c r="V38" s="492" t="s">
        <v>93</v>
      </c>
      <c r="W38" s="492" t="s">
        <v>47</v>
      </c>
      <c r="X38" s="220">
        <f t="shared" si="1"/>
        <v>0</v>
      </c>
      <c r="Y38" s="490">
        <f t="shared" si="2"/>
        <v>0</v>
      </c>
      <c r="Z38" s="490">
        <f t="shared" si="15"/>
        <v>0</v>
      </c>
      <c r="AA38" s="490">
        <f t="shared" si="4"/>
        <v>0</v>
      </c>
      <c r="AB38" s="490">
        <f t="shared" si="5"/>
        <v>0</v>
      </c>
      <c r="AC38" s="490">
        <f t="shared" si="18"/>
        <v>0</v>
      </c>
      <c r="AD38" s="490">
        <f t="shared" ref="AD38:AD102" si="19">AX38</f>
        <v>0</v>
      </c>
      <c r="AE38" s="490">
        <f t="shared" si="8"/>
        <v>0</v>
      </c>
      <c r="AF38" s="490">
        <f t="shared" si="9"/>
        <v>0</v>
      </c>
      <c r="AG38" s="490">
        <f t="shared" si="10"/>
        <v>0</v>
      </c>
      <c r="AH38" s="490">
        <f t="shared" si="11"/>
        <v>0</v>
      </c>
      <c r="AI38" s="490">
        <f t="shared" si="12"/>
        <v>0</v>
      </c>
      <c r="AJ38" s="222">
        <f t="shared" si="16"/>
        <v>0</v>
      </c>
      <c r="AK38" s="493">
        <f t="shared" si="13"/>
        <v>0</v>
      </c>
      <c r="AL38" s="22"/>
      <c r="AM38" s="461"/>
      <c r="AN38" s="57"/>
      <c r="AO38" s="494"/>
      <c r="AP38" s="41"/>
      <c r="AQ38" s="494"/>
      <c r="AR38" s="25"/>
      <c r="AS38" s="129"/>
      <c r="AT38" s="25"/>
      <c r="AU38" s="129"/>
      <c r="AV38" s="118"/>
      <c r="AW38" s="129"/>
      <c r="AX38" s="50"/>
      <c r="AY38" s="50"/>
      <c r="AZ38" s="50"/>
      <c r="BA38" s="553"/>
      <c r="BB38" s="236"/>
      <c r="BC38" s="28"/>
      <c r="BD38" s="62"/>
      <c r="BE38" s="50"/>
      <c r="BF38" s="62"/>
      <c r="BG38" s="50"/>
      <c r="BH38" s="25"/>
      <c r="BI38" s="30"/>
      <c r="BJ38" s="38"/>
      <c r="BK38" s="40"/>
      <c r="BM38" s="40"/>
    </row>
    <row r="39" spans="1:65" ht="86.25" customHeight="1">
      <c r="A39" s="217"/>
      <c r="B39" s="487"/>
      <c r="C39" s="487"/>
      <c r="D39" s="488" t="s">
        <v>2208</v>
      </c>
      <c r="E39" s="222">
        <v>35</v>
      </c>
      <c r="F39" s="225" t="s">
        <v>2211</v>
      </c>
      <c r="G39" s="489" t="s">
        <v>2212</v>
      </c>
      <c r="H39" s="490"/>
      <c r="I39" s="490"/>
      <c r="J39" s="490"/>
      <c r="K39" s="491"/>
      <c r="L39" s="490"/>
      <c r="M39" s="491"/>
      <c r="N39" s="490"/>
      <c r="O39" s="490"/>
      <c r="P39" s="564"/>
      <c r="Q39" s="490"/>
      <c r="R39" s="490"/>
      <c r="S39" s="490">
        <v>13</v>
      </c>
      <c r="T39" s="490">
        <f>SUM(H39:S39)</f>
        <v>13</v>
      </c>
      <c r="U39" s="492" t="s">
        <v>93</v>
      </c>
      <c r="V39" s="492" t="s">
        <v>93</v>
      </c>
      <c r="W39" s="492" t="s">
        <v>47</v>
      </c>
      <c r="X39" s="220">
        <f t="shared" si="1"/>
        <v>0</v>
      </c>
      <c r="Y39" s="490">
        <f t="shared" si="2"/>
        <v>0</v>
      </c>
      <c r="Z39" s="490">
        <f t="shared" si="15"/>
        <v>0</v>
      </c>
      <c r="AA39" s="490">
        <f t="shared" si="4"/>
        <v>0</v>
      </c>
      <c r="AB39" s="490">
        <f t="shared" si="5"/>
        <v>0</v>
      </c>
      <c r="AC39" s="490">
        <f t="shared" si="18"/>
        <v>0</v>
      </c>
      <c r="AD39" s="490">
        <f t="shared" si="19"/>
        <v>0</v>
      </c>
      <c r="AE39" s="490">
        <f t="shared" si="8"/>
        <v>0</v>
      </c>
      <c r="AF39" s="490">
        <f t="shared" si="9"/>
        <v>0</v>
      </c>
      <c r="AG39" s="490">
        <f t="shared" si="10"/>
        <v>0</v>
      </c>
      <c r="AH39" s="490">
        <f t="shared" si="11"/>
        <v>0</v>
      </c>
      <c r="AI39" s="490">
        <f t="shared" si="12"/>
        <v>0</v>
      </c>
      <c r="AJ39" s="222">
        <f t="shared" si="16"/>
        <v>0</v>
      </c>
      <c r="AK39" s="493">
        <f t="shared" si="13"/>
        <v>0</v>
      </c>
      <c r="AL39" s="22"/>
      <c r="AM39" s="461"/>
      <c r="AN39" s="57"/>
      <c r="AO39" s="494"/>
      <c r="AP39" s="41"/>
      <c r="AQ39" s="494"/>
      <c r="AR39" s="25"/>
      <c r="AS39" s="129"/>
      <c r="AT39" s="25"/>
      <c r="AU39" s="129"/>
      <c r="AV39" s="118"/>
      <c r="AW39" s="129"/>
      <c r="AX39" s="50"/>
      <c r="AY39" s="50"/>
      <c r="AZ39" s="50"/>
      <c r="BA39" s="553"/>
      <c r="BB39" s="236"/>
      <c r="BC39" s="28"/>
      <c r="BD39" s="62"/>
      <c r="BE39" s="50"/>
      <c r="BF39" s="62"/>
      <c r="BG39" s="50"/>
      <c r="BH39" s="25"/>
      <c r="BI39" s="30"/>
      <c r="BJ39" s="38"/>
      <c r="BK39" s="40"/>
      <c r="BM39" s="40"/>
    </row>
    <row r="40" spans="1:65" ht="39.75" customHeight="1">
      <c r="A40" s="217"/>
      <c r="B40" s="487"/>
      <c r="C40" s="487"/>
      <c r="D40" s="488"/>
      <c r="E40" s="218">
        <v>36</v>
      </c>
      <c r="F40" s="225" t="s">
        <v>2213</v>
      </c>
      <c r="G40" s="489" t="s">
        <v>2115</v>
      </c>
      <c r="H40" s="489"/>
      <c r="I40" s="490"/>
      <c r="J40" s="490"/>
      <c r="K40" s="491"/>
      <c r="L40" s="490"/>
      <c r="M40" s="491">
        <v>1</v>
      </c>
      <c r="N40" s="490"/>
      <c r="O40" s="490"/>
      <c r="P40" s="564">
        <v>1</v>
      </c>
      <c r="Q40" s="490"/>
      <c r="R40" s="490"/>
      <c r="S40" s="490">
        <v>1</v>
      </c>
      <c r="T40" s="490">
        <f t="shared" si="0"/>
        <v>3</v>
      </c>
      <c r="U40" s="492" t="s">
        <v>76</v>
      </c>
      <c r="V40" s="492" t="s">
        <v>76</v>
      </c>
      <c r="W40" s="492" t="s">
        <v>2214</v>
      </c>
      <c r="X40" s="220">
        <f t="shared" si="1"/>
        <v>0</v>
      </c>
      <c r="Y40" s="490">
        <f t="shared" si="2"/>
        <v>0</v>
      </c>
      <c r="Z40" s="490">
        <f t="shared" si="15"/>
        <v>0</v>
      </c>
      <c r="AA40" s="490">
        <f t="shared" si="4"/>
        <v>0</v>
      </c>
      <c r="AB40" s="490">
        <f t="shared" si="5"/>
        <v>0</v>
      </c>
      <c r="AC40" s="490">
        <f t="shared" si="18"/>
        <v>1</v>
      </c>
      <c r="AD40" s="490">
        <f t="shared" si="19"/>
        <v>0</v>
      </c>
      <c r="AE40" s="490">
        <f t="shared" si="8"/>
        <v>0</v>
      </c>
      <c r="AF40" s="490">
        <f t="shared" si="9"/>
        <v>1</v>
      </c>
      <c r="AG40" s="490">
        <f t="shared" si="10"/>
        <v>0</v>
      </c>
      <c r="AH40" s="490">
        <f t="shared" si="11"/>
        <v>0</v>
      </c>
      <c r="AI40" s="490">
        <f t="shared" si="12"/>
        <v>0</v>
      </c>
      <c r="AJ40" s="222">
        <f t="shared" si="16"/>
        <v>2</v>
      </c>
      <c r="AK40" s="493">
        <f t="shared" si="13"/>
        <v>0.66666666666666663</v>
      </c>
      <c r="AL40" s="22"/>
      <c r="AM40" s="23"/>
      <c r="AN40" s="223"/>
      <c r="AO40" s="221"/>
      <c r="AP40" s="87">
        <v>0</v>
      </c>
      <c r="AQ40" s="234" t="s">
        <v>0</v>
      </c>
      <c r="AR40" s="25"/>
      <c r="AS40" s="50"/>
      <c r="AT40" s="51"/>
      <c r="AU40" s="50"/>
      <c r="AV40" s="25">
        <v>1</v>
      </c>
      <c r="AW40" s="35" t="s">
        <v>2215</v>
      </c>
      <c r="AX40" s="50"/>
      <c r="AY40" s="50"/>
      <c r="AZ40" s="50"/>
      <c r="BA40" s="553"/>
      <c r="BB40" s="25">
        <v>1</v>
      </c>
      <c r="BC40" s="26" t="s">
        <v>2216</v>
      </c>
      <c r="BD40" s="25"/>
      <c r="BE40" s="50"/>
      <c r="BF40" s="25"/>
      <c r="BG40" s="50"/>
      <c r="BH40" s="25"/>
      <c r="BI40" s="30"/>
      <c r="BJ40" s="38"/>
      <c r="BK40" s="108"/>
      <c r="BM40" s="40"/>
    </row>
    <row r="41" spans="1:65" ht="52.7" customHeight="1">
      <c r="A41" s="217"/>
      <c r="B41" s="487"/>
      <c r="C41" s="487"/>
      <c r="D41" s="502"/>
      <c r="E41" s="218">
        <v>37</v>
      </c>
      <c r="F41" s="225" t="s">
        <v>2217</v>
      </c>
      <c r="G41" s="489" t="s">
        <v>2218</v>
      </c>
      <c r="H41" s="489"/>
      <c r="I41" s="490"/>
      <c r="J41" s="490"/>
      <c r="K41" s="491"/>
      <c r="L41" s="490"/>
      <c r="M41" s="491"/>
      <c r="N41" s="490"/>
      <c r="O41" s="490"/>
      <c r="P41" s="564">
        <v>1</v>
      </c>
      <c r="Q41" s="490"/>
      <c r="R41" s="490"/>
      <c r="S41" s="490"/>
      <c r="T41" s="490">
        <f t="shared" si="0"/>
        <v>1</v>
      </c>
      <c r="U41" s="492" t="s">
        <v>76</v>
      </c>
      <c r="V41" s="492" t="s">
        <v>76</v>
      </c>
      <c r="W41" s="492" t="s">
        <v>2214</v>
      </c>
      <c r="X41" s="220">
        <f t="shared" si="1"/>
        <v>0</v>
      </c>
      <c r="Y41" s="490">
        <f t="shared" si="2"/>
        <v>0</v>
      </c>
      <c r="Z41" s="490">
        <f t="shared" si="15"/>
        <v>0</v>
      </c>
      <c r="AA41" s="490">
        <f t="shared" si="4"/>
        <v>0</v>
      </c>
      <c r="AB41" s="490">
        <f t="shared" si="5"/>
        <v>0</v>
      </c>
      <c r="AC41" s="490">
        <f t="shared" si="18"/>
        <v>0</v>
      </c>
      <c r="AD41" s="490">
        <f t="shared" si="19"/>
        <v>0</v>
      </c>
      <c r="AE41" s="490">
        <f t="shared" si="8"/>
        <v>0</v>
      </c>
      <c r="AF41" s="490">
        <f t="shared" si="9"/>
        <v>1</v>
      </c>
      <c r="AG41" s="490">
        <f t="shared" si="10"/>
        <v>0</v>
      </c>
      <c r="AH41" s="490">
        <f t="shared" si="11"/>
        <v>0</v>
      </c>
      <c r="AI41" s="490">
        <f t="shared" si="12"/>
        <v>0</v>
      </c>
      <c r="AJ41" s="222">
        <f t="shared" si="16"/>
        <v>1</v>
      </c>
      <c r="AK41" s="493">
        <f t="shared" si="13"/>
        <v>1</v>
      </c>
      <c r="AL41" s="22"/>
      <c r="AM41" s="23"/>
      <c r="AN41" s="223"/>
      <c r="AO41" s="221"/>
      <c r="AP41" s="42"/>
      <c r="AQ41" s="42"/>
      <c r="AR41" s="25"/>
      <c r="AS41" s="50"/>
      <c r="AT41" s="51"/>
      <c r="AU41" s="50"/>
      <c r="AV41" s="25">
        <v>0</v>
      </c>
      <c r="AW41" s="35" t="s">
        <v>2219</v>
      </c>
      <c r="AX41" s="50"/>
      <c r="AY41" s="50"/>
      <c r="AZ41" s="50"/>
      <c r="BA41" s="553"/>
      <c r="BB41" s="25">
        <v>1</v>
      </c>
      <c r="BC41" s="26" t="s">
        <v>2220</v>
      </c>
      <c r="BD41" s="82"/>
      <c r="BE41" s="56"/>
      <c r="BF41" s="82"/>
      <c r="BG41" s="56"/>
      <c r="BH41" s="22"/>
      <c r="BI41" s="56"/>
      <c r="BJ41" s="38"/>
      <c r="BK41" s="108"/>
      <c r="BM41" s="40"/>
    </row>
    <row r="42" spans="1:65" ht="46.5" customHeight="1">
      <c r="A42" s="217"/>
      <c r="B42" s="487"/>
      <c r="C42" s="487"/>
      <c r="D42" s="488"/>
      <c r="E42" s="222">
        <v>38</v>
      </c>
      <c r="F42" s="225" t="s">
        <v>2221</v>
      </c>
      <c r="G42" s="489" t="s">
        <v>2222</v>
      </c>
      <c r="H42" s="489"/>
      <c r="I42" s="490"/>
      <c r="J42" s="490"/>
      <c r="K42" s="491"/>
      <c r="L42" s="490"/>
      <c r="M42" s="491">
        <v>1</v>
      </c>
      <c r="N42" s="490"/>
      <c r="O42" s="490"/>
      <c r="P42" s="564">
        <v>1</v>
      </c>
      <c r="Q42" s="490"/>
      <c r="R42" s="490"/>
      <c r="S42" s="490">
        <v>1</v>
      </c>
      <c r="T42" s="490">
        <f t="shared" si="0"/>
        <v>3</v>
      </c>
      <c r="U42" s="492" t="s">
        <v>76</v>
      </c>
      <c r="V42" s="492" t="s">
        <v>76</v>
      </c>
      <c r="W42" s="492" t="s">
        <v>2214</v>
      </c>
      <c r="X42" s="220">
        <f t="shared" si="1"/>
        <v>0</v>
      </c>
      <c r="Y42" s="490">
        <f t="shared" si="2"/>
        <v>0</v>
      </c>
      <c r="Z42" s="490">
        <f t="shared" si="15"/>
        <v>0</v>
      </c>
      <c r="AA42" s="490">
        <f t="shared" si="4"/>
        <v>0</v>
      </c>
      <c r="AB42" s="490">
        <f t="shared" si="5"/>
        <v>0</v>
      </c>
      <c r="AC42" s="490">
        <f t="shared" si="18"/>
        <v>1</v>
      </c>
      <c r="AD42" s="490">
        <f t="shared" si="19"/>
        <v>0</v>
      </c>
      <c r="AE42" s="490">
        <f t="shared" si="8"/>
        <v>0</v>
      </c>
      <c r="AF42" s="490">
        <f t="shared" si="9"/>
        <v>1</v>
      </c>
      <c r="AG42" s="490">
        <f t="shared" si="10"/>
        <v>0</v>
      </c>
      <c r="AH42" s="490">
        <f t="shared" si="11"/>
        <v>0</v>
      </c>
      <c r="AI42" s="490">
        <f t="shared" si="12"/>
        <v>0</v>
      </c>
      <c r="AJ42" s="222">
        <f t="shared" si="16"/>
        <v>2</v>
      </c>
      <c r="AK42" s="493">
        <f t="shared" si="13"/>
        <v>0.66666666666666663</v>
      </c>
      <c r="AL42" s="22"/>
      <c r="AM42" s="23"/>
      <c r="AN42" s="223"/>
      <c r="AO42" s="221"/>
      <c r="AP42" s="87">
        <v>0</v>
      </c>
      <c r="AQ42" s="234" t="s">
        <v>2223</v>
      </c>
      <c r="AR42" s="25"/>
      <c r="AS42" s="50"/>
      <c r="AT42" s="51"/>
      <c r="AU42" s="50"/>
      <c r="AV42" s="25">
        <v>1</v>
      </c>
      <c r="AW42" s="35" t="s">
        <v>2224</v>
      </c>
      <c r="AX42" s="50"/>
      <c r="AY42" s="50"/>
      <c r="AZ42" s="50"/>
      <c r="BA42" s="553"/>
      <c r="BB42" s="25">
        <v>1</v>
      </c>
      <c r="BC42" s="26" t="s">
        <v>2225</v>
      </c>
      <c r="BD42" s="62"/>
      <c r="BE42" s="50"/>
      <c r="BF42" s="25"/>
      <c r="BG42" s="62"/>
      <c r="BH42" s="25"/>
      <c r="BI42" s="28"/>
      <c r="BJ42" s="38"/>
      <c r="BK42" s="108"/>
      <c r="BM42" s="40"/>
    </row>
    <row r="43" spans="1:65" ht="55.5" customHeight="1">
      <c r="A43" s="217"/>
      <c r="B43" s="487"/>
      <c r="C43" s="487"/>
      <c r="D43" s="488"/>
      <c r="E43" s="222">
        <v>39</v>
      </c>
      <c r="F43" s="225" t="s">
        <v>2226</v>
      </c>
      <c r="G43" s="489" t="s">
        <v>2222</v>
      </c>
      <c r="H43" s="489"/>
      <c r="I43" s="490"/>
      <c r="J43" s="490"/>
      <c r="K43" s="491"/>
      <c r="L43" s="490"/>
      <c r="M43" s="491">
        <v>1</v>
      </c>
      <c r="N43" s="490"/>
      <c r="O43" s="490"/>
      <c r="P43" s="564">
        <v>1</v>
      </c>
      <c r="Q43" s="490"/>
      <c r="R43" s="490"/>
      <c r="S43" s="490">
        <v>1</v>
      </c>
      <c r="T43" s="490">
        <f t="shared" si="0"/>
        <v>3</v>
      </c>
      <c r="U43" s="492" t="s">
        <v>76</v>
      </c>
      <c r="V43" s="492" t="s">
        <v>76</v>
      </c>
      <c r="W43" s="492" t="s">
        <v>2214</v>
      </c>
      <c r="X43" s="220">
        <f t="shared" si="1"/>
        <v>0</v>
      </c>
      <c r="Y43" s="490">
        <f t="shared" si="2"/>
        <v>0</v>
      </c>
      <c r="Z43" s="490">
        <f t="shared" si="15"/>
        <v>0</v>
      </c>
      <c r="AA43" s="490">
        <f t="shared" si="4"/>
        <v>0</v>
      </c>
      <c r="AB43" s="490">
        <f t="shared" si="5"/>
        <v>0</v>
      </c>
      <c r="AC43" s="490">
        <f t="shared" si="18"/>
        <v>1</v>
      </c>
      <c r="AD43" s="490">
        <f t="shared" si="19"/>
        <v>0</v>
      </c>
      <c r="AE43" s="490">
        <f t="shared" si="8"/>
        <v>0</v>
      </c>
      <c r="AF43" s="490">
        <f t="shared" si="9"/>
        <v>1</v>
      </c>
      <c r="AG43" s="490">
        <f t="shared" si="10"/>
        <v>0</v>
      </c>
      <c r="AH43" s="490">
        <f t="shared" si="11"/>
        <v>0</v>
      </c>
      <c r="AI43" s="490">
        <f t="shared" si="12"/>
        <v>0</v>
      </c>
      <c r="AJ43" s="222">
        <f t="shared" si="16"/>
        <v>2</v>
      </c>
      <c r="AK43" s="493">
        <f t="shared" si="13"/>
        <v>0.66666666666666663</v>
      </c>
      <c r="AL43" s="22"/>
      <c r="AM43" s="23"/>
      <c r="AN43" s="223"/>
      <c r="AO43" s="221"/>
      <c r="AP43" s="87">
        <v>0</v>
      </c>
      <c r="AQ43" s="234" t="s">
        <v>2227</v>
      </c>
      <c r="AR43" s="25"/>
      <c r="AS43" s="50"/>
      <c r="AT43" s="51"/>
      <c r="AU43" s="50"/>
      <c r="AV43" s="41">
        <v>1</v>
      </c>
      <c r="AW43" s="35" t="s">
        <v>2228</v>
      </c>
      <c r="AX43" s="50"/>
      <c r="AY43" s="50"/>
      <c r="AZ43" s="50"/>
      <c r="BA43" s="553"/>
      <c r="BB43" s="25">
        <v>1</v>
      </c>
      <c r="BC43" s="28" t="s">
        <v>2229</v>
      </c>
      <c r="BD43" s="62"/>
      <c r="BE43" s="50"/>
      <c r="BF43" s="62"/>
      <c r="BG43" s="50"/>
      <c r="BH43" s="22"/>
      <c r="BI43" s="56"/>
      <c r="BJ43" s="38"/>
      <c r="BK43" s="40"/>
      <c r="BM43" s="40"/>
    </row>
    <row r="44" spans="1:65" ht="48" customHeight="1">
      <c r="A44" s="217"/>
      <c r="B44" s="487"/>
      <c r="C44" s="498"/>
      <c r="D44" s="495"/>
      <c r="E44" s="218">
        <v>40</v>
      </c>
      <c r="F44" s="219" t="s">
        <v>2230</v>
      </c>
      <c r="G44" s="489" t="s">
        <v>2222</v>
      </c>
      <c r="H44" s="489"/>
      <c r="I44" s="490"/>
      <c r="J44" s="490">
        <v>1</v>
      </c>
      <c r="K44" s="491"/>
      <c r="L44" s="490"/>
      <c r="M44" s="491">
        <v>1</v>
      </c>
      <c r="N44" s="490"/>
      <c r="O44" s="490"/>
      <c r="P44" s="564">
        <v>1</v>
      </c>
      <c r="Q44" s="490"/>
      <c r="R44" s="490"/>
      <c r="S44" s="490">
        <v>1</v>
      </c>
      <c r="T44" s="490">
        <f t="shared" si="0"/>
        <v>4</v>
      </c>
      <c r="U44" s="492" t="s">
        <v>76</v>
      </c>
      <c r="V44" s="492" t="s">
        <v>76</v>
      </c>
      <c r="W44" s="492" t="s">
        <v>2214</v>
      </c>
      <c r="X44" s="220">
        <f t="shared" si="1"/>
        <v>0</v>
      </c>
      <c r="Y44" s="490">
        <f t="shared" si="2"/>
        <v>0</v>
      </c>
      <c r="Z44" s="490">
        <f t="shared" si="15"/>
        <v>1</v>
      </c>
      <c r="AA44" s="490">
        <f t="shared" si="4"/>
        <v>0</v>
      </c>
      <c r="AB44" s="490">
        <f t="shared" si="5"/>
        <v>0</v>
      </c>
      <c r="AC44" s="490">
        <f t="shared" si="18"/>
        <v>1</v>
      </c>
      <c r="AD44" s="490">
        <f t="shared" si="19"/>
        <v>0</v>
      </c>
      <c r="AE44" s="490">
        <f t="shared" si="8"/>
        <v>0</v>
      </c>
      <c r="AF44" s="490">
        <f t="shared" si="9"/>
        <v>1</v>
      </c>
      <c r="AG44" s="490">
        <f t="shared" si="10"/>
        <v>0</v>
      </c>
      <c r="AH44" s="490">
        <f t="shared" si="11"/>
        <v>0</v>
      </c>
      <c r="AI44" s="490">
        <f t="shared" si="12"/>
        <v>0</v>
      </c>
      <c r="AJ44" s="222">
        <f t="shared" si="16"/>
        <v>3</v>
      </c>
      <c r="AK44" s="493">
        <f t="shared" si="13"/>
        <v>0.75</v>
      </c>
      <c r="AL44" s="22"/>
      <c r="AM44" s="23"/>
      <c r="AN44" s="223"/>
      <c r="AO44" s="221"/>
      <c r="AP44" s="41">
        <v>1</v>
      </c>
      <c r="AQ44" s="42" t="s">
        <v>2231</v>
      </c>
      <c r="AR44" s="25"/>
      <c r="AS44" s="50"/>
      <c r="AT44" s="51"/>
      <c r="AU44" s="50"/>
      <c r="AV44" s="462">
        <v>1</v>
      </c>
      <c r="AW44" s="35" t="s">
        <v>2232</v>
      </c>
      <c r="AX44" s="50"/>
      <c r="AY44" s="50"/>
      <c r="AZ44" s="50"/>
      <c r="BA44" s="553"/>
      <c r="BB44" s="25">
        <v>1</v>
      </c>
      <c r="BC44" s="26" t="s">
        <v>2233</v>
      </c>
      <c r="BD44" s="62"/>
      <c r="BE44" s="50"/>
      <c r="BF44" s="62"/>
      <c r="BG44" s="50"/>
      <c r="BH44" s="472"/>
      <c r="BI44" s="30"/>
      <c r="BJ44" s="38"/>
      <c r="BK44" s="40"/>
      <c r="BM44" s="40"/>
    </row>
    <row r="45" spans="1:65" ht="54" customHeight="1">
      <c r="A45" s="217"/>
      <c r="B45" s="487"/>
      <c r="C45" s="487"/>
      <c r="D45" s="488"/>
      <c r="E45" s="218">
        <v>41</v>
      </c>
      <c r="F45" s="219" t="s">
        <v>2234</v>
      </c>
      <c r="G45" s="489" t="s">
        <v>2235</v>
      </c>
      <c r="H45" s="489"/>
      <c r="I45" s="490"/>
      <c r="J45" s="490">
        <v>1</v>
      </c>
      <c r="K45" s="491"/>
      <c r="L45" s="490"/>
      <c r="M45" s="491">
        <v>1</v>
      </c>
      <c r="N45" s="490"/>
      <c r="O45" s="490"/>
      <c r="P45" s="564">
        <v>1</v>
      </c>
      <c r="Q45" s="490"/>
      <c r="R45" s="490"/>
      <c r="S45" s="490">
        <v>1</v>
      </c>
      <c r="T45" s="490">
        <f t="shared" si="0"/>
        <v>4</v>
      </c>
      <c r="U45" s="492" t="s">
        <v>76</v>
      </c>
      <c r="V45" s="492" t="s">
        <v>76</v>
      </c>
      <c r="W45" s="492" t="s">
        <v>2214</v>
      </c>
      <c r="X45" s="220">
        <f t="shared" si="1"/>
        <v>0</v>
      </c>
      <c r="Y45" s="490">
        <f t="shared" si="2"/>
        <v>0</v>
      </c>
      <c r="Z45" s="490">
        <f t="shared" si="15"/>
        <v>1</v>
      </c>
      <c r="AA45" s="490">
        <f t="shared" si="4"/>
        <v>0</v>
      </c>
      <c r="AB45" s="490">
        <f t="shared" si="5"/>
        <v>0</v>
      </c>
      <c r="AC45" s="490">
        <f t="shared" si="18"/>
        <v>1</v>
      </c>
      <c r="AD45" s="490">
        <f t="shared" si="19"/>
        <v>0</v>
      </c>
      <c r="AE45" s="490">
        <f t="shared" si="8"/>
        <v>0</v>
      </c>
      <c r="AF45" s="490">
        <f t="shared" si="9"/>
        <v>1</v>
      </c>
      <c r="AG45" s="490">
        <f t="shared" si="10"/>
        <v>0</v>
      </c>
      <c r="AH45" s="490">
        <f t="shared" si="11"/>
        <v>0</v>
      </c>
      <c r="AI45" s="490">
        <f t="shared" si="12"/>
        <v>0</v>
      </c>
      <c r="AJ45" s="222">
        <f t="shared" si="16"/>
        <v>3</v>
      </c>
      <c r="AK45" s="493">
        <f t="shared" si="13"/>
        <v>0.75</v>
      </c>
      <c r="AL45" s="22"/>
      <c r="AM45" s="23"/>
      <c r="AN45" s="223"/>
      <c r="AO45" s="221"/>
      <c r="AP45" s="41">
        <v>1</v>
      </c>
      <c r="AQ45" s="42" t="s">
        <v>2236</v>
      </c>
      <c r="AR45" s="25"/>
      <c r="AS45" s="50"/>
      <c r="AT45" s="51"/>
      <c r="AU45" s="50"/>
      <c r="AV45" s="25">
        <v>1</v>
      </c>
      <c r="AW45" s="35" t="s">
        <v>2237</v>
      </c>
      <c r="AX45" s="80"/>
      <c r="AY45" s="126"/>
      <c r="AZ45" s="50"/>
      <c r="BA45" s="553"/>
      <c r="BB45" s="25">
        <v>1</v>
      </c>
      <c r="BC45" s="26" t="s">
        <v>2238</v>
      </c>
      <c r="BD45" s="62"/>
      <c r="BE45" s="50"/>
      <c r="BF45" s="501"/>
      <c r="BG45" s="30"/>
      <c r="BH45" s="25"/>
      <c r="BI45" s="30"/>
      <c r="BJ45" s="38"/>
      <c r="BK45" s="40"/>
      <c r="BM45" s="40"/>
    </row>
    <row r="46" spans="1:65" ht="51" customHeight="1">
      <c r="A46" s="217"/>
      <c r="B46" s="487"/>
      <c r="C46" s="487"/>
      <c r="D46" s="496"/>
      <c r="E46" s="222">
        <v>42</v>
      </c>
      <c r="F46" s="219" t="s">
        <v>2239</v>
      </c>
      <c r="G46" s="489" t="s">
        <v>2240</v>
      </c>
      <c r="H46" s="489"/>
      <c r="I46" s="490"/>
      <c r="J46" s="490"/>
      <c r="K46" s="491"/>
      <c r="L46" s="490"/>
      <c r="M46" s="491">
        <v>1</v>
      </c>
      <c r="N46" s="490"/>
      <c r="O46" s="490"/>
      <c r="P46" s="564"/>
      <c r="Q46" s="490"/>
      <c r="R46" s="490"/>
      <c r="S46" s="490"/>
      <c r="T46" s="490">
        <f t="shared" si="0"/>
        <v>1</v>
      </c>
      <c r="U46" s="492" t="s">
        <v>76</v>
      </c>
      <c r="V46" s="492" t="s">
        <v>76</v>
      </c>
      <c r="W46" s="492" t="s">
        <v>2214</v>
      </c>
      <c r="X46" s="220">
        <f t="shared" si="1"/>
        <v>0</v>
      </c>
      <c r="Y46" s="490">
        <f t="shared" si="2"/>
        <v>0</v>
      </c>
      <c r="Z46" s="490">
        <f t="shared" si="15"/>
        <v>0</v>
      </c>
      <c r="AA46" s="490">
        <f t="shared" si="4"/>
        <v>0</v>
      </c>
      <c r="AB46" s="490">
        <f t="shared" si="5"/>
        <v>0</v>
      </c>
      <c r="AC46" s="490">
        <f t="shared" si="18"/>
        <v>1</v>
      </c>
      <c r="AD46" s="490">
        <f t="shared" si="19"/>
        <v>0</v>
      </c>
      <c r="AE46" s="490">
        <f t="shared" si="8"/>
        <v>0</v>
      </c>
      <c r="AF46" s="490">
        <f t="shared" si="9"/>
        <v>1</v>
      </c>
      <c r="AG46" s="490">
        <f t="shared" si="10"/>
        <v>0</v>
      </c>
      <c r="AH46" s="490">
        <f t="shared" si="11"/>
        <v>0</v>
      </c>
      <c r="AI46" s="490">
        <f t="shared" si="12"/>
        <v>0</v>
      </c>
      <c r="AJ46" s="222">
        <f t="shared" si="16"/>
        <v>2</v>
      </c>
      <c r="AK46" s="493">
        <f t="shared" si="13"/>
        <v>2</v>
      </c>
      <c r="AL46" s="22"/>
      <c r="AM46" s="23"/>
      <c r="AN46" s="223"/>
      <c r="AO46" s="221"/>
      <c r="AP46" s="41"/>
      <c r="AQ46" s="42"/>
      <c r="AR46" s="25"/>
      <c r="AS46" s="50"/>
      <c r="AT46" s="25"/>
      <c r="AU46" s="26"/>
      <c r="AV46" s="25">
        <v>1</v>
      </c>
      <c r="AW46" s="35" t="s">
        <v>2241</v>
      </c>
      <c r="AX46" s="50"/>
      <c r="AY46" s="50"/>
      <c r="AZ46" s="50"/>
      <c r="BA46" s="553"/>
      <c r="BB46" s="27">
        <v>1</v>
      </c>
      <c r="BC46" s="605" t="s">
        <v>2242</v>
      </c>
      <c r="BD46" s="62"/>
      <c r="BE46" s="50"/>
      <c r="BF46" s="25"/>
      <c r="BG46" s="28"/>
      <c r="BH46" s="27"/>
      <c r="BI46" s="28"/>
      <c r="BJ46" s="38"/>
      <c r="BK46" s="40"/>
      <c r="BM46" s="40"/>
    </row>
    <row r="47" spans="1:65" ht="43.5" customHeight="1">
      <c r="A47" s="217"/>
      <c r="B47" s="487"/>
      <c r="C47" s="487"/>
      <c r="D47" s="496"/>
      <c r="E47" s="222">
        <v>43</v>
      </c>
      <c r="F47" s="225" t="s">
        <v>2243</v>
      </c>
      <c r="G47" s="489" t="s">
        <v>2222</v>
      </c>
      <c r="H47" s="489"/>
      <c r="I47" s="490"/>
      <c r="J47" s="490"/>
      <c r="K47" s="491"/>
      <c r="L47" s="490"/>
      <c r="M47" s="491">
        <v>1</v>
      </c>
      <c r="N47" s="490"/>
      <c r="O47" s="490"/>
      <c r="P47" s="564">
        <v>1</v>
      </c>
      <c r="Q47" s="490"/>
      <c r="R47" s="490"/>
      <c r="S47" s="490">
        <v>1</v>
      </c>
      <c r="T47" s="490">
        <f t="shared" si="0"/>
        <v>3</v>
      </c>
      <c r="U47" s="492" t="s">
        <v>76</v>
      </c>
      <c r="V47" s="492" t="s">
        <v>76</v>
      </c>
      <c r="W47" s="492" t="s">
        <v>2214</v>
      </c>
      <c r="X47" s="220">
        <f t="shared" si="1"/>
        <v>0</v>
      </c>
      <c r="Y47" s="490">
        <f t="shared" si="2"/>
        <v>0</v>
      </c>
      <c r="Z47" s="490">
        <f t="shared" si="15"/>
        <v>0</v>
      </c>
      <c r="AA47" s="490">
        <f t="shared" si="4"/>
        <v>0</v>
      </c>
      <c r="AB47" s="490">
        <f t="shared" si="5"/>
        <v>0</v>
      </c>
      <c r="AC47" s="490">
        <f t="shared" si="18"/>
        <v>1</v>
      </c>
      <c r="AD47" s="490">
        <f t="shared" si="19"/>
        <v>0</v>
      </c>
      <c r="AE47" s="490">
        <f t="shared" si="8"/>
        <v>0</v>
      </c>
      <c r="AF47" s="490">
        <f t="shared" si="9"/>
        <v>1</v>
      </c>
      <c r="AG47" s="490">
        <f t="shared" si="10"/>
        <v>0</v>
      </c>
      <c r="AH47" s="490">
        <f t="shared" si="11"/>
        <v>0</v>
      </c>
      <c r="AI47" s="490">
        <f t="shared" si="12"/>
        <v>0</v>
      </c>
      <c r="AJ47" s="222">
        <f t="shared" si="16"/>
        <v>2</v>
      </c>
      <c r="AK47" s="493">
        <f t="shared" si="13"/>
        <v>0.66666666666666663</v>
      </c>
      <c r="AL47" s="22"/>
      <c r="AM47" s="23"/>
      <c r="AN47" s="223"/>
      <c r="AO47" s="221"/>
      <c r="AP47" s="87">
        <v>0</v>
      </c>
      <c r="AQ47" s="234" t="s">
        <v>2244</v>
      </c>
      <c r="AR47" s="25"/>
      <c r="AS47" s="50"/>
      <c r="AT47" s="51"/>
      <c r="AU47" s="50"/>
      <c r="AV47" s="25">
        <v>1</v>
      </c>
      <c r="AW47" s="35" t="s">
        <v>2245</v>
      </c>
      <c r="AX47" s="50"/>
      <c r="AY47" s="50"/>
      <c r="AZ47" s="50"/>
      <c r="BA47" s="553"/>
      <c r="BB47" s="25">
        <v>1</v>
      </c>
      <c r="BC47" s="26" t="s">
        <v>2246</v>
      </c>
      <c r="BD47" s="25"/>
      <c r="BE47" s="50"/>
      <c r="BF47" s="25"/>
      <c r="BG47" s="50"/>
      <c r="BH47" s="25"/>
      <c r="BI47" s="50"/>
      <c r="BJ47" s="38"/>
      <c r="BK47" s="108"/>
      <c r="BM47" s="40"/>
    </row>
    <row r="48" spans="1:65" ht="37.5" customHeight="1">
      <c r="A48" s="217"/>
      <c r="B48" s="487"/>
      <c r="C48" s="487"/>
      <c r="D48" s="496"/>
      <c r="E48" s="218">
        <v>44</v>
      </c>
      <c r="F48" s="219" t="s">
        <v>2247</v>
      </c>
      <c r="G48" s="489" t="s">
        <v>2222</v>
      </c>
      <c r="H48" s="489"/>
      <c r="I48" s="490"/>
      <c r="J48" s="490">
        <v>1</v>
      </c>
      <c r="K48" s="491"/>
      <c r="L48" s="490"/>
      <c r="M48" s="491">
        <v>1</v>
      </c>
      <c r="N48" s="490"/>
      <c r="O48" s="490"/>
      <c r="P48" s="564">
        <v>1</v>
      </c>
      <c r="Q48" s="490"/>
      <c r="R48" s="490"/>
      <c r="S48" s="490">
        <v>1</v>
      </c>
      <c r="T48" s="490">
        <f t="shared" si="0"/>
        <v>4</v>
      </c>
      <c r="U48" s="492" t="s">
        <v>76</v>
      </c>
      <c r="V48" s="492" t="s">
        <v>76</v>
      </c>
      <c r="W48" s="492" t="s">
        <v>2214</v>
      </c>
      <c r="X48" s="220">
        <f t="shared" si="1"/>
        <v>0</v>
      </c>
      <c r="Y48" s="490">
        <f t="shared" si="2"/>
        <v>0</v>
      </c>
      <c r="Z48" s="490">
        <f t="shared" si="15"/>
        <v>1</v>
      </c>
      <c r="AA48" s="490">
        <f t="shared" si="4"/>
        <v>0</v>
      </c>
      <c r="AB48" s="490">
        <f t="shared" si="5"/>
        <v>0</v>
      </c>
      <c r="AC48" s="490">
        <f t="shared" si="18"/>
        <v>1</v>
      </c>
      <c r="AD48" s="490">
        <f t="shared" si="19"/>
        <v>0</v>
      </c>
      <c r="AE48" s="490">
        <f t="shared" si="8"/>
        <v>0</v>
      </c>
      <c r="AF48" s="490">
        <f t="shared" si="9"/>
        <v>1</v>
      </c>
      <c r="AG48" s="490">
        <f t="shared" si="10"/>
        <v>0</v>
      </c>
      <c r="AH48" s="490">
        <f t="shared" si="11"/>
        <v>0</v>
      </c>
      <c r="AI48" s="490">
        <f t="shared" si="12"/>
        <v>0</v>
      </c>
      <c r="AJ48" s="222">
        <f t="shared" si="16"/>
        <v>3</v>
      </c>
      <c r="AK48" s="493">
        <f t="shared" si="13"/>
        <v>0.75</v>
      </c>
      <c r="AL48" s="22"/>
      <c r="AM48" s="23"/>
      <c r="AN48" s="223"/>
      <c r="AO48" s="221"/>
      <c r="AP48" s="41">
        <v>1</v>
      </c>
      <c r="AQ48" s="42" t="s">
        <v>2248</v>
      </c>
      <c r="AR48" s="22"/>
      <c r="AS48" s="56"/>
      <c r="AT48" s="51"/>
      <c r="AU48" s="50"/>
      <c r="AV48" s="41">
        <v>1</v>
      </c>
      <c r="AW48" s="35" t="s">
        <v>2249</v>
      </c>
      <c r="AX48" s="50"/>
      <c r="AY48" s="50"/>
      <c r="AZ48" s="50"/>
      <c r="BA48" s="553"/>
      <c r="BB48" s="67">
        <v>1</v>
      </c>
      <c r="BC48" s="605" t="s">
        <v>2250</v>
      </c>
      <c r="BD48" s="62"/>
      <c r="BE48" s="50"/>
      <c r="BF48" s="62"/>
      <c r="BG48" s="50"/>
      <c r="BH48" s="237"/>
      <c r="BI48" s="30"/>
      <c r="BJ48" s="38"/>
      <c r="BK48" s="40"/>
      <c r="BM48" s="40"/>
    </row>
    <row r="49" spans="1:65" ht="34.700000000000003" customHeight="1">
      <c r="A49" s="217"/>
      <c r="B49" s="487"/>
      <c r="C49" s="498"/>
      <c r="D49" s="497"/>
      <c r="E49" s="218">
        <v>45</v>
      </c>
      <c r="F49" s="219" t="s">
        <v>65</v>
      </c>
      <c r="G49" s="489" t="s">
        <v>66</v>
      </c>
      <c r="H49" s="489"/>
      <c r="I49" s="490"/>
      <c r="J49" s="490"/>
      <c r="K49" s="491"/>
      <c r="L49" s="490"/>
      <c r="M49" s="491"/>
      <c r="N49" s="490">
        <v>1</v>
      </c>
      <c r="O49" s="490"/>
      <c r="P49" s="564"/>
      <c r="Q49" s="490"/>
      <c r="R49" s="490">
        <v>2</v>
      </c>
      <c r="S49" s="490">
        <v>1</v>
      </c>
      <c r="T49" s="490">
        <f t="shared" si="0"/>
        <v>4</v>
      </c>
      <c r="U49" s="492" t="s">
        <v>68</v>
      </c>
      <c r="V49" s="492" t="s">
        <v>68</v>
      </c>
      <c r="W49" s="492" t="s">
        <v>86</v>
      </c>
      <c r="X49" s="220">
        <f t="shared" si="1"/>
        <v>0</v>
      </c>
      <c r="Y49" s="490">
        <f t="shared" si="2"/>
        <v>0</v>
      </c>
      <c r="Z49" s="490">
        <f t="shared" si="15"/>
        <v>0</v>
      </c>
      <c r="AA49" s="490">
        <f t="shared" si="4"/>
        <v>0</v>
      </c>
      <c r="AB49" s="490">
        <f t="shared" si="5"/>
        <v>0</v>
      </c>
      <c r="AC49" s="490">
        <f t="shared" si="18"/>
        <v>0</v>
      </c>
      <c r="AD49" s="490">
        <f t="shared" si="19"/>
        <v>1</v>
      </c>
      <c r="AE49" s="490">
        <f t="shared" si="8"/>
        <v>0</v>
      </c>
      <c r="AF49" s="490">
        <f t="shared" si="9"/>
        <v>0</v>
      </c>
      <c r="AG49" s="490">
        <f t="shared" si="10"/>
        <v>0</v>
      </c>
      <c r="AH49" s="490">
        <f t="shared" si="11"/>
        <v>0</v>
      </c>
      <c r="AI49" s="490">
        <f t="shared" si="12"/>
        <v>0</v>
      </c>
      <c r="AJ49" s="222">
        <f t="shared" si="16"/>
        <v>1</v>
      </c>
      <c r="AK49" s="493">
        <f t="shared" si="13"/>
        <v>0.25</v>
      </c>
      <c r="AL49" s="22"/>
      <c r="AM49" s="23"/>
      <c r="AN49" s="223"/>
      <c r="AO49" s="221"/>
      <c r="AP49" s="41"/>
      <c r="AQ49" s="42"/>
      <c r="AR49" s="25"/>
      <c r="AS49" s="50"/>
      <c r="AT49" s="51"/>
      <c r="AU49" s="50"/>
      <c r="AV49" s="462"/>
      <c r="AW49" s="95"/>
      <c r="AX49" s="25">
        <v>1</v>
      </c>
      <c r="AY49" s="50" t="s">
        <v>2251</v>
      </c>
      <c r="AZ49" s="50"/>
      <c r="BA49" s="553"/>
      <c r="BB49" s="25"/>
      <c r="BC49" s="28"/>
      <c r="BD49" s="62"/>
      <c r="BE49" s="50"/>
      <c r="BF49" s="62"/>
      <c r="BG49" s="50"/>
      <c r="BH49" s="22"/>
      <c r="BI49" s="30"/>
      <c r="BJ49" s="38"/>
      <c r="BK49" s="40"/>
      <c r="BM49" s="40"/>
    </row>
    <row r="50" spans="1:65" ht="122.25" customHeight="1">
      <c r="A50" s="217"/>
      <c r="B50" s="487"/>
      <c r="C50" s="487"/>
      <c r="D50" s="488"/>
      <c r="E50" s="222">
        <v>46</v>
      </c>
      <c r="F50" s="225" t="s">
        <v>84</v>
      </c>
      <c r="G50" s="492" t="s">
        <v>2252</v>
      </c>
      <c r="H50" s="489"/>
      <c r="I50" s="490"/>
      <c r="J50" s="490"/>
      <c r="K50" s="491">
        <v>3</v>
      </c>
      <c r="L50" s="490">
        <v>3</v>
      </c>
      <c r="M50" s="491">
        <v>1</v>
      </c>
      <c r="N50" s="490">
        <v>1</v>
      </c>
      <c r="O50" s="490"/>
      <c r="P50" s="564"/>
      <c r="Q50" s="490">
        <v>3</v>
      </c>
      <c r="R50" s="490"/>
      <c r="S50" s="490"/>
      <c r="T50" s="490">
        <f t="shared" si="0"/>
        <v>11</v>
      </c>
      <c r="U50" s="492" t="s">
        <v>68</v>
      </c>
      <c r="V50" s="492" t="s">
        <v>68</v>
      </c>
      <c r="W50" s="492" t="s">
        <v>86</v>
      </c>
      <c r="X50" s="220">
        <f t="shared" si="1"/>
        <v>0</v>
      </c>
      <c r="Y50" s="490">
        <f t="shared" si="2"/>
        <v>0</v>
      </c>
      <c r="Z50" s="490">
        <f t="shared" si="15"/>
        <v>0</v>
      </c>
      <c r="AA50" s="490">
        <f t="shared" si="4"/>
        <v>3</v>
      </c>
      <c r="AB50" s="490">
        <f t="shared" si="5"/>
        <v>3</v>
      </c>
      <c r="AC50" s="490">
        <f t="shared" si="18"/>
        <v>1</v>
      </c>
      <c r="AD50" s="490">
        <f t="shared" si="19"/>
        <v>1</v>
      </c>
      <c r="AE50" s="490">
        <f t="shared" si="8"/>
        <v>0</v>
      </c>
      <c r="AF50" s="490">
        <f t="shared" si="9"/>
        <v>0</v>
      </c>
      <c r="AG50" s="490">
        <f t="shared" si="10"/>
        <v>0</v>
      </c>
      <c r="AH50" s="490">
        <f t="shared" si="11"/>
        <v>0</v>
      </c>
      <c r="AI50" s="490">
        <f t="shared" si="12"/>
        <v>0</v>
      </c>
      <c r="AJ50" s="222">
        <f t="shared" si="16"/>
        <v>8</v>
      </c>
      <c r="AK50" s="493">
        <f t="shared" si="13"/>
        <v>0.72727272727272729</v>
      </c>
      <c r="AL50" s="22"/>
      <c r="AM50" s="23"/>
      <c r="AN50" s="223"/>
      <c r="AO50" s="221"/>
      <c r="AP50" s="41"/>
      <c r="AQ50" s="42"/>
      <c r="AR50" s="25">
        <v>3</v>
      </c>
      <c r="AS50" s="50" t="s">
        <v>2253</v>
      </c>
      <c r="AT50" s="25">
        <v>3</v>
      </c>
      <c r="AU50" s="50" t="s">
        <v>2254</v>
      </c>
      <c r="AV50" s="25">
        <v>1</v>
      </c>
      <c r="AW50" s="54" t="s">
        <v>2255</v>
      </c>
      <c r="AX50" s="25">
        <v>1</v>
      </c>
      <c r="AY50" s="50" t="s">
        <v>2256</v>
      </c>
      <c r="AZ50" s="50"/>
      <c r="BA50" s="553"/>
      <c r="BB50" s="25"/>
      <c r="BC50" s="28"/>
      <c r="BD50" s="62"/>
      <c r="BE50" s="50"/>
      <c r="BF50" s="50"/>
      <c r="BG50" s="50"/>
      <c r="BH50" s="25"/>
      <c r="BI50" s="30"/>
      <c r="BJ50" s="38"/>
      <c r="BK50" s="108"/>
      <c r="BM50" s="40"/>
    </row>
    <row r="51" spans="1:65" ht="90.75" customHeight="1">
      <c r="A51" s="217"/>
      <c r="B51" s="487"/>
      <c r="C51" s="487"/>
      <c r="D51" s="488"/>
      <c r="E51" s="222">
        <v>47</v>
      </c>
      <c r="F51" s="225" t="s">
        <v>105</v>
      </c>
      <c r="G51" s="492" t="s">
        <v>2252</v>
      </c>
      <c r="H51" s="489"/>
      <c r="I51" s="490"/>
      <c r="J51" s="490"/>
      <c r="K51" s="491"/>
      <c r="L51" s="490"/>
      <c r="M51" s="491">
        <v>1</v>
      </c>
      <c r="N51" s="490">
        <v>1</v>
      </c>
      <c r="O51" s="490"/>
      <c r="P51" s="564"/>
      <c r="Q51" s="490"/>
      <c r="R51" s="490"/>
      <c r="S51" s="490">
        <v>3</v>
      </c>
      <c r="T51" s="490">
        <f t="shared" si="0"/>
        <v>5</v>
      </c>
      <c r="U51" s="492" t="s">
        <v>68</v>
      </c>
      <c r="V51" s="492" t="s">
        <v>68</v>
      </c>
      <c r="W51" s="492" t="s">
        <v>2257</v>
      </c>
      <c r="X51" s="220">
        <f t="shared" si="1"/>
        <v>0</v>
      </c>
      <c r="Y51" s="490">
        <f t="shared" si="2"/>
        <v>0</v>
      </c>
      <c r="Z51" s="490">
        <f t="shared" si="15"/>
        <v>0</v>
      </c>
      <c r="AA51" s="490">
        <f t="shared" si="4"/>
        <v>0</v>
      </c>
      <c r="AB51" s="490">
        <f t="shared" si="5"/>
        <v>0</v>
      </c>
      <c r="AC51" s="490">
        <f t="shared" si="18"/>
        <v>1</v>
      </c>
      <c r="AD51" s="490">
        <f t="shared" si="19"/>
        <v>1</v>
      </c>
      <c r="AE51" s="490">
        <f t="shared" si="8"/>
        <v>0</v>
      </c>
      <c r="AF51" s="490">
        <f t="shared" si="9"/>
        <v>0</v>
      </c>
      <c r="AG51" s="490">
        <f t="shared" si="10"/>
        <v>0</v>
      </c>
      <c r="AH51" s="490">
        <f t="shared" si="11"/>
        <v>0</v>
      </c>
      <c r="AI51" s="490">
        <f t="shared" si="12"/>
        <v>0</v>
      </c>
      <c r="AJ51" s="222">
        <f t="shared" si="16"/>
        <v>2</v>
      </c>
      <c r="AK51" s="493">
        <f t="shared" si="13"/>
        <v>0.4</v>
      </c>
      <c r="AL51" s="22"/>
      <c r="AM51" s="23"/>
      <c r="AN51" s="223"/>
      <c r="AO51" s="221"/>
      <c r="AP51" s="41"/>
      <c r="AQ51" s="42"/>
      <c r="AR51" s="22"/>
      <c r="AS51" s="56"/>
      <c r="AT51" s="51"/>
      <c r="AU51" s="50"/>
      <c r="AV51" s="25">
        <v>1</v>
      </c>
      <c r="AW51" s="54" t="s">
        <v>2258</v>
      </c>
      <c r="AX51" s="25">
        <v>1</v>
      </c>
      <c r="AY51" s="62" t="s">
        <v>2259</v>
      </c>
      <c r="AZ51" s="80"/>
      <c r="BA51" s="560"/>
      <c r="BB51" s="67"/>
      <c r="BC51" s="106"/>
      <c r="BD51" s="62"/>
      <c r="BE51" s="50"/>
      <c r="BF51" s="62"/>
      <c r="BG51" s="50"/>
      <c r="BH51" s="22"/>
      <c r="BI51" s="56"/>
      <c r="BJ51" s="38"/>
      <c r="BK51" s="40"/>
      <c r="BM51" s="40"/>
    </row>
    <row r="52" spans="1:65" ht="45.2" customHeight="1">
      <c r="A52" s="217"/>
      <c r="B52" s="487"/>
      <c r="C52" s="489"/>
      <c r="D52" s="495"/>
      <c r="E52" s="218">
        <v>48</v>
      </c>
      <c r="F52" s="225" t="s">
        <v>2260</v>
      </c>
      <c r="G52" s="489" t="s">
        <v>2261</v>
      </c>
      <c r="H52" s="489"/>
      <c r="I52" s="490"/>
      <c r="J52" s="490"/>
      <c r="K52" s="491"/>
      <c r="L52" s="490">
        <v>1</v>
      </c>
      <c r="M52" s="491"/>
      <c r="N52" s="490"/>
      <c r="O52" s="490"/>
      <c r="P52" s="564"/>
      <c r="Q52" s="490"/>
      <c r="R52" s="490"/>
      <c r="S52" s="490">
        <v>1</v>
      </c>
      <c r="T52" s="490">
        <f t="shared" si="0"/>
        <v>2</v>
      </c>
      <c r="U52" s="492" t="s">
        <v>68</v>
      </c>
      <c r="V52" s="492" t="s">
        <v>68</v>
      </c>
      <c r="W52" s="492" t="s">
        <v>86</v>
      </c>
      <c r="X52" s="220">
        <f t="shared" si="1"/>
        <v>0</v>
      </c>
      <c r="Y52" s="490">
        <f t="shared" si="2"/>
        <v>0</v>
      </c>
      <c r="Z52" s="490">
        <f t="shared" si="15"/>
        <v>0</v>
      </c>
      <c r="AA52" s="490">
        <f t="shared" si="4"/>
        <v>0</v>
      </c>
      <c r="AB52" s="490">
        <f t="shared" si="5"/>
        <v>1</v>
      </c>
      <c r="AC52" s="490">
        <f t="shared" si="18"/>
        <v>0</v>
      </c>
      <c r="AD52" s="490">
        <f t="shared" si="19"/>
        <v>0</v>
      </c>
      <c r="AE52" s="490">
        <f t="shared" si="8"/>
        <v>0</v>
      </c>
      <c r="AF52" s="490">
        <f t="shared" si="9"/>
        <v>0</v>
      </c>
      <c r="AG52" s="490">
        <f t="shared" si="10"/>
        <v>0</v>
      </c>
      <c r="AH52" s="490">
        <f t="shared" si="11"/>
        <v>0</v>
      </c>
      <c r="AI52" s="490">
        <f t="shared" si="12"/>
        <v>0</v>
      </c>
      <c r="AJ52" s="222">
        <f t="shared" si="16"/>
        <v>1</v>
      </c>
      <c r="AK52" s="493">
        <f t="shared" si="13"/>
        <v>0.5</v>
      </c>
      <c r="AL52" s="22"/>
      <c r="AM52" s="23"/>
      <c r="AN52" s="223"/>
      <c r="AO52" s="221"/>
      <c r="AP52" s="41"/>
      <c r="AQ52" s="42"/>
      <c r="AR52" s="25"/>
      <c r="AS52" s="50"/>
      <c r="AT52" s="25">
        <v>1</v>
      </c>
      <c r="AU52" s="62" t="s">
        <v>2262</v>
      </c>
      <c r="AV52" s="41"/>
      <c r="AW52" s="79"/>
      <c r="AX52" s="80"/>
      <c r="AY52" s="126"/>
      <c r="AZ52" s="50"/>
      <c r="BA52" s="553"/>
      <c r="BB52" s="25"/>
      <c r="BC52" s="30"/>
      <c r="BD52" s="25"/>
      <c r="BE52" s="50"/>
      <c r="BF52" s="62"/>
      <c r="BG52" s="50"/>
      <c r="BH52" s="472"/>
      <c r="BI52" s="30"/>
      <c r="BJ52" s="38"/>
      <c r="BK52" s="40"/>
      <c r="BM52" s="40"/>
    </row>
    <row r="53" spans="1:65" ht="40.5" customHeight="1">
      <c r="A53" s="217"/>
      <c r="B53" s="487"/>
      <c r="C53" s="487"/>
      <c r="D53" s="488"/>
      <c r="E53" s="218">
        <v>49</v>
      </c>
      <c r="F53" s="225" t="s">
        <v>2263</v>
      </c>
      <c r="G53" s="489" t="s">
        <v>2264</v>
      </c>
      <c r="H53" s="489"/>
      <c r="I53" s="490"/>
      <c r="J53" s="490"/>
      <c r="K53" s="491"/>
      <c r="L53" s="490"/>
      <c r="M53" s="491"/>
      <c r="N53" s="490"/>
      <c r="O53" s="490"/>
      <c r="P53" s="564"/>
      <c r="Q53" s="490"/>
      <c r="R53" s="490"/>
      <c r="S53" s="490">
        <v>1</v>
      </c>
      <c r="T53" s="490">
        <f t="shared" si="0"/>
        <v>1</v>
      </c>
      <c r="U53" s="492" t="s">
        <v>68</v>
      </c>
      <c r="V53" s="492" t="s">
        <v>68</v>
      </c>
      <c r="W53" s="492" t="s">
        <v>47</v>
      </c>
      <c r="X53" s="220">
        <f t="shared" si="1"/>
        <v>0</v>
      </c>
      <c r="Y53" s="490">
        <f t="shared" si="2"/>
        <v>0</v>
      </c>
      <c r="Z53" s="490">
        <f t="shared" si="15"/>
        <v>0</v>
      </c>
      <c r="AA53" s="490">
        <f t="shared" si="4"/>
        <v>0</v>
      </c>
      <c r="AB53" s="490">
        <f t="shared" si="5"/>
        <v>0</v>
      </c>
      <c r="AC53" s="490">
        <f t="shared" si="18"/>
        <v>0</v>
      </c>
      <c r="AD53" s="490">
        <f t="shared" si="19"/>
        <v>0</v>
      </c>
      <c r="AE53" s="490">
        <f t="shared" si="8"/>
        <v>0</v>
      </c>
      <c r="AF53" s="490">
        <f t="shared" si="9"/>
        <v>0</v>
      </c>
      <c r="AG53" s="490">
        <f t="shared" si="10"/>
        <v>0</v>
      </c>
      <c r="AH53" s="490">
        <f t="shared" si="11"/>
        <v>0</v>
      </c>
      <c r="AI53" s="490">
        <f t="shared" si="12"/>
        <v>0</v>
      </c>
      <c r="AJ53" s="222">
        <f t="shared" si="16"/>
        <v>0</v>
      </c>
      <c r="AK53" s="493">
        <f t="shared" si="13"/>
        <v>0</v>
      </c>
      <c r="AL53" s="22"/>
      <c r="AM53" s="23"/>
      <c r="AN53" s="223"/>
      <c r="AO53" s="221"/>
      <c r="AP53" s="41"/>
      <c r="AQ53" s="42"/>
      <c r="AR53" s="25"/>
      <c r="AS53" s="50"/>
      <c r="AT53" s="51"/>
      <c r="AU53" s="50"/>
      <c r="AV53" s="25"/>
      <c r="AW53" s="52"/>
      <c r="AX53" s="50"/>
      <c r="AY53" s="50"/>
      <c r="AZ53" s="50"/>
      <c r="BA53" s="553"/>
      <c r="BB53" s="25"/>
      <c r="BC53" s="30"/>
      <c r="BD53" s="62"/>
      <c r="BE53" s="50"/>
      <c r="BF53" s="50"/>
      <c r="BG53" s="50"/>
      <c r="BH53" s="25"/>
      <c r="BI53" s="50"/>
      <c r="BJ53" s="38"/>
      <c r="BK53" s="40"/>
      <c r="BM53" s="40"/>
    </row>
    <row r="54" spans="1:65" ht="57.75" customHeight="1">
      <c r="A54" s="217"/>
      <c r="B54" s="487"/>
      <c r="C54" s="487"/>
      <c r="D54" s="488"/>
      <c r="E54" s="222">
        <v>50</v>
      </c>
      <c r="F54" s="225" t="s">
        <v>201</v>
      </c>
      <c r="G54" s="489" t="s">
        <v>2265</v>
      </c>
      <c r="H54" s="489"/>
      <c r="I54" s="490"/>
      <c r="J54" s="490"/>
      <c r="K54" s="491"/>
      <c r="L54" s="490"/>
      <c r="M54" s="491"/>
      <c r="N54" s="490"/>
      <c r="O54" s="490">
        <v>1</v>
      </c>
      <c r="P54" s="564"/>
      <c r="Q54" s="490">
        <v>1</v>
      </c>
      <c r="R54" s="490"/>
      <c r="S54" s="490">
        <v>1</v>
      </c>
      <c r="T54" s="490">
        <f t="shared" si="0"/>
        <v>3</v>
      </c>
      <c r="U54" s="492" t="s">
        <v>68</v>
      </c>
      <c r="V54" s="492" t="s">
        <v>68</v>
      </c>
      <c r="W54" s="492" t="s">
        <v>2266</v>
      </c>
      <c r="X54" s="220">
        <f t="shared" si="1"/>
        <v>0</v>
      </c>
      <c r="Y54" s="490">
        <f t="shared" si="2"/>
        <v>0</v>
      </c>
      <c r="Z54" s="490">
        <f t="shared" si="15"/>
        <v>0</v>
      </c>
      <c r="AA54" s="490">
        <f t="shared" si="4"/>
        <v>0</v>
      </c>
      <c r="AB54" s="490">
        <f t="shared" si="5"/>
        <v>0</v>
      </c>
      <c r="AC54" s="490">
        <f t="shared" si="18"/>
        <v>0</v>
      </c>
      <c r="AD54" s="490">
        <f t="shared" si="19"/>
        <v>0</v>
      </c>
      <c r="AE54" s="490">
        <f t="shared" si="8"/>
        <v>1</v>
      </c>
      <c r="AF54" s="490">
        <f t="shared" si="9"/>
        <v>0</v>
      </c>
      <c r="AG54" s="490">
        <f t="shared" si="10"/>
        <v>0</v>
      </c>
      <c r="AH54" s="490">
        <f t="shared" si="11"/>
        <v>0</v>
      </c>
      <c r="AI54" s="490">
        <f t="shared" si="12"/>
        <v>0</v>
      </c>
      <c r="AJ54" s="222">
        <f t="shared" si="16"/>
        <v>1</v>
      </c>
      <c r="AK54" s="493">
        <f t="shared" si="13"/>
        <v>0.33333333333333331</v>
      </c>
      <c r="AL54" s="22"/>
      <c r="AM54" s="23"/>
      <c r="AN54" s="223"/>
      <c r="AO54" s="221"/>
      <c r="AP54" s="41"/>
      <c r="AQ54" s="42"/>
      <c r="AR54" s="25"/>
      <c r="AS54" s="62"/>
      <c r="AT54" s="51"/>
      <c r="AU54" s="50"/>
      <c r="AV54" s="25"/>
      <c r="AW54" s="35"/>
      <c r="AX54" s="50"/>
      <c r="AY54" s="50"/>
      <c r="AZ54" s="25">
        <v>1</v>
      </c>
      <c r="BA54" s="553" t="s">
        <v>2267</v>
      </c>
      <c r="BB54" s="25"/>
      <c r="BC54" s="30"/>
      <c r="BD54" s="25"/>
      <c r="BE54" s="50"/>
      <c r="BF54" s="50"/>
      <c r="BG54" s="50"/>
      <c r="BH54" s="25"/>
      <c r="BI54" s="50"/>
      <c r="BJ54" s="38"/>
      <c r="BK54" s="40"/>
      <c r="BM54" s="40"/>
    </row>
    <row r="55" spans="1:65" ht="46.5" customHeight="1">
      <c r="A55" s="217"/>
      <c r="B55" s="487"/>
      <c r="C55" s="487"/>
      <c r="D55" s="488"/>
      <c r="E55" s="222">
        <v>51</v>
      </c>
      <c r="F55" s="225" t="s">
        <v>246</v>
      </c>
      <c r="G55" s="489" t="s">
        <v>247</v>
      </c>
      <c r="H55" s="489"/>
      <c r="I55" s="490"/>
      <c r="J55" s="490"/>
      <c r="K55" s="490">
        <v>1</v>
      </c>
      <c r="L55" s="490"/>
      <c r="M55" s="491"/>
      <c r="N55" s="490"/>
      <c r="O55" s="490"/>
      <c r="P55" s="564"/>
      <c r="Q55" s="490"/>
      <c r="R55" s="490"/>
      <c r="S55" s="490"/>
      <c r="T55" s="490">
        <f t="shared" si="0"/>
        <v>1</v>
      </c>
      <c r="U55" s="492" t="s">
        <v>68</v>
      </c>
      <c r="V55" s="492" t="s">
        <v>68</v>
      </c>
      <c r="W55" s="492" t="s">
        <v>86</v>
      </c>
      <c r="X55" s="220">
        <f t="shared" si="1"/>
        <v>0</v>
      </c>
      <c r="Y55" s="490">
        <f t="shared" si="2"/>
        <v>0</v>
      </c>
      <c r="Z55" s="490">
        <f t="shared" si="15"/>
        <v>0</v>
      </c>
      <c r="AA55" s="490">
        <f t="shared" si="4"/>
        <v>1</v>
      </c>
      <c r="AB55" s="490">
        <f t="shared" si="5"/>
        <v>0</v>
      </c>
      <c r="AC55" s="490">
        <f t="shared" si="18"/>
        <v>0</v>
      </c>
      <c r="AD55" s="490">
        <f t="shared" si="19"/>
        <v>0</v>
      </c>
      <c r="AE55" s="490">
        <f t="shared" si="8"/>
        <v>0</v>
      </c>
      <c r="AF55" s="490">
        <f t="shared" si="9"/>
        <v>0</v>
      </c>
      <c r="AG55" s="490">
        <f t="shared" si="10"/>
        <v>0</v>
      </c>
      <c r="AH55" s="490">
        <f t="shared" si="11"/>
        <v>0</v>
      </c>
      <c r="AI55" s="490">
        <f t="shared" si="12"/>
        <v>0</v>
      </c>
      <c r="AJ55" s="222">
        <f t="shared" si="16"/>
        <v>1</v>
      </c>
      <c r="AK55" s="493">
        <f t="shared" si="13"/>
        <v>1</v>
      </c>
      <c r="AL55" s="22"/>
      <c r="AM55" s="23"/>
      <c r="AN55" s="223"/>
      <c r="AO55" s="221"/>
      <c r="AP55" s="41"/>
      <c r="AQ55" s="42"/>
      <c r="AR55" s="25">
        <v>1</v>
      </c>
      <c r="AS55" s="62" t="s">
        <v>2268</v>
      </c>
      <c r="AT55" s="51"/>
      <c r="AU55" s="50"/>
      <c r="AV55" s="25"/>
      <c r="AW55" s="52"/>
      <c r="AX55" s="50"/>
      <c r="AY55" s="50"/>
      <c r="AZ55" s="25"/>
      <c r="BA55" s="553"/>
      <c r="BB55" s="25"/>
      <c r="BC55" s="30"/>
      <c r="BD55" s="25"/>
      <c r="BE55" s="50"/>
      <c r="BF55" s="25"/>
      <c r="BG55" s="50"/>
      <c r="BH55" s="25"/>
      <c r="BI55" s="50"/>
      <c r="BJ55" s="38"/>
      <c r="BK55" s="40"/>
      <c r="BM55" s="40"/>
    </row>
    <row r="56" spans="1:65" ht="47.25" customHeight="1">
      <c r="A56" s="217"/>
      <c r="B56" s="487"/>
      <c r="C56" s="487"/>
      <c r="D56" s="495"/>
      <c r="E56" s="218">
        <v>52</v>
      </c>
      <c r="F56" s="225" t="s">
        <v>256</v>
      </c>
      <c r="G56" s="489" t="s">
        <v>2269</v>
      </c>
      <c r="H56" s="489"/>
      <c r="I56" s="490"/>
      <c r="J56" s="490"/>
      <c r="K56" s="491"/>
      <c r="L56" s="490">
        <v>1</v>
      </c>
      <c r="M56" s="491">
        <v>1</v>
      </c>
      <c r="N56" s="490"/>
      <c r="O56" s="490">
        <v>1</v>
      </c>
      <c r="P56" s="564"/>
      <c r="Q56" s="490">
        <v>1</v>
      </c>
      <c r="R56" s="490"/>
      <c r="S56" s="490">
        <v>1</v>
      </c>
      <c r="T56" s="490">
        <f t="shared" si="0"/>
        <v>5</v>
      </c>
      <c r="U56" s="492" t="s">
        <v>68</v>
      </c>
      <c r="V56" s="492" t="s">
        <v>68</v>
      </c>
      <c r="W56" s="492" t="s">
        <v>2270</v>
      </c>
      <c r="X56" s="220">
        <f t="shared" si="1"/>
        <v>0</v>
      </c>
      <c r="Y56" s="490">
        <f t="shared" si="2"/>
        <v>0</v>
      </c>
      <c r="Z56" s="490">
        <f t="shared" si="15"/>
        <v>0</v>
      </c>
      <c r="AA56" s="490">
        <f t="shared" si="4"/>
        <v>0</v>
      </c>
      <c r="AB56" s="490">
        <f t="shared" si="5"/>
        <v>1</v>
      </c>
      <c r="AC56" s="490">
        <f t="shared" si="18"/>
        <v>1</v>
      </c>
      <c r="AD56" s="490">
        <f t="shared" si="19"/>
        <v>0</v>
      </c>
      <c r="AE56" s="490">
        <f t="shared" si="8"/>
        <v>1</v>
      </c>
      <c r="AF56" s="490">
        <f t="shared" si="9"/>
        <v>0</v>
      </c>
      <c r="AG56" s="490">
        <f t="shared" si="10"/>
        <v>0</v>
      </c>
      <c r="AH56" s="490">
        <f t="shared" si="11"/>
        <v>0</v>
      </c>
      <c r="AI56" s="490">
        <f t="shared" si="12"/>
        <v>0</v>
      </c>
      <c r="AJ56" s="222">
        <f t="shared" si="16"/>
        <v>3</v>
      </c>
      <c r="AK56" s="493">
        <f t="shared" si="13"/>
        <v>0.6</v>
      </c>
      <c r="AL56" s="22"/>
      <c r="AM56" s="23"/>
      <c r="AN56" s="223"/>
      <c r="AO56" s="221"/>
      <c r="AP56" s="41"/>
      <c r="AQ56" s="42"/>
      <c r="AR56" s="25"/>
      <c r="AS56" s="50"/>
      <c r="AT56" s="25">
        <v>1</v>
      </c>
      <c r="AU56" s="62" t="s">
        <v>2271</v>
      </c>
      <c r="AV56" s="25">
        <v>1</v>
      </c>
      <c r="AW56" s="54" t="s">
        <v>2272</v>
      </c>
      <c r="AX56" s="25"/>
      <c r="AY56" s="50"/>
      <c r="AZ56" s="25">
        <v>1</v>
      </c>
      <c r="BA56" s="26" t="s">
        <v>2273</v>
      </c>
      <c r="BB56" s="25"/>
      <c r="BC56" s="28"/>
      <c r="BD56" s="25"/>
      <c r="BE56" s="50"/>
      <c r="BF56" s="25"/>
      <c r="BG56" s="50"/>
      <c r="BH56" s="25"/>
      <c r="BI56" s="50"/>
      <c r="BJ56" s="38"/>
      <c r="BK56" s="40"/>
      <c r="BM56" s="40"/>
    </row>
    <row r="57" spans="1:65" ht="63.2" customHeight="1">
      <c r="A57" s="217"/>
      <c r="B57" s="487"/>
      <c r="C57" s="487"/>
      <c r="D57" s="488"/>
      <c r="E57" s="218">
        <v>53</v>
      </c>
      <c r="F57" s="225" t="s">
        <v>292</v>
      </c>
      <c r="G57" s="489" t="s">
        <v>2274</v>
      </c>
      <c r="H57" s="489"/>
      <c r="I57" s="490"/>
      <c r="J57" s="490"/>
      <c r="K57" s="491"/>
      <c r="L57" s="490"/>
      <c r="M57" s="491"/>
      <c r="N57" s="490">
        <v>1</v>
      </c>
      <c r="O57" s="490">
        <v>3</v>
      </c>
      <c r="P57" s="564"/>
      <c r="Q57" s="490"/>
      <c r="R57" s="490"/>
      <c r="S57" s="490">
        <v>2</v>
      </c>
      <c r="T57" s="490">
        <f t="shared" si="0"/>
        <v>6</v>
      </c>
      <c r="U57" s="492" t="s">
        <v>68</v>
      </c>
      <c r="V57" s="492" t="s">
        <v>68</v>
      </c>
      <c r="W57" s="238" t="s">
        <v>2275</v>
      </c>
      <c r="X57" s="220">
        <f t="shared" si="1"/>
        <v>0</v>
      </c>
      <c r="Y57" s="490">
        <f t="shared" si="2"/>
        <v>0</v>
      </c>
      <c r="Z57" s="490">
        <f t="shared" si="15"/>
        <v>0</v>
      </c>
      <c r="AA57" s="490">
        <f t="shared" si="4"/>
        <v>0</v>
      </c>
      <c r="AB57" s="490">
        <f t="shared" si="5"/>
        <v>0</v>
      </c>
      <c r="AC57" s="490">
        <f t="shared" si="18"/>
        <v>0</v>
      </c>
      <c r="AD57" s="490">
        <f t="shared" si="19"/>
        <v>1</v>
      </c>
      <c r="AE57" s="490">
        <f t="shared" si="8"/>
        <v>3</v>
      </c>
      <c r="AF57" s="490">
        <f t="shared" si="9"/>
        <v>0</v>
      </c>
      <c r="AG57" s="490">
        <f t="shared" si="10"/>
        <v>0</v>
      </c>
      <c r="AH57" s="490">
        <f t="shared" si="11"/>
        <v>0</v>
      </c>
      <c r="AI57" s="490">
        <f t="shared" si="12"/>
        <v>0</v>
      </c>
      <c r="AJ57" s="222">
        <f t="shared" si="16"/>
        <v>4</v>
      </c>
      <c r="AK57" s="493">
        <f t="shared" si="13"/>
        <v>0.66666666666666663</v>
      </c>
      <c r="AL57" s="22"/>
      <c r="AM57" s="23"/>
      <c r="AN57" s="223"/>
      <c r="AO57" s="221"/>
      <c r="AP57" s="41"/>
      <c r="AQ57" s="42"/>
      <c r="AR57" s="25"/>
      <c r="AS57" s="50"/>
      <c r="AT57" s="51"/>
      <c r="AU57" s="50"/>
      <c r="AV57" s="25"/>
      <c r="AW57" s="52"/>
      <c r="AX57" s="25">
        <v>1</v>
      </c>
      <c r="AY57" s="62" t="s">
        <v>2276</v>
      </c>
      <c r="AZ57" s="25">
        <v>3</v>
      </c>
      <c r="BA57" s="553" t="s">
        <v>2277</v>
      </c>
      <c r="BB57" s="25"/>
      <c r="BC57" s="30"/>
      <c r="BD57" s="25"/>
      <c r="BE57" s="30"/>
      <c r="BF57" s="50"/>
      <c r="BG57" s="50"/>
      <c r="BH57" s="25"/>
      <c r="BI57" s="50"/>
      <c r="BJ57" s="38"/>
      <c r="BK57" s="108"/>
      <c r="BM57" s="40"/>
    </row>
    <row r="58" spans="1:65" ht="37.5" customHeight="1">
      <c r="A58" s="217"/>
      <c r="B58" s="487"/>
      <c r="C58" s="487"/>
      <c r="D58" s="488"/>
      <c r="E58" s="222">
        <v>54</v>
      </c>
      <c r="F58" s="219" t="s">
        <v>2278</v>
      </c>
      <c r="G58" s="489" t="s">
        <v>2279</v>
      </c>
      <c r="H58" s="489"/>
      <c r="I58" s="490"/>
      <c r="J58" s="490"/>
      <c r="K58" s="491"/>
      <c r="L58" s="490"/>
      <c r="M58" s="491"/>
      <c r="N58" s="490"/>
      <c r="O58" s="490"/>
      <c r="P58" s="564"/>
      <c r="Q58" s="490"/>
      <c r="R58" s="490"/>
      <c r="S58" s="490">
        <v>1</v>
      </c>
      <c r="T58" s="490">
        <f t="shared" si="0"/>
        <v>1</v>
      </c>
      <c r="U58" s="492" t="s">
        <v>68</v>
      </c>
      <c r="V58" s="492" t="s">
        <v>68</v>
      </c>
      <c r="W58" s="492" t="s">
        <v>2280</v>
      </c>
      <c r="X58" s="220">
        <f t="shared" si="1"/>
        <v>0</v>
      </c>
      <c r="Y58" s="490">
        <f t="shared" si="2"/>
        <v>0</v>
      </c>
      <c r="Z58" s="490">
        <f t="shared" si="15"/>
        <v>0</v>
      </c>
      <c r="AA58" s="490">
        <f t="shared" si="4"/>
        <v>0</v>
      </c>
      <c r="AB58" s="490">
        <f t="shared" si="5"/>
        <v>0</v>
      </c>
      <c r="AC58" s="490">
        <f t="shared" si="18"/>
        <v>0</v>
      </c>
      <c r="AD58" s="490">
        <f t="shared" si="19"/>
        <v>0</v>
      </c>
      <c r="AE58" s="490">
        <f t="shared" si="8"/>
        <v>0</v>
      </c>
      <c r="AF58" s="490">
        <f t="shared" si="9"/>
        <v>0</v>
      </c>
      <c r="AG58" s="490">
        <f t="shared" si="10"/>
        <v>0</v>
      </c>
      <c r="AH58" s="490">
        <f t="shared" si="11"/>
        <v>0</v>
      </c>
      <c r="AI58" s="490">
        <f t="shared" si="12"/>
        <v>0</v>
      </c>
      <c r="AJ58" s="222">
        <f t="shared" si="16"/>
        <v>0</v>
      </c>
      <c r="AK58" s="493">
        <f t="shared" si="13"/>
        <v>0</v>
      </c>
      <c r="AL58" s="22"/>
      <c r="AM58" s="23"/>
      <c r="AN58" s="223"/>
      <c r="AO58" s="221"/>
      <c r="AP58" s="41"/>
      <c r="AQ58" s="42"/>
      <c r="AR58" s="25"/>
      <c r="AS58" s="50"/>
      <c r="AT58" s="51"/>
      <c r="AU58" s="50"/>
      <c r="AV58" s="25"/>
      <c r="AW58" s="52"/>
      <c r="AX58" s="50"/>
      <c r="AY58" s="25"/>
      <c r="AZ58" s="50"/>
      <c r="BA58" s="553"/>
      <c r="BB58" s="28"/>
      <c r="BC58" s="28"/>
      <c r="BD58" s="62"/>
      <c r="BE58" s="50"/>
      <c r="BF58" s="50"/>
      <c r="BG58" s="50"/>
      <c r="BH58" s="25"/>
      <c r="BI58" s="50"/>
      <c r="BJ58" s="38"/>
      <c r="BK58" s="40"/>
      <c r="BM58" s="40"/>
    </row>
    <row r="59" spans="1:65" ht="85.5" customHeight="1">
      <c r="A59" s="217"/>
      <c r="B59" s="487"/>
      <c r="C59" s="487"/>
      <c r="D59" s="488"/>
      <c r="E59" s="222">
        <v>55</v>
      </c>
      <c r="F59" s="225" t="s">
        <v>334</v>
      </c>
      <c r="G59" s="489" t="s">
        <v>335</v>
      </c>
      <c r="H59" s="489"/>
      <c r="I59" s="490"/>
      <c r="J59" s="490"/>
      <c r="K59" s="490">
        <v>1</v>
      </c>
      <c r="L59" s="490">
        <v>3</v>
      </c>
      <c r="M59" s="491"/>
      <c r="N59" s="490">
        <v>4</v>
      </c>
      <c r="O59" s="490"/>
      <c r="P59" s="564">
        <v>1</v>
      </c>
      <c r="Q59" s="490">
        <v>2</v>
      </c>
      <c r="R59" s="490"/>
      <c r="S59" s="490">
        <v>1</v>
      </c>
      <c r="T59" s="490">
        <f t="shared" si="0"/>
        <v>12</v>
      </c>
      <c r="U59" s="492" t="s">
        <v>68</v>
      </c>
      <c r="V59" s="492" t="s">
        <v>68</v>
      </c>
      <c r="W59" s="492" t="s">
        <v>2281</v>
      </c>
      <c r="X59" s="220">
        <f t="shared" si="1"/>
        <v>0</v>
      </c>
      <c r="Y59" s="490">
        <f t="shared" si="2"/>
        <v>0</v>
      </c>
      <c r="Z59" s="490">
        <f t="shared" si="15"/>
        <v>0</v>
      </c>
      <c r="AA59" s="490">
        <f t="shared" si="4"/>
        <v>1</v>
      </c>
      <c r="AB59" s="490">
        <f t="shared" si="5"/>
        <v>3</v>
      </c>
      <c r="AC59" s="490">
        <f t="shared" si="18"/>
        <v>0</v>
      </c>
      <c r="AD59" s="490">
        <f t="shared" si="19"/>
        <v>4</v>
      </c>
      <c r="AE59" s="490">
        <f t="shared" si="8"/>
        <v>0</v>
      </c>
      <c r="AF59" s="490">
        <f t="shared" si="9"/>
        <v>1</v>
      </c>
      <c r="AG59" s="490">
        <f t="shared" si="10"/>
        <v>0</v>
      </c>
      <c r="AH59" s="490">
        <f t="shared" si="11"/>
        <v>0</v>
      </c>
      <c r="AI59" s="490">
        <f t="shared" si="12"/>
        <v>0</v>
      </c>
      <c r="AJ59" s="222">
        <f t="shared" si="16"/>
        <v>9</v>
      </c>
      <c r="AK59" s="493">
        <f t="shared" si="13"/>
        <v>0.75</v>
      </c>
      <c r="AL59" s="22"/>
      <c r="AM59" s="23"/>
      <c r="AN59" s="223"/>
      <c r="AO59" s="221"/>
      <c r="AP59" s="41"/>
      <c r="AQ59" s="42"/>
      <c r="AR59" s="25">
        <v>1</v>
      </c>
      <c r="AS59" s="62" t="s">
        <v>2282</v>
      </c>
      <c r="AT59" s="25">
        <v>3</v>
      </c>
      <c r="AU59" s="50" t="s">
        <v>2283</v>
      </c>
      <c r="AV59" s="25"/>
      <c r="AW59" s="52"/>
      <c r="AX59" s="25">
        <v>4</v>
      </c>
      <c r="AY59" s="50" t="s">
        <v>2284</v>
      </c>
      <c r="AZ59" s="50"/>
      <c r="BA59" s="553"/>
      <c r="BB59" s="25">
        <v>1</v>
      </c>
      <c r="BC59" s="26" t="s">
        <v>2285</v>
      </c>
      <c r="BD59" s="62"/>
      <c r="BE59" s="50"/>
      <c r="BF59" s="62"/>
      <c r="BG59" s="50"/>
      <c r="BH59" s="22"/>
      <c r="BI59" s="30"/>
      <c r="BJ59" s="38"/>
      <c r="BK59" s="40"/>
      <c r="BM59" s="40"/>
    </row>
    <row r="60" spans="1:65" ht="25.5" customHeight="1">
      <c r="A60" s="217"/>
      <c r="B60" s="487"/>
      <c r="C60" s="487"/>
      <c r="D60" s="488"/>
      <c r="E60" s="222">
        <v>56</v>
      </c>
      <c r="F60" s="225" t="s">
        <v>340</v>
      </c>
      <c r="G60" s="489" t="s">
        <v>341</v>
      </c>
      <c r="H60" s="489"/>
      <c r="I60" s="490"/>
      <c r="J60" s="490"/>
      <c r="K60" s="491"/>
      <c r="L60" s="490"/>
      <c r="M60" s="491"/>
      <c r="N60" s="490"/>
      <c r="O60" s="490"/>
      <c r="P60" s="564"/>
      <c r="Q60" s="490">
        <v>2</v>
      </c>
      <c r="R60" s="490">
        <v>2</v>
      </c>
      <c r="S60" s="490"/>
      <c r="T60" s="490">
        <f t="shared" si="0"/>
        <v>4</v>
      </c>
      <c r="U60" s="492" t="s">
        <v>68</v>
      </c>
      <c r="V60" s="492" t="s">
        <v>68</v>
      </c>
      <c r="W60" s="492" t="s">
        <v>2286</v>
      </c>
      <c r="X60" s="220">
        <f t="shared" si="1"/>
        <v>0</v>
      </c>
      <c r="Y60" s="490">
        <f t="shared" si="2"/>
        <v>0</v>
      </c>
      <c r="Z60" s="490">
        <f t="shared" si="15"/>
        <v>0</v>
      </c>
      <c r="AA60" s="490">
        <f t="shared" si="4"/>
        <v>0</v>
      </c>
      <c r="AB60" s="490">
        <f t="shared" si="5"/>
        <v>0</v>
      </c>
      <c r="AC60" s="490">
        <f t="shared" si="18"/>
        <v>0</v>
      </c>
      <c r="AD60" s="490">
        <f t="shared" si="19"/>
        <v>0</v>
      </c>
      <c r="AE60" s="490">
        <f t="shared" si="8"/>
        <v>0</v>
      </c>
      <c r="AF60" s="490">
        <f t="shared" si="9"/>
        <v>0</v>
      </c>
      <c r="AG60" s="490">
        <f t="shared" si="10"/>
        <v>0</v>
      </c>
      <c r="AH60" s="490">
        <f t="shared" si="11"/>
        <v>0</v>
      </c>
      <c r="AI60" s="490">
        <f t="shared" si="12"/>
        <v>0</v>
      </c>
      <c r="AJ60" s="222">
        <f t="shared" si="16"/>
        <v>0</v>
      </c>
      <c r="AK60" s="493">
        <f t="shared" si="13"/>
        <v>0</v>
      </c>
      <c r="AL60" s="22"/>
      <c r="AM60" s="23"/>
      <c r="AN60" s="223"/>
      <c r="AO60" s="221"/>
      <c r="AP60" s="41"/>
      <c r="AQ60" s="42"/>
      <c r="AR60" s="25"/>
      <c r="AS60" s="50"/>
      <c r="AT60" s="51"/>
      <c r="AU60" s="50"/>
      <c r="AV60" s="41"/>
      <c r="AW60" s="79"/>
      <c r="AX60" s="80"/>
      <c r="AY60" s="126"/>
      <c r="AZ60" s="50"/>
      <c r="BA60" s="553"/>
      <c r="BB60" s="25"/>
      <c r="BC60" s="30"/>
      <c r="BD60" s="25"/>
      <c r="BE60" s="62"/>
      <c r="BF60" s="62"/>
      <c r="BG60" s="50"/>
      <c r="BH60" s="472"/>
      <c r="BI60" s="30"/>
      <c r="BJ60" s="38"/>
      <c r="BK60" s="40"/>
      <c r="BM60" s="40"/>
    </row>
    <row r="61" spans="1:65" ht="25.5" customHeight="1">
      <c r="A61" s="217"/>
      <c r="B61" s="487"/>
      <c r="C61" s="487"/>
      <c r="D61" s="488"/>
      <c r="E61" s="222">
        <v>57</v>
      </c>
      <c r="F61" s="225" t="s">
        <v>348</v>
      </c>
      <c r="G61" s="489" t="s">
        <v>341</v>
      </c>
      <c r="H61" s="489"/>
      <c r="I61" s="490"/>
      <c r="J61" s="490">
        <v>1</v>
      </c>
      <c r="K61" s="491"/>
      <c r="L61" s="490"/>
      <c r="M61" s="491">
        <v>1</v>
      </c>
      <c r="N61" s="490"/>
      <c r="O61" s="490"/>
      <c r="P61" s="564"/>
      <c r="Q61" s="490">
        <v>3</v>
      </c>
      <c r="R61" s="490"/>
      <c r="S61" s="490"/>
      <c r="T61" s="490">
        <f t="shared" si="0"/>
        <v>5</v>
      </c>
      <c r="U61" s="492" t="s">
        <v>68</v>
      </c>
      <c r="V61" s="492" t="s">
        <v>68</v>
      </c>
      <c r="W61" s="492" t="s">
        <v>2287</v>
      </c>
      <c r="X61" s="220">
        <f t="shared" si="1"/>
        <v>0</v>
      </c>
      <c r="Y61" s="490">
        <f t="shared" si="2"/>
        <v>0</v>
      </c>
      <c r="Z61" s="490">
        <f t="shared" si="15"/>
        <v>1</v>
      </c>
      <c r="AA61" s="490">
        <f t="shared" si="4"/>
        <v>0</v>
      </c>
      <c r="AB61" s="490">
        <f t="shared" si="5"/>
        <v>0</v>
      </c>
      <c r="AC61" s="490">
        <f t="shared" si="18"/>
        <v>1</v>
      </c>
      <c r="AD61" s="490">
        <f t="shared" si="19"/>
        <v>0</v>
      </c>
      <c r="AE61" s="490">
        <f t="shared" si="8"/>
        <v>0</v>
      </c>
      <c r="AF61" s="490">
        <f t="shared" si="9"/>
        <v>0</v>
      </c>
      <c r="AG61" s="490">
        <f t="shared" si="10"/>
        <v>0</v>
      </c>
      <c r="AH61" s="490">
        <f t="shared" si="11"/>
        <v>0</v>
      </c>
      <c r="AI61" s="490">
        <f t="shared" si="12"/>
        <v>0</v>
      </c>
      <c r="AJ61" s="222">
        <f t="shared" si="16"/>
        <v>2</v>
      </c>
      <c r="AK61" s="493">
        <f t="shared" si="13"/>
        <v>0.4</v>
      </c>
      <c r="AL61" s="22"/>
      <c r="AM61" s="23"/>
      <c r="AN61" s="223"/>
      <c r="AO61" s="221"/>
      <c r="AP61" s="41">
        <v>1</v>
      </c>
      <c r="AQ61" s="42" t="s">
        <v>2288</v>
      </c>
      <c r="AR61" s="22"/>
      <c r="AS61" s="56"/>
      <c r="AT61" s="51"/>
      <c r="AU61" s="50"/>
      <c r="AV61" s="41">
        <v>1</v>
      </c>
      <c r="AW61" s="54" t="s">
        <v>2289</v>
      </c>
      <c r="AX61" s="50"/>
      <c r="AY61" s="50"/>
      <c r="AZ61" s="50"/>
      <c r="BA61" s="553"/>
      <c r="BB61" s="25"/>
      <c r="BC61" s="30"/>
      <c r="BD61" s="25"/>
      <c r="BE61" s="50"/>
      <c r="BF61" s="62"/>
      <c r="BG61" s="50"/>
      <c r="BH61" s="472"/>
      <c r="BI61" s="30"/>
      <c r="BJ61" s="38"/>
      <c r="BK61" s="40"/>
      <c r="BM61" s="40"/>
    </row>
    <row r="62" spans="1:65" ht="41.25" customHeight="1">
      <c r="A62" s="217"/>
      <c r="B62" s="487"/>
      <c r="C62" s="487"/>
      <c r="D62" s="488"/>
      <c r="E62" s="222">
        <v>58</v>
      </c>
      <c r="F62" s="225" t="s">
        <v>357</v>
      </c>
      <c r="G62" s="489" t="s">
        <v>358</v>
      </c>
      <c r="H62" s="489"/>
      <c r="I62" s="490">
        <v>1</v>
      </c>
      <c r="J62" s="490"/>
      <c r="K62" s="491"/>
      <c r="L62" s="490"/>
      <c r="M62" s="491">
        <v>2</v>
      </c>
      <c r="N62" s="490"/>
      <c r="O62" s="490"/>
      <c r="P62" s="564">
        <v>1</v>
      </c>
      <c r="Q62" s="490"/>
      <c r="R62" s="490">
        <v>5</v>
      </c>
      <c r="S62" s="490"/>
      <c r="T62" s="490">
        <f t="shared" si="0"/>
        <v>9</v>
      </c>
      <c r="U62" s="492" t="s">
        <v>68</v>
      </c>
      <c r="V62" s="492" t="s">
        <v>68</v>
      </c>
      <c r="W62" s="492" t="s">
        <v>2290</v>
      </c>
      <c r="X62" s="220">
        <f t="shared" si="1"/>
        <v>0</v>
      </c>
      <c r="Y62" s="490">
        <f t="shared" si="2"/>
        <v>1</v>
      </c>
      <c r="Z62" s="490">
        <f t="shared" si="15"/>
        <v>0</v>
      </c>
      <c r="AA62" s="490">
        <f t="shared" si="4"/>
        <v>0</v>
      </c>
      <c r="AB62" s="490">
        <f t="shared" si="5"/>
        <v>0</v>
      </c>
      <c r="AC62" s="490">
        <f t="shared" si="18"/>
        <v>1</v>
      </c>
      <c r="AD62" s="490">
        <f t="shared" si="19"/>
        <v>0</v>
      </c>
      <c r="AE62" s="490">
        <f t="shared" si="8"/>
        <v>0</v>
      </c>
      <c r="AF62" s="490">
        <f t="shared" si="9"/>
        <v>1</v>
      </c>
      <c r="AG62" s="490">
        <f t="shared" si="10"/>
        <v>0</v>
      </c>
      <c r="AH62" s="490">
        <f t="shared" si="11"/>
        <v>0</v>
      </c>
      <c r="AI62" s="490">
        <f t="shared" si="12"/>
        <v>0</v>
      </c>
      <c r="AJ62" s="222">
        <f t="shared" si="16"/>
        <v>3</v>
      </c>
      <c r="AK62" s="493">
        <f t="shared" si="13"/>
        <v>0.33333333333333331</v>
      </c>
      <c r="AL62" s="22"/>
      <c r="AM62" s="23"/>
      <c r="AN62" s="57">
        <v>1</v>
      </c>
      <c r="AO62" s="494" t="s">
        <v>2291</v>
      </c>
      <c r="AP62" s="41"/>
      <c r="AQ62" s="42"/>
      <c r="AR62" s="25"/>
      <c r="AS62" s="50"/>
      <c r="AT62" s="51"/>
      <c r="AU62" s="50"/>
      <c r="AV62" s="462">
        <v>1</v>
      </c>
      <c r="AW62" s="54" t="s">
        <v>2292</v>
      </c>
      <c r="AX62" s="80"/>
      <c r="AY62" s="126"/>
      <c r="AZ62" s="50"/>
      <c r="BA62" s="560"/>
      <c r="BB62" s="25">
        <v>1</v>
      </c>
      <c r="BC62" s="26" t="s">
        <v>2293</v>
      </c>
      <c r="BD62" s="25"/>
      <c r="BE62" s="30"/>
      <c r="BF62" s="62"/>
      <c r="BG62" s="50"/>
      <c r="BH62" s="472"/>
      <c r="BI62" s="30"/>
      <c r="BJ62" s="38"/>
      <c r="BK62" s="40"/>
      <c r="BM62" s="40"/>
    </row>
    <row r="63" spans="1:65" ht="41.25" customHeight="1">
      <c r="A63" s="217"/>
      <c r="B63" s="487"/>
      <c r="C63" s="487"/>
      <c r="D63" s="488"/>
      <c r="E63" s="222">
        <v>59</v>
      </c>
      <c r="F63" s="225" t="s">
        <v>366</v>
      </c>
      <c r="G63" s="489" t="s">
        <v>2294</v>
      </c>
      <c r="H63" s="489"/>
      <c r="I63" s="490"/>
      <c r="J63" s="490"/>
      <c r="K63" s="491"/>
      <c r="L63" s="490"/>
      <c r="M63" s="491"/>
      <c r="N63" s="490"/>
      <c r="O63" s="490"/>
      <c r="P63" s="564"/>
      <c r="Q63" s="490"/>
      <c r="R63" s="490">
        <v>1</v>
      </c>
      <c r="S63" s="490"/>
      <c r="T63" s="490">
        <f t="shared" si="0"/>
        <v>1</v>
      </c>
      <c r="U63" s="492" t="s">
        <v>68</v>
      </c>
      <c r="V63" s="492" t="s">
        <v>68</v>
      </c>
      <c r="W63" s="492" t="s">
        <v>368</v>
      </c>
      <c r="X63" s="220">
        <f t="shared" si="1"/>
        <v>0</v>
      </c>
      <c r="Y63" s="490">
        <f t="shared" si="2"/>
        <v>0</v>
      </c>
      <c r="Z63" s="490">
        <f t="shared" si="15"/>
        <v>0</v>
      </c>
      <c r="AA63" s="490">
        <f t="shared" si="4"/>
        <v>0</v>
      </c>
      <c r="AB63" s="490">
        <f t="shared" si="5"/>
        <v>0</v>
      </c>
      <c r="AC63" s="490">
        <f t="shared" si="18"/>
        <v>0</v>
      </c>
      <c r="AD63" s="490">
        <f t="shared" si="19"/>
        <v>0</v>
      </c>
      <c r="AE63" s="490">
        <f t="shared" si="8"/>
        <v>0</v>
      </c>
      <c r="AF63" s="490">
        <f t="shared" si="9"/>
        <v>0</v>
      </c>
      <c r="AG63" s="490">
        <f t="shared" si="10"/>
        <v>0</v>
      </c>
      <c r="AH63" s="490">
        <f t="shared" si="11"/>
        <v>0</v>
      </c>
      <c r="AI63" s="490">
        <f t="shared" si="12"/>
        <v>0</v>
      </c>
      <c r="AJ63" s="222">
        <f t="shared" si="16"/>
        <v>0</v>
      </c>
      <c r="AK63" s="493">
        <f t="shared" si="13"/>
        <v>0</v>
      </c>
      <c r="AL63" s="22"/>
      <c r="AM63" s="23"/>
      <c r="AN63" s="223"/>
      <c r="AO63" s="221"/>
      <c r="AP63" s="41"/>
      <c r="AQ63" s="42"/>
      <c r="AR63" s="25"/>
      <c r="AS63" s="50"/>
      <c r="AT63" s="51"/>
      <c r="AU63" s="50"/>
      <c r="AV63" s="462"/>
      <c r="AW63" s="95"/>
      <c r="AX63" s="50"/>
      <c r="AY63" s="50"/>
      <c r="AZ63" s="50"/>
      <c r="BA63" s="553"/>
      <c r="BB63" s="25"/>
      <c r="BC63" s="30"/>
      <c r="BD63" s="25"/>
      <c r="BE63" s="50"/>
      <c r="BF63" s="62"/>
      <c r="BG63" s="50"/>
      <c r="BH63" s="472"/>
      <c r="BI63" s="30"/>
      <c r="BJ63" s="38"/>
      <c r="BK63" s="40"/>
      <c r="BM63" s="40"/>
    </row>
    <row r="64" spans="1:65" ht="43.5" customHeight="1">
      <c r="A64" s="217"/>
      <c r="B64" s="487"/>
      <c r="C64" s="487"/>
      <c r="D64" s="495"/>
      <c r="E64" s="218">
        <v>60</v>
      </c>
      <c r="F64" s="225" t="s">
        <v>370</v>
      </c>
      <c r="G64" s="489" t="s">
        <v>371</v>
      </c>
      <c r="H64" s="489"/>
      <c r="I64" s="490"/>
      <c r="J64" s="490"/>
      <c r="K64" s="491"/>
      <c r="L64" s="490"/>
      <c r="M64" s="491">
        <v>1</v>
      </c>
      <c r="N64" s="490"/>
      <c r="O64" s="490"/>
      <c r="P64" s="564">
        <v>1</v>
      </c>
      <c r="Q64" s="490"/>
      <c r="R64" s="490"/>
      <c r="S64" s="490"/>
      <c r="T64" s="490">
        <f t="shared" si="0"/>
        <v>2</v>
      </c>
      <c r="U64" s="492" t="s">
        <v>68</v>
      </c>
      <c r="V64" s="492" t="s">
        <v>68</v>
      </c>
      <c r="W64" s="238" t="s">
        <v>2295</v>
      </c>
      <c r="X64" s="220">
        <f t="shared" si="1"/>
        <v>0</v>
      </c>
      <c r="Y64" s="490">
        <f t="shared" si="2"/>
        <v>0</v>
      </c>
      <c r="Z64" s="490">
        <f t="shared" si="15"/>
        <v>0</v>
      </c>
      <c r="AA64" s="490">
        <f t="shared" si="4"/>
        <v>0</v>
      </c>
      <c r="AB64" s="490">
        <f t="shared" si="5"/>
        <v>0</v>
      </c>
      <c r="AC64" s="490">
        <f t="shared" si="18"/>
        <v>1</v>
      </c>
      <c r="AD64" s="490">
        <f t="shared" si="19"/>
        <v>0</v>
      </c>
      <c r="AE64" s="490">
        <f t="shared" si="8"/>
        <v>0</v>
      </c>
      <c r="AF64" s="490">
        <f t="shared" si="9"/>
        <v>1</v>
      </c>
      <c r="AG64" s="490">
        <f t="shared" si="10"/>
        <v>0</v>
      </c>
      <c r="AH64" s="490">
        <f t="shared" si="11"/>
        <v>0</v>
      </c>
      <c r="AI64" s="490">
        <f t="shared" si="12"/>
        <v>0</v>
      </c>
      <c r="AJ64" s="222">
        <f t="shared" si="16"/>
        <v>2</v>
      </c>
      <c r="AK64" s="493">
        <f t="shared" si="13"/>
        <v>1</v>
      </c>
      <c r="AL64" s="22"/>
      <c r="AM64" s="23"/>
      <c r="AN64" s="223"/>
      <c r="AO64" s="221"/>
      <c r="AP64" s="41"/>
      <c r="AQ64" s="42"/>
      <c r="AR64" s="25"/>
      <c r="AS64" s="50"/>
      <c r="AT64" s="51"/>
      <c r="AU64" s="50"/>
      <c r="AV64" s="25">
        <v>1</v>
      </c>
      <c r="AW64" s="54" t="s">
        <v>2296</v>
      </c>
      <c r="AX64" s="50"/>
      <c r="AY64" s="50"/>
      <c r="AZ64" s="50"/>
      <c r="BA64" s="553"/>
      <c r="BB64" s="25">
        <v>1</v>
      </c>
      <c r="BC64" s="26" t="s">
        <v>2297</v>
      </c>
      <c r="BD64" s="25"/>
      <c r="BE64" s="30"/>
      <c r="BF64" s="82"/>
      <c r="BG64" s="56"/>
      <c r="BH64" s="25"/>
      <c r="BI64" s="50"/>
      <c r="BJ64" s="38"/>
      <c r="BK64" s="40"/>
      <c r="BM64" s="40"/>
    </row>
    <row r="65" spans="1:65" ht="25.5" customHeight="1">
      <c r="A65" s="217"/>
      <c r="B65" s="487"/>
      <c r="C65" s="487"/>
      <c r="D65" s="488"/>
      <c r="E65" s="218">
        <v>61</v>
      </c>
      <c r="F65" s="219" t="s">
        <v>434</v>
      </c>
      <c r="G65" s="489" t="s">
        <v>435</v>
      </c>
      <c r="H65" s="489"/>
      <c r="I65" s="490"/>
      <c r="J65" s="490"/>
      <c r="K65" s="491"/>
      <c r="L65" s="490"/>
      <c r="M65" s="491">
        <v>1</v>
      </c>
      <c r="N65" s="490"/>
      <c r="O65" s="490"/>
      <c r="P65" s="564"/>
      <c r="Q65" s="490"/>
      <c r="R65" s="490"/>
      <c r="S65" s="490">
        <v>1</v>
      </c>
      <c r="T65" s="490">
        <f t="shared" si="0"/>
        <v>2</v>
      </c>
      <c r="U65" s="492" t="s">
        <v>68</v>
      </c>
      <c r="V65" s="492" t="s">
        <v>68</v>
      </c>
      <c r="W65" s="492" t="s">
        <v>2298</v>
      </c>
      <c r="X65" s="220">
        <f t="shared" si="1"/>
        <v>0</v>
      </c>
      <c r="Y65" s="490">
        <f t="shared" si="2"/>
        <v>0</v>
      </c>
      <c r="Z65" s="490">
        <f t="shared" si="15"/>
        <v>0</v>
      </c>
      <c r="AA65" s="490">
        <f t="shared" si="4"/>
        <v>0</v>
      </c>
      <c r="AB65" s="490">
        <f t="shared" si="5"/>
        <v>0</v>
      </c>
      <c r="AC65" s="490">
        <f t="shared" si="18"/>
        <v>1</v>
      </c>
      <c r="AD65" s="490">
        <f t="shared" si="19"/>
        <v>0</v>
      </c>
      <c r="AE65" s="490">
        <f t="shared" si="8"/>
        <v>0</v>
      </c>
      <c r="AF65" s="490">
        <f t="shared" si="9"/>
        <v>0</v>
      </c>
      <c r="AG65" s="490">
        <f t="shared" si="10"/>
        <v>0</v>
      </c>
      <c r="AH65" s="490">
        <f t="shared" si="11"/>
        <v>0</v>
      </c>
      <c r="AI65" s="490">
        <f t="shared" si="12"/>
        <v>0</v>
      </c>
      <c r="AJ65" s="222">
        <f t="shared" si="16"/>
        <v>1</v>
      </c>
      <c r="AK65" s="493">
        <f t="shared" si="13"/>
        <v>0.5</v>
      </c>
      <c r="AL65" s="22"/>
      <c r="AM65" s="23"/>
      <c r="AN65" s="223"/>
      <c r="AO65" s="221"/>
      <c r="AP65" s="41"/>
      <c r="AQ65" s="42"/>
      <c r="AR65" s="25"/>
      <c r="AS65" s="50"/>
      <c r="AT65" s="51"/>
      <c r="AU65" s="50"/>
      <c r="AV65" s="25">
        <v>1</v>
      </c>
      <c r="AW65" s="34" t="s">
        <v>2299</v>
      </c>
      <c r="AX65" s="50"/>
      <c r="AY65" s="50"/>
      <c r="AZ65" s="50"/>
      <c r="BA65" s="553"/>
      <c r="BB65" s="27"/>
      <c r="BC65" s="28"/>
      <c r="BD65" s="62"/>
      <c r="BE65" s="50"/>
      <c r="BF65" s="50"/>
      <c r="BG65" s="50"/>
      <c r="BH65" s="111"/>
      <c r="BI65" s="28"/>
      <c r="BJ65" s="38"/>
      <c r="BK65" s="40"/>
      <c r="BM65" s="40"/>
    </row>
    <row r="66" spans="1:65" ht="41.25" customHeight="1">
      <c r="A66" s="217"/>
      <c r="B66" s="487"/>
      <c r="C66" s="487"/>
      <c r="D66" s="488"/>
      <c r="E66" s="222">
        <v>62</v>
      </c>
      <c r="F66" s="219" t="s">
        <v>437</v>
      </c>
      <c r="G66" s="489" t="s">
        <v>435</v>
      </c>
      <c r="H66" s="489"/>
      <c r="I66" s="490"/>
      <c r="J66" s="490"/>
      <c r="K66" s="491"/>
      <c r="L66" s="490"/>
      <c r="M66" s="491"/>
      <c r="N66" s="490"/>
      <c r="O66" s="490"/>
      <c r="P66" s="564"/>
      <c r="Q66" s="490"/>
      <c r="R66" s="490">
        <v>1</v>
      </c>
      <c r="S66" s="490"/>
      <c r="T66" s="490">
        <f t="shared" si="0"/>
        <v>1</v>
      </c>
      <c r="U66" s="492" t="s">
        <v>68</v>
      </c>
      <c r="V66" s="492" t="s">
        <v>68</v>
      </c>
      <c r="W66" s="492" t="s">
        <v>47</v>
      </c>
      <c r="X66" s="220">
        <f t="shared" si="1"/>
        <v>0</v>
      </c>
      <c r="Y66" s="490">
        <f t="shared" si="2"/>
        <v>0</v>
      </c>
      <c r="Z66" s="490">
        <f t="shared" si="15"/>
        <v>0</v>
      </c>
      <c r="AA66" s="490">
        <f t="shared" si="4"/>
        <v>0</v>
      </c>
      <c r="AB66" s="490">
        <f t="shared" si="5"/>
        <v>0</v>
      </c>
      <c r="AC66" s="490">
        <f t="shared" si="18"/>
        <v>0</v>
      </c>
      <c r="AD66" s="490">
        <f t="shared" si="19"/>
        <v>0</v>
      </c>
      <c r="AE66" s="490">
        <f t="shared" si="8"/>
        <v>0</v>
      </c>
      <c r="AF66" s="490">
        <f t="shared" si="9"/>
        <v>0</v>
      </c>
      <c r="AG66" s="490">
        <f t="shared" si="10"/>
        <v>0</v>
      </c>
      <c r="AH66" s="490">
        <f t="shared" si="11"/>
        <v>0</v>
      </c>
      <c r="AI66" s="490">
        <f t="shared" si="12"/>
        <v>0</v>
      </c>
      <c r="AJ66" s="222">
        <f t="shared" si="16"/>
        <v>0</v>
      </c>
      <c r="AK66" s="493">
        <f t="shared" si="13"/>
        <v>0</v>
      </c>
      <c r="AL66" s="22"/>
      <c r="AM66" s="23"/>
      <c r="AN66" s="223"/>
      <c r="AO66" s="221"/>
      <c r="AP66" s="41"/>
      <c r="AQ66" s="42"/>
      <c r="AR66" s="25"/>
      <c r="AS66" s="50"/>
      <c r="AT66" s="51"/>
      <c r="AU66" s="50"/>
      <c r="AV66" s="25"/>
      <c r="AW66" s="52"/>
      <c r="AX66" s="27"/>
      <c r="AY66" s="28"/>
      <c r="AZ66" s="50"/>
      <c r="BA66" s="553"/>
      <c r="BB66" s="25"/>
      <c r="BC66" s="28"/>
      <c r="BD66" s="62"/>
      <c r="BE66" s="50"/>
      <c r="BF66" s="27"/>
      <c r="BG66" s="28"/>
      <c r="BH66" s="27"/>
      <c r="BI66" s="28"/>
      <c r="BJ66" s="38"/>
      <c r="BK66" s="40"/>
      <c r="BM66" s="40"/>
    </row>
    <row r="67" spans="1:65" ht="54.75" customHeight="1">
      <c r="A67" s="217"/>
      <c r="B67" s="487"/>
      <c r="C67" s="487"/>
      <c r="D67" s="488"/>
      <c r="E67" s="222">
        <v>63</v>
      </c>
      <c r="F67" s="225" t="s">
        <v>455</v>
      </c>
      <c r="G67" s="492" t="s">
        <v>2300</v>
      </c>
      <c r="H67" s="489"/>
      <c r="I67" s="490"/>
      <c r="J67" s="490"/>
      <c r="K67" s="491"/>
      <c r="L67" s="490">
        <v>1</v>
      </c>
      <c r="M67" s="491">
        <v>2</v>
      </c>
      <c r="N67" s="490">
        <v>1</v>
      </c>
      <c r="O67" s="490">
        <v>1</v>
      </c>
      <c r="P67" s="564">
        <v>1</v>
      </c>
      <c r="Q67" s="491">
        <v>1</v>
      </c>
      <c r="R67" s="491">
        <v>1</v>
      </c>
      <c r="S67" s="490"/>
      <c r="T67" s="490">
        <f t="shared" si="0"/>
        <v>8</v>
      </c>
      <c r="U67" s="492" t="s">
        <v>68</v>
      </c>
      <c r="V67" s="492" t="s">
        <v>68</v>
      </c>
      <c r="W67" s="492" t="s">
        <v>2301</v>
      </c>
      <c r="X67" s="220">
        <f t="shared" si="1"/>
        <v>0</v>
      </c>
      <c r="Y67" s="490">
        <f t="shared" si="2"/>
        <v>0</v>
      </c>
      <c r="Z67" s="490">
        <f t="shared" si="15"/>
        <v>0</v>
      </c>
      <c r="AA67" s="490">
        <f t="shared" si="4"/>
        <v>1</v>
      </c>
      <c r="AB67" s="490">
        <f t="shared" si="5"/>
        <v>1</v>
      </c>
      <c r="AC67" s="490">
        <f t="shared" si="18"/>
        <v>2</v>
      </c>
      <c r="AD67" s="490">
        <f t="shared" si="19"/>
        <v>1</v>
      </c>
      <c r="AE67" s="490">
        <f t="shared" si="8"/>
        <v>1</v>
      </c>
      <c r="AF67" s="490">
        <f t="shared" si="9"/>
        <v>1</v>
      </c>
      <c r="AG67" s="490">
        <f t="shared" si="10"/>
        <v>0</v>
      </c>
      <c r="AH67" s="490">
        <f t="shared" si="11"/>
        <v>0</v>
      </c>
      <c r="AI67" s="490">
        <f t="shared" si="12"/>
        <v>0</v>
      </c>
      <c r="AJ67" s="222">
        <f t="shared" si="16"/>
        <v>7</v>
      </c>
      <c r="AK67" s="493">
        <f t="shared" si="13"/>
        <v>0.875</v>
      </c>
      <c r="AL67" s="22"/>
      <c r="AM67" s="23"/>
      <c r="AN67" s="223"/>
      <c r="AO67" s="221"/>
      <c r="AP67" s="41"/>
      <c r="AQ67" s="42"/>
      <c r="AR67" s="25">
        <v>1</v>
      </c>
      <c r="AS67" s="28" t="s">
        <v>2302</v>
      </c>
      <c r="AT67" s="25">
        <v>1</v>
      </c>
      <c r="AU67" s="62" t="s">
        <v>2303</v>
      </c>
      <c r="AV67" s="25">
        <v>2</v>
      </c>
      <c r="AW67" s="34" t="s">
        <v>2304</v>
      </c>
      <c r="AX67" s="25">
        <v>1</v>
      </c>
      <c r="AY67" s="50" t="s">
        <v>2305</v>
      </c>
      <c r="AZ67" s="25">
        <v>1</v>
      </c>
      <c r="BA67" s="553" t="s">
        <v>2306</v>
      </c>
      <c r="BB67" s="27">
        <v>1</v>
      </c>
      <c r="BC67" s="26" t="s">
        <v>2307</v>
      </c>
      <c r="BD67" s="25"/>
      <c r="BE67" s="28"/>
      <c r="BF67" s="27"/>
      <c r="BG67" s="28"/>
      <c r="BH67" s="25"/>
      <c r="BI67" s="50"/>
      <c r="BJ67" s="38"/>
      <c r="BK67" s="40"/>
      <c r="BM67" s="40"/>
    </row>
    <row r="68" spans="1:65" ht="35.25" customHeight="1">
      <c r="A68" s="217"/>
      <c r="B68" s="487"/>
      <c r="C68" s="487"/>
      <c r="D68" s="488"/>
      <c r="E68" s="218">
        <v>64</v>
      </c>
      <c r="F68" s="219" t="s">
        <v>462</v>
      </c>
      <c r="G68" s="489" t="s">
        <v>2308</v>
      </c>
      <c r="H68" s="489"/>
      <c r="I68" s="490"/>
      <c r="J68" s="490"/>
      <c r="K68" s="491"/>
      <c r="L68" s="490"/>
      <c r="M68" s="491"/>
      <c r="N68" s="490"/>
      <c r="O68" s="490"/>
      <c r="P68" s="564"/>
      <c r="Q68" s="490">
        <v>1</v>
      </c>
      <c r="R68" s="490">
        <v>3</v>
      </c>
      <c r="S68" s="490"/>
      <c r="T68" s="490">
        <f t="shared" si="0"/>
        <v>4</v>
      </c>
      <c r="U68" s="492" t="s">
        <v>68</v>
      </c>
      <c r="V68" s="492" t="s">
        <v>68</v>
      </c>
      <c r="W68" s="492" t="s">
        <v>325</v>
      </c>
      <c r="X68" s="220">
        <f t="shared" si="1"/>
        <v>0</v>
      </c>
      <c r="Y68" s="490">
        <f t="shared" si="2"/>
        <v>0</v>
      </c>
      <c r="Z68" s="490">
        <f t="shared" si="15"/>
        <v>0</v>
      </c>
      <c r="AA68" s="490">
        <f t="shared" si="4"/>
        <v>0</v>
      </c>
      <c r="AB68" s="490">
        <f t="shared" si="5"/>
        <v>0</v>
      </c>
      <c r="AC68" s="490">
        <f t="shared" si="18"/>
        <v>0</v>
      </c>
      <c r="AD68" s="490">
        <f t="shared" si="19"/>
        <v>0</v>
      </c>
      <c r="AE68" s="490">
        <f t="shared" si="8"/>
        <v>0</v>
      </c>
      <c r="AF68" s="490">
        <f t="shared" si="9"/>
        <v>0</v>
      </c>
      <c r="AG68" s="490">
        <f t="shared" si="10"/>
        <v>0</v>
      </c>
      <c r="AH68" s="490">
        <f t="shared" si="11"/>
        <v>0</v>
      </c>
      <c r="AI68" s="490">
        <f t="shared" si="12"/>
        <v>0</v>
      </c>
      <c r="AJ68" s="222">
        <f t="shared" si="16"/>
        <v>0</v>
      </c>
      <c r="AK68" s="493">
        <f t="shared" si="13"/>
        <v>0</v>
      </c>
      <c r="AL68" s="22"/>
      <c r="AM68" s="23"/>
      <c r="AN68" s="223"/>
      <c r="AO68" s="221"/>
      <c r="AP68" s="41"/>
      <c r="AQ68" s="42"/>
      <c r="AR68" s="25"/>
      <c r="AS68" s="50"/>
      <c r="AT68" s="51"/>
      <c r="AU68" s="50"/>
      <c r="AV68" s="25"/>
      <c r="AW68" s="58"/>
      <c r="AX68" s="50"/>
      <c r="AY68" s="50"/>
      <c r="AZ68" s="50"/>
      <c r="BA68" s="553"/>
      <c r="BB68" s="25"/>
      <c r="BC68" s="28"/>
      <c r="BD68" s="62"/>
      <c r="BE68" s="50"/>
      <c r="BF68" s="50"/>
      <c r="BG68" s="50"/>
      <c r="BH68" s="27"/>
      <c r="BI68" s="28"/>
      <c r="BJ68" s="38"/>
      <c r="BK68" s="40"/>
      <c r="BM68" s="40"/>
    </row>
    <row r="69" spans="1:65" ht="33" customHeight="1">
      <c r="A69" s="217"/>
      <c r="B69" s="487"/>
      <c r="C69" s="487"/>
      <c r="D69" s="488"/>
      <c r="E69" s="218">
        <v>65</v>
      </c>
      <c r="F69" s="219" t="s">
        <v>466</v>
      </c>
      <c r="G69" s="489" t="s">
        <v>2309</v>
      </c>
      <c r="H69" s="489"/>
      <c r="I69" s="490"/>
      <c r="J69" s="490"/>
      <c r="K69" s="491"/>
      <c r="L69" s="490"/>
      <c r="M69" s="491"/>
      <c r="N69" s="490">
        <v>1</v>
      </c>
      <c r="O69" s="490"/>
      <c r="P69" s="564"/>
      <c r="Q69" s="490"/>
      <c r="R69" s="490"/>
      <c r="S69" s="490"/>
      <c r="T69" s="490">
        <f t="shared" si="0"/>
        <v>1</v>
      </c>
      <c r="U69" s="492" t="s">
        <v>68</v>
      </c>
      <c r="V69" s="492" t="s">
        <v>68</v>
      </c>
      <c r="W69" s="492" t="s">
        <v>2310</v>
      </c>
      <c r="X69" s="220">
        <f t="shared" si="1"/>
        <v>0</v>
      </c>
      <c r="Y69" s="490">
        <f t="shared" si="2"/>
        <v>0</v>
      </c>
      <c r="Z69" s="490">
        <f t="shared" si="15"/>
        <v>0</v>
      </c>
      <c r="AA69" s="490">
        <f t="shared" si="4"/>
        <v>0</v>
      </c>
      <c r="AB69" s="490">
        <f t="shared" si="5"/>
        <v>0</v>
      </c>
      <c r="AC69" s="490">
        <f t="shared" si="18"/>
        <v>0</v>
      </c>
      <c r="AD69" s="490">
        <f t="shared" si="19"/>
        <v>1</v>
      </c>
      <c r="AE69" s="490">
        <f t="shared" si="8"/>
        <v>0</v>
      </c>
      <c r="AF69" s="490">
        <f t="shared" si="9"/>
        <v>0</v>
      </c>
      <c r="AG69" s="490">
        <f t="shared" si="10"/>
        <v>0</v>
      </c>
      <c r="AH69" s="490">
        <f t="shared" si="11"/>
        <v>0</v>
      </c>
      <c r="AI69" s="490">
        <f t="shared" si="12"/>
        <v>0</v>
      </c>
      <c r="AJ69" s="222">
        <f t="shared" si="16"/>
        <v>1</v>
      </c>
      <c r="AK69" s="493">
        <f t="shared" si="13"/>
        <v>1</v>
      </c>
      <c r="AL69" s="22"/>
      <c r="AM69" s="23"/>
      <c r="AN69" s="223"/>
      <c r="AO69" s="221"/>
      <c r="AP69" s="41"/>
      <c r="AQ69" s="42"/>
      <c r="AR69" s="25"/>
      <c r="AS69" s="50"/>
      <c r="AT69" s="51"/>
      <c r="AU69" s="50"/>
      <c r="AV69" s="25"/>
      <c r="AW69" s="52"/>
      <c r="AX69" s="25">
        <v>1</v>
      </c>
      <c r="AY69" s="50" t="s">
        <v>2311</v>
      </c>
      <c r="AZ69" s="50"/>
      <c r="BA69" s="553"/>
      <c r="BB69" s="25"/>
      <c r="BC69" s="28"/>
      <c r="BD69" s="62"/>
      <c r="BE69" s="50"/>
      <c r="BF69" s="50"/>
      <c r="BG69" s="50"/>
      <c r="BH69" s="25"/>
      <c r="BI69" s="50"/>
      <c r="BJ69" s="38"/>
      <c r="BK69" s="40"/>
      <c r="BM69" s="40"/>
    </row>
    <row r="70" spans="1:65" ht="52.7" customHeight="1">
      <c r="A70" s="217"/>
      <c r="B70" s="487"/>
      <c r="C70" s="487"/>
      <c r="D70" s="488"/>
      <c r="E70" s="222">
        <v>66</v>
      </c>
      <c r="F70" s="225" t="s">
        <v>2312</v>
      </c>
      <c r="G70" s="489" t="s">
        <v>2313</v>
      </c>
      <c r="H70" s="489"/>
      <c r="I70" s="490"/>
      <c r="J70" s="490"/>
      <c r="K70" s="491"/>
      <c r="L70" s="490"/>
      <c r="M70" s="491"/>
      <c r="N70" s="490"/>
      <c r="O70" s="490"/>
      <c r="P70" s="564"/>
      <c r="Q70" s="490"/>
      <c r="R70" s="490"/>
      <c r="S70" s="490">
        <v>1</v>
      </c>
      <c r="T70" s="490">
        <f t="shared" si="0"/>
        <v>1</v>
      </c>
      <c r="U70" s="492" t="s">
        <v>68</v>
      </c>
      <c r="V70" s="492" t="s">
        <v>68</v>
      </c>
      <c r="W70" s="492" t="s">
        <v>86</v>
      </c>
      <c r="X70" s="220">
        <f t="shared" si="1"/>
        <v>0</v>
      </c>
      <c r="Y70" s="490">
        <f t="shared" si="2"/>
        <v>0</v>
      </c>
      <c r="Z70" s="490">
        <f t="shared" si="15"/>
        <v>0</v>
      </c>
      <c r="AA70" s="490">
        <f t="shared" si="4"/>
        <v>0</v>
      </c>
      <c r="AB70" s="490">
        <f t="shared" si="5"/>
        <v>0</v>
      </c>
      <c r="AC70" s="490">
        <f t="shared" si="18"/>
        <v>0</v>
      </c>
      <c r="AD70" s="490">
        <f t="shared" si="19"/>
        <v>0</v>
      </c>
      <c r="AE70" s="490">
        <f t="shared" si="8"/>
        <v>0</v>
      </c>
      <c r="AF70" s="490">
        <f t="shared" si="9"/>
        <v>0</v>
      </c>
      <c r="AG70" s="490">
        <f t="shared" si="10"/>
        <v>0</v>
      </c>
      <c r="AH70" s="490">
        <f t="shared" si="11"/>
        <v>0</v>
      </c>
      <c r="AI70" s="490">
        <f t="shared" si="12"/>
        <v>0</v>
      </c>
      <c r="AJ70" s="222">
        <f t="shared" si="16"/>
        <v>0</v>
      </c>
      <c r="AK70" s="493">
        <f t="shared" si="13"/>
        <v>0</v>
      </c>
      <c r="AL70" s="22"/>
      <c r="AM70" s="23"/>
      <c r="AN70" s="223"/>
      <c r="AO70" s="221"/>
      <c r="AP70" s="41"/>
      <c r="AQ70" s="42"/>
      <c r="AR70" s="25"/>
      <c r="AS70" s="50"/>
      <c r="AT70" s="51"/>
      <c r="AU70" s="50"/>
      <c r="AV70" s="25"/>
      <c r="AW70" s="52"/>
      <c r="AX70" s="50"/>
      <c r="AY70" s="50"/>
      <c r="AZ70" s="50"/>
      <c r="BA70" s="553"/>
      <c r="BB70" s="25"/>
      <c r="BC70" s="28"/>
      <c r="BD70" s="62"/>
      <c r="BE70" s="50"/>
      <c r="BF70" s="50"/>
      <c r="BG70" s="50"/>
      <c r="BH70" s="25"/>
      <c r="BI70" s="50"/>
      <c r="BJ70" s="38"/>
      <c r="BK70" s="40"/>
      <c r="BM70" s="40"/>
    </row>
    <row r="71" spans="1:65" ht="55.5" customHeight="1">
      <c r="A71" s="217"/>
      <c r="B71" s="487"/>
      <c r="C71" s="487"/>
      <c r="D71" s="495"/>
      <c r="E71" s="222">
        <v>67</v>
      </c>
      <c r="F71" s="225" t="s">
        <v>2314</v>
      </c>
      <c r="G71" s="489" t="s">
        <v>2315</v>
      </c>
      <c r="H71" s="489"/>
      <c r="I71" s="490"/>
      <c r="J71" s="490"/>
      <c r="K71" s="491"/>
      <c r="L71" s="490"/>
      <c r="M71" s="491"/>
      <c r="N71" s="490"/>
      <c r="O71" s="490"/>
      <c r="P71" s="564"/>
      <c r="Q71" s="490"/>
      <c r="R71" s="490"/>
      <c r="S71" s="490">
        <v>1</v>
      </c>
      <c r="T71" s="490">
        <f t="shared" si="0"/>
        <v>1</v>
      </c>
      <c r="U71" s="492" t="s">
        <v>68</v>
      </c>
      <c r="V71" s="492" t="s">
        <v>68</v>
      </c>
      <c r="W71" s="492" t="s">
        <v>86</v>
      </c>
      <c r="X71" s="220">
        <f t="shared" si="1"/>
        <v>0</v>
      </c>
      <c r="Y71" s="490">
        <f t="shared" si="2"/>
        <v>0</v>
      </c>
      <c r="Z71" s="490">
        <f t="shared" si="15"/>
        <v>0</v>
      </c>
      <c r="AA71" s="490">
        <f t="shared" si="4"/>
        <v>0</v>
      </c>
      <c r="AB71" s="490">
        <f t="shared" si="5"/>
        <v>0</v>
      </c>
      <c r="AC71" s="490">
        <f t="shared" si="18"/>
        <v>0</v>
      </c>
      <c r="AD71" s="490">
        <f t="shared" si="19"/>
        <v>0</v>
      </c>
      <c r="AE71" s="490">
        <f t="shared" si="8"/>
        <v>0</v>
      </c>
      <c r="AF71" s="490">
        <f t="shared" si="9"/>
        <v>0</v>
      </c>
      <c r="AG71" s="490">
        <f t="shared" si="10"/>
        <v>0</v>
      </c>
      <c r="AH71" s="490">
        <f t="shared" si="11"/>
        <v>0</v>
      </c>
      <c r="AI71" s="490">
        <f t="shared" si="12"/>
        <v>0</v>
      </c>
      <c r="AJ71" s="222">
        <f t="shared" si="16"/>
        <v>0</v>
      </c>
      <c r="AK71" s="493">
        <f t="shared" si="13"/>
        <v>0</v>
      </c>
      <c r="AL71" s="22"/>
      <c r="AM71" s="23"/>
      <c r="AN71" s="223"/>
      <c r="AO71" s="221"/>
      <c r="AP71" s="41"/>
      <c r="AQ71" s="42"/>
      <c r="AR71" s="25"/>
      <c r="AS71" s="50"/>
      <c r="AT71" s="51"/>
      <c r="AU71" s="50"/>
      <c r="AV71" s="41"/>
      <c r="AW71" s="79"/>
      <c r="AX71" s="50"/>
      <c r="AY71" s="50"/>
      <c r="AZ71" s="50"/>
      <c r="BA71" s="553"/>
      <c r="BB71" s="67"/>
      <c r="BC71" s="28"/>
      <c r="BD71" s="62"/>
      <c r="BE71" s="50"/>
      <c r="BF71" s="62"/>
      <c r="BG71" s="50"/>
      <c r="BH71" s="22"/>
      <c r="BI71" s="56"/>
      <c r="BJ71" s="38"/>
      <c r="BK71" s="40"/>
      <c r="BM71" s="40"/>
    </row>
    <row r="72" spans="1:65" ht="51" customHeight="1">
      <c r="A72" s="217"/>
      <c r="B72" s="487"/>
      <c r="C72" s="487"/>
      <c r="D72" s="488"/>
      <c r="E72" s="222">
        <v>68</v>
      </c>
      <c r="F72" s="219" t="s">
        <v>2316</v>
      </c>
      <c r="G72" s="489" t="s">
        <v>2317</v>
      </c>
      <c r="H72" s="489"/>
      <c r="I72" s="490"/>
      <c r="J72" s="490"/>
      <c r="K72" s="491"/>
      <c r="L72" s="490"/>
      <c r="M72" s="491"/>
      <c r="N72" s="490"/>
      <c r="O72" s="490"/>
      <c r="P72" s="564"/>
      <c r="Q72" s="490">
        <v>1</v>
      </c>
      <c r="R72" s="490">
        <v>16</v>
      </c>
      <c r="S72" s="490">
        <v>5</v>
      </c>
      <c r="T72" s="490">
        <f t="shared" si="0"/>
        <v>22</v>
      </c>
      <c r="U72" s="492" t="s">
        <v>68</v>
      </c>
      <c r="V72" s="492" t="s">
        <v>68</v>
      </c>
      <c r="W72" s="492" t="s">
        <v>2318</v>
      </c>
      <c r="X72" s="220">
        <f t="shared" si="1"/>
        <v>0</v>
      </c>
      <c r="Y72" s="490">
        <f t="shared" si="2"/>
        <v>0</v>
      </c>
      <c r="Z72" s="490">
        <f t="shared" si="15"/>
        <v>0</v>
      </c>
      <c r="AA72" s="490">
        <f t="shared" si="4"/>
        <v>0</v>
      </c>
      <c r="AB72" s="490">
        <f t="shared" si="5"/>
        <v>0</v>
      </c>
      <c r="AC72" s="490">
        <f t="shared" si="18"/>
        <v>0</v>
      </c>
      <c r="AD72" s="490">
        <f t="shared" si="19"/>
        <v>0</v>
      </c>
      <c r="AE72" s="490">
        <f t="shared" si="8"/>
        <v>0</v>
      </c>
      <c r="AF72" s="490">
        <f t="shared" si="9"/>
        <v>0</v>
      </c>
      <c r="AG72" s="490">
        <f t="shared" si="10"/>
        <v>0</v>
      </c>
      <c r="AH72" s="490">
        <f t="shared" si="11"/>
        <v>0</v>
      </c>
      <c r="AI72" s="490">
        <f t="shared" si="12"/>
        <v>0</v>
      </c>
      <c r="AJ72" s="222">
        <f t="shared" si="16"/>
        <v>0</v>
      </c>
      <c r="AK72" s="493">
        <f t="shared" si="13"/>
        <v>0</v>
      </c>
      <c r="AL72" s="22"/>
      <c r="AM72" s="23"/>
      <c r="AN72" s="223"/>
      <c r="AO72" s="221"/>
      <c r="AP72" s="41"/>
      <c r="AQ72" s="42"/>
      <c r="AR72" s="25"/>
      <c r="AS72" s="50"/>
      <c r="AT72" s="51"/>
      <c r="AU72" s="50"/>
      <c r="AV72" s="25"/>
      <c r="AW72" s="52"/>
      <c r="AX72" s="50"/>
      <c r="AY72" s="50"/>
      <c r="AZ72" s="50"/>
      <c r="BA72" s="553"/>
      <c r="BB72" s="27"/>
      <c r="BC72" s="28"/>
      <c r="BD72" s="62"/>
      <c r="BE72" s="50"/>
      <c r="BF72" s="50"/>
      <c r="BG72" s="50"/>
      <c r="BH72" s="25"/>
      <c r="BI72" s="50"/>
      <c r="BJ72" s="38"/>
      <c r="BK72" s="40"/>
      <c r="BM72" s="40"/>
    </row>
    <row r="73" spans="1:65" ht="42.75" customHeight="1">
      <c r="A73" s="217"/>
      <c r="B73" s="487"/>
      <c r="C73" s="487"/>
      <c r="D73" s="488"/>
      <c r="E73" s="222">
        <v>69</v>
      </c>
      <c r="F73" s="219" t="s">
        <v>43</v>
      </c>
      <c r="G73" s="489" t="s">
        <v>2319</v>
      </c>
      <c r="H73" s="489"/>
      <c r="I73" s="490">
        <v>1</v>
      </c>
      <c r="J73" s="490">
        <v>1</v>
      </c>
      <c r="K73" s="491">
        <v>1</v>
      </c>
      <c r="L73" s="490">
        <v>1</v>
      </c>
      <c r="M73" s="491">
        <v>2</v>
      </c>
      <c r="N73" s="490">
        <v>1</v>
      </c>
      <c r="O73" s="490">
        <v>1</v>
      </c>
      <c r="P73" s="564">
        <v>1</v>
      </c>
      <c r="Q73" s="490">
        <v>2</v>
      </c>
      <c r="R73" s="490">
        <v>2</v>
      </c>
      <c r="S73" s="490">
        <v>2</v>
      </c>
      <c r="T73" s="490">
        <f t="shared" si="0"/>
        <v>15</v>
      </c>
      <c r="U73" s="492" t="s">
        <v>46</v>
      </c>
      <c r="V73" s="492" t="s">
        <v>46</v>
      </c>
      <c r="W73" s="492" t="s">
        <v>2320</v>
      </c>
      <c r="X73" s="220">
        <f t="shared" si="1"/>
        <v>0</v>
      </c>
      <c r="Y73" s="490">
        <f t="shared" si="2"/>
        <v>1</v>
      </c>
      <c r="Z73" s="490">
        <f t="shared" si="15"/>
        <v>1</v>
      </c>
      <c r="AA73" s="490">
        <f t="shared" si="4"/>
        <v>1</v>
      </c>
      <c r="AB73" s="490">
        <f t="shared" si="5"/>
        <v>1</v>
      </c>
      <c r="AC73" s="490">
        <f t="shared" si="18"/>
        <v>2</v>
      </c>
      <c r="AD73" s="490">
        <f t="shared" si="19"/>
        <v>1</v>
      </c>
      <c r="AE73" s="490">
        <f t="shared" si="8"/>
        <v>1</v>
      </c>
      <c r="AF73" s="490">
        <f t="shared" si="9"/>
        <v>1</v>
      </c>
      <c r="AG73" s="490">
        <f t="shared" si="10"/>
        <v>0</v>
      </c>
      <c r="AH73" s="490">
        <f t="shared" si="11"/>
        <v>0</v>
      </c>
      <c r="AI73" s="490">
        <f t="shared" si="12"/>
        <v>0</v>
      </c>
      <c r="AJ73" s="222">
        <f t="shared" si="16"/>
        <v>9</v>
      </c>
      <c r="AK73" s="493">
        <f t="shared" si="13"/>
        <v>0.6</v>
      </c>
      <c r="AL73" s="22"/>
      <c r="AM73" s="23"/>
      <c r="AN73" s="57">
        <v>1</v>
      </c>
      <c r="AO73" s="239" t="s">
        <v>2321</v>
      </c>
      <c r="AP73" s="41">
        <v>1</v>
      </c>
      <c r="AQ73" s="151" t="s">
        <v>2322</v>
      </c>
      <c r="AR73" s="25">
        <v>1</v>
      </c>
      <c r="AS73" s="50" t="s">
        <v>2323</v>
      </c>
      <c r="AT73" s="25">
        <v>1</v>
      </c>
      <c r="AU73" s="30" t="s">
        <v>2324</v>
      </c>
      <c r="AV73" s="25">
        <v>2</v>
      </c>
      <c r="AW73" s="35" t="s">
        <v>2325</v>
      </c>
      <c r="AX73" s="27">
        <v>1</v>
      </c>
      <c r="AY73" s="26" t="s">
        <v>2326</v>
      </c>
      <c r="AZ73" s="25">
        <v>1</v>
      </c>
      <c r="BA73" s="26" t="s">
        <v>2327</v>
      </c>
      <c r="BB73" s="25">
        <v>1</v>
      </c>
      <c r="BC73" s="28" t="s">
        <v>2328</v>
      </c>
      <c r="BD73" s="62"/>
      <c r="BE73" s="50"/>
      <c r="BF73" s="50"/>
      <c r="BG73" s="50"/>
      <c r="BH73" s="25"/>
      <c r="BI73" s="28"/>
      <c r="BJ73" s="38"/>
      <c r="BK73" s="40"/>
      <c r="BM73" s="40"/>
    </row>
    <row r="74" spans="1:65" ht="41.25" customHeight="1">
      <c r="A74" s="217"/>
      <c r="B74" s="487"/>
      <c r="C74" s="487"/>
      <c r="D74" s="488"/>
      <c r="E74" s="222">
        <v>70</v>
      </c>
      <c r="F74" s="219" t="s">
        <v>2329</v>
      </c>
      <c r="G74" s="489" t="s">
        <v>116</v>
      </c>
      <c r="H74" s="489"/>
      <c r="I74" s="490"/>
      <c r="J74" s="490"/>
      <c r="K74" s="491"/>
      <c r="L74" s="490"/>
      <c r="M74" s="491"/>
      <c r="N74" s="490"/>
      <c r="O74" s="490">
        <v>1</v>
      </c>
      <c r="P74" s="564"/>
      <c r="Q74" s="490"/>
      <c r="R74" s="490">
        <v>2</v>
      </c>
      <c r="S74" s="490"/>
      <c r="T74" s="490">
        <f t="shared" si="0"/>
        <v>3</v>
      </c>
      <c r="U74" s="492" t="s">
        <v>46</v>
      </c>
      <c r="V74" s="492" t="s">
        <v>46</v>
      </c>
      <c r="W74" s="492" t="s">
        <v>2320</v>
      </c>
      <c r="X74" s="220">
        <f t="shared" si="1"/>
        <v>0</v>
      </c>
      <c r="Y74" s="490">
        <f t="shared" si="2"/>
        <v>0</v>
      </c>
      <c r="Z74" s="490">
        <f t="shared" si="15"/>
        <v>0</v>
      </c>
      <c r="AA74" s="490">
        <f t="shared" si="4"/>
        <v>0</v>
      </c>
      <c r="AB74" s="490">
        <f t="shared" si="5"/>
        <v>0</v>
      </c>
      <c r="AC74" s="490">
        <f t="shared" si="18"/>
        <v>0</v>
      </c>
      <c r="AD74" s="490">
        <f t="shared" si="19"/>
        <v>0</v>
      </c>
      <c r="AE74" s="490">
        <f t="shared" si="8"/>
        <v>1</v>
      </c>
      <c r="AF74" s="490">
        <f t="shared" si="9"/>
        <v>0</v>
      </c>
      <c r="AG74" s="490">
        <f t="shared" si="10"/>
        <v>0</v>
      </c>
      <c r="AH74" s="490">
        <f t="shared" si="11"/>
        <v>0</v>
      </c>
      <c r="AI74" s="490">
        <f t="shared" si="12"/>
        <v>0</v>
      </c>
      <c r="AJ74" s="222">
        <f t="shared" si="16"/>
        <v>1</v>
      </c>
      <c r="AK74" s="493">
        <f t="shared" si="13"/>
        <v>0.33333333333333331</v>
      </c>
      <c r="AL74" s="22"/>
      <c r="AM74" s="23"/>
      <c r="AN74" s="223"/>
      <c r="AO74" s="221"/>
      <c r="AP74" s="41"/>
      <c r="AQ74" s="42"/>
      <c r="AR74" s="25"/>
      <c r="AS74" s="50"/>
      <c r="AT74" s="51"/>
      <c r="AU74" s="50"/>
      <c r="AV74" s="25"/>
      <c r="AW74" s="52"/>
      <c r="AX74" s="50"/>
      <c r="AY74" s="25"/>
      <c r="AZ74" s="25">
        <v>1</v>
      </c>
      <c r="BA74" s="26" t="s">
        <v>2330</v>
      </c>
      <c r="BB74" s="25"/>
      <c r="BC74" s="28"/>
      <c r="BD74" s="62"/>
      <c r="BE74" s="50"/>
      <c r="BF74" s="25"/>
      <c r="BG74" s="50"/>
      <c r="BH74" s="25"/>
      <c r="BI74" s="50"/>
      <c r="BJ74" s="38"/>
      <c r="BK74" s="40"/>
      <c r="BM74" s="40"/>
    </row>
    <row r="75" spans="1:65" ht="40.5" customHeight="1">
      <c r="A75" s="217"/>
      <c r="B75" s="487"/>
      <c r="C75" s="487"/>
      <c r="D75" s="488"/>
      <c r="E75" s="222">
        <v>71</v>
      </c>
      <c r="F75" s="219" t="s">
        <v>121</v>
      </c>
      <c r="G75" s="489" t="s">
        <v>122</v>
      </c>
      <c r="H75" s="489"/>
      <c r="I75" s="490"/>
      <c r="J75" s="490"/>
      <c r="K75" s="491"/>
      <c r="L75" s="490"/>
      <c r="M75" s="491"/>
      <c r="N75" s="490"/>
      <c r="O75" s="490"/>
      <c r="P75" s="564"/>
      <c r="Q75" s="490"/>
      <c r="R75" s="490">
        <v>1</v>
      </c>
      <c r="S75" s="490"/>
      <c r="T75" s="490">
        <f t="shared" si="0"/>
        <v>1</v>
      </c>
      <c r="U75" s="492" t="s">
        <v>46</v>
      </c>
      <c r="V75" s="492" t="s">
        <v>46</v>
      </c>
      <c r="W75" s="492" t="s">
        <v>2320</v>
      </c>
      <c r="X75" s="220">
        <f t="shared" si="1"/>
        <v>0</v>
      </c>
      <c r="Y75" s="490">
        <f t="shared" si="2"/>
        <v>0</v>
      </c>
      <c r="Z75" s="490">
        <f t="shared" si="15"/>
        <v>0</v>
      </c>
      <c r="AA75" s="490">
        <f t="shared" si="4"/>
        <v>0</v>
      </c>
      <c r="AB75" s="490">
        <f t="shared" si="5"/>
        <v>0</v>
      </c>
      <c r="AC75" s="490">
        <f t="shared" si="18"/>
        <v>0</v>
      </c>
      <c r="AD75" s="490">
        <f t="shared" si="19"/>
        <v>0</v>
      </c>
      <c r="AE75" s="490">
        <f t="shared" si="8"/>
        <v>0</v>
      </c>
      <c r="AF75" s="490">
        <f t="shared" si="9"/>
        <v>0</v>
      </c>
      <c r="AG75" s="490">
        <f t="shared" si="10"/>
        <v>0</v>
      </c>
      <c r="AH75" s="490">
        <f t="shared" si="11"/>
        <v>0</v>
      </c>
      <c r="AI75" s="490">
        <f t="shared" si="12"/>
        <v>0</v>
      </c>
      <c r="AJ75" s="222">
        <f t="shared" si="16"/>
        <v>0</v>
      </c>
      <c r="AK75" s="493">
        <f t="shared" si="13"/>
        <v>0</v>
      </c>
      <c r="AL75" s="22"/>
      <c r="AM75" s="23"/>
      <c r="AN75" s="223"/>
      <c r="AO75" s="221"/>
      <c r="AP75" s="41"/>
      <c r="AQ75" s="42"/>
      <c r="AR75" s="25"/>
      <c r="AS75" s="50"/>
      <c r="AT75" s="51"/>
      <c r="AU75" s="50"/>
      <c r="AV75" s="25"/>
      <c r="AW75" s="52"/>
      <c r="AX75" s="50"/>
      <c r="AY75" s="50"/>
      <c r="AZ75" s="25"/>
      <c r="BA75" s="26"/>
      <c r="BB75" s="25"/>
      <c r="BC75" s="28"/>
      <c r="BD75" s="62"/>
      <c r="BE75" s="50"/>
      <c r="BF75" s="25"/>
      <c r="BG75" s="50"/>
      <c r="BH75" s="25"/>
      <c r="BI75" s="50"/>
      <c r="BJ75" s="38"/>
      <c r="BK75" s="40"/>
      <c r="BM75" s="40"/>
    </row>
    <row r="76" spans="1:65" ht="36" customHeight="1">
      <c r="A76" s="217"/>
      <c r="B76" s="487"/>
      <c r="C76" s="487"/>
      <c r="D76" s="488"/>
      <c r="E76" s="218">
        <v>72</v>
      </c>
      <c r="F76" s="219" t="s">
        <v>131</v>
      </c>
      <c r="G76" s="489" t="s">
        <v>2331</v>
      </c>
      <c r="H76" s="489"/>
      <c r="I76" s="490"/>
      <c r="J76" s="490"/>
      <c r="K76" s="491"/>
      <c r="L76" s="490"/>
      <c r="M76" s="491">
        <v>2</v>
      </c>
      <c r="N76" s="490"/>
      <c r="O76" s="490"/>
      <c r="P76" s="564"/>
      <c r="Q76" s="490"/>
      <c r="R76" s="490"/>
      <c r="S76" s="490">
        <v>2</v>
      </c>
      <c r="T76" s="490">
        <f t="shared" si="0"/>
        <v>4</v>
      </c>
      <c r="U76" s="492" t="s">
        <v>46</v>
      </c>
      <c r="V76" s="492" t="s">
        <v>46</v>
      </c>
      <c r="W76" s="492" t="s">
        <v>2320</v>
      </c>
      <c r="X76" s="220">
        <f t="shared" si="1"/>
        <v>0</v>
      </c>
      <c r="Y76" s="490">
        <f t="shared" si="2"/>
        <v>0</v>
      </c>
      <c r="Z76" s="490">
        <f t="shared" si="15"/>
        <v>0</v>
      </c>
      <c r="AA76" s="490">
        <f t="shared" si="4"/>
        <v>0</v>
      </c>
      <c r="AB76" s="490">
        <f t="shared" si="5"/>
        <v>0</v>
      </c>
      <c r="AC76" s="490">
        <f t="shared" si="18"/>
        <v>3</v>
      </c>
      <c r="AD76" s="490">
        <f t="shared" si="19"/>
        <v>0</v>
      </c>
      <c r="AE76" s="490">
        <f t="shared" si="8"/>
        <v>0</v>
      </c>
      <c r="AF76" s="490">
        <f t="shared" si="9"/>
        <v>0</v>
      </c>
      <c r="AG76" s="490">
        <f t="shared" si="10"/>
        <v>0</v>
      </c>
      <c r="AH76" s="490">
        <f t="shared" si="11"/>
        <v>0</v>
      </c>
      <c r="AI76" s="490">
        <f t="shared" si="12"/>
        <v>0</v>
      </c>
      <c r="AJ76" s="222">
        <f t="shared" si="16"/>
        <v>3</v>
      </c>
      <c r="AK76" s="493">
        <f t="shared" si="13"/>
        <v>0.75</v>
      </c>
      <c r="AL76" s="22"/>
      <c r="AM76" s="23"/>
      <c r="AN76" s="223"/>
      <c r="AO76" s="221"/>
      <c r="AP76" s="41"/>
      <c r="AQ76" s="42"/>
      <c r="AR76" s="25"/>
      <c r="AS76" s="50"/>
      <c r="AT76" s="51"/>
      <c r="AU76" s="50"/>
      <c r="AV76" s="25">
        <v>3</v>
      </c>
      <c r="AW76" s="35" t="s">
        <v>2332</v>
      </c>
      <c r="AX76" s="50"/>
      <c r="AY76" s="50"/>
      <c r="AZ76" s="25"/>
      <c r="BA76" s="26"/>
      <c r="BB76" s="25"/>
      <c r="BC76" s="28"/>
      <c r="BD76" s="62"/>
      <c r="BE76" s="50"/>
      <c r="BF76" s="25"/>
      <c r="BG76" s="50"/>
      <c r="BH76" s="25"/>
      <c r="BI76" s="50"/>
      <c r="BJ76" s="38"/>
      <c r="BK76" s="40"/>
      <c r="BM76" s="40"/>
    </row>
    <row r="77" spans="1:65" ht="45.2" customHeight="1">
      <c r="A77" s="217"/>
      <c r="B77" s="487"/>
      <c r="C77" s="487"/>
      <c r="D77" s="488"/>
      <c r="E77" s="218">
        <v>73</v>
      </c>
      <c r="F77" s="219" t="s">
        <v>2333</v>
      </c>
      <c r="G77" s="489" t="s">
        <v>2334</v>
      </c>
      <c r="H77" s="489"/>
      <c r="I77" s="490"/>
      <c r="J77" s="490"/>
      <c r="K77" s="491">
        <v>1</v>
      </c>
      <c r="L77" s="490"/>
      <c r="M77" s="491"/>
      <c r="N77" s="490"/>
      <c r="O77" s="490">
        <v>1</v>
      </c>
      <c r="P77" s="564"/>
      <c r="Q77" s="490"/>
      <c r="R77" s="490"/>
      <c r="S77" s="490">
        <v>1</v>
      </c>
      <c r="T77" s="490">
        <f t="shared" si="0"/>
        <v>3</v>
      </c>
      <c r="U77" s="492" t="s">
        <v>46</v>
      </c>
      <c r="V77" s="492" t="s">
        <v>46</v>
      </c>
      <c r="W77" s="492" t="s">
        <v>2320</v>
      </c>
      <c r="X77" s="220">
        <f t="shared" si="1"/>
        <v>0</v>
      </c>
      <c r="Y77" s="490">
        <f t="shared" si="2"/>
        <v>0</v>
      </c>
      <c r="Z77" s="490">
        <f t="shared" si="15"/>
        <v>0</v>
      </c>
      <c r="AA77" s="490">
        <f t="shared" si="4"/>
        <v>1</v>
      </c>
      <c r="AB77" s="490">
        <f t="shared" si="5"/>
        <v>0</v>
      </c>
      <c r="AC77" s="490">
        <f t="shared" si="18"/>
        <v>0</v>
      </c>
      <c r="AD77" s="490">
        <f t="shared" si="19"/>
        <v>0</v>
      </c>
      <c r="AE77" s="490">
        <f t="shared" si="8"/>
        <v>1</v>
      </c>
      <c r="AF77" s="490">
        <f t="shared" si="9"/>
        <v>0</v>
      </c>
      <c r="AG77" s="490">
        <f t="shared" si="10"/>
        <v>0</v>
      </c>
      <c r="AH77" s="490">
        <f t="shared" si="11"/>
        <v>0</v>
      </c>
      <c r="AI77" s="490">
        <f t="shared" si="12"/>
        <v>0</v>
      </c>
      <c r="AJ77" s="222">
        <f t="shared" si="16"/>
        <v>2</v>
      </c>
      <c r="AK77" s="493">
        <f t="shared" si="13"/>
        <v>0.66666666666666663</v>
      </c>
      <c r="AL77" s="22"/>
      <c r="AM77" s="23"/>
      <c r="AN77" s="223"/>
      <c r="AO77" s="221"/>
      <c r="AP77" s="41"/>
      <c r="AQ77" s="42"/>
      <c r="AR77" s="22">
        <v>1</v>
      </c>
      <c r="AS77" s="56" t="s">
        <v>2335</v>
      </c>
      <c r="AT77" s="51"/>
      <c r="AU77" s="50"/>
      <c r="AV77" s="41"/>
      <c r="AW77" s="79"/>
      <c r="AX77" s="50"/>
      <c r="AY77" s="50"/>
      <c r="AZ77" s="25">
        <v>1</v>
      </c>
      <c r="BA77" s="26" t="s">
        <v>2336</v>
      </c>
      <c r="BB77" s="67"/>
      <c r="BC77" s="28"/>
      <c r="BD77" s="62"/>
      <c r="BE77" s="50"/>
      <c r="BF77" s="62"/>
      <c r="BG77" s="50"/>
      <c r="BH77" s="22"/>
      <c r="BI77" s="56"/>
      <c r="BJ77" s="38"/>
      <c r="BK77" s="40"/>
      <c r="BM77" s="40"/>
    </row>
    <row r="78" spans="1:65" ht="48.95" customHeight="1">
      <c r="A78" s="217"/>
      <c r="B78" s="487"/>
      <c r="C78" s="487"/>
      <c r="D78" s="488"/>
      <c r="E78" s="222">
        <v>74</v>
      </c>
      <c r="F78" s="219" t="s">
        <v>2337</v>
      </c>
      <c r="G78" s="489" t="s">
        <v>2338</v>
      </c>
      <c r="H78" s="489"/>
      <c r="I78" s="490"/>
      <c r="J78" s="490"/>
      <c r="K78" s="491"/>
      <c r="L78" s="490"/>
      <c r="M78" s="491"/>
      <c r="N78" s="490"/>
      <c r="O78" s="490"/>
      <c r="P78" s="564"/>
      <c r="Q78" s="490"/>
      <c r="R78" s="490">
        <v>2</v>
      </c>
      <c r="S78" s="490"/>
      <c r="T78" s="490">
        <f t="shared" si="0"/>
        <v>2</v>
      </c>
      <c r="U78" s="492" t="s">
        <v>46</v>
      </c>
      <c r="V78" s="492" t="s">
        <v>46</v>
      </c>
      <c r="W78" s="492" t="s">
        <v>47</v>
      </c>
      <c r="X78" s="220">
        <f t="shared" si="1"/>
        <v>0</v>
      </c>
      <c r="Y78" s="490">
        <f t="shared" si="2"/>
        <v>0</v>
      </c>
      <c r="Z78" s="490">
        <f t="shared" si="15"/>
        <v>0</v>
      </c>
      <c r="AA78" s="490">
        <f t="shared" si="4"/>
        <v>0</v>
      </c>
      <c r="AB78" s="490">
        <f t="shared" si="5"/>
        <v>0</v>
      </c>
      <c r="AC78" s="490">
        <f t="shared" si="18"/>
        <v>0</v>
      </c>
      <c r="AD78" s="490">
        <f t="shared" si="19"/>
        <v>0</v>
      </c>
      <c r="AE78" s="490">
        <f t="shared" si="8"/>
        <v>0</v>
      </c>
      <c r="AF78" s="490">
        <f t="shared" si="9"/>
        <v>0</v>
      </c>
      <c r="AG78" s="490">
        <f t="shared" si="10"/>
        <v>0</v>
      </c>
      <c r="AH78" s="490">
        <f t="shared" si="11"/>
        <v>0</v>
      </c>
      <c r="AI78" s="490">
        <f t="shared" si="12"/>
        <v>0</v>
      </c>
      <c r="AJ78" s="222">
        <f t="shared" si="16"/>
        <v>0</v>
      </c>
      <c r="AK78" s="493">
        <f t="shared" si="13"/>
        <v>0</v>
      </c>
      <c r="AL78" s="22"/>
      <c r="AM78" s="23"/>
      <c r="AN78" s="223"/>
      <c r="AO78" s="221"/>
      <c r="AP78" s="41"/>
      <c r="AQ78" s="42"/>
      <c r="AR78" s="22"/>
      <c r="AS78" s="56"/>
      <c r="AT78" s="51"/>
      <c r="AU78" s="50"/>
      <c r="AV78" s="462"/>
      <c r="AW78" s="95"/>
      <c r="AX78" s="25"/>
      <c r="AY78" s="50"/>
      <c r="AZ78" s="50"/>
      <c r="BA78" s="553"/>
      <c r="BB78" s="25"/>
      <c r="BC78" s="28"/>
      <c r="BD78" s="62"/>
      <c r="BE78" s="50"/>
      <c r="BF78" s="501"/>
      <c r="BG78" s="30"/>
      <c r="BH78" s="25"/>
      <c r="BI78" s="50"/>
      <c r="BJ78" s="38"/>
      <c r="BK78" s="40"/>
      <c r="BM78" s="40"/>
    </row>
    <row r="79" spans="1:65" ht="40.5" customHeight="1">
      <c r="A79" s="217"/>
      <c r="B79" s="487"/>
      <c r="C79" s="487"/>
      <c r="D79" s="488"/>
      <c r="E79" s="222">
        <v>75</v>
      </c>
      <c r="F79" s="219" t="s">
        <v>143</v>
      </c>
      <c r="G79" s="489" t="s">
        <v>2339</v>
      </c>
      <c r="H79" s="489"/>
      <c r="I79" s="490"/>
      <c r="J79" s="490"/>
      <c r="K79" s="491"/>
      <c r="L79" s="490"/>
      <c r="M79" s="491"/>
      <c r="N79" s="490">
        <v>3</v>
      </c>
      <c r="O79" s="490"/>
      <c r="P79" s="564"/>
      <c r="Q79" s="490"/>
      <c r="R79" s="490"/>
      <c r="S79" s="490">
        <v>1</v>
      </c>
      <c r="T79" s="490">
        <f t="shared" si="0"/>
        <v>4</v>
      </c>
      <c r="U79" s="492" t="s">
        <v>46</v>
      </c>
      <c r="V79" s="492" t="s">
        <v>46</v>
      </c>
      <c r="W79" s="492" t="s">
        <v>2320</v>
      </c>
      <c r="X79" s="220">
        <f t="shared" si="1"/>
        <v>0</v>
      </c>
      <c r="Y79" s="490">
        <f t="shared" si="2"/>
        <v>0</v>
      </c>
      <c r="Z79" s="490">
        <f t="shared" si="15"/>
        <v>0</v>
      </c>
      <c r="AA79" s="490">
        <f t="shared" si="4"/>
        <v>0</v>
      </c>
      <c r="AB79" s="490">
        <f t="shared" si="5"/>
        <v>0</v>
      </c>
      <c r="AC79" s="490">
        <f t="shared" si="18"/>
        <v>0</v>
      </c>
      <c r="AD79" s="490">
        <f t="shared" si="19"/>
        <v>5</v>
      </c>
      <c r="AE79" s="490">
        <f t="shared" si="8"/>
        <v>0</v>
      </c>
      <c r="AF79" s="490">
        <f t="shared" si="9"/>
        <v>0</v>
      </c>
      <c r="AG79" s="490">
        <f t="shared" si="10"/>
        <v>0</v>
      </c>
      <c r="AH79" s="490">
        <f t="shared" si="11"/>
        <v>0</v>
      </c>
      <c r="AI79" s="490">
        <f t="shared" si="12"/>
        <v>0</v>
      </c>
      <c r="AJ79" s="222">
        <f t="shared" si="16"/>
        <v>5</v>
      </c>
      <c r="AK79" s="493">
        <f t="shared" si="13"/>
        <v>1.25</v>
      </c>
      <c r="AL79" s="22"/>
      <c r="AM79" s="23"/>
      <c r="AN79" s="223"/>
      <c r="AO79" s="221"/>
      <c r="AP79" s="41"/>
      <c r="AQ79" s="42"/>
      <c r="AR79" s="22"/>
      <c r="AS79" s="56"/>
      <c r="AT79" s="51"/>
      <c r="AU79" s="50"/>
      <c r="AV79" s="462"/>
      <c r="AW79" s="95"/>
      <c r="AX79" s="25">
        <v>5</v>
      </c>
      <c r="AY79" s="26" t="s">
        <v>2340</v>
      </c>
      <c r="AZ79" s="50"/>
      <c r="BA79" s="553"/>
      <c r="BB79" s="67"/>
      <c r="BC79" s="28"/>
      <c r="BD79" s="62"/>
      <c r="BE79" s="50"/>
      <c r="BF79" s="62"/>
      <c r="BG79" s="50"/>
      <c r="BH79" s="22"/>
      <c r="BI79" s="56"/>
      <c r="BJ79" s="38"/>
      <c r="BK79" s="40"/>
      <c r="BM79" s="40"/>
    </row>
    <row r="80" spans="1:65" ht="46.5" customHeight="1">
      <c r="A80" s="503"/>
      <c r="B80" s="498"/>
      <c r="C80" s="498"/>
      <c r="D80" s="495"/>
      <c r="E80" s="222">
        <v>76</v>
      </c>
      <c r="F80" s="219" t="s">
        <v>2341</v>
      </c>
      <c r="G80" s="489" t="s">
        <v>287</v>
      </c>
      <c r="H80" s="489"/>
      <c r="I80" s="490"/>
      <c r="J80" s="490"/>
      <c r="K80" s="491"/>
      <c r="L80" s="490"/>
      <c r="M80" s="491"/>
      <c r="N80" s="490"/>
      <c r="O80" s="490"/>
      <c r="P80" s="564"/>
      <c r="Q80" s="490"/>
      <c r="R80" s="490">
        <v>1</v>
      </c>
      <c r="S80" s="490"/>
      <c r="T80" s="490">
        <f t="shared" si="0"/>
        <v>1</v>
      </c>
      <c r="U80" s="492" t="s">
        <v>46</v>
      </c>
      <c r="V80" s="492" t="s">
        <v>46</v>
      </c>
      <c r="W80" s="492" t="s">
        <v>2320</v>
      </c>
      <c r="X80" s="220">
        <f t="shared" si="1"/>
        <v>0</v>
      </c>
      <c r="Y80" s="490">
        <f t="shared" si="2"/>
        <v>0</v>
      </c>
      <c r="Z80" s="490">
        <f t="shared" si="15"/>
        <v>0</v>
      </c>
      <c r="AA80" s="490">
        <f t="shared" si="4"/>
        <v>0</v>
      </c>
      <c r="AB80" s="490">
        <f t="shared" si="5"/>
        <v>0</v>
      </c>
      <c r="AC80" s="490">
        <f t="shared" si="18"/>
        <v>0</v>
      </c>
      <c r="AD80" s="490">
        <f t="shared" si="19"/>
        <v>0</v>
      </c>
      <c r="AE80" s="490">
        <f t="shared" si="8"/>
        <v>0</v>
      </c>
      <c r="AF80" s="490">
        <f t="shared" si="9"/>
        <v>0</v>
      </c>
      <c r="AG80" s="490">
        <f t="shared" si="10"/>
        <v>0</v>
      </c>
      <c r="AH80" s="490">
        <f t="shared" si="11"/>
        <v>0</v>
      </c>
      <c r="AI80" s="490">
        <f t="shared" si="12"/>
        <v>0</v>
      </c>
      <c r="AJ80" s="240">
        <f t="shared" si="16"/>
        <v>0</v>
      </c>
      <c r="AK80" s="493">
        <f t="shared" si="13"/>
        <v>0</v>
      </c>
      <c r="AL80" s="22"/>
      <c r="AM80" s="23"/>
      <c r="AN80" s="223"/>
      <c r="AO80" s="221"/>
      <c r="AP80" s="41"/>
      <c r="AQ80" s="42"/>
      <c r="AR80" s="22"/>
      <c r="AS80" s="56"/>
      <c r="AT80" s="51"/>
      <c r="AU80" s="50"/>
      <c r="AV80" s="462"/>
      <c r="AW80" s="95"/>
      <c r="AX80" s="25"/>
      <c r="AY80" s="50"/>
      <c r="AZ80" s="50"/>
      <c r="BA80" s="553"/>
      <c r="BB80" s="474"/>
      <c r="BC80" s="28"/>
      <c r="BD80" s="62"/>
      <c r="BE80" s="50"/>
      <c r="BF80" s="62"/>
      <c r="BG80" s="50"/>
      <c r="BH80" s="472"/>
      <c r="BI80" s="30"/>
      <c r="BJ80" s="38"/>
      <c r="BK80" s="40"/>
      <c r="BM80" s="40"/>
    </row>
    <row r="81" spans="1:65" ht="45.75" customHeight="1">
      <c r="A81" s="217"/>
      <c r="B81" s="487"/>
      <c r="C81" s="241"/>
      <c r="D81" s="496"/>
      <c r="E81" s="222">
        <v>77</v>
      </c>
      <c r="F81" s="219" t="s">
        <v>2342</v>
      </c>
      <c r="G81" s="489" t="s">
        <v>2343</v>
      </c>
      <c r="H81" s="489"/>
      <c r="I81" s="490"/>
      <c r="J81" s="490">
        <v>1</v>
      </c>
      <c r="K81" s="491"/>
      <c r="L81" s="490">
        <v>1</v>
      </c>
      <c r="M81" s="491">
        <v>1</v>
      </c>
      <c r="N81" s="490">
        <v>1</v>
      </c>
      <c r="O81" s="490"/>
      <c r="P81" s="564"/>
      <c r="Q81" s="490">
        <v>2</v>
      </c>
      <c r="R81" s="490">
        <v>2</v>
      </c>
      <c r="S81" s="490">
        <v>2</v>
      </c>
      <c r="T81" s="490">
        <f t="shared" si="0"/>
        <v>10</v>
      </c>
      <c r="U81" s="492" t="s">
        <v>46</v>
      </c>
      <c r="V81" s="492" t="s">
        <v>46</v>
      </c>
      <c r="W81" s="492" t="s">
        <v>2320</v>
      </c>
      <c r="X81" s="220">
        <f t="shared" si="1"/>
        <v>0</v>
      </c>
      <c r="Y81" s="490">
        <f t="shared" si="2"/>
        <v>0</v>
      </c>
      <c r="Z81" s="490">
        <f t="shared" si="15"/>
        <v>2</v>
      </c>
      <c r="AA81" s="490">
        <f t="shared" si="4"/>
        <v>0</v>
      </c>
      <c r="AB81" s="490">
        <f t="shared" si="5"/>
        <v>0</v>
      </c>
      <c r="AC81" s="490">
        <f t="shared" si="18"/>
        <v>1</v>
      </c>
      <c r="AD81" s="490">
        <f t="shared" si="19"/>
        <v>1</v>
      </c>
      <c r="AE81" s="490">
        <f t="shared" si="8"/>
        <v>0</v>
      </c>
      <c r="AF81" s="490">
        <f t="shared" si="9"/>
        <v>0</v>
      </c>
      <c r="AG81" s="490">
        <f t="shared" si="10"/>
        <v>0</v>
      </c>
      <c r="AH81" s="490">
        <f t="shared" si="11"/>
        <v>0</v>
      </c>
      <c r="AI81" s="490">
        <f t="shared" si="12"/>
        <v>0</v>
      </c>
      <c r="AJ81" s="222">
        <f t="shared" si="16"/>
        <v>4</v>
      </c>
      <c r="AK81" s="493">
        <f t="shared" si="13"/>
        <v>0.4</v>
      </c>
      <c r="AL81" s="22"/>
      <c r="AM81" s="23"/>
      <c r="AN81" s="223"/>
      <c r="AO81" s="221"/>
      <c r="AP81" s="82">
        <v>2</v>
      </c>
      <c r="AQ81" s="56" t="s">
        <v>2344</v>
      </c>
      <c r="AR81" s="25"/>
      <c r="AS81" s="30"/>
      <c r="AT81" s="25">
        <v>0</v>
      </c>
      <c r="AU81" s="242" t="s">
        <v>2345</v>
      </c>
      <c r="AV81" s="25">
        <v>1</v>
      </c>
      <c r="AW81" s="58" t="s">
        <v>2346</v>
      </c>
      <c r="AX81" s="25">
        <v>1</v>
      </c>
      <c r="AY81" s="30" t="s">
        <v>2347</v>
      </c>
      <c r="AZ81" s="27"/>
      <c r="BA81" s="26"/>
      <c r="BB81" s="25"/>
      <c r="BC81" s="28"/>
      <c r="BD81" s="27"/>
      <c r="BE81" s="28"/>
      <c r="BF81" s="243"/>
      <c r="BG81" s="244"/>
      <c r="BH81" s="25"/>
      <c r="BI81" s="30"/>
      <c r="BJ81" s="38"/>
      <c r="BK81" s="40"/>
      <c r="BM81" s="40"/>
    </row>
    <row r="82" spans="1:65" ht="61.5" customHeight="1">
      <c r="A82" s="217"/>
      <c r="B82" s="487"/>
      <c r="C82" s="499"/>
      <c r="D82" s="496"/>
      <c r="E82" s="222">
        <v>78</v>
      </c>
      <c r="F82" s="219" t="s">
        <v>423</v>
      </c>
      <c r="G82" s="489" t="s">
        <v>2348</v>
      </c>
      <c r="H82" s="489"/>
      <c r="I82" s="490"/>
      <c r="J82" s="490"/>
      <c r="K82" s="491">
        <v>5</v>
      </c>
      <c r="L82" s="490">
        <v>10</v>
      </c>
      <c r="M82" s="491">
        <v>10</v>
      </c>
      <c r="N82" s="490">
        <v>10</v>
      </c>
      <c r="O82" s="490">
        <v>10</v>
      </c>
      <c r="P82" s="564">
        <v>10</v>
      </c>
      <c r="Q82" s="490">
        <v>10</v>
      </c>
      <c r="R82" s="490">
        <v>10</v>
      </c>
      <c r="S82" s="490">
        <v>5</v>
      </c>
      <c r="T82" s="490">
        <f t="shared" si="0"/>
        <v>80</v>
      </c>
      <c r="U82" s="492" t="s">
        <v>46</v>
      </c>
      <c r="V82" s="492" t="s">
        <v>46</v>
      </c>
      <c r="W82" s="492" t="s">
        <v>2349</v>
      </c>
      <c r="X82" s="220">
        <f t="shared" si="1"/>
        <v>0</v>
      </c>
      <c r="Y82" s="490">
        <f t="shared" si="2"/>
        <v>0</v>
      </c>
      <c r="Z82" s="490">
        <f t="shared" si="15"/>
        <v>0</v>
      </c>
      <c r="AA82" s="490">
        <f t="shared" si="4"/>
        <v>13</v>
      </c>
      <c r="AB82" s="490">
        <f t="shared" si="5"/>
        <v>13</v>
      </c>
      <c r="AC82" s="490">
        <f t="shared" si="18"/>
        <v>28</v>
      </c>
      <c r="AD82" s="490">
        <f t="shared" si="19"/>
        <v>16</v>
      </c>
      <c r="AE82" s="490">
        <f t="shared" si="8"/>
        <v>28</v>
      </c>
      <c r="AF82" s="490">
        <f t="shared" si="9"/>
        <v>22</v>
      </c>
      <c r="AG82" s="490">
        <f t="shared" si="10"/>
        <v>0</v>
      </c>
      <c r="AH82" s="490">
        <f t="shared" si="11"/>
        <v>0</v>
      </c>
      <c r="AI82" s="490">
        <f t="shared" si="12"/>
        <v>0</v>
      </c>
      <c r="AJ82" s="222">
        <f t="shared" si="16"/>
        <v>120</v>
      </c>
      <c r="AK82" s="493">
        <f t="shared" si="13"/>
        <v>1.5</v>
      </c>
      <c r="AL82" s="22"/>
      <c r="AM82" s="23"/>
      <c r="AN82" s="223"/>
      <c r="AO82" s="221"/>
      <c r="AP82" s="41"/>
      <c r="AQ82" s="42"/>
      <c r="AR82" s="22">
        <v>13</v>
      </c>
      <c r="AS82" s="56" t="s">
        <v>2350</v>
      </c>
      <c r="AT82" s="25">
        <v>13</v>
      </c>
      <c r="AU82" s="50" t="s">
        <v>2351</v>
      </c>
      <c r="AV82" s="41">
        <v>28</v>
      </c>
      <c r="AW82" s="245" t="s">
        <v>2352</v>
      </c>
      <c r="AX82" s="25">
        <v>16</v>
      </c>
      <c r="AY82" s="30" t="s">
        <v>2353</v>
      </c>
      <c r="AZ82" s="25">
        <v>28</v>
      </c>
      <c r="BA82" s="26" t="s">
        <v>2354</v>
      </c>
      <c r="BB82" s="67">
        <v>22</v>
      </c>
      <c r="BC82" s="26" t="s">
        <v>2355</v>
      </c>
      <c r="BD82" s="62"/>
      <c r="BE82" s="50"/>
      <c r="BF82" s="62"/>
      <c r="BG82" s="50"/>
      <c r="BH82" s="22"/>
      <c r="BI82" s="30"/>
      <c r="BJ82" s="38"/>
      <c r="BK82" s="40"/>
      <c r="BM82" s="40"/>
    </row>
    <row r="83" spans="1:65" ht="25.5" customHeight="1">
      <c r="A83" s="217"/>
      <c r="B83" s="487"/>
      <c r="C83" s="500"/>
      <c r="D83" s="497"/>
      <c r="E83" s="222">
        <v>79</v>
      </c>
      <c r="F83" s="219" t="s">
        <v>429</v>
      </c>
      <c r="G83" s="489" t="s">
        <v>2356</v>
      </c>
      <c r="H83" s="489"/>
      <c r="I83" s="490"/>
      <c r="J83" s="490"/>
      <c r="K83" s="491"/>
      <c r="L83" s="490"/>
      <c r="M83" s="491"/>
      <c r="N83" s="490">
        <v>1</v>
      </c>
      <c r="O83" s="490"/>
      <c r="P83" s="564"/>
      <c r="Q83" s="490"/>
      <c r="R83" s="490"/>
      <c r="S83" s="490">
        <v>1</v>
      </c>
      <c r="T83" s="490">
        <f t="shared" si="0"/>
        <v>2</v>
      </c>
      <c r="U83" s="492" t="s">
        <v>46</v>
      </c>
      <c r="V83" s="492" t="s">
        <v>46</v>
      </c>
      <c r="W83" s="492" t="s">
        <v>47</v>
      </c>
      <c r="X83" s="220">
        <f t="shared" si="1"/>
        <v>0</v>
      </c>
      <c r="Y83" s="490">
        <f t="shared" si="2"/>
        <v>0</v>
      </c>
      <c r="Z83" s="490">
        <f t="shared" si="15"/>
        <v>0</v>
      </c>
      <c r="AA83" s="490">
        <f t="shared" si="4"/>
        <v>0</v>
      </c>
      <c r="AB83" s="490">
        <f t="shared" si="5"/>
        <v>0</v>
      </c>
      <c r="AC83" s="490">
        <f t="shared" si="18"/>
        <v>0</v>
      </c>
      <c r="AD83" s="490">
        <f t="shared" si="19"/>
        <v>1</v>
      </c>
      <c r="AE83" s="490">
        <f t="shared" si="8"/>
        <v>0</v>
      </c>
      <c r="AF83" s="490">
        <f t="shared" si="9"/>
        <v>0</v>
      </c>
      <c r="AG83" s="490">
        <f t="shared" si="10"/>
        <v>0</v>
      </c>
      <c r="AH83" s="490">
        <f t="shared" si="11"/>
        <v>0</v>
      </c>
      <c r="AI83" s="490">
        <f t="shared" si="12"/>
        <v>0</v>
      </c>
      <c r="AJ83" s="222">
        <f t="shared" si="16"/>
        <v>1</v>
      </c>
      <c r="AK83" s="493">
        <f t="shared" si="13"/>
        <v>0.5</v>
      </c>
      <c r="AL83" s="22"/>
      <c r="AM83" s="23"/>
      <c r="AN83" s="223"/>
      <c r="AO83" s="221"/>
      <c r="AP83" s="41"/>
      <c r="AQ83" s="42"/>
      <c r="AR83" s="25"/>
      <c r="AS83" s="50"/>
      <c r="AT83" s="51"/>
      <c r="AU83" s="50"/>
      <c r="AV83" s="25"/>
      <c r="AW83" s="52"/>
      <c r="AX83" s="25">
        <v>1</v>
      </c>
      <c r="AY83" s="30" t="s">
        <v>2357</v>
      </c>
      <c r="AZ83" s="25"/>
      <c r="BA83" s="26"/>
      <c r="BB83" s="25"/>
      <c r="BC83" s="28"/>
      <c r="BD83" s="62"/>
      <c r="BE83" s="50"/>
      <c r="BF83" s="50"/>
      <c r="BG83" s="50"/>
      <c r="BH83" s="25"/>
      <c r="BI83" s="50"/>
      <c r="BJ83" s="38"/>
      <c r="BK83" s="40"/>
      <c r="BM83" s="40"/>
    </row>
    <row r="84" spans="1:65" ht="39.75" customHeight="1">
      <c r="A84" s="217"/>
      <c r="B84" s="487"/>
      <c r="C84" s="246"/>
      <c r="D84" s="247"/>
      <c r="E84" s="222">
        <v>80</v>
      </c>
      <c r="F84" s="219" t="s">
        <v>2358</v>
      </c>
      <c r="G84" s="489" t="s">
        <v>2359</v>
      </c>
      <c r="H84" s="489"/>
      <c r="I84" s="490"/>
      <c r="J84" s="490"/>
      <c r="K84" s="491"/>
      <c r="L84" s="490"/>
      <c r="M84" s="491"/>
      <c r="N84" s="490"/>
      <c r="O84" s="490"/>
      <c r="P84" s="564"/>
      <c r="Q84" s="490"/>
      <c r="R84" s="490">
        <v>2</v>
      </c>
      <c r="S84" s="490">
        <v>1</v>
      </c>
      <c r="T84" s="490">
        <f t="shared" si="0"/>
        <v>3</v>
      </c>
      <c r="U84" s="492" t="s">
        <v>46</v>
      </c>
      <c r="V84" s="492" t="s">
        <v>46</v>
      </c>
      <c r="W84" s="492" t="s">
        <v>47</v>
      </c>
      <c r="X84" s="220">
        <f t="shared" si="1"/>
        <v>0</v>
      </c>
      <c r="Y84" s="490">
        <f t="shared" si="2"/>
        <v>0</v>
      </c>
      <c r="Z84" s="490">
        <f t="shared" si="15"/>
        <v>0</v>
      </c>
      <c r="AA84" s="490">
        <f t="shared" si="4"/>
        <v>0</v>
      </c>
      <c r="AB84" s="490">
        <f t="shared" si="5"/>
        <v>0</v>
      </c>
      <c r="AC84" s="490">
        <f t="shared" si="18"/>
        <v>0</v>
      </c>
      <c r="AD84" s="490">
        <f t="shared" si="19"/>
        <v>0</v>
      </c>
      <c r="AE84" s="490">
        <f t="shared" si="8"/>
        <v>0</v>
      </c>
      <c r="AF84" s="490">
        <f t="shared" si="9"/>
        <v>0</v>
      </c>
      <c r="AG84" s="490">
        <f t="shared" si="10"/>
        <v>0</v>
      </c>
      <c r="AH84" s="490">
        <f t="shared" si="11"/>
        <v>0</v>
      </c>
      <c r="AI84" s="490">
        <f t="shared" si="12"/>
        <v>0</v>
      </c>
      <c r="AJ84" s="222">
        <f t="shared" si="16"/>
        <v>0</v>
      </c>
      <c r="AK84" s="493">
        <f t="shared" si="13"/>
        <v>0</v>
      </c>
      <c r="AL84" s="22"/>
      <c r="AM84" s="23"/>
      <c r="AN84" s="223"/>
      <c r="AO84" s="221"/>
      <c r="AP84" s="41"/>
      <c r="AQ84" s="42"/>
      <c r="AR84" s="25"/>
      <c r="AS84" s="50"/>
      <c r="AT84" s="51"/>
      <c r="AU84" s="50"/>
      <c r="AV84" s="25"/>
      <c r="AW84" s="52"/>
      <c r="AX84" s="50"/>
      <c r="AY84" s="50"/>
      <c r="AZ84" s="25"/>
      <c r="BA84" s="26"/>
      <c r="BB84" s="25"/>
      <c r="BC84" s="28"/>
      <c r="BD84" s="62"/>
      <c r="BE84" s="50"/>
      <c r="BF84" s="50"/>
      <c r="BG84" s="50"/>
      <c r="BH84" s="25"/>
      <c r="BI84" s="50"/>
      <c r="BJ84" s="38"/>
      <c r="BK84" s="40"/>
      <c r="BM84" s="40"/>
    </row>
    <row r="85" spans="1:65" ht="25.5" customHeight="1">
      <c r="A85" s="217"/>
      <c r="B85" s="487"/>
      <c r="C85" s="487"/>
      <c r="D85" s="488"/>
      <c r="E85" s="222">
        <v>81</v>
      </c>
      <c r="F85" s="219" t="s">
        <v>526</v>
      </c>
      <c r="G85" s="489" t="s">
        <v>2360</v>
      </c>
      <c r="H85" s="489"/>
      <c r="I85" s="490"/>
      <c r="J85" s="490"/>
      <c r="K85" s="491"/>
      <c r="L85" s="490"/>
      <c r="M85" s="491"/>
      <c r="N85" s="490"/>
      <c r="O85" s="490"/>
      <c r="P85" s="564"/>
      <c r="Q85" s="490"/>
      <c r="R85" s="490">
        <v>1</v>
      </c>
      <c r="S85" s="490"/>
      <c r="T85" s="490">
        <f t="shared" si="0"/>
        <v>1</v>
      </c>
      <c r="U85" s="492" t="s">
        <v>46</v>
      </c>
      <c r="V85" s="492" t="s">
        <v>46</v>
      </c>
      <c r="W85" s="492" t="s">
        <v>47</v>
      </c>
      <c r="X85" s="220">
        <f t="shared" si="1"/>
        <v>0</v>
      </c>
      <c r="Y85" s="490">
        <f t="shared" si="2"/>
        <v>0</v>
      </c>
      <c r="Z85" s="490">
        <f t="shared" si="15"/>
        <v>0</v>
      </c>
      <c r="AA85" s="490">
        <f t="shared" si="4"/>
        <v>0</v>
      </c>
      <c r="AB85" s="490">
        <f t="shared" si="5"/>
        <v>0</v>
      </c>
      <c r="AC85" s="490">
        <f t="shared" si="18"/>
        <v>0</v>
      </c>
      <c r="AD85" s="490">
        <f t="shared" si="19"/>
        <v>0</v>
      </c>
      <c r="AE85" s="490">
        <f t="shared" si="8"/>
        <v>0</v>
      </c>
      <c r="AF85" s="490">
        <f t="shared" si="9"/>
        <v>0</v>
      </c>
      <c r="AG85" s="490">
        <f t="shared" si="10"/>
        <v>0</v>
      </c>
      <c r="AH85" s="490">
        <f t="shared" si="11"/>
        <v>0</v>
      </c>
      <c r="AI85" s="490">
        <f t="shared" si="12"/>
        <v>0</v>
      </c>
      <c r="AJ85" s="222">
        <f t="shared" si="16"/>
        <v>0</v>
      </c>
      <c r="AK85" s="493">
        <f t="shared" si="13"/>
        <v>0</v>
      </c>
      <c r="AL85" s="22"/>
      <c r="AM85" s="23"/>
      <c r="AN85" s="223"/>
      <c r="AO85" s="221"/>
      <c r="AP85" s="41"/>
      <c r="AQ85" s="42"/>
      <c r="AR85" s="25"/>
      <c r="AS85" s="50"/>
      <c r="AT85" s="51"/>
      <c r="AU85" s="50"/>
      <c r="AV85" s="25"/>
      <c r="AW85" s="52"/>
      <c r="AX85" s="27"/>
      <c r="AY85" s="28"/>
      <c r="AZ85" s="25"/>
      <c r="BA85" s="26"/>
      <c r="BB85" s="25"/>
      <c r="BC85" s="28"/>
      <c r="BD85" s="62"/>
      <c r="BE85" s="50"/>
      <c r="BF85" s="50"/>
      <c r="BG85" s="50"/>
      <c r="BH85" s="25"/>
      <c r="BI85" s="50"/>
      <c r="BJ85" s="38"/>
      <c r="BK85" s="40"/>
      <c r="BM85" s="40"/>
    </row>
    <row r="86" spans="1:65" ht="45.75" customHeight="1">
      <c r="A86" s="217"/>
      <c r="B86" s="487"/>
      <c r="C86" s="487"/>
      <c r="D86" s="488"/>
      <c r="E86" s="222">
        <v>82</v>
      </c>
      <c r="F86" s="219" t="s">
        <v>2361</v>
      </c>
      <c r="G86" s="489" t="s">
        <v>2362</v>
      </c>
      <c r="H86" s="489"/>
      <c r="I86" s="490"/>
      <c r="J86" s="490"/>
      <c r="K86" s="491"/>
      <c r="L86" s="490">
        <v>1</v>
      </c>
      <c r="M86" s="491"/>
      <c r="N86" s="490"/>
      <c r="O86" s="490"/>
      <c r="P86" s="564">
        <v>1</v>
      </c>
      <c r="Q86" s="490"/>
      <c r="R86" s="490">
        <v>1</v>
      </c>
      <c r="S86" s="490">
        <v>1</v>
      </c>
      <c r="T86" s="490">
        <f t="shared" si="0"/>
        <v>4</v>
      </c>
      <c r="U86" s="492" t="s">
        <v>46</v>
      </c>
      <c r="V86" s="492" t="s">
        <v>46</v>
      </c>
      <c r="W86" s="492" t="s">
        <v>47</v>
      </c>
      <c r="X86" s="220">
        <f t="shared" si="1"/>
        <v>0</v>
      </c>
      <c r="Y86" s="490">
        <f t="shared" si="2"/>
        <v>0</v>
      </c>
      <c r="Z86" s="490">
        <f t="shared" si="15"/>
        <v>0</v>
      </c>
      <c r="AA86" s="490">
        <f t="shared" si="4"/>
        <v>0</v>
      </c>
      <c r="AB86" s="490">
        <f t="shared" si="5"/>
        <v>1</v>
      </c>
      <c r="AC86" s="490">
        <f t="shared" si="18"/>
        <v>0</v>
      </c>
      <c r="AD86" s="490">
        <f t="shared" si="19"/>
        <v>0</v>
      </c>
      <c r="AE86" s="490">
        <f t="shared" si="8"/>
        <v>0</v>
      </c>
      <c r="AF86" s="490">
        <f t="shared" si="9"/>
        <v>2</v>
      </c>
      <c r="AG86" s="490">
        <f t="shared" si="10"/>
        <v>0</v>
      </c>
      <c r="AH86" s="490">
        <f t="shared" si="11"/>
        <v>0</v>
      </c>
      <c r="AI86" s="490">
        <f t="shared" si="12"/>
        <v>0</v>
      </c>
      <c r="AJ86" s="222">
        <f t="shared" si="16"/>
        <v>3</v>
      </c>
      <c r="AK86" s="493">
        <f t="shared" si="13"/>
        <v>0.75</v>
      </c>
      <c r="AL86" s="22"/>
      <c r="AM86" s="23"/>
      <c r="AN86" s="223"/>
      <c r="AO86" s="221"/>
      <c r="AP86" s="41"/>
      <c r="AQ86" s="42"/>
      <c r="AR86" s="25"/>
      <c r="AS86" s="50"/>
      <c r="AT86" s="25">
        <v>1</v>
      </c>
      <c r="AU86" s="50" t="s">
        <v>2363</v>
      </c>
      <c r="AV86" s="25"/>
      <c r="AW86" s="52"/>
      <c r="AX86" s="50"/>
      <c r="AY86" s="50"/>
      <c r="AZ86" s="25"/>
      <c r="BA86" s="26"/>
      <c r="BB86" s="25">
        <v>2</v>
      </c>
      <c r="BC86" s="26" t="s">
        <v>2364</v>
      </c>
      <c r="BD86" s="62"/>
      <c r="BE86" s="50"/>
      <c r="BF86" s="25"/>
      <c r="BG86" s="28"/>
      <c r="BH86" s="25"/>
      <c r="BI86" s="50"/>
      <c r="BJ86" s="38"/>
      <c r="BK86" s="40"/>
      <c r="BM86" s="40"/>
    </row>
    <row r="87" spans="1:65" ht="55.5" customHeight="1">
      <c r="A87" s="217"/>
      <c r="B87" s="487"/>
      <c r="C87" s="487"/>
      <c r="D87" s="488"/>
      <c r="E87" s="222">
        <v>83</v>
      </c>
      <c r="F87" s="219" t="s">
        <v>2365</v>
      </c>
      <c r="G87" s="489" t="s">
        <v>533</v>
      </c>
      <c r="H87" s="489"/>
      <c r="I87" s="490"/>
      <c r="J87" s="490"/>
      <c r="K87" s="491">
        <v>1</v>
      </c>
      <c r="L87" s="490"/>
      <c r="M87" s="491"/>
      <c r="N87" s="490">
        <v>1</v>
      </c>
      <c r="O87" s="490">
        <v>1</v>
      </c>
      <c r="P87" s="564">
        <v>1</v>
      </c>
      <c r="Q87" s="490"/>
      <c r="R87" s="490"/>
      <c r="S87" s="490"/>
      <c r="T87" s="490">
        <f t="shared" si="0"/>
        <v>4</v>
      </c>
      <c r="U87" s="492" t="s">
        <v>46</v>
      </c>
      <c r="V87" s="492" t="s">
        <v>46</v>
      </c>
      <c r="W87" s="492" t="s">
        <v>47</v>
      </c>
      <c r="X87" s="220">
        <f t="shared" si="1"/>
        <v>0</v>
      </c>
      <c r="Y87" s="490">
        <f t="shared" si="2"/>
        <v>0</v>
      </c>
      <c r="Z87" s="490">
        <f t="shared" si="15"/>
        <v>0</v>
      </c>
      <c r="AA87" s="490">
        <f t="shared" si="4"/>
        <v>1</v>
      </c>
      <c r="AB87" s="490">
        <f t="shared" si="5"/>
        <v>0</v>
      </c>
      <c r="AC87" s="490">
        <f t="shared" si="18"/>
        <v>0</v>
      </c>
      <c r="AD87" s="490">
        <f t="shared" si="19"/>
        <v>1</v>
      </c>
      <c r="AE87" s="490">
        <f t="shared" si="8"/>
        <v>1</v>
      </c>
      <c r="AF87" s="490">
        <f t="shared" si="9"/>
        <v>1</v>
      </c>
      <c r="AG87" s="490">
        <f t="shared" si="10"/>
        <v>0</v>
      </c>
      <c r="AH87" s="490">
        <f t="shared" si="11"/>
        <v>0</v>
      </c>
      <c r="AI87" s="490">
        <f t="shared" si="12"/>
        <v>0</v>
      </c>
      <c r="AJ87" s="222">
        <f t="shared" si="16"/>
        <v>4</v>
      </c>
      <c r="AK87" s="493">
        <f t="shared" si="13"/>
        <v>1</v>
      </c>
      <c r="AL87" s="22"/>
      <c r="AM87" s="23"/>
      <c r="AN87" s="223"/>
      <c r="AO87" s="221"/>
      <c r="AP87" s="41"/>
      <c r="AQ87" s="42"/>
      <c r="AR87" s="25">
        <v>1</v>
      </c>
      <c r="AS87" s="62" t="s">
        <v>2366</v>
      </c>
      <c r="AT87" s="51"/>
      <c r="AU87" s="50"/>
      <c r="AV87" s="25"/>
      <c r="AW87" s="52"/>
      <c r="AX87" s="25">
        <v>1</v>
      </c>
      <c r="AY87" s="30" t="s">
        <v>2367</v>
      </c>
      <c r="AZ87" s="25">
        <v>1</v>
      </c>
      <c r="BA87" s="26" t="s">
        <v>2368</v>
      </c>
      <c r="BB87" s="25">
        <v>1</v>
      </c>
      <c r="BC87" s="28" t="s">
        <v>2369</v>
      </c>
      <c r="BD87" s="25"/>
      <c r="BE87" s="28"/>
      <c r="BF87" s="25"/>
      <c r="BG87" s="28"/>
      <c r="BH87" s="25"/>
      <c r="BI87" s="50"/>
      <c r="BJ87" s="38"/>
      <c r="BK87" s="40"/>
      <c r="BM87" s="40"/>
    </row>
    <row r="88" spans="1:65" ht="36" customHeight="1">
      <c r="A88" s="217"/>
      <c r="B88" s="487"/>
      <c r="C88" s="487"/>
      <c r="D88" s="488"/>
      <c r="E88" s="218">
        <v>84</v>
      </c>
      <c r="F88" s="219" t="s">
        <v>2370</v>
      </c>
      <c r="G88" s="489" t="s">
        <v>2371</v>
      </c>
      <c r="H88" s="489"/>
      <c r="I88" s="490"/>
      <c r="J88" s="490"/>
      <c r="K88" s="491"/>
      <c r="L88" s="490"/>
      <c r="M88" s="491">
        <v>2</v>
      </c>
      <c r="N88" s="490"/>
      <c r="O88" s="490"/>
      <c r="P88" s="564"/>
      <c r="Q88" s="490">
        <v>3</v>
      </c>
      <c r="R88" s="490"/>
      <c r="S88" s="490">
        <v>1</v>
      </c>
      <c r="T88" s="490">
        <f t="shared" si="0"/>
        <v>6</v>
      </c>
      <c r="U88" s="492" t="s">
        <v>46</v>
      </c>
      <c r="V88" s="492" t="s">
        <v>46</v>
      </c>
      <c r="W88" s="492" t="s">
        <v>47</v>
      </c>
      <c r="X88" s="220">
        <f t="shared" si="1"/>
        <v>0</v>
      </c>
      <c r="Y88" s="490">
        <f t="shared" si="2"/>
        <v>0</v>
      </c>
      <c r="Z88" s="490">
        <f t="shared" si="15"/>
        <v>0</v>
      </c>
      <c r="AA88" s="490">
        <f t="shared" si="4"/>
        <v>0</v>
      </c>
      <c r="AB88" s="490">
        <f t="shared" si="5"/>
        <v>0</v>
      </c>
      <c r="AC88" s="490">
        <f t="shared" si="18"/>
        <v>2</v>
      </c>
      <c r="AD88" s="490">
        <f t="shared" si="19"/>
        <v>0</v>
      </c>
      <c r="AE88" s="490">
        <f t="shared" si="8"/>
        <v>0</v>
      </c>
      <c r="AF88" s="490">
        <f t="shared" si="9"/>
        <v>0</v>
      </c>
      <c r="AG88" s="490">
        <f t="shared" si="10"/>
        <v>0</v>
      </c>
      <c r="AH88" s="490">
        <f t="shared" si="11"/>
        <v>0</v>
      </c>
      <c r="AI88" s="490">
        <f t="shared" si="12"/>
        <v>0</v>
      </c>
      <c r="AJ88" s="222">
        <f t="shared" si="16"/>
        <v>2</v>
      </c>
      <c r="AK88" s="493">
        <f t="shared" si="13"/>
        <v>0.33333333333333331</v>
      </c>
      <c r="AL88" s="22"/>
      <c r="AM88" s="23"/>
      <c r="AN88" s="223"/>
      <c r="AO88" s="221"/>
      <c r="AP88" s="41"/>
      <c r="AQ88" s="42"/>
      <c r="AR88" s="25"/>
      <c r="AS88" s="50"/>
      <c r="AT88" s="51"/>
      <c r="AU88" s="50"/>
      <c r="AV88" s="25">
        <v>2</v>
      </c>
      <c r="AW88" s="35" t="s">
        <v>2372</v>
      </c>
      <c r="AX88" s="50"/>
      <c r="AY88" s="50"/>
      <c r="AZ88" s="25"/>
      <c r="BA88" s="26"/>
      <c r="BB88" s="25"/>
      <c r="BC88" s="28"/>
      <c r="BD88" s="62"/>
      <c r="BE88" s="50"/>
      <c r="BF88" s="50"/>
      <c r="BG88" s="50"/>
      <c r="BH88" s="25"/>
      <c r="BI88" s="50"/>
      <c r="BJ88" s="38"/>
      <c r="BK88" s="40"/>
      <c r="BM88" s="40"/>
    </row>
    <row r="89" spans="1:65" ht="51.75" customHeight="1">
      <c r="A89" s="217"/>
      <c r="B89" s="487"/>
      <c r="C89" s="487"/>
      <c r="D89" s="488"/>
      <c r="E89" s="222">
        <v>85</v>
      </c>
      <c r="F89" s="219" t="s">
        <v>573</v>
      </c>
      <c r="G89" s="489" t="s">
        <v>574</v>
      </c>
      <c r="H89" s="489"/>
      <c r="I89" s="490"/>
      <c r="J89" s="490"/>
      <c r="K89" s="491"/>
      <c r="L89" s="490"/>
      <c r="M89" s="491">
        <v>1</v>
      </c>
      <c r="N89" s="490"/>
      <c r="O89" s="490">
        <v>3</v>
      </c>
      <c r="P89" s="564"/>
      <c r="Q89" s="490">
        <v>1</v>
      </c>
      <c r="R89" s="490"/>
      <c r="S89" s="490">
        <v>1</v>
      </c>
      <c r="T89" s="490">
        <f t="shared" si="0"/>
        <v>6</v>
      </c>
      <c r="U89" s="492" t="s">
        <v>46</v>
      </c>
      <c r="V89" s="492" t="s">
        <v>46</v>
      </c>
      <c r="W89" s="492" t="s">
        <v>47</v>
      </c>
      <c r="X89" s="220">
        <f t="shared" si="1"/>
        <v>0</v>
      </c>
      <c r="Y89" s="490">
        <f t="shared" si="2"/>
        <v>0</v>
      </c>
      <c r="Z89" s="490">
        <f t="shared" si="15"/>
        <v>0</v>
      </c>
      <c r="AA89" s="490">
        <f t="shared" si="4"/>
        <v>0</v>
      </c>
      <c r="AB89" s="490">
        <f t="shared" si="5"/>
        <v>0</v>
      </c>
      <c r="AC89" s="490">
        <f t="shared" si="18"/>
        <v>1</v>
      </c>
      <c r="AD89" s="490">
        <f t="shared" si="19"/>
        <v>0</v>
      </c>
      <c r="AE89" s="490">
        <f t="shared" si="8"/>
        <v>3</v>
      </c>
      <c r="AF89" s="490">
        <f t="shared" si="9"/>
        <v>0</v>
      </c>
      <c r="AG89" s="490">
        <f t="shared" si="10"/>
        <v>0</v>
      </c>
      <c r="AH89" s="490">
        <f t="shared" si="11"/>
        <v>0</v>
      </c>
      <c r="AI89" s="490">
        <f t="shared" si="12"/>
        <v>0</v>
      </c>
      <c r="AJ89" s="222">
        <f t="shared" si="16"/>
        <v>4</v>
      </c>
      <c r="AK89" s="493">
        <f t="shared" si="13"/>
        <v>0.66666666666666663</v>
      </c>
      <c r="AL89" s="22"/>
      <c r="AM89" s="23"/>
      <c r="AN89" s="223"/>
      <c r="AO89" s="221"/>
      <c r="AP89" s="41"/>
      <c r="AQ89" s="42"/>
      <c r="AR89" s="25"/>
      <c r="AS89" s="50"/>
      <c r="AT89" s="51"/>
      <c r="AU89" s="50"/>
      <c r="AV89" s="25">
        <v>1</v>
      </c>
      <c r="AW89" s="35" t="s">
        <v>2373</v>
      </c>
      <c r="AX89" s="50"/>
      <c r="AY89" s="50"/>
      <c r="AZ89" s="25">
        <v>3</v>
      </c>
      <c r="BA89" s="26" t="s">
        <v>2374</v>
      </c>
      <c r="BB89" s="25"/>
      <c r="BC89" s="28"/>
      <c r="BD89" s="62"/>
      <c r="BE89" s="50"/>
      <c r="BF89" s="50"/>
      <c r="BG89" s="50"/>
      <c r="BH89" s="25"/>
      <c r="BI89" s="50"/>
      <c r="BJ89" s="38"/>
      <c r="BK89" s="40"/>
      <c r="BM89" s="40"/>
    </row>
    <row r="90" spans="1:65" ht="45.75" customHeight="1">
      <c r="A90" s="217"/>
      <c r="B90" s="487"/>
      <c r="C90" s="487"/>
      <c r="D90" s="488"/>
      <c r="E90" s="222">
        <v>86</v>
      </c>
      <c r="F90" s="219" t="s">
        <v>583</v>
      </c>
      <c r="G90" s="489" t="s">
        <v>584</v>
      </c>
      <c r="H90" s="489"/>
      <c r="I90" s="490"/>
      <c r="J90" s="490"/>
      <c r="K90" s="491"/>
      <c r="L90" s="490"/>
      <c r="M90" s="491"/>
      <c r="N90" s="490">
        <v>2</v>
      </c>
      <c r="O90" s="490"/>
      <c r="P90" s="564"/>
      <c r="Q90" s="490"/>
      <c r="R90" s="490">
        <v>2</v>
      </c>
      <c r="S90" s="490">
        <v>2</v>
      </c>
      <c r="T90" s="490">
        <f t="shared" si="0"/>
        <v>6</v>
      </c>
      <c r="U90" s="492" t="s">
        <v>46</v>
      </c>
      <c r="V90" s="492" t="s">
        <v>46</v>
      </c>
      <c r="W90" s="492" t="s">
        <v>47</v>
      </c>
      <c r="X90" s="220">
        <f t="shared" si="1"/>
        <v>0</v>
      </c>
      <c r="Y90" s="490">
        <f t="shared" si="2"/>
        <v>0</v>
      </c>
      <c r="Z90" s="490">
        <f t="shared" si="15"/>
        <v>0</v>
      </c>
      <c r="AA90" s="490">
        <f t="shared" si="4"/>
        <v>0</v>
      </c>
      <c r="AB90" s="490">
        <f t="shared" si="5"/>
        <v>0</v>
      </c>
      <c r="AC90" s="490">
        <f t="shared" si="18"/>
        <v>0</v>
      </c>
      <c r="AD90" s="490">
        <f t="shared" si="19"/>
        <v>3</v>
      </c>
      <c r="AE90" s="490">
        <f t="shared" si="8"/>
        <v>0</v>
      </c>
      <c r="AF90" s="490">
        <f t="shared" si="9"/>
        <v>0</v>
      </c>
      <c r="AG90" s="490">
        <f t="shared" si="10"/>
        <v>0</v>
      </c>
      <c r="AH90" s="490">
        <f t="shared" si="11"/>
        <v>0</v>
      </c>
      <c r="AI90" s="490">
        <f t="shared" si="12"/>
        <v>0</v>
      </c>
      <c r="AJ90" s="222">
        <f t="shared" si="16"/>
        <v>3</v>
      </c>
      <c r="AK90" s="493">
        <f t="shared" si="13"/>
        <v>0.5</v>
      </c>
      <c r="AL90" s="22"/>
      <c r="AM90" s="23"/>
      <c r="AN90" s="223"/>
      <c r="AO90" s="221"/>
      <c r="AP90" s="41"/>
      <c r="AQ90" s="42"/>
      <c r="AR90" s="25"/>
      <c r="AS90" s="50"/>
      <c r="AT90" s="51"/>
      <c r="AU90" s="50"/>
      <c r="AV90" s="25"/>
      <c r="AW90" s="35"/>
      <c r="AX90" s="25">
        <v>3</v>
      </c>
      <c r="AY90" s="30" t="s">
        <v>2375</v>
      </c>
      <c r="AZ90" s="50"/>
      <c r="BA90" s="553"/>
      <c r="BB90" s="25"/>
      <c r="BC90" s="28"/>
      <c r="BD90" s="62"/>
      <c r="BE90" s="50"/>
      <c r="BF90" s="50"/>
      <c r="BG90" s="50"/>
      <c r="BH90" s="25"/>
      <c r="BI90" s="50"/>
      <c r="BJ90" s="38"/>
      <c r="BK90" s="40"/>
      <c r="BM90" s="40"/>
    </row>
    <row r="91" spans="1:65" ht="36" customHeight="1">
      <c r="A91" s="217"/>
      <c r="B91" s="487"/>
      <c r="C91" s="487"/>
      <c r="D91" s="488"/>
      <c r="E91" s="222">
        <v>87</v>
      </c>
      <c r="F91" s="225" t="s">
        <v>872</v>
      </c>
      <c r="G91" s="489" t="s">
        <v>2117</v>
      </c>
      <c r="H91" s="491"/>
      <c r="I91" s="490"/>
      <c r="J91" s="490"/>
      <c r="K91" s="491"/>
      <c r="L91" s="490">
        <v>8</v>
      </c>
      <c r="M91" s="491">
        <v>4</v>
      </c>
      <c r="N91" s="490">
        <v>2</v>
      </c>
      <c r="O91" s="490"/>
      <c r="P91" s="564">
        <v>2</v>
      </c>
      <c r="Q91" s="491"/>
      <c r="R91" s="491">
        <v>2</v>
      </c>
      <c r="S91" s="491">
        <v>7</v>
      </c>
      <c r="T91" s="490">
        <f t="shared" si="0"/>
        <v>25</v>
      </c>
      <c r="U91" s="492" t="s">
        <v>764</v>
      </c>
      <c r="V91" s="492" t="s">
        <v>764</v>
      </c>
      <c r="W91" s="492" t="s">
        <v>875</v>
      </c>
      <c r="X91" s="220">
        <f t="shared" si="1"/>
        <v>1</v>
      </c>
      <c r="Y91" s="490">
        <f t="shared" si="2"/>
        <v>0</v>
      </c>
      <c r="Z91" s="490">
        <f t="shared" si="15"/>
        <v>0</v>
      </c>
      <c r="AA91" s="490">
        <f t="shared" si="4"/>
        <v>1</v>
      </c>
      <c r="AB91" s="490">
        <v>8</v>
      </c>
      <c r="AC91" s="490">
        <f t="shared" si="18"/>
        <v>1</v>
      </c>
      <c r="AD91" s="490">
        <f t="shared" si="19"/>
        <v>2</v>
      </c>
      <c r="AE91" s="490">
        <f t="shared" si="8"/>
        <v>0</v>
      </c>
      <c r="AF91" s="490">
        <f t="shared" si="9"/>
        <v>2</v>
      </c>
      <c r="AG91" s="490">
        <f t="shared" si="10"/>
        <v>0</v>
      </c>
      <c r="AH91" s="490">
        <f t="shared" si="11"/>
        <v>0</v>
      </c>
      <c r="AI91" s="490">
        <f t="shared" si="12"/>
        <v>0</v>
      </c>
      <c r="AJ91" s="222">
        <f t="shared" si="16"/>
        <v>15</v>
      </c>
      <c r="AK91" s="493">
        <f t="shared" si="13"/>
        <v>0.6</v>
      </c>
      <c r="AL91" s="22">
        <v>1</v>
      </c>
      <c r="AM91" s="465" t="s">
        <v>2376</v>
      </c>
      <c r="AN91" s="223"/>
      <c r="AO91" s="221"/>
      <c r="AP91" s="41"/>
      <c r="AQ91" s="42"/>
      <c r="AR91" s="25">
        <v>1</v>
      </c>
      <c r="AS91" s="50" t="s">
        <v>2377</v>
      </c>
      <c r="AT91" s="25">
        <v>8</v>
      </c>
      <c r="AU91" s="50"/>
      <c r="AV91" s="25">
        <v>1</v>
      </c>
      <c r="AW91" s="35" t="s">
        <v>2378</v>
      </c>
      <c r="AX91" s="41">
        <v>2</v>
      </c>
      <c r="AY91" s="551" t="s">
        <v>2379</v>
      </c>
      <c r="AZ91" s="50"/>
      <c r="BA91" s="553"/>
      <c r="BB91" s="25">
        <v>2</v>
      </c>
      <c r="BC91" s="26" t="s">
        <v>2380</v>
      </c>
      <c r="BD91" s="62"/>
      <c r="BE91" s="50"/>
      <c r="BF91" s="82"/>
      <c r="BG91" s="30"/>
      <c r="BH91" s="25"/>
      <c r="BI91" s="50"/>
      <c r="BJ91" s="38"/>
      <c r="BK91" s="40"/>
      <c r="BM91" s="40"/>
    </row>
    <row r="92" spans="1:65" ht="45.2" customHeight="1">
      <c r="A92" s="217"/>
      <c r="B92" s="487"/>
      <c r="C92" s="487"/>
      <c r="D92" s="488"/>
      <c r="E92" s="222">
        <v>88</v>
      </c>
      <c r="F92" s="225" t="s">
        <v>2381</v>
      </c>
      <c r="G92" s="489" t="s">
        <v>2382</v>
      </c>
      <c r="H92" s="490"/>
      <c r="I92" s="490"/>
      <c r="J92" s="490"/>
      <c r="K92" s="491"/>
      <c r="L92" s="490">
        <v>1</v>
      </c>
      <c r="M92" s="491"/>
      <c r="N92" s="490"/>
      <c r="O92" s="490"/>
      <c r="P92" s="564"/>
      <c r="Q92" s="490">
        <v>1</v>
      </c>
      <c r="R92" s="490">
        <v>2</v>
      </c>
      <c r="S92" s="490">
        <v>3</v>
      </c>
      <c r="T92" s="490">
        <f t="shared" si="0"/>
        <v>7</v>
      </c>
      <c r="U92" s="492" t="s">
        <v>764</v>
      </c>
      <c r="V92" s="492" t="s">
        <v>764</v>
      </c>
      <c r="W92" s="492" t="s">
        <v>875</v>
      </c>
      <c r="X92" s="220">
        <f t="shared" si="1"/>
        <v>0</v>
      </c>
      <c r="Y92" s="490">
        <f t="shared" si="2"/>
        <v>0</v>
      </c>
      <c r="Z92" s="490">
        <f t="shared" si="15"/>
        <v>0</v>
      </c>
      <c r="AA92" s="490">
        <f t="shared" si="4"/>
        <v>0</v>
      </c>
      <c r="AB92" s="490">
        <f t="shared" ref="AB92:AB102" si="20">AT92</f>
        <v>1</v>
      </c>
      <c r="AC92" s="490">
        <f t="shared" si="18"/>
        <v>0</v>
      </c>
      <c r="AD92" s="490">
        <f t="shared" si="19"/>
        <v>0</v>
      </c>
      <c r="AE92" s="490">
        <f t="shared" si="8"/>
        <v>0</v>
      </c>
      <c r="AF92" s="490">
        <f t="shared" si="9"/>
        <v>0</v>
      </c>
      <c r="AG92" s="490">
        <f t="shared" si="10"/>
        <v>0</v>
      </c>
      <c r="AH92" s="490">
        <f t="shared" si="11"/>
        <v>0</v>
      </c>
      <c r="AI92" s="490">
        <f t="shared" si="12"/>
        <v>0</v>
      </c>
      <c r="AJ92" s="222">
        <f t="shared" si="16"/>
        <v>1</v>
      </c>
      <c r="AK92" s="493">
        <f t="shared" si="13"/>
        <v>0.14285714285714285</v>
      </c>
      <c r="AL92" s="22"/>
      <c r="AM92" s="465"/>
      <c r="AN92" s="223"/>
      <c r="AO92" s="221"/>
      <c r="AP92" s="41"/>
      <c r="AQ92" s="42"/>
      <c r="AR92" s="25"/>
      <c r="AS92" s="50"/>
      <c r="AT92" s="25">
        <v>1</v>
      </c>
      <c r="AU92" s="62" t="s">
        <v>2383</v>
      </c>
      <c r="AV92" s="25"/>
      <c r="AW92" s="35" t="s">
        <v>2384</v>
      </c>
      <c r="AX92" s="50"/>
      <c r="AY92" s="50"/>
      <c r="AZ92" s="50"/>
      <c r="BA92" s="553"/>
      <c r="BB92" s="25"/>
      <c r="BC92" s="28"/>
      <c r="BD92" s="62"/>
      <c r="BE92" s="50"/>
      <c r="BF92" s="62"/>
      <c r="BG92" s="50"/>
      <c r="BH92" s="22"/>
      <c r="BI92" s="30"/>
      <c r="BJ92" s="38"/>
      <c r="BK92" s="40"/>
      <c r="BM92" s="40"/>
    </row>
    <row r="93" spans="1:65" ht="55.5" customHeight="1">
      <c r="A93" s="217"/>
      <c r="B93" s="487"/>
      <c r="C93" s="487"/>
      <c r="D93" s="495"/>
      <c r="E93" s="218">
        <v>89</v>
      </c>
      <c r="F93" s="225" t="s">
        <v>2385</v>
      </c>
      <c r="G93" s="489" t="s">
        <v>2117</v>
      </c>
      <c r="H93" s="490">
        <v>1</v>
      </c>
      <c r="I93" s="490"/>
      <c r="J93" s="490"/>
      <c r="K93" s="490">
        <v>1</v>
      </c>
      <c r="L93" s="490"/>
      <c r="M93" s="491">
        <v>1</v>
      </c>
      <c r="N93" s="490">
        <v>1</v>
      </c>
      <c r="O93" s="490">
        <v>2</v>
      </c>
      <c r="P93" s="564">
        <v>4</v>
      </c>
      <c r="Q93" s="490">
        <v>1</v>
      </c>
      <c r="R93" s="490"/>
      <c r="S93" s="490">
        <v>1</v>
      </c>
      <c r="T93" s="490">
        <f t="shared" si="0"/>
        <v>12</v>
      </c>
      <c r="U93" s="492" t="s">
        <v>764</v>
      </c>
      <c r="V93" s="492" t="s">
        <v>764</v>
      </c>
      <c r="W93" s="492" t="s">
        <v>875</v>
      </c>
      <c r="X93" s="220">
        <f t="shared" si="1"/>
        <v>1</v>
      </c>
      <c r="Y93" s="490">
        <f t="shared" si="2"/>
        <v>0</v>
      </c>
      <c r="Z93" s="490">
        <f t="shared" si="15"/>
        <v>0</v>
      </c>
      <c r="AA93" s="490">
        <f t="shared" si="4"/>
        <v>1</v>
      </c>
      <c r="AB93" s="490">
        <f t="shared" si="20"/>
        <v>0</v>
      </c>
      <c r="AC93" s="490">
        <f t="shared" si="18"/>
        <v>1</v>
      </c>
      <c r="AD93" s="490">
        <f t="shared" si="19"/>
        <v>1</v>
      </c>
      <c r="AE93" s="490">
        <f t="shared" si="8"/>
        <v>1</v>
      </c>
      <c r="AF93" s="490">
        <f t="shared" si="9"/>
        <v>5.5</v>
      </c>
      <c r="AG93" s="490">
        <f t="shared" si="10"/>
        <v>0</v>
      </c>
      <c r="AH93" s="490">
        <f t="shared" si="11"/>
        <v>0</v>
      </c>
      <c r="AI93" s="490">
        <f t="shared" si="12"/>
        <v>0</v>
      </c>
      <c r="AJ93" s="222">
        <f t="shared" si="16"/>
        <v>10.5</v>
      </c>
      <c r="AK93" s="493">
        <f t="shared" si="13"/>
        <v>0.875</v>
      </c>
      <c r="AL93" s="22">
        <v>1</v>
      </c>
      <c r="AM93" s="465" t="s">
        <v>2376</v>
      </c>
      <c r="AN93" s="223"/>
      <c r="AO93" s="221"/>
      <c r="AP93" s="41"/>
      <c r="AQ93" s="42"/>
      <c r="AR93" s="22">
        <v>1</v>
      </c>
      <c r="AS93" s="56" t="s">
        <v>2386</v>
      </c>
      <c r="AT93" s="25"/>
      <c r="AU93" s="50"/>
      <c r="AV93" s="25">
        <v>1</v>
      </c>
      <c r="AW93" s="35" t="s">
        <v>2387</v>
      </c>
      <c r="AX93" s="25">
        <v>1</v>
      </c>
      <c r="AY93" s="28" t="s">
        <v>2388</v>
      </c>
      <c r="AZ93" s="41">
        <v>1</v>
      </c>
      <c r="BA93" s="558" t="s">
        <v>2389</v>
      </c>
      <c r="BB93" s="25">
        <v>5.5</v>
      </c>
      <c r="BC93" s="26" t="s">
        <v>2390</v>
      </c>
      <c r="BD93" s="62"/>
      <c r="BE93" s="62" t="s">
        <v>2391</v>
      </c>
      <c r="BF93" s="62"/>
      <c r="BG93" s="50"/>
      <c r="BH93" s="472"/>
      <c r="BI93" s="30"/>
      <c r="BJ93" s="38"/>
      <c r="BK93" s="40"/>
      <c r="BM93" s="40"/>
    </row>
    <row r="94" spans="1:65" ht="40.5" customHeight="1">
      <c r="A94" s="217"/>
      <c r="B94" s="487"/>
      <c r="C94" s="487"/>
      <c r="D94" s="488"/>
      <c r="E94" s="222">
        <v>90</v>
      </c>
      <c r="F94" s="225" t="s">
        <v>2392</v>
      </c>
      <c r="G94" s="489" t="s">
        <v>2117</v>
      </c>
      <c r="H94" s="490">
        <v>1</v>
      </c>
      <c r="I94" s="490"/>
      <c r="J94" s="490"/>
      <c r="K94" s="490">
        <v>1</v>
      </c>
      <c r="L94" s="490"/>
      <c r="M94" s="491">
        <v>1</v>
      </c>
      <c r="N94" s="490">
        <v>6</v>
      </c>
      <c r="O94" s="490">
        <v>6</v>
      </c>
      <c r="P94" s="564">
        <v>5</v>
      </c>
      <c r="Q94" s="490">
        <v>6</v>
      </c>
      <c r="R94" s="490">
        <v>3</v>
      </c>
      <c r="S94" s="490">
        <v>3</v>
      </c>
      <c r="T94" s="490">
        <f t="shared" si="0"/>
        <v>32</v>
      </c>
      <c r="U94" s="492" t="s">
        <v>764</v>
      </c>
      <c r="V94" s="492" t="s">
        <v>764</v>
      </c>
      <c r="W94" s="492" t="s">
        <v>875</v>
      </c>
      <c r="X94" s="220">
        <f t="shared" si="1"/>
        <v>1</v>
      </c>
      <c r="Y94" s="490">
        <f t="shared" si="2"/>
        <v>0</v>
      </c>
      <c r="Z94" s="490">
        <f t="shared" si="15"/>
        <v>0</v>
      </c>
      <c r="AA94" s="490">
        <f t="shared" si="4"/>
        <v>1</v>
      </c>
      <c r="AB94" s="490">
        <f t="shared" si="20"/>
        <v>0</v>
      </c>
      <c r="AC94" s="490">
        <f t="shared" si="18"/>
        <v>1</v>
      </c>
      <c r="AD94" s="490">
        <f t="shared" si="19"/>
        <v>6</v>
      </c>
      <c r="AE94" s="490">
        <f t="shared" si="8"/>
        <v>6</v>
      </c>
      <c r="AF94" s="490">
        <f t="shared" si="9"/>
        <v>6</v>
      </c>
      <c r="AG94" s="490">
        <f t="shared" si="10"/>
        <v>0</v>
      </c>
      <c r="AH94" s="490">
        <f t="shared" si="11"/>
        <v>0</v>
      </c>
      <c r="AI94" s="490">
        <f t="shared" si="12"/>
        <v>0</v>
      </c>
      <c r="AJ94" s="222">
        <f t="shared" si="16"/>
        <v>21</v>
      </c>
      <c r="AK94" s="493">
        <f t="shared" si="13"/>
        <v>0.65625</v>
      </c>
      <c r="AL94" s="22">
        <v>1</v>
      </c>
      <c r="AM94" s="465" t="s">
        <v>2376</v>
      </c>
      <c r="AN94" s="223"/>
      <c r="AO94" s="221"/>
      <c r="AP94" s="41"/>
      <c r="AQ94" s="42"/>
      <c r="AR94" s="25">
        <v>1</v>
      </c>
      <c r="AS94" s="30" t="s">
        <v>2393</v>
      </c>
      <c r="AT94" s="248"/>
      <c r="AU94" s="50"/>
      <c r="AV94" s="25">
        <v>1</v>
      </c>
      <c r="AW94" s="35" t="s">
        <v>2394</v>
      </c>
      <c r="AX94" s="27">
        <v>6</v>
      </c>
      <c r="AY94" s="28" t="s">
        <v>2395</v>
      </c>
      <c r="AZ94" s="25">
        <v>6</v>
      </c>
      <c r="BA94" s="553" t="s">
        <v>2396</v>
      </c>
      <c r="BB94" s="25">
        <v>6</v>
      </c>
      <c r="BC94" s="28" t="s">
        <v>2397</v>
      </c>
      <c r="BD94" s="25"/>
      <c r="BE94" s="249"/>
      <c r="BF94" s="50"/>
      <c r="BG94" s="50"/>
      <c r="BH94" s="25"/>
      <c r="BI94" s="50"/>
      <c r="BJ94" s="38"/>
      <c r="BK94" s="40"/>
      <c r="BM94" s="40"/>
    </row>
    <row r="95" spans="1:65" ht="39.75" customHeight="1">
      <c r="A95" s="217"/>
      <c r="B95" s="487"/>
      <c r="C95" s="487"/>
      <c r="D95" s="488"/>
      <c r="E95" s="222">
        <v>91</v>
      </c>
      <c r="F95" s="219" t="s">
        <v>2398</v>
      </c>
      <c r="G95" s="489" t="s">
        <v>2115</v>
      </c>
      <c r="H95" s="489"/>
      <c r="I95" s="490"/>
      <c r="J95" s="490">
        <v>1</v>
      </c>
      <c r="K95" s="491"/>
      <c r="L95" s="490"/>
      <c r="M95" s="491">
        <v>1</v>
      </c>
      <c r="N95" s="490"/>
      <c r="O95" s="490"/>
      <c r="P95" s="564">
        <v>1</v>
      </c>
      <c r="Q95" s="490"/>
      <c r="R95" s="490"/>
      <c r="S95" s="490">
        <v>1</v>
      </c>
      <c r="T95" s="490">
        <f t="shared" si="0"/>
        <v>4</v>
      </c>
      <c r="U95" s="492" t="s">
        <v>764</v>
      </c>
      <c r="V95" s="492" t="s">
        <v>764</v>
      </c>
      <c r="W95" s="492" t="s">
        <v>875</v>
      </c>
      <c r="X95" s="220">
        <f t="shared" si="1"/>
        <v>0</v>
      </c>
      <c r="Y95" s="490">
        <f t="shared" si="2"/>
        <v>0</v>
      </c>
      <c r="Z95" s="490">
        <f t="shared" si="15"/>
        <v>1</v>
      </c>
      <c r="AA95" s="490">
        <f t="shared" si="4"/>
        <v>0</v>
      </c>
      <c r="AB95" s="490">
        <f t="shared" si="20"/>
        <v>0</v>
      </c>
      <c r="AC95" s="490">
        <f t="shared" si="18"/>
        <v>1</v>
      </c>
      <c r="AD95" s="490">
        <f t="shared" si="19"/>
        <v>0</v>
      </c>
      <c r="AE95" s="490">
        <f t="shared" si="8"/>
        <v>0</v>
      </c>
      <c r="AF95" s="490">
        <f t="shared" si="9"/>
        <v>1</v>
      </c>
      <c r="AG95" s="490">
        <f t="shared" si="10"/>
        <v>0</v>
      </c>
      <c r="AH95" s="490">
        <f t="shared" si="11"/>
        <v>0</v>
      </c>
      <c r="AI95" s="490">
        <f t="shared" si="12"/>
        <v>0</v>
      </c>
      <c r="AJ95" s="222">
        <f t="shared" si="16"/>
        <v>3</v>
      </c>
      <c r="AK95" s="493">
        <f t="shared" si="13"/>
        <v>0.75</v>
      </c>
      <c r="AL95" s="22"/>
      <c r="AM95" s="23"/>
      <c r="AN95" s="223"/>
      <c r="AO95" s="221"/>
      <c r="AP95" s="41">
        <v>1</v>
      </c>
      <c r="AQ95" s="42" t="s">
        <v>2399</v>
      </c>
      <c r="AR95" s="25"/>
      <c r="AS95" s="50"/>
      <c r="AT95" s="248"/>
      <c r="AU95" s="50"/>
      <c r="AV95" s="25">
        <v>1</v>
      </c>
      <c r="AW95" s="58" t="s">
        <v>2400</v>
      </c>
      <c r="AX95" s="50"/>
      <c r="AY95" s="50"/>
      <c r="AZ95" s="27"/>
      <c r="BA95" s="26"/>
      <c r="BB95" s="25">
        <v>1</v>
      </c>
      <c r="BC95" s="28" t="s">
        <v>2401</v>
      </c>
      <c r="BD95" s="62"/>
      <c r="BE95" s="50"/>
      <c r="BF95" s="25"/>
      <c r="BG95" s="28"/>
      <c r="BH95" s="25"/>
      <c r="BI95" s="50"/>
      <c r="BJ95" s="38"/>
      <c r="BK95" s="40"/>
      <c r="BM95" s="40"/>
    </row>
    <row r="96" spans="1:65" ht="48" customHeight="1">
      <c r="A96" s="217"/>
      <c r="B96" s="487"/>
      <c r="C96" s="498"/>
      <c r="D96" s="495"/>
      <c r="E96" s="222">
        <v>92</v>
      </c>
      <c r="F96" s="219" t="s">
        <v>2402</v>
      </c>
      <c r="G96" s="489" t="s">
        <v>2403</v>
      </c>
      <c r="H96" s="489"/>
      <c r="I96" s="490"/>
      <c r="J96" s="490"/>
      <c r="K96" s="491"/>
      <c r="L96" s="490"/>
      <c r="M96" s="491"/>
      <c r="N96" s="490"/>
      <c r="O96" s="490"/>
      <c r="P96" s="564"/>
      <c r="Q96" s="490"/>
      <c r="R96" s="490"/>
      <c r="S96" s="490">
        <v>1</v>
      </c>
      <c r="T96" s="490">
        <f t="shared" si="0"/>
        <v>1</v>
      </c>
      <c r="U96" s="492" t="s">
        <v>46</v>
      </c>
      <c r="V96" s="492" t="s">
        <v>46</v>
      </c>
      <c r="W96" s="492" t="s">
        <v>2320</v>
      </c>
      <c r="X96" s="220">
        <f t="shared" si="1"/>
        <v>0</v>
      </c>
      <c r="Y96" s="490">
        <f t="shared" si="2"/>
        <v>0</v>
      </c>
      <c r="Z96" s="490">
        <f t="shared" si="15"/>
        <v>0</v>
      </c>
      <c r="AA96" s="490">
        <f t="shared" si="4"/>
        <v>0</v>
      </c>
      <c r="AB96" s="490">
        <f t="shared" si="20"/>
        <v>0</v>
      </c>
      <c r="AC96" s="490">
        <f t="shared" si="18"/>
        <v>0</v>
      </c>
      <c r="AD96" s="490">
        <f t="shared" si="19"/>
        <v>0</v>
      </c>
      <c r="AE96" s="490">
        <f t="shared" si="8"/>
        <v>0</v>
      </c>
      <c r="AF96" s="490">
        <f t="shared" si="9"/>
        <v>0</v>
      </c>
      <c r="AG96" s="490">
        <f t="shared" si="10"/>
        <v>0</v>
      </c>
      <c r="AH96" s="490">
        <f t="shared" si="11"/>
        <v>0</v>
      </c>
      <c r="AI96" s="490">
        <f t="shared" si="12"/>
        <v>0</v>
      </c>
      <c r="AJ96" s="222">
        <f t="shared" si="16"/>
        <v>0</v>
      </c>
      <c r="AK96" s="493">
        <f t="shared" si="13"/>
        <v>0</v>
      </c>
      <c r="AL96" s="22"/>
      <c r="AM96" s="23"/>
      <c r="AN96" s="223"/>
      <c r="AO96" s="221"/>
      <c r="AP96" s="41"/>
      <c r="AQ96" s="42"/>
      <c r="AR96" s="118"/>
      <c r="AS96" s="50"/>
      <c r="AT96" s="248"/>
      <c r="AU96" s="50"/>
      <c r="AV96" s="41"/>
      <c r="AW96" s="79"/>
      <c r="AX96" s="128"/>
      <c r="AY96" s="50"/>
      <c r="AZ96" s="128"/>
      <c r="BA96" s="553"/>
      <c r="BB96" s="118"/>
      <c r="BC96" s="28"/>
      <c r="BD96" s="19"/>
      <c r="BE96" s="50"/>
      <c r="BF96" s="19"/>
      <c r="BG96" s="50"/>
      <c r="BH96" s="118"/>
      <c r="BI96" s="50"/>
      <c r="BJ96" s="38"/>
      <c r="BK96" s="40"/>
      <c r="BM96" s="40"/>
    </row>
    <row r="97" spans="1:65" ht="36.75" customHeight="1">
      <c r="A97" s="217"/>
      <c r="B97" s="487"/>
      <c r="C97" s="487"/>
      <c r="D97" s="488"/>
      <c r="E97" s="218">
        <v>93</v>
      </c>
      <c r="F97" s="219" t="s">
        <v>2404</v>
      </c>
      <c r="G97" s="489" t="s">
        <v>2222</v>
      </c>
      <c r="H97" s="489"/>
      <c r="I97" s="490"/>
      <c r="J97" s="490">
        <v>1</v>
      </c>
      <c r="K97" s="491"/>
      <c r="L97" s="490"/>
      <c r="M97" s="491">
        <v>1</v>
      </c>
      <c r="N97" s="490"/>
      <c r="O97" s="490"/>
      <c r="P97" s="564">
        <v>1</v>
      </c>
      <c r="Q97" s="490"/>
      <c r="R97" s="490"/>
      <c r="S97" s="490">
        <v>1</v>
      </c>
      <c r="T97" s="490">
        <f t="shared" si="0"/>
        <v>4</v>
      </c>
      <c r="U97" s="492" t="s">
        <v>764</v>
      </c>
      <c r="V97" s="492" t="s">
        <v>764</v>
      </c>
      <c r="W97" s="492" t="s">
        <v>875</v>
      </c>
      <c r="X97" s="220">
        <f t="shared" si="1"/>
        <v>0</v>
      </c>
      <c r="Y97" s="490">
        <f t="shared" si="2"/>
        <v>0</v>
      </c>
      <c r="Z97" s="490">
        <f t="shared" si="15"/>
        <v>1</v>
      </c>
      <c r="AA97" s="490">
        <f t="shared" si="4"/>
        <v>0</v>
      </c>
      <c r="AB97" s="490">
        <f t="shared" si="20"/>
        <v>0</v>
      </c>
      <c r="AC97" s="490">
        <f t="shared" si="18"/>
        <v>1</v>
      </c>
      <c r="AD97" s="490">
        <f t="shared" si="19"/>
        <v>0</v>
      </c>
      <c r="AE97" s="490">
        <f t="shared" si="8"/>
        <v>0</v>
      </c>
      <c r="AF97" s="490">
        <f t="shared" si="9"/>
        <v>1</v>
      </c>
      <c r="AG97" s="490">
        <f t="shared" si="10"/>
        <v>0</v>
      </c>
      <c r="AH97" s="490">
        <f t="shared" si="11"/>
        <v>0</v>
      </c>
      <c r="AI97" s="490">
        <f t="shared" si="12"/>
        <v>0</v>
      </c>
      <c r="AJ97" s="222">
        <f t="shared" si="16"/>
        <v>3</v>
      </c>
      <c r="AK97" s="493">
        <f t="shared" si="13"/>
        <v>0.75</v>
      </c>
      <c r="AL97" s="22"/>
      <c r="AM97" s="23"/>
      <c r="AN97" s="223"/>
      <c r="AO97" s="221"/>
      <c r="AP97" s="41">
        <v>1</v>
      </c>
      <c r="AQ97" s="147" t="s">
        <v>2405</v>
      </c>
      <c r="AR97" s="25"/>
      <c r="AS97" s="50" t="s">
        <v>2406</v>
      </c>
      <c r="AT97" s="51"/>
      <c r="AU97" s="50"/>
      <c r="AV97" s="25">
        <v>1</v>
      </c>
      <c r="AW97" s="58" t="s">
        <v>2407</v>
      </c>
      <c r="AX97" s="50"/>
      <c r="AY97" s="50"/>
      <c r="AZ97" s="50"/>
      <c r="BA97" s="553"/>
      <c r="BB97" s="25">
        <v>1</v>
      </c>
      <c r="BC97" s="26" t="s">
        <v>2408</v>
      </c>
      <c r="BD97" s="62"/>
      <c r="BE97" s="50"/>
      <c r="BF97" s="27"/>
      <c r="BG97" s="28"/>
      <c r="BH97" s="25"/>
      <c r="BI97" s="50"/>
      <c r="BJ97" s="38"/>
      <c r="BK97" s="40"/>
      <c r="BM97" s="40"/>
    </row>
    <row r="98" spans="1:65" ht="50.25" customHeight="1">
      <c r="A98" s="217"/>
      <c r="B98" s="487"/>
      <c r="C98" s="487"/>
      <c r="D98" s="488"/>
      <c r="E98" s="222">
        <v>94</v>
      </c>
      <c r="F98" s="219" t="s">
        <v>2409</v>
      </c>
      <c r="G98" s="489" t="s">
        <v>2222</v>
      </c>
      <c r="H98" s="489"/>
      <c r="I98" s="490"/>
      <c r="J98" s="490">
        <v>1</v>
      </c>
      <c r="K98" s="491"/>
      <c r="L98" s="490"/>
      <c r="M98" s="491">
        <v>1</v>
      </c>
      <c r="N98" s="490"/>
      <c r="O98" s="490"/>
      <c r="P98" s="564">
        <v>1</v>
      </c>
      <c r="Q98" s="490"/>
      <c r="R98" s="490"/>
      <c r="S98" s="490">
        <v>1</v>
      </c>
      <c r="T98" s="490">
        <f t="shared" si="0"/>
        <v>4</v>
      </c>
      <c r="U98" s="492" t="s">
        <v>46</v>
      </c>
      <c r="V98" s="492" t="s">
        <v>46</v>
      </c>
      <c r="W98" s="492" t="s">
        <v>2320</v>
      </c>
      <c r="X98" s="220">
        <f t="shared" si="1"/>
        <v>0</v>
      </c>
      <c r="Y98" s="490">
        <f t="shared" si="2"/>
        <v>0</v>
      </c>
      <c r="Z98" s="490">
        <f t="shared" si="15"/>
        <v>1</v>
      </c>
      <c r="AA98" s="490">
        <f t="shared" si="4"/>
        <v>0</v>
      </c>
      <c r="AB98" s="490">
        <f t="shared" si="20"/>
        <v>0</v>
      </c>
      <c r="AC98" s="490">
        <f t="shared" si="18"/>
        <v>1</v>
      </c>
      <c r="AD98" s="490">
        <f t="shared" si="19"/>
        <v>0</v>
      </c>
      <c r="AE98" s="490">
        <f t="shared" si="8"/>
        <v>0</v>
      </c>
      <c r="AF98" s="490">
        <f t="shared" si="9"/>
        <v>1</v>
      </c>
      <c r="AG98" s="490">
        <f t="shared" si="10"/>
        <v>0</v>
      </c>
      <c r="AH98" s="490">
        <f t="shared" si="11"/>
        <v>0</v>
      </c>
      <c r="AI98" s="490">
        <f t="shared" si="12"/>
        <v>0</v>
      </c>
      <c r="AJ98" s="222">
        <f t="shared" si="16"/>
        <v>3</v>
      </c>
      <c r="AK98" s="493">
        <f t="shared" si="13"/>
        <v>0.75</v>
      </c>
      <c r="AL98" s="22"/>
      <c r="AM98" s="23"/>
      <c r="AN98" s="223"/>
      <c r="AO98" s="221"/>
      <c r="AP98" s="82">
        <v>1</v>
      </c>
      <c r="AQ98" s="147" t="s">
        <v>2410</v>
      </c>
      <c r="AR98" s="25"/>
      <c r="AS98" s="50"/>
      <c r="AT98" s="51"/>
      <c r="AU98" s="50"/>
      <c r="AV98" s="25">
        <v>1</v>
      </c>
      <c r="AW98" s="35" t="s">
        <v>2411</v>
      </c>
      <c r="AX98" s="50"/>
      <c r="AY98" s="50"/>
      <c r="AZ98" s="50"/>
      <c r="BA98" s="553"/>
      <c r="BB98" s="25">
        <v>1</v>
      </c>
      <c r="BC98" s="28" t="s">
        <v>2412</v>
      </c>
      <c r="BD98" s="62"/>
      <c r="BE98" s="50"/>
      <c r="BF98" s="50"/>
      <c r="BG98" s="50"/>
      <c r="BH98" s="25"/>
      <c r="BI98" s="50"/>
      <c r="BJ98" s="38"/>
      <c r="BK98" s="40"/>
      <c r="BM98" s="40"/>
    </row>
    <row r="99" spans="1:65" ht="44.25" customHeight="1">
      <c r="A99" s="217"/>
      <c r="B99" s="487"/>
      <c r="C99" s="487"/>
      <c r="D99" s="488"/>
      <c r="E99" s="222">
        <v>95</v>
      </c>
      <c r="F99" s="219" t="s">
        <v>2413</v>
      </c>
      <c r="G99" s="489" t="s">
        <v>2222</v>
      </c>
      <c r="H99" s="489"/>
      <c r="I99" s="490"/>
      <c r="J99" s="490">
        <v>1</v>
      </c>
      <c r="K99" s="491"/>
      <c r="L99" s="490"/>
      <c r="M99" s="491">
        <v>1</v>
      </c>
      <c r="N99" s="490"/>
      <c r="O99" s="490"/>
      <c r="P99" s="564">
        <v>1</v>
      </c>
      <c r="Q99" s="490"/>
      <c r="R99" s="490"/>
      <c r="S99" s="490">
        <v>1</v>
      </c>
      <c r="T99" s="490">
        <f t="shared" si="0"/>
        <v>4</v>
      </c>
      <c r="U99" s="492" t="s">
        <v>688</v>
      </c>
      <c r="V99" s="492" t="s">
        <v>688</v>
      </c>
      <c r="W99" s="492" t="s">
        <v>2414</v>
      </c>
      <c r="X99" s="220">
        <f t="shared" si="1"/>
        <v>0</v>
      </c>
      <c r="Y99" s="490">
        <f t="shared" si="2"/>
        <v>0</v>
      </c>
      <c r="Z99" s="490">
        <f t="shared" si="15"/>
        <v>1</v>
      </c>
      <c r="AA99" s="490">
        <f t="shared" si="4"/>
        <v>0</v>
      </c>
      <c r="AB99" s="490">
        <f t="shared" si="20"/>
        <v>0</v>
      </c>
      <c r="AC99" s="490">
        <f t="shared" si="18"/>
        <v>1</v>
      </c>
      <c r="AD99" s="490">
        <f t="shared" si="19"/>
        <v>0</v>
      </c>
      <c r="AE99" s="490">
        <f t="shared" si="8"/>
        <v>0</v>
      </c>
      <c r="AF99" s="490">
        <f t="shared" si="9"/>
        <v>0</v>
      </c>
      <c r="AG99" s="490">
        <f t="shared" si="10"/>
        <v>0</v>
      </c>
      <c r="AH99" s="490">
        <f t="shared" si="11"/>
        <v>0</v>
      </c>
      <c r="AI99" s="490">
        <f t="shared" si="12"/>
        <v>0</v>
      </c>
      <c r="AJ99" s="222">
        <f t="shared" si="16"/>
        <v>2</v>
      </c>
      <c r="AK99" s="493">
        <f t="shared" si="13"/>
        <v>0.5</v>
      </c>
      <c r="AL99" s="22"/>
      <c r="AM99" s="23"/>
      <c r="AN99" s="223"/>
      <c r="AO99" s="221"/>
      <c r="AP99" s="41">
        <v>1</v>
      </c>
      <c r="AQ99" s="494" t="s">
        <v>2415</v>
      </c>
      <c r="AR99" s="25"/>
      <c r="AS99" s="50"/>
      <c r="AT99" s="51"/>
      <c r="AU99" s="50"/>
      <c r="AV99" s="25">
        <v>1</v>
      </c>
      <c r="AW99" s="494" t="s">
        <v>2415</v>
      </c>
      <c r="AX99" s="50"/>
      <c r="AY99" s="50"/>
      <c r="AZ99" s="50"/>
      <c r="BA99" s="553"/>
      <c r="BB99" s="25"/>
      <c r="BC99" s="28"/>
      <c r="BD99" s="62"/>
      <c r="BE99" s="50"/>
      <c r="BF99" s="50"/>
      <c r="BG99" s="50"/>
      <c r="BH99" s="25"/>
      <c r="BI99" s="50"/>
      <c r="BJ99" s="38"/>
      <c r="BK99" s="40"/>
      <c r="BM99" s="40"/>
    </row>
    <row r="100" spans="1:65" ht="54" customHeight="1">
      <c r="A100" s="217"/>
      <c r="B100" s="487"/>
      <c r="C100" s="487"/>
      <c r="D100" s="488"/>
      <c r="E100" s="222">
        <v>96</v>
      </c>
      <c r="F100" s="225" t="s">
        <v>2416</v>
      </c>
      <c r="G100" s="489" t="s">
        <v>2417</v>
      </c>
      <c r="H100" s="489"/>
      <c r="I100" s="490"/>
      <c r="J100" s="490">
        <v>1</v>
      </c>
      <c r="K100" s="491"/>
      <c r="L100" s="490"/>
      <c r="M100" s="491">
        <v>1</v>
      </c>
      <c r="N100" s="490"/>
      <c r="O100" s="490"/>
      <c r="P100" s="564">
        <v>1</v>
      </c>
      <c r="Q100" s="490"/>
      <c r="R100" s="490"/>
      <c r="S100" s="490">
        <v>1</v>
      </c>
      <c r="T100" s="490">
        <f t="shared" si="0"/>
        <v>4</v>
      </c>
      <c r="U100" s="492" t="s">
        <v>68</v>
      </c>
      <c r="V100" s="492" t="s">
        <v>68</v>
      </c>
      <c r="W100" s="492" t="s">
        <v>47</v>
      </c>
      <c r="X100" s="220">
        <f t="shared" si="1"/>
        <v>0</v>
      </c>
      <c r="Y100" s="490">
        <f t="shared" si="2"/>
        <v>0</v>
      </c>
      <c r="Z100" s="490">
        <f t="shared" si="15"/>
        <v>1</v>
      </c>
      <c r="AA100" s="490">
        <f t="shared" si="4"/>
        <v>0</v>
      </c>
      <c r="AB100" s="490">
        <f t="shared" si="20"/>
        <v>0</v>
      </c>
      <c r="AC100" s="490">
        <f t="shared" si="18"/>
        <v>1</v>
      </c>
      <c r="AD100" s="490">
        <f t="shared" si="19"/>
        <v>0</v>
      </c>
      <c r="AE100" s="490">
        <f t="shared" si="8"/>
        <v>0</v>
      </c>
      <c r="AF100" s="490">
        <f t="shared" si="9"/>
        <v>1</v>
      </c>
      <c r="AG100" s="490">
        <f t="shared" si="10"/>
        <v>0</v>
      </c>
      <c r="AH100" s="490">
        <f t="shared" si="11"/>
        <v>0</v>
      </c>
      <c r="AI100" s="490">
        <f t="shared" si="12"/>
        <v>0</v>
      </c>
      <c r="AJ100" s="222">
        <f t="shared" si="16"/>
        <v>3</v>
      </c>
      <c r="AK100" s="493">
        <f t="shared" si="13"/>
        <v>0.75</v>
      </c>
      <c r="AL100" s="22"/>
      <c r="AM100" s="23"/>
      <c r="AN100" s="223"/>
      <c r="AO100" s="221"/>
      <c r="AP100" s="41">
        <v>1</v>
      </c>
      <c r="AQ100" s="42" t="s">
        <v>2418</v>
      </c>
      <c r="AR100" s="25"/>
      <c r="AS100" s="50"/>
      <c r="AT100" s="51"/>
      <c r="AU100" s="50"/>
      <c r="AV100" s="25">
        <v>1</v>
      </c>
      <c r="AW100" s="35" t="s">
        <v>2419</v>
      </c>
      <c r="AX100" s="50"/>
      <c r="AY100" s="50"/>
      <c r="AZ100" s="50"/>
      <c r="BA100" s="553"/>
      <c r="BB100" s="25">
        <v>1</v>
      </c>
      <c r="BC100" s="26" t="s">
        <v>2420</v>
      </c>
      <c r="BD100" s="62"/>
      <c r="BE100" s="50"/>
      <c r="BF100" s="50"/>
      <c r="BG100" s="50"/>
      <c r="BH100" s="25"/>
      <c r="BI100" s="50"/>
      <c r="BJ100" s="38"/>
      <c r="BK100" s="40"/>
      <c r="BM100" s="40"/>
    </row>
    <row r="101" spans="1:65" ht="54.75" customHeight="1">
      <c r="A101" s="503"/>
      <c r="B101" s="498"/>
      <c r="C101" s="498"/>
      <c r="D101" s="495"/>
      <c r="E101" s="222">
        <v>97</v>
      </c>
      <c r="F101" s="219" t="s">
        <v>2421</v>
      </c>
      <c r="G101" s="489" t="s">
        <v>2222</v>
      </c>
      <c r="H101" s="489"/>
      <c r="I101" s="490"/>
      <c r="J101" s="490">
        <v>1</v>
      </c>
      <c r="K101" s="491"/>
      <c r="L101" s="490"/>
      <c r="M101" s="491">
        <v>1</v>
      </c>
      <c r="N101" s="490"/>
      <c r="O101" s="490"/>
      <c r="P101" s="564">
        <v>1</v>
      </c>
      <c r="Q101" s="490"/>
      <c r="R101" s="490"/>
      <c r="S101" s="490">
        <v>1</v>
      </c>
      <c r="T101" s="490">
        <f t="shared" si="0"/>
        <v>4</v>
      </c>
      <c r="U101" s="492" t="s">
        <v>688</v>
      </c>
      <c r="V101" s="492" t="s">
        <v>688</v>
      </c>
      <c r="W101" s="492" t="s">
        <v>47</v>
      </c>
      <c r="X101" s="220">
        <f t="shared" si="1"/>
        <v>0</v>
      </c>
      <c r="Y101" s="490">
        <f t="shared" si="2"/>
        <v>0</v>
      </c>
      <c r="Z101" s="490">
        <f t="shared" si="15"/>
        <v>1</v>
      </c>
      <c r="AA101" s="490">
        <f t="shared" si="4"/>
        <v>0</v>
      </c>
      <c r="AB101" s="490">
        <f t="shared" si="20"/>
        <v>0</v>
      </c>
      <c r="AC101" s="490">
        <f t="shared" si="18"/>
        <v>1</v>
      </c>
      <c r="AD101" s="490">
        <f t="shared" si="19"/>
        <v>0</v>
      </c>
      <c r="AE101" s="490">
        <f t="shared" si="8"/>
        <v>0</v>
      </c>
      <c r="AF101" s="490">
        <f t="shared" si="9"/>
        <v>1</v>
      </c>
      <c r="AG101" s="490">
        <f t="shared" si="10"/>
        <v>0</v>
      </c>
      <c r="AH101" s="490">
        <f t="shared" si="11"/>
        <v>0</v>
      </c>
      <c r="AI101" s="490">
        <f t="shared" si="12"/>
        <v>0</v>
      </c>
      <c r="AJ101" s="222">
        <f t="shared" si="16"/>
        <v>3</v>
      </c>
      <c r="AK101" s="493">
        <f t="shared" si="13"/>
        <v>0.75</v>
      </c>
      <c r="AL101" s="22"/>
      <c r="AM101" s="23"/>
      <c r="AN101" s="223"/>
      <c r="AO101" s="221"/>
      <c r="AP101" s="43">
        <v>1</v>
      </c>
      <c r="AQ101" s="230" t="s">
        <v>2118</v>
      </c>
      <c r="AR101" s="25"/>
      <c r="AS101" s="50"/>
      <c r="AT101" s="51"/>
      <c r="AU101" s="50"/>
      <c r="AV101" s="41">
        <v>1</v>
      </c>
      <c r="AW101" s="230" t="s">
        <v>2118</v>
      </c>
      <c r="AX101" s="50"/>
      <c r="AY101" s="50"/>
      <c r="AZ101" s="50"/>
      <c r="BA101" s="553"/>
      <c r="BB101" s="25">
        <v>1</v>
      </c>
      <c r="BC101" s="28" t="s">
        <v>2118</v>
      </c>
      <c r="BD101" s="62"/>
      <c r="BE101" s="50"/>
      <c r="BF101" s="62"/>
      <c r="BG101" s="50"/>
      <c r="BH101" s="22"/>
      <c r="BI101" s="30"/>
      <c r="BJ101" s="38"/>
      <c r="BK101" s="40"/>
      <c r="BM101" s="40"/>
    </row>
    <row r="102" spans="1:65" ht="45.75" customHeight="1">
      <c r="A102" s="250"/>
      <c r="B102" s="504"/>
      <c r="C102" s="504"/>
      <c r="D102" s="505"/>
      <c r="E102" s="222">
        <v>98</v>
      </c>
      <c r="F102" s="225" t="s">
        <v>2422</v>
      </c>
      <c r="G102" s="489" t="s">
        <v>2423</v>
      </c>
      <c r="H102" s="489"/>
      <c r="I102" s="490"/>
      <c r="J102" s="490"/>
      <c r="K102" s="491"/>
      <c r="L102" s="490"/>
      <c r="M102" s="491"/>
      <c r="N102" s="490"/>
      <c r="O102" s="490"/>
      <c r="P102" s="564"/>
      <c r="Q102" s="490"/>
      <c r="R102" s="490">
        <v>2</v>
      </c>
      <c r="S102" s="490"/>
      <c r="T102" s="490">
        <f t="shared" si="0"/>
        <v>2</v>
      </c>
      <c r="U102" s="492" t="s">
        <v>68</v>
      </c>
      <c r="V102" s="492" t="s">
        <v>68</v>
      </c>
      <c r="W102" s="492" t="s">
        <v>47</v>
      </c>
      <c r="X102" s="220">
        <f t="shared" si="1"/>
        <v>0</v>
      </c>
      <c r="Y102" s="490">
        <f t="shared" si="2"/>
        <v>0</v>
      </c>
      <c r="Z102" s="490">
        <f t="shared" si="15"/>
        <v>0</v>
      </c>
      <c r="AA102" s="490">
        <f t="shared" si="4"/>
        <v>0</v>
      </c>
      <c r="AB102" s="490">
        <f t="shared" si="20"/>
        <v>0</v>
      </c>
      <c r="AC102" s="490">
        <f t="shared" si="18"/>
        <v>0</v>
      </c>
      <c r="AD102" s="490">
        <f t="shared" si="19"/>
        <v>0</v>
      </c>
      <c r="AE102" s="490">
        <f t="shared" si="8"/>
        <v>0</v>
      </c>
      <c r="AF102" s="490">
        <f t="shared" si="9"/>
        <v>0</v>
      </c>
      <c r="AG102" s="490">
        <f t="shared" si="10"/>
        <v>0</v>
      </c>
      <c r="AH102" s="490">
        <f t="shared" si="11"/>
        <v>0</v>
      </c>
      <c r="AI102" s="490">
        <f t="shared" si="12"/>
        <v>0</v>
      </c>
      <c r="AJ102" s="222">
        <f>SUM(X102:AI102)</f>
        <v>0</v>
      </c>
      <c r="AK102" s="493">
        <f t="shared" si="13"/>
        <v>0</v>
      </c>
      <c r="AL102" s="22"/>
      <c r="AM102" s="23"/>
      <c r="AN102" s="223"/>
      <c r="AO102" s="221"/>
      <c r="AP102" s="43"/>
      <c r="AQ102" s="230"/>
      <c r="AR102" s="22"/>
      <c r="AS102" s="161"/>
      <c r="AT102" s="55"/>
      <c r="AU102" s="161"/>
      <c r="AV102" s="41"/>
      <c r="AW102" s="43"/>
      <c r="AX102" s="161"/>
      <c r="AY102" s="161"/>
      <c r="AZ102" s="161"/>
      <c r="BA102" s="561"/>
      <c r="BB102" s="22"/>
      <c r="BC102" s="24"/>
      <c r="BD102" s="251"/>
      <c r="BE102" s="161"/>
      <c r="BF102" s="251"/>
      <c r="BG102" s="161"/>
      <c r="BH102" s="22"/>
      <c r="BI102" s="151"/>
      <c r="BJ102" s="38"/>
      <c r="BK102" s="40"/>
      <c r="BM102" s="40"/>
    </row>
    <row r="103" spans="1:65" ht="73.5" customHeight="1">
      <c r="A103" s="506" t="s">
        <v>1184</v>
      </c>
      <c r="B103" s="954" t="s">
        <v>1185</v>
      </c>
      <c r="C103" s="1009"/>
      <c r="D103" s="1009"/>
      <c r="E103" s="955" t="s">
        <v>1186</v>
      </c>
      <c r="F103" s="1009"/>
      <c r="G103" s="956" t="s">
        <v>93</v>
      </c>
      <c r="H103" s="1009"/>
      <c r="I103" s="1009"/>
      <c r="J103" s="1005"/>
      <c r="K103" s="956" t="s">
        <v>1187</v>
      </c>
      <c r="L103" s="1009"/>
      <c r="M103" s="1005"/>
      <c r="N103" s="253" t="s">
        <v>1188</v>
      </c>
      <c r="O103" s="252"/>
      <c r="P103" s="252"/>
      <c r="Q103" s="252"/>
      <c r="R103" s="252"/>
      <c r="S103" s="252"/>
      <c r="T103" s="252"/>
      <c r="U103" s="252"/>
      <c r="V103" s="252"/>
      <c r="W103" s="254"/>
      <c r="X103" s="255"/>
      <c r="Y103" s="255"/>
      <c r="Z103" s="255"/>
      <c r="AA103" s="255"/>
      <c r="AB103" s="255"/>
      <c r="AC103" s="255"/>
      <c r="AD103" s="255"/>
      <c r="AE103" s="255"/>
      <c r="AF103" s="255"/>
      <c r="AG103" s="255"/>
      <c r="AH103" s="255"/>
      <c r="AI103" s="255"/>
      <c r="AJ103" s="255"/>
      <c r="AK103" s="255"/>
      <c r="AL103" s="256"/>
      <c r="AR103" s="818"/>
      <c r="AW103" s="819"/>
      <c r="BM103" s="160"/>
    </row>
    <row r="104" spans="1:65">
      <c r="A104" s="211"/>
      <c r="B104" s="211"/>
      <c r="C104" s="211"/>
      <c r="D104" s="211"/>
      <c r="E104" s="218"/>
      <c r="F104" s="211"/>
      <c r="G104" s="211"/>
      <c r="H104" s="214"/>
      <c r="I104" s="211"/>
      <c r="J104" s="211"/>
      <c r="K104" s="211"/>
      <c r="L104" s="211"/>
      <c r="M104" s="211"/>
      <c r="N104" s="211"/>
      <c r="O104" s="211"/>
      <c r="P104" s="211"/>
      <c r="Q104" s="212"/>
      <c r="R104" s="211"/>
      <c r="S104" s="211"/>
      <c r="T104" s="211"/>
      <c r="U104" s="211"/>
      <c r="V104" s="211"/>
      <c r="W104" s="211"/>
      <c r="X104" s="257"/>
      <c r="Y104" s="257"/>
      <c r="Z104" s="257"/>
      <c r="AA104" s="257"/>
      <c r="AB104" s="257"/>
      <c r="AC104" s="257"/>
      <c r="AD104" s="257"/>
      <c r="AE104" s="257"/>
      <c r="AF104" s="257"/>
      <c r="AG104" s="257"/>
      <c r="AH104" s="257"/>
      <c r="AI104" s="257"/>
      <c r="AJ104" s="213"/>
      <c r="AK104" s="213"/>
      <c r="AL104" s="257"/>
      <c r="AR104" s="818"/>
      <c r="AW104" s="819"/>
      <c r="BM104" s="211"/>
    </row>
    <row r="105" spans="1:65">
      <c r="A105" s="211"/>
      <c r="B105" s="211"/>
      <c r="C105" s="211"/>
      <c r="D105" s="211"/>
      <c r="E105" s="211"/>
      <c r="F105" s="211"/>
      <c r="G105" s="211"/>
      <c r="H105" s="214"/>
      <c r="I105" s="211"/>
      <c r="J105" s="211"/>
      <c r="K105" s="211"/>
      <c r="L105" s="211"/>
      <c r="M105" s="211"/>
      <c r="N105" s="211"/>
      <c r="O105" s="211"/>
      <c r="P105" s="211"/>
      <c r="Q105" s="212"/>
      <c r="R105" s="211"/>
      <c r="S105" s="211"/>
      <c r="T105" s="211"/>
      <c r="U105" s="211"/>
      <c r="V105" s="211"/>
      <c r="W105" s="211"/>
      <c r="X105" s="257"/>
      <c r="Y105" s="257"/>
      <c r="Z105" s="257"/>
      <c r="AA105" s="257"/>
      <c r="AB105" s="257"/>
      <c r="AC105" s="257"/>
      <c r="AD105" s="257"/>
      <c r="AE105" s="257"/>
      <c r="AF105" s="257"/>
      <c r="AG105" s="257"/>
      <c r="AH105" s="257"/>
      <c r="AI105" s="257"/>
      <c r="AJ105" s="213"/>
      <c r="AK105" s="213"/>
      <c r="AL105" s="257"/>
      <c r="AM105" s="201"/>
      <c r="AN105" s="202"/>
      <c r="AO105" s="203"/>
      <c r="AP105" s="204"/>
      <c r="AQ105" s="205"/>
      <c r="AR105" s="208"/>
      <c r="AS105" s="160"/>
      <c r="AT105" s="207"/>
      <c r="AU105" s="160"/>
      <c r="AV105" s="208"/>
      <c r="AW105" s="258"/>
      <c r="AX105" s="206"/>
      <c r="AY105" s="160"/>
      <c r="AZ105" s="206"/>
      <c r="BA105" s="160"/>
      <c r="BB105" s="206"/>
      <c r="BC105" s="160"/>
      <c r="BD105" s="206"/>
      <c r="BE105" s="160"/>
      <c r="BF105" s="206"/>
      <c r="BG105" s="160"/>
      <c r="BH105" s="208"/>
      <c r="BI105" s="210"/>
      <c r="BJ105" s="952"/>
      <c r="BK105" s="1010"/>
      <c r="BL105" s="1010"/>
      <c r="BM105" s="211"/>
    </row>
    <row r="106" spans="1:65">
      <c r="A106" s="211"/>
      <c r="B106" s="211"/>
      <c r="C106" s="211"/>
      <c r="D106" s="211"/>
      <c r="E106" s="211"/>
      <c r="F106" s="211"/>
      <c r="G106" s="211"/>
      <c r="H106" s="214"/>
      <c r="I106" s="211"/>
      <c r="J106" s="211"/>
      <c r="K106" s="211"/>
      <c r="L106" s="211"/>
      <c r="M106" s="211"/>
      <c r="N106" s="211"/>
      <c r="O106" s="211"/>
      <c r="P106" s="211"/>
      <c r="Q106" s="212"/>
      <c r="R106" s="211"/>
      <c r="S106" s="211"/>
      <c r="T106" s="211"/>
      <c r="U106" s="211"/>
      <c r="V106" s="211"/>
      <c r="W106" s="211"/>
      <c r="X106" s="257"/>
      <c r="Y106" s="257"/>
      <c r="Z106" s="257"/>
      <c r="AA106" s="257"/>
      <c r="AB106" s="257"/>
      <c r="AC106" s="257"/>
      <c r="AD106" s="257"/>
      <c r="AE106" s="257"/>
      <c r="AF106" s="257"/>
      <c r="AG106" s="257"/>
      <c r="AH106" s="257"/>
      <c r="AI106" s="257"/>
      <c r="AJ106" s="213"/>
      <c r="AK106" s="213"/>
      <c r="AL106" s="257"/>
      <c r="AM106" s="8"/>
      <c r="AN106" s="214"/>
      <c r="AO106" s="211"/>
      <c r="AP106" s="40"/>
      <c r="AQ106" s="40"/>
      <c r="AR106" s="108"/>
      <c r="AS106" s="211"/>
      <c r="AT106" s="214"/>
      <c r="AU106" s="211"/>
      <c r="AV106" s="108"/>
      <c r="AW106" s="108"/>
      <c r="AX106" s="211"/>
      <c r="AY106" s="211"/>
      <c r="AZ106" s="211"/>
      <c r="BA106" s="211"/>
      <c r="BB106" s="211"/>
      <c r="BC106" s="211"/>
      <c r="BD106" s="211"/>
      <c r="BE106" s="211"/>
      <c r="BF106" s="211"/>
      <c r="BG106" s="211"/>
      <c r="BH106" s="108"/>
      <c r="BI106" s="215"/>
      <c r="BJ106" s="8"/>
      <c r="BK106" s="8"/>
      <c r="BM106" s="211"/>
    </row>
    <row r="107" spans="1:65">
      <c r="A107" s="211"/>
      <c r="B107" s="211"/>
      <c r="C107" s="211"/>
      <c r="D107" s="211"/>
      <c r="E107" s="211"/>
      <c r="F107" s="211"/>
      <c r="G107" s="211"/>
      <c r="H107" s="214"/>
      <c r="I107" s="211"/>
      <c r="J107" s="211"/>
      <c r="K107" s="211"/>
      <c r="L107" s="211"/>
      <c r="M107" s="211"/>
      <c r="N107" s="211"/>
      <c r="O107" s="211"/>
      <c r="P107" s="211"/>
      <c r="Q107" s="212"/>
      <c r="R107" s="211"/>
      <c r="S107" s="211"/>
      <c r="T107" s="211"/>
      <c r="U107" s="211"/>
      <c r="V107" s="211"/>
      <c r="W107" s="211"/>
      <c r="X107" s="257"/>
      <c r="Y107" s="257"/>
      <c r="Z107" s="257"/>
      <c r="AA107" s="257"/>
      <c r="AB107" s="257"/>
      <c r="AC107" s="257"/>
      <c r="AD107" s="257"/>
      <c r="AE107" s="257"/>
      <c r="AF107" s="257"/>
      <c r="AG107" s="257"/>
      <c r="AH107" s="257"/>
      <c r="AI107" s="257"/>
      <c r="AJ107" s="213"/>
      <c r="AK107" s="213"/>
      <c r="AL107" s="257"/>
      <c r="AM107" s="8"/>
      <c r="AN107" s="214"/>
      <c r="AO107" s="211"/>
      <c r="AP107" s="40"/>
      <c r="AQ107" s="40"/>
      <c r="AR107" s="108"/>
      <c r="AS107" s="211"/>
      <c r="AT107" s="214"/>
      <c r="AU107" s="211"/>
      <c r="AV107" s="108"/>
      <c r="AW107" s="108"/>
      <c r="AX107" s="211"/>
      <c r="AY107" s="211"/>
      <c r="AZ107" s="211"/>
      <c r="BA107" s="211"/>
      <c r="BB107" s="211"/>
      <c r="BC107" s="211"/>
      <c r="BD107" s="211"/>
      <c r="BE107" s="211"/>
      <c r="BF107" s="211"/>
      <c r="BG107" s="211"/>
      <c r="BH107" s="108"/>
      <c r="BI107" s="215"/>
      <c r="BJ107" s="8"/>
      <c r="BK107" s="108"/>
      <c r="BM107" s="211"/>
    </row>
    <row r="108" spans="1:65">
      <c r="A108" s="211"/>
      <c r="B108" s="211"/>
      <c r="C108" s="211"/>
      <c r="D108" s="211"/>
      <c r="E108" s="211"/>
      <c r="F108" s="211"/>
      <c r="G108" s="211"/>
      <c r="H108" s="214"/>
      <c r="I108" s="211"/>
      <c r="J108" s="211"/>
      <c r="K108" s="211"/>
      <c r="L108" s="211"/>
      <c r="M108" s="211"/>
      <c r="N108" s="211"/>
      <c r="O108" s="211"/>
      <c r="P108" s="211"/>
      <c r="Q108" s="212"/>
      <c r="R108" s="211"/>
      <c r="S108" s="211"/>
      <c r="T108" s="211"/>
      <c r="U108" s="211"/>
      <c r="V108" s="211"/>
      <c r="W108" s="211"/>
      <c r="X108" s="257"/>
      <c r="Y108" s="257"/>
      <c r="Z108" s="257"/>
      <c r="AA108" s="257"/>
      <c r="AB108" s="257"/>
      <c r="AC108" s="257"/>
      <c r="AD108" s="257"/>
      <c r="AE108" s="257"/>
      <c r="AF108" s="257"/>
      <c r="AG108" s="257"/>
      <c r="AH108" s="257"/>
      <c r="AI108" s="257"/>
      <c r="AJ108" s="213"/>
      <c r="AK108" s="213"/>
      <c r="AL108" s="257"/>
      <c r="AM108" s="8"/>
      <c r="AN108" s="214"/>
      <c r="AO108" s="211"/>
      <c r="AP108" s="40"/>
      <c r="AQ108" s="40"/>
      <c r="AR108" s="108"/>
      <c r="AS108" s="211"/>
      <c r="AT108" s="214"/>
      <c r="AU108" s="211"/>
      <c r="AV108" s="108"/>
      <c r="AW108" s="108"/>
      <c r="AX108" s="211"/>
      <c r="AY108" s="211"/>
      <c r="AZ108" s="211"/>
      <c r="BA108" s="211"/>
      <c r="BB108" s="211"/>
      <c r="BC108" s="211"/>
      <c r="BD108" s="211"/>
      <c r="BE108" s="211"/>
      <c r="BF108" s="211"/>
      <c r="BG108" s="211"/>
      <c r="BH108" s="108"/>
      <c r="BI108" s="215"/>
      <c r="BJ108" s="8"/>
      <c r="BK108" s="108"/>
      <c r="BM108" s="211"/>
    </row>
    <row r="109" spans="1:65">
      <c r="A109" s="211"/>
      <c r="B109" s="211"/>
      <c r="C109" s="211"/>
      <c r="D109" s="211"/>
      <c r="E109" s="211"/>
      <c r="F109" s="211"/>
      <c r="G109" s="211"/>
      <c r="H109" s="214"/>
      <c r="I109" s="211"/>
      <c r="J109" s="211"/>
      <c r="K109" s="211"/>
      <c r="L109" s="211"/>
      <c r="M109" s="211"/>
      <c r="N109" s="211"/>
      <c r="O109" s="211"/>
      <c r="P109" s="211"/>
      <c r="Q109" s="212"/>
      <c r="R109" s="211"/>
      <c r="S109" s="211"/>
      <c r="T109" s="211"/>
      <c r="U109" s="211"/>
      <c r="V109" s="211"/>
      <c r="W109" s="211"/>
      <c r="X109" s="257"/>
      <c r="Y109" s="257"/>
      <c r="Z109" s="257"/>
      <c r="AA109" s="257"/>
      <c r="AB109" s="257"/>
      <c r="AC109" s="257"/>
      <c r="AD109" s="257"/>
      <c r="AE109" s="257"/>
      <c r="AF109" s="257"/>
      <c r="AG109" s="257"/>
      <c r="AH109" s="257"/>
      <c r="AI109" s="257"/>
      <c r="AJ109" s="213"/>
      <c r="AK109" s="213"/>
      <c r="AL109" s="257"/>
      <c r="AM109" s="8"/>
      <c r="AN109" s="214"/>
      <c r="AO109" s="211"/>
      <c r="AP109" s="40"/>
      <c r="AQ109" s="40"/>
      <c r="AR109" s="108"/>
      <c r="AS109" s="211"/>
      <c r="AT109" s="214"/>
      <c r="AU109" s="211"/>
      <c r="AV109" s="108"/>
      <c r="AW109" s="108"/>
      <c r="AX109" s="211"/>
      <c r="AY109" s="211"/>
      <c r="AZ109" s="211"/>
      <c r="BA109" s="211"/>
      <c r="BB109" s="211"/>
      <c r="BC109" s="211"/>
      <c r="BD109" s="211"/>
      <c r="BE109" s="211"/>
      <c r="BF109" s="211"/>
      <c r="BG109" s="211"/>
      <c r="BH109" s="108"/>
      <c r="BI109" s="215"/>
      <c r="BJ109" s="8"/>
      <c r="BK109" s="108"/>
      <c r="BM109" s="211"/>
    </row>
    <row r="110" spans="1:65">
      <c r="A110" s="211"/>
      <c r="B110" s="211"/>
      <c r="C110" s="211"/>
      <c r="D110" s="211"/>
      <c r="E110" s="211"/>
      <c r="F110" s="211"/>
      <c r="G110" s="211"/>
      <c r="H110" s="214"/>
      <c r="I110" s="211"/>
      <c r="J110" s="211"/>
      <c r="K110" s="211"/>
      <c r="L110" s="211"/>
      <c r="M110" s="211"/>
      <c r="N110" s="211"/>
      <c r="O110" s="211"/>
      <c r="P110" s="211"/>
      <c r="Q110" s="212"/>
      <c r="R110" s="211"/>
      <c r="S110" s="211"/>
      <c r="T110" s="211"/>
      <c r="U110" s="211"/>
      <c r="V110" s="211"/>
      <c r="W110" s="211"/>
      <c r="X110" s="257"/>
      <c r="Y110" s="257"/>
      <c r="Z110" s="257"/>
      <c r="AA110" s="257"/>
      <c r="AB110" s="257"/>
      <c r="AC110" s="257"/>
      <c r="AD110" s="257"/>
      <c r="AE110" s="257"/>
      <c r="AF110" s="257"/>
      <c r="AG110" s="257"/>
      <c r="AH110" s="257"/>
      <c r="AI110" s="257"/>
      <c r="AJ110" s="213"/>
      <c r="AK110" s="213"/>
      <c r="AL110" s="257"/>
      <c r="AM110" s="8"/>
      <c r="AN110" s="214"/>
      <c r="AO110" s="211"/>
      <c r="AP110" s="40"/>
      <c r="AQ110" s="40"/>
      <c r="AR110" s="108"/>
      <c r="AS110" s="211"/>
      <c r="AT110" s="214"/>
      <c r="AU110" s="211"/>
      <c r="AV110" s="108"/>
      <c r="AW110" s="108"/>
      <c r="AX110" s="211"/>
      <c r="AY110" s="211"/>
      <c r="AZ110" s="211"/>
      <c r="BA110" s="211"/>
      <c r="BB110" s="211"/>
      <c r="BC110" s="211"/>
      <c r="BD110" s="211"/>
      <c r="BE110" s="211"/>
      <c r="BF110" s="211"/>
      <c r="BG110" s="211"/>
      <c r="BH110" s="108"/>
      <c r="BI110" s="215"/>
      <c r="BJ110" s="8"/>
      <c r="BK110" s="108"/>
      <c r="BM110" s="211"/>
    </row>
    <row r="111" spans="1:65">
      <c r="A111" s="211"/>
      <c r="B111" s="211"/>
      <c r="C111" s="211"/>
      <c r="D111" s="211"/>
      <c r="E111" s="211"/>
      <c r="F111" s="211"/>
      <c r="G111" s="211"/>
      <c r="H111" s="214"/>
      <c r="I111" s="211"/>
      <c r="J111" s="211"/>
      <c r="K111" s="211"/>
      <c r="L111" s="211"/>
      <c r="M111" s="211"/>
      <c r="N111" s="211"/>
      <c r="O111" s="211"/>
      <c r="P111" s="211"/>
      <c r="Q111" s="212"/>
      <c r="R111" s="211"/>
      <c r="S111" s="211"/>
      <c r="T111" s="211"/>
      <c r="U111" s="211"/>
      <c r="V111" s="211"/>
      <c r="W111" s="211"/>
      <c r="X111" s="257"/>
      <c r="Y111" s="257"/>
      <c r="Z111" s="257"/>
      <c r="AA111" s="257"/>
      <c r="AB111" s="257"/>
      <c r="AC111" s="257"/>
      <c r="AD111" s="257"/>
      <c r="AE111" s="257"/>
      <c r="AF111" s="257"/>
      <c r="AG111" s="257"/>
      <c r="AH111" s="257"/>
      <c r="AI111" s="257"/>
      <c r="AJ111" s="213"/>
      <c r="AK111" s="213"/>
      <c r="AL111" s="257"/>
      <c r="AM111" s="8"/>
      <c r="AN111" s="214"/>
      <c r="AO111" s="211"/>
      <c r="AP111" s="40"/>
      <c r="AQ111" s="40"/>
      <c r="AR111" s="108"/>
      <c r="AS111" s="211"/>
      <c r="AT111" s="214"/>
      <c r="AU111" s="211"/>
      <c r="AV111" s="108"/>
      <c r="AW111" s="108"/>
      <c r="AX111" s="211"/>
      <c r="AY111" s="211"/>
      <c r="AZ111" s="211"/>
      <c r="BA111" s="211"/>
      <c r="BB111" s="211"/>
      <c r="BC111" s="211"/>
      <c r="BD111" s="211"/>
      <c r="BE111" s="211"/>
      <c r="BF111" s="211"/>
      <c r="BG111" s="211"/>
      <c r="BH111" s="108"/>
      <c r="BI111" s="215"/>
      <c r="BJ111" s="8"/>
      <c r="BK111" s="108"/>
      <c r="BM111" s="211"/>
    </row>
    <row r="112" spans="1:65">
      <c r="A112" s="211"/>
      <c r="B112" s="211"/>
      <c r="C112" s="211"/>
      <c r="D112" s="211"/>
      <c r="E112" s="211"/>
      <c r="F112" s="211"/>
      <c r="G112" s="211"/>
      <c r="H112" s="214"/>
      <c r="I112" s="211"/>
      <c r="J112" s="211"/>
      <c r="K112" s="211"/>
      <c r="L112" s="211"/>
      <c r="M112" s="211"/>
      <c r="N112" s="211"/>
      <c r="O112" s="211"/>
      <c r="P112" s="211"/>
      <c r="Q112" s="212"/>
      <c r="R112" s="211"/>
      <c r="S112" s="211"/>
      <c r="T112" s="211"/>
      <c r="U112" s="211"/>
      <c r="V112" s="211"/>
      <c r="W112" s="211"/>
      <c r="X112" s="257"/>
      <c r="Y112" s="257"/>
      <c r="Z112" s="257"/>
      <c r="AA112" s="257"/>
      <c r="AB112" s="257"/>
      <c r="AC112" s="257"/>
      <c r="AD112" s="257"/>
      <c r="AE112" s="257"/>
      <c r="AF112" s="257"/>
      <c r="AG112" s="257"/>
      <c r="AH112" s="257"/>
      <c r="AI112" s="257"/>
      <c r="AJ112" s="213"/>
      <c r="AK112" s="213"/>
      <c r="AL112" s="257"/>
      <c r="AM112" s="8"/>
      <c r="AN112" s="214"/>
      <c r="AO112" s="211"/>
      <c r="AP112" s="40"/>
      <c r="AQ112" s="40"/>
      <c r="AR112" s="108"/>
      <c r="AS112" s="211"/>
      <c r="AT112" s="214"/>
      <c r="AU112" s="211"/>
      <c r="AV112" s="108"/>
      <c r="AW112" s="108"/>
      <c r="AX112" s="211"/>
      <c r="AY112" s="211"/>
      <c r="AZ112" s="211"/>
      <c r="BA112" s="211"/>
      <c r="BB112" s="211"/>
      <c r="BC112" s="211"/>
      <c r="BD112" s="211"/>
      <c r="BE112" s="211"/>
      <c r="BF112" s="211"/>
      <c r="BG112" s="211"/>
      <c r="BH112" s="108"/>
      <c r="BI112" s="215"/>
      <c r="BJ112" s="8"/>
      <c r="BK112" s="108"/>
      <c r="BM112" s="211"/>
    </row>
    <row r="113" spans="1:65">
      <c r="A113" s="211"/>
      <c r="B113" s="211"/>
      <c r="C113" s="211"/>
      <c r="D113" s="211"/>
      <c r="E113" s="211"/>
      <c r="F113" s="211"/>
      <c r="G113" s="211"/>
      <c r="H113" s="214"/>
      <c r="I113" s="211"/>
      <c r="J113" s="211"/>
      <c r="K113" s="211"/>
      <c r="L113" s="211"/>
      <c r="M113" s="211"/>
      <c r="N113" s="211"/>
      <c r="O113" s="211"/>
      <c r="P113" s="211"/>
      <c r="Q113" s="212"/>
      <c r="R113" s="211"/>
      <c r="S113" s="211"/>
      <c r="T113" s="211"/>
      <c r="U113" s="211"/>
      <c r="V113" s="211"/>
      <c r="W113" s="211"/>
      <c r="X113" s="257"/>
      <c r="Y113" s="257"/>
      <c r="Z113" s="257"/>
      <c r="AA113" s="257"/>
      <c r="AB113" s="257"/>
      <c r="AC113" s="257"/>
      <c r="AD113" s="257"/>
      <c r="AE113" s="257"/>
      <c r="AF113" s="257"/>
      <c r="AG113" s="257"/>
      <c r="AH113" s="257"/>
      <c r="AI113" s="257"/>
      <c r="AJ113" s="213"/>
      <c r="AK113" s="213"/>
      <c r="AL113" s="257"/>
      <c r="AM113" s="8"/>
      <c r="AN113" s="214"/>
      <c r="AO113" s="211"/>
      <c r="AP113" s="40"/>
      <c r="AQ113" s="40"/>
      <c r="AR113" s="108"/>
      <c r="AS113" s="211"/>
      <c r="AT113" s="214"/>
      <c r="AU113" s="211"/>
      <c r="AV113" s="108"/>
      <c r="AW113" s="108"/>
      <c r="AX113" s="211"/>
      <c r="AY113" s="211"/>
      <c r="AZ113" s="211"/>
      <c r="BA113" s="211"/>
      <c r="BB113" s="211"/>
      <c r="BC113" s="211"/>
      <c r="BD113" s="211"/>
      <c r="BE113" s="211"/>
      <c r="BF113" s="211"/>
      <c r="BG113" s="211"/>
      <c r="BH113" s="108"/>
      <c r="BI113" s="215"/>
      <c r="BJ113" s="8"/>
      <c r="BK113" s="108"/>
      <c r="BM113" s="211"/>
    </row>
    <row r="114" spans="1:65">
      <c r="A114" s="211"/>
      <c r="B114" s="211"/>
      <c r="C114" s="211"/>
      <c r="D114" s="211"/>
      <c r="E114" s="211"/>
      <c r="F114" s="211"/>
      <c r="G114" s="211"/>
      <c r="H114" s="214"/>
      <c r="I114" s="211"/>
      <c r="J114" s="211"/>
      <c r="K114" s="211"/>
      <c r="L114" s="211"/>
      <c r="M114" s="211"/>
      <c r="N114" s="211"/>
      <c r="O114" s="211"/>
      <c r="P114" s="211"/>
      <c r="Q114" s="212"/>
      <c r="R114" s="211"/>
      <c r="S114" s="211"/>
      <c r="T114" s="211"/>
      <c r="U114" s="211"/>
      <c r="V114" s="211"/>
      <c r="W114" s="211"/>
      <c r="X114" s="257"/>
      <c r="Y114" s="257"/>
      <c r="Z114" s="257"/>
      <c r="AA114" s="257"/>
      <c r="AB114" s="257"/>
      <c r="AC114" s="257"/>
      <c r="AD114" s="257"/>
      <c r="AE114" s="257"/>
      <c r="AF114" s="257"/>
      <c r="AG114" s="257"/>
      <c r="AH114" s="257"/>
      <c r="AI114" s="257"/>
      <c r="AJ114" s="213"/>
      <c r="AK114" s="213"/>
      <c r="AL114" s="257"/>
      <c r="AM114" s="8"/>
      <c r="AN114" s="214"/>
      <c r="AO114" s="211"/>
      <c r="AP114" s="40"/>
      <c r="AQ114" s="40"/>
      <c r="AR114" s="108"/>
      <c r="AS114" s="211"/>
      <c r="AT114" s="214"/>
      <c r="AU114" s="211"/>
      <c r="AV114" s="108"/>
      <c r="AW114" s="108"/>
      <c r="AX114" s="211"/>
      <c r="AY114" s="211"/>
      <c r="AZ114" s="211"/>
      <c r="BA114" s="211"/>
      <c r="BB114" s="211"/>
      <c r="BC114" s="211"/>
      <c r="BD114" s="211"/>
      <c r="BE114" s="211"/>
      <c r="BF114" s="211"/>
      <c r="BG114" s="211"/>
      <c r="BH114" s="108"/>
      <c r="BI114" s="215"/>
      <c r="BJ114" s="8"/>
      <c r="BK114" s="108"/>
      <c r="BM114" s="211"/>
    </row>
    <row r="115" spans="1:65">
      <c r="A115" s="211"/>
      <c r="B115" s="211"/>
      <c r="C115" s="211"/>
      <c r="D115" s="211"/>
      <c r="E115" s="211"/>
      <c r="F115" s="211"/>
      <c r="G115" s="211"/>
      <c r="H115" s="214"/>
      <c r="I115" s="211"/>
      <c r="J115" s="211"/>
      <c r="K115" s="211"/>
      <c r="L115" s="211"/>
      <c r="M115" s="211"/>
      <c r="N115" s="211"/>
      <c r="O115" s="211"/>
      <c r="P115" s="211"/>
      <c r="Q115" s="212"/>
      <c r="R115" s="211"/>
      <c r="S115" s="211"/>
      <c r="T115" s="211"/>
      <c r="U115" s="211"/>
      <c r="V115" s="211"/>
      <c r="W115" s="211"/>
      <c r="X115" s="257"/>
      <c r="Y115" s="257"/>
      <c r="Z115" s="257"/>
      <c r="AA115" s="257"/>
      <c r="AB115" s="257"/>
      <c r="AC115" s="257"/>
      <c r="AD115" s="257"/>
      <c r="AE115" s="257"/>
      <c r="AF115" s="257"/>
      <c r="AG115" s="257"/>
      <c r="AH115" s="257"/>
      <c r="AI115" s="257"/>
      <c r="AJ115" s="213"/>
      <c r="AK115" s="213"/>
      <c r="AL115" s="257"/>
      <c r="AM115" s="8"/>
      <c r="AN115" s="214"/>
      <c r="AO115" s="211"/>
      <c r="AP115" s="40"/>
      <c r="AQ115" s="40"/>
      <c r="AR115" s="108"/>
      <c r="AS115" s="211"/>
      <c r="AT115" s="214"/>
      <c r="AU115" s="211"/>
      <c r="AV115" s="108"/>
      <c r="AW115" s="108"/>
      <c r="AX115" s="211"/>
      <c r="AY115" s="211"/>
      <c r="AZ115" s="211"/>
      <c r="BA115" s="211"/>
      <c r="BB115" s="211"/>
      <c r="BC115" s="211"/>
      <c r="BD115" s="211"/>
      <c r="BE115" s="211"/>
      <c r="BF115" s="211"/>
      <c r="BG115" s="211"/>
      <c r="BH115" s="108"/>
      <c r="BI115" s="215"/>
      <c r="BJ115" s="8"/>
      <c r="BK115" s="108"/>
      <c r="BM115" s="211"/>
    </row>
    <row r="116" spans="1:65">
      <c r="A116" s="211"/>
      <c r="B116" s="211"/>
      <c r="C116" s="211"/>
      <c r="D116" s="211"/>
      <c r="E116" s="211"/>
      <c r="F116" s="211"/>
      <c r="G116" s="211"/>
      <c r="H116" s="214"/>
      <c r="I116" s="211"/>
      <c r="J116" s="211"/>
      <c r="K116" s="211"/>
      <c r="L116" s="211"/>
      <c r="M116" s="211"/>
      <c r="N116" s="211"/>
      <c r="O116" s="211"/>
      <c r="P116" s="211"/>
      <c r="Q116" s="212"/>
      <c r="R116" s="211"/>
      <c r="S116" s="211"/>
      <c r="T116" s="211"/>
      <c r="U116" s="211"/>
      <c r="V116" s="211"/>
      <c r="W116" s="211"/>
      <c r="X116" s="257"/>
      <c r="Y116" s="257"/>
      <c r="Z116" s="257"/>
      <c r="AA116" s="257"/>
      <c r="AB116" s="257"/>
      <c r="AC116" s="257"/>
      <c r="AD116" s="257"/>
      <c r="AE116" s="257"/>
      <c r="AF116" s="257"/>
      <c r="AG116" s="257"/>
      <c r="AH116" s="257"/>
      <c r="AI116" s="257"/>
      <c r="AJ116" s="213"/>
      <c r="AK116" s="213"/>
      <c r="AL116" s="257"/>
      <c r="AM116" s="8"/>
      <c r="AN116" s="214"/>
      <c r="AO116" s="211"/>
      <c r="AP116" s="40"/>
      <c r="AQ116" s="40"/>
      <c r="AR116" s="108"/>
      <c r="AS116" s="211"/>
      <c r="AT116" s="214"/>
      <c r="AU116" s="211"/>
      <c r="AV116" s="108"/>
      <c r="AW116" s="108"/>
      <c r="AX116" s="211"/>
      <c r="AY116" s="211"/>
      <c r="AZ116" s="211"/>
      <c r="BA116" s="211"/>
      <c r="BB116" s="211"/>
      <c r="BC116" s="211"/>
      <c r="BD116" s="211"/>
      <c r="BE116" s="211"/>
      <c r="BF116" s="211"/>
      <c r="BG116" s="211"/>
      <c r="BH116" s="108"/>
      <c r="BI116" s="215"/>
      <c r="BJ116" s="8"/>
      <c r="BK116" s="108"/>
      <c r="BM116" s="211"/>
    </row>
    <row r="117" spans="1:65">
      <c r="A117" s="211"/>
      <c r="B117" s="211"/>
      <c r="C117" s="211"/>
      <c r="D117" s="211"/>
      <c r="E117" s="211"/>
      <c r="F117" s="211"/>
      <c r="G117" s="211"/>
      <c r="H117" s="214"/>
      <c r="I117" s="211"/>
      <c r="J117" s="211"/>
      <c r="K117" s="211"/>
      <c r="L117" s="211"/>
      <c r="M117" s="211"/>
      <c r="N117" s="211"/>
      <c r="O117" s="211"/>
      <c r="P117" s="211"/>
      <c r="Q117" s="212"/>
      <c r="R117" s="211"/>
      <c r="S117" s="211"/>
      <c r="T117" s="211"/>
      <c r="U117" s="211"/>
      <c r="V117" s="211"/>
      <c r="W117" s="211"/>
      <c r="X117" s="257"/>
      <c r="Y117" s="257"/>
      <c r="Z117" s="257"/>
      <c r="AA117" s="257"/>
      <c r="AB117" s="257"/>
      <c r="AC117" s="257"/>
      <c r="AD117" s="257"/>
      <c r="AE117" s="257"/>
      <c r="AF117" s="257"/>
      <c r="AG117" s="257"/>
      <c r="AH117" s="257"/>
      <c r="AI117" s="257"/>
      <c r="AJ117" s="213"/>
      <c r="AK117" s="213"/>
      <c r="AL117" s="257"/>
      <c r="AM117" s="8"/>
      <c r="AN117" s="214"/>
      <c r="AO117" s="211"/>
      <c r="AP117" s="40"/>
      <c r="AQ117" s="40"/>
      <c r="AR117" s="108"/>
      <c r="AS117" s="211"/>
      <c r="AT117" s="214"/>
      <c r="AU117" s="211"/>
      <c r="AV117" s="108"/>
      <c r="AW117" s="108"/>
      <c r="AX117" s="211"/>
      <c r="AY117" s="211"/>
      <c r="AZ117" s="211"/>
      <c r="BA117" s="211"/>
      <c r="BB117" s="211"/>
      <c r="BC117" s="211"/>
      <c r="BD117" s="211"/>
      <c r="BE117" s="211"/>
      <c r="BF117" s="211"/>
      <c r="BG117" s="211"/>
      <c r="BH117" s="108"/>
      <c r="BI117" s="215"/>
      <c r="BJ117" s="8"/>
      <c r="BK117" s="108"/>
      <c r="BM117" s="211"/>
    </row>
    <row r="118" spans="1:65">
      <c r="A118" s="211"/>
      <c r="B118" s="211"/>
      <c r="C118" s="211"/>
      <c r="D118" s="211"/>
      <c r="E118" s="211"/>
      <c r="F118" s="211"/>
      <c r="G118" s="211"/>
      <c r="H118" s="214"/>
      <c r="I118" s="211"/>
      <c r="J118" s="211"/>
      <c r="K118" s="211"/>
      <c r="L118" s="211"/>
      <c r="M118" s="211"/>
      <c r="N118" s="211"/>
      <c r="O118" s="211"/>
      <c r="P118" s="211"/>
      <c r="Q118" s="212"/>
      <c r="R118" s="211"/>
      <c r="S118" s="211"/>
      <c r="T118" s="211"/>
      <c r="U118" s="211"/>
      <c r="V118" s="211"/>
      <c r="W118" s="211"/>
      <c r="X118" s="257"/>
      <c r="Y118" s="257"/>
      <c r="Z118" s="257"/>
      <c r="AA118" s="257"/>
      <c r="AB118" s="257"/>
      <c r="AC118" s="257"/>
      <c r="AD118" s="257"/>
      <c r="AE118" s="257"/>
      <c r="AF118" s="257"/>
      <c r="AG118" s="257"/>
      <c r="AH118" s="257"/>
      <c r="AI118" s="257"/>
      <c r="AJ118" s="213"/>
      <c r="AK118" s="213"/>
      <c r="AL118" s="257"/>
      <c r="AM118" s="8"/>
      <c r="AN118" s="214"/>
      <c r="AO118" s="211"/>
      <c r="AP118" s="40"/>
      <c r="AQ118" s="40"/>
      <c r="AR118" s="108"/>
      <c r="AS118" s="211"/>
      <c r="AT118" s="214"/>
      <c r="AU118" s="211"/>
      <c r="AV118" s="108"/>
      <c r="AW118" s="108"/>
      <c r="AX118" s="211"/>
      <c r="AY118" s="211"/>
      <c r="AZ118" s="211"/>
      <c r="BA118" s="211"/>
      <c r="BB118" s="211"/>
      <c r="BC118" s="211"/>
      <c r="BD118" s="211"/>
      <c r="BE118" s="211"/>
      <c r="BF118" s="211"/>
      <c r="BG118" s="211"/>
      <c r="BH118" s="108"/>
      <c r="BI118" s="215"/>
      <c r="BJ118" s="8"/>
      <c r="BK118" s="108"/>
      <c r="BM118" s="211"/>
    </row>
    <row r="119" spans="1:65">
      <c r="A119" s="211"/>
      <c r="B119" s="211"/>
      <c r="C119" s="211"/>
      <c r="D119" s="211"/>
      <c r="E119" s="211"/>
      <c r="F119" s="211"/>
      <c r="G119" s="211"/>
      <c r="H119" s="214"/>
      <c r="I119" s="211"/>
      <c r="J119" s="211"/>
      <c r="K119" s="211"/>
      <c r="L119" s="211"/>
      <c r="M119" s="211"/>
      <c r="N119" s="211"/>
      <c r="O119" s="211"/>
      <c r="P119" s="211"/>
      <c r="Q119" s="212"/>
      <c r="R119" s="211"/>
      <c r="S119" s="211"/>
      <c r="T119" s="211"/>
      <c r="U119" s="211"/>
      <c r="V119" s="211"/>
      <c r="W119" s="211"/>
      <c r="X119" s="257"/>
      <c r="Y119" s="257"/>
      <c r="Z119" s="257"/>
      <c r="AA119" s="257"/>
      <c r="AB119" s="257"/>
      <c r="AC119" s="257"/>
      <c r="AD119" s="257"/>
      <c r="AE119" s="257"/>
      <c r="AF119" s="257"/>
      <c r="AG119" s="257"/>
      <c r="AH119" s="257"/>
      <c r="AI119" s="257"/>
      <c r="AJ119" s="213"/>
      <c r="AK119" s="213"/>
      <c r="AL119" s="257"/>
      <c r="AM119" s="8"/>
      <c r="AN119" s="214"/>
      <c r="AO119" s="211"/>
      <c r="AP119" s="40"/>
      <c r="AQ119" s="40"/>
      <c r="AR119" s="108"/>
      <c r="AS119" s="211"/>
      <c r="AT119" s="214"/>
      <c r="AU119" s="211"/>
      <c r="AV119" s="108"/>
      <c r="AW119" s="108"/>
      <c r="AX119" s="211"/>
      <c r="AY119" s="211"/>
      <c r="AZ119" s="211"/>
      <c r="BA119" s="211"/>
      <c r="BB119" s="211"/>
      <c r="BC119" s="211"/>
      <c r="BD119" s="211"/>
      <c r="BE119" s="211"/>
      <c r="BF119" s="211"/>
      <c r="BG119" s="211"/>
      <c r="BH119" s="108"/>
      <c r="BI119" s="215"/>
      <c r="BJ119" s="8"/>
      <c r="BK119" s="108"/>
      <c r="BM119" s="211"/>
    </row>
    <row r="120" spans="1:65">
      <c r="A120" s="211"/>
      <c r="B120" s="211"/>
      <c r="C120" s="211"/>
      <c r="D120" s="211"/>
      <c r="E120" s="211"/>
      <c r="F120" s="211"/>
      <c r="G120" s="211"/>
      <c r="H120" s="214"/>
      <c r="I120" s="211"/>
      <c r="J120" s="211"/>
      <c r="K120" s="211"/>
      <c r="L120" s="211"/>
      <c r="M120" s="211"/>
      <c r="N120" s="211"/>
      <c r="O120" s="211"/>
      <c r="P120" s="211"/>
      <c r="Q120" s="212"/>
      <c r="R120" s="211"/>
      <c r="S120" s="211"/>
      <c r="T120" s="211"/>
      <c r="U120" s="211"/>
      <c r="V120" s="211"/>
      <c r="W120" s="211"/>
      <c r="X120" s="257"/>
      <c r="Y120" s="257"/>
      <c r="Z120" s="257"/>
      <c r="AA120" s="257"/>
      <c r="AB120" s="257"/>
      <c r="AC120" s="257"/>
      <c r="AD120" s="257"/>
      <c r="AE120" s="257"/>
      <c r="AF120" s="257"/>
      <c r="AG120" s="257"/>
      <c r="AH120" s="257"/>
      <c r="AI120" s="257"/>
      <c r="AJ120" s="213"/>
      <c r="AK120" s="213"/>
      <c r="AL120" s="257"/>
      <c r="AM120" s="8"/>
      <c r="AN120" s="214"/>
      <c r="AO120" s="211"/>
      <c r="AP120" s="40"/>
      <c r="AQ120" s="40"/>
      <c r="AR120" s="108"/>
      <c r="AS120" s="211"/>
      <c r="AT120" s="214"/>
      <c r="AU120" s="211"/>
      <c r="AV120" s="108"/>
      <c r="AW120" s="108"/>
      <c r="AX120" s="211"/>
      <c r="AY120" s="211"/>
      <c r="AZ120" s="211"/>
      <c r="BA120" s="211"/>
      <c r="BB120" s="211"/>
      <c r="BC120" s="211"/>
      <c r="BD120" s="211"/>
      <c r="BE120" s="211"/>
      <c r="BF120" s="211"/>
      <c r="BG120" s="211"/>
      <c r="BH120" s="108"/>
      <c r="BI120" s="215"/>
      <c r="BJ120" s="8"/>
      <c r="BK120" s="108"/>
      <c r="BM120" s="211"/>
    </row>
    <row r="121" spans="1:65">
      <c r="A121" s="211"/>
      <c r="B121" s="211"/>
      <c r="C121" s="211"/>
      <c r="D121" s="211"/>
      <c r="E121" s="211"/>
      <c r="F121" s="211"/>
      <c r="G121" s="211"/>
      <c r="H121" s="214"/>
      <c r="I121" s="211"/>
      <c r="J121" s="211"/>
      <c r="K121" s="211"/>
      <c r="L121" s="211"/>
      <c r="M121" s="211"/>
      <c r="N121" s="211"/>
      <c r="O121" s="211"/>
      <c r="P121" s="211"/>
      <c r="Q121" s="212"/>
      <c r="R121" s="211"/>
      <c r="S121" s="211"/>
      <c r="T121" s="211"/>
      <c r="U121" s="211"/>
      <c r="V121" s="211"/>
      <c r="W121" s="211"/>
      <c r="X121" s="257"/>
      <c r="Y121" s="257"/>
      <c r="Z121" s="257"/>
      <c r="AA121" s="257"/>
      <c r="AB121" s="257"/>
      <c r="AC121" s="257"/>
      <c r="AD121" s="257"/>
      <c r="AE121" s="257"/>
      <c r="AF121" s="257"/>
      <c r="AG121" s="257"/>
      <c r="AH121" s="257"/>
      <c r="AI121" s="257"/>
      <c r="AJ121" s="213"/>
      <c r="AK121" s="213"/>
      <c r="AL121" s="257"/>
      <c r="AM121" s="8"/>
      <c r="AN121" s="214"/>
      <c r="AO121" s="211"/>
      <c r="AP121" s="40"/>
      <c r="AQ121" s="40"/>
      <c r="AR121" s="108"/>
      <c r="AS121" s="211"/>
      <c r="AT121" s="214"/>
      <c r="AU121" s="211"/>
      <c r="AV121" s="108"/>
      <c r="AW121" s="108"/>
      <c r="AX121" s="211"/>
      <c r="AY121" s="211"/>
      <c r="AZ121" s="211"/>
      <c r="BA121" s="211"/>
      <c r="BB121" s="211"/>
      <c r="BC121" s="211"/>
      <c r="BD121" s="211"/>
      <c r="BE121" s="211"/>
      <c r="BF121" s="211"/>
      <c r="BG121" s="211"/>
      <c r="BH121" s="108"/>
      <c r="BI121" s="215"/>
      <c r="BJ121" s="8"/>
      <c r="BK121" s="108"/>
      <c r="BM121" s="211"/>
    </row>
    <row r="122" spans="1:65">
      <c r="A122" s="211"/>
      <c r="B122" s="211"/>
      <c r="C122" s="211"/>
      <c r="D122" s="211"/>
      <c r="E122" s="211"/>
      <c r="F122" s="211"/>
      <c r="G122" s="211"/>
      <c r="H122" s="214"/>
      <c r="I122" s="211"/>
      <c r="J122" s="211"/>
      <c r="K122" s="211"/>
      <c r="L122" s="211"/>
      <c r="M122" s="211"/>
      <c r="N122" s="211"/>
      <c r="O122" s="211"/>
      <c r="P122" s="211"/>
      <c r="Q122" s="212"/>
      <c r="R122" s="211"/>
      <c r="S122" s="211"/>
      <c r="T122" s="211"/>
      <c r="U122" s="211"/>
      <c r="V122" s="211"/>
      <c r="W122" s="211"/>
      <c r="X122" s="257"/>
      <c r="Y122" s="257"/>
      <c r="Z122" s="257"/>
      <c r="AA122" s="257"/>
      <c r="AB122" s="257"/>
      <c r="AC122" s="257"/>
      <c r="AD122" s="257"/>
      <c r="AE122" s="257"/>
      <c r="AF122" s="257"/>
      <c r="AG122" s="257"/>
      <c r="AH122" s="257"/>
      <c r="AI122" s="257"/>
      <c r="AJ122" s="213"/>
      <c r="AK122" s="213"/>
      <c r="AL122" s="257"/>
      <c r="AM122" s="8"/>
      <c r="AN122" s="214"/>
      <c r="AO122" s="211"/>
      <c r="AP122" s="40"/>
      <c r="AQ122" s="40"/>
      <c r="AR122" s="108"/>
      <c r="AS122" s="211"/>
      <c r="AT122" s="214"/>
      <c r="AU122" s="211"/>
      <c r="AV122" s="108"/>
      <c r="AW122" s="108"/>
      <c r="AX122" s="211"/>
      <c r="AY122" s="211"/>
      <c r="AZ122" s="211"/>
      <c r="BA122" s="211"/>
      <c r="BB122" s="211"/>
      <c r="BC122" s="211"/>
      <c r="BD122" s="211"/>
      <c r="BE122" s="211"/>
      <c r="BF122" s="211"/>
      <c r="BG122" s="211"/>
      <c r="BH122" s="108"/>
      <c r="BI122" s="215"/>
      <c r="BJ122" s="8"/>
      <c r="BK122" s="108"/>
      <c r="BM122" s="211"/>
    </row>
    <row r="123" spans="1:65">
      <c r="A123" s="211"/>
      <c r="B123" s="211"/>
      <c r="C123" s="211"/>
      <c r="D123" s="211"/>
      <c r="E123" s="211"/>
      <c r="F123" s="211"/>
      <c r="G123" s="211"/>
      <c r="H123" s="214"/>
      <c r="I123" s="211"/>
      <c r="J123" s="211"/>
      <c r="K123" s="211"/>
      <c r="L123" s="211"/>
      <c r="M123" s="211"/>
      <c r="N123" s="211"/>
      <c r="O123" s="211"/>
      <c r="P123" s="211"/>
      <c r="Q123" s="212"/>
      <c r="R123" s="211"/>
      <c r="S123" s="211"/>
      <c r="T123" s="211"/>
      <c r="U123" s="211"/>
      <c r="V123" s="211"/>
      <c r="W123" s="211"/>
      <c r="X123" s="257"/>
      <c r="Y123" s="257"/>
      <c r="Z123" s="257"/>
      <c r="AA123" s="257"/>
      <c r="AB123" s="257"/>
      <c r="AC123" s="257"/>
      <c r="AD123" s="257"/>
      <c r="AE123" s="257"/>
      <c r="AF123" s="257"/>
      <c r="AG123" s="257"/>
      <c r="AH123" s="257"/>
      <c r="AI123" s="257"/>
      <c r="AJ123" s="213"/>
      <c r="AK123" s="213"/>
      <c r="AL123" s="257"/>
      <c r="AM123" s="8"/>
      <c r="AN123" s="214"/>
      <c r="AO123" s="211"/>
      <c r="AP123" s="40"/>
      <c r="AQ123" s="40"/>
      <c r="AR123" s="108"/>
      <c r="AS123" s="211"/>
      <c r="AT123" s="214"/>
      <c r="AU123" s="211"/>
      <c r="AV123" s="108"/>
      <c r="AW123" s="108"/>
      <c r="AX123" s="211"/>
      <c r="AY123" s="211"/>
      <c r="AZ123" s="211"/>
      <c r="BA123" s="211"/>
      <c r="BB123" s="211"/>
      <c r="BC123" s="211"/>
      <c r="BD123" s="211"/>
      <c r="BE123" s="211"/>
      <c r="BF123" s="211"/>
      <c r="BG123" s="211"/>
      <c r="BH123" s="108"/>
      <c r="BI123" s="215"/>
      <c r="BJ123" s="8"/>
      <c r="BK123" s="108"/>
      <c r="BM123" s="211"/>
    </row>
    <row r="124" spans="1:65">
      <c r="A124" s="211"/>
      <c r="B124" s="211"/>
      <c r="C124" s="211"/>
      <c r="D124" s="211"/>
      <c r="E124" s="211"/>
      <c r="F124" s="211"/>
      <c r="G124" s="211"/>
      <c r="H124" s="214"/>
      <c r="I124" s="211"/>
      <c r="J124" s="211"/>
      <c r="K124" s="211"/>
      <c r="L124" s="211"/>
      <c r="M124" s="211"/>
      <c r="N124" s="211"/>
      <c r="O124" s="211"/>
      <c r="P124" s="211"/>
      <c r="Q124" s="212"/>
      <c r="R124" s="211"/>
      <c r="S124" s="211"/>
      <c r="T124" s="211"/>
      <c r="U124" s="211"/>
      <c r="V124" s="211"/>
      <c r="W124" s="211"/>
      <c r="X124" s="257"/>
      <c r="Y124" s="257"/>
      <c r="Z124" s="257"/>
      <c r="AA124" s="257"/>
      <c r="AB124" s="257"/>
      <c r="AC124" s="257"/>
      <c r="AD124" s="257"/>
      <c r="AE124" s="257"/>
      <c r="AF124" s="257"/>
      <c r="AG124" s="257"/>
      <c r="AH124" s="257"/>
      <c r="AI124" s="257"/>
      <c r="AJ124" s="213"/>
      <c r="AK124" s="213"/>
      <c r="AL124" s="257"/>
      <c r="AM124" s="8"/>
      <c r="AN124" s="214"/>
      <c r="AO124" s="211"/>
      <c r="AP124" s="40"/>
      <c r="AQ124" s="40"/>
      <c r="AR124" s="108"/>
      <c r="AS124" s="211"/>
      <c r="AT124" s="214"/>
      <c r="AU124" s="211"/>
      <c r="AV124" s="108"/>
      <c r="AW124" s="108"/>
      <c r="AX124" s="211"/>
      <c r="AY124" s="211"/>
      <c r="AZ124" s="211"/>
      <c r="BA124" s="211"/>
      <c r="BB124" s="211"/>
      <c r="BC124" s="211"/>
      <c r="BD124" s="211"/>
      <c r="BE124" s="211"/>
      <c r="BF124" s="211"/>
      <c r="BG124" s="211"/>
      <c r="BH124" s="108"/>
      <c r="BI124" s="211"/>
      <c r="BJ124" s="8"/>
      <c r="BK124" s="108"/>
      <c r="BM124" s="211"/>
    </row>
    <row r="125" spans="1:65">
      <c r="A125" s="211"/>
      <c r="B125" s="211"/>
      <c r="C125" s="211"/>
      <c r="D125" s="211"/>
      <c r="E125" s="211"/>
      <c r="F125" s="211"/>
      <c r="G125" s="211"/>
      <c r="H125" s="214"/>
      <c r="I125" s="211"/>
      <c r="J125" s="211"/>
      <c r="K125" s="211"/>
      <c r="L125" s="211"/>
      <c r="M125" s="211"/>
      <c r="N125" s="211"/>
      <c r="O125" s="211"/>
      <c r="P125" s="211"/>
      <c r="Q125" s="212"/>
      <c r="R125" s="211"/>
      <c r="S125" s="211"/>
      <c r="T125" s="211"/>
      <c r="U125" s="211"/>
      <c r="V125" s="211"/>
      <c r="W125" s="211"/>
      <c r="X125" s="257"/>
      <c r="Y125" s="257"/>
      <c r="Z125" s="257"/>
      <c r="AA125" s="257"/>
      <c r="AB125" s="257"/>
      <c r="AC125" s="257"/>
      <c r="AD125" s="257"/>
      <c r="AE125" s="257"/>
      <c r="AF125" s="257"/>
      <c r="AG125" s="257"/>
      <c r="AH125" s="257"/>
      <c r="AI125" s="257"/>
      <c r="AJ125" s="213"/>
      <c r="AK125" s="213"/>
      <c r="AL125" s="257"/>
      <c r="AM125" s="8"/>
      <c r="AN125" s="214"/>
      <c r="AO125" s="211"/>
      <c r="AP125" s="40"/>
      <c r="AQ125" s="40"/>
      <c r="AR125" s="108"/>
      <c r="AS125" s="211"/>
      <c r="AT125" s="214"/>
      <c r="AU125" s="211"/>
      <c r="AV125" s="108"/>
      <c r="AW125" s="108"/>
      <c r="AX125" s="211"/>
      <c r="AY125" s="211"/>
      <c r="AZ125" s="211"/>
      <c r="BA125" s="211"/>
      <c r="BB125" s="211"/>
      <c r="BC125" s="211"/>
      <c r="BD125" s="211"/>
      <c r="BE125" s="211"/>
      <c r="BF125" s="211"/>
      <c r="BG125" s="211"/>
      <c r="BH125" s="108"/>
      <c r="BI125" s="211"/>
      <c r="BJ125" s="8"/>
      <c r="BK125" s="108"/>
      <c r="BM125" s="211"/>
    </row>
    <row r="126" spans="1:65">
      <c r="A126" s="211"/>
      <c r="B126" s="211"/>
      <c r="C126" s="211"/>
      <c r="D126" s="211"/>
      <c r="E126" s="211"/>
      <c r="F126" s="211"/>
      <c r="G126" s="211"/>
      <c r="H126" s="214"/>
      <c r="I126" s="211"/>
      <c r="J126" s="211"/>
      <c r="K126" s="211"/>
      <c r="L126" s="211"/>
      <c r="M126" s="211"/>
      <c r="N126" s="211"/>
      <c r="O126" s="211"/>
      <c r="P126" s="211"/>
      <c r="Q126" s="212"/>
      <c r="R126" s="211"/>
      <c r="S126" s="211"/>
      <c r="T126" s="211"/>
      <c r="U126" s="211"/>
      <c r="V126" s="211"/>
      <c r="W126" s="211"/>
      <c r="X126" s="257"/>
      <c r="Y126" s="257"/>
      <c r="Z126" s="257"/>
      <c r="AA126" s="257"/>
      <c r="AB126" s="257"/>
      <c r="AC126" s="257"/>
      <c r="AD126" s="257"/>
      <c r="AE126" s="257"/>
      <c r="AF126" s="257"/>
      <c r="AG126" s="257"/>
      <c r="AH126" s="257"/>
      <c r="AI126" s="257"/>
      <c r="AJ126" s="213"/>
      <c r="AK126" s="213"/>
      <c r="AL126" s="257"/>
      <c r="AM126" s="8"/>
      <c r="AN126" s="214"/>
      <c r="AO126" s="211"/>
      <c r="AP126" s="40"/>
      <c r="AQ126" s="40"/>
      <c r="AR126" s="108"/>
      <c r="AS126" s="211"/>
      <c r="AT126" s="214"/>
      <c r="AU126" s="211"/>
      <c r="AV126" s="108"/>
      <c r="AW126" s="108"/>
      <c r="AX126" s="211"/>
      <c r="AY126" s="211"/>
      <c r="AZ126" s="211"/>
      <c r="BA126" s="211"/>
      <c r="BB126" s="211"/>
      <c r="BC126" s="211"/>
      <c r="BD126" s="211"/>
      <c r="BE126" s="211"/>
      <c r="BF126" s="211"/>
      <c r="BG126" s="211"/>
      <c r="BH126" s="108"/>
      <c r="BI126" s="211"/>
      <c r="BJ126" s="8"/>
      <c r="BK126" s="108"/>
      <c r="BM126" s="211"/>
    </row>
    <row r="127" spans="1:65">
      <c r="A127" s="211"/>
      <c r="B127" s="211"/>
      <c r="C127" s="211"/>
      <c r="D127" s="211"/>
      <c r="E127" s="211"/>
      <c r="F127" s="211"/>
      <c r="G127" s="211"/>
      <c r="H127" s="214"/>
      <c r="I127" s="211"/>
      <c r="J127" s="211"/>
      <c r="K127" s="211"/>
      <c r="L127" s="211"/>
      <c r="M127" s="211"/>
      <c r="N127" s="211"/>
      <c r="O127" s="211"/>
      <c r="P127" s="211"/>
      <c r="Q127" s="212"/>
      <c r="R127" s="211"/>
      <c r="S127" s="211"/>
      <c r="T127" s="211"/>
      <c r="U127" s="211"/>
      <c r="V127" s="211"/>
      <c r="W127" s="211"/>
      <c r="X127" s="257"/>
      <c r="Y127" s="257"/>
      <c r="Z127" s="257"/>
      <c r="AA127" s="257"/>
      <c r="AB127" s="257"/>
      <c r="AC127" s="257"/>
      <c r="AD127" s="257"/>
      <c r="AE127" s="257"/>
      <c r="AF127" s="257"/>
      <c r="AG127" s="257"/>
      <c r="AH127" s="257"/>
      <c r="AI127" s="257"/>
      <c r="AJ127" s="213"/>
      <c r="AK127" s="213"/>
      <c r="AL127" s="257"/>
      <c r="AM127" s="8"/>
      <c r="AN127" s="214"/>
      <c r="AO127" s="211"/>
      <c r="AP127" s="40"/>
      <c r="AQ127" s="40"/>
      <c r="AR127" s="108"/>
      <c r="AS127" s="211"/>
      <c r="AT127" s="214"/>
      <c r="AU127" s="211"/>
      <c r="AV127" s="108"/>
      <c r="AW127" s="108"/>
      <c r="AX127" s="211"/>
      <c r="AY127" s="211"/>
      <c r="AZ127" s="211"/>
      <c r="BA127" s="211"/>
      <c r="BB127" s="211"/>
      <c r="BC127" s="211"/>
      <c r="BD127" s="211"/>
      <c r="BE127" s="211"/>
      <c r="BF127" s="211"/>
      <c r="BG127" s="211"/>
      <c r="BH127" s="108"/>
      <c r="BI127" s="211"/>
      <c r="BJ127" s="8"/>
      <c r="BK127" s="108"/>
      <c r="BM127" s="211"/>
    </row>
    <row r="128" spans="1:65">
      <c r="A128" s="211"/>
      <c r="B128" s="211"/>
      <c r="C128" s="211"/>
      <c r="D128" s="211"/>
      <c r="E128" s="211"/>
      <c r="F128" s="211"/>
      <c r="G128" s="211"/>
      <c r="H128" s="214"/>
      <c r="I128" s="211"/>
      <c r="J128" s="211"/>
      <c r="K128" s="211"/>
      <c r="L128" s="211"/>
      <c r="M128" s="211"/>
      <c r="N128" s="211"/>
      <c r="O128" s="211"/>
      <c r="P128" s="211"/>
      <c r="Q128" s="212"/>
      <c r="R128" s="211"/>
      <c r="S128" s="211"/>
      <c r="T128" s="211"/>
      <c r="U128" s="211"/>
      <c r="V128" s="211"/>
      <c r="W128" s="211"/>
      <c r="X128" s="257"/>
      <c r="Y128" s="257"/>
      <c r="Z128" s="257"/>
      <c r="AA128" s="257"/>
      <c r="AB128" s="257"/>
      <c r="AC128" s="257"/>
      <c r="AD128" s="257"/>
      <c r="AE128" s="257"/>
      <c r="AF128" s="257"/>
      <c r="AG128" s="257"/>
      <c r="AH128" s="257"/>
      <c r="AI128" s="257"/>
      <c r="AJ128" s="213"/>
      <c r="AK128" s="213"/>
      <c r="AL128" s="257"/>
      <c r="AM128" s="8"/>
      <c r="AN128" s="214"/>
      <c r="AO128" s="211"/>
      <c r="AP128" s="40"/>
      <c r="AQ128" s="40"/>
      <c r="AR128" s="108"/>
      <c r="AS128" s="211"/>
      <c r="AT128" s="214"/>
      <c r="AU128" s="211"/>
      <c r="AV128" s="108"/>
      <c r="AW128" s="108"/>
      <c r="AX128" s="211"/>
      <c r="AY128" s="211"/>
      <c r="AZ128" s="211"/>
      <c r="BA128" s="211"/>
      <c r="BB128" s="211"/>
      <c r="BC128" s="211"/>
      <c r="BD128" s="211"/>
      <c r="BE128" s="211"/>
      <c r="BF128" s="211"/>
      <c r="BG128" s="211"/>
      <c r="BH128" s="108"/>
      <c r="BI128" s="211"/>
      <c r="BJ128" s="8"/>
      <c r="BK128" s="108"/>
      <c r="BM128" s="211"/>
    </row>
    <row r="129" spans="1:65">
      <c r="A129" s="211"/>
      <c r="B129" s="211"/>
      <c r="C129" s="211"/>
      <c r="D129" s="211"/>
      <c r="E129" s="211"/>
      <c r="F129" s="211"/>
      <c r="G129" s="211"/>
      <c r="H129" s="214"/>
      <c r="I129" s="211"/>
      <c r="J129" s="211"/>
      <c r="K129" s="211"/>
      <c r="L129" s="211"/>
      <c r="M129" s="211"/>
      <c r="N129" s="211"/>
      <c r="O129" s="211"/>
      <c r="P129" s="211"/>
      <c r="Q129" s="212"/>
      <c r="R129" s="211"/>
      <c r="S129" s="211"/>
      <c r="T129" s="211"/>
      <c r="U129" s="211"/>
      <c r="V129" s="211"/>
      <c r="W129" s="211"/>
      <c r="X129" s="257"/>
      <c r="Y129" s="257"/>
      <c r="Z129" s="257"/>
      <c r="AA129" s="257"/>
      <c r="AB129" s="257"/>
      <c r="AC129" s="257"/>
      <c r="AD129" s="257"/>
      <c r="AE129" s="257"/>
      <c r="AF129" s="257"/>
      <c r="AG129" s="257"/>
      <c r="AH129" s="257"/>
      <c r="AI129" s="257"/>
      <c r="AJ129" s="213"/>
      <c r="AK129" s="213"/>
      <c r="AL129" s="257"/>
      <c r="AM129" s="8"/>
      <c r="AN129" s="214"/>
      <c r="AO129" s="211"/>
      <c r="AP129" s="40"/>
      <c r="AQ129" s="40"/>
      <c r="AR129" s="108"/>
      <c r="AS129" s="211"/>
      <c r="AT129" s="214"/>
      <c r="AU129" s="211"/>
      <c r="AV129" s="108"/>
      <c r="AW129" s="108"/>
      <c r="AX129" s="211"/>
      <c r="AY129" s="211"/>
      <c r="AZ129" s="211"/>
      <c r="BA129" s="211"/>
      <c r="BB129" s="211"/>
      <c r="BC129" s="211"/>
      <c r="BD129" s="211"/>
      <c r="BE129" s="211"/>
      <c r="BF129" s="211"/>
      <c r="BG129" s="211"/>
      <c r="BH129" s="108"/>
      <c r="BI129" s="211"/>
      <c r="BJ129" s="8"/>
      <c r="BK129" s="108"/>
      <c r="BM129" s="211"/>
    </row>
    <row r="130" spans="1:65">
      <c r="A130" s="211"/>
      <c r="B130" s="211"/>
      <c r="C130" s="211"/>
      <c r="D130" s="211"/>
      <c r="E130" s="211"/>
      <c r="F130" s="211"/>
      <c r="G130" s="211"/>
      <c r="H130" s="214"/>
      <c r="I130" s="211"/>
      <c r="J130" s="211"/>
      <c r="K130" s="211"/>
      <c r="L130" s="211"/>
      <c r="M130" s="211"/>
      <c r="N130" s="211"/>
      <c r="O130" s="211"/>
      <c r="P130" s="211"/>
      <c r="Q130" s="212"/>
      <c r="R130" s="211"/>
      <c r="S130" s="211"/>
      <c r="T130" s="211"/>
      <c r="U130" s="211"/>
      <c r="V130" s="211"/>
      <c r="W130" s="211"/>
      <c r="X130" s="257"/>
      <c r="Y130" s="257"/>
      <c r="Z130" s="257"/>
      <c r="AA130" s="257"/>
      <c r="AB130" s="257"/>
      <c r="AC130" s="257"/>
      <c r="AD130" s="257"/>
      <c r="AE130" s="257"/>
      <c r="AF130" s="257"/>
      <c r="AG130" s="257"/>
      <c r="AH130" s="257"/>
      <c r="AI130" s="257"/>
      <c r="AJ130" s="213"/>
      <c r="AK130" s="213"/>
      <c r="AL130" s="257"/>
      <c r="AM130" s="8"/>
      <c r="AN130" s="214"/>
      <c r="AO130" s="211"/>
      <c r="AP130" s="40"/>
      <c r="AQ130" s="40"/>
      <c r="AR130" s="108"/>
      <c r="AS130" s="211"/>
      <c r="AT130" s="214"/>
      <c r="AU130" s="211"/>
      <c r="AV130" s="108"/>
      <c r="AW130" s="108"/>
      <c r="AX130" s="211"/>
      <c r="AY130" s="211"/>
      <c r="AZ130" s="211"/>
      <c r="BA130" s="211"/>
      <c r="BB130" s="211"/>
      <c r="BC130" s="211"/>
      <c r="BD130" s="211"/>
      <c r="BE130" s="211"/>
      <c r="BF130" s="211"/>
      <c r="BG130" s="211"/>
      <c r="BH130" s="108"/>
      <c r="BI130" s="211"/>
      <c r="BJ130" s="8"/>
      <c r="BK130" s="108"/>
      <c r="BM130" s="211"/>
    </row>
    <row r="131" spans="1:65">
      <c r="A131" s="211"/>
      <c r="B131" s="211"/>
      <c r="C131" s="211"/>
      <c r="D131" s="211"/>
      <c r="E131" s="211"/>
      <c r="F131" s="211"/>
      <c r="G131" s="211"/>
      <c r="H131" s="214"/>
      <c r="I131" s="211"/>
      <c r="J131" s="211"/>
      <c r="K131" s="211"/>
      <c r="L131" s="211"/>
      <c r="M131" s="211"/>
      <c r="N131" s="211"/>
      <c r="O131" s="211"/>
      <c r="P131" s="211"/>
      <c r="Q131" s="212"/>
      <c r="R131" s="211"/>
      <c r="S131" s="211"/>
      <c r="T131" s="211"/>
      <c r="U131" s="211"/>
      <c r="V131" s="211"/>
      <c r="W131" s="211"/>
      <c r="X131" s="257"/>
      <c r="Y131" s="257"/>
      <c r="Z131" s="257"/>
      <c r="AA131" s="257"/>
      <c r="AB131" s="257"/>
      <c r="AC131" s="257"/>
      <c r="AD131" s="257"/>
      <c r="AE131" s="257"/>
      <c r="AF131" s="257"/>
      <c r="AG131" s="257"/>
      <c r="AH131" s="257"/>
      <c r="AI131" s="257"/>
      <c r="AJ131" s="213"/>
      <c r="AK131" s="213"/>
      <c r="AL131" s="257"/>
      <c r="AM131" s="8"/>
      <c r="AN131" s="214"/>
      <c r="AO131" s="211"/>
      <c r="AP131" s="40"/>
      <c r="AQ131" s="40"/>
      <c r="AR131" s="108"/>
      <c r="AS131" s="211"/>
      <c r="AT131" s="214"/>
      <c r="AU131" s="211"/>
      <c r="AV131" s="108"/>
      <c r="AW131" s="108"/>
      <c r="AX131" s="211"/>
      <c r="AY131" s="211"/>
      <c r="AZ131" s="211"/>
      <c r="BA131" s="211"/>
      <c r="BB131" s="211"/>
      <c r="BC131" s="211"/>
      <c r="BD131" s="211"/>
      <c r="BE131" s="211"/>
      <c r="BF131" s="211"/>
      <c r="BG131" s="211"/>
      <c r="BH131" s="108"/>
      <c r="BI131" s="211"/>
      <c r="BJ131" s="8"/>
      <c r="BK131" s="108"/>
      <c r="BM131" s="211"/>
    </row>
    <row r="132" spans="1:65">
      <c r="A132" s="211"/>
      <c r="B132" s="211"/>
      <c r="C132" s="211"/>
      <c r="D132" s="211"/>
      <c r="E132" s="211"/>
      <c r="F132" s="211"/>
      <c r="G132" s="211"/>
      <c r="H132" s="214"/>
      <c r="I132" s="211"/>
      <c r="J132" s="211"/>
      <c r="K132" s="211"/>
      <c r="L132" s="211"/>
      <c r="M132" s="211"/>
      <c r="N132" s="211"/>
      <c r="O132" s="211"/>
      <c r="P132" s="211"/>
      <c r="Q132" s="212"/>
      <c r="R132" s="211"/>
      <c r="S132" s="211"/>
      <c r="T132" s="211"/>
      <c r="U132" s="211"/>
      <c r="V132" s="211"/>
      <c r="W132" s="211"/>
      <c r="X132" s="257"/>
      <c r="Y132" s="257"/>
      <c r="Z132" s="257"/>
      <c r="AA132" s="257"/>
      <c r="AB132" s="257"/>
      <c r="AC132" s="257"/>
      <c r="AD132" s="257"/>
      <c r="AE132" s="257"/>
      <c r="AF132" s="257"/>
      <c r="AG132" s="257"/>
      <c r="AH132" s="257"/>
      <c r="AI132" s="257"/>
      <c r="AJ132" s="213"/>
      <c r="AK132" s="213"/>
      <c r="AL132" s="257"/>
      <c r="AM132" s="8"/>
      <c r="AN132" s="214"/>
      <c r="AO132" s="211"/>
      <c r="AP132" s="40"/>
      <c r="AQ132" s="40"/>
      <c r="AR132" s="108"/>
      <c r="AS132" s="211"/>
      <c r="AT132" s="214"/>
      <c r="AU132" s="211"/>
      <c r="AV132" s="108"/>
      <c r="AW132" s="108"/>
      <c r="AX132" s="211"/>
      <c r="AY132" s="211"/>
      <c r="AZ132" s="211"/>
      <c r="BA132" s="211"/>
      <c r="BB132" s="211"/>
      <c r="BC132" s="211"/>
      <c r="BD132" s="211"/>
      <c r="BE132" s="211"/>
      <c r="BF132" s="211"/>
      <c r="BG132" s="211"/>
      <c r="BH132" s="108"/>
      <c r="BI132" s="211"/>
      <c r="BJ132" s="8"/>
      <c r="BK132" s="108"/>
      <c r="BM132" s="211"/>
    </row>
    <row r="133" spans="1:65">
      <c r="A133" s="211"/>
      <c r="B133" s="211"/>
      <c r="C133" s="211"/>
      <c r="D133" s="211"/>
      <c r="E133" s="211"/>
      <c r="F133" s="211"/>
      <c r="G133" s="211"/>
      <c r="H133" s="214"/>
      <c r="I133" s="211"/>
      <c r="J133" s="211"/>
      <c r="K133" s="211"/>
      <c r="L133" s="211"/>
      <c r="M133" s="211"/>
      <c r="N133" s="211"/>
      <c r="O133" s="211"/>
      <c r="P133" s="211"/>
      <c r="Q133" s="212"/>
      <c r="R133" s="211"/>
      <c r="S133" s="211"/>
      <c r="T133" s="211"/>
      <c r="U133" s="211"/>
      <c r="V133" s="211"/>
      <c r="W133" s="211"/>
      <c r="X133" s="257"/>
      <c r="Y133" s="257"/>
      <c r="Z133" s="257"/>
      <c r="AA133" s="257"/>
      <c r="AB133" s="257"/>
      <c r="AC133" s="257"/>
      <c r="AD133" s="257"/>
      <c r="AE133" s="257"/>
      <c r="AF133" s="257"/>
      <c r="AG133" s="257"/>
      <c r="AH133" s="257"/>
      <c r="AI133" s="257"/>
      <c r="AJ133" s="213"/>
      <c r="AK133" s="213"/>
      <c r="AL133" s="257"/>
      <c r="AM133" s="8"/>
      <c r="AN133" s="214"/>
      <c r="AO133" s="211"/>
      <c r="AP133" s="40"/>
      <c r="AQ133" s="40"/>
      <c r="AR133" s="108"/>
      <c r="AS133" s="211"/>
      <c r="AT133" s="214"/>
      <c r="AU133" s="211"/>
      <c r="AV133" s="108"/>
      <c r="AW133" s="108"/>
      <c r="AX133" s="211"/>
      <c r="AY133" s="211"/>
      <c r="AZ133" s="211"/>
      <c r="BA133" s="211"/>
      <c r="BB133" s="211"/>
      <c r="BC133" s="211"/>
      <c r="BD133" s="211"/>
      <c r="BE133" s="211"/>
      <c r="BF133" s="211"/>
      <c r="BG133" s="211"/>
      <c r="BH133" s="108"/>
      <c r="BI133" s="211"/>
      <c r="BJ133" s="8"/>
      <c r="BK133" s="108"/>
      <c r="BM133" s="211"/>
    </row>
    <row r="134" spans="1:65">
      <c r="A134" s="211"/>
      <c r="B134" s="211"/>
      <c r="C134" s="211"/>
      <c r="D134" s="211"/>
      <c r="E134" s="211"/>
      <c r="F134" s="211"/>
      <c r="G134" s="211"/>
      <c r="H134" s="214"/>
      <c r="I134" s="211"/>
      <c r="J134" s="211"/>
      <c r="K134" s="211"/>
      <c r="L134" s="211"/>
      <c r="M134" s="211"/>
      <c r="N134" s="211"/>
      <c r="O134" s="211"/>
      <c r="P134" s="211"/>
      <c r="Q134" s="212"/>
      <c r="R134" s="211"/>
      <c r="S134" s="211"/>
      <c r="T134" s="211"/>
      <c r="U134" s="211"/>
      <c r="V134" s="211"/>
      <c r="W134" s="211"/>
      <c r="X134" s="257"/>
      <c r="Y134" s="257"/>
      <c r="Z134" s="257"/>
      <c r="AA134" s="257"/>
      <c r="AB134" s="257"/>
      <c r="AC134" s="257"/>
      <c r="AD134" s="257"/>
      <c r="AE134" s="257"/>
      <c r="AF134" s="257"/>
      <c r="AG134" s="257"/>
      <c r="AH134" s="257"/>
      <c r="AI134" s="257"/>
      <c r="AJ134" s="213"/>
      <c r="AK134" s="213"/>
      <c r="AL134" s="257"/>
      <c r="AM134" s="8"/>
      <c r="AN134" s="214"/>
      <c r="AO134" s="211"/>
      <c r="AP134" s="40"/>
      <c r="AQ134" s="40"/>
      <c r="AR134" s="108"/>
      <c r="AS134" s="211"/>
      <c r="AT134" s="214"/>
      <c r="AU134" s="211"/>
      <c r="AV134" s="108"/>
      <c r="AW134" s="108"/>
      <c r="AX134" s="211"/>
      <c r="AY134" s="211"/>
      <c r="AZ134" s="211"/>
      <c r="BA134" s="211"/>
      <c r="BB134" s="211"/>
      <c r="BC134" s="211"/>
      <c r="BD134" s="211"/>
      <c r="BE134" s="211"/>
      <c r="BF134" s="211"/>
      <c r="BG134" s="211"/>
      <c r="BH134" s="108"/>
      <c r="BI134" s="211"/>
      <c r="BJ134" s="8"/>
      <c r="BK134" s="108"/>
      <c r="BM134" s="211"/>
    </row>
    <row r="135" spans="1:65">
      <c r="A135" s="211"/>
      <c r="B135" s="211"/>
      <c r="C135" s="211"/>
      <c r="D135" s="211"/>
      <c r="E135" s="211"/>
      <c r="F135" s="211"/>
      <c r="G135" s="211"/>
      <c r="H135" s="214"/>
      <c r="I135" s="211"/>
      <c r="J135" s="211"/>
      <c r="K135" s="211"/>
      <c r="L135" s="211"/>
      <c r="M135" s="211"/>
      <c r="N135" s="211"/>
      <c r="O135" s="211"/>
      <c r="P135" s="211"/>
      <c r="Q135" s="212"/>
      <c r="R135" s="211"/>
      <c r="S135" s="211"/>
      <c r="T135" s="211"/>
      <c r="U135" s="211"/>
      <c r="V135" s="211"/>
      <c r="W135" s="211"/>
      <c r="X135" s="257"/>
      <c r="Y135" s="257"/>
      <c r="Z135" s="257"/>
      <c r="AA135" s="257"/>
      <c r="AB135" s="257"/>
      <c r="AC135" s="257"/>
      <c r="AD135" s="257"/>
      <c r="AE135" s="257"/>
      <c r="AF135" s="257"/>
      <c r="AG135" s="257"/>
      <c r="AH135" s="257"/>
      <c r="AI135" s="257"/>
      <c r="AJ135" s="213"/>
      <c r="AK135" s="213"/>
      <c r="AL135" s="257"/>
      <c r="AM135" s="8"/>
      <c r="AN135" s="214"/>
      <c r="AO135" s="211"/>
      <c r="AP135" s="40"/>
      <c r="AQ135" s="40"/>
      <c r="AR135" s="108"/>
      <c r="AS135" s="211"/>
      <c r="AT135" s="214"/>
      <c r="AU135" s="211"/>
      <c r="AV135" s="108"/>
      <c r="AW135" s="108"/>
      <c r="AX135" s="211"/>
      <c r="AY135" s="211"/>
      <c r="AZ135" s="211"/>
      <c r="BA135" s="211"/>
      <c r="BB135" s="211"/>
      <c r="BC135" s="211"/>
      <c r="BD135" s="211"/>
      <c r="BE135" s="211"/>
      <c r="BF135" s="211"/>
      <c r="BG135" s="211"/>
      <c r="BH135" s="108"/>
      <c r="BI135" s="211"/>
      <c r="BJ135" s="8"/>
      <c r="BK135" s="108"/>
      <c r="BM135" s="211"/>
    </row>
    <row r="136" spans="1:65">
      <c r="A136" s="211"/>
      <c r="B136" s="211"/>
      <c r="C136" s="211"/>
      <c r="D136" s="211"/>
      <c r="E136" s="211"/>
      <c r="F136" s="211"/>
      <c r="G136" s="211"/>
      <c r="H136" s="214"/>
      <c r="I136" s="211"/>
      <c r="J136" s="211"/>
      <c r="K136" s="211"/>
      <c r="L136" s="211"/>
      <c r="M136" s="211"/>
      <c r="N136" s="211"/>
      <c r="O136" s="211"/>
      <c r="P136" s="211"/>
      <c r="Q136" s="212"/>
      <c r="R136" s="211"/>
      <c r="S136" s="211"/>
      <c r="T136" s="211"/>
      <c r="U136" s="211"/>
      <c r="V136" s="211"/>
      <c r="W136" s="211"/>
      <c r="X136" s="257"/>
      <c r="Y136" s="257"/>
      <c r="Z136" s="257"/>
      <c r="AA136" s="257"/>
      <c r="AB136" s="257"/>
      <c r="AC136" s="257"/>
      <c r="AD136" s="257"/>
      <c r="AE136" s="257"/>
      <c r="AF136" s="257"/>
      <c r="AG136" s="257"/>
      <c r="AH136" s="257"/>
      <c r="AI136" s="257"/>
      <c r="AJ136" s="213"/>
      <c r="AK136" s="213"/>
      <c r="AL136" s="257"/>
      <c r="AM136" s="8"/>
      <c r="AN136" s="214"/>
      <c r="AO136" s="211"/>
      <c r="AP136" s="40"/>
      <c r="AQ136" s="40"/>
      <c r="AR136" s="108"/>
      <c r="AS136" s="211"/>
      <c r="AT136" s="214"/>
      <c r="AU136" s="211"/>
      <c r="AV136" s="108"/>
      <c r="AW136" s="108"/>
      <c r="AX136" s="211"/>
      <c r="AY136" s="211"/>
      <c r="AZ136" s="211"/>
      <c r="BA136" s="211"/>
      <c r="BB136" s="211"/>
      <c r="BC136" s="211"/>
      <c r="BD136" s="211"/>
      <c r="BE136" s="211"/>
      <c r="BF136" s="211"/>
      <c r="BG136" s="211"/>
      <c r="BH136" s="108"/>
      <c r="BI136" s="211"/>
      <c r="BJ136" s="8"/>
      <c r="BK136" s="108"/>
      <c r="BM136" s="211"/>
    </row>
    <row r="137" spans="1:65">
      <c r="A137" s="211"/>
      <c r="B137" s="211"/>
      <c r="C137" s="211"/>
      <c r="D137" s="211"/>
      <c r="E137" s="211"/>
      <c r="F137" s="211"/>
      <c r="G137" s="211"/>
      <c r="H137" s="214"/>
      <c r="I137" s="211"/>
      <c r="J137" s="211"/>
      <c r="K137" s="211"/>
      <c r="L137" s="211"/>
      <c r="M137" s="211"/>
      <c r="N137" s="211"/>
      <c r="O137" s="211"/>
      <c r="P137" s="211"/>
      <c r="Q137" s="212"/>
      <c r="R137" s="211"/>
      <c r="S137" s="211"/>
      <c r="T137" s="211"/>
      <c r="U137" s="211"/>
      <c r="V137" s="211"/>
      <c r="W137" s="211"/>
      <c r="X137" s="257"/>
      <c r="Y137" s="257"/>
      <c r="Z137" s="257"/>
      <c r="AA137" s="257"/>
      <c r="AB137" s="257"/>
      <c r="AC137" s="257"/>
      <c r="AD137" s="257"/>
      <c r="AE137" s="257"/>
      <c r="AF137" s="257"/>
      <c r="AG137" s="257"/>
      <c r="AH137" s="257"/>
      <c r="AI137" s="257"/>
      <c r="AJ137" s="213"/>
      <c r="AK137" s="213"/>
      <c r="AL137" s="257"/>
      <c r="AM137" s="8"/>
      <c r="AN137" s="214"/>
      <c r="AO137" s="211"/>
      <c r="AP137" s="40"/>
      <c r="AQ137" s="40"/>
      <c r="AR137" s="108"/>
      <c r="AS137" s="211"/>
      <c r="AT137" s="214"/>
      <c r="AU137" s="211"/>
      <c r="AV137" s="108"/>
      <c r="AW137" s="108"/>
      <c r="AX137" s="211"/>
      <c r="AY137" s="211"/>
      <c r="AZ137" s="211"/>
      <c r="BA137" s="211"/>
      <c r="BB137" s="211"/>
      <c r="BC137" s="211"/>
      <c r="BD137" s="211"/>
      <c r="BE137" s="211"/>
      <c r="BF137" s="211"/>
      <c r="BG137" s="211"/>
      <c r="BH137" s="108"/>
      <c r="BI137" s="211"/>
      <c r="BJ137" s="8"/>
      <c r="BK137" s="108"/>
      <c r="BM137" s="211"/>
    </row>
    <row r="138" spans="1:65">
      <c r="A138" s="211"/>
      <c r="B138" s="211"/>
      <c r="C138" s="211"/>
      <c r="D138" s="211"/>
      <c r="E138" s="211"/>
      <c r="F138" s="211"/>
      <c r="G138" s="211"/>
      <c r="H138" s="214"/>
      <c r="I138" s="211"/>
      <c r="J138" s="211"/>
      <c r="K138" s="211"/>
      <c r="L138" s="211"/>
      <c r="M138" s="211"/>
      <c r="N138" s="211"/>
      <c r="O138" s="211"/>
      <c r="P138" s="211"/>
      <c r="Q138" s="212"/>
      <c r="R138" s="211"/>
      <c r="S138" s="211"/>
      <c r="T138" s="211"/>
      <c r="U138" s="211"/>
      <c r="V138" s="211"/>
      <c r="W138" s="211"/>
      <c r="X138" s="257"/>
      <c r="Y138" s="257"/>
      <c r="Z138" s="257"/>
      <c r="AA138" s="257"/>
      <c r="AB138" s="257"/>
      <c r="AC138" s="257"/>
      <c r="AD138" s="257"/>
      <c r="AE138" s="257"/>
      <c r="AF138" s="257"/>
      <c r="AG138" s="257"/>
      <c r="AH138" s="257"/>
      <c r="AI138" s="257"/>
      <c r="AJ138" s="213"/>
      <c r="AK138" s="213"/>
      <c r="AL138" s="257"/>
      <c r="AM138" s="8"/>
      <c r="AN138" s="214"/>
      <c r="AO138" s="211"/>
      <c r="AP138" s="40"/>
      <c r="AQ138" s="40"/>
      <c r="AR138" s="108"/>
      <c r="AS138" s="211"/>
      <c r="AT138" s="214"/>
      <c r="AU138" s="211"/>
      <c r="AV138" s="108"/>
      <c r="AW138" s="108"/>
      <c r="AX138" s="211"/>
      <c r="AY138" s="211"/>
      <c r="AZ138" s="211"/>
      <c r="BA138" s="211"/>
      <c r="BB138" s="211"/>
      <c r="BC138" s="211"/>
      <c r="BD138" s="211"/>
      <c r="BE138" s="211"/>
      <c r="BF138" s="211"/>
      <c r="BG138" s="211"/>
      <c r="BH138" s="108"/>
      <c r="BI138" s="211"/>
      <c r="BJ138" s="8"/>
      <c r="BK138" s="108"/>
      <c r="BM138" s="211"/>
    </row>
    <row r="139" spans="1:65">
      <c r="A139" s="211"/>
      <c r="B139" s="211"/>
      <c r="C139" s="211"/>
      <c r="D139" s="211"/>
      <c r="E139" s="211"/>
      <c r="F139" s="211"/>
      <c r="G139" s="211"/>
      <c r="H139" s="214"/>
      <c r="I139" s="211"/>
      <c r="J139" s="211"/>
      <c r="K139" s="211"/>
      <c r="L139" s="211"/>
      <c r="M139" s="211"/>
      <c r="N139" s="211"/>
      <c r="O139" s="211"/>
      <c r="P139" s="211"/>
      <c r="Q139" s="212"/>
      <c r="R139" s="211"/>
      <c r="S139" s="211"/>
      <c r="T139" s="211"/>
      <c r="U139" s="211"/>
      <c r="V139" s="211"/>
      <c r="W139" s="211"/>
      <c r="X139" s="257"/>
      <c r="Y139" s="257"/>
      <c r="Z139" s="257"/>
      <c r="AA139" s="257"/>
      <c r="AB139" s="257"/>
      <c r="AC139" s="257"/>
      <c r="AD139" s="257"/>
      <c r="AE139" s="257"/>
      <c r="AF139" s="257"/>
      <c r="AG139" s="257"/>
      <c r="AH139" s="257"/>
      <c r="AI139" s="257"/>
      <c r="AJ139" s="213"/>
      <c r="AK139" s="213"/>
      <c r="AL139" s="257"/>
      <c r="AM139" s="8"/>
      <c r="AN139" s="214"/>
      <c r="AO139" s="211"/>
      <c r="AP139" s="40"/>
      <c r="AQ139" s="40"/>
      <c r="AR139" s="108"/>
      <c r="AS139" s="211"/>
      <c r="AT139" s="214"/>
      <c r="AU139" s="211"/>
      <c r="AV139" s="108"/>
      <c r="AW139" s="108"/>
      <c r="AX139" s="211"/>
      <c r="AY139" s="211"/>
      <c r="AZ139" s="211"/>
      <c r="BA139" s="211"/>
      <c r="BB139" s="211"/>
      <c r="BC139" s="211"/>
      <c r="BD139" s="211"/>
      <c r="BE139" s="211"/>
      <c r="BF139" s="211"/>
      <c r="BG139" s="211"/>
      <c r="BH139" s="108"/>
      <c r="BI139" s="211"/>
      <c r="BJ139" s="8"/>
      <c r="BK139" s="108"/>
      <c r="BM139" s="211"/>
    </row>
    <row r="140" spans="1:65">
      <c r="A140" s="211"/>
      <c r="B140" s="211"/>
      <c r="C140" s="211"/>
      <c r="D140" s="211"/>
      <c r="E140" s="211"/>
      <c r="F140" s="211"/>
      <c r="G140" s="211"/>
      <c r="H140" s="214"/>
      <c r="I140" s="211"/>
      <c r="J140" s="211"/>
      <c r="K140" s="211"/>
      <c r="L140" s="211"/>
      <c r="M140" s="211"/>
      <c r="N140" s="211"/>
      <c r="O140" s="211"/>
      <c r="P140" s="211"/>
      <c r="Q140" s="212"/>
      <c r="R140" s="211"/>
      <c r="S140" s="211"/>
      <c r="T140" s="211"/>
      <c r="U140" s="211"/>
      <c r="V140" s="211"/>
      <c r="W140" s="211"/>
      <c r="X140" s="257"/>
      <c r="Y140" s="257"/>
      <c r="Z140" s="257"/>
      <c r="AA140" s="257"/>
      <c r="AB140" s="257"/>
      <c r="AC140" s="257"/>
      <c r="AD140" s="257"/>
      <c r="AE140" s="257"/>
      <c r="AF140" s="257"/>
      <c r="AG140" s="257"/>
      <c r="AH140" s="257"/>
      <c r="AI140" s="257"/>
      <c r="AJ140" s="213"/>
      <c r="AK140" s="213"/>
      <c r="AL140" s="257"/>
      <c r="AM140" s="8"/>
      <c r="AN140" s="214"/>
      <c r="AO140" s="211"/>
      <c r="AP140" s="40"/>
      <c r="AQ140" s="40"/>
      <c r="AR140" s="108"/>
      <c r="AS140" s="211"/>
      <c r="AT140" s="214"/>
      <c r="AU140" s="211"/>
      <c r="AV140" s="108"/>
      <c r="AW140" s="108"/>
      <c r="AX140" s="211"/>
      <c r="AY140" s="211"/>
      <c r="AZ140" s="211"/>
      <c r="BA140" s="211"/>
      <c r="BB140" s="211"/>
      <c r="BC140" s="211"/>
      <c r="BD140" s="211"/>
      <c r="BE140" s="211"/>
      <c r="BF140" s="211"/>
      <c r="BG140" s="211"/>
      <c r="BH140" s="108"/>
      <c r="BI140" s="211"/>
      <c r="BJ140" s="8"/>
      <c r="BK140" s="108"/>
      <c r="BM140" s="211"/>
    </row>
    <row r="141" spans="1:65">
      <c r="A141" s="211"/>
      <c r="B141" s="211"/>
      <c r="C141" s="211"/>
      <c r="D141" s="211"/>
      <c r="E141" s="211"/>
      <c r="F141" s="211"/>
      <c r="G141" s="211"/>
      <c r="H141" s="214"/>
      <c r="I141" s="211"/>
      <c r="J141" s="211"/>
      <c r="K141" s="211"/>
      <c r="L141" s="211"/>
      <c r="M141" s="211"/>
      <c r="N141" s="211"/>
      <c r="O141" s="211"/>
      <c r="P141" s="211"/>
      <c r="Q141" s="212"/>
      <c r="R141" s="211"/>
      <c r="S141" s="211"/>
      <c r="T141" s="211"/>
      <c r="U141" s="211"/>
      <c r="V141" s="211"/>
      <c r="W141" s="211"/>
      <c r="X141" s="257"/>
      <c r="Y141" s="257"/>
      <c r="Z141" s="257"/>
      <c r="AA141" s="257"/>
      <c r="AB141" s="257"/>
      <c r="AC141" s="257"/>
      <c r="AD141" s="257"/>
      <c r="AE141" s="257"/>
      <c r="AF141" s="257"/>
      <c r="AG141" s="257"/>
      <c r="AH141" s="257"/>
      <c r="AI141" s="257"/>
      <c r="AJ141" s="213"/>
      <c r="AK141" s="213"/>
      <c r="AL141" s="257"/>
      <c r="AM141" s="8"/>
      <c r="AN141" s="214"/>
      <c r="AO141" s="211"/>
      <c r="AP141" s="40"/>
      <c r="AQ141" s="40"/>
      <c r="AR141" s="108"/>
      <c r="AS141" s="211"/>
      <c r="AT141" s="214"/>
      <c r="AU141" s="211"/>
      <c r="AV141" s="108"/>
      <c r="AW141" s="108"/>
      <c r="AX141" s="211"/>
      <c r="AY141" s="211"/>
      <c r="AZ141" s="211"/>
      <c r="BA141" s="211"/>
      <c r="BB141" s="211"/>
      <c r="BC141" s="211"/>
      <c r="BD141" s="211"/>
      <c r="BE141" s="211"/>
      <c r="BF141" s="211"/>
      <c r="BG141" s="211"/>
      <c r="BH141" s="108"/>
      <c r="BI141" s="211"/>
      <c r="BJ141" s="8"/>
      <c r="BK141" s="108"/>
      <c r="BM141" s="211"/>
    </row>
    <row r="142" spans="1:65">
      <c r="A142" s="211"/>
      <c r="B142" s="211"/>
      <c r="C142" s="211"/>
      <c r="D142" s="211"/>
      <c r="E142" s="211"/>
      <c r="F142" s="211"/>
      <c r="G142" s="211"/>
      <c r="H142" s="214"/>
      <c r="I142" s="211"/>
      <c r="J142" s="211"/>
      <c r="K142" s="211"/>
      <c r="L142" s="211"/>
      <c r="M142" s="211"/>
      <c r="N142" s="211"/>
      <c r="O142" s="211"/>
      <c r="P142" s="211"/>
      <c r="Q142" s="212"/>
      <c r="R142" s="211"/>
      <c r="S142" s="211"/>
      <c r="T142" s="211"/>
      <c r="U142" s="211"/>
      <c r="V142" s="211"/>
      <c r="W142" s="211"/>
      <c r="X142" s="257"/>
      <c r="Y142" s="257"/>
      <c r="Z142" s="257"/>
      <c r="AA142" s="257"/>
      <c r="AB142" s="257"/>
      <c r="AC142" s="257"/>
      <c r="AD142" s="257"/>
      <c r="AE142" s="257"/>
      <c r="AF142" s="257"/>
      <c r="AG142" s="257"/>
      <c r="AH142" s="257"/>
      <c r="AI142" s="257"/>
      <c r="AJ142" s="213"/>
      <c r="AK142" s="213"/>
      <c r="AL142" s="257"/>
      <c r="AM142" s="8"/>
      <c r="AN142" s="214"/>
      <c r="AO142" s="211"/>
      <c r="AP142" s="40"/>
      <c r="AQ142" s="40"/>
      <c r="AR142" s="108"/>
      <c r="AS142" s="211"/>
      <c r="AT142" s="214"/>
      <c r="AU142" s="211"/>
      <c r="AV142" s="108"/>
      <c r="AW142" s="108"/>
      <c r="AX142" s="211"/>
      <c r="AY142" s="211"/>
      <c r="AZ142" s="211"/>
      <c r="BA142" s="211"/>
      <c r="BB142" s="211"/>
      <c r="BC142" s="211"/>
      <c r="BD142" s="211"/>
      <c r="BE142" s="211"/>
      <c r="BF142" s="211"/>
      <c r="BG142" s="211"/>
      <c r="BH142" s="108"/>
      <c r="BI142" s="211"/>
      <c r="BJ142" s="8"/>
      <c r="BK142" s="108"/>
      <c r="BM142" s="211"/>
    </row>
    <row r="143" spans="1:65">
      <c r="A143" s="211"/>
      <c r="B143" s="211"/>
      <c r="C143" s="211"/>
      <c r="D143" s="211"/>
      <c r="E143" s="211"/>
      <c r="F143" s="211"/>
      <c r="G143" s="211"/>
      <c r="H143" s="214"/>
      <c r="I143" s="211"/>
      <c r="J143" s="211"/>
      <c r="K143" s="211"/>
      <c r="L143" s="211"/>
      <c r="M143" s="211"/>
      <c r="N143" s="211"/>
      <c r="O143" s="211"/>
      <c r="P143" s="211"/>
      <c r="Q143" s="212"/>
      <c r="R143" s="211"/>
      <c r="S143" s="211"/>
      <c r="T143" s="211"/>
      <c r="U143" s="211"/>
      <c r="V143" s="211"/>
      <c r="W143" s="211"/>
      <c r="X143" s="257"/>
      <c r="Y143" s="257"/>
      <c r="Z143" s="257"/>
      <c r="AA143" s="257"/>
      <c r="AB143" s="257"/>
      <c r="AC143" s="257"/>
      <c r="AD143" s="257"/>
      <c r="AE143" s="257"/>
      <c r="AF143" s="257"/>
      <c r="AG143" s="257"/>
      <c r="AH143" s="257"/>
      <c r="AI143" s="257"/>
      <c r="AJ143" s="213"/>
      <c r="AK143" s="213"/>
      <c r="AL143" s="257"/>
      <c r="AM143" s="8"/>
      <c r="AN143" s="214"/>
      <c r="AO143" s="211"/>
      <c r="AP143" s="40"/>
      <c r="AQ143" s="40"/>
      <c r="AR143" s="108"/>
      <c r="AS143" s="211"/>
      <c r="AT143" s="214"/>
      <c r="AU143" s="211"/>
      <c r="AV143" s="108"/>
      <c r="AW143" s="108"/>
      <c r="AX143" s="211"/>
      <c r="AY143" s="211"/>
      <c r="AZ143" s="211"/>
      <c r="BA143" s="211"/>
      <c r="BB143" s="211"/>
      <c r="BC143" s="211"/>
      <c r="BD143" s="211"/>
      <c r="BE143" s="211"/>
      <c r="BF143" s="211"/>
      <c r="BG143" s="211"/>
      <c r="BH143" s="108"/>
      <c r="BI143" s="211"/>
      <c r="BJ143" s="8"/>
      <c r="BK143" s="108"/>
      <c r="BM143" s="211"/>
    </row>
    <row r="144" spans="1:65">
      <c r="A144" s="211"/>
      <c r="B144" s="211"/>
      <c r="C144" s="211"/>
      <c r="D144" s="211"/>
      <c r="E144" s="211"/>
      <c r="F144" s="211"/>
      <c r="G144" s="211"/>
      <c r="H144" s="214"/>
      <c r="I144" s="211"/>
      <c r="J144" s="211"/>
      <c r="K144" s="211"/>
      <c r="L144" s="211"/>
      <c r="M144" s="211"/>
      <c r="N144" s="211"/>
      <c r="O144" s="211"/>
      <c r="P144" s="211"/>
      <c r="Q144" s="212"/>
      <c r="R144" s="211"/>
      <c r="S144" s="211"/>
      <c r="T144" s="211"/>
      <c r="U144" s="211"/>
      <c r="V144" s="211"/>
      <c r="W144" s="211"/>
      <c r="X144" s="257"/>
      <c r="Y144" s="257"/>
      <c r="Z144" s="257"/>
      <c r="AA144" s="257"/>
      <c r="AB144" s="257"/>
      <c r="AC144" s="257"/>
      <c r="AD144" s="257"/>
      <c r="AE144" s="257"/>
      <c r="AF144" s="257"/>
      <c r="AG144" s="257"/>
      <c r="AH144" s="257"/>
      <c r="AI144" s="257"/>
      <c r="AJ144" s="213"/>
      <c r="AK144" s="213"/>
      <c r="AL144" s="257"/>
      <c r="AM144" s="8"/>
      <c r="AN144" s="214"/>
      <c r="AO144" s="211"/>
      <c r="AP144" s="40"/>
      <c r="AQ144" s="40"/>
      <c r="AR144" s="108"/>
      <c r="AS144" s="211"/>
      <c r="AT144" s="214"/>
      <c r="AU144" s="211"/>
      <c r="AV144" s="108"/>
      <c r="AW144" s="108"/>
      <c r="AX144" s="211"/>
      <c r="AY144" s="211"/>
      <c r="AZ144" s="211"/>
      <c r="BA144" s="211"/>
      <c r="BB144" s="211"/>
      <c r="BC144" s="211"/>
      <c r="BD144" s="211"/>
      <c r="BE144" s="211"/>
      <c r="BF144" s="211"/>
      <c r="BG144" s="211"/>
      <c r="BH144" s="108"/>
      <c r="BI144" s="211"/>
      <c r="BJ144" s="8"/>
      <c r="BK144" s="108"/>
      <c r="BM144" s="211"/>
    </row>
    <row r="145" spans="1:65">
      <c r="A145" s="211"/>
      <c r="B145" s="211"/>
      <c r="C145" s="211"/>
      <c r="D145" s="211"/>
      <c r="E145" s="211"/>
      <c r="F145" s="211"/>
      <c r="G145" s="211"/>
      <c r="H145" s="214"/>
      <c r="I145" s="211"/>
      <c r="J145" s="211"/>
      <c r="K145" s="211"/>
      <c r="L145" s="211"/>
      <c r="M145" s="211"/>
      <c r="N145" s="211"/>
      <c r="O145" s="211"/>
      <c r="P145" s="211"/>
      <c r="Q145" s="212"/>
      <c r="R145" s="211"/>
      <c r="S145" s="211"/>
      <c r="T145" s="211"/>
      <c r="U145" s="211"/>
      <c r="V145" s="211"/>
      <c r="W145" s="211"/>
      <c r="X145" s="257"/>
      <c r="Y145" s="257"/>
      <c r="Z145" s="257"/>
      <c r="AA145" s="257"/>
      <c r="AB145" s="257"/>
      <c r="AC145" s="257"/>
      <c r="AD145" s="257"/>
      <c r="AE145" s="257"/>
      <c r="AF145" s="257"/>
      <c r="AG145" s="257"/>
      <c r="AH145" s="257"/>
      <c r="AI145" s="257"/>
      <c r="AJ145" s="213"/>
      <c r="AK145" s="213"/>
      <c r="AL145" s="257"/>
      <c r="AM145" s="8"/>
      <c r="AN145" s="214"/>
      <c r="AO145" s="211"/>
      <c r="AP145" s="40"/>
      <c r="AQ145" s="40"/>
      <c r="AR145" s="108"/>
      <c r="AS145" s="211"/>
      <c r="AT145" s="214"/>
      <c r="AU145" s="211"/>
      <c r="AV145" s="108"/>
      <c r="AW145" s="108"/>
      <c r="AX145" s="211"/>
      <c r="AY145" s="211"/>
      <c r="AZ145" s="211"/>
      <c r="BA145" s="211"/>
      <c r="BB145" s="211"/>
      <c r="BC145" s="211"/>
      <c r="BD145" s="211"/>
      <c r="BE145" s="211"/>
      <c r="BF145" s="211"/>
      <c r="BG145" s="211"/>
      <c r="BH145" s="108"/>
      <c r="BI145" s="211"/>
      <c r="BJ145" s="8"/>
      <c r="BK145" s="108"/>
      <c r="BM145" s="211"/>
    </row>
    <row r="146" spans="1:65">
      <c r="A146" s="211"/>
      <c r="B146" s="211"/>
      <c r="C146" s="211"/>
      <c r="D146" s="211"/>
      <c r="E146" s="211"/>
      <c r="F146" s="211"/>
      <c r="G146" s="211"/>
      <c r="H146" s="214"/>
      <c r="I146" s="211"/>
      <c r="J146" s="211"/>
      <c r="K146" s="211"/>
      <c r="L146" s="211"/>
      <c r="M146" s="211"/>
      <c r="N146" s="211"/>
      <c r="O146" s="211"/>
      <c r="P146" s="211"/>
      <c r="Q146" s="212"/>
      <c r="R146" s="211"/>
      <c r="S146" s="211"/>
      <c r="T146" s="211"/>
      <c r="U146" s="211"/>
      <c r="V146" s="211"/>
      <c r="W146" s="211"/>
      <c r="X146" s="257"/>
      <c r="Y146" s="257"/>
      <c r="Z146" s="257"/>
      <c r="AA146" s="257"/>
      <c r="AB146" s="257"/>
      <c r="AC146" s="257"/>
      <c r="AD146" s="257"/>
      <c r="AE146" s="257"/>
      <c r="AF146" s="257"/>
      <c r="AG146" s="257"/>
      <c r="AH146" s="257"/>
      <c r="AI146" s="257"/>
      <c r="AJ146" s="213"/>
      <c r="AK146" s="213"/>
      <c r="AL146" s="257"/>
      <c r="AM146" s="8"/>
      <c r="AN146" s="214"/>
      <c r="AO146" s="211"/>
      <c r="AP146" s="40"/>
      <c r="AQ146" s="40"/>
      <c r="AR146" s="108"/>
      <c r="AS146" s="211"/>
      <c r="AT146" s="214"/>
      <c r="AU146" s="211"/>
      <c r="AV146" s="108"/>
      <c r="AW146" s="108"/>
      <c r="AX146" s="211"/>
      <c r="AY146" s="211"/>
      <c r="AZ146" s="211"/>
      <c r="BA146" s="211"/>
      <c r="BB146" s="211"/>
      <c r="BC146" s="211"/>
      <c r="BD146" s="211"/>
      <c r="BE146" s="211"/>
      <c r="BF146" s="211"/>
      <c r="BG146" s="211"/>
      <c r="BH146" s="108"/>
      <c r="BI146" s="211"/>
      <c r="BJ146" s="8"/>
      <c r="BK146" s="108"/>
      <c r="BM146" s="211"/>
    </row>
    <row r="147" spans="1:65">
      <c r="A147" s="211"/>
      <c r="B147" s="211"/>
      <c r="C147" s="211"/>
      <c r="D147" s="211"/>
      <c r="E147" s="211"/>
      <c r="F147" s="211"/>
      <c r="G147" s="211"/>
      <c r="H147" s="214"/>
      <c r="I147" s="211"/>
      <c r="J147" s="211"/>
      <c r="K147" s="211"/>
      <c r="L147" s="211"/>
      <c r="M147" s="211"/>
      <c r="N147" s="211"/>
      <c r="O147" s="211"/>
      <c r="P147" s="211"/>
      <c r="Q147" s="212"/>
      <c r="R147" s="211"/>
      <c r="S147" s="211"/>
      <c r="T147" s="211"/>
      <c r="U147" s="211"/>
      <c r="V147" s="211"/>
      <c r="W147" s="211"/>
      <c r="X147" s="257"/>
      <c r="Y147" s="257"/>
      <c r="Z147" s="257"/>
      <c r="AA147" s="257"/>
      <c r="AB147" s="257"/>
      <c r="AC147" s="257"/>
      <c r="AD147" s="257"/>
      <c r="AE147" s="257"/>
      <c r="AF147" s="257"/>
      <c r="AG147" s="257"/>
      <c r="AH147" s="257"/>
      <c r="AI147" s="257"/>
      <c r="AJ147" s="213"/>
      <c r="AK147" s="213"/>
      <c r="AL147" s="257"/>
      <c r="AM147" s="8"/>
      <c r="AN147" s="214"/>
      <c r="AO147" s="211"/>
      <c r="AP147" s="40"/>
      <c r="AQ147" s="40"/>
      <c r="AR147" s="108"/>
      <c r="AS147" s="211"/>
      <c r="AT147" s="214"/>
      <c r="AU147" s="211"/>
      <c r="AV147" s="108"/>
      <c r="AW147" s="108"/>
      <c r="AX147" s="211"/>
      <c r="AY147" s="211"/>
      <c r="AZ147" s="211"/>
      <c r="BA147" s="211"/>
      <c r="BB147" s="211"/>
      <c r="BC147" s="211"/>
      <c r="BD147" s="211"/>
      <c r="BE147" s="211"/>
      <c r="BF147" s="211"/>
      <c r="BG147" s="211"/>
      <c r="BH147" s="108"/>
      <c r="BI147" s="211"/>
      <c r="BJ147" s="8"/>
      <c r="BK147" s="108"/>
      <c r="BM147" s="211"/>
    </row>
    <row r="148" spans="1:65">
      <c r="A148" s="211"/>
      <c r="B148" s="211"/>
      <c r="C148" s="211"/>
      <c r="D148" s="211"/>
      <c r="E148" s="211"/>
      <c r="F148" s="211"/>
      <c r="G148" s="211"/>
      <c r="H148" s="214"/>
      <c r="I148" s="211"/>
      <c r="J148" s="211"/>
      <c r="K148" s="211"/>
      <c r="L148" s="211"/>
      <c r="M148" s="211"/>
      <c r="N148" s="211"/>
      <c r="O148" s="211"/>
      <c r="P148" s="211"/>
      <c r="Q148" s="212"/>
      <c r="R148" s="211"/>
      <c r="S148" s="211"/>
      <c r="T148" s="211"/>
      <c r="U148" s="211"/>
      <c r="V148" s="211"/>
      <c r="W148" s="211"/>
      <c r="X148" s="257"/>
      <c r="Y148" s="257"/>
      <c r="Z148" s="257"/>
      <c r="AA148" s="257"/>
      <c r="AB148" s="257"/>
      <c r="AC148" s="257"/>
      <c r="AD148" s="257"/>
      <c r="AE148" s="257"/>
      <c r="AF148" s="257"/>
      <c r="AG148" s="257"/>
      <c r="AH148" s="257"/>
      <c r="AI148" s="257"/>
      <c r="AJ148" s="213"/>
      <c r="AK148" s="213"/>
      <c r="AL148" s="257"/>
      <c r="AM148" s="8"/>
      <c r="AN148" s="214"/>
      <c r="AO148" s="211"/>
      <c r="AP148" s="40"/>
      <c r="AQ148" s="40"/>
      <c r="AR148" s="108"/>
      <c r="AS148" s="211"/>
      <c r="AT148" s="214"/>
      <c r="AU148" s="211"/>
      <c r="AV148" s="108"/>
      <c r="AW148" s="108"/>
      <c r="AX148" s="211"/>
      <c r="AY148" s="211"/>
      <c r="AZ148" s="211"/>
      <c r="BA148" s="211"/>
      <c r="BB148" s="211"/>
      <c r="BC148" s="211"/>
      <c r="BD148" s="211"/>
      <c r="BE148" s="211"/>
      <c r="BF148" s="211"/>
      <c r="BG148" s="211"/>
      <c r="BH148" s="108"/>
      <c r="BI148" s="211"/>
      <c r="BJ148" s="8"/>
      <c r="BK148" s="108"/>
      <c r="BM148" s="211"/>
    </row>
    <row r="149" spans="1:65">
      <c r="A149" s="211"/>
      <c r="B149" s="211"/>
      <c r="C149" s="211"/>
      <c r="D149" s="211"/>
      <c r="E149" s="211"/>
      <c r="F149" s="211"/>
      <c r="G149" s="211"/>
      <c r="H149" s="214"/>
      <c r="I149" s="211"/>
      <c r="J149" s="211"/>
      <c r="K149" s="211"/>
      <c r="L149" s="211"/>
      <c r="M149" s="211"/>
      <c r="N149" s="211"/>
      <c r="O149" s="211"/>
      <c r="P149" s="211"/>
      <c r="Q149" s="212"/>
      <c r="R149" s="211"/>
      <c r="S149" s="211"/>
      <c r="T149" s="211"/>
      <c r="U149" s="211"/>
      <c r="V149" s="211"/>
      <c r="W149" s="211"/>
      <c r="X149" s="257"/>
      <c r="Y149" s="257"/>
      <c r="Z149" s="257"/>
      <c r="AA149" s="257"/>
      <c r="AB149" s="257"/>
      <c r="AC149" s="257"/>
      <c r="AD149" s="257"/>
      <c r="AE149" s="257"/>
      <c r="AF149" s="257"/>
      <c r="AG149" s="257"/>
      <c r="AH149" s="257"/>
      <c r="AI149" s="257"/>
      <c r="AJ149" s="213"/>
      <c r="AK149" s="213"/>
      <c r="AL149" s="257"/>
      <c r="AM149" s="8"/>
      <c r="AN149" s="214"/>
      <c r="AO149" s="211"/>
      <c r="AP149" s="40"/>
      <c r="AQ149" s="40"/>
      <c r="AR149" s="108"/>
      <c r="AS149" s="211"/>
      <c r="AT149" s="214"/>
      <c r="AU149" s="211"/>
      <c r="AV149" s="108"/>
      <c r="AW149" s="108"/>
      <c r="AX149" s="211"/>
      <c r="AY149" s="211"/>
      <c r="AZ149" s="211"/>
      <c r="BA149" s="211"/>
      <c r="BB149" s="211"/>
      <c r="BC149" s="211"/>
      <c r="BD149" s="211"/>
      <c r="BE149" s="211"/>
      <c r="BF149" s="211"/>
      <c r="BG149" s="211"/>
      <c r="BH149" s="108"/>
      <c r="BI149" s="211"/>
      <c r="BJ149" s="8"/>
      <c r="BK149" s="108"/>
      <c r="BM149" s="211"/>
    </row>
    <row r="150" spans="1:65">
      <c r="A150" s="211"/>
      <c r="B150" s="211"/>
      <c r="C150" s="211"/>
      <c r="D150" s="211"/>
      <c r="E150" s="211"/>
      <c r="F150" s="211"/>
      <c r="G150" s="211"/>
      <c r="H150" s="214"/>
      <c r="I150" s="211"/>
      <c r="J150" s="211"/>
      <c r="K150" s="211"/>
      <c r="L150" s="211"/>
      <c r="M150" s="211"/>
      <c r="N150" s="211"/>
      <c r="O150" s="211"/>
      <c r="P150" s="211"/>
      <c r="Q150" s="212"/>
      <c r="R150" s="211"/>
      <c r="S150" s="211"/>
      <c r="T150" s="211"/>
      <c r="U150" s="211"/>
      <c r="V150" s="211"/>
      <c r="W150" s="211"/>
      <c r="X150" s="257"/>
      <c r="Y150" s="257"/>
      <c r="Z150" s="257"/>
      <c r="AA150" s="257"/>
      <c r="AB150" s="257"/>
      <c r="AC150" s="257"/>
      <c r="AD150" s="257"/>
      <c r="AE150" s="257"/>
      <c r="AF150" s="257"/>
      <c r="AG150" s="257"/>
      <c r="AH150" s="257"/>
      <c r="AI150" s="257"/>
      <c r="AJ150" s="213"/>
      <c r="AK150" s="213"/>
      <c r="AL150" s="257"/>
      <c r="AM150" s="8"/>
      <c r="AN150" s="214"/>
      <c r="AO150" s="211"/>
      <c r="AP150" s="40"/>
      <c r="AQ150" s="40"/>
      <c r="AR150" s="108"/>
      <c r="AS150" s="211"/>
      <c r="AT150" s="214"/>
      <c r="AU150" s="211"/>
      <c r="AV150" s="108"/>
      <c r="AW150" s="108"/>
      <c r="AX150" s="211"/>
      <c r="AY150" s="211"/>
      <c r="AZ150" s="211"/>
      <c r="BA150" s="211"/>
      <c r="BB150" s="211"/>
      <c r="BC150" s="211"/>
      <c r="BD150" s="211"/>
      <c r="BE150" s="211"/>
      <c r="BF150" s="211"/>
      <c r="BG150" s="211"/>
      <c r="BH150" s="108"/>
      <c r="BI150" s="211"/>
      <c r="BJ150" s="8"/>
      <c r="BK150" s="108"/>
      <c r="BM150" s="211"/>
    </row>
    <row r="151" spans="1:65">
      <c r="A151" s="211"/>
      <c r="B151" s="211"/>
      <c r="C151" s="211"/>
      <c r="D151" s="211"/>
      <c r="E151" s="211"/>
      <c r="F151" s="211"/>
      <c r="G151" s="211"/>
      <c r="H151" s="214"/>
      <c r="I151" s="211"/>
      <c r="J151" s="211"/>
      <c r="K151" s="211"/>
      <c r="L151" s="211"/>
      <c r="M151" s="211"/>
      <c r="N151" s="211"/>
      <c r="O151" s="211"/>
      <c r="P151" s="211"/>
      <c r="Q151" s="212"/>
      <c r="R151" s="211"/>
      <c r="S151" s="211"/>
      <c r="T151" s="211"/>
      <c r="U151" s="211"/>
      <c r="V151" s="211"/>
      <c r="W151" s="211"/>
      <c r="X151" s="257"/>
      <c r="Y151" s="257"/>
      <c r="Z151" s="257"/>
      <c r="AA151" s="257"/>
      <c r="AB151" s="257"/>
      <c r="AC151" s="257"/>
      <c r="AD151" s="257"/>
      <c r="AE151" s="257"/>
      <c r="AF151" s="257"/>
      <c r="AG151" s="257"/>
      <c r="AH151" s="257"/>
      <c r="AI151" s="257"/>
      <c r="AJ151" s="213"/>
      <c r="AK151" s="213"/>
      <c r="AL151" s="257"/>
      <c r="AM151" s="8"/>
      <c r="AN151" s="214"/>
      <c r="AO151" s="211"/>
      <c r="AP151" s="40"/>
      <c r="AQ151" s="40"/>
      <c r="AR151" s="108"/>
      <c r="AS151" s="211"/>
      <c r="AT151" s="214"/>
      <c r="AU151" s="211"/>
      <c r="AV151" s="108"/>
      <c r="AW151" s="108"/>
      <c r="AX151" s="211"/>
      <c r="AY151" s="211"/>
      <c r="AZ151" s="211"/>
      <c r="BA151" s="211"/>
      <c r="BB151" s="211"/>
      <c r="BC151" s="211"/>
      <c r="BD151" s="211"/>
      <c r="BE151" s="211"/>
      <c r="BF151" s="211"/>
      <c r="BG151" s="211"/>
      <c r="BH151" s="108"/>
      <c r="BI151" s="211"/>
      <c r="BJ151" s="8"/>
      <c r="BK151" s="108"/>
      <c r="BM151" s="211"/>
    </row>
    <row r="152" spans="1:65">
      <c r="A152" s="211"/>
      <c r="B152" s="211"/>
      <c r="C152" s="211"/>
      <c r="D152" s="211"/>
      <c r="E152" s="211"/>
      <c r="F152" s="211"/>
      <c r="G152" s="211"/>
      <c r="H152" s="214"/>
      <c r="I152" s="211"/>
      <c r="J152" s="211"/>
      <c r="K152" s="211"/>
      <c r="L152" s="211"/>
      <c r="M152" s="211"/>
      <c r="N152" s="211"/>
      <c r="O152" s="211"/>
      <c r="P152" s="211"/>
      <c r="Q152" s="212"/>
      <c r="R152" s="211"/>
      <c r="S152" s="211"/>
      <c r="T152" s="211"/>
      <c r="U152" s="211"/>
      <c r="V152" s="211"/>
      <c r="W152" s="211"/>
      <c r="X152" s="257"/>
      <c r="Y152" s="257"/>
      <c r="Z152" s="257"/>
      <c r="AA152" s="257"/>
      <c r="AB152" s="257"/>
      <c r="AC152" s="257"/>
      <c r="AD152" s="257"/>
      <c r="AE152" s="257"/>
      <c r="AF152" s="257"/>
      <c r="AG152" s="257"/>
      <c r="AH152" s="257"/>
      <c r="AI152" s="257"/>
      <c r="AJ152" s="213"/>
      <c r="AK152" s="213"/>
      <c r="AL152" s="257"/>
      <c r="AM152" s="8"/>
      <c r="AN152" s="214"/>
      <c r="AO152" s="211"/>
      <c r="AP152" s="40"/>
      <c r="AQ152" s="40"/>
      <c r="AR152" s="108"/>
      <c r="AS152" s="211"/>
      <c r="AT152" s="214"/>
      <c r="AU152" s="211"/>
      <c r="AV152" s="108"/>
      <c r="AW152" s="108"/>
      <c r="AX152" s="211"/>
      <c r="AY152" s="211"/>
      <c r="AZ152" s="211"/>
      <c r="BA152" s="211"/>
      <c r="BB152" s="211"/>
      <c r="BC152" s="211"/>
      <c r="BD152" s="211"/>
      <c r="BE152" s="211"/>
      <c r="BF152" s="211"/>
      <c r="BG152" s="211"/>
      <c r="BH152" s="108"/>
      <c r="BI152" s="211"/>
      <c r="BJ152" s="8"/>
      <c r="BK152" s="108"/>
      <c r="BM152" s="211"/>
    </row>
    <row r="153" spans="1:65">
      <c r="A153" s="211"/>
      <c r="B153" s="211"/>
      <c r="C153" s="211"/>
      <c r="D153" s="211"/>
      <c r="E153" s="211"/>
      <c r="F153" s="211"/>
      <c r="G153" s="211"/>
      <c r="H153" s="214"/>
      <c r="I153" s="211"/>
      <c r="J153" s="211"/>
      <c r="K153" s="211"/>
      <c r="L153" s="211"/>
      <c r="M153" s="211"/>
      <c r="N153" s="211"/>
      <c r="O153" s="211"/>
      <c r="P153" s="211"/>
      <c r="Q153" s="212"/>
      <c r="R153" s="211"/>
      <c r="S153" s="211"/>
      <c r="T153" s="211"/>
      <c r="U153" s="211"/>
      <c r="V153" s="211"/>
      <c r="W153" s="211"/>
      <c r="X153" s="257"/>
      <c r="Y153" s="257"/>
      <c r="Z153" s="257"/>
      <c r="AA153" s="257"/>
      <c r="AB153" s="257"/>
      <c r="AC153" s="257"/>
      <c r="AD153" s="257"/>
      <c r="AE153" s="257"/>
      <c r="AF153" s="257"/>
      <c r="AG153" s="257"/>
      <c r="AH153" s="257"/>
      <c r="AI153" s="257"/>
      <c r="AJ153" s="213"/>
      <c r="AK153" s="213"/>
      <c r="AL153" s="257"/>
      <c r="AM153" s="8"/>
      <c r="AN153" s="214"/>
      <c r="AO153" s="211"/>
      <c r="AP153" s="40"/>
      <c r="AQ153" s="40"/>
      <c r="AR153" s="108"/>
      <c r="AS153" s="211"/>
      <c r="AT153" s="214"/>
      <c r="AU153" s="211"/>
      <c r="AV153" s="108"/>
      <c r="AW153" s="108"/>
      <c r="AX153" s="211"/>
      <c r="AY153" s="211"/>
      <c r="AZ153" s="211"/>
      <c r="BA153" s="211"/>
      <c r="BB153" s="211"/>
      <c r="BC153" s="211"/>
      <c r="BD153" s="211"/>
      <c r="BE153" s="211"/>
      <c r="BF153" s="211"/>
      <c r="BG153" s="211"/>
      <c r="BH153" s="108"/>
      <c r="BI153" s="211"/>
      <c r="BJ153" s="8"/>
      <c r="BK153" s="108"/>
      <c r="BM153" s="211"/>
    </row>
    <row r="154" spans="1:65">
      <c r="A154" s="211"/>
      <c r="B154" s="211"/>
      <c r="C154" s="211"/>
      <c r="D154" s="211"/>
      <c r="E154" s="211"/>
      <c r="F154" s="211"/>
      <c r="G154" s="211"/>
      <c r="H154" s="214"/>
      <c r="I154" s="211"/>
      <c r="J154" s="211"/>
      <c r="K154" s="211"/>
      <c r="L154" s="211"/>
      <c r="M154" s="211"/>
      <c r="N154" s="211"/>
      <c r="O154" s="211"/>
      <c r="P154" s="211"/>
      <c r="Q154" s="212"/>
      <c r="R154" s="211"/>
      <c r="S154" s="211"/>
      <c r="T154" s="211"/>
      <c r="U154" s="211"/>
      <c r="V154" s="211"/>
      <c r="W154" s="211"/>
      <c r="X154" s="257"/>
      <c r="Y154" s="257"/>
      <c r="Z154" s="257"/>
      <c r="AA154" s="257"/>
      <c r="AB154" s="257"/>
      <c r="AC154" s="257"/>
      <c r="AD154" s="257"/>
      <c r="AE154" s="257"/>
      <c r="AF154" s="257"/>
      <c r="AG154" s="257"/>
      <c r="AH154" s="257"/>
      <c r="AI154" s="257"/>
      <c r="AJ154" s="213"/>
      <c r="AK154" s="213"/>
      <c r="AL154" s="257"/>
      <c r="AM154" s="8"/>
      <c r="AN154" s="214"/>
      <c r="AO154" s="211"/>
      <c r="AP154" s="40"/>
      <c r="AQ154" s="40"/>
      <c r="AR154" s="108"/>
      <c r="AS154" s="211"/>
      <c r="AT154" s="214"/>
      <c r="AU154" s="211"/>
      <c r="AV154" s="108"/>
      <c r="AW154" s="108"/>
      <c r="AX154" s="211"/>
      <c r="AY154" s="211"/>
      <c r="AZ154" s="211"/>
      <c r="BA154" s="211"/>
      <c r="BB154" s="211"/>
      <c r="BC154" s="211"/>
      <c r="BD154" s="211"/>
      <c r="BE154" s="211"/>
      <c r="BF154" s="211"/>
      <c r="BG154" s="211"/>
      <c r="BH154" s="108"/>
      <c r="BI154" s="211"/>
      <c r="BJ154" s="8"/>
      <c r="BK154" s="108"/>
      <c r="BM154" s="211"/>
    </row>
    <row r="155" spans="1:65">
      <c r="A155" s="211"/>
      <c r="B155" s="211"/>
      <c r="C155" s="211"/>
      <c r="D155" s="211"/>
      <c r="E155" s="211"/>
      <c r="F155" s="211"/>
      <c r="G155" s="211"/>
      <c r="H155" s="214"/>
      <c r="I155" s="211"/>
      <c r="J155" s="211"/>
      <c r="K155" s="211"/>
      <c r="L155" s="211"/>
      <c r="M155" s="211"/>
      <c r="N155" s="211"/>
      <c r="O155" s="211"/>
      <c r="P155" s="211"/>
      <c r="Q155" s="212"/>
      <c r="R155" s="211"/>
      <c r="S155" s="211"/>
      <c r="T155" s="211"/>
      <c r="U155" s="211"/>
      <c r="V155" s="211"/>
      <c r="W155" s="211"/>
      <c r="X155" s="257"/>
      <c r="Y155" s="257"/>
      <c r="Z155" s="257"/>
      <c r="AA155" s="257"/>
      <c r="AB155" s="257"/>
      <c r="AC155" s="257"/>
      <c r="AD155" s="257"/>
      <c r="AE155" s="257"/>
      <c r="AF155" s="257"/>
      <c r="AG155" s="257"/>
      <c r="AH155" s="257"/>
      <c r="AI155" s="257"/>
      <c r="AJ155" s="213"/>
      <c r="AK155" s="213"/>
      <c r="AL155" s="257"/>
      <c r="AM155" s="8"/>
      <c r="AN155" s="214"/>
      <c r="AO155" s="211"/>
      <c r="AP155" s="40"/>
      <c r="AQ155" s="40"/>
      <c r="AR155" s="108"/>
      <c r="AS155" s="211"/>
      <c r="AT155" s="214"/>
      <c r="AU155" s="211"/>
      <c r="AV155" s="108"/>
      <c r="AW155" s="108"/>
      <c r="AX155" s="211"/>
      <c r="AY155" s="211"/>
      <c r="AZ155" s="211"/>
      <c r="BA155" s="211"/>
      <c r="BB155" s="211"/>
      <c r="BC155" s="211"/>
      <c r="BD155" s="211"/>
      <c r="BE155" s="211"/>
      <c r="BF155" s="211"/>
      <c r="BG155" s="211"/>
      <c r="BH155" s="108"/>
      <c r="BI155" s="211"/>
      <c r="BJ155" s="8"/>
      <c r="BK155" s="108"/>
      <c r="BM155" s="211"/>
    </row>
    <row r="156" spans="1:65">
      <c r="A156" s="211"/>
      <c r="B156" s="211"/>
      <c r="C156" s="211"/>
      <c r="D156" s="211"/>
      <c r="E156" s="211"/>
      <c r="F156" s="211"/>
      <c r="G156" s="211"/>
      <c r="H156" s="214"/>
      <c r="I156" s="211"/>
      <c r="J156" s="211"/>
      <c r="K156" s="211"/>
      <c r="L156" s="211"/>
      <c r="M156" s="211"/>
      <c r="N156" s="211"/>
      <c r="O156" s="211"/>
      <c r="P156" s="211"/>
      <c r="Q156" s="212"/>
      <c r="R156" s="211"/>
      <c r="S156" s="211"/>
      <c r="T156" s="211"/>
      <c r="U156" s="211"/>
      <c r="V156" s="211"/>
      <c r="W156" s="211"/>
      <c r="X156" s="257"/>
      <c r="Y156" s="257"/>
      <c r="Z156" s="257"/>
      <c r="AA156" s="257"/>
      <c r="AB156" s="257"/>
      <c r="AC156" s="257"/>
      <c r="AD156" s="257"/>
      <c r="AE156" s="257"/>
      <c r="AF156" s="257"/>
      <c r="AG156" s="257"/>
      <c r="AH156" s="257"/>
      <c r="AI156" s="257"/>
      <c r="AJ156" s="213"/>
      <c r="AK156" s="213"/>
      <c r="AL156" s="257"/>
      <c r="AM156" s="8"/>
      <c r="AN156" s="214"/>
      <c r="AO156" s="211"/>
      <c r="AP156" s="40"/>
      <c r="AQ156" s="40"/>
      <c r="AR156" s="108"/>
      <c r="AS156" s="211"/>
      <c r="AT156" s="214"/>
      <c r="AU156" s="211"/>
      <c r="AV156" s="108"/>
      <c r="AW156" s="108"/>
      <c r="AX156" s="211"/>
      <c r="AY156" s="211"/>
      <c r="AZ156" s="211"/>
      <c r="BA156" s="211"/>
      <c r="BB156" s="211"/>
      <c r="BC156" s="211"/>
      <c r="BD156" s="211"/>
      <c r="BE156" s="211"/>
      <c r="BF156" s="211"/>
      <c r="BG156" s="211"/>
      <c r="BH156" s="108"/>
      <c r="BI156" s="211"/>
      <c r="BJ156" s="8"/>
      <c r="BK156" s="108"/>
      <c r="BM156" s="211"/>
    </row>
    <row r="157" spans="1:65">
      <c r="A157" s="211"/>
      <c r="B157" s="211"/>
      <c r="C157" s="211"/>
      <c r="D157" s="211"/>
      <c r="E157" s="211"/>
      <c r="F157" s="211"/>
      <c r="G157" s="211"/>
      <c r="H157" s="214"/>
      <c r="I157" s="211"/>
      <c r="J157" s="211"/>
      <c r="K157" s="211"/>
      <c r="L157" s="211"/>
      <c r="M157" s="211"/>
      <c r="N157" s="211"/>
      <c r="O157" s="211"/>
      <c r="P157" s="211"/>
      <c r="Q157" s="212"/>
      <c r="R157" s="211"/>
      <c r="S157" s="211"/>
      <c r="T157" s="211"/>
      <c r="U157" s="211"/>
      <c r="V157" s="211"/>
      <c r="W157" s="211"/>
      <c r="X157" s="257"/>
      <c r="Y157" s="257"/>
      <c r="Z157" s="257"/>
      <c r="AA157" s="257"/>
      <c r="AB157" s="257"/>
      <c r="AC157" s="257"/>
      <c r="AD157" s="257"/>
      <c r="AE157" s="257"/>
      <c r="AF157" s="257"/>
      <c r="AG157" s="257"/>
      <c r="AH157" s="257"/>
      <c r="AI157" s="257"/>
      <c r="AJ157" s="213"/>
      <c r="AK157" s="213"/>
      <c r="AL157" s="257"/>
      <c r="AM157" s="8"/>
      <c r="AN157" s="214"/>
      <c r="AO157" s="211"/>
      <c r="AP157" s="40"/>
      <c r="AQ157" s="40"/>
      <c r="AR157" s="108"/>
      <c r="AS157" s="211"/>
      <c r="AT157" s="214"/>
      <c r="AU157" s="211"/>
      <c r="AV157" s="108"/>
      <c r="AW157" s="108"/>
      <c r="AX157" s="211"/>
      <c r="AY157" s="211"/>
      <c r="AZ157" s="211"/>
      <c r="BA157" s="211"/>
      <c r="BB157" s="211"/>
      <c r="BC157" s="211"/>
      <c r="BD157" s="211"/>
      <c r="BE157" s="211"/>
      <c r="BF157" s="211"/>
      <c r="BG157" s="211"/>
      <c r="BH157" s="108"/>
      <c r="BI157" s="211"/>
      <c r="BJ157" s="8"/>
      <c r="BK157" s="108"/>
      <c r="BM157" s="211"/>
    </row>
    <row r="158" spans="1:65">
      <c r="A158" s="211"/>
      <c r="B158" s="211"/>
      <c r="C158" s="211"/>
      <c r="D158" s="211"/>
      <c r="E158" s="211"/>
      <c r="F158" s="211"/>
      <c r="G158" s="211"/>
      <c r="H158" s="214"/>
      <c r="I158" s="211"/>
      <c r="J158" s="211"/>
      <c r="K158" s="211"/>
      <c r="L158" s="211"/>
      <c r="M158" s="211"/>
      <c r="N158" s="211"/>
      <c r="O158" s="211"/>
      <c r="P158" s="211"/>
      <c r="Q158" s="212"/>
      <c r="R158" s="211"/>
      <c r="S158" s="211"/>
      <c r="T158" s="211"/>
      <c r="U158" s="211"/>
      <c r="V158" s="211"/>
      <c r="W158" s="211"/>
      <c r="X158" s="257"/>
      <c r="Y158" s="257"/>
      <c r="Z158" s="257"/>
      <c r="AA158" s="257"/>
      <c r="AB158" s="257"/>
      <c r="AC158" s="257"/>
      <c r="AD158" s="257"/>
      <c r="AE158" s="257"/>
      <c r="AF158" s="257"/>
      <c r="AG158" s="257"/>
      <c r="AH158" s="257"/>
      <c r="AI158" s="257"/>
      <c r="AJ158" s="213"/>
      <c r="AK158" s="213"/>
      <c r="AL158" s="257"/>
      <c r="AM158" s="8"/>
      <c r="AN158" s="214"/>
      <c r="AO158" s="211"/>
      <c r="AP158" s="40"/>
      <c r="AQ158" s="40"/>
      <c r="AR158" s="108"/>
      <c r="AS158" s="211"/>
      <c r="AT158" s="214"/>
      <c r="AU158" s="211"/>
      <c r="AV158" s="108"/>
      <c r="AW158" s="108"/>
      <c r="AX158" s="211"/>
      <c r="AY158" s="211"/>
      <c r="AZ158" s="211"/>
      <c r="BA158" s="211"/>
      <c r="BB158" s="211"/>
      <c r="BC158" s="211"/>
      <c r="BD158" s="211"/>
      <c r="BE158" s="211"/>
      <c r="BF158" s="211"/>
      <c r="BG158" s="211"/>
      <c r="BH158" s="108"/>
      <c r="BI158" s="211"/>
      <c r="BJ158" s="8"/>
      <c r="BK158" s="108"/>
      <c r="BM158" s="211"/>
    </row>
    <row r="159" spans="1:65">
      <c r="A159" s="211"/>
      <c r="B159" s="211"/>
      <c r="C159" s="211"/>
      <c r="D159" s="211"/>
      <c r="E159" s="211"/>
      <c r="F159" s="211"/>
      <c r="G159" s="211"/>
      <c r="H159" s="214"/>
      <c r="I159" s="211"/>
      <c r="J159" s="211"/>
      <c r="K159" s="211"/>
      <c r="L159" s="211"/>
      <c r="M159" s="211"/>
      <c r="N159" s="211"/>
      <c r="O159" s="211"/>
      <c r="P159" s="211"/>
      <c r="Q159" s="212"/>
      <c r="R159" s="211"/>
      <c r="S159" s="211"/>
      <c r="T159" s="211"/>
      <c r="U159" s="211"/>
      <c r="V159" s="211"/>
      <c r="W159" s="211"/>
      <c r="X159" s="257"/>
      <c r="Y159" s="257"/>
      <c r="Z159" s="257"/>
      <c r="AA159" s="257"/>
      <c r="AB159" s="257"/>
      <c r="AC159" s="257"/>
      <c r="AD159" s="257"/>
      <c r="AE159" s="257"/>
      <c r="AF159" s="257"/>
      <c r="AG159" s="257"/>
      <c r="AH159" s="257"/>
      <c r="AI159" s="257"/>
      <c r="AJ159" s="213"/>
      <c r="AK159" s="213"/>
      <c r="AL159" s="257"/>
      <c r="AM159" s="8"/>
      <c r="AN159" s="214"/>
      <c r="AO159" s="211"/>
      <c r="AP159" s="40"/>
      <c r="AQ159" s="40"/>
      <c r="AR159" s="108"/>
      <c r="AS159" s="211"/>
      <c r="AT159" s="214"/>
      <c r="AU159" s="211"/>
      <c r="AV159" s="108"/>
      <c r="AW159" s="108"/>
      <c r="AX159" s="211"/>
      <c r="AY159" s="211"/>
      <c r="AZ159" s="211"/>
      <c r="BA159" s="211"/>
      <c r="BB159" s="211"/>
      <c r="BC159" s="211"/>
      <c r="BD159" s="211"/>
      <c r="BE159" s="211"/>
      <c r="BF159" s="211"/>
      <c r="BG159" s="211"/>
      <c r="BH159" s="108"/>
      <c r="BI159" s="211"/>
      <c r="BJ159" s="8"/>
      <c r="BK159" s="108"/>
      <c r="BM159" s="211"/>
    </row>
    <row r="160" spans="1:65">
      <c r="A160" s="211"/>
      <c r="B160" s="211"/>
      <c r="C160" s="211"/>
      <c r="D160" s="211"/>
      <c r="E160" s="211"/>
      <c r="F160" s="211"/>
      <c r="G160" s="211"/>
      <c r="H160" s="214"/>
      <c r="I160" s="211"/>
      <c r="J160" s="211"/>
      <c r="K160" s="211"/>
      <c r="L160" s="211"/>
      <c r="M160" s="211"/>
      <c r="N160" s="211"/>
      <c r="O160" s="211"/>
      <c r="P160" s="211"/>
      <c r="Q160" s="212"/>
      <c r="R160" s="211"/>
      <c r="S160" s="211"/>
      <c r="T160" s="211"/>
      <c r="U160" s="211"/>
      <c r="V160" s="211"/>
      <c r="W160" s="211"/>
      <c r="X160" s="257"/>
      <c r="Y160" s="257"/>
      <c r="Z160" s="257"/>
      <c r="AA160" s="257"/>
      <c r="AB160" s="257"/>
      <c r="AC160" s="257"/>
      <c r="AD160" s="257"/>
      <c r="AE160" s="257"/>
      <c r="AF160" s="257"/>
      <c r="AG160" s="257"/>
      <c r="AH160" s="257"/>
      <c r="AI160" s="257"/>
      <c r="AJ160" s="213"/>
      <c r="AK160" s="213"/>
      <c r="AL160" s="257"/>
      <c r="AM160" s="8"/>
      <c r="AN160" s="214"/>
      <c r="AO160" s="211"/>
      <c r="AP160" s="40"/>
      <c r="AQ160" s="40"/>
      <c r="AR160" s="108"/>
      <c r="AS160" s="211"/>
      <c r="AT160" s="214"/>
      <c r="AU160" s="211"/>
      <c r="AV160" s="108"/>
      <c r="AW160" s="108"/>
      <c r="AX160" s="211"/>
      <c r="AY160" s="211"/>
      <c r="AZ160" s="211"/>
      <c r="BA160" s="211"/>
      <c r="BB160" s="211"/>
      <c r="BC160" s="211"/>
      <c r="BD160" s="211"/>
      <c r="BE160" s="211"/>
      <c r="BF160" s="211"/>
      <c r="BG160" s="211"/>
      <c r="BH160" s="108"/>
      <c r="BI160" s="211"/>
      <c r="BJ160" s="8"/>
      <c r="BK160" s="108"/>
      <c r="BM160" s="211"/>
    </row>
    <row r="161" spans="1:65">
      <c r="A161" s="211"/>
      <c r="B161" s="211"/>
      <c r="C161" s="211"/>
      <c r="D161" s="211"/>
      <c r="E161" s="211"/>
      <c r="F161" s="211"/>
      <c r="G161" s="211"/>
      <c r="H161" s="214"/>
      <c r="I161" s="211"/>
      <c r="J161" s="211"/>
      <c r="K161" s="211"/>
      <c r="L161" s="211"/>
      <c r="M161" s="211"/>
      <c r="N161" s="211"/>
      <c r="O161" s="211"/>
      <c r="P161" s="211"/>
      <c r="Q161" s="212"/>
      <c r="R161" s="211"/>
      <c r="S161" s="211"/>
      <c r="T161" s="211"/>
      <c r="U161" s="211"/>
      <c r="V161" s="211"/>
      <c r="W161" s="211"/>
      <c r="X161" s="257"/>
      <c r="Y161" s="257"/>
      <c r="Z161" s="257"/>
      <c r="AA161" s="257"/>
      <c r="AB161" s="257"/>
      <c r="AC161" s="257"/>
      <c r="AD161" s="257"/>
      <c r="AE161" s="257"/>
      <c r="AF161" s="257"/>
      <c r="AG161" s="257"/>
      <c r="AH161" s="257"/>
      <c r="AI161" s="257"/>
      <c r="AJ161" s="213"/>
      <c r="AK161" s="213"/>
      <c r="AL161" s="257"/>
      <c r="AM161" s="8"/>
      <c r="AN161" s="214"/>
      <c r="AO161" s="211"/>
      <c r="AP161" s="40"/>
      <c r="AQ161" s="40"/>
      <c r="AR161" s="108"/>
      <c r="AS161" s="211"/>
      <c r="AT161" s="214"/>
      <c r="AU161" s="211"/>
      <c r="AV161" s="108"/>
      <c r="AW161" s="108"/>
      <c r="AX161" s="211"/>
      <c r="AY161" s="211"/>
      <c r="AZ161" s="211"/>
      <c r="BA161" s="211"/>
      <c r="BB161" s="211"/>
      <c r="BC161" s="211"/>
      <c r="BD161" s="211"/>
      <c r="BE161" s="211"/>
      <c r="BF161" s="211"/>
      <c r="BG161" s="211"/>
      <c r="BH161" s="108"/>
      <c r="BI161" s="211"/>
      <c r="BJ161" s="8"/>
      <c r="BK161" s="108"/>
      <c r="BM161" s="211"/>
    </row>
    <row r="162" spans="1:65">
      <c r="A162" s="211"/>
      <c r="B162" s="211"/>
      <c r="C162" s="211"/>
      <c r="D162" s="211"/>
      <c r="E162" s="211"/>
      <c r="F162" s="211"/>
      <c r="G162" s="211"/>
      <c r="H162" s="214"/>
      <c r="I162" s="211"/>
      <c r="J162" s="211"/>
      <c r="K162" s="211"/>
      <c r="L162" s="211"/>
      <c r="M162" s="211"/>
      <c r="N162" s="211"/>
      <c r="O162" s="211"/>
      <c r="P162" s="211"/>
      <c r="Q162" s="212"/>
      <c r="R162" s="211"/>
      <c r="S162" s="211"/>
      <c r="T162" s="211"/>
      <c r="U162" s="211"/>
      <c r="V162" s="211"/>
      <c r="W162" s="211"/>
      <c r="X162" s="257"/>
      <c r="Y162" s="257"/>
      <c r="Z162" s="257"/>
      <c r="AA162" s="257"/>
      <c r="AB162" s="257"/>
      <c r="AC162" s="257"/>
      <c r="AD162" s="257"/>
      <c r="AE162" s="257"/>
      <c r="AF162" s="257"/>
      <c r="AG162" s="257"/>
      <c r="AH162" s="257"/>
      <c r="AI162" s="257"/>
      <c r="AJ162" s="213"/>
      <c r="AK162" s="213"/>
      <c r="AL162" s="257"/>
      <c r="AM162" s="8"/>
      <c r="AN162" s="214"/>
      <c r="AO162" s="211"/>
      <c r="AP162" s="40"/>
      <c r="AQ162" s="40"/>
      <c r="AR162" s="108"/>
      <c r="AS162" s="211"/>
      <c r="AT162" s="214"/>
      <c r="AU162" s="211"/>
      <c r="AV162" s="108"/>
      <c r="AW162" s="108"/>
      <c r="AX162" s="211"/>
      <c r="AY162" s="211"/>
      <c r="AZ162" s="211"/>
      <c r="BA162" s="211"/>
      <c r="BB162" s="211"/>
      <c r="BC162" s="211"/>
      <c r="BD162" s="211"/>
      <c r="BE162" s="211"/>
      <c r="BF162" s="211"/>
      <c r="BG162" s="211"/>
      <c r="BH162" s="108"/>
      <c r="BI162" s="211"/>
      <c r="BJ162" s="8"/>
      <c r="BK162" s="108"/>
      <c r="BM162" s="211"/>
    </row>
    <row r="163" spans="1:65">
      <c r="A163" s="211"/>
      <c r="B163" s="211"/>
      <c r="C163" s="211"/>
      <c r="D163" s="211"/>
      <c r="E163" s="211"/>
      <c r="F163" s="211"/>
      <c r="G163" s="211"/>
      <c r="H163" s="214"/>
      <c r="I163" s="211"/>
      <c r="J163" s="211"/>
      <c r="K163" s="211"/>
      <c r="L163" s="211"/>
      <c r="M163" s="211"/>
      <c r="N163" s="211"/>
      <c r="O163" s="211"/>
      <c r="P163" s="211"/>
      <c r="Q163" s="212"/>
      <c r="R163" s="211"/>
      <c r="S163" s="211"/>
      <c r="T163" s="211"/>
      <c r="U163" s="211"/>
      <c r="V163" s="211"/>
      <c r="W163" s="211"/>
      <c r="X163" s="257"/>
      <c r="Y163" s="257"/>
      <c r="Z163" s="257"/>
      <c r="AA163" s="257"/>
      <c r="AB163" s="257"/>
      <c r="AC163" s="257"/>
      <c r="AD163" s="257"/>
      <c r="AE163" s="257"/>
      <c r="AF163" s="257"/>
      <c r="AG163" s="257"/>
      <c r="AH163" s="257"/>
      <c r="AI163" s="257"/>
      <c r="AJ163" s="213"/>
      <c r="AK163" s="213"/>
      <c r="AL163" s="257"/>
      <c r="AM163" s="8"/>
      <c r="AN163" s="214"/>
      <c r="AO163" s="211"/>
      <c r="AP163" s="40"/>
      <c r="AQ163" s="40"/>
      <c r="AR163" s="108"/>
      <c r="AS163" s="211"/>
      <c r="AT163" s="214"/>
      <c r="AU163" s="211"/>
      <c r="AV163" s="108"/>
      <c r="AW163" s="108"/>
      <c r="AX163" s="211"/>
      <c r="AY163" s="211"/>
      <c r="AZ163" s="211"/>
      <c r="BA163" s="211"/>
      <c r="BB163" s="211"/>
      <c r="BC163" s="211"/>
      <c r="BD163" s="211"/>
      <c r="BE163" s="211"/>
      <c r="BF163" s="211"/>
      <c r="BG163" s="211"/>
      <c r="BH163" s="108"/>
      <c r="BI163" s="211"/>
      <c r="BJ163" s="8"/>
      <c r="BK163" s="108"/>
      <c r="BM163" s="211"/>
    </row>
    <row r="164" spans="1:65">
      <c r="A164" s="211"/>
      <c r="B164" s="211"/>
      <c r="C164" s="211"/>
      <c r="D164" s="211"/>
      <c r="E164" s="211"/>
      <c r="F164" s="211"/>
      <c r="G164" s="211"/>
      <c r="H164" s="214"/>
      <c r="I164" s="211"/>
      <c r="J164" s="211"/>
      <c r="K164" s="211"/>
      <c r="L164" s="211"/>
      <c r="M164" s="211"/>
      <c r="N164" s="211"/>
      <c r="O164" s="211"/>
      <c r="P164" s="211"/>
      <c r="Q164" s="212"/>
      <c r="R164" s="211"/>
      <c r="S164" s="211"/>
      <c r="T164" s="211"/>
      <c r="U164" s="211"/>
      <c r="V164" s="211"/>
      <c r="W164" s="211"/>
      <c r="X164" s="257"/>
      <c r="Y164" s="257"/>
      <c r="Z164" s="257"/>
      <c r="AA164" s="257"/>
      <c r="AB164" s="257"/>
      <c r="AC164" s="257"/>
      <c r="AD164" s="257"/>
      <c r="AE164" s="257"/>
      <c r="AF164" s="257"/>
      <c r="AG164" s="257"/>
      <c r="AH164" s="257"/>
      <c r="AI164" s="257"/>
      <c r="AJ164" s="213"/>
      <c r="AK164" s="213"/>
      <c r="AL164" s="257"/>
      <c r="AM164" s="8"/>
      <c r="AN164" s="214"/>
      <c r="AO164" s="211"/>
      <c r="AP164" s="40"/>
      <c r="AQ164" s="40"/>
      <c r="AR164" s="108"/>
      <c r="AS164" s="211"/>
      <c r="AT164" s="214"/>
      <c r="AU164" s="211"/>
      <c r="AV164" s="108"/>
      <c r="AW164" s="108"/>
      <c r="AX164" s="211"/>
      <c r="AY164" s="211"/>
      <c r="AZ164" s="211"/>
      <c r="BA164" s="211"/>
      <c r="BB164" s="211"/>
      <c r="BC164" s="211"/>
      <c r="BD164" s="211"/>
      <c r="BE164" s="211"/>
      <c r="BF164" s="211"/>
      <c r="BG164" s="211"/>
      <c r="BH164" s="108"/>
      <c r="BI164" s="211"/>
      <c r="BJ164" s="8"/>
      <c r="BK164" s="108"/>
      <c r="BM164" s="211"/>
    </row>
    <row r="165" spans="1:65">
      <c r="A165" s="211"/>
      <c r="B165" s="211"/>
      <c r="C165" s="211"/>
      <c r="D165" s="211"/>
      <c r="E165" s="211"/>
      <c r="F165" s="211"/>
      <c r="G165" s="211"/>
      <c r="H165" s="214"/>
      <c r="I165" s="211"/>
      <c r="J165" s="211"/>
      <c r="K165" s="211"/>
      <c r="L165" s="211"/>
      <c r="M165" s="211"/>
      <c r="N165" s="211"/>
      <c r="O165" s="211"/>
      <c r="P165" s="211"/>
      <c r="Q165" s="212"/>
      <c r="R165" s="211"/>
      <c r="S165" s="211"/>
      <c r="T165" s="211"/>
      <c r="U165" s="211"/>
      <c r="V165" s="211"/>
      <c r="W165" s="211"/>
      <c r="X165" s="257"/>
      <c r="Y165" s="257"/>
      <c r="Z165" s="257"/>
      <c r="AA165" s="257"/>
      <c r="AB165" s="257"/>
      <c r="AC165" s="257"/>
      <c r="AD165" s="257"/>
      <c r="AE165" s="257"/>
      <c r="AF165" s="257"/>
      <c r="AG165" s="257"/>
      <c r="AH165" s="257"/>
      <c r="AI165" s="257"/>
      <c r="AJ165" s="213"/>
      <c r="AK165" s="213"/>
      <c r="AL165" s="257"/>
      <c r="AM165" s="8"/>
      <c r="AN165" s="214"/>
      <c r="AO165" s="211"/>
      <c r="AP165" s="40"/>
      <c r="AQ165" s="40"/>
      <c r="AR165" s="108"/>
      <c r="AS165" s="211"/>
      <c r="AT165" s="214"/>
      <c r="AU165" s="211"/>
      <c r="AV165" s="108"/>
      <c r="AW165" s="108"/>
      <c r="AX165" s="211"/>
      <c r="AY165" s="211"/>
      <c r="AZ165" s="211"/>
      <c r="BA165" s="211"/>
      <c r="BB165" s="211"/>
      <c r="BC165" s="211"/>
      <c r="BD165" s="211"/>
      <c r="BE165" s="211"/>
      <c r="BF165" s="211"/>
      <c r="BG165" s="211"/>
      <c r="BH165" s="108"/>
      <c r="BI165" s="211"/>
      <c r="BJ165" s="8"/>
      <c r="BK165" s="108"/>
      <c r="BM165" s="211"/>
    </row>
    <row r="166" spans="1:65">
      <c r="A166" s="211"/>
      <c r="B166" s="211"/>
      <c r="C166" s="211"/>
      <c r="D166" s="211"/>
      <c r="E166" s="211"/>
      <c r="F166" s="211"/>
      <c r="G166" s="211"/>
      <c r="H166" s="214"/>
      <c r="I166" s="211"/>
      <c r="J166" s="211"/>
      <c r="K166" s="211"/>
      <c r="L166" s="211"/>
      <c r="M166" s="211"/>
      <c r="N166" s="211"/>
      <c r="O166" s="211"/>
      <c r="P166" s="211"/>
      <c r="Q166" s="212"/>
      <c r="R166" s="211"/>
      <c r="S166" s="211"/>
      <c r="T166" s="211"/>
      <c r="U166" s="211"/>
      <c r="V166" s="211"/>
      <c r="W166" s="211"/>
      <c r="X166" s="257"/>
      <c r="Y166" s="257"/>
      <c r="Z166" s="257"/>
      <c r="AA166" s="257"/>
      <c r="AB166" s="257"/>
      <c r="AC166" s="257"/>
      <c r="AD166" s="257"/>
      <c r="AE166" s="257"/>
      <c r="AF166" s="257"/>
      <c r="AG166" s="257"/>
      <c r="AH166" s="257"/>
      <c r="AI166" s="257"/>
      <c r="AJ166" s="213"/>
      <c r="AK166" s="213"/>
      <c r="AL166" s="257"/>
      <c r="AM166" s="8"/>
      <c r="AN166" s="214"/>
      <c r="AO166" s="211"/>
      <c r="AP166" s="40"/>
      <c r="AQ166" s="40"/>
      <c r="AR166" s="108"/>
      <c r="AS166" s="211"/>
      <c r="AT166" s="214"/>
      <c r="AU166" s="211"/>
      <c r="AV166" s="108"/>
      <c r="AW166" s="108"/>
      <c r="AX166" s="211"/>
      <c r="AY166" s="211"/>
      <c r="AZ166" s="211"/>
      <c r="BA166" s="211"/>
      <c r="BB166" s="211"/>
      <c r="BC166" s="211"/>
      <c r="BD166" s="211"/>
      <c r="BE166" s="211"/>
      <c r="BF166" s="211"/>
      <c r="BG166" s="211"/>
      <c r="BH166" s="108"/>
      <c r="BI166" s="211"/>
      <c r="BJ166" s="8"/>
      <c r="BK166" s="108"/>
      <c r="BM166" s="211"/>
    </row>
    <row r="167" spans="1:65">
      <c r="A167" s="211"/>
      <c r="B167" s="211"/>
      <c r="C167" s="211"/>
      <c r="D167" s="211"/>
      <c r="E167" s="211"/>
      <c r="F167" s="211"/>
      <c r="G167" s="211"/>
      <c r="H167" s="214"/>
      <c r="I167" s="211"/>
      <c r="J167" s="211"/>
      <c r="K167" s="211"/>
      <c r="L167" s="211"/>
      <c r="M167" s="211"/>
      <c r="N167" s="211"/>
      <c r="O167" s="211"/>
      <c r="P167" s="211"/>
      <c r="Q167" s="212"/>
      <c r="R167" s="211"/>
      <c r="S167" s="211"/>
      <c r="T167" s="211"/>
      <c r="U167" s="211"/>
      <c r="V167" s="211"/>
      <c r="W167" s="211"/>
      <c r="X167" s="257"/>
      <c r="Y167" s="257"/>
      <c r="Z167" s="257"/>
      <c r="AA167" s="257"/>
      <c r="AB167" s="257"/>
      <c r="AC167" s="257"/>
      <c r="AD167" s="257"/>
      <c r="AE167" s="257"/>
      <c r="AF167" s="257"/>
      <c r="AG167" s="257"/>
      <c r="AH167" s="257"/>
      <c r="AI167" s="257"/>
      <c r="AJ167" s="213"/>
      <c r="AK167" s="213"/>
      <c r="AL167" s="257"/>
      <c r="AM167" s="8"/>
      <c r="AN167" s="214"/>
      <c r="AO167" s="211"/>
      <c r="AP167" s="40"/>
      <c r="AQ167" s="40"/>
      <c r="AR167" s="108"/>
      <c r="AS167" s="211"/>
      <c r="AT167" s="214"/>
      <c r="AU167" s="211"/>
      <c r="AV167" s="108"/>
      <c r="AW167" s="108"/>
      <c r="AX167" s="211"/>
      <c r="AY167" s="211"/>
      <c r="AZ167" s="211"/>
      <c r="BA167" s="211"/>
      <c r="BB167" s="211"/>
      <c r="BC167" s="211"/>
      <c r="BD167" s="211"/>
      <c r="BE167" s="211"/>
      <c r="BF167" s="211"/>
      <c r="BG167" s="211"/>
      <c r="BH167" s="108"/>
      <c r="BI167" s="211"/>
      <c r="BJ167" s="8"/>
      <c r="BK167" s="108"/>
      <c r="BM167" s="211"/>
    </row>
    <row r="168" spans="1:65">
      <c r="A168" s="211"/>
      <c r="B168" s="211"/>
      <c r="C168" s="211"/>
      <c r="D168" s="211"/>
      <c r="E168" s="211"/>
      <c r="F168" s="211"/>
      <c r="G168" s="211"/>
      <c r="H168" s="214"/>
      <c r="I168" s="211"/>
      <c r="J168" s="211"/>
      <c r="K168" s="211"/>
      <c r="L168" s="211"/>
      <c r="M168" s="211"/>
      <c r="N168" s="211"/>
      <c r="O168" s="211"/>
      <c r="P168" s="211"/>
      <c r="Q168" s="212"/>
      <c r="R168" s="211"/>
      <c r="S168" s="211"/>
      <c r="T168" s="211"/>
      <c r="U168" s="211"/>
      <c r="V168" s="211"/>
      <c r="W168" s="211"/>
      <c r="X168" s="257"/>
      <c r="Y168" s="257"/>
      <c r="Z168" s="257"/>
      <c r="AA168" s="257"/>
      <c r="AB168" s="257"/>
      <c r="AC168" s="257"/>
      <c r="AD168" s="257"/>
      <c r="AE168" s="257"/>
      <c r="AF168" s="257"/>
      <c r="AG168" s="257"/>
      <c r="AH168" s="257"/>
      <c r="AI168" s="257"/>
      <c r="AJ168" s="213"/>
      <c r="AK168" s="213"/>
      <c r="AL168" s="257"/>
      <c r="AM168" s="8"/>
      <c r="AN168" s="214"/>
      <c r="AO168" s="211"/>
      <c r="AP168" s="40"/>
      <c r="AQ168" s="40"/>
      <c r="AR168" s="108"/>
      <c r="AS168" s="211"/>
      <c r="AT168" s="214"/>
      <c r="AU168" s="211"/>
      <c r="AV168" s="108"/>
      <c r="AW168" s="108"/>
      <c r="AX168" s="211"/>
      <c r="AY168" s="211"/>
      <c r="AZ168" s="211"/>
      <c r="BA168" s="211"/>
      <c r="BB168" s="211"/>
      <c r="BC168" s="211"/>
      <c r="BD168" s="211"/>
      <c r="BE168" s="211"/>
      <c r="BF168" s="211"/>
      <c r="BG168" s="211"/>
      <c r="BH168" s="108"/>
      <c r="BI168" s="211"/>
      <c r="BJ168" s="8"/>
      <c r="BK168" s="108"/>
      <c r="BM168" s="211"/>
    </row>
    <row r="169" spans="1:65">
      <c r="A169" s="211"/>
      <c r="B169" s="211"/>
      <c r="C169" s="211"/>
      <c r="D169" s="211"/>
      <c r="E169" s="211"/>
      <c r="F169" s="211"/>
      <c r="G169" s="211"/>
      <c r="H169" s="214"/>
      <c r="I169" s="211"/>
      <c r="J169" s="211"/>
      <c r="K169" s="211"/>
      <c r="L169" s="211"/>
      <c r="M169" s="211"/>
      <c r="N169" s="211"/>
      <c r="O169" s="211"/>
      <c r="P169" s="211"/>
      <c r="Q169" s="212"/>
      <c r="R169" s="211"/>
      <c r="S169" s="211"/>
      <c r="T169" s="211"/>
      <c r="U169" s="211"/>
      <c r="V169" s="211"/>
      <c r="W169" s="211"/>
      <c r="X169" s="257"/>
      <c r="Y169" s="257"/>
      <c r="Z169" s="257"/>
      <c r="AA169" s="257"/>
      <c r="AB169" s="257"/>
      <c r="AC169" s="257"/>
      <c r="AD169" s="257"/>
      <c r="AE169" s="257"/>
      <c r="AF169" s="257"/>
      <c r="AG169" s="257"/>
      <c r="AH169" s="257"/>
      <c r="AI169" s="257"/>
      <c r="AJ169" s="213"/>
      <c r="AK169" s="213"/>
      <c r="AL169" s="257"/>
      <c r="AM169" s="8"/>
      <c r="AN169" s="214"/>
      <c r="AO169" s="211"/>
      <c r="AP169" s="40"/>
      <c r="AQ169" s="40"/>
      <c r="AR169" s="108"/>
      <c r="AS169" s="211"/>
      <c r="AT169" s="214"/>
      <c r="AU169" s="211"/>
      <c r="AV169" s="108"/>
      <c r="AW169" s="108"/>
      <c r="AX169" s="211"/>
      <c r="AY169" s="211"/>
      <c r="AZ169" s="211"/>
      <c r="BA169" s="211"/>
      <c r="BB169" s="211"/>
      <c r="BC169" s="211"/>
      <c r="BD169" s="211"/>
      <c r="BE169" s="211"/>
      <c r="BF169" s="211"/>
      <c r="BG169" s="211"/>
      <c r="BH169" s="108"/>
      <c r="BI169" s="211"/>
      <c r="BJ169" s="8"/>
      <c r="BK169" s="108"/>
      <c r="BM169" s="211"/>
    </row>
    <row r="170" spans="1:65">
      <c r="A170" s="211"/>
      <c r="B170" s="211"/>
      <c r="C170" s="211"/>
      <c r="D170" s="211"/>
      <c r="E170" s="211"/>
      <c r="F170" s="211"/>
      <c r="G170" s="211"/>
      <c r="H170" s="214"/>
      <c r="I170" s="211"/>
      <c r="J170" s="211"/>
      <c r="K170" s="211"/>
      <c r="L170" s="211"/>
      <c r="M170" s="211"/>
      <c r="N170" s="211"/>
      <c r="O170" s="211"/>
      <c r="P170" s="211"/>
      <c r="Q170" s="212"/>
      <c r="R170" s="211"/>
      <c r="S170" s="211"/>
      <c r="T170" s="211"/>
      <c r="U170" s="211"/>
      <c r="V170" s="211"/>
      <c r="W170" s="211"/>
      <c r="X170" s="257"/>
      <c r="Y170" s="257"/>
      <c r="Z170" s="257"/>
      <c r="AA170" s="257"/>
      <c r="AB170" s="257"/>
      <c r="AC170" s="257"/>
      <c r="AD170" s="257"/>
      <c r="AE170" s="257"/>
      <c r="AF170" s="257"/>
      <c r="AG170" s="257"/>
      <c r="AH170" s="257"/>
      <c r="AI170" s="257"/>
      <c r="AJ170" s="213"/>
      <c r="AK170" s="213"/>
      <c r="AL170" s="257"/>
      <c r="AM170" s="8"/>
      <c r="AN170" s="214"/>
      <c r="AO170" s="211"/>
      <c r="AP170" s="40"/>
      <c r="AQ170" s="40"/>
      <c r="AR170" s="108"/>
      <c r="AS170" s="211"/>
      <c r="AT170" s="214"/>
      <c r="AU170" s="211"/>
      <c r="AV170" s="108"/>
      <c r="AW170" s="108"/>
      <c r="AX170" s="211"/>
      <c r="AY170" s="211"/>
      <c r="AZ170" s="211"/>
      <c r="BA170" s="211"/>
      <c r="BB170" s="211"/>
      <c r="BC170" s="211"/>
      <c r="BD170" s="211"/>
      <c r="BE170" s="211"/>
      <c r="BF170" s="211"/>
      <c r="BG170" s="211"/>
      <c r="BH170" s="108"/>
      <c r="BI170" s="211"/>
      <c r="BJ170" s="8"/>
      <c r="BK170" s="108"/>
      <c r="BM170" s="211"/>
    </row>
    <row r="171" spans="1:65">
      <c r="A171" s="211"/>
      <c r="B171" s="211"/>
      <c r="C171" s="211"/>
      <c r="D171" s="211"/>
      <c r="E171" s="211"/>
      <c r="F171" s="211"/>
      <c r="G171" s="211"/>
      <c r="H171" s="214"/>
      <c r="I171" s="211"/>
      <c r="J171" s="211"/>
      <c r="K171" s="211"/>
      <c r="L171" s="211"/>
      <c r="M171" s="211"/>
      <c r="N171" s="211"/>
      <c r="O171" s="211"/>
      <c r="P171" s="211"/>
      <c r="Q171" s="212"/>
      <c r="R171" s="211"/>
      <c r="S171" s="211"/>
      <c r="T171" s="211"/>
      <c r="U171" s="211"/>
      <c r="V171" s="211"/>
      <c r="W171" s="211"/>
      <c r="X171" s="257"/>
      <c r="Y171" s="257"/>
      <c r="Z171" s="257"/>
      <c r="AA171" s="257"/>
      <c r="AB171" s="257"/>
      <c r="AC171" s="257"/>
      <c r="AD171" s="257"/>
      <c r="AE171" s="257"/>
      <c r="AF171" s="257"/>
      <c r="AG171" s="257"/>
      <c r="AH171" s="257"/>
      <c r="AI171" s="257"/>
      <c r="AJ171" s="213"/>
      <c r="AK171" s="213"/>
      <c r="AL171" s="257"/>
      <c r="AM171" s="8"/>
      <c r="AN171" s="214"/>
      <c r="AO171" s="211"/>
      <c r="AP171" s="40"/>
      <c r="AQ171" s="40"/>
      <c r="AR171" s="108"/>
      <c r="AS171" s="211"/>
      <c r="AT171" s="214"/>
      <c r="AU171" s="211"/>
      <c r="AV171" s="108"/>
      <c r="AW171" s="108"/>
      <c r="AX171" s="211"/>
      <c r="AY171" s="211"/>
      <c r="AZ171" s="211"/>
      <c r="BA171" s="211"/>
      <c r="BB171" s="211"/>
      <c r="BC171" s="211"/>
      <c r="BD171" s="211"/>
      <c r="BE171" s="211"/>
      <c r="BF171" s="211"/>
      <c r="BG171" s="211"/>
      <c r="BH171" s="108"/>
      <c r="BI171" s="211"/>
      <c r="BJ171" s="8"/>
      <c r="BK171" s="108"/>
      <c r="BM171" s="211"/>
    </row>
    <row r="172" spans="1:65">
      <c r="A172" s="211"/>
      <c r="B172" s="211"/>
      <c r="C172" s="211"/>
      <c r="D172" s="211"/>
      <c r="E172" s="211"/>
      <c r="F172" s="211"/>
      <c r="G172" s="211"/>
      <c r="H172" s="214"/>
      <c r="I172" s="211"/>
      <c r="J172" s="211"/>
      <c r="K172" s="211"/>
      <c r="L172" s="211"/>
      <c r="M172" s="211"/>
      <c r="N172" s="211"/>
      <c r="O172" s="211"/>
      <c r="P172" s="211"/>
      <c r="Q172" s="212"/>
      <c r="R172" s="211"/>
      <c r="S172" s="211"/>
      <c r="T172" s="211"/>
      <c r="U172" s="211"/>
      <c r="V172" s="211"/>
      <c r="W172" s="211"/>
      <c r="X172" s="257"/>
      <c r="Y172" s="257"/>
      <c r="Z172" s="257"/>
      <c r="AA172" s="257"/>
      <c r="AB172" s="257"/>
      <c r="AC172" s="257"/>
      <c r="AD172" s="257"/>
      <c r="AE172" s="257"/>
      <c r="AF172" s="257"/>
      <c r="AG172" s="257"/>
      <c r="AH172" s="257"/>
      <c r="AI172" s="257"/>
      <c r="AJ172" s="213"/>
      <c r="AK172" s="213"/>
      <c r="AL172" s="257"/>
      <c r="AM172" s="8"/>
      <c r="AN172" s="214"/>
      <c r="AO172" s="211"/>
      <c r="AP172" s="40"/>
      <c r="AQ172" s="40"/>
      <c r="AR172" s="108"/>
      <c r="AS172" s="211"/>
      <c r="AT172" s="214"/>
      <c r="AU172" s="211"/>
      <c r="AV172" s="108"/>
      <c r="AW172" s="108"/>
      <c r="AX172" s="211"/>
      <c r="AY172" s="211"/>
      <c r="AZ172" s="211"/>
      <c r="BA172" s="211"/>
      <c r="BB172" s="211"/>
      <c r="BC172" s="211"/>
      <c r="BD172" s="211"/>
      <c r="BE172" s="211"/>
      <c r="BF172" s="211"/>
      <c r="BG172" s="211"/>
      <c r="BH172" s="108"/>
      <c r="BI172" s="211"/>
      <c r="BJ172" s="8"/>
      <c r="BK172" s="108"/>
      <c r="BM172" s="211"/>
    </row>
    <row r="173" spans="1:65">
      <c r="A173" s="211"/>
      <c r="B173" s="211"/>
      <c r="C173" s="211"/>
      <c r="D173" s="211"/>
      <c r="E173" s="211"/>
      <c r="F173" s="211"/>
      <c r="G173" s="211"/>
      <c r="H173" s="214"/>
      <c r="I173" s="211"/>
      <c r="J173" s="211"/>
      <c r="K173" s="211"/>
      <c r="L173" s="211"/>
      <c r="M173" s="211"/>
      <c r="N173" s="211"/>
      <c r="O173" s="211"/>
      <c r="P173" s="211"/>
      <c r="Q173" s="212"/>
      <c r="R173" s="211"/>
      <c r="S173" s="211"/>
      <c r="T173" s="211"/>
      <c r="U173" s="211"/>
      <c r="V173" s="211"/>
      <c r="W173" s="211"/>
      <c r="X173" s="257"/>
      <c r="Y173" s="257"/>
      <c r="Z173" s="257"/>
      <c r="AA173" s="257"/>
      <c r="AB173" s="257"/>
      <c r="AC173" s="257"/>
      <c r="AD173" s="257"/>
      <c r="AE173" s="257"/>
      <c r="AF173" s="257"/>
      <c r="AG173" s="257"/>
      <c r="AH173" s="257"/>
      <c r="AI173" s="257"/>
      <c r="AJ173" s="213"/>
      <c r="AK173" s="213"/>
      <c r="AL173" s="257"/>
      <c r="AM173" s="8"/>
      <c r="AN173" s="214"/>
      <c r="AO173" s="211"/>
      <c r="AP173" s="40"/>
      <c r="AQ173" s="40"/>
      <c r="AR173" s="108"/>
      <c r="AS173" s="211"/>
      <c r="AT173" s="214"/>
      <c r="AU173" s="211"/>
      <c r="AV173" s="108"/>
      <c r="AW173" s="108"/>
      <c r="AX173" s="211"/>
      <c r="AY173" s="211"/>
      <c r="AZ173" s="211"/>
      <c r="BA173" s="211"/>
      <c r="BB173" s="211"/>
      <c r="BC173" s="211"/>
      <c r="BD173" s="211"/>
      <c r="BE173" s="211"/>
      <c r="BF173" s="211"/>
      <c r="BG173" s="211"/>
      <c r="BH173" s="108"/>
      <c r="BI173" s="211"/>
      <c r="BJ173" s="8"/>
      <c r="BK173" s="108"/>
      <c r="BM173" s="211"/>
    </row>
    <row r="174" spans="1:65">
      <c r="A174" s="211"/>
      <c r="B174" s="211"/>
      <c r="C174" s="211"/>
      <c r="D174" s="211"/>
      <c r="E174" s="211"/>
      <c r="F174" s="211"/>
      <c r="G174" s="211"/>
      <c r="H174" s="214"/>
      <c r="I174" s="211"/>
      <c r="J174" s="211"/>
      <c r="K174" s="211"/>
      <c r="L174" s="211"/>
      <c r="M174" s="211"/>
      <c r="N174" s="211"/>
      <c r="O174" s="211"/>
      <c r="P174" s="211"/>
      <c r="Q174" s="212"/>
      <c r="R174" s="211"/>
      <c r="S174" s="211"/>
      <c r="T174" s="211"/>
      <c r="U174" s="211"/>
      <c r="V174" s="211"/>
      <c r="W174" s="211"/>
      <c r="X174" s="257"/>
      <c r="Y174" s="257"/>
      <c r="Z174" s="257"/>
      <c r="AA174" s="257"/>
      <c r="AB174" s="257"/>
      <c r="AC174" s="257"/>
      <c r="AD174" s="257"/>
      <c r="AE174" s="257"/>
      <c r="AF174" s="257"/>
      <c r="AG174" s="257"/>
      <c r="AH174" s="257"/>
      <c r="AI174" s="257"/>
      <c r="AJ174" s="213"/>
      <c r="AK174" s="213"/>
      <c r="AL174" s="257"/>
      <c r="AM174" s="8"/>
      <c r="AN174" s="214"/>
      <c r="AO174" s="211"/>
      <c r="AP174" s="40"/>
      <c r="AQ174" s="40"/>
      <c r="AR174" s="108"/>
      <c r="AS174" s="211"/>
      <c r="AT174" s="214"/>
      <c r="AU174" s="211"/>
      <c r="AV174" s="108"/>
      <c r="AW174" s="108"/>
      <c r="AX174" s="211"/>
      <c r="AY174" s="211"/>
      <c r="AZ174" s="211"/>
      <c r="BA174" s="211"/>
      <c r="BB174" s="211"/>
      <c r="BC174" s="211"/>
      <c r="BD174" s="211"/>
      <c r="BE174" s="211"/>
      <c r="BF174" s="211"/>
      <c r="BG174" s="211"/>
      <c r="BH174" s="108"/>
      <c r="BI174" s="211"/>
      <c r="BJ174" s="8"/>
      <c r="BK174" s="108"/>
      <c r="BM174" s="211"/>
    </row>
    <row r="175" spans="1:65">
      <c r="A175" s="211"/>
      <c r="B175" s="211"/>
      <c r="C175" s="211"/>
      <c r="D175" s="211"/>
      <c r="E175" s="211"/>
      <c r="F175" s="211"/>
      <c r="G175" s="211"/>
      <c r="H175" s="214"/>
      <c r="I175" s="211"/>
      <c r="J175" s="211"/>
      <c r="K175" s="211"/>
      <c r="L175" s="211"/>
      <c r="M175" s="211"/>
      <c r="N175" s="211"/>
      <c r="O175" s="211"/>
      <c r="P175" s="211"/>
      <c r="Q175" s="212"/>
      <c r="R175" s="211"/>
      <c r="S175" s="211"/>
      <c r="T175" s="211"/>
      <c r="U175" s="211"/>
      <c r="V175" s="211"/>
      <c r="W175" s="211"/>
      <c r="X175" s="257"/>
      <c r="Y175" s="257"/>
      <c r="Z175" s="257"/>
      <c r="AA175" s="257"/>
      <c r="AB175" s="257"/>
      <c r="AC175" s="257"/>
      <c r="AD175" s="257"/>
      <c r="AE175" s="257"/>
      <c r="AF175" s="257"/>
      <c r="AG175" s="257"/>
      <c r="AH175" s="257"/>
      <c r="AI175" s="257"/>
      <c r="AJ175" s="213"/>
      <c r="AK175" s="213"/>
      <c r="AL175" s="257"/>
      <c r="AM175" s="8"/>
      <c r="AN175" s="214"/>
      <c r="AO175" s="211"/>
      <c r="AP175" s="40"/>
      <c r="AQ175" s="40"/>
      <c r="AR175" s="108"/>
      <c r="AS175" s="211"/>
      <c r="AT175" s="214"/>
      <c r="AU175" s="211"/>
      <c r="AV175" s="108"/>
      <c r="AW175" s="108"/>
      <c r="AX175" s="211"/>
      <c r="AY175" s="211"/>
      <c r="AZ175" s="211"/>
      <c r="BA175" s="211"/>
      <c r="BB175" s="211"/>
      <c r="BC175" s="211"/>
      <c r="BD175" s="211"/>
      <c r="BE175" s="211"/>
      <c r="BF175" s="211"/>
      <c r="BG175" s="211"/>
      <c r="BH175" s="108"/>
      <c r="BI175" s="211"/>
      <c r="BJ175" s="8"/>
      <c r="BK175" s="108"/>
      <c r="BM175" s="211"/>
    </row>
    <row r="176" spans="1:65">
      <c r="A176" s="211"/>
      <c r="B176" s="211"/>
      <c r="C176" s="211"/>
      <c r="D176" s="211"/>
      <c r="E176" s="211"/>
      <c r="F176" s="211"/>
      <c r="G176" s="211"/>
      <c r="H176" s="214"/>
      <c r="I176" s="211"/>
      <c r="J176" s="211"/>
      <c r="K176" s="211"/>
      <c r="L176" s="211"/>
      <c r="M176" s="211"/>
      <c r="N176" s="211"/>
      <c r="O176" s="211"/>
      <c r="P176" s="211"/>
      <c r="Q176" s="212"/>
      <c r="R176" s="211"/>
      <c r="S176" s="211"/>
      <c r="T176" s="211"/>
      <c r="U176" s="211"/>
      <c r="V176" s="211"/>
      <c r="W176" s="211"/>
      <c r="X176" s="257"/>
      <c r="Y176" s="257"/>
      <c r="Z176" s="257"/>
      <c r="AA176" s="257"/>
      <c r="AB176" s="257"/>
      <c r="AC176" s="257"/>
      <c r="AD176" s="257"/>
      <c r="AE176" s="257"/>
      <c r="AF176" s="257"/>
      <c r="AG176" s="257"/>
      <c r="AH176" s="257"/>
      <c r="AI176" s="257"/>
      <c r="AJ176" s="213"/>
      <c r="AK176" s="213"/>
      <c r="AL176" s="257"/>
      <c r="AM176" s="8"/>
      <c r="AN176" s="214"/>
      <c r="AO176" s="211"/>
      <c r="AP176" s="40"/>
      <c r="AQ176" s="40"/>
      <c r="AR176" s="108"/>
      <c r="AS176" s="211"/>
      <c r="AT176" s="214"/>
      <c r="AU176" s="211"/>
      <c r="AV176" s="108"/>
      <c r="AW176" s="108"/>
      <c r="AX176" s="211"/>
      <c r="AY176" s="211"/>
      <c r="AZ176" s="211"/>
      <c r="BA176" s="211"/>
      <c r="BB176" s="211"/>
      <c r="BC176" s="211"/>
      <c r="BD176" s="211"/>
      <c r="BE176" s="211"/>
      <c r="BF176" s="211"/>
      <c r="BG176" s="211"/>
      <c r="BH176" s="108"/>
      <c r="BI176" s="211"/>
      <c r="BJ176" s="8"/>
      <c r="BK176" s="108"/>
      <c r="BM176" s="211"/>
    </row>
    <row r="177" spans="1:65">
      <c r="A177" s="211"/>
      <c r="B177" s="211"/>
      <c r="C177" s="211"/>
      <c r="D177" s="211"/>
      <c r="E177" s="211"/>
      <c r="F177" s="211"/>
      <c r="G177" s="211"/>
      <c r="H177" s="214"/>
      <c r="I177" s="211"/>
      <c r="J177" s="211"/>
      <c r="K177" s="211"/>
      <c r="L177" s="211"/>
      <c r="M177" s="211"/>
      <c r="N177" s="211"/>
      <c r="O177" s="211"/>
      <c r="P177" s="211"/>
      <c r="Q177" s="212"/>
      <c r="R177" s="211"/>
      <c r="S177" s="211"/>
      <c r="T177" s="211"/>
      <c r="U177" s="211"/>
      <c r="V177" s="211"/>
      <c r="W177" s="211"/>
      <c r="X177" s="257"/>
      <c r="Y177" s="257"/>
      <c r="Z177" s="257"/>
      <c r="AA177" s="257"/>
      <c r="AB177" s="257"/>
      <c r="AC177" s="257"/>
      <c r="AD177" s="257"/>
      <c r="AE177" s="257"/>
      <c r="AF177" s="257"/>
      <c r="AG177" s="257"/>
      <c r="AH177" s="257"/>
      <c r="AI177" s="257"/>
      <c r="AJ177" s="213"/>
      <c r="AK177" s="213"/>
      <c r="AL177" s="257"/>
      <c r="AM177" s="8"/>
      <c r="AN177" s="214"/>
      <c r="AO177" s="211"/>
      <c r="AP177" s="40"/>
      <c r="AQ177" s="40"/>
      <c r="AR177" s="108"/>
      <c r="AS177" s="211"/>
      <c r="AT177" s="214"/>
      <c r="AU177" s="211"/>
      <c r="AV177" s="108"/>
      <c r="AW177" s="108"/>
      <c r="AX177" s="211"/>
      <c r="AY177" s="211"/>
      <c r="AZ177" s="211"/>
      <c r="BA177" s="211"/>
      <c r="BB177" s="211"/>
      <c r="BC177" s="211"/>
      <c r="BD177" s="211"/>
      <c r="BE177" s="211"/>
      <c r="BF177" s="211"/>
      <c r="BG177" s="211"/>
      <c r="BH177" s="108"/>
      <c r="BI177" s="211"/>
      <c r="BJ177" s="8"/>
      <c r="BK177" s="108"/>
      <c r="BM177" s="211"/>
    </row>
    <row r="178" spans="1:65">
      <c r="A178" s="211"/>
      <c r="B178" s="211"/>
      <c r="C178" s="211"/>
      <c r="D178" s="211"/>
      <c r="E178" s="211"/>
      <c r="F178" s="211"/>
      <c r="G178" s="211"/>
      <c r="H178" s="214"/>
      <c r="I178" s="211"/>
      <c r="J178" s="211"/>
      <c r="K178" s="211"/>
      <c r="L178" s="211"/>
      <c r="M178" s="211"/>
      <c r="N178" s="211"/>
      <c r="O178" s="211"/>
      <c r="P178" s="211"/>
      <c r="Q178" s="212"/>
      <c r="R178" s="211"/>
      <c r="S178" s="211"/>
      <c r="T178" s="211"/>
      <c r="U178" s="211"/>
      <c r="V178" s="211"/>
      <c r="W178" s="211"/>
      <c r="X178" s="257"/>
      <c r="Y178" s="257"/>
      <c r="Z178" s="257"/>
      <c r="AA178" s="257"/>
      <c r="AB178" s="257"/>
      <c r="AC178" s="257"/>
      <c r="AD178" s="257"/>
      <c r="AE178" s="257"/>
      <c r="AF178" s="257"/>
      <c r="AG178" s="257"/>
      <c r="AH178" s="257"/>
      <c r="AI178" s="257"/>
      <c r="AJ178" s="213"/>
      <c r="AK178" s="213"/>
      <c r="AL178" s="257"/>
      <c r="AM178" s="8"/>
      <c r="AN178" s="214"/>
      <c r="AO178" s="211"/>
      <c r="AP178" s="40"/>
      <c r="AQ178" s="40"/>
      <c r="AR178" s="108"/>
      <c r="AS178" s="211"/>
      <c r="AT178" s="214"/>
      <c r="AU178" s="211"/>
      <c r="AV178" s="108"/>
      <c r="AW178" s="108"/>
      <c r="AX178" s="211"/>
      <c r="AY178" s="211"/>
      <c r="AZ178" s="211"/>
      <c r="BA178" s="211"/>
      <c r="BB178" s="211"/>
      <c r="BC178" s="211"/>
      <c r="BD178" s="211"/>
      <c r="BE178" s="211"/>
      <c r="BF178" s="211"/>
      <c r="BG178" s="211"/>
      <c r="BH178" s="108"/>
      <c r="BI178" s="211"/>
      <c r="BJ178" s="8"/>
      <c r="BK178" s="108"/>
      <c r="BM178" s="211"/>
    </row>
    <row r="179" spans="1:65">
      <c r="A179" s="211"/>
      <c r="B179" s="211"/>
      <c r="C179" s="211"/>
      <c r="D179" s="211"/>
      <c r="E179" s="211"/>
      <c r="F179" s="211"/>
      <c r="G179" s="211"/>
      <c r="H179" s="214"/>
      <c r="I179" s="211"/>
      <c r="J179" s="211"/>
      <c r="K179" s="211"/>
      <c r="L179" s="211"/>
      <c r="M179" s="211"/>
      <c r="N179" s="211"/>
      <c r="O179" s="211"/>
      <c r="P179" s="211"/>
      <c r="Q179" s="212"/>
      <c r="R179" s="211"/>
      <c r="S179" s="211"/>
      <c r="T179" s="211"/>
      <c r="U179" s="211"/>
      <c r="V179" s="211"/>
      <c r="W179" s="211"/>
      <c r="X179" s="257"/>
      <c r="Y179" s="257"/>
      <c r="Z179" s="257"/>
      <c r="AA179" s="257"/>
      <c r="AB179" s="257"/>
      <c r="AC179" s="257"/>
      <c r="AD179" s="257"/>
      <c r="AE179" s="257"/>
      <c r="AF179" s="257"/>
      <c r="AG179" s="257"/>
      <c r="AH179" s="257"/>
      <c r="AI179" s="257"/>
      <c r="AJ179" s="213"/>
      <c r="AK179" s="213"/>
      <c r="AL179" s="257"/>
      <c r="AM179" s="8"/>
      <c r="AN179" s="214"/>
      <c r="AO179" s="211"/>
      <c r="AP179" s="40"/>
      <c r="AQ179" s="40"/>
      <c r="AR179" s="108"/>
      <c r="AS179" s="211"/>
      <c r="AT179" s="214"/>
      <c r="AU179" s="211"/>
      <c r="AV179" s="108"/>
      <c r="AW179" s="108"/>
      <c r="AX179" s="211"/>
      <c r="AY179" s="211"/>
      <c r="AZ179" s="211"/>
      <c r="BA179" s="211"/>
      <c r="BB179" s="211"/>
      <c r="BC179" s="211"/>
      <c r="BD179" s="211"/>
      <c r="BE179" s="211"/>
      <c r="BF179" s="211"/>
      <c r="BG179" s="211"/>
      <c r="BH179" s="108"/>
      <c r="BI179" s="211"/>
      <c r="BJ179" s="8"/>
      <c r="BK179" s="108"/>
      <c r="BM179" s="211"/>
    </row>
    <row r="180" spans="1:65">
      <c r="A180" s="211"/>
      <c r="B180" s="211"/>
      <c r="C180" s="211"/>
      <c r="D180" s="211"/>
      <c r="E180" s="211"/>
      <c r="F180" s="211"/>
      <c r="G180" s="211"/>
      <c r="H180" s="214"/>
      <c r="I180" s="211"/>
      <c r="J180" s="211"/>
      <c r="K180" s="211"/>
      <c r="L180" s="211"/>
      <c r="M180" s="211"/>
      <c r="N180" s="211"/>
      <c r="O180" s="211"/>
      <c r="P180" s="211"/>
      <c r="Q180" s="212"/>
      <c r="R180" s="211"/>
      <c r="S180" s="211"/>
      <c r="T180" s="211"/>
      <c r="U180" s="211"/>
      <c r="V180" s="211"/>
      <c r="W180" s="211"/>
      <c r="X180" s="257"/>
      <c r="Y180" s="257"/>
      <c r="Z180" s="257"/>
      <c r="AA180" s="257"/>
      <c r="AB180" s="257"/>
      <c r="AC180" s="257"/>
      <c r="AD180" s="257"/>
      <c r="AE180" s="257"/>
      <c r="AF180" s="257"/>
      <c r="AG180" s="257"/>
      <c r="AH180" s="257"/>
      <c r="AI180" s="257"/>
      <c r="AJ180" s="213"/>
      <c r="AK180" s="213"/>
      <c r="AL180" s="257"/>
      <c r="AM180" s="8"/>
      <c r="AN180" s="214"/>
      <c r="AO180" s="211"/>
      <c r="AP180" s="40"/>
      <c r="AQ180" s="40"/>
      <c r="AR180" s="108"/>
      <c r="AS180" s="211"/>
      <c r="AT180" s="214"/>
      <c r="AU180" s="211"/>
      <c r="AV180" s="108"/>
      <c r="AW180" s="108"/>
      <c r="AX180" s="211"/>
      <c r="AY180" s="211"/>
      <c r="AZ180" s="211"/>
      <c r="BA180" s="211"/>
      <c r="BB180" s="211"/>
      <c r="BC180" s="211"/>
      <c r="BD180" s="211"/>
      <c r="BE180" s="211"/>
      <c r="BF180" s="211"/>
      <c r="BG180" s="211"/>
      <c r="BH180" s="108"/>
      <c r="BI180" s="211"/>
      <c r="BJ180" s="8"/>
      <c r="BK180" s="108"/>
      <c r="BM180" s="211"/>
    </row>
    <row r="181" spans="1:65">
      <c r="A181" s="211"/>
      <c r="B181" s="211"/>
      <c r="C181" s="211"/>
      <c r="D181" s="211"/>
      <c r="E181" s="211"/>
      <c r="F181" s="211"/>
      <c r="G181" s="211"/>
      <c r="H181" s="214"/>
      <c r="I181" s="211"/>
      <c r="J181" s="211"/>
      <c r="K181" s="211"/>
      <c r="L181" s="211"/>
      <c r="M181" s="211"/>
      <c r="N181" s="211"/>
      <c r="O181" s="211"/>
      <c r="P181" s="211"/>
      <c r="Q181" s="212"/>
      <c r="R181" s="211"/>
      <c r="S181" s="211"/>
      <c r="T181" s="211"/>
      <c r="U181" s="211"/>
      <c r="V181" s="211"/>
      <c r="W181" s="211"/>
      <c r="X181" s="257"/>
      <c r="Y181" s="257"/>
      <c r="Z181" s="257"/>
      <c r="AA181" s="257"/>
      <c r="AB181" s="257"/>
      <c r="AC181" s="257"/>
      <c r="AD181" s="257"/>
      <c r="AE181" s="257"/>
      <c r="AF181" s="257"/>
      <c r="AG181" s="257"/>
      <c r="AH181" s="257"/>
      <c r="AI181" s="257"/>
      <c r="AJ181" s="213"/>
      <c r="AK181" s="213"/>
      <c r="AL181" s="257"/>
      <c r="AM181" s="8"/>
      <c r="AN181" s="214"/>
      <c r="AO181" s="211"/>
      <c r="AP181" s="40"/>
      <c r="AQ181" s="40"/>
      <c r="AR181" s="108"/>
      <c r="AS181" s="211"/>
      <c r="AT181" s="214"/>
      <c r="AU181" s="211"/>
      <c r="AV181" s="108"/>
      <c r="AW181" s="108"/>
      <c r="AX181" s="211"/>
      <c r="AY181" s="211"/>
      <c r="AZ181" s="211"/>
      <c r="BA181" s="211"/>
      <c r="BB181" s="211"/>
      <c r="BC181" s="211"/>
      <c r="BD181" s="211"/>
      <c r="BE181" s="211"/>
      <c r="BF181" s="211"/>
      <c r="BG181" s="211"/>
      <c r="BH181" s="108"/>
      <c r="BI181" s="211"/>
      <c r="BJ181" s="8"/>
      <c r="BK181" s="108"/>
      <c r="BM181" s="211"/>
    </row>
    <row r="182" spans="1:65">
      <c r="A182" s="211"/>
      <c r="B182" s="211"/>
      <c r="C182" s="211"/>
      <c r="D182" s="211"/>
      <c r="E182" s="211"/>
      <c r="F182" s="211"/>
      <c r="G182" s="211"/>
      <c r="H182" s="214"/>
      <c r="I182" s="211"/>
      <c r="J182" s="211"/>
      <c r="K182" s="211"/>
      <c r="L182" s="211"/>
      <c r="M182" s="211"/>
      <c r="N182" s="211"/>
      <c r="O182" s="211"/>
      <c r="P182" s="211"/>
      <c r="Q182" s="212"/>
      <c r="R182" s="211"/>
      <c r="S182" s="211"/>
      <c r="T182" s="211"/>
      <c r="U182" s="211"/>
      <c r="V182" s="211"/>
      <c r="W182" s="211"/>
      <c r="X182" s="257"/>
      <c r="Y182" s="257"/>
      <c r="Z182" s="257"/>
      <c r="AA182" s="257"/>
      <c r="AB182" s="257"/>
      <c r="AC182" s="257"/>
      <c r="AD182" s="257"/>
      <c r="AE182" s="257"/>
      <c r="AF182" s="257"/>
      <c r="AG182" s="257"/>
      <c r="AH182" s="257"/>
      <c r="AI182" s="257"/>
      <c r="AJ182" s="213"/>
      <c r="AK182" s="213"/>
      <c r="AL182" s="257"/>
      <c r="AM182" s="8"/>
      <c r="AN182" s="214"/>
      <c r="AO182" s="211"/>
      <c r="AP182" s="40"/>
      <c r="AQ182" s="40"/>
      <c r="AR182" s="108"/>
      <c r="AS182" s="211"/>
      <c r="AT182" s="214"/>
      <c r="AU182" s="211"/>
      <c r="AV182" s="108"/>
      <c r="AW182" s="108"/>
      <c r="AX182" s="211"/>
      <c r="AY182" s="211"/>
      <c r="AZ182" s="211"/>
      <c r="BA182" s="211"/>
      <c r="BB182" s="211"/>
      <c r="BC182" s="211"/>
      <c r="BD182" s="211"/>
      <c r="BE182" s="211"/>
      <c r="BF182" s="211"/>
      <c r="BG182" s="211"/>
      <c r="BH182" s="108"/>
      <c r="BI182" s="211"/>
      <c r="BJ182" s="8"/>
      <c r="BK182" s="108"/>
      <c r="BM182" s="211"/>
    </row>
    <row r="183" spans="1:65">
      <c r="A183" s="211"/>
      <c r="B183" s="211"/>
      <c r="C183" s="211"/>
      <c r="D183" s="211"/>
      <c r="E183" s="211"/>
      <c r="F183" s="211"/>
      <c r="G183" s="211"/>
      <c r="H183" s="214"/>
      <c r="I183" s="211"/>
      <c r="J183" s="211"/>
      <c r="K183" s="211"/>
      <c r="L183" s="211"/>
      <c r="M183" s="211"/>
      <c r="N183" s="211"/>
      <c r="O183" s="211"/>
      <c r="P183" s="211"/>
      <c r="Q183" s="212"/>
      <c r="R183" s="211"/>
      <c r="S183" s="211"/>
      <c r="T183" s="211"/>
      <c r="U183" s="211"/>
      <c r="V183" s="211"/>
      <c r="W183" s="211"/>
      <c r="X183" s="257"/>
      <c r="Y183" s="257"/>
      <c r="Z183" s="257"/>
      <c r="AA183" s="257"/>
      <c r="AB183" s="257"/>
      <c r="AC183" s="257"/>
      <c r="AD183" s="257"/>
      <c r="AE183" s="257"/>
      <c r="AF183" s="257"/>
      <c r="AG183" s="257"/>
      <c r="AH183" s="257"/>
      <c r="AI183" s="257"/>
      <c r="AJ183" s="213"/>
      <c r="AK183" s="213"/>
      <c r="AL183" s="257"/>
      <c r="AM183" s="8"/>
      <c r="AN183" s="214"/>
      <c r="AO183" s="211"/>
      <c r="AP183" s="40"/>
      <c r="AQ183" s="40"/>
      <c r="AR183" s="108"/>
      <c r="AS183" s="211"/>
      <c r="AT183" s="214"/>
      <c r="AU183" s="211"/>
      <c r="AV183" s="108"/>
      <c r="AW183" s="108"/>
      <c r="AX183" s="211"/>
      <c r="AY183" s="211"/>
      <c r="AZ183" s="211"/>
      <c r="BA183" s="211"/>
      <c r="BB183" s="211"/>
      <c r="BC183" s="211"/>
      <c r="BD183" s="211"/>
      <c r="BE183" s="211"/>
      <c r="BF183" s="211"/>
      <c r="BG183" s="211"/>
      <c r="BH183" s="108"/>
      <c r="BI183" s="211"/>
      <c r="BJ183" s="8"/>
      <c r="BK183" s="108"/>
      <c r="BM183" s="211"/>
    </row>
    <row r="184" spans="1:65">
      <c r="A184" s="211"/>
      <c r="B184" s="211"/>
      <c r="C184" s="211"/>
      <c r="D184" s="211"/>
      <c r="E184" s="211"/>
      <c r="F184" s="211"/>
      <c r="G184" s="211"/>
      <c r="H184" s="214"/>
      <c r="I184" s="211"/>
      <c r="J184" s="211"/>
      <c r="K184" s="211"/>
      <c r="L184" s="211"/>
      <c r="M184" s="211"/>
      <c r="N184" s="211"/>
      <c r="O184" s="211"/>
      <c r="P184" s="211"/>
      <c r="Q184" s="212"/>
      <c r="R184" s="211"/>
      <c r="S184" s="211"/>
      <c r="T184" s="211"/>
      <c r="U184" s="211"/>
      <c r="V184" s="211"/>
      <c r="W184" s="211"/>
      <c r="X184" s="257"/>
      <c r="Y184" s="257"/>
      <c r="Z184" s="257"/>
      <c r="AA184" s="257"/>
      <c r="AB184" s="257"/>
      <c r="AC184" s="257"/>
      <c r="AD184" s="257"/>
      <c r="AE184" s="257"/>
      <c r="AF184" s="257"/>
      <c r="AG184" s="257"/>
      <c r="AH184" s="257"/>
      <c r="AI184" s="257"/>
      <c r="AJ184" s="213"/>
      <c r="AK184" s="213"/>
      <c r="AL184" s="257"/>
      <c r="AM184" s="8"/>
      <c r="AN184" s="214"/>
      <c r="AO184" s="211"/>
      <c r="AP184" s="40"/>
      <c r="AQ184" s="40"/>
      <c r="AR184" s="108"/>
      <c r="AS184" s="211"/>
      <c r="AT184" s="214"/>
      <c r="AU184" s="211"/>
      <c r="AV184" s="108"/>
      <c r="AW184" s="108"/>
      <c r="AX184" s="211"/>
      <c r="AY184" s="211"/>
      <c r="AZ184" s="211"/>
      <c r="BA184" s="211"/>
      <c r="BB184" s="211"/>
      <c r="BC184" s="211"/>
      <c r="BD184" s="211"/>
      <c r="BE184" s="211"/>
      <c r="BF184" s="211"/>
      <c r="BG184" s="211"/>
      <c r="BH184" s="108"/>
      <c r="BI184" s="211"/>
      <c r="BJ184" s="8"/>
      <c r="BK184" s="108"/>
      <c r="BM184" s="211"/>
    </row>
    <row r="185" spans="1:65">
      <c r="A185" s="211"/>
      <c r="B185" s="211"/>
      <c r="C185" s="211"/>
      <c r="D185" s="211"/>
      <c r="E185" s="211"/>
      <c r="F185" s="211"/>
      <c r="G185" s="211"/>
      <c r="H185" s="214"/>
      <c r="I185" s="211"/>
      <c r="J185" s="211"/>
      <c r="K185" s="211"/>
      <c r="L185" s="211"/>
      <c r="M185" s="211"/>
      <c r="N185" s="211"/>
      <c r="O185" s="211"/>
      <c r="P185" s="211"/>
      <c r="Q185" s="212"/>
      <c r="R185" s="211"/>
      <c r="S185" s="211"/>
      <c r="T185" s="211"/>
      <c r="U185" s="211"/>
      <c r="V185" s="211"/>
      <c r="W185" s="211"/>
      <c r="X185" s="257"/>
      <c r="Y185" s="257"/>
      <c r="Z185" s="257"/>
      <c r="AA185" s="257"/>
      <c r="AB185" s="257"/>
      <c r="AC185" s="257"/>
      <c r="AD185" s="257"/>
      <c r="AE185" s="257"/>
      <c r="AF185" s="257"/>
      <c r="AG185" s="257"/>
      <c r="AH185" s="257"/>
      <c r="AI185" s="257"/>
      <c r="AJ185" s="213"/>
      <c r="AK185" s="213"/>
      <c r="AL185" s="257"/>
      <c r="AM185" s="8"/>
      <c r="AN185" s="214"/>
      <c r="AO185" s="211"/>
      <c r="AP185" s="40"/>
      <c r="AQ185" s="40"/>
      <c r="AR185" s="108"/>
      <c r="AS185" s="211"/>
      <c r="AT185" s="214"/>
      <c r="AU185" s="211"/>
      <c r="AV185" s="108"/>
      <c r="AW185" s="108"/>
      <c r="AX185" s="211"/>
      <c r="AY185" s="211"/>
      <c r="AZ185" s="211"/>
      <c r="BA185" s="211"/>
      <c r="BB185" s="211"/>
      <c r="BC185" s="211"/>
      <c r="BD185" s="211"/>
      <c r="BE185" s="211"/>
      <c r="BF185" s="211"/>
      <c r="BG185" s="211"/>
      <c r="BH185" s="108"/>
      <c r="BI185" s="211"/>
      <c r="BJ185" s="8"/>
      <c r="BK185" s="108"/>
      <c r="BM185" s="211"/>
    </row>
    <row r="186" spans="1:65">
      <c r="A186" s="211"/>
      <c r="B186" s="211"/>
      <c r="C186" s="211"/>
      <c r="D186" s="211"/>
      <c r="E186" s="211"/>
      <c r="F186" s="211"/>
      <c r="G186" s="211"/>
      <c r="H186" s="214"/>
      <c r="I186" s="211"/>
      <c r="J186" s="211"/>
      <c r="K186" s="211"/>
      <c r="L186" s="211"/>
      <c r="M186" s="211"/>
      <c r="N186" s="211"/>
      <c r="O186" s="211"/>
      <c r="P186" s="211"/>
      <c r="Q186" s="212"/>
      <c r="R186" s="211"/>
      <c r="S186" s="211"/>
      <c r="T186" s="211"/>
      <c r="U186" s="211"/>
      <c r="V186" s="211"/>
      <c r="W186" s="211"/>
      <c r="X186" s="257"/>
      <c r="Y186" s="257"/>
      <c r="Z186" s="257"/>
      <c r="AA186" s="257"/>
      <c r="AB186" s="257"/>
      <c r="AC186" s="257"/>
      <c r="AD186" s="257"/>
      <c r="AE186" s="257"/>
      <c r="AF186" s="257"/>
      <c r="AG186" s="257"/>
      <c r="AH186" s="257"/>
      <c r="AI186" s="257"/>
      <c r="AJ186" s="213"/>
      <c r="AK186" s="213"/>
      <c r="AL186" s="257"/>
      <c r="AM186" s="8"/>
      <c r="AN186" s="214"/>
      <c r="AO186" s="211"/>
      <c r="AP186" s="40"/>
      <c r="AQ186" s="40"/>
      <c r="AR186" s="108"/>
      <c r="AS186" s="211"/>
      <c r="AT186" s="214"/>
      <c r="AU186" s="211"/>
      <c r="AV186" s="108"/>
      <c r="AW186" s="108"/>
      <c r="AX186" s="211"/>
      <c r="AY186" s="211"/>
      <c r="AZ186" s="211"/>
      <c r="BA186" s="211"/>
      <c r="BB186" s="211"/>
      <c r="BC186" s="211"/>
      <c r="BD186" s="211"/>
      <c r="BE186" s="211"/>
      <c r="BF186" s="211"/>
      <c r="BG186" s="211"/>
      <c r="BH186" s="108"/>
      <c r="BI186" s="211"/>
      <c r="BJ186" s="8"/>
      <c r="BK186" s="108"/>
      <c r="BM186" s="211"/>
    </row>
    <row r="187" spans="1:65">
      <c r="A187" s="211"/>
      <c r="B187" s="211"/>
      <c r="C187" s="211"/>
      <c r="D187" s="211"/>
      <c r="E187" s="211"/>
      <c r="F187" s="211"/>
      <c r="G187" s="211"/>
      <c r="H187" s="214"/>
      <c r="I187" s="211"/>
      <c r="J187" s="211"/>
      <c r="K187" s="211"/>
      <c r="L187" s="211"/>
      <c r="M187" s="211"/>
      <c r="N187" s="211"/>
      <c r="O187" s="211"/>
      <c r="P187" s="211"/>
      <c r="Q187" s="212"/>
      <c r="R187" s="211"/>
      <c r="S187" s="211"/>
      <c r="T187" s="211"/>
      <c r="U187" s="211"/>
      <c r="V187" s="211"/>
      <c r="W187" s="211"/>
      <c r="X187" s="257"/>
      <c r="Y187" s="257"/>
      <c r="Z187" s="257"/>
      <c r="AA187" s="257"/>
      <c r="AB187" s="257"/>
      <c r="AC187" s="257"/>
      <c r="AD187" s="257"/>
      <c r="AE187" s="257"/>
      <c r="AF187" s="257"/>
      <c r="AG187" s="257"/>
      <c r="AH187" s="257"/>
      <c r="AI187" s="257"/>
      <c r="AJ187" s="213"/>
      <c r="AK187" s="213"/>
      <c r="AL187" s="257"/>
      <c r="AM187" s="8"/>
      <c r="AN187" s="214"/>
      <c r="AO187" s="211"/>
      <c r="AP187" s="40"/>
      <c r="AQ187" s="40"/>
      <c r="AR187" s="108"/>
      <c r="AS187" s="211"/>
      <c r="AT187" s="214"/>
      <c r="AU187" s="211"/>
      <c r="AV187" s="108"/>
      <c r="AW187" s="108"/>
      <c r="AX187" s="211"/>
      <c r="AY187" s="211"/>
      <c r="AZ187" s="211"/>
      <c r="BA187" s="211"/>
      <c r="BB187" s="211"/>
      <c r="BC187" s="211"/>
      <c r="BD187" s="211"/>
      <c r="BE187" s="211"/>
      <c r="BF187" s="211"/>
      <c r="BG187" s="211"/>
      <c r="BH187" s="108"/>
      <c r="BI187" s="211"/>
      <c r="BJ187" s="8"/>
      <c r="BK187" s="108"/>
      <c r="BM187" s="211"/>
    </row>
    <row r="188" spans="1:65">
      <c r="A188" s="211"/>
      <c r="B188" s="211"/>
      <c r="C188" s="211"/>
      <c r="D188" s="211"/>
      <c r="E188" s="211"/>
      <c r="F188" s="211"/>
      <c r="G188" s="211"/>
      <c r="H188" s="214"/>
      <c r="I188" s="211"/>
      <c r="J188" s="211"/>
      <c r="K188" s="211"/>
      <c r="L188" s="211"/>
      <c r="M188" s="211"/>
      <c r="N188" s="211"/>
      <c r="O188" s="211"/>
      <c r="P188" s="211"/>
      <c r="Q188" s="212"/>
      <c r="R188" s="211"/>
      <c r="S188" s="211"/>
      <c r="T188" s="211"/>
      <c r="U188" s="211"/>
      <c r="V188" s="211"/>
      <c r="W188" s="211"/>
      <c r="X188" s="257"/>
      <c r="Y188" s="257"/>
      <c r="Z188" s="257"/>
      <c r="AA188" s="257"/>
      <c r="AB188" s="257"/>
      <c r="AC188" s="257"/>
      <c r="AD188" s="257"/>
      <c r="AE188" s="257"/>
      <c r="AF188" s="257"/>
      <c r="AG188" s="257"/>
      <c r="AH188" s="257"/>
      <c r="AI188" s="257"/>
      <c r="AJ188" s="213"/>
      <c r="AK188" s="213"/>
      <c r="AL188" s="257"/>
      <c r="AM188" s="8"/>
      <c r="AN188" s="214"/>
      <c r="AO188" s="211"/>
      <c r="AP188" s="40"/>
      <c r="AQ188" s="40"/>
      <c r="AR188" s="108"/>
      <c r="AS188" s="211"/>
      <c r="AT188" s="214"/>
      <c r="AU188" s="211"/>
      <c r="AV188" s="108"/>
      <c r="AW188" s="108"/>
      <c r="AX188" s="211"/>
      <c r="AY188" s="211"/>
      <c r="AZ188" s="211"/>
      <c r="BA188" s="211"/>
      <c r="BB188" s="211"/>
      <c r="BC188" s="211"/>
      <c r="BD188" s="211"/>
      <c r="BE188" s="211"/>
      <c r="BF188" s="211"/>
      <c r="BG188" s="211"/>
      <c r="BH188" s="108"/>
      <c r="BI188" s="211"/>
      <c r="BJ188" s="8"/>
      <c r="BK188" s="108"/>
      <c r="BM188" s="211"/>
    </row>
    <row r="189" spans="1:65">
      <c r="A189" s="211"/>
      <c r="B189" s="211"/>
      <c r="C189" s="211"/>
      <c r="D189" s="211"/>
      <c r="E189" s="211"/>
      <c r="F189" s="211"/>
      <c r="G189" s="211"/>
      <c r="H189" s="214"/>
      <c r="I189" s="211"/>
      <c r="J189" s="211"/>
      <c r="K189" s="211"/>
      <c r="L189" s="211"/>
      <c r="M189" s="211"/>
      <c r="N189" s="211"/>
      <c r="O189" s="211"/>
      <c r="P189" s="211"/>
      <c r="Q189" s="212"/>
      <c r="R189" s="211"/>
      <c r="S189" s="211"/>
      <c r="T189" s="211"/>
      <c r="U189" s="211"/>
      <c r="V189" s="211"/>
      <c r="W189" s="211"/>
      <c r="X189" s="257"/>
      <c r="Y189" s="257"/>
      <c r="Z189" s="257"/>
      <c r="AA189" s="257"/>
      <c r="AB189" s="257"/>
      <c r="AC189" s="257"/>
      <c r="AD189" s="257"/>
      <c r="AE189" s="257"/>
      <c r="AF189" s="257"/>
      <c r="AG189" s="257"/>
      <c r="AH189" s="257"/>
      <c r="AI189" s="257"/>
      <c r="AJ189" s="213"/>
      <c r="AK189" s="213"/>
      <c r="AL189" s="257"/>
      <c r="AM189" s="8"/>
      <c r="AN189" s="214"/>
      <c r="AO189" s="211"/>
      <c r="AP189" s="40"/>
      <c r="AQ189" s="40"/>
      <c r="AR189" s="108"/>
      <c r="AS189" s="211"/>
      <c r="AT189" s="214"/>
      <c r="AU189" s="211"/>
      <c r="AV189" s="108"/>
      <c r="AW189" s="108"/>
      <c r="AX189" s="211"/>
      <c r="AY189" s="211"/>
      <c r="AZ189" s="211"/>
      <c r="BA189" s="211"/>
      <c r="BB189" s="211"/>
      <c r="BC189" s="211"/>
      <c r="BD189" s="211"/>
      <c r="BE189" s="211"/>
      <c r="BF189" s="211"/>
      <c r="BG189" s="211"/>
      <c r="BH189" s="108"/>
      <c r="BI189" s="211"/>
      <c r="BJ189" s="8"/>
      <c r="BK189" s="108"/>
      <c r="BM189" s="211"/>
    </row>
    <row r="190" spans="1:65">
      <c r="A190" s="211"/>
      <c r="B190" s="211"/>
      <c r="C190" s="211"/>
      <c r="D190" s="211"/>
      <c r="E190" s="211"/>
      <c r="F190" s="211"/>
      <c r="G190" s="211"/>
      <c r="H190" s="214"/>
      <c r="I190" s="211"/>
      <c r="J190" s="211"/>
      <c r="K190" s="211"/>
      <c r="L190" s="211"/>
      <c r="M190" s="211"/>
      <c r="N190" s="211"/>
      <c r="O190" s="211"/>
      <c r="P190" s="211"/>
      <c r="Q190" s="212"/>
      <c r="R190" s="211"/>
      <c r="S190" s="211"/>
      <c r="T190" s="211"/>
      <c r="U190" s="211"/>
      <c r="V190" s="211"/>
      <c r="W190" s="211"/>
      <c r="X190" s="257"/>
      <c r="Y190" s="257"/>
      <c r="Z190" s="257"/>
      <c r="AA190" s="257"/>
      <c r="AB190" s="257"/>
      <c r="AC190" s="257"/>
      <c r="AD190" s="257"/>
      <c r="AE190" s="257"/>
      <c r="AF190" s="257"/>
      <c r="AG190" s="257"/>
      <c r="AH190" s="257"/>
      <c r="AI190" s="257"/>
      <c r="AJ190" s="213"/>
      <c r="AK190" s="213"/>
      <c r="AL190" s="257"/>
      <c r="AM190" s="8"/>
      <c r="AN190" s="214"/>
      <c r="AO190" s="211"/>
      <c r="AP190" s="40"/>
      <c r="AQ190" s="40"/>
      <c r="AR190" s="108"/>
      <c r="AS190" s="211"/>
      <c r="AT190" s="214"/>
      <c r="AU190" s="211"/>
      <c r="AV190" s="108"/>
      <c r="AW190" s="108"/>
      <c r="AX190" s="211"/>
      <c r="AY190" s="211"/>
      <c r="AZ190" s="211"/>
      <c r="BA190" s="211"/>
      <c r="BB190" s="211"/>
      <c r="BC190" s="211"/>
      <c r="BD190" s="211"/>
      <c r="BE190" s="211"/>
      <c r="BF190" s="211"/>
      <c r="BG190" s="211"/>
      <c r="BH190" s="108"/>
      <c r="BI190" s="211"/>
      <c r="BJ190" s="8"/>
      <c r="BK190" s="108"/>
      <c r="BM190" s="211"/>
    </row>
    <row r="191" spans="1:65">
      <c r="A191" s="211"/>
      <c r="B191" s="211"/>
      <c r="C191" s="211"/>
      <c r="D191" s="211"/>
      <c r="E191" s="211"/>
      <c r="F191" s="211"/>
      <c r="G191" s="211"/>
      <c r="H191" s="214"/>
      <c r="I191" s="211"/>
      <c r="J191" s="211"/>
      <c r="K191" s="211"/>
      <c r="L191" s="211"/>
      <c r="M191" s="211"/>
      <c r="N191" s="211"/>
      <c r="O191" s="211"/>
      <c r="P191" s="211"/>
      <c r="Q191" s="212"/>
      <c r="R191" s="211"/>
      <c r="S191" s="211"/>
      <c r="T191" s="211"/>
      <c r="U191" s="211"/>
      <c r="V191" s="211"/>
      <c r="W191" s="211"/>
      <c r="X191" s="257"/>
      <c r="Y191" s="257"/>
      <c r="Z191" s="257"/>
      <c r="AA191" s="257"/>
      <c r="AB191" s="257"/>
      <c r="AC191" s="257"/>
      <c r="AD191" s="257"/>
      <c r="AE191" s="257"/>
      <c r="AF191" s="257"/>
      <c r="AG191" s="257"/>
      <c r="AH191" s="257"/>
      <c r="AI191" s="257"/>
      <c r="AJ191" s="213"/>
      <c r="AK191" s="213"/>
      <c r="AL191" s="257"/>
      <c r="AM191" s="8"/>
      <c r="AN191" s="214"/>
      <c r="AO191" s="211"/>
      <c r="AP191" s="40"/>
      <c r="AQ191" s="40"/>
      <c r="AR191" s="108"/>
      <c r="AS191" s="211"/>
      <c r="AT191" s="214"/>
      <c r="AU191" s="211"/>
      <c r="AV191" s="108"/>
      <c r="AW191" s="108"/>
      <c r="AX191" s="211"/>
      <c r="AY191" s="211"/>
      <c r="AZ191" s="211"/>
      <c r="BA191" s="211"/>
      <c r="BB191" s="211"/>
      <c r="BC191" s="211"/>
      <c r="BD191" s="211"/>
      <c r="BE191" s="211"/>
      <c r="BF191" s="211"/>
      <c r="BG191" s="211"/>
      <c r="BH191" s="108"/>
      <c r="BI191" s="211"/>
      <c r="BJ191" s="8"/>
      <c r="BK191" s="108"/>
      <c r="BM191" s="211"/>
    </row>
    <row r="192" spans="1:65">
      <c r="A192" s="211"/>
      <c r="B192" s="211"/>
      <c r="C192" s="211"/>
      <c r="D192" s="211"/>
      <c r="E192" s="211"/>
      <c r="F192" s="211"/>
      <c r="G192" s="211"/>
      <c r="H192" s="214"/>
      <c r="I192" s="211"/>
      <c r="J192" s="211"/>
      <c r="K192" s="211"/>
      <c r="L192" s="211"/>
      <c r="M192" s="211"/>
      <c r="N192" s="211"/>
      <c r="O192" s="211"/>
      <c r="P192" s="211"/>
      <c r="Q192" s="212"/>
      <c r="R192" s="211"/>
      <c r="S192" s="211"/>
      <c r="T192" s="211"/>
      <c r="U192" s="211"/>
      <c r="V192" s="211"/>
      <c r="W192" s="211"/>
      <c r="X192" s="257"/>
      <c r="Y192" s="257"/>
      <c r="Z192" s="257"/>
      <c r="AA192" s="257"/>
      <c r="AB192" s="257"/>
      <c r="AC192" s="257"/>
      <c r="AD192" s="257"/>
      <c r="AE192" s="257"/>
      <c r="AF192" s="257"/>
      <c r="AG192" s="257"/>
      <c r="AH192" s="257"/>
      <c r="AI192" s="257"/>
      <c r="AJ192" s="213"/>
      <c r="AK192" s="213"/>
      <c r="AL192" s="257"/>
      <c r="AM192" s="8"/>
      <c r="AN192" s="214"/>
      <c r="AO192" s="211"/>
      <c r="AP192" s="40"/>
      <c r="AQ192" s="40"/>
      <c r="AR192" s="108"/>
      <c r="AS192" s="211"/>
      <c r="AT192" s="214"/>
      <c r="AU192" s="211"/>
      <c r="AV192" s="108"/>
      <c r="AW192" s="108"/>
      <c r="AX192" s="211"/>
      <c r="AY192" s="211"/>
      <c r="AZ192" s="211"/>
      <c r="BA192" s="211"/>
      <c r="BB192" s="211"/>
      <c r="BC192" s="211"/>
      <c r="BD192" s="211"/>
      <c r="BE192" s="211"/>
      <c r="BF192" s="211"/>
      <c r="BG192" s="211"/>
      <c r="BH192" s="108"/>
      <c r="BI192" s="211"/>
      <c r="BJ192" s="8"/>
      <c r="BK192" s="108"/>
      <c r="BM192" s="211"/>
    </row>
    <row r="193" spans="1:65">
      <c r="A193" s="211"/>
      <c r="B193" s="211"/>
      <c r="C193" s="211"/>
      <c r="D193" s="211"/>
      <c r="E193" s="211"/>
      <c r="F193" s="211"/>
      <c r="G193" s="211"/>
      <c r="H193" s="214"/>
      <c r="I193" s="211"/>
      <c r="J193" s="211"/>
      <c r="K193" s="211"/>
      <c r="L193" s="211"/>
      <c r="M193" s="211"/>
      <c r="N193" s="211"/>
      <c r="O193" s="211"/>
      <c r="P193" s="211"/>
      <c r="Q193" s="212"/>
      <c r="R193" s="211"/>
      <c r="S193" s="211"/>
      <c r="T193" s="211"/>
      <c r="U193" s="211"/>
      <c r="V193" s="211"/>
      <c r="W193" s="211"/>
      <c r="X193" s="257"/>
      <c r="Y193" s="257"/>
      <c r="Z193" s="257"/>
      <c r="AA193" s="257"/>
      <c r="AB193" s="257"/>
      <c r="AC193" s="257"/>
      <c r="AD193" s="257"/>
      <c r="AE193" s="257"/>
      <c r="AF193" s="257"/>
      <c r="AG193" s="257"/>
      <c r="AH193" s="257"/>
      <c r="AI193" s="257"/>
      <c r="AJ193" s="213"/>
      <c r="AK193" s="213"/>
      <c r="AL193" s="257"/>
      <c r="AM193" s="8"/>
      <c r="AN193" s="214"/>
      <c r="AO193" s="211"/>
      <c r="AP193" s="40"/>
      <c r="AQ193" s="40"/>
      <c r="AR193" s="108"/>
      <c r="AS193" s="211"/>
      <c r="AT193" s="214"/>
      <c r="AU193" s="211"/>
      <c r="AV193" s="108"/>
      <c r="AW193" s="108"/>
      <c r="AX193" s="211"/>
      <c r="AY193" s="211"/>
      <c r="AZ193" s="211"/>
      <c r="BA193" s="211"/>
      <c r="BB193" s="211"/>
      <c r="BC193" s="211"/>
      <c r="BD193" s="211"/>
      <c r="BE193" s="211"/>
      <c r="BF193" s="211"/>
      <c r="BG193" s="211"/>
      <c r="BH193" s="108"/>
      <c r="BI193" s="211"/>
      <c r="BJ193" s="8"/>
      <c r="BK193" s="108"/>
      <c r="BM193" s="211"/>
    </row>
    <row r="194" spans="1:65">
      <c r="A194" s="211"/>
      <c r="B194" s="211"/>
      <c r="C194" s="211"/>
      <c r="D194" s="211"/>
      <c r="E194" s="211"/>
      <c r="F194" s="211"/>
      <c r="G194" s="211"/>
      <c r="H194" s="214"/>
      <c r="I194" s="211"/>
      <c r="J194" s="211"/>
      <c r="K194" s="211"/>
      <c r="L194" s="211"/>
      <c r="M194" s="211"/>
      <c r="N194" s="211"/>
      <c r="O194" s="211"/>
      <c r="P194" s="211"/>
      <c r="Q194" s="212"/>
      <c r="R194" s="211"/>
      <c r="S194" s="211"/>
      <c r="T194" s="211"/>
      <c r="U194" s="211"/>
      <c r="V194" s="211"/>
      <c r="W194" s="211"/>
      <c r="X194" s="257"/>
      <c r="Y194" s="257"/>
      <c r="Z194" s="257"/>
      <c r="AA194" s="257"/>
      <c r="AB194" s="257"/>
      <c r="AC194" s="257"/>
      <c r="AD194" s="257"/>
      <c r="AE194" s="257"/>
      <c r="AF194" s="257"/>
      <c r="AG194" s="257"/>
      <c r="AH194" s="257"/>
      <c r="AI194" s="257"/>
      <c r="AJ194" s="213"/>
      <c r="AK194" s="213"/>
      <c r="AL194" s="257"/>
      <c r="AM194" s="8"/>
      <c r="AN194" s="214"/>
      <c r="AO194" s="211"/>
      <c r="AP194" s="40"/>
      <c r="AQ194" s="40"/>
      <c r="AR194" s="108"/>
      <c r="AS194" s="211"/>
      <c r="AT194" s="214"/>
      <c r="AU194" s="211"/>
      <c r="AV194" s="108"/>
      <c r="AW194" s="108"/>
      <c r="AX194" s="211"/>
      <c r="AY194" s="211"/>
      <c r="AZ194" s="211"/>
      <c r="BA194" s="211"/>
      <c r="BB194" s="211"/>
      <c r="BC194" s="211"/>
      <c r="BD194" s="211"/>
      <c r="BE194" s="211"/>
      <c r="BF194" s="211"/>
      <c r="BG194" s="211"/>
      <c r="BH194" s="108"/>
      <c r="BI194" s="211"/>
      <c r="BJ194" s="8"/>
      <c r="BK194" s="108"/>
      <c r="BM194" s="211"/>
    </row>
    <row r="195" spans="1:65">
      <c r="A195" s="211"/>
      <c r="B195" s="211"/>
      <c r="C195" s="211"/>
      <c r="D195" s="211"/>
      <c r="E195" s="211"/>
      <c r="F195" s="211"/>
      <c r="G195" s="211"/>
      <c r="H195" s="214"/>
      <c r="I195" s="211"/>
      <c r="J195" s="211"/>
      <c r="K195" s="211"/>
      <c r="L195" s="211"/>
      <c r="M195" s="211"/>
      <c r="N195" s="211"/>
      <c r="O195" s="211"/>
      <c r="P195" s="211"/>
      <c r="Q195" s="212"/>
      <c r="R195" s="211"/>
      <c r="S195" s="211"/>
      <c r="T195" s="211"/>
      <c r="U195" s="211"/>
      <c r="V195" s="211"/>
      <c r="W195" s="211"/>
      <c r="X195" s="257"/>
      <c r="Y195" s="257"/>
      <c r="Z195" s="257"/>
      <c r="AA195" s="257"/>
      <c r="AB195" s="257"/>
      <c r="AC195" s="257"/>
      <c r="AD195" s="257"/>
      <c r="AE195" s="257"/>
      <c r="AF195" s="257"/>
      <c r="AG195" s="257"/>
      <c r="AH195" s="257"/>
      <c r="AI195" s="257"/>
      <c r="AJ195" s="213"/>
      <c r="AK195" s="213"/>
      <c r="AL195" s="257"/>
      <c r="AM195" s="8"/>
      <c r="AN195" s="214"/>
      <c r="AO195" s="211"/>
      <c r="AP195" s="40"/>
      <c r="AQ195" s="40"/>
      <c r="AR195" s="108"/>
      <c r="AS195" s="211"/>
      <c r="AT195" s="214"/>
      <c r="AU195" s="211"/>
      <c r="AV195" s="108"/>
      <c r="AW195" s="108"/>
      <c r="AX195" s="211"/>
      <c r="AY195" s="211"/>
      <c r="AZ195" s="211"/>
      <c r="BA195" s="211"/>
      <c r="BB195" s="211"/>
      <c r="BC195" s="211"/>
      <c r="BD195" s="211"/>
      <c r="BE195" s="211"/>
      <c r="BF195" s="211"/>
      <c r="BG195" s="211"/>
      <c r="BH195" s="108"/>
      <c r="BI195" s="211"/>
      <c r="BJ195" s="8"/>
      <c r="BK195" s="108"/>
      <c r="BM195" s="211"/>
    </row>
    <row r="196" spans="1:65">
      <c r="A196" s="211"/>
      <c r="B196" s="211"/>
      <c r="C196" s="211"/>
      <c r="D196" s="211"/>
      <c r="E196" s="211"/>
      <c r="F196" s="211"/>
      <c r="G196" s="211"/>
      <c r="H196" s="214"/>
      <c r="I196" s="211"/>
      <c r="J196" s="211"/>
      <c r="K196" s="211"/>
      <c r="L196" s="211"/>
      <c r="M196" s="211"/>
      <c r="N196" s="211"/>
      <c r="O196" s="211"/>
      <c r="P196" s="211"/>
      <c r="Q196" s="212"/>
      <c r="R196" s="211"/>
      <c r="S196" s="211"/>
      <c r="T196" s="211"/>
      <c r="U196" s="211"/>
      <c r="V196" s="211"/>
      <c r="W196" s="211"/>
      <c r="X196" s="257"/>
      <c r="Y196" s="257"/>
      <c r="Z196" s="257"/>
      <c r="AA196" s="257"/>
      <c r="AB196" s="257"/>
      <c r="AC196" s="257"/>
      <c r="AD196" s="257"/>
      <c r="AE196" s="257"/>
      <c r="AF196" s="257"/>
      <c r="AG196" s="257"/>
      <c r="AH196" s="257"/>
      <c r="AI196" s="257"/>
      <c r="AJ196" s="213"/>
      <c r="AK196" s="213"/>
      <c r="AL196" s="257"/>
      <c r="AM196" s="8"/>
      <c r="AN196" s="214"/>
      <c r="AO196" s="211"/>
      <c r="AP196" s="40"/>
      <c r="AQ196" s="40"/>
      <c r="AR196" s="108"/>
      <c r="AS196" s="211"/>
      <c r="AT196" s="214"/>
      <c r="AU196" s="211"/>
      <c r="AV196" s="108"/>
      <c r="AW196" s="108"/>
      <c r="AX196" s="211"/>
      <c r="AY196" s="211"/>
      <c r="AZ196" s="211"/>
      <c r="BA196" s="211"/>
      <c r="BB196" s="211"/>
      <c r="BC196" s="211"/>
      <c r="BD196" s="211"/>
      <c r="BE196" s="211"/>
      <c r="BF196" s="211"/>
      <c r="BG196" s="211"/>
      <c r="BH196" s="108"/>
      <c r="BI196" s="211"/>
      <c r="BJ196" s="8"/>
      <c r="BK196" s="108"/>
      <c r="BM196" s="211"/>
    </row>
    <row r="197" spans="1:65">
      <c r="A197" s="211"/>
      <c r="B197" s="211"/>
      <c r="C197" s="211"/>
      <c r="D197" s="211"/>
      <c r="E197" s="211"/>
      <c r="F197" s="211"/>
      <c r="G197" s="211"/>
      <c r="H197" s="214"/>
      <c r="I197" s="211"/>
      <c r="J197" s="211"/>
      <c r="K197" s="211"/>
      <c r="L197" s="211"/>
      <c r="M197" s="211"/>
      <c r="N197" s="211"/>
      <c r="O197" s="211"/>
      <c r="P197" s="211"/>
      <c r="Q197" s="212"/>
      <c r="R197" s="211"/>
      <c r="S197" s="211"/>
      <c r="T197" s="211"/>
      <c r="U197" s="211"/>
      <c r="V197" s="211"/>
      <c r="W197" s="211"/>
      <c r="X197" s="257"/>
      <c r="Y197" s="257"/>
      <c r="Z197" s="257"/>
      <c r="AA197" s="257"/>
      <c r="AB197" s="257"/>
      <c r="AC197" s="257"/>
      <c r="AD197" s="257"/>
      <c r="AE197" s="257"/>
      <c r="AF197" s="257"/>
      <c r="AG197" s="257"/>
      <c r="AH197" s="257"/>
      <c r="AI197" s="257"/>
      <c r="AJ197" s="213"/>
      <c r="AK197" s="213"/>
      <c r="AL197" s="257"/>
      <c r="AM197" s="8"/>
      <c r="AN197" s="214"/>
      <c r="AO197" s="211"/>
      <c r="AP197" s="40"/>
      <c r="AQ197" s="40"/>
      <c r="AR197" s="108"/>
      <c r="AS197" s="211"/>
      <c r="AT197" s="214"/>
      <c r="AU197" s="211"/>
      <c r="AV197" s="108"/>
      <c r="AW197" s="108"/>
      <c r="AX197" s="211"/>
      <c r="AY197" s="211"/>
      <c r="AZ197" s="211"/>
      <c r="BA197" s="211"/>
      <c r="BB197" s="211"/>
      <c r="BC197" s="211"/>
      <c r="BD197" s="211"/>
      <c r="BE197" s="211"/>
      <c r="BF197" s="211"/>
      <c r="BG197" s="211"/>
      <c r="BH197" s="108"/>
      <c r="BI197" s="211"/>
      <c r="BJ197" s="8"/>
      <c r="BK197" s="108"/>
      <c r="BM197" s="211"/>
    </row>
    <row r="198" spans="1:65">
      <c r="A198" s="211"/>
      <c r="B198" s="211"/>
      <c r="C198" s="211"/>
      <c r="D198" s="211"/>
      <c r="E198" s="211"/>
      <c r="F198" s="211"/>
      <c r="G198" s="211"/>
      <c r="H198" s="214"/>
      <c r="I198" s="211"/>
      <c r="J198" s="211"/>
      <c r="K198" s="211"/>
      <c r="L198" s="211"/>
      <c r="M198" s="211"/>
      <c r="N198" s="211"/>
      <c r="O198" s="211"/>
      <c r="P198" s="211"/>
      <c r="Q198" s="212"/>
      <c r="R198" s="211"/>
      <c r="S198" s="211"/>
      <c r="T198" s="211"/>
      <c r="U198" s="211"/>
      <c r="V198" s="211"/>
      <c r="W198" s="211"/>
      <c r="X198" s="257"/>
      <c r="Y198" s="257"/>
      <c r="Z198" s="257"/>
      <c r="AA198" s="257"/>
      <c r="AB198" s="257"/>
      <c r="AC198" s="257"/>
      <c r="AD198" s="257"/>
      <c r="AE198" s="257"/>
      <c r="AF198" s="257"/>
      <c r="AG198" s="257"/>
      <c r="AH198" s="257"/>
      <c r="AI198" s="257"/>
      <c r="AJ198" s="213"/>
      <c r="AK198" s="213"/>
      <c r="AL198" s="257"/>
      <c r="AM198" s="8"/>
      <c r="AN198" s="214"/>
      <c r="AO198" s="211"/>
      <c r="AP198" s="40"/>
      <c r="AQ198" s="40"/>
      <c r="AR198" s="108"/>
      <c r="AS198" s="211"/>
      <c r="AT198" s="214"/>
      <c r="AU198" s="211"/>
      <c r="AV198" s="108"/>
      <c r="AW198" s="108"/>
      <c r="AX198" s="211"/>
      <c r="AY198" s="211"/>
      <c r="AZ198" s="211"/>
      <c r="BA198" s="211"/>
      <c r="BB198" s="211"/>
      <c r="BC198" s="211"/>
      <c r="BD198" s="211"/>
      <c r="BE198" s="211"/>
      <c r="BF198" s="211"/>
      <c r="BG198" s="211"/>
      <c r="BH198" s="108"/>
      <c r="BI198" s="211"/>
      <c r="BJ198" s="8"/>
      <c r="BK198" s="108"/>
      <c r="BM198" s="211"/>
    </row>
    <row r="199" spans="1:65">
      <c r="A199" s="211"/>
      <c r="B199" s="211"/>
      <c r="C199" s="211"/>
      <c r="D199" s="211"/>
      <c r="E199" s="211"/>
      <c r="F199" s="211"/>
      <c r="G199" s="211"/>
      <c r="H199" s="214"/>
      <c r="I199" s="211"/>
      <c r="J199" s="211"/>
      <c r="K199" s="211"/>
      <c r="L199" s="211"/>
      <c r="M199" s="211"/>
      <c r="N199" s="211"/>
      <c r="O199" s="211"/>
      <c r="P199" s="211"/>
      <c r="Q199" s="212"/>
      <c r="R199" s="211"/>
      <c r="S199" s="211"/>
      <c r="T199" s="211"/>
      <c r="U199" s="211"/>
      <c r="V199" s="211"/>
      <c r="W199" s="211"/>
      <c r="X199" s="257"/>
      <c r="Y199" s="257"/>
      <c r="Z199" s="257"/>
      <c r="AA199" s="257"/>
      <c r="AB199" s="257"/>
      <c r="AC199" s="257"/>
      <c r="AD199" s="257"/>
      <c r="AE199" s="257"/>
      <c r="AF199" s="257"/>
      <c r="AG199" s="257"/>
      <c r="AH199" s="257"/>
      <c r="AI199" s="257"/>
      <c r="AJ199" s="213"/>
      <c r="AK199" s="213"/>
      <c r="AL199" s="257"/>
      <c r="AM199" s="8"/>
      <c r="AN199" s="214"/>
      <c r="AO199" s="211"/>
      <c r="AP199" s="40"/>
      <c r="AQ199" s="40"/>
      <c r="AR199" s="108"/>
      <c r="AS199" s="211"/>
      <c r="AT199" s="214"/>
      <c r="AU199" s="211"/>
      <c r="AV199" s="108"/>
      <c r="AW199" s="108"/>
      <c r="AX199" s="211"/>
      <c r="AY199" s="211"/>
      <c r="AZ199" s="211"/>
      <c r="BA199" s="211"/>
      <c r="BB199" s="211"/>
      <c r="BC199" s="211"/>
      <c r="BD199" s="211"/>
      <c r="BE199" s="211"/>
      <c r="BF199" s="211"/>
      <c r="BG199" s="211"/>
      <c r="BH199" s="108"/>
      <c r="BI199" s="211"/>
      <c r="BJ199" s="8"/>
      <c r="BK199" s="108"/>
      <c r="BM199" s="211"/>
    </row>
    <row r="200" spans="1:65">
      <c r="A200" s="211"/>
      <c r="B200" s="211"/>
      <c r="C200" s="211"/>
      <c r="D200" s="211"/>
      <c r="E200" s="211"/>
      <c r="F200" s="211"/>
      <c r="G200" s="211"/>
      <c r="H200" s="214"/>
      <c r="I200" s="211"/>
      <c r="J200" s="211"/>
      <c r="K200" s="211"/>
      <c r="L200" s="211"/>
      <c r="M200" s="211"/>
      <c r="N200" s="211"/>
      <c r="O200" s="211"/>
      <c r="P200" s="211"/>
      <c r="Q200" s="212"/>
      <c r="R200" s="211"/>
      <c r="S200" s="211"/>
      <c r="T200" s="211"/>
      <c r="U200" s="211"/>
      <c r="V200" s="211"/>
      <c r="W200" s="211"/>
      <c r="X200" s="257"/>
      <c r="Y200" s="257"/>
      <c r="Z200" s="257"/>
      <c r="AA200" s="257"/>
      <c r="AB200" s="257"/>
      <c r="AC200" s="257"/>
      <c r="AD200" s="257"/>
      <c r="AE200" s="257"/>
      <c r="AF200" s="257"/>
      <c r="AG200" s="257"/>
      <c r="AH200" s="257"/>
      <c r="AI200" s="257"/>
      <c r="AJ200" s="213"/>
      <c r="AK200" s="213"/>
      <c r="AL200" s="257"/>
      <c r="AM200" s="8"/>
      <c r="AN200" s="214"/>
      <c r="AO200" s="211"/>
      <c r="AP200" s="40"/>
      <c r="AQ200" s="40"/>
      <c r="AR200" s="108"/>
      <c r="AS200" s="211"/>
      <c r="AT200" s="214"/>
      <c r="AU200" s="211"/>
      <c r="AV200" s="108"/>
      <c r="AW200" s="108"/>
      <c r="AX200" s="211"/>
      <c r="AY200" s="211"/>
      <c r="AZ200" s="211"/>
      <c r="BA200" s="211"/>
      <c r="BB200" s="211"/>
      <c r="BC200" s="211"/>
      <c r="BD200" s="211"/>
      <c r="BE200" s="211"/>
      <c r="BF200" s="211"/>
      <c r="BG200" s="211"/>
      <c r="BH200" s="108"/>
      <c r="BI200" s="211"/>
      <c r="BJ200" s="8"/>
      <c r="BK200" s="108"/>
      <c r="BM200" s="211"/>
    </row>
    <row r="201" spans="1:65">
      <c r="A201" s="211"/>
      <c r="B201" s="211"/>
      <c r="C201" s="211"/>
      <c r="D201" s="211"/>
      <c r="E201" s="211"/>
      <c r="F201" s="211"/>
      <c r="G201" s="211"/>
      <c r="H201" s="214"/>
      <c r="I201" s="211"/>
      <c r="J201" s="211"/>
      <c r="K201" s="211"/>
      <c r="L201" s="211"/>
      <c r="M201" s="211"/>
      <c r="N201" s="211"/>
      <c r="O201" s="211"/>
      <c r="P201" s="211"/>
      <c r="Q201" s="212"/>
      <c r="R201" s="211"/>
      <c r="S201" s="211"/>
      <c r="T201" s="211"/>
      <c r="U201" s="211"/>
      <c r="V201" s="211"/>
      <c r="W201" s="211"/>
      <c r="X201" s="257"/>
      <c r="Y201" s="257"/>
      <c r="Z201" s="257"/>
      <c r="AA201" s="257"/>
      <c r="AB201" s="257"/>
      <c r="AC201" s="257"/>
      <c r="AD201" s="257"/>
      <c r="AE201" s="257"/>
      <c r="AF201" s="257"/>
      <c r="AG201" s="257"/>
      <c r="AH201" s="257"/>
      <c r="AI201" s="257"/>
      <c r="AJ201" s="213"/>
      <c r="AK201" s="213"/>
      <c r="AL201" s="257"/>
      <c r="AM201" s="8"/>
      <c r="AN201" s="214"/>
      <c r="AO201" s="211"/>
      <c r="AP201" s="40"/>
      <c r="AQ201" s="40"/>
      <c r="AR201" s="108"/>
      <c r="AS201" s="211"/>
      <c r="AT201" s="214"/>
      <c r="AU201" s="211"/>
      <c r="AV201" s="108"/>
      <c r="AW201" s="108"/>
      <c r="AX201" s="211"/>
      <c r="AY201" s="211"/>
      <c r="AZ201" s="211"/>
      <c r="BA201" s="211"/>
      <c r="BB201" s="211"/>
      <c r="BC201" s="211"/>
      <c r="BD201" s="211"/>
      <c r="BE201" s="211"/>
      <c r="BF201" s="211"/>
      <c r="BG201" s="211"/>
      <c r="BH201" s="108"/>
      <c r="BI201" s="211"/>
      <c r="BJ201" s="8"/>
      <c r="BK201" s="108"/>
      <c r="BM201" s="211"/>
    </row>
    <row r="202" spans="1:65">
      <c r="A202" s="211"/>
      <c r="B202" s="211"/>
      <c r="C202" s="211"/>
      <c r="D202" s="211"/>
      <c r="E202" s="211"/>
      <c r="F202" s="211"/>
      <c r="G202" s="211"/>
      <c r="H202" s="214"/>
      <c r="I202" s="211"/>
      <c r="J202" s="211"/>
      <c r="K202" s="211"/>
      <c r="L202" s="211"/>
      <c r="M202" s="211"/>
      <c r="N202" s="211"/>
      <c r="O202" s="211"/>
      <c r="P202" s="211"/>
      <c r="Q202" s="212"/>
      <c r="R202" s="211"/>
      <c r="S202" s="211"/>
      <c r="T202" s="211"/>
      <c r="U202" s="211"/>
      <c r="V202" s="211"/>
      <c r="W202" s="211"/>
      <c r="X202" s="257"/>
      <c r="Y202" s="257"/>
      <c r="Z202" s="257"/>
      <c r="AA202" s="257"/>
      <c r="AB202" s="257"/>
      <c r="AC202" s="257"/>
      <c r="AD202" s="257"/>
      <c r="AE202" s="257"/>
      <c r="AF202" s="257"/>
      <c r="AG202" s="257"/>
      <c r="AH202" s="257"/>
      <c r="AI202" s="257"/>
      <c r="AJ202" s="213"/>
      <c r="AK202" s="213"/>
      <c r="AL202" s="257"/>
      <c r="AM202" s="8"/>
      <c r="AN202" s="214"/>
      <c r="AO202" s="211"/>
      <c r="AP202" s="40"/>
      <c r="AQ202" s="40"/>
      <c r="AR202" s="108"/>
      <c r="AS202" s="211"/>
      <c r="AT202" s="214"/>
      <c r="AU202" s="211"/>
      <c r="AV202" s="108"/>
      <c r="AW202" s="108"/>
      <c r="AX202" s="211"/>
      <c r="AY202" s="211"/>
      <c r="AZ202" s="211"/>
      <c r="BA202" s="211"/>
      <c r="BB202" s="211"/>
      <c r="BC202" s="211"/>
      <c r="BD202" s="211"/>
      <c r="BE202" s="211"/>
      <c r="BF202" s="211"/>
      <c r="BG202" s="211"/>
      <c r="BH202" s="108"/>
      <c r="BI202" s="211"/>
      <c r="BJ202" s="8"/>
      <c r="BK202" s="108"/>
      <c r="BM202" s="211"/>
    </row>
    <row r="203" spans="1:65">
      <c r="A203" s="211"/>
      <c r="B203" s="211"/>
      <c r="C203" s="211"/>
      <c r="D203" s="211"/>
      <c r="E203" s="211"/>
      <c r="F203" s="211"/>
      <c r="G203" s="211"/>
      <c r="H203" s="214"/>
      <c r="I203" s="211"/>
      <c r="J203" s="211"/>
      <c r="K203" s="211"/>
      <c r="L203" s="211"/>
      <c r="M203" s="211"/>
      <c r="N203" s="211"/>
      <c r="O203" s="211"/>
      <c r="P203" s="211"/>
      <c r="Q203" s="212"/>
      <c r="R203" s="211"/>
      <c r="S203" s="211"/>
      <c r="T203" s="211"/>
      <c r="U203" s="211"/>
      <c r="V203" s="211"/>
      <c r="W203" s="211"/>
      <c r="X203" s="257"/>
      <c r="Y203" s="257"/>
      <c r="Z203" s="257"/>
      <c r="AA203" s="257"/>
      <c r="AB203" s="257"/>
      <c r="AC203" s="257"/>
      <c r="AD203" s="257"/>
      <c r="AE203" s="257"/>
      <c r="AF203" s="257"/>
      <c r="AG203" s="257"/>
      <c r="AH203" s="257"/>
      <c r="AI203" s="257"/>
      <c r="AJ203" s="213"/>
      <c r="AK203" s="213"/>
      <c r="AL203" s="257"/>
      <c r="AM203" s="8"/>
      <c r="AN203" s="214"/>
      <c r="AO203" s="211"/>
      <c r="AP203" s="40"/>
      <c r="AQ203" s="40"/>
      <c r="AR203" s="108"/>
      <c r="AS203" s="211"/>
      <c r="AT203" s="214"/>
      <c r="AU203" s="211"/>
      <c r="AV203" s="108"/>
      <c r="AW203" s="108"/>
      <c r="AX203" s="211"/>
      <c r="AY203" s="211"/>
      <c r="AZ203" s="211"/>
      <c r="BA203" s="211"/>
      <c r="BB203" s="211"/>
      <c r="BC203" s="211"/>
      <c r="BD203" s="211"/>
      <c r="BE203" s="211"/>
      <c r="BF203" s="211"/>
      <c r="BG203" s="211"/>
      <c r="BH203" s="108"/>
      <c r="BI203" s="211"/>
      <c r="BJ203" s="8"/>
      <c r="BK203" s="108"/>
      <c r="BM203" s="211"/>
    </row>
    <row r="204" spans="1:65">
      <c r="A204" s="211"/>
      <c r="B204" s="211"/>
      <c r="C204" s="211"/>
      <c r="D204" s="211"/>
      <c r="E204" s="211"/>
      <c r="F204" s="211"/>
      <c r="G204" s="211"/>
      <c r="H204" s="214"/>
      <c r="I204" s="211"/>
      <c r="J204" s="211"/>
      <c r="K204" s="211"/>
      <c r="L204" s="211"/>
      <c r="M204" s="211"/>
      <c r="N204" s="211"/>
      <c r="O204" s="211"/>
      <c r="P204" s="211"/>
      <c r="Q204" s="212"/>
      <c r="R204" s="211"/>
      <c r="S204" s="211"/>
      <c r="T204" s="211"/>
      <c r="U204" s="211"/>
      <c r="V204" s="211"/>
      <c r="W204" s="211"/>
      <c r="X204" s="257"/>
      <c r="Y204" s="257"/>
      <c r="Z204" s="257"/>
      <c r="AA204" s="257"/>
      <c r="AB204" s="257"/>
      <c r="AC204" s="257"/>
      <c r="AD204" s="257"/>
      <c r="AE204" s="257"/>
      <c r="AF204" s="257"/>
      <c r="AG204" s="257"/>
      <c r="AH204" s="257"/>
      <c r="AI204" s="257"/>
      <c r="AJ204" s="213"/>
      <c r="AK204" s="213"/>
      <c r="AL204" s="257"/>
      <c r="AM204" s="8"/>
      <c r="AN204" s="214"/>
      <c r="AO204" s="211"/>
      <c r="AP204" s="40"/>
      <c r="AQ204" s="40"/>
      <c r="AR204" s="108"/>
      <c r="AS204" s="211"/>
      <c r="AT204" s="214"/>
      <c r="AU204" s="211"/>
      <c r="AV204" s="108"/>
      <c r="AW204" s="108"/>
      <c r="AX204" s="211"/>
      <c r="AY204" s="211"/>
      <c r="AZ204" s="211"/>
      <c r="BA204" s="211"/>
      <c r="BB204" s="211"/>
      <c r="BC204" s="211"/>
      <c r="BD204" s="211"/>
      <c r="BE204" s="211"/>
      <c r="BF204" s="211"/>
      <c r="BG204" s="211"/>
      <c r="BH204" s="108"/>
      <c r="BI204" s="211"/>
      <c r="BJ204" s="8"/>
      <c r="BK204" s="108"/>
      <c r="BM204" s="211"/>
    </row>
    <row r="205" spans="1:65">
      <c r="A205" s="211"/>
      <c r="B205" s="211"/>
      <c r="C205" s="211"/>
      <c r="D205" s="211"/>
      <c r="E205" s="211"/>
      <c r="F205" s="211"/>
      <c r="G205" s="211"/>
      <c r="H205" s="214"/>
      <c r="I205" s="211"/>
      <c r="J205" s="211"/>
      <c r="K205" s="211"/>
      <c r="L205" s="211"/>
      <c r="M205" s="211"/>
      <c r="N205" s="211"/>
      <c r="O205" s="211"/>
      <c r="P205" s="211"/>
      <c r="Q205" s="212"/>
      <c r="R205" s="211"/>
      <c r="S205" s="211"/>
      <c r="T205" s="211"/>
      <c r="U205" s="211"/>
      <c r="V205" s="211"/>
      <c r="W205" s="211"/>
      <c r="X205" s="257"/>
      <c r="Y205" s="257"/>
      <c r="Z205" s="257"/>
      <c r="AA205" s="257"/>
      <c r="AB205" s="257"/>
      <c r="AC205" s="257"/>
      <c r="AD205" s="257"/>
      <c r="AE205" s="257"/>
      <c r="AF205" s="257"/>
      <c r="AG205" s="257"/>
      <c r="AH205" s="257"/>
      <c r="AI205" s="257"/>
      <c r="AJ205" s="213"/>
      <c r="AK205" s="213"/>
      <c r="AL205" s="257"/>
      <c r="AM205" s="8"/>
      <c r="AN205" s="214"/>
      <c r="AO205" s="211"/>
      <c r="AP205" s="40"/>
      <c r="AQ205" s="40"/>
      <c r="AR205" s="108"/>
      <c r="AS205" s="211"/>
      <c r="AT205" s="214"/>
      <c r="AU205" s="211"/>
      <c r="AV205" s="108"/>
      <c r="AW205" s="108"/>
      <c r="AX205" s="211"/>
      <c r="AY205" s="211"/>
      <c r="AZ205" s="211"/>
      <c r="BA205" s="211"/>
      <c r="BB205" s="211"/>
      <c r="BC205" s="211"/>
      <c r="BD205" s="211"/>
      <c r="BE205" s="211"/>
      <c r="BF205" s="211"/>
      <c r="BG205" s="211"/>
      <c r="BH205" s="108"/>
      <c r="BI205" s="211"/>
      <c r="BJ205" s="8"/>
      <c r="BK205" s="108"/>
      <c r="BM205" s="211"/>
    </row>
    <row r="206" spans="1:65">
      <c r="A206" s="211"/>
      <c r="B206" s="211"/>
      <c r="C206" s="211"/>
      <c r="D206" s="211"/>
      <c r="E206" s="211"/>
      <c r="F206" s="211"/>
      <c r="G206" s="211"/>
      <c r="H206" s="214"/>
      <c r="I206" s="211"/>
      <c r="J206" s="211"/>
      <c r="K206" s="211"/>
      <c r="L206" s="211"/>
      <c r="M206" s="211"/>
      <c r="N206" s="211"/>
      <c r="O206" s="211"/>
      <c r="P206" s="211"/>
      <c r="Q206" s="212"/>
      <c r="R206" s="211"/>
      <c r="S206" s="211"/>
      <c r="T206" s="211"/>
      <c r="U206" s="211"/>
      <c r="V206" s="211"/>
      <c r="W206" s="211"/>
      <c r="X206" s="257"/>
      <c r="Y206" s="257"/>
      <c r="Z206" s="257"/>
      <c r="AA206" s="257"/>
      <c r="AB206" s="257"/>
      <c r="AC206" s="257"/>
      <c r="AD206" s="257"/>
      <c r="AE206" s="257"/>
      <c r="AF206" s="257"/>
      <c r="AG206" s="257"/>
      <c r="AH206" s="257"/>
      <c r="AI206" s="257"/>
      <c r="AJ206" s="213"/>
      <c r="AK206" s="213"/>
      <c r="AL206" s="257"/>
      <c r="AM206" s="8"/>
      <c r="AN206" s="214"/>
      <c r="AO206" s="211"/>
      <c r="AP206" s="40"/>
      <c r="AQ206" s="40"/>
      <c r="AR206" s="108"/>
      <c r="AS206" s="211"/>
      <c r="AT206" s="214"/>
      <c r="AU206" s="211"/>
      <c r="AV206" s="108"/>
      <c r="AW206" s="108"/>
      <c r="AX206" s="211"/>
      <c r="AY206" s="211"/>
      <c r="AZ206" s="211"/>
      <c r="BA206" s="211"/>
      <c r="BB206" s="211"/>
      <c r="BC206" s="211"/>
      <c r="BD206" s="211"/>
      <c r="BE206" s="211"/>
      <c r="BF206" s="211"/>
      <c r="BG206" s="211"/>
      <c r="BH206" s="108"/>
      <c r="BI206" s="211"/>
      <c r="BJ206" s="8"/>
      <c r="BK206" s="108"/>
      <c r="BM206" s="211"/>
    </row>
    <row r="207" spans="1:65">
      <c r="A207" s="211"/>
      <c r="B207" s="211"/>
      <c r="C207" s="211"/>
      <c r="D207" s="211"/>
      <c r="E207" s="211"/>
      <c r="F207" s="211"/>
      <c r="G207" s="211"/>
      <c r="H207" s="214"/>
      <c r="I207" s="211"/>
      <c r="J207" s="211"/>
      <c r="K207" s="211"/>
      <c r="L207" s="211"/>
      <c r="M207" s="211"/>
      <c r="N207" s="211"/>
      <c r="O207" s="211"/>
      <c r="P207" s="211"/>
      <c r="Q207" s="212"/>
      <c r="R207" s="211"/>
      <c r="S207" s="211"/>
      <c r="T207" s="211"/>
      <c r="U207" s="211"/>
      <c r="V207" s="211"/>
      <c r="W207" s="211"/>
      <c r="X207" s="257"/>
      <c r="Y207" s="257"/>
      <c r="Z207" s="257"/>
      <c r="AA207" s="257"/>
      <c r="AB207" s="257"/>
      <c r="AC207" s="257"/>
      <c r="AD207" s="257"/>
      <c r="AE207" s="257"/>
      <c r="AF207" s="257"/>
      <c r="AG207" s="257"/>
      <c r="AH207" s="257"/>
      <c r="AI207" s="257"/>
      <c r="AJ207" s="213"/>
      <c r="AK207" s="213"/>
      <c r="AL207" s="257"/>
      <c r="AM207" s="8"/>
      <c r="AN207" s="214"/>
      <c r="AO207" s="211"/>
      <c r="AP207" s="40"/>
      <c r="AQ207" s="40"/>
      <c r="AR207" s="108"/>
      <c r="AS207" s="211"/>
      <c r="AT207" s="214"/>
      <c r="AU207" s="211"/>
      <c r="AV207" s="108"/>
      <c r="AW207" s="108"/>
      <c r="AX207" s="211"/>
      <c r="AY207" s="211"/>
      <c r="AZ207" s="211"/>
      <c r="BA207" s="211"/>
      <c r="BB207" s="211"/>
      <c r="BC207" s="211"/>
      <c r="BD207" s="211"/>
      <c r="BE207" s="211"/>
      <c r="BF207" s="211"/>
      <c r="BG207" s="211"/>
      <c r="BH207" s="108"/>
      <c r="BI207" s="211"/>
      <c r="BJ207" s="8"/>
      <c r="BK207" s="108"/>
      <c r="BM207" s="211"/>
    </row>
    <row r="208" spans="1:65">
      <c r="A208" s="211"/>
      <c r="B208" s="211"/>
      <c r="C208" s="211"/>
      <c r="D208" s="211"/>
      <c r="E208" s="211"/>
      <c r="F208" s="211"/>
      <c r="G208" s="211"/>
      <c r="H208" s="214"/>
      <c r="I208" s="211"/>
      <c r="J208" s="211"/>
      <c r="K208" s="211"/>
      <c r="L208" s="211"/>
      <c r="M208" s="211"/>
      <c r="N208" s="211"/>
      <c r="O208" s="211"/>
      <c r="P208" s="211"/>
      <c r="Q208" s="212"/>
      <c r="R208" s="211"/>
      <c r="S208" s="211"/>
      <c r="T208" s="211"/>
      <c r="U208" s="211"/>
      <c r="V208" s="211"/>
      <c r="W208" s="211"/>
      <c r="X208" s="257"/>
      <c r="Y208" s="257"/>
      <c r="Z208" s="257"/>
      <c r="AA208" s="257"/>
      <c r="AB208" s="257"/>
      <c r="AC208" s="257"/>
      <c r="AD208" s="257"/>
      <c r="AE208" s="257"/>
      <c r="AF208" s="257"/>
      <c r="AG208" s="257"/>
      <c r="AH208" s="257"/>
      <c r="AI208" s="257"/>
      <c r="AJ208" s="213"/>
      <c r="AK208" s="213"/>
      <c r="AL208" s="257"/>
      <c r="AM208" s="8"/>
      <c r="AN208" s="214"/>
      <c r="AO208" s="211"/>
      <c r="AP208" s="40"/>
      <c r="AQ208" s="40"/>
      <c r="AR208" s="108"/>
      <c r="AS208" s="211"/>
      <c r="AT208" s="214"/>
      <c r="AU208" s="211"/>
      <c r="AV208" s="108"/>
      <c r="AW208" s="108"/>
      <c r="AX208" s="211"/>
      <c r="AY208" s="211"/>
      <c r="AZ208" s="211"/>
      <c r="BA208" s="211"/>
      <c r="BB208" s="211"/>
      <c r="BC208" s="211"/>
      <c r="BD208" s="211"/>
      <c r="BE208" s="211"/>
      <c r="BF208" s="211"/>
      <c r="BG208" s="211"/>
      <c r="BH208" s="108"/>
      <c r="BI208" s="211"/>
      <c r="BJ208" s="8"/>
      <c r="BK208" s="108"/>
      <c r="BM208" s="211"/>
    </row>
    <row r="209" spans="1:65">
      <c r="A209" s="211"/>
      <c r="B209" s="211"/>
      <c r="C209" s="211"/>
      <c r="D209" s="211"/>
      <c r="E209" s="211"/>
      <c r="F209" s="211"/>
      <c r="G209" s="211"/>
      <c r="H209" s="214"/>
      <c r="I209" s="211"/>
      <c r="J209" s="211"/>
      <c r="K209" s="211"/>
      <c r="L209" s="211"/>
      <c r="M209" s="211"/>
      <c r="N209" s="211"/>
      <c r="O209" s="211"/>
      <c r="P209" s="211"/>
      <c r="Q209" s="212"/>
      <c r="R209" s="211"/>
      <c r="S209" s="211"/>
      <c r="T209" s="211"/>
      <c r="U209" s="211"/>
      <c r="V209" s="211"/>
      <c r="W209" s="211"/>
      <c r="X209" s="257"/>
      <c r="Y209" s="257"/>
      <c r="Z209" s="257"/>
      <c r="AA209" s="257"/>
      <c r="AB209" s="257"/>
      <c r="AC209" s="257"/>
      <c r="AD209" s="257"/>
      <c r="AE209" s="257"/>
      <c r="AF209" s="257"/>
      <c r="AG209" s="257"/>
      <c r="AH209" s="257"/>
      <c r="AI209" s="257"/>
      <c r="AJ209" s="213"/>
      <c r="AK209" s="213"/>
      <c r="AL209" s="257"/>
      <c r="AM209" s="8"/>
      <c r="AN209" s="214"/>
      <c r="AO209" s="211"/>
      <c r="AP209" s="40"/>
      <c r="AQ209" s="40"/>
      <c r="AR209" s="108"/>
      <c r="AS209" s="211"/>
      <c r="AT209" s="214"/>
      <c r="AU209" s="211"/>
      <c r="AV209" s="108"/>
      <c r="AW209" s="108"/>
      <c r="AX209" s="211"/>
      <c r="AY209" s="211"/>
      <c r="AZ209" s="211"/>
      <c r="BA209" s="211"/>
      <c r="BB209" s="211"/>
      <c r="BC209" s="211"/>
      <c r="BD209" s="211"/>
      <c r="BE209" s="211"/>
      <c r="BF209" s="211"/>
      <c r="BG209" s="211"/>
      <c r="BH209" s="108"/>
      <c r="BI209" s="211"/>
      <c r="BJ209" s="8"/>
      <c r="BK209" s="108"/>
      <c r="BM209" s="211"/>
    </row>
    <row r="210" spans="1:65">
      <c r="A210" s="211"/>
      <c r="B210" s="211"/>
      <c r="C210" s="211"/>
      <c r="D210" s="211"/>
      <c r="E210" s="211"/>
      <c r="F210" s="211"/>
      <c r="G210" s="211"/>
      <c r="H210" s="214"/>
      <c r="I210" s="211"/>
      <c r="J210" s="211"/>
      <c r="K210" s="211"/>
      <c r="L210" s="211"/>
      <c r="M210" s="211"/>
      <c r="N210" s="211"/>
      <c r="O210" s="211"/>
      <c r="P210" s="211"/>
      <c r="Q210" s="212"/>
      <c r="R210" s="211"/>
      <c r="S210" s="211"/>
      <c r="T210" s="211"/>
      <c r="U210" s="211"/>
      <c r="V210" s="211"/>
      <c r="W210" s="211"/>
      <c r="X210" s="257"/>
      <c r="Y210" s="257"/>
      <c r="Z210" s="257"/>
      <c r="AA210" s="257"/>
      <c r="AB210" s="257"/>
      <c r="AC210" s="257"/>
      <c r="AD210" s="257"/>
      <c r="AE210" s="257"/>
      <c r="AF210" s="257"/>
      <c r="AG210" s="257"/>
      <c r="AH210" s="257"/>
      <c r="AI210" s="257"/>
      <c r="AJ210" s="213"/>
      <c r="AK210" s="213"/>
      <c r="AL210" s="257"/>
      <c r="AM210" s="8"/>
      <c r="AN210" s="214"/>
      <c r="AO210" s="211"/>
      <c r="AP210" s="40"/>
      <c r="AQ210" s="40"/>
      <c r="AR210" s="108"/>
      <c r="AS210" s="211"/>
      <c r="AT210" s="214"/>
      <c r="AU210" s="211"/>
      <c r="AV210" s="108"/>
      <c r="AW210" s="108"/>
      <c r="AX210" s="211"/>
      <c r="AY210" s="211"/>
      <c r="AZ210" s="211"/>
      <c r="BA210" s="211"/>
      <c r="BB210" s="211"/>
      <c r="BC210" s="211"/>
      <c r="BD210" s="211"/>
      <c r="BE210" s="211"/>
      <c r="BF210" s="211"/>
      <c r="BG210" s="211"/>
      <c r="BH210" s="108"/>
      <c r="BI210" s="211"/>
      <c r="BJ210" s="8"/>
      <c r="BK210" s="108"/>
      <c r="BM210" s="211"/>
    </row>
    <row r="211" spans="1:65">
      <c r="A211" s="211"/>
      <c r="B211" s="211"/>
      <c r="C211" s="211"/>
      <c r="D211" s="211"/>
      <c r="E211" s="211"/>
      <c r="F211" s="211"/>
      <c r="G211" s="211"/>
      <c r="H211" s="214"/>
      <c r="I211" s="211"/>
      <c r="J211" s="211"/>
      <c r="K211" s="211"/>
      <c r="L211" s="211"/>
      <c r="M211" s="211"/>
      <c r="N211" s="211"/>
      <c r="O211" s="211"/>
      <c r="P211" s="211"/>
      <c r="Q211" s="212"/>
      <c r="R211" s="211"/>
      <c r="S211" s="211"/>
      <c r="T211" s="211"/>
      <c r="U211" s="211"/>
      <c r="V211" s="211"/>
      <c r="W211" s="211"/>
      <c r="X211" s="257"/>
      <c r="Y211" s="257"/>
      <c r="Z211" s="257"/>
      <c r="AA211" s="257"/>
      <c r="AB211" s="257"/>
      <c r="AC211" s="257"/>
      <c r="AD211" s="257"/>
      <c r="AE211" s="257"/>
      <c r="AF211" s="257"/>
      <c r="AG211" s="257"/>
      <c r="AH211" s="257"/>
      <c r="AI211" s="257"/>
      <c r="AJ211" s="213"/>
      <c r="AK211" s="213"/>
      <c r="AL211" s="257"/>
      <c r="AM211" s="8"/>
      <c r="AN211" s="214"/>
      <c r="AO211" s="211"/>
      <c r="AP211" s="40"/>
      <c r="AQ211" s="40"/>
      <c r="AR211" s="108"/>
      <c r="AS211" s="211"/>
      <c r="AT211" s="214"/>
      <c r="AU211" s="211"/>
      <c r="AV211" s="108"/>
      <c r="AW211" s="108"/>
      <c r="AX211" s="211"/>
      <c r="AY211" s="211"/>
      <c r="AZ211" s="211"/>
      <c r="BA211" s="211"/>
      <c r="BB211" s="211"/>
      <c r="BC211" s="211"/>
      <c r="BD211" s="211"/>
      <c r="BE211" s="211"/>
      <c r="BF211" s="211"/>
      <c r="BG211" s="211"/>
      <c r="BH211" s="108"/>
      <c r="BI211" s="211"/>
      <c r="BJ211" s="8"/>
      <c r="BK211" s="108"/>
      <c r="BM211" s="211"/>
    </row>
    <row r="212" spans="1:65">
      <c r="A212" s="211"/>
      <c r="B212" s="211"/>
      <c r="C212" s="211"/>
      <c r="D212" s="211"/>
      <c r="E212" s="211"/>
      <c r="F212" s="211"/>
      <c r="G212" s="211"/>
      <c r="H212" s="214"/>
      <c r="I212" s="211"/>
      <c r="J212" s="211"/>
      <c r="K212" s="211"/>
      <c r="L212" s="211"/>
      <c r="M212" s="211"/>
      <c r="N212" s="211"/>
      <c r="O212" s="211"/>
      <c r="P212" s="211"/>
      <c r="Q212" s="212"/>
      <c r="R212" s="211"/>
      <c r="S212" s="211"/>
      <c r="T212" s="211"/>
      <c r="U212" s="211"/>
      <c r="V212" s="211"/>
      <c r="W212" s="211"/>
      <c r="X212" s="257"/>
      <c r="Y212" s="257"/>
      <c r="Z212" s="257"/>
      <c r="AA212" s="257"/>
      <c r="AB212" s="257"/>
      <c r="AC212" s="257"/>
      <c r="AD212" s="257"/>
      <c r="AE212" s="257"/>
      <c r="AF212" s="257"/>
      <c r="AG212" s="257"/>
      <c r="AH212" s="257"/>
      <c r="AI212" s="257"/>
      <c r="AJ212" s="213"/>
      <c r="AK212" s="213"/>
      <c r="AL212" s="257"/>
      <c r="AM212" s="8"/>
      <c r="AN212" s="214"/>
      <c r="AO212" s="211"/>
      <c r="AP212" s="40"/>
      <c r="AQ212" s="40"/>
      <c r="AR212" s="108"/>
      <c r="AS212" s="211"/>
      <c r="AT212" s="214"/>
      <c r="AU212" s="211"/>
      <c r="AV212" s="108"/>
      <c r="AW212" s="108"/>
      <c r="AX212" s="211"/>
      <c r="AY212" s="211"/>
      <c r="AZ212" s="211"/>
      <c r="BA212" s="211"/>
      <c r="BB212" s="211"/>
      <c r="BC212" s="211"/>
      <c r="BD212" s="211"/>
      <c r="BE212" s="211"/>
      <c r="BF212" s="211"/>
      <c r="BG212" s="211"/>
      <c r="BH212" s="108"/>
      <c r="BI212" s="211"/>
      <c r="BJ212" s="8"/>
      <c r="BK212" s="108"/>
      <c r="BM212" s="211"/>
    </row>
    <row r="213" spans="1:65">
      <c r="A213" s="211"/>
      <c r="B213" s="211"/>
      <c r="C213" s="211"/>
      <c r="D213" s="211"/>
      <c r="E213" s="211"/>
      <c r="F213" s="211"/>
      <c r="G213" s="211"/>
      <c r="H213" s="214"/>
      <c r="I213" s="211"/>
      <c r="J213" s="211"/>
      <c r="K213" s="211"/>
      <c r="L213" s="211"/>
      <c r="M213" s="211"/>
      <c r="N213" s="211"/>
      <c r="O213" s="211"/>
      <c r="P213" s="211"/>
      <c r="Q213" s="212"/>
      <c r="R213" s="211"/>
      <c r="S213" s="211"/>
      <c r="T213" s="211"/>
      <c r="U213" s="211"/>
      <c r="V213" s="211"/>
      <c r="W213" s="211"/>
      <c r="X213" s="257"/>
      <c r="Y213" s="257"/>
      <c r="Z213" s="257"/>
      <c r="AA213" s="257"/>
      <c r="AB213" s="257"/>
      <c r="AC213" s="257"/>
      <c r="AD213" s="257"/>
      <c r="AE213" s="257"/>
      <c r="AF213" s="257"/>
      <c r="AG213" s="257"/>
      <c r="AH213" s="257"/>
      <c r="AI213" s="257"/>
      <c r="AJ213" s="213"/>
      <c r="AK213" s="213"/>
      <c r="AL213" s="257"/>
      <c r="AM213" s="8"/>
      <c r="AN213" s="214"/>
      <c r="AO213" s="211"/>
      <c r="AP213" s="40"/>
      <c r="AQ213" s="40"/>
      <c r="AR213" s="108"/>
      <c r="AS213" s="211"/>
      <c r="AT213" s="214"/>
      <c r="AU213" s="211"/>
      <c r="AV213" s="108"/>
      <c r="AW213" s="108"/>
      <c r="AX213" s="211"/>
      <c r="AY213" s="211"/>
      <c r="AZ213" s="211"/>
      <c r="BA213" s="211"/>
      <c r="BB213" s="211"/>
      <c r="BC213" s="211"/>
      <c r="BD213" s="211"/>
      <c r="BE213" s="211"/>
      <c r="BF213" s="211"/>
      <c r="BG213" s="211"/>
      <c r="BH213" s="108"/>
      <c r="BI213" s="211"/>
      <c r="BJ213" s="8"/>
      <c r="BK213" s="108"/>
      <c r="BM213" s="211"/>
    </row>
    <row r="214" spans="1:65">
      <c r="A214" s="211"/>
      <c r="B214" s="211"/>
      <c r="C214" s="211"/>
      <c r="D214" s="211"/>
      <c r="E214" s="211"/>
      <c r="F214" s="211"/>
      <c r="G214" s="211"/>
      <c r="H214" s="214"/>
      <c r="I214" s="211"/>
      <c r="J214" s="211"/>
      <c r="K214" s="211"/>
      <c r="L214" s="211"/>
      <c r="M214" s="211"/>
      <c r="N214" s="211"/>
      <c r="O214" s="211"/>
      <c r="P214" s="211"/>
      <c r="Q214" s="212"/>
      <c r="R214" s="211"/>
      <c r="S214" s="211"/>
      <c r="T214" s="211"/>
      <c r="U214" s="211"/>
      <c r="V214" s="211"/>
      <c r="W214" s="211"/>
      <c r="X214" s="257"/>
      <c r="Y214" s="257"/>
      <c r="Z214" s="257"/>
      <c r="AA214" s="257"/>
      <c r="AB214" s="257"/>
      <c r="AC214" s="257"/>
      <c r="AD214" s="257"/>
      <c r="AE214" s="257"/>
      <c r="AF214" s="257"/>
      <c r="AG214" s="257"/>
      <c r="AH214" s="257"/>
      <c r="AI214" s="257"/>
      <c r="AJ214" s="213"/>
      <c r="AK214" s="213"/>
      <c r="AL214" s="257"/>
      <c r="AM214" s="8"/>
      <c r="AN214" s="214"/>
      <c r="AO214" s="211"/>
      <c r="AP214" s="40"/>
      <c r="AQ214" s="40"/>
      <c r="AR214" s="108"/>
      <c r="AS214" s="211"/>
      <c r="AT214" s="214"/>
      <c r="AU214" s="211"/>
      <c r="AV214" s="108"/>
      <c r="AW214" s="108"/>
      <c r="AX214" s="211"/>
      <c r="AY214" s="211"/>
      <c r="AZ214" s="211"/>
      <c r="BA214" s="211"/>
      <c r="BB214" s="211"/>
      <c r="BC214" s="211"/>
      <c r="BD214" s="211"/>
      <c r="BE214" s="211"/>
      <c r="BF214" s="211"/>
      <c r="BG214" s="211"/>
      <c r="BH214" s="108"/>
      <c r="BI214" s="211"/>
      <c r="BJ214" s="8"/>
      <c r="BK214" s="108"/>
      <c r="BM214" s="211"/>
    </row>
    <row r="215" spans="1:65">
      <c r="A215" s="211"/>
      <c r="B215" s="211"/>
      <c r="C215" s="211"/>
      <c r="D215" s="211"/>
      <c r="E215" s="211"/>
      <c r="F215" s="211"/>
      <c r="G215" s="211"/>
      <c r="H215" s="214"/>
      <c r="I215" s="211"/>
      <c r="J215" s="211"/>
      <c r="K215" s="211"/>
      <c r="L215" s="211"/>
      <c r="M215" s="211"/>
      <c r="N215" s="211"/>
      <c r="O215" s="211"/>
      <c r="P215" s="211"/>
      <c r="Q215" s="212"/>
      <c r="R215" s="211"/>
      <c r="S215" s="211"/>
      <c r="T215" s="211"/>
      <c r="U215" s="211"/>
      <c r="V215" s="211"/>
      <c r="W215" s="211"/>
      <c r="X215" s="257"/>
      <c r="Y215" s="257"/>
      <c r="Z215" s="257"/>
      <c r="AA215" s="257"/>
      <c r="AB215" s="257"/>
      <c r="AC215" s="257"/>
      <c r="AD215" s="257"/>
      <c r="AE215" s="257"/>
      <c r="AF215" s="257"/>
      <c r="AG215" s="257"/>
      <c r="AH215" s="257"/>
      <c r="AI215" s="257"/>
      <c r="AJ215" s="213"/>
      <c r="AK215" s="213"/>
      <c r="AL215" s="257"/>
      <c r="AM215" s="8"/>
      <c r="AN215" s="214"/>
      <c r="AO215" s="211"/>
      <c r="AP215" s="40"/>
      <c r="AQ215" s="40"/>
      <c r="AR215" s="108"/>
      <c r="AS215" s="211"/>
      <c r="AT215" s="214"/>
      <c r="AU215" s="211"/>
      <c r="AV215" s="108"/>
      <c r="AW215" s="108"/>
      <c r="AX215" s="211"/>
      <c r="AY215" s="211"/>
      <c r="AZ215" s="211"/>
      <c r="BA215" s="211"/>
      <c r="BB215" s="211"/>
      <c r="BC215" s="211"/>
      <c r="BD215" s="211"/>
      <c r="BE215" s="211"/>
      <c r="BF215" s="211"/>
      <c r="BG215" s="211"/>
      <c r="BH215" s="108"/>
      <c r="BI215" s="211"/>
      <c r="BJ215" s="8"/>
      <c r="BK215" s="108"/>
      <c r="BM215" s="211"/>
    </row>
    <row r="216" spans="1:65">
      <c r="A216" s="211"/>
      <c r="B216" s="211"/>
      <c r="C216" s="211"/>
      <c r="D216" s="211"/>
      <c r="E216" s="211"/>
      <c r="F216" s="211"/>
      <c r="G216" s="211"/>
      <c r="H216" s="214"/>
      <c r="I216" s="211"/>
      <c r="J216" s="211"/>
      <c r="K216" s="211"/>
      <c r="L216" s="211"/>
      <c r="M216" s="211"/>
      <c r="N216" s="211"/>
      <c r="O216" s="211"/>
      <c r="P216" s="211"/>
      <c r="Q216" s="212"/>
      <c r="R216" s="211"/>
      <c r="S216" s="211"/>
      <c r="T216" s="211"/>
      <c r="U216" s="211"/>
      <c r="V216" s="211"/>
      <c r="W216" s="211"/>
      <c r="X216" s="257"/>
      <c r="Y216" s="257"/>
      <c r="Z216" s="257"/>
      <c r="AA216" s="257"/>
      <c r="AB216" s="257"/>
      <c r="AC216" s="257"/>
      <c r="AD216" s="257"/>
      <c r="AE216" s="257"/>
      <c r="AF216" s="257"/>
      <c r="AG216" s="257"/>
      <c r="AH216" s="257"/>
      <c r="AI216" s="257"/>
      <c r="AJ216" s="213"/>
      <c r="AK216" s="213"/>
      <c r="AL216" s="257"/>
      <c r="AM216" s="8"/>
      <c r="AN216" s="214"/>
      <c r="AO216" s="211"/>
      <c r="AP216" s="40"/>
      <c r="AQ216" s="40"/>
      <c r="AR216" s="108"/>
      <c r="AS216" s="211"/>
      <c r="AT216" s="214"/>
      <c r="AU216" s="211"/>
      <c r="AV216" s="108"/>
      <c r="AW216" s="108"/>
      <c r="AX216" s="211"/>
      <c r="AY216" s="211"/>
      <c r="AZ216" s="211"/>
      <c r="BA216" s="211"/>
      <c r="BB216" s="211"/>
      <c r="BC216" s="211"/>
      <c r="BD216" s="211"/>
      <c r="BE216" s="211"/>
      <c r="BF216" s="211"/>
      <c r="BG216" s="211"/>
      <c r="BH216" s="108"/>
      <c r="BI216" s="211"/>
      <c r="BJ216" s="8"/>
      <c r="BK216" s="108"/>
      <c r="BM216" s="211"/>
    </row>
    <row r="217" spans="1:65">
      <c r="A217" s="211"/>
      <c r="B217" s="211"/>
      <c r="C217" s="211"/>
      <c r="D217" s="211"/>
      <c r="E217" s="211"/>
      <c r="F217" s="211"/>
      <c r="G217" s="211"/>
      <c r="H217" s="214"/>
      <c r="I217" s="211"/>
      <c r="J217" s="211"/>
      <c r="K217" s="211"/>
      <c r="L217" s="211"/>
      <c r="M217" s="211"/>
      <c r="N217" s="211"/>
      <c r="O217" s="211"/>
      <c r="P217" s="211"/>
      <c r="Q217" s="212"/>
      <c r="R217" s="211"/>
      <c r="S217" s="211"/>
      <c r="T217" s="211"/>
      <c r="U217" s="211"/>
      <c r="V217" s="211"/>
      <c r="W217" s="211"/>
      <c r="X217" s="257"/>
      <c r="Y217" s="257"/>
      <c r="Z217" s="257"/>
      <c r="AA217" s="257"/>
      <c r="AB217" s="257"/>
      <c r="AC217" s="257"/>
      <c r="AD217" s="257"/>
      <c r="AE217" s="257"/>
      <c r="AF217" s="257"/>
      <c r="AG217" s="257"/>
      <c r="AH217" s="257"/>
      <c r="AI217" s="257"/>
      <c r="AJ217" s="213"/>
      <c r="AK217" s="213"/>
      <c r="AL217" s="257"/>
      <c r="AM217" s="8"/>
      <c r="AN217" s="214"/>
      <c r="AO217" s="211"/>
      <c r="AP217" s="40"/>
      <c r="AQ217" s="40"/>
      <c r="AR217" s="108"/>
      <c r="AS217" s="211"/>
      <c r="AT217" s="214"/>
      <c r="AU217" s="211"/>
      <c r="AV217" s="108"/>
      <c r="AW217" s="108"/>
      <c r="AX217" s="211"/>
      <c r="AY217" s="211"/>
      <c r="AZ217" s="211"/>
      <c r="BA217" s="211"/>
      <c r="BB217" s="211"/>
      <c r="BC217" s="211"/>
      <c r="BD217" s="211"/>
      <c r="BE217" s="211"/>
      <c r="BF217" s="211"/>
      <c r="BG217" s="211"/>
      <c r="BH217" s="108"/>
      <c r="BI217" s="211"/>
      <c r="BJ217" s="8"/>
      <c r="BK217" s="108"/>
      <c r="BM217" s="211"/>
    </row>
    <row r="218" spans="1:65">
      <c r="A218" s="211"/>
      <c r="B218" s="211"/>
      <c r="C218" s="211"/>
      <c r="D218" s="211"/>
      <c r="E218" s="211"/>
      <c r="F218" s="211"/>
      <c r="G218" s="211"/>
      <c r="H218" s="214"/>
      <c r="I218" s="211"/>
      <c r="J218" s="211"/>
      <c r="K218" s="211"/>
      <c r="L218" s="211"/>
      <c r="M218" s="211"/>
      <c r="N218" s="211"/>
      <c r="O218" s="211"/>
      <c r="P218" s="211"/>
      <c r="Q218" s="212"/>
      <c r="R218" s="211"/>
      <c r="S218" s="211"/>
      <c r="T218" s="211"/>
      <c r="U218" s="211"/>
      <c r="V218" s="211"/>
      <c r="W218" s="211"/>
      <c r="X218" s="257"/>
      <c r="Y218" s="257"/>
      <c r="Z218" s="257"/>
      <c r="AA218" s="257"/>
      <c r="AB218" s="257"/>
      <c r="AC218" s="257"/>
      <c r="AD218" s="257"/>
      <c r="AE218" s="257"/>
      <c r="AF218" s="257"/>
      <c r="AG218" s="257"/>
      <c r="AH218" s="257"/>
      <c r="AI218" s="257"/>
      <c r="AJ218" s="213"/>
      <c r="AK218" s="213"/>
      <c r="AL218" s="257"/>
      <c r="AM218" s="8"/>
      <c r="AN218" s="214"/>
      <c r="AO218" s="211"/>
      <c r="AP218" s="40"/>
      <c r="AQ218" s="40"/>
      <c r="AR218" s="108"/>
      <c r="AS218" s="211"/>
      <c r="AT218" s="214"/>
      <c r="AU218" s="211"/>
      <c r="AV218" s="108"/>
      <c r="AW218" s="108"/>
      <c r="AX218" s="211"/>
      <c r="AY218" s="211"/>
      <c r="AZ218" s="211"/>
      <c r="BA218" s="211"/>
      <c r="BB218" s="211"/>
      <c r="BC218" s="211"/>
      <c r="BD218" s="211"/>
      <c r="BE218" s="211"/>
      <c r="BF218" s="211"/>
      <c r="BG218" s="211"/>
      <c r="BH218" s="108"/>
      <c r="BI218" s="211"/>
      <c r="BJ218" s="8"/>
      <c r="BK218" s="108"/>
      <c r="BM218" s="211"/>
    </row>
    <row r="219" spans="1:65">
      <c r="A219" s="211"/>
      <c r="B219" s="211"/>
      <c r="C219" s="211"/>
      <c r="D219" s="211"/>
      <c r="E219" s="211"/>
      <c r="F219" s="211"/>
      <c r="G219" s="211"/>
      <c r="H219" s="214"/>
      <c r="I219" s="211"/>
      <c r="J219" s="211"/>
      <c r="K219" s="211"/>
      <c r="L219" s="211"/>
      <c r="M219" s="211"/>
      <c r="N219" s="211"/>
      <c r="O219" s="211"/>
      <c r="P219" s="211"/>
      <c r="Q219" s="212"/>
      <c r="R219" s="211"/>
      <c r="S219" s="211"/>
      <c r="T219" s="211"/>
      <c r="U219" s="211"/>
      <c r="V219" s="211"/>
      <c r="W219" s="211"/>
      <c r="X219" s="257"/>
      <c r="Y219" s="257"/>
      <c r="Z219" s="257"/>
      <c r="AA219" s="257"/>
      <c r="AB219" s="257"/>
      <c r="AC219" s="257"/>
      <c r="AD219" s="257"/>
      <c r="AE219" s="257"/>
      <c r="AF219" s="257"/>
      <c r="AG219" s="257"/>
      <c r="AH219" s="257"/>
      <c r="AI219" s="257"/>
      <c r="AJ219" s="213"/>
      <c r="AK219" s="213"/>
      <c r="AL219" s="257"/>
      <c r="AM219" s="8"/>
      <c r="AN219" s="214"/>
      <c r="AO219" s="211"/>
      <c r="AP219" s="40"/>
      <c r="AQ219" s="40"/>
      <c r="AR219" s="108"/>
      <c r="AS219" s="211"/>
      <c r="AT219" s="214"/>
      <c r="AU219" s="211"/>
      <c r="AV219" s="108"/>
      <c r="AW219" s="108"/>
      <c r="AX219" s="211"/>
      <c r="AY219" s="211"/>
      <c r="AZ219" s="211"/>
      <c r="BA219" s="211"/>
      <c r="BB219" s="211"/>
      <c r="BC219" s="211"/>
      <c r="BD219" s="211"/>
      <c r="BE219" s="211"/>
      <c r="BF219" s="211"/>
      <c r="BG219" s="211"/>
      <c r="BH219" s="108"/>
      <c r="BI219" s="211"/>
      <c r="BJ219" s="8"/>
      <c r="BK219" s="108"/>
      <c r="BM219" s="211"/>
    </row>
    <row r="220" spans="1:65">
      <c r="A220" s="211"/>
      <c r="B220" s="211"/>
      <c r="C220" s="211"/>
      <c r="D220" s="211"/>
      <c r="E220" s="211"/>
      <c r="F220" s="211"/>
      <c r="G220" s="211"/>
      <c r="H220" s="214"/>
      <c r="I220" s="211"/>
      <c r="J220" s="211"/>
      <c r="K220" s="211"/>
      <c r="L220" s="211"/>
      <c r="M220" s="211"/>
      <c r="N220" s="211"/>
      <c r="O220" s="211"/>
      <c r="P220" s="211"/>
      <c r="Q220" s="212"/>
      <c r="R220" s="211"/>
      <c r="S220" s="211"/>
      <c r="T220" s="211"/>
      <c r="U220" s="211"/>
      <c r="V220" s="211"/>
      <c r="W220" s="211"/>
      <c r="X220" s="257"/>
      <c r="Y220" s="257"/>
      <c r="Z220" s="257"/>
      <c r="AA220" s="257"/>
      <c r="AB220" s="257"/>
      <c r="AC220" s="257"/>
      <c r="AD220" s="257"/>
      <c r="AE220" s="257"/>
      <c r="AF220" s="257"/>
      <c r="AG220" s="257"/>
      <c r="AH220" s="257"/>
      <c r="AI220" s="257"/>
      <c r="AJ220" s="213"/>
      <c r="AK220" s="213"/>
      <c r="AL220" s="257"/>
      <c r="AM220" s="8"/>
      <c r="AN220" s="214"/>
      <c r="AO220" s="211"/>
      <c r="AP220" s="40"/>
      <c r="AQ220" s="40"/>
      <c r="AR220" s="108"/>
      <c r="AS220" s="211"/>
      <c r="AT220" s="214"/>
      <c r="AU220" s="211"/>
      <c r="AV220" s="108"/>
      <c r="AW220" s="108"/>
      <c r="AX220" s="211"/>
      <c r="AY220" s="211"/>
      <c r="AZ220" s="211"/>
      <c r="BA220" s="211"/>
      <c r="BB220" s="211"/>
      <c r="BC220" s="211"/>
      <c r="BD220" s="211"/>
      <c r="BE220" s="211"/>
      <c r="BF220" s="211"/>
      <c r="BG220" s="211"/>
      <c r="BH220" s="108"/>
      <c r="BI220" s="211"/>
      <c r="BJ220" s="8"/>
      <c r="BK220" s="108"/>
      <c r="BM220" s="211"/>
    </row>
    <row r="221" spans="1:65">
      <c r="A221" s="211"/>
      <c r="B221" s="211"/>
      <c r="C221" s="211"/>
      <c r="D221" s="211"/>
      <c r="E221" s="211"/>
      <c r="F221" s="211"/>
      <c r="G221" s="211"/>
      <c r="H221" s="214"/>
      <c r="I221" s="211"/>
      <c r="J221" s="211"/>
      <c r="K221" s="211"/>
      <c r="L221" s="211"/>
      <c r="M221" s="211"/>
      <c r="N221" s="211"/>
      <c r="O221" s="211"/>
      <c r="P221" s="211"/>
      <c r="Q221" s="212"/>
      <c r="R221" s="211"/>
      <c r="S221" s="211"/>
      <c r="T221" s="211"/>
      <c r="U221" s="211"/>
      <c r="V221" s="211"/>
      <c r="W221" s="211"/>
      <c r="X221" s="257"/>
      <c r="Y221" s="257"/>
      <c r="Z221" s="257"/>
      <c r="AA221" s="257"/>
      <c r="AB221" s="257"/>
      <c r="AC221" s="257"/>
      <c r="AD221" s="257"/>
      <c r="AE221" s="257"/>
      <c r="AF221" s="257"/>
      <c r="AG221" s="257"/>
      <c r="AH221" s="257"/>
      <c r="AI221" s="257"/>
      <c r="AJ221" s="213"/>
      <c r="AK221" s="213"/>
      <c r="AL221" s="257"/>
      <c r="AM221" s="8"/>
      <c r="AN221" s="214"/>
      <c r="AO221" s="211"/>
      <c r="AP221" s="40"/>
      <c r="AQ221" s="40"/>
      <c r="AR221" s="108"/>
      <c r="AS221" s="211"/>
      <c r="AT221" s="214"/>
      <c r="AU221" s="211"/>
      <c r="AV221" s="108"/>
      <c r="AW221" s="108"/>
      <c r="AX221" s="211"/>
      <c r="AY221" s="211"/>
      <c r="AZ221" s="211"/>
      <c r="BA221" s="211"/>
      <c r="BB221" s="211"/>
      <c r="BC221" s="211"/>
      <c r="BD221" s="211"/>
      <c r="BE221" s="211"/>
      <c r="BF221" s="211"/>
      <c r="BG221" s="211"/>
      <c r="BH221" s="108"/>
      <c r="BI221" s="211"/>
      <c r="BJ221" s="8"/>
      <c r="BK221" s="108"/>
      <c r="BM221" s="211"/>
    </row>
    <row r="222" spans="1:65">
      <c r="A222" s="211"/>
      <c r="B222" s="211"/>
      <c r="C222" s="211"/>
      <c r="D222" s="211"/>
      <c r="E222" s="211"/>
      <c r="F222" s="211"/>
      <c r="G222" s="211"/>
      <c r="H222" s="214"/>
      <c r="I222" s="211"/>
      <c r="J222" s="211"/>
      <c r="K222" s="211"/>
      <c r="L222" s="211"/>
      <c r="M222" s="211"/>
      <c r="N222" s="211"/>
      <c r="O222" s="211"/>
      <c r="P222" s="211"/>
      <c r="Q222" s="212"/>
      <c r="R222" s="211"/>
      <c r="S222" s="211"/>
      <c r="T222" s="211"/>
      <c r="U222" s="211"/>
      <c r="V222" s="211"/>
      <c r="W222" s="211"/>
      <c r="X222" s="257"/>
      <c r="Y222" s="257"/>
      <c r="Z222" s="257"/>
      <c r="AA222" s="257"/>
      <c r="AB222" s="257"/>
      <c r="AC222" s="257"/>
      <c r="AD222" s="257"/>
      <c r="AE222" s="257"/>
      <c r="AF222" s="257"/>
      <c r="AG222" s="257"/>
      <c r="AH222" s="257"/>
      <c r="AI222" s="257"/>
      <c r="AJ222" s="213"/>
      <c r="AK222" s="213"/>
      <c r="AL222" s="257"/>
      <c r="AM222" s="8"/>
      <c r="AN222" s="214"/>
      <c r="AO222" s="211"/>
      <c r="AP222" s="40"/>
      <c r="AQ222" s="40"/>
      <c r="AR222" s="108"/>
      <c r="AS222" s="211"/>
      <c r="AT222" s="214"/>
      <c r="AU222" s="211"/>
      <c r="AV222" s="108"/>
      <c r="AW222" s="108"/>
      <c r="AX222" s="211"/>
      <c r="AY222" s="211"/>
      <c r="AZ222" s="211"/>
      <c r="BA222" s="211"/>
      <c r="BB222" s="211"/>
      <c r="BC222" s="211"/>
      <c r="BD222" s="211"/>
      <c r="BE222" s="211"/>
      <c r="BF222" s="211"/>
      <c r="BG222" s="211"/>
      <c r="BH222" s="108"/>
      <c r="BI222" s="211"/>
      <c r="BJ222" s="8"/>
      <c r="BK222" s="108"/>
      <c r="BM222" s="211"/>
    </row>
    <row r="223" spans="1:65">
      <c r="A223" s="211"/>
      <c r="B223" s="211"/>
      <c r="C223" s="211"/>
      <c r="D223" s="211"/>
      <c r="E223" s="211"/>
      <c r="F223" s="211"/>
      <c r="G223" s="211"/>
      <c r="H223" s="214"/>
      <c r="I223" s="211"/>
      <c r="J223" s="211"/>
      <c r="K223" s="211"/>
      <c r="L223" s="211"/>
      <c r="M223" s="211"/>
      <c r="N223" s="211"/>
      <c r="O223" s="211"/>
      <c r="P223" s="211"/>
      <c r="Q223" s="212"/>
      <c r="R223" s="211"/>
      <c r="S223" s="211"/>
      <c r="T223" s="211"/>
      <c r="U223" s="211"/>
      <c r="V223" s="211"/>
      <c r="W223" s="211"/>
      <c r="X223" s="257"/>
      <c r="Y223" s="257"/>
      <c r="Z223" s="257"/>
      <c r="AA223" s="257"/>
      <c r="AB223" s="257"/>
      <c r="AC223" s="257"/>
      <c r="AD223" s="257"/>
      <c r="AE223" s="257"/>
      <c r="AF223" s="257"/>
      <c r="AG223" s="257"/>
      <c r="AH223" s="257"/>
      <c r="AI223" s="257"/>
      <c r="AJ223" s="213"/>
      <c r="AK223" s="213"/>
      <c r="AL223" s="257"/>
      <c r="AM223" s="8"/>
      <c r="AN223" s="214"/>
      <c r="AO223" s="211"/>
      <c r="AP223" s="40"/>
      <c r="AQ223" s="40"/>
      <c r="AR223" s="108"/>
      <c r="AS223" s="211"/>
      <c r="AT223" s="214"/>
      <c r="AU223" s="211"/>
      <c r="AV223" s="108"/>
      <c r="AW223" s="108"/>
      <c r="AX223" s="211"/>
      <c r="AY223" s="211"/>
      <c r="AZ223" s="211"/>
      <c r="BA223" s="211"/>
      <c r="BB223" s="211"/>
      <c r="BC223" s="211"/>
      <c r="BD223" s="211"/>
      <c r="BE223" s="211"/>
      <c r="BF223" s="211"/>
      <c r="BG223" s="211"/>
      <c r="BH223" s="108"/>
      <c r="BI223" s="211"/>
      <c r="BJ223" s="8"/>
      <c r="BK223" s="108"/>
      <c r="BM223" s="211"/>
    </row>
    <row r="224" spans="1:65">
      <c r="A224" s="211"/>
      <c r="B224" s="211"/>
      <c r="C224" s="211"/>
      <c r="D224" s="211"/>
      <c r="E224" s="211"/>
      <c r="F224" s="211"/>
      <c r="G224" s="211"/>
      <c r="H224" s="214"/>
      <c r="I224" s="211"/>
      <c r="J224" s="211"/>
      <c r="K224" s="211"/>
      <c r="L224" s="211"/>
      <c r="M224" s="211"/>
      <c r="N224" s="211"/>
      <c r="O224" s="211"/>
      <c r="P224" s="211"/>
      <c r="Q224" s="212"/>
      <c r="R224" s="211"/>
      <c r="S224" s="211"/>
      <c r="T224" s="211"/>
      <c r="U224" s="211"/>
      <c r="V224" s="211"/>
      <c r="W224" s="211"/>
      <c r="X224" s="257"/>
      <c r="Y224" s="257"/>
      <c r="Z224" s="257"/>
      <c r="AA224" s="257"/>
      <c r="AB224" s="257"/>
      <c r="AC224" s="257"/>
      <c r="AD224" s="257"/>
      <c r="AE224" s="257"/>
      <c r="AF224" s="257"/>
      <c r="AG224" s="257"/>
      <c r="AH224" s="257"/>
      <c r="AI224" s="257"/>
      <c r="AJ224" s="213"/>
      <c r="AK224" s="213"/>
      <c r="AL224" s="257"/>
      <c r="AM224" s="8"/>
      <c r="AN224" s="214"/>
      <c r="AO224" s="211"/>
      <c r="AP224" s="40"/>
      <c r="AQ224" s="40"/>
      <c r="AR224" s="108"/>
      <c r="AS224" s="211"/>
      <c r="AT224" s="214"/>
      <c r="AU224" s="211"/>
      <c r="AV224" s="108"/>
      <c r="AW224" s="108"/>
      <c r="AX224" s="211"/>
      <c r="AY224" s="211"/>
      <c r="AZ224" s="211"/>
      <c r="BA224" s="211"/>
      <c r="BB224" s="211"/>
      <c r="BC224" s="211"/>
      <c r="BD224" s="211"/>
      <c r="BE224" s="211"/>
      <c r="BF224" s="211"/>
      <c r="BG224" s="211"/>
      <c r="BH224" s="108"/>
      <c r="BI224" s="211"/>
      <c r="BJ224" s="8"/>
      <c r="BK224" s="108"/>
      <c r="BM224" s="211"/>
    </row>
    <row r="225" spans="1:65">
      <c r="A225" s="211"/>
      <c r="B225" s="211"/>
      <c r="C225" s="211"/>
      <c r="D225" s="211"/>
      <c r="E225" s="211"/>
      <c r="F225" s="211"/>
      <c r="G225" s="211"/>
      <c r="H225" s="214"/>
      <c r="I225" s="211"/>
      <c r="J225" s="211"/>
      <c r="K225" s="211"/>
      <c r="L225" s="211"/>
      <c r="M225" s="211"/>
      <c r="N225" s="211"/>
      <c r="O225" s="211"/>
      <c r="P225" s="211"/>
      <c r="Q225" s="212"/>
      <c r="R225" s="211"/>
      <c r="S225" s="211"/>
      <c r="T225" s="211"/>
      <c r="U225" s="211"/>
      <c r="V225" s="211"/>
      <c r="W225" s="211"/>
      <c r="X225" s="257"/>
      <c r="Y225" s="257"/>
      <c r="Z225" s="257"/>
      <c r="AA225" s="257"/>
      <c r="AB225" s="257"/>
      <c r="AC225" s="257"/>
      <c r="AD225" s="257"/>
      <c r="AE225" s="257"/>
      <c r="AF225" s="257"/>
      <c r="AG225" s="257"/>
      <c r="AH225" s="257"/>
      <c r="AI225" s="257"/>
      <c r="AJ225" s="213"/>
      <c r="AK225" s="213"/>
      <c r="AL225" s="257"/>
      <c r="AM225" s="8"/>
      <c r="AN225" s="214"/>
      <c r="AO225" s="211"/>
      <c r="AP225" s="40"/>
      <c r="AQ225" s="40"/>
      <c r="AR225" s="108"/>
      <c r="AS225" s="211"/>
      <c r="AT225" s="214"/>
      <c r="AU225" s="211"/>
      <c r="AV225" s="108"/>
      <c r="AW225" s="108"/>
      <c r="AX225" s="211"/>
      <c r="AY225" s="211"/>
      <c r="AZ225" s="211"/>
      <c r="BA225" s="211"/>
      <c r="BB225" s="211"/>
      <c r="BC225" s="211"/>
      <c r="BD225" s="211"/>
      <c r="BE225" s="211"/>
      <c r="BF225" s="211"/>
      <c r="BG225" s="211"/>
      <c r="BH225" s="108"/>
      <c r="BI225" s="211"/>
      <c r="BJ225" s="8"/>
      <c r="BK225" s="108"/>
      <c r="BM225" s="211"/>
    </row>
    <row r="226" spans="1:65">
      <c r="A226" s="211"/>
      <c r="B226" s="211"/>
      <c r="C226" s="211"/>
      <c r="D226" s="211"/>
      <c r="E226" s="211"/>
      <c r="F226" s="211"/>
      <c r="G226" s="211"/>
      <c r="H226" s="214"/>
      <c r="I226" s="211"/>
      <c r="J226" s="211"/>
      <c r="K226" s="211"/>
      <c r="L226" s="211"/>
      <c r="M226" s="211"/>
      <c r="N226" s="211"/>
      <c r="O226" s="211"/>
      <c r="P226" s="211"/>
      <c r="Q226" s="212"/>
      <c r="R226" s="211"/>
      <c r="S226" s="211"/>
      <c r="T226" s="211"/>
      <c r="U226" s="211"/>
      <c r="V226" s="211"/>
      <c r="W226" s="211"/>
      <c r="X226" s="257"/>
      <c r="Y226" s="257"/>
      <c r="Z226" s="257"/>
      <c r="AA226" s="257"/>
      <c r="AB226" s="257"/>
      <c r="AC226" s="257"/>
      <c r="AD226" s="257"/>
      <c r="AE226" s="257"/>
      <c r="AF226" s="257"/>
      <c r="AG226" s="257"/>
      <c r="AH226" s="257"/>
      <c r="AI226" s="257"/>
      <c r="AJ226" s="213"/>
      <c r="AK226" s="213"/>
      <c r="AL226" s="257"/>
      <c r="AM226" s="8"/>
      <c r="AN226" s="214"/>
      <c r="AO226" s="211"/>
      <c r="AP226" s="40"/>
      <c r="AQ226" s="40"/>
      <c r="AR226" s="108"/>
      <c r="AS226" s="211"/>
      <c r="AT226" s="214"/>
      <c r="AU226" s="211"/>
      <c r="AV226" s="108"/>
      <c r="AW226" s="108"/>
      <c r="AX226" s="211"/>
      <c r="AY226" s="211"/>
      <c r="AZ226" s="211"/>
      <c r="BA226" s="211"/>
      <c r="BB226" s="211"/>
      <c r="BC226" s="211"/>
      <c r="BD226" s="211"/>
      <c r="BE226" s="211"/>
      <c r="BF226" s="211"/>
      <c r="BG226" s="211"/>
      <c r="BH226" s="108"/>
      <c r="BI226" s="211"/>
      <c r="BJ226" s="8"/>
      <c r="BK226" s="108"/>
      <c r="BM226" s="211"/>
    </row>
    <row r="227" spans="1:65">
      <c r="A227" s="211"/>
      <c r="B227" s="211"/>
      <c r="C227" s="211"/>
      <c r="D227" s="211"/>
      <c r="E227" s="211"/>
      <c r="F227" s="211"/>
      <c r="G227" s="211"/>
      <c r="H227" s="214"/>
      <c r="I227" s="211"/>
      <c r="J227" s="211"/>
      <c r="K227" s="211"/>
      <c r="L227" s="211"/>
      <c r="M227" s="211"/>
      <c r="N227" s="211"/>
      <c r="O227" s="211"/>
      <c r="P227" s="211"/>
      <c r="Q227" s="212"/>
      <c r="R227" s="211"/>
      <c r="S227" s="211"/>
      <c r="T227" s="211"/>
      <c r="U227" s="211"/>
      <c r="V227" s="211"/>
      <c r="W227" s="211"/>
      <c r="X227" s="257"/>
      <c r="Y227" s="257"/>
      <c r="Z227" s="257"/>
      <c r="AA227" s="257"/>
      <c r="AB227" s="257"/>
      <c r="AC227" s="257"/>
      <c r="AD227" s="257"/>
      <c r="AE227" s="257"/>
      <c r="AF227" s="257"/>
      <c r="AG227" s="257"/>
      <c r="AH227" s="257"/>
      <c r="AI227" s="257"/>
      <c r="AJ227" s="213"/>
      <c r="AK227" s="213"/>
      <c r="AL227" s="257"/>
      <c r="AM227" s="8"/>
      <c r="AN227" s="214"/>
      <c r="AO227" s="211"/>
      <c r="AP227" s="40"/>
      <c r="AQ227" s="40"/>
      <c r="AR227" s="108"/>
      <c r="AS227" s="211"/>
      <c r="AT227" s="214"/>
      <c r="AU227" s="211"/>
      <c r="AV227" s="108"/>
      <c r="AW227" s="108"/>
      <c r="AX227" s="211"/>
      <c r="AY227" s="211"/>
      <c r="AZ227" s="211"/>
      <c r="BA227" s="211"/>
      <c r="BB227" s="211"/>
      <c r="BC227" s="211"/>
      <c r="BD227" s="211"/>
      <c r="BE227" s="211"/>
      <c r="BF227" s="211"/>
      <c r="BG227" s="211"/>
      <c r="BH227" s="108"/>
      <c r="BI227" s="211"/>
      <c r="BJ227" s="8"/>
      <c r="BK227" s="108"/>
      <c r="BM227" s="211"/>
    </row>
    <row r="228" spans="1:65">
      <c r="A228" s="211"/>
      <c r="B228" s="211"/>
      <c r="C228" s="211"/>
      <c r="D228" s="211"/>
      <c r="E228" s="211"/>
      <c r="F228" s="211"/>
      <c r="G228" s="211"/>
      <c r="H228" s="214"/>
      <c r="I228" s="211"/>
      <c r="J228" s="211"/>
      <c r="K228" s="211"/>
      <c r="L228" s="211"/>
      <c r="M228" s="211"/>
      <c r="N228" s="211"/>
      <c r="O228" s="211"/>
      <c r="P228" s="211"/>
      <c r="Q228" s="212"/>
      <c r="R228" s="211"/>
      <c r="S228" s="211"/>
      <c r="T228" s="211"/>
      <c r="U228" s="211"/>
      <c r="V228" s="211"/>
      <c r="W228" s="211"/>
      <c r="X228" s="257"/>
      <c r="Y228" s="257"/>
      <c r="Z228" s="257"/>
      <c r="AA228" s="257"/>
      <c r="AB228" s="257"/>
      <c r="AC228" s="257"/>
      <c r="AD228" s="257"/>
      <c r="AE228" s="257"/>
      <c r="AF228" s="257"/>
      <c r="AG228" s="257"/>
      <c r="AH228" s="257"/>
      <c r="AI228" s="257"/>
      <c r="AJ228" s="213"/>
      <c r="AK228" s="213"/>
      <c r="AL228" s="257"/>
      <c r="AM228" s="8"/>
      <c r="AN228" s="214"/>
      <c r="AO228" s="211"/>
      <c r="AP228" s="40"/>
      <c r="AQ228" s="40"/>
      <c r="AR228" s="108"/>
      <c r="AS228" s="211"/>
      <c r="AT228" s="214"/>
      <c r="AU228" s="211"/>
      <c r="AV228" s="108"/>
      <c r="AW228" s="108"/>
      <c r="AX228" s="211"/>
      <c r="AY228" s="211"/>
      <c r="AZ228" s="211"/>
      <c r="BA228" s="211"/>
      <c r="BB228" s="211"/>
      <c r="BC228" s="211"/>
      <c r="BD228" s="211"/>
      <c r="BE228" s="211"/>
      <c r="BF228" s="211"/>
      <c r="BG228" s="211"/>
      <c r="BH228" s="108"/>
      <c r="BI228" s="211"/>
      <c r="BJ228" s="8"/>
      <c r="BK228" s="108"/>
      <c r="BM228" s="211"/>
    </row>
    <row r="229" spans="1:65">
      <c r="A229" s="211"/>
      <c r="B229" s="211"/>
      <c r="C229" s="211"/>
      <c r="D229" s="211"/>
      <c r="E229" s="211"/>
      <c r="F229" s="211"/>
      <c r="G229" s="211"/>
      <c r="H229" s="214"/>
      <c r="I229" s="211"/>
      <c r="J229" s="211"/>
      <c r="K229" s="211"/>
      <c r="L229" s="211"/>
      <c r="M229" s="211"/>
      <c r="N229" s="211"/>
      <c r="O229" s="211"/>
      <c r="P229" s="211"/>
      <c r="Q229" s="212"/>
      <c r="R229" s="211"/>
      <c r="S229" s="211"/>
      <c r="T229" s="211"/>
      <c r="U229" s="211"/>
      <c r="V229" s="211"/>
      <c r="W229" s="211"/>
      <c r="X229" s="257"/>
      <c r="Y229" s="257"/>
      <c r="Z229" s="257"/>
      <c r="AA229" s="257"/>
      <c r="AB229" s="257"/>
      <c r="AC229" s="257"/>
      <c r="AD229" s="257"/>
      <c r="AE229" s="257"/>
      <c r="AF229" s="257"/>
      <c r="AG229" s="257"/>
      <c r="AH229" s="257"/>
      <c r="AI229" s="257"/>
      <c r="AJ229" s="213"/>
      <c r="AK229" s="213"/>
      <c r="AL229" s="257"/>
      <c r="AM229" s="8"/>
      <c r="AN229" s="214"/>
      <c r="AO229" s="211"/>
      <c r="AP229" s="40"/>
      <c r="AQ229" s="40"/>
      <c r="AR229" s="108"/>
      <c r="AS229" s="211"/>
      <c r="AT229" s="214"/>
      <c r="AU229" s="211"/>
      <c r="AV229" s="108"/>
      <c r="AW229" s="108"/>
      <c r="AX229" s="211"/>
      <c r="AY229" s="211"/>
      <c r="AZ229" s="211"/>
      <c r="BA229" s="211"/>
      <c r="BB229" s="211"/>
      <c r="BC229" s="211"/>
      <c r="BD229" s="211"/>
      <c r="BE229" s="211"/>
      <c r="BF229" s="211"/>
      <c r="BG229" s="211"/>
      <c r="BH229" s="108"/>
      <c r="BI229" s="211"/>
      <c r="BJ229" s="8"/>
      <c r="BK229" s="108"/>
      <c r="BM229" s="211"/>
    </row>
    <row r="230" spans="1:65">
      <c r="A230" s="211"/>
      <c r="B230" s="211"/>
      <c r="C230" s="211"/>
      <c r="D230" s="211"/>
      <c r="E230" s="211"/>
      <c r="F230" s="211"/>
      <c r="G230" s="211"/>
      <c r="H230" s="214"/>
      <c r="I230" s="211"/>
      <c r="J230" s="211"/>
      <c r="K230" s="211"/>
      <c r="L230" s="211"/>
      <c r="M230" s="211"/>
      <c r="N230" s="211"/>
      <c r="O230" s="211"/>
      <c r="P230" s="211"/>
      <c r="Q230" s="212"/>
      <c r="R230" s="211"/>
      <c r="S230" s="211"/>
      <c r="T230" s="211"/>
      <c r="U230" s="211"/>
      <c r="V230" s="211"/>
      <c r="W230" s="211"/>
      <c r="X230" s="257"/>
      <c r="Y230" s="257"/>
      <c r="Z230" s="257"/>
      <c r="AA230" s="257"/>
      <c r="AB230" s="257"/>
      <c r="AC230" s="257"/>
      <c r="AD230" s="257"/>
      <c r="AE230" s="257"/>
      <c r="AF230" s="257"/>
      <c r="AG230" s="257"/>
      <c r="AH230" s="257"/>
      <c r="AI230" s="257"/>
      <c r="AJ230" s="213"/>
      <c r="AK230" s="213"/>
      <c r="AL230" s="257"/>
      <c r="AM230" s="8"/>
      <c r="AN230" s="214"/>
      <c r="AO230" s="211"/>
      <c r="AP230" s="40"/>
      <c r="AQ230" s="40"/>
      <c r="AR230" s="108"/>
      <c r="AS230" s="211"/>
      <c r="AT230" s="214"/>
      <c r="AU230" s="211"/>
      <c r="AV230" s="108"/>
      <c r="AW230" s="108"/>
      <c r="AX230" s="211"/>
      <c r="AY230" s="211"/>
      <c r="AZ230" s="211"/>
      <c r="BA230" s="211"/>
      <c r="BB230" s="211"/>
      <c r="BC230" s="211"/>
      <c r="BD230" s="211"/>
      <c r="BE230" s="211"/>
      <c r="BF230" s="211"/>
      <c r="BG230" s="211"/>
      <c r="BH230" s="108"/>
      <c r="BI230" s="211"/>
      <c r="BJ230" s="8"/>
      <c r="BK230" s="108"/>
      <c r="BM230" s="211"/>
    </row>
    <row r="231" spans="1:65">
      <c r="A231" s="211"/>
      <c r="B231" s="211"/>
      <c r="C231" s="211"/>
      <c r="D231" s="211"/>
      <c r="E231" s="211"/>
      <c r="F231" s="211"/>
      <c r="G231" s="211"/>
      <c r="H231" s="214"/>
      <c r="I231" s="211"/>
      <c r="J231" s="211"/>
      <c r="K231" s="211"/>
      <c r="L231" s="211"/>
      <c r="M231" s="211"/>
      <c r="N231" s="211"/>
      <c r="O231" s="211"/>
      <c r="P231" s="211"/>
      <c r="Q231" s="212"/>
      <c r="R231" s="211"/>
      <c r="S231" s="211"/>
      <c r="T231" s="211"/>
      <c r="U231" s="211"/>
      <c r="V231" s="211"/>
      <c r="W231" s="211"/>
      <c r="X231" s="257"/>
      <c r="Y231" s="257"/>
      <c r="Z231" s="257"/>
      <c r="AA231" s="257"/>
      <c r="AB231" s="257"/>
      <c r="AC231" s="257"/>
      <c r="AD231" s="257"/>
      <c r="AE231" s="257"/>
      <c r="AF231" s="257"/>
      <c r="AG231" s="257"/>
      <c r="AH231" s="257"/>
      <c r="AI231" s="257"/>
      <c r="AJ231" s="213"/>
      <c r="AK231" s="213"/>
      <c r="AL231" s="257"/>
      <c r="AM231" s="8"/>
      <c r="AN231" s="214"/>
      <c r="AO231" s="211"/>
      <c r="AP231" s="40"/>
      <c r="AQ231" s="40"/>
      <c r="AR231" s="108"/>
      <c r="AS231" s="211"/>
      <c r="AT231" s="214"/>
      <c r="AU231" s="211"/>
      <c r="AV231" s="108"/>
      <c r="AW231" s="108"/>
      <c r="AX231" s="211"/>
      <c r="AY231" s="211"/>
      <c r="AZ231" s="211"/>
      <c r="BA231" s="211"/>
      <c r="BB231" s="211"/>
      <c r="BC231" s="211"/>
      <c r="BD231" s="211"/>
      <c r="BE231" s="211"/>
      <c r="BF231" s="211"/>
      <c r="BG231" s="211"/>
      <c r="BH231" s="108"/>
      <c r="BI231" s="211"/>
      <c r="BJ231" s="8"/>
      <c r="BK231" s="108"/>
      <c r="BM231" s="211"/>
    </row>
    <row r="232" spans="1:65">
      <c r="A232" s="211"/>
      <c r="B232" s="211"/>
      <c r="C232" s="211"/>
      <c r="D232" s="211"/>
      <c r="E232" s="211"/>
      <c r="F232" s="211"/>
      <c r="G232" s="211"/>
      <c r="H232" s="214"/>
      <c r="I232" s="211"/>
      <c r="J232" s="211"/>
      <c r="K232" s="211"/>
      <c r="L232" s="211"/>
      <c r="M232" s="211"/>
      <c r="N232" s="211"/>
      <c r="O232" s="211"/>
      <c r="P232" s="211"/>
      <c r="Q232" s="212"/>
      <c r="R232" s="211"/>
      <c r="S232" s="211"/>
      <c r="T232" s="211"/>
      <c r="U232" s="211"/>
      <c r="V232" s="211"/>
      <c r="W232" s="211"/>
      <c r="X232" s="257"/>
      <c r="Y232" s="257"/>
      <c r="Z232" s="257"/>
      <c r="AA232" s="257"/>
      <c r="AB232" s="257"/>
      <c r="AC232" s="257"/>
      <c r="AD232" s="257"/>
      <c r="AE232" s="257"/>
      <c r="AF232" s="257"/>
      <c r="AG232" s="257"/>
      <c r="AH232" s="257"/>
      <c r="AI232" s="257"/>
      <c r="AJ232" s="213"/>
      <c r="AK232" s="213"/>
      <c r="AL232" s="257"/>
      <c r="AM232" s="8"/>
      <c r="AN232" s="214"/>
      <c r="AO232" s="211"/>
      <c r="AP232" s="40"/>
      <c r="AQ232" s="40"/>
      <c r="AR232" s="108"/>
      <c r="AS232" s="211"/>
      <c r="AT232" s="214"/>
      <c r="AU232" s="211"/>
      <c r="AV232" s="108"/>
      <c r="AW232" s="108"/>
      <c r="AX232" s="211"/>
      <c r="AY232" s="211"/>
      <c r="AZ232" s="211"/>
      <c r="BA232" s="211"/>
      <c r="BB232" s="211"/>
      <c r="BC232" s="211"/>
      <c r="BD232" s="211"/>
      <c r="BE232" s="211"/>
      <c r="BF232" s="211"/>
      <c r="BG232" s="211"/>
      <c r="BH232" s="108"/>
      <c r="BI232" s="211"/>
      <c r="BJ232" s="8"/>
      <c r="BK232" s="108"/>
      <c r="BM232" s="211"/>
    </row>
    <row r="233" spans="1:65">
      <c r="A233" s="211"/>
      <c r="B233" s="211"/>
      <c r="C233" s="211"/>
      <c r="D233" s="211"/>
      <c r="E233" s="211"/>
      <c r="F233" s="211"/>
      <c r="G233" s="211"/>
      <c r="H233" s="214"/>
      <c r="I233" s="211"/>
      <c r="J233" s="211"/>
      <c r="K233" s="211"/>
      <c r="L233" s="211"/>
      <c r="M233" s="211"/>
      <c r="N233" s="211"/>
      <c r="O233" s="211"/>
      <c r="P233" s="211"/>
      <c r="Q233" s="212"/>
      <c r="R233" s="211"/>
      <c r="S233" s="211"/>
      <c r="T233" s="211"/>
      <c r="U233" s="211"/>
      <c r="V233" s="211"/>
      <c r="W233" s="211"/>
      <c r="X233" s="257"/>
      <c r="Y233" s="257"/>
      <c r="Z233" s="257"/>
      <c r="AA233" s="257"/>
      <c r="AB233" s="257"/>
      <c r="AC233" s="257"/>
      <c r="AD233" s="257"/>
      <c r="AE233" s="257"/>
      <c r="AF233" s="257"/>
      <c r="AG233" s="257"/>
      <c r="AH233" s="257"/>
      <c r="AI233" s="257"/>
      <c r="AJ233" s="213"/>
      <c r="AK233" s="213"/>
      <c r="AL233" s="257"/>
      <c r="AM233" s="8"/>
      <c r="AN233" s="214"/>
      <c r="AO233" s="211"/>
      <c r="AP233" s="40"/>
      <c r="AQ233" s="40"/>
      <c r="AR233" s="108"/>
      <c r="AS233" s="211"/>
      <c r="AT233" s="214"/>
      <c r="AU233" s="211"/>
      <c r="AV233" s="108"/>
      <c r="AW233" s="108"/>
      <c r="AX233" s="211"/>
      <c r="AY233" s="211"/>
      <c r="AZ233" s="211"/>
      <c r="BA233" s="211"/>
      <c r="BB233" s="211"/>
      <c r="BC233" s="211"/>
      <c r="BD233" s="211"/>
      <c r="BE233" s="211"/>
      <c r="BF233" s="211"/>
      <c r="BG233" s="211"/>
      <c r="BH233" s="108"/>
      <c r="BI233" s="211"/>
      <c r="BJ233" s="8"/>
      <c r="BK233" s="108"/>
      <c r="BM233" s="211"/>
    </row>
    <row r="234" spans="1:65">
      <c r="A234" s="211"/>
      <c r="B234" s="211"/>
      <c r="C234" s="211"/>
      <c r="D234" s="211"/>
      <c r="E234" s="211"/>
      <c r="F234" s="211"/>
      <c r="G234" s="211"/>
      <c r="H234" s="214"/>
      <c r="I234" s="211"/>
      <c r="J234" s="211"/>
      <c r="K234" s="211"/>
      <c r="L234" s="211"/>
      <c r="M234" s="211"/>
      <c r="N234" s="211"/>
      <c r="O234" s="211"/>
      <c r="P234" s="211"/>
      <c r="Q234" s="212"/>
      <c r="R234" s="211"/>
      <c r="S234" s="211"/>
      <c r="T234" s="211"/>
      <c r="U234" s="211"/>
      <c r="V234" s="211"/>
      <c r="W234" s="211"/>
      <c r="X234" s="257"/>
      <c r="Y234" s="257"/>
      <c r="Z234" s="257"/>
      <c r="AA234" s="257"/>
      <c r="AB234" s="257"/>
      <c r="AC234" s="257"/>
      <c r="AD234" s="257"/>
      <c r="AE234" s="257"/>
      <c r="AF234" s="257"/>
      <c r="AG234" s="257"/>
      <c r="AH234" s="257"/>
      <c r="AI234" s="257"/>
      <c r="AJ234" s="213"/>
      <c r="AK234" s="213"/>
      <c r="AL234" s="257"/>
      <c r="AM234" s="8"/>
      <c r="AN234" s="214"/>
      <c r="AO234" s="211"/>
      <c r="AP234" s="40"/>
      <c r="AQ234" s="40"/>
      <c r="AR234" s="108"/>
      <c r="AS234" s="211"/>
      <c r="AT234" s="214"/>
      <c r="AU234" s="211"/>
      <c r="AV234" s="108"/>
      <c r="AW234" s="108"/>
      <c r="AX234" s="211"/>
      <c r="AY234" s="211"/>
      <c r="AZ234" s="211"/>
      <c r="BA234" s="211"/>
      <c r="BB234" s="211"/>
      <c r="BC234" s="211"/>
      <c r="BD234" s="211"/>
      <c r="BE234" s="211"/>
      <c r="BF234" s="211"/>
      <c r="BG234" s="211"/>
      <c r="BH234" s="108"/>
      <c r="BI234" s="211"/>
      <c r="BJ234" s="8"/>
      <c r="BK234" s="108"/>
      <c r="BM234" s="211"/>
    </row>
    <row r="235" spans="1:65">
      <c r="A235" s="211"/>
      <c r="B235" s="211"/>
      <c r="C235" s="211"/>
      <c r="D235" s="211"/>
      <c r="E235" s="211"/>
      <c r="F235" s="211"/>
      <c r="G235" s="211"/>
      <c r="H235" s="214"/>
      <c r="I235" s="211"/>
      <c r="J235" s="211"/>
      <c r="K235" s="211"/>
      <c r="L235" s="211"/>
      <c r="M235" s="211"/>
      <c r="N235" s="211"/>
      <c r="O235" s="211"/>
      <c r="P235" s="211"/>
      <c r="Q235" s="212"/>
      <c r="R235" s="211"/>
      <c r="S235" s="211"/>
      <c r="T235" s="211"/>
      <c r="U235" s="211"/>
      <c r="V235" s="211"/>
      <c r="W235" s="211"/>
      <c r="X235" s="257"/>
      <c r="Y235" s="257"/>
      <c r="Z235" s="257"/>
      <c r="AA235" s="257"/>
      <c r="AB235" s="257"/>
      <c r="AC235" s="257"/>
      <c r="AD235" s="257"/>
      <c r="AE235" s="257"/>
      <c r="AF235" s="257"/>
      <c r="AG235" s="257"/>
      <c r="AH235" s="257"/>
      <c r="AI235" s="257"/>
      <c r="AJ235" s="213"/>
      <c r="AK235" s="213"/>
      <c r="AL235" s="257"/>
      <c r="AM235" s="8"/>
      <c r="AN235" s="214"/>
      <c r="AO235" s="211"/>
      <c r="AP235" s="40"/>
      <c r="AQ235" s="40"/>
      <c r="AR235" s="108"/>
      <c r="AS235" s="211"/>
      <c r="AT235" s="214"/>
      <c r="AU235" s="211"/>
      <c r="AV235" s="108"/>
      <c r="AW235" s="108"/>
      <c r="AX235" s="211"/>
      <c r="AY235" s="211"/>
      <c r="AZ235" s="211"/>
      <c r="BA235" s="211"/>
      <c r="BB235" s="211"/>
      <c r="BC235" s="211"/>
      <c r="BD235" s="211"/>
      <c r="BE235" s="211"/>
      <c r="BF235" s="211"/>
      <c r="BG235" s="211"/>
      <c r="BH235" s="108"/>
      <c r="BI235" s="211"/>
      <c r="BJ235" s="8"/>
      <c r="BK235" s="108"/>
      <c r="BM235" s="211"/>
    </row>
    <row r="236" spans="1:65">
      <c r="A236" s="211"/>
      <c r="B236" s="211"/>
      <c r="C236" s="211"/>
      <c r="D236" s="211"/>
      <c r="E236" s="211"/>
      <c r="F236" s="211"/>
      <c r="G236" s="211"/>
      <c r="H236" s="214"/>
      <c r="I236" s="211"/>
      <c r="J236" s="211"/>
      <c r="K236" s="211"/>
      <c r="L236" s="211"/>
      <c r="M236" s="211"/>
      <c r="N236" s="211"/>
      <c r="O236" s="211"/>
      <c r="P236" s="211"/>
      <c r="Q236" s="212"/>
      <c r="R236" s="211"/>
      <c r="S236" s="211"/>
      <c r="T236" s="211"/>
      <c r="U236" s="211"/>
      <c r="V236" s="211"/>
      <c r="W236" s="211"/>
      <c r="X236" s="257"/>
      <c r="Y236" s="257"/>
      <c r="Z236" s="257"/>
      <c r="AA236" s="257"/>
      <c r="AB236" s="257"/>
      <c r="AC236" s="257"/>
      <c r="AD236" s="257"/>
      <c r="AE236" s="257"/>
      <c r="AF236" s="257"/>
      <c r="AG236" s="257"/>
      <c r="AH236" s="257"/>
      <c r="AI236" s="257"/>
      <c r="AJ236" s="213"/>
      <c r="AK236" s="213"/>
      <c r="AL236" s="257"/>
      <c r="AM236" s="8"/>
      <c r="AN236" s="214"/>
      <c r="AO236" s="211"/>
      <c r="AP236" s="40"/>
      <c r="AQ236" s="40"/>
      <c r="AR236" s="108"/>
      <c r="AS236" s="211"/>
      <c r="AT236" s="214"/>
      <c r="AU236" s="211"/>
      <c r="AV236" s="108"/>
      <c r="AW236" s="108"/>
      <c r="AX236" s="211"/>
      <c r="AY236" s="211"/>
      <c r="AZ236" s="211"/>
      <c r="BA236" s="211"/>
      <c r="BB236" s="211"/>
      <c r="BC236" s="211"/>
      <c r="BD236" s="211"/>
      <c r="BE236" s="211"/>
      <c r="BF236" s="211"/>
      <c r="BG236" s="211"/>
      <c r="BH236" s="108"/>
      <c r="BI236" s="211"/>
      <c r="BJ236" s="8"/>
      <c r="BK236" s="108"/>
      <c r="BM236" s="211"/>
    </row>
    <row r="237" spans="1:65">
      <c r="A237" s="211"/>
      <c r="B237" s="211"/>
      <c r="C237" s="211"/>
      <c r="D237" s="211"/>
      <c r="E237" s="211"/>
      <c r="F237" s="211"/>
      <c r="G237" s="211"/>
      <c r="H237" s="214"/>
      <c r="I237" s="211"/>
      <c r="J237" s="211"/>
      <c r="K237" s="211"/>
      <c r="L237" s="211"/>
      <c r="M237" s="211"/>
      <c r="N237" s="211"/>
      <c r="O237" s="211"/>
      <c r="P237" s="211"/>
      <c r="Q237" s="212"/>
      <c r="R237" s="211"/>
      <c r="S237" s="211"/>
      <c r="T237" s="211"/>
      <c r="U237" s="211"/>
      <c r="V237" s="211"/>
      <c r="W237" s="211"/>
      <c r="X237" s="257"/>
      <c r="Y237" s="257"/>
      <c r="Z237" s="257"/>
      <c r="AA237" s="257"/>
      <c r="AB237" s="257"/>
      <c r="AC237" s="257"/>
      <c r="AD237" s="257"/>
      <c r="AE237" s="257"/>
      <c r="AF237" s="257"/>
      <c r="AG237" s="257"/>
      <c r="AH237" s="257"/>
      <c r="AI237" s="257"/>
      <c r="AJ237" s="213"/>
      <c r="AK237" s="213"/>
      <c r="AL237" s="257"/>
      <c r="AM237" s="8"/>
      <c r="AN237" s="214"/>
      <c r="AO237" s="211"/>
      <c r="AP237" s="40"/>
      <c r="AQ237" s="40"/>
      <c r="AR237" s="108"/>
      <c r="AS237" s="211"/>
      <c r="AT237" s="214"/>
      <c r="AU237" s="211"/>
      <c r="AV237" s="108"/>
      <c r="AW237" s="108"/>
      <c r="AX237" s="211"/>
      <c r="AY237" s="211"/>
      <c r="AZ237" s="211"/>
      <c r="BA237" s="211"/>
      <c r="BB237" s="211"/>
      <c r="BC237" s="211"/>
      <c r="BD237" s="211"/>
      <c r="BE237" s="211"/>
      <c r="BF237" s="211"/>
      <c r="BG237" s="211"/>
      <c r="BH237" s="108"/>
      <c r="BI237" s="211"/>
      <c r="BJ237" s="8"/>
      <c r="BK237" s="108"/>
      <c r="BM237" s="211"/>
    </row>
    <row r="238" spans="1:65">
      <c r="A238" s="211"/>
      <c r="B238" s="211"/>
      <c r="C238" s="211"/>
      <c r="D238" s="211"/>
      <c r="E238" s="211"/>
      <c r="F238" s="211"/>
      <c r="G238" s="211"/>
      <c r="H238" s="214"/>
      <c r="I238" s="211"/>
      <c r="J238" s="211"/>
      <c r="K238" s="211"/>
      <c r="L238" s="211"/>
      <c r="M238" s="211"/>
      <c r="N238" s="211"/>
      <c r="O238" s="211"/>
      <c r="P238" s="211"/>
      <c r="Q238" s="212"/>
      <c r="R238" s="211"/>
      <c r="S238" s="211"/>
      <c r="T238" s="211"/>
      <c r="U238" s="211"/>
      <c r="V238" s="211"/>
      <c r="W238" s="211"/>
      <c r="X238" s="257"/>
      <c r="Y238" s="257"/>
      <c r="Z238" s="257"/>
      <c r="AA238" s="257"/>
      <c r="AB238" s="257"/>
      <c r="AC238" s="257"/>
      <c r="AD238" s="257"/>
      <c r="AE238" s="257"/>
      <c r="AF238" s="257"/>
      <c r="AG238" s="257"/>
      <c r="AH238" s="257"/>
      <c r="AI238" s="257"/>
      <c r="AJ238" s="213"/>
      <c r="AK238" s="213"/>
      <c r="AL238" s="257"/>
      <c r="AM238" s="8"/>
      <c r="AN238" s="214"/>
      <c r="AO238" s="211"/>
      <c r="AP238" s="40"/>
      <c r="AQ238" s="40"/>
      <c r="AR238" s="108"/>
      <c r="AS238" s="211"/>
      <c r="AT238" s="214"/>
      <c r="AU238" s="211"/>
      <c r="AV238" s="108"/>
      <c r="AW238" s="108"/>
      <c r="AX238" s="211"/>
      <c r="AY238" s="211"/>
      <c r="AZ238" s="211"/>
      <c r="BA238" s="211"/>
      <c r="BB238" s="211"/>
      <c r="BC238" s="211"/>
      <c r="BD238" s="211"/>
      <c r="BE238" s="211"/>
      <c r="BF238" s="211"/>
      <c r="BG238" s="211"/>
      <c r="BH238" s="108"/>
      <c r="BI238" s="211"/>
      <c r="BJ238" s="8"/>
      <c r="BK238" s="108"/>
      <c r="BM238" s="211"/>
    </row>
    <row r="239" spans="1:65">
      <c r="A239" s="211"/>
      <c r="B239" s="211"/>
      <c r="C239" s="211"/>
      <c r="D239" s="211"/>
      <c r="E239" s="211"/>
      <c r="F239" s="211"/>
      <c r="G239" s="211"/>
      <c r="H239" s="214"/>
      <c r="I239" s="211"/>
      <c r="J239" s="211"/>
      <c r="K239" s="211"/>
      <c r="L239" s="211"/>
      <c r="M239" s="211"/>
      <c r="N239" s="211"/>
      <c r="O239" s="211"/>
      <c r="P239" s="211"/>
      <c r="Q239" s="212"/>
      <c r="R239" s="211"/>
      <c r="S239" s="211"/>
      <c r="T239" s="211"/>
      <c r="U239" s="211"/>
      <c r="V239" s="211"/>
      <c r="W239" s="211"/>
      <c r="X239" s="257"/>
      <c r="Y239" s="257"/>
      <c r="Z239" s="257"/>
      <c r="AA239" s="257"/>
      <c r="AB239" s="257"/>
      <c r="AC239" s="257"/>
      <c r="AD239" s="257"/>
      <c r="AE239" s="257"/>
      <c r="AF239" s="257"/>
      <c r="AG239" s="257"/>
      <c r="AH239" s="257"/>
      <c r="AI239" s="257"/>
      <c r="AJ239" s="213"/>
      <c r="AK239" s="213"/>
      <c r="AL239" s="257"/>
      <c r="AM239" s="8"/>
      <c r="AN239" s="214"/>
      <c r="AO239" s="211"/>
      <c r="AP239" s="40"/>
      <c r="AQ239" s="40"/>
      <c r="AR239" s="108"/>
      <c r="AS239" s="211"/>
      <c r="AT239" s="214"/>
      <c r="AU239" s="211"/>
      <c r="AV239" s="108"/>
      <c r="AW239" s="108"/>
      <c r="AX239" s="211"/>
      <c r="AY239" s="211"/>
      <c r="AZ239" s="211"/>
      <c r="BA239" s="211"/>
      <c r="BB239" s="211"/>
      <c r="BC239" s="211"/>
      <c r="BD239" s="211"/>
      <c r="BE239" s="211"/>
      <c r="BF239" s="211"/>
      <c r="BG239" s="211"/>
      <c r="BH239" s="108"/>
      <c r="BI239" s="211"/>
      <c r="BJ239" s="8"/>
      <c r="BK239" s="108"/>
      <c r="BM239" s="211"/>
    </row>
    <row r="240" spans="1:65">
      <c r="A240" s="211"/>
      <c r="B240" s="211"/>
      <c r="C240" s="211"/>
      <c r="D240" s="211"/>
      <c r="E240" s="211"/>
      <c r="F240" s="211"/>
      <c r="G240" s="211"/>
      <c r="H240" s="214"/>
      <c r="I240" s="211"/>
      <c r="J240" s="211"/>
      <c r="K240" s="211"/>
      <c r="L240" s="211"/>
      <c r="M240" s="211"/>
      <c r="N240" s="211"/>
      <c r="O240" s="211"/>
      <c r="P240" s="211"/>
      <c r="Q240" s="212"/>
      <c r="R240" s="211"/>
      <c r="S240" s="211"/>
      <c r="T240" s="211"/>
      <c r="U240" s="211"/>
      <c r="V240" s="211"/>
      <c r="W240" s="211"/>
      <c r="X240" s="257"/>
      <c r="Y240" s="257"/>
      <c r="Z240" s="257"/>
      <c r="AA240" s="257"/>
      <c r="AB240" s="257"/>
      <c r="AC240" s="257"/>
      <c r="AD240" s="257"/>
      <c r="AE240" s="257"/>
      <c r="AF240" s="257"/>
      <c r="AG240" s="257"/>
      <c r="AH240" s="257"/>
      <c r="AI240" s="257"/>
      <c r="AJ240" s="213"/>
      <c r="AK240" s="213"/>
      <c r="AL240" s="257"/>
      <c r="AM240" s="8"/>
      <c r="AN240" s="214"/>
      <c r="AO240" s="211"/>
      <c r="AP240" s="40"/>
      <c r="AQ240" s="40"/>
      <c r="AR240" s="108"/>
      <c r="AS240" s="211"/>
      <c r="AT240" s="214"/>
      <c r="AU240" s="211"/>
      <c r="AV240" s="108"/>
      <c r="AW240" s="108"/>
      <c r="AX240" s="211"/>
      <c r="AY240" s="211"/>
      <c r="AZ240" s="211"/>
      <c r="BA240" s="211"/>
      <c r="BB240" s="211"/>
      <c r="BC240" s="211"/>
      <c r="BD240" s="211"/>
      <c r="BE240" s="211"/>
      <c r="BF240" s="211"/>
      <c r="BG240" s="211"/>
      <c r="BH240" s="108"/>
      <c r="BI240" s="211"/>
      <c r="BJ240" s="8"/>
      <c r="BK240" s="108"/>
      <c r="BM240" s="211"/>
    </row>
    <row r="241" spans="1:65">
      <c r="A241" s="211"/>
      <c r="B241" s="211"/>
      <c r="C241" s="211"/>
      <c r="D241" s="211"/>
      <c r="E241" s="211"/>
      <c r="F241" s="211"/>
      <c r="G241" s="211"/>
      <c r="H241" s="214"/>
      <c r="I241" s="211"/>
      <c r="J241" s="211"/>
      <c r="K241" s="211"/>
      <c r="L241" s="211"/>
      <c r="M241" s="211"/>
      <c r="N241" s="211"/>
      <c r="O241" s="211"/>
      <c r="P241" s="211"/>
      <c r="Q241" s="212"/>
      <c r="R241" s="211"/>
      <c r="S241" s="211"/>
      <c r="T241" s="211"/>
      <c r="U241" s="211"/>
      <c r="V241" s="211"/>
      <c r="W241" s="211"/>
      <c r="X241" s="257"/>
      <c r="Y241" s="257"/>
      <c r="Z241" s="257"/>
      <c r="AA241" s="257"/>
      <c r="AB241" s="257"/>
      <c r="AC241" s="257"/>
      <c r="AD241" s="257"/>
      <c r="AE241" s="257"/>
      <c r="AF241" s="257"/>
      <c r="AG241" s="257"/>
      <c r="AH241" s="257"/>
      <c r="AI241" s="257"/>
      <c r="AJ241" s="213"/>
      <c r="AK241" s="213"/>
      <c r="AL241" s="257"/>
      <c r="AM241" s="8"/>
      <c r="AN241" s="214"/>
      <c r="AO241" s="211"/>
      <c r="AP241" s="40"/>
      <c r="AQ241" s="40"/>
      <c r="AR241" s="108"/>
      <c r="AS241" s="211"/>
      <c r="AT241" s="214"/>
      <c r="AU241" s="211"/>
      <c r="AV241" s="108"/>
      <c r="AW241" s="108"/>
      <c r="AX241" s="211"/>
      <c r="AY241" s="211"/>
      <c r="AZ241" s="211"/>
      <c r="BA241" s="211"/>
      <c r="BB241" s="211"/>
      <c r="BC241" s="211"/>
      <c r="BD241" s="211"/>
      <c r="BE241" s="211"/>
      <c r="BF241" s="211"/>
      <c r="BG241" s="211"/>
      <c r="BH241" s="108"/>
      <c r="BI241" s="211"/>
      <c r="BJ241" s="8"/>
      <c r="BK241" s="108"/>
      <c r="BM241" s="211"/>
    </row>
    <row r="242" spans="1:65">
      <c r="A242" s="211"/>
      <c r="B242" s="211"/>
      <c r="C242" s="211"/>
      <c r="D242" s="211"/>
      <c r="E242" s="211"/>
      <c r="F242" s="211"/>
      <c r="G242" s="211"/>
      <c r="H242" s="214"/>
      <c r="I242" s="211"/>
      <c r="J242" s="211"/>
      <c r="K242" s="211"/>
      <c r="L242" s="211"/>
      <c r="M242" s="211"/>
      <c r="N242" s="211"/>
      <c r="O242" s="211"/>
      <c r="P242" s="211"/>
      <c r="Q242" s="212"/>
      <c r="R242" s="211"/>
      <c r="S242" s="211"/>
      <c r="T242" s="211"/>
      <c r="U242" s="211"/>
      <c r="V242" s="211"/>
      <c r="W242" s="211"/>
      <c r="X242" s="257"/>
      <c r="Y242" s="257"/>
      <c r="Z242" s="257"/>
      <c r="AA242" s="257"/>
      <c r="AB242" s="257"/>
      <c r="AC242" s="257"/>
      <c r="AD242" s="257"/>
      <c r="AE242" s="257"/>
      <c r="AF242" s="257"/>
      <c r="AG242" s="257"/>
      <c r="AH242" s="257"/>
      <c r="AI242" s="257"/>
      <c r="AJ242" s="213"/>
      <c r="AK242" s="213"/>
      <c r="AL242" s="257"/>
      <c r="AM242" s="8"/>
      <c r="AN242" s="214"/>
      <c r="AO242" s="211"/>
      <c r="AP242" s="40"/>
      <c r="AQ242" s="40"/>
      <c r="AR242" s="108"/>
      <c r="AS242" s="211"/>
      <c r="AT242" s="214"/>
      <c r="AU242" s="211"/>
      <c r="AV242" s="108"/>
      <c r="AW242" s="108"/>
      <c r="AX242" s="211"/>
      <c r="AY242" s="211"/>
      <c r="AZ242" s="211"/>
      <c r="BA242" s="211"/>
      <c r="BB242" s="211"/>
      <c r="BC242" s="211"/>
      <c r="BD242" s="211"/>
      <c r="BE242" s="211"/>
      <c r="BF242" s="211"/>
      <c r="BG242" s="211"/>
      <c r="BH242" s="108"/>
      <c r="BI242" s="211"/>
      <c r="BJ242" s="8"/>
      <c r="BK242" s="108"/>
      <c r="BM242" s="211"/>
    </row>
    <row r="243" spans="1:65">
      <c r="A243" s="211"/>
      <c r="B243" s="211"/>
      <c r="C243" s="211"/>
      <c r="D243" s="211"/>
      <c r="E243" s="211"/>
      <c r="F243" s="211"/>
      <c r="G243" s="211"/>
      <c r="H243" s="214"/>
      <c r="I243" s="211"/>
      <c r="J243" s="211"/>
      <c r="K243" s="211"/>
      <c r="L243" s="211"/>
      <c r="M243" s="211"/>
      <c r="N243" s="211"/>
      <c r="O243" s="211"/>
      <c r="P243" s="211"/>
      <c r="Q243" s="212"/>
      <c r="R243" s="211"/>
      <c r="S243" s="211"/>
      <c r="T243" s="211"/>
      <c r="U243" s="211"/>
      <c r="V243" s="211"/>
      <c r="W243" s="211"/>
      <c r="X243" s="257"/>
      <c r="Y243" s="257"/>
      <c r="Z243" s="257"/>
      <c r="AA243" s="257"/>
      <c r="AB243" s="257"/>
      <c r="AC243" s="257"/>
      <c r="AD243" s="257"/>
      <c r="AE243" s="257"/>
      <c r="AF243" s="257"/>
      <c r="AG243" s="257"/>
      <c r="AH243" s="257"/>
      <c r="AI243" s="257"/>
      <c r="AJ243" s="213"/>
      <c r="AK243" s="213"/>
      <c r="AL243" s="257"/>
      <c r="AM243" s="8"/>
      <c r="AN243" s="214"/>
      <c r="AO243" s="211"/>
      <c r="AP243" s="40"/>
      <c r="AQ243" s="40"/>
      <c r="AR243" s="108"/>
      <c r="AS243" s="211"/>
      <c r="AT243" s="214"/>
      <c r="AU243" s="211"/>
      <c r="AV243" s="108"/>
      <c r="AW243" s="108"/>
      <c r="AX243" s="211"/>
      <c r="AY243" s="211"/>
      <c r="AZ243" s="211"/>
      <c r="BA243" s="211"/>
      <c r="BB243" s="211"/>
      <c r="BC243" s="211"/>
      <c r="BD243" s="211"/>
      <c r="BE243" s="211"/>
      <c r="BF243" s="211"/>
      <c r="BG243" s="211"/>
      <c r="BH243" s="108"/>
      <c r="BI243" s="211"/>
      <c r="BJ243" s="8"/>
      <c r="BK243" s="108"/>
      <c r="BM243" s="211"/>
    </row>
    <row r="244" spans="1:65">
      <c r="A244" s="211"/>
      <c r="B244" s="211"/>
      <c r="C244" s="211"/>
      <c r="D244" s="211"/>
      <c r="E244" s="211"/>
      <c r="F244" s="211"/>
      <c r="G244" s="211"/>
      <c r="H244" s="214"/>
      <c r="I244" s="211"/>
      <c r="J244" s="211"/>
      <c r="K244" s="211"/>
      <c r="L244" s="211"/>
      <c r="M244" s="211"/>
      <c r="N244" s="211"/>
      <c r="O244" s="211"/>
      <c r="P244" s="211"/>
      <c r="Q244" s="212"/>
      <c r="R244" s="211"/>
      <c r="S244" s="211"/>
      <c r="T244" s="211"/>
      <c r="U244" s="211"/>
      <c r="V244" s="211"/>
      <c r="W244" s="211"/>
      <c r="X244" s="257"/>
      <c r="Y244" s="257"/>
      <c r="Z244" s="257"/>
      <c r="AA244" s="257"/>
      <c r="AB244" s="257"/>
      <c r="AC244" s="257"/>
      <c r="AD244" s="257"/>
      <c r="AE244" s="257"/>
      <c r="AF244" s="257"/>
      <c r="AG244" s="257"/>
      <c r="AH244" s="257"/>
      <c r="AI244" s="257"/>
      <c r="AJ244" s="213"/>
      <c r="AK244" s="213"/>
      <c r="AL244" s="257"/>
      <c r="AM244" s="8"/>
      <c r="AN244" s="214"/>
      <c r="AO244" s="211"/>
      <c r="AP244" s="40"/>
      <c r="AQ244" s="40"/>
      <c r="AR244" s="108"/>
      <c r="AS244" s="211"/>
      <c r="AT244" s="214"/>
      <c r="AU244" s="211"/>
      <c r="AV244" s="108"/>
      <c r="AW244" s="108"/>
      <c r="AX244" s="211"/>
      <c r="AY244" s="211"/>
      <c r="AZ244" s="211"/>
      <c r="BA244" s="211"/>
      <c r="BB244" s="211"/>
      <c r="BC244" s="211"/>
      <c r="BD244" s="211"/>
      <c r="BE244" s="211"/>
      <c r="BF244" s="211"/>
      <c r="BG244" s="211"/>
      <c r="BH244" s="108"/>
      <c r="BI244" s="211"/>
      <c r="BJ244" s="8"/>
      <c r="BK244" s="108"/>
      <c r="BM244" s="211"/>
    </row>
    <row r="245" spans="1:65">
      <c r="A245" s="211"/>
      <c r="B245" s="211"/>
      <c r="C245" s="211"/>
      <c r="D245" s="211"/>
      <c r="E245" s="211"/>
      <c r="F245" s="211"/>
      <c r="G245" s="211"/>
      <c r="H245" s="214"/>
      <c r="I245" s="211"/>
      <c r="J245" s="211"/>
      <c r="K245" s="211"/>
      <c r="L245" s="211"/>
      <c r="M245" s="211"/>
      <c r="N245" s="211"/>
      <c r="O245" s="211"/>
      <c r="P245" s="211"/>
      <c r="Q245" s="212"/>
      <c r="R245" s="211"/>
      <c r="S245" s="211"/>
      <c r="T245" s="211"/>
      <c r="U245" s="211"/>
      <c r="V245" s="211"/>
      <c r="W245" s="211"/>
      <c r="X245" s="257"/>
      <c r="Y245" s="257"/>
      <c r="Z245" s="257"/>
      <c r="AA245" s="257"/>
      <c r="AB245" s="257"/>
      <c r="AC245" s="257"/>
      <c r="AD245" s="257"/>
      <c r="AE245" s="257"/>
      <c r="AF245" s="257"/>
      <c r="AG245" s="257"/>
      <c r="AH245" s="257"/>
      <c r="AI245" s="257"/>
      <c r="AJ245" s="213"/>
      <c r="AK245" s="213"/>
      <c r="AL245" s="257"/>
      <c r="AM245" s="8"/>
      <c r="AN245" s="214"/>
      <c r="AO245" s="211"/>
      <c r="AP245" s="40"/>
      <c r="AQ245" s="40"/>
      <c r="AR245" s="108"/>
      <c r="AS245" s="211"/>
      <c r="AT245" s="214"/>
      <c r="AU245" s="211"/>
      <c r="AV245" s="108"/>
      <c r="AW245" s="108"/>
      <c r="AX245" s="211"/>
      <c r="AY245" s="211"/>
      <c r="AZ245" s="211"/>
      <c r="BA245" s="211"/>
      <c r="BB245" s="211"/>
      <c r="BC245" s="211"/>
      <c r="BD245" s="211"/>
      <c r="BE245" s="211"/>
      <c r="BF245" s="211"/>
      <c r="BG245" s="211"/>
      <c r="BH245" s="108"/>
      <c r="BI245" s="211"/>
      <c r="BJ245" s="8"/>
      <c r="BK245" s="108"/>
      <c r="BM245" s="211"/>
    </row>
    <row r="246" spans="1:65">
      <c r="A246" s="211"/>
      <c r="B246" s="211"/>
      <c r="C246" s="211"/>
      <c r="D246" s="211"/>
      <c r="E246" s="211"/>
      <c r="F246" s="211"/>
      <c r="G246" s="211"/>
      <c r="H246" s="214"/>
      <c r="I246" s="211"/>
      <c r="J246" s="211"/>
      <c r="K246" s="211"/>
      <c r="L246" s="211"/>
      <c r="M246" s="211"/>
      <c r="N246" s="211"/>
      <c r="O246" s="211"/>
      <c r="P246" s="211"/>
      <c r="Q246" s="212"/>
      <c r="R246" s="211"/>
      <c r="S246" s="211"/>
      <c r="T246" s="211"/>
      <c r="U246" s="211"/>
      <c r="V246" s="211"/>
      <c r="W246" s="211"/>
      <c r="X246" s="257"/>
      <c r="Y246" s="257"/>
      <c r="Z246" s="257"/>
      <c r="AA246" s="257"/>
      <c r="AB246" s="257"/>
      <c r="AC246" s="257"/>
      <c r="AD246" s="257"/>
      <c r="AE246" s="257"/>
      <c r="AF246" s="257"/>
      <c r="AG246" s="257"/>
      <c r="AH246" s="257"/>
      <c r="AI246" s="257"/>
      <c r="AJ246" s="213"/>
      <c r="AK246" s="213"/>
      <c r="AL246" s="257"/>
      <c r="AM246" s="8"/>
      <c r="AN246" s="214"/>
      <c r="AO246" s="211"/>
      <c r="AP246" s="40"/>
      <c r="AQ246" s="40"/>
      <c r="AR246" s="108"/>
      <c r="AS246" s="211"/>
      <c r="AT246" s="214"/>
      <c r="AU246" s="211"/>
      <c r="AV246" s="108"/>
      <c r="AW246" s="108"/>
      <c r="AX246" s="211"/>
      <c r="AY246" s="211"/>
      <c r="AZ246" s="211"/>
      <c r="BA246" s="211"/>
      <c r="BB246" s="211"/>
      <c r="BC246" s="211"/>
      <c r="BD246" s="211"/>
      <c r="BE246" s="211"/>
      <c r="BF246" s="211"/>
      <c r="BG246" s="211"/>
      <c r="BH246" s="108"/>
      <c r="BI246" s="211"/>
      <c r="BJ246" s="8"/>
      <c r="BK246" s="108"/>
      <c r="BM246" s="211"/>
    </row>
    <row r="247" spans="1:65">
      <c r="A247" s="211"/>
      <c r="B247" s="211"/>
      <c r="C247" s="211"/>
      <c r="D247" s="211"/>
      <c r="E247" s="211"/>
      <c r="F247" s="211"/>
      <c r="G247" s="211"/>
      <c r="H247" s="214"/>
      <c r="I247" s="211"/>
      <c r="J247" s="211"/>
      <c r="K247" s="211"/>
      <c r="L247" s="211"/>
      <c r="M247" s="211"/>
      <c r="N247" s="211"/>
      <c r="O247" s="211"/>
      <c r="P247" s="211"/>
      <c r="Q247" s="212"/>
      <c r="R247" s="211"/>
      <c r="S247" s="211"/>
      <c r="T247" s="211"/>
      <c r="U247" s="211"/>
      <c r="V247" s="211"/>
      <c r="W247" s="211"/>
      <c r="X247" s="257"/>
      <c r="Y247" s="257"/>
      <c r="Z247" s="257"/>
      <c r="AA247" s="257"/>
      <c r="AB247" s="257"/>
      <c r="AC247" s="257"/>
      <c r="AD247" s="257"/>
      <c r="AE247" s="257"/>
      <c r="AF247" s="257"/>
      <c r="AG247" s="257"/>
      <c r="AH247" s="257"/>
      <c r="AI247" s="257"/>
      <c r="AJ247" s="213"/>
      <c r="AK247" s="213"/>
      <c r="AL247" s="257"/>
      <c r="AM247" s="8"/>
      <c r="AN247" s="214"/>
      <c r="AO247" s="211"/>
      <c r="AP247" s="40"/>
      <c r="AQ247" s="40"/>
      <c r="AR247" s="108"/>
      <c r="AS247" s="211"/>
      <c r="AT247" s="214"/>
      <c r="AU247" s="211"/>
      <c r="AV247" s="108"/>
      <c r="AW247" s="108"/>
      <c r="AX247" s="211"/>
      <c r="AY247" s="211"/>
      <c r="AZ247" s="211"/>
      <c r="BA247" s="211"/>
      <c r="BB247" s="211"/>
      <c r="BC247" s="211"/>
      <c r="BD247" s="211"/>
      <c r="BE247" s="211"/>
      <c r="BF247" s="211"/>
      <c r="BG247" s="211"/>
      <c r="BH247" s="108"/>
      <c r="BI247" s="211"/>
      <c r="BJ247" s="8"/>
      <c r="BK247" s="108"/>
      <c r="BM247" s="211"/>
    </row>
    <row r="248" spans="1:65">
      <c r="A248" s="211"/>
      <c r="B248" s="211"/>
      <c r="C248" s="211"/>
      <c r="D248" s="211"/>
      <c r="E248" s="211"/>
      <c r="F248" s="211"/>
      <c r="G248" s="211"/>
      <c r="H248" s="214"/>
      <c r="I248" s="211"/>
      <c r="J248" s="211"/>
      <c r="K248" s="211"/>
      <c r="L248" s="211"/>
      <c r="M248" s="211"/>
      <c r="N248" s="211"/>
      <c r="O248" s="211"/>
      <c r="P248" s="211"/>
      <c r="Q248" s="212"/>
      <c r="R248" s="211"/>
      <c r="S248" s="211"/>
      <c r="T248" s="211"/>
      <c r="U248" s="211"/>
      <c r="V248" s="211"/>
      <c r="W248" s="211"/>
      <c r="X248" s="257"/>
      <c r="Y248" s="257"/>
      <c r="Z248" s="257"/>
      <c r="AA248" s="257"/>
      <c r="AB248" s="257"/>
      <c r="AC248" s="257"/>
      <c r="AD248" s="257"/>
      <c r="AE248" s="257"/>
      <c r="AF248" s="257"/>
      <c r="AG248" s="257"/>
      <c r="AH248" s="257"/>
      <c r="AI248" s="257"/>
      <c r="AJ248" s="213"/>
      <c r="AK248" s="213"/>
      <c r="AL248" s="257"/>
      <c r="AM248" s="8"/>
      <c r="AN248" s="214"/>
      <c r="AO248" s="211"/>
      <c r="AP248" s="40"/>
      <c r="AQ248" s="40"/>
      <c r="AR248" s="108"/>
      <c r="AS248" s="211"/>
      <c r="AT248" s="214"/>
      <c r="AU248" s="211"/>
      <c r="AV248" s="108"/>
      <c r="AW248" s="108"/>
      <c r="AX248" s="211"/>
      <c r="AY248" s="211"/>
      <c r="AZ248" s="211"/>
      <c r="BA248" s="211"/>
      <c r="BB248" s="211"/>
      <c r="BC248" s="211"/>
      <c r="BD248" s="211"/>
      <c r="BE248" s="211"/>
      <c r="BF248" s="211"/>
      <c r="BG248" s="211"/>
      <c r="BH248" s="108"/>
      <c r="BI248" s="211"/>
      <c r="BJ248" s="8"/>
      <c r="BK248" s="108"/>
      <c r="BM248" s="211"/>
    </row>
    <row r="249" spans="1:65">
      <c r="A249" s="211"/>
      <c r="B249" s="211"/>
      <c r="C249" s="211"/>
      <c r="D249" s="211"/>
      <c r="E249" s="211"/>
      <c r="F249" s="211"/>
      <c r="G249" s="211"/>
      <c r="H249" s="214"/>
      <c r="I249" s="211"/>
      <c r="J249" s="211"/>
      <c r="K249" s="211"/>
      <c r="L249" s="211"/>
      <c r="M249" s="211"/>
      <c r="N249" s="211"/>
      <c r="O249" s="211"/>
      <c r="P249" s="211"/>
      <c r="Q249" s="212"/>
      <c r="R249" s="211"/>
      <c r="S249" s="211"/>
      <c r="T249" s="211"/>
      <c r="U249" s="211"/>
      <c r="V249" s="211"/>
      <c r="W249" s="211"/>
      <c r="X249" s="257"/>
      <c r="Y249" s="257"/>
      <c r="Z249" s="257"/>
      <c r="AA249" s="257"/>
      <c r="AB249" s="257"/>
      <c r="AC249" s="257"/>
      <c r="AD249" s="257"/>
      <c r="AE249" s="257"/>
      <c r="AF249" s="257"/>
      <c r="AG249" s="257"/>
      <c r="AH249" s="257"/>
      <c r="AI249" s="257"/>
      <c r="AJ249" s="213"/>
      <c r="AK249" s="213"/>
      <c r="AL249" s="257"/>
      <c r="AM249" s="8"/>
      <c r="AN249" s="214"/>
      <c r="AO249" s="211"/>
      <c r="AP249" s="40"/>
      <c r="AQ249" s="40"/>
      <c r="AR249" s="108"/>
      <c r="AS249" s="211"/>
      <c r="AT249" s="214"/>
      <c r="AU249" s="211"/>
      <c r="AV249" s="108"/>
      <c r="AW249" s="108"/>
      <c r="AX249" s="211"/>
      <c r="AY249" s="211"/>
      <c r="AZ249" s="211"/>
      <c r="BA249" s="211"/>
      <c r="BB249" s="211"/>
      <c r="BC249" s="211"/>
      <c r="BD249" s="211"/>
      <c r="BE249" s="211"/>
      <c r="BF249" s="211"/>
      <c r="BG249" s="211"/>
      <c r="BH249" s="108"/>
      <c r="BI249" s="211"/>
      <c r="BJ249" s="8"/>
      <c r="BK249" s="108"/>
      <c r="BM249" s="211"/>
    </row>
    <row r="250" spans="1:65">
      <c r="A250" s="211"/>
      <c r="B250" s="211"/>
      <c r="C250" s="211"/>
      <c r="D250" s="211"/>
      <c r="E250" s="211"/>
      <c r="F250" s="211"/>
      <c r="G250" s="211"/>
      <c r="H250" s="214"/>
      <c r="I250" s="211"/>
      <c r="J250" s="211"/>
      <c r="K250" s="211"/>
      <c r="L250" s="211"/>
      <c r="M250" s="211"/>
      <c r="N250" s="211"/>
      <c r="O250" s="211"/>
      <c r="P250" s="211"/>
      <c r="Q250" s="212"/>
      <c r="R250" s="211"/>
      <c r="S250" s="211"/>
      <c r="T250" s="211"/>
      <c r="U250" s="211"/>
      <c r="V250" s="211"/>
      <c r="W250" s="211"/>
      <c r="X250" s="257"/>
      <c r="Y250" s="257"/>
      <c r="Z250" s="257"/>
      <c r="AA250" s="257"/>
      <c r="AB250" s="257"/>
      <c r="AC250" s="257"/>
      <c r="AD250" s="257"/>
      <c r="AE250" s="257"/>
      <c r="AF250" s="257"/>
      <c r="AG250" s="257"/>
      <c r="AH250" s="257"/>
      <c r="AI250" s="257"/>
      <c r="AJ250" s="213"/>
      <c r="AK250" s="213"/>
      <c r="AL250" s="257"/>
      <c r="AM250" s="8"/>
      <c r="AN250" s="214"/>
      <c r="AO250" s="211"/>
      <c r="AP250" s="40"/>
      <c r="AQ250" s="40"/>
      <c r="AR250" s="108"/>
      <c r="AS250" s="211"/>
      <c r="AT250" s="214"/>
      <c r="AU250" s="211"/>
      <c r="AV250" s="108"/>
      <c r="AW250" s="108"/>
      <c r="AX250" s="211"/>
      <c r="AY250" s="211"/>
      <c r="AZ250" s="211"/>
      <c r="BA250" s="211"/>
      <c r="BB250" s="211"/>
      <c r="BC250" s="211"/>
      <c r="BD250" s="211"/>
      <c r="BE250" s="211"/>
      <c r="BF250" s="211"/>
      <c r="BG250" s="211"/>
      <c r="BH250" s="108"/>
      <c r="BI250" s="211"/>
      <c r="BJ250" s="8"/>
      <c r="BK250" s="108"/>
      <c r="BM250" s="211"/>
    </row>
    <row r="251" spans="1:65">
      <c r="A251" s="211"/>
      <c r="B251" s="211"/>
      <c r="C251" s="211"/>
      <c r="D251" s="211"/>
      <c r="E251" s="211"/>
      <c r="F251" s="211"/>
      <c r="G251" s="211"/>
      <c r="H251" s="214"/>
      <c r="I251" s="211"/>
      <c r="J251" s="211"/>
      <c r="K251" s="211"/>
      <c r="L251" s="211"/>
      <c r="M251" s="211"/>
      <c r="N251" s="211"/>
      <c r="O251" s="211"/>
      <c r="P251" s="211"/>
      <c r="Q251" s="212"/>
      <c r="R251" s="211"/>
      <c r="S251" s="211"/>
      <c r="T251" s="211"/>
      <c r="U251" s="211"/>
      <c r="V251" s="211"/>
      <c r="W251" s="211"/>
      <c r="X251" s="257"/>
      <c r="Y251" s="257"/>
      <c r="Z251" s="257"/>
      <c r="AA251" s="257"/>
      <c r="AB251" s="257"/>
      <c r="AC251" s="257"/>
      <c r="AD251" s="257"/>
      <c r="AE251" s="257"/>
      <c r="AF251" s="257"/>
      <c r="AG251" s="257"/>
      <c r="AH251" s="257"/>
      <c r="AI251" s="257"/>
      <c r="AJ251" s="213"/>
      <c r="AK251" s="213"/>
      <c r="AL251" s="257"/>
      <c r="AM251" s="8"/>
      <c r="AN251" s="214"/>
      <c r="AO251" s="211"/>
      <c r="AP251" s="40"/>
      <c r="AQ251" s="40"/>
      <c r="AR251" s="108"/>
      <c r="AS251" s="211"/>
      <c r="AT251" s="214"/>
      <c r="AU251" s="211"/>
      <c r="AV251" s="108"/>
      <c r="AW251" s="108"/>
      <c r="AX251" s="211"/>
      <c r="AY251" s="211"/>
      <c r="AZ251" s="211"/>
      <c r="BA251" s="211"/>
      <c r="BB251" s="211"/>
      <c r="BC251" s="211"/>
      <c r="BD251" s="211"/>
      <c r="BE251" s="211"/>
      <c r="BF251" s="211"/>
      <c r="BG251" s="211"/>
      <c r="BH251" s="108"/>
      <c r="BI251" s="211"/>
      <c r="BJ251" s="8"/>
      <c r="BK251" s="108"/>
      <c r="BM251" s="211"/>
    </row>
    <row r="252" spans="1:65">
      <c r="A252" s="211"/>
      <c r="B252" s="211"/>
      <c r="C252" s="211"/>
      <c r="D252" s="211"/>
      <c r="E252" s="211"/>
      <c r="F252" s="211"/>
      <c r="G252" s="211"/>
      <c r="H252" s="214"/>
      <c r="I252" s="211"/>
      <c r="J252" s="211"/>
      <c r="K252" s="211"/>
      <c r="L252" s="211"/>
      <c r="M252" s="211"/>
      <c r="N252" s="211"/>
      <c r="O252" s="211"/>
      <c r="P252" s="211"/>
      <c r="Q252" s="212"/>
      <c r="R252" s="211"/>
      <c r="S252" s="211"/>
      <c r="T252" s="211"/>
      <c r="U252" s="211"/>
      <c r="V252" s="211"/>
      <c r="W252" s="211"/>
      <c r="X252" s="257"/>
      <c r="Y252" s="257"/>
      <c r="Z252" s="257"/>
      <c r="AA252" s="257"/>
      <c r="AB252" s="257"/>
      <c r="AC252" s="257"/>
      <c r="AD252" s="257"/>
      <c r="AE252" s="257"/>
      <c r="AF252" s="257"/>
      <c r="AG252" s="257"/>
      <c r="AH252" s="257"/>
      <c r="AI252" s="257"/>
      <c r="AJ252" s="213"/>
      <c r="AK252" s="213"/>
      <c r="AL252" s="257"/>
      <c r="AM252" s="8"/>
      <c r="AN252" s="214"/>
      <c r="AO252" s="211"/>
      <c r="AP252" s="40"/>
      <c r="AQ252" s="40"/>
      <c r="AR252" s="108"/>
      <c r="AS252" s="211"/>
      <c r="AT252" s="214"/>
      <c r="AU252" s="211"/>
      <c r="AV252" s="108"/>
      <c r="AW252" s="108"/>
      <c r="AX252" s="211"/>
      <c r="AY252" s="211"/>
      <c r="AZ252" s="211"/>
      <c r="BA252" s="211"/>
      <c r="BB252" s="211"/>
      <c r="BC252" s="211"/>
      <c r="BD252" s="211"/>
      <c r="BE252" s="211"/>
      <c r="BF252" s="211"/>
      <c r="BG252" s="211"/>
      <c r="BH252" s="108"/>
      <c r="BI252" s="211"/>
      <c r="BJ252" s="8"/>
      <c r="BK252" s="108"/>
      <c r="BM252" s="211"/>
    </row>
    <row r="253" spans="1:65">
      <c r="A253" s="211"/>
      <c r="B253" s="211"/>
      <c r="C253" s="211"/>
      <c r="D253" s="211"/>
      <c r="E253" s="211"/>
      <c r="F253" s="211"/>
      <c r="G253" s="211"/>
      <c r="H253" s="214"/>
      <c r="I253" s="211"/>
      <c r="J253" s="211"/>
      <c r="K253" s="211"/>
      <c r="L253" s="211"/>
      <c r="M253" s="211"/>
      <c r="N253" s="211"/>
      <c r="O253" s="211"/>
      <c r="P253" s="211"/>
      <c r="Q253" s="212"/>
      <c r="R253" s="211"/>
      <c r="S253" s="211"/>
      <c r="T253" s="211"/>
      <c r="U253" s="211"/>
      <c r="V253" s="211"/>
      <c r="W253" s="211"/>
      <c r="X253" s="257"/>
      <c r="Y253" s="257"/>
      <c r="Z253" s="257"/>
      <c r="AA253" s="257"/>
      <c r="AB253" s="257"/>
      <c r="AC253" s="257"/>
      <c r="AD253" s="257"/>
      <c r="AE253" s="257"/>
      <c r="AF253" s="257"/>
      <c r="AG253" s="257"/>
      <c r="AH253" s="257"/>
      <c r="AI253" s="257"/>
      <c r="AJ253" s="213"/>
      <c r="AK253" s="213"/>
      <c r="AL253" s="257"/>
      <c r="AM253" s="8"/>
      <c r="AN253" s="214"/>
      <c r="AO253" s="211"/>
      <c r="AP253" s="40"/>
      <c r="AQ253" s="40"/>
      <c r="AR253" s="108"/>
      <c r="AS253" s="211"/>
      <c r="AT253" s="214"/>
      <c r="AU253" s="211"/>
      <c r="AV253" s="108"/>
      <c r="AW253" s="108"/>
      <c r="AX253" s="211"/>
      <c r="AY253" s="211"/>
      <c r="AZ253" s="211"/>
      <c r="BA253" s="211"/>
      <c r="BB253" s="211"/>
      <c r="BC253" s="211"/>
      <c r="BD253" s="211"/>
      <c r="BE253" s="211"/>
      <c r="BF253" s="211"/>
      <c r="BG253" s="211"/>
      <c r="BH253" s="108"/>
      <c r="BI253" s="211"/>
      <c r="BJ253" s="8"/>
      <c r="BK253" s="108"/>
      <c r="BM253" s="211"/>
    </row>
    <row r="254" spans="1:65">
      <c r="A254" s="211"/>
      <c r="B254" s="211"/>
      <c r="C254" s="211"/>
      <c r="D254" s="211"/>
      <c r="E254" s="211"/>
      <c r="F254" s="211"/>
      <c r="G254" s="211"/>
      <c r="H254" s="214"/>
      <c r="I254" s="211"/>
      <c r="J254" s="211"/>
      <c r="K254" s="211"/>
      <c r="L254" s="211"/>
      <c r="M254" s="211"/>
      <c r="N254" s="211"/>
      <c r="O254" s="211"/>
      <c r="P254" s="211"/>
      <c r="Q254" s="212"/>
      <c r="R254" s="211"/>
      <c r="S254" s="211"/>
      <c r="T254" s="211"/>
      <c r="U254" s="211"/>
      <c r="V254" s="211"/>
      <c r="W254" s="211"/>
      <c r="X254" s="257"/>
      <c r="Y254" s="257"/>
      <c r="Z254" s="257"/>
      <c r="AA254" s="257"/>
      <c r="AB254" s="257"/>
      <c r="AC254" s="257"/>
      <c r="AD254" s="257"/>
      <c r="AE254" s="257"/>
      <c r="AF254" s="257"/>
      <c r="AG254" s="257"/>
      <c r="AH254" s="257"/>
      <c r="AI254" s="257"/>
      <c r="AJ254" s="213"/>
      <c r="AK254" s="213"/>
      <c r="AL254" s="257"/>
      <c r="AM254" s="8"/>
      <c r="AN254" s="214"/>
      <c r="AO254" s="211"/>
      <c r="AP254" s="40"/>
      <c r="AQ254" s="40"/>
      <c r="AR254" s="108"/>
      <c r="AS254" s="211"/>
      <c r="AT254" s="214"/>
      <c r="AU254" s="211"/>
      <c r="AV254" s="108"/>
      <c r="AW254" s="108"/>
      <c r="AX254" s="211"/>
      <c r="AY254" s="211"/>
      <c r="AZ254" s="211"/>
      <c r="BA254" s="211"/>
      <c r="BB254" s="211"/>
      <c r="BC254" s="211"/>
      <c r="BD254" s="211"/>
      <c r="BE254" s="211"/>
      <c r="BF254" s="211"/>
      <c r="BG254" s="211"/>
      <c r="BH254" s="108"/>
      <c r="BI254" s="211"/>
      <c r="BJ254" s="8"/>
      <c r="BK254" s="108"/>
      <c r="BM254" s="211"/>
    </row>
    <row r="255" spans="1:65">
      <c r="A255" s="211"/>
      <c r="B255" s="211"/>
      <c r="C255" s="211"/>
      <c r="D255" s="211"/>
      <c r="E255" s="211"/>
      <c r="F255" s="211"/>
      <c r="G255" s="211"/>
      <c r="H255" s="214"/>
      <c r="I255" s="211"/>
      <c r="J255" s="211"/>
      <c r="K255" s="211"/>
      <c r="L255" s="211"/>
      <c r="M255" s="211"/>
      <c r="N255" s="211"/>
      <c r="O255" s="211"/>
      <c r="P255" s="211"/>
      <c r="Q255" s="212"/>
      <c r="R255" s="211"/>
      <c r="S255" s="211"/>
      <c r="T255" s="211"/>
      <c r="U255" s="211"/>
      <c r="V255" s="211"/>
      <c r="W255" s="211"/>
      <c r="X255" s="257"/>
      <c r="Y255" s="257"/>
      <c r="Z255" s="257"/>
      <c r="AA255" s="257"/>
      <c r="AB255" s="257"/>
      <c r="AC255" s="257"/>
      <c r="AD255" s="257"/>
      <c r="AE255" s="257"/>
      <c r="AF255" s="257"/>
      <c r="AG255" s="257"/>
      <c r="AH255" s="257"/>
      <c r="AI255" s="257"/>
      <c r="AJ255" s="213"/>
      <c r="AK255" s="213"/>
      <c r="AL255" s="257"/>
      <c r="AM255" s="8"/>
      <c r="AN255" s="214"/>
      <c r="AO255" s="211"/>
      <c r="AP255" s="40"/>
      <c r="AQ255" s="40"/>
      <c r="AR255" s="108"/>
      <c r="AS255" s="211"/>
      <c r="AT255" s="214"/>
      <c r="AU255" s="211"/>
      <c r="AV255" s="108"/>
      <c r="AW255" s="108"/>
      <c r="AX255" s="211"/>
      <c r="AY255" s="211"/>
      <c r="AZ255" s="211"/>
      <c r="BA255" s="211"/>
      <c r="BB255" s="211"/>
      <c r="BC255" s="211"/>
      <c r="BD255" s="211"/>
      <c r="BE255" s="211"/>
      <c r="BF255" s="211"/>
      <c r="BG255" s="211"/>
      <c r="BH255" s="108"/>
      <c r="BI255" s="211"/>
      <c r="BJ255" s="8"/>
      <c r="BK255" s="108"/>
      <c r="BM255" s="211"/>
    </row>
    <row r="256" spans="1:65">
      <c r="A256" s="211"/>
      <c r="B256" s="211"/>
      <c r="C256" s="211"/>
      <c r="D256" s="211"/>
      <c r="E256" s="211"/>
      <c r="F256" s="211"/>
      <c r="G256" s="211"/>
      <c r="H256" s="214"/>
      <c r="I256" s="211"/>
      <c r="J256" s="211"/>
      <c r="K256" s="211"/>
      <c r="L256" s="211"/>
      <c r="M256" s="211"/>
      <c r="N256" s="211"/>
      <c r="O256" s="211"/>
      <c r="P256" s="211"/>
      <c r="Q256" s="212"/>
      <c r="R256" s="211"/>
      <c r="S256" s="211"/>
      <c r="T256" s="211"/>
      <c r="U256" s="211"/>
      <c r="V256" s="211"/>
      <c r="W256" s="211"/>
      <c r="X256" s="257"/>
      <c r="Y256" s="257"/>
      <c r="Z256" s="257"/>
      <c r="AA256" s="257"/>
      <c r="AB256" s="257"/>
      <c r="AC256" s="257"/>
      <c r="AD256" s="257"/>
      <c r="AE256" s="257"/>
      <c r="AF256" s="257"/>
      <c r="AG256" s="257"/>
      <c r="AH256" s="257"/>
      <c r="AI256" s="257"/>
      <c r="AJ256" s="213"/>
      <c r="AK256" s="213"/>
      <c r="AL256" s="257"/>
      <c r="AM256" s="8"/>
      <c r="AN256" s="214"/>
      <c r="AO256" s="211"/>
      <c r="AP256" s="40"/>
      <c r="AQ256" s="40"/>
      <c r="AR256" s="108"/>
      <c r="AS256" s="211"/>
      <c r="AT256" s="214"/>
      <c r="AU256" s="211"/>
      <c r="AV256" s="108"/>
      <c r="AW256" s="108"/>
      <c r="AX256" s="211"/>
      <c r="AY256" s="211"/>
      <c r="AZ256" s="211"/>
      <c r="BA256" s="211"/>
      <c r="BB256" s="211"/>
      <c r="BC256" s="211"/>
      <c r="BD256" s="211"/>
      <c r="BE256" s="211"/>
      <c r="BF256" s="211"/>
      <c r="BG256" s="211"/>
      <c r="BH256" s="108"/>
      <c r="BI256" s="211"/>
      <c r="BJ256" s="8"/>
      <c r="BK256" s="108"/>
      <c r="BM256" s="211"/>
    </row>
    <row r="257" spans="1:65">
      <c r="A257" s="211"/>
      <c r="B257" s="211"/>
      <c r="C257" s="211"/>
      <c r="D257" s="211"/>
      <c r="E257" s="211"/>
      <c r="F257" s="211"/>
      <c r="G257" s="211"/>
      <c r="H257" s="214"/>
      <c r="I257" s="211"/>
      <c r="J257" s="211"/>
      <c r="K257" s="211"/>
      <c r="L257" s="211"/>
      <c r="M257" s="211"/>
      <c r="N257" s="211"/>
      <c r="O257" s="211"/>
      <c r="P257" s="211"/>
      <c r="Q257" s="212"/>
      <c r="R257" s="211"/>
      <c r="S257" s="211"/>
      <c r="T257" s="211"/>
      <c r="U257" s="211"/>
      <c r="V257" s="211"/>
      <c r="W257" s="211"/>
      <c r="X257" s="257"/>
      <c r="Y257" s="257"/>
      <c r="Z257" s="257"/>
      <c r="AA257" s="257"/>
      <c r="AB257" s="257"/>
      <c r="AC257" s="257"/>
      <c r="AD257" s="257"/>
      <c r="AE257" s="257"/>
      <c r="AF257" s="257"/>
      <c r="AG257" s="257"/>
      <c r="AH257" s="257"/>
      <c r="AI257" s="257"/>
      <c r="AJ257" s="213"/>
      <c r="AK257" s="213"/>
      <c r="AL257" s="257"/>
      <c r="AM257" s="8"/>
      <c r="AN257" s="214"/>
      <c r="AO257" s="211"/>
      <c r="AP257" s="40"/>
      <c r="AQ257" s="40"/>
      <c r="AR257" s="108"/>
      <c r="AS257" s="211"/>
      <c r="AT257" s="214"/>
      <c r="AU257" s="211"/>
      <c r="AV257" s="108"/>
      <c r="AW257" s="108"/>
      <c r="AX257" s="211"/>
      <c r="AY257" s="211"/>
      <c r="AZ257" s="211"/>
      <c r="BA257" s="211"/>
      <c r="BB257" s="211"/>
      <c r="BC257" s="211"/>
      <c r="BD257" s="211"/>
      <c r="BE257" s="211"/>
      <c r="BF257" s="211"/>
      <c r="BG257" s="211"/>
      <c r="BH257" s="108"/>
      <c r="BI257" s="211"/>
      <c r="BJ257" s="8"/>
      <c r="BK257" s="108"/>
      <c r="BM257" s="211"/>
    </row>
    <row r="258" spans="1:65">
      <c r="A258" s="211"/>
      <c r="B258" s="211"/>
      <c r="C258" s="211"/>
      <c r="D258" s="211"/>
      <c r="E258" s="211"/>
      <c r="F258" s="211"/>
      <c r="G258" s="211"/>
      <c r="H258" s="214"/>
      <c r="I258" s="211"/>
      <c r="J258" s="211"/>
      <c r="K258" s="211"/>
      <c r="L258" s="211"/>
      <c r="M258" s="211"/>
      <c r="N258" s="211"/>
      <c r="O258" s="211"/>
      <c r="P258" s="211"/>
      <c r="Q258" s="212"/>
      <c r="R258" s="211"/>
      <c r="S258" s="211"/>
      <c r="T258" s="211"/>
      <c r="U258" s="211"/>
      <c r="V258" s="211"/>
      <c r="W258" s="211"/>
      <c r="X258" s="257"/>
      <c r="Y258" s="257"/>
      <c r="Z258" s="257"/>
      <c r="AA258" s="257"/>
      <c r="AB258" s="257"/>
      <c r="AC258" s="257"/>
      <c r="AD258" s="257"/>
      <c r="AE258" s="257"/>
      <c r="AF258" s="257"/>
      <c r="AG258" s="257"/>
      <c r="AH258" s="257"/>
      <c r="AI258" s="257"/>
      <c r="AJ258" s="213"/>
      <c r="AK258" s="213"/>
      <c r="AL258" s="257"/>
      <c r="AM258" s="8"/>
      <c r="AN258" s="214"/>
      <c r="AO258" s="211"/>
      <c r="AP258" s="40"/>
      <c r="AQ258" s="40"/>
      <c r="AR258" s="108"/>
      <c r="AS258" s="211"/>
      <c r="AT258" s="214"/>
      <c r="AU258" s="211"/>
      <c r="AV258" s="108"/>
      <c r="AW258" s="108"/>
      <c r="AX258" s="211"/>
      <c r="AY258" s="211"/>
      <c r="AZ258" s="211"/>
      <c r="BA258" s="211"/>
      <c r="BB258" s="211"/>
      <c r="BC258" s="211"/>
      <c r="BD258" s="211"/>
      <c r="BE258" s="211"/>
      <c r="BF258" s="211"/>
      <c r="BG258" s="211"/>
      <c r="BH258" s="108"/>
      <c r="BI258" s="211"/>
      <c r="BJ258" s="8"/>
      <c r="BK258" s="108"/>
      <c r="BM258" s="211"/>
    </row>
    <row r="259" spans="1:65">
      <c r="A259" s="211"/>
      <c r="B259" s="211"/>
      <c r="C259" s="211"/>
      <c r="D259" s="211"/>
      <c r="E259" s="211"/>
      <c r="F259" s="211"/>
      <c r="G259" s="211"/>
      <c r="H259" s="214"/>
      <c r="I259" s="211"/>
      <c r="J259" s="211"/>
      <c r="K259" s="211"/>
      <c r="L259" s="211"/>
      <c r="M259" s="211"/>
      <c r="N259" s="211"/>
      <c r="O259" s="211"/>
      <c r="P259" s="211"/>
      <c r="Q259" s="212"/>
      <c r="R259" s="211"/>
      <c r="S259" s="211"/>
      <c r="T259" s="211"/>
      <c r="U259" s="211"/>
      <c r="V259" s="211"/>
      <c r="W259" s="211"/>
      <c r="X259" s="257"/>
      <c r="Y259" s="257"/>
      <c r="Z259" s="257"/>
      <c r="AA259" s="257"/>
      <c r="AB259" s="257"/>
      <c r="AC259" s="257"/>
      <c r="AD259" s="257"/>
      <c r="AE259" s="257"/>
      <c r="AF259" s="257"/>
      <c r="AG259" s="257"/>
      <c r="AH259" s="257"/>
      <c r="AI259" s="257"/>
      <c r="AJ259" s="213"/>
      <c r="AK259" s="213"/>
      <c r="AL259" s="257"/>
      <c r="AM259" s="8"/>
      <c r="AN259" s="214"/>
      <c r="AO259" s="211"/>
      <c r="AP259" s="40"/>
      <c r="AQ259" s="40"/>
      <c r="AR259" s="108"/>
      <c r="AS259" s="211"/>
      <c r="AT259" s="214"/>
      <c r="AU259" s="211"/>
      <c r="AV259" s="108"/>
      <c r="AW259" s="108"/>
      <c r="AX259" s="211"/>
      <c r="AY259" s="211"/>
      <c r="AZ259" s="211"/>
      <c r="BA259" s="211"/>
      <c r="BB259" s="211"/>
      <c r="BC259" s="211"/>
      <c r="BD259" s="211"/>
      <c r="BE259" s="211"/>
      <c r="BF259" s="211"/>
      <c r="BG259" s="211"/>
      <c r="BH259" s="108"/>
      <c r="BI259" s="211"/>
      <c r="BJ259" s="8"/>
      <c r="BK259" s="108"/>
      <c r="BM259" s="211"/>
    </row>
    <row r="260" spans="1:65">
      <c r="A260" s="211"/>
      <c r="B260" s="211"/>
      <c r="C260" s="211"/>
      <c r="D260" s="211"/>
      <c r="E260" s="211"/>
      <c r="F260" s="211"/>
      <c r="G260" s="211"/>
      <c r="H260" s="214"/>
      <c r="I260" s="211"/>
      <c r="J260" s="211"/>
      <c r="K260" s="211"/>
      <c r="L260" s="211"/>
      <c r="M260" s="211"/>
      <c r="N260" s="211"/>
      <c r="O260" s="211"/>
      <c r="P260" s="211"/>
      <c r="Q260" s="212"/>
      <c r="R260" s="211"/>
      <c r="S260" s="211"/>
      <c r="T260" s="211"/>
      <c r="U260" s="211"/>
      <c r="V260" s="211"/>
      <c r="W260" s="211"/>
      <c r="X260" s="257"/>
      <c r="Y260" s="257"/>
      <c r="Z260" s="257"/>
      <c r="AA260" s="257"/>
      <c r="AB260" s="257"/>
      <c r="AC260" s="257"/>
      <c r="AD260" s="257"/>
      <c r="AE260" s="257"/>
      <c r="AF260" s="257"/>
      <c r="AG260" s="257"/>
      <c r="AH260" s="257"/>
      <c r="AI260" s="257"/>
      <c r="AJ260" s="213"/>
      <c r="AK260" s="213"/>
      <c r="AL260" s="257"/>
      <c r="AM260" s="8"/>
      <c r="AN260" s="214"/>
      <c r="AO260" s="211"/>
      <c r="AP260" s="40"/>
      <c r="AQ260" s="40"/>
      <c r="AR260" s="108"/>
      <c r="AS260" s="211"/>
      <c r="AT260" s="214"/>
      <c r="AU260" s="211"/>
      <c r="AV260" s="108"/>
      <c r="AW260" s="108"/>
      <c r="AX260" s="211"/>
      <c r="AY260" s="211"/>
      <c r="AZ260" s="211"/>
      <c r="BA260" s="211"/>
      <c r="BB260" s="211"/>
      <c r="BC260" s="211"/>
      <c r="BD260" s="211"/>
      <c r="BE260" s="211"/>
      <c r="BF260" s="211"/>
      <c r="BG260" s="211"/>
      <c r="BH260" s="108"/>
      <c r="BI260" s="211"/>
      <c r="BJ260" s="8"/>
      <c r="BK260" s="108"/>
      <c r="BM260" s="211"/>
    </row>
    <row r="261" spans="1:65">
      <c r="A261" s="211"/>
      <c r="B261" s="211"/>
      <c r="C261" s="211"/>
      <c r="D261" s="211"/>
      <c r="E261" s="211"/>
      <c r="F261" s="211"/>
      <c r="G261" s="211"/>
      <c r="H261" s="214"/>
      <c r="I261" s="211"/>
      <c r="J261" s="211"/>
      <c r="K261" s="211"/>
      <c r="L261" s="211"/>
      <c r="M261" s="211"/>
      <c r="N261" s="211"/>
      <c r="O261" s="211"/>
      <c r="P261" s="211"/>
      <c r="Q261" s="212"/>
      <c r="R261" s="211"/>
      <c r="S261" s="211"/>
      <c r="T261" s="211"/>
      <c r="U261" s="211"/>
      <c r="V261" s="211"/>
      <c r="W261" s="211"/>
      <c r="X261" s="257"/>
      <c r="Y261" s="257"/>
      <c r="Z261" s="257"/>
      <c r="AA261" s="257"/>
      <c r="AB261" s="257"/>
      <c r="AC261" s="257"/>
      <c r="AD261" s="257"/>
      <c r="AE261" s="257"/>
      <c r="AF261" s="257"/>
      <c r="AG261" s="257"/>
      <c r="AH261" s="257"/>
      <c r="AI261" s="257"/>
      <c r="AJ261" s="213"/>
      <c r="AK261" s="213"/>
      <c r="AL261" s="257"/>
      <c r="AM261" s="8"/>
      <c r="AN261" s="214"/>
      <c r="AO261" s="211"/>
      <c r="AP261" s="40"/>
      <c r="AQ261" s="40"/>
      <c r="AR261" s="108"/>
      <c r="AS261" s="211"/>
      <c r="AT261" s="214"/>
      <c r="AU261" s="211"/>
      <c r="AV261" s="108"/>
      <c r="AW261" s="108"/>
      <c r="AX261" s="211"/>
      <c r="AY261" s="211"/>
      <c r="AZ261" s="211"/>
      <c r="BA261" s="211"/>
      <c r="BB261" s="211"/>
      <c r="BC261" s="211"/>
      <c r="BD261" s="211"/>
      <c r="BE261" s="211"/>
      <c r="BF261" s="211"/>
      <c r="BG261" s="211"/>
      <c r="BH261" s="108"/>
      <c r="BI261" s="211"/>
      <c r="BJ261" s="8"/>
      <c r="BK261" s="108"/>
      <c r="BM261" s="211"/>
    </row>
    <row r="262" spans="1:65">
      <c r="A262" s="211"/>
      <c r="B262" s="211"/>
      <c r="C262" s="211"/>
      <c r="D262" s="211"/>
      <c r="E262" s="211"/>
      <c r="F262" s="211"/>
      <c r="G262" s="211"/>
      <c r="H262" s="214"/>
      <c r="I262" s="211"/>
      <c r="J262" s="211"/>
      <c r="K262" s="211"/>
      <c r="L262" s="211"/>
      <c r="M262" s="211"/>
      <c r="N262" s="211"/>
      <c r="O262" s="211"/>
      <c r="P262" s="211"/>
      <c r="Q262" s="212"/>
      <c r="R262" s="211"/>
      <c r="S262" s="211"/>
      <c r="T262" s="211"/>
      <c r="U262" s="211"/>
      <c r="V262" s="211"/>
      <c r="W262" s="211"/>
      <c r="X262" s="257"/>
      <c r="Y262" s="257"/>
      <c r="Z262" s="257"/>
      <c r="AA262" s="257"/>
      <c r="AB262" s="257"/>
      <c r="AC262" s="257"/>
      <c r="AD262" s="257"/>
      <c r="AE262" s="257"/>
      <c r="AF262" s="257"/>
      <c r="AG262" s="257"/>
      <c r="AH262" s="257"/>
      <c r="AI262" s="257"/>
      <c r="AJ262" s="213"/>
      <c r="AK262" s="213"/>
      <c r="AL262" s="257"/>
      <c r="AM262" s="8"/>
      <c r="AN262" s="214"/>
      <c r="AO262" s="211"/>
      <c r="AP262" s="40"/>
      <c r="AQ262" s="40"/>
      <c r="AR262" s="108"/>
      <c r="AS262" s="211"/>
      <c r="AT262" s="214"/>
      <c r="AU262" s="211"/>
      <c r="AV262" s="108"/>
      <c r="AW262" s="108"/>
      <c r="AX262" s="211"/>
      <c r="AY262" s="211"/>
      <c r="AZ262" s="211"/>
      <c r="BA262" s="211"/>
      <c r="BB262" s="211"/>
      <c r="BC262" s="211"/>
      <c r="BD262" s="211"/>
      <c r="BE262" s="211"/>
      <c r="BF262" s="211"/>
      <c r="BG262" s="211"/>
      <c r="BH262" s="108"/>
      <c r="BI262" s="211"/>
      <c r="BJ262" s="8"/>
      <c r="BK262" s="108"/>
      <c r="BM262" s="211"/>
    </row>
    <row r="263" spans="1:65">
      <c r="A263" s="211"/>
      <c r="B263" s="211"/>
      <c r="C263" s="211"/>
      <c r="D263" s="211"/>
      <c r="E263" s="211"/>
      <c r="F263" s="211"/>
      <c r="G263" s="211"/>
      <c r="H263" s="214"/>
      <c r="I263" s="211"/>
      <c r="J263" s="211"/>
      <c r="K263" s="211"/>
      <c r="L263" s="211"/>
      <c r="M263" s="211"/>
      <c r="N263" s="211"/>
      <c r="O263" s="211"/>
      <c r="P263" s="211"/>
      <c r="Q263" s="212"/>
      <c r="R263" s="211"/>
      <c r="S263" s="211"/>
      <c r="T263" s="211"/>
      <c r="U263" s="211"/>
      <c r="V263" s="211"/>
      <c r="W263" s="211"/>
      <c r="X263" s="257"/>
      <c r="Y263" s="257"/>
      <c r="Z263" s="257"/>
      <c r="AA263" s="257"/>
      <c r="AB263" s="257"/>
      <c r="AC263" s="257"/>
      <c r="AD263" s="257"/>
      <c r="AE263" s="257"/>
      <c r="AF263" s="257"/>
      <c r="AG263" s="257"/>
      <c r="AH263" s="257"/>
      <c r="AI263" s="257"/>
      <c r="AJ263" s="213"/>
      <c r="AK263" s="213"/>
      <c r="AL263" s="257"/>
      <c r="AM263" s="8"/>
      <c r="AN263" s="214"/>
      <c r="AO263" s="211"/>
      <c r="AP263" s="40"/>
      <c r="AQ263" s="40"/>
      <c r="AR263" s="108"/>
      <c r="AS263" s="211"/>
      <c r="AT263" s="214"/>
      <c r="AU263" s="211"/>
      <c r="AV263" s="108"/>
      <c r="AW263" s="108"/>
      <c r="AX263" s="211"/>
      <c r="AY263" s="211"/>
      <c r="AZ263" s="211"/>
      <c r="BA263" s="211"/>
      <c r="BB263" s="211"/>
      <c r="BC263" s="211"/>
      <c r="BD263" s="211"/>
      <c r="BE263" s="211"/>
      <c r="BF263" s="211"/>
      <c r="BG263" s="211"/>
      <c r="BH263" s="108"/>
      <c r="BI263" s="211"/>
      <c r="BJ263" s="8"/>
      <c r="BK263" s="108"/>
      <c r="BM263" s="211"/>
    </row>
    <row r="264" spans="1:65">
      <c r="A264" s="211"/>
      <c r="B264" s="211"/>
      <c r="C264" s="211"/>
      <c r="D264" s="211"/>
      <c r="E264" s="211"/>
      <c r="F264" s="211"/>
      <c r="G264" s="211"/>
      <c r="H264" s="214"/>
      <c r="I264" s="211"/>
      <c r="J264" s="211"/>
      <c r="K264" s="211"/>
      <c r="L264" s="211"/>
      <c r="M264" s="211"/>
      <c r="N264" s="211"/>
      <c r="O264" s="211"/>
      <c r="P264" s="211"/>
      <c r="Q264" s="212"/>
      <c r="R264" s="211"/>
      <c r="S264" s="211"/>
      <c r="T264" s="211"/>
      <c r="U264" s="211"/>
      <c r="V264" s="211"/>
      <c r="W264" s="211"/>
      <c r="X264" s="257"/>
      <c r="Y264" s="257"/>
      <c r="Z264" s="257"/>
      <c r="AA264" s="257"/>
      <c r="AB264" s="257"/>
      <c r="AC264" s="257"/>
      <c r="AD264" s="257"/>
      <c r="AE264" s="257"/>
      <c r="AF264" s="257"/>
      <c r="AG264" s="257"/>
      <c r="AH264" s="257"/>
      <c r="AI264" s="257"/>
      <c r="AJ264" s="213"/>
      <c r="AK264" s="213"/>
      <c r="AL264" s="257"/>
      <c r="AM264" s="8"/>
      <c r="AN264" s="214"/>
      <c r="AO264" s="211"/>
      <c r="AP264" s="40"/>
      <c r="AQ264" s="40"/>
      <c r="AR264" s="108"/>
      <c r="AS264" s="211"/>
      <c r="AT264" s="214"/>
      <c r="AU264" s="211"/>
      <c r="AV264" s="108"/>
      <c r="AW264" s="108"/>
      <c r="AX264" s="211"/>
      <c r="AY264" s="211"/>
      <c r="AZ264" s="211"/>
      <c r="BA264" s="211"/>
      <c r="BB264" s="211"/>
      <c r="BC264" s="211"/>
      <c r="BD264" s="211"/>
      <c r="BE264" s="211"/>
      <c r="BF264" s="211"/>
      <c r="BG264" s="211"/>
      <c r="BH264" s="108"/>
      <c r="BI264" s="211"/>
      <c r="BJ264" s="8"/>
      <c r="BK264" s="108"/>
      <c r="BM264" s="211"/>
    </row>
    <row r="265" spans="1:65">
      <c r="A265" s="211"/>
      <c r="B265" s="211"/>
      <c r="C265" s="211"/>
      <c r="D265" s="211"/>
      <c r="E265" s="211"/>
      <c r="F265" s="211"/>
      <c r="G265" s="211"/>
      <c r="H265" s="214"/>
      <c r="I265" s="211"/>
      <c r="J265" s="211"/>
      <c r="K265" s="211"/>
      <c r="L265" s="211"/>
      <c r="M265" s="211"/>
      <c r="N265" s="211"/>
      <c r="O265" s="211"/>
      <c r="P265" s="211"/>
      <c r="Q265" s="212"/>
      <c r="R265" s="211"/>
      <c r="S265" s="211"/>
      <c r="T265" s="211"/>
      <c r="U265" s="211"/>
      <c r="V265" s="211"/>
      <c r="W265" s="211"/>
      <c r="X265" s="257"/>
      <c r="Y265" s="257"/>
      <c r="Z265" s="257"/>
      <c r="AA265" s="257"/>
      <c r="AB265" s="257"/>
      <c r="AC265" s="257"/>
      <c r="AD265" s="257"/>
      <c r="AE265" s="257"/>
      <c r="AF265" s="257"/>
      <c r="AG265" s="257"/>
      <c r="AH265" s="257"/>
      <c r="AI265" s="257"/>
      <c r="AJ265" s="213"/>
      <c r="AK265" s="213"/>
      <c r="AL265" s="257"/>
      <c r="AM265" s="8"/>
      <c r="AN265" s="214"/>
      <c r="AO265" s="211"/>
      <c r="AP265" s="40"/>
      <c r="AQ265" s="40"/>
      <c r="AR265" s="108"/>
      <c r="AS265" s="211"/>
      <c r="AT265" s="214"/>
      <c r="AU265" s="211"/>
      <c r="AV265" s="108"/>
      <c r="AW265" s="108"/>
      <c r="AX265" s="211"/>
      <c r="AY265" s="211"/>
      <c r="AZ265" s="211"/>
      <c r="BA265" s="211"/>
      <c r="BB265" s="211"/>
      <c r="BC265" s="211"/>
      <c r="BD265" s="211"/>
      <c r="BE265" s="211"/>
      <c r="BF265" s="211"/>
      <c r="BG265" s="211"/>
      <c r="BH265" s="108"/>
      <c r="BI265" s="211"/>
      <c r="BJ265" s="8"/>
      <c r="BK265" s="108"/>
      <c r="BM265" s="211"/>
    </row>
    <row r="266" spans="1:65">
      <c r="A266" s="211"/>
      <c r="B266" s="211"/>
      <c r="C266" s="211"/>
      <c r="D266" s="211"/>
      <c r="E266" s="211"/>
      <c r="F266" s="211"/>
      <c r="G266" s="211"/>
      <c r="H266" s="214"/>
      <c r="I266" s="211"/>
      <c r="J266" s="211"/>
      <c r="K266" s="211"/>
      <c r="L266" s="211"/>
      <c r="M266" s="211"/>
      <c r="N266" s="211"/>
      <c r="O266" s="211"/>
      <c r="P266" s="211"/>
      <c r="Q266" s="212"/>
      <c r="R266" s="211"/>
      <c r="S266" s="211"/>
      <c r="T266" s="211"/>
      <c r="U266" s="211"/>
      <c r="V266" s="211"/>
      <c r="W266" s="211"/>
      <c r="X266" s="257"/>
      <c r="Y266" s="257"/>
      <c r="Z266" s="257"/>
      <c r="AA266" s="257"/>
      <c r="AB266" s="257"/>
      <c r="AC266" s="257"/>
      <c r="AD266" s="257"/>
      <c r="AE266" s="257"/>
      <c r="AF266" s="257"/>
      <c r="AG266" s="257"/>
      <c r="AH266" s="257"/>
      <c r="AI266" s="257"/>
      <c r="AJ266" s="213"/>
      <c r="AK266" s="213"/>
      <c r="AL266" s="257"/>
      <c r="AM266" s="8"/>
      <c r="AN266" s="214"/>
      <c r="AO266" s="211"/>
      <c r="AP266" s="40"/>
      <c r="AQ266" s="40"/>
      <c r="AR266" s="108"/>
      <c r="AS266" s="211"/>
      <c r="AT266" s="214"/>
      <c r="AU266" s="211"/>
      <c r="AV266" s="108"/>
      <c r="AW266" s="108"/>
      <c r="AX266" s="211"/>
      <c r="AY266" s="211"/>
      <c r="AZ266" s="211"/>
      <c r="BA266" s="211"/>
      <c r="BB266" s="211"/>
      <c r="BC266" s="211"/>
      <c r="BD266" s="211"/>
      <c r="BE266" s="211"/>
      <c r="BF266" s="211"/>
      <c r="BG266" s="211"/>
      <c r="BH266" s="108"/>
      <c r="BI266" s="211"/>
      <c r="BJ266" s="8"/>
      <c r="BK266" s="108"/>
      <c r="BM266" s="211"/>
    </row>
    <row r="267" spans="1:65">
      <c r="A267" s="211"/>
      <c r="B267" s="211"/>
      <c r="C267" s="211"/>
      <c r="D267" s="211"/>
      <c r="E267" s="211"/>
      <c r="F267" s="211"/>
      <c r="G267" s="211"/>
      <c r="H267" s="214"/>
      <c r="I267" s="211"/>
      <c r="J267" s="211"/>
      <c r="K267" s="211"/>
      <c r="L267" s="211"/>
      <c r="M267" s="211"/>
      <c r="N267" s="211"/>
      <c r="O267" s="211"/>
      <c r="P267" s="211"/>
      <c r="Q267" s="212"/>
      <c r="R267" s="211"/>
      <c r="S267" s="211"/>
      <c r="T267" s="211"/>
      <c r="U267" s="211"/>
      <c r="V267" s="211"/>
      <c r="W267" s="211"/>
      <c r="X267" s="257"/>
      <c r="Y267" s="257"/>
      <c r="Z267" s="257"/>
      <c r="AA267" s="257"/>
      <c r="AB267" s="257"/>
      <c r="AC267" s="257"/>
      <c r="AD267" s="257"/>
      <c r="AE267" s="257"/>
      <c r="AF267" s="257"/>
      <c r="AG267" s="257"/>
      <c r="AH267" s="257"/>
      <c r="AI267" s="257"/>
      <c r="AJ267" s="213"/>
      <c r="AK267" s="213"/>
      <c r="AL267" s="257"/>
      <c r="AM267" s="8"/>
      <c r="AN267" s="214"/>
      <c r="AO267" s="211"/>
      <c r="AP267" s="40"/>
      <c r="AQ267" s="40"/>
      <c r="AR267" s="108"/>
      <c r="AS267" s="211"/>
      <c r="AT267" s="214"/>
      <c r="AU267" s="211"/>
      <c r="AV267" s="108"/>
      <c r="AW267" s="108"/>
      <c r="AX267" s="211"/>
      <c r="AY267" s="211"/>
      <c r="AZ267" s="211"/>
      <c r="BA267" s="211"/>
      <c r="BB267" s="211"/>
      <c r="BC267" s="211"/>
      <c r="BD267" s="211"/>
      <c r="BE267" s="211"/>
      <c r="BF267" s="211"/>
      <c r="BG267" s="211"/>
      <c r="BH267" s="108"/>
      <c r="BI267" s="211"/>
      <c r="BJ267" s="8"/>
      <c r="BK267" s="108"/>
      <c r="BM267" s="211"/>
    </row>
    <row r="268" spans="1:65">
      <c r="A268" s="211"/>
      <c r="B268" s="211"/>
      <c r="C268" s="211"/>
      <c r="D268" s="211"/>
      <c r="E268" s="211"/>
      <c r="F268" s="211"/>
      <c r="G268" s="211"/>
      <c r="H268" s="214"/>
      <c r="I268" s="211"/>
      <c r="J268" s="211"/>
      <c r="K268" s="211"/>
      <c r="L268" s="211"/>
      <c r="M268" s="211"/>
      <c r="N268" s="211"/>
      <c r="O268" s="211"/>
      <c r="P268" s="211"/>
      <c r="Q268" s="212"/>
      <c r="R268" s="211"/>
      <c r="S268" s="211"/>
      <c r="T268" s="211"/>
      <c r="U268" s="211"/>
      <c r="V268" s="211"/>
      <c r="W268" s="211"/>
      <c r="X268" s="257"/>
      <c r="Y268" s="257"/>
      <c r="Z268" s="257"/>
      <c r="AA268" s="257"/>
      <c r="AB268" s="257"/>
      <c r="AC268" s="257"/>
      <c r="AD268" s="257"/>
      <c r="AE268" s="257"/>
      <c r="AF268" s="257"/>
      <c r="AG268" s="257"/>
      <c r="AH268" s="257"/>
      <c r="AI268" s="257"/>
      <c r="AJ268" s="213"/>
      <c r="AK268" s="213"/>
      <c r="AL268" s="257"/>
      <c r="AM268" s="8"/>
      <c r="AN268" s="214"/>
      <c r="AO268" s="211"/>
      <c r="AP268" s="40"/>
      <c r="AQ268" s="40"/>
      <c r="AR268" s="108"/>
      <c r="AS268" s="211"/>
      <c r="AT268" s="214"/>
      <c r="AU268" s="211"/>
      <c r="AV268" s="108"/>
      <c r="AW268" s="108"/>
      <c r="AX268" s="211"/>
      <c r="AY268" s="211"/>
      <c r="AZ268" s="211"/>
      <c r="BA268" s="211"/>
      <c r="BB268" s="211"/>
      <c r="BC268" s="211"/>
      <c r="BD268" s="211"/>
      <c r="BE268" s="211"/>
      <c r="BF268" s="211"/>
      <c r="BG268" s="211"/>
      <c r="BH268" s="108"/>
      <c r="BI268" s="211"/>
      <c r="BJ268" s="8"/>
      <c r="BK268" s="108"/>
      <c r="BM268" s="211"/>
    </row>
    <row r="269" spans="1:65">
      <c r="A269" s="211"/>
      <c r="B269" s="211"/>
      <c r="C269" s="211"/>
      <c r="D269" s="211"/>
      <c r="E269" s="211"/>
      <c r="F269" s="211"/>
      <c r="G269" s="211"/>
      <c r="H269" s="214"/>
      <c r="I269" s="211"/>
      <c r="J269" s="211"/>
      <c r="K269" s="211"/>
      <c r="L269" s="211"/>
      <c r="M269" s="211"/>
      <c r="N269" s="211"/>
      <c r="O269" s="211"/>
      <c r="P269" s="211"/>
      <c r="Q269" s="212"/>
      <c r="R269" s="211"/>
      <c r="S269" s="211"/>
      <c r="T269" s="211"/>
      <c r="U269" s="211"/>
      <c r="V269" s="211"/>
      <c r="W269" s="211"/>
      <c r="X269" s="257"/>
      <c r="Y269" s="257"/>
      <c r="Z269" s="257"/>
      <c r="AA269" s="257"/>
      <c r="AB269" s="257"/>
      <c r="AC269" s="257"/>
      <c r="AD269" s="257"/>
      <c r="AE269" s="257"/>
      <c r="AF269" s="257"/>
      <c r="AG269" s="257"/>
      <c r="AH269" s="257"/>
      <c r="AI269" s="257"/>
      <c r="AJ269" s="213"/>
      <c r="AK269" s="213"/>
      <c r="AL269" s="257"/>
      <c r="AM269" s="8"/>
      <c r="AN269" s="214"/>
      <c r="AO269" s="211"/>
      <c r="AP269" s="40"/>
      <c r="AQ269" s="40"/>
      <c r="AR269" s="108"/>
      <c r="AS269" s="211"/>
      <c r="AT269" s="214"/>
      <c r="AU269" s="211"/>
      <c r="AV269" s="108"/>
      <c r="AW269" s="108"/>
      <c r="AX269" s="211"/>
      <c r="AY269" s="211"/>
      <c r="AZ269" s="211"/>
      <c r="BA269" s="211"/>
      <c r="BB269" s="211"/>
      <c r="BC269" s="211"/>
      <c r="BD269" s="211"/>
      <c r="BE269" s="211"/>
      <c r="BF269" s="211"/>
      <c r="BG269" s="211"/>
      <c r="BH269" s="108"/>
      <c r="BI269" s="211"/>
      <c r="BJ269" s="8"/>
      <c r="BK269" s="108"/>
      <c r="BM269" s="211"/>
    </row>
    <row r="270" spans="1:65">
      <c r="A270" s="211"/>
      <c r="B270" s="211"/>
      <c r="C270" s="211"/>
      <c r="D270" s="211"/>
      <c r="E270" s="211"/>
      <c r="F270" s="211"/>
      <c r="G270" s="211"/>
      <c r="H270" s="214"/>
      <c r="I270" s="211"/>
      <c r="J270" s="211"/>
      <c r="K270" s="211"/>
      <c r="L270" s="211"/>
      <c r="M270" s="211"/>
      <c r="N270" s="211"/>
      <c r="O270" s="211"/>
      <c r="P270" s="211"/>
      <c r="Q270" s="212"/>
      <c r="R270" s="211"/>
      <c r="S270" s="211"/>
      <c r="T270" s="211"/>
      <c r="U270" s="211"/>
      <c r="V270" s="211"/>
      <c r="W270" s="211"/>
      <c r="X270" s="257"/>
      <c r="Y270" s="257"/>
      <c r="Z270" s="257"/>
      <c r="AA270" s="257"/>
      <c r="AB270" s="257"/>
      <c r="AC270" s="257"/>
      <c r="AD270" s="257"/>
      <c r="AE270" s="257"/>
      <c r="AF270" s="257"/>
      <c r="AG270" s="257"/>
      <c r="AH270" s="257"/>
      <c r="AI270" s="257"/>
      <c r="AJ270" s="213"/>
      <c r="AK270" s="213"/>
      <c r="AL270" s="257"/>
      <c r="AM270" s="8"/>
      <c r="AN270" s="214"/>
      <c r="AO270" s="211"/>
      <c r="AP270" s="40"/>
      <c r="AQ270" s="40"/>
      <c r="AR270" s="108"/>
      <c r="AS270" s="211"/>
      <c r="AT270" s="214"/>
      <c r="AU270" s="211"/>
      <c r="AV270" s="108"/>
      <c r="AW270" s="108"/>
      <c r="AX270" s="211"/>
      <c r="AY270" s="211"/>
      <c r="AZ270" s="211"/>
      <c r="BA270" s="211"/>
      <c r="BB270" s="211"/>
      <c r="BC270" s="211"/>
      <c r="BD270" s="211"/>
      <c r="BE270" s="211"/>
      <c r="BF270" s="211"/>
      <c r="BG270" s="211"/>
      <c r="BH270" s="108"/>
      <c r="BI270" s="211"/>
      <c r="BJ270" s="8"/>
      <c r="BK270" s="108"/>
      <c r="BM270" s="211"/>
    </row>
    <row r="271" spans="1:65">
      <c r="A271" s="211"/>
      <c r="B271" s="211"/>
      <c r="C271" s="211"/>
      <c r="D271" s="211"/>
      <c r="E271" s="211"/>
      <c r="F271" s="211"/>
      <c r="G271" s="211"/>
      <c r="H271" s="214"/>
      <c r="I271" s="211"/>
      <c r="J271" s="211"/>
      <c r="K271" s="211"/>
      <c r="L271" s="211"/>
      <c r="M271" s="211"/>
      <c r="N271" s="211"/>
      <c r="O271" s="211"/>
      <c r="P271" s="211"/>
      <c r="Q271" s="212"/>
      <c r="R271" s="211"/>
      <c r="S271" s="211"/>
      <c r="T271" s="211"/>
      <c r="U271" s="211"/>
      <c r="V271" s="211"/>
      <c r="W271" s="211"/>
      <c r="X271" s="257"/>
      <c r="Y271" s="257"/>
      <c r="Z271" s="257"/>
      <c r="AA271" s="257"/>
      <c r="AB271" s="257"/>
      <c r="AC271" s="257"/>
      <c r="AD271" s="257"/>
      <c r="AE271" s="257"/>
      <c r="AF271" s="257"/>
      <c r="AG271" s="257"/>
      <c r="AH271" s="257"/>
      <c r="AI271" s="257"/>
      <c r="AJ271" s="213"/>
      <c r="AK271" s="213"/>
      <c r="AL271" s="257"/>
      <c r="AM271" s="8"/>
      <c r="AN271" s="214"/>
      <c r="AO271" s="211"/>
      <c r="AP271" s="40"/>
      <c r="AQ271" s="40"/>
      <c r="AR271" s="108"/>
      <c r="AS271" s="211"/>
      <c r="AT271" s="214"/>
      <c r="AU271" s="211"/>
      <c r="AV271" s="108"/>
      <c r="AW271" s="108"/>
      <c r="AX271" s="211"/>
      <c r="AY271" s="211"/>
      <c r="AZ271" s="211"/>
      <c r="BA271" s="211"/>
      <c r="BB271" s="211"/>
      <c r="BC271" s="211"/>
      <c r="BD271" s="211"/>
      <c r="BE271" s="211"/>
      <c r="BF271" s="211"/>
      <c r="BG271" s="211"/>
      <c r="BH271" s="108"/>
      <c r="BI271" s="211"/>
      <c r="BJ271" s="8"/>
      <c r="BK271" s="108"/>
      <c r="BM271" s="211"/>
    </row>
    <row r="272" spans="1:65">
      <c r="A272" s="211"/>
      <c r="B272" s="211"/>
      <c r="C272" s="211"/>
      <c r="D272" s="211"/>
      <c r="E272" s="211"/>
      <c r="F272" s="211"/>
      <c r="G272" s="211"/>
      <c r="H272" s="214"/>
      <c r="I272" s="211"/>
      <c r="J272" s="211"/>
      <c r="K272" s="211"/>
      <c r="L272" s="211"/>
      <c r="M272" s="211"/>
      <c r="N272" s="211"/>
      <c r="O272" s="211"/>
      <c r="P272" s="211"/>
      <c r="Q272" s="212"/>
      <c r="R272" s="211"/>
      <c r="S272" s="211"/>
      <c r="T272" s="211"/>
      <c r="U272" s="211"/>
      <c r="V272" s="211"/>
      <c r="W272" s="211"/>
      <c r="X272" s="257"/>
      <c r="Y272" s="257"/>
      <c r="Z272" s="257"/>
      <c r="AA272" s="257"/>
      <c r="AB272" s="257"/>
      <c r="AC272" s="257"/>
      <c r="AD272" s="257"/>
      <c r="AE272" s="257"/>
      <c r="AF272" s="257"/>
      <c r="AG272" s="257"/>
      <c r="AH272" s="257"/>
      <c r="AI272" s="257"/>
      <c r="AJ272" s="213"/>
      <c r="AK272" s="213"/>
      <c r="AL272" s="257"/>
      <c r="AM272" s="8"/>
      <c r="AN272" s="214"/>
      <c r="AO272" s="211"/>
      <c r="AP272" s="40"/>
      <c r="AQ272" s="40"/>
      <c r="AR272" s="108"/>
      <c r="AS272" s="211"/>
      <c r="AT272" s="214"/>
      <c r="AU272" s="211"/>
      <c r="AV272" s="108"/>
      <c r="AW272" s="108"/>
      <c r="AX272" s="211"/>
      <c r="AY272" s="211"/>
      <c r="AZ272" s="211"/>
      <c r="BA272" s="211"/>
      <c r="BB272" s="211"/>
      <c r="BC272" s="211"/>
      <c r="BD272" s="211"/>
      <c r="BE272" s="211"/>
      <c r="BF272" s="211"/>
      <c r="BG272" s="211"/>
      <c r="BH272" s="108"/>
      <c r="BI272" s="211"/>
      <c r="BJ272" s="8"/>
      <c r="BK272" s="108"/>
      <c r="BM272" s="211"/>
    </row>
    <row r="273" spans="1:65">
      <c r="A273" s="211"/>
      <c r="B273" s="211"/>
      <c r="C273" s="211"/>
      <c r="D273" s="211"/>
      <c r="E273" s="211"/>
      <c r="F273" s="211"/>
      <c r="G273" s="211"/>
      <c r="H273" s="214"/>
      <c r="I273" s="211"/>
      <c r="J273" s="211"/>
      <c r="K273" s="211"/>
      <c r="L273" s="211"/>
      <c r="M273" s="211"/>
      <c r="N273" s="211"/>
      <c r="O273" s="211"/>
      <c r="P273" s="211"/>
      <c r="Q273" s="212"/>
      <c r="R273" s="211"/>
      <c r="S273" s="211"/>
      <c r="T273" s="211"/>
      <c r="U273" s="211"/>
      <c r="V273" s="211"/>
      <c r="W273" s="211"/>
      <c r="X273" s="257"/>
      <c r="Y273" s="257"/>
      <c r="Z273" s="257"/>
      <c r="AA273" s="257"/>
      <c r="AB273" s="257"/>
      <c r="AC273" s="257"/>
      <c r="AD273" s="257"/>
      <c r="AE273" s="257"/>
      <c r="AF273" s="257"/>
      <c r="AG273" s="257"/>
      <c r="AH273" s="257"/>
      <c r="AI273" s="257"/>
      <c r="AJ273" s="213"/>
      <c r="AK273" s="213"/>
      <c r="AL273" s="257"/>
      <c r="AM273" s="8"/>
      <c r="AN273" s="214"/>
      <c r="AO273" s="211"/>
      <c r="AP273" s="40"/>
      <c r="AQ273" s="40"/>
      <c r="AR273" s="108"/>
      <c r="AS273" s="211"/>
      <c r="AT273" s="214"/>
      <c r="AU273" s="211"/>
      <c r="AV273" s="108"/>
      <c r="AW273" s="108"/>
      <c r="AX273" s="211"/>
      <c r="AY273" s="211"/>
      <c r="AZ273" s="211"/>
      <c r="BA273" s="211"/>
      <c r="BB273" s="211"/>
      <c r="BC273" s="211"/>
      <c r="BD273" s="211"/>
      <c r="BE273" s="211"/>
      <c r="BF273" s="211"/>
      <c r="BG273" s="211"/>
      <c r="BH273" s="108"/>
      <c r="BI273" s="211"/>
      <c r="BJ273" s="8"/>
      <c r="BK273" s="108"/>
      <c r="BM273" s="211"/>
    </row>
    <row r="274" spans="1:65">
      <c r="A274" s="211"/>
      <c r="B274" s="211"/>
      <c r="C274" s="211"/>
      <c r="D274" s="211"/>
      <c r="E274" s="211"/>
      <c r="F274" s="211"/>
      <c r="G274" s="211"/>
      <c r="H274" s="214"/>
      <c r="I274" s="211"/>
      <c r="J274" s="211"/>
      <c r="K274" s="211"/>
      <c r="L274" s="211"/>
      <c r="M274" s="211"/>
      <c r="N274" s="211"/>
      <c r="O274" s="211"/>
      <c r="P274" s="211"/>
      <c r="Q274" s="212"/>
      <c r="R274" s="211"/>
      <c r="S274" s="211"/>
      <c r="T274" s="211"/>
      <c r="U274" s="211"/>
      <c r="V274" s="211"/>
      <c r="W274" s="211"/>
      <c r="X274" s="257"/>
      <c r="Y274" s="257"/>
      <c r="Z274" s="257"/>
      <c r="AA274" s="257"/>
      <c r="AB274" s="257"/>
      <c r="AC274" s="257"/>
      <c r="AD274" s="257"/>
      <c r="AE274" s="257"/>
      <c r="AF274" s="257"/>
      <c r="AG274" s="257"/>
      <c r="AH274" s="257"/>
      <c r="AI274" s="257"/>
      <c r="AJ274" s="213"/>
      <c r="AK274" s="213"/>
      <c r="AL274" s="257"/>
      <c r="AM274" s="8"/>
      <c r="AN274" s="214"/>
      <c r="AO274" s="211"/>
      <c r="AP274" s="40"/>
      <c r="AQ274" s="40"/>
      <c r="AR274" s="108"/>
      <c r="AS274" s="211"/>
      <c r="AT274" s="214"/>
      <c r="AU274" s="211"/>
      <c r="AV274" s="108"/>
      <c r="AW274" s="108"/>
      <c r="AX274" s="211"/>
      <c r="AY274" s="211"/>
      <c r="AZ274" s="211"/>
      <c r="BA274" s="211"/>
      <c r="BB274" s="211"/>
      <c r="BC274" s="211"/>
      <c r="BD274" s="211"/>
      <c r="BE274" s="211"/>
      <c r="BF274" s="211"/>
      <c r="BG274" s="211"/>
      <c r="BH274" s="108"/>
      <c r="BI274" s="211"/>
      <c r="BJ274" s="8"/>
      <c r="BK274" s="108"/>
      <c r="BM274" s="211"/>
    </row>
    <row r="275" spans="1:65">
      <c r="A275" s="211"/>
      <c r="B275" s="211"/>
      <c r="C275" s="211"/>
      <c r="D275" s="211"/>
      <c r="E275" s="211"/>
      <c r="F275" s="211"/>
      <c r="G275" s="211"/>
      <c r="H275" s="214"/>
      <c r="I275" s="211"/>
      <c r="J275" s="211"/>
      <c r="K275" s="211"/>
      <c r="L275" s="211"/>
      <c r="M275" s="211"/>
      <c r="N275" s="211"/>
      <c r="O275" s="211"/>
      <c r="P275" s="211"/>
      <c r="Q275" s="212"/>
      <c r="R275" s="211"/>
      <c r="S275" s="211"/>
      <c r="T275" s="211"/>
      <c r="U275" s="211"/>
      <c r="V275" s="211"/>
      <c r="W275" s="211"/>
      <c r="X275" s="257"/>
      <c r="Y275" s="257"/>
      <c r="Z275" s="257"/>
      <c r="AA275" s="257"/>
      <c r="AB275" s="257"/>
      <c r="AC275" s="257"/>
      <c r="AD275" s="257"/>
      <c r="AE275" s="257"/>
      <c r="AF275" s="257"/>
      <c r="AG275" s="257"/>
      <c r="AH275" s="257"/>
      <c r="AI275" s="257"/>
      <c r="AJ275" s="213"/>
      <c r="AK275" s="213"/>
      <c r="AL275" s="257"/>
      <c r="AM275" s="8"/>
      <c r="AN275" s="214"/>
      <c r="AO275" s="211"/>
      <c r="AP275" s="40"/>
      <c r="AQ275" s="40"/>
      <c r="AR275" s="108"/>
      <c r="AS275" s="211"/>
      <c r="AT275" s="214"/>
      <c r="AU275" s="211"/>
      <c r="AV275" s="108"/>
      <c r="AW275" s="108"/>
      <c r="AX275" s="211"/>
      <c r="AY275" s="211"/>
      <c r="AZ275" s="211"/>
      <c r="BA275" s="211"/>
      <c r="BB275" s="211"/>
      <c r="BC275" s="211"/>
      <c r="BD275" s="211"/>
      <c r="BE275" s="211"/>
      <c r="BF275" s="211"/>
      <c r="BG275" s="211"/>
      <c r="BH275" s="108"/>
      <c r="BI275" s="211"/>
      <c r="BJ275" s="8"/>
      <c r="BK275" s="108"/>
      <c r="BM275" s="211"/>
    </row>
    <row r="276" spans="1:65">
      <c r="A276" s="211"/>
      <c r="B276" s="211"/>
      <c r="C276" s="211"/>
      <c r="D276" s="211"/>
      <c r="E276" s="211"/>
      <c r="F276" s="211"/>
      <c r="G276" s="211"/>
      <c r="H276" s="214"/>
      <c r="I276" s="211"/>
      <c r="J276" s="211"/>
      <c r="K276" s="211"/>
      <c r="L276" s="211"/>
      <c r="M276" s="211"/>
      <c r="N276" s="211"/>
      <c r="O276" s="211"/>
      <c r="P276" s="211"/>
      <c r="Q276" s="212"/>
      <c r="R276" s="211"/>
      <c r="S276" s="211"/>
      <c r="T276" s="211"/>
      <c r="U276" s="211"/>
      <c r="V276" s="211"/>
      <c r="W276" s="211"/>
      <c r="X276" s="257"/>
      <c r="Y276" s="257"/>
      <c r="Z276" s="257"/>
      <c r="AA276" s="257"/>
      <c r="AB276" s="257"/>
      <c r="AC276" s="257"/>
      <c r="AD276" s="257"/>
      <c r="AE276" s="257"/>
      <c r="AF276" s="257"/>
      <c r="AG276" s="257"/>
      <c r="AH276" s="257"/>
      <c r="AI276" s="257"/>
      <c r="AJ276" s="213"/>
      <c r="AK276" s="213"/>
      <c r="AL276" s="257"/>
      <c r="AM276" s="8"/>
      <c r="AN276" s="214"/>
      <c r="AO276" s="211"/>
      <c r="AP276" s="40"/>
      <c r="AQ276" s="40"/>
      <c r="AR276" s="108"/>
      <c r="AS276" s="211"/>
      <c r="AT276" s="214"/>
      <c r="AU276" s="211"/>
      <c r="AV276" s="108"/>
      <c r="AW276" s="108"/>
      <c r="AX276" s="211"/>
      <c r="AY276" s="211"/>
      <c r="AZ276" s="211"/>
      <c r="BA276" s="211"/>
      <c r="BB276" s="211"/>
      <c r="BC276" s="211"/>
      <c r="BD276" s="211"/>
      <c r="BE276" s="211"/>
      <c r="BF276" s="211"/>
      <c r="BG276" s="211"/>
      <c r="BH276" s="108"/>
      <c r="BI276" s="211"/>
      <c r="BJ276" s="8"/>
      <c r="BK276" s="108"/>
      <c r="BM276" s="211"/>
    </row>
    <row r="277" spans="1:65">
      <c r="A277" s="211"/>
      <c r="B277" s="211"/>
      <c r="C277" s="211"/>
      <c r="D277" s="211"/>
      <c r="E277" s="211"/>
      <c r="F277" s="211"/>
      <c r="G277" s="211"/>
      <c r="H277" s="214"/>
      <c r="I277" s="211"/>
      <c r="J277" s="211"/>
      <c r="K277" s="211"/>
      <c r="L277" s="211"/>
      <c r="M277" s="211"/>
      <c r="N277" s="211"/>
      <c r="O277" s="211"/>
      <c r="P277" s="211"/>
      <c r="Q277" s="212"/>
      <c r="R277" s="211"/>
      <c r="S277" s="211"/>
      <c r="T277" s="211"/>
      <c r="U277" s="211"/>
      <c r="V277" s="211"/>
      <c r="W277" s="211"/>
      <c r="X277" s="257"/>
      <c r="Y277" s="257"/>
      <c r="Z277" s="257"/>
      <c r="AA277" s="257"/>
      <c r="AB277" s="257"/>
      <c r="AC277" s="257"/>
      <c r="AD277" s="257"/>
      <c r="AE277" s="257"/>
      <c r="AF277" s="257"/>
      <c r="AG277" s="257"/>
      <c r="AH277" s="257"/>
      <c r="AI277" s="257"/>
      <c r="AJ277" s="213"/>
      <c r="AK277" s="213"/>
      <c r="AL277" s="257"/>
      <c r="AM277" s="8"/>
      <c r="AN277" s="214"/>
      <c r="AO277" s="211"/>
      <c r="AP277" s="40"/>
      <c r="AQ277" s="40"/>
      <c r="AR277" s="108"/>
      <c r="AS277" s="211"/>
      <c r="AT277" s="214"/>
      <c r="AU277" s="211"/>
      <c r="AV277" s="108"/>
      <c r="AW277" s="108"/>
      <c r="AX277" s="211"/>
      <c r="AY277" s="211"/>
      <c r="AZ277" s="211"/>
      <c r="BA277" s="211"/>
      <c r="BB277" s="211"/>
      <c r="BC277" s="211"/>
      <c r="BD277" s="211"/>
      <c r="BE277" s="211"/>
      <c r="BF277" s="211"/>
      <c r="BG277" s="211"/>
      <c r="BH277" s="108"/>
      <c r="BI277" s="211"/>
      <c r="BJ277" s="8"/>
      <c r="BK277" s="108"/>
      <c r="BM277" s="211"/>
    </row>
    <row r="278" spans="1:65">
      <c r="A278" s="211"/>
      <c r="B278" s="211"/>
      <c r="C278" s="211"/>
      <c r="D278" s="211"/>
      <c r="E278" s="211"/>
      <c r="F278" s="211"/>
      <c r="G278" s="211"/>
      <c r="H278" s="214"/>
      <c r="I278" s="211"/>
      <c r="J278" s="211"/>
      <c r="K278" s="211"/>
      <c r="L278" s="211"/>
      <c r="M278" s="211"/>
      <c r="N278" s="211"/>
      <c r="O278" s="211"/>
      <c r="P278" s="211"/>
      <c r="Q278" s="212"/>
      <c r="R278" s="211"/>
      <c r="S278" s="211"/>
      <c r="T278" s="211"/>
      <c r="U278" s="211"/>
      <c r="V278" s="211"/>
      <c r="W278" s="211"/>
      <c r="X278" s="257"/>
      <c r="Y278" s="257"/>
      <c r="Z278" s="257"/>
      <c r="AA278" s="257"/>
      <c r="AB278" s="257"/>
      <c r="AC278" s="257"/>
      <c r="AD278" s="257"/>
      <c r="AE278" s="257"/>
      <c r="AF278" s="257"/>
      <c r="AG278" s="257"/>
      <c r="AH278" s="257"/>
      <c r="AI278" s="257"/>
      <c r="AJ278" s="213"/>
      <c r="AK278" s="213"/>
      <c r="AL278" s="257"/>
      <c r="AM278" s="8"/>
      <c r="AN278" s="214"/>
      <c r="AO278" s="211"/>
      <c r="AP278" s="40"/>
      <c r="AQ278" s="40"/>
      <c r="AR278" s="108"/>
      <c r="AS278" s="211"/>
      <c r="AT278" s="214"/>
      <c r="AU278" s="211"/>
      <c r="AV278" s="108"/>
      <c r="AW278" s="108"/>
      <c r="AX278" s="211"/>
      <c r="AY278" s="211"/>
      <c r="AZ278" s="211"/>
      <c r="BA278" s="211"/>
      <c r="BB278" s="211"/>
      <c r="BC278" s="211"/>
      <c r="BD278" s="211"/>
      <c r="BE278" s="211"/>
      <c r="BF278" s="211"/>
      <c r="BG278" s="211"/>
      <c r="BH278" s="108"/>
      <c r="BI278" s="211"/>
      <c r="BJ278" s="8"/>
      <c r="BK278" s="108"/>
      <c r="BM278" s="211"/>
    </row>
    <row r="279" spans="1:65">
      <c r="A279" s="211"/>
      <c r="B279" s="211"/>
      <c r="C279" s="211"/>
      <c r="D279" s="211"/>
      <c r="E279" s="211"/>
      <c r="F279" s="211"/>
      <c r="G279" s="211"/>
      <c r="H279" s="214"/>
      <c r="I279" s="211"/>
      <c r="J279" s="211"/>
      <c r="K279" s="211"/>
      <c r="L279" s="211"/>
      <c r="M279" s="211"/>
      <c r="N279" s="211"/>
      <c r="O279" s="211"/>
      <c r="P279" s="211"/>
      <c r="Q279" s="212"/>
      <c r="R279" s="211"/>
      <c r="S279" s="211"/>
      <c r="T279" s="211"/>
      <c r="U279" s="211"/>
      <c r="V279" s="211"/>
      <c r="W279" s="211"/>
      <c r="X279" s="257"/>
      <c r="Y279" s="257"/>
      <c r="Z279" s="257"/>
      <c r="AA279" s="257"/>
      <c r="AB279" s="257"/>
      <c r="AC279" s="257"/>
      <c r="AD279" s="257"/>
      <c r="AE279" s="257"/>
      <c r="AF279" s="257"/>
      <c r="AG279" s="257"/>
      <c r="AH279" s="257"/>
      <c r="AI279" s="257"/>
      <c r="AJ279" s="213"/>
      <c r="AK279" s="213"/>
      <c r="AL279" s="257"/>
      <c r="AM279" s="8"/>
      <c r="AN279" s="214"/>
      <c r="AO279" s="211"/>
      <c r="AP279" s="40"/>
      <c r="AQ279" s="40"/>
      <c r="AR279" s="108"/>
      <c r="AS279" s="211"/>
      <c r="AT279" s="214"/>
      <c r="AU279" s="211"/>
      <c r="AV279" s="108"/>
      <c r="AW279" s="108"/>
      <c r="AX279" s="211"/>
      <c r="AY279" s="211"/>
      <c r="AZ279" s="211"/>
      <c r="BA279" s="211"/>
      <c r="BB279" s="211"/>
      <c r="BC279" s="211"/>
      <c r="BD279" s="211"/>
      <c r="BE279" s="211"/>
      <c r="BF279" s="211"/>
      <c r="BG279" s="211"/>
      <c r="BH279" s="108"/>
      <c r="BI279" s="211"/>
      <c r="BJ279" s="8"/>
      <c r="BK279" s="108"/>
      <c r="BM279" s="211"/>
    </row>
    <row r="280" spans="1:65">
      <c r="A280" s="211"/>
      <c r="B280" s="211"/>
      <c r="C280" s="211"/>
      <c r="D280" s="211"/>
      <c r="E280" s="211"/>
      <c r="F280" s="211"/>
      <c r="G280" s="211"/>
      <c r="H280" s="214"/>
      <c r="I280" s="211"/>
      <c r="J280" s="211"/>
      <c r="K280" s="211"/>
      <c r="L280" s="211"/>
      <c r="M280" s="211"/>
      <c r="N280" s="211"/>
      <c r="O280" s="211"/>
      <c r="P280" s="211"/>
      <c r="Q280" s="212"/>
      <c r="R280" s="211"/>
      <c r="S280" s="211"/>
      <c r="T280" s="211"/>
      <c r="U280" s="211"/>
      <c r="V280" s="211"/>
      <c r="W280" s="211"/>
      <c r="X280" s="257"/>
      <c r="Y280" s="257"/>
      <c r="Z280" s="257"/>
      <c r="AA280" s="257"/>
      <c r="AB280" s="257"/>
      <c r="AC280" s="257"/>
      <c r="AD280" s="257"/>
      <c r="AE280" s="257"/>
      <c r="AF280" s="257"/>
      <c r="AG280" s="257"/>
      <c r="AH280" s="257"/>
      <c r="AI280" s="257"/>
      <c r="AJ280" s="213"/>
      <c r="AK280" s="213"/>
      <c r="AL280" s="257"/>
      <c r="AM280" s="8"/>
      <c r="AN280" s="214"/>
      <c r="AO280" s="211"/>
      <c r="AP280" s="40"/>
      <c r="AQ280" s="40"/>
      <c r="AR280" s="108"/>
      <c r="AS280" s="211"/>
      <c r="AT280" s="214"/>
      <c r="AU280" s="211"/>
      <c r="AV280" s="108"/>
      <c r="AW280" s="108"/>
      <c r="AX280" s="211"/>
      <c r="AY280" s="211"/>
      <c r="AZ280" s="211"/>
      <c r="BA280" s="211"/>
      <c r="BB280" s="211"/>
      <c r="BC280" s="211"/>
      <c r="BD280" s="211"/>
      <c r="BE280" s="211"/>
      <c r="BF280" s="211"/>
      <c r="BG280" s="211"/>
      <c r="BH280" s="108"/>
      <c r="BI280" s="211"/>
      <c r="BJ280" s="8"/>
      <c r="BK280" s="108"/>
      <c r="BM280" s="211"/>
    </row>
    <row r="281" spans="1:65">
      <c r="A281" s="211"/>
      <c r="B281" s="211"/>
      <c r="C281" s="211"/>
      <c r="D281" s="211"/>
      <c r="E281" s="211"/>
      <c r="F281" s="211"/>
      <c r="G281" s="211"/>
      <c r="H281" s="214"/>
      <c r="I281" s="211"/>
      <c r="J281" s="211"/>
      <c r="K281" s="211"/>
      <c r="L281" s="211"/>
      <c r="M281" s="211"/>
      <c r="N281" s="211"/>
      <c r="O281" s="211"/>
      <c r="P281" s="211"/>
      <c r="Q281" s="212"/>
      <c r="R281" s="211"/>
      <c r="S281" s="211"/>
      <c r="T281" s="211"/>
      <c r="U281" s="211"/>
      <c r="V281" s="211"/>
      <c r="W281" s="211"/>
      <c r="X281" s="257"/>
      <c r="Y281" s="257"/>
      <c r="Z281" s="257"/>
      <c r="AA281" s="257"/>
      <c r="AB281" s="257"/>
      <c r="AC281" s="257"/>
      <c r="AD281" s="257"/>
      <c r="AE281" s="257"/>
      <c r="AF281" s="257"/>
      <c r="AG281" s="257"/>
      <c r="AH281" s="257"/>
      <c r="AI281" s="257"/>
      <c r="AJ281" s="213"/>
      <c r="AK281" s="213"/>
      <c r="AL281" s="257"/>
      <c r="AM281" s="8"/>
      <c r="AN281" s="214"/>
      <c r="AO281" s="211"/>
      <c r="AP281" s="40"/>
      <c r="AQ281" s="40"/>
      <c r="AR281" s="108"/>
      <c r="AS281" s="211"/>
      <c r="AT281" s="214"/>
      <c r="AU281" s="211"/>
      <c r="AV281" s="108"/>
      <c r="AW281" s="108"/>
      <c r="AX281" s="211"/>
      <c r="AY281" s="211"/>
      <c r="AZ281" s="211"/>
      <c r="BA281" s="211"/>
      <c r="BB281" s="211"/>
      <c r="BC281" s="211"/>
      <c r="BD281" s="211"/>
      <c r="BE281" s="211"/>
      <c r="BF281" s="211"/>
      <c r="BG281" s="211"/>
      <c r="BH281" s="108"/>
      <c r="BI281" s="211"/>
      <c r="BJ281" s="8"/>
      <c r="BK281" s="108"/>
      <c r="BM281" s="211"/>
    </row>
    <row r="282" spans="1:65">
      <c r="A282" s="211"/>
      <c r="B282" s="211"/>
      <c r="C282" s="211"/>
      <c r="D282" s="211"/>
      <c r="E282" s="211"/>
      <c r="F282" s="211"/>
      <c r="G282" s="211"/>
      <c r="H282" s="214"/>
      <c r="I282" s="211"/>
      <c r="J282" s="211"/>
      <c r="K282" s="211"/>
      <c r="L282" s="211"/>
      <c r="M282" s="211"/>
      <c r="N282" s="211"/>
      <c r="O282" s="211"/>
      <c r="P282" s="211"/>
      <c r="Q282" s="212"/>
      <c r="R282" s="211"/>
      <c r="S282" s="211"/>
      <c r="T282" s="211"/>
      <c r="U282" s="211"/>
      <c r="V282" s="211"/>
      <c r="W282" s="211"/>
      <c r="X282" s="257"/>
      <c r="Y282" s="257"/>
      <c r="Z282" s="257"/>
      <c r="AA282" s="257"/>
      <c r="AB282" s="257"/>
      <c r="AC282" s="257"/>
      <c r="AD282" s="257"/>
      <c r="AE282" s="257"/>
      <c r="AF282" s="257"/>
      <c r="AG282" s="257"/>
      <c r="AH282" s="257"/>
      <c r="AI282" s="257"/>
      <c r="AJ282" s="213"/>
      <c r="AK282" s="213"/>
      <c r="AL282" s="257"/>
      <c r="AM282" s="8"/>
      <c r="AN282" s="214"/>
      <c r="AO282" s="211"/>
      <c r="AP282" s="40"/>
      <c r="AQ282" s="40"/>
      <c r="AR282" s="108"/>
      <c r="AS282" s="211"/>
      <c r="AT282" s="214"/>
      <c r="AU282" s="211"/>
      <c r="AV282" s="108"/>
      <c r="AW282" s="108"/>
      <c r="AX282" s="211"/>
      <c r="AY282" s="211"/>
      <c r="AZ282" s="211"/>
      <c r="BA282" s="211"/>
      <c r="BB282" s="211"/>
      <c r="BC282" s="211"/>
      <c r="BD282" s="211"/>
      <c r="BE282" s="211"/>
      <c r="BF282" s="211"/>
      <c r="BG282" s="211"/>
      <c r="BH282" s="108"/>
      <c r="BI282" s="211"/>
      <c r="BJ282" s="8"/>
      <c r="BK282" s="108"/>
      <c r="BM282" s="211"/>
    </row>
    <row r="283" spans="1:65">
      <c r="A283" s="211"/>
      <c r="B283" s="211"/>
      <c r="C283" s="211"/>
      <c r="D283" s="211"/>
      <c r="E283" s="211"/>
      <c r="F283" s="211"/>
      <c r="G283" s="211"/>
      <c r="H283" s="214"/>
      <c r="I283" s="211"/>
      <c r="J283" s="211"/>
      <c r="K283" s="211"/>
      <c r="L283" s="211"/>
      <c r="M283" s="211"/>
      <c r="N283" s="211"/>
      <c r="O283" s="211"/>
      <c r="P283" s="211"/>
      <c r="Q283" s="212"/>
      <c r="R283" s="211"/>
      <c r="S283" s="211"/>
      <c r="T283" s="211"/>
      <c r="U283" s="211"/>
      <c r="V283" s="211"/>
      <c r="W283" s="211"/>
      <c r="X283" s="257"/>
      <c r="Y283" s="257"/>
      <c r="Z283" s="257"/>
      <c r="AA283" s="257"/>
      <c r="AB283" s="257"/>
      <c r="AC283" s="257"/>
      <c r="AD283" s="257"/>
      <c r="AE283" s="257"/>
      <c r="AF283" s="257"/>
      <c r="AG283" s="257"/>
      <c r="AH283" s="257"/>
      <c r="AI283" s="257"/>
      <c r="AJ283" s="213"/>
      <c r="AK283" s="213"/>
      <c r="AL283" s="257"/>
      <c r="AM283" s="8"/>
      <c r="AN283" s="214"/>
      <c r="AO283" s="211"/>
      <c r="AP283" s="40"/>
      <c r="AQ283" s="40"/>
      <c r="AR283" s="108"/>
      <c r="AS283" s="211"/>
      <c r="AT283" s="214"/>
      <c r="AU283" s="211"/>
      <c r="AV283" s="108"/>
      <c r="AW283" s="108"/>
      <c r="AX283" s="211"/>
      <c r="AY283" s="211"/>
      <c r="AZ283" s="211"/>
      <c r="BA283" s="211"/>
      <c r="BB283" s="211"/>
      <c r="BC283" s="211"/>
      <c r="BD283" s="211"/>
      <c r="BE283" s="211"/>
      <c r="BF283" s="211"/>
      <c r="BG283" s="211"/>
      <c r="BH283" s="108"/>
      <c r="BI283" s="211"/>
      <c r="BJ283" s="8"/>
      <c r="BK283" s="108"/>
      <c r="BM283" s="211"/>
    </row>
    <row r="284" spans="1:65">
      <c r="A284" s="211"/>
      <c r="B284" s="211"/>
      <c r="C284" s="211"/>
      <c r="D284" s="211"/>
      <c r="E284" s="211"/>
      <c r="F284" s="211"/>
      <c r="G284" s="211"/>
      <c r="H284" s="214"/>
      <c r="I284" s="211"/>
      <c r="J284" s="211"/>
      <c r="K284" s="211"/>
      <c r="L284" s="211"/>
      <c r="M284" s="211"/>
      <c r="N284" s="211"/>
      <c r="O284" s="211"/>
      <c r="P284" s="211"/>
      <c r="Q284" s="212"/>
      <c r="R284" s="211"/>
      <c r="S284" s="211"/>
      <c r="T284" s="211"/>
      <c r="U284" s="211"/>
      <c r="V284" s="211"/>
      <c r="W284" s="211"/>
      <c r="X284" s="257"/>
      <c r="Y284" s="257"/>
      <c r="Z284" s="257"/>
      <c r="AA284" s="257"/>
      <c r="AB284" s="257"/>
      <c r="AC284" s="257"/>
      <c r="AD284" s="257"/>
      <c r="AE284" s="257"/>
      <c r="AF284" s="257"/>
      <c r="AG284" s="257"/>
      <c r="AH284" s="257"/>
      <c r="AI284" s="257"/>
      <c r="AJ284" s="213"/>
      <c r="AK284" s="213"/>
      <c r="AL284" s="257"/>
      <c r="AM284" s="8"/>
      <c r="AN284" s="214"/>
      <c r="AO284" s="211"/>
      <c r="AP284" s="40"/>
      <c r="AQ284" s="40"/>
      <c r="AR284" s="108"/>
      <c r="AS284" s="211"/>
      <c r="AT284" s="214"/>
      <c r="AU284" s="211"/>
      <c r="AV284" s="108"/>
      <c r="AW284" s="108"/>
      <c r="AX284" s="211"/>
      <c r="AY284" s="211"/>
      <c r="AZ284" s="211"/>
      <c r="BA284" s="211"/>
      <c r="BB284" s="211"/>
      <c r="BC284" s="211"/>
      <c r="BD284" s="211"/>
      <c r="BE284" s="211"/>
      <c r="BF284" s="211"/>
      <c r="BG284" s="211"/>
      <c r="BH284" s="108"/>
      <c r="BI284" s="211"/>
      <c r="BJ284" s="8"/>
      <c r="BK284" s="108"/>
      <c r="BM284" s="211"/>
    </row>
    <row r="285" spans="1:65">
      <c r="A285" s="211"/>
      <c r="B285" s="211"/>
      <c r="C285" s="211"/>
      <c r="D285" s="211"/>
      <c r="E285" s="211"/>
      <c r="F285" s="211"/>
      <c r="G285" s="211"/>
      <c r="H285" s="214"/>
      <c r="I285" s="211"/>
      <c r="J285" s="211"/>
      <c r="K285" s="211"/>
      <c r="L285" s="211"/>
      <c r="M285" s="211"/>
      <c r="N285" s="211"/>
      <c r="O285" s="211"/>
      <c r="P285" s="211"/>
      <c r="Q285" s="212"/>
      <c r="R285" s="211"/>
      <c r="S285" s="211"/>
      <c r="T285" s="211"/>
      <c r="U285" s="211"/>
      <c r="V285" s="211"/>
      <c r="W285" s="211"/>
      <c r="X285" s="257"/>
      <c r="Y285" s="257"/>
      <c r="Z285" s="257"/>
      <c r="AA285" s="257"/>
      <c r="AB285" s="257"/>
      <c r="AC285" s="257"/>
      <c r="AD285" s="257"/>
      <c r="AE285" s="257"/>
      <c r="AF285" s="257"/>
      <c r="AG285" s="257"/>
      <c r="AH285" s="257"/>
      <c r="AI285" s="257"/>
      <c r="AJ285" s="213"/>
      <c r="AK285" s="213"/>
      <c r="AL285" s="257"/>
      <c r="AM285" s="8"/>
      <c r="AN285" s="214"/>
      <c r="AO285" s="211"/>
      <c r="AP285" s="40"/>
      <c r="AQ285" s="40"/>
      <c r="AR285" s="108"/>
      <c r="AS285" s="211"/>
      <c r="AT285" s="214"/>
      <c r="AU285" s="211"/>
      <c r="AV285" s="108"/>
      <c r="AW285" s="108"/>
      <c r="AX285" s="211"/>
      <c r="AY285" s="211"/>
      <c r="AZ285" s="211"/>
      <c r="BA285" s="211"/>
      <c r="BB285" s="211"/>
      <c r="BC285" s="211"/>
      <c r="BD285" s="211"/>
      <c r="BE285" s="211"/>
      <c r="BF285" s="211"/>
      <c r="BG285" s="211"/>
      <c r="BH285" s="108"/>
      <c r="BI285" s="211"/>
      <c r="BJ285" s="8"/>
      <c r="BK285" s="108"/>
      <c r="BM285" s="211"/>
    </row>
    <row r="286" spans="1:65">
      <c r="A286" s="211"/>
      <c r="B286" s="211"/>
      <c r="C286" s="211"/>
      <c r="D286" s="211"/>
      <c r="E286" s="211"/>
      <c r="F286" s="211"/>
      <c r="G286" s="211"/>
      <c r="H286" s="214"/>
      <c r="I286" s="211"/>
      <c r="J286" s="211"/>
      <c r="K286" s="211"/>
      <c r="L286" s="211"/>
      <c r="M286" s="211"/>
      <c r="N286" s="211"/>
      <c r="O286" s="211"/>
      <c r="P286" s="211"/>
      <c r="Q286" s="212"/>
      <c r="R286" s="211"/>
      <c r="S286" s="211"/>
      <c r="T286" s="211"/>
      <c r="U286" s="211"/>
      <c r="V286" s="211"/>
      <c r="W286" s="211"/>
      <c r="X286" s="257"/>
      <c r="Y286" s="257"/>
      <c r="Z286" s="257"/>
      <c r="AA286" s="257"/>
      <c r="AB286" s="257"/>
      <c r="AC286" s="257"/>
      <c r="AD286" s="257"/>
      <c r="AE286" s="257"/>
      <c r="AF286" s="257"/>
      <c r="AG286" s="257"/>
      <c r="AH286" s="257"/>
      <c r="AI286" s="257"/>
      <c r="AJ286" s="213"/>
      <c r="AK286" s="213"/>
      <c r="AL286" s="257"/>
      <c r="AM286" s="8"/>
      <c r="AN286" s="214"/>
      <c r="AO286" s="211"/>
      <c r="AP286" s="40"/>
      <c r="AQ286" s="40"/>
      <c r="AR286" s="108"/>
      <c r="AS286" s="211"/>
      <c r="AT286" s="214"/>
      <c r="AU286" s="211"/>
      <c r="AV286" s="108"/>
      <c r="AW286" s="108"/>
      <c r="AX286" s="211"/>
      <c r="AY286" s="211"/>
      <c r="AZ286" s="211"/>
      <c r="BA286" s="211"/>
      <c r="BB286" s="211"/>
      <c r="BC286" s="211"/>
      <c r="BD286" s="211"/>
      <c r="BE286" s="211"/>
      <c r="BF286" s="211"/>
      <c r="BG286" s="211"/>
      <c r="BH286" s="108"/>
      <c r="BI286" s="211"/>
      <c r="BJ286" s="8"/>
      <c r="BK286" s="108"/>
      <c r="BM286" s="211"/>
    </row>
    <row r="287" spans="1:65">
      <c r="A287" s="211"/>
      <c r="B287" s="211"/>
      <c r="C287" s="211"/>
      <c r="D287" s="211"/>
      <c r="E287" s="211"/>
      <c r="F287" s="211"/>
      <c r="G287" s="211"/>
      <c r="H287" s="214"/>
      <c r="I287" s="211"/>
      <c r="J287" s="211"/>
      <c r="K287" s="211"/>
      <c r="L287" s="211"/>
      <c r="M287" s="211"/>
      <c r="N287" s="211"/>
      <c r="O287" s="211"/>
      <c r="P287" s="211"/>
      <c r="Q287" s="212"/>
      <c r="R287" s="211"/>
      <c r="S287" s="211"/>
      <c r="T287" s="211"/>
      <c r="U287" s="211"/>
      <c r="V287" s="211"/>
      <c r="W287" s="211"/>
      <c r="X287" s="257"/>
      <c r="Y287" s="257"/>
      <c r="Z287" s="257"/>
      <c r="AA287" s="257"/>
      <c r="AB287" s="257"/>
      <c r="AC287" s="257"/>
      <c r="AD287" s="257"/>
      <c r="AE287" s="257"/>
      <c r="AF287" s="257"/>
      <c r="AG287" s="257"/>
      <c r="AH287" s="257"/>
      <c r="AI287" s="257"/>
      <c r="AJ287" s="213"/>
      <c r="AK287" s="213"/>
      <c r="AL287" s="257"/>
      <c r="AM287" s="8"/>
      <c r="AN287" s="214"/>
      <c r="AO287" s="211"/>
      <c r="AP287" s="40"/>
      <c r="AQ287" s="40"/>
      <c r="AR287" s="108"/>
      <c r="AS287" s="211"/>
      <c r="AT287" s="214"/>
      <c r="AU287" s="211"/>
      <c r="AV287" s="108"/>
      <c r="AW287" s="108"/>
      <c r="AX287" s="211"/>
      <c r="AY287" s="211"/>
      <c r="AZ287" s="211"/>
      <c r="BA287" s="211"/>
      <c r="BB287" s="211"/>
      <c r="BC287" s="211"/>
      <c r="BD287" s="211"/>
      <c r="BE287" s="211"/>
      <c r="BF287" s="211"/>
      <c r="BG287" s="211"/>
      <c r="BH287" s="108"/>
      <c r="BI287" s="211"/>
      <c r="BJ287" s="8"/>
      <c r="BK287" s="108"/>
      <c r="BM287" s="211"/>
    </row>
    <row r="288" spans="1:65">
      <c r="A288" s="211"/>
      <c r="B288" s="211"/>
      <c r="C288" s="211"/>
      <c r="D288" s="211"/>
      <c r="E288" s="211"/>
      <c r="F288" s="211"/>
      <c r="G288" s="211"/>
      <c r="H288" s="214"/>
      <c r="I288" s="211"/>
      <c r="J288" s="211"/>
      <c r="K288" s="211"/>
      <c r="L288" s="211"/>
      <c r="M288" s="211"/>
      <c r="N288" s="211"/>
      <c r="O288" s="211"/>
      <c r="P288" s="211"/>
      <c r="Q288" s="212"/>
      <c r="R288" s="211"/>
      <c r="S288" s="211"/>
      <c r="T288" s="211"/>
      <c r="U288" s="211"/>
      <c r="V288" s="211"/>
      <c r="W288" s="211"/>
      <c r="X288" s="257"/>
      <c r="Y288" s="257"/>
      <c r="Z288" s="257"/>
      <c r="AA288" s="257"/>
      <c r="AB288" s="257"/>
      <c r="AC288" s="257"/>
      <c r="AD288" s="257"/>
      <c r="AE288" s="257"/>
      <c r="AF288" s="257"/>
      <c r="AG288" s="257"/>
      <c r="AH288" s="257"/>
      <c r="AI288" s="257"/>
      <c r="AJ288" s="213"/>
      <c r="AK288" s="213"/>
      <c r="AL288" s="257"/>
      <c r="AM288" s="8"/>
      <c r="AN288" s="214"/>
      <c r="AO288" s="211"/>
      <c r="AP288" s="40"/>
      <c r="AQ288" s="40"/>
      <c r="AR288" s="108"/>
      <c r="AS288" s="211"/>
      <c r="AT288" s="214"/>
      <c r="AU288" s="211"/>
      <c r="AV288" s="108"/>
      <c r="AW288" s="108"/>
      <c r="AX288" s="211"/>
      <c r="AY288" s="211"/>
      <c r="AZ288" s="211"/>
      <c r="BA288" s="211"/>
      <c r="BB288" s="211"/>
      <c r="BC288" s="211"/>
      <c r="BD288" s="211"/>
      <c r="BE288" s="211"/>
      <c r="BF288" s="211"/>
      <c r="BG288" s="211"/>
      <c r="BH288" s="108"/>
      <c r="BI288" s="211"/>
      <c r="BJ288" s="8"/>
      <c r="BK288" s="108"/>
      <c r="BM288" s="211"/>
    </row>
    <row r="289" spans="1:65">
      <c r="A289" s="211"/>
      <c r="B289" s="211"/>
      <c r="C289" s="211"/>
      <c r="D289" s="211"/>
      <c r="E289" s="211"/>
      <c r="F289" s="211"/>
      <c r="G289" s="211"/>
      <c r="H289" s="214"/>
      <c r="I289" s="211"/>
      <c r="J289" s="211"/>
      <c r="K289" s="211"/>
      <c r="L289" s="211"/>
      <c r="M289" s="211"/>
      <c r="N289" s="211"/>
      <c r="O289" s="211"/>
      <c r="P289" s="211"/>
      <c r="Q289" s="212"/>
      <c r="R289" s="211"/>
      <c r="S289" s="211"/>
      <c r="T289" s="211"/>
      <c r="U289" s="211"/>
      <c r="V289" s="211"/>
      <c r="W289" s="211"/>
      <c r="X289" s="257"/>
      <c r="Y289" s="257"/>
      <c r="Z289" s="257"/>
      <c r="AA289" s="257"/>
      <c r="AB289" s="257"/>
      <c r="AC289" s="257"/>
      <c r="AD289" s="257"/>
      <c r="AE289" s="257"/>
      <c r="AF289" s="257"/>
      <c r="AG289" s="257"/>
      <c r="AH289" s="257"/>
      <c r="AI289" s="257"/>
      <c r="AJ289" s="213"/>
      <c r="AK289" s="213"/>
      <c r="AL289" s="257"/>
      <c r="AM289" s="8"/>
      <c r="AN289" s="214"/>
      <c r="AO289" s="211"/>
      <c r="AP289" s="40"/>
      <c r="AQ289" s="40"/>
      <c r="AR289" s="108"/>
      <c r="AS289" s="211"/>
      <c r="AT289" s="214"/>
      <c r="AU289" s="211"/>
      <c r="AV289" s="108"/>
      <c r="AW289" s="108"/>
      <c r="AX289" s="211"/>
      <c r="AY289" s="211"/>
      <c r="AZ289" s="211"/>
      <c r="BA289" s="211"/>
      <c r="BB289" s="211"/>
      <c r="BC289" s="211"/>
      <c r="BD289" s="211"/>
      <c r="BE289" s="211"/>
      <c r="BF289" s="211"/>
      <c r="BG289" s="211"/>
      <c r="BH289" s="108"/>
      <c r="BI289" s="211"/>
      <c r="BJ289" s="8"/>
      <c r="BK289" s="108"/>
      <c r="BM289" s="211"/>
    </row>
    <row r="290" spans="1:65">
      <c r="A290" s="211"/>
      <c r="B290" s="211"/>
      <c r="C290" s="211"/>
      <c r="D290" s="211"/>
      <c r="E290" s="211"/>
      <c r="F290" s="211"/>
      <c r="G290" s="211"/>
      <c r="H290" s="214"/>
      <c r="I290" s="211"/>
      <c r="J290" s="211"/>
      <c r="K290" s="211"/>
      <c r="L290" s="211"/>
      <c r="M290" s="211"/>
      <c r="N290" s="211"/>
      <c r="O290" s="211"/>
      <c r="P290" s="211"/>
      <c r="Q290" s="212"/>
      <c r="R290" s="211"/>
      <c r="S290" s="211"/>
      <c r="T290" s="211"/>
      <c r="U290" s="211"/>
      <c r="V290" s="211"/>
      <c r="W290" s="211"/>
      <c r="X290" s="257"/>
      <c r="Y290" s="257"/>
      <c r="Z290" s="257"/>
      <c r="AA290" s="257"/>
      <c r="AB290" s="257"/>
      <c r="AC290" s="257"/>
      <c r="AD290" s="257"/>
      <c r="AE290" s="257"/>
      <c r="AF290" s="257"/>
      <c r="AG290" s="257"/>
      <c r="AH290" s="257"/>
      <c r="AI290" s="257"/>
      <c r="AJ290" s="213"/>
      <c r="AK290" s="213"/>
      <c r="AL290" s="257"/>
      <c r="AM290" s="8"/>
      <c r="AN290" s="214"/>
      <c r="AO290" s="211"/>
      <c r="AP290" s="40"/>
      <c r="AQ290" s="40"/>
      <c r="AR290" s="108"/>
      <c r="AS290" s="211"/>
      <c r="AT290" s="214"/>
      <c r="AU290" s="211"/>
      <c r="AV290" s="108"/>
      <c r="AW290" s="108"/>
      <c r="AX290" s="211"/>
      <c r="AY290" s="211"/>
      <c r="AZ290" s="211"/>
      <c r="BA290" s="211"/>
      <c r="BB290" s="211"/>
      <c r="BC290" s="211"/>
      <c r="BD290" s="211"/>
      <c r="BE290" s="211"/>
      <c r="BF290" s="211"/>
      <c r="BG290" s="211"/>
      <c r="BH290" s="108"/>
      <c r="BI290" s="211"/>
      <c r="BJ290" s="8"/>
      <c r="BK290" s="108"/>
      <c r="BM290" s="211"/>
    </row>
    <row r="291" spans="1:65">
      <c r="A291" s="211"/>
      <c r="B291" s="211"/>
      <c r="C291" s="211"/>
      <c r="D291" s="211"/>
      <c r="E291" s="211"/>
      <c r="F291" s="211"/>
      <c r="G291" s="211"/>
      <c r="H291" s="214"/>
      <c r="I291" s="211"/>
      <c r="J291" s="211"/>
      <c r="K291" s="211"/>
      <c r="L291" s="211"/>
      <c r="M291" s="211"/>
      <c r="N291" s="211"/>
      <c r="O291" s="211"/>
      <c r="P291" s="211"/>
      <c r="Q291" s="212"/>
      <c r="R291" s="211"/>
      <c r="S291" s="211"/>
      <c r="T291" s="211"/>
      <c r="U291" s="211"/>
      <c r="V291" s="211"/>
      <c r="W291" s="211"/>
      <c r="X291" s="257"/>
      <c r="Y291" s="257"/>
      <c r="Z291" s="257"/>
      <c r="AA291" s="257"/>
      <c r="AB291" s="257"/>
      <c r="AC291" s="257"/>
      <c r="AD291" s="257"/>
      <c r="AE291" s="257"/>
      <c r="AF291" s="257"/>
      <c r="AG291" s="257"/>
      <c r="AH291" s="257"/>
      <c r="AI291" s="257"/>
      <c r="AJ291" s="213"/>
      <c r="AK291" s="213"/>
      <c r="AL291" s="257"/>
      <c r="AM291" s="8"/>
      <c r="AN291" s="214"/>
      <c r="AO291" s="211"/>
      <c r="AP291" s="40"/>
      <c r="AQ291" s="40"/>
      <c r="AR291" s="108"/>
      <c r="AS291" s="211"/>
      <c r="AT291" s="214"/>
      <c r="AU291" s="211"/>
      <c r="AV291" s="108"/>
      <c r="AW291" s="108"/>
      <c r="AX291" s="211"/>
      <c r="AY291" s="211"/>
      <c r="AZ291" s="211"/>
      <c r="BA291" s="211"/>
      <c r="BB291" s="211"/>
      <c r="BC291" s="211"/>
      <c r="BD291" s="211"/>
      <c r="BE291" s="211"/>
      <c r="BF291" s="211"/>
      <c r="BG291" s="211"/>
      <c r="BH291" s="108"/>
      <c r="BI291" s="211"/>
      <c r="BJ291" s="8"/>
      <c r="BK291" s="108"/>
      <c r="BM291" s="211"/>
    </row>
    <row r="292" spans="1:65">
      <c r="A292" s="211"/>
      <c r="B292" s="211"/>
      <c r="C292" s="211"/>
      <c r="D292" s="211"/>
      <c r="E292" s="211"/>
      <c r="F292" s="211"/>
      <c r="G292" s="211"/>
      <c r="H292" s="214"/>
      <c r="I292" s="211"/>
      <c r="J292" s="211"/>
      <c r="K292" s="211"/>
      <c r="L292" s="211"/>
      <c r="M292" s="211"/>
      <c r="N292" s="211"/>
      <c r="O292" s="211"/>
      <c r="P292" s="211"/>
      <c r="Q292" s="212"/>
      <c r="R292" s="211"/>
      <c r="S292" s="211"/>
      <c r="T292" s="211"/>
      <c r="U292" s="211"/>
      <c r="V292" s="211"/>
      <c r="W292" s="211"/>
      <c r="X292" s="257"/>
      <c r="Y292" s="257"/>
      <c r="Z292" s="257"/>
      <c r="AA292" s="257"/>
      <c r="AB292" s="257"/>
      <c r="AC292" s="257"/>
      <c r="AD292" s="257"/>
      <c r="AE292" s="257"/>
      <c r="AF292" s="257"/>
      <c r="AG292" s="257"/>
      <c r="AH292" s="257"/>
      <c r="AI292" s="257"/>
      <c r="AJ292" s="213"/>
      <c r="AK292" s="213"/>
      <c r="AL292" s="257"/>
      <c r="AM292" s="8"/>
      <c r="AN292" s="214"/>
      <c r="AO292" s="211"/>
      <c r="AP292" s="40"/>
      <c r="AQ292" s="40"/>
      <c r="AR292" s="108"/>
      <c r="AS292" s="211"/>
      <c r="AT292" s="214"/>
      <c r="AU292" s="211"/>
      <c r="AV292" s="108"/>
      <c r="AW292" s="108"/>
      <c r="AX292" s="211"/>
      <c r="AY292" s="211"/>
      <c r="AZ292" s="211"/>
      <c r="BA292" s="211"/>
      <c r="BB292" s="211"/>
      <c r="BC292" s="211"/>
      <c r="BD292" s="211"/>
      <c r="BE292" s="211"/>
      <c r="BF292" s="211"/>
      <c r="BG292" s="211"/>
      <c r="BH292" s="108"/>
      <c r="BI292" s="211"/>
      <c r="BJ292" s="8"/>
      <c r="BK292" s="108"/>
      <c r="BM292" s="211"/>
    </row>
    <row r="293" spans="1:65">
      <c r="A293" s="211"/>
      <c r="B293" s="211"/>
      <c r="C293" s="211"/>
      <c r="D293" s="211"/>
      <c r="E293" s="211"/>
      <c r="F293" s="211"/>
      <c r="G293" s="211"/>
      <c r="H293" s="214"/>
      <c r="I293" s="211"/>
      <c r="J293" s="211"/>
      <c r="K293" s="211"/>
      <c r="L293" s="211"/>
      <c r="M293" s="211"/>
      <c r="N293" s="211"/>
      <c r="O293" s="211"/>
      <c r="P293" s="211"/>
      <c r="Q293" s="212"/>
      <c r="R293" s="211"/>
      <c r="S293" s="211"/>
      <c r="T293" s="211"/>
      <c r="U293" s="211"/>
      <c r="V293" s="211"/>
      <c r="W293" s="211"/>
      <c r="X293" s="257"/>
      <c r="Y293" s="257"/>
      <c r="Z293" s="257"/>
      <c r="AA293" s="257"/>
      <c r="AB293" s="257"/>
      <c r="AC293" s="257"/>
      <c r="AD293" s="257"/>
      <c r="AE293" s="257"/>
      <c r="AF293" s="257"/>
      <c r="AG293" s="257"/>
      <c r="AH293" s="257"/>
      <c r="AI293" s="257"/>
      <c r="AJ293" s="213"/>
      <c r="AK293" s="213"/>
      <c r="AL293" s="257"/>
      <c r="AM293" s="8"/>
      <c r="AN293" s="214"/>
      <c r="AO293" s="211"/>
      <c r="AP293" s="40"/>
      <c r="AQ293" s="40"/>
      <c r="AR293" s="108"/>
      <c r="AS293" s="211"/>
      <c r="AT293" s="214"/>
      <c r="AU293" s="211"/>
      <c r="AV293" s="108"/>
      <c r="AW293" s="108"/>
      <c r="AX293" s="211"/>
      <c r="AY293" s="211"/>
      <c r="AZ293" s="211"/>
      <c r="BA293" s="211"/>
      <c r="BB293" s="211"/>
      <c r="BC293" s="211"/>
      <c r="BD293" s="211"/>
      <c r="BE293" s="211"/>
      <c r="BF293" s="211"/>
      <c r="BG293" s="211"/>
      <c r="BH293" s="108"/>
      <c r="BI293" s="211"/>
      <c r="BJ293" s="8"/>
      <c r="BK293" s="108"/>
      <c r="BM293" s="211"/>
    </row>
    <row r="294" spans="1:65">
      <c r="A294" s="211"/>
      <c r="B294" s="211"/>
      <c r="C294" s="211"/>
      <c r="D294" s="211"/>
      <c r="E294" s="211"/>
      <c r="F294" s="211"/>
      <c r="G294" s="211"/>
      <c r="H294" s="214"/>
      <c r="I294" s="211"/>
      <c r="J294" s="211"/>
      <c r="K294" s="211"/>
      <c r="L294" s="211"/>
      <c r="M294" s="211"/>
      <c r="N294" s="211"/>
      <c r="O294" s="211"/>
      <c r="P294" s="211"/>
      <c r="Q294" s="212"/>
      <c r="R294" s="211"/>
      <c r="S294" s="211"/>
      <c r="T294" s="211"/>
      <c r="U294" s="211"/>
      <c r="V294" s="211"/>
      <c r="W294" s="211"/>
      <c r="X294" s="257"/>
      <c r="Y294" s="257"/>
      <c r="Z294" s="257"/>
      <c r="AA294" s="257"/>
      <c r="AB294" s="257"/>
      <c r="AC294" s="257"/>
      <c r="AD294" s="257"/>
      <c r="AE294" s="257"/>
      <c r="AF294" s="257"/>
      <c r="AG294" s="257"/>
      <c r="AH294" s="257"/>
      <c r="AI294" s="257"/>
      <c r="AJ294" s="213"/>
      <c r="AK294" s="213"/>
      <c r="AL294" s="257"/>
      <c r="AM294" s="8"/>
      <c r="AN294" s="214"/>
      <c r="AO294" s="211"/>
      <c r="AP294" s="40"/>
      <c r="AQ294" s="40"/>
      <c r="AR294" s="108"/>
      <c r="AS294" s="211"/>
      <c r="AT294" s="214"/>
      <c r="AU294" s="211"/>
      <c r="AV294" s="108"/>
      <c r="AW294" s="108"/>
      <c r="AX294" s="211"/>
      <c r="AY294" s="211"/>
      <c r="AZ294" s="211"/>
      <c r="BA294" s="211"/>
      <c r="BB294" s="211"/>
      <c r="BC294" s="211"/>
      <c r="BD294" s="211"/>
      <c r="BE294" s="211"/>
      <c r="BF294" s="211"/>
      <c r="BG294" s="211"/>
      <c r="BH294" s="108"/>
      <c r="BI294" s="211"/>
      <c r="BJ294" s="8"/>
      <c r="BK294" s="108"/>
      <c r="BM294" s="211"/>
    </row>
    <row r="295" spans="1:65">
      <c r="A295" s="211"/>
      <c r="B295" s="211"/>
      <c r="C295" s="211"/>
      <c r="D295" s="211"/>
      <c r="E295" s="211"/>
      <c r="F295" s="211"/>
      <c r="G295" s="211"/>
      <c r="H295" s="214"/>
      <c r="I295" s="211"/>
      <c r="J295" s="211"/>
      <c r="K295" s="211"/>
      <c r="L295" s="211"/>
      <c r="M295" s="211"/>
      <c r="N295" s="211"/>
      <c r="O295" s="211"/>
      <c r="P295" s="211"/>
      <c r="Q295" s="212"/>
      <c r="R295" s="211"/>
      <c r="S295" s="211"/>
      <c r="T295" s="211"/>
      <c r="U295" s="211"/>
      <c r="V295" s="211"/>
      <c r="W295" s="211"/>
      <c r="X295" s="257"/>
      <c r="Y295" s="257"/>
      <c r="Z295" s="257"/>
      <c r="AA295" s="257"/>
      <c r="AB295" s="257"/>
      <c r="AC295" s="257"/>
      <c r="AD295" s="257"/>
      <c r="AE295" s="257"/>
      <c r="AF295" s="257"/>
      <c r="AG295" s="257"/>
      <c r="AH295" s="257"/>
      <c r="AI295" s="257"/>
      <c r="AJ295" s="213"/>
      <c r="AK295" s="213"/>
      <c r="AL295" s="257"/>
      <c r="AM295" s="8"/>
      <c r="AN295" s="214"/>
      <c r="AO295" s="211"/>
      <c r="AP295" s="40"/>
      <c r="AQ295" s="40"/>
      <c r="AR295" s="108"/>
      <c r="AS295" s="211"/>
      <c r="AT295" s="214"/>
      <c r="AU295" s="211"/>
      <c r="AV295" s="108"/>
      <c r="AW295" s="108"/>
      <c r="AX295" s="211"/>
      <c r="AY295" s="211"/>
      <c r="AZ295" s="211"/>
      <c r="BA295" s="211"/>
      <c r="BB295" s="211"/>
      <c r="BC295" s="211"/>
      <c r="BD295" s="211"/>
      <c r="BE295" s="211"/>
      <c r="BF295" s="211"/>
      <c r="BG295" s="211"/>
      <c r="BH295" s="108"/>
      <c r="BI295" s="211"/>
      <c r="BJ295" s="8"/>
      <c r="BK295" s="108"/>
      <c r="BM295" s="211"/>
    </row>
    <row r="296" spans="1:65">
      <c r="A296" s="211"/>
      <c r="B296" s="211"/>
      <c r="C296" s="211"/>
      <c r="D296" s="211"/>
      <c r="E296" s="211"/>
      <c r="F296" s="211"/>
      <c r="G296" s="211"/>
      <c r="H296" s="214"/>
      <c r="I296" s="211"/>
      <c r="J296" s="211"/>
      <c r="K296" s="211"/>
      <c r="L296" s="211"/>
      <c r="M296" s="211"/>
      <c r="N296" s="211"/>
      <c r="O296" s="211"/>
      <c r="P296" s="211"/>
      <c r="Q296" s="212"/>
      <c r="R296" s="211"/>
      <c r="S296" s="211"/>
      <c r="T296" s="211"/>
      <c r="U296" s="211"/>
      <c r="V296" s="211"/>
      <c r="W296" s="211"/>
      <c r="X296" s="257"/>
      <c r="Y296" s="257"/>
      <c r="Z296" s="257"/>
      <c r="AA296" s="257"/>
      <c r="AB296" s="257"/>
      <c r="AC296" s="257"/>
      <c r="AD296" s="257"/>
      <c r="AE296" s="257"/>
      <c r="AF296" s="257"/>
      <c r="AG296" s="257"/>
      <c r="AH296" s="257"/>
      <c r="AI296" s="257"/>
      <c r="AJ296" s="213"/>
      <c r="AK296" s="213"/>
      <c r="AL296" s="257"/>
      <c r="AM296" s="8"/>
      <c r="AN296" s="214"/>
      <c r="AO296" s="211"/>
      <c r="AP296" s="40"/>
      <c r="AQ296" s="40"/>
      <c r="AR296" s="108"/>
      <c r="AS296" s="211"/>
      <c r="AT296" s="214"/>
      <c r="AU296" s="211"/>
      <c r="AV296" s="108"/>
      <c r="AW296" s="108"/>
      <c r="AX296" s="211"/>
      <c r="AY296" s="211"/>
      <c r="AZ296" s="211"/>
      <c r="BA296" s="211"/>
      <c r="BB296" s="211"/>
      <c r="BC296" s="211"/>
      <c r="BD296" s="211"/>
      <c r="BE296" s="211"/>
      <c r="BF296" s="211"/>
      <c r="BG296" s="211"/>
      <c r="BH296" s="108"/>
      <c r="BI296" s="211"/>
      <c r="BJ296" s="8"/>
      <c r="BK296" s="108"/>
      <c r="BM296" s="211"/>
    </row>
    <row r="297" spans="1:65">
      <c r="A297" s="211"/>
      <c r="B297" s="211"/>
      <c r="C297" s="211"/>
      <c r="D297" s="211"/>
      <c r="E297" s="211"/>
      <c r="F297" s="211"/>
      <c r="G297" s="211"/>
      <c r="H297" s="214"/>
      <c r="I297" s="211"/>
      <c r="J297" s="211"/>
      <c r="K297" s="211"/>
      <c r="L297" s="211"/>
      <c r="M297" s="211"/>
      <c r="N297" s="211"/>
      <c r="O297" s="211"/>
      <c r="P297" s="211"/>
      <c r="Q297" s="212"/>
      <c r="R297" s="211"/>
      <c r="S297" s="211"/>
      <c r="T297" s="211"/>
      <c r="U297" s="211"/>
      <c r="V297" s="211"/>
      <c r="W297" s="211"/>
      <c r="X297" s="257"/>
      <c r="Y297" s="257"/>
      <c r="Z297" s="257"/>
      <c r="AA297" s="257"/>
      <c r="AB297" s="257"/>
      <c r="AC297" s="257"/>
      <c r="AD297" s="257"/>
      <c r="AE297" s="257"/>
      <c r="AF297" s="257"/>
      <c r="AG297" s="257"/>
      <c r="AH297" s="257"/>
      <c r="AI297" s="257"/>
      <c r="AJ297" s="213"/>
      <c r="AK297" s="213"/>
      <c r="AL297" s="257"/>
      <c r="AM297" s="8"/>
      <c r="AN297" s="214"/>
      <c r="AO297" s="211"/>
      <c r="AP297" s="40"/>
      <c r="AQ297" s="40"/>
      <c r="AR297" s="108"/>
      <c r="AS297" s="211"/>
      <c r="AT297" s="214"/>
      <c r="AU297" s="211"/>
      <c r="AV297" s="108"/>
      <c r="AW297" s="108"/>
      <c r="AX297" s="211"/>
      <c r="AY297" s="211"/>
      <c r="AZ297" s="211"/>
      <c r="BA297" s="211"/>
      <c r="BB297" s="211"/>
      <c r="BC297" s="211"/>
      <c r="BD297" s="211"/>
      <c r="BE297" s="211"/>
      <c r="BF297" s="211"/>
      <c r="BG297" s="211"/>
      <c r="BH297" s="108"/>
      <c r="BI297" s="211"/>
      <c r="BJ297" s="8"/>
      <c r="BK297" s="108"/>
      <c r="BM297" s="211"/>
    </row>
    <row r="298" spans="1:65">
      <c r="A298" s="211"/>
      <c r="B298" s="211"/>
      <c r="C298" s="211"/>
      <c r="D298" s="211"/>
      <c r="E298" s="211"/>
      <c r="F298" s="211"/>
      <c r="G298" s="211"/>
      <c r="H298" s="214"/>
      <c r="I298" s="211"/>
      <c r="J298" s="211"/>
      <c r="K298" s="211"/>
      <c r="L298" s="211"/>
      <c r="M298" s="211"/>
      <c r="N298" s="211"/>
      <c r="O298" s="211"/>
      <c r="P298" s="211"/>
      <c r="Q298" s="212"/>
      <c r="R298" s="211"/>
      <c r="S298" s="211"/>
      <c r="T298" s="211"/>
      <c r="U298" s="211"/>
      <c r="V298" s="211"/>
      <c r="W298" s="211"/>
      <c r="X298" s="257"/>
      <c r="Y298" s="257"/>
      <c r="Z298" s="257"/>
      <c r="AA298" s="257"/>
      <c r="AB298" s="257"/>
      <c r="AC298" s="257"/>
      <c r="AD298" s="257"/>
      <c r="AE298" s="257"/>
      <c r="AF298" s="257"/>
      <c r="AG298" s="257"/>
      <c r="AH298" s="257"/>
      <c r="AI298" s="257"/>
      <c r="AJ298" s="213"/>
      <c r="AK298" s="213"/>
      <c r="AL298" s="257"/>
      <c r="AM298" s="8"/>
      <c r="AN298" s="214"/>
      <c r="AO298" s="211"/>
      <c r="AP298" s="40"/>
      <c r="AQ298" s="40"/>
      <c r="AR298" s="108"/>
      <c r="AS298" s="211"/>
      <c r="AT298" s="214"/>
      <c r="AU298" s="211"/>
      <c r="AV298" s="108"/>
      <c r="AW298" s="108"/>
      <c r="AX298" s="211"/>
      <c r="AY298" s="211"/>
      <c r="AZ298" s="211"/>
      <c r="BA298" s="211"/>
      <c r="BB298" s="211"/>
      <c r="BC298" s="211"/>
      <c r="BD298" s="211"/>
      <c r="BE298" s="211"/>
      <c r="BF298" s="211"/>
      <c r="BG298" s="211"/>
      <c r="BH298" s="108"/>
      <c r="BI298" s="211"/>
      <c r="BJ298" s="8"/>
      <c r="BK298" s="108"/>
      <c r="BM298" s="211"/>
    </row>
    <row r="299" spans="1:65">
      <c r="A299" s="211"/>
      <c r="B299" s="211"/>
      <c r="C299" s="211"/>
      <c r="D299" s="211"/>
      <c r="E299" s="211"/>
      <c r="F299" s="211"/>
      <c r="G299" s="211"/>
      <c r="H299" s="214"/>
      <c r="I299" s="211"/>
      <c r="J299" s="211"/>
      <c r="K299" s="211"/>
      <c r="L299" s="211"/>
      <c r="M299" s="211"/>
      <c r="N299" s="211"/>
      <c r="O299" s="211"/>
      <c r="P299" s="211"/>
      <c r="Q299" s="212"/>
      <c r="R299" s="211"/>
      <c r="S299" s="211"/>
      <c r="T299" s="211"/>
      <c r="U299" s="211"/>
      <c r="V299" s="211"/>
      <c r="W299" s="211"/>
      <c r="X299" s="257"/>
      <c r="Y299" s="257"/>
      <c r="Z299" s="257"/>
      <c r="AA299" s="257"/>
      <c r="AB299" s="257"/>
      <c r="AC299" s="257"/>
      <c r="AD299" s="257"/>
      <c r="AE299" s="257"/>
      <c r="AF299" s="257"/>
      <c r="AG299" s="257"/>
      <c r="AH299" s="257"/>
      <c r="AI299" s="257"/>
      <c r="AJ299" s="213"/>
      <c r="AK299" s="213"/>
      <c r="AL299" s="257"/>
      <c r="AM299" s="8"/>
      <c r="AN299" s="214"/>
      <c r="AO299" s="211"/>
      <c r="AP299" s="40"/>
      <c r="AQ299" s="40"/>
      <c r="AR299" s="108"/>
      <c r="AS299" s="211"/>
      <c r="AT299" s="214"/>
      <c r="AU299" s="211"/>
      <c r="AV299" s="108"/>
      <c r="AW299" s="108"/>
      <c r="AX299" s="211"/>
      <c r="AY299" s="211"/>
      <c r="AZ299" s="211"/>
      <c r="BA299" s="211"/>
      <c r="BB299" s="211"/>
      <c r="BC299" s="211"/>
      <c r="BD299" s="211"/>
      <c r="BE299" s="211"/>
      <c r="BF299" s="211"/>
      <c r="BG299" s="211"/>
      <c r="BH299" s="108"/>
      <c r="BI299" s="211"/>
      <c r="BJ299" s="8"/>
      <c r="BK299" s="108"/>
      <c r="BM299" s="211"/>
    </row>
    <row r="300" spans="1:65">
      <c r="A300" s="211"/>
      <c r="B300" s="211"/>
      <c r="C300" s="211"/>
      <c r="D300" s="211"/>
      <c r="E300" s="211"/>
      <c r="F300" s="211"/>
      <c r="G300" s="211"/>
      <c r="H300" s="214"/>
      <c r="I300" s="211"/>
      <c r="J300" s="211"/>
      <c r="K300" s="211"/>
      <c r="L300" s="211"/>
      <c r="M300" s="211"/>
      <c r="N300" s="211"/>
      <c r="O300" s="211"/>
      <c r="P300" s="211"/>
      <c r="Q300" s="212"/>
      <c r="R300" s="211"/>
      <c r="S300" s="211"/>
      <c r="T300" s="211"/>
      <c r="U300" s="211"/>
      <c r="V300" s="211"/>
      <c r="W300" s="211"/>
      <c r="X300" s="257"/>
      <c r="Y300" s="257"/>
      <c r="Z300" s="257"/>
      <c r="AA300" s="257"/>
      <c r="AB300" s="257"/>
      <c r="AC300" s="257"/>
      <c r="AD300" s="257"/>
      <c r="AE300" s="257"/>
      <c r="AF300" s="257"/>
      <c r="AG300" s="257"/>
      <c r="AH300" s="257"/>
      <c r="AI300" s="257"/>
      <c r="AJ300" s="213"/>
      <c r="AK300" s="213"/>
      <c r="AL300" s="257"/>
      <c r="AM300" s="8"/>
      <c r="AN300" s="214"/>
      <c r="AO300" s="211"/>
      <c r="AP300" s="40"/>
      <c r="AQ300" s="40"/>
      <c r="AR300" s="108"/>
      <c r="AS300" s="211"/>
      <c r="AT300" s="214"/>
      <c r="AU300" s="211"/>
      <c r="AV300" s="108"/>
      <c r="AW300" s="108"/>
      <c r="AX300" s="211"/>
      <c r="AY300" s="211"/>
      <c r="AZ300" s="211"/>
      <c r="BA300" s="211"/>
      <c r="BB300" s="211"/>
      <c r="BC300" s="211"/>
      <c r="BD300" s="211"/>
      <c r="BE300" s="211"/>
      <c r="BF300" s="211"/>
      <c r="BG300" s="211"/>
      <c r="BH300" s="108"/>
      <c r="BI300" s="211"/>
      <c r="BJ300" s="8"/>
      <c r="BK300" s="108"/>
      <c r="BM300" s="211"/>
    </row>
    <row r="301" spans="1:65">
      <c r="A301" s="211"/>
      <c r="B301" s="211"/>
      <c r="C301" s="211"/>
      <c r="D301" s="211"/>
      <c r="E301" s="211"/>
      <c r="F301" s="211"/>
      <c r="G301" s="211"/>
      <c r="H301" s="214"/>
      <c r="I301" s="211"/>
      <c r="J301" s="211"/>
      <c r="K301" s="211"/>
      <c r="L301" s="211"/>
      <c r="M301" s="211"/>
      <c r="N301" s="211"/>
      <c r="O301" s="211"/>
      <c r="P301" s="211"/>
      <c r="Q301" s="212"/>
      <c r="R301" s="211"/>
      <c r="S301" s="211"/>
      <c r="T301" s="211"/>
      <c r="U301" s="211"/>
      <c r="V301" s="211"/>
      <c r="W301" s="211"/>
      <c r="X301" s="257"/>
      <c r="Y301" s="257"/>
      <c r="Z301" s="257"/>
      <c r="AA301" s="257"/>
      <c r="AB301" s="257"/>
      <c r="AC301" s="257"/>
      <c r="AD301" s="257"/>
      <c r="AE301" s="257"/>
      <c r="AF301" s="257"/>
      <c r="AG301" s="257"/>
      <c r="AH301" s="257"/>
      <c r="AI301" s="257"/>
      <c r="AJ301" s="213"/>
      <c r="AK301" s="213"/>
      <c r="AL301" s="257"/>
      <c r="AM301" s="8"/>
      <c r="AN301" s="214"/>
      <c r="AO301" s="211"/>
      <c r="AP301" s="40"/>
      <c r="AQ301" s="40"/>
      <c r="AR301" s="108"/>
      <c r="AS301" s="211"/>
      <c r="AT301" s="214"/>
      <c r="AU301" s="211"/>
      <c r="AV301" s="108"/>
      <c r="AW301" s="108"/>
      <c r="AX301" s="211"/>
      <c r="AY301" s="211"/>
      <c r="AZ301" s="211"/>
      <c r="BA301" s="211"/>
      <c r="BB301" s="211"/>
      <c r="BC301" s="211"/>
      <c r="BD301" s="211"/>
      <c r="BE301" s="211"/>
      <c r="BF301" s="211"/>
      <c r="BG301" s="211"/>
      <c r="BH301" s="108"/>
      <c r="BI301" s="211"/>
      <c r="BJ301" s="8"/>
      <c r="BK301" s="108"/>
      <c r="BM301" s="211"/>
    </row>
    <row r="302" spans="1:65">
      <c r="A302" s="211"/>
      <c r="B302" s="211"/>
      <c r="C302" s="211"/>
      <c r="D302" s="211"/>
      <c r="E302" s="211"/>
      <c r="F302" s="211"/>
      <c r="G302" s="211"/>
      <c r="H302" s="214"/>
      <c r="I302" s="211"/>
      <c r="J302" s="211"/>
      <c r="K302" s="211"/>
      <c r="L302" s="211"/>
      <c r="M302" s="211"/>
      <c r="N302" s="211"/>
      <c r="O302" s="211"/>
      <c r="P302" s="211"/>
      <c r="Q302" s="212"/>
      <c r="R302" s="211"/>
      <c r="S302" s="211"/>
      <c r="T302" s="211"/>
      <c r="U302" s="211"/>
      <c r="V302" s="211"/>
      <c r="W302" s="211"/>
      <c r="X302" s="257"/>
      <c r="Y302" s="257"/>
      <c r="Z302" s="257"/>
      <c r="AA302" s="257"/>
      <c r="AB302" s="257"/>
      <c r="AC302" s="257"/>
      <c r="AD302" s="257"/>
      <c r="AE302" s="257"/>
      <c r="AF302" s="257"/>
      <c r="AG302" s="257"/>
      <c r="AH302" s="257"/>
      <c r="AI302" s="257"/>
      <c r="AJ302" s="213"/>
      <c r="AK302" s="213"/>
      <c r="AL302" s="257"/>
      <c r="AM302" s="8"/>
      <c r="AN302" s="214"/>
      <c r="AO302" s="211"/>
      <c r="AP302" s="40"/>
      <c r="AQ302" s="40"/>
      <c r="AR302" s="108"/>
      <c r="AS302" s="211"/>
      <c r="AT302" s="214"/>
      <c r="AU302" s="211"/>
      <c r="AV302" s="108"/>
      <c r="AW302" s="108"/>
      <c r="AX302" s="211"/>
      <c r="AY302" s="211"/>
      <c r="AZ302" s="211"/>
      <c r="BA302" s="211"/>
      <c r="BB302" s="211"/>
      <c r="BC302" s="211"/>
      <c r="BD302" s="211"/>
      <c r="BE302" s="211"/>
      <c r="BF302" s="211"/>
      <c r="BG302" s="211"/>
      <c r="BH302" s="108"/>
      <c r="BI302" s="211"/>
      <c r="BJ302" s="8"/>
      <c r="BK302" s="108"/>
      <c r="BM302" s="211"/>
    </row>
    <row r="303" spans="1:65">
      <c r="A303" s="211"/>
      <c r="B303" s="211"/>
      <c r="C303" s="211"/>
      <c r="D303" s="211"/>
      <c r="E303" s="211"/>
      <c r="F303" s="211"/>
      <c r="G303" s="211"/>
      <c r="H303" s="214"/>
      <c r="I303" s="211"/>
      <c r="J303" s="211"/>
      <c r="K303" s="211"/>
      <c r="L303" s="211"/>
      <c r="M303" s="211"/>
      <c r="N303" s="211"/>
      <c r="O303" s="211"/>
      <c r="P303" s="211"/>
      <c r="Q303" s="212"/>
      <c r="R303" s="211"/>
      <c r="S303" s="211"/>
      <c r="T303" s="211"/>
      <c r="U303" s="211"/>
      <c r="V303" s="211"/>
      <c r="W303" s="211"/>
      <c r="X303" s="257"/>
      <c r="Y303" s="257"/>
      <c r="Z303" s="257"/>
      <c r="AA303" s="257"/>
      <c r="AB303" s="257"/>
      <c r="AC303" s="257"/>
      <c r="AD303" s="257"/>
      <c r="AE303" s="257"/>
      <c r="AF303" s="257"/>
      <c r="AG303" s="257"/>
      <c r="AH303" s="257"/>
      <c r="AI303" s="257"/>
      <c r="AJ303" s="213"/>
      <c r="AK303" s="213"/>
      <c r="AL303" s="257"/>
      <c r="AM303" s="8"/>
      <c r="AN303" s="214"/>
      <c r="AO303" s="211"/>
      <c r="AP303" s="40"/>
      <c r="AQ303" s="40"/>
      <c r="AR303" s="108"/>
      <c r="AS303" s="211"/>
      <c r="AT303" s="214"/>
      <c r="AU303" s="211"/>
      <c r="AV303" s="108"/>
      <c r="AW303" s="108"/>
      <c r="AX303" s="211"/>
      <c r="AY303" s="211"/>
      <c r="AZ303" s="211"/>
      <c r="BA303" s="211"/>
      <c r="BB303" s="211"/>
      <c r="BC303" s="211"/>
      <c r="BD303" s="211"/>
      <c r="BE303" s="211"/>
      <c r="BF303" s="211"/>
      <c r="BG303" s="211"/>
      <c r="BH303" s="108"/>
      <c r="BI303" s="211"/>
      <c r="BJ303" s="8"/>
      <c r="BK303" s="108"/>
      <c r="BM303" s="211"/>
    </row>
    <row r="304" spans="1:65">
      <c r="A304" s="211"/>
      <c r="B304" s="211"/>
      <c r="C304" s="211"/>
      <c r="D304" s="211"/>
      <c r="E304" s="211"/>
      <c r="F304" s="211"/>
      <c r="G304" s="211"/>
      <c r="H304" s="214"/>
      <c r="I304" s="211"/>
      <c r="J304" s="211"/>
      <c r="K304" s="211"/>
      <c r="L304" s="211"/>
      <c r="M304" s="211"/>
      <c r="N304" s="211"/>
      <c r="O304" s="211"/>
      <c r="P304" s="211"/>
      <c r="Q304" s="212"/>
      <c r="R304" s="211"/>
      <c r="S304" s="211"/>
      <c r="T304" s="211"/>
      <c r="U304" s="211"/>
      <c r="V304" s="211"/>
      <c r="W304" s="211"/>
      <c r="X304" s="257"/>
      <c r="Y304" s="257"/>
      <c r="Z304" s="257"/>
      <c r="AA304" s="257"/>
      <c r="AB304" s="257"/>
      <c r="AC304" s="257"/>
      <c r="AD304" s="257"/>
      <c r="AE304" s="257"/>
      <c r="AF304" s="257"/>
      <c r="AG304" s="257"/>
      <c r="AH304" s="257"/>
      <c r="AI304" s="257"/>
      <c r="AJ304" s="213"/>
      <c r="AK304" s="213"/>
      <c r="AL304" s="257"/>
      <c r="AM304" s="8"/>
      <c r="AN304" s="214"/>
      <c r="AO304" s="211"/>
      <c r="AP304" s="40"/>
      <c r="AQ304" s="40"/>
      <c r="AR304" s="108"/>
      <c r="AS304" s="211"/>
      <c r="AT304" s="214"/>
      <c r="AU304" s="211"/>
      <c r="AV304" s="108"/>
      <c r="AW304" s="108"/>
      <c r="AX304" s="211"/>
      <c r="AY304" s="211"/>
      <c r="AZ304" s="211"/>
      <c r="BA304" s="211"/>
      <c r="BB304" s="211"/>
      <c r="BC304" s="211"/>
      <c r="BD304" s="211"/>
      <c r="BE304" s="211"/>
      <c r="BF304" s="211"/>
      <c r="BG304" s="211"/>
      <c r="BH304" s="108"/>
      <c r="BI304" s="211"/>
      <c r="BJ304" s="8"/>
      <c r="BK304" s="108"/>
      <c r="BM304" s="211"/>
    </row>
    <row r="305" spans="1:65">
      <c r="A305" s="211"/>
      <c r="B305" s="211"/>
      <c r="C305" s="211"/>
      <c r="D305" s="211"/>
      <c r="E305" s="211"/>
      <c r="F305" s="211"/>
      <c r="G305" s="211"/>
      <c r="H305" s="214"/>
      <c r="I305" s="211"/>
      <c r="J305" s="211"/>
      <c r="K305" s="211"/>
      <c r="L305" s="211"/>
      <c r="M305" s="211"/>
      <c r="N305" s="211"/>
      <c r="O305" s="211"/>
      <c r="P305" s="211"/>
      <c r="Q305" s="212"/>
      <c r="R305" s="211"/>
      <c r="S305" s="211"/>
      <c r="T305" s="211"/>
      <c r="U305" s="211"/>
      <c r="V305" s="211"/>
      <c r="W305" s="211"/>
      <c r="X305" s="257"/>
      <c r="Y305" s="257"/>
      <c r="Z305" s="257"/>
      <c r="AA305" s="257"/>
      <c r="AB305" s="257"/>
      <c r="AC305" s="257"/>
      <c r="AD305" s="257"/>
      <c r="AE305" s="257"/>
      <c r="AF305" s="257"/>
      <c r="AG305" s="257"/>
      <c r="AH305" s="257"/>
      <c r="AI305" s="257"/>
      <c r="AJ305" s="213"/>
      <c r="AK305" s="213"/>
      <c r="AL305" s="257"/>
      <c r="AM305" s="8"/>
      <c r="AN305" s="214"/>
      <c r="AO305" s="211"/>
      <c r="AP305" s="40"/>
      <c r="AQ305" s="40"/>
      <c r="AR305" s="108"/>
      <c r="AS305" s="211"/>
      <c r="AT305" s="214"/>
      <c r="AU305" s="211"/>
      <c r="AV305" s="108"/>
      <c r="AW305" s="108"/>
      <c r="AX305" s="211"/>
      <c r="AY305" s="211"/>
      <c r="AZ305" s="211"/>
      <c r="BA305" s="211"/>
      <c r="BB305" s="211"/>
      <c r="BC305" s="211"/>
      <c r="BD305" s="211"/>
      <c r="BE305" s="211"/>
      <c r="BF305" s="211"/>
      <c r="BG305" s="211"/>
      <c r="BH305" s="108"/>
      <c r="BI305" s="211"/>
      <c r="BJ305" s="8"/>
      <c r="BK305" s="108"/>
      <c r="BM305" s="211"/>
    </row>
    <row r="306" spans="1:65">
      <c r="A306" s="211"/>
      <c r="B306" s="211"/>
      <c r="C306" s="211"/>
      <c r="D306" s="211"/>
      <c r="E306" s="211"/>
      <c r="F306" s="211"/>
      <c r="G306" s="211"/>
      <c r="H306" s="214"/>
      <c r="I306" s="211"/>
      <c r="J306" s="211"/>
      <c r="K306" s="211"/>
      <c r="L306" s="211"/>
      <c r="M306" s="211"/>
      <c r="N306" s="211"/>
      <c r="O306" s="211"/>
      <c r="P306" s="211"/>
      <c r="Q306" s="212"/>
      <c r="R306" s="211"/>
      <c r="S306" s="211"/>
      <c r="T306" s="211"/>
      <c r="U306" s="211"/>
      <c r="V306" s="211"/>
      <c r="W306" s="211"/>
      <c r="X306" s="257"/>
      <c r="Y306" s="257"/>
      <c r="Z306" s="257"/>
      <c r="AA306" s="257"/>
      <c r="AB306" s="257"/>
      <c r="AC306" s="257"/>
      <c r="AD306" s="257"/>
      <c r="AE306" s="257"/>
      <c r="AF306" s="257"/>
      <c r="AG306" s="257"/>
      <c r="AH306" s="257"/>
      <c r="AI306" s="257"/>
      <c r="AJ306" s="213"/>
      <c r="AK306" s="213"/>
      <c r="AL306" s="257"/>
      <c r="AM306" s="8"/>
      <c r="AN306" s="214"/>
      <c r="AO306" s="211"/>
      <c r="AP306" s="40"/>
      <c r="AQ306" s="40"/>
      <c r="AR306" s="108"/>
      <c r="AS306" s="211"/>
      <c r="AT306" s="214"/>
      <c r="AU306" s="211"/>
      <c r="AV306" s="108"/>
      <c r="AW306" s="108"/>
      <c r="AX306" s="211"/>
      <c r="AY306" s="211"/>
      <c r="AZ306" s="211"/>
      <c r="BA306" s="211"/>
      <c r="BB306" s="211"/>
      <c r="BC306" s="211"/>
      <c r="BD306" s="211"/>
      <c r="BE306" s="211"/>
      <c r="BF306" s="211"/>
      <c r="BG306" s="211"/>
      <c r="BH306" s="108"/>
      <c r="BI306" s="211"/>
      <c r="BJ306" s="8"/>
      <c r="BK306" s="108"/>
      <c r="BM306" s="211"/>
    </row>
    <row r="307" spans="1:65">
      <c r="A307" s="211"/>
      <c r="B307" s="211"/>
      <c r="C307" s="211"/>
      <c r="D307" s="211"/>
      <c r="E307" s="211"/>
      <c r="F307" s="211"/>
      <c r="G307" s="211"/>
      <c r="H307" s="214"/>
      <c r="I307" s="211"/>
      <c r="J307" s="211"/>
      <c r="K307" s="211"/>
      <c r="L307" s="211"/>
      <c r="M307" s="211"/>
      <c r="N307" s="211"/>
      <c r="O307" s="211"/>
      <c r="P307" s="211"/>
      <c r="Q307" s="212"/>
      <c r="R307" s="211"/>
      <c r="S307" s="211"/>
      <c r="T307" s="211"/>
      <c r="U307" s="211"/>
      <c r="V307" s="211"/>
      <c r="W307" s="211"/>
      <c r="X307" s="257"/>
      <c r="Y307" s="257"/>
      <c r="Z307" s="257"/>
      <c r="AA307" s="257"/>
      <c r="AB307" s="257"/>
      <c r="AC307" s="257"/>
      <c r="AD307" s="257"/>
      <c r="AE307" s="257"/>
      <c r="AF307" s="257"/>
      <c r="AG307" s="257"/>
      <c r="AH307" s="257"/>
      <c r="AI307" s="257"/>
      <c r="AJ307" s="213"/>
      <c r="AK307" s="213"/>
      <c r="AL307" s="257"/>
      <c r="AM307" s="8"/>
      <c r="AN307" s="214"/>
      <c r="AO307" s="211"/>
      <c r="AP307" s="40"/>
      <c r="AQ307" s="40"/>
      <c r="AR307" s="108"/>
      <c r="AS307" s="211"/>
      <c r="AT307" s="214"/>
      <c r="AU307" s="211"/>
      <c r="AV307" s="108"/>
      <c r="AW307" s="108"/>
      <c r="AX307" s="211"/>
      <c r="AY307" s="211"/>
      <c r="AZ307" s="211"/>
      <c r="BA307" s="211"/>
      <c r="BB307" s="211"/>
      <c r="BC307" s="211"/>
      <c r="BD307" s="211"/>
      <c r="BE307" s="211"/>
      <c r="BF307" s="211"/>
      <c r="BG307" s="211"/>
      <c r="BH307" s="108"/>
      <c r="BI307" s="211"/>
      <c r="BJ307" s="8"/>
      <c r="BK307" s="108"/>
      <c r="BM307" s="211"/>
    </row>
    <row r="308" spans="1:65">
      <c r="A308" s="211"/>
      <c r="B308" s="211"/>
      <c r="C308" s="211"/>
      <c r="D308" s="211"/>
      <c r="E308" s="211"/>
      <c r="F308" s="211"/>
      <c r="G308" s="211"/>
      <c r="H308" s="214"/>
      <c r="I308" s="211"/>
      <c r="J308" s="211"/>
      <c r="K308" s="211"/>
      <c r="L308" s="211"/>
      <c r="M308" s="211"/>
      <c r="N308" s="211"/>
      <c r="O308" s="211"/>
      <c r="P308" s="211"/>
      <c r="Q308" s="212"/>
      <c r="R308" s="211"/>
      <c r="S308" s="211"/>
      <c r="T308" s="211"/>
      <c r="U308" s="211"/>
      <c r="V308" s="211"/>
      <c r="W308" s="211"/>
      <c r="X308" s="257"/>
      <c r="Y308" s="257"/>
      <c r="Z308" s="257"/>
      <c r="AA308" s="257"/>
      <c r="AB308" s="257"/>
      <c r="AC308" s="257"/>
      <c r="AD308" s="257"/>
      <c r="AE308" s="257"/>
      <c r="AF308" s="257"/>
      <c r="AG308" s="257"/>
      <c r="AH308" s="257"/>
      <c r="AI308" s="257"/>
      <c r="AJ308" s="213"/>
      <c r="AK308" s="213"/>
      <c r="AL308" s="257"/>
      <c r="AM308" s="8"/>
      <c r="AN308" s="214"/>
      <c r="AO308" s="211"/>
      <c r="AP308" s="40"/>
      <c r="AQ308" s="40"/>
      <c r="AR308" s="108"/>
      <c r="AS308" s="211"/>
      <c r="AT308" s="214"/>
      <c r="AU308" s="211"/>
      <c r="AV308" s="108"/>
      <c r="AW308" s="108"/>
      <c r="AX308" s="211"/>
      <c r="AY308" s="211"/>
      <c r="AZ308" s="211"/>
      <c r="BA308" s="211"/>
      <c r="BB308" s="211"/>
      <c r="BC308" s="211"/>
      <c r="BD308" s="211"/>
      <c r="BE308" s="211"/>
      <c r="BF308" s="211"/>
      <c r="BG308" s="211"/>
      <c r="BH308" s="108"/>
      <c r="BI308" s="211"/>
      <c r="BJ308" s="8"/>
      <c r="BK308" s="108"/>
      <c r="BM308" s="211"/>
    </row>
    <row r="309" spans="1:65">
      <c r="A309" s="211"/>
      <c r="B309" s="211"/>
      <c r="C309" s="211"/>
      <c r="D309" s="211"/>
      <c r="E309" s="211"/>
      <c r="F309" s="211"/>
      <c r="G309" s="211"/>
      <c r="H309" s="214"/>
      <c r="I309" s="211"/>
      <c r="J309" s="211"/>
      <c r="K309" s="211"/>
      <c r="L309" s="211"/>
      <c r="M309" s="211"/>
      <c r="N309" s="211"/>
      <c r="O309" s="211"/>
      <c r="P309" s="211"/>
      <c r="Q309" s="212"/>
      <c r="R309" s="211"/>
      <c r="S309" s="211"/>
      <c r="T309" s="211"/>
      <c r="U309" s="211"/>
      <c r="V309" s="211"/>
      <c r="W309" s="211"/>
      <c r="X309" s="257"/>
      <c r="Y309" s="257"/>
      <c r="Z309" s="257"/>
      <c r="AA309" s="257"/>
      <c r="AB309" s="257"/>
      <c r="AC309" s="257"/>
      <c r="AD309" s="257"/>
      <c r="AE309" s="257"/>
      <c r="AF309" s="257"/>
      <c r="AG309" s="257"/>
      <c r="AH309" s="257"/>
      <c r="AI309" s="257"/>
      <c r="AJ309" s="213"/>
      <c r="AK309" s="213"/>
      <c r="AL309" s="257"/>
      <c r="AM309" s="8"/>
      <c r="AN309" s="214"/>
      <c r="AO309" s="211"/>
      <c r="AP309" s="40"/>
      <c r="AQ309" s="40"/>
      <c r="AR309" s="108"/>
      <c r="AS309" s="211"/>
      <c r="AT309" s="214"/>
      <c r="AU309" s="211"/>
      <c r="AV309" s="108"/>
      <c r="AW309" s="108"/>
      <c r="AX309" s="211"/>
      <c r="AY309" s="211"/>
      <c r="AZ309" s="211"/>
      <c r="BA309" s="211"/>
      <c r="BB309" s="211"/>
      <c r="BC309" s="211"/>
      <c r="BD309" s="211"/>
      <c r="BE309" s="211"/>
      <c r="BF309" s="211"/>
      <c r="BG309" s="211"/>
      <c r="BH309" s="108"/>
      <c r="BI309" s="211"/>
      <c r="BJ309" s="8"/>
      <c r="BK309" s="108"/>
      <c r="BM309" s="211"/>
    </row>
    <row r="310" spans="1:65">
      <c r="A310" s="211"/>
      <c r="B310" s="211"/>
      <c r="C310" s="211"/>
      <c r="D310" s="211"/>
      <c r="E310" s="211"/>
      <c r="F310" s="211"/>
      <c r="G310" s="211"/>
      <c r="H310" s="214"/>
      <c r="I310" s="211"/>
      <c r="J310" s="211"/>
      <c r="K310" s="211"/>
      <c r="L310" s="211"/>
      <c r="M310" s="211"/>
      <c r="N310" s="211"/>
      <c r="O310" s="211"/>
      <c r="P310" s="211"/>
      <c r="Q310" s="212"/>
      <c r="R310" s="211"/>
      <c r="S310" s="211"/>
      <c r="T310" s="211"/>
      <c r="U310" s="211"/>
      <c r="V310" s="211"/>
      <c r="W310" s="211"/>
      <c r="X310" s="257"/>
      <c r="Y310" s="257"/>
      <c r="Z310" s="257"/>
      <c r="AA310" s="257"/>
      <c r="AB310" s="257"/>
      <c r="AC310" s="257"/>
      <c r="AD310" s="257"/>
      <c r="AE310" s="257"/>
      <c r="AF310" s="257"/>
      <c r="AG310" s="257"/>
      <c r="AH310" s="257"/>
      <c r="AI310" s="257"/>
      <c r="AJ310" s="213"/>
      <c r="AK310" s="213"/>
      <c r="AL310" s="257"/>
      <c r="AM310" s="8"/>
      <c r="AN310" s="214"/>
      <c r="AO310" s="211"/>
      <c r="AP310" s="40"/>
      <c r="AQ310" s="40"/>
      <c r="AR310" s="108"/>
      <c r="AS310" s="211"/>
      <c r="AT310" s="214"/>
      <c r="AU310" s="211"/>
      <c r="AV310" s="108"/>
      <c r="AW310" s="108"/>
      <c r="AX310" s="211"/>
      <c r="AY310" s="211"/>
      <c r="AZ310" s="211"/>
      <c r="BA310" s="211"/>
      <c r="BB310" s="211"/>
      <c r="BC310" s="211"/>
      <c r="BD310" s="211"/>
      <c r="BE310" s="211"/>
      <c r="BF310" s="211"/>
      <c r="BG310" s="211"/>
      <c r="BH310" s="108"/>
      <c r="BI310" s="211"/>
      <c r="BJ310" s="8"/>
      <c r="BK310" s="108"/>
      <c r="BM310" s="211"/>
    </row>
    <row r="311" spans="1:65">
      <c r="A311" s="211"/>
      <c r="B311" s="211"/>
      <c r="C311" s="211"/>
      <c r="D311" s="211"/>
      <c r="E311" s="211"/>
      <c r="F311" s="211"/>
      <c r="G311" s="211"/>
      <c r="H311" s="214"/>
      <c r="I311" s="211"/>
      <c r="J311" s="211"/>
      <c r="K311" s="211"/>
      <c r="L311" s="211"/>
      <c r="M311" s="211"/>
      <c r="N311" s="211"/>
      <c r="O311" s="211"/>
      <c r="P311" s="211"/>
      <c r="Q311" s="212"/>
      <c r="R311" s="211"/>
      <c r="S311" s="211"/>
      <c r="T311" s="211"/>
      <c r="U311" s="211"/>
      <c r="V311" s="211"/>
      <c r="W311" s="211"/>
      <c r="X311" s="257"/>
      <c r="Y311" s="257"/>
      <c r="Z311" s="257"/>
      <c r="AA311" s="257"/>
      <c r="AB311" s="257"/>
      <c r="AC311" s="257"/>
      <c r="AD311" s="257"/>
      <c r="AE311" s="257"/>
      <c r="AF311" s="257"/>
      <c r="AG311" s="257"/>
      <c r="AH311" s="257"/>
      <c r="AI311" s="257"/>
      <c r="AJ311" s="213"/>
      <c r="AK311" s="213"/>
      <c r="AL311" s="257"/>
      <c r="AM311" s="8"/>
      <c r="AN311" s="214"/>
      <c r="AO311" s="211"/>
      <c r="AP311" s="40"/>
      <c r="AQ311" s="40"/>
      <c r="AR311" s="108"/>
      <c r="AS311" s="211"/>
      <c r="AT311" s="214"/>
      <c r="AU311" s="211"/>
      <c r="AV311" s="108"/>
      <c r="AW311" s="108"/>
      <c r="AX311" s="211"/>
      <c r="AY311" s="211"/>
      <c r="AZ311" s="211"/>
      <c r="BA311" s="211"/>
      <c r="BB311" s="211"/>
      <c r="BC311" s="211"/>
      <c r="BD311" s="211"/>
      <c r="BE311" s="211"/>
      <c r="BF311" s="211"/>
      <c r="BG311" s="211"/>
      <c r="BH311" s="108"/>
      <c r="BI311" s="211"/>
      <c r="BJ311" s="8"/>
      <c r="BK311" s="108"/>
      <c r="BM311" s="211"/>
    </row>
    <row r="312" spans="1:65">
      <c r="A312" s="211"/>
      <c r="B312" s="211"/>
      <c r="C312" s="211"/>
      <c r="D312" s="211"/>
      <c r="E312" s="211"/>
      <c r="F312" s="211"/>
      <c r="G312" s="211"/>
      <c r="H312" s="214"/>
      <c r="I312" s="211"/>
      <c r="J312" s="211"/>
      <c r="K312" s="211"/>
      <c r="L312" s="211"/>
      <c r="M312" s="211"/>
      <c r="N312" s="211"/>
      <c r="O312" s="211"/>
      <c r="P312" s="211"/>
      <c r="Q312" s="212"/>
      <c r="R312" s="211"/>
      <c r="S312" s="211"/>
      <c r="T312" s="211"/>
      <c r="U312" s="211"/>
      <c r="V312" s="211"/>
      <c r="W312" s="211"/>
      <c r="X312" s="257"/>
      <c r="Y312" s="257"/>
      <c r="Z312" s="257"/>
      <c r="AA312" s="257"/>
      <c r="AB312" s="257"/>
      <c r="AC312" s="257"/>
      <c r="AD312" s="257"/>
      <c r="AE312" s="257"/>
      <c r="AF312" s="257"/>
      <c r="AG312" s="257"/>
      <c r="AH312" s="257"/>
      <c r="AI312" s="257"/>
      <c r="AJ312" s="213"/>
      <c r="AK312" s="213"/>
      <c r="AL312" s="257"/>
      <c r="AM312" s="8"/>
      <c r="AN312" s="214"/>
      <c r="AO312" s="211"/>
      <c r="AP312" s="40"/>
      <c r="AQ312" s="40"/>
      <c r="AR312" s="108"/>
      <c r="AS312" s="211"/>
      <c r="AT312" s="214"/>
      <c r="AU312" s="211"/>
      <c r="AV312" s="108"/>
      <c r="AW312" s="108"/>
      <c r="AX312" s="211"/>
      <c r="AY312" s="211"/>
      <c r="AZ312" s="211"/>
      <c r="BA312" s="211"/>
      <c r="BB312" s="211"/>
      <c r="BC312" s="211"/>
      <c r="BD312" s="211"/>
      <c r="BE312" s="211"/>
      <c r="BF312" s="211"/>
      <c r="BG312" s="211"/>
      <c r="BH312" s="108"/>
      <c r="BI312" s="211"/>
      <c r="BJ312" s="8"/>
      <c r="BK312" s="108"/>
      <c r="BM312" s="211"/>
    </row>
    <row r="313" spans="1:65">
      <c r="A313" s="211"/>
      <c r="B313" s="211"/>
      <c r="C313" s="211"/>
      <c r="D313" s="211"/>
      <c r="E313" s="211"/>
      <c r="F313" s="211"/>
      <c r="G313" s="211"/>
      <c r="H313" s="214"/>
      <c r="I313" s="211"/>
      <c r="J313" s="211"/>
      <c r="K313" s="211"/>
      <c r="L313" s="211"/>
      <c r="M313" s="211"/>
      <c r="N313" s="211"/>
      <c r="O313" s="211"/>
      <c r="P313" s="211"/>
      <c r="Q313" s="212"/>
      <c r="R313" s="211"/>
      <c r="S313" s="211"/>
      <c r="T313" s="211"/>
      <c r="U313" s="211"/>
      <c r="V313" s="211"/>
      <c r="W313" s="211"/>
      <c r="X313" s="257"/>
      <c r="Y313" s="257"/>
      <c r="Z313" s="257"/>
      <c r="AA313" s="257"/>
      <c r="AB313" s="257"/>
      <c r="AC313" s="257"/>
      <c r="AD313" s="257"/>
      <c r="AE313" s="257"/>
      <c r="AF313" s="257"/>
      <c r="AG313" s="257"/>
      <c r="AH313" s="257"/>
      <c r="AI313" s="257"/>
      <c r="AJ313" s="213"/>
      <c r="AK313" s="213"/>
      <c r="AL313" s="257"/>
      <c r="AM313" s="8"/>
      <c r="AN313" s="214"/>
      <c r="AO313" s="211"/>
      <c r="AP313" s="40"/>
      <c r="AQ313" s="40"/>
      <c r="AR313" s="108"/>
      <c r="AS313" s="211"/>
      <c r="AT313" s="214"/>
      <c r="AU313" s="211"/>
      <c r="AV313" s="108"/>
      <c r="AW313" s="108"/>
      <c r="AX313" s="211"/>
      <c r="AY313" s="211"/>
      <c r="AZ313" s="211"/>
      <c r="BA313" s="211"/>
      <c r="BB313" s="211"/>
      <c r="BC313" s="211"/>
      <c r="BD313" s="211"/>
      <c r="BE313" s="211"/>
      <c r="BF313" s="211"/>
      <c r="BG313" s="211"/>
      <c r="BH313" s="108"/>
      <c r="BI313" s="211"/>
      <c r="BJ313" s="8"/>
      <c r="BK313" s="108"/>
      <c r="BM313" s="211"/>
    </row>
    <row r="314" spans="1:65">
      <c r="A314" s="211"/>
      <c r="B314" s="211"/>
      <c r="C314" s="211"/>
      <c r="D314" s="211"/>
      <c r="E314" s="211"/>
      <c r="F314" s="211"/>
      <c r="G314" s="211"/>
      <c r="H314" s="214"/>
      <c r="I314" s="211"/>
      <c r="J314" s="211"/>
      <c r="K314" s="211"/>
      <c r="L314" s="211"/>
      <c r="M314" s="211"/>
      <c r="N314" s="211"/>
      <c r="O314" s="211"/>
      <c r="P314" s="211"/>
      <c r="Q314" s="212"/>
      <c r="R314" s="211"/>
      <c r="S314" s="211"/>
      <c r="T314" s="211"/>
      <c r="U314" s="211"/>
      <c r="V314" s="211"/>
      <c r="W314" s="211"/>
      <c r="X314" s="257"/>
      <c r="Y314" s="257"/>
      <c r="Z314" s="257"/>
      <c r="AA314" s="257"/>
      <c r="AB314" s="257"/>
      <c r="AC314" s="257"/>
      <c r="AD314" s="257"/>
      <c r="AE314" s="257"/>
      <c r="AF314" s="257"/>
      <c r="AG314" s="257"/>
      <c r="AH314" s="257"/>
      <c r="AI314" s="257"/>
      <c r="AJ314" s="213"/>
      <c r="AK314" s="213"/>
      <c r="AL314" s="257"/>
      <c r="AM314" s="8"/>
      <c r="AN314" s="214"/>
      <c r="AO314" s="211"/>
      <c r="AP314" s="40"/>
      <c r="AQ314" s="40"/>
      <c r="AR314" s="108"/>
      <c r="AS314" s="211"/>
      <c r="AT314" s="214"/>
      <c r="AU314" s="211"/>
      <c r="AV314" s="108"/>
      <c r="AW314" s="108"/>
      <c r="AX314" s="211"/>
      <c r="AY314" s="211"/>
      <c r="AZ314" s="211"/>
      <c r="BA314" s="211"/>
      <c r="BB314" s="211"/>
      <c r="BC314" s="211"/>
      <c r="BD314" s="211"/>
      <c r="BE314" s="211"/>
      <c r="BF314" s="211"/>
      <c r="BG314" s="211"/>
      <c r="BH314" s="108"/>
      <c r="BI314" s="211"/>
      <c r="BJ314" s="8"/>
      <c r="BK314" s="108"/>
      <c r="BM314" s="211"/>
    </row>
    <row r="315" spans="1:65">
      <c r="A315" s="211"/>
      <c r="B315" s="211"/>
      <c r="C315" s="211"/>
      <c r="D315" s="211"/>
      <c r="E315" s="211"/>
      <c r="F315" s="211"/>
      <c r="G315" s="211"/>
      <c r="H315" s="214"/>
      <c r="I315" s="211"/>
      <c r="J315" s="211"/>
      <c r="K315" s="211"/>
      <c r="L315" s="211"/>
      <c r="M315" s="211"/>
      <c r="N315" s="211"/>
      <c r="O315" s="211"/>
      <c r="P315" s="211"/>
      <c r="Q315" s="212"/>
      <c r="R315" s="211"/>
      <c r="S315" s="211"/>
      <c r="T315" s="211"/>
      <c r="U315" s="211"/>
      <c r="V315" s="211"/>
      <c r="W315" s="211"/>
      <c r="X315" s="257"/>
      <c r="Y315" s="257"/>
      <c r="Z315" s="257"/>
      <c r="AA315" s="257"/>
      <c r="AB315" s="257"/>
      <c r="AC315" s="257"/>
      <c r="AD315" s="257"/>
      <c r="AE315" s="257"/>
      <c r="AF315" s="257"/>
      <c r="AG315" s="257"/>
      <c r="AH315" s="257"/>
      <c r="AI315" s="257"/>
      <c r="AJ315" s="213"/>
      <c r="AK315" s="213"/>
      <c r="AL315" s="257"/>
      <c r="AM315" s="8"/>
      <c r="AN315" s="214"/>
      <c r="AO315" s="211"/>
      <c r="AP315" s="40"/>
      <c r="AQ315" s="40"/>
      <c r="AR315" s="108"/>
      <c r="AS315" s="211"/>
      <c r="AT315" s="214"/>
      <c r="AU315" s="211"/>
      <c r="AV315" s="108"/>
      <c r="AW315" s="108"/>
      <c r="AX315" s="211"/>
      <c r="AY315" s="211"/>
      <c r="AZ315" s="211"/>
      <c r="BA315" s="211"/>
      <c r="BB315" s="211"/>
      <c r="BC315" s="211"/>
      <c r="BD315" s="211"/>
      <c r="BE315" s="211"/>
      <c r="BF315" s="211"/>
      <c r="BG315" s="211"/>
      <c r="BH315" s="108"/>
      <c r="BI315" s="211"/>
      <c r="BJ315" s="8"/>
      <c r="BK315" s="108"/>
      <c r="BM315" s="211"/>
    </row>
    <row r="316" spans="1:65">
      <c r="A316" s="211"/>
      <c r="B316" s="211"/>
      <c r="C316" s="211"/>
      <c r="D316" s="211"/>
      <c r="E316" s="211"/>
      <c r="F316" s="211"/>
      <c r="G316" s="211"/>
      <c r="H316" s="214"/>
      <c r="I316" s="211"/>
      <c r="J316" s="211"/>
      <c r="K316" s="211"/>
      <c r="L316" s="211"/>
      <c r="M316" s="211"/>
      <c r="N316" s="211"/>
      <c r="O316" s="211"/>
      <c r="P316" s="211"/>
      <c r="Q316" s="212"/>
      <c r="R316" s="211"/>
      <c r="S316" s="211"/>
      <c r="T316" s="211"/>
      <c r="U316" s="211"/>
      <c r="V316" s="211"/>
      <c r="W316" s="211"/>
      <c r="X316" s="257"/>
      <c r="Y316" s="257"/>
      <c r="Z316" s="257"/>
      <c r="AA316" s="257"/>
      <c r="AB316" s="257"/>
      <c r="AC316" s="257"/>
      <c r="AD316" s="257"/>
      <c r="AE316" s="257"/>
      <c r="AF316" s="257"/>
      <c r="AG316" s="257"/>
      <c r="AH316" s="257"/>
      <c r="AI316" s="257"/>
      <c r="AJ316" s="213"/>
      <c r="AK316" s="213"/>
      <c r="AL316" s="257"/>
      <c r="AM316" s="8"/>
      <c r="AN316" s="214"/>
      <c r="AO316" s="211"/>
      <c r="AP316" s="40"/>
      <c r="AQ316" s="40"/>
      <c r="AR316" s="108"/>
      <c r="AS316" s="211"/>
      <c r="AT316" s="214"/>
      <c r="AU316" s="211"/>
      <c r="AV316" s="108"/>
      <c r="AW316" s="108"/>
      <c r="AX316" s="211"/>
      <c r="AY316" s="211"/>
      <c r="AZ316" s="211"/>
      <c r="BA316" s="211"/>
      <c r="BB316" s="211"/>
      <c r="BC316" s="211"/>
      <c r="BD316" s="211"/>
      <c r="BE316" s="211"/>
      <c r="BF316" s="211"/>
      <c r="BG316" s="211"/>
      <c r="BH316" s="108"/>
      <c r="BI316" s="211"/>
      <c r="BJ316" s="8"/>
      <c r="BK316" s="108"/>
      <c r="BM316" s="211"/>
    </row>
    <row r="317" spans="1:65">
      <c r="A317" s="211"/>
      <c r="B317" s="211"/>
      <c r="C317" s="211"/>
      <c r="D317" s="211"/>
      <c r="E317" s="211"/>
      <c r="F317" s="211"/>
      <c r="G317" s="211"/>
      <c r="H317" s="214"/>
      <c r="I317" s="211"/>
      <c r="J317" s="211"/>
      <c r="K317" s="211"/>
      <c r="L317" s="211"/>
      <c r="M317" s="211"/>
      <c r="N317" s="211"/>
      <c r="O317" s="211"/>
      <c r="P317" s="211"/>
      <c r="Q317" s="212"/>
      <c r="R317" s="211"/>
      <c r="S317" s="211"/>
      <c r="T317" s="211"/>
      <c r="U317" s="211"/>
      <c r="V317" s="211"/>
      <c r="W317" s="211"/>
      <c r="X317" s="257"/>
      <c r="Y317" s="257"/>
      <c r="Z317" s="257"/>
      <c r="AA317" s="257"/>
      <c r="AB317" s="257"/>
      <c r="AC317" s="257"/>
      <c r="AD317" s="257"/>
      <c r="AE317" s="257"/>
      <c r="AF317" s="257"/>
      <c r="AG317" s="257"/>
      <c r="AH317" s="257"/>
      <c r="AI317" s="257"/>
      <c r="AJ317" s="213"/>
      <c r="AK317" s="213"/>
      <c r="AL317" s="257"/>
      <c r="AM317" s="8"/>
      <c r="AN317" s="214"/>
      <c r="AO317" s="211"/>
      <c r="AP317" s="40"/>
      <c r="AQ317" s="40"/>
      <c r="AR317" s="108"/>
      <c r="AS317" s="211"/>
      <c r="AT317" s="214"/>
      <c r="AU317" s="211"/>
      <c r="AV317" s="108"/>
      <c r="AW317" s="108"/>
      <c r="AX317" s="211"/>
      <c r="AY317" s="211"/>
      <c r="AZ317" s="211"/>
      <c r="BA317" s="211"/>
      <c r="BB317" s="211"/>
      <c r="BC317" s="211"/>
      <c r="BD317" s="211"/>
      <c r="BE317" s="211"/>
      <c r="BF317" s="211"/>
      <c r="BG317" s="211"/>
      <c r="BH317" s="108"/>
      <c r="BI317" s="211"/>
      <c r="BJ317" s="8"/>
      <c r="BK317" s="108"/>
      <c r="BM317" s="211"/>
    </row>
    <row r="318" spans="1:65">
      <c r="A318" s="211"/>
      <c r="B318" s="211"/>
      <c r="C318" s="211"/>
      <c r="D318" s="211"/>
      <c r="E318" s="211"/>
      <c r="F318" s="211"/>
      <c r="G318" s="211"/>
      <c r="H318" s="214"/>
      <c r="I318" s="211"/>
      <c r="J318" s="211"/>
      <c r="K318" s="211"/>
      <c r="L318" s="211"/>
      <c r="M318" s="211"/>
      <c r="N318" s="211"/>
      <c r="O318" s="211"/>
      <c r="P318" s="211"/>
      <c r="Q318" s="212"/>
      <c r="R318" s="211"/>
      <c r="S318" s="211"/>
      <c r="T318" s="211"/>
      <c r="U318" s="211"/>
      <c r="V318" s="211"/>
      <c r="W318" s="211"/>
      <c r="X318" s="257"/>
      <c r="Y318" s="257"/>
      <c r="Z318" s="257"/>
      <c r="AA318" s="257"/>
      <c r="AB318" s="257"/>
      <c r="AC318" s="257"/>
      <c r="AD318" s="257"/>
      <c r="AE318" s="257"/>
      <c r="AF318" s="257"/>
      <c r="AG318" s="257"/>
      <c r="AH318" s="257"/>
      <c r="AI318" s="257"/>
      <c r="AJ318" s="213"/>
      <c r="AK318" s="213"/>
      <c r="AL318" s="257"/>
      <c r="AM318" s="8"/>
      <c r="AN318" s="214"/>
      <c r="AO318" s="211"/>
      <c r="AP318" s="40"/>
      <c r="AQ318" s="40"/>
      <c r="AR318" s="108"/>
      <c r="AS318" s="211"/>
      <c r="AT318" s="214"/>
      <c r="AU318" s="211"/>
      <c r="AV318" s="108"/>
      <c r="AW318" s="108"/>
      <c r="AX318" s="211"/>
      <c r="AY318" s="211"/>
      <c r="AZ318" s="211"/>
      <c r="BA318" s="211"/>
      <c r="BB318" s="211"/>
      <c r="BC318" s="211"/>
      <c r="BD318" s="211"/>
      <c r="BE318" s="211"/>
      <c r="BF318" s="211"/>
      <c r="BG318" s="211"/>
      <c r="BH318" s="108"/>
      <c r="BI318" s="211"/>
      <c r="BJ318" s="8"/>
      <c r="BK318" s="108"/>
      <c r="BM318" s="211"/>
    </row>
    <row r="319" spans="1:65">
      <c r="A319" s="211"/>
      <c r="B319" s="211"/>
      <c r="C319" s="211"/>
      <c r="D319" s="211"/>
      <c r="E319" s="211"/>
      <c r="F319" s="211"/>
      <c r="G319" s="211"/>
      <c r="H319" s="214"/>
      <c r="I319" s="211"/>
      <c r="J319" s="211"/>
      <c r="K319" s="211"/>
      <c r="L319" s="211"/>
      <c r="M319" s="211"/>
      <c r="N319" s="211"/>
      <c r="O319" s="211"/>
      <c r="P319" s="211"/>
      <c r="Q319" s="212"/>
      <c r="R319" s="211"/>
      <c r="S319" s="211"/>
      <c r="T319" s="211"/>
      <c r="U319" s="211"/>
      <c r="V319" s="211"/>
      <c r="W319" s="211"/>
      <c r="X319" s="257"/>
      <c r="Y319" s="257"/>
      <c r="Z319" s="257"/>
      <c r="AA319" s="257"/>
      <c r="AB319" s="257"/>
      <c r="AC319" s="257"/>
      <c r="AD319" s="257"/>
      <c r="AE319" s="257"/>
      <c r="AF319" s="257"/>
      <c r="AG319" s="257"/>
      <c r="AH319" s="257"/>
      <c r="AI319" s="257"/>
      <c r="AJ319" s="213"/>
      <c r="AK319" s="213"/>
      <c r="AL319" s="257"/>
      <c r="AM319" s="8"/>
      <c r="AN319" s="214"/>
      <c r="AO319" s="211"/>
      <c r="AP319" s="40"/>
      <c r="AQ319" s="40"/>
      <c r="AR319" s="108"/>
      <c r="AS319" s="211"/>
      <c r="AT319" s="214"/>
      <c r="AU319" s="211"/>
      <c r="AV319" s="108"/>
      <c r="AW319" s="108"/>
      <c r="AX319" s="211"/>
      <c r="AY319" s="211"/>
      <c r="AZ319" s="211"/>
      <c r="BA319" s="211"/>
      <c r="BB319" s="211"/>
      <c r="BC319" s="211"/>
      <c r="BD319" s="211"/>
      <c r="BE319" s="211"/>
      <c r="BF319" s="211"/>
      <c r="BG319" s="211"/>
      <c r="BH319" s="108"/>
      <c r="BI319" s="211"/>
      <c r="BJ319" s="8"/>
      <c r="BK319" s="108"/>
      <c r="BM319" s="211"/>
    </row>
    <row r="320" spans="1:65">
      <c r="A320" s="211"/>
      <c r="B320" s="211"/>
      <c r="C320" s="211"/>
      <c r="D320" s="211"/>
      <c r="E320" s="211"/>
      <c r="F320" s="211"/>
      <c r="G320" s="211"/>
      <c r="H320" s="214"/>
      <c r="I320" s="211"/>
      <c r="J320" s="211"/>
      <c r="K320" s="211"/>
      <c r="L320" s="211"/>
      <c r="M320" s="211"/>
      <c r="N320" s="211"/>
      <c r="O320" s="211"/>
      <c r="P320" s="211"/>
      <c r="Q320" s="212"/>
      <c r="R320" s="211"/>
      <c r="S320" s="211"/>
      <c r="T320" s="211"/>
      <c r="U320" s="211"/>
      <c r="V320" s="211"/>
      <c r="W320" s="211"/>
      <c r="X320" s="257"/>
      <c r="Y320" s="257"/>
      <c r="Z320" s="257"/>
      <c r="AA320" s="257"/>
      <c r="AB320" s="257"/>
      <c r="AC320" s="257"/>
      <c r="AD320" s="257"/>
      <c r="AE320" s="257"/>
      <c r="AF320" s="257"/>
      <c r="AG320" s="257"/>
      <c r="AH320" s="257"/>
      <c r="AI320" s="257"/>
      <c r="AJ320" s="213"/>
      <c r="AK320" s="213"/>
      <c r="AL320" s="257"/>
      <c r="AM320" s="8"/>
      <c r="AN320" s="214"/>
      <c r="AO320" s="211"/>
      <c r="AP320" s="40"/>
      <c r="AQ320" s="40"/>
      <c r="AR320" s="108"/>
      <c r="AS320" s="211"/>
      <c r="AT320" s="214"/>
      <c r="AU320" s="211"/>
      <c r="AV320" s="108"/>
      <c r="AW320" s="108"/>
      <c r="AX320" s="211"/>
      <c r="AY320" s="211"/>
      <c r="AZ320" s="211"/>
      <c r="BA320" s="211"/>
      <c r="BB320" s="211"/>
      <c r="BC320" s="211"/>
      <c r="BD320" s="211"/>
      <c r="BE320" s="211"/>
      <c r="BF320" s="211"/>
      <c r="BG320" s="211"/>
      <c r="BH320" s="108"/>
      <c r="BI320" s="211"/>
      <c r="BJ320" s="8"/>
      <c r="BK320" s="108"/>
      <c r="BM320" s="211"/>
    </row>
    <row r="321" spans="1:65">
      <c r="A321" s="211"/>
      <c r="B321" s="211"/>
      <c r="C321" s="211"/>
      <c r="D321" s="211"/>
      <c r="E321" s="211"/>
      <c r="F321" s="211"/>
      <c r="G321" s="211"/>
      <c r="H321" s="214"/>
      <c r="I321" s="211"/>
      <c r="J321" s="211"/>
      <c r="K321" s="211"/>
      <c r="L321" s="211"/>
      <c r="M321" s="211"/>
      <c r="N321" s="211"/>
      <c r="O321" s="211"/>
      <c r="P321" s="211"/>
      <c r="Q321" s="212"/>
      <c r="R321" s="211"/>
      <c r="S321" s="211"/>
      <c r="T321" s="211"/>
      <c r="U321" s="211"/>
      <c r="V321" s="211"/>
      <c r="W321" s="211"/>
      <c r="X321" s="257"/>
      <c r="Y321" s="257"/>
      <c r="Z321" s="257"/>
      <c r="AA321" s="257"/>
      <c r="AB321" s="257"/>
      <c r="AC321" s="257"/>
      <c r="AD321" s="257"/>
      <c r="AE321" s="257"/>
      <c r="AF321" s="257"/>
      <c r="AG321" s="257"/>
      <c r="AH321" s="257"/>
      <c r="AI321" s="257"/>
      <c r="AJ321" s="213"/>
      <c r="AK321" s="213"/>
      <c r="AL321" s="257"/>
      <c r="AM321" s="8"/>
      <c r="AN321" s="214"/>
      <c r="AO321" s="211"/>
      <c r="AP321" s="40"/>
      <c r="AQ321" s="40"/>
      <c r="AR321" s="108"/>
      <c r="AS321" s="211"/>
      <c r="AT321" s="214"/>
      <c r="AU321" s="211"/>
      <c r="AV321" s="108"/>
      <c r="AW321" s="108"/>
      <c r="AX321" s="211"/>
      <c r="AY321" s="211"/>
      <c r="AZ321" s="211"/>
      <c r="BA321" s="211"/>
      <c r="BB321" s="211"/>
      <c r="BC321" s="211"/>
      <c r="BD321" s="211"/>
      <c r="BE321" s="211"/>
      <c r="BF321" s="211"/>
      <c r="BG321" s="211"/>
      <c r="BH321" s="108"/>
      <c r="BI321" s="211"/>
      <c r="BJ321" s="8"/>
      <c r="BK321" s="108"/>
      <c r="BM321" s="211"/>
    </row>
    <row r="322" spans="1:65">
      <c r="A322" s="211"/>
      <c r="B322" s="211"/>
      <c r="C322" s="211"/>
      <c r="D322" s="211"/>
      <c r="E322" s="211"/>
      <c r="F322" s="211"/>
      <c r="G322" s="211"/>
      <c r="H322" s="214"/>
      <c r="I322" s="211"/>
      <c r="J322" s="211"/>
      <c r="K322" s="211"/>
      <c r="L322" s="211"/>
      <c r="M322" s="211"/>
      <c r="N322" s="211"/>
      <c r="O322" s="211"/>
      <c r="P322" s="211"/>
      <c r="Q322" s="212"/>
      <c r="R322" s="211"/>
      <c r="S322" s="211"/>
      <c r="T322" s="211"/>
      <c r="U322" s="211"/>
      <c r="V322" s="211"/>
      <c r="W322" s="211"/>
      <c r="X322" s="257"/>
      <c r="Y322" s="257"/>
      <c r="Z322" s="257"/>
      <c r="AA322" s="257"/>
      <c r="AB322" s="257"/>
      <c r="AC322" s="257"/>
      <c r="AD322" s="257"/>
      <c r="AE322" s="257"/>
      <c r="AF322" s="257"/>
      <c r="AG322" s="257"/>
      <c r="AH322" s="257"/>
      <c r="AI322" s="257"/>
      <c r="AJ322" s="213"/>
      <c r="AK322" s="213"/>
      <c r="AL322" s="257"/>
      <c r="AM322" s="8"/>
      <c r="AN322" s="214"/>
      <c r="AO322" s="211"/>
      <c r="AP322" s="40"/>
      <c r="AQ322" s="40"/>
      <c r="AR322" s="108"/>
      <c r="AS322" s="211"/>
      <c r="AT322" s="214"/>
      <c r="AU322" s="211"/>
      <c r="AV322" s="108"/>
      <c r="AW322" s="108"/>
      <c r="AX322" s="211"/>
      <c r="AY322" s="211"/>
      <c r="AZ322" s="211"/>
      <c r="BA322" s="211"/>
      <c r="BB322" s="211"/>
      <c r="BC322" s="211"/>
      <c r="BD322" s="211"/>
      <c r="BE322" s="211"/>
      <c r="BF322" s="211"/>
      <c r="BG322" s="211"/>
      <c r="BH322" s="108"/>
      <c r="BI322" s="211"/>
      <c r="BJ322" s="8"/>
      <c r="BK322" s="108"/>
      <c r="BM322" s="211"/>
    </row>
    <row r="323" spans="1:65">
      <c r="A323" s="211"/>
      <c r="B323" s="211"/>
      <c r="C323" s="211"/>
      <c r="D323" s="211"/>
      <c r="E323" s="211"/>
      <c r="F323" s="211"/>
      <c r="G323" s="211"/>
      <c r="H323" s="214"/>
      <c r="I323" s="211"/>
      <c r="J323" s="211"/>
      <c r="K323" s="211"/>
      <c r="L323" s="211"/>
      <c r="M323" s="211"/>
      <c r="N323" s="211"/>
      <c r="O323" s="211"/>
      <c r="P323" s="211"/>
      <c r="Q323" s="212"/>
      <c r="R323" s="211"/>
      <c r="S323" s="211"/>
      <c r="T323" s="211"/>
      <c r="U323" s="211"/>
      <c r="V323" s="211"/>
      <c r="W323" s="211"/>
      <c r="X323" s="257"/>
      <c r="Y323" s="257"/>
      <c r="Z323" s="257"/>
      <c r="AA323" s="257"/>
      <c r="AB323" s="257"/>
      <c r="AC323" s="257"/>
      <c r="AD323" s="257"/>
      <c r="AE323" s="257"/>
      <c r="AF323" s="257"/>
      <c r="AG323" s="257"/>
      <c r="AH323" s="257"/>
      <c r="AI323" s="257"/>
      <c r="AJ323" s="213"/>
      <c r="AK323" s="213"/>
      <c r="AL323" s="257"/>
      <c r="AM323" s="8"/>
      <c r="AN323" s="214"/>
      <c r="AO323" s="211"/>
      <c r="AP323" s="40"/>
      <c r="AQ323" s="40"/>
      <c r="AR323" s="108"/>
      <c r="AS323" s="211"/>
      <c r="AT323" s="214"/>
      <c r="AU323" s="211"/>
      <c r="AV323" s="108"/>
      <c r="AW323" s="108"/>
      <c r="AX323" s="211"/>
      <c r="AY323" s="211"/>
      <c r="AZ323" s="211"/>
      <c r="BA323" s="211"/>
      <c r="BB323" s="211"/>
      <c r="BC323" s="211"/>
      <c r="BD323" s="211"/>
      <c r="BE323" s="211"/>
      <c r="BF323" s="211"/>
      <c r="BG323" s="211"/>
      <c r="BH323" s="108"/>
      <c r="BI323" s="211"/>
      <c r="BJ323" s="8"/>
      <c r="BK323" s="108"/>
      <c r="BM323" s="211"/>
    </row>
    <row r="324" spans="1:65">
      <c r="A324" s="211"/>
      <c r="B324" s="211"/>
      <c r="C324" s="211"/>
      <c r="D324" s="211"/>
      <c r="E324" s="211"/>
      <c r="F324" s="211"/>
      <c r="G324" s="211"/>
      <c r="H324" s="214"/>
      <c r="I324" s="211"/>
      <c r="J324" s="211"/>
      <c r="K324" s="211"/>
      <c r="L324" s="211"/>
      <c r="M324" s="211"/>
      <c r="N324" s="211"/>
      <c r="O324" s="211"/>
      <c r="P324" s="211"/>
      <c r="Q324" s="212"/>
      <c r="R324" s="211"/>
      <c r="S324" s="211"/>
      <c r="T324" s="211"/>
      <c r="U324" s="211"/>
      <c r="V324" s="211"/>
      <c r="W324" s="211"/>
      <c r="X324" s="257"/>
      <c r="Y324" s="257"/>
      <c r="Z324" s="257"/>
      <c r="AA324" s="257"/>
      <c r="AB324" s="257"/>
      <c r="AC324" s="257"/>
      <c r="AD324" s="257"/>
      <c r="AE324" s="257"/>
      <c r="AF324" s="257"/>
      <c r="AG324" s="257"/>
      <c r="AH324" s="257"/>
      <c r="AI324" s="257"/>
      <c r="AJ324" s="213"/>
      <c r="AK324" s="213"/>
      <c r="AL324" s="257"/>
      <c r="AM324" s="8"/>
      <c r="AN324" s="214"/>
      <c r="AO324" s="211"/>
      <c r="AP324" s="40"/>
      <c r="AQ324" s="40"/>
      <c r="AR324" s="108"/>
      <c r="AS324" s="211"/>
      <c r="AT324" s="214"/>
      <c r="AU324" s="211"/>
      <c r="AV324" s="108"/>
      <c r="AW324" s="108"/>
      <c r="AX324" s="211"/>
      <c r="AY324" s="211"/>
      <c r="AZ324" s="211"/>
      <c r="BA324" s="211"/>
      <c r="BB324" s="211"/>
      <c r="BC324" s="211"/>
      <c r="BD324" s="211"/>
      <c r="BE324" s="211"/>
      <c r="BF324" s="211"/>
      <c r="BG324" s="211"/>
      <c r="BH324" s="108"/>
      <c r="BI324" s="211"/>
      <c r="BJ324" s="8"/>
      <c r="BK324" s="108"/>
      <c r="BM324" s="211"/>
    </row>
    <row r="325" spans="1:65">
      <c r="A325" s="211"/>
      <c r="B325" s="211"/>
      <c r="C325" s="211"/>
      <c r="D325" s="211"/>
      <c r="E325" s="211"/>
      <c r="F325" s="211"/>
      <c r="G325" s="211"/>
      <c r="H325" s="214"/>
      <c r="I325" s="211"/>
      <c r="J325" s="211"/>
      <c r="K325" s="211"/>
      <c r="L325" s="211"/>
      <c r="M325" s="211"/>
      <c r="N325" s="211"/>
      <c r="O325" s="211"/>
      <c r="P325" s="211"/>
      <c r="Q325" s="212"/>
      <c r="R325" s="211"/>
      <c r="S325" s="211"/>
      <c r="T325" s="211"/>
      <c r="U325" s="211"/>
      <c r="V325" s="211"/>
      <c r="W325" s="211"/>
      <c r="X325" s="257"/>
      <c r="Y325" s="257"/>
      <c r="Z325" s="257"/>
      <c r="AA325" s="257"/>
      <c r="AB325" s="257"/>
      <c r="AC325" s="257"/>
      <c r="AD325" s="257"/>
      <c r="AE325" s="257"/>
      <c r="AF325" s="257"/>
      <c r="AG325" s="257"/>
      <c r="AH325" s="257"/>
      <c r="AI325" s="257"/>
      <c r="AJ325" s="213"/>
      <c r="AK325" s="213"/>
      <c r="AL325" s="257"/>
      <c r="AM325" s="8"/>
      <c r="AN325" s="214"/>
      <c r="AO325" s="211"/>
      <c r="AP325" s="40"/>
      <c r="AQ325" s="40"/>
      <c r="AR325" s="108"/>
      <c r="AS325" s="211"/>
      <c r="AT325" s="214"/>
      <c r="AU325" s="211"/>
      <c r="AV325" s="108"/>
      <c r="AW325" s="108"/>
      <c r="AX325" s="211"/>
      <c r="AY325" s="211"/>
      <c r="AZ325" s="211"/>
      <c r="BA325" s="211"/>
      <c r="BB325" s="211"/>
      <c r="BC325" s="211"/>
      <c r="BD325" s="211"/>
      <c r="BE325" s="211"/>
      <c r="BF325" s="211"/>
      <c r="BG325" s="211"/>
      <c r="BH325" s="108"/>
      <c r="BI325" s="211"/>
      <c r="BJ325" s="8"/>
      <c r="BK325" s="108"/>
      <c r="BM325" s="211"/>
    </row>
    <row r="326" spans="1:65">
      <c r="A326" s="211"/>
      <c r="B326" s="211"/>
      <c r="C326" s="211"/>
      <c r="D326" s="211"/>
      <c r="E326" s="211"/>
      <c r="F326" s="211"/>
      <c r="G326" s="211"/>
      <c r="H326" s="214"/>
      <c r="I326" s="211"/>
      <c r="J326" s="211"/>
      <c r="K326" s="211"/>
      <c r="L326" s="211"/>
      <c r="M326" s="211"/>
      <c r="N326" s="211"/>
      <c r="O326" s="211"/>
      <c r="P326" s="211"/>
      <c r="Q326" s="212"/>
      <c r="R326" s="211"/>
      <c r="S326" s="211"/>
      <c r="T326" s="211"/>
      <c r="U326" s="211"/>
      <c r="V326" s="211"/>
      <c r="W326" s="211"/>
      <c r="X326" s="257"/>
      <c r="Y326" s="257"/>
      <c r="Z326" s="257"/>
      <c r="AA326" s="257"/>
      <c r="AB326" s="257"/>
      <c r="AC326" s="257"/>
      <c r="AD326" s="257"/>
      <c r="AE326" s="257"/>
      <c r="AF326" s="257"/>
      <c r="AG326" s="257"/>
      <c r="AH326" s="257"/>
      <c r="AI326" s="257"/>
      <c r="AJ326" s="213"/>
      <c r="AK326" s="213"/>
      <c r="AL326" s="257"/>
      <c r="AM326" s="8"/>
      <c r="AN326" s="214"/>
      <c r="AO326" s="211"/>
      <c r="AP326" s="40"/>
      <c r="AQ326" s="40"/>
      <c r="AR326" s="108"/>
      <c r="AS326" s="211"/>
      <c r="AT326" s="214"/>
      <c r="AU326" s="211"/>
      <c r="AV326" s="108"/>
      <c r="AW326" s="108"/>
      <c r="AX326" s="211"/>
      <c r="AY326" s="211"/>
      <c r="AZ326" s="211"/>
      <c r="BA326" s="211"/>
      <c r="BB326" s="211"/>
      <c r="BC326" s="211"/>
      <c r="BD326" s="211"/>
      <c r="BE326" s="211"/>
      <c r="BF326" s="211"/>
      <c r="BG326" s="211"/>
      <c r="BH326" s="108"/>
      <c r="BI326" s="211"/>
      <c r="BJ326" s="8"/>
      <c r="BK326" s="108"/>
      <c r="BM326" s="211"/>
    </row>
    <row r="327" spans="1:65">
      <c r="A327" s="211"/>
      <c r="B327" s="211"/>
      <c r="C327" s="211"/>
      <c r="D327" s="211"/>
      <c r="E327" s="211"/>
      <c r="F327" s="211"/>
      <c r="G327" s="211"/>
      <c r="H327" s="214"/>
      <c r="I327" s="211"/>
      <c r="J327" s="211"/>
      <c r="K327" s="211"/>
      <c r="L327" s="211"/>
      <c r="M327" s="211"/>
      <c r="N327" s="211"/>
      <c r="O327" s="211"/>
      <c r="P327" s="211"/>
      <c r="Q327" s="212"/>
      <c r="R327" s="211"/>
      <c r="S327" s="211"/>
      <c r="T327" s="211"/>
      <c r="U327" s="211"/>
      <c r="V327" s="211"/>
      <c r="W327" s="211"/>
      <c r="X327" s="257"/>
      <c r="Y327" s="257"/>
      <c r="Z327" s="257"/>
      <c r="AA327" s="257"/>
      <c r="AB327" s="257"/>
      <c r="AC327" s="257"/>
      <c r="AD327" s="257"/>
      <c r="AE327" s="257"/>
      <c r="AF327" s="257"/>
      <c r="AG327" s="257"/>
      <c r="AH327" s="257"/>
      <c r="AI327" s="257"/>
      <c r="AJ327" s="213"/>
      <c r="AK327" s="213"/>
      <c r="AL327" s="257"/>
      <c r="AM327" s="8"/>
      <c r="AN327" s="214"/>
      <c r="AO327" s="211"/>
      <c r="AP327" s="40"/>
      <c r="AQ327" s="40"/>
      <c r="AR327" s="108"/>
      <c r="AS327" s="211"/>
      <c r="AT327" s="214"/>
      <c r="AU327" s="211"/>
      <c r="AV327" s="108"/>
      <c r="AW327" s="108"/>
      <c r="AX327" s="211"/>
      <c r="AY327" s="211"/>
      <c r="AZ327" s="211"/>
      <c r="BA327" s="211"/>
      <c r="BB327" s="211"/>
      <c r="BC327" s="211"/>
      <c r="BD327" s="211"/>
      <c r="BE327" s="211"/>
      <c r="BF327" s="211"/>
      <c r="BG327" s="211"/>
      <c r="BH327" s="108"/>
      <c r="BI327" s="211"/>
      <c r="BJ327" s="8"/>
      <c r="BK327" s="108"/>
      <c r="BM327" s="211"/>
    </row>
    <row r="328" spans="1:65">
      <c r="A328" s="211"/>
      <c r="B328" s="211"/>
      <c r="C328" s="211"/>
      <c r="D328" s="211"/>
      <c r="E328" s="211"/>
      <c r="F328" s="211"/>
      <c r="G328" s="211"/>
      <c r="H328" s="214"/>
      <c r="I328" s="211"/>
      <c r="J328" s="211"/>
      <c r="K328" s="211"/>
      <c r="L328" s="211"/>
      <c r="M328" s="211"/>
      <c r="N328" s="211"/>
      <c r="O328" s="211"/>
      <c r="P328" s="211"/>
      <c r="Q328" s="212"/>
      <c r="R328" s="211"/>
      <c r="S328" s="211"/>
      <c r="T328" s="211"/>
      <c r="U328" s="211"/>
      <c r="V328" s="211"/>
      <c r="W328" s="211"/>
      <c r="X328" s="257"/>
      <c r="Y328" s="257"/>
      <c r="Z328" s="257"/>
      <c r="AA328" s="257"/>
      <c r="AB328" s="257"/>
      <c r="AC328" s="257"/>
      <c r="AD328" s="257"/>
      <c r="AE328" s="257"/>
      <c r="AF328" s="257"/>
      <c r="AG328" s="257"/>
      <c r="AH328" s="257"/>
      <c r="AI328" s="257"/>
      <c r="AJ328" s="213"/>
      <c r="AK328" s="213"/>
      <c r="AL328" s="257"/>
      <c r="AM328" s="8"/>
      <c r="AN328" s="214"/>
      <c r="AO328" s="211"/>
      <c r="AP328" s="40"/>
      <c r="AQ328" s="40"/>
      <c r="AR328" s="108"/>
      <c r="AS328" s="211"/>
      <c r="AT328" s="214"/>
      <c r="AU328" s="211"/>
      <c r="AV328" s="108"/>
      <c r="AW328" s="108"/>
      <c r="AX328" s="211"/>
      <c r="AY328" s="211"/>
      <c r="AZ328" s="211"/>
      <c r="BA328" s="211"/>
      <c r="BB328" s="211"/>
      <c r="BC328" s="211"/>
      <c r="BD328" s="211"/>
      <c r="BE328" s="211"/>
      <c r="BF328" s="211"/>
      <c r="BG328" s="211"/>
      <c r="BH328" s="108"/>
      <c r="BI328" s="211"/>
      <c r="BJ328" s="8"/>
      <c r="BK328" s="108"/>
      <c r="BM328" s="211"/>
    </row>
    <row r="329" spans="1:65">
      <c r="A329" s="211"/>
      <c r="B329" s="211"/>
      <c r="C329" s="211"/>
      <c r="D329" s="211"/>
      <c r="E329" s="211"/>
      <c r="F329" s="211"/>
      <c r="G329" s="211"/>
      <c r="H329" s="214"/>
      <c r="I329" s="211"/>
      <c r="J329" s="211"/>
      <c r="K329" s="211"/>
      <c r="L329" s="211"/>
      <c r="M329" s="211"/>
      <c r="N329" s="211"/>
      <c r="O329" s="211"/>
      <c r="P329" s="211"/>
      <c r="Q329" s="212"/>
      <c r="R329" s="211"/>
      <c r="S329" s="211"/>
      <c r="T329" s="211"/>
      <c r="U329" s="211"/>
      <c r="V329" s="211"/>
      <c r="W329" s="211"/>
      <c r="X329" s="257"/>
      <c r="Y329" s="257"/>
      <c r="Z329" s="257"/>
      <c r="AA329" s="257"/>
      <c r="AB329" s="257"/>
      <c r="AC329" s="257"/>
      <c r="AD329" s="257"/>
      <c r="AE329" s="257"/>
      <c r="AF329" s="257"/>
      <c r="AG329" s="257"/>
      <c r="AH329" s="257"/>
      <c r="AI329" s="257"/>
      <c r="AJ329" s="213"/>
      <c r="AK329" s="213"/>
      <c r="AL329" s="257"/>
      <c r="AM329" s="8"/>
      <c r="AN329" s="214"/>
      <c r="AO329" s="211"/>
      <c r="AP329" s="40"/>
      <c r="AQ329" s="40"/>
      <c r="AR329" s="108"/>
      <c r="AS329" s="211"/>
      <c r="AT329" s="214"/>
      <c r="AU329" s="211"/>
      <c r="AV329" s="108"/>
      <c r="AW329" s="108"/>
      <c r="AX329" s="211"/>
      <c r="AY329" s="211"/>
      <c r="AZ329" s="211"/>
      <c r="BA329" s="211"/>
      <c r="BB329" s="211"/>
      <c r="BC329" s="211"/>
      <c r="BD329" s="211"/>
      <c r="BE329" s="211"/>
      <c r="BF329" s="211"/>
      <c r="BG329" s="211"/>
      <c r="BH329" s="108"/>
      <c r="BI329" s="211"/>
      <c r="BJ329" s="8"/>
      <c r="BK329" s="108"/>
      <c r="BM329" s="211"/>
    </row>
    <row r="330" spans="1:65">
      <c r="A330" s="211"/>
      <c r="B330" s="211"/>
      <c r="C330" s="211"/>
      <c r="D330" s="211"/>
      <c r="E330" s="211"/>
      <c r="F330" s="211"/>
      <c r="G330" s="211"/>
      <c r="H330" s="214"/>
      <c r="I330" s="211"/>
      <c r="J330" s="211"/>
      <c r="K330" s="211"/>
      <c r="L330" s="211"/>
      <c r="M330" s="211"/>
      <c r="N330" s="211"/>
      <c r="O330" s="211"/>
      <c r="P330" s="211"/>
      <c r="Q330" s="212"/>
      <c r="R330" s="211"/>
      <c r="S330" s="211"/>
      <c r="T330" s="211"/>
      <c r="U330" s="211"/>
      <c r="V330" s="211"/>
      <c r="W330" s="211"/>
      <c r="X330" s="257"/>
      <c r="Y330" s="257"/>
      <c r="Z330" s="257"/>
      <c r="AA330" s="257"/>
      <c r="AB330" s="257"/>
      <c r="AC330" s="257"/>
      <c r="AD330" s="257"/>
      <c r="AE330" s="257"/>
      <c r="AF330" s="257"/>
      <c r="AG330" s="257"/>
      <c r="AH330" s="257"/>
      <c r="AI330" s="257"/>
      <c r="AJ330" s="213"/>
      <c r="AK330" s="213"/>
      <c r="AL330" s="257"/>
      <c r="AM330" s="8"/>
      <c r="AN330" s="214"/>
      <c r="AO330" s="211"/>
      <c r="AP330" s="40"/>
      <c r="AQ330" s="40"/>
      <c r="AR330" s="108"/>
      <c r="AS330" s="211"/>
      <c r="AT330" s="214"/>
      <c r="AU330" s="211"/>
      <c r="AV330" s="108"/>
      <c r="AW330" s="108"/>
      <c r="AX330" s="211"/>
      <c r="AY330" s="211"/>
      <c r="AZ330" s="211"/>
      <c r="BA330" s="211"/>
      <c r="BB330" s="211"/>
      <c r="BC330" s="211"/>
      <c r="BD330" s="211"/>
      <c r="BE330" s="211"/>
      <c r="BF330" s="211"/>
      <c r="BG330" s="211"/>
      <c r="BH330" s="108"/>
      <c r="BI330" s="211"/>
      <c r="BJ330" s="8"/>
      <c r="BK330" s="108"/>
      <c r="BM330" s="211"/>
    </row>
    <row r="331" spans="1:65">
      <c r="A331" s="211"/>
      <c r="B331" s="211"/>
      <c r="C331" s="211"/>
      <c r="D331" s="211"/>
      <c r="E331" s="211"/>
      <c r="F331" s="211"/>
      <c r="G331" s="211"/>
      <c r="H331" s="214"/>
      <c r="I331" s="211"/>
      <c r="J331" s="211"/>
      <c r="K331" s="211"/>
      <c r="L331" s="211"/>
      <c r="M331" s="211"/>
      <c r="N331" s="211"/>
      <c r="O331" s="211"/>
      <c r="P331" s="211"/>
      <c r="Q331" s="212"/>
      <c r="R331" s="211"/>
      <c r="S331" s="211"/>
      <c r="T331" s="211"/>
      <c r="U331" s="211"/>
      <c r="V331" s="211"/>
      <c r="W331" s="211"/>
      <c r="X331" s="257"/>
      <c r="Y331" s="257"/>
      <c r="Z331" s="257"/>
      <c r="AA331" s="257"/>
      <c r="AB331" s="257"/>
      <c r="AC331" s="257"/>
      <c r="AD331" s="257"/>
      <c r="AE331" s="257"/>
      <c r="AF331" s="257"/>
      <c r="AG331" s="257"/>
      <c r="AH331" s="257"/>
      <c r="AI331" s="257"/>
      <c r="AJ331" s="213"/>
      <c r="AK331" s="213"/>
      <c r="AL331" s="257"/>
      <c r="AM331" s="8"/>
      <c r="AN331" s="214"/>
      <c r="AO331" s="211"/>
      <c r="AP331" s="40"/>
      <c r="AQ331" s="40"/>
      <c r="AR331" s="108"/>
      <c r="AS331" s="211"/>
      <c r="AT331" s="214"/>
      <c r="AU331" s="211"/>
      <c r="AV331" s="108"/>
      <c r="AW331" s="108"/>
      <c r="AX331" s="211"/>
      <c r="AY331" s="211"/>
      <c r="AZ331" s="211"/>
      <c r="BA331" s="211"/>
      <c r="BB331" s="211"/>
      <c r="BC331" s="211"/>
      <c r="BD331" s="211"/>
      <c r="BE331" s="211"/>
      <c r="BF331" s="211"/>
      <c r="BG331" s="211"/>
      <c r="BH331" s="108"/>
      <c r="BI331" s="211"/>
      <c r="BJ331" s="8"/>
      <c r="BK331" s="108"/>
      <c r="BM331" s="211"/>
    </row>
    <row r="332" spans="1:65">
      <c r="A332" s="211"/>
      <c r="B332" s="211"/>
      <c r="C332" s="211"/>
      <c r="D332" s="211"/>
      <c r="E332" s="211"/>
      <c r="F332" s="211"/>
      <c r="G332" s="211"/>
      <c r="H332" s="214"/>
      <c r="I332" s="211"/>
      <c r="J332" s="211"/>
      <c r="K332" s="211"/>
      <c r="L332" s="211"/>
      <c r="M332" s="211"/>
      <c r="N332" s="211"/>
      <c r="O332" s="211"/>
      <c r="P332" s="211"/>
      <c r="Q332" s="212"/>
      <c r="R332" s="211"/>
      <c r="S332" s="211"/>
      <c r="T332" s="211"/>
      <c r="U332" s="211"/>
      <c r="V332" s="211"/>
      <c r="W332" s="211"/>
      <c r="X332" s="257"/>
      <c r="Y332" s="257"/>
      <c r="Z332" s="257"/>
      <c r="AA332" s="257"/>
      <c r="AB332" s="257"/>
      <c r="AC332" s="257"/>
      <c r="AD332" s="257"/>
      <c r="AE332" s="257"/>
      <c r="AF332" s="257"/>
      <c r="AG332" s="257"/>
      <c r="AH332" s="257"/>
      <c r="AI332" s="257"/>
      <c r="AJ332" s="213"/>
      <c r="AK332" s="213"/>
      <c r="AL332" s="257"/>
      <c r="AM332" s="8"/>
      <c r="AN332" s="214"/>
      <c r="AO332" s="211"/>
      <c r="AP332" s="40"/>
      <c r="AQ332" s="40"/>
      <c r="AR332" s="108"/>
      <c r="AS332" s="211"/>
      <c r="AT332" s="214"/>
      <c r="AU332" s="211"/>
      <c r="AV332" s="108"/>
      <c r="AW332" s="108"/>
      <c r="AX332" s="211"/>
      <c r="AY332" s="211"/>
      <c r="AZ332" s="211"/>
      <c r="BA332" s="211"/>
      <c r="BB332" s="211"/>
      <c r="BC332" s="211"/>
      <c r="BD332" s="211"/>
      <c r="BE332" s="211"/>
      <c r="BF332" s="211"/>
      <c r="BG332" s="211"/>
      <c r="BH332" s="108"/>
      <c r="BI332" s="211"/>
      <c r="BJ332" s="8"/>
      <c r="BK332" s="108"/>
      <c r="BM332" s="211"/>
    </row>
    <row r="333" spans="1:65">
      <c r="A333" s="211"/>
      <c r="B333" s="211"/>
      <c r="C333" s="211"/>
      <c r="D333" s="211"/>
      <c r="E333" s="211"/>
      <c r="F333" s="211"/>
      <c r="G333" s="211"/>
      <c r="H333" s="214"/>
      <c r="I333" s="211"/>
      <c r="J333" s="211"/>
      <c r="K333" s="211"/>
      <c r="L333" s="211"/>
      <c r="M333" s="211"/>
      <c r="N333" s="211"/>
      <c r="O333" s="211"/>
      <c r="P333" s="211"/>
      <c r="Q333" s="212"/>
      <c r="R333" s="211"/>
      <c r="S333" s="211"/>
      <c r="T333" s="211"/>
      <c r="U333" s="211"/>
      <c r="V333" s="211"/>
      <c r="W333" s="211"/>
      <c r="X333" s="257"/>
      <c r="Y333" s="257"/>
      <c r="Z333" s="257"/>
      <c r="AA333" s="257"/>
      <c r="AB333" s="257"/>
      <c r="AC333" s="257"/>
      <c r="AD333" s="257"/>
      <c r="AE333" s="257"/>
      <c r="AF333" s="257"/>
      <c r="AG333" s="257"/>
      <c r="AH333" s="257"/>
      <c r="AI333" s="257"/>
      <c r="AJ333" s="213"/>
      <c r="AK333" s="213"/>
      <c r="AL333" s="257"/>
      <c r="AM333" s="8"/>
      <c r="AN333" s="214"/>
      <c r="AO333" s="211"/>
      <c r="AP333" s="40"/>
      <c r="AQ333" s="40"/>
      <c r="AR333" s="108"/>
      <c r="AS333" s="211"/>
      <c r="AT333" s="214"/>
      <c r="AU333" s="211"/>
      <c r="AV333" s="108"/>
      <c r="AW333" s="108"/>
      <c r="AX333" s="211"/>
      <c r="AY333" s="211"/>
      <c r="AZ333" s="211"/>
      <c r="BA333" s="211"/>
      <c r="BB333" s="211"/>
      <c r="BC333" s="211"/>
      <c r="BD333" s="211"/>
      <c r="BE333" s="211"/>
      <c r="BF333" s="211"/>
      <c r="BG333" s="211"/>
      <c r="BH333" s="108"/>
      <c r="BI333" s="211"/>
      <c r="BJ333" s="8"/>
      <c r="BK333" s="108"/>
      <c r="BM333" s="211"/>
    </row>
    <row r="334" spans="1:65">
      <c r="A334" s="211"/>
      <c r="B334" s="211"/>
      <c r="C334" s="211"/>
      <c r="D334" s="211"/>
      <c r="E334" s="211"/>
      <c r="F334" s="211"/>
      <c r="G334" s="211"/>
      <c r="H334" s="214"/>
      <c r="I334" s="211"/>
      <c r="J334" s="211"/>
      <c r="K334" s="211"/>
      <c r="L334" s="211"/>
      <c r="M334" s="211"/>
      <c r="N334" s="211"/>
      <c r="O334" s="211"/>
      <c r="P334" s="211"/>
      <c r="Q334" s="212"/>
      <c r="R334" s="211"/>
      <c r="S334" s="211"/>
      <c r="T334" s="211"/>
      <c r="U334" s="211"/>
      <c r="V334" s="211"/>
      <c r="W334" s="211"/>
      <c r="X334" s="257"/>
      <c r="Y334" s="257"/>
      <c r="Z334" s="257"/>
      <c r="AA334" s="257"/>
      <c r="AB334" s="257"/>
      <c r="AC334" s="257"/>
      <c r="AD334" s="257"/>
      <c r="AE334" s="257"/>
      <c r="AF334" s="257"/>
      <c r="AG334" s="257"/>
      <c r="AH334" s="257"/>
      <c r="AI334" s="257"/>
      <c r="AJ334" s="213"/>
      <c r="AK334" s="213"/>
      <c r="AL334" s="257"/>
      <c r="AM334" s="8"/>
      <c r="AN334" s="214"/>
      <c r="AO334" s="211"/>
      <c r="AP334" s="40"/>
      <c r="AQ334" s="40"/>
      <c r="AR334" s="108"/>
      <c r="AS334" s="211"/>
      <c r="AT334" s="214"/>
      <c r="AU334" s="211"/>
      <c r="AV334" s="108"/>
      <c r="AW334" s="108"/>
      <c r="AX334" s="211"/>
      <c r="AY334" s="211"/>
      <c r="AZ334" s="211"/>
      <c r="BA334" s="211"/>
      <c r="BB334" s="211"/>
      <c r="BC334" s="211"/>
      <c r="BD334" s="211"/>
      <c r="BE334" s="211"/>
      <c r="BF334" s="211"/>
      <c r="BG334" s="211"/>
      <c r="BH334" s="108"/>
      <c r="BI334" s="211"/>
      <c r="BJ334" s="8"/>
      <c r="BK334" s="108"/>
      <c r="BM334" s="211"/>
    </row>
    <row r="335" spans="1:65">
      <c r="A335" s="211"/>
      <c r="B335" s="211"/>
      <c r="C335" s="211"/>
      <c r="D335" s="211"/>
      <c r="E335" s="211"/>
      <c r="F335" s="211"/>
      <c r="G335" s="211"/>
      <c r="H335" s="214"/>
      <c r="I335" s="211"/>
      <c r="J335" s="211"/>
      <c r="K335" s="211"/>
      <c r="L335" s="211"/>
      <c r="M335" s="211"/>
      <c r="N335" s="211"/>
      <c r="O335" s="211"/>
      <c r="P335" s="211"/>
      <c r="Q335" s="212"/>
      <c r="R335" s="211"/>
      <c r="S335" s="211"/>
      <c r="T335" s="211"/>
      <c r="U335" s="211"/>
      <c r="V335" s="211"/>
      <c r="W335" s="211"/>
      <c r="X335" s="257"/>
      <c r="Y335" s="257"/>
      <c r="Z335" s="257"/>
      <c r="AA335" s="257"/>
      <c r="AB335" s="257"/>
      <c r="AC335" s="257"/>
      <c r="AD335" s="257"/>
      <c r="AE335" s="257"/>
      <c r="AF335" s="257"/>
      <c r="AG335" s="257"/>
      <c r="AH335" s="257"/>
      <c r="AI335" s="257"/>
      <c r="AJ335" s="213"/>
      <c r="AK335" s="213"/>
      <c r="AL335" s="257"/>
      <c r="AM335" s="8"/>
      <c r="AN335" s="214"/>
      <c r="AO335" s="211"/>
      <c r="AP335" s="40"/>
      <c r="AQ335" s="40"/>
      <c r="AR335" s="108"/>
      <c r="AS335" s="211"/>
      <c r="AT335" s="214"/>
      <c r="AU335" s="211"/>
      <c r="AV335" s="108"/>
      <c r="AW335" s="108"/>
      <c r="AX335" s="211"/>
      <c r="AY335" s="211"/>
      <c r="AZ335" s="211"/>
      <c r="BA335" s="211"/>
      <c r="BB335" s="211"/>
      <c r="BC335" s="211"/>
      <c r="BD335" s="211"/>
      <c r="BE335" s="211"/>
      <c r="BF335" s="211"/>
      <c r="BG335" s="211"/>
      <c r="BH335" s="108"/>
      <c r="BI335" s="211"/>
      <c r="BJ335" s="8"/>
      <c r="BK335" s="108"/>
      <c r="BM335" s="211"/>
    </row>
    <row r="336" spans="1:65">
      <c r="A336" s="211"/>
      <c r="B336" s="211"/>
      <c r="C336" s="211"/>
      <c r="D336" s="211"/>
      <c r="E336" s="211"/>
      <c r="F336" s="211"/>
      <c r="G336" s="211"/>
      <c r="H336" s="214"/>
      <c r="I336" s="211"/>
      <c r="J336" s="211"/>
      <c r="K336" s="211"/>
      <c r="L336" s="211"/>
      <c r="M336" s="211"/>
      <c r="N336" s="211"/>
      <c r="O336" s="211"/>
      <c r="P336" s="211"/>
      <c r="Q336" s="212"/>
      <c r="R336" s="211"/>
      <c r="S336" s="211"/>
      <c r="T336" s="211"/>
      <c r="U336" s="211"/>
      <c r="V336" s="211"/>
      <c r="W336" s="211"/>
      <c r="X336" s="257"/>
      <c r="Y336" s="257"/>
      <c r="Z336" s="257"/>
      <c r="AA336" s="257"/>
      <c r="AB336" s="257"/>
      <c r="AC336" s="257"/>
      <c r="AD336" s="257"/>
      <c r="AE336" s="257"/>
      <c r="AF336" s="257"/>
      <c r="AG336" s="257"/>
      <c r="AH336" s="257"/>
      <c r="AI336" s="257"/>
      <c r="AJ336" s="213"/>
      <c r="AK336" s="213"/>
      <c r="AL336" s="257"/>
      <c r="AM336" s="8"/>
      <c r="AN336" s="214"/>
      <c r="AO336" s="211"/>
      <c r="AP336" s="40"/>
      <c r="AQ336" s="40"/>
      <c r="AR336" s="108"/>
      <c r="AS336" s="211"/>
      <c r="AT336" s="214"/>
      <c r="AU336" s="211"/>
      <c r="AV336" s="108"/>
      <c r="AW336" s="108"/>
      <c r="AX336" s="211"/>
      <c r="AY336" s="211"/>
      <c r="AZ336" s="211"/>
      <c r="BA336" s="211"/>
      <c r="BB336" s="211"/>
      <c r="BC336" s="211"/>
      <c r="BD336" s="211"/>
      <c r="BE336" s="211"/>
      <c r="BF336" s="211"/>
      <c r="BG336" s="211"/>
      <c r="BH336" s="108"/>
      <c r="BI336" s="211"/>
      <c r="BJ336" s="8"/>
      <c r="BK336" s="108"/>
      <c r="BM336" s="211"/>
    </row>
    <row r="337" spans="1:65">
      <c r="A337" s="211"/>
      <c r="B337" s="211"/>
      <c r="C337" s="211"/>
      <c r="D337" s="211"/>
      <c r="E337" s="211"/>
      <c r="F337" s="211"/>
      <c r="G337" s="211"/>
      <c r="H337" s="214"/>
      <c r="I337" s="211"/>
      <c r="J337" s="211"/>
      <c r="K337" s="211"/>
      <c r="L337" s="211"/>
      <c r="M337" s="211"/>
      <c r="N337" s="211"/>
      <c r="O337" s="211"/>
      <c r="P337" s="211"/>
      <c r="Q337" s="212"/>
      <c r="R337" s="211"/>
      <c r="S337" s="211"/>
      <c r="T337" s="211"/>
      <c r="U337" s="211"/>
      <c r="V337" s="211"/>
      <c r="W337" s="211"/>
      <c r="X337" s="257"/>
      <c r="Y337" s="257"/>
      <c r="Z337" s="257"/>
      <c r="AA337" s="257"/>
      <c r="AB337" s="257"/>
      <c r="AC337" s="257"/>
      <c r="AD337" s="257"/>
      <c r="AE337" s="257"/>
      <c r="AF337" s="257"/>
      <c r="AG337" s="257"/>
      <c r="AH337" s="257"/>
      <c r="AI337" s="257"/>
      <c r="AJ337" s="213"/>
      <c r="AK337" s="213"/>
      <c r="AL337" s="257"/>
      <c r="AM337" s="8"/>
      <c r="AN337" s="214"/>
      <c r="AO337" s="211"/>
      <c r="AP337" s="40"/>
      <c r="AQ337" s="40"/>
      <c r="AR337" s="108"/>
      <c r="AS337" s="211"/>
      <c r="AT337" s="214"/>
      <c r="AU337" s="211"/>
      <c r="AV337" s="108"/>
      <c r="AW337" s="108"/>
      <c r="AX337" s="211"/>
      <c r="AY337" s="211"/>
      <c r="AZ337" s="211"/>
      <c r="BA337" s="211"/>
      <c r="BB337" s="211"/>
      <c r="BC337" s="211"/>
      <c r="BD337" s="211"/>
      <c r="BE337" s="211"/>
      <c r="BF337" s="211"/>
      <c r="BG337" s="211"/>
      <c r="BH337" s="108"/>
      <c r="BI337" s="211"/>
      <c r="BJ337" s="8"/>
      <c r="BK337" s="108"/>
      <c r="BM337" s="211"/>
    </row>
    <row r="338" spans="1:65">
      <c r="A338" s="211"/>
      <c r="B338" s="211"/>
      <c r="C338" s="211"/>
      <c r="D338" s="211"/>
      <c r="E338" s="211"/>
      <c r="F338" s="211"/>
      <c r="G338" s="211"/>
      <c r="H338" s="214"/>
      <c r="I338" s="211"/>
      <c r="J338" s="211"/>
      <c r="K338" s="211"/>
      <c r="L338" s="211"/>
      <c r="M338" s="211"/>
      <c r="N338" s="211"/>
      <c r="O338" s="211"/>
      <c r="P338" s="211"/>
      <c r="Q338" s="212"/>
      <c r="R338" s="211"/>
      <c r="S338" s="211"/>
      <c r="T338" s="211"/>
      <c r="U338" s="211"/>
      <c r="V338" s="211"/>
      <c r="W338" s="211"/>
      <c r="X338" s="257"/>
      <c r="Y338" s="257"/>
      <c r="Z338" s="257"/>
      <c r="AA338" s="257"/>
      <c r="AB338" s="257"/>
      <c r="AC338" s="257"/>
      <c r="AD338" s="257"/>
      <c r="AE338" s="257"/>
      <c r="AF338" s="257"/>
      <c r="AG338" s="257"/>
      <c r="AH338" s="257"/>
      <c r="AI338" s="257"/>
      <c r="AJ338" s="213"/>
      <c r="AK338" s="213"/>
      <c r="AL338" s="257"/>
      <c r="AM338" s="8"/>
      <c r="AN338" s="214"/>
      <c r="AO338" s="211"/>
      <c r="AP338" s="40"/>
      <c r="AQ338" s="40"/>
      <c r="AR338" s="108"/>
      <c r="AS338" s="211"/>
      <c r="AT338" s="214"/>
      <c r="AU338" s="211"/>
      <c r="AV338" s="108"/>
      <c r="AW338" s="108"/>
      <c r="AX338" s="211"/>
      <c r="AY338" s="211"/>
      <c r="AZ338" s="211"/>
      <c r="BA338" s="211"/>
      <c r="BB338" s="211"/>
      <c r="BC338" s="211"/>
      <c r="BD338" s="211"/>
      <c r="BE338" s="211"/>
      <c r="BF338" s="211"/>
      <c r="BG338" s="211"/>
      <c r="BH338" s="108"/>
      <c r="BI338" s="211"/>
      <c r="BJ338" s="8"/>
      <c r="BK338" s="108"/>
      <c r="BM338" s="211"/>
    </row>
    <row r="339" spans="1:65">
      <c r="A339" s="211"/>
      <c r="B339" s="211"/>
      <c r="C339" s="211"/>
      <c r="D339" s="211"/>
      <c r="E339" s="211"/>
      <c r="F339" s="211"/>
      <c r="G339" s="211"/>
      <c r="H339" s="214"/>
      <c r="I339" s="211"/>
      <c r="J339" s="211"/>
      <c r="K339" s="211"/>
      <c r="L339" s="211"/>
      <c r="M339" s="211"/>
      <c r="N339" s="211"/>
      <c r="O339" s="211"/>
      <c r="P339" s="211"/>
      <c r="Q339" s="212"/>
      <c r="R339" s="211"/>
      <c r="S339" s="211"/>
      <c r="T339" s="211"/>
      <c r="U339" s="211"/>
      <c r="V339" s="211"/>
      <c r="W339" s="211"/>
      <c r="X339" s="257"/>
      <c r="Y339" s="257"/>
      <c r="Z339" s="257"/>
      <c r="AA339" s="257"/>
      <c r="AB339" s="257"/>
      <c r="AC339" s="257"/>
      <c r="AD339" s="257"/>
      <c r="AE339" s="257"/>
      <c r="AF339" s="257"/>
      <c r="AG339" s="257"/>
      <c r="AH339" s="257"/>
      <c r="AI339" s="257"/>
      <c r="AJ339" s="213"/>
      <c r="AK339" s="213"/>
      <c r="AL339" s="257"/>
      <c r="AM339" s="8"/>
      <c r="AN339" s="214"/>
      <c r="AO339" s="211"/>
      <c r="AP339" s="40"/>
      <c r="AQ339" s="40"/>
      <c r="AR339" s="108"/>
      <c r="AS339" s="211"/>
      <c r="AT339" s="214"/>
      <c r="AU339" s="211"/>
      <c r="AV339" s="108"/>
      <c r="AW339" s="108"/>
      <c r="AX339" s="211"/>
      <c r="AY339" s="211"/>
      <c r="AZ339" s="211"/>
      <c r="BA339" s="211"/>
      <c r="BB339" s="211"/>
      <c r="BC339" s="211"/>
      <c r="BD339" s="211"/>
      <c r="BE339" s="211"/>
      <c r="BF339" s="211"/>
      <c r="BG339" s="211"/>
      <c r="BH339" s="108"/>
      <c r="BI339" s="211"/>
      <c r="BJ339" s="8"/>
      <c r="BK339" s="108"/>
      <c r="BM339" s="211"/>
    </row>
    <row r="340" spans="1:65">
      <c r="A340" s="211"/>
      <c r="B340" s="211"/>
      <c r="C340" s="211"/>
      <c r="D340" s="211"/>
      <c r="E340" s="211"/>
      <c r="F340" s="211"/>
      <c r="G340" s="211"/>
      <c r="H340" s="214"/>
      <c r="I340" s="211"/>
      <c r="J340" s="211"/>
      <c r="K340" s="211"/>
      <c r="L340" s="211"/>
      <c r="M340" s="211"/>
      <c r="N340" s="211"/>
      <c r="O340" s="211"/>
      <c r="P340" s="211"/>
      <c r="Q340" s="212"/>
      <c r="R340" s="211"/>
      <c r="S340" s="211"/>
      <c r="T340" s="211"/>
      <c r="U340" s="211"/>
      <c r="V340" s="211"/>
      <c r="W340" s="211"/>
      <c r="X340" s="257"/>
      <c r="Y340" s="257"/>
      <c r="Z340" s="257"/>
      <c r="AA340" s="257"/>
      <c r="AB340" s="257"/>
      <c r="AC340" s="257"/>
      <c r="AD340" s="257"/>
      <c r="AE340" s="257"/>
      <c r="AF340" s="257"/>
      <c r="AG340" s="257"/>
      <c r="AH340" s="257"/>
      <c r="AI340" s="257"/>
      <c r="AJ340" s="213"/>
      <c r="AK340" s="213"/>
      <c r="AL340" s="257"/>
      <c r="AM340" s="8"/>
      <c r="AN340" s="214"/>
      <c r="AO340" s="211"/>
      <c r="AP340" s="40"/>
      <c r="AQ340" s="40"/>
      <c r="AR340" s="108"/>
      <c r="AS340" s="211"/>
      <c r="AT340" s="214"/>
      <c r="AU340" s="211"/>
      <c r="AV340" s="108"/>
      <c r="AW340" s="108"/>
      <c r="AX340" s="211"/>
      <c r="AY340" s="211"/>
      <c r="AZ340" s="211"/>
      <c r="BA340" s="211"/>
      <c r="BB340" s="211"/>
      <c r="BC340" s="211"/>
      <c r="BD340" s="211"/>
      <c r="BE340" s="211"/>
      <c r="BF340" s="211"/>
      <c r="BG340" s="211"/>
      <c r="BH340" s="108"/>
      <c r="BI340" s="211"/>
      <c r="BJ340" s="8"/>
      <c r="BK340" s="108"/>
      <c r="BM340" s="211"/>
    </row>
    <row r="341" spans="1:65">
      <c r="A341" s="211"/>
      <c r="B341" s="211"/>
      <c r="C341" s="211"/>
      <c r="D341" s="211"/>
      <c r="E341" s="211"/>
      <c r="F341" s="211"/>
      <c r="G341" s="211"/>
      <c r="H341" s="214"/>
      <c r="I341" s="211"/>
      <c r="J341" s="211"/>
      <c r="K341" s="211"/>
      <c r="L341" s="211"/>
      <c r="M341" s="211"/>
      <c r="N341" s="211"/>
      <c r="O341" s="211"/>
      <c r="P341" s="211"/>
      <c r="Q341" s="212"/>
      <c r="R341" s="211"/>
      <c r="S341" s="211"/>
      <c r="T341" s="211"/>
      <c r="U341" s="211"/>
      <c r="V341" s="211"/>
      <c r="W341" s="211"/>
      <c r="X341" s="257"/>
      <c r="Y341" s="257"/>
      <c r="Z341" s="257"/>
      <c r="AA341" s="257"/>
      <c r="AB341" s="257"/>
      <c r="AC341" s="257"/>
      <c r="AD341" s="257"/>
      <c r="AE341" s="257"/>
      <c r="AF341" s="257"/>
      <c r="AG341" s="257"/>
      <c r="AH341" s="257"/>
      <c r="AI341" s="257"/>
      <c r="AJ341" s="213"/>
      <c r="AK341" s="213"/>
      <c r="AL341" s="257"/>
      <c r="AM341" s="8"/>
      <c r="AN341" s="214"/>
      <c r="AO341" s="211"/>
      <c r="AP341" s="40"/>
      <c r="AQ341" s="40"/>
      <c r="AR341" s="108"/>
      <c r="AS341" s="211"/>
      <c r="AT341" s="214"/>
      <c r="AU341" s="211"/>
      <c r="AV341" s="108"/>
      <c r="AW341" s="108"/>
      <c r="AX341" s="211"/>
      <c r="AY341" s="211"/>
      <c r="AZ341" s="211"/>
      <c r="BA341" s="211"/>
      <c r="BB341" s="211"/>
      <c r="BC341" s="211"/>
      <c r="BD341" s="211"/>
      <c r="BE341" s="211"/>
      <c r="BF341" s="211"/>
      <c r="BG341" s="211"/>
      <c r="BH341" s="108"/>
      <c r="BI341" s="211"/>
      <c r="BJ341" s="8"/>
      <c r="BK341" s="108"/>
      <c r="BM341" s="211"/>
    </row>
    <row r="342" spans="1:65">
      <c r="A342" s="211"/>
      <c r="B342" s="211"/>
      <c r="C342" s="211"/>
      <c r="D342" s="211"/>
      <c r="E342" s="211"/>
      <c r="F342" s="211"/>
      <c r="G342" s="211"/>
      <c r="H342" s="214"/>
      <c r="I342" s="211"/>
      <c r="J342" s="211"/>
      <c r="K342" s="211"/>
      <c r="L342" s="211"/>
      <c r="M342" s="211"/>
      <c r="N342" s="211"/>
      <c r="O342" s="211"/>
      <c r="P342" s="211"/>
      <c r="Q342" s="212"/>
      <c r="R342" s="211"/>
      <c r="S342" s="211"/>
      <c r="T342" s="211"/>
      <c r="U342" s="211"/>
      <c r="V342" s="211"/>
      <c r="W342" s="211"/>
      <c r="X342" s="257"/>
      <c r="Y342" s="257"/>
      <c r="Z342" s="257"/>
      <c r="AA342" s="257"/>
      <c r="AB342" s="257"/>
      <c r="AC342" s="257"/>
      <c r="AD342" s="257"/>
      <c r="AE342" s="257"/>
      <c r="AF342" s="257"/>
      <c r="AG342" s="257"/>
      <c r="AH342" s="257"/>
      <c r="AI342" s="257"/>
      <c r="AJ342" s="213"/>
      <c r="AK342" s="213"/>
      <c r="AL342" s="257"/>
      <c r="AM342" s="8"/>
      <c r="AN342" s="214"/>
      <c r="AO342" s="211"/>
      <c r="AP342" s="40"/>
      <c r="AQ342" s="40"/>
      <c r="AR342" s="108"/>
      <c r="AS342" s="211"/>
      <c r="AT342" s="214"/>
      <c r="AU342" s="211"/>
      <c r="AV342" s="108"/>
      <c r="AW342" s="108"/>
      <c r="AX342" s="211"/>
      <c r="AY342" s="211"/>
      <c r="AZ342" s="211"/>
      <c r="BA342" s="211"/>
      <c r="BB342" s="211"/>
      <c r="BC342" s="211"/>
      <c r="BD342" s="211"/>
      <c r="BE342" s="211"/>
      <c r="BF342" s="211"/>
      <c r="BG342" s="211"/>
      <c r="BH342" s="108"/>
      <c r="BI342" s="211"/>
      <c r="BJ342" s="8"/>
      <c r="BK342" s="108"/>
      <c r="BM342" s="211"/>
    </row>
    <row r="343" spans="1:65">
      <c r="A343" s="211"/>
      <c r="B343" s="211"/>
      <c r="C343" s="211"/>
      <c r="D343" s="211"/>
      <c r="E343" s="211"/>
      <c r="F343" s="211"/>
      <c r="G343" s="211"/>
      <c r="H343" s="214"/>
      <c r="I343" s="211"/>
      <c r="J343" s="211"/>
      <c r="K343" s="211"/>
      <c r="L343" s="211"/>
      <c r="M343" s="211"/>
      <c r="N343" s="211"/>
      <c r="O343" s="211"/>
      <c r="P343" s="211"/>
      <c r="Q343" s="212"/>
      <c r="R343" s="211"/>
      <c r="S343" s="211"/>
      <c r="T343" s="211"/>
      <c r="U343" s="211"/>
      <c r="V343" s="211"/>
      <c r="W343" s="211"/>
      <c r="X343" s="257"/>
      <c r="Y343" s="257"/>
      <c r="Z343" s="257"/>
      <c r="AA343" s="257"/>
      <c r="AB343" s="257"/>
      <c r="AC343" s="257"/>
      <c r="AD343" s="257"/>
      <c r="AE343" s="257"/>
      <c r="AF343" s="257"/>
      <c r="AG343" s="257"/>
      <c r="AH343" s="257"/>
      <c r="AI343" s="257"/>
      <c r="AJ343" s="213"/>
      <c r="AK343" s="213"/>
      <c r="AL343" s="257"/>
      <c r="AM343" s="8"/>
      <c r="AN343" s="214"/>
      <c r="AO343" s="211"/>
      <c r="AP343" s="40"/>
      <c r="AQ343" s="40"/>
      <c r="AR343" s="108"/>
      <c r="AS343" s="211"/>
      <c r="AT343" s="214"/>
      <c r="AU343" s="211"/>
      <c r="AV343" s="108"/>
      <c r="AW343" s="108"/>
      <c r="AX343" s="211"/>
      <c r="AY343" s="211"/>
      <c r="AZ343" s="211"/>
      <c r="BA343" s="211"/>
      <c r="BB343" s="211"/>
      <c r="BC343" s="211"/>
      <c r="BD343" s="211"/>
      <c r="BE343" s="211"/>
      <c r="BF343" s="211"/>
      <c r="BG343" s="211"/>
      <c r="BH343" s="108"/>
      <c r="BI343" s="211"/>
      <c r="BJ343" s="8"/>
      <c r="BK343" s="108"/>
      <c r="BM343" s="211"/>
    </row>
    <row r="344" spans="1:65">
      <c r="A344" s="211"/>
      <c r="B344" s="211"/>
      <c r="C344" s="211"/>
      <c r="D344" s="211"/>
      <c r="E344" s="211"/>
      <c r="F344" s="211"/>
      <c r="G344" s="211"/>
      <c r="H344" s="214"/>
      <c r="I344" s="211"/>
      <c r="J344" s="211"/>
      <c r="K344" s="211"/>
      <c r="L344" s="211"/>
      <c r="M344" s="211"/>
      <c r="N344" s="211"/>
      <c r="O344" s="211"/>
      <c r="P344" s="211"/>
      <c r="Q344" s="212"/>
      <c r="R344" s="211"/>
      <c r="S344" s="211"/>
      <c r="T344" s="211"/>
      <c r="U344" s="211"/>
      <c r="V344" s="211"/>
      <c r="W344" s="211"/>
      <c r="X344" s="257"/>
      <c r="Y344" s="257"/>
      <c r="Z344" s="257"/>
      <c r="AA344" s="257"/>
      <c r="AB344" s="257"/>
      <c r="AC344" s="257"/>
      <c r="AD344" s="257"/>
      <c r="AE344" s="257"/>
      <c r="AF344" s="257"/>
      <c r="AG344" s="257"/>
      <c r="AH344" s="257"/>
      <c r="AI344" s="257"/>
      <c r="AJ344" s="213"/>
      <c r="AK344" s="213"/>
      <c r="AL344" s="257"/>
      <c r="AM344" s="8"/>
      <c r="AN344" s="214"/>
      <c r="AO344" s="211"/>
      <c r="AP344" s="40"/>
      <c r="AQ344" s="40"/>
      <c r="AR344" s="108"/>
      <c r="AS344" s="211"/>
      <c r="AT344" s="214"/>
      <c r="AU344" s="211"/>
      <c r="AV344" s="108"/>
      <c r="AW344" s="108"/>
      <c r="AX344" s="211"/>
      <c r="AY344" s="211"/>
      <c r="AZ344" s="211"/>
      <c r="BA344" s="211"/>
      <c r="BB344" s="211"/>
      <c r="BC344" s="211"/>
      <c r="BD344" s="211"/>
      <c r="BE344" s="211"/>
      <c r="BF344" s="211"/>
      <c r="BG344" s="211"/>
      <c r="BH344" s="108"/>
      <c r="BI344" s="211"/>
      <c r="BJ344" s="8"/>
      <c r="BK344" s="108"/>
      <c r="BM344" s="211"/>
    </row>
    <row r="345" spans="1:65">
      <c r="A345" s="211"/>
      <c r="B345" s="211"/>
      <c r="C345" s="211"/>
      <c r="D345" s="211"/>
      <c r="E345" s="211"/>
      <c r="F345" s="211"/>
      <c r="G345" s="211"/>
      <c r="H345" s="214"/>
      <c r="I345" s="211"/>
      <c r="J345" s="211"/>
      <c r="K345" s="211"/>
      <c r="L345" s="211"/>
      <c r="M345" s="211"/>
      <c r="N345" s="211"/>
      <c r="O345" s="211"/>
      <c r="P345" s="211"/>
      <c r="Q345" s="212"/>
      <c r="R345" s="211"/>
      <c r="S345" s="211"/>
      <c r="T345" s="211"/>
      <c r="U345" s="211"/>
      <c r="V345" s="211"/>
      <c r="W345" s="211"/>
      <c r="X345" s="257"/>
      <c r="Y345" s="257"/>
      <c r="Z345" s="257"/>
      <c r="AA345" s="257"/>
      <c r="AB345" s="257"/>
      <c r="AC345" s="257"/>
      <c r="AD345" s="257"/>
      <c r="AE345" s="257"/>
      <c r="AF345" s="257"/>
      <c r="AG345" s="257"/>
      <c r="AH345" s="257"/>
      <c r="AI345" s="257"/>
      <c r="AJ345" s="213"/>
      <c r="AK345" s="213"/>
      <c r="AL345" s="257"/>
      <c r="AM345" s="8"/>
      <c r="AN345" s="214"/>
      <c r="AO345" s="211"/>
      <c r="AP345" s="40"/>
      <c r="AQ345" s="40"/>
      <c r="AR345" s="108"/>
      <c r="AS345" s="211"/>
      <c r="AT345" s="214"/>
      <c r="AU345" s="211"/>
      <c r="AV345" s="108"/>
      <c r="AW345" s="108"/>
      <c r="AX345" s="211"/>
      <c r="AY345" s="211"/>
      <c r="AZ345" s="211"/>
      <c r="BA345" s="211"/>
      <c r="BB345" s="211"/>
      <c r="BC345" s="211"/>
      <c r="BD345" s="211"/>
      <c r="BE345" s="211"/>
      <c r="BF345" s="211"/>
      <c r="BG345" s="211"/>
      <c r="BH345" s="108"/>
      <c r="BI345" s="211"/>
      <c r="BJ345" s="8"/>
      <c r="BK345" s="108"/>
      <c r="BM345" s="211"/>
    </row>
    <row r="346" spans="1:65">
      <c r="A346" s="211"/>
      <c r="B346" s="211"/>
      <c r="C346" s="211"/>
      <c r="D346" s="211"/>
      <c r="E346" s="211"/>
      <c r="F346" s="211"/>
      <c r="G346" s="211"/>
      <c r="H346" s="214"/>
      <c r="I346" s="211"/>
      <c r="J346" s="211"/>
      <c r="K346" s="211"/>
      <c r="L346" s="211"/>
      <c r="M346" s="211"/>
      <c r="N346" s="211"/>
      <c r="O346" s="211"/>
      <c r="P346" s="211"/>
      <c r="Q346" s="212"/>
      <c r="R346" s="211"/>
      <c r="S346" s="211"/>
      <c r="T346" s="211"/>
      <c r="U346" s="211"/>
      <c r="V346" s="211"/>
      <c r="W346" s="211"/>
      <c r="X346" s="257"/>
      <c r="Y346" s="257"/>
      <c r="Z346" s="257"/>
      <c r="AA346" s="257"/>
      <c r="AB346" s="257"/>
      <c r="AC346" s="257"/>
      <c r="AD346" s="257"/>
      <c r="AE346" s="257"/>
      <c r="AF346" s="257"/>
      <c r="AG346" s="257"/>
      <c r="AH346" s="257"/>
      <c r="AI346" s="257"/>
      <c r="AJ346" s="213"/>
      <c r="AK346" s="213"/>
      <c r="AL346" s="257"/>
      <c r="AM346" s="8"/>
      <c r="AN346" s="214"/>
      <c r="AO346" s="211"/>
      <c r="AP346" s="40"/>
      <c r="AQ346" s="40"/>
      <c r="AR346" s="108"/>
      <c r="AS346" s="211"/>
      <c r="AT346" s="214"/>
      <c r="AU346" s="211"/>
      <c r="AV346" s="108"/>
      <c r="AW346" s="108"/>
      <c r="AX346" s="211"/>
      <c r="AY346" s="211"/>
      <c r="AZ346" s="211"/>
      <c r="BA346" s="211"/>
      <c r="BB346" s="211"/>
      <c r="BC346" s="211"/>
      <c r="BD346" s="211"/>
      <c r="BE346" s="211"/>
      <c r="BF346" s="211"/>
      <c r="BG346" s="211"/>
      <c r="BH346" s="108"/>
      <c r="BI346" s="211"/>
      <c r="BJ346" s="8"/>
      <c r="BK346" s="108"/>
      <c r="BM346" s="211"/>
    </row>
    <row r="347" spans="1:65">
      <c r="A347" s="211"/>
      <c r="B347" s="211"/>
      <c r="C347" s="211"/>
      <c r="D347" s="211"/>
      <c r="E347" s="211"/>
      <c r="F347" s="211"/>
      <c r="G347" s="211"/>
      <c r="H347" s="214"/>
      <c r="I347" s="211"/>
      <c r="J347" s="211"/>
      <c r="K347" s="211"/>
      <c r="L347" s="211"/>
      <c r="M347" s="211"/>
      <c r="N347" s="211"/>
      <c r="O347" s="211"/>
      <c r="P347" s="211"/>
      <c r="Q347" s="212"/>
      <c r="R347" s="211"/>
      <c r="S347" s="211"/>
      <c r="T347" s="211"/>
      <c r="U347" s="211"/>
      <c r="V347" s="211"/>
      <c r="W347" s="211"/>
      <c r="X347" s="257"/>
      <c r="Y347" s="257"/>
      <c r="Z347" s="257"/>
      <c r="AA347" s="257"/>
      <c r="AB347" s="257"/>
      <c r="AC347" s="257"/>
      <c r="AD347" s="257"/>
      <c r="AE347" s="257"/>
      <c r="AF347" s="257"/>
      <c r="AG347" s="257"/>
      <c r="AH347" s="257"/>
      <c r="AI347" s="257"/>
      <c r="AJ347" s="213"/>
      <c r="AK347" s="213"/>
      <c r="AL347" s="257"/>
      <c r="AM347" s="8"/>
      <c r="AN347" s="214"/>
      <c r="AO347" s="211"/>
      <c r="AP347" s="40"/>
      <c r="AQ347" s="40"/>
      <c r="AR347" s="108"/>
      <c r="AS347" s="211"/>
      <c r="AT347" s="214"/>
      <c r="AU347" s="211"/>
      <c r="AV347" s="108"/>
      <c r="AW347" s="108"/>
      <c r="AX347" s="211"/>
      <c r="AY347" s="211"/>
      <c r="AZ347" s="211"/>
      <c r="BA347" s="211"/>
      <c r="BB347" s="211"/>
      <c r="BC347" s="211"/>
      <c r="BD347" s="211"/>
      <c r="BE347" s="211"/>
      <c r="BF347" s="211"/>
      <c r="BG347" s="211"/>
      <c r="BH347" s="108"/>
      <c r="BI347" s="211"/>
      <c r="BJ347" s="8"/>
      <c r="BK347" s="108"/>
      <c r="BM347" s="211"/>
    </row>
    <row r="348" spans="1:65">
      <c r="A348" s="211"/>
      <c r="B348" s="211"/>
      <c r="C348" s="211"/>
      <c r="D348" s="211"/>
      <c r="E348" s="211"/>
      <c r="F348" s="211"/>
      <c r="G348" s="211"/>
      <c r="H348" s="214"/>
      <c r="I348" s="211"/>
      <c r="J348" s="211"/>
      <c r="K348" s="211"/>
      <c r="L348" s="211"/>
      <c r="M348" s="211"/>
      <c r="N348" s="211"/>
      <c r="O348" s="211"/>
      <c r="P348" s="211"/>
      <c r="Q348" s="212"/>
      <c r="R348" s="211"/>
      <c r="S348" s="211"/>
      <c r="T348" s="211"/>
      <c r="U348" s="211"/>
      <c r="V348" s="211"/>
      <c r="W348" s="211"/>
      <c r="X348" s="257"/>
      <c r="Y348" s="257"/>
      <c r="Z348" s="257"/>
      <c r="AA348" s="257"/>
      <c r="AB348" s="257"/>
      <c r="AC348" s="257"/>
      <c r="AD348" s="257"/>
      <c r="AE348" s="257"/>
      <c r="AF348" s="257"/>
      <c r="AG348" s="257"/>
      <c r="AH348" s="257"/>
      <c r="AI348" s="257"/>
      <c r="AJ348" s="213"/>
      <c r="AK348" s="213"/>
      <c r="AL348" s="257"/>
      <c r="AM348" s="8"/>
      <c r="AN348" s="214"/>
      <c r="AO348" s="211"/>
      <c r="AP348" s="40"/>
      <c r="AQ348" s="40"/>
      <c r="AR348" s="108"/>
      <c r="AS348" s="211"/>
      <c r="AT348" s="214"/>
      <c r="AU348" s="211"/>
      <c r="AV348" s="108"/>
      <c r="AW348" s="108"/>
      <c r="AX348" s="211"/>
      <c r="AY348" s="211"/>
      <c r="AZ348" s="211"/>
      <c r="BA348" s="211"/>
      <c r="BB348" s="211"/>
      <c r="BC348" s="211"/>
      <c r="BD348" s="211"/>
      <c r="BE348" s="211"/>
      <c r="BF348" s="211"/>
      <c r="BG348" s="211"/>
      <c r="BH348" s="108"/>
      <c r="BI348" s="211"/>
      <c r="BJ348" s="8"/>
      <c r="BK348" s="108"/>
      <c r="BM348" s="211"/>
    </row>
    <row r="349" spans="1:65">
      <c r="A349" s="211"/>
      <c r="B349" s="211"/>
      <c r="C349" s="211"/>
      <c r="D349" s="211"/>
      <c r="E349" s="211"/>
      <c r="F349" s="211"/>
      <c r="G349" s="211"/>
      <c r="H349" s="214"/>
      <c r="I349" s="211"/>
      <c r="J349" s="211"/>
      <c r="K349" s="211"/>
      <c r="L349" s="211"/>
      <c r="M349" s="211"/>
      <c r="N349" s="211"/>
      <c r="O349" s="211"/>
      <c r="P349" s="211"/>
      <c r="Q349" s="212"/>
      <c r="R349" s="211"/>
      <c r="S349" s="211"/>
      <c r="T349" s="211"/>
      <c r="U349" s="211"/>
      <c r="V349" s="211"/>
      <c r="W349" s="211"/>
      <c r="X349" s="257"/>
      <c r="Y349" s="257"/>
      <c r="Z349" s="257"/>
      <c r="AA349" s="257"/>
      <c r="AB349" s="257"/>
      <c r="AC349" s="257"/>
      <c r="AD349" s="257"/>
      <c r="AE349" s="257"/>
      <c r="AF349" s="257"/>
      <c r="AG349" s="257"/>
      <c r="AH349" s="257"/>
      <c r="AI349" s="257"/>
      <c r="AJ349" s="213"/>
      <c r="AK349" s="213"/>
      <c r="AL349" s="257"/>
      <c r="AM349" s="8"/>
      <c r="AN349" s="214"/>
      <c r="AO349" s="211"/>
      <c r="AP349" s="40"/>
      <c r="AQ349" s="40"/>
      <c r="AR349" s="108"/>
      <c r="AS349" s="211"/>
      <c r="AT349" s="214"/>
      <c r="AU349" s="211"/>
      <c r="AV349" s="108"/>
      <c r="AW349" s="108"/>
      <c r="AX349" s="211"/>
      <c r="AY349" s="211"/>
      <c r="AZ349" s="211"/>
      <c r="BA349" s="211"/>
      <c r="BB349" s="211"/>
      <c r="BC349" s="211"/>
      <c r="BD349" s="211"/>
      <c r="BE349" s="211"/>
      <c r="BF349" s="211"/>
      <c r="BG349" s="211"/>
      <c r="BH349" s="108"/>
      <c r="BI349" s="211"/>
      <c r="BJ349" s="8"/>
      <c r="BK349" s="108"/>
      <c r="BM349" s="211"/>
    </row>
    <row r="350" spans="1:65">
      <c r="A350" s="211"/>
      <c r="B350" s="211"/>
      <c r="C350" s="211"/>
      <c r="D350" s="211"/>
      <c r="E350" s="211"/>
      <c r="F350" s="211"/>
      <c r="G350" s="211"/>
      <c r="H350" s="214"/>
      <c r="I350" s="211"/>
      <c r="J350" s="211"/>
      <c r="K350" s="211"/>
      <c r="L350" s="211"/>
      <c r="M350" s="211"/>
      <c r="N350" s="211"/>
      <c r="O350" s="211"/>
      <c r="P350" s="211"/>
      <c r="Q350" s="212"/>
      <c r="R350" s="211"/>
      <c r="S350" s="211"/>
      <c r="T350" s="211"/>
      <c r="U350" s="211"/>
      <c r="V350" s="211"/>
      <c r="W350" s="211"/>
      <c r="X350" s="257"/>
      <c r="Y350" s="257"/>
      <c r="Z350" s="257"/>
      <c r="AA350" s="257"/>
      <c r="AB350" s="257"/>
      <c r="AC350" s="257"/>
      <c r="AD350" s="257"/>
      <c r="AE350" s="257"/>
      <c r="AF350" s="257"/>
      <c r="AG350" s="257"/>
      <c r="AH350" s="257"/>
      <c r="AI350" s="257"/>
      <c r="AJ350" s="213"/>
      <c r="AK350" s="213"/>
      <c r="AL350" s="257"/>
      <c r="AM350" s="8"/>
      <c r="AN350" s="214"/>
      <c r="AO350" s="211"/>
      <c r="AP350" s="40"/>
      <c r="AQ350" s="40"/>
      <c r="AR350" s="108"/>
      <c r="AS350" s="211"/>
      <c r="AT350" s="214"/>
      <c r="AU350" s="211"/>
      <c r="AV350" s="108"/>
      <c r="AW350" s="108"/>
      <c r="AX350" s="211"/>
      <c r="AY350" s="211"/>
      <c r="AZ350" s="211"/>
      <c r="BA350" s="211"/>
      <c r="BB350" s="211"/>
      <c r="BC350" s="211"/>
      <c r="BD350" s="211"/>
      <c r="BE350" s="211"/>
      <c r="BF350" s="211"/>
      <c r="BG350" s="211"/>
      <c r="BH350" s="108"/>
      <c r="BI350" s="211"/>
      <c r="BJ350" s="8"/>
      <c r="BK350" s="108"/>
      <c r="BM350" s="211"/>
    </row>
    <row r="351" spans="1:65">
      <c r="A351" s="211"/>
      <c r="B351" s="211"/>
      <c r="C351" s="211"/>
      <c r="D351" s="211"/>
      <c r="E351" s="211"/>
      <c r="F351" s="211"/>
      <c r="G351" s="211"/>
      <c r="H351" s="214"/>
      <c r="I351" s="211"/>
      <c r="J351" s="211"/>
      <c r="K351" s="211"/>
      <c r="L351" s="211"/>
      <c r="M351" s="211"/>
      <c r="N351" s="211"/>
      <c r="O351" s="211"/>
      <c r="P351" s="211"/>
      <c r="Q351" s="212"/>
      <c r="R351" s="211"/>
      <c r="S351" s="211"/>
      <c r="T351" s="211"/>
      <c r="U351" s="211"/>
      <c r="V351" s="211"/>
      <c r="W351" s="211"/>
      <c r="X351" s="257"/>
      <c r="Y351" s="257"/>
      <c r="Z351" s="257"/>
      <c r="AA351" s="257"/>
      <c r="AB351" s="257"/>
      <c r="AC351" s="257"/>
      <c r="AD351" s="257"/>
      <c r="AE351" s="257"/>
      <c r="AF351" s="257"/>
      <c r="AG351" s="257"/>
      <c r="AH351" s="257"/>
      <c r="AI351" s="257"/>
      <c r="AJ351" s="213"/>
      <c r="AK351" s="213"/>
      <c r="AL351" s="257"/>
      <c r="AM351" s="8"/>
      <c r="AN351" s="214"/>
      <c r="AO351" s="211"/>
      <c r="AP351" s="40"/>
      <c r="AQ351" s="40"/>
      <c r="AR351" s="108"/>
      <c r="AS351" s="211"/>
      <c r="AT351" s="214"/>
      <c r="AU351" s="211"/>
      <c r="AV351" s="108"/>
      <c r="AW351" s="108"/>
      <c r="AX351" s="211"/>
      <c r="AY351" s="211"/>
      <c r="AZ351" s="211"/>
      <c r="BA351" s="211"/>
      <c r="BB351" s="211"/>
      <c r="BC351" s="211"/>
      <c r="BD351" s="211"/>
      <c r="BE351" s="211"/>
      <c r="BF351" s="211"/>
      <c r="BG351" s="211"/>
      <c r="BH351" s="108"/>
      <c r="BI351" s="211"/>
      <c r="BJ351" s="8"/>
      <c r="BK351" s="108"/>
      <c r="BM351" s="211"/>
    </row>
    <row r="352" spans="1:65">
      <c r="A352" s="211"/>
      <c r="B352" s="211"/>
      <c r="C352" s="211"/>
      <c r="D352" s="211"/>
      <c r="E352" s="211"/>
      <c r="F352" s="211"/>
      <c r="G352" s="211"/>
      <c r="H352" s="214"/>
      <c r="I352" s="211"/>
      <c r="J352" s="211"/>
      <c r="K352" s="211"/>
      <c r="L352" s="211"/>
      <c r="M352" s="211"/>
      <c r="N352" s="211"/>
      <c r="O352" s="211"/>
      <c r="P352" s="211"/>
      <c r="Q352" s="212"/>
      <c r="R352" s="211"/>
      <c r="S352" s="211"/>
      <c r="T352" s="211"/>
      <c r="U352" s="211"/>
      <c r="V352" s="211"/>
      <c r="W352" s="211"/>
      <c r="X352" s="257"/>
      <c r="Y352" s="257"/>
      <c r="Z352" s="257"/>
      <c r="AA352" s="257"/>
      <c r="AB352" s="257"/>
      <c r="AC352" s="257"/>
      <c r="AD352" s="257"/>
      <c r="AE352" s="257"/>
      <c r="AF352" s="257"/>
      <c r="AG352" s="257"/>
      <c r="AH352" s="257"/>
      <c r="AI352" s="257"/>
      <c r="AJ352" s="213"/>
      <c r="AK352" s="213"/>
      <c r="AL352" s="257"/>
      <c r="AM352" s="8"/>
      <c r="AN352" s="214"/>
      <c r="AO352" s="211"/>
      <c r="AP352" s="40"/>
      <c r="AQ352" s="40"/>
      <c r="AR352" s="108"/>
      <c r="AS352" s="211"/>
      <c r="AT352" s="214"/>
      <c r="AU352" s="211"/>
      <c r="AV352" s="108"/>
      <c r="AW352" s="108"/>
      <c r="AX352" s="211"/>
      <c r="AY352" s="211"/>
      <c r="AZ352" s="211"/>
      <c r="BA352" s="211"/>
      <c r="BB352" s="211"/>
      <c r="BC352" s="211"/>
      <c r="BD352" s="211"/>
      <c r="BE352" s="211"/>
      <c r="BF352" s="211"/>
      <c r="BG352" s="211"/>
      <c r="BH352" s="108"/>
      <c r="BI352" s="211"/>
      <c r="BJ352" s="8"/>
      <c r="BK352" s="108"/>
      <c r="BM352" s="211"/>
    </row>
    <row r="353" spans="1:65">
      <c r="A353" s="211"/>
      <c r="B353" s="211"/>
      <c r="C353" s="211"/>
      <c r="D353" s="211"/>
      <c r="E353" s="211"/>
      <c r="F353" s="211"/>
      <c r="G353" s="211"/>
      <c r="H353" s="214"/>
      <c r="I353" s="211"/>
      <c r="J353" s="211"/>
      <c r="K353" s="211"/>
      <c r="L353" s="211"/>
      <c r="M353" s="211"/>
      <c r="N353" s="211"/>
      <c r="O353" s="211"/>
      <c r="P353" s="211"/>
      <c r="Q353" s="212"/>
      <c r="R353" s="211"/>
      <c r="S353" s="211"/>
      <c r="T353" s="211"/>
      <c r="U353" s="211"/>
      <c r="V353" s="211"/>
      <c r="W353" s="211"/>
      <c r="X353" s="257"/>
      <c r="Y353" s="257"/>
      <c r="Z353" s="257"/>
      <c r="AA353" s="257"/>
      <c r="AB353" s="257"/>
      <c r="AC353" s="257"/>
      <c r="AD353" s="257"/>
      <c r="AE353" s="257"/>
      <c r="AF353" s="257"/>
      <c r="AG353" s="257"/>
      <c r="AH353" s="257"/>
      <c r="AI353" s="257"/>
      <c r="AJ353" s="213"/>
      <c r="AK353" s="213"/>
      <c r="AL353" s="257"/>
      <c r="AM353" s="8"/>
      <c r="AN353" s="214"/>
      <c r="AO353" s="211"/>
      <c r="AP353" s="40"/>
      <c r="AQ353" s="40"/>
      <c r="AR353" s="108"/>
      <c r="AS353" s="211"/>
      <c r="AT353" s="214"/>
      <c r="AU353" s="211"/>
      <c r="AV353" s="108"/>
      <c r="AW353" s="108"/>
      <c r="AX353" s="211"/>
      <c r="AY353" s="211"/>
      <c r="AZ353" s="211"/>
      <c r="BA353" s="211"/>
      <c r="BB353" s="211"/>
      <c r="BC353" s="211"/>
      <c r="BD353" s="211"/>
      <c r="BE353" s="211"/>
      <c r="BF353" s="211"/>
      <c r="BG353" s="211"/>
      <c r="BH353" s="108"/>
      <c r="BI353" s="211"/>
      <c r="BJ353" s="8"/>
      <c r="BK353" s="108"/>
      <c r="BM353" s="211"/>
    </row>
    <row r="354" spans="1:65">
      <c r="A354" s="211"/>
      <c r="B354" s="211"/>
      <c r="C354" s="211"/>
      <c r="D354" s="211"/>
      <c r="E354" s="211"/>
      <c r="F354" s="211"/>
      <c r="G354" s="211"/>
      <c r="H354" s="214"/>
      <c r="I354" s="211"/>
      <c r="J354" s="211"/>
      <c r="K354" s="211"/>
      <c r="L354" s="211"/>
      <c r="M354" s="211"/>
      <c r="N354" s="211"/>
      <c r="O354" s="211"/>
      <c r="P354" s="211"/>
      <c r="Q354" s="212"/>
      <c r="R354" s="211"/>
      <c r="S354" s="211"/>
      <c r="T354" s="211"/>
      <c r="U354" s="211"/>
      <c r="V354" s="211"/>
      <c r="W354" s="211"/>
      <c r="X354" s="257"/>
      <c r="Y354" s="257"/>
      <c r="Z354" s="257"/>
      <c r="AA354" s="257"/>
      <c r="AB354" s="257"/>
      <c r="AC354" s="257"/>
      <c r="AD354" s="257"/>
      <c r="AE354" s="257"/>
      <c r="AF354" s="257"/>
      <c r="AG354" s="257"/>
      <c r="AH354" s="257"/>
      <c r="AI354" s="257"/>
      <c r="AJ354" s="213"/>
      <c r="AK354" s="213"/>
      <c r="AL354" s="257"/>
      <c r="AM354" s="8"/>
      <c r="AN354" s="214"/>
      <c r="AO354" s="211"/>
      <c r="AP354" s="40"/>
      <c r="AQ354" s="40"/>
      <c r="AR354" s="108"/>
      <c r="AS354" s="211"/>
      <c r="AT354" s="214"/>
      <c r="AU354" s="211"/>
      <c r="AV354" s="108"/>
      <c r="AW354" s="108"/>
      <c r="AX354" s="211"/>
      <c r="AY354" s="211"/>
      <c r="AZ354" s="211"/>
      <c r="BA354" s="211"/>
      <c r="BB354" s="211"/>
      <c r="BC354" s="211"/>
      <c r="BD354" s="211"/>
      <c r="BE354" s="211"/>
      <c r="BF354" s="211"/>
      <c r="BG354" s="211"/>
      <c r="BH354" s="108"/>
      <c r="BI354" s="211"/>
      <c r="BJ354" s="8"/>
      <c r="BK354" s="108"/>
      <c r="BM354" s="211"/>
    </row>
    <row r="355" spans="1:65">
      <c r="A355" s="211"/>
      <c r="B355" s="211"/>
      <c r="C355" s="211"/>
      <c r="D355" s="211"/>
      <c r="E355" s="211"/>
      <c r="F355" s="211"/>
      <c r="G355" s="211"/>
      <c r="H355" s="214"/>
      <c r="I355" s="211"/>
      <c r="J355" s="211"/>
      <c r="K355" s="211"/>
      <c r="L355" s="211"/>
      <c r="M355" s="211"/>
      <c r="N355" s="211"/>
      <c r="O355" s="211"/>
      <c r="P355" s="211"/>
      <c r="Q355" s="212"/>
      <c r="R355" s="211"/>
      <c r="S355" s="211"/>
      <c r="T355" s="211"/>
      <c r="U355" s="211"/>
      <c r="V355" s="211"/>
      <c r="W355" s="211"/>
      <c r="X355" s="257"/>
      <c r="Y355" s="257"/>
      <c r="Z355" s="257"/>
      <c r="AA355" s="257"/>
      <c r="AB355" s="257"/>
      <c r="AC355" s="257"/>
      <c r="AD355" s="257"/>
      <c r="AE355" s="257"/>
      <c r="AF355" s="257"/>
      <c r="AG355" s="257"/>
      <c r="AH355" s="257"/>
      <c r="AI355" s="257"/>
      <c r="AJ355" s="213"/>
      <c r="AK355" s="213"/>
      <c r="AL355" s="257"/>
      <c r="AM355" s="8"/>
      <c r="AN355" s="214"/>
      <c r="AO355" s="211"/>
      <c r="AP355" s="40"/>
      <c r="AQ355" s="40"/>
      <c r="AR355" s="108"/>
      <c r="AS355" s="211"/>
      <c r="AT355" s="214"/>
      <c r="AU355" s="211"/>
      <c r="AV355" s="108"/>
      <c r="AW355" s="108"/>
      <c r="AX355" s="211"/>
      <c r="AY355" s="211"/>
      <c r="AZ355" s="211"/>
      <c r="BA355" s="211"/>
      <c r="BB355" s="211"/>
      <c r="BC355" s="211"/>
      <c r="BD355" s="211"/>
      <c r="BE355" s="211"/>
      <c r="BF355" s="211"/>
      <c r="BG355" s="211"/>
      <c r="BH355" s="108"/>
      <c r="BI355" s="211"/>
      <c r="BJ355" s="8"/>
      <c r="BK355" s="108"/>
      <c r="BM355" s="211"/>
    </row>
    <row r="356" spans="1:65">
      <c r="A356" s="211"/>
      <c r="B356" s="211"/>
      <c r="C356" s="211"/>
      <c r="D356" s="211"/>
      <c r="E356" s="211"/>
      <c r="F356" s="211"/>
      <c r="G356" s="211"/>
      <c r="H356" s="214"/>
      <c r="I356" s="211"/>
      <c r="J356" s="211"/>
      <c r="K356" s="211"/>
      <c r="L356" s="211"/>
      <c r="M356" s="211"/>
      <c r="N356" s="211"/>
      <c r="O356" s="211"/>
      <c r="P356" s="211"/>
      <c r="Q356" s="212"/>
      <c r="R356" s="211"/>
      <c r="S356" s="211"/>
      <c r="T356" s="211"/>
      <c r="U356" s="211"/>
      <c r="V356" s="211"/>
      <c r="W356" s="211"/>
      <c r="X356" s="257"/>
      <c r="Y356" s="257"/>
      <c r="Z356" s="257"/>
      <c r="AA356" s="257"/>
      <c r="AB356" s="257"/>
      <c r="AC356" s="257"/>
      <c r="AD356" s="257"/>
      <c r="AE356" s="257"/>
      <c r="AF356" s="257"/>
      <c r="AG356" s="257"/>
      <c r="AH356" s="257"/>
      <c r="AI356" s="257"/>
      <c r="AJ356" s="213"/>
      <c r="AK356" s="213"/>
      <c r="AL356" s="257"/>
      <c r="AM356" s="8"/>
      <c r="AN356" s="214"/>
      <c r="AO356" s="211"/>
      <c r="AP356" s="40"/>
      <c r="AQ356" s="40"/>
      <c r="AR356" s="108"/>
      <c r="AS356" s="211"/>
      <c r="AT356" s="214"/>
      <c r="AU356" s="211"/>
      <c r="AV356" s="108"/>
      <c r="AW356" s="108"/>
      <c r="AX356" s="211"/>
      <c r="AY356" s="211"/>
      <c r="AZ356" s="211"/>
      <c r="BA356" s="211"/>
      <c r="BB356" s="211"/>
      <c r="BC356" s="211"/>
      <c r="BD356" s="211"/>
      <c r="BE356" s="211"/>
      <c r="BF356" s="211"/>
      <c r="BG356" s="211"/>
      <c r="BH356" s="108"/>
      <c r="BI356" s="211"/>
      <c r="BJ356" s="8"/>
      <c r="BK356" s="108"/>
      <c r="BM356" s="211"/>
    </row>
    <row r="357" spans="1:65">
      <c r="A357" s="211"/>
      <c r="B357" s="211"/>
      <c r="C357" s="211"/>
      <c r="D357" s="211"/>
      <c r="E357" s="211"/>
      <c r="F357" s="211"/>
      <c r="G357" s="211"/>
      <c r="H357" s="214"/>
      <c r="I357" s="211"/>
      <c r="J357" s="211"/>
      <c r="K357" s="211"/>
      <c r="L357" s="211"/>
      <c r="M357" s="211"/>
      <c r="N357" s="211"/>
      <c r="O357" s="211"/>
      <c r="P357" s="211"/>
      <c r="Q357" s="212"/>
      <c r="R357" s="211"/>
      <c r="S357" s="211"/>
      <c r="T357" s="211"/>
      <c r="U357" s="211"/>
      <c r="V357" s="211"/>
      <c r="W357" s="211"/>
      <c r="X357" s="257"/>
      <c r="Y357" s="257"/>
      <c r="Z357" s="257"/>
      <c r="AA357" s="257"/>
      <c r="AB357" s="257"/>
      <c r="AC357" s="257"/>
      <c r="AD357" s="257"/>
      <c r="AE357" s="257"/>
      <c r="AF357" s="257"/>
      <c r="AG357" s="257"/>
      <c r="AH357" s="257"/>
      <c r="AI357" s="257"/>
      <c r="AJ357" s="213"/>
      <c r="AK357" s="213"/>
      <c r="AL357" s="257"/>
      <c r="AM357" s="8"/>
      <c r="AN357" s="214"/>
      <c r="AO357" s="211"/>
      <c r="AP357" s="40"/>
      <c r="AQ357" s="40"/>
      <c r="AR357" s="108"/>
      <c r="AS357" s="211"/>
      <c r="AT357" s="214"/>
      <c r="AU357" s="211"/>
      <c r="AV357" s="108"/>
      <c r="AW357" s="108"/>
      <c r="AX357" s="211"/>
      <c r="AY357" s="211"/>
      <c r="AZ357" s="211"/>
      <c r="BA357" s="211"/>
      <c r="BB357" s="211"/>
      <c r="BC357" s="211"/>
      <c r="BD357" s="211"/>
      <c r="BE357" s="211"/>
      <c r="BF357" s="211"/>
      <c r="BG357" s="211"/>
      <c r="BH357" s="108"/>
      <c r="BI357" s="211"/>
      <c r="BJ357" s="8"/>
      <c r="BK357" s="108"/>
      <c r="BM357" s="211"/>
    </row>
    <row r="358" spans="1:65">
      <c r="A358" s="211"/>
      <c r="B358" s="211"/>
      <c r="C358" s="211"/>
      <c r="D358" s="211"/>
      <c r="E358" s="211"/>
      <c r="F358" s="211"/>
      <c r="G358" s="211"/>
      <c r="H358" s="214"/>
      <c r="I358" s="211"/>
      <c r="J358" s="211"/>
      <c r="K358" s="211"/>
      <c r="L358" s="211"/>
      <c r="M358" s="211"/>
      <c r="N358" s="211"/>
      <c r="O358" s="211"/>
      <c r="P358" s="211"/>
      <c r="Q358" s="212"/>
      <c r="R358" s="211"/>
      <c r="S358" s="211"/>
      <c r="T358" s="211"/>
      <c r="U358" s="211"/>
      <c r="V358" s="211"/>
      <c r="W358" s="211"/>
      <c r="X358" s="257"/>
      <c r="Y358" s="257"/>
      <c r="Z358" s="257"/>
      <c r="AA358" s="257"/>
      <c r="AB358" s="257"/>
      <c r="AC358" s="257"/>
      <c r="AD358" s="257"/>
      <c r="AE358" s="257"/>
      <c r="AF358" s="257"/>
      <c r="AG358" s="257"/>
      <c r="AH358" s="257"/>
      <c r="AI358" s="257"/>
      <c r="AJ358" s="213"/>
      <c r="AK358" s="213"/>
      <c r="AL358" s="257"/>
      <c r="AM358" s="8"/>
      <c r="AN358" s="214"/>
      <c r="AO358" s="211"/>
      <c r="AP358" s="40"/>
      <c r="AQ358" s="40"/>
      <c r="AR358" s="108"/>
      <c r="AS358" s="211"/>
      <c r="AT358" s="214"/>
      <c r="AU358" s="211"/>
      <c r="AV358" s="108"/>
      <c r="AW358" s="108"/>
      <c r="AX358" s="211"/>
      <c r="AY358" s="211"/>
      <c r="AZ358" s="211"/>
      <c r="BA358" s="211"/>
      <c r="BB358" s="211"/>
      <c r="BC358" s="211"/>
      <c r="BD358" s="211"/>
      <c r="BE358" s="211"/>
      <c r="BF358" s="211"/>
      <c r="BG358" s="211"/>
      <c r="BH358" s="108"/>
      <c r="BI358" s="211"/>
      <c r="BJ358" s="8"/>
      <c r="BK358" s="108"/>
      <c r="BM358" s="211"/>
    </row>
    <row r="359" spans="1:65">
      <c r="A359" s="211"/>
      <c r="B359" s="211"/>
      <c r="C359" s="211"/>
      <c r="D359" s="211"/>
      <c r="E359" s="211"/>
      <c r="F359" s="211"/>
      <c r="G359" s="211"/>
      <c r="H359" s="214"/>
      <c r="I359" s="211"/>
      <c r="J359" s="211"/>
      <c r="K359" s="211"/>
      <c r="L359" s="211"/>
      <c r="M359" s="211"/>
      <c r="N359" s="211"/>
      <c r="O359" s="211"/>
      <c r="P359" s="211"/>
      <c r="Q359" s="212"/>
      <c r="R359" s="211"/>
      <c r="S359" s="211"/>
      <c r="T359" s="211"/>
      <c r="U359" s="211"/>
      <c r="V359" s="211"/>
      <c r="W359" s="211"/>
      <c r="X359" s="257"/>
      <c r="Y359" s="257"/>
      <c r="Z359" s="257"/>
      <c r="AA359" s="257"/>
      <c r="AB359" s="257"/>
      <c r="AC359" s="257"/>
      <c r="AD359" s="257"/>
      <c r="AE359" s="257"/>
      <c r="AF359" s="257"/>
      <c r="AG359" s="257"/>
      <c r="AH359" s="257"/>
      <c r="AI359" s="257"/>
      <c r="AJ359" s="213"/>
      <c r="AK359" s="213"/>
      <c r="AL359" s="257"/>
      <c r="AM359" s="8"/>
      <c r="AN359" s="214"/>
      <c r="AO359" s="211"/>
      <c r="AP359" s="40"/>
      <c r="AQ359" s="40"/>
      <c r="AR359" s="108"/>
      <c r="AS359" s="211"/>
      <c r="AT359" s="214"/>
      <c r="AU359" s="211"/>
      <c r="AV359" s="108"/>
      <c r="AW359" s="108"/>
      <c r="AX359" s="211"/>
      <c r="AY359" s="211"/>
      <c r="AZ359" s="211"/>
      <c r="BA359" s="211"/>
      <c r="BB359" s="211"/>
      <c r="BC359" s="211"/>
      <c r="BD359" s="211"/>
      <c r="BE359" s="211"/>
      <c r="BF359" s="211"/>
      <c r="BG359" s="211"/>
      <c r="BH359" s="108"/>
      <c r="BI359" s="211"/>
      <c r="BJ359" s="8"/>
      <c r="BK359" s="108"/>
      <c r="BM359" s="211"/>
    </row>
    <row r="360" spans="1:65">
      <c r="A360" s="211"/>
      <c r="B360" s="211"/>
      <c r="C360" s="211"/>
      <c r="D360" s="211"/>
      <c r="E360" s="211"/>
      <c r="F360" s="211"/>
      <c r="G360" s="211"/>
      <c r="H360" s="214"/>
      <c r="I360" s="211"/>
      <c r="J360" s="211"/>
      <c r="K360" s="211"/>
      <c r="L360" s="211"/>
      <c r="M360" s="211"/>
      <c r="N360" s="211"/>
      <c r="O360" s="211"/>
      <c r="P360" s="211"/>
      <c r="Q360" s="212"/>
      <c r="R360" s="211"/>
      <c r="S360" s="211"/>
      <c r="T360" s="211"/>
      <c r="U360" s="211"/>
      <c r="V360" s="211"/>
      <c r="W360" s="211"/>
      <c r="X360" s="257"/>
      <c r="Y360" s="257"/>
      <c r="Z360" s="257"/>
      <c r="AA360" s="257"/>
      <c r="AB360" s="257"/>
      <c r="AC360" s="257"/>
      <c r="AD360" s="257"/>
      <c r="AE360" s="257"/>
      <c r="AF360" s="257"/>
      <c r="AG360" s="257"/>
      <c r="AH360" s="257"/>
      <c r="AI360" s="257"/>
      <c r="AJ360" s="213"/>
      <c r="AK360" s="213"/>
      <c r="AL360" s="257"/>
      <c r="AM360" s="8"/>
      <c r="AN360" s="214"/>
      <c r="AO360" s="211"/>
      <c r="AP360" s="40"/>
      <c r="AQ360" s="40"/>
      <c r="AR360" s="108"/>
      <c r="AS360" s="211"/>
      <c r="AT360" s="214"/>
      <c r="AU360" s="211"/>
      <c r="AV360" s="108"/>
      <c r="AW360" s="108"/>
      <c r="AX360" s="211"/>
      <c r="AY360" s="211"/>
      <c r="AZ360" s="211"/>
      <c r="BA360" s="211"/>
      <c r="BB360" s="211"/>
      <c r="BC360" s="211"/>
      <c r="BD360" s="211"/>
      <c r="BE360" s="211"/>
      <c r="BF360" s="211"/>
      <c r="BG360" s="211"/>
      <c r="BH360" s="108"/>
      <c r="BI360" s="211"/>
      <c r="BJ360" s="8"/>
      <c r="BK360" s="108"/>
      <c r="BM360" s="211"/>
    </row>
    <row r="361" spans="1:65">
      <c r="A361" s="211"/>
      <c r="B361" s="211"/>
      <c r="C361" s="211"/>
      <c r="D361" s="211"/>
      <c r="E361" s="211"/>
      <c r="F361" s="211"/>
      <c r="G361" s="211"/>
      <c r="H361" s="214"/>
      <c r="I361" s="211"/>
      <c r="J361" s="211"/>
      <c r="K361" s="211"/>
      <c r="L361" s="211"/>
      <c r="M361" s="211"/>
      <c r="N361" s="211"/>
      <c r="O361" s="211"/>
      <c r="P361" s="211"/>
      <c r="Q361" s="212"/>
      <c r="R361" s="211"/>
      <c r="S361" s="211"/>
      <c r="T361" s="211"/>
      <c r="U361" s="211"/>
      <c r="V361" s="211"/>
      <c r="W361" s="211"/>
      <c r="X361" s="257"/>
      <c r="Y361" s="257"/>
      <c r="Z361" s="257"/>
      <c r="AA361" s="257"/>
      <c r="AB361" s="257"/>
      <c r="AC361" s="257"/>
      <c r="AD361" s="257"/>
      <c r="AE361" s="257"/>
      <c r="AF361" s="257"/>
      <c r="AG361" s="257"/>
      <c r="AH361" s="257"/>
      <c r="AI361" s="257"/>
      <c r="AJ361" s="213"/>
      <c r="AK361" s="213"/>
      <c r="AL361" s="257"/>
      <c r="AM361" s="8"/>
      <c r="AN361" s="214"/>
      <c r="AO361" s="211"/>
      <c r="AP361" s="40"/>
      <c r="AQ361" s="40"/>
      <c r="AR361" s="108"/>
      <c r="AS361" s="211"/>
      <c r="AT361" s="214"/>
      <c r="AU361" s="211"/>
      <c r="AV361" s="108"/>
      <c r="AW361" s="108"/>
      <c r="AX361" s="211"/>
      <c r="AY361" s="211"/>
      <c r="AZ361" s="211"/>
      <c r="BA361" s="211"/>
      <c r="BB361" s="211"/>
      <c r="BC361" s="211"/>
      <c r="BD361" s="211"/>
      <c r="BE361" s="211"/>
      <c r="BF361" s="211"/>
      <c r="BG361" s="211"/>
      <c r="BH361" s="108"/>
      <c r="BI361" s="211"/>
      <c r="BJ361" s="8"/>
      <c r="BK361" s="108"/>
      <c r="BM361" s="211"/>
    </row>
    <row r="362" spans="1:65">
      <c r="A362" s="211"/>
      <c r="B362" s="211"/>
      <c r="C362" s="211"/>
      <c r="D362" s="211"/>
      <c r="E362" s="211"/>
      <c r="F362" s="211"/>
      <c r="G362" s="211"/>
      <c r="H362" s="214"/>
      <c r="I362" s="211"/>
      <c r="J362" s="211"/>
      <c r="K362" s="211"/>
      <c r="L362" s="211"/>
      <c r="M362" s="211"/>
      <c r="N362" s="211"/>
      <c r="O362" s="211"/>
      <c r="P362" s="211"/>
      <c r="Q362" s="212"/>
      <c r="R362" s="211"/>
      <c r="S362" s="211"/>
      <c r="T362" s="211"/>
      <c r="U362" s="211"/>
      <c r="V362" s="211"/>
      <c r="W362" s="211"/>
      <c r="X362" s="257"/>
      <c r="Y362" s="257"/>
      <c r="Z362" s="257"/>
      <c r="AA362" s="257"/>
      <c r="AB362" s="257"/>
      <c r="AC362" s="257"/>
      <c r="AD362" s="257"/>
      <c r="AE362" s="257"/>
      <c r="AF362" s="257"/>
      <c r="AG362" s="257"/>
      <c r="AH362" s="257"/>
      <c r="AI362" s="257"/>
      <c r="AJ362" s="213"/>
      <c r="AK362" s="213"/>
      <c r="AL362" s="257"/>
      <c r="AM362" s="8"/>
      <c r="AN362" s="214"/>
      <c r="AO362" s="211"/>
      <c r="AP362" s="40"/>
      <c r="AQ362" s="40"/>
      <c r="AR362" s="108"/>
      <c r="AS362" s="211"/>
      <c r="AT362" s="214"/>
      <c r="AU362" s="211"/>
      <c r="AV362" s="108"/>
      <c r="AW362" s="108"/>
      <c r="AX362" s="211"/>
      <c r="AY362" s="211"/>
      <c r="AZ362" s="211"/>
      <c r="BA362" s="211"/>
      <c r="BB362" s="211"/>
      <c r="BC362" s="211"/>
      <c r="BD362" s="211"/>
      <c r="BE362" s="211"/>
      <c r="BF362" s="211"/>
      <c r="BG362" s="211"/>
      <c r="BH362" s="108"/>
      <c r="BI362" s="211"/>
      <c r="BJ362" s="8"/>
      <c r="BK362" s="108"/>
      <c r="BM362" s="211"/>
    </row>
    <row r="363" spans="1:65">
      <c r="A363" s="211"/>
      <c r="B363" s="211"/>
      <c r="C363" s="211"/>
      <c r="D363" s="211"/>
      <c r="E363" s="211"/>
      <c r="F363" s="211"/>
      <c r="G363" s="211"/>
      <c r="H363" s="214"/>
      <c r="I363" s="211"/>
      <c r="J363" s="211"/>
      <c r="K363" s="211"/>
      <c r="L363" s="211"/>
      <c r="M363" s="211"/>
      <c r="N363" s="211"/>
      <c r="O363" s="211"/>
      <c r="P363" s="211"/>
      <c r="Q363" s="212"/>
      <c r="R363" s="211"/>
      <c r="S363" s="211"/>
      <c r="T363" s="211"/>
      <c r="U363" s="211"/>
      <c r="V363" s="211"/>
      <c r="W363" s="211"/>
      <c r="X363" s="257"/>
      <c r="Y363" s="257"/>
      <c r="Z363" s="257"/>
      <c r="AA363" s="257"/>
      <c r="AB363" s="257"/>
      <c r="AC363" s="257"/>
      <c r="AD363" s="257"/>
      <c r="AE363" s="257"/>
      <c r="AF363" s="257"/>
      <c r="AG363" s="257"/>
      <c r="AH363" s="257"/>
      <c r="AI363" s="257"/>
      <c r="AJ363" s="213"/>
      <c r="AK363" s="213"/>
      <c r="AL363" s="257"/>
      <c r="AM363" s="8"/>
      <c r="AN363" s="214"/>
      <c r="AO363" s="211"/>
      <c r="AP363" s="40"/>
      <c r="AQ363" s="40"/>
      <c r="AR363" s="108"/>
      <c r="AS363" s="211"/>
      <c r="AT363" s="214"/>
      <c r="AU363" s="211"/>
      <c r="AV363" s="108"/>
      <c r="AW363" s="108"/>
      <c r="AX363" s="211"/>
      <c r="AY363" s="211"/>
      <c r="AZ363" s="211"/>
      <c r="BA363" s="211"/>
      <c r="BB363" s="211"/>
      <c r="BC363" s="211"/>
      <c r="BD363" s="211"/>
      <c r="BE363" s="211"/>
      <c r="BF363" s="211"/>
      <c r="BG363" s="211"/>
      <c r="BH363" s="108"/>
      <c r="BI363" s="211"/>
      <c r="BJ363" s="8"/>
      <c r="BK363" s="108"/>
      <c r="BM363" s="211"/>
    </row>
    <row r="364" spans="1:65">
      <c r="A364" s="211"/>
      <c r="B364" s="211"/>
      <c r="C364" s="211"/>
      <c r="D364" s="211"/>
      <c r="E364" s="211"/>
      <c r="F364" s="211"/>
      <c r="G364" s="211"/>
      <c r="H364" s="214"/>
      <c r="I364" s="211"/>
      <c r="J364" s="211"/>
      <c r="K364" s="211"/>
      <c r="L364" s="211"/>
      <c r="M364" s="211"/>
      <c r="N364" s="211"/>
      <c r="O364" s="211"/>
      <c r="P364" s="211"/>
      <c r="Q364" s="212"/>
      <c r="R364" s="211"/>
      <c r="S364" s="211"/>
      <c r="T364" s="211"/>
      <c r="U364" s="211"/>
      <c r="V364" s="211"/>
      <c r="W364" s="211"/>
      <c r="X364" s="257"/>
      <c r="Y364" s="257"/>
      <c r="Z364" s="257"/>
      <c r="AA364" s="257"/>
      <c r="AB364" s="257"/>
      <c r="AC364" s="257"/>
      <c r="AD364" s="257"/>
      <c r="AE364" s="257"/>
      <c r="AF364" s="257"/>
      <c r="AG364" s="257"/>
      <c r="AH364" s="257"/>
      <c r="AI364" s="257"/>
      <c r="AJ364" s="213"/>
      <c r="AK364" s="213"/>
      <c r="AL364" s="257"/>
      <c r="AM364" s="8"/>
      <c r="AN364" s="214"/>
      <c r="AO364" s="211"/>
      <c r="AP364" s="40"/>
      <c r="AQ364" s="40"/>
      <c r="AR364" s="108"/>
      <c r="AS364" s="211"/>
      <c r="AT364" s="214"/>
      <c r="AU364" s="211"/>
      <c r="AV364" s="108"/>
      <c r="AW364" s="108"/>
      <c r="AX364" s="211"/>
      <c r="AY364" s="211"/>
      <c r="AZ364" s="211"/>
      <c r="BA364" s="211"/>
      <c r="BB364" s="211"/>
      <c r="BC364" s="211"/>
      <c r="BD364" s="211"/>
      <c r="BE364" s="211"/>
      <c r="BF364" s="211"/>
      <c r="BG364" s="211"/>
      <c r="BH364" s="108"/>
      <c r="BI364" s="211"/>
      <c r="BJ364" s="8"/>
      <c r="BK364" s="108"/>
      <c r="BM364" s="211"/>
    </row>
    <row r="365" spans="1:65">
      <c r="A365" s="211"/>
      <c r="B365" s="211"/>
      <c r="C365" s="211"/>
      <c r="D365" s="211"/>
      <c r="E365" s="211"/>
      <c r="F365" s="211"/>
      <c r="G365" s="211"/>
      <c r="H365" s="214"/>
      <c r="I365" s="211"/>
      <c r="J365" s="211"/>
      <c r="K365" s="211"/>
      <c r="L365" s="211"/>
      <c r="M365" s="211"/>
      <c r="N365" s="211"/>
      <c r="O365" s="211"/>
      <c r="P365" s="211"/>
      <c r="Q365" s="212"/>
      <c r="R365" s="211"/>
      <c r="S365" s="211"/>
      <c r="T365" s="211"/>
      <c r="U365" s="211"/>
      <c r="V365" s="211"/>
      <c r="W365" s="211"/>
      <c r="X365" s="257"/>
      <c r="Y365" s="257"/>
      <c r="Z365" s="257"/>
      <c r="AA365" s="257"/>
      <c r="AB365" s="257"/>
      <c r="AC365" s="257"/>
      <c r="AD365" s="257"/>
      <c r="AE365" s="257"/>
      <c r="AF365" s="257"/>
      <c r="AG365" s="257"/>
      <c r="AH365" s="257"/>
      <c r="AI365" s="257"/>
      <c r="AJ365" s="213"/>
      <c r="AK365" s="213"/>
      <c r="AL365" s="257"/>
      <c r="AM365" s="8"/>
      <c r="AN365" s="214"/>
      <c r="AO365" s="211"/>
      <c r="AP365" s="40"/>
      <c r="AQ365" s="40"/>
      <c r="AR365" s="108"/>
      <c r="AS365" s="211"/>
      <c r="AT365" s="214"/>
      <c r="AU365" s="211"/>
      <c r="AV365" s="108"/>
      <c r="AW365" s="108"/>
      <c r="AX365" s="211"/>
      <c r="AY365" s="211"/>
      <c r="AZ365" s="211"/>
      <c r="BA365" s="211"/>
      <c r="BB365" s="211"/>
      <c r="BC365" s="211"/>
      <c r="BD365" s="211"/>
      <c r="BE365" s="211"/>
      <c r="BF365" s="211"/>
      <c r="BG365" s="211"/>
      <c r="BH365" s="108"/>
      <c r="BI365" s="211"/>
      <c r="BJ365" s="8"/>
      <c r="BK365" s="108"/>
      <c r="BM365" s="211"/>
    </row>
    <row r="366" spans="1:65">
      <c r="A366" s="211"/>
      <c r="B366" s="211"/>
      <c r="C366" s="211"/>
      <c r="D366" s="211"/>
      <c r="E366" s="211"/>
      <c r="F366" s="211"/>
      <c r="G366" s="211"/>
      <c r="H366" s="214"/>
      <c r="I366" s="211"/>
      <c r="J366" s="211"/>
      <c r="K366" s="211"/>
      <c r="L366" s="211"/>
      <c r="M366" s="211"/>
      <c r="N366" s="211"/>
      <c r="O366" s="211"/>
      <c r="P366" s="211"/>
      <c r="Q366" s="212"/>
      <c r="R366" s="211"/>
      <c r="S366" s="211"/>
      <c r="T366" s="211"/>
      <c r="U366" s="211"/>
      <c r="V366" s="211"/>
      <c r="W366" s="211"/>
      <c r="X366" s="257"/>
      <c r="Y366" s="257"/>
      <c r="Z366" s="257"/>
      <c r="AA366" s="257"/>
      <c r="AB366" s="257"/>
      <c r="AC366" s="257"/>
      <c r="AD366" s="257"/>
      <c r="AE366" s="257"/>
      <c r="AF366" s="257"/>
      <c r="AG366" s="257"/>
      <c r="AH366" s="257"/>
      <c r="AI366" s="257"/>
      <c r="AJ366" s="213"/>
      <c r="AK366" s="213"/>
      <c r="AL366" s="257"/>
      <c r="AM366" s="8"/>
      <c r="AN366" s="214"/>
      <c r="AO366" s="211"/>
      <c r="AP366" s="40"/>
      <c r="AQ366" s="40"/>
      <c r="AR366" s="108"/>
      <c r="AS366" s="211"/>
      <c r="AT366" s="214"/>
      <c r="AU366" s="211"/>
      <c r="AV366" s="108"/>
      <c r="AW366" s="108"/>
      <c r="AX366" s="211"/>
      <c r="AY366" s="211"/>
      <c r="AZ366" s="211"/>
      <c r="BA366" s="211"/>
      <c r="BB366" s="211"/>
      <c r="BC366" s="211"/>
      <c r="BD366" s="211"/>
      <c r="BE366" s="211"/>
      <c r="BF366" s="211"/>
      <c r="BG366" s="211"/>
      <c r="BH366" s="108"/>
      <c r="BI366" s="211"/>
      <c r="BJ366" s="8"/>
      <c r="BK366" s="108"/>
      <c r="BM366" s="211"/>
    </row>
    <row r="367" spans="1:65">
      <c r="A367" s="211"/>
      <c r="B367" s="211"/>
      <c r="C367" s="211"/>
      <c r="D367" s="211"/>
      <c r="E367" s="211"/>
      <c r="F367" s="211"/>
      <c r="G367" s="211"/>
      <c r="H367" s="214"/>
      <c r="I367" s="211"/>
      <c r="J367" s="211"/>
      <c r="K367" s="211"/>
      <c r="L367" s="211"/>
      <c r="M367" s="211"/>
      <c r="N367" s="211"/>
      <c r="O367" s="211"/>
      <c r="P367" s="211"/>
      <c r="Q367" s="212"/>
      <c r="R367" s="211"/>
      <c r="S367" s="211"/>
      <c r="T367" s="211"/>
      <c r="U367" s="211"/>
      <c r="V367" s="211"/>
      <c r="W367" s="211"/>
      <c r="X367" s="257"/>
      <c r="Y367" s="257"/>
      <c r="Z367" s="257"/>
      <c r="AA367" s="257"/>
      <c r="AB367" s="257"/>
      <c r="AC367" s="257"/>
      <c r="AD367" s="257"/>
      <c r="AE367" s="257"/>
      <c r="AF367" s="257"/>
      <c r="AG367" s="257"/>
      <c r="AH367" s="257"/>
      <c r="AI367" s="257"/>
      <c r="AJ367" s="213"/>
      <c r="AK367" s="213"/>
      <c r="AL367" s="257"/>
      <c r="AM367" s="8"/>
      <c r="AN367" s="214"/>
      <c r="AO367" s="211"/>
      <c r="AP367" s="40"/>
      <c r="AQ367" s="40"/>
      <c r="AR367" s="108"/>
      <c r="AS367" s="211"/>
      <c r="AT367" s="214"/>
      <c r="AU367" s="211"/>
      <c r="AV367" s="108"/>
      <c r="AW367" s="108"/>
      <c r="AX367" s="211"/>
      <c r="AY367" s="211"/>
      <c r="AZ367" s="211"/>
      <c r="BA367" s="211"/>
      <c r="BB367" s="211"/>
      <c r="BC367" s="211"/>
      <c r="BD367" s="211"/>
      <c r="BE367" s="211"/>
      <c r="BF367" s="211"/>
      <c r="BG367" s="211"/>
      <c r="BH367" s="108"/>
      <c r="BI367" s="211"/>
      <c r="BJ367" s="8"/>
      <c r="BK367" s="108"/>
      <c r="BM367" s="211"/>
    </row>
    <row r="368" spans="1:65">
      <c r="A368" s="211"/>
      <c r="B368" s="211"/>
      <c r="C368" s="211"/>
      <c r="D368" s="211"/>
      <c r="E368" s="211"/>
      <c r="F368" s="211"/>
      <c r="G368" s="211"/>
      <c r="H368" s="214"/>
      <c r="I368" s="211"/>
      <c r="J368" s="211"/>
      <c r="K368" s="211"/>
      <c r="L368" s="211"/>
      <c r="M368" s="211"/>
      <c r="N368" s="211"/>
      <c r="O368" s="211"/>
      <c r="P368" s="211"/>
      <c r="Q368" s="212"/>
      <c r="R368" s="211"/>
      <c r="S368" s="211"/>
      <c r="T368" s="211"/>
      <c r="U368" s="211"/>
      <c r="V368" s="211"/>
      <c r="W368" s="211"/>
      <c r="X368" s="257"/>
      <c r="Y368" s="257"/>
      <c r="Z368" s="257"/>
      <c r="AA368" s="257"/>
      <c r="AB368" s="257"/>
      <c r="AC368" s="257"/>
      <c r="AD368" s="257"/>
      <c r="AE368" s="257"/>
      <c r="AF368" s="257"/>
      <c r="AG368" s="257"/>
      <c r="AH368" s="257"/>
      <c r="AI368" s="257"/>
      <c r="AJ368" s="213"/>
      <c r="AK368" s="213"/>
      <c r="AL368" s="257"/>
      <c r="AM368" s="8"/>
      <c r="AN368" s="214"/>
      <c r="AO368" s="211"/>
      <c r="AP368" s="40"/>
      <c r="AQ368" s="40"/>
      <c r="AR368" s="108"/>
      <c r="AS368" s="211"/>
      <c r="AT368" s="214"/>
      <c r="AU368" s="211"/>
      <c r="AV368" s="108"/>
      <c r="AW368" s="108"/>
      <c r="AX368" s="211"/>
      <c r="AY368" s="211"/>
      <c r="AZ368" s="211"/>
      <c r="BA368" s="211"/>
      <c r="BB368" s="211"/>
      <c r="BC368" s="211"/>
      <c r="BD368" s="211"/>
      <c r="BE368" s="211"/>
      <c r="BF368" s="211"/>
      <c r="BG368" s="211"/>
      <c r="BH368" s="108"/>
      <c r="BI368" s="211"/>
      <c r="BJ368" s="8"/>
      <c r="BK368" s="108"/>
      <c r="BM368" s="211"/>
    </row>
    <row r="369" spans="1:65">
      <c r="A369" s="211"/>
      <c r="B369" s="211"/>
      <c r="C369" s="211"/>
      <c r="D369" s="211"/>
      <c r="E369" s="211"/>
      <c r="F369" s="211"/>
      <c r="G369" s="211"/>
      <c r="H369" s="214"/>
      <c r="I369" s="211"/>
      <c r="J369" s="211"/>
      <c r="K369" s="211"/>
      <c r="L369" s="211"/>
      <c r="M369" s="211"/>
      <c r="N369" s="211"/>
      <c r="O369" s="211"/>
      <c r="P369" s="211"/>
      <c r="Q369" s="212"/>
      <c r="R369" s="211"/>
      <c r="S369" s="211"/>
      <c r="T369" s="211"/>
      <c r="U369" s="211"/>
      <c r="V369" s="211"/>
      <c r="W369" s="211"/>
      <c r="X369" s="257"/>
      <c r="Y369" s="257"/>
      <c r="Z369" s="257"/>
      <c r="AA369" s="257"/>
      <c r="AB369" s="257"/>
      <c r="AC369" s="257"/>
      <c r="AD369" s="257"/>
      <c r="AE369" s="257"/>
      <c r="AF369" s="257"/>
      <c r="AG369" s="257"/>
      <c r="AH369" s="257"/>
      <c r="AI369" s="257"/>
      <c r="AJ369" s="213"/>
      <c r="AK369" s="213"/>
      <c r="AL369" s="257"/>
      <c r="AM369" s="8"/>
      <c r="AN369" s="214"/>
      <c r="AO369" s="211"/>
      <c r="AP369" s="40"/>
      <c r="AQ369" s="40"/>
      <c r="AR369" s="108"/>
      <c r="AS369" s="211"/>
      <c r="AT369" s="214"/>
      <c r="AU369" s="211"/>
      <c r="AV369" s="108"/>
      <c r="AW369" s="108"/>
      <c r="AX369" s="211"/>
      <c r="AY369" s="211"/>
      <c r="AZ369" s="211"/>
      <c r="BA369" s="211"/>
      <c r="BB369" s="211"/>
      <c r="BC369" s="211"/>
      <c r="BD369" s="211"/>
      <c r="BE369" s="211"/>
      <c r="BF369" s="211"/>
      <c r="BG369" s="211"/>
      <c r="BH369" s="108"/>
      <c r="BI369" s="211"/>
      <c r="BJ369" s="8"/>
      <c r="BK369" s="108"/>
      <c r="BM369" s="211"/>
    </row>
    <row r="370" spans="1:65">
      <c r="A370" s="211"/>
      <c r="B370" s="211"/>
      <c r="C370" s="211"/>
      <c r="D370" s="211"/>
      <c r="E370" s="211"/>
      <c r="F370" s="211"/>
      <c r="G370" s="211"/>
      <c r="H370" s="214"/>
      <c r="I370" s="211"/>
      <c r="J370" s="211"/>
      <c r="K370" s="211"/>
      <c r="L370" s="211"/>
      <c r="M370" s="211"/>
      <c r="N370" s="211"/>
      <c r="O370" s="211"/>
      <c r="P370" s="211"/>
      <c r="Q370" s="212"/>
      <c r="R370" s="211"/>
      <c r="S370" s="211"/>
      <c r="T370" s="211"/>
      <c r="U370" s="211"/>
      <c r="V370" s="211"/>
      <c r="W370" s="211"/>
      <c r="X370" s="257"/>
      <c r="Y370" s="257"/>
      <c r="Z370" s="257"/>
      <c r="AA370" s="257"/>
      <c r="AB370" s="257"/>
      <c r="AC370" s="257"/>
      <c r="AD370" s="257"/>
      <c r="AE370" s="257"/>
      <c r="AF370" s="257"/>
      <c r="AG370" s="257"/>
      <c r="AH370" s="257"/>
      <c r="AI370" s="257"/>
      <c r="AJ370" s="213"/>
      <c r="AK370" s="213"/>
      <c r="AL370" s="257"/>
      <c r="AM370" s="8"/>
      <c r="AN370" s="214"/>
      <c r="AO370" s="211"/>
      <c r="AP370" s="40"/>
      <c r="AQ370" s="40"/>
      <c r="AR370" s="108"/>
      <c r="AS370" s="211"/>
      <c r="AT370" s="214"/>
      <c r="AU370" s="211"/>
      <c r="AV370" s="108"/>
      <c r="AW370" s="108"/>
      <c r="AX370" s="211"/>
      <c r="AY370" s="211"/>
      <c r="AZ370" s="211"/>
      <c r="BA370" s="211"/>
      <c r="BB370" s="211"/>
      <c r="BC370" s="211"/>
      <c r="BD370" s="211"/>
      <c r="BE370" s="211"/>
      <c r="BF370" s="211"/>
      <c r="BG370" s="211"/>
      <c r="BH370" s="108"/>
      <c r="BI370" s="211"/>
      <c r="BJ370" s="8"/>
      <c r="BK370" s="108"/>
      <c r="BM370" s="211"/>
    </row>
    <row r="371" spans="1:65">
      <c r="A371" s="211"/>
      <c r="B371" s="211"/>
      <c r="C371" s="211"/>
      <c r="D371" s="211"/>
      <c r="E371" s="211"/>
      <c r="F371" s="211"/>
      <c r="G371" s="211"/>
      <c r="H371" s="214"/>
      <c r="I371" s="211"/>
      <c r="J371" s="211"/>
      <c r="K371" s="211"/>
      <c r="L371" s="211"/>
      <c r="M371" s="211"/>
      <c r="N371" s="211"/>
      <c r="O371" s="211"/>
      <c r="P371" s="211"/>
      <c r="Q371" s="212"/>
      <c r="R371" s="211"/>
      <c r="S371" s="211"/>
      <c r="T371" s="211"/>
      <c r="U371" s="211"/>
      <c r="V371" s="211"/>
      <c r="W371" s="211"/>
      <c r="X371" s="257"/>
      <c r="Y371" s="257"/>
      <c r="Z371" s="257"/>
      <c r="AA371" s="257"/>
      <c r="AB371" s="257"/>
      <c r="AC371" s="257"/>
      <c r="AD371" s="257"/>
      <c r="AE371" s="257"/>
      <c r="AF371" s="257"/>
      <c r="AG371" s="257"/>
      <c r="AH371" s="257"/>
      <c r="AI371" s="257"/>
      <c r="AJ371" s="213"/>
      <c r="AK371" s="213"/>
      <c r="AL371" s="257"/>
      <c r="AM371" s="8"/>
      <c r="AN371" s="214"/>
      <c r="AO371" s="211"/>
      <c r="AP371" s="40"/>
      <c r="AQ371" s="40"/>
      <c r="AR371" s="108"/>
      <c r="AS371" s="211"/>
      <c r="AT371" s="214"/>
      <c r="AU371" s="211"/>
      <c r="AV371" s="108"/>
      <c r="AW371" s="108"/>
      <c r="AX371" s="211"/>
      <c r="AY371" s="211"/>
      <c r="AZ371" s="211"/>
      <c r="BA371" s="211"/>
      <c r="BB371" s="211"/>
      <c r="BC371" s="211"/>
      <c r="BD371" s="211"/>
      <c r="BE371" s="211"/>
      <c r="BF371" s="211"/>
      <c r="BG371" s="211"/>
      <c r="BH371" s="108"/>
      <c r="BI371" s="211"/>
      <c r="BJ371" s="8"/>
      <c r="BK371" s="108"/>
      <c r="BM371" s="211"/>
    </row>
    <row r="372" spans="1:65">
      <c r="A372" s="211"/>
      <c r="B372" s="211"/>
      <c r="C372" s="211"/>
      <c r="D372" s="211"/>
      <c r="E372" s="211"/>
      <c r="F372" s="211"/>
      <c r="G372" s="211"/>
      <c r="H372" s="214"/>
      <c r="I372" s="211"/>
      <c r="J372" s="211"/>
      <c r="K372" s="211"/>
      <c r="L372" s="211"/>
      <c r="M372" s="211"/>
      <c r="N372" s="211"/>
      <c r="O372" s="211"/>
      <c r="P372" s="211"/>
      <c r="Q372" s="212"/>
      <c r="R372" s="211"/>
      <c r="S372" s="211"/>
      <c r="T372" s="211"/>
      <c r="U372" s="211"/>
      <c r="V372" s="211"/>
      <c r="W372" s="211"/>
      <c r="X372" s="257"/>
      <c r="Y372" s="257"/>
      <c r="Z372" s="257"/>
      <c r="AA372" s="257"/>
      <c r="AB372" s="257"/>
      <c r="AC372" s="257"/>
      <c r="AD372" s="257"/>
      <c r="AE372" s="257"/>
      <c r="AF372" s="257"/>
      <c r="AG372" s="257"/>
      <c r="AH372" s="257"/>
      <c r="AI372" s="257"/>
      <c r="AJ372" s="213"/>
      <c r="AK372" s="213"/>
      <c r="AL372" s="257"/>
      <c r="AM372" s="8"/>
      <c r="AN372" s="214"/>
      <c r="AO372" s="211"/>
      <c r="AP372" s="40"/>
      <c r="AQ372" s="40"/>
      <c r="AR372" s="108"/>
      <c r="AS372" s="211"/>
      <c r="AT372" s="214"/>
      <c r="AU372" s="211"/>
      <c r="AV372" s="108"/>
      <c r="AW372" s="108"/>
      <c r="AX372" s="211"/>
      <c r="AY372" s="211"/>
      <c r="AZ372" s="211"/>
      <c r="BA372" s="211"/>
      <c r="BB372" s="211"/>
      <c r="BC372" s="211"/>
      <c r="BD372" s="211"/>
      <c r="BE372" s="211"/>
      <c r="BF372" s="211"/>
      <c r="BG372" s="211"/>
      <c r="BH372" s="108"/>
      <c r="BI372" s="211"/>
      <c r="BJ372" s="8"/>
      <c r="BK372" s="108"/>
      <c r="BM372" s="211"/>
    </row>
    <row r="373" spans="1:65">
      <c r="A373" s="211"/>
      <c r="B373" s="211"/>
      <c r="C373" s="211"/>
      <c r="D373" s="211"/>
      <c r="E373" s="211"/>
      <c r="F373" s="211"/>
      <c r="G373" s="211"/>
      <c r="H373" s="214"/>
      <c r="I373" s="211"/>
      <c r="J373" s="211"/>
      <c r="K373" s="211"/>
      <c r="L373" s="211"/>
      <c r="M373" s="211"/>
      <c r="N373" s="211"/>
      <c r="O373" s="211"/>
      <c r="P373" s="211"/>
      <c r="Q373" s="212"/>
      <c r="R373" s="211"/>
      <c r="S373" s="211"/>
      <c r="T373" s="211"/>
      <c r="U373" s="211"/>
      <c r="V373" s="211"/>
      <c r="W373" s="211"/>
      <c r="X373" s="257"/>
      <c r="Y373" s="257"/>
      <c r="Z373" s="257"/>
      <c r="AA373" s="257"/>
      <c r="AB373" s="257"/>
      <c r="AC373" s="257"/>
      <c r="AD373" s="257"/>
      <c r="AE373" s="257"/>
      <c r="AF373" s="257"/>
      <c r="AG373" s="257"/>
      <c r="AH373" s="257"/>
      <c r="AI373" s="257"/>
      <c r="AJ373" s="213"/>
      <c r="AK373" s="213"/>
      <c r="AL373" s="257"/>
      <c r="AM373" s="8"/>
      <c r="AN373" s="214"/>
      <c r="AO373" s="211"/>
      <c r="AP373" s="40"/>
      <c r="AQ373" s="40"/>
      <c r="AR373" s="108"/>
      <c r="AS373" s="211"/>
      <c r="AT373" s="214"/>
      <c r="AU373" s="211"/>
      <c r="AV373" s="108"/>
      <c r="AW373" s="108"/>
      <c r="AX373" s="211"/>
      <c r="AY373" s="211"/>
      <c r="AZ373" s="211"/>
      <c r="BA373" s="211"/>
      <c r="BB373" s="211"/>
      <c r="BC373" s="211"/>
      <c r="BD373" s="211"/>
      <c r="BE373" s="211"/>
      <c r="BF373" s="211"/>
      <c r="BG373" s="211"/>
      <c r="BH373" s="108"/>
      <c r="BI373" s="211"/>
      <c r="BJ373" s="8"/>
      <c r="BK373" s="108"/>
      <c r="BM373" s="211"/>
    </row>
    <row r="374" spans="1:65">
      <c r="A374" s="211"/>
      <c r="B374" s="211"/>
      <c r="C374" s="211"/>
      <c r="D374" s="211"/>
      <c r="E374" s="211"/>
      <c r="F374" s="211"/>
      <c r="G374" s="211"/>
      <c r="H374" s="214"/>
      <c r="I374" s="211"/>
      <c r="J374" s="211"/>
      <c r="K374" s="211"/>
      <c r="L374" s="211"/>
      <c r="M374" s="211"/>
      <c r="N374" s="211"/>
      <c r="O374" s="211"/>
      <c r="P374" s="211"/>
      <c r="Q374" s="212"/>
      <c r="R374" s="211"/>
      <c r="S374" s="211"/>
      <c r="T374" s="211"/>
      <c r="U374" s="211"/>
      <c r="V374" s="211"/>
      <c r="W374" s="211"/>
      <c r="X374" s="257"/>
      <c r="Y374" s="257"/>
      <c r="Z374" s="257"/>
      <c r="AA374" s="257"/>
      <c r="AB374" s="257"/>
      <c r="AC374" s="257"/>
      <c r="AD374" s="257"/>
      <c r="AE374" s="257"/>
      <c r="AF374" s="257"/>
      <c r="AG374" s="257"/>
      <c r="AH374" s="257"/>
      <c r="AI374" s="257"/>
      <c r="AJ374" s="213"/>
      <c r="AK374" s="213"/>
      <c r="AL374" s="257"/>
      <c r="AM374" s="8"/>
      <c r="AN374" s="214"/>
      <c r="AO374" s="211"/>
      <c r="AP374" s="40"/>
      <c r="AQ374" s="40"/>
      <c r="AR374" s="108"/>
      <c r="AS374" s="211"/>
      <c r="AT374" s="214"/>
      <c r="AU374" s="211"/>
      <c r="AV374" s="108"/>
      <c r="AW374" s="108"/>
      <c r="AX374" s="211"/>
      <c r="AY374" s="211"/>
      <c r="AZ374" s="211"/>
      <c r="BA374" s="211"/>
      <c r="BB374" s="211"/>
      <c r="BC374" s="211"/>
      <c r="BD374" s="211"/>
      <c r="BE374" s="211"/>
      <c r="BF374" s="211"/>
      <c r="BG374" s="211"/>
      <c r="BH374" s="108"/>
      <c r="BI374" s="211"/>
      <c r="BJ374" s="8"/>
      <c r="BK374" s="108"/>
      <c r="BM374" s="211"/>
    </row>
    <row r="375" spans="1:65">
      <c r="A375" s="211"/>
      <c r="B375" s="211"/>
      <c r="C375" s="211"/>
      <c r="D375" s="211"/>
      <c r="E375" s="211"/>
      <c r="F375" s="211"/>
      <c r="G375" s="211"/>
      <c r="H375" s="214"/>
      <c r="I375" s="211"/>
      <c r="J375" s="211"/>
      <c r="K375" s="211"/>
      <c r="L375" s="211"/>
      <c r="M375" s="211"/>
      <c r="N375" s="211"/>
      <c r="O375" s="211"/>
      <c r="P375" s="211"/>
      <c r="Q375" s="212"/>
      <c r="R375" s="211"/>
      <c r="S375" s="211"/>
      <c r="T375" s="211"/>
      <c r="U375" s="211"/>
      <c r="V375" s="211"/>
      <c r="W375" s="211"/>
      <c r="X375" s="257"/>
      <c r="Y375" s="257"/>
      <c r="Z375" s="257"/>
      <c r="AA375" s="257"/>
      <c r="AB375" s="257"/>
      <c r="AC375" s="257"/>
      <c r="AD375" s="257"/>
      <c r="AE375" s="257"/>
      <c r="AF375" s="257"/>
      <c r="AG375" s="257"/>
      <c r="AH375" s="257"/>
      <c r="AI375" s="257"/>
      <c r="AJ375" s="213"/>
      <c r="AK375" s="213"/>
      <c r="AL375" s="257"/>
      <c r="AM375" s="8"/>
      <c r="AN375" s="214"/>
      <c r="AO375" s="211"/>
      <c r="AP375" s="40"/>
      <c r="AQ375" s="40"/>
      <c r="AR375" s="108"/>
      <c r="AS375" s="211"/>
      <c r="AT375" s="214"/>
      <c r="AU375" s="211"/>
      <c r="AV375" s="108"/>
      <c r="AW375" s="108"/>
      <c r="AX375" s="211"/>
      <c r="AY375" s="211"/>
      <c r="AZ375" s="211"/>
      <c r="BA375" s="211"/>
      <c r="BB375" s="211"/>
      <c r="BC375" s="211"/>
      <c r="BD375" s="211"/>
      <c r="BE375" s="211"/>
      <c r="BF375" s="211"/>
      <c r="BG375" s="211"/>
      <c r="BH375" s="108"/>
      <c r="BI375" s="211"/>
      <c r="BJ375" s="8"/>
      <c r="BK375" s="108"/>
      <c r="BM375" s="211"/>
    </row>
    <row r="376" spans="1:65">
      <c r="A376" s="211"/>
      <c r="B376" s="211"/>
      <c r="C376" s="211"/>
      <c r="D376" s="211"/>
      <c r="E376" s="211"/>
      <c r="F376" s="211"/>
      <c r="G376" s="211"/>
      <c r="H376" s="214"/>
      <c r="I376" s="211"/>
      <c r="J376" s="211"/>
      <c r="K376" s="211"/>
      <c r="L376" s="211"/>
      <c r="M376" s="211"/>
      <c r="N376" s="211"/>
      <c r="O376" s="211"/>
      <c r="P376" s="211"/>
      <c r="Q376" s="212"/>
      <c r="R376" s="211"/>
      <c r="S376" s="211"/>
      <c r="T376" s="211"/>
      <c r="U376" s="211"/>
      <c r="V376" s="211"/>
      <c r="W376" s="211"/>
      <c r="X376" s="257"/>
      <c r="Y376" s="257"/>
      <c r="Z376" s="257"/>
      <c r="AA376" s="257"/>
      <c r="AB376" s="257"/>
      <c r="AC376" s="257"/>
      <c r="AD376" s="257"/>
      <c r="AE376" s="257"/>
      <c r="AF376" s="257"/>
      <c r="AG376" s="257"/>
      <c r="AH376" s="257"/>
      <c r="AI376" s="257"/>
      <c r="AJ376" s="213"/>
      <c r="AK376" s="213"/>
      <c r="AL376" s="257"/>
      <c r="AM376" s="8"/>
      <c r="AN376" s="214"/>
      <c r="AO376" s="211"/>
      <c r="AP376" s="40"/>
      <c r="AQ376" s="40"/>
      <c r="AR376" s="108"/>
      <c r="AS376" s="211"/>
      <c r="AT376" s="214"/>
      <c r="AU376" s="211"/>
      <c r="AV376" s="108"/>
      <c r="AW376" s="108"/>
      <c r="AX376" s="211"/>
      <c r="AY376" s="211"/>
      <c r="AZ376" s="211"/>
      <c r="BA376" s="211"/>
      <c r="BB376" s="211"/>
      <c r="BC376" s="211"/>
      <c r="BD376" s="211"/>
      <c r="BE376" s="211"/>
      <c r="BF376" s="211"/>
      <c r="BG376" s="211"/>
      <c r="BH376" s="108"/>
      <c r="BI376" s="211"/>
      <c r="BJ376" s="8"/>
      <c r="BK376" s="108"/>
      <c r="BM376" s="211"/>
    </row>
    <row r="377" spans="1:65">
      <c r="A377" s="211"/>
      <c r="B377" s="211"/>
      <c r="C377" s="211"/>
      <c r="D377" s="211"/>
      <c r="E377" s="211"/>
      <c r="F377" s="211"/>
      <c r="G377" s="211"/>
      <c r="H377" s="214"/>
      <c r="I377" s="211"/>
      <c r="J377" s="211"/>
      <c r="K377" s="211"/>
      <c r="L377" s="211"/>
      <c r="M377" s="211"/>
      <c r="N377" s="211"/>
      <c r="O377" s="211"/>
      <c r="P377" s="211"/>
      <c r="Q377" s="212"/>
      <c r="R377" s="211"/>
      <c r="S377" s="211"/>
      <c r="T377" s="211"/>
      <c r="U377" s="211"/>
      <c r="V377" s="211"/>
      <c r="W377" s="211"/>
      <c r="X377" s="257"/>
      <c r="Y377" s="257"/>
      <c r="Z377" s="257"/>
      <c r="AA377" s="257"/>
      <c r="AB377" s="257"/>
      <c r="AC377" s="257"/>
      <c r="AD377" s="257"/>
      <c r="AE377" s="257"/>
      <c r="AF377" s="257"/>
      <c r="AG377" s="257"/>
      <c r="AH377" s="257"/>
      <c r="AI377" s="257"/>
      <c r="AJ377" s="213"/>
      <c r="AK377" s="213"/>
      <c r="AL377" s="257"/>
      <c r="AM377" s="8"/>
      <c r="AN377" s="214"/>
      <c r="AO377" s="211"/>
      <c r="AP377" s="40"/>
      <c r="AQ377" s="40"/>
      <c r="AR377" s="108"/>
      <c r="AS377" s="211"/>
      <c r="AT377" s="214"/>
      <c r="AU377" s="211"/>
      <c r="AV377" s="108"/>
      <c r="AW377" s="108"/>
      <c r="AX377" s="211"/>
      <c r="AY377" s="211"/>
      <c r="AZ377" s="211"/>
      <c r="BA377" s="211"/>
      <c r="BB377" s="211"/>
      <c r="BC377" s="211"/>
      <c r="BD377" s="211"/>
      <c r="BE377" s="211"/>
      <c r="BF377" s="211"/>
      <c r="BG377" s="211"/>
      <c r="BH377" s="108"/>
      <c r="BI377" s="211"/>
      <c r="BJ377" s="8"/>
      <c r="BK377" s="108"/>
      <c r="BM377" s="211"/>
    </row>
    <row r="378" spans="1:65">
      <c r="A378" s="211"/>
      <c r="B378" s="211"/>
      <c r="C378" s="211"/>
      <c r="D378" s="211"/>
      <c r="E378" s="211"/>
      <c r="F378" s="211"/>
      <c r="G378" s="211"/>
      <c r="H378" s="214"/>
      <c r="I378" s="211"/>
      <c r="J378" s="211"/>
      <c r="K378" s="211"/>
      <c r="L378" s="211"/>
      <c r="M378" s="211"/>
      <c r="N378" s="211"/>
      <c r="O378" s="211"/>
      <c r="P378" s="211"/>
      <c r="Q378" s="212"/>
      <c r="R378" s="211"/>
      <c r="S378" s="211"/>
      <c r="T378" s="211"/>
      <c r="U378" s="211"/>
      <c r="V378" s="211"/>
      <c r="W378" s="211"/>
      <c r="X378" s="257"/>
      <c r="Y378" s="257"/>
      <c r="Z378" s="257"/>
      <c r="AA378" s="257"/>
      <c r="AB378" s="257"/>
      <c r="AC378" s="257"/>
      <c r="AD378" s="257"/>
      <c r="AE378" s="257"/>
      <c r="AF378" s="257"/>
      <c r="AG378" s="257"/>
      <c r="AH378" s="257"/>
      <c r="AI378" s="257"/>
      <c r="AJ378" s="213"/>
      <c r="AK378" s="213"/>
      <c r="AL378" s="257"/>
      <c r="AM378" s="8"/>
      <c r="AN378" s="214"/>
      <c r="AO378" s="211"/>
      <c r="AP378" s="40"/>
      <c r="AQ378" s="40"/>
      <c r="AR378" s="108"/>
      <c r="AS378" s="211"/>
      <c r="AT378" s="214"/>
      <c r="AU378" s="211"/>
      <c r="AV378" s="108"/>
      <c r="AW378" s="108"/>
      <c r="AX378" s="211"/>
      <c r="AY378" s="211"/>
      <c r="AZ378" s="211"/>
      <c r="BA378" s="211"/>
      <c r="BB378" s="211"/>
      <c r="BC378" s="211"/>
      <c r="BD378" s="211"/>
      <c r="BE378" s="211"/>
      <c r="BF378" s="211"/>
      <c r="BG378" s="211"/>
      <c r="BH378" s="108"/>
      <c r="BI378" s="211"/>
      <c r="BJ378" s="8"/>
      <c r="BK378" s="108"/>
      <c r="BM378" s="211"/>
    </row>
    <row r="379" spans="1:65">
      <c r="A379" s="211"/>
      <c r="B379" s="211"/>
      <c r="C379" s="211"/>
      <c r="D379" s="211"/>
      <c r="E379" s="211"/>
      <c r="F379" s="211"/>
      <c r="G379" s="211"/>
      <c r="H379" s="214"/>
      <c r="I379" s="211"/>
      <c r="J379" s="211"/>
      <c r="K379" s="211"/>
      <c r="L379" s="211"/>
      <c r="M379" s="211"/>
      <c r="N379" s="211"/>
      <c r="O379" s="211"/>
      <c r="P379" s="211"/>
      <c r="Q379" s="212"/>
      <c r="R379" s="211"/>
      <c r="S379" s="211"/>
      <c r="T379" s="211"/>
      <c r="U379" s="211"/>
      <c r="V379" s="211"/>
      <c r="W379" s="211"/>
      <c r="X379" s="257"/>
      <c r="Y379" s="257"/>
      <c r="Z379" s="257"/>
      <c r="AA379" s="257"/>
      <c r="AB379" s="257"/>
      <c r="AC379" s="257"/>
      <c r="AD379" s="257"/>
      <c r="AE379" s="257"/>
      <c r="AF379" s="257"/>
      <c r="AG379" s="257"/>
      <c r="AH379" s="257"/>
      <c r="AI379" s="257"/>
      <c r="AJ379" s="213"/>
      <c r="AK379" s="213"/>
      <c r="AL379" s="257"/>
      <c r="AM379" s="8"/>
      <c r="AN379" s="214"/>
      <c r="AO379" s="211"/>
      <c r="AP379" s="40"/>
      <c r="AQ379" s="40"/>
      <c r="AR379" s="108"/>
      <c r="AS379" s="211"/>
      <c r="AT379" s="214"/>
      <c r="AU379" s="211"/>
      <c r="AV379" s="108"/>
      <c r="AW379" s="108"/>
      <c r="AX379" s="211"/>
      <c r="AY379" s="211"/>
      <c r="AZ379" s="211"/>
      <c r="BA379" s="211"/>
      <c r="BB379" s="211"/>
      <c r="BC379" s="211"/>
      <c r="BD379" s="211"/>
      <c r="BE379" s="211"/>
      <c r="BF379" s="211"/>
      <c r="BG379" s="211"/>
      <c r="BH379" s="108"/>
      <c r="BI379" s="211"/>
      <c r="BJ379" s="8"/>
      <c r="BK379" s="108"/>
      <c r="BM379" s="211"/>
    </row>
    <row r="380" spans="1:65">
      <c r="A380" s="211"/>
      <c r="B380" s="211"/>
      <c r="C380" s="211"/>
      <c r="D380" s="211"/>
      <c r="E380" s="211"/>
      <c r="F380" s="211"/>
      <c r="G380" s="211"/>
      <c r="H380" s="214"/>
      <c r="I380" s="211"/>
      <c r="J380" s="211"/>
      <c r="K380" s="211"/>
      <c r="L380" s="211"/>
      <c r="M380" s="211"/>
      <c r="N380" s="211"/>
      <c r="O380" s="211"/>
      <c r="P380" s="211"/>
      <c r="Q380" s="212"/>
      <c r="R380" s="211"/>
      <c r="S380" s="211"/>
      <c r="T380" s="211"/>
      <c r="U380" s="211"/>
      <c r="V380" s="211"/>
      <c r="W380" s="211"/>
      <c r="X380" s="257"/>
      <c r="Y380" s="257"/>
      <c r="Z380" s="257"/>
      <c r="AA380" s="257"/>
      <c r="AB380" s="257"/>
      <c r="AC380" s="257"/>
      <c r="AD380" s="257"/>
      <c r="AE380" s="257"/>
      <c r="AF380" s="257"/>
      <c r="AG380" s="257"/>
      <c r="AH380" s="257"/>
      <c r="AI380" s="257"/>
      <c r="AJ380" s="213"/>
      <c r="AK380" s="213"/>
      <c r="AL380" s="257"/>
      <c r="AM380" s="8"/>
      <c r="AN380" s="214"/>
      <c r="AO380" s="211"/>
      <c r="AP380" s="40"/>
      <c r="AQ380" s="40"/>
      <c r="AR380" s="108"/>
      <c r="AS380" s="211"/>
      <c r="AT380" s="214"/>
      <c r="AU380" s="211"/>
      <c r="AV380" s="108"/>
      <c r="AW380" s="108"/>
      <c r="AX380" s="211"/>
      <c r="AY380" s="211"/>
      <c r="AZ380" s="211"/>
      <c r="BA380" s="211"/>
      <c r="BB380" s="211"/>
      <c r="BC380" s="211"/>
      <c r="BD380" s="211"/>
      <c r="BE380" s="211"/>
      <c r="BF380" s="211"/>
      <c r="BG380" s="211"/>
      <c r="BH380" s="108"/>
      <c r="BI380" s="211"/>
      <c r="BJ380" s="8"/>
      <c r="BK380" s="108"/>
      <c r="BM380" s="211"/>
    </row>
    <row r="381" spans="1:65">
      <c r="A381" s="211"/>
      <c r="B381" s="211"/>
      <c r="C381" s="211"/>
      <c r="D381" s="211"/>
      <c r="E381" s="211"/>
      <c r="F381" s="211"/>
      <c r="G381" s="211"/>
      <c r="H381" s="214"/>
      <c r="I381" s="211"/>
      <c r="J381" s="211"/>
      <c r="K381" s="211"/>
      <c r="L381" s="211"/>
      <c r="M381" s="211"/>
      <c r="N381" s="211"/>
      <c r="O381" s="211"/>
      <c r="P381" s="211"/>
      <c r="Q381" s="212"/>
      <c r="R381" s="211"/>
      <c r="S381" s="211"/>
      <c r="T381" s="211"/>
      <c r="U381" s="211"/>
      <c r="V381" s="211"/>
      <c r="W381" s="211"/>
      <c r="X381" s="257"/>
      <c r="Y381" s="257"/>
      <c r="Z381" s="257"/>
      <c r="AA381" s="257"/>
      <c r="AB381" s="257"/>
      <c r="AC381" s="257"/>
      <c r="AD381" s="257"/>
      <c r="AE381" s="257"/>
      <c r="AF381" s="257"/>
      <c r="AG381" s="257"/>
      <c r="AH381" s="257"/>
      <c r="AI381" s="257"/>
      <c r="AJ381" s="213"/>
      <c r="AK381" s="213"/>
      <c r="AL381" s="257"/>
      <c r="AM381" s="8"/>
      <c r="AN381" s="214"/>
      <c r="AO381" s="211"/>
      <c r="AP381" s="40"/>
      <c r="AQ381" s="40"/>
      <c r="AR381" s="108"/>
      <c r="AS381" s="211"/>
      <c r="AT381" s="214"/>
      <c r="AU381" s="211"/>
      <c r="AV381" s="108"/>
      <c r="AW381" s="108"/>
      <c r="AX381" s="211"/>
      <c r="AY381" s="211"/>
      <c r="AZ381" s="211"/>
      <c r="BA381" s="211"/>
      <c r="BB381" s="211"/>
      <c r="BC381" s="211"/>
      <c r="BD381" s="211"/>
      <c r="BE381" s="211"/>
      <c r="BF381" s="211"/>
      <c r="BG381" s="211"/>
      <c r="BH381" s="108"/>
      <c r="BI381" s="211"/>
      <c r="BJ381" s="8"/>
      <c r="BK381" s="108"/>
      <c r="BM381" s="211"/>
    </row>
    <row r="382" spans="1:65">
      <c r="A382" s="211"/>
      <c r="B382" s="211"/>
      <c r="C382" s="211"/>
      <c r="D382" s="211"/>
      <c r="E382" s="211"/>
      <c r="F382" s="211"/>
      <c r="G382" s="211"/>
      <c r="H382" s="214"/>
      <c r="I382" s="211"/>
      <c r="J382" s="211"/>
      <c r="K382" s="211"/>
      <c r="L382" s="211"/>
      <c r="M382" s="211"/>
      <c r="N382" s="211"/>
      <c r="O382" s="211"/>
      <c r="P382" s="211"/>
      <c r="Q382" s="212"/>
      <c r="R382" s="211"/>
      <c r="S382" s="211"/>
      <c r="T382" s="211"/>
      <c r="U382" s="211"/>
      <c r="V382" s="211"/>
      <c r="W382" s="211"/>
      <c r="X382" s="257"/>
      <c r="Y382" s="257"/>
      <c r="Z382" s="257"/>
      <c r="AA382" s="257"/>
      <c r="AB382" s="257"/>
      <c r="AC382" s="257"/>
      <c r="AD382" s="257"/>
      <c r="AE382" s="257"/>
      <c r="AF382" s="257"/>
      <c r="AG382" s="257"/>
      <c r="AH382" s="257"/>
      <c r="AI382" s="257"/>
      <c r="AJ382" s="213"/>
      <c r="AK382" s="213"/>
      <c r="AL382" s="257"/>
      <c r="AM382" s="8"/>
      <c r="AN382" s="214"/>
      <c r="AO382" s="211"/>
      <c r="AP382" s="40"/>
      <c r="AQ382" s="40"/>
      <c r="AR382" s="108"/>
      <c r="AS382" s="211"/>
      <c r="AT382" s="214"/>
      <c r="AU382" s="211"/>
      <c r="AV382" s="108"/>
      <c r="AW382" s="108"/>
      <c r="AX382" s="211"/>
      <c r="AY382" s="211"/>
      <c r="AZ382" s="211"/>
      <c r="BA382" s="211"/>
      <c r="BB382" s="211"/>
      <c r="BC382" s="211"/>
      <c r="BD382" s="211"/>
      <c r="BE382" s="211"/>
      <c r="BF382" s="211"/>
      <c r="BG382" s="211"/>
      <c r="BH382" s="108"/>
      <c r="BI382" s="211"/>
      <c r="BJ382" s="8"/>
      <c r="BK382" s="108"/>
      <c r="BM382" s="211"/>
    </row>
    <row r="383" spans="1:65">
      <c r="A383" s="211"/>
      <c r="B383" s="211"/>
      <c r="C383" s="211"/>
      <c r="D383" s="211"/>
      <c r="E383" s="211"/>
      <c r="F383" s="211"/>
      <c r="G383" s="211"/>
      <c r="H383" s="214"/>
      <c r="I383" s="211"/>
      <c r="J383" s="211"/>
      <c r="K383" s="211"/>
      <c r="L383" s="211"/>
      <c r="M383" s="211"/>
      <c r="N383" s="211"/>
      <c r="O383" s="211"/>
      <c r="P383" s="211"/>
      <c r="Q383" s="212"/>
      <c r="R383" s="211"/>
      <c r="S383" s="211"/>
      <c r="T383" s="211"/>
      <c r="U383" s="211"/>
      <c r="V383" s="211"/>
      <c r="W383" s="211"/>
      <c r="X383" s="257"/>
      <c r="Y383" s="257"/>
      <c r="Z383" s="257"/>
      <c r="AA383" s="257"/>
      <c r="AB383" s="257"/>
      <c r="AC383" s="257"/>
      <c r="AD383" s="257"/>
      <c r="AE383" s="257"/>
      <c r="AF383" s="257"/>
      <c r="AG383" s="257"/>
      <c r="AH383" s="257"/>
      <c r="AI383" s="257"/>
      <c r="AJ383" s="213"/>
      <c r="AK383" s="213"/>
      <c r="AL383" s="257"/>
      <c r="AM383" s="8"/>
      <c r="AN383" s="214"/>
      <c r="AO383" s="211"/>
      <c r="AP383" s="40"/>
      <c r="AQ383" s="40"/>
      <c r="AR383" s="108"/>
      <c r="AS383" s="211"/>
      <c r="AT383" s="214"/>
      <c r="AU383" s="211"/>
      <c r="AV383" s="108"/>
      <c r="AW383" s="108"/>
      <c r="AX383" s="211"/>
      <c r="AY383" s="211"/>
      <c r="AZ383" s="211"/>
      <c r="BA383" s="211"/>
      <c r="BB383" s="211"/>
      <c r="BC383" s="211"/>
      <c r="BD383" s="211"/>
      <c r="BE383" s="211"/>
      <c r="BF383" s="211"/>
      <c r="BG383" s="211"/>
      <c r="BH383" s="108"/>
      <c r="BI383" s="211"/>
      <c r="BJ383" s="8"/>
      <c r="BK383" s="108"/>
      <c r="BM383" s="211"/>
    </row>
    <row r="384" spans="1:65">
      <c r="A384" s="211"/>
      <c r="B384" s="211"/>
      <c r="C384" s="211"/>
      <c r="D384" s="211"/>
      <c r="E384" s="211"/>
      <c r="F384" s="211"/>
      <c r="G384" s="211"/>
      <c r="H384" s="214"/>
      <c r="I384" s="211"/>
      <c r="J384" s="211"/>
      <c r="K384" s="211"/>
      <c r="L384" s="211"/>
      <c r="M384" s="211"/>
      <c r="N384" s="211"/>
      <c r="O384" s="211"/>
      <c r="P384" s="211"/>
      <c r="Q384" s="212"/>
      <c r="R384" s="211"/>
      <c r="S384" s="211"/>
      <c r="T384" s="211"/>
      <c r="U384" s="211"/>
      <c r="V384" s="211"/>
      <c r="W384" s="211"/>
      <c r="X384" s="257"/>
      <c r="Y384" s="257"/>
      <c r="Z384" s="257"/>
      <c r="AA384" s="257"/>
      <c r="AB384" s="257"/>
      <c r="AC384" s="257"/>
      <c r="AD384" s="257"/>
      <c r="AE384" s="257"/>
      <c r="AF384" s="257"/>
      <c r="AG384" s="257"/>
      <c r="AH384" s="257"/>
      <c r="AI384" s="257"/>
      <c r="AJ384" s="213"/>
      <c r="AK384" s="213"/>
      <c r="AL384" s="257"/>
      <c r="AM384" s="8"/>
      <c r="AN384" s="214"/>
      <c r="AO384" s="211"/>
      <c r="AP384" s="40"/>
      <c r="AQ384" s="40"/>
      <c r="AR384" s="108"/>
      <c r="AS384" s="211"/>
      <c r="AT384" s="214"/>
      <c r="AU384" s="211"/>
      <c r="AV384" s="108"/>
      <c r="AW384" s="108"/>
      <c r="AX384" s="211"/>
      <c r="AY384" s="211"/>
      <c r="AZ384" s="211"/>
      <c r="BA384" s="211"/>
      <c r="BB384" s="211"/>
      <c r="BC384" s="211"/>
      <c r="BD384" s="211"/>
      <c r="BE384" s="211"/>
      <c r="BF384" s="211"/>
      <c r="BG384" s="211"/>
      <c r="BH384" s="108"/>
      <c r="BI384" s="211"/>
      <c r="BJ384" s="8"/>
      <c r="BK384" s="108"/>
      <c r="BM384" s="211"/>
    </row>
    <row r="385" spans="1:65">
      <c r="A385" s="211"/>
      <c r="B385" s="211"/>
      <c r="C385" s="211"/>
      <c r="D385" s="211"/>
      <c r="E385" s="211"/>
      <c r="F385" s="211"/>
      <c r="G385" s="211"/>
      <c r="H385" s="214"/>
      <c r="I385" s="211"/>
      <c r="J385" s="211"/>
      <c r="K385" s="211"/>
      <c r="L385" s="211"/>
      <c r="M385" s="211"/>
      <c r="N385" s="211"/>
      <c r="O385" s="211"/>
      <c r="P385" s="211"/>
      <c r="Q385" s="212"/>
      <c r="R385" s="211"/>
      <c r="S385" s="211"/>
      <c r="T385" s="211"/>
      <c r="U385" s="211"/>
      <c r="V385" s="211"/>
      <c r="W385" s="211"/>
      <c r="X385" s="257"/>
      <c r="Y385" s="257"/>
      <c r="Z385" s="257"/>
      <c r="AA385" s="257"/>
      <c r="AB385" s="257"/>
      <c r="AC385" s="257"/>
      <c r="AD385" s="257"/>
      <c r="AE385" s="257"/>
      <c r="AF385" s="257"/>
      <c r="AG385" s="257"/>
      <c r="AH385" s="257"/>
      <c r="AI385" s="257"/>
      <c r="AJ385" s="213"/>
      <c r="AK385" s="213"/>
      <c r="AL385" s="257"/>
      <c r="AM385" s="8"/>
      <c r="AN385" s="214"/>
      <c r="AO385" s="211"/>
      <c r="AP385" s="40"/>
      <c r="AQ385" s="40"/>
      <c r="AR385" s="108"/>
      <c r="AS385" s="211"/>
      <c r="AT385" s="214"/>
      <c r="AU385" s="211"/>
      <c r="AV385" s="108"/>
      <c r="AW385" s="108"/>
      <c r="AX385" s="211"/>
      <c r="AY385" s="211"/>
      <c r="AZ385" s="211"/>
      <c r="BA385" s="211"/>
      <c r="BB385" s="211"/>
      <c r="BC385" s="211"/>
      <c r="BD385" s="211"/>
      <c r="BE385" s="211"/>
      <c r="BF385" s="211"/>
      <c r="BG385" s="211"/>
      <c r="BH385" s="108"/>
      <c r="BI385" s="211"/>
      <c r="BJ385" s="8"/>
      <c r="BK385" s="108"/>
      <c r="BM385" s="211"/>
    </row>
    <row r="386" spans="1:65">
      <c r="A386" s="211"/>
      <c r="B386" s="211"/>
      <c r="C386" s="211"/>
      <c r="D386" s="211"/>
      <c r="E386" s="211"/>
      <c r="F386" s="211"/>
      <c r="G386" s="211"/>
      <c r="H386" s="214"/>
      <c r="I386" s="211"/>
      <c r="J386" s="211"/>
      <c r="K386" s="211"/>
      <c r="L386" s="211"/>
      <c r="M386" s="211"/>
      <c r="N386" s="211"/>
      <c r="O386" s="211"/>
      <c r="P386" s="211"/>
      <c r="Q386" s="212"/>
      <c r="R386" s="211"/>
      <c r="S386" s="211"/>
      <c r="T386" s="211"/>
      <c r="U386" s="211"/>
      <c r="V386" s="211"/>
      <c r="W386" s="211"/>
      <c r="X386" s="257"/>
      <c r="Y386" s="257"/>
      <c r="Z386" s="257"/>
      <c r="AA386" s="257"/>
      <c r="AB386" s="257"/>
      <c r="AC386" s="257"/>
      <c r="AD386" s="257"/>
      <c r="AE386" s="257"/>
      <c r="AF386" s="257"/>
      <c r="AG386" s="257"/>
      <c r="AH386" s="257"/>
      <c r="AI386" s="257"/>
      <c r="AJ386" s="213"/>
      <c r="AK386" s="213"/>
      <c r="AL386" s="257"/>
      <c r="AM386" s="8"/>
      <c r="AN386" s="214"/>
      <c r="AO386" s="211"/>
      <c r="AP386" s="40"/>
      <c r="AQ386" s="40"/>
      <c r="AR386" s="108"/>
      <c r="AS386" s="211"/>
      <c r="AT386" s="214"/>
      <c r="AU386" s="211"/>
      <c r="AV386" s="108"/>
      <c r="AW386" s="108"/>
      <c r="AX386" s="211"/>
      <c r="AY386" s="211"/>
      <c r="AZ386" s="211"/>
      <c r="BA386" s="211"/>
      <c r="BB386" s="211"/>
      <c r="BC386" s="211"/>
      <c r="BD386" s="211"/>
      <c r="BE386" s="211"/>
      <c r="BF386" s="211"/>
      <c r="BG386" s="211"/>
      <c r="BH386" s="108"/>
      <c r="BI386" s="211"/>
      <c r="BJ386" s="8"/>
      <c r="BK386" s="108"/>
      <c r="BM386" s="211"/>
    </row>
    <row r="387" spans="1:65">
      <c r="A387" s="211"/>
      <c r="B387" s="211"/>
      <c r="C387" s="211"/>
      <c r="D387" s="211"/>
      <c r="E387" s="211"/>
      <c r="F387" s="211"/>
      <c r="G387" s="211"/>
      <c r="H387" s="214"/>
      <c r="I387" s="211"/>
      <c r="J387" s="211"/>
      <c r="K387" s="211"/>
      <c r="L387" s="211"/>
      <c r="M387" s="211"/>
      <c r="N387" s="211"/>
      <c r="O387" s="211"/>
      <c r="P387" s="211"/>
      <c r="Q387" s="212"/>
      <c r="R387" s="211"/>
      <c r="S387" s="211"/>
      <c r="T387" s="211"/>
      <c r="U387" s="211"/>
      <c r="V387" s="211"/>
      <c r="W387" s="211"/>
      <c r="X387" s="257"/>
      <c r="Y387" s="257"/>
      <c r="Z387" s="257"/>
      <c r="AA387" s="257"/>
      <c r="AB387" s="257"/>
      <c r="AC387" s="257"/>
      <c r="AD387" s="257"/>
      <c r="AE387" s="257"/>
      <c r="AF387" s="257"/>
      <c r="AG387" s="257"/>
      <c r="AH387" s="257"/>
      <c r="AI387" s="257"/>
      <c r="AJ387" s="213"/>
      <c r="AK387" s="213"/>
      <c r="AL387" s="257"/>
      <c r="AM387" s="8"/>
      <c r="AN387" s="214"/>
      <c r="AO387" s="211"/>
      <c r="AP387" s="40"/>
      <c r="AQ387" s="40"/>
      <c r="AR387" s="108"/>
      <c r="AS387" s="211"/>
      <c r="AT387" s="214"/>
      <c r="AU387" s="211"/>
      <c r="AV387" s="108"/>
      <c r="AW387" s="108"/>
      <c r="AX387" s="211"/>
      <c r="AY387" s="211"/>
      <c r="AZ387" s="211"/>
      <c r="BA387" s="211"/>
      <c r="BB387" s="211"/>
      <c r="BC387" s="211"/>
      <c r="BD387" s="211"/>
      <c r="BE387" s="211"/>
      <c r="BF387" s="211"/>
      <c r="BG387" s="211"/>
      <c r="BH387" s="108"/>
      <c r="BI387" s="211"/>
      <c r="BJ387" s="8"/>
      <c r="BK387" s="108"/>
      <c r="BM387" s="211"/>
    </row>
    <row r="388" spans="1:65">
      <c r="A388" s="211"/>
      <c r="B388" s="211"/>
      <c r="C388" s="211"/>
      <c r="D388" s="211"/>
      <c r="E388" s="211"/>
      <c r="F388" s="211"/>
      <c r="G388" s="211"/>
      <c r="H388" s="214"/>
      <c r="I388" s="211"/>
      <c r="J388" s="211"/>
      <c r="K388" s="211"/>
      <c r="L388" s="211"/>
      <c r="M388" s="211"/>
      <c r="N388" s="211"/>
      <c r="O388" s="211"/>
      <c r="P388" s="211"/>
      <c r="Q388" s="212"/>
      <c r="R388" s="211"/>
      <c r="S388" s="211"/>
      <c r="T388" s="211"/>
      <c r="U388" s="211"/>
      <c r="V388" s="211"/>
      <c r="W388" s="211"/>
      <c r="X388" s="257"/>
      <c r="Y388" s="257"/>
      <c r="Z388" s="257"/>
      <c r="AA388" s="257"/>
      <c r="AB388" s="257"/>
      <c r="AC388" s="257"/>
      <c r="AD388" s="257"/>
      <c r="AE388" s="257"/>
      <c r="AF388" s="257"/>
      <c r="AG388" s="257"/>
      <c r="AH388" s="257"/>
      <c r="AI388" s="257"/>
      <c r="AJ388" s="213"/>
      <c r="AK388" s="213"/>
      <c r="AL388" s="257"/>
      <c r="AM388" s="8"/>
      <c r="AN388" s="214"/>
      <c r="AO388" s="211"/>
      <c r="AP388" s="40"/>
      <c r="AQ388" s="40"/>
      <c r="AR388" s="108"/>
      <c r="AS388" s="211"/>
      <c r="AT388" s="214"/>
      <c r="AU388" s="211"/>
      <c r="AV388" s="108"/>
      <c r="AW388" s="108"/>
      <c r="AX388" s="211"/>
      <c r="AY388" s="211"/>
      <c r="AZ388" s="211"/>
      <c r="BA388" s="211"/>
      <c r="BB388" s="211"/>
      <c r="BC388" s="211"/>
      <c r="BD388" s="211"/>
      <c r="BE388" s="211"/>
      <c r="BF388" s="211"/>
      <c r="BG388" s="211"/>
      <c r="BH388" s="108"/>
      <c r="BI388" s="211"/>
      <c r="BJ388" s="8"/>
      <c r="BK388" s="108"/>
      <c r="BM388" s="211"/>
    </row>
    <row r="389" spans="1:65">
      <c r="A389" s="211"/>
      <c r="B389" s="211"/>
      <c r="C389" s="211"/>
      <c r="D389" s="211"/>
      <c r="E389" s="211"/>
      <c r="F389" s="211"/>
      <c r="G389" s="211"/>
      <c r="H389" s="214"/>
      <c r="I389" s="211"/>
      <c r="J389" s="211"/>
      <c r="K389" s="211"/>
      <c r="L389" s="211"/>
      <c r="M389" s="211"/>
      <c r="N389" s="211"/>
      <c r="O389" s="211"/>
      <c r="P389" s="211"/>
      <c r="Q389" s="212"/>
      <c r="R389" s="211"/>
      <c r="S389" s="211"/>
      <c r="T389" s="211"/>
      <c r="U389" s="211"/>
      <c r="V389" s="211"/>
      <c r="W389" s="211"/>
      <c r="X389" s="257"/>
      <c r="Y389" s="257"/>
      <c r="Z389" s="257"/>
      <c r="AA389" s="257"/>
      <c r="AB389" s="257"/>
      <c r="AC389" s="257"/>
      <c r="AD389" s="257"/>
      <c r="AE389" s="257"/>
      <c r="AF389" s="257"/>
      <c r="AG389" s="257"/>
      <c r="AH389" s="257"/>
      <c r="AI389" s="257"/>
      <c r="AJ389" s="213"/>
      <c r="AK389" s="213"/>
      <c r="AL389" s="257"/>
      <c r="AM389" s="8"/>
      <c r="AN389" s="214"/>
      <c r="AO389" s="211"/>
      <c r="AP389" s="40"/>
      <c r="AQ389" s="40"/>
      <c r="AR389" s="108"/>
      <c r="AS389" s="211"/>
      <c r="AT389" s="214"/>
      <c r="AU389" s="211"/>
      <c r="AV389" s="108"/>
      <c r="AW389" s="108"/>
      <c r="AX389" s="211"/>
      <c r="AY389" s="211"/>
      <c r="AZ389" s="211"/>
      <c r="BA389" s="211"/>
      <c r="BB389" s="211"/>
      <c r="BC389" s="211"/>
      <c r="BD389" s="211"/>
      <c r="BE389" s="211"/>
      <c r="BF389" s="211"/>
      <c r="BG389" s="211"/>
      <c r="BH389" s="108"/>
      <c r="BI389" s="211"/>
      <c r="BJ389" s="8"/>
      <c r="BK389" s="108"/>
      <c r="BM389" s="211"/>
    </row>
    <row r="390" spans="1:65">
      <c r="A390" s="211"/>
      <c r="B390" s="211"/>
      <c r="C390" s="211"/>
      <c r="D390" s="211"/>
      <c r="E390" s="211"/>
      <c r="F390" s="211"/>
      <c r="G390" s="211"/>
      <c r="H390" s="214"/>
      <c r="I390" s="211"/>
      <c r="J390" s="211"/>
      <c r="K390" s="211"/>
      <c r="L390" s="211"/>
      <c r="M390" s="211"/>
      <c r="N390" s="211"/>
      <c r="O390" s="211"/>
      <c r="P390" s="211"/>
      <c r="Q390" s="212"/>
      <c r="R390" s="211"/>
      <c r="S390" s="211"/>
      <c r="T390" s="211"/>
      <c r="U390" s="211"/>
      <c r="V390" s="211"/>
      <c r="W390" s="211"/>
      <c r="X390" s="257"/>
      <c r="Y390" s="257"/>
      <c r="Z390" s="257"/>
      <c r="AA390" s="257"/>
      <c r="AB390" s="257"/>
      <c r="AC390" s="257"/>
      <c r="AD390" s="257"/>
      <c r="AE390" s="257"/>
      <c r="AF390" s="257"/>
      <c r="AG390" s="257"/>
      <c r="AH390" s="257"/>
      <c r="AI390" s="257"/>
      <c r="AJ390" s="213"/>
      <c r="AK390" s="213"/>
      <c r="AL390" s="257"/>
      <c r="AM390" s="8"/>
      <c r="AN390" s="214"/>
      <c r="AO390" s="211"/>
      <c r="AP390" s="40"/>
      <c r="AQ390" s="40"/>
      <c r="AR390" s="108"/>
      <c r="AS390" s="211"/>
      <c r="AT390" s="214"/>
      <c r="AU390" s="211"/>
      <c r="AV390" s="108"/>
      <c r="AW390" s="108"/>
      <c r="AX390" s="211"/>
      <c r="AY390" s="211"/>
      <c r="AZ390" s="211"/>
      <c r="BA390" s="211"/>
      <c r="BB390" s="211"/>
      <c r="BC390" s="211"/>
      <c r="BD390" s="211"/>
      <c r="BE390" s="211"/>
      <c r="BF390" s="211"/>
      <c r="BG390" s="211"/>
      <c r="BH390" s="108"/>
      <c r="BI390" s="211"/>
      <c r="BJ390" s="8"/>
      <c r="BK390" s="108"/>
      <c r="BM390" s="211"/>
    </row>
    <row r="391" spans="1:65">
      <c r="A391" s="211"/>
      <c r="B391" s="211"/>
      <c r="C391" s="211"/>
      <c r="D391" s="211"/>
      <c r="E391" s="211"/>
      <c r="F391" s="211"/>
      <c r="G391" s="211"/>
      <c r="H391" s="214"/>
      <c r="I391" s="211"/>
      <c r="J391" s="211"/>
      <c r="K391" s="211"/>
      <c r="L391" s="211"/>
      <c r="M391" s="211"/>
      <c r="N391" s="211"/>
      <c r="O391" s="211"/>
      <c r="P391" s="211"/>
      <c r="Q391" s="212"/>
      <c r="R391" s="211"/>
      <c r="S391" s="211"/>
      <c r="T391" s="211"/>
      <c r="U391" s="211"/>
      <c r="V391" s="211"/>
      <c r="W391" s="211"/>
      <c r="X391" s="257"/>
      <c r="Y391" s="257"/>
      <c r="Z391" s="257"/>
      <c r="AA391" s="257"/>
      <c r="AB391" s="257"/>
      <c r="AC391" s="257"/>
      <c r="AD391" s="257"/>
      <c r="AE391" s="257"/>
      <c r="AF391" s="257"/>
      <c r="AG391" s="257"/>
      <c r="AH391" s="257"/>
      <c r="AI391" s="257"/>
      <c r="AJ391" s="213"/>
      <c r="AK391" s="213"/>
      <c r="AL391" s="257"/>
      <c r="AM391" s="8"/>
      <c r="AN391" s="214"/>
      <c r="AO391" s="211"/>
      <c r="AP391" s="40"/>
      <c r="AQ391" s="40"/>
      <c r="AR391" s="108"/>
      <c r="AS391" s="211"/>
      <c r="AT391" s="214"/>
      <c r="AU391" s="211"/>
      <c r="AV391" s="108"/>
      <c r="AW391" s="108"/>
      <c r="AX391" s="211"/>
      <c r="AY391" s="211"/>
      <c r="AZ391" s="211"/>
      <c r="BA391" s="211"/>
      <c r="BB391" s="211"/>
      <c r="BC391" s="211"/>
      <c r="BD391" s="211"/>
      <c r="BE391" s="211"/>
      <c r="BF391" s="211"/>
      <c r="BG391" s="211"/>
      <c r="BH391" s="108"/>
      <c r="BI391" s="211"/>
      <c r="BJ391" s="8"/>
      <c r="BK391" s="108"/>
      <c r="BM391" s="211"/>
    </row>
    <row r="392" spans="1:65">
      <c r="A392" s="211"/>
      <c r="B392" s="211"/>
      <c r="C392" s="211"/>
      <c r="D392" s="211"/>
      <c r="E392" s="211"/>
      <c r="F392" s="211"/>
      <c r="G392" s="211"/>
      <c r="H392" s="214"/>
      <c r="I392" s="211"/>
      <c r="J392" s="211"/>
      <c r="K392" s="211"/>
      <c r="L392" s="211"/>
      <c r="M392" s="211"/>
      <c r="N392" s="211"/>
      <c r="O392" s="211"/>
      <c r="P392" s="211"/>
      <c r="Q392" s="212"/>
      <c r="R392" s="211"/>
      <c r="S392" s="211"/>
      <c r="T392" s="211"/>
      <c r="U392" s="211"/>
      <c r="V392" s="211"/>
      <c r="W392" s="211"/>
      <c r="X392" s="257"/>
      <c r="Y392" s="257"/>
      <c r="Z392" s="257"/>
      <c r="AA392" s="257"/>
      <c r="AB392" s="257"/>
      <c r="AC392" s="257"/>
      <c r="AD392" s="257"/>
      <c r="AE392" s="257"/>
      <c r="AF392" s="257"/>
      <c r="AG392" s="257"/>
      <c r="AH392" s="257"/>
      <c r="AI392" s="257"/>
      <c r="AJ392" s="213"/>
      <c r="AK392" s="213"/>
      <c r="AL392" s="257"/>
      <c r="AM392" s="8"/>
      <c r="AN392" s="214"/>
      <c r="AO392" s="211"/>
      <c r="AP392" s="40"/>
      <c r="AQ392" s="40"/>
      <c r="AR392" s="108"/>
      <c r="AS392" s="211"/>
      <c r="AT392" s="214"/>
      <c r="AU392" s="211"/>
      <c r="AV392" s="108"/>
      <c r="AW392" s="108"/>
      <c r="AX392" s="211"/>
      <c r="AY392" s="211"/>
      <c r="AZ392" s="211"/>
      <c r="BA392" s="211"/>
      <c r="BB392" s="211"/>
      <c r="BC392" s="211"/>
      <c r="BD392" s="211"/>
      <c r="BE392" s="211"/>
      <c r="BF392" s="211"/>
      <c r="BG392" s="211"/>
      <c r="BH392" s="108"/>
      <c r="BI392" s="211"/>
      <c r="BJ392" s="8"/>
      <c r="BK392" s="108"/>
      <c r="BM392" s="211"/>
    </row>
    <row r="393" spans="1:65">
      <c r="A393" s="211"/>
      <c r="B393" s="211"/>
      <c r="C393" s="211"/>
      <c r="D393" s="211"/>
      <c r="E393" s="211"/>
      <c r="F393" s="211"/>
      <c r="G393" s="211"/>
      <c r="H393" s="214"/>
      <c r="I393" s="211"/>
      <c r="J393" s="211"/>
      <c r="K393" s="211"/>
      <c r="L393" s="211"/>
      <c r="M393" s="211"/>
      <c r="N393" s="211"/>
      <c r="O393" s="211"/>
      <c r="P393" s="211"/>
      <c r="Q393" s="212"/>
      <c r="R393" s="211"/>
      <c r="S393" s="211"/>
      <c r="T393" s="211"/>
      <c r="U393" s="211"/>
      <c r="V393" s="211"/>
      <c r="W393" s="211"/>
      <c r="X393" s="257"/>
      <c r="Y393" s="257"/>
      <c r="Z393" s="257"/>
      <c r="AA393" s="257"/>
      <c r="AB393" s="257"/>
      <c r="AC393" s="257"/>
      <c r="AD393" s="257"/>
      <c r="AE393" s="257"/>
      <c r="AF393" s="257"/>
      <c r="AG393" s="257"/>
      <c r="AH393" s="257"/>
      <c r="AI393" s="257"/>
      <c r="AJ393" s="213"/>
      <c r="AK393" s="213"/>
      <c r="AL393" s="257"/>
      <c r="AM393" s="8"/>
      <c r="AN393" s="214"/>
      <c r="AO393" s="211"/>
      <c r="AP393" s="40"/>
      <c r="AQ393" s="40"/>
      <c r="AR393" s="108"/>
      <c r="AS393" s="211"/>
      <c r="AT393" s="214"/>
      <c r="AU393" s="211"/>
      <c r="AV393" s="108"/>
      <c r="AW393" s="108"/>
      <c r="AX393" s="211"/>
      <c r="AY393" s="211"/>
      <c r="AZ393" s="211"/>
      <c r="BA393" s="211"/>
      <c r="BB393" s="211"/>
      <c r="BC393" s="211"/>
      <c r="BD393" s="211"/>
      <c r="BE393" s="211"/>
      <c r="BF393" s="211"/>
      <c r="BG393" s="211"/>
      <c r="BH393" s="108"/>
      <c r="BI393" s="211"/>
      <c r="BJ393" s="8"/>
      <c r="BK393" s="108"/>
      <c r="BM393" s="211"/>
    </row>
    <row r="394" spans="1:65">
      <c r="A394" s="211"/>
      <c r="B394" s="211"/>
      <c r="C394" s="211"/>
      <c r="D394" s="211"/>
      <c r="E394" s="211"/>
      <c r="F394" s="211"/>
      <c r="G394" s="211"/>
      <c r="H394" s="214"/>
      <c r="I394" s="211"/>
      <c r="J394" s="211"/>
      <c r="K394" s="211"/>
      <c r="L394" s="211"/>
      <c r="M394" s="211"/>
      <c r="N394" s="211"/>
      <c r="O394" s="211"/>
      <c r="P394" s="211"/>
      <c r="Q394" s="212"/>
      <c r="R394" s="211"/>
      <c r="S394" s="211"/>
      <c r="T394" s="211"/>
      <c r="U394" s="211"/>
      <c r="V394" s="211"/>
      <c r="W394" s="211"/>
      <c r="X394" s="257"/>
      <c r="Y394" s="257"/>
      <c r="Z394" s="257"/>
      <c r="AA394" s="257"/>
      <c r="AB394" s="257"/>
      <c r="AC394" s="257"/>
      <c r="AD394" s="257"/>
      <c r="AE394" s="257"/>
      <c r="AF394" s="257"/>
      <c r="AG394" s="257"/>
      <c r="AH394" s="257"/>
      <c r="AI394" s="257"/>
      <c r="AJ394" s="213"/>
      <c r="AK394" s="213"/>
      <c r="AL394" s="257"/>
      <c r="AM394" s="8"/>
      <c r="AN394" s="214"/>
      <c r="AO394" s="211"/>
      <c r="AP394" s="40"/>
      <c r="AQ394" s="40"/>
      <c r="AR394" s="108"/>
      <c r="AS394" s="211"/>
      <c r="AT394" s="214"/>
      <c r="AU394" s="211"/>
      <c r="AV394" s="108"/>
      <c r="AW394" s="108"/>
      <c r="AX394" s="211"/>
      <c r="AY394" s="211"/>
      <c r="AZ394" s="211"/>
      <c r="BA394" s="211"/>
      <c r="BB394" s="211"/>
      <c r="BC394" s="211"/>
      <c r="BD394" s="211"/>
      <c r="BE394" s="211"/>
      <c r="BF394" s="211"/>
      <c r="BG394" s="211"/>
      <c r="BH394" s="108"/>
      <c r="BI394" s="211"/>
      <c r="BJ394" s="8"/>
      <c r="BK394" s="108"/>
      <c r="BM394" s="211"/>
    </row>
    <row r="395" spans="1:65">
      <c r="A395" s="211"/>
      <c r="B395" s="211"/>
      <c r="C395" s="211"/>
      <c r="D395" s="211"/>
      <c r="E395" s="211"/>
      <c r="F395" s="211"/>
      <c r="G395" s="211"/>
      <c r="H395" s="214"/>
      <c r="I395" s="211"/>
      <c r="J395" s="211"/>
      <c r="K395" s="211"/>
      <c r="L395" s="211"/>
      <c r="M395" s="211"/>
      <c r="N395" s="211"/>
      <c r="O395" s="211"/>
      <c r="P395" s="211"/>
      <c r="Q395" s="212"/>
      <c r="R395" s="211"/>
      <c r="S395" s="211"/>
      <c r="T395" s="211"/>
      <c r="U395" s="211"/>
      <c r="V395" s="211"/>
      <c r="W395" s="211"/>
      <c r="X395" s="257"/>
      <c r="Y395" s="257"/>
      <c r="Z395" s="257"/>
      <c r="AA395" s="257"/>
      <c r="AB395" s="257"/>
      <c r="AC395" s="257"/>
      <c r="AD395" s="257"/>
      <c r="AE395" s="257"/>
      <c r="AF395" s="257"/>
      <c r="AG395" s="257"/>
      <c r="AH395" s="257"/>
      <c r="AI395" s="257"/>
      <c r="AJ395" s="213"/>
      <c r="AK395" s="213"/>
      <c r="AL395" s="257"/>
      <c r="AM395" s="8"/>
      <c r="AN395" s="214"/>
      <c r="AO395" s="211"/>
      <c r="AP395" s="40"/>
      <c r="AQ395" s="40"/>
      <c r="AR395" s="108"/>
      <c r="AS395" s="211"/>
      <c r="AT395" s="214"/>
      <c r="AU395" s="211"/>
      <c r="AV395" s="108"/>
      <c r="AW395" s="108"/>
      <c r="AX395" s="211"/>
      <c r="AY395" s="211"/>
      <c r="AZ395" s="211"/>
      <c r="BA395" s="211"/>
      <c r="BB395" s="211"/>
      <c r="BC395" s="211"/>
      <c r="BD395" s="211"/>
      <c r="BE395" s="211"/>
      <c r="BF395" s="211"/>
      <c r="BG395" s="211"/>
      <c r="BH395" s="108"/>
      <c r="BI395" s="211"/>
      <c r="BJ395" s="8"/>
      <c r="BK395" s="108"/>
      <c r="BM395" s="211"/>
    </row>
    <row r="396" spans="1:65">
      <c r="A396" s="211"/>
      <c r="B396" s="211"/>
      <c r="C396" s="211"/>
      <c r="D396" s="211"/>
      <c r="E396" s="211"/>
      <c r="F396" s="211"/>
      <c r="G396" s="211"/>
      <c r="H396" s="214"/>
      <c r="I396" s="211"/>
      <c r="J396" s="211"/>
      <c r="K396" s="211"/>
      <c r="L396" s="211"/>
      <c r="M396" s="211"/>
      <c r="N396" s="211"/>
      <c r="O396" s="211"/>
      <c r="P396" s="211"/>
      <c r="Q396" s="212"/>
      <c r="R396" s="211"/>
      <c r="S396" s="211"/>
      <c r="T396" s="211"/>
      <c r="U396" s="211"/>
      <c r="V396" s="211"/>
      <c r="W396" s="211"/>
      <c r="X396" s="257"/>
      <c r="Y396" s="257"/>
      <c r="Z396" s="257"/>
      <c r="AA396" s="257"/>
      <c r="AB396" s="257"/>
      <c r="AC396" s="257"/>
      <c r="AD396" s="257"/>
      <c r="AE396" s="257"/>
      <c r="AF396" s="257"/>
      <c r="AG396" s="257"/>
      <c r="AH396" s="257"/>
      <c r="AI396" s="257"/>
      <c r="AJ396" s="213"/>
      <c r="AK396" s="213"/>
      <c r="AL396" s="257"/>
      <c r="AM396" s="8"/>
      <c r="AN396" s="214"/>
      <c r="AO396" s="211"/>
      <c r="AP396" s="40"/>
      <c r="AQ396" s="40"/>
      <c r="AR396" s="108"/>
      <c r="AS396" s="211"/>
      <c r="AT396" s="214"/>
      <c r="AU396" s="211"/>
      <c r="AV396" s="108"/>
      <c r="AW396" s="108"/>
      <c r="AX396" s="211"/>
      <c r="AY396" s="211"/>
      <c r="AZ396" s="211"/>
      <c r="BA396" s="211"/>
      <c r="BB396" s="211"/>
      <c r="BC396" s="211"/>
      <c r="BD396" s="211"/>
      <c r="BE396" s="211"/>
      <c r="BF396" s="211"/>
      <c r="BG396" s="211"/>
      <c r="BH396" s="108"/>
      <c r="BI396" s="211"/>
      <c r="BJ396" s="8"/>
      <c r="BK396" s="108"/>
      <c r="BM396" s="211"/>
    </row>
    <row r="397" spans="1:65">
      <c r="A397" s="211"/>
      <c r="B397" s="211"/>
      <c r="C397" s="211"/>
      <c r="D397" s="211"/>
      <c r="E397" s="211"/>
      <c r="F397" s="211"/>
      <c r="G397" s="211"/>
      <c r="H397" s="214"/>
      <c r="I397" s="211"/>
      <c r="J397" s="211"/>
      <c r="K397" s="211"/>
      <c r="L397" s="211"/>
      <c r="M397" s="211"/>
      <c r="N397" s="211"/>
      <c r="O397" s="211"/>
      <c r="P397" s="211"/>
      <c r="Q397" s="212"/>
      <c r="R397" s="211"/>
      <c r="S397" s="211"/>
      <c r="T397" s="211"/>
      <c r="U397" s="211"/>
      <c r="V397" s="211"/>
      <c r="W397" s="211"/>
      <c r="X397" s="257"/>
      <c r="Y397" s="257"/>
      <c r="Z397" s="257"/>
      <c r="AA397" s="257"/>
      <c r="AB397" s="257"/>
      <c r="AC397" s="257"/>
      <c r="AD397" s="257"/>
      <c r="AE397" s="257"/>
      <c r="AF397" s="257"/>
      <c r="AG397" s="257"/>
      <c r="AH397" s="257"/>
      <c r="AI397" s="257"/>
      <c r="AJ397" s="213"/>
      <c r="AK397" s="213"/>
      <c r="AL397" s="257"/>
      <c r="AM397" s="8"/>
      <c r="AN397" s="214"/>
      <c r="AO397" s="211"/>
      <c r="AP397" s="40"/>
      <c r="AQ397" s="40"/>
      <c r="AR397" s="108"/>
      <c r="AS397" s="211"/>
      <c r="AT397" s="214"/>
      <c r="AU397" s="211"/>
      <c r="AV397" s="108"/>
      <c r="AW397" s="108"/>
      <c r="AX397" s="211"/>
      <c r="AY397" s="211"/>
      <c r="AZ397" s="211"/>
      <c r="BA397" s="211"/>
      <c r="BB397" s="211"/>
      <c r="BC397" s="211"/>
      <c r="BD397" s="211"/>
      <c r="BE397" s="211"/>
      <c r="BF397" s="211"/>
      <c r="BG397" s="211"/>
      <c r="BH397" s="108"/>
      <c r="BI397" s="211"/>
      <c r="BJ397" s="8"/>
      <c r="BK397" s="108"/>
      <c r="BM397" s="211"/>
    </row>
    <row r="398" spans="1:65">
      <c r="A398" s="211"/>
      <c r="B398" s="211"/>
      <c r="C398" s="211"/>
      <c r="D398" s="211"/>
      <c r="E398" s="211"/>
      <c r="F398" s="211"/>
      <c r="G398" s="211"/>
      <c r="H398" s="214"/>
      <c r="I398" s="211"/>
      <c r="J398" s="211"/>
      <c r="K398" s="211"/>
      <c r="L398" s="211"/>
      <c r="M398" s="211"/>
      <c r="N398" s="211"/>
      <c r="O398" s="211"/>
      <c r="P398" s="211"/>
      <c r="Q398" s="212"/>
      <c r="R398" s="211"/>
      <c r="S398" s="211"/>
      <c r="T398" s="211"/>
      <c r="U398" s="211"/>
      <c r="V398" s="211"/>
      <c r="W398" s="211"/>
      <c r="X398" s="257"/>
      <c r="Y398" s="257"/>
      <c r="Z398" s="257"/>
      <c r="AA398" s="257"/>
      <c r="AB398" s="257"/>
      <c r="AC398" s="257"/>
      <c r="AD398" s="257"/>
      <c r="AE398" s="257"/>
      <c r="AF398" s="257"/>
      <c r="AG398" s="257"/>
      <c r="AH398" s="257"/>
      <c r="AI398" s="257"/>
      <c r="AJ398" s="213"/>
      <c r="AK398" s="213"/>
      <c r="AL398" s="257"/>
      <c r="AM398" s="8"/>
      <c r="AN398" s="214"/>
      <c r="AO398" s="211"/>
      <c r="AP398" s="40"/>
      <c r="AQ398" s="40"/>
      <c r="AR398" s="108"/>
      <c r="AS398" s="211"/>
      <c r="AT398" s="214"/>
      <c r="AU398" s="211"/>
      <c r="AV398" s="108"/>
      <c r="AW398" s="108"/>
      <c r="AX398" s="211"/>
      <c r="AY398" s="211"/>
      <c r="AZ398" s="211"/>
      <c r="BA398" s="211"/>
      <c r="BB398" s="211"/>
      <c r="BC398" s="211"/>
      <c r="BD398" s="211"/>
      <c r="BE398" s="211"/>
      <c r="BF398" s="211"/>
      <c r="BG398" s="211"/>
      <c r="BH398" s="108"/>
      <c r="BI398" s="211"/>
      <c r="BJ398" s="8"/>
      <c r="BK398" s="108"/>
      <c r="BM398" s="211"/>
    </row>
    <row r="399" spans="1:65">
      <c r="A399" s="211"/>
      <c r="B399" s="211"/>
      <c r="C399" s="211"/>
      <c r="D399" s="211"/>
      <c r="E399" s="211"/>
      <c r="F399" s="211"/>
      <c r="G399" s="211"/>
      <c r="H399" s="214"/>
      <c r="I399" s="211"/>
      <c r="J399" s="211"/>
      <c r="K399" s="211"/>
      <c r="L399" s="211"/>
      <c r="M399" s="211"/>
      <c r="N399" s="211"/>
      <c r="O399" s="211"/>
      <c r="P399" s="211"/>
      <c r="Q399" s="212"/>
      <c r="R399" s="211"/>
      <c r="S399" s="211"/>
      <c r="T399" s="211"/>
      <c r="U399" s="211"/>
      <c r="V399" s="211"/>
      <c r="W399" s="211"/>
      <c r="X399" s="257"/>
      <c r="Y399" s="257"/>
      <c r="Z399" s="257"/>
      <c r="AA399" s="257"/>
      <c r="AB399" s="257"/>
      <c r="AC399" s="257"/>
      <c r="AD399" s="257"/>
      <c r="AE399" s="257"/>
      <c r="AF399" s="257"/>
      <c r="AG399" s="257"/>
      <c r="AH399" s="257"/>
      <c r="AI399" s="257"/>
      <c r="AJ399" s="213"/>
      <c r="AK399" s="213"/>
      <c r="AL399" s="257"/>
      <c r="AM399" s="8"/>
      <c r="AN399" s="214"/>
      <c r="AO399" s="211"/>
      <c r="AP399" s="40"/>
      <c r="AQ399" s="40"/>
      <c r="AR399" s="108"/>
      <c r="AS399" s="211"/>
      <c r="AT399" s="214"/>
      <c r="AU399" s="211"/>
      <c r="AV399" s="108"/>
      <c r="AW399" s="108"/>
      <c r="AX399" s="211"/>
      <c r="AY399" s="211"/>
      <c r="AZ399" s="211"/>
      <c r="BA399" s="211"/>
      <c r="BB399" s="211"/>
      <c r="BC399" s="211"/>
      <c r="BD399" s="211"/>
      <c r="BE399" s="211"/>
      <c r="BF399" s="211"/>
      <c r="BG399" s="211"/>
      <c r="BH399" s="108"/>
      <c r="BI399" s="211"/>
      <c r="BJ399" s="8"/>
      <c r="BK399" s="108"/>
      <c r="BM399" s="211"/>
    </row>
    <row r="400" spans="1:65">
      <c r="A400" s="211"/>
      <c r="B400" s="211"/>
      <c r="C400" s="211"/>
      <c r="D400" s="211"/>
      <c r="E400" s="211"/>
      <c r="F400" s="211"/>
      <c r="G400" s="211"/>
      <c r="H400" s="214"/>
      <c r="I400" s="211"/>
      <c r="J400" s="211"/>
      <c r="K400" s="211"/>
      <c r="L400" s="211"/>
      <c r="M400" s="211"/>
      <c r="N400" s="211"/>
      <c r="O400" s="211"/>
      <c r="P400" s="211"/>
      <c r="Q400" s="212"/>
      <c r="R400" s="211"/>
      <c r="S400" s="211"/>
      <c r="T400" s="211"/>
      <c r="U400" s="211"/>
      <c r="V400" s="211"/>
      <c r="W400" s="211"/>
      <c r="X400" s="257"/>
      <c r="Y400" s="257"/>
      <c r="Z400" s="257"/>
      <c r="AA400" s="257"/>
      <c r="AB400" s="257"/>
      <c r="AC400" s="257"/>
      <c r="AD400" s="257"/>
      <c r="AE400" s="257"/>
      <c r="AF400" s="257"/>
      <c r="AG400" s="257"/>
      <c r="AH400" s="257"/>
      <c r="AI400" s="257"/>
      <c r="AJ400" s="213"/>
      <c r="AK400" s="213"/>
      <c r="AL400" s="257"/>
      <c r="AM400" s="8"/>
      <c r="AN400" s="214"/>
      <c r="AO400" s="211"/>
      <c r="AP400" s="40"/>
      <c r="AQ400" s="40"/>
      <c r="AR400" s="108"/>
      <c r="AS400" s="211"/>
      <c r="AT400" s="214"/>
      <c r="AU400" s="211"/>
      <c r="AV400" s="108"/>
      <c r="AW400" s="108"/>
      <c r="AX400" s="211"/>
      <c r="AY400" s="211"/>
      <c r="AZ400" s="211"/>
      <c r="BA400" s="211"/>
      <c r="BB400" s="211"/>
      <c r="BC400" s="211"/>
      <c r="BD400" s="211"/>
      <c r="BE400" s="211"/>
      <c r="BF400" s="211"/>
      <c r="BG400" s="211"/>
      <c r="BH400" s="108"/>
      <c r="BI400" s="211"/>
      <c r="BJ400" s="8"/>
      <c r="BK400" s="108"/>
      <c r="BM400" s="211"/>
    </row>
    <row r="401" spans="1:65">
      <c r="A401" s="211"/>
      <c r="B401" s="211"/>
      <c r="C401" s="211"/>
      <c r="D401" s="211"/>
      <c r="E401" s="211"/>
      <c r="F401" s="211"/>
      <c r="G401" s="211"/>
      <c r="H401" s="214"/>
      <c r="I401" s="211"/>
      <c r="J401" s="211"/>
      <c r="K401" s="211"/>
      <c r="L401" s="211"/>
      <c r="M401" s="211"/>
      <c r="N401" s="211"/>
      <c r="O401" s="211"/>
      <c r="P401" s="211"/>
      <c r="Q401" s="212"/>
      <c r="R401" s="211"/>
      <c r="S401" s="211"/>
      <c r="T401" s="211"/>
      <c r="U401" s="211"/>
      <c r="V401" s="211"/>
      <c r="W401" s="211"/>
      <c r="X401" s="257"/>
      <c r="Y401" s="257"/>
      <c r="Z401" s="257"/>
      <c r="AA401" s="257"/>
      <c r="AB401" s="257"/>
      <c r="AC401" s="257"/>
      <c r="AD401" s="257"/>
      <c r="AE401" s="257"/>
      <c r="AF401" s="257"/>
      <c r="AG401" s="257"/>
      <c r="AH401" s="257"/>
      <c r="AI401" s="257"/>
      <c r="AJ401" s="213"/>
      <c r="AK401" s="213"/>
      <c r="AL401" s="257"/>
      <c r="AM401" s="8"/>
      <c r="AN401" s="214"/>
      <c r="AO401" s="211"/>
      <c r="AP401" s="40"/>
      <c r="AQ401" s="40"/>
      <c r="AR401" s="108"/>
      <c r="AS401" s="211"/>
      <c r="AT401" s="214"/>
      <c r="AU401" s="211"/>
      <c r="AV401" s="108"/>
      <c r="AW401" s="108"/>
      <c r="AX401" s="211"/>
      <c r="AY401" s="211"/>
      <c r="AZ401" s="211"/>
      <c r="BA401" s="211"/>
      <c r="BB401" s="211"/>
      <c r="BC401" s="211"/>
      <c r="BD401" s="211"/>
      <c r="BE401" s="211"/>
      <c r="BF401" s="211"/>
      <c r="BG401" s="211"/>
      <c r="BH401" s="108"/>
      <c r="BI401" s="211"/>
      <c r="BJ401" s="8"/>
      <c r="BK401" s="108"/>
      <c r="BM401" s="211"/>
    </row>
    <row r="402" spans="1:65">
      <c r="A402" s="211"/>
      <c r="B402" s="211"/>
      <c r="C402" s="211"/>
      <c r="D402" s="211"/>
      <c r="E402" s="211"/>
      <c r="F402" s="211"/>
      <c r="G402" s="211"/>
      <c r="H402" s="214"/>
      <c r="I402" s="211"/>
      <c r="J402" s="211"/>
      <c r="K402" s="211"/>
      <c r="L402" s="211"/>
      <c r="M402" s="211"/>
      <c r="N402" s="211"/>
      <c r="O402" s="211"/>
      <c r="P402" s="211"/>
      <c r="Q402" s="212"/>
      <c r="R402" s="211"/>
      <c r="S402" s="211"/>
      <c r="T402" s="211"/>
      <c r="U402" s="211"/>
      <c r="V402" s="211"/>
      <c r="W402" s="211"/>
      <c r="X402" s="257"/>
      <c r="Y402" s="257"/>
      <c r="Z402" s="257"/>
      <c r="AA402" s="257"/>
      <c r="AB402" s="257"/>
      <c r="AC402" s="257"/>
      <c r="AD402" s="257"/>
      <c r="AE402" s="257"/>
      <c r="AF402" s="257"/>
      <c r="AG402" s="257"/>
      <c r="AH402" s="257"/>
      <c r="AI402" s="257"/>
      <c r="AJ402" s="213"/>
      <c r="AK402" s="213"/>
      <c r="AL402" s="257"/>
      <c r="AM402" s="8"/>
      <c r="AN402" s="214"/>
      <c r="AO402" s="211"/>
      <c r="AP402" s="40"/>
      <c r="AQ402" s="40"/>
      <c r="AR402" s="108"/>
      <c r="AS402" s="211"/>
      <c r="AT402" s="214"/>
      <c r="AU402" s="211"/>
      <c r="AV402" s="108"/>
      <c r="AW402" s="108"/>
      <c r="AX402" s="211"/>
      <c r="AY402" s="211"/>
      <c r="AZ402" s="211"/>
      <c r="BA402" s="211"/>
      <c r="BB402" s="211"/>
      <c r="BC402" s="211"/>
      <c r="BD402" s="211"/>
      <c r="BE402" s="211"/>
      <c r="BF402" s="211"/>
      <c r="BG402" s="211"/>
      <c r="BH402" s="108"/>
      <c r="BI402" s="211"/>
      <c r="BJ402" s="8"/>
      <c r="BK402" s="108"/>
      <c r="BM402" s="211"/>
    </row>
    <row r="403" spans="1:65">
      <c r="A403" s="211"/>
      <c r="B403" s="211"/>
      <c r="C403" s="211"/>
      <c r="D403" s="211"/>
      <c r="E403" s="211"/>
      <c r="F403" s="211"/>
      <c r="G403" s="211"/>
      <c r="H403" s="214"/>
      <c r="I403" s="211"/>
      <c r="J403" s="211"/>
      <c r="K403" s="211"/>
      <c r="L403" s="211"/>
      <c r="M403" s="211"/>
      <c r="N403" s="211"/>
      <c r="O403" s="211"/>
      <c r="P403" s="211"/>
      <c r="Q403" s="212"/>
      <c r="R403" s="211"/>
      <c r="S403" s="211"/>
      <c r="T403" s="211"/>
      <c r="U403" s="211"/>
      <c r="V403" s="211"/>
      <c r="W403" s="211"/>
      <c r="X403" s="257"/>
      <c r="Y403" s="257"/>
      <c r="Z403" s="257"/>
      <c r="AA403" s="257"/>
      <c r="AB403" s="257"/>
      <c r="AC403" s="257"/>
      <c r="AD403" s="257"/>
      <c r="AE403" s="257"/>
      <c r="AF403" s="257"/>
      <c r="AG403" s="257"/>
      <c r="AH403" s="257"/>
      <c r="AI403" s="257"/>
      <c r="AJ403" s="213"/>
      <c r="AK403" s="213"/>
      <c r="AL403" s="257"/>
      <c r="AM403" s="8"/>
      <c r="AN403" s="214"/>
      <c r="AO403" s="211"/>
      <c r="AP403" s="40"/>
      <c r="AQ403" s="40"/>
      <c r="AR403" s="108"/>
      <c r="AS403" s="211"/>
      <c r="AT403" s="214"/>
      <c r="AU403" s="211"/>
      <c r="AV403" s="108"/>
      <c r="AW403" s="108"/>
      <c r="AX403" s="211"/>
      <c r="AY403" s="211"/>
      <c r="AZ403" s="211"/>
      <c r="BA403" s="211"/>
      <c r="BB403" s="211"/>
      <c r="BC403" s="211"/>
      <c r="BD403" s="211"/>
      <c r="BE403" s="211"/>
      <c r="BF403" s="211"/>
      <c r="BG403" s="211"/>
      <c r="BH403" s="108"/>
      <c r="BI403" s="211"/>
      <c r="BJ403" s="8"/>
      <c r="BK403" s="108"/>
      <c r="BM403" s="211"/>
    </row>
    <row r="404" spans="1:65">
      <c r="A404" s="211"/>
      <c r="B404" s="211"/>
      <c r="C404" s="211"/>
      <c r="D404" s="211"/>
      <c r="E404" s="211"/>
      <c r="F404" s="211"/>
      <c r="G404" s="211"/>
      <c r="H404" s="214"/>
      <c r="I404" s="211"/>
      <c r="J404" s="211"/>
      <c r="K404" s="211"/>
      <c r="L404" s="211"/>
      <c r="M404" s="211"/>
      <c r="N404" s="211"/>
      <c r="O404" s="211"/>
      <c r="P404" s="211"/>
      <c r="Q404" s="212"/>
      <c r="R404" s="211"/>
      <c r="S404" s="211"/>
      <c r="T404" s="211"/>
      <c r="U404" s="211"/>
      <c r="V404" s="211"/>
      <c r="W404" s="211"/>
      <c r="X404" s="257"/>
      <c r="Y404" s="257"/>
      <c r="Z404" s="257"/>
      <c r="AA404" s="257"/>
      <c r="AB404" s="257"/>
      <c r="AC404" s="257"/>
      <c r="AD404" s="257"/>
      <c r="AE404" s="257"/>
      <c r="AF404" s="257"/>
      <c r="AG404" s="257"/>
      <c r="AH404" s="257"/>
      <c r="AI404" s="257"/>
      <c r="AJ404" s="213"/>
      <c r="AK404" s="213"/>
      <c r="AL404" s="257"/>
      <c r="AM404" s="8"/>
      <c r="AN404" s="214"/>
      <c r="AO404" s="211"/>
      <c r="AP404" s="40"/>
      <c r="AQ404" s="40"/>
      <c r="AR404" s="108"/>
      <c r="AS404" s="211"/>
      <c r="AT404" s="214"/>
      <c r="AU404" s="211"/>
      <c r="AV404" s="108"/>
      <c r="AW404" s="108"/>
      <c r="AX404" s="211"/>
      <c r="AY404" s="211"/>
      <c r="AZ404" s="211"/>
      <c r="BA404" s="211"/>
      <c r="BB404" s="211"/>
      <c r="BC404" s="211"/>
      <c r="BD404" s="211"/>
      <c r="BE404" s="211"/>
      <c r="BF404" s="211"/>
      <c r="BG404" s="211"/>
      <c r="BH404" s="108"/>
      <c r="BI404" s="211"/>
      <c r="BJ404" s="8"/>
      <c r="BK404" s="108"/>
      <c r="BM404" s="211"/>
    </row>
    <row r="405" spans="1:65">
      <c r="A405" s="211"/>
      <c r="B405" s="211"/>
      <c r="C405" s="211"/>
      <c r="D405" s="211"/>
      <c r="E405" s="211"/>
      <c r="F405" s="211"/>
      <c r="G405" s="211"/>
      <c r="H405" s="214"/>
      <c r="I405" s="211"/>
      <c r="J405" s="211"/>
      <c r="K405" s="211"/>
      <c r="L405" s="211"/>
      <c r="M405" s="211"/>
      <c r="N405" s="211"/>
      <c r="O405" s="211"/>
      <c r="P405" s="211"/>
      <c r="Q405" s="212"/>
      <c r="R405" s="211"/>
      <c r="S405" s="211"/>
      <c r="T405" s="211"/>
      <c r="U405" s="211"/>
      <c r="V405" s="211"/>
      <c r="W405" s="211"/>
      <c r="X405" s="257"/>
      <c r="Y405" s="257"/>
      <c r="Z405" s="257"/>
      <c r="AA405" s="257"/>
      <c r="AB405" s="257"/>
      <c r="AC405" s="257"/>
      <c r="AD405" s="257"/>
      <c r="AE405" s="257"/>
      <c r="AF405" s="257"/>
      <c r="AG405" s="257"/>
      <c r="AH405" s="257"/>
      <c r="AI405" s="257"/>
      <c r="AJ405" s="213"/>
      <c r="AK405" s="213"/>
      <c r="AL405" s="257"/>
      <c r="AM405" s="8"/>
      <c r="AN405" s="214"/>
      <c r="AO405" s="211"/>
      <c r="AP405" s="40"/>
      <c r="AQ405" s="40"/>
      <c r="AR405" s="108"/>
      <c r="AS405" s="211"/>
      <c r="AT405" s="214"/>
      <c r="AU405" s="211"/>
      <c r="AV405" s="108"/>
      <c r="AW405" s="108"/>
      <c r="AX405" s="211"/>
      <c r="AY405" s="211"/>
      <c r="AZ405" s="211"/>
      <c r="BA405" s="211"/>
      <c r="BB405" s="211"/>
      <c r="BC405" s="211"/>
      <c r="BD405" s="211"/>
      <c r="BE405" s="211"/>
      <c r="BF405" s="211"/>
      <c r="BG405" s="211"/>
      <c r="BH405" s="108"/>
      <c r="BI405" s="211"/>
      <c r="BJ405" s="8"/>
      <c r="BK405" s="108"/>
      <c r="BM405" s="211"/>
    </row>
    <row r="406" spans="1:65">
      <c r="A406" s="211"/>
      <c r="B406" s="211"/>
      <c r="C406" s="211"/>
      <c r="D406" s="211"/>
      <c r="E406" s="211"/>
      <c r="F406" s="211"/>
      <c r="G406" s="211"/>
      <c r="H406" s="214"/>
      <c r="I406" s="211"/>
      <c r="J406" s="211"/>
      <c r="K406" s="211"/>
      <c r="L406" s="211"/>
      <c r="M406" s="211"/>
      <c r="N406" s="211"/>
      <c r="O406" s="211"/>
      <c r="P406" s="211"/>
      <c r="Q406" s="212"/>
      <c r="R406" s="211"/>
      <c r="S406" s="211"/>
      <c r="T406" s="211"/>
      <c r="U406" s="211"/>
      <c r="V406" s="211"/>
      <c r="W406" s="211"/>
      <c r="X406" s="257"/>
      <c r="Y406" s="257"/>
      <c r="Z406" s="257"/>
      <c r="AA406" s="257"/>
      <c r="AB406" s="257"/>
      <c r="AC406" s="257"/>
      <c r="AD406" s="257"/>
      <c r="AE406" s="257"/>
      <c r="AF406" s="257"/>
      <c r="AG406" s="257"/>
      <c r="AH406" s="257"/>
      <c r="AI406" s="257"/>
      <c r="AJ406" s="213"/>
      <c r="AK406" s="213"/>
      <c r="AL406" s="257"/>
      <c r="AM406" s="8"/>
      <c r="AN406" s="214"/>
      <c r="AO406" s="211"/>
      <c r="AP406" s="40"/>
      <c r="AQ406" s="40"/>
      <c r="AR406" s="108"/>
      <c r="AS406" s="211"/>
      <c r="AT406" s="214"/>
      <c r="AU406" s="211"/>
      <c r="AV406" s="108"/>
      <c r="AW406" s="108"/>
      <c r="AX406" s="211"/>
      <c r="AY406" s="211"/>
      <c r="AZ406" s="211"/>
      <c r="BA406" s="211"/>
      <c r="BB406" s="211"/>
      <c r="BC406" s="211"/>
      <c r="BD406" s="211"/>
      <c r="BE406" s="211"/>
      <c r="BF406" s="211"/>
      <c r="BG406" s="211"/>
      <c r="BH406" s="108"/>
      <c r="BI406" s="211"/>
      <c r="BJ406" s="8"/>
      <c r="BK406" s="108"/>
      <c r="BM406" s="211"/>
    </row>
    <row r="407" spans="1:65">
      <c r="A407" s="211"/>
      <c r="B407" s="211"/>
      <c r="C407" s="211"/>
      <c r="D407" s="211"/>
      <c r="E407" s="211"/>
      <c r="F407" s="211"/>
      <c r="G407" s="211"/>
      <c r="H407" s="214"/>
      <c r="I407" s="211"/>
      <c r="J407" s="211"/>
      <c r="K407" s="211"/>
      <c r="L407" s="211"/>
      <c r="M407" s="211"/>
      <c r="N407" s="211"/>
      <c r="O407" s="211"/>
      <c r="P407" s="211"/>
      <c r="Q407" s="212"/>
      <c r="R407" s="211"/>
      <c r="S407" s="211"/>
      <c r="T407" s="211"/>
      <c r="U407" s="211"/>
      <c r="V407" s="211"/>
      <c r="W407" s="211"/>
      <c r="X407" s="257"/>
      <c r="Y407" s="257"/>
      <c r="Z407" s="257"/>
      <c r="AA407" s="257"/>
      <c r="AB407" s="257"/>
      <c r="AC407" s="257"/>
      <c r="AD407" s="257"/>
      <c r="AE407" s="257"/>
      <c r="AF407" s="257"/>
      <c r="AG407" s="257"/>
      <c r="AH407" s="257"/>
      <c r="AI407" s="257"/>
      <c r="AJ407" s="213"/>
      <c r="AK407" s="213"/>
      <c r="AL407" s="257"/>
      <c r="AM407" s="8"/>
      <c r="AN407" s="214"/>
      <c r="AO407" s="211"/>
      <c r="AP407" s="40"/>
      <c r="AQ407" s="40"/>
      <c r="AR407" s="108"/>
      <c r="AS407" s="211"/>
      <c r="AT407" s="214"/>
      <c r="AU407" s="211"/>
      <c r="AV407" s="108"/>
      <c r="AW407" s="108"/>
      <c r="AX407" s="211"/>
      <c r="AY407" s="211"/>
      <c r="AZ407" s="211"/>
      <c r="BA407" s="211"/>
      <c r="BB407" s="211"/>
      <c r="BC407" s="211"/>
      <c r="BD407" s="211"/>
      <c r="BE407" s="211"/>
      <c r="BF407" s="211"/>
      <c r="BG407" s="211"/>
      <c r="BH407" s="108"/>
      <c r="BI407" s="211"/>
      <c r="BJ407" s="8"/>
      <c r="BK407" s="108"/>
      <c r="BM407" s="211"/>
    </row>
    <row r="408" spans="1:65">
      <c r="A408" s="211"/>
      <c r="B408" s="211"/>
      <c r="C408" s="211"/>
      <c r="D408" s="211"/>
      <c r="E408" s="211"/>
      <c r="F408" s="211"/>
      <c r="G408" s="211"/>
      <c r="H408" s="214"/>
      <c r="I408" s="211"/>
      <c r="J408" s="211"/>
      <c r="K408" s="211"/>
      <c r="L408" s="211"/>
      <c r="M408" s="211"/>
      <c r="N408" s="211"/>
      <c r="O408" s="211"/>
      <c r="P408" s="211"/>
      <c r="Q408" s="212"/>
      <c r="R408" s="211"/>
      <c r="S408" s="211"/>
      <c r="T408" s="211"/>
      <c r="U408" s="211"/>
      <c r="V408" s="211"/>
      <c r="W408" s="211"/>
      <c r="X408" s="257"/>
      <c r="Y408" s="257"/>
      <c r="Z408" s="257"/>
      <c r="AA408" s="257"/>
      <c r="AB408" s="257"/>
      <c r="AC408" s="257"/>
      <c r="AD408" s="257"/>
      <c r="AE408" s="257"/>
      <c r="AF408" s="257"/>
      <c r="AG408" s="257"/>
      <c r="AH408" s="257"/>
      <c r="AI408" s="257"/>
      <c r="AJ408" s="213"/>
      <c r="AK408" s="213"/>
      <c r="AL408" s="257"/>
      <c r="AM408" s="8"/>
      <c r="AN408" s="214"/>
      <c r="AO408" s="211"/>
      <c r="AP408" s="40"/>
      <c r="AQ408" s="40"/>
      <c r="AR408" s="108"/>
      <c r="AS408" s="211"/>
      <c r="AT408" s="214"/>
      <c r="AU408" s="211"/>
      <c r="AV408" s="108"/>
      <c r="AW408" s="108"/>
      <c r="AX408" s="211"/>
      <c r="AY408" s="211"/>
      <c r="AZ408" s="211"/>
      <c r="BA408" s="211"/>
      <c r="BB408" s="211"/>
      <c r="BC408" s="211"/>
      <c r="BD408" s="211"/>
      <c r="BE408" s="211"/>
      <c r="BF408" s="211"/>
      <c r="BG408" s="211"/>
      <c r="BH408" s="108"/>
      <c r="BI408" s="211"/>
      <c r="BJ408" s="8"/>
      <c r="BK408" s="108"/>
      <c r="BM408" s="211"/>
    </row>
    <row r="409" spans="1:65">
      <c r="A409" s="211"/>
      <c r="B409" s="211"/>
      <c r="C409" s="211"/>
      <c r="D409" s="211"/>
      <c r="E409" s="211"/>
      <c r="F409" s="211"/>
      <c r="G409" s="211"/>
      <c r="H409" s="214"/>
      <c r="I409" s="211"/>
      <c r="J409" s="211"/>
      <c r="K409" s="211"/>
      <c r="L409" s="211"/>
      <c r="M409" s="211"/>
      <c r="N409" s="211"/>
      <c r="O409" s="211"/>
      <c r="P409" s="211"/>
      <c r="Q409" s="212"/>
      <c r="R409" s="211"/>
      <c r="S409" s="211"/>
      <c r="T409" s="211"/>
      <c r="U409" s="211"/>
      <c r="V409" s="211"/>
      <c r="W409" s="211"/>
      <c r="X409" s="257"/>
      <c r="Y409" s="257"/>
      <c r="Z409" s="257"/>
      <c r="AA409" s="257"/>
      <c r="AB409" s="257"/>
      <c r="AC409" s="257"/>
      <c r="AD409" s="257"/>
      <c r="AE409" s="257"/>
      <c r="AF409" s="257"/>
      <c r="AG409" s="257"/>
      <c r="AH409" s="257"/>
      <c r="AI409" s="257"/>
      <c r="AJ409" s="213"/>
      <c r="AK409" s="213"/>
      <c r="AL409" s="257"/>
      <c r="AM409" s="8"/>
      <c r="AN409" s="214"/>
      <c r="AO409" s="211"/>
      <c r="AP409" s="40"/>
      <c r="AQ409" s="40"/>
      <c r="AR409" s="108"/>
      <c r="AS409" s="211"/>
      <c r="AT409" s="214"/>
      <c r="AU409" s="211"/>
      <c r="AV409" s="108"/>
      <c r="AW409" s="108"/>
      <c r="AX409" s="211"/>
      <c r="AY409" s="211"/>
      <c r="AZ409" s="211"/>
      <c r="BA409" s="211"/>
      <c r="BB409" s="211"/>
      <c r="BC409" s="211"/>
      <c r="BD409" s="211"/>
      <c r="BE409" s="211"/>
      <c r="BF409" s="211"/>
      <c r="BG409" s="211"/>
      <c r="BH409" s="108"/>
      <c r="BI409" s="211"/>
      <c r="BJ409" s="8"/>
      <c r="BK409" s="108"/>
      <c r="BM409" s="211"/>
    </row>
    <row r="410" spans="1:65">
      <c r="A410" s="211"/>
      <c r="B410" s="211"/>
      <c r="C410" s="211"/>
      <c r="D410" s="211"/>
      <c r="E410" s="211"/>
      <c r="F410" s="211"/>
      <c r="G410" s="211"/>
      <c r="H410" s="214"/>
      <c r="I410" s="211"/>
      <c r="J410" s="211"/>
      <c r="K410" s="211"/>
      <c r="L410" s="211"/>
      <c r="M410" s="211"/>
      <c r="N410" s="211"/>
      <c r="O410" s="211"/>
      <c r="P410" s="211"/>
      <c r="Q410" s="212"/>
      <c r="R410" s="211"/>
      <c r="S410" s="211"/>
      <c r="T410" s="211"/>
      <c r="U410" s="211"/>
      <c r="V410" s="211"/>
      <c r="W410" s="211"/>
      <c r="X410" s="257"/>
      <c r="Y410" s="257"/>
      <c r="Z410" s="257"/>
      <c r="AA410" s="257"/>
      <c r="AB410" s="257"/>
      <c r="AC410" s="257"/>
      <c r="AD410" s="257"/>
      <c r="AE410" s="257"/>
      <c r="AF410" s="257"/>
      <c r="AG410" s="257"/>
      <c r="AH410" s="257"/>
      <c r="AI410" s="257"/>
      <c r="AJ410" s="213"/>
      <c r="AK410" s="213"/>
      <c r="AL410" s="257"/>
      <c r="AM410" s="8"/>
      <c r="AN410" s="214"/>
      <c r="AO410" s="211"/>
      <c r="AP410" s="40"/>
      <c r="AQ410" s="40"/>
      <c r="AR410" s="108"/>
      <c r="AS410" s="211"/>
      <c r="AT410" s="214"/>
      <c r="AU410" s="211"/>
      <c r="AV410" s="108"/>
      <c r="AW410" s="108"/>
      <c r="AX410" s="211"/>
      <c r="AY410" s="211"/>
      <c r="AZ410" s="211"/>
      <c r="BA410" s="211"/>
      <c r="BB410" s="211"/>
      <c r="BC410" s="211"/>
      <c r="BD410" s="211"/>
      <c r="BE410" s="211"/>
      <c r="BF410" s="211"/>
      <c r="BG410" s="211"/>
      <c r="BH410" s="108"/>
      <c r="BI410" s="211"/>
      <c r="BJ410" s="8"/>
      <c r="BK410" s="108"/>
      <c r="BM410" s="211"/>
    </row>
    <row r="411" spans="1:65">
      <c r="A411" s="211"/>
      <c r="B411" s="211"/>
      <c r="C411" s="211"/>
      <c r="D411" s="211"/>
      <c r="E411" s="211"/>
      <c r="F411" s="211"/>
      <c r="G411" s="211"/>
      <c r="H411" s="214"/>
      <c r="I411" s="211"/>
      <c r="J411" s="211"/>
      <c r="K411" s="211"/>
      <c r="L411" s="211"/>
      <c r="M411" s="211"/>
      <c r="N411" s="211"/>
      <c r="O411" s="211"/>
      <c r="P411" s="211"/>
      <c r="Q411" s="212"/>
      <c r="R411" s="211"/>
      <c r="S411" s="211"/>
      <c r="T411" s="211"/>
      <c r="U411" s="211"/>
      <c r="V411" s="211"/>
      <c r="W411" s="211"/>
      <c r="X411" s="257"/>
      <c r="Y411" s="257"/>
      <c r="Z411" s="257"/>
      <c r="AA411" s="257"/>
      <c r="AB411" s="257"/>
      <c r="AC411" s="257"/>
      <c r="AD411" s="257"/>
      <c r="AE411" s="257"/>
      <c r="AF411" s="257"/>
      <c r="AG411" s="257"/>
      <c r="AH411" s="257"/>
      <c r="AI411" s="257"/>
      <c r="AJ411" s="213"/>
      <c r="AK411" s="213"/>
      <c r="AL411" s="257"/>
      <c r="AM411" s="8"/>
      <c r="AN411" s="214"/>
      <c r="AO411" s="211"/>
      <c r="AP411" s="40"/>
      <c r="AQ411" s="40"/>
      <c r="AR411" s="108"/>
      <c r="AS411" s="211"/>
      <c r="AT411" s="214"/>
      <c r="AU411" s="211"/>
      <c r="AV411" s="108"/>
      <c r="AW411" s="108"/>
      <c r="AX411" s="211"/>
      <c r="AY411" s="211"/>
      <c r="AZ411" s="211"/>
      <c r="BA411" s="211"/>
      <c r="BB411" s="211"/>
      <c r="BC411" s="211"/>
      <c r="BD411" s="211"/>
      <c r="BE411" s="211"/>
      <c r="BF411" s="211"/>
      <c r="BG411" s="211"/>
      <c r="BH411" s="108"/>
      <c r="BI411" s="211"/>
      <c r="BJ411" s="8"/>
      <c r="BK411" s="108"/>
      <c r="BM411" s="211"/>
    </row>
    <row r="412" spans="1:65">
      <c r="A412" s="211"/>
      <c r="B412" s="211"/>
      <c r="C412" s="211"/>
      <c r="D412" s="211"/>
      <c r="E412" s="211"/>
      <c r="F412" s="211"/>
      <c r="G412" s="211"/>
      <c r="H412" s="214"/>
      <c r="I412" s="211"/>
      <c r="J412" s="211"/>
      <c r="K412" s="211"/>
      <c r="L412" s="211"/>
      <c r="M412" s="211"/>
      <c r="N412" s="211"/>
      <c r="O412" s="211"/>
      <c r="P412" s="211"/>
      <c r="Q412" s="212"/>
      <c r="R412" s="211"/>
      <c r="S412" s="211"/>
      <c r="T412" s="211"/>
      <c r="U412" s="211"/>
      <c r="V412" s="211"/>
      <c r="W412" s="211"/>
      <c r="X412" s="257"/>
      <c r="Y412" s="257"/>
      <c r="Z412" s="257"/>
      <c r="AA412" s="257"/>
      <c r="AB412" s="257"/>
      <c r="AC412" s="257"/>
      <c r="AD412" s="257"/>
      <c r="AE412" s="257"/>
      <c r="AF412" s="257"/>
      <c r="AG412" s="257"/>
      <c r="AH412" s="257"/>
      <c r="AI412" s="257"/>
      <c r="AJ412" s="213"/>
      <c r="AK412" s="213"/>
      <c r="AL412" s="257"/>
      <c r="AM412" s="8"/>
      <c r="AN412" s="214"/>
      <c r="AO412" s="211"/>
      <c r="AP412" s="40"/>
      <c r="AQ412" s="40"/>
      <c r="AR412" s="108"/>
      <c r="AS412" s="211"/>
      <c r="AT412" s="214"/>
      <c r="AU412" s="211"/>
      <c r="AV412" s="108"/>
      <c r="AW412" s="108"/>
      <c r="AX412" s="211"/>
      <c r="AY412" s="211"/>
      <c r="AZ412" s="211"/>
      <c r="BA412" s="211"/>
      <c r="BB412" s="211"/>
      <c r="BC412" s="211"/>
      <c r="BD412" s="211"/>
      <c r="BE412" s="211"/>
      <c r="BF412" s="211"/>
      <c r="BG412" s="211"/>
      <c r="BH412" s="108"/>
      <c r="BI412" s="211"/>
      <c r="BJ412" s="8"/>
      <c r="BK412" s="108"/>
      <c r="BM412" s="211"/>
    </row>
    <row r="413" spans="1:65">
      <c r="A413" s="211"/>
      <c r="B413" s="211"/>
      <c r="C413" s="211"/>
      <c r="D413" s="211"/>
      <c r="E413" s="211"/>
      <c r="F413" s="211"/>
      <c r="G413" s="211"/>
      <c r="H413" s="214"/>
      <c r="I413" s="211"/>
      <c r="J413" s="211"/>
      <c r="K413" s="211"/>
      <c r="L413" s="211"/>
      <c r="M413" s="211"/>
      <c r="N413" s="211"/>
      <c r="O413" s="211"/>
      <c r="P413" s="211"/>
      <c r="Q413" s="212"/>
      <c r="R413" s="211"/>
      <c r="S413" s="211"/>
      <c r="T413" s="211"/>
      <c r="U413" s="211"/>
      <c r="V413" s="211"/>
      <c r="W413" s="211"/>
      <c r="X413" s="257"/>
      <c r="Y413" s="257"/>
      <c r="Z413" s="257"/>
      <c r="AA413" s="257"/>
      <c r="AB413" s="257"/>
      <c r="AC413" s="257"/>
      <c r="AD413" s="257"/>
      <c r="AE413" s="257"/>
      <c r="AF413" s="257"/>
      <c r="AG413" s="257"/>
      <c r="AH413" s="257"/>
      <c r="AI413" s="257"/>
      <c r="AJ413" s="213"/>
      <c r="AK413" s="213"/>
      <c r="AL413" s="257"/>
      <c r="AM413" s="8"/>
      <c r="AN413" s="214"/>
      <c r="AO413" s="211"/>
      <c r="AP413" s="40"/>
      <c r="AQ413" s="40"/>
      <c r="AR413" s="108"/>
      <c r="AS413" s="211"/>
      <c r="AT413" s="214"/>
      <c r="AU413" s="211"/>
      <c r="AV413" s="108"/>
      <c r="AW413" s="108"/>
      <c r="AX413" s="211"/>
      <c r="AY413" s="211"/>
      <c r="AZ413" s="211"/>
      <c r="BA413" s="211"/>
      <c r="BB413" s="211"/>
      <c r="BC413" s="211"/>
      <c r="BD413" s="211"/>
      <c r="BE413" s="211"/>
      <c r="BF413" s="211"/>
      <c r="BG413" s="211"/>
      <c r="BH413" s="108"/>
      <c r="BI413" s="211"/>
      <c r="BJ413" s="8"/>
      <c r="BK413" s="108"/>
      <c r="BM413" s="211"/>
    </row>
    <row r="414" spans="1:65">
      <c r="A414" s="211"/>
      <c r="B414" s="211"/>
      <c r="C414" s="211"/>
      <c r="D414" s="211"/>
      <c r="E414" s="211"/>
      <c r="F414" s="211"/>
      <c r="G414" s="211"/>
      <c r="H414" s="214"/>
      <c r="I414" s="211"/>
      <c r="J414" s="211"/>
      <c r="K414" s="211"/>
      <c r="L414" s="211"/>
      <c r="M414" s="211"/>
      <c r="N414" s="211"/>
      <c r="O414" s="211"/>
      <c r="P414" s="211"/>
      <c r="Q414" s="212"/>
      <c r="R414" s="211"/>
      <c r="S414" s="211"/>
      <c r="T414" s="211"/>
      <c r="U414" s="211"/>
      <c r="V414" s="211"/>
      <c r="W414" s="211"/>
      <c r="X414" s="257"/>
      <c r="Y414" s="257"/>
      <c r="Z414" s="257"/>
      <c r="AA414" s="257"/>
      <c r="AB414" s="257"/>
      <c r="AC414" s="257"/>
      <c r="AD414" s="257"/>
      <c r="AE414" s="257"/>
      <c r="AF414" s="257"/>
      <c r="AG414" s="257"/>
      <c r="AH414" s="257"/>
      <c r="AI414" s="257"/>
      <c r="AJ414" s="213"/>
      <c r="AK414" s="213"/>
      <c r="AL414" s="257"/>
      <c r="AM414" s="8"/>
      <c r="AN414" s="214"/>
      <c r="AO414" s="211"/>
      <c r="AP414" s="40"/>
      <c r="AQ414" s="40"/>
      <c r="AR414" s="108"/>
      <c r="AS414" s="211"/>
      <c r="AT414" s="214"/>
      <c r="AU414" s="211"/>
      <c r="AV414" s="108"/>
      <c r="AW414" s="108"/>
      <c r="AX414" s="211"/>
      <c r="AY414" s="211"/>
      <c r="AZ414" s="211"/>
      <c r="BA414" s="211"/>
      <c r="BB414" s="211"/>
      <c r="BC414" s="211"/>
      <c r="BD414" s="211"/>
      <c r="BE414" s="211"/>
      <c r="BF414" s="211"/>
      <c r="BG414" s="211"/>
      <c r="BH414" s="108"/>
      <c r="BI414" s="211"/>
      <c r="BJ414" s="8"/>
      <c r="BK414" s="108"/>
      <c r="BM414" s="211"/>
    </row>
    <row r="415" spans="1:65">
      <c r="A415" s="211"/>
      <c r="B415" s="211"/>
      <c r="C415" s="211"/>
      <c r="D415" s="211"/>
      <c r="E415" s="211"/>
      <c r="F415" s="211"/>
      <c r="G415" s="211"/>
      <c r="H415" s="214"/>
      <c r="I415" s="211"/>
      <c r="J415" s="211"/>
      <c r="K415" s="211"/>
      <c r="L415" s="211"/>
      <c r="M415" s="211"/>
      <c r="N415" s="211"/>
      <c r="O415" s="211"/>
      <c r="P415" s="211"/>
      <c r="Q415" s="212"/>
      <c r="R415" s="211"/>
      <c r="S415" s="211"/>
      <c r="T415" s="211"/>
      <c r="U415" s="211"/>
      <c r="V415" s="211"/>
      <c r="W415" s="211"/>
      <c r="X415" s="257"/>
      <c r="Y415" s="257"/>
      <c r="Z415" s="257"/>
      <c r="AA415" s="257"/>
      <c r="AB415" s="257"/>
      <c r="AC415" s="257"/>
      <c r="AD415" s="257"/>
      <c r="AE415" s="257"/>
      <c r="AF415" s="257"/>
      <c r="AG415" s="257"/>
      <c r="AH415" s="257"/>
      <c r="AI415" s="257"/>
      <c r="AJ415" s="213"/>
      <c r="AK415" s="213"/>
      <c r="AL415" s="257"/>
      <c r="AM415" s="8"/>
      <c r="AN415" s="214"/>
      <c r="AO415" s="211"/>
      <c r="AP415" s="40"/>
      <c r="AQ415" s="40"/>
      <c r="AR415" s="108"/>
      <c r="AS415" s="211"/>
      <c r="AT415" s="214"/>
      <c r="AU415" s="211"/>
      <c r="AV415" s="108"/>
      <c r="AW415" s="108"/>
      <c r="AX415" s="211"/>
      <c r="AY415" s="211"/>
      <c r="AZ415" s="211"/>
      <c r="BA415" s="211"/>
      <c r="BB415" s="211"/>
      <c r="BC415" s="211"/>
      <c r="BD415" s="211"/>
      <c r="BE415" s="211"/>
      <c r="BF415" s="211"/>
      <c r="BG415" s="211"/>
      <c r="BH415" s="108"/>
      <c r="BI415" s="211"/>
      <c r="BJ415" s="8"/>
      <c r="BK415" s="108"/>
      <c r="BM415" s="211"/>
    </row>
    <row r="416" spans="1:65">
      <c r="A416" s="211"/>
      <c r="B416" s="211"/>
      <c r="C416" s="211"/>
      <c r="D416" s="211"/>
      <c r="E416" s="211"/>
      <c r="F416" s="211"/>
      <c r="G416" s="211"/>
      <c r="H416" s="214"/>
      <c r="I416" s="211"/>
      <c r="J416" s="211"/>
      <c r="K416" s="211"/>
      <c r="L416" s="211"/>
      <c r="M416" s="211"/>
      <c r="N416" s="211"/>
      <c r="O416" s="211"/>
      <c r="P416" s="211"/>
      <c r="Q416" s="212"/>
      <c r="R416" s="211"/>
      <c r="S416" s="211"/>
      <c r="T416" s="211"/>
      <c r="U416" s="211"/>
      <c r="V416" s="211"/>
      <c r="W416" s="211"/>
      <c r="X416" s="257"/>
      <c r="Y416" s="257"/>
      <c r="Z416" s="257"/>
      <c r="AA416" s="257"/>
      <c r="AB416" s="257"/>
      <c r="AC416" s="257"/>
      <c r="AD416" s="257"/>
      <c r="AE416" s="257"/>
      <c r="AF416" s="257"/>
      <c r="AG416" s="257"/>
      <c r="AH416" s="257"/>
      <c r="AI416" s="257"/>
      <c r="AJ416" s="213"/>
      <c r="AK416" s="213"/>
      <c r="AL416" s="257"/>
      <c r="AM416" s="8"/>
      <c r="AN416" s="214"/>
      <c r="AO416" s="211"/>
      <c r="AP416" s="40"/>
      <c r="AQ416" s="40"/>
      <c r="AR416" s="108"/>
      <c r="AS416" s="211"/>
      <c r="AT416" s="214"/>
      <c r="AU416" s="211"/>
      <c r="AV416" s="108"/>
      <c r="AW416" s="108"/>
      <c r="AX416" s="211"/>
      <c r="AY416" s="211"/>
      <c r="AZ416" s="211"/>
      <c r="BA416" s="211"/>
      <c r="BB416" s="211"/>
      <c r="BC416" s="211"/>
      <c r="BD416" s="211"/>
      <c r="BE416" s="211"/>
      <c r="BF416" s="211"/>
      <c r="BG416" s="211"/>
      <c r="BH416" s="108"/>
      <c r="BI416" s="211"/>
      <c r="BJ416" s="8"/>
      <c r="BK416" s="108"/>
      <c r="BM416" s="211"/>
    </row>
    <row r="417" spans="1:65">
      <c r="A417" s="211"/>
      <c r="B417" s="211"/>
      <c r="C417" s="211"/>
      <c r="D417" s="211"/>
      <c r="E417" s="211"/>
      <c r="F417" s="211"/>
      <c r="G417" s="211"/>
      <c r="H417" s="214"/>
      <c r="I417" s="211"/>
      <c r="J417" s="211"/>
      <c r="K417" s="211"/>
      <c r="L417" s="211"/>
      <c r="M417" s="211"/>
      <c r="N417" s="211"/>
      <c r="O417" s="211"/>
      <c r="P417" s="211"/>
      <c r="Q417" s="212"/>
      <c r="R417" s="211"/>
      <c r="S417" s="211"/>
      <c r="T417" s="211"/>
      <c r="U417" s="211"/>
      <c r="V417" s="211"/>
      <c r="W417" s="211"/>
      <c r="X417" s="257"/>
      <c r="Y417" s="257"/>
      <c r="Z417" s="257"/>
      <c r="AA417" s="257"/>
      <c r="AB417" s="257"/>
      <c r="AC417" s="257"/>
      <c r="AD417" s="257"/>
      <c r="AE417" s="257"/>
      <c r="AF417" s="257"/>
      <c r="AG417" s="257"/>
      <c r="AH417" s="257"/>
      <c r="AI417" s="257"/>
      <c r="AJ417" s="213"/>
      <c r="AK417" s="213"/>
      <c r="AL417" s="257"/>
      <c r="AM417" s="8"/>
      <c r="AN417" s="214"/>
      <c r="AO417" s="211"/>
      <c r="AP417" s="40"/>
      <c r="AQ417" s="40"/>
      <c r="AR417" s="108"/>
      <c r="AS417" s="211"/>
      <c r="AT417" s="214"/>
      <c r="AU417" s="211"/>
      <c r="AV417" s="108"/>
      <c r="AW417" s="108"/>
      <c r="AX417" s="211"/>
      <c r="AY417" s="211"/>
      <c r="AZ417" s="211"/>
      <c r="BA417" s="211"/>
      <c r="BB417" s="211"/>
      <c r="BC417" s="211"/>
      <c r="BD417" s="211"/>
      <c r="BE417" s="211"/>
      <c r="BF417" s="211"/>
      <c r="BG417" s="211"/>
      <c r="BH417" s="108"/>
      <c r="BI417" s="211"/>
      <c r="BJ417" s="8"/>
      <c r="BK417" s="108"/>
      <c r="BM417" s="211"/>
    </row>
    <row r="418" spans="1:65">
      <c r="A418" s="211"/>
      <c r="B418" s="211"/>
      <c r="C418" s="211"/>
      <c r="D418" s="211"/>
      <c r="E418" s="211"/>
      <c r="F418" s="211"/>
      <c r="G418" s="211"/>
      <c r="H418" s="214"/>
      <c r="I418" s="211"/>
      <c r="J418" s="211"/>
      <c r="K418" s="211"/>
      <c r="L418" s="211"/>
      <c r="M418" s="211"/>
      <c r="N418" s="211"/>
      <c r="O418" s="211"/>
      <c r="P418" s="211"/>
      <c r="Q418" s="212"/>
      <c r="R418" s="211"/>
      <c r="S418" s="211"/>
      <c r="T418" s="211"/>
      <c r="U418" s="211"/>
      <c r="V418" s="211"/>
      <c r="W418" s="211"/>
      <c r="X418" s="257"/>
      <c r="Y418" s="257"/>
      <c r="Z418" s="257"/>
      <c r="AA418" s="257"/>
      <c r="AB418" s="257"/>
      <c r="AC418" s="257"/>
      <c r="AD418" s="257"/>
      <c r="AE418" s="257"/>
      <c r="AF418" s="257"/>
      <c r="AG418" s="257"/>
      <c r="AH418" s="257"/>
      <c r="AI418" s="257"/>
      <c r="AJ418" s="213"/>
      <c r="AK418" s="213"/>
      <c r="AL418" s="257"/>
      <c r="AM418" s="8"/>
      <c r="AN418" s="214"/>
      <c r="AO418" s="211"/>
      <c r="AP418" s="40"/>
      <c r="AQ418" s="40"/>
      <c r="AR418" s="108"/>
      <c r="AS418" s="211"/>
      <c r="AT418" s="214"/>
      <c r="AU418" s="211"/>
      <c r="AV418" s="108"/>
      <c r="AW418" s="108"/>
      <c r="AX418" s="211"/>
      <c r="AY418" s="211"/>
      <c r="AZ418" s="211"/>
      <c r="BA418" s="211"/>
      <c r="BB418" s="211"/>
      <c r="BC418" s="211"/>
      <c r="BD418" s="211"/>
      <c r="BE418" s="211"/>
      <c r="BF418" s="211"/>
      <c r="BG418" s="211"/>
      <c r="BH418" s="108"/>
      <c r="BI418" s="211"/>
      <c r="BJ418" s="8"/>
      <c r="BK418" s="108"/>
      <c r="BM418" s="211"/>
    </row>
    <row r="419" spans="1:65">
      <c r="A419" s="211"/>
      <c r="B419" s="211"/>
      <c r="C419" s="211"/>
      <c r="D419" s="211"/>
      <c r="E419" s="211"/>
      <c r="F419" s="211"/>
      <c r="G419" s="211"/>
      <c r="H419" s="214"/>
      <c r="I419" s="211"/>
      <c r="J419" s="211"/>
      <c r="K419" s="211"/>
      <c r="L419" s="211"/>
      <c r="M419" s="211"/>
      <c r="N419" s="211"/>
      <c r="O419" s="211"/>
      <c r="P419" s="211"/>
      <c r="Q419" s="212"/>
      <c r="R419" s="211"/>
      <c r="S419" s="211"/>
      <c r="T419" s="211"/>
      <c r="U419" s="211"/>
      <c r="V419" s="211"/>
      <c r="W419" s="211"/>
      <c r="X419" s="257"/>
      <c r="Y419" s="257"/>
      <c r="Z419" s="257"/>
      <c r="AA419" s="257"/>
      <c r="AB419" s="257"/>
      <c r="AC419" s="257"/>
      <c r="AD419" s="257"/>
      <c r="AE419" s="257"/>
      <c r="AF419" s="257"/>
      <c r="AG419" s="257"/>
      <c r="AH419" s="257"/>
      <c r="AI419" s="257"/>
      <c r="AJ419" s="213"/>
      <c r="AK419" s="213"/>
      <c r="AL419" s="257"/>
      <c r="AM419" s="8"/>
      <c r="AN419" s="214"/>
      <c r="AO419" s="211"/>
      <c r="AP419" s="40"/>
      <c r="AQ419" s="40"/>
      <c r="AR419" s="108"/>
      <c r="AS419" s="211"/>
      <c r="AT419" s="214"/>
      <c r="AU419" s="211"/>
      <c r="AV419" s="108"/>
      <c r="AW419" s="108"/>
      <c r="AX419" s="211"/>
      <c r="AY419" s="211"/>
      <c r="AZ419" s="211"/>
      <c r="BA419" s="211"/>
      <c r="BB419" s="211"/>
      <c r="BC419" s="211"/>
      <c r="BD419" s="211"/>
      <c r="BE419" s="211"/>
      <c r="BF419" s="211"/>
      <c r="BG419" s="211"/>
      <c r="BH419" s="108"/>
      <c r="BI419" s="211"/>
      <c r="BJ419" s="8"/>
      <c r="BK419" s="108"/>
      <c r="BM419" s="211"/>
    </row>
    <row r="420" spans="1:65">
      <c r="A420" s="211"/>
      <c r="B420" s="211"/>
      <c r="C420" s="211"/>
      <c r="D420" s="211"/>
      <c r="E420" s="211"/>
      <c r="F420" s="211"/>
      <c r="G420" s="211"/>
      <c r="H420" s="214"/>
      <c r="I420" s="211"/>
      <c r="J420" s="211"/>
      <c r="K420" s="211"/>
      <c r="L420" s="211"/>
      <c r="M420" s="211"/>
      <c r="N420" s="211"/>
      <c r="O420" s="211"/>
      <c r="P420" s="211"/>
      <c r="Q420" s="212"/>
      <c r="R420" s="211"/>
      <c r="S420" s="211"/>
      <c r="T420" s="211"/>
      <c r="U420" s="211"/>
      <c r="V420" s="211"/>
      <c r="W420" s="211"/>
      <c r="X420" s="257"/>
      <c r="Y420" s="257"/>
      <c r="Z420" s="257"/>
      <c r="AA420" s="257"/>
      <c r="AB420" s="257"/>
      <c r="AC420" s="257"/>
      <c r="AD420" s="257"/>
      <c r="AE420" s="257"/>
      <c r="AF420" s="257"/>
      <c r="AG420" s="257"/>
      <c r="AH420" s="257"/>
      <c r="AI420" s="257"/>
      <c r="AJ420" s="213"/>
      <c r="AK420" s="213"/>
      <c r="AL420" s="257"/>
      <c r="AM420" s="8"/>
      <c r="AN420" s="214"/>
      <c r="AO420" s="211"/>
      <c r="AP420" s="40"/>
      <c r="AQ420" s="40"/>
      <c r="AR420" s="108"/>
      <c r="AS420" s="211"/>
      <c r="AT420" s="214"/>
      <c r="AU420" s="211"/>
      <c r="AV420" s="108"/>
      <c r="AW420" s="108"/>
      <c r="AX420" s="211"/>
      <c r="AY420" s="211"/>
      <c r="AZ420" s="211"/>
      <c r="BA420" s="211"/>
      <c r="BB420" s="211"/>
      <c r="BC420" s="211"/>
      <c r="BD420" s="211"/>
      <c r="BE420" s="211"/>
      <c r="BF420" s="211"/>
      <c r="BG420" s="211"/>
      <c r="BH420" s="108"/>
      <c r="BI420" s="211"/>
      <c r="BJ420" s="8"/>
      <c r="BK420" s="108"/>
      <c r="BM420" s="211"/>
    </row>
    <row r="421" spans="1:65">
      <c r="A421" s="211"/>
      <c r="B421" s="211"/>
      <c r="C421" s="211"/>
      <c r="D421" s="211"/>
      <c r="E421" s="211"/>
      <c r="F421" s="211"/>
      <c r="G421" s="211"/>
      <c r="H421" s="214"/>
      <c r="I421" s="211"/>
      <c r="J421" s="211"/>
      <c r="K421" s="211"/>
      <c r="L421" s="211"/>
      <c r="M421" s="211"/>
      <c r="N421" s="211"/>
      <c r="O421" s="211"/>
      <c r="P421" s="211"/>
      <c r="Q421" s="212"/>
      <c r="R421" s="211"/>
      <c r="S421" s="211"/>
      <c r="T421" s="211"/>
      <c r="U421" s="211"/>
      <c r="V421" s="211"/>
      <c r="W421" s="211"/>
      <c r="X421" s="257"/>
      <c r="Y421" s="257"/>
      <c r="Z421" s="257"/>
      <c r="AA421" s="257"/>
      <c r="AB421" s="257"/>
      <c r="AC421" s="257"/>
      <c r="AD421" s="257"/>
      <c r="AE421" s="257"/>
      <c r="AF421" s="257"/>
      <c r="AG421" s="257"/>
      <c r="AH421" s="257"/>
      <c r="AI421" s="257"/>
      <c r="AJ421" s="213"/>
      <c r="AK421" s="213"/>
      <c r="AL421" s="257"/>
      <c r="AM421" s="8"/>
      <c r="AN421" s="214"/>
      <c r="AO421" s="211"/>
      <c r="AP421" s="40"/>
      <c r="AQ421" s="40"/>
      <c r="AR421" s="108"/>
      <c r="AS421" s="211"/>
      <c r="AT421" s="214"/>
      <c r="AU421" s="211"/>
      <c r="AV421" s="108"/>
      <c r="AW421" s="108"/>
      <c r="AX421" s="211"/>
      <c r="AY421" s="211"/>
      <c r="AZ421" s="211"/>
      <c r="BA421" s="211"/>
      <c r="BB421" s="211"/>
      <c r="BC421" s="211"/>
      <c r="BD421" s="211"/>
      <c r="BE421" s="211"/>
      <c r="BF421" s="211"/>
      <c r="BG421" s="211"/>
      <c r="BH421" s="108"/>
      <c r="BI421" s="211"/>
      <c r="BJ421" s="8"/>
      <c r="BK421" s="108"/>
      <c r="BM421" s="211"/>
    </row>
    <row r="422" spans="1:65">
      <c r="A422" s="211"/>
      <c r="B422" s="211"/>
      <c r="C422" s="211"/>
      <c r="D422" s="211"/>
      <c r="E422" s="211"/>
      <c r="F422" s="211"/>
      <c r="G422" s="211"/>
      <c r="H422" s="214"/>
      <c r="I422" s="211"/>
      <c r="J422" s="211"/>
      <c r="K422" s="211"/>
      <c r="L422" s="211"/>
      <c r="M422" s="211"/>
      <c r="N422" s="211"/>
      <c r="O422" s="211"/>
      <c r="P422" s="211"/>
      <c r="Q422" s="212"/>
      <c r="R422" s="211"/>
      <c r="S422" s="211"/>
      <c r="T422" s="211"/>
      <c r="U422" s="211"/>
      <c r="V422" s="211"/>
      <c r="W422" s="211"/>
      <c r="X422" s="257"/>
      <c r="Y422" s="257"/>
      <c r="Z422" s="257"/>
      <c r="AA422" s="257"/>
      <c r="AB422" s="257"/>
      <c r="AC422" s="257"/>
      <c r="AD422" s="257"/>
      <c r="AE422" s="257"/>
      <c r="AF422" s="257"/>
      <c r="AG422" s="257"/>
      <c r="AH422" s="257"/>
      <c r="AI422" s="257"/>
      <c r="AJ422" s="213"/>
      <c r="AK422" s="213"/>
      <c r="AL422" s="257"/>
      <c r="AM422" s="8"/>
      <c r="AN422" s="214"/>
      <c r="AO422" s="211"/>
      <c r="AP422" s="40"/>
      <c r="AQ422" s="40"/>
      <c r="AR422" s="108"/>
      <c r="AS422" s="211"/>
      <c r="AT422" s="214"/>
      <c r="AU422" s="211"/>
      <c r="AV422" s="108"/>
      <c r="AW422" s="108"/>
      <c r="AX422" s="211"/>
      <c r="AY422" s="211"/>
      <c r="AZ422" s="211"/>
      <c r="BA422" s="211"/>
      <c r="BB422" s="211"/>
      <c r="BC422" s="211"/>
      <c r="BD422" s="211"/>
      <c r="BE422" s="211"/>
      <c r="BF422" s="211"/>
      <c r="BG422" s="211"/>
      <c r="BH422" s="108"/>
      <c r="BI422" s="211"/>
      <c r="BJ422" s="8"/>
      <c r="BK422" s="108"/>
      <c r="BM422" s="211"/>
    </row>
    <row r="423" spans="1:65">
      <c r="A423" s="211"/>
      <c r="B423" s="211"/>
      <c r="C423" s="211"/>
      <c r="D423" s="211"/>
      <c r="E423" s="211"/>
      <c r="F423" s="211"/>
      <c r="G423" s="211"/>
      <c r="H423" s="214"/>
      <c r="I423" s="211"/>
      <c r="J423" s="211"/>
      <c r="K423" s="211"/>
      <c r="L423" s="211"/>
      <c r="M423" s="211"/>
      <c r="N423" s="211"/>
      <c r="O423" s="211"/>
      <c r="P423" s="211"/>
      <c r="Q423" s="212"/>
      <c r="R423" s="211"/>
      <c r="S423" s="211"/>
      <c r="T423" s="211"/>
      <c r="U423" s="211"/>
      <c r="V423" s="211"/>
      <c r="W423" s="211"/>
      <c r="X423" s="257"/>
      <c r="Y423" s="257"/>
      <c r="Z423" s="257"/>
      <c r="AA423" s="257"/>
      <c r="AB423" s="257"/>
      <c r="AC423" s="257"/>
      <c r="AD423" s="257"/>
      <c r="AE423" s="257"/>
      <c r="AF423" s="257"/>
      <c r="AG423" s="257"/>
      <c r="AH423" s="257"/>
      <c r="AI423" s="257"/>
      <c r="AJ423" s="213"/>
      <c r="AK423" s="213"/>
      <c r="AL423" s="257"/>
      <c r="AM423" s="8"/>
      <c r="AN423" s="214"/>
      <c r="AO423" s="211"/>
      <c r="AP423" s="40"/>
      <c r="AQ423" s="40"/>
      <c r="AR423" s="108"/>
      <c r="AS423" s="211"/>
      <c r="AT423" s="214"/>
      <c r="AU423" s="211"/>
      <c r="AV423" s="108"/>
      <c r="AW423" s="108"/>
      <c r="AX423" s="211"/>
      <c r="AY423" s="211"/>
      <c r="AZ423" s="211"/>
      <c r="BA423" s="211"/>
      <c r="BB423" s="211"/>
      <c r="BC423" s="211"/>
      <c r="BD423" s="211"/>
      <c r="BE423" s="211"/>
      <c r="BF423" s="211"/>
      <c r="BG423" s="211"/>
      <c r="BH423" s="108"/>
      <c r="BI423" s="211"/>
      <c r="BJ423" s="8"/>
      <c r="BK423" s="108"/>
      <c r="BM423" s="211"/>
    </row>
    <row r="424" spans="1:65">
      <c r="A424" s="211"/>
      <c r="B424" s="211"/>
      <c r="C424" s="211"/>
      <c r="D424" s="211"/>
      <c r="E424" s="211"/>
      <c r="F424" s="211"/>
      <c r="G424" s="211"/>
      <c r="H424" s="214"/>
      <c r="I424" s="211"/>
      <c r="J424" s="211"/>
      <c r="K424" s="211"/>
      <c r="L424" s="211"/>
      <c r="M424" s="211"/>
      <c r="N424" s="211"/>
      <c r="O424" s="211"/>
      <c r="P424" s="211"/>
      <c r="Q424" s="212"/>
      <c r="R424" s="211"/>
      <c r="S424" s="211"/>
      <c r="T424" s="211"/>
      <c r="U424" s="211"/>
      <c r="V424" s="211"/>
      <c r="W424" s="211"/>
      <c r="X424" s="257"/>
      <c r="Y424" s="257"/>
      <c r="Z424" s="257"/>
      <c r="AA424" s="257"/>
      <c r="AB424" s="257"/>
      <c r="AC424" s="257"/>
      <c r="AD424" s="257"/>
      <c r="AE424" s="257"/>
      <c r="AF424" s="257"/>
      <c r="AG424" s="257"/>
      <c r="AH424" s="257"/>
      <c r="AI424" s="257"/>
      <c r="AJ424" s="213"/>
      <c r="AK424" s="213"/>
      <c r="AL424" s="257"/>
      <c r="AM424" s="8"/>
      <c r="AN424" s="214"/>
      <c r="AO424" s="211"/>
      <c r="AP424" s="40"/>
      <c r="AQ424" s="40"/>
      <c r="AR424" s="108"/>
      <c r="AS424" s="211"/>
      <c r="AT424" s="214"/>
      <c r="AU424" s="211"/>
      <c r="AV424" s="108"/>
      <c r="AW424" s="108"/>
      <c r="AX424" s="211"/>
      <c r="AY424" s="211"/>
      <c r="AZ424" s="211"/>
      <c r="BA424" s="211"/>
      <c r="BB424" s="211"/>
      <c r="BC424" s="211"/>
      <c r="BD424" s="211"/>
      <c r="BE424" s="211"/>
      <c r="BF424" s="211"/>
      <c r="BG424" s="211"/>
      <c r="BH424" s="108"/>
      <c r="BI424" s="211"/>
      <c r="BJ424" s="8"/>
      <c r="BK424" s="108"/>
      <c r="BM424" s="211"/>
    </row>
    <row r="425" spans="1:65">
      <c r="A425" s="211"/>
      <c r="B425" s="211"/>
      <c r="C425" s="211"/>
      <c r="D425" s="211"/>
      <c r="E425" s="211"/>
      <c r="F425" s="211"/>
      <c r="G425" s="211"/>
      <c r="H425" s="214"/>
      <c r="I425" s="211"/>
      <c r="J425" s="211"/>
      <c r="K425" s="211"/>
      <c r="L425" s="211"/>
      <c r="M425" s="211"/>
      <c r="N425" s="211"/>
      <c r="O425" s="211"/>
      <c r="P425" s="211"/>
      <c r="Q425" s="212"/>
      <c r="R425" s="211"/>
      <c r="S425" s="211"/>
      <c r="T425" s="211"/>
      <c r="U425" s="211"/>
      <c r="V425" s="211"/>
      <c r="W425" s="211"/>
      <c r="X425" s="257"/>
      <c r="Y425" s="257"/>
      <c r="Z425" s="257"/>
      <c r="AA425" s="257"/>
      <c r="AB425" s="257"/>
      <c r="AC425" s="257"/>
      <c r="AD425" s="257"/>
      <c r="AE425" s="257"/>
      <c r="AF425" s="257"/>
      <c r="AG425" s="257"/>
      <c r="AH425" s="257"/>
      <c r="AI425" s="257"/>
      <c r="AJ425" s="213"/>
      <c r="AK425" s="213"/>
      <c r="AL425" s="257"/>
      <c r="AM425" s="8"/>
      <c r="AN425" s="214"/>
      <c r="AO425" s="211"/>
      <c r="AP425" s="40"/>
      <c r="AQ425" s="40"/>
      <c r="AR425" s="108"/>
      <c r="AS425" s="211"/>
      <c r="AT425" s="214"/>
      <c r="AU425" s="211"/>
      <c r="AV425" s="108"/>
      <c r="AW425" s="108"/>
      <c r="AX425" s="211"/>
      <c r="AY425" s="211"/>
      <c r="AZ425" s="211"/>
      <c r="BA425" s="211"/>
      <c r="BB425" s="211"/>
      <c r="BC425" s="211"/>
      <c r="BD425" s="211"/>
      <c r="BE425" s="211"/>
      <c r="BF425" s="211"/>
      <c r="BG425" s="211"/>
      <c r="BH425" s="108"/>
      <c r="BI425" s="211"/>
      <c r="BJ425" s="8"/>
      <c r="BK425" s="108"/>
      <c r="BM425" s="211"/>
    </row>
    <row r="426" spans="1:65">
      <c r="A426" s="211"/>
      <c r="B426" s="211"/>
      <c r="C426" s="211"/>
      <c r="D426" s="211"/>
      <c r="E426" s="211"/>
      <c r="F426" s="211"/>
      <c r="G426" s="211"/>
      <c r="H426" s="214"/>
      <c r="I426" s="211"/>
      <c r="J426" s="211"/>
      <c r="K426" s="211"/>
      <c r="L426" s="211"/>
      <c r="M426" s="211"/>
      <c r="N426" s="211"/>
      <c r="O426" s="211"/>
      <c r="P426" s="211"/>
      <c r="Q426" s="212"/>
      <c r="R426" s="211"/>
      <c r="S426" s="211"/>
      <c r="T426" s="211"/>
      <c r="U426" s="211"/>
      <c r="V426" s="211"/>
      <c r="W426" s="211"/>
      <c r="X426" s="257"/>
      <c r="Y426" s="257"/>
      <c r="Z426" s="257"/>
      <c r="AA426" s="257"/>
      <c r="AB426" s="257"/>
      <c r="AC426" s="257"/>
      <c r="AD426" s="257"/>
      <c r="AE426" s="257"/>
      <c r="AF426" s="257"/>
      <c r="AG426" s="257"/>
      <c r="AH426" s="257"/>
      <c r="AI426" s="257"/>
      <c r="AJ426" s="213"/>
      <c r="AK426" s="213"/>
      <c r="AL426" s="257"/>
      <c r="AM426" s="8"/>
      <c r="AN426" s="214"/>
      <c r="AO426" s="211"/>
      <c r="AP426" s="40"/>
      <c r="AQ426" s="40"/>
      <c r="AR426" s="108"/>
      <c r="AS426" s="211"/>
      <c r="AT426" s="214"/>
      <c r="AU426" s="211"/>
      <c r="AV426" s="108"/>
      <c r="AW426" s="108"/>
      <c r="AX426" s="211"/>
      <c r="AY426" s="211"/>
      <c r="AZ426" s="211"/>
      <c r="BA426" s="211"/>
      <c r="BB426" s="211"/>
      <c r="BC426" s="211"/>
      <c r="BD426" s="211"/>
      <c r="BE426" s="211"/>
      <c r="BF426" s="211"/>
      <c r="BG426" s="211"/>
      <c r="BH426" s="108"/>
      <c r="BI426" s="211"/>
      <c r="BJ426" s="8"/>
      <c r="BK426" s="108"/>
      <c r="BM426" s="211"/>
    </row>
    <row r="427" spans="1:65">
      <c r="A427" s="211"/>
      <c r="B427" s="211"/>
      <c r="C427" s="211"/>
      <c r="D427" s="211"/>
      <c r="E427" s="211"/>
      <c r="F427" s="211"/>
      <c r="G427" s="211"/>
      <c r="H427" s="214"/>
      <c r="I427" s="211"/>
      <c r="J427" s="211"/>
      <c r="K427" s="211"/>
      <c r="L427" s="211"/>
      <c r="M427" s="211"/>
      <c r="N427" s="211"/>
      <c r="O427" s="211"/>
      <c r="P427" s="211"/>
      <c r="Q427" s="212"/>
      <c r="R427" s="211"/>
      <c r="S427" s="211"/>
      <c r="T427" s="211"/>
      <c r="U427" s="211"/>
      <c r="V427" s="211"/>
      <c r="W427" s="211"/>
      <c r="X427" s="257"/>
      <c r="Y427" s="257"/>
      <c r="Z427" s="257"/>
      <c r="AA427" s="257"/>
      <c r="AB427" s="257"/>
      <c r="AC427" s="257"/>
      <c r="AD427" s="257"/>
      <c r="AE427" s="257"/>
      <c r="AF427" s="257"/>
      <c r="AG427" s="257"/>
      <c r="AH427" s="257"/>
      <c r="AI427" s="257"/>
      <c r="AJ427" s="213"/>
      <c r="AK427" s="213"/>
      <c r="AL427" s="257"/>
      <c r="AM427" s="8"/>
      <c r="AN427" s="214"/>
      <c r="AO427" s="211"/>
      <c r="AP427" s="40"/>
      <c r="AQ427" s="40"/>
      <c r="AR427" s="108"/>
      <c r="AS427" s="211"/>
      <c r="AT427" s="214"/>
      <c r="AU427" s="211"/>
      <c r="AV427" s="108"/>
      <c r="AW427" s="108"/>
      <c r="AX427" s="211"/>
      <c r="AY427" s="211"/>
      <c r="AZ427" s="211"/>
      <c r="BA427" s="211"/>
      <c r="BB427" s="211"/>
      <c r="BC427" s="211"/>
      <c r="BD427" s="211"/>
      <c r="BE427" s="211"/>
      <c r="BF427" s="211"/>
      <c r="BG427" s="211"/>
      <c r="BH427" s="108"/>
      <c r="BI427" s="211"/>
      <c r="BJ427" s="8"/>
      <c r="BK427" s="108"/>
      <c r="BM427" s="211"/>
    </row>
    <row r="428" spans="1:65">
      <c r="A428" s="211"/>
      <c r="B428" s="211"/>
      <c r="C428" s="211"/>
      <c r="D428" s="211"/>
      <c r="E428" s="211"/>
      <c r="F428" s="211"/>
      <c r="G428" s="211"/>
      <c r="H428" s="214"/>
      <c r="I428" s="211"/>
      <c r="J428" s="211"/>
      <c r="K428" s="211"/>
      <c r="L428" s="211"/>
      <c r="M428" s="211"/>
      <c r="N428" s="211"/>
      <c r="O428" s="211"/>
      <c r="P428" s="211"/>
      <c r="Q428" s="212"/>
      <c r="R428" s="211"/>
      <c r="S428" s="211"/>
      <c r="T428" s="211"/>
      <c r="U428" s="211"/>
      <c r="V428" s="211"/>
      <c r="W428" s="211"/>
      <c r="X428" s="257"/>
      <c r="Y428" s="257"/>
      <c r="Z428" s="257"/>
      <c r="AA428" s="257"/>
      <c r="AB428" s="257"/>
      <c r="AC428" s="257"/>
      <c r="AD428" s="257"/>
      <c r="AE428" s="257"/>
      <c r="AF428" s="257"/>
      <c r="AG428" s="257"/>
      <c r="AH428" s="257"/>
      <c r="AI428" s="257"/>
      <c r="AJ428" s="213"/>
      <c r="AK428" s="213"/>
      <c r="AL428" s="257"/>
      <c r="AM428" s="8"/>
      <c r="AN428" s="214"/>
      <c r="AO428" s="211"/>
      <c r="AP428" s="40"/>
      <c r="AQ428" s="40"/>
      <c r="AR428" s="108"/>
      <c r="AS428" s="211"/>
      <c r="AT428" s="214"/>
      <c r="AU428" s="211"/>
      <c r="AV428" s="108"/>
      <c r="AW428" s="108"/>
      <c r="AX428" s="211"/>
      <c r="AY428" s="211"/>
      <c r="AZ428" s="211"/>
      <c r="BA428" s="211"/>
      <c r="BB428" s="211"/>
      <c r="BC428" s="211"/>
      <c r="BD428" s="211"/>
      <c r="BE428" s="211"/>
      <c r="BF428" s="211"/>
      <c r="BG428" s="211"/>
      <c r="BH428" s="108"/>
      <c r="BI428" s="211"/>
      <c r="BJ428" s="8"/>
      <c r="BK428" s="108"/>
      <c r="BM428" s="211"/>
    </row>
    <row r="429" spans="1:65">
      <c r="A429" s="211"/>
      <c r="B429" s="211"/>
      <c r="C429" s="211"/>
      <c r="D429" s="211"/>
      <c r="E429" s="211"/>
      <c r="F429" s="211"/>
      <c r="G429" s="211"/>
      <c r="H429" s="214"/>
      <c r="I429" s="211"/>
      <c r="J429" s="211"/>
      <c r="K429" s="211"/>
      <c r="L429" s="211"/>
      <c r="M429" s="211"/>
      <c r="N429" s="211"/>
      <c r="O429" s="211"/>
      <c r="P429" s="211"/>
      <c r="Q429" s="212"/>
      <c r="R429" s="211"/>
      <c r="S429" s="211"/>
      <c r="T429" s="211"/>
      <c r="U429" s="211"/>
      <c r="V429" s="211"/>
      <c r="W429" s="211"/>
      <c r="X429" s="257"/>
      <c r="Y429" s="257"/>
      <c r="Z429" s="257"/>
      <c r="AA429" s="257"/>
      <c r="AB429" s="257"/>
      <c r="AC429" s="257"/>
      <c r="AD429" s="257"/>
      <c r="AE429" s="257"/>
      <c r="AF429" s="257"/>
      <c r="AG429" s="257"/>
      <c r="AH429" s="257"/>
      <c r="AI429" s="257"/>
      <c r="AJ429" s="213"/>
      <c r="AK429" s="213"/>
      <c r="AL429" s="257"/>
      <c r="AM429" s="8"/>
      <c r="AN429" s="214"/>
      <c r="AO429" s="211"/>
      <c r="AP429" s="40"/>
      <c r="AQ429" s="40"/>
      <c r="AR429" s="108"/>
      <c r="AS429" s="211"/>
      <c r="AT429" s="214"/>
      <c r="AU429" s="211"/>
      <c r="AV429" s="108"/>
      <c r="AW429" s="108"/>
      <c r="AX429" s="211"/>
      <c r="AY429" s="211"/>
      <c r="AZ429" s="211"/>
      <c r="BA429" s="211"/>
      <c r="BB429" s="211"/>
      <c r="BC429" s="211"/>
      <c r="BD429" s="211"/>
      <c r="BE429" s="211"/>
      <c r="BF429" s="211"/>
      <c r="BG429" s="211"/>
      <c r="BH429" s="108"/>
      <c r="BI429" s="211"/>
      <c r="BJ429" s="8"/>
      <c r="BK429" s="108"/>
      <c r="BM429" s="211"/>
    </row>
    <row r="430" spans="1:65">
      <c r="A430" s="211"/>
      <c r="B430" s="211"/>
      <c r="C430" s="211"/>
      <c r="D430" s="211"/>
      <c r="E430" s="211"/>
      <c r="F430" s="211"/>
      <c r="G430" s="211"/>
      <c r="H430" s="214"/>
      <c r="I430" s="211"/>
      <c r="J430" s="211"/>
      <c r="K430" s="211"/>
      <c r="L430" s="211"/>
      <c r="M430" s="211"/>
      <c r="N430" s="211"/>
      <c r="O430" s="211"/>
      <c r="P430" s="211"/>
      <c r="Q430" s="212"/>
      <c r="R430" s="211"/>
      <c r="S430" s="211"/>
      <c r="T430" s="211"/>
      <c r="U430" s="211"/>
      <c r="V430" s="211"/>
      <c r="W430" s="211"/>
      <c r="X430" s="257"/>
      <c r="Y430" s="257"/>
      <c r="Z430" s="257"/>
      <c r="AA430" s="257"/>
      <c r="AB430" s="257"/>
      <c r="AC430" s="257"/>
      <c r="AD430" s="257"/>
      <c r="AE430" s="257"/>
      <c r="AF430" s="257"/>
      <c r="AG430" s="257"/>
      <c r="AH430" s="257"/>
      <c r="AI430" s="257"/>
      <c r="AJ430" s="213"/>
      <c r="AK430" s="213"/>
      <c r="AL430" s="257"/>
      <c r="AM430" s="8"/>
      <c r="AN430" s="214"/>
      <c r="AO430" s="211"/>
      <c r="AP430" s="40"/>
      <c r="AQ430" s="40"/>
      <c r="AR430" s="108"/>
      <c r="AS430" s="211"/>
      <c r="AT430" s="214"/>
      <c r="AU430" s="211"/>
      <c r="AV430" s="108"/>
      <c r="AW430" s="108"/>
      <c r="AX430" s="211"/>
      <c r="AY430" s="211"/>
      <c r="AZ430" s="211"/>
      <c r="BA430" s="211"/>
      <c r="BB430" s="211"/>
      <c r="BC430" s="211"/>
      <c r="BD430" s="211"/>
      <c r="BE430" s="211"/>
      <c r="BF430" s="211"/>
      <c r="BG430" s="211"/>
      <c r="BH430" s="108"/>
      <c r="BI430" s="211"/>
      <c r="BJ430" s="8"/>
      <c r="BK430" s="108"/>
      <c r="BM430" s="211"/>
    </row>
    <row r="431" spans="1:65">
      <c r="A431" s="211"/>
      <c r="B431" s="211"/>
      <c r="C431" s="211"/>
      <c r="D431" s="211"/>
      <c r="E431" s="211"/>
      <c r="F431" s="211"/>
      <c r="G431" s="211"/>
      <c r="H431" s="214"/>
      <c r="I431" s="211"/>
      <c r="J431" s="211"/>
      <c r="K431" s="211"/>
      <c r="L431" s="211"/>
      <c r="M431" s="211"/>
      <c r="N431" s="211"/>
      <c r="O431" s="211"/>
      <c r="P431" s="211"/>
      <c r="Q431" s="212"/>
      <c r="R431" s="211"/>
      <c r="S431" s="211"/>
      <c r="T431" s="211"/>
      <c r="U431" s="211"/>
      <c r="V431" s="211"/>
      <c r="W431" s="211"/>
      <c r="X431" s="257"/>
      <c r="Y431" s="257"/>
      <c r="Z431" s="257"/>
      <c r="AA431" s="257"/>
      <c r="AB431" s="257"/>
      <c r="AC431" s="257"/>
      <c r="AD431" s="257"/>
      <c r="AE431" s="257"/>
      <c r="AF431" s="257"/>
      <c r="AG431" s="257"/>
      <c r="AH431" s="257"/>
      <c r="AI431" s="257"/>
      <c r="AJ431" s="213"/>
      <c r="AK431" s="213"/>
      <c r="AL431" s="257"/>
      <c r="AM431" s="8"/>
      <c r="AN431" s="214"/>
      <c r="AO431" s="211"/>
      <c r="AP431" s="40"/>
      <c r="AQ431" s="40"/>
      <c r="AR431" s="108"/>
      <c r="AS431" s="211"/>
      <c r="AT431" s="214"/>
      <c r="AU431" s="211"/>
      <c r="AV431" s="108"/>
      <c r="AW431" s="108"/>
      <c r="AX431" s="211"/>
      <c r="AY431" s="211"/>
      <c r="AZ431" s="211"/>
      <c r="BA431" s="211"/>
      <c r="BB431" s="211"/>
      <c r="BC431" s="211"/>
      <c r="BD431" s="211"/>
      <c r="BE431" s="211"/>
      <c r="BF431" s="211"/>
      <c r="BG431" s="211"/>
      <c r="BH431" s="108"/>
      <c r="BI431" s="211"/>
      <c r="BJ431" s="8"/>
      <c r="BK431" s="108"/>
      <c r="BM431" s="211"/>
    </row>
    <row r="432" spans="1:65">
      <c r="A432" s="211"/>
      <c r="B432" s="211"/>
      <c r="C432" s="211"/>
      <c r="D432" s="211"/>
      <c r="E432" s="211"/>
      <c r="F432" s="211"/>
      <c r="G432" s="211"/>
      <c r="H432" s="214"/>
      <c r="I432" s="211"/>
      <c r="J432" s="211"/>
      <c r="K432" s="211"/>
      <c r="L432" s="211"/>
      <c r="M432" s="211"/>
      <c r="N432" s="211"/>
      <c r="O432" s="211"/>
      <c r="P432" s="211"/>
      <c r="Q432" s="212"/>
      <c r="R432" s="211"/>
      <c r="S432" s="211"/>
      <c r="T432" s="211"/>
      <c r="U432" s="211"/>
      <c r="V432" s="211"/>
      <c r="W432" s="211"/>
      <c r="X432" s="257"/>
      <c r="Y432" s="257"/>
      <c r="Z432" s="257"/>
      <c r="AA432" s="257"/>
      <c r="AB432" s="257"/>
      <c r="AC432" s="257"/>
      <c r="AD432" s="257"/>
      <c r="AE432" s="257"/>
      <c r="AF432" s="257"/>
      <c r="AG432" s="257"/>
      <c r="AH432" s="257"/>
      <c r="AI432" s="257"/>
      <c r="AJ432" s="213"/>
      <c r="AK432" s="213"/>
      <c r="AL432" s="257"/>
      <c r="AM432" s="8"/>
      <c r="AN432" s="214"/>
      <c r="AO432" s="211"/>
      <c r="AP432" s="40"/>
      <c r="AQ432" s="40"/>
      <c r="AR432" s="108"/>
      <c r="AS432" s="211"/>
      <c r="AT432" s="214"/>
      <c r="AU432" s="211"/>
      <c r="AV432" s="108"/>
      <c r="AW432" s="108"/>
      <c r="AX432" s="211"/>
      <c r="AY432" s="211"/>
      <c r="AZ432" s="211"/>
      <c r="BA432" s="211"/>
      <c r="BB432" s="211"/>
      <c r="BC432" s="211"/>
      <c r="BD432" s="211"/>
      <c r="BE432" s="211"/>
      <c r="BF432" s="211"/>
      <c r="BG432" s="211"/>
      <c r="BH432" s="108"/>
      <c r="BI432" s="211"/>
      <c r="BJ432" s="8"/>
      <c r="BK432" s="108"/>
      <c r="BM432" s="211"/>
    </row>
    <row r="433" spans="1:65">
      <c r="A433" s="211"/>
      <c r="B433" s="211"/>
      <c r="C433" s="211"/>
      <c r="D433" s="211"/>
      <c r="E433" s="211"/>
      <c r="F433" s="211"/>
      <c r="G433" s="211"/>
      <c r="H433" s="214"/>
      <c r="I433" s="211"/>
      <c r="J433" s="211"/>
      <c r="K433" s="211"/>
      <c r="L433" s="211"/>
      <c r="M433" s="211"/>
      <c r="N433" s="211"/>
      <c r="O433" s="211"/>
      <c r="P433" s="211"/>
      <c r="Q433" s="212"/>
      <c r="R433" s="211"/>
      <c r="S433" s="211"/>
      <c r="T433" s="211"/>
      <c r="U433" s="211"/>
      <c r="V433" s="211"/>
      <c r="W433" s="211"/>
      <c r="X433" s="257"/>
      <c r="Y433" s="257"/>
      <c r="Z433" s="257"/>
      <c r="AA433" s="257"/>
      <c r="AB433" s="257"/>
      <c r="AC433" s="257"/>
      <c r="AD433" s="257"/>
      <c r="AE433" s="257"/>
      <c r="AF433" s="257"/>
      <c r="AG433" s="257"/>
      <c r="AH433" s="257"/>
      <c r="AI433" s="257"/>
      <c r="AJ433" s="213"/>
      <c r="AK433" s="213"/>
      <c r="AL433" s="257"/>
      <c r="AM433" s="8"/>
      <c r="AN433" s="214"/>
      <c r="AO433" s="211"/>
      <c r="AP433" s="40"/>
      <c r="AQ433" s="40"/>
      <c r="AR433" s="108"/>
      <c r="AS433" s="211"/>
      <c r="AT433" s="214"/>
      <c r="AU433" s="211"/>
      <c r="AV433" s="108"/>
      <c r="AW433" s="108"/>
      <c r="AX433" s="211"/>
      <c r="AY433" s="211"/>
      <c r="AZ433" s="211"/>
      <c r="BA433" s="211"/>
      <c r="BB433" s="211"/>
      <c r="BC433" s="211"/>
      <c r="BD433" s="211"/>
      <c r="BE433" s="211"/>
      <c r="BF433" s="211"/>
      <c r="BG433" s="211"/>
      <c r="BH433" s="108"/>
      <c r="BI433" s="211"/>
      <c r="BJ433" s="8"/>
      <c r="BK433" s="108"/>
      <c r="BM433" s="211"/>
    </row>
    <row r="434" spans="1:65">
      <c r="A434" s="211"/>
      <c r="B434" s="211"/>
      <c r="C434" s="211"/>
      <c r="D434" s="211"/>
      <c r="E434" s="211"/>
      <c r="F434" s="211"/>
      <c r="G434" s="211"/>
      <c r="H434" s="214"/>
      <c r="I434" s="211"/>
      <c r="J434" s="211"/>
      <c r="K434" s="211"/>
      <c r="L434" s="211"/>
      <c r="M434" s="211"/>
      <c r="N434" s="211"/>
      <c r="O434" s="211"/>
      <c r="P434" s="211"/>
      <c r="Q434" s="212"/>
      <c r="R434" s="211"/>
      <c r="S434" s="211"/>
      <c r="T434" s="211"/>
      <c r="U434" s="211"/>
      <c r="V434" s="211"/>
      <c r="W434" s="211"/>
      <c r="X434" s="257"/>
      <c r="Y434" s="257"/>
      <c r="Z434" s="257"/>
      <c r="AA434" s="257"/>
      <c r="AB434" s="257"/>
      <c r="AC434" s="257"/>
      <c r="AD434" s="257"/>
      <c r="AE434" s="257"/>
      <c r="AF434" s="257"/>
      <c r="AG434" s="257"/>
      <c r="AH434" s="257"/>
      <c r="AI434" s="257"/>
      <c r="AJ434" s="213"/>
      <c r="AK434" s="213"/>
      <c r="AL434" s="257"/>
      <c r="AM434" s="8"/>
      <c r="AN434" s="214"/>
      <c r="AO434" s="211"/>
      <c r="AP434" s="40"/>
      <c r="AQ434" s="40"/>
      <c r="AR434" s="108"/>
      <c r="AS434" s="211"/>
      <c r="AT434" s="214"/>
      <c r="AU434" s="211"/>
      <c r="AV434" s="108"/>
      <c r="AW434" s="108"/>
      <c r="AX434" s="211"/>
      <c r="AY434" s="211"/>
      <c r="AZ434" s="211"/>
      <c r="BA434" s="211"/>
      <c r="BB434" s="211"/>
      <c r="BC434" s="211"/>
      <c r="BD434" s="211"/>
      <c r="BE434" s="211"/>
      <c r="BF434" s="211"/>
      <c r="BG434" s="211"/>
      <c r="BH434" s="108"/>
      <c r="BI434" s="211"/>
      <c r="BJ434" s="8"/>
      <c r="BK434" s="108"/>
      <c r="BM434" s="211"/>
    </row>
    <row r="435" spans="1:65">
      <c r="A435" s="211"/>
      <c r="B435" s="211"/>
      <c r="C435" s="211"/>
      <c r="D435" s="211"/>
      <c r="E435" s="211"/>
      <c r="F435" s="211"/>
      <c r="G435" s="211"/>
      <c r="H435" s="214"/>
      <c r="I435" s="211"/>
      <c r="J435" s="211"/>
      <c r="K435" s="211"/>
      <c r="L435" s="211"/>
      <c r="M435" s="211"/>
      <c r="N435" s="211"/>
      <c r="O435" s="211"/>
      <c r="P435" s="211"/>
      <c r="Q435" s="212"/>
      <c r="R435" s="211"/>
      <c r="S435" s="211"/>
      <c r="T435" s="211"/>
      <c r="U435" s="211"/>
      <c r="V435" s="211"/>
      <c r="W435" s="211"/>
      <c r="X435" s="257"/>
      <c r="Y435" s="257"/>
      <c r="Z435" s="257"/>
      <c r="AA435" s="257"/>
      <c r="AB435" s="257"/>
      <c r="AC435" s="257"/>
      <c r="AD435" s="257"/>
      <c r="AE435" s="257"/>
      <c r="AF435" s="257"/>
      <c r="AG435" s="257"/>
      <c r="AH435" s="257"/>
      <c r="AI435" s="257"/>
      <c r="AJ435" s="213"/>
      <c r="AK435" s="213"/>
      <c r="AL435" s="257"/>
      <c r="AM435" s="8"/>
      <c r="AN435" s="214"/>
      <c r="AO435" s="211"/>
      <c r="AP435" s="40"/>
      <c r="AQ435" s="40"/>
      <c r="AR435" s="108"/>
      <c r="AS435" s="211"/>
      <c r="AT435" s="214"/>
      <c r="AU435" s="211"/>
      <c r="AV435" s="108"/>
      <c r="AW435" s="108"/>
      <c r="AX435" s="211"/>
      <c r="AY435" s="211"/>
      <c r="AZ435" s="211"/>
      <c r="BA435" s="211"/>
      <c r="BB435" s="211"/>
      <c r="BC435" s="211"/>
      <c r="BD435" s="211"/>
      <c r="BE435" s="211"/>
      <c r="BF435" s="211"/>
      <c r="BG435" s="211"/>
      <c r="BH435" s="108"/>
      <c r="BI435" s="211"/>
      <c r="BJ435" s="8"/>
      <c r="BK435" s="108"/>
      <c r="BM435" s="211"/>
    </row>
    <row r="436" spans="1:65">
      <c r="A436" s="211"/>
      <c r="B436" s="211"/>
      <c r="C436" s="211"/>
      <c r="D436" s="211"/>
      <c r="E436" s="211"/>
      <c r="F436" s="211"/>
      <c r="G436" s="211"/>
      <c r="H436" s="214"/>
      <c r="I436" s="211"/>
      <c r="J436" s="211"/>
      <c r="K436" s="211"/>
      <c r="L436" s="211"/>
      <c r="M436" s="211"/>
      <c r="N436" s="211"/>
      <c r="O436" s="211"/>
      <c r="P436" s="211"/>
      <c r="Q436" s="212"/>
      <c r="R436" s="211"/>
      <c r="S436" s="211"/>
      <c r="T436" s="211"/>
      <c r="U436" s="211"/>
      <c r="V436" s="211"/>
      <c r="W436" s="211"/>
      <c r="X436" s="257"/>
      <c r="Y436" s="257"/>
      <c r="Z436" s="257"/>
      <c r="AA436" s="257"/>
      <c r="AB436" s="257"/>
      <c r="AC436" s="257"/>
      <c r="AD436" s="257"/>
      <c r="AE436" s="257"/>
      <c r="AF436" s="257"/>
      <c r="AG436" s="257"/>
      <c r="AH436" s="257"/>
      <c r="AI436" s="257"/>
      <c r="AJ436" s="213"/>
      <c r="AK436" s="213"/>
      <c r="AL436" s="257"/>
      <c r="AM436" s="8"/>
      <c r="AN436" s="214"/>
      <c r="AO436" s="211"/>
      <c r="AP436" s="40"/>
      <c r="AQ436" s="40"/>
      <c r="AR436" s="108"/>
      <c r="AS436" s="211"/>
      <c r="AT436" s="214"/>
      <c r="AU436" s="211"/>
      <c r="AV436" s="108"/>
      <c r="AW436" s="108"/>
      <c r="AX436" s="211"/>
      <c r="AY436" s="211"/>
      <c r="AZ436" s="211"/>
      <c r="BA436" s="211"/>
      <c r="BB436" s="211"/>
      <c r="BC436" s="211"/>
      <c r="BD436" s="211"/>
      <c r="BE436" s="211"/>
      <c r="BF436" s="211"/>
      <c r="BG436" s="211"/>
      <c r="BH436" s="108"/>
      <c r="BI436" s="211"/>
      <c r="BJ436" s="8"/>
      <c r="BK436" s="108"/>
      <c r="BM436" s="211"/>
    </row>
    <row r="437" spans="1:65">
      <c r="A437" s="211"/>
      <c r="B437" s="211"/>
      <c r="C437" s="211"/>
      <c r="D437" s="211"/>
      <c r="E437" s="211"/>
      <c r="F437" s="211"/>
      <c r="G437" s="211"/>
      <c r="H437" s="214"/>
      <c r="I437" s="211"/>
      <c r="J437" s="211"/>
      <c r="K437" s="211"/>
      <c r="L437" s="211"/>
      <c r="M437" s="211"/>
      <c r="N437" s="211"/>
      <c r="O437" s="211"/>
      <c r="P437" s="211"/>
      <c r="Q437" s="212"/>
      <c r="R437" s="211"/>
      <c r="S437" s="211"/>
      <c r="T437" s="211"/>
      <c r="U437" s="211"/>
      <c r="V437" s="211"/>
      <c r="W437" s="211"/>
      <c r="X437" s="257"/>
      <c r="Y437" s="257"/>
      <c r="Z437" s="257"/>
      <c r="AA437" s="257"/>
      <c r="AB437" s="257"/>
      <c r="AC437" s="257"/>
      <c r="AD437" s="257"/>
      <c r="AE437" s="257"/>
      <c r="AF437" s="257"/>
      <c r="AG437" s="257"/>
      <c r="AH437" s="257"/>
      <c r="AI437" s="257"/>
      <c r="AJ437" s="213"/>
      <c r="AK437" s="213"/>
      <c r="AL437" s="257"/>
      <c r="AM437" s="8"/>
      <c r="AN437" s="214"/>
      <c r="AO437" s="211"/>
      <c r="AP437" s="40"/>
      <c r="AQ437" s="40"/>
      <c r="AR437" s="108"/>
      <c r="AS437" s="211"/>
      <c r="AT437" s="214"/>
      <c r="AU437" s="211"/>
      <c r="AV437" s="108"/>
      <c r="AW437" s="108"/>
      <c r="AX437" s="211"/>
      <c r="AY437" s="211"/>
      <c r="AZ437" s="211"/>
      <c r="BA437" s="211"/>
      <c r="BB437" s="211"/>
      <c r="BC437" s="211"/>
      <c r="BD437" s="211"/>
      <c r="BE437" s="211"/>
      <c r="BF437" s="211"/>
      <c r="BG437" s="211"/>
      <c r="BH437" s="108"/>
      <c r="BI437" s="211"/>
      <c r="BJ437" s="8"/>
      <c r="BK437" s="108"/>
      <c r="BM437" s="211"/>
    </row>
    <row r="438" spans="1:65">
      <c r="A438" s="211"/>
      <c r="B438" s="211"/>
      <c r="C438" s="211"/>
      <c r="D438" s="211"/>
      <c r="E438" s="211"/>
      <c r="F438" s="211"/>
      <c r="G438" s="211"/>
      <c r="H438" s="214"/>
      <c r="I438" s="211"/>
      <c r="J438" s="211"/>
      <c r="K438" s="211"/>
      <c r="L438" s="211"/>
      <c r="M438" s="211"/>
      <c r="N438" s="211"/>
      <c r="O438" s="211"/>
      <c r="P438" s="211"/>
      <c r="Q438" s="212"/>
      <c r="R438" s="211"/>
      <c r="S438" s="211"/>
      <c r="T438" s="211"/>
      <c r="U438" s="211"/>
      <c r="V438" s="211"/>
      <c r="W438" s="211"/>
      <c r="X438" s="257"/>
      <c r="Y438" s="257"/>
      <c r="Z438" s="257"/>
      <c r="AA438" s="257"/>
      <c r="AB438" s="257"/>
      <c r="AC438" s="257"/>
      <c r="AD438" s="257"/>
      <c r="AE438" s="257"/>
      <c r="AF438" s="257"/>
      <c r="AG438" s="257"/>
      <c r="AH438" s="257"/>
      <c r="AI438" s="257"/>
      <c r="AJ438" s="213"/>
      <c r="AK438" s="213"/>
      <c r="AL438" s="257"/>
      <c r="AM438" s="8"/>
      <c r="AN438" s="214"/>
      <c r="AO438" s="211"/>
      <c r="AP438" s="40"/>
      <c r="AQ438" s="40"/>
      <c r="AR438" s="108"/>
      <c r="AS438" s="211"/>
      <c r="AT438" s="214"/>
      <c r="AU438" s="211"/>
      <c r="AV438" s="108"/>
      <c r="AW438" s="108"/>
      <c r="AX438" s="211"/>
      <c r="AY438" s="211"/>
      <c r="AZ438" s="211"/>
      <c r="BA438" s="211"/>
      <c r="BB438" s="211"/>
      <c r="BC438" s="211"/>
      <c r="BD438" s="211"/>
      <c r="BE438" s="211"/>
      <c r="BF438" s="211"/>
      <c r="BG438" s="211"/>
      <c r="BH438" s="108"/>
      <c r="BI438" s="211"/>
      <c r="BJ438" s="8"/>
      <c r="BK438" s="108"/>
      <c r="BM438" s="211"/>
    </row>
    <row r="439" spans="1:65">
      <c r="A439" s="211"/>
      <c r="B439" s="211"/>
      <c r="C439" s="211"/>
      <c r="D439" s="211"/>
      <c r="E439" s="211"/>
      <c r="F439" s="211"/>
      <c r="G439" s="211"/>
      <c r="H439" s="214"/>
      <c r="I439" s="211"/>
      <c r="J439" s="211"/>
      <c r="K439" s="211"/>
      <c r="L439" s="211"/>
      <c r="M439" s="211"/>
      <c r="N439" s="211"/>
      <c r="O439" s="211"/>
      <c r="P439" s="211"/>
      <c r="Q439" s="212"/>
      <c r="R439" s="211"/>
      <c r="S439" s="211"/>
      <c r="T439" s="211"/>
      <c r="U439" s="211"/>
      <c r="V439" s="211"/>
      <c r="W439" s="211"/>
      <c r="X439" s="257"/>
      <c r="Y439" s="257"/>
      <c r="Z439" s="257"/>
      <c r="AA439" s="257"/>
      <c r="AB439" s="257"/>
      <c r="AC439" s="257"/>
      <c r="AD439" s="257"/>
      <c r="AE439" s="257"/>
      <c r="AF439" s="257"/>
      <c r="AG439" s="257"/>
      <c r="AH439" s="257"/>
      <c r="AI439" s="257"/>
      <c r="AJ439" s="213"/>
      <c r="AK439" s="213"/>
      <c r="AL439" s="257"/>
      <c r="AM439" s="8"/>
      <c r="AN439" s="214"/>
      <c r="AO439" s="211"/>
      <c r="AP439" s="40"/>
      <c r="AQ439" s="40"/>
      <c r="AR439" s="108"/>
      <c r="AS439" s="211"/>
      <c r="AT439" s="214"/>
      <c r="AU439" s="211"/>
      <c r="AV439" s="108"/>
      <c r="AW439" s="108"/>
      <c r="AX439" s="211"/>
      <c r="AY439" s="211"/>
      <c r="AZ439" s="211"/>
      <c r="BA439" s="211"/>
      <c r="BB439" s="211"/>
      <c r="BC439" s="211"/>
      <c r="BD439" s="211"/>
      <c r="BE439" s="211"/>
      <c r="BF439" s="211"/>
      <c r="BG439" s="211"/>
      <c r="BH439" s="108"/>
      <c r="BI439" s="211"/>
      <c r="BJ439" s="8"/>
      <c r="BK439" s="108"/>
      <c r="BM439" s="211"/>
    </row>
    <row r="440" spans="1:65">
      <c r="A440" s="211"/>
      <c r="B440" s="211"/>
      <c r="C440" s="211"/>
      <c r="D440" s="211"/>
      <c r="E440" s="211"/>
      <c r="F440" s="211"/>
      <c r="G440" s="211"/>
      <c r="H440" s="214"/>
      <c r="I440" s="211"/>
      <c r="J440" s="211"/>
      <c r="K440" s="211"/>
      <c r="L440" s="211"/>
      <c r="M440" s="211"/>
      <c r="N440" s="211"/>
      <c r="O440" s="211"/>
      <c r="P440" s="211"/>
      <c r="Q440" s="212"/>
      <c r="R440" s="211"/>
      <c r="S440" s="211"/>
      <c r="T440" s="211"/>
      <c r="U440" s="211"/>
      <c r="V440" s="211"/>
      <c r="W440" s="211"/>
      <c r="X440" s="257"/>
      <c r="Y440" s="257"/>
      <c r="Z440" s="257"/>
      <c r="AA440" s="257"/>
      <c r="AB440" s="257"/>
      <c r="AC440" s="257"/>
      <c r="AD440" s="257"/>
      <c r="AE440" s="257"/>
      <c r="AF440" s="257"/>
      <c r="AG440" s="257"/>
      <c r="AH440" s="257"/>
      <c r="AI440" s="257"/>
      <c r="AJ440" s="213"/>
      <c r="AK440" s="213"/>
      <c r="AL440" s="257"/>
      <c r="AM440" s="8"/>
      <c r="AN440" s="214"/>
      <c r="AO440" s="211"/>
      <c r="AP440" s="40"/>
      <c r="AQ440" s="40"/>
      <c r="AR440" s="108"/>
      <c r="AS440" s="211"/>
      <c r="AT440" s="214"/>
      <c r="AU440" s="211"/>
      <c r="AV440" s="108"/>
      <c r="AW440" s="108"/>
      <c r="AX440" s="211"/>
      <c r="AY440" s="211"/>
      <c r="AZ440" s="211"/>
      <c r="BA440" s="211"/>
      <c r="BB440" s="211"/>
      <c r="BC440" s="211"/>
      <c r="BD440" s="211"/>
      <c r="BE440" s="211"/>
      <c r="BF440" s="211"/>
      <c r="BG440" s="211"/>
      <c r="BH440" s="108"/>
      <c r="BI440" s="211"/>
      <c r="BJ440" s="8"/>
      <c r="BK440" s="108"/>
      <c r="BM440" s="211"/>
    </row>
    <row r="441" spans="1:65">
      <c r="A441" s="211"/>
      <c r="B441" s="211"/>
      <c r="C441" s="211"/>
      <c r="D441" s="211"/>
      <c r="E441" s="211"/>
      <c r="F441" s="211"/>
      <c r="G441" s="211"/>
      <c r="H441" s="214"/>
      <c r="I441" s="211"/>
      <c r="J441" s="211"/>
      <c r="K441" s="211"/>
      <c r="L441" s="211"/>
      <c r="M441" s="211"/>
      <c r="N441" s="211"/>
      <c r="O441" s="211"/>
      <c r="P441" s="211"/>
      <c r="Q441" s="212"/>
      <c r="R441" s="211"/>
      <c r="S441" s="211"/>
      <c r="T441" s="211"/>
      <c r="U441" s="211"/>
      <c r="V441" s="211"/>
      <c r="W441" s="211"/>
      <c r="X441" s="257"/>
      <c r="Y441" s="257"/>
      <c r="Z441" s="257"/>
      <c r="AA441" s="257"/>
      <c r="AB441" s="257"/>
      <c r="AC441" s="257"/>
      <c r="AD441" s="257"/>
      <c r="AE441" s="257"/>
      <c r="AF441" s="257"/>
      <c r="AG441" s="257"/>
      <c r="AH441" s="257"/>
      <c r="AI441" s="257"/>
      <c r="AJ441" s="213"/>
      <c r="AK441" s="213"/>
      <c r="AL441" s="257"/>
      <c r="AM441" s="8"/>
      <c r="AN441" s="214"/>
      <c r="AO441" s="211"/>
      <c r="AP441" s="40"/>
      <c r="AQ441" s="40"/>
      <c r="AR441" s="108"/>
      <c r="AS441" s="211"/>
      <c r="AT441" s="214"/>
      <c r="AU441" s="211"/>
      <c r="AV441" s="108"/>
      <c r="AW441" s="108"/>
      <c r="AX441" s="211"/>
      <c r="AY441" s="211"/>
      <c r="AZ441" s="211"/>
      <c r="BA441" s="211"/>
      <c r="BB441" s="211"/>
      <c r="BC441" s="211"/>
      <c r="BD441" s="211"/>
      <c r="BE441" s="211"/>
      <c r="BF441" s="211"/>
      <c r="BG441" s="211"/>
      <c r="BH441" s="108"/>
      <c r="BI441" s="211"/>
      <c r="BJ441" s="8"/>
      <c r="BK441" s="108"/>
      <c r="BM441" s="211"/>
    </row>
    <row r="442" spans="1:65">
      <c r="A442" s="211"/>
      <c r="B442" s="211"/>
      <c r="C442" s="211"/>
      <c r="D442" s="211"/>
      <c r="E442" s="211"/>
      <c r="F442" s="211"/>
      <c r="G442" s="211"/>
      <c r="H442" s="214"/>
      <c r="I442" s="211"/>
      <c r="J442" s="211"/>
      <c r="K442" s="211"/>
      <c r="L442" s="211"/>
      <c r="M442" s="211"/>
      <c r="N442" s="211"/>
      <c r="O442" s="211"/>
      <c r="P442" s="211"/>
      <c r="Q442" s="212"/>
      <c r="R442" s="211"/>
      <c r="S442" s="211"/>
      <c r="T442" s="211"/>
      <c r="U442" s="211"/>
      <c r="V442" s="211"/>
      <c r="W442" s="211"/>
      <c r="X442" s="257"/>
      <c r="Y442" s="257"/>
      <c r="Z442" s="257"/>
      <c r="AA442" s="257"/>
      <c r="AB442" s="257"/>
      <c r="AC442" s="257"/>
      <c r="AD442" s="257"/>
      <c r="AE442" s="257"/>
      <c r="AF442" s="257"/>
      <c r="AG442" s="257"/>
      <c r="AH442" s="257"/>
      <c r="AI442" s="257"/>
      <c r="AJ442" s="213"/>
      <c r="AK442" s="213"/>
      <c r="AL442" s="257"/>
      <c r="AM442" s="8"/>
      <c r="AN442" s="214"/>
      <c r="AO442" s="211"/>
      <c r="AP442" s="40"/>
      <c r="AQ442" s="40"/>
      <c r="AR442" s="108"/>
      <c r="AS442" s="211"/>
      <c r="AT442" s="214"/>
      <c r="AU442" s="211"/>
      <c r="AV442" s="108"/>
      <c r="AW442" s="108"/>
      <c r="AX442" s="211"/>
      <c r="AY442" s="211"/>
      <c r="AZ442" s="211"/>
      <c r="BA442" s="211"/>
      <c r="BB442" s="211"/>
      <c r="BC442" s="211"/>
      <c r="BD442" s="211"/>
      <c r="BE442" s="211"/>
      <c r="BF442" s="211"/>
      <c r="BG442" s="211"/>
      <c r="BH442" s="108"/>
      <c r="BI442" s="211"/>
      <c r="BJ442" s="8"/>
      <c r="BK442" s="108"/>
      <c r="BM442" s="211"/>
    </row>
    <row r="443" spans="1:65">
      <c r="A443" s="211"/>
      <c r="B443" s="211"/>
      <c r="C443" s="211"/>
      <c r="D443" s="211"/>
      <c r="E443" s="211"/>
      <c r="F443" s="211"/>
      <c r="G443" s="211"/>
      <c r="H443" s="214"/>
      <c r="I443" s="211"/>
      <c r="J443" s="211"/>
      <c r="K443" s="211"/>
      <c r="L443" s="211"/>
      <c r="M443" s="211"/>
      <c r="N443" s="211"/>
      <c r="O443" s="211"/>
      <c r="P443" s="211"/>
      <c r="Q443" s="212"/>
      <c r="R443" s="211"/>
      <c r="S443" s="211"/>
      <c r="T443" s="211"/>
      <c r="U443" s="211"/>
      <c r="V443" s="211"/>
      <c r="W443" s="211"/>
      <c r="X443" s="257"/>
      <c r="Y443" s="257"/>
      <c r="Z443" s="257"/>
      <c r="AA443" s="257"/>
      <c r="AB443" s="257"/>
      <c r="AC443" s="257"/>
      <c r="AD443" s="257"/>
      <c r="AE443" s="257"/>
      <c r="AF443" s="257"/>
      <c r="AG443" s="257"/>
      <c r="AH443" s="257"/>
      <c r="AI443" s="257"/>
      <c r="AJ443" s="213"/>
      <c r="AK443" s="213"/>
      <c r="AL443" s="257"/>
      <c r="AM443" s="8"/>
      <c r="AN443" s="214"/>
      <c r="AO443" s="211"/>
      <c r="AP443" s="40"/>
      <c r="AQ443" s="40"/>
      <c r="AR443" s="108"/>
      <c r="AS443" s="211"/>
      <c r="AT443" s="214"/>
      <c r="AU443" s="211"/>
      <c r="AV443" s="108"/>
      <c r="AW443" s="108"/>
      <c r="AX443" s="211"/>
      <c r="AY443" s="211"/>
      <c r="AZ443" s="211"/>
      <c r="BA443" s="211"/>
      <c r="BB443" s="211"/>
      <c r="BC443" s="211"/>
      <c r="BD443" s="211"/>
      <c r="BE443" s="211"/>
      <c r="BF443" s="211"/>
      <c r="BG443" s="211"/>
      <c r="BH443" s="108"/>
      <c r="BI443" s="211"/>
      <c r="BJ443" s="8"/>
      <c r="BK443" s="108"/>
      <c r="BM443" s="211"/>
    </row>
    <row r="444" spans="1:65">
      <c r="A444" s="211"/>
      <c r="B444" s="211"/>
      <c r="C444" s="211"/>
      <c r="D444" s="211"/>
      <c r="E444" s="211"/>
      <c r="F444" s="211"/>
      <c r="G444" s="211"/>
      <c r="H444" s="214"/>
      <c r="I444" s="211"/>
      <c r="J444" s="211"/>
      <c r="K444" s="211"/>
      <c r="L444" s="211"/>
      <c r="M444" s="211"/>
      <c r="N444" s="211"/>
      <c r="O444" s="211"/>
      <c r="P444" s="211"/>
      <c r="Q444" s="212"/>
      <c r="R444" s="211"/>
      <c r="S444" s="211"/>
      <c r="T444" s="211"/>
      <c r="U444" s="211"/>
      <c r="V444" s="211"/>
      <c r="W444" s="211"/>
      <c r="X444" s="257"/>
      <c r="Y444" s="257"/>
      <c r="Z444" s="257"/>
      <c r="AA444" s="257"/>
      <c r="AB444" s="257"/>
      <c r="AC444" s="257"/>
      <c r="AD444" s="257"/>
      <c r="AE444" s="257"/>
      <c r="AF444" s="257"/>
      <c r="AG444" s="257"/>
      <c r="AH444" s="257"/>
      <c r="AI444" s="257"/>
      <c r="AJ444" s="213"/>
      <c r="AK444" s="213"/>
      <c r="AL444" s="257"/>
      <c r="AM444" s="8"/>
      <c r="AN444" s="214"/>
      <c r="AO444" s="211"/>
      <c r="AP444" s="40"/>
      <c r="AQ444" s="40"/>
      <c r="AR444" s="108"/>
      <c r="AS444" s="211"/>
      <c r="AT444" s="214"/>
      <c r="AU444" s="211"/>
      <c r="AV444" s="108"/>
      <c r="AW444" s="108"/>
      <c r="AX444" s="211"/>
      <c r="AY444" s="211"/>
      <c r="AZ444" s="211"/>
      <c r="BA444" s="211"/>
      <c r="BB444" s="211"/>
      <c r="BC444" s="211"/>
      <c r="BD444" s="211"/>
      <c r="BE444" s="211"/>
      <c r="BF444" s="211"/>
      <c r="BG444" s="211"/>
      <c r="BH444" s="108"/>
      <c r="BI444" s="211"/>
      <c r="BJ444" s="8"/>
      <c r="BK444" s="108"/>
      <c r="BM444" s="211"/>
    </row>
    <row r="445" spans="1:65">
      <c r="A445" s="211"/>
      <c r="B445" s="211"/>
      <c r="C445" s="211"/>
      <c r="D445" s="211"/>
      <c r="E445" s="211"/>
      <c r="F445" s="211"/>
      <c r="G445" s="211"/>
      <c r="H445" s="214"/>
      <c r="I445" s="211"/>
      <c r="J445" s="211"/>
      <c r="K445" s="211"/>
      <c r="L445" s="211"/>
      <c r="M445" s="211"/>
      <c r="N445" s="211"/>
      <c r="O445" s="211"/>
      <c r="P445" s="211"/>
      <c r="Q445" s="212"/>
      <c r="R445" s="211"/>
      <c r="S445" s="211"/>
      <c r="T445" s="211"/>
      <c r="U445" s="211"/>
      <c r="V445" s="211"/>
      <c r="W445" s="211"/>
      <c r="X445" s="257"/>
      <c r="Y445" s="257"/>
      <c r="Z445" s="257"/>
      <c r="AA445" s="257"/>
      <c r="AB445" s="257"/>
      <c r="AC445" s="257"/>
      <c r="AD445" s="257"/>
      <c r="AE445" s="257"/>
      <c r="AF445" s="257"/>
      <c r="AG445" s="257"/>
      <c r="AH445" s="257"/>
      <c r="AI445" s="257"/>
      <c r="AJ445" s="213"/>
      <c r="AK445" s="213"/>
      <c r="AL445" s="257"/>
      <c r="AM445" s="8"/>
      <c r="AN445" s="214"/>
      <c r="AO445" s="211"/>
      <c r="AP445" s="40"/>
      <c r="AQ445" s="40"/>
      <c r="AR445" s="108"/>
      <c r="AS445" s="211"/>
      <c r="AT445" s="214"/>
      <c r="AU445" s="211"/>
      <c r="AV445" s="108"/>
      <c r="AW445" s="108"/>
      <c r="AX445" s="211"/>
      <c r="AY445" s="211"/>
      <c r="AZ445" s="211"/>
      <c r="BA445" s="211"/>
      <c r="BB445" s="211"/>
      <c r="BC445" s="211"/>
      <c r="BD445" s="211"/>
      <c r="BE445" s="211"/>
      <c r="BF445" s="211"/>
      <c r="BG445" s="211"/>
      <c r="BH445" s="108"/>
      <c r="BI445" s="211"/>
      <c r="BJ445" s="8"/>
      <c r="BK445" s="108"/>
      <c r="BM445" s="211"/>
    </row>
    <row r="446" spans="1:65">
      <c r="A446" s="211"/>
      <c r="B446" s="211"/>
      <c r="C446" s="211"/>
      <c r="D446" s="211"/>
      <c r="E446" s="211"/>
      <c r="F446" s="211"/>
      <c r="G446" s="211"/>
      <c r="H446" s="214"/>
      <c r="I446" s="211"/>
      <c r="J446" s="211"/>
      <c r="K446" s="211"/>
      <c r="L446" s="211"/>
      <c r="M446" s="211"/>
      <c r="N446" s="211"/>
      <c r="O446" s="211"/>
      <c r="P446" s="211"/>
      <c r="Q446" s="212"/>
      <c r="R446" s="211"/>
      <c r="S446" s="211"/>
      <c r="T446" s="211"/>
      <c r="U446" s="211"/>
      <c r="V446" s="211"/>
      <c r="W446" s="211"/>
      <c r="X446" s="257"/>
      <c r="Y446" s="257"/>
      <c r="Z446" s="257"/>
      <c r="AA446" s="257"/>
      <c r="AB446" s="257"/>
      <c r="AC446" s="257"/>
      <c r="AD446" s="257"/>
      <c r="AE446" s="257"/>
      <c r="AF446" s="257"/>
      <c r="AG446" s="257"/>
      <c r="AH446" s="257"/>
      <c r="AI446" s="257"/>
      <c r="AJ446" s="213"/>
      <c r="AK446" s="213"/>
      <c r="AL446" s="257"/>
      <c r="AM446" s="8"/>
      <c r="AN446" s="214"/>
      <c r="AO446" s="211"/>
      <c r="AP446" s="40"/>
      <c r="AQ446" s="40"/>
      <c r="AR446" s="108"/>
      <c r="AS446" s="211"/>
      <c r="AT446" s="214"/>
      <c r="AU446" s="211"/>
      <c r="AV446" s="108"/>
      <c r="AW446" s="108"/>
      <c r="AX446" s="211"/>
      <c r="AY446" s="211"/>
      <c r="AZ446" s="211"/>
      <c r="BA446" s="211"/>
      <c r="BB446" s="211"/>
      <c r="BC446" s="211"/>
      <c r="BD446" s="211"/>
      <c r="BE446" s="211"/>
      <c r="BF446" s="211"/>
      <c r="BG446" s="211"/>
      <c r="BH446" s="108"/>
      <c r="BI446" s="211"/>
      <c r="BJ446" s="8"/>
      <c r="BK446" s="108"/>
      <c r="BM446" s="211"/>
    </row>
    <row r="447" spans="1:65">
      <c r="A447" s="211"/>
      <c r="B447" s="211"/>
      <c r="C447" s="211"/>
      <c r="D447" s="211"/>
      <c r="E447" s="211"/>
      <c r="F447" s="211"/>
      <c r="G447" s="211"/>
      <c r="H447" s="214"/>
      <c r="I447" s="211"/>
      <c r="J447" s="211"/>
      <c r="K447" s="211"/>
      <c r="L447" s="211"/>
      <c r="M447" s="211"/>
      <c r="N447" s="211"/>
      <c r="O447" s="211"/>
      <c r="P447" s="211"/>
      <c r="Q447" s="212"/>
      <c r="R447" s="211"/>
      <c r="S447" s="211"/>
      <c r="T447" s="211"/>
      <c r="U447" s="211"/>
      <c r="V447" s="211"/>
      <c r="W447" s="211"/>
      <c r="X447" s="257"/>
      <c r="Y447" s="257"/>
      <c r="Z447" s="257"/>
      <c r="AA447" s="257"/>
      <c r="AB447" s="257"/>
      <c r="AC447" s="257"/>
      <c r="AD447" s="257"/>
      <c r="AE447" s="257"/>
      <c r="AF447" s="257"/>
      <c r="AG447" s="257"/>
      <c r="AH447" s="257"/>
      <c r="AI447" s="257"/>
      <c r="AJ447" s="213"/>
      <c r="AK447" s="213"/>
      <c r="AL447" s="257"/>
      <c r="AM447" s="8"/>
      <c r="AN447" s="214"/>
      <c r="AO447" s="211"/>
      <c r="AP447" s="40"/>
      <c r="AQ447" s="40"/>
      <c r="AR447" s="108"/>
      <c r="AS447" s="211"/>
      <c r="AT447" s="214"/>
      <c r="AU447" s="211"/>
      <c r="AV447" s="108"/>
      <c r="AW447" s="108"/>
      <c r="AX447" s="211"/>
      <c r="AY447" s="211"/>
      <c r="AZ447" s="211"/>
      <c r="BA447" s="211"/>
      <c r="BB447" s="211"/>
      <c r="BC447" s="211"/>
      <c r="BD447" s="211"/>
      <c r="BE447" s="211"/>
      <c r="BF447" s="211"/>
      <c r="BG447" s="211"/>
      <c r="BH447" s="108"/>
      <c r="BI447" s="211"/>
      <c r="BJ447" s="8"/>
      <c r="BK447" s="108"/>
      <c r="BM447" s="211"/>
    </row>
    <row r="448" spans="1:65">
      <c r="A448" s="211"/>
      <c r="B448" s="211"/>
      <c r="C448" s="211"/>
      <c r="D448" s="211"/>
      <c r="E448" s="211"/>
      <c r="F448" s="211"/>
      <c r="G448" s="211"/>
      <c r="H448" s="214"/>
      <c r="I448" s="211"/>
      <c r="J448" s="211"/>
      <c r="K448" s="211"/>
      <c r="L448" s="211"/>
      <c r="M448" s="211"/>
      <c r="N448" s="211"/>
      <c r="O448" s="211"/>
      <c r="P448" s="211"/>
      <c r="Q448" s="212"/>
      <c r="R448" s="211"/>
      <c r="S448" s="211"/>
      <c r="T448" s="211"/>
      <c r="U448" s="211"/>
      <c r="V448" s="211"/>
      <c r="W448" s="211"/>
      <c r="X448" s="257"/>
      <c r="Y448" s="257"/>
      <c r="Z448" s="257"/>
      <c r="AA448" s="257"/>
      <c r="AB448" s="257"/>
      <c r="AC448" s="257"/>
      <c r="AD448" s="257"/>
      <c r="AE448" s="257"/>
      <c r="AF448" s="257"/>
      <c r="AG448" s="257"/>
      <c r="AH448" s="257"/>
      <c r="AI448" s="257"/>
      <c r="AJ448" s="213"/>
      <c r="AK448" s="213"/>
      <c r="AL448" s="257"/>
      <c r="AM448" s="8"/>
      <c r="AN448" s="214"/>
      <c r="AO448" s="211"/>
      <c r="AP448" s="40"/>
      <c r="AQ448" s="40"/>
      <c r="AR448" s="108"/>
      <c r="AS448" s="211"/>
      <c r="AT448" s="214"/>
      <c r="AU448" s="211"/>
      <c r="AV448" s="108"/>
      <c r="AW448" s="108"/>
      <c r="AX448" s="211"/>
      <c r="AY448" s="211"/>
      <c r="AZ448" s="211"/>
      <c r="BA448" s="211"/>
      <c r="BB448" s="211"/>
      <c r="BC448" s="211"/>
      <c r="BD448" s="211"/>
      <c r="BE448" s="211"/>
      <c r="BF448" s="211"/>
      <c r="BG448" s="211"/>
      <c r="BH448" s="108"/>
      <c r="BI448" s="211"/>
      <c r="BJ448" s="8"/>
      <c r="BK448" s="108"/>
      <c r="BM448" s="211"/>
    </row>
    <row r="449" spans="1:65">
      <c r="A449" s="211"/>
      <c r="B449" s="211"/>
      <c r="C449" s="211"/>
      <c r="D449" s="211"/>
      <c r="E449" s="211"/>
      <c r="F449" s="211"/>
      <c r="G449" s="211"/>
      <c r="H449" s="214"/>
      <c r="I449" s="211"/>
      <c r="J449" s="211"/>
      <c r="K449" s="211"/>
      <c r="L449" s="211"/>
      <c r="M449" s="211"/>
      <c r="N449" s="211"/>
      <c r="O449" s="211"/>
      <c r="P449" s="211"/>
      <c r="Q449" s="212"/>
      <c r="R449" s="211"/>
      <c r="S449" s="211"/>
      <c r="T449" s="211"/>
      <c r="U449" s="211"/>
      <c r="V449" s="211"/>
      <c r="W449" s="211"/>
      <c r="X449" s="257"/>
      <c r="Y449" s="257"/>
      <c r="Z449" s="257"/>
      <c r="AA449" s="257"/>
      <c r="AB449" s="257"/>
      <c r="AC449" s="257"/>
      <c r="AD449" s="257"/>
      <c r="AE449" s="257"/>
      <c r="AF449" s="257"/>
      <c r="AG449" s="257"/>
      <c r="AH449" s="257"/>
      <c r="AI449" s="257"/>
      <c r="AJ449" s="213"/>
      <c r="AK449" s="213"/>
      <c r="AL449" s="257"/>
      <c r="AM449" s="8"/>
      <c r="AN449" s="214"/>
      <c r="AO449" s="211"/>
      <c r="AP449" s="40"/>
      <c r="AQ449" s="40"/>
      <c r="AR449" s="108"/>
      <c r="AS449" s="211"/>
      <c r="AT449" s="214"/>
      <c r="AU449" s="211"/>
      <c r="AV449" s="108"/>
      <c r="AW449" s="108"/>
      <c r="AX449" s="211"/>
      <c r="AY449" s="211"/>
      <c r="AZ449" s="211"/>
      <c r="BA449" s="211"/>
      <c r="BB449" s="211"/>
      <c r="BC449" s="211"/>
      <c r="BD449" s="211"/>
      <c r="BE449" s="211"/>
      <c r="BF449" s="211"/>
      <c r="BG449" s="211"/>
      <c r="BH449" s="108"/>
      <c r="BI449" s="211"/>
      <c r="BJ449" s="8"/>
      <c r="BK449" s="108"/>
      <c r="BM449" s="211"/>
    </row>
    <row r="450" spans="1:65">
      <c r="A450" s="211"/>
      <c r="B450" s="211"/>
      <c r="C450" s="211"/>
      <c r="D450" s="211"/>
      <c r="E450" s="211"/>
      <c r="F450" s="211"/>
      <c r="G450" s="211"/>
      <c r="H450" s="214"/>
      <c r="I450" s="211"/>
      <c r="J450" s="211"/>
      <c r="K450" s="211"/>
      <c r="L450" s="211"/>
      <c r="M450" s="211"/>
      <c r="N450" s="211"/>
      <c r="O450" s="211"/>
      <c r="P450" s="211"/>
      <c r="Q450" s="212"/>
      <c r="R450" s="211"/>
      <c r="S450" s="211"/>
      <c r="T450" s="211"/>
      <c r="U450" s="211"/>
      <c r="V450" s="211"/>
      <c r="W450" s="211"/>
      <c r="X450" s="257"/>
      <c r="Y450" s="257"/>
      <c r="Z450" s="257"/>
      <c r="AA450" s="257"/>
      <c r="AB450" s="257"/>
      <c r="AC450" s="257"/>
      <c r="AD450" s="257"/>
      <c r="AE450" s="257"/>
      <c r="AF450" s="257"/>
      <c r="AG450" s="257"/>
      <c r="AH450" s="257"/>
      <c r="AI450" s="257"/>
      <c r="AJ450" s="213"/>
      <c r="AK450" s="213"/>
      <c r="AL450" s="257"/>
      <c r="AM450" s="8"/>
      <c r="AN450" s="214"/>
      <c r="AO450" s="211"/>
      <c r="AP450" s="40"/>
      <c r="AQ450" s="40"/>
      <c r="AR450" s="108"/>
      <c r="AS450" s="211"/>
      <c r="AT450" s="214"/>
      <c r="AU450" s="211"/>
      <c r="AV450" s="108"/>
      <c r="AW450" s="108"/>
      <c r="AX450" s="211"/>
      <c r="AY450" s="211"/>
      <c r="AZ450" s="211"/>
      <c r="BA450" s="211"/>
      <c r="BB450" s="211"/>
      <c r="BC450" s="211"/>
      <c r="BD450" s="211"/>
      <c r="BE450" s="211"/>
      <c r="BF450" s="211"/>
      <c r="BG450" s="211"/>
      <c r="BH450" s="108"/>
      <c r="BI450" s="211"/>
      <c r="BJ450" s="8"/>
      <c r="BK450" s="108"/>
      <c r="BM450" s="211"/>
    </row>
    <row r="451" spans="1:65">
      <c r="A451" s="211"/>
      <c r="B451" s="211"/>
      <c r="C451" s="211"/>
      <c r="D451" s="211"/>
      <c r="E451" s="211"/>
      <c r="F451" s="211"/>
      <c r="G451" s="211"/>
      <c r="H451" s="214"/>
      <c r="I451" s="211"/>
      <c r="J451" s="211"/>
      <c r="K451" s="211"/>
      <c r="L451" s="211"/>
      <c r="M451" s="211"/>
      <c r="N451" s="211"/>
      <c r="O451" s="211"/>
      <c r="P451" s="211"/>
      <c r="Q451" s="212"/>
      <c r="R451" s="211"/>
      <c r="S451" s="211"/>
      <c r="T451" s="211"/>
      <c r="U451" s="211"/>
      <c r="V451" s="211"/>
      <c r="W451" s="211"/>
      <c r="X451" s="257"/>
      <c r="Y451" s="257"/>
      <c r="Z451" s="257"/>
      <c r="AA451" s="257"/>
      <c r="AB451" s="257"/>
      <c r="AC451" s="257"/>
      <c r="AD451" s="257"/>
      <c r="AE451" s="257"/>
      <c r="AF451" s="257"/>
      <c r="AG451" s="257"/>
      <c r="AH451" s="257"/>
      <c r="AI451" s="257"/>
      <c r="AJ451" s="213"/>
      <c r="AK451" s="213"/>
      <c r="AL451" s="257"/>
      <c r="AM451" s="8"/>
      <c r="AN451" s="214"/>
      <c r="AO451" s="211"/>
      <c r="AP451" s="40"/>
      <c r="AQ451" s="40"/>
      <c r="AR451" s="108"/>
      <c r="AS451" s="211"/>
      <c r="AT451" s="214"/>
      <c r="AU451" s="211"/>
      <c r="AV451" s="108"/>
      <c r="AW451" s="108"/>
      <c r="AX451" s="211"/>
      <c r="AY451" s="211"/>
      <c r="AZ451" s="211"/>
      <c r="BA451" s="211"/>
      <c r="BB451" s="211"/>
      <c r="BC451" s="211"/>
      <c r="BD451" s="211"/>
      <c r="BE451" s="211"/>
      <c r="BF451" s="211"/>
      <c r="BG451" s="211"/>
      <c r="BH451" s="108"/>
      <c r="BI451" s="211"/>
      <c r="BJ451" s="8"/>
      <c r="BK451" s="108"/>
      <c r="BM451" s="211"/>
    </row>
    <row r="452" spans="1:65">
      <c r="A452" s="211"/>
      <c r="B452" s="211"/>
      <c r="C452" s="211"/>
      <c r="D452" s="211"/>
      <c r="E452" s="211"/>
      <c r="F452" s="211"/>
      <c r="G452" s="211"/>
      <c r="H452" s="214"/>
      <c r="I452" s="211"/>
      <c r="J452" s="211"/>
      <c r="K452" s="211"/>
      <c r="L452" s="211"/>
      <c r="M452" s="211"/>
      <c r="N452" s="211"/>
      <c r="O452" s="211"/>
      <c r="P452" s="211"/>
      <c r="Q452" s="212"/>
      <c r="R452" s="211"/>
      <c r="S452" s="211"/>
      <c r="T452" s="211"/>
      <c r="U452" s="211"/>
      <c r="V452" s="211"/>
      <c r="W452" s="211"/>
      <c r="X452" s="257"/>
      <c r="Y452" s="257"/>
      <c r="Z452" s="257"/>
      <c r="AA452" s="257"/>
      <c r="AB452" s="257"/>
      <c r="AC452" s="257"/>
      <c r="AD452" s="257"/>
      <c r="AE452" s="257"/>
      <c r="AF452" s="257"/>
      <c r="AG452" s="257"/>
      <c r="AH452" s="257"/>
      <c r="AI452" s="257"/>
      <c r="AJ452" s="213"/>
      <c r="AK452" s="213"/>
      <c r="AL452" s="257"/>
      <c r="AM452" s="8"/>
      <c r="AN452" s="214"/>
      <c r="AO452" s="211"/>
      <c r="AP452" s="40"/>
      <c r="AQ452" s="40"/>
      <c r="AR452" s="108"/>
      <c r="AS452" s="211"/>
      <c r="AT452" s="214"/>
      <c r="AU452" s="211"/>
      <c r="AV452" s="108"/>
      <c r="AW452" s="108"/>
      <c r="AX452" s="211"/>
      <c r="AY452" s="211"/>
      <c r="AZ452" s="211"/>
      <c r="BA452" s="211"/>
      <c r="BB452" s="211"/>
      <c r="BC452" s="211"/>
      <c r="BD452" s="211"/>
      <c r="BE452" s="211"/>
      <c r="BF452" s="211"/>
      <c r="BG452" s="211"/>
      <c r="BH452" s="108"/>
      <c r="BI452" s="211"/>
      <c r="BJ452" s="8"/>
      <c r="BK452" s="108"/>
      <c r="BM452" s="211"/>
    </row>
    <row r="453" spans="1:65">
      <c r="A453" s="211"/>
      <c r="B453" s="211"/>
      <c r="C453" s="211"/>
      <c r="D453" s="211"/>
      <c r="E453" s="211"/>
      <c r="F453" s="211"/>
      <c r="G453" s="211"/>
      <c r="H453" s="214"/>
      <c r="I453" s="211"/>
      <c r="J453" s="211"/>
      <c r="K453" s="211"/>
      <c r="L453" s="211"/>
      <c r="M453" s="211"/>
      <c r="N453" s="211"/>
      <c r="O453" s="211"/>
      <c r="P453" s="211"/>
      <c r="Q453" s="212"/>
      <c r="R453" s="211"/>
      <c r="S453" s="211"/>
      <c r="T453" s="211"/>
      <c r="U453" s="211"/>
      <c r="V453" s="211"/>
      <c r="W453" s="211"/>
      <c r="X453" s="257"/>
      <c r="Y453" s="257"/>
      <c r="Z453" s="257"/>
      <c r="AA453" s="257"/>
      <c r="AB453" s="257"/>
      <c r="AC453" s="257"/>
      <c r="AD453" s="257"/>
      <c r="AE453" s="257"/>
      <c r="AF453" s="257"/>
      <c r="AG453" s="257"/>
      <c r="AH453" s="257"/>
      <c r="AI453" s="257"/>
      <c r="AJ453" s="213"/>
      <c r="AK453" s="213"/>
      <c r="AL453" s="257"/>
      <c r="AM453" s="8"/>
      <c r="AN453" s="214"/>
      <c r="AO453" s="211"/>
      <c r="AP453" s="40"/>
      <c r="AQ453" s="40"/>
      <c r="AR453" s="108"/>
      <c r="AS453" s="211"/>
      <c r="AT453" s="214"/>
      <c r="AU453" s="211"/>
      <c r="AV453" s="108"/>
      <c r="AW453" s="108"/>
      <c r="AX453" s="211"/>
      <c r="AY453" s="211"/>
      <c r="AZ453" s="211"/>
      <c r="BA453" s="211"/>
      <c r="BB453" s="211"/>
      <c r="BC453" s="211"/>
      <c r="BD453" s="211"/>
      <c r="BE453" s="211"/>
      <c r="BF453" s="211"/>
      <c r="BG453" s="211"/>
      <c r="BH453" s="108"/>
      <c r="BI453" s="211"/>
      <c r="BJ453" s="8"/>
      <c r="BK453" s="108"/>
      <c r="BM453" s="211"/>
    </row>
    <row r="454" spans="1:65">
      <c r="A454" s="211"/>
      <c r="B454" s="211"/>
      <c r="C454" s="211"/>
      <c r="D454" s="211"/>
      <c r="E454" s="211"/>
      <c r="F454" s="211"/>
      <c r="G454" s="211"/>
      <c r="H454" s="214"/>
      <c r="I454" s="211"/>
      <c r="J454" s="211"/>
      <c r="K454" s="211"/>
      <c r="L454" s="211"/>
      <c r="M454" s="211"/>
      <c r="N454" s="211"/>
      <c r="O454" s="211"/>
      <c r="P454" s="211"/>
      <c r="Q454" s="212"/>
      <c r="R454" s="211"/>
      <c r="S454" s="211"/>
      <c r="T454" s="211"/>
      <c r="U454" s="211"/>
      <c r="V454" s="211"/>
      <c r="W454" s="211"/>
      <c r="X454" s="257"/>
      <c r="Y454" s="257"/>
      <c r="Z454" s="257"/>
      <c r="AA454" s="257"/>
      <c r="AB454" s="257"/>
      <c r="AC454" s="257"/>
      <c r="AD454" s="257"/>
      <c r="AE454" s="257"/>
      <c r="AF454" s="257"/>
      <c r="AG454" s="257"/>
      <c r="AH454" s="257"/>
      <c r="AI454" s="257"/>
      <c r="AJ454" s="213"/>
      <c r="AK454" s="213"/>
      <c r="AL454" s="257"/>
      <c r="AM454" s="8"/>
      <c r="AN454" s="214"/>
      <c r="AO454" s="211"/>
      <c r="AP454" s="40"/>
      <c r="AQ454" s="40"/>
      <c r="AR454" s="108"/>
      <c r="AS454" s="211"/>
      <c r="AT454" s="214"/>
      <c r="AU454" s="211"/>
      <c r="AV454" s="108"/>
      <c r="AW454" s="108"/>
      <c r="AX454" s="211"/>
      <c r="AY454" s="211"/>
      <c r="AZ454" s="211"/>
      <c r="BA454" s="211"/>
      <c r="BB454" s="211"/>
      <c r="BC454" s="211"/>
      <c r="BD454" s="211"/>
      <c r="BE454" s="211"/>
      <c r="BF454" s="211"/>
      <c r="BG454" s="211"/>
      <c r="BH454" s="108"/>
      <c r="BI454" s="211"/>
      <c r="BJ454" s="8"/>
      <c r="BK454" s="108"/>
      <c r="BM454" s="211"/>
    </row>
    <row r="455" spans="1:65">
      <c r="A455" s="211"/>
      <c r="B455" s="211"/>
      <c r="C455" s="211"/>
      <c r="D455" s="211"/>
      <c r="E455" s="211"/>
      <c r="F455" s="211"/>
      <c r="G455" s="211"/>
      <c r="H455" s="214"/>
      <c r="I455" s="211"/>
      <c r="J455" s="211"/>
      <c r="K455" s="211"/>
      <c r="L455" s="211"/>
      <c r="M455" s="211"/>
      <c r="N455" s="211"/>
      <c r="O455" s="211"/>
      <c r="P455" s="211"/>
      <c r="Q455" s="212"/>
      <c r="R455" s="211"/>
      <c r="S455" s="211"/>
      <c r="T455" s="211"/>
      <c r="U455" s="211"/>
      <c r="V455" s="211"/>
      <c r="W455" s="211"/>
      <c r="X455" s="257"/>
      <c r="Y455" s="257"/>
      <c r="Z455" s="257"/>
      <c r="AA455" s="257"/>
      <c r="AB455" s="257"/>
      <c r="AC455" s="257"/>
      <c r="AD455" s="257"/>
      <c r="AE455" s="257"/>
      <c r="AF455" s="257"/>
      <c r="AG455" s="257"/>
      <c r="AH455" s="257"/>
      <c r="AI455" s="257"/>
      <c r="AJ455" s="213"/>
      <c r="AK455" s="213"/>
      <c r="AL455" s="257"/>
      <c r="AM455" s="8"/>
      <c r="AN455" s="214"/>
      <c r="AO455" s="211"/>
      <c r="AP455" s="40"/>
      <c r="AQ455" s="40"/>
      <c r="AR455" s="108"/>
      <c r="AS455" s="211"/>
      <c r="AT455" s="214"/>
      <c r="AU455" s="211"/>
      <c r="AV455" s="108"/>
      <c r="AW455" s="108"/>
      <c r="AX455" s="211"/>
      <c r="AY455" s="211"/>
      <c r="AZ455" s="211"/>
      <c r="BA455" s="211"/>
      <c r="BB455" s="211"/>
      <c r="BC455" s="211"/>
      <c r="BD455" s="211"/>
      <c r="BE455" s="211"/>
      <c r="BF455" s="211"/>
      <c r="BG455" s="211"/>
      <c r="BH455" s="108"/>
      <c r="BI455" s="211"/>
      <c r="BJ455" s="8"/>
      <c r="BK455" s="108"/>
      <c r="BM455" s="211"/>
    </row>
    <row r="456" spans="1:65">
      <c r="A456" s="211"/>
      <c r="B456" s="211"/>
      <c r="C456" s="211"/>
      <c r="D456" s="211"/>
      <c r="E456" s="211"/>
      <c r="F456" s="211"/>
      <c r="G456" s="211"/>
      <c r="H456" s="214"/>
      <c r="I456" s="211"/>
      <c r="J456" s="211"/>
      <c r="K456" s="211"/>
      <c r="L456" s="211"/>
      <c r="M456" s="211"/>
      <c r="N456" s="211"/>
      <c r="O456" s="211"/>
      <c r="P456" s="211"/>
      <c r="Q456" s="212"/>
      <c r="R456" s="211"/>
      <c r="S456" s="211"/>
      <c r="T456" s="211"/>
      <c r="U456" s="211"/>
      <c r="V456" s="211"/>
      <c r="W456" s="211"/>
      <c r="X456" s="257"/>
      <c r="Y456" s="257"/>
      <c r="Z456" s="257"/>
      <c r="AA456" s="257"/>
      <c r="AB456" s="257"/>
      <c r="AC456" s="257"/>
      <c r="AD456" s="257"/>
      <c r="AE456" s="257"/>
      <c r="AF456" s="257"/>
      <c r="AG456" s="257"/>
      <c r="AH456" s="257"/>
      <c r="AI456" s="257"/>
      <c r="AJ456" s="213"/>
      <c r="AK456" s="213"/>
      <c r="AL456" s="257"/>
      <c r="AM456" s="8"/>
      <c r="AN456" s="214"/>
      <c r="AO456" s="211"/>
      <c r="AP456" s="40"/>
      <c r="AQ456" s="40"/>
      <c r="AR456" s="108"/>
      <c r="AS456" s="211"/>
      <c r="AT456" s="214"/>
      <c r="AU456" s="211"/>
      <c r="AV456" s="108"/>
      <c r="AW456" s="108"/>
      <c r="AX456" s="211"/>
      <c r="AY456" s="211"/>
      <c r="AZ456" s="211"/>
      <c r="BA456" s="211"/>
      <c r="BB456" s="211"/>
      <c r="BC456" s="211"/>
      <c r="BD456" s="211"/>
      <c r="BE456" s="211"/>
      <c r="BF456" s="211"/>
      <c r="BG456" s="211"/>
      <c r="BH456" s="108"/>
      <c r="BI456" s="211"/>
      <c r="BJ456" s="8"/>
      <c r="BK456" s="108"/>
      <c r="BM456" s="211"/>
    </row>
    <row r="457" spans="1:65">
      <c r="A457" s="211"/>
      <c r="B457" s="211"/>
      <c r="C457" s="211"/>
      <c r="D457" s="211"/>
      <c r="E457" s="211"/>
      <c r="F457" s="211"/>
      <c r="G457" s="211"/>
      <c r="H457" s="214"/>
      <c r="I457" s="211"/>
      <c r="J457" s="211"/>
      <c r="K457" s="211"/>
      <c r="L457" s="211"/>
      <c r="M457" s="211"/>
      <c r="N457" s="211"/>
      <c r="O457" s="211"/>
      <c r="P457" s="211"/>
      <c r="Q457" s="212"/>
      <c r="R457" s="211"/>
      <c r="S457" s="211"/>
      <c r="T457" s="211"/>
      <c r="U457" s="211"/>
      <c r="V457" s="211"/>
      <c r="W457" s="211"/>
      <c r="X457" s="257"/>
      <c r="Y457" s="257"/>
      <c r="Z457" s="257"/>
      <c r="AA457" s="257"/>
      <c r="AB457" s="257"/>
      <c r="AC457" s="257"/>
      <c r="AD457" s="257"/>
      <c r="AE457" s="257"/>
      <c r="AF457" s="257"/>
      <c r="AG457" s="257"/>
      <c r="AH457" s="257"/>
      <c r="AI457" s="257"/>
      <c r="AJ457" s="213"/>
      <c r="AK457" s="213"/>
      <c r="AL457" s="257"/>
      <c r="AM457" s="8"/>
      <c r="AN457" s="214"/>
      <c r="AO457" s="211"/>
      <c r="AP457" s="40"/>
      <c r="AQ457" s="40"/>
      <c r="AR457" s="108"/>
      <c r="AS457" s="211"/>
      <c r="AT457" s="214"/>
      <c r="AU457" s="211"/>
      <c r="AV457" s="108"/>
      <c r="AW457" s="108"/>
      <c r="AX457" s="211"/>
      <c r="AY457" s="211"/>
      <c r="AZ457" s="211"/>
      <c r="BA457" s="211"/>
      <c r="BB457" s="211"/>
      <c r="BC457" s="211"/>
      <c r="BD457" s="211"/>
      <c r="BE457" s="211"/>
      <c r="BF457" s="211"/>
      <c r="BG457" s="211"/>
      <c r="BH457" s="108"/>
      <c r="BI457" s="211"/>
      <c r="BJ457" s="8"/>
      <c r="BK457" s="108"/>
      <c r="BM457" s="211"/>
    </row>
    <row r="458" spans="1:65">
      <c r="A458" s="211"/>
      <c r="B458" s="211"/>
      <c r="C458" s="211"/>
      <c r="D458" s="211"/>
      <c r="E458" s="211"/>
      <c r="F458" s="211"/>
      <c r="G458" s="211"/>
      <c r="H458" s="214"/>
      <c r="I458" s="211"/>
      <c r="J458" s="211"/>
      <c r="K458" s="211"/>
      <c r="L458" s="211"/>
      <c r="M458" s="211"/>
      <c r="N458" s="211"/>
      <c r="O458" s="211"/>
      <c r="P458" s="211"/>
      <c r="Q458" s="212"/>
      <c r="R458" s="211"/>
      <c r="S458" s="211"/>
      <c r="T458" s="211"/>
      <c r="U458" s="211"/>
      <c r="V458" s="211"/>
      <c r="W458" s="211"/>
      <c r="X458" s="257"/>
      <c r="Y458" s="257"/>
      <c r="Z458" s="257"/>
      <c r="AA458" s="257"/>
      <c r="AB458" s="257"/>
      <c r="AC458" s="257"/>
      <c r="AD458" s="257"/>
      <c r="AE458" s="257"/>
      <c r="AF458" s="257"/>
      <c r="AG458" s="257"/>
      <c r="AH458" s="257"/>
      <c r="AI458" s="257"/>
      <c r="AJ458" s="213"/>
      <c r="AK458" s="213"/>
      <c r="AL458" s="257"/>
      <c r="AM458" s="8"/>
      <c r="AN458" s="214"/>
      <c r="AO458" s="211"/>
      <c r="AP458" s="40"/>
      <c r="AQ458" s="40"/>
      <c r="AR458" s="108"/>
      <c r="AS458" s="211"/>
      <c r="AT458" s="214"/>
      <c r="AU458" s="211"/>
      <c r="AV458" s="108"/>
      <c r="AW458" s="108"/>
      <c r="AX458" s="211"/>
      <c r="AY458" s="211"/>
      <c r="AZ458" s="211"/>
      <c r="BA458" s="211"/>
      <c r="BB458" s="211"/>
      <c r="BC458" s="211"/>
      <c r="BD458" s="211"/>
      <c r="BE458" s="211"/>
      <c r="BF458" s="211"/>
      <c r="BG458" s="211"/>
      <c r="BH458" s="108"/>
      <c r="BI458" s="211"/>
      <c r="BJ458" s="8"/>
      <c r="BK458" s="108"/>
      <c r="BM458" s="211"/>
    </row>
    <row r="459" spans="1:65">
      <c r="A459" s="211"/>
      <c r="B459" s="211"/>
      <c r="C459" s="211"/>
      <c r="D459" s="211"/>
      <c r="E459" s="211"/>
      <c r="F459" s="211"/>
      <c r="G459" s="211"/>
      <c r="H459" s="214"/>
      <c r="I459" s="211"/>
      <c r="J459" s="211"/>
      <c r="K459" s="211"/>
      <c r="L459" s="211"/>
      <c r="M459" s="211"/>
      <c r="N459" s="211"/>
      <c r="O459" s="211"/>
      <c r="P459" s="211"/>
      <c r="Q459" s="212"/>
      <c r="R459" s="211"/>
      <c r="S459" s="211"/>
      <c r="T459" s="211"/>
      <c r="U459" s="211"/>
      <c r="V459" s="211"/>
      <c r="W459" s="211"/>
      <c r="X459" s="257"/>
      <c r="Y459" s="257"/>
      <c r="Z459" s="257"/>
      <c r="AA459" s="257"/>
      <c r="AB459" s="257"/>
      <c r="AC459" s="257"/>
      <c r="AD459" s="257"/>
      <c r="AE459" s="257"/>
      <c r="AF459" s="257"/>
      <c r="AG459" s="257"/>
      <c r="AH459" s="257"/>
      <c r="AI459" s="257"/>
      <c r="AJ459" s="213"/>
      <c r="AK459" s="213"/>
      <c r="AL459" s="257"/>
      <c r="AM459" s="8"/>
      <c r="AN459" s="214"/>
      <c r="AO459" s="211"/>
      <c r="AP459" s="40"/>
      <c r="AQ459" s="40"/>
      <c r="AR459" s="108"/>
      <c r="AS459" s="211"/>
      <c r="AT459" s="214"/>
      <c r="AU459" s="211"/>
      <c r="AV459" s="108"/>
      <c r="AW459" s="108"/>
      <c r="AX459" s="211"/>
      <c r="AY459" s="211"/>
      <c r="AZ459" s="211"/>
      <c r="BA459" s="211"/>
      <c r="BB459" s="211"/>
      <c r="BC459" s="211"/>
      <c r="BD459" s="211"/>
      <c r="BE459" s="211"/>
      <c r="BF459" s="211"/>
      <c r="BG459" s="211"/>
      <c r="BH459" s="108"/>
      <c r="BI459" s="211"/>
      <c r="BJ459" s="8"/>
      <c r="BK459" s="108"/>
      <c r="BM459" s="211"/>
    </row>
    <row r="460" spans="1:65">
      <c r="A460" s="211"/>
      <c r="B460" s="211"/>
      <c r="C460" s="211"/>
      <c r="D460" s="211"/>
      <c r="E460" s="211"/>
      <c r="F460" s="211"/>
      <c r="G460" s="211"/>
      <c r="H460" s="214"/>
      <c r="I460" s="211"/>
      <c r="J460" s="211"/>
      <c r="K460" s="211"/>
      <c r="L460" s="211"/>
      <c r="M460" s="211"/>
      <c r="N460" s="211"/>
      <c r="O460" s="211"/>
      <c r="P460" s="211"/>
      <c r="Q460" s="212"/>
      <c r="R460" s="211"/>
      <c r="S460" s="211"/>
      <c r="T460" s="211"/>
      <c r="U460" s="211"/>
      <c r="V460" s="211"/>
      <c r="W460" s="211"/>
      <c r="X460" s="257"/>
      <c r="Y460" s="257"/>
      <c r="Z460" s="257"/>
      <c r="AA460" s="257"/>
      <c r="AB460" s="257"/>
      <c r="AC460" s="257"/>
      <c r="AD460" s="257"/>
      <c r="AE460" s="257"/>
      <c r="AF460" s="257"/>
      <c r="AG460" s="257"/>
      <c r="AH460" s="257"/>
      <c r="AI460" s="257"/>
      <c r="AJ460" s="213"/>
      <c r="AK460" s="213"/>
      <c r="AL460" s="257"/>
      <c r="AM460" s="8"/>
      <c r="AN460" s="214"/>
      <c r="AO460" s="211"/>
      <c r="AP460" s="40"/>
      <c r="AQ460" s="40"/>
      <c r="AR460" s="108"/>
      <c r="AS460" s="211"/>
      <c r="AT460" s="214"/>
      <c r="AU460" s="211"/>
      <c r="AV460" s="108"/>
      <c r="AW460" s="108"/>
      <c r="AX460" s="211"/>
      <c r="AY460" s="211"/>
      <c r="AZ460" s="211"/>
      <c r="BA460" s="211"/>
      <c r="BB460" s="211"/>
      <c r="BC460" s="211"/>
      <c r="BD460" s="211"/>
      <c r="BE460" s="211"/>
      <c r="BF460" s="211"/>
      <c r="BG460" s="211"/>
      <c r="BH460" s="108"/>
      <c r="BI460" s="211"/>
      <c r="BJ460" s="8"/>
      <c r="BK460" s="108"/>
      <c r="BM460" s="211"/>
    </row>
    <row r="461" spans="1:65">
      <c r="A461" s="211"/>
      <c r="B461" s="211"/>
      <c r="C461" s="211"/>
      <c r="D461" s="211"/>
      <c r="E461" s="211"/>
      <c r="F461" s="211"/>
      <c r="G461" s="211"/>
      <c r="H461" s="214"/>
      <c r="I461" s="211"/>
      <c r="J461" s="211"/>
      <c r="K461" s="211"/>
      <c r="L461" s="211"/>
      <c r="M461" s="211"/>
      <c r="N461" s="211"/>
      <c r="O461" s="211"/>
      <c r="P461" s="211"/>
      <c r="Q461" s="212"/>
      <c r="R461" s="211"/>
      <c r="S461" s="211"/>
      <c r="T461" s="211"/>
      <c r="U461" s="211"/>
      <c r="V461" s="211"/>
      <c r="W461" s="211"/>
      <c r="X461" s="257"/>
      <c r="Y461" s="257"/>
      <c r="Z461" s="257"/>
      <c r="AA461" s="257"/>
      <c r="AB461" s="257"/>
      <c r="AC461" s="257"/>
      <c r="AD461" s="257"/>
      <c r="AE461" s="257"/>
      <c r="AF461" s="257"/>
      <c r="AG461" s="257"/>
      <c r="AH461" s="257"/>
      <c r="AI461" s="257"/>
      <c r="AJ461" s="213"/>
      <c r="AK461" s="213"/>
      <c r="AL461" s="257"/>
      <c r="AM461" s="8"/>
      <c r="AN461" s="214"/>
      <c r="AO461" s="211"/>
      <c r="AP461" s="40"/>
      <c r="AQ461" s="40"/>
      <c r="AR461" s="108"/>
      <c r="AS461" s="211"/>
      <c r="AT461" s="214"/>
      <c r="AU461" s="211"/>
      <c r="AV461" s="108"/>
      <c r="AW461" s="108"/>
      <c r="AX461" s="211"/>
      <c r="AY461" s="211"/>
      <c r="AZ461" s="211"/>
      <c r="BA461" s="211"/>
      <c r="BB461" s="211"/>
      <c r="BC461" s="211"/>
      <c r="BD461" s="211"/>
      <c r="BE461" s="211"/>
      <c r="BF461" s="211"/>
      <c r="BG461" s="211"/>
      <c r="BH461" s="108"/>
      <c r="BI461" s="211"/>
      <c r="BJ461" s="8"/>
      <c r="BK461" s="108"/>
      <c r="BM461" s="211"/>
    </row>
    <row r="462" spans="1:65">
      <c r="A462" s="211"/>
      <c r="B462" s="211"/>
      <c r="C462" s="211"/>
      <c r="D462" s="211"/>
      <c r="E462" s="211"/>
      <c r="F462" s="211"/>
      <c r="G462" s="211"/>
      <c r="H462" s="214"/>
      <c r="I462" s="211"/>
      <c r="J462" s="211"/>
      <c r="K462" s="211"/>
      <c r="L462" s="211"/>
      <c r="M462" s="211"/>
      <c r="N462" s="211"/>
      <c r="O462" s="211"/>
      <c r="P462" s="211"/>
      <c r="Q462" s="212"/>
      <c r="R462" s="211"/>
      <c r="S462" s="211"/>
      <c r="T462" s="211"/>
      <c r="U462" s="211"/>
      <c r="V462" s="211"/>
      <c r="W462" s="211"/>
      <c r="X462" s="257"/>
      <c r="Y462" s="257"/>
      <c r="Z462" s="257"/>
      <c r="AA462" s="257"/>
      <c r="AB462" s="257"/>
      <c r="AC462" s="257"/>
      <c r="AD462" s="257"/>
      <c r="AE462" s="257"/>
      <c r="AF462" s="257"/>
      <c r="AG462" s="257"/>
      <c r="AH462" s="257"/>
      <c r="AI462" s="257"/>
      <c r="AJ462" s="213"/>
      <c r="AK462" s="213"/>
      <c r="AL462" s="257"/>
      <c r="AM462" s="8"/>
      <c r="AN462" s="214"/>
      <c r="AO462" s="211"/>
      <c r="AP462" s="40"/>
      <c r="AQ462" s="40"/>
      <c r="AR462" s="108"/>
      <c r="AS462" s="211"/>
      <c r="AT462" s="214"/>
      <c r="AU462" s="211"/>
      <c r="AV462" s="108"/>
      <c r="AW462" s="108"/>
      <c r="AX462" s="211"/>
      <c r="AY462" s="211"/>
      <c r="AZ462" s="211"/>
      <c r="BA462" s="211"/>
      <c r="BB462" s="211"/>
      <c r="BC462" s="211"/>
      <c r="BD462" s="211"/>
      <c r="BE462" s="211"/>
      <c r="BF462" s="211"/>
      <c r="BG462" s="211"/>
      <c r="BH462" s="108"/>
      <c r="BI462" s="211"/>
      <c r="BJ462" s="8"/>
      <c r="BK462" s="108"/>
      <c r="BM462" s="211"/>
    </row>
    <row r="463" spans="1:65">
      <c r="A463" s="211"/>
      <c r="B463" s="211"/>
      <c r="C463" s="211"/>
      <c r="D463" s="211"/>
      <c r="E463" s="211"/>
      <c r="F463" s="211"/>
      <c r="G463" s="211"/>
      <c r="H463" s="214"/>
      <c r="I463" s="211"/>
      <c r="J463" s="211"/>
      <c r="K463" s="211"/>
      <c r="L463" s="211"/>
      <c r="M463" s="211"/>
      <c r="N463" s="211"/>
      <c r="O463" s="211"/>
      <c r="P463" s="211"/>
      <c r="Q463" s="212"/>
      <c r="R463" s="211"/>
      <c r="S463" s="211"/>
      <c r="T463" s="211"/>
      <c r="U463" s="211"/>
      <c r="V463" s="211"/>
      <c r="W463" s="211"/>
      <c r="X463" s="257"/>
      <c r="Y463" s="257"/>
      <c r="Z463" s="257"/>
      <c r="AA463" s="257"/>
      <c r="AB463" s="257"/>
      <c r="AC463" s="257"/>
      <c r="AD463" s="257"/>
      <c r="AE463" s="257"/>
      <c r="AF463" s="257"/>
      <c r="AG463" s="257"/>
      <c r="AH463" s="257"/>
      <c r="AI463" s="257"/>
      <c r="AJ463" s="213"/>
      <c r="AK463" s="213"/>
      <c r="AL463" s="257"/>
      <c r="AM463" s="8"/>
      <c r="AN463" s="214"/>
      <c r="AO463" s="211"/>
      <c r="AP463" s="40"/>
      <c r="AQ463" s="40"/>
      <c r="AR463" s="108"/>
      <c r="AS463" s="211"/>
      <c r="AT463" s="214"/>
      <c r="AU463" s="211"/>
      <c r="AV463" s="108"/>
      <c r="AW463" s="108"/>
      <c r="AX463" s="211"/>
      <c r="AY463" s="211"/>
      <c r="AZ463" s="211"/>
      <c r="BA463" s="211"/>
      <c r="BB463" s="211"/>
      <c r="BC463" s="211"/>
      <c r="BD463" s="211"/>
      <c r="BE463" s="211"/>
      <c r="BF463" s="211"/>
      <c r="BG463" s="211"/>
      <c r="BH463" s="108"/>
      <c r="BI463" s="211"/>
      <c r="BJ463" s="8"/>
      <c r="BK463" s="108"/>
      <c r="BM463" s="211"/>
    </row>
    <row r="464" spans="1:65">
      <c r="A464" s="211"/>
      <c r="B464" s="211"/>
      <c r="C464" s="211"/>
      <c r="D464" s="211"/>
      <c r="E464" s="211"/>
      <c r="F464" s="211"/>
      <c r="G464" s="211"/>
      <c r="H464" s="214"/>
      <c r="I464" s="211"/>
      <c r="J464" s="211"/>
      <c r="K464" s="211"/>
      <c r="L464" s="211"/>
      <c r="M464" s="211"/>
      <c r="N464" s="211"/>
      <c r="O464" s="211"/>
      <c r="P464" s="211"/>
      <c r="Q464" s="212"/>
      <c r="R464" s="211"/>
      <c r="S464" s="211"/>
      <c r="T464" s="211"/>
      <c r="U464" s="211"/>
      <c r="V464" s="211"/>
      <c r="W464" s="211"/>
      <c r="X464" s="257"/>
      <c r="Y464" s="257"/>
      <c r="Z464" s="257"/>
      <c r="AA464" s="257"/>
      <c r="AB464" s="257"/>
      <c r="AC464" s="257"/>
      <c r="AD464" s="257"/>
      <c r="AE464" s="257"/>
      <c r="AF464" s="257"/>
      <c r="AG464" s="257"/>
      <c r="AH464" s="257"/>
      <c r="AI464" s="257"/>
      <c r="AJ464" s="213"/>
      <c r="AK464" s="213"/>
      <c r="AL464" s="257"/>
      <c r="AM464" s="8"/>
      <c r="AN464" s="214"/>
      <c r="AO464" s="211"/>
      <c r="AP464" s="40"/>
      <c r="AQ464" s="40"/>
      <c r="AR464" s="108"/>
      <c r="AS464" s="211"/>
      <c r="AT464" s="214"/>
      <c r="AU464" s="211"/>
      <c r="AV464" s="108"/>
      <c r="AW464" s="108"/>
      <c r="AX464" s="211"/>
      <c r="AY464" s="211"/>
      <c r="AZ464" s="211"/>
      <c r="BA464" s="211"/>
      <c r="BB464" s="211"/>
      <c r="BC464" s="211"/>
      <c r="BD464" s="211"/>
      <c r="BE464" s="211"/>
      <c r="BF464" s="211"/>
      <c r="BG464" s="211"/>
      <c r="BH464" s="108"/>
      <c r="BI464" s="211"/>
      <c r="BJ464" s="8"/>
      <c r="BK464" s="108"/>
      <c r="BM464" s="211"/>
    </row>
    <row r="465" spans="1:65">
      <c r="A465" s="211"/>
      <c r="B465" s="211"/>
      <c r="C465" s="211"/>
      <c r="D465" s="211"/>
      <c r="E465" s="211"/>
      <c r="F465" s="211"/>
      <c r="G465" s="211"/>
      <c r="H465" s="214"/>
      <c r="I465" s="211"/>
      <c r="J465" s="211"/>
      <c r="K465" s="211"/>
      <c r="L465" s="211"/>
      <c r="M465" s="211"/>
      <c r="N465" s="211"/>
      <c r="O465" s="211"/>
      <c r="P465" s="211"/>
      <c r="Q465" s="212"/>
      <c r="R465" s="211"/>
      <c r="S465" s="211"/>
      <c r="T465" s="211"/>
      <c r="U465" s="211"/>
      <c r="V465" s="211"/>
      <c r="W465" s="211"/>
      <c r="X465" s="257"/>
      <c r="Y465" s="257"/>
      <c r="Z465" s="257"/>
      <c r="AA465" s="257"/>
      <c r="AB465" s="257"/>
      <c r="AC465" s="257"/>
      <c r="AD465" s="257"/>
      <c r="AE465" s="257"/>
      <c r="AF465" s="257"/>
      <c r="AG465" s="257"/>
      <c r="AH465" s="257"/>
      <c r="AI465" s="257"/>
      <c r="AJ465" s="213"/>
      <c r="AK465" s="213"/>
      <c r="AL465" s="257"/>
      <c r="AM465" s="8"/>
      <c r="AN465" s="214"/>
      <c r="AO465" s="211"/>
      <c r="AP465" s="40"/>
      <c r="AQ465" s="40"/>
      <c r="AR465" s="108"/>
      <c r="AS465" s="211"/>
      <c r="AT465" s="214"/>
      <c r="AU465" s="211"/>
      <c r="AV465" s="108"/>
      <c r="AW465" s="108"/>
      <c r="AX465" s="211"/>
      <c r="AY465" s="211"/>
      <c r="AZ465" s="211"/>
      <c r="BA465" s="211"/>
      <c r="BB465" s="211"/>
      <c r="BC465" s="211"/>
      <c r="BD465" s="211"/>
      <c r="BE465" s="211"/>
      <c r="BF465" s="211"/>
      <c r="BG465" s="211"/>
      <c r="BH465" s="108"/>
      <c r="BI465" s="211"/>
      <c r="BJ465" s="8"/>
      <c r="BK465" s="108"/>
      <c r="BM465" s="211"/>
    </row>
    <row r="466" spans="1:65">
      <c r="A466" s="211"/>
      <c r="B466" s="211"/>
      <c r="C466" s="211"/>
      <c r="D466" s="211"/>
      <c r="E466" s="211"/>
      <c r="F466" s="211"/>
      <c r="G466" s="211"/>
      <c r="H466" s="214"/>
      <c r="I466" s="211"/>
      <c r="J466" s="211"/>
      <c r="K466" s="211"/>
      <c r="L466" s="211"/>
      <c r="M466" s="211"/>
      <c r="N466" s="211"/>
      <c r="O466" s="211"/>
      <c r="P466" s="211"/>
      <c r="Q466" s="212"/>
      <c r="R466" s="211"/>
      <c r="S466" s="211"/>
      <c r="T466" s="211"/>
      <c r="U466" s="211"/>
      <c r="V466" s="211"/>
      <c r="W466" s="211"/>
      <c r="X466" s="257"/>
      <c r="Y466" s="257"/>
      <c r="Z466" s="257"/>
      <c r="AA466" s="257"/>
      <c r="AB466" s="257"/>
      <c r="AC466" s="257"/>
      <c r="AD466" s="257"/>
      <c r="AE466" s="257"/>
      <c r="AF466" s="257"/>
      <c r="AG466" s="257"/>
      <c r="AH466" s="257"/>
      <c r="AI466" s="257"/>
      <c r="AJ466" s="213"/>
      <c r="AK466" s="213"/>
      <c r="AL466" s="257"/>
      <c r="AM466" s="8"/>
      <c r="AN466" s="214"/>
      <c r="AO466" s="211"/>
      <c r="AP466" s="40"/>
      <c r="AQ466" s="40"/>
      <c r="AR466" s="108"/>
      <c r="AS466" s="211"/>
      <c r="AT466" s="214"/>
      <c r="AU466" s="211"/>
      <c r="AV466" s="108"/>
      <c r="AW466" s="108"/>
      <c r="AX466" s="211"/>
      <c r="AY466" s="211"/>
      <c r="AZ466" s="211"/>
      <c r="BA466" s="211"/>
      <c r="BB466" s="211"/>
      <c r="BC466" s="211"/>
      <c r="BD466" s="211"/>
      <c r="BE466" s="211"/>
      <c r="BF466" s="211"/>
      <c r="BG466" s="211"/>
      <c r="BH466" s="108"/>
      <c r="BI466" s="211"/>
      <c r="BJ466" s="8"/>
      <c r="BK466" s="108"/>
      <c r="BM466" s="211"/>
    </row>
    <row r="467" spans="1:65">
      <c r="A467" s="211"/>
      <c r="B467" s="211"/>
      <c r="C467" s="211"/>
      <c r="D467" s="211"/>
      <c r="E467" s="211"/>
      <c r="F467" s="211"/>
      <c r="G467" s="211"/>
      <c r="H467" s="214"/>
      <c r="I467" s="211"/>
      <c r="J467" s="211"/>
      <c r="K467" s="211"/>
      <c r="L467" s="211"/>
      <c r="M467" s="211"/>
      <c r="N467" s="211"/>
      <c r="O467" s="211"/>
      <c r="P467" s="211"/>
      <c r="Q467" s="212"/>
      <c r="R467" s="211"/>
      <c r="S467" s="211"/>
      <c r="T467" s="211"/>
      <c r="U467" s="211"/>
      <c r="V467" s="211"/>
      <c r="W467" s="211"/>
      <c r="X467" s="257"/>
      <c r="Y467" s="257"/>
      <c r="Z467" s="257"/>
      <c r="AA467" s="257"/>
      <c r="AB467" s="257"/>
      <c r="AC467" s="257"/>
      <c r="AD467" s="257"/>
      <c r="AE467" s="257"/>
      <c r="AF467" s="257"/>
      <c r="AG467" s="257"/>
      <c r="AH467" s="257"/>
      <c r="AI467" s="257"/>
      <c r="AJ467" s="213"/>
      <c r="AK467" s="213"/>
      <c r="AL467" s="257"/>
      <c r="AM467" s="8"/>
      <c r="AN467" s="214"/>
      <c r="AO467" s="211"/>
      <c r="AP467" s="40"/>
      <c r="AQ467" s="40"/>
      <c r="AR467" s="108"/>
      <c r="AS467" s="211"/>
      <c r="AT467" s="214"/>
      <c r="AU467" s="211"/>
      <c r="AV467" s="108"/>
      <c r="AW467" s="108"/>
      <c r="AX467" s="211"/>
      <c r="AY467" s="211"/>
      <c r="AZ467" s="211"/>
      <c r="BA467" s="211"/>
      <c r="BB467" s="211"/>
      <c r="BC467" s="211"/>
      <c r="BD467" s="211"/>
      <c r="BE467" s="211"/>
      <c r="BF467" s="211"/>
      <c r="BG467" s="211"/>
      <c r="BH467" s="108"/>
      <c r="BI467" s="211"/>
      <c r="BJ467" s="8"/>
      <c r="BK467" s="108"/>
      <c r="BM467" s="211"/>
    </row>
    <row r="468" spans="1:65">
      <c r="A468" s="211"/>
      <c r="B468" s="211"/>
      <c r="C468" s="211"/>
      <c r="D468" s="211"/>
      <c r="E468" s="211"/>
      <c r="F468" s="211"/>
      <c r="G468" s="211"/>
      <c r="H468" s="214"/>
      <c r="I468" s="211"/>
      <c r="J468" s="211"/>
      <c r="K468" s="211"/>
      <c r="L468" s="211"/>
      <c r="M468" s="211"/>
      <c r="N468" s="211"/>
      <c r="O468" s="211"/>
      <c r="P468" s="211"/>
      <c r="Q468" s="212"/>
      <c r="R468" s="211"/>
      <c r="S468" s="211"/>
      <c r="T468" s="211"/>
      <c r="U468" s="211"/>
      <c r="V468" s="211"/>
      <c r="W468" s="211"/>
      <c r="X468" s="257"/>
      <c r="Y468" s="257"/>
      <c r="Z468" s="257"/>
      <c r="AA468" s="257"/>
      <c r="AB468" s="257"/>
      <c r="AC468" s="257"/>
      <c r="AD468" s="257"/>
      <c r="AE468" s="257"/>
      <c r="AF468" s="257"/>
      <c r="AG468" s="257"/>
      <c r="AH468" s="257"/>
      <c r="AI468" s="257"/>
      <c r="AJ468" s="213"/>
      <c r="AK468" s="213"/>
      <c r="AL468" s="257"/>
      <c r="AM468" s="8"/>
      <c r="AN468" s="214"/>
      <c r="AO468" s="211"/>
      <c r="AP468" s="40"/>
      <c r="AQ468" s="40"/>
      <c r="AR468" s="108"/>
      <c r="AS468" s="211"/>
      <c r="AT468" s="214"/>
      <c r="AU468" s="211"/>
      <c r="AV468" s="108"/>
      <c r="AW468" s="108"/>
      <c r="AX468" s="211"/>
      <c r="AY468" s="211"/>
      <c r="AZ468" s="211"/>
      <c r="BA468" s="211"/>
      <c r="BB468" s="211"/>
      <c r="BC468" s="211"/>
      <c r="BD468" s="211"/>
      <c r="BE468" s="211"/>
      <c r="BF468" s="211"/>
      <c r="BG468" s="211"/>
      <c r="BH468" s="108"/>
      <c r="BI468" s="211"/>
      <c r="BJ468" s="8"/>
      <c r="BK468" s="108"/>
      <c r="BM468" s="211"/>
    </row>
    <row r="469" spans="1:65">
      <c r="A469" s="211"/>
      <c r="B469" s="211"/>
      <c r="C469" s="211"/>
      <c r="D469" s="211"/>
      <c r="E469" s="211"/>
      <c r="F469" s="211"/>
      <c r="G469" s="211"/>
      <c r="H469" s="214"/>
      <c r="I469" s="211"/>
      <c r="J469" s="211"/>
      <c r="K469" s="211"/>
      <c r="L469" s="211"/>
      <c r="M469" s="211"/>
      <c r="N469" s="211"/>
      <c r="O469" s="211"/>
      <c r="P469" s="211"/>
      <c r="Q469" s="212"/>
      <c r="R469" s="211"/>
      <c r="S469" s="211"/>
      <c r="T469" s="211"/>
      <c r="U469" s="211"/>
      <c r="V469" s="211"/>
      <c r="W469" s="211"/>
      <c r="X469" s="257"/>
      <c r="Y469" s="257"/>
      <c r="Z469" s="257"/>
      <c r="AA469" s="257"/>
      <c r="AB469" s="257"/>
      <c r="AC469" s="257"/>
      <c r="AD469" s="257"/>
      <c r="AE469" s="257"/>
      <c r="AF469" s="257"/>
      <c r="AG469" s="257"/>
      <c r="AH469" s="257"/>
      <c r="AI469" s="257"/>
      <c r="AJ469" s="213"/>
      <c r="AK469" s="213"/>
      <c r="AL469" s="257"/>
      <c r="AM469" s="8"/>
      <c r="AN469" s="214"/>
      <c r="AO469" s="211"/>
      <c r="AP469" s="40"/>
      <c r="AQ469" s="40"/>
      <c r="AR469" s="108"/>
      <c r="AS469" s="211"/>
      <c r="AT469" s="214"/>
      <c r="AU469" s="211"/>
      <c r="AV469" s="108"/>
      <c r="AW469" s="108"/>
      <c r="AX469" s="211"/>
      <c r="AY469" s="211"/>
      <c r="AZ469" s="211"/>
      <c r="BA469" s="211"/>
      <c r="BB469" s="211"/>
      <c r="BC469" s="211"/>
      <c r="BD469" s="211"/>
      <c r="BE469" s="211"/>
      <c r="BF469" s="211"/>
      <c r="BG469" s="211"/>
      <c r="BH469" s="108"/>
      <c r="BI469" s="211"/>
      <c r="BJ469" s="8"/>
      <c r="BK469" s="108"/>
      <c r="BM469" s="211"/>
    </row>
    <row r="470" spans="1:65">
      <c r="A470" s="211"/>
      <c r="B470" s="211"/>
      <c r="C470" s="211"/>
      <c r="D470" s="211"/>
      <c r="E470" s="211"/>
      <c r="F470" s="211"/>
      <c r="G470" s="211"/>
      <c r="H470" s="214"/>
      <c r="I470" s="211"/>
      <c r="J470" s="211"/>
      <c r="K470" s="211"/>
      <c r="L470" s="211"/>
      <c r="M470" s="211"/>
      <c r="N470" s="211"/>
      <c r="O470" s="211"/>
      <c r="P470" s="211"/>
      <c r="Q470" s="212"/>
      <c r="R470" s="211"/>
      <c r="S470" s="211"/>
      <c r="T470" s="211"/>
      <c r="U470" s="211"/>
      <c r="V470" s="211"/>
      <c r="W470" s="211"/>
      <c r="X470" s="257"/>
      <c r="Y470" s="257"/>
      <c r="Z470" s="257"/>
      <c r="AA470" s="257"/>
      <c r="AB470" s="257"/>
      <c r="AC470" s="257"/>
      <c r="AD470" s="257"/>
      <c r="AE470" s="257"/>
      <c r="AF470" s="257"/>
      <c r="AG470" s="257"/>
      <c r="AH470" s="257"/>
      <c r="AI470" s="257"/>
      <c r="AJ470" s="213"/>
      <c r="AK470" s="213"/>
      <c r="AL470" s="257"/>
      <c r="AM470" s="8"/>
      <c r="AN470" s="214"/>
      <c r="AO470" s="211"/>
      <c r="AP470" s="40"/>
      <c r="AQ470" s="40"/>
      <c r="AR470" s="108"/>
      <c r="AS470" s="211"/>
      <c r="AT470" s="214"/>
      <c r="AU470" s="211"/>
      <c r="AV470" s="108"/>
      <c r="AW470" s="108"/>
      <c r="AX470" s="211"/>
      <c r="AY470" s="211"/>
      <c r="AZ470" s="211"/>
      <c r="BA470" s="211"/>
      <c r="BB470" s="211"/>
      <c r="BC470" s="211"/>
      <c r="BD470" s="211"/>
      <c r="BE470" s="211"/>
      <c r="BF470" s="211"/>
      <c r="BG470" s="211"/>
      <c r="BH470" s="108"/>
      <c r="BI470" s="211"/>
      <c r="BJ470" s="8"/>
      <c r="BK470" s="108"/>
      <c r="BM470" s="211"/>
    </row>
    <row r="471" spans="1:65">
      <c r="A471" s="211"/>
      <c r="B471" s="211"/>
      <c r="C471" s="211"/>
      <c r="D471" s="211"/>
      <c r="E471" s="211"/>
      <c r="F471" s="211"/>
      <c r="G471" s="211"/>
      <c r="H471" s="214"/>
      <c r="I471" s="211"/>
      <c r="J471" s="211"/>
      <c r="K471" s="211"/>
      <c r="L471" s="211"/>
      <c r="M471" s="211"/>
      <c r="N471" s="211"/>
      <c r="O471" s="211"/>
      <c r="P471" s="211"/>
      <c r="Q471" s="212"/>
      <c r="R471" s="211"/>
      <c r="S471" s="211"/>
      <c r="T471" s="211"/>
      <c r="U471" s="211"/>
      <c r="V471" s="211"/>
      <c r="W471" s="211"/>
      <c r="X471" s="257"/>
      <c r="Y471" s="257"/>
      <c r="Z471" s="257"/>
      <c r="AA471" s="257"/>
      <c r="AB471" s="257"/>
      <c r="AC471" s="257"/>
      <c r="AD471" s="257"/>
      <c r="AE471" s="257"/>
      <c r="AF471" s="257"/>
      <c r="AG471" s="257"/>
      <c r="AH471" s="257"/>
      <c r="AI471" s="257"/>
      <c r="AJ471" s="213"/>
      <c r="AK471" s="213"/>
      <c r="AL471" s="257"/>
      <c r="AM471" s="8"/>
      <c r="AN471" s="214"/>
      <c r="AO471" s="211"/>
      <c r="AP471" s="40"/>
      <c r="AQ471" s="40"/>
      <c r="AR471" s="108"/>
      <c r="AS471" s="211"/>
      <c r="AT471" s="214"/>
      <c r="AU471" s="211"/>
      <c r="AV471" s="108"/>
      <c r="AW471" s="108"/>
      <c r="AX471" s="211"/>
      <c r="AY471" s="211"/>
      <c r="AZ471" s="211"/>
      <c r="BA471" s="211"/>
      <c r="BB471" s="211"/>
      <c r="BC471" s="211"/>
      <c r="BD471" s="211"/>
      <c r="BE471" s="211"/>
      <c r="BF471" s="211"/>
      <c r="BG471" s="211"/>
      <c r="BH471" s="108"/>
      <c r="BI471" s="211"/>
      <c r="BJ471" s="8"/>
      <c r="BK471" s="108"/>
      <c r="BM471" s="211"/>
    </row>
    <row r="472" spans="1:65">
      <c r="A472" s="211"/>
      <c r="B472" s="211"/>
      <c r="C472" s="211"/>
      <c r="D472" s="211"/>
      <c r="E472" s="211"/>
      <c r="F472" s="211"/>
      <c r="G472" s="211"/>
      <c r="H472" s="214"/>
      <c r="I472" s="211"/>
      <c r="J472" s="211"/>
      <c r="K472" s="211"/>
      <c r="L472" s="211"/>
      <c r="M472" s="211"/>
      <c r="N472" s="211"/>
      <c r="O472" s="211"/>
      <c r="P472" s="211"/>
      <c r="Q472" s="212"/>
      <c r="R472" s="211"/>
      <c r="S472" s="211"/>
      <c r="T472" s="211"/>
      <c r="U472" s="211"/>
      <c r="V472" s="211"/>
      <c r="W472" s="211"/>
      <c r="X472" s="257"/>
      <c r="Y472" s="257"/>
      <c r="Z472" s="257"/>
      <c r="AA472" s="257"/>
      <c r="AB472" s="257"/>
      <c r="AC472" s="257"/>
      <c r="AD472" s="257"/>
      <c r="AE472" s="257"/>
      <c r="AF472" s="257"/>
      <c r="AG472" s="257"/>
      <c r="AH472" s="257"/>
      <c r="AI472" s="257"/>
      <c r="AJ472" s="213"/>
      <c r="AK472" s="213"/>
      <c r="AL472" s="257"/>
      <c r="AM472" s="8"/>
      <c r="AN472" s="214"/>
      <c r="AO472" s="211"/>
      <c r="AP472" s="40"/>
      <c r="AQ472" s="40"/>
      <c r="AR472" s="108"/>
      <c r="AS472" s="211"/>
      <c r="AT472" s="214"/>
      <c r="AU472" s="211"/>
      <c r="AV472" s="108"/>
      <c r="AW472" s="108"/>
      <c r="AX472" s="211"/>
      <c r="AY472" s="211"/>
      <c r="AZ472" s="211"/>
      <c r="BA472" s="211"/>
      <c r="BB472" s="211"/>
      <c r="BC472" s="211"/>
      <c r="BD472" s="211"/>
      <c r="BE472" s="211"/>
      <c r="BF472" s="211"/>
      <c r="BG472" s="211"/>
      <c r="BH472" s="108"/>
      <c r="BI472" s="211"/>
      <c r="BJ472" s="8"/>
      <c r="BK472" s="108"/>
      <c r="BM472" s="211"/>
    </row>
    <row r="473" spans="1:65">
      <c r="A473" s="211"/>
      <c r="B473" s="211"/>
      <c r="C473" s="211"/>
      <c r="D473" s="211"/>
      <c r="E473" s="211"/>
      <c r="F473" s="211"/>
      <c r="G473" s="211"/>
      <c r="H473" s="214"/>
      <c r="I473" s="211"/>
      <c r="J473" s="211"/>
      <c r="K473" s="211"/>
      <c r="L473" s="211"/>
      <c r="M473" s="211"/>
      <c r="N473" s="211"/>
      <c r="O473" s="211"/>
      <c r="P473" s="211"/>
      <c r="Q473" s="212"/>
      <c r="R473" s="211"/>
      <c r="S473" s="211"/>
      <c r="T473" s="211"/>
      <c r="U473" s="211"/>
      <c r="V473" s="211"/>
      <c r="W473" s="211"/>
      <c r="X473" s="257"/>
      <c r="Y473" s="257"/>
      <c r="Z473" s="257"/>
      <c r="AA473" s="257"/>
      <c r="AB473" s="257"/>
      <c r="AC473" s="257"/>
      <c r="AD473" s="257"/>
      <c r="AE473" s="257"/>
      <c r="AF473" s="257"/>
      <c r="AG473" s="257"/>
      <c r="AH473" s="257"/>
      <c r="AI473" s="257"/>
      <c r="AJ473" s="213"/>
      <c r="AK473" s="213"/>
      <c r="AL473" s="257"/>
      <c r="AM473" s="8"/>
      <c r="AN473" s="214"/>
      <c r="AO473" s="211"/>
      <c r="AP473" s="40"/>
      <c r="AQ473" s="40"/>
      <c r="AR473" s="108"/>
      <c r="AS473" s="211"/>
      <c r="AT473" s="214"/>
      <c r="AU473" s="211"/>
      <c r="AV473" s="108"/>
      <c r="AW473" s="108"/>
      <c r="AX473" s="211"/>
      <c r="AY473" s="211"/>
      <c r="AZ473" s="211"/>
      <c r="BA473" s="211"/>
      <c r="BB473" s="211"/>
      <c r="BC473" s="211"/>
      <c r="BD473" s="211"/>
      <c r="BE473" s="211"/>
      <c r="BF473" s="211"/>
      <c r="BG473" s="211"/>
      <c r="BH473" s="108"/>
      <c r="BI473" s="211"/>
      <c r="BJ473" s="8"/>
      <c r="BK473" s="108"/>
      <c r="BM473" s="211"/>
    </row>
    <row r="474" spans="1:65">
      <c r="A474" s="211"/>
      <c r="B474" s="211"/>
      <c r="C474" s="211"/>
      <c r="D474" s="211"/>
      <c r="E474" s="211"/>
      <c r="F474" s="211"/>
      <c r="G474" s="211"/>
      <c r="H474" s="214"/>
      <c r="I474" s="211"/>
      <c r="J474" s="211"/>
      <c r="K474" s="211"/>
      <c r="L474" s="211"/>
      <c r="M474" s="211"/>
      <c r="N474" s="211"/>
      <c r="O474" s="211"/>
      <c r="P474" s="211"/>
      <c r="Q474" s="212"/>
      <c r="R474" s="211"/>
      <c r="S474" s="211"/>
      <c r="T474" s="211"/>
      <c r="U474" s="211"/>
      <c r="V474" s="211"/>
      <c r="W474" s="211"/>
      <c r="X474" s="257"/>
      <c r="Y474" s="257"/>
      <c r="Z474" s="257"/>
      <c r="AA474" s="257"/>
      <c r="AB474" s="257"/>
      <c r="AC474" s="257"/>
      <c r="AD474" s="257"/>
      <c r="AE474" s="257"/>
      <c r="AF474" s="257"/>
      <c r="AG474" s="257"/>
      <c r="AH474" s="257"/>
      <c r="AI474" s="257"/>
      <c r="AJ474" s="213"/>
      <c r="AK474" s="213"/>
      <c r="AL474" s="257"/>
      <c r="AM474" s="8"/>
      <c r="AN474" s="214"/>
      <c r="AO474" s="211"/>
      <c r="AP474" s="40"/>
      <c r="AQ474" s="40"/>
      <c r="AR474" s="108"/>
      <c r="AS474" s="211"/>
      <c r="AT474" s="214"/>
      <c r="AU474" s="211"/>
      <c r="AV474" s="108"/>
      <c r="AW474" s="108"/>
      <c r="AX474" s="211"/>
      <c r="AY474" s="211"/>
      <c r="AZ474" s="211"/>
      <c r="BA474" s="211"/>
      <c r="BB474" s="211"/>
      <c r="BC474" s="211"/>
      <c r="BD474" s="211"/>
      <c r="BE474" s="211"/>
      <c r="BF474" s="211"/>
      <c r="BG474" s="211"/>
      <c r="BH474" s="108"/>
      <c r="BI474" s="211"/>
      <c r="BJ474" s="8"/>
      <c r="BK474" s="108"/>
      <c r="BM474" s="211"/>
    </row>
    <row r="475" spans="1:65">
      <c r="A475" s="211"/>
      <c r="B475" s="211"/>
      <c r="C475" s="211"/>
      <c r="D475" s="211"/>
      <c r="E475" s="211"/>
      <c r="F475" s="211"/>
      <c r="G475" s="211"/>
      <c r="H475" s="214"/>
      <c r="I475" s="211"/>
      <c r="J475" s="211"/>
      <c r="K475" s="211"/>
      <c r="L475" s="211"/>
      <c r="M475" s="211"/>
      <c r="N475" s="211"/>
      <c r="O475" s="211"/>
      <c r="P475" s="211"/>
      <c r="Q475" s="212"/>
      <c r="R475" s="211"/>
      <c r="S475" s="211"/>
      <c r="T475" s="211"/>
      <c r="U475" s="211"/>
      <c r="V475" s="211"/>
      <c r="W475" s="211"/>
      <c r="X475" s="257"/>
      <c r="Y475" s="257"/>
      <c r="Z475" s="257"/>
      <c r="AA475" s="257"/>
      <c r="AB475" s="257"/>
      <c r="AC475" s="257"/>
      <c r="AD475" s="257"/>
      <c r="AE475" s="257"/>
      <c r="AF475" s="257"/>
      <c r="AG475" s="257"/>
      <c r="AH475" s="257"/>
      <c r="AI475" s="257"/>
      <c r="AJ475" s="213"/>
      <c r="AK475" s="213"/>
      <c r="AL475" s="257"/>
      <c r="AM475" s="8"/>
      <c r="AN475" s="214"/>
      <c r="AO475" s="211"/>
      <c r="AP475" s="40"/>
      <c r="AQ475" s="40"/>
      <c r="AR475" s="108"/>
      <c r="AS475" s="211"/>
      <c r="AT475" s="214"/>
      <c r="AU475" s="211"/>
      <c r="AV475" s="108"/>
      <c r="AW475" s="108"/>
      <c r="AX475" s="211"/>
      <c r="AY475" s="211"/>
      <c r="AZ475" s="211"/>
      <c r="BA475" s="211"/>
      <c r="BB475" s="211"/>
      <c r="BC475" s="211"/>
      <c r="BD475" s="211"/>
      <c r="BE475" s="211"/>
      <c r="BF475" s="211"/>
      <c r="BG475" s="211"/>
      <c r="BH475" s="108"/>
      <c r="BI475" s="211"/>
      <c r="BJ475" s="8"/>
      <c r="BK475" s="108"/>
      <c r="BM475" s="211"/>
    </row>
    <row r="476" spans="1:65">
      <c r="A476" s="211"/>
      <c r="B476" s="211"/>
      <c r="C476" s="211"/>
      <c r="D476" s="211"/>
      <c r="E476" s="211"/>
      <c r="F476" s="211"/>
      <c r="G476" s="211"/>
      <c r="H476" s="214"/>
      <c r="I476" s="211"/>
      <c r="J476" s="211"/>
      <c r="K476" s="211"/>
      <c r="L476" s="211"/>
      <c r="M476" s="211"/>
      <c r="N476" s="211"/>
      <c r="O476" s="211"/>
      <c r="P476" s="211"/>
      <c r="Q476" s="212"/>
      <c r="R476" s="211"/>
      <c r="S476" s="211"/>
      <c r="T476" s="211"/>
      <c r="U476" s="211"/>
      <c r="V476" s="211"/>
      <c r="W476" s="211"/>
      <c r="X476" s="257"/>
      <c r="Y476" s="257"/>
      <c r="Z476" s="257"/>
      <c r="AA476" s="257"/>
      <c r="AB476" s="257"/>
      <c r="AC476" s="257"/>
      <c r="AD476" s="257"/>
      <c r="AE476" s="257"/>
      <c r="AF476" s="257"/>
      <c r="AG476" s="257"/>
      <c r="AH476" s="257"/>
      <c r="AI476" s="257"/>
      <c r="AJ476" s="213"/>
      <c r="AK476" s="213"/>
      <c r="AL476" s="257"/>
      <c r="AM476" s="8"/>
      <c r="AN476" s="214"/>
      <c r="AO476" s="211"/>
      <c r="AP476" s="40"/>
      <c r="AQ476" s="40"/>
      <c r="AR476" s="108"/>
      <c r="AS476" s="211"/>
      <c r="AT476" s="214"/>
      <c r="AU476" s="211"/>
      <c r="AV476" s="108"/>
      <c r="AW476" s="108"/>
      <c r="AX476" s="211"/>
      <c r="AY476" s="211"/>
      <c r="AZ476" s="211"/>
      <c r="BA476" s="211"/>
      <c r="BB476" s="211"/>
      <c r="BC476" s="211"/>
      <c r="BD476" s="211"/>
      <c r="BE476" s="211"/>
      <c r="BF476" s="211"/>
      <c r="BG476" s="211"/>
      <c r="BH476" s="108"/>
      <c r="BI476" s="211"/>
      <c r="BJ476" s="8"/>
      <c r="BK476" s="108"/>
      <c r="BM476" s="211"/>
    </row>
    <row r="477" spans="1:65">
      <c r="A477" s="211"/>
      <c r="B477" s="211"/>
      <c r="C477" s="211"/>
      <c r="D477" s="211"/>
      <c r="E477" s="211"/>
      <c r="F477" s="211"/>
      <c r="G477" s="211"/>
      <c r="H477" s="214"/>
      <c r="I477" s="211"/>
      <c r="J477" s="211"/>
      <c r="K477" s="211"/>
      <c r="L477" s="211"/>
      <c r="M477" s="211"/>
      <c r="N477" s="211"/>
      <c r="O477" s="211"/>
      <c r="P477" s="211"/>
      <c r="Q477" s="212"/>
      <c r="R477" s="211"/>
      <c r="S477" s="211"/>
      <c r="T477" s="211"/>
      <c r="U477" s="211"/>
      <c r="V477" s="211"/>
      <c r="W477" s="211"/>
      <c r="X477" s="257"/>
      <c r="Y477" s="257"/>
      <c r="Z477" s="257"/>
      <c r="AA477" s="257"/>
      <c r="AB477" s="257"/>
      <c r="AC477" s="257"/>
      <c r="AD477" s="257"/>
      <c r="AE477" s="257"/>
      <c r="AF477" s="257"/>
      <c r="AG477" s="257"/>
      <c r="AH477" s="257"/>
      <c r="AI477" s="257"/>
      <c r="AJ477" s="213"/>
      <c r="AK477" s="213"/>
      <c r="AL477" s="257"/>
      <c r="AM477" s="8"/>
      <c r="AN477" s="214"/>
      <c r="AO477" s="211"/>
      <c r="AP477" s="40"/>
      <c r="AQ477" s="40"/>
      <c r="AR477" s="108"/>
      <c r="AS477" s="211"/>
      <c r="AT477" s="214"/>
      <c r="AU477" s="211"/>
      <c r="AV477" s="108"/>
      <c r="AW477" s="108"/>
      <c r="AX477" s="211"/>
      <c r="AY477" s="211"/>
      <c r="AZ477" s="211"/>
      <c r="BA477" s="211"/>
      <c r="BB477" s="211"/>
      <c r="BC477" s="211"/>
      <c r="BD477" s="211"/>
      <c r="BE477" s="211"/>
      <c r="BF477" s="211"/>
      <c r="BG477" s="211"/>
      <c r="BH477" s="108"/>
      <c r="BI477" s="211"/>
      <c r="BJ477" s="8"/>
      <c r="BK477" s="108"/>
      <c r="BM477" s="211"/>
    </row>
    <row r="478" spans="1:65">
      <c r="A478" s="211"/>
      <c r="B478" s="211"/>
      <c r="C478" s="211"/>
      <c r="D478" s="211"/>
      <c r="E478" s="211"/>
      <c r="F478" s="211"/>
      <c r="G478" s="211"/>
      <c r="H478" s="214"/>
      <c r="I478" s="211"/>
      <c r="J478" s="211"/>
      <c r="K478" s="211"/>
      <c r="L478" s="211"/>
      <c r="M478" s="211"/>
      <c r="N478" s="211"/>
      <c r="O478" s="211"/>
      <c r="P478" s="211"/>
      <c r="Q478" s="212"/>
      <c r="R478" s="211"/>
      <c r="S478" s="211"/>
      <c r="T478" s="211"/>
      <c r="U478" s="211"/>
      <c r="V478" s="211"/>
      <c r="W478" s="211"/>
      <c r="X478" s="257"/>
      <c r="Y478" s="257"/>
      <c r="Z478" s="257"/>
      <c r="AA478" s="257"/>
      <c r="AB478" s="257"/>
      <c r="AC478" s="257"/>
      <c r="AD478" s="257"/>
      <c r="AE478" s="257"/>
      <c r="AF478" s="257"/>
      <c r="AG478" s="257"/>
      <c r="AH478" s="257"/>
      <c r="AI478" s="257"/>
      <c r="AJ478" s="213"/>
      <c r="AK478" s="213"/>
      <c r="AL478" s="257"/>
      <c r="AM478" s="8"/>
      <c r="AN478" s="214"/>
      <c r="AO478" s="211"/>
      <c r="AP478" s="40"/>
      <c r="AQ478" s="40"/>
      <c r="AR478" s="108"/>
      <c r="AS478" s="211"/>
      <c r="AT478" s="214"/>
      <c r="AU478" s="211"/>
      <c r="AV478" s="108"/>
      <c r="AW478" s="108"/>
      <c r="AX478" s="211"/>
      <c r="AY478" s="211"/>
      <c r="AZ478" s="211"/>
      <c r="BA478" s="211"/>
      <c r="BB478" s="211"/>
      <c r="BC478" s="211"/>
      <c r="BD478" s="211"/>
      <c r="BE478" s="211"/>
      <c r="BF478" s="211"/>
      <c r="BG478" s="211"/>
      <c r="BH478" s="108"/>
      <c r="BI478" s="211"/>
      <c r="BJ478" s="8"/>
      <c r="BK478" s="108"/>
      <c r="BM478" s="211"/>
    </row>
    <row r="479" spans="1:65">
      <c r="A479" s="211"/>
      <c r="B479" s="211"/>
      <c r="C479" s="211"/>
      <c r="D479" s="211"/>
      <c r="E479" s="211"/>
      <c r="F479" s="211"/>
      <c r="G479" s="211"/>
      <c r="H479" s="214"/>
      <c r="I479" s="211"/>
      <c r="J479" s="211"/>
      <c r="K479" s="211"/>
      <c r="L479" s="211"/>
      <c r="M479" s="211"/>
      <c r="N479" s="211"/>
      <c r="O479" s="211"/>
      <c r="P479" s="211"/>
      <c r="Q479" s="212"/>
      <c r="R479" s="211"/>
      <c r="S479" s="211"/>
      <c r="T479" s="211"/>
      <c r="U479" s="211"/>
      <c r="V479" s="211"/>
      <c r="W479" s="211"/>
      <c r="X479" s="257"/>
      <c r="Y479" s="257"/>
      <c r="Z479" s="257"/>
      <c r="AA479" s="257"/>
      <c r="AB479" s="257"/>
      <c r="AC479" s="257"/>
      <c r="AD479" s="257"/>
      <c r="AE479" s="257"/>
      <c r="AF479" s="257"/>
      <c r="AG479" s="257"/>
      <c r="AH479" s="257"/>
      <c r="AI479" s="257"/>
      <c r="AJ479" s="213"/>
      <c r="AK479" s="213"/>
      <c r="AL479" s="257"/>
      <c r="AM479" s="8"/>
      <c r="AN479" s="214"/>
      <c r="AO479" s="211"/>
      <c r="AP479" s="40"/>
      <c r="AQ479" s="40"/>
      <c r="AR479" s="108"/>
      <c r="AS479" s="211"/>
      <c r="AT479" s="214"/>
      <c r="AU479" s="211"/>
      <c r="AV479" s="108"/>
      <c r="AW479" s="108"/>
      <c r="AX479" s="211"/>
      <c r="AY479" s="211"/>
      <c r="AZ479" s="211"/>
      <c r="BA479" s="211"/>
      <c r="BB479" s="211"/>
      <c r="BC479" s="211"/>
      <c r="BD479" s="211"/>
      <c r="BE479" s="211"/>
      <c r="BF479" s="211"/>
      <c r="BG479" s="211"/>
      <c r="BH479" s="108"/>
      <c r="BI479" s="211"/>
      <c r="BJ479" s="8"/>
      <c r="BK479" s="108"/>
      <c r="BM479" s="211"/>
    </row>
    <row r="480" spans="1:65">
      <c r="A480" s="211"/>
      <c r="B480" s="211"/>
      <c r="C480" s="211"/>
      <c r="D480" s="211"/>
      <c r="E480" s="211"/>
      <c r="F480" s="211"/>
      <c r="G480" s="211"/>
      <c r="H480" s="214"/>
      <c r="I480" s="211"/>
      <c r="J480" s="211"/>
      <c r="K480" s="211"/>
      <c r="L480" s="211"/>
      <c r="M480" s="211"/>
      <c r="N480" s="211"/>
      <c r="O480" s="211"/>
      <c r="P480" s="211"/>
      <c r="Q480" s="212"/>
      <c r="R480" s="211"/>
      <c r="S480" s="211"/>
      <c r="T480" s="211"/>
      <c r="U480" s="211"/>
      <c r="V480" s="211"/>
      <c r="W480" s="211"/>
      <c r="X480" s="257"/>
      <c r="Y480" s="257"/>
      <c r="Z480" s="257"/>
      <c r="AA480" s="257"/>
      <c r="AB480" s="257"/>
      <c r="AC480" s="257"/>
      <c r="AD480" s="257"/>
      <c r="AE480" s="257"/>
      <c r="AF480" s="257"/>
      <c r="AG480" s="257"/>
      <c r="AH480" s="257"/>
      <c r="AI480" s="257"/>
      <c r="AJ480" s="213"/>
      <c r="AK480" s="213"/>
      <c r="AL480" s="257"/>
      <c r="AM480" s="8"/>
      <c r="AN480" s="214"/>
      <c r="AO480" s="211"/>
      <c r="AP480" s="40"/>
      <c r="AQ480" s="40"/>
      <c r="AR480" s="108"/>
      <c r="AS480" s="211"/>
      <c r="AT480" s="214"/>
      <c r="AU480" s="211"/>
      <c r="AV480" s="108"/>
      <c r="AW480" s="108"/>
      <c r="AX480" s="211"/>
      <c r="AY480" s="211"/>
      <c r="AZ480" s="211"/>
      <c r="BA480" s="211"/>
      <c r="BB480" s="211"/>
      <c r="BC480" s="211"/>
      <c r="BD480" s="211"/>
      <c r="BE480" s="211"/>
      <c r="BF480" s="211"/>
      <c r="BG480" s="211"/>
      <c r="BH480" s="108"/>
      <c r="BI480" s="211"/>
      <c r="BJ480" s="8"/>
      <c r="BK480" s="108"/>
      <c r="BM480" s="211"/>
    </row>
    <row r="481" spans="1:65">
      <c r="A481" s="211"/>
      <c r="B481" s="211"/>
      <c r="C481" s="211"/>
      <c r="D481" s="211"/>
      <c r="E481" s="211"/>
      <c r="F481" s="211"/>
      <c r="G481" s="211"/>
      <c r="H481" s="214"/>
      <c r="I481" s="211"/>
      <c r="J481" s="211"/>
      <c r="K481" s="211"/>
      <c r="L481" s="211"/>
      <c r="M481" s="211"/>
      <c r="N481" s="211"/>
      <c r="O481" s="211"/>
      <c r="P481" s="211"/>
      <c r="Q481" s="212"/>
      <c r="R481" s="211"/>
      <c r="S481" s="211"/>
      <c r="T481" s="211"/>
      <c r="U481" s="211"/>
      <c r="V481" s="211"/>
      <c r="W481" s="211"/>
      <c r="X481" s="257"/>
      <c r="Y481" s="257"/>
      <c r="Z481" s="257"/>
      <c r="AA481" s="257"/>
      <c r="AB481" s="257"/>
      <c r="AC481" s="257"/>
      <c r="AD481" s="257"/>
      <c r="AE481" s="257"/>
      <c r="AF481" s="257"/>
      <c r="AG481" s="257"/>
      <c r="AH481" s="257"/>
      <c r="AI481" s="257"/>
      <c r="AJ481" s="213"/>
      <c r="AK481" s="213"/>
      <c r="AL481" s="257"/>
      <c r="AM481" s="8"/>
      <c r="AN481" s="214"/>
      <c r="AO481" s="211"/>
      <c r="AP481" s="40"/>
      <c r="AQ481" s="40"/>
      <c r="AR481" s="108"/>
      <c r="AS481" s="211"/>
      <c r="AT481" s="214"/>
      <c r="AU481" s="211"/>
      <c r="AV481" s="108"/>
      <c r="AW481" s="108"/>
      <c r="AX481" s="211"/>
      <c r="AY481" s="211"/>
      <c r="AZ481" s="211"/>
      <c r="BA481" s="211"/>
      <c r="BB481" s="211"/>
      <c r="BC481" s="211"/>
      <c r="BD481" s="211"/>
      <c r="BE481" s="211"/>
      <c r="BF481" s="211"/>
      <c r="BG481" s="211"/>
      <c r="BH481" s="108"/>
      <c r="BI481" s="211"/>
      <c r="BJ481" s="8"/>
      <c r="BK481" s="108"/>
      <c r="BM481" s="211"/>
    </row>
    <row r="482" spans="1:65">
      <c r="A482" s="211"/>
      <c r="B482" s="211"/>
      <c r="C482" s="211"/>
      <c r="D482" s="211"/>
      <c r="E482" s="211"/>
      <c r="F482" s="211"/>
      <c r="G482" s="211"/>
      <c r="H482" s="214"/>
      <c r="I482" s="211"/>
      <c r="J482" s="211"/>
      <c r="K482" s="211"/>
      <c r="L482" s="211"/>
      <c r="M482" s="211"/>
      <c r="N482" s="211"/>
      <c r="O482" s="211"/>
      <c r="P482" s="211"/>
      <c r="Q482" s="212"/>
      <c r="R482" s="211"/>
      <c r="S482" s="211"/>
      <c r="T482" s="211"/>
      <c r="U482" s="211"/>
      <c r="V482" s="211"/>
      <c r="W482" s="211"/>
      <c r="X482" s="257"/>
      <c r="Y482" s="257"/>
      <c r="Z482" s="257"/>
      <c r="AA482" s="257"/>
      <c r="AB482" s="257"/>
      <c r="AC482" s="257"/>
      <c r="AD482" s="257"/>
      <c r="AE482" s="257"/>
      <c r="AF482" s="257"/>
      <c r="AG482" s="257"/>
      <c r="AH482" s="257"/>
      <c r="AI482" s="257"/>
      <c r="AJ482" s="213"/>
      <c r="AK482" s="213"/>
      <c r="AL482" s="257"/>
      <c r="AM482" s="8"/>
      <c r="AN482" s="214"/>
      <c r="AO482" s="211"/>
      <c r="AP482" s="40"/>
      <c r="AQ482" s="40"/>
      <c r="AR482" s="108"/>
      <c r="AS482" s="211"/>
      <c r="AT482" s="214"/>
      <c r="AU482" s="211"/>
      <c r="AV482" s="108"/>
      <c r="AW482" s="108"/>
      <c r="AX482" s="211"/>
      <c r="AY482" s="211"/>
      <c r="AZ482" s="211"/>
      <c r="BA482" s="211"/>
      <c r="BB482" s="211"/>
      <c r="BC482" s="211"/>
      <c r="BD482" s="211"/>
      <c r="BE482" s="211"/>
      <c r="BF482" s="211"/>
      <c r="BG482" s="211"/>
      <c r="BH482" s="108"/>
      <c r="BI482" s="211"/>
      <c r="BJ482" s="8"/>
      <c r="BK482" s="108"/>
      <c r="BM482" s="211"/>
    </row>
    <row r="483" spans="1:65">
      <c r="A483" s="211"/>
      <c r="B483" s="211"/>
      <c r="C483" s="211"/>
      <c r="D483" s="211"/>
      <c r="E483" s="211"/>
      <c r="F483" s="211"/>
      <c r="G483" s="211"/>
      <c r="H483" s="214"/>
      <c r="I483" s="211"/>
      <c r="J483" s="211"/>
      <c r="K483" s="211"/>
      <c r="L483" s="211"/>
      <c r="M483" s="211"/>
      <c r="N483" s="211"/>
      <c r="O483" s="211"/>
      <c r="P483" s="211"/>
      <c r="Q483" s="212"/>
      <c r="R483" s="211"/>
      <c r="S483" s="211"/>
      <c r="T483" s="211"/>
      <c r="U483" s="211"/>
      <c r="V483" s="211"/>
      <c r="W483" s="211"/>
      <c r="X483" s="257"/>
      <c r="Y483" s="257"/>
      <c r="Z483" s="257"/>
      <c r="AA483" s="257"/>
      <c r="AB483" s="257"/>
      <c r="AC483" s="257"/>
      <c r="AD483" s="257"/>
      <c r="AE483" s="257"/>
      <c r="AF483" s="257"/>
      <c r="AG483" s="257"/>
      <c r="AH483" s="257"/>
      <c r="AI483" s="257"/>
      <c r="AJ483" s="213"/>
      <c r="AK483" s="213"/>
      <c r="AL483" s="257"/>
      <c r="AM483" s="8"/>
      <c r="AN483" s="214"/>
      <c r="AO483" s="211"/>
      <c r="AP483" s="40"/>
      <c r="AQ483" s="40"/>
      <c r="AR483" s="108"/>
      <c r="AS483" s="211"/>
      <c r="AT483" s="214"/>
      <c r="AU483" s="211"/>
      <c r="AV483" s="108"/>
      <c r="AW483" s="108"/>
      <c r="AX483" s="211"/>
      <c r="AY483" s="211"/>
      <c r="AZ483" s="211"/>
      <c r="BA483" s="211"/>
      <c r="BB483" s="211"/>
      <c r="BC483" s="211"/>
      <c r="BD483" s="211"/>
      <c r="BE483" s="211"/>
      <c r="BF483" s="211"/>
      <c r="BG483" s="211"/>
      <c r="BH483" s="108"/>
      <c r="BI483" s="211"/>
      <c r="BJ483" s="8"/>
      <c r="BK483" s="108"/>
      <c r="BM483" s="211"/>
    </row>
    <row r="484" spans="1:65">
      <c r="A484" s="211"/>
      <c r="B484" s="211"/>
      <c r="C484" s="211"/>
      <c r="D484" s="211"/>
      <c r="E484" s="211"/>
      <c r="F484" s="211"/>
      <c r="G484" s="211"/>
      <c r="H484" s="214"/>
      <c r="I484" s="211"/>
      <c r="J484" s="211"/>
      <c r="K484" s="211"/>
      <c r="L484" s="211"/>
      <c r="M484" s="211"/>
      <c r="N484" s="211"/>
      <c r="O484" s="211"/>
      <c r="P484" s="211"/>
      <c r="Q484" s="212"/>
      <c r="R484" s="211"/>
      <c r="S484" s="211"/>
      <c r="T484" s="211"/>
      <c r="U484" s="211"/>
      <c r="V484" s="211"/>
      <c r="W484" s="211"/>
      <c r="X484" s="257"/>
      <c r="Y484" s="257"/>
      <c r="Z484" s="257"/>
      <c r="AA484" s="257"/>
      <c r="AB484" s="257"/>
      <c r="AC484" s="257"/>
      <c r="AD484" s="257"/>
      <c r="AE484" s="257"/>
      <c r="AF484" s="257"/>
      <c r="AG484" s="257"/>
      <c r="AH484" s="257"/>
      <c r="AI484" s="257"/>
      <c r="AJ484" s="213"/>
      <c r="AK484" s="213"/>
      <c r="AL484" s="257"/>
      <c r="AM484" s="8"/>
      <c r="AN484" s="214"/>
      <c r="AO484" s="211"/>
      <c r="AP484" s="40"/>
      <c r="AQ484" s="40"/>
      <c r="AR484" s="108"/>
      <c r="AS484" s="211"/>
      <c r="AT484" s="214"/>
      <c r="AU484" s="211"/>
      <c r="AV484" s="108"/>
      <c r="AW484" s="108"/>
      <c r="AX484" s="211"/>
      <c r="AY484" s="211"/>
      <c r="AZ484" s="211"/>
      <c r="BA484" s="211"/>
      <c r="BB484" s="211"/>
      <c r="BC484" s="211"/>
      <c r="BD484" s="211"/>
      <c r="BE484" s="211"/>
      <c r="BF484" s="211"/>
      <c r="BG484" s="211"/>
      <c r="BH484" s="108"/>
      <c r="BI484" s="211"/>
      <c r="BJ484" s="8"/>
      <c r="BK484" s="108"/>
      <c r="BM484" s="211"/>
    </row>
    <row r="485" spans="1:65">
      <c r="A485" s="211"/>
      <c r="B485" s="211"/>
      <c r="C485" s="211"/>
      <c r="D485" s="211"/>
      <c r="E485" s="211"/>
      <c r="F485" s="211"/>
      <c r="G485" s="211"/>
      <c r="H485" s="214"/>
      <c r="I485" s="211"/>
      <c r="J485" s="211"/>
      <c r="K485" s="211"/>
      <c r="L485" s="211"/>
      <c r="M485" s="211"/>
      <c r="N485" s="211"/>
      <c r="O485" s="211"/>
      <c r="P485" s="211"/>
      <c r="Q485" s="212"/>
      <c r="R485" s="211"/>
      <c r="S485" s="211"/>
      <c r="T485" s="211"/>
      <c r="U485" s="211"/>
      <c r="V485" s="211"/>
      <c r="W485" s="211"/>
      <c r="X485" s="257"/>
      <c r="Y485" s="257"/>
      <c r="Z485" s="257"/>
      <c r="AA485" s="257"/>
      <c r="AB485" s="257"/>
      <c r="AC485" s="257"/>
      <c r="AD485" s="257"/>
      <c r="AE485" s="257"/>
      <c r="AF485" s="257"/>
      <c r="AG485" s="257"/>
      <c r="AH485" s="257"/>
      <c r="AI485" s="257"/>
      <c r="AJ485" s="213"/>
      <c r="AK485" s="213"/>
      <c r="AL485" s="257"/>
      <c r="AM485" s="8"/>
      <c r="AN485" s="214"/>
      <c r="AO485" s="211"/>
      <c r="AP485" s="40"/>
      <c r="AQ485" s="40"/>
      <c r="AR485" s="108"/>
      <c r="AS485" s="211"/>
      <c r="AT485" s="214"/>
      <c r="AU485" s="211"/>
      <c r="AV485" s="108"/>
      <c r="AW485" s="108"/>
      <c r="AX485" s="211"/>
      <c r="AY485" s="211"/>
      <c r="AZ485" s="211"/>
      <c r="BA485" s="211"/>
      <c r="BB485" s="211"/>
      <c r="BC485" s="211"/>
      <c r="BD485" s="211"/>
      <c r="BE485" s="211"/>
      <c r="BF485" s="211"/>
      <c r="BG485" s="211"/>
      <c r="BH485" s="108"/>
      <c r="BI485" s="211"/>
      <c r="BJ485" s="8"/>
      <c r="BK485" s="108"/>
      <c r="BM485" s="211"/>
    </row>
    <row r="486" spans="1:65">
      <c r="A486" s="211"/>
      <c r="B486" s="211"/>
      <c r="C486" s="211"/>
      <c r="D486" s="211"/>
      <c r="E486" s="211"/>
      <c r="F486" s="211"/>
      <c r="G486" s="211"/>
      <c r="H486" s="214"/>
      <c r="I486" s="211"/>
      <c r="J486" s="211"/>
      <c r="K486" s="211"/>
      <c r="L486" s="211"/>
      <c r="M486" s="211"/>
      <c r="N486" s="211"/>
      <c r="O486" s="211"/>
      <c r="P486" s="211"/>
      <c r="Q486" s="212"/>
      <c r="R486" s="211"/>
      <c r="S486" s="211"/>
      <c r="T486" s="211"/>
      <c r="U486" s="211"/>
      <c r="V486" s="211"/>
      <c r="W486" s="211"/>
      <c r="X486" s="257"/>
      <c r="Y486" s="257"/>
      <c r="Z486" s="257"/>
      <c r="AA486" s="257"/>
      <c r="AB486" s="257"/>
      <c r="AC486" s="257"/>
      <c r="AD486" s="257"/>
      <c r="AE486" s="257"/>
      <c r="AF486" s="257"/>
      <c r="AG486" s="257"/>
      <c r="AH486" s="257"/>
      <c r="AI486" s="257"/>
      <c r="AJ486" s="213"/>
      <c r="AK486" s="213"/>
      <c r="AL486" s="257"/>
      <c r="AM486" s="8"/>
      <c r="AN486" s="214"/>
      <c r="AO486" s="211"/>
      <c r="AP486" s="40"/>
      <c r="AQ486" s="40"/>
      <c r="AR486" s="108"/>
      <c r="AS486" s="211"/>
      <c r="AT486" s="214"/>
      <c r="AU486" s="211"/>
      <c r="AV486" s="108"/>
      <c r="AW486" s="108"/>
      <c r="AX486" s="211"/>
      <c r="AY486" s="211"/>
      <c r="AZ486" s="211"/>
      <c r="BA486" s="211"/>
      <c r="BB486" s="211"/>
      <c r="BC486" s="211"/>
      <c r="BD486" s="211"/>
      <c r="BE486" s="211"/>
      <c r="BF486" s="211"/>
      <c r="BG486" s="211"/>
      <c r="BH486" s="108"/>
      <c r="BI486" s="211"/>
      <c r="BJ486" s="8"/>
      <c r="BK486" s="108"/>
      <c r="BM486" s="211"/>
    </row>
    <row r="487" spans="1:65">
      <c r="A487" s="211"/>
      <c r="B487" s="211"/>
      <c r="C487" s="211"/>
      <c r="D487" s="211"/>
      <c r="E487" s="211"/>
      <c r="F487" s="211"/>
      <c r="G487" s="211"/>
      <c r="H487" s="214"/>
      <c r="I487" s="211"/>
      <c r="J487" s="211"/>
      <c r="K487" s="211"/>
      <c r="L487" s="211"/>
      <c r="M487" s="211"/>
      <c r="N487" s="211"/>
      <c r="O487" s="211"/>
      <c r="P487" s="211"/>
      <c r="Q487" s="212"/>
      <c r="R487" s="211"/>
      <c r="S487" s="211"/>
      <c r="T487" s="211"/>
      <c r="U487" s="211"/>
      <c r="V487" s="211"/>
      <c r="W487" s="211"/>
      <c r="X487" s="257"/>
      <c r="Y487" s="257"/>
      <c r="Z487" s="257"/>
      <c r="AA487" s="257"/>
      <c r="AB487" s="257"/>
      <c r="AC487" s="257"/>
      <c r="AD487" s="257"/>
      <c r="AE487" s="257"/>
      <c r="AF487" s="257"/>
      <c r="AG487" s="257"/>
      <c r="AH487" s="257"/>
      <c r="AI487" s="257"/>
      <c r="AJ487" s="213"/>
      <c r="AK487" s="213"/>
      <c r="AL487" s="257"/>
      <c r="AM487" s="8"/>
      <c r="AN487" s="214"/>
      <c r="AO487" s="211"/>
      <c r="AP487" s="40"/>
      <c r="AQ487" s="40"/>
      <c r="AR487" s="108"/>
      <c r="AS487" s="211"/>
      <c r="AT487" s="214"/>
      <c r="AU487" s="211"/>
      <c r="AV487" s="108"/>
      <c r="AW487" s="108"/>
      <c r="AX487" s="211"/>
      <c r="AY487" s="211"/>
      <c r="AZ487" s="211"/>
      <c r="BA487" s="211"/>
      <c r="BB487" s="211"/>
      <c r="BC487" s="211"/>
      <c r="BD487" s="211"/>
      <c r="BE487" s="211"/>
      <c r="BF487" s="211"/>
      <c r="BG487" s="211"/>
      <c r="BH487" s="108"/>
      <c r="BI487" s="211"/>
      <c r="BJ487" s="8"/>
      <c r="BK487" s="108"/>
      <c r="BM487" s="211"/>
    </row>
    <row r="488" spans="1:65">
      <c r="A488" s="211"/>
      <c r="B488" s="211"/>
      <c r="C488" s="211"/>
      <c r="D488" s="211"/>
      <c r="E488" s="211"/>
      <c r="F488" s="211"/>
      <c r="G488" s="211"/>
      <c r="H488" s="214"/>
      <c r="I488" s="211"/>
      <c r="J488" s="211"/>
      <c r="K488" s="211"/>
      <c r="L488" s="211"/>
      <c r="M488" s="211"/>
      <c r="N488" s="211"/>
      <c r="O488" s="211"/>
      <c r="P488" s="211"/>
      <c r="Q488" s="212"/>
      <c r="R488" s="211"/>
      <c r="S488" s="211"/>
      <c r="T488" s="211"/>
      <c r="U488" s="211"/>
      <c r="V488" s="211"/>
      <c r="W488" s="211"/>
      <c r="X488" s="257"/>
      <c r="Y488" s="257"/>
      <c r="Z488" s="257"/>
      <c r="AA488" s="257"/>
      <c r="AB488" s="257"/>
      <c r="AC488" s="257"/>
      <c r="AD488" s="257"/>
      <c r="AE488" s="257"/>
      <c r="AF488" s="257"/>
      <c r="AG488" s="257"/>
      <c r="AH488" s="257"/>
      <c r="AI488" s="257"/>
      <c r="AJ488" s="213"/>
      <c r="AK488" s="213"/>
      <c r="AL488" s="257"/>
      <c r="AM488" s="8"/>
      <c r="AN488" s="214"/>
      <c r="AO488" s="211"/>
      <c r="AP488" s="40"/>
      <c r="AQ488" s="40"/>
      <c r="AR488" s="108"/>
      <c r="AS488" s="211"/>
      <c r="AT488" s="214"/>
      <c r="AU488" s="211"/>
      <c r="AV488" s="108"/>
      <c r="AW488" s="108"/>
      <c r="AX488" s="211"/>
      <c r="AY488" s="211"/>
      <c r="AZ488" s="211"/>
      <c r="BA488" s="211"/>
      <c r="BB488" s="211"/>
      <c r="BC488" s="211"/>
      <c r="BD488" s="211"/>
      <c r="BE488" s="211"/>
      <c r="BF488" s="211"/>
      <c r="BG488" s="211"/>
      <c r="BH488" s="108"/>
      <c r="BI488" s="211"/>
      <c r="BJ488" s="8"/>
      <c r="BK488" s="108"/>
      <c r="BM488" s="211"/>
    </row>
    <row r="489" spans="1:65">
      <c r="A489" s="211"/>
      <c r="B489" s="211"/>
      <c r="C489" s="211"/>
      <c r="D489" s="211"/>
      <c r="E489" s="211"/>
      <c r="F489" s="211"/>
      <c r="G489" s="211"/>
      <c r="H489" s="214"/>
      <c r="I489" s="211"/>
      <c r="J489" s="211"/>
      <c r="K489" s="211"/>
      <c r="L489" s="211"/>
      <c r="M489" s="211"/>
      <c r="N489" s="211"/>
      <c r="O489" s="211"/>
      <c r="P489" s="211"/>
      <c r="Q489" s="212"/>
      <c r="R489" s="211"/>
      <c r="S489" s="211"/>
      <c r="T489" s="211"/>
      <c r="U489" s="211"/>
      <c r="V489" s="211"/>
      <c r="W489" s="211"/>
      <c r="X489" s="257"/>
      <c r="Y489" s="257"/>
      <c r="Z489" s="257"/>
      <c r="AA489" s="257"/>
      <c r="AB489" s="257"/>
      <c r="AC489" s="257"/>
      <c r="AD489" s="257"/>
      <c r="AE489" s="257"/>
      <c r="AF489" s="257"/>
      <c r="AG489" s="257"/>
      <c r="AH489" s="257"/>
      <c r="AI489" s="257"/>
      <c r="AJ489" s="213"/>
      <c r="AK489" s="213"/>
      <c r="AL489" s="257"/>
      <c r="AM489" s="8"/>
      <c r="AN489" s="214"/>
      <c r="AO489" s="211"/>
      <c r="AP489" s="40"/>
      <c r="AQ489" s="40"/>
      <c r="AR489" s="108"/>
      <c r="AS489" s="211"/>
      <c r="AT489" s="214"/>
      <c r="AU489" s="211"/>
      <c r="AV489" s="108"/>
      <c r="AW489" s="108"/>
      <c r="AX489" s="211"/>
      <c r="AY489" s="211"/>
      <c r="AZ489" s="211"/>
      <c r="BA489" s="211"/>
      <c r="BB489" s="211"/>
      <c r="BC489" s="211"/>
      <c r="BD489" s="211"/>
      <c r="BE489" s="211"/>
      <c r="BF489" s="211"/>
      <c r="BG489" s="211"/>
      <c r="BH489" s="108"/>
      <c r="BI489" s="211"/>
      <c r="BJ489" s="8"/>
      <c r="BK489" s="108"/>
      <c r="BM489" s="211"/>
    </row>
    <row r="490" spans="1:65">
      <c r="A490" s="211"/>
      <c r="B490" s="211"/>
      <c r="C490" s="211"/>
      <c r="D490" s="211"/>
      <c r="E490" s="211"/>
      <c r="F490" s="211"/>
      <c r="G490" s="211"/>
      <c r="H490" s="214"/>
      <c r="I490" s="211"/>
      <c r="J490" s="211"/>
      <c r="K490" s="211"/>
      <c r="L490" s="211"/>
      <c r="M490" s="211"/>
      <c r="N490" s="211"/>
      <c r="O490" s="211"/>
      <c r="P490" s="211"/>
      <c r="Q490" s="212"/>
      <c r="R490" s="211"/>
      <c r="S490" s="211"/>
      <c r="T490" s="211"/>
      <c r="U490" s="211"/>
      <c r="V490" s="211"/>
      <c r="W490" s="211"/>
      <c r="X490" s="257"/>
      <c r="Y490" s="257"/>
      <c r="Z490" s="257"/>
      <c r="AA490" s="257"/>
      <c r="AB490" s="257"/>
      <c r="AC490" s="257"/>
      <c r="AD490" s="257"/>
      <c r="AE490" s="257"/>
      <c r="AF490" s="257"/>
      <c r="AG490" s="257"/>
      <c r="AH490" s="257"/>
      <c r="AI490" s="257"/>
      <c r="AJ490" s="213"/>
      <c r="AK490" s="213"/>
      <c r="AL490" s="257"/>
      <c r="AM490" s="8"/>
      <c r="AN490" s="214"/>
      <c r="AO490" s="211"/>
      <c r="AP490" s="40"/>
      <c r="AQ490" s="40"/>
      <c r="AR490" s="108"/>
      <c r="AS490" s="211"/>
      <c r="AT490" s="214"/>
      <c r="AU490" s="211"/>
      <c r="AV490" s="108"/>
      <c r="AW490" s="108"/>
      <c r="AX490" s="211"/>
      <c r="AY490" s="211"/>
      <c r="AZ490" s="211"/>
      <c r="BA490" s="211"/>
      <c r="BB490" s="211"/>
      <c r="BC490" s="211"/>
      <c r="BD490" s="211"/>
      <c r="BE490" s="211"/>
      <c r="BF490" s="211"/>
      <c r="BG490" s="211"/>
      <c r="BH490" s="108"/>
      <c r="BI490" s="211"/>
      <c r="BJ490" s="8"/>
      <c r="BK490" s="108"/>
      <c r="BM490" s="211"/>
    </row>
    <row r="491" spans="1:65">
      <c r="A491" s="211"/>
      <c r="B491" s="211"/>
      <c r="C491" s="211"/>
      <c r="D491" s="211"/>
      <c r="E491" s="211"/>
      <c r="F491" s="211"/>
      <c r="G491" s="211"/>
      <c r="H491" s="214"/>
      <c r="I491" s="211"/>
      <c r="J491" s="211"/>
      <c r="K491" s="211"/>
      <c r="L491" s="211"/>
      <c r="M491" s="211"/>
      <c r="N491" s="211"/>
      <c r="O491" s="211"/>
      <c r="P491" s="211"/>
      <c r="Q491" s="212"/>
      <c r="R491" s="211"/>
      <c r="S491" s="211"/>
      <c r="T491" s="211"/>
      <c r="U491" s="211"/>
      <c r="V491" s="211"/>
      <c r="W491" s="211"/>
      <c r="X491" s="257"/>
      <c r="Y491" s="257"/>
      <c r="Z491" s="257"/>
      <c r="AA491" s="257"/>
      <c r="AB491" s="257"/>
      <c r="AC491" s="257"/>
      <c r="AD491" s="257"/>
      <c r="AE491" s="257"/>
      <c r="AF491" s="257"/>
      <c r="AG491" s="257"/>
      <c r="AH491" s="257"/>
      <c r="AI491" s="257"/>
      <c r="AJ491" s="213"/>
      <c r="AK491" s="213"/>
      <c r="AL491" s="257"/>
      <c r="AM491" s="8"/>
      <c r="AN491" s="214"/>
      <c r="AO491" s="211"/>
      <c r="AP491" s="40"/>
      <c r="AQ491" s="40"/>
      <c r="AR491" s="108"/>
      <c r="AS491" s="211"/>
      <c r="AT491" s="214"/>
      <c r="AU491" s="211"/>
      <c r="AV491" s="108"/>
      <c r="AW491" s="108"/>
      <c r="AX491" s="211"/>
      <c r="AY491" s="211"/>
      <c r="AZ491" s="211"/>
      <c r="BA491" s="211"/>
      <c r="BB491" s="211"/>
      <c r="BC491" s="211"/>
      <c r="BD491" s="211"/>
      <c r="BE491" s="211"/>
      <c r="BF491" s="211"/>
      <c r="BG491" s="211"/>
      <c r="BH491" s="108"/>
      <c r="BI491" s="211"/>
      <c r="BJ491" s="8"/>
      <c r="BK491" s="108"/>
      <c r="BM491" s="211"/>
    </row>
    <row r="492" spans="1:65">
      <c r="A492" s="211"/>
      <c r="B492" s="211"/>
      <c r="C492" s="211"/>
      <c r="D492" s="211"/>
      <c r="E492" s="211"/>
      <c r="F492" s="211"/>
      <c r="G492" s="211"/>
      <c r="H492" s="214"/>
      <c r="I492" s="211"/>
      <c r="J492" s="211"/>
      <c r="K492" s="211"/>
      <c r="L492" s="211"/>
      <c r="M492" s="211"/>
      <c r="N492" s="211"/>
      <c r="O492" s="211"/>
      <c r="P492" s="211"/>
      <c r="Q492" s="212"/>
      <c r="R492" s="211"/>
      <c r="S492" s="211"/>
      <c r="T492" s="211"/>
      <c r="U492" s="211"/>
      <c r="V492" s="211"/>
      <c r="W492" s="211"/>
      <c r="X492" s="257"/>
      <c r="Y492" s="257"/>
      <c r="Z492" s="257"/>
      <c r="AA492" s="257"/>
      <c r="AB492" s="257"/>
      <c r="AC492" s="257"/>
      <c r="AD492" s="257"/>
      <c r="AE492" s="257"/>
      <c r="AF492" s="257"/>
      <c r="AG492" s="257"/>
      <c r="AH492" s="257"/>
      <c r="AI492" s="257"/>
      <c r="AJ492" s="213"/>
      <c r="AK492" s="213"/>
      <c r="AL492" s="257"/>
      <c r="AM492" s="8"/>
      <c r="AN492" s="214"/>
      <c r="AO492" s="211"/>
      <c r="AP492" s="40"/>
      <c r="AQ492" s="40"/>
      <c r="AR492" s="108"/>
      <c r="AS492" s="211"/>
      <c r="AT492" s="214"/>
      <c r="AU492" s="211"/>
      <c r="AV492" s="108"/>
      <c r="AW492" s="108"/>
      <c r="AX492" s="211"/>
      <c r="AY492" s="211"/>
      <c r="AZ492" s="211"/>
      <c r="BA492" s="211"/>
      <c r="BB492" s="211"/>
      <c r="BC492" s="211"/>
      <c r="BD492" s="211"/>
      <c r="BE492" s="211"/>
      <c r="BF492" s="211"/>
      <c r="BG492" s="211"/>
      <c r="BH492" s="108"/>
      <c r="BI492" s="211"/>
      <c r="BJ492" s="8"/>
      <c r="BK492" s="108"/>
      <c r="BM492" s="211"/>
    </row>
    <row r="493" spans="1:65">
      <c r="A493" s="211"/>
      <c r="B493" s="211"/>
      <c r="C493" s="211"/>
      <c r="D493" s="211"/>
      <c r="E493" s="211"/>
      <c r="F493" s="211"/>
      <c r="G493" s="211"/>
      <c r="H493" s="214"/>
      <c r="I493" s="211"/>
      <c r="J493" s="211"/>
      <c r="K493" s="211"/>
      <c r="L493" s="211"/>
      <c r="M493" s="211"/>
      <c r="N493" s="211"/>
      <c r="O493" s="211"/>
      <c r="P493" s="211"/>
      <c r="Q493" s="212"/>
      <c r="R493" s="211"/>
      <c r="S493" s="211"/>
      <c r="T493" s="211"/>
      <c r="U493" s="211"/>
      <c r="V493" s="211"/>
      <c r="W493" s="211"/>
      <c r="X493" s="257"/>
      <c r="Y493" s="257"/>
      <c r="Z493" s="257"/>
      <c r="AA493" s="257"/>
      <c r="AB493" s="257"/>
      <c r="AC493" s="257"/>
      <c r="AD493" s="257"/>
      <c r="AE493" s="257"/>
      <c r="AF493" s="257"/>
      <c r="AG493" s="257"/>
      <c r="AH493" s="257"/>
      <c r="AI493" s="257"/>
      <c r="AJ493" s="213"/>
      <c r="AK493" s="213"/>
      <c r="AL493" s="257"/>
      <c r="AM493" s="8"/>
      <c r="AN493" s="214"/>
      <c r="AO493" s="211"/>
      <c r="AP493" s="40"/>
      <c r="AQ493" s="40"/>
      <c r="AR493" s="108"/>
      <c r="AS493" s="211"/>
      <c r="AT493" s="214"/>
      <c r="AU493" s="211"/>
      <c r="AV493" s="108"/>
      <c r="AW493" s="108"/>
      <c r="AX493" s="211"/>
      <c r="AY493" s="211"/>
      <c r="AZ493" s="211"/>
      <c r="BA493" s="211"/>
      <c r="BB493" s="211"/>
      <c r="BC493" s="211"/>
      <c r="BD493" s="211"/>
      <c r="BE493" s="211"/>
      <c r="BF493" s="211"/>
      <c r="BG493" s="211"/>
      <c r="BH493" s="108"/>
      <c r="BI493" s="211"/>
      <c r="BJ493" s="8"/>
      <c r="BK493" s="108"/>
      <c r="BM493" s="211"/>
    </row>
    <row r="494" spans="1:65">
      <c r="A494" s="211"/>
      <c r="B494" s="211"/>
      <c r="C494" s="211"/>
      <c r="D494" s="211"/>
      <c r="E494" s="211"/>
      <c r="F494" s="211"/>
      <c r="G494" s="211"/>
      <c r="H494" s="214"/>
      <c r="I494" s="211"/>
      <c r="J494" s="211"/>
      <c r="K494" s="211"/>
      <c r="L494" s="211"/>
      <c r="M494" s="211"/>
      <c r="N494" s="211"/>
      <c r="O494" s="211"/>
      <c r="P494" s="211"/>
      <c r="Q494" s="212"/>
      <c r="R494" s="211"/>
      <c r="S494" s="211"/>
      <c r="T494" s="211"/>
      <c r="U494" s="211"/>
      <c r="V494" s="211"/>
      <c r="W494" s="211"/>
      <c r="X494" s="257"/>
      <c r="Y494" s="257"/>
      <c r="Z494" s="257"/>
      <c r="AA494" s="257"/>
      <c r="AB494" s="257"/>
      <c r="AC494" s="257"/>
      <c r="AD494" s="257"/>
      <c r="AE494" s="257"/>
      <c r="AF494" s="257"/>
      <c r="AG494" s="257"/>
      <c r="AH494" s="257"/>
      <c r="AI494" s="257"/>
      <c r="AJ494" s="213"/>
      <c r="AK494" s="213"/>
      <c r="AL494" s="257"/>
      <c r="AM494" s="8"/>
      <c r="AN494" s="214"/>
      <c r="AO494" s="211"/>
      <c r="AP494" s="40"/>
      <c r="AQ494" s="40"/>
      <c r="AR494" s="108"/>
      <c r="AS494" s="211"/>
      <c r="AT494" s="214"/>
      <c r="AU494" s="211"/>
      <c r="AV494" s="108"/>
      <c r="AW494" s="108"/>
      <c r="AX494" s="211"/>
      <c r="AY494" s="211"/>
      <c r="AZ494" s="211"/>
      <c r="BA494" s="211"/>
      <c r="BB494" s="211"/>
      <c r="BC494" s="211"/>
      <c r="BD494" s="211"/>
      <c r="BE494" s="211"/>
      <c r="BF494" s="211"/>
      <c r="BG494" s="211"/>
      <c r="BH494" s="108"/>
      <c r="BI494" s="211"/>
      <c r="BJ494" s="8"/>
      <c r="BK494" s="108"/>
      <c r="BM494" s="211"/>
    </row>
    <row r="495" spans="1:65">
      <c r="A495" s="211"/>
      <c r="B495" s="211"/>
      <c r="C495" s="211"/>
      <c r="D495" s="211"/>
      <c r="E495" s="211"/>
      <c r="F495" s="211"/>
      <c r="G495" s="211"/>
      <c r="H495" s="214"/>
      <c r="I495" s="211"/>
      <c r="J495" s="211"/>
      <c r="K495" s="211"/>
      <c r="L495" s="211"/>
      <c r="M495" s="211"/>
      <c r="N495" s="211"/>
      <c r="O495" s="211"/>
      <c r="P495" s="211"/>
      <c r="Q495" s="212"/>
      <c r="R495" s="211"/>
      <c r="S495" s="211"/>
      <c r="T495" s="211"/>
      <c r="U495" s="211"/>
      <c r="V495" s="211"/>
      <c r="W495" s="211"/>
      <c r="X495" s="257"/>
      <c r="Y495" s="257"/>
      <c r="Z495" s="257"/>
      <c r="AA495" s="257"/>
      <c r="AB495" s="257"/>
      <c r="AC495" s="257"/>
      <c r="AD495" s="257"/>
      <c r="AE495" s="257"/>
      <c r="AF495" s="257"/>
      <c r="AG495" s="257"/>
      <c r="AH495" s="257"/>
      <c r="AI495" s="257"/>
      <c r="AJ495" s="213"/>
      <c r="AK495" s="213"/>
      <c r="AL495" s="257"/>
      <c r="AM495" s="8"/>
      <c r="AN495" s="214"/>
      <c r="AO495" s="211"/>
      <c r="AP495" s="40"/>
      <c r="AQ495" s="40"/>
      <c r="AR495" s="108"/>
      <c r="AS495" s="211"/>
      <c r="AT495" s="214"/>
      <c r="AU495" s="211"/>
      <c r="AV495" s="108"/>
      <c r="AW495" s="108"/>
      <c r="AX495" s="211"/>
      <c r="AY495" s="211"/>
      <c r="AZ495" s="211"/>
      <c r="BA495" s="211"/>
      <c r="BB495" s="211"/>
      <c r="BC495" s="211"/>
      <c r="BD495" s="211"/>
      <c r="BE495" s="211"/>
      <c r="BF495" s="211"/>
      <c r="BG495" s="211"/>
      <c r="BH495" s="108"/>
      <c r="BI495" s="211"/>
      <c r="BJ495" s="8"/>
      <c r="BK495" s="108"/>
      <c r="BM495" s="211"/>
    </row>
    <row r="496" spans="1:65">
      <c r="A496" s="211"/>
      <c r="B496" s="211"/>
      <c r="C496" s="211"/>
      <c r="D496" s="211"/>
      <c r="E496" s="211"/>
      <c r="F496" s="211"/>
      <c r="G496" s="211"/>
      <c r="H496" s="214"/>
      <c r="I496" s="211"/>
      <c r="J496" s="211"/>
      <c r="K496" s="211"/>
      <c r="L496" s="211"/>
      <c r="M496" s="211"/>
      <c r="N496" s="211"/>
      <c r="O496" s="211"/>
      <c r="P496" s="211"/>
      <c r="Q496" s="212"/>
      <c r="R496" s="211"/>
      <c r="S496" s="211"/>
      <c r="T496" s="211"/>
      <c r="U496" s="211"/>
      <c r="V496" s="211"/>
      <c r="W496" s="211"/>
      <c r="X496" s="257"/>
      <c r="Y496" s="257"/>
      <c r="Z496" s="257"/>
      <c r="AA496" s="257"/>
      <c r="AB496" s="257"/>
      <c r="AC496" s="257"/>
      <c r="AD496" s="257"/>
      <c r="AE496" s="257"/>
      <c r="AF496" s="257"/>
      <c r="AG496" s="257"/>
      <c r="AH496" s="257"/>
      <c r="AI496" s="257"/>
      <c r="AJ496" s="213"/>
      <c r="AK496" s="213"/>
      <c r="AL496" s="257"/>
      <c r="AM496" s="8"/>
      <c r="AN496" s="214"/>
      <c r="AO496" s="211"/>
      <c r="AP496" s="40"/>
      <c r="AQ496" s="40"/>
      <c r="AR496" s="108"/>
      <c r="AS496" s="211"/>
      <c r="AT496" s="214"/>
      <c r="AU496" s="211"/>
      <c r="AV496" s="108"/>
      <c r="AW496" s="108"/>
      <c r="AX496" s="211"/>
      <c r="AY496" s="211"/>
      <c r="AZ496" s="211"/>
      <c r="BA496" s="211"/>
      <c r="BB496" s="211"/>
      <c r="BC496" s="211"/>
      <c r="BD496" s="211"/>
      <c r="BE496" s="211"/>
      <c r="BF496" s="211"/>
      <c r="BG496" s="211"/>
      <c r="BH496" s="108"/>
      <c r="BI496" s="211"/>
      <c r="BJ496" s="8"/>
      <c r="BK496" s="108"/>
      <c r="BM496" s="211"/>
    </row>
    <row r="497" spans="1:65">
      <c r="A497" s="211"/>
      <c r="B497" s="211"/>
      <c r="C497" s="211"/>
      <c r="D497" s="211"/>
      <c r="E497" s="211"/>
      <c r="F497" s="211"/>
      <c r="G497" s="211"/>
      <c r="H497" s="214"/>
      <c r="I497" s="211"/>
      <c r="J497" s="211"/>
      <c r="K497" s="211"/>
      <c r="L497" s="211"/>
      <c r="M497" s="211"/>
      <c r="N497" s="211"/>
      <c r="O497" s="211"/>
      <c r="P497" s="211"/>
      <c r="Q497" s="212"/>
      <c r="R497" s="211"/>
      <c r="S497" s="211"/>
      <c r="T497" s="211"/>
      <c r="U497" s="211"/>
      <c r="V497" s="211"/>
      <c r="W497" s="211"/>
      <c r="X497" s="257"/>
      <c r="Y497" s="257"/>
      <c r="Z497" s="257"/>
      <c r="AA497" s="257"/>
      <c r="AB497" s="257"/>
      <c r="AC497" s="257"/>
      <c r="AD497" s="257"/>
      <c r="AE497" s="257"/>
      <c r="AF497" s="257"/>
      <c r="AG497" s="257"/>
      <c r="AH497" s="257"/>
      <c r="AI497" s="257"/>
      <c r="AJ497" s="213"/>
      <c r="AK497" s="213"/>
      <c r="AL497" s="257"/>
      <c r="AM497" s="8"/>
      <c r="AN497" s="214"/>
      <c r="AO497" s="211"/>
      <c r="AP497" s="40"/>
      <c r="AQ497" s="40"/>
      <c r="AR497" s="108"/>
      <c r="AS497" s="211"/>
      <c r="AT497" s="214"/>
      <c r="AU497" s="211"/>
      <c r="AV497" s="108"/>
      <c r="AW497" s="108"/>
      <c r="AX497" s="211"/>
      <c r="AY497" s="211"/>
      <c r="AZ497" s="211"/>
      <c r="BA497" s="211"/>
      <c r="BB497" s="211"/>
      <c r="BC497" s="211"/>
      <c r="BD497" s="211"/>
      <c r="BE497" s="211"/>
      <c r="BF497" s="211"/>
      <c r="BG497" s="211"/>
      <c r="BH497" s="108"/>
      <c r="BI497" s="211"/>
      <c r="BJ497" s="8"/>
      <c r="BK497" s="108"/>
      <c r="BM497" s="211"/>
    </row>
    <row r="498" spans="1:65">
      <c r="A498" s="211"/>
      <c r="B498" s="211"/>
      <c r="C498" s="211"/>
      <c r="D498" s="211"/>
      <c r="E498" s="211"/>
      <c r="F498" s="211"/>
      <c r="G498" s="211"/>
      <c r="H498" s="214"/>
      <c r="I498" s="211"/>
      <c r="J498" s="211"/>
      <c r="K498" s="211"/>
      <c r="L498" s="211"/>
      <c r="M498" s="211"/>
      <c r="N498" s="211"/>
      <c r="O498" s="211"/>
      <c r="P498" s="211"/>
      <c r="Q498" s="212"/>
      <c r="R498" s="211"/>
      <c r="S498" s="211"/>
      <c r="T498" s="211"/>
      <c r="U498" s="211"/>
      <c r="V498" s="211"/>
      <c r="W498" s="211"/>
      <c r="X498" s="257"/>
      <c r="Y498" s="257"/>
      <c r="Z498" s="257"/>
      <c r="AA498" s="257"/>
      <c r="AB498" s="257"/>
      <c r="AC498" s="257"/>
      <c r="AD498" s="257"/>
      <c r="AE498" s="257"/>
      <c r="AF498" s="257"/>
      <c r="AG498" s="257"/>
      <c r="AH498" s="257"/>
      <c r="AI498" s="257"/>
      <c r="AJ498" s="213"/>
      <c r="AK498" s="213"/>
      <c r="AL498" s="257"/>
      <c r="AM498" s="8"/>
      <c r="AN498" s="214"/>
      <c r="AO498" s="211"/>
      <c r="AP498" s="40"/>
      <c r="AQ498" s="40"/>
      <c r="AR498" s="108"/>
      <c r="AS498" s="211"/>
      <c r="AT498" s="214"/>
      <c r="AU498" s="211"/>
      <c r="AV498" s="108"/>
      <c r="AW498" s="108"/>
      <c r="AX498" s="211"/>
      <c r="AY498" s="211"/>
      <c r="AZ498" s="211"/>
      <c r="BA498" s="211"/>
      <c r="BB498" s="211"/>
      <c r="BC498" s="211"/>
      <c r="BD498" s="211"/>
      <c r="BE498" s="211"/>
      <c r="BF498" s="211"/>
      <c r="BG498" s="211"/>
      <c r="BH498" s="108"/>
      <c r="BI498" s="211"/>
      <c r="BJ498" s="8"/>
      <c r="BK498" s="108"/>
      <c r="BM498" s="211"/>
    </row>
    <row r="499" spans="1:65">
      <c r="A499" s="211"/>
      <c r="B499" s="211"/>
      <c r="C499" s="211"/>
      <c r="D499" s="211"/>
      <c r="E499" s="211"/>
      <c r="F499" s="211"/>
      <c r="G499" s="211"/>
      <c r="H499" s="214"/>
      <c r="I499" s="211"/>
      <c r="J499" s="211"/>
      <c r="K499" s="211"/>
      <c r="L499" s="211"/>
      <c r="M499" s="211"/>
      <c r="N499" s="211"/>
      <c r="O499" s="211"/>
      <c r="P499" s="211"/>
      <c r="Q499" s="212"/>
      <c r="R499" s="211"/>
      <c r="S499" s="211"/>
      <c r="T499" s="211"/>
      <c r="U499" s="211"/>
      <c r="V499" s="211"/>
      <c r="W499" s="211"/>
      <c r="X499" s="257"/>
      <c r="Y499" s="257"/>
      <c r="Z499" s="257"/>
      <c r="AA499" s="257"/>
      <c r="AB499" s="257"/>
      <c r="AC499" s="257"/>
      <c r="AD499" s="257"/>
      <c r="AE499" s="257"/>
      <c r="AF499" s="257"/>
      <c r="AG499" s="257"/>
      <c r="AH499" s="257"/>
      <c r="AI499" s="257"/>
      <c r="AJ499" s="213"/>
      <c r="AK499" s="213"/>
      <c r="AL499" s="257"/>
      <c r="AM499" s="8"/>
      <c r="AN499" s="214"/>
      <c r="AO499" s="211"/>
      <c r="AP499" s="40"/>
      <c r="AQ499" s="40"/>
      <c r="AR499" s="108"/>
      <c r="AS499" s="211"/>
      <c r="AT499" s="214"/>
      <c r="AU499" s="211"/>
      <c r="AV499" s="108"/>
      <c r="AW499" s="108"/>
      <c r="AX499" s="211"/>
      <c r="AY499" s="211"/>
      <c r="AZ499" s="211"/>
      <c r="BA499" s="211"/>
      <c r="BB499" s="211"/>
      <c r="BC499" s="211"/>
      <c r="BD499" s="211"/>
      <c r="BE499" s="211"/>
      <c r="BF499" s="211"/>
      <c r="BG499" s="211"/>
      <c r="BH499" s="108"/>
      <c r="BI499" s="211"/>
      <c r="BJ499" s="8"/>
      <c r="BK499" s="108"/>
      <c r="BM499" s="211"/>
    </row>
    <row r="500" spans="1:65">
      <c r="A500" s="211"/>
      <c r="B500" s="211"/>
      <c r="C500" s="211"/>
      <c r="D500" s="211"/>
      <c r="E500" s="211"/>
      <c r="F500" s="211"/>
      <c r="G500" s="211"/>
      <c r="H500" s="214"/>
      <c r="I500" s="211"/>
      <c r="J500" s="211"/>
      <c r="K500" s="211"/>
      <c r="L500" s="211"/>
      <c r="M500" s="211"/>
      <c r="N500" s="211"/>
      <c r="O500" s="211"/>
      <c r="P500" s="211"/>
      <c r="Q500" s="212"/>
      <c r="R500" s="211"/>
      <c r="S500" s="211"/>
      <c r="T500" s="211"/>
      <c r="U500" s="211"/>
      <c r="V500" s="211"/>
      <c r="W500" s="211"/>
      <c r="X500" s="257"/>
      <c r="Y500" s="257"/>
      <c r="Z500" s="257"/>
      <c r="AA500" s="257"/>
      <c r="AB500" s="257"/>
      <c r="AC500" s="257"/>
      <c r="AD500" s="257"/>
      <c r="AE500" s="257"/>
      <c r="AF500" s="257"/>
      <c r="AG500" s="257"/>
      <c r="AH500" s="257"/>
      <c r="AI500" s="257"/>
      <c r="AJ500" s="213"/>
      <c r="AK500" s="213"/>
      <c r="AL500" s="257"/>
      <c r="AM500" s="8"/>
      <c r="AN500" s="214"/>
      <c r="AO500" s="211"/>
      <c r="AP500" s="40"/>
      <c r="AQ500" s="40"/>
      <c r="AR500" s="108"/>
      <c r="AS500" s="211"/>
      <c r="AT500" s="214"/>
      <c r="AU500" s="211"/>
      <c r="AV500" s="108"/>
      <c r="AW500" s="108"/>
      <c r="AX500" s="211"/>
      <c r="AY500" s="211"/>
      <c r="AZ500" s="211"/>
      <c r="BA500" s="211"/>
      <c r="BB500" s="211"/>
      <c r="BC500" s="211"/>
      <c r="BD500" s="211"/>
      <c r="BE500" s="211"/>
      <c r="BF500" s="211"/>
      <c r="BG500" s="211"/>
      <c r="BH500" s="108"/>
      <c r="BI500" s="211"/>
      <c r="BJ500" s="8"/>
      <c r="BK500" s="108"/>
      <c r="BM500" s="211"/>
    </row>
    <row r="501" spans="1:65">
      <c r="A501" s="211"/>
      <c r="B501" s="211"/>
      <c r="C501" s="211"/>
      <c r="D501" s="211"/>
      <c r="E501" s="211"/>
      <c r="F501" s="211"/>
      <c r="G501" s="211"/>
      <c r="H501" s="214"/>
      <c r="I501" s="211"/>
      <c r="J501" s="211"/>
      <c r="K501" s="211"/>
      <c r="L501" s="211"/>
      <c r="M501" s="211"/>
      <c r="N501" s="211"/>
      <c r="O501" s="211"/>
      <c r="P501" s="211"/>
      <c r="Q501" s="212"/>
      <c r="R501" s="211"/>
      <c r="S501" s="211"/>
      <c r="T501" s="211"/>
      <c r="U501" s="211"/>
      <c r="V501" s="211"/>
      <c r="W501" s="211"/>
      <c r="X501" s="257"/>
      <c r="Y501" s="257"/>
      <c r="Z501" s="257"/>
      <c r="AA501" s="257"/>
      <c r="AB501" s="257"/>
      <c r="AC501" s="257"/>
      <c r="AD501" s="257"/>
      <c r="AE501" s="257"/>
      <c r="AF501" s="257"/>
      <c r="AG501" s="257"/>
      <c r="AH501" s="257"/>
      <c r="AI501" s="257"/>
      <c r="AJ501" s="213"/>
      <c r="AK501" s="213"/>
      <c r="AL501" s="257"/>
      <c r="AM501" s="8"/>
      <c r="AN501" s="214"/>
      <c r="AO501" s="211"/>
      <c r="AP501" s="40"/>
      <c r="AQ501" s="40"/>
      <c r="AR501" s="108"/>
      <c r="AS501" s="211"/>
      <c r="AT501" s="214"/>
      <c r="AU501" s="211"/>
      <c r="AV501" s="108"/>
      <c r="AW501" s="108"/>
      <c r="AX501" s="211"/>
      <c r="AY501" s="211"/>
      <c r="AZ501" s="211"/>
      <c r="BA501" s="211"/>
      <c r="BB501" s="211"/>
      <c r="BC501" s="211"/>
      <c r="BD501" s="211"/>
      <c r="BE501" s="211"/>
      <c r="BF501" s="211"/>
      <c r="BG501" s="211"/>
      <c r="BH501" s="108"/>
      <c r="BI501" s="211"/>
      <c r="BJ501" s="8"/>
      <c r="BK501" s="108"/>
      <c r="BM501" s="211"/>
    </row>
    <row r="502" spans="1:65">
      <c r="A502" s="211"/>
      <c r="B502" s="211"/>
      <c r="C502" s="211"/>
      <c r="D502" s="211"/>
      <c r="E502" s="211"/>
      <c r="F502" s="211"/>
      <c r="G502" s="211"/>
      <c r="H502" s="214"/>
      <c r="I502" s="211"/>
      <c r="J502" s="211"/>
      <c r="K502" s="211"/>
      <c r="L502" s="211"/>
      <c r="M502" s="211"/>
      <c r="N502" s="211"/>
      <c r="O502" s="211"/>
      <c r="P502" s="211"/>
      <c r="Q502" s="212"/>
      <c r="R502" s="211"/>
      <c r="S502" s="211"/>
      <c r="T502" s="211"/>
      <c r="U502" s="211"/>
      <c r="V502" s="211"/>
      <c r="W502" s="211"/>
      <c r="X502" s="257"/>
      <c r="Y502" s="257"/>
      <c r="Z502" s="257"/>
      <c r="AA502" s="257"/>
      <c r="AB502" s="257"/>
      <c r="AC502" s="257"/>
      <c r="AD502" s="257"/>
      <c r="AE502" s="257"/>
      <c r="AF502" s="257"/>
      <c r="AG502" s="257"/>
      <c r="AH502" s="257"/>
      <c r="AI502" s="257"/>
      <c r="AJ502" s="213"/>
      <c r="AK502" s="213"/>
      <c r="AL502" s="257"/>
      <c r="AM502" s="8"/>
      <c r="AN502" s="214"/>
      <c r="AO502" s="211"/>
      <c r="AP502" s="40"/>
      <c r="AQ502" s="40"/>
      <c r="AR502" s="108"/>
      <c r="AS502" s="211"/>
      <c r="AT502" s="214"/>
      <c r="AU502" s="211"/>
      <c r="AV502" s="108"/>
      <c r="AW502" s="108"/>
      <c r="AX502" s="211"/>
      <c r="AY502" s="211"/>
      <c r="AZ502" s="211"/>
      <c r="BA502" s="211"/>
      <c r="BB502" s="211"/>
      <c r="BC502" s="211"/>
      <c r="BD502" s="211"/>
      <c r="BE502" s="211"/>
      <c r="BF502" s="211"/>
      <c r="BG502" s="211"/>
      <c r="BH502" s="108"/>
      <c r="BI502" s="211"/>
      <c r="BJ502" s="8"/>
      <c r="BK502" s="108"/>
      <c r="BM502" s="211"/>
    </row>
    <row r="503" spans="1:65">
      <c r="A503" s="211"/>
      <c r="B503" s="211"/>
      <c r="C503" s="211"/>
      <c r="D503" s="211"/>
      <c r="E503" s="211"/>
      <c r="F503" s="211"/>
      <c r="G503" s="211"/>
      <c r="H503" s="214"/>
      <c r="I503" s="211"/>
      <c r="J503" s="211"/>
      <c r="K503" s="211"/>
      <c r="L503" s="211"/>
      <c r="M503" s="211"/>
      <c r="N503" s="211"/>
      <c r="O503" s="211"/>
      <c r="P503" s="211"/>
      <c r="Q503" s="212"/>
      <c r="R503" s="211"/>
      <c r="S503" s="211"/>
      <c r="T503" s="211"/>
      <c r="U503" s="211"/>
      <c r="V503" s="211"/>
      <c r="W503" s="211"/>
      <c r="X503" s="257"/>
      <c r="Y503" s="257"/>
      <c r="Z503" s="257"/>
      <c r="AA503" s="257"/>
      <c r="AB503" s="257"/>
      <c r="AC503" s="257"/>
      <c r="AD503" s="257"/>
      <c r="AE503" s="257"/>
      <c r="AF503" s="257"/>
      <c r="AG503" s="257"/>
      <c r="AH503" s="257"/>
      <c r="AI503" s="257"/>
      <c r="AJ503" s="213"/>
      <c r="AK503" s="213"/>
      <c r="AL503" s="257"/>
      <c r="AM503" s="8"/>
      <c r="AN503" s="214"/>
      <c r="AO503" s="211"/>
      <c r="AP503" s="40"/>
      <c r="AQ503" s="40"/>
      <c r="AR503" s="108"/>
      <c r="AS503" s="211"/>
      <c r="AT503" s="214"/>
      <c r="AU503" s="211"/>
      <c r="AV503" s="108"/>
      <c r="AW503" s="108"/>
      <c r="AX503" s="211"/>
      <c r="AY503" s="211"/>
      <c r="AZ503" s="211"/>
      <c r="BA503" s="211"/>
      <c r="BB503" s="211"/>
      <c r="BC503" s="211"/>
      <c r="BD503" s="211"/>
      <c r="BE503" s="211"/>
      <c r="BF503" s="211"/>
      <c r="BG503" s="211"/>
      <c r="BH503" s="108"/>
      <c r="BI503" s="211"/>
      <c r="BJ503" s="8"/>
      <c r="BK503" s="108"/>
      <c r="BM503" s="211"/>
    </row>
    <row r="504" spans="1:65">
      <c r="A504" s="211"/>
      <c r="B504" s="211"/>
      <c r="C504" s="211"/>
      <c r="D504" s="211"/>
      <c r="E504" s="211"/>
      <c r="F504" s="211"/>
      <c r="G504" s="211"/>
      <c r="H504" s="214"/>
      <c r="I504" s="211"/>
      <c r="J504" s="211"/>
      <c r="K504" s="211"/>
      <c r="L504" s="211"/>
      <c r="M504" s="211"/>
      <c r="N504" s="211"/>
      <c r="O504" s="211"/>
      <c r="P504" s="211"/>
      <c r="Q504" s="212"/>
      <c r="R504" s="211"/>
      <c r="S504" s="211"/>
      <c r="T504" s="211"/>
      <c r="U504" s="211"/>
      <c r="V504" s="211"/>
      <c r="W504" s="211"/>
      <c r="X504" s="257"/>
      <c r="Y504" s="257"/>
      <c r="Z504" s="257"/>
      <c r="AA504" s="257"/>
      <c r="AB504" s="257"/>
      <c r="AC504" s="257"/>
      <c r="AD504" s="257"/>
      <c r="AE504" s="257"/>
      <c r="AF504" s="257"/>
      <c r="AG504" s="257"/>
      <c r="AH504" s="257"/>
      <c r="AI504" s="257"/>
      <c r="AJ504" s="213"/>
      <c r="AK504" s="213"/>
      <c r="AL504" s="257"/>
      <c r="AM504" s="8"/>
      <c r="AN504" s="214"/>
      <c r="AO504" s="211"/>
      <c r="AP504" s="40"/>
      <c r="AQ504" s="40"/>
      <c r="AR504" s="108"/>
      <c r="AS504" s="211"/>
      <c r="AT504" s="214"/>
      <c r="AU504" s="211"/>
      <c r="AV504" s="108"/>
      <c r="AW504" s="108"/>
      <c r="AX504" s="211"/>
      <c r="AY504" s="211"/>
      <c r="AZ504" s="211"/>
      <c r="BA504" s="211"/>
      <c r="BB504" s="211"/>
      <c r="BC504" s="211"/>
      <c r="BD504" s="211"/>
      <c r="BE504" s="211"/>
      <c r="BF504" s="211"/>
      <c r="BG504" s="211"/>
      <c r="BH504" s="108"/>
      <c r="BI504" s="211"/>
      <c r="BJ504" s="8"/>
      <c r="BK504" s="108"/>
      <c r="BM504" s="211"/>
    </row>
    <row r="505" spans="1:65">
      <c r="A505" s="211"/>
      <c r="B505" s="211"/>
      <c r="C505" s="211"/>
      <c r="D505" s="211"/>
      <c r="E505" s="211"/>
      <c r="F505" s="211"/>
      <c r="G505" s="211"/>
      <c r="H505" s="214"/>
      <c r="I505" s="211"/>
      <c r="J505" s="211"/>
      <c r="K505" s="211"/>
      <c r="L505" s="211"/>
      <c r="M505" s="211"/>
      <c r="N505" s="211"/>
      <c r="O505" s="211"/>
      <c r="P505" s="211"/>
      <c r="Q505" s="212"/>
      <c r="R505" s="211"/>
      <c r="S505" s="211"/>
      <c r="T505" s="211"/>
      <c r="U505" s="211"/>
      <c r="V505" s="211"/>
      <c r="W505" s="211"/>
      <c r="X505" s="257"/>
      <c r="Y505" s="257"/>
      <c r="Z505" s="257"/>
      <c r="AA505" s="257"/>
      <c r="AB505" s="257"/>
      <c r="AC505" s="257"/>
      <c r="AD505" s="257"/>
      <c r="AE505" s="257"/>
      <c r="AF505" s="257"/>
      <c r="AG505" s="257"/>
      <c r="AH505" s="257"/>
      <c r="AI505" s="257"/>
      <c r="AJ505" s="213"/>
      <c r="AK505" s="213"/>
      <c r="AL505" s="257"/>
      <c r="AM505" s="8"/>
      <c r="AN505" s="214"/>
      <c r="AO505" s="211"/>
      <c r="AP505" s="40"/>
      <c r="AQ505" s="40"/>
      <c r="AR505" s="108"/>
      <c r="AS505" s="211"/>
      <c r="AT505" s="214"/>
      <c r="AU505" s="211"/>
      <c r="AV505" s="108"/>
      <c r="AW505" s="108"/>
      <c r="AX505" s="211"/>
      <c r="AY505" s="211"/>
      <c r="AZ505" s="211"/>
      <c r="BA505" s="211"/>
      <c r="BB505" s="211"/>
      <c r="BC505" s="211"/>
      <c r="BD505" s="211"/>
      <c r="BE505" s="211"/>
      <c r="BF505" s="211"/>
      <c r="BG505" s="211"/>
      <c r="BH505" s="108"/>
      <c r="BI505" s="211"/>
      <c r="BJ505" s="8"/>
      <c r="BK505" s="108"/>
      <c r="BM505" s="211"/>
    </row>
    <row r="506" spans="1:65">
      <c r="A506" s="211"/>
      <c r="B506" s="211"/>
      <c r="C506" s="211"/>
      <c r="D506" s="211"/>
      <c r="E506" s="211"/>
      <c r="F506" s="211"/>
      <c r="G506" s="211"/>
      <c r="H506" s="214"/>
      <c r="I506" s="211"/>
      <c r="J506" s="211"/>
      <c r="K506" s="211"/>
      <c r="L506" s="211"/>
      <c r="M506" s="211"/>
      <c r="N506" s="211"/>
      <c r="O506" s="211"/>
      <c r="P506" s="211"/>
      <c r="Q506" s="212"/>
      <c r="R506" s="211"/>
      <c r="S506" s="211"/>
      <c r="T506" s="211"/>
      <c r="U506" s="211"/>
      <c r="V506" s="211"/>
      <c r="W506" s="211"/>
      <c r="X506" s="257"/>
      <c r="Y506" s="257"/>
      <c r="Z506" s="257"/>
      <c r="AA506" s="257"/>
      <c r="AB506" s="257"/>
      <c r="AC506" s="257"/>
      <c r="AD506" s="257"/>
      <c r="AE506" s="257"/>
      <c r="AF506" s="257"/>
      <c r="AG506" s="257"/>
      <c r="AH506" s="257"/>
      <c r="AI506" s="257"/>
      <c r="AJ506" s="213"/>
      <c r="AK506" s="213"/>
      <c r="AL506" s="257"/>
      <c r="AM506" s="8"/>
      <c r="AN506" s="214"/>
      <c r="AO506" s="211"/>
      <c r="AP506" s="40"/>
      <c r="AQ506" s="40"/>
      <c r="AR506" s="108"/>
      <c r="AS506" s="211"/>
      <c r="AT506" s="214"/>
      <c r="AU506" s="211"/>
      <c r="AV506" s="108"/>
      <c r="AW506" s="108"/>
      <c r="AX506" s="211"/>
      <c r="AY506" s="211"/>
      <c r="AZ506" s="211"/>
      <c r="BA506" s="211"/>
      <c r="BB506" s="211"/>
      <c r="BC506" s="211"/>
      <c r="BD506" s="211"/>
      <c r="BE506" s="211"/>
      <c r="BF506" s="211"/>
      <c r="BG506" s="211"/>
      <c r="BH506" s="108"/>
      <c r="BI506" s="211"/>
      <c r="BJ506" s="8"/>
      <c r="BK506" s="108"/>
      <c r="BM506" s="211"/>
    </row>
    <row r="507" spans="1:65">
      <c r="A507" s="211"/>
      <c r="B507" s="211"/>
      <c r="C507" s="211"/>
      <c r="D507" s="211"/>
      <c r="E507" s="211"/>
      <c r="F507" s="211"/>
      <c r="G507" s="211"/>
      <c r="H507" s="214"/>
      <c r="I507" s="211"/>
      <c r="J507" s="211"/>
      <c r="K507" s="211"/>
      <c r="L507" s="211"/>
      <c r="M507" s="211"/>
      <c r="N507" s="211"/>
      <c r="O507" s="211"/>
      <c r="P507" s="211"/>
      <c r="Q507" s="212"/>
      <c r="R507" s="211"/>
      <c r="S507" s="211"/>
      <c r="T507" s="211"/>
      <c r="U507" s="211"/>
      <c r="V507" s="211"/>
      <c r="W507" s="211"/>
      <c r="X507" s="257"/>
      <c r="Y507" s="257"/>
      <c r="Z507" s="257"/>
      <c r="AA507" s="257"/>
      <c r="AB507" s="257"/>
      <c r="AC507" s="257"/>
      <c r="AD507" s="257"/>
      <c r="AE507" s="257"/>
      <c r="AF507" s="257"/>
      <c r="AG507" s="257"/>
      <c r="AH507" s="257"/>
      <c r="AI507" s="257"/>
      <c r="AJ507" s="213"/>
      <c r="AK507" s="213"/>
      <c r="AL507" s="257"/>
      <c r="AM507" s="8"/>
      <c r="AN507" s="214"/>
      <c r="AO507" s="211"/>
      <c r="AP507" s="40"/>
      <c r="AQ507" s="40"/>
      <c r="AR507" s="108"/>
      <c r="AS507" s="211"/>
      <c r="AT507" s="214"/>
      <c r="AU507" s="211"/>
      <c r="AV507" s="108"/>
      <c r="AW507" s="108"/>
      <c r="AX507" s="211"/>
      <c r="AY507" s="211"/>
      <c r="AZ507" s="211"/>
      <c r="BA507" s="211"/>
      <c r="BB507" s="211"/>
      <c r="BC507" s="211"/>
      <c r="BD507" s="211"/>
      <c r="BE507" s="211"/>
      <c r="BF507" s="211"/>
      <c r="BG507" s="211"/>
      <c r="BH507" s="108"/>
      <c r="BI507" s="211"/>
      <c r="BJ507" s="8"/>
      <c r="BK507" s="108"/>
      <c r="BM507" s="211"/>
    </row>
    <row r="508" spans="1:65">
      <c r="A508" s="211"/>
      <c r="B508" s="211"/>
      <c r="C508" s="211"/>
      <c r="D508" s="211"/>
      <c r="E508" s="211"/>
      <c r="F508" s="211"/>
      <c r="G508" s="211"/>
      <c r="H508" s="214"/>
      <c r="I508" s="211"/>
      <c r="J508" s="211"/>
      <c r="K508" s="211"/>
      <c r="L508" s="211"/>
      <c r="M508" s="211"/>
      <c r="N508" s="211"/>
      <c r="O508" s="211"/>
      <c r="P508" s="211"/>
      <c r="Q508" s="212"/>
      <c r="R508" s="211"/>
      <c r="S508" s="211"/>
      <c r="T508" s="211"/>
      <c r="U508" s="211"/>
      <c r="V508" s="211"/>
      <c r="W508" s="211"/>
      <c r="X508" s="257"/>
      <c r="Y508" s="257"/>
      <c r="Z508" s="257"/>
      <c r="AA508" s="257"/>
      <c r="AB508" s="257"/>
      <c r="AC508" s="257"/>
      <c r="AD508" s="257"/>
      <c r="AE508" s="257"/>
      <c r="AF508" s="257"/>
      <c r="AG508" s="257"/>
      <c r="AH508" s="257"/>
      <c r="AI508" s="257"/>
      <c r="AJ508" s="213"/>
      <c r="AK508" s="213"/>
      <c r="AL508" s="257"/>
      <c r="AM508" s="8"/>
      <c r="AN508" s="214"/>
      <c r="AO508" s="211"/>
      <c r="AP508" s="40"/>
      <c r="AQ508" s="40"/>
      <c r="AR508" s="108"/>
      <c r="AS508" s="211"/>
      <c r="AT508" s="214"/>
      <c r="AU508" s="211"/>
      <c r="AV508" s="108"/>
      <c r="AW508" s="108"/>
      <c r="AX508" s="211"/>
      <c r="AY508" s="211"/>
      <c r="AZ508" s="211"/>
      <c r="BA508" s="211"/>
      <c r="BB508" s="211"/>
      <c r="BC508" s="211"/>
      <c r="BD508" s="211"/>
      <c r="BE508" s="211"/>
      <c r="BF508" s="211"/>
      <c r="BG508" s="211"/>
      <c r="BH508" s="108"/>
      <c r="BI508" s="211"/>
      <c r="BJ508" s="8"/>
      <c r="BK508" s="108"/>
      <c r="BM508" s="211"/>
    </row>
    <row r="509" spans="1:65">
      <c r="A509" s="211"/>
      <c r="B509" s="211"/>
      <c r="C509" s="211"/>
      <c r="D509" s="211"/>
      <c r="E509" s="211"/>
      <c r="F509" s="211"/>
      <c r="G509" s="211"/>
      <c r="H509" s="214"/>
      <c r="I509" s="211"/>
      <c r="J509" s="211"/>
      <c r="K509" s="211"/>
      <c r="L509" s="211"/>
      <c r="M509" s="211"/>
      <c r="N509" s="211"/>
      <c r="O509" s="211"/>
      <c r="P509" s="211"/>
      <c r="Q509" s="212"/>
      <c r="R509" s="211"/>
      <c r="S509" s="211"/>
      <c r="T509" s="211"/>
      <c r="U509" s="211"/>
      <c r="V509" s="211"/>
      <c r="W509" s="211"/>
      <c r="X509" s="257"/>
      <c r="Y509" s="257"/>
      <c r="Z509" s="257"/>
      <c r="AA509" s="257"/>
      <c r="AB509" s="257"/>
      <c r="AC509" s="257"/>
      <c r="AD509" s="257"/>
      <c r="AE509" s="257"/>
      <c r="AF509" s="257"/>
      <c r="AG509" s="257"/>
      <c r="AH509" s="257"/>
      <c r="AI509" s="257"/>
      <c r="AJ509" s="213"/>
      <c r="AK509" s="213"/>
      <c r="AL509" s="257"/>
      <c r="AM509" s="8"/>
      <c r="AN509" s="214"/>
      <c r="AO509" s="211"/>
      <c r="AP509" s="40"/>
      <c r="AQ509" s="40"/>
      <c r="AR509" s="108"/>
      <c r="AS509" s="211"/>
      <c r="AT509" s="214"/>
      <c r="AU509" s="211"/>
      <c r="AV509" s="108"/>
      <c r="AW509" s="108"/>
      <c r="AX509" s="211"/>
      <c r="AY509" s="211"/>
      <c r="AZ509" s="211"/>
      <c r="BA509" s="211"/>
      <c r="BB509" s="211"/>
      <c r="BC509" s="211"/>
      <c r="BD509" s="211"/>
      <c r="BE509" s="211"/>
      <c r="BF509" s="211"/>
      <c r="BG509" s="211"/>
      <c r="BH509" s="108"/>
      <c r="BI509" s="211"/>
      <c r="BJ509" s="8"/>
      <c r="BK509" s="108"/>
      <c r="BM509" s="211"/>
    </row>
    <row r="510" spans="1:65">
      <c r="A510" s="211"/>
      <c r="B510" s="211"/>
      <c r="C510" s="211"/>
      <c r="D510" s="211"/>
      <c r="E510" s="211"/>
      <c r="F510" s="211"/>
      <c r="G510" s="211"/>
      <c r="H510" s="214"/>
      <c r="I510" s="211"/>
      <c r="J510" s="211"/>
      <c r="K510" s="211"/>
      <c r="L510" s="211"/>
      <c r="M510" s="211"/>
      <c r="N510" s="211"/>
      <c r="O510" s="211"/>
      <c r="P510" s="211"/>
      <c r="Q510" s="212"/>
      <c r="R510" s="211"/>
      <c r="S510" s="211"/>
      <c r="T510" s="211"/>
      <c r="U510" s="211"/>
      <c r="V510" s="211"/>
      <c r="W510" s="211"/>
      <c r="X510" s="257"/>
      <c r="Y510" s="257"/>
      <c r="Z510" s="257"/>
      <c r="AA510" s="257"/>
      <c r="AB510" s="257"/>
      <c r="AC510" s="257"/>
      <c r="AD510" s="257"/>
      <c r="AE510" s="257"/>
      <c r="AF510" s="257"/>
      <c r="AG510" s="257"/>
      <c r="AH510" s="257"/>
      <c r="AI510" s="257"/>
      <c r="AJ510" s="213"/>
      <c r="AK510" s="213"/>
      <c r="AL510" s="257"/>
      <c r="AM510" s="8"/>
      <c r="AN510" s="214"/>
      <c r="AO510" s="211"/>
      <c r="AP510" s="40"/>
      <c r="AQ510" s="40"/>
      <c r="AR510" s="108"/>
      <c r="AS510" s="211"/>
      <c r="AT510" s="214"/>
      <c r="AU510" s="211"/>
      <c r="AV510" s="108"/>
      <c r="AW510" s="108"/>
      <c r="AX510" s="211"/>
      <c r="AY510" s="211"/>
      <c r="AZ510" s="211"/>
      <c r="BA510" s="211"/>
      <c r="BB510" s="211"/>
      <c r="BC510" s="211"/>
      <c r="BD510" s="211"/>
      <c r="BE510" s="211"/>
      <c r="BF510" s="211"/>
      <c r="BG510" s="211"/>
      <c r="BH510" s="108"/>
      <c r="BI510" s="211"/>
      <c r="BJ510" s="8"/>
      <c r="BK510" s="108"/>
      <c r="BM510" s="211"/>
    </row>
    <row r="511" spans="1:65">
      <c r="A511" s="211"/>
      <c r="B511" s="211"/>
      <c r="C511" s="211"/>
      <c r="D511" s="211"/>
      <c r="E511" s="211"/>
      <c r="F511" s="211"/>
      <c r="G511" s="211"/>
      <c r="H511" s="214"/>
      <c r="I511" s="211"/>
      <c r="J511" s="211"/>
      <c r="K511" s="211"/>
      <c r="L511" s="211"/>
      <c r="M511" s="211"/>
      <c r="N511" s="211"/>
      <c r="O511" s="211"/>
      <c r="P511" s="211"/>
      <c r="Q511" s="212"/>
      <c r="R511" s="211"/>
      <c r="S511" s="211"/>
      <c r="T511" s="211"/>
      <c r="U511" s="211"/>
      <c r="V511" s="211"/>
      <c r="W511" s="211"/>
      <c r="X511" s="257"/>
      <c r="Y511" s="257"/>
      <c r="Z511" s="257"/>
      <c r="AA511" s="257"/>
      <c r="AB511" s="257"/>
      <c r="AC511" s="257"/>
      <c r="AD511" s="257"/>
      <c r="AE511" s="257"/>
      <c r="AF511" s="257"/>
      <c r="AG511" s="257"/>
      <c r="AH511" s="257"/>
      <c r="AI511" s="257"/>
      <c r="AJ511" s="213"/>
      <c r="AK511" s="213"/>
      <c r="AL511" s="257"/>
      <c r="AM511" s="8"/>
      <c r="AN511" s="214"/>
      <c r="AO511" s="211"/>
      <c r="AP511" s="40"/>
      <c r="AQ511" s="40"/>
      <c r="AR511" s="108"/>
      <c r="AS511" s="211"/>
      <c r="AT511" s="214"/>
      <c r="AU511" s="211"/>
      <c r="AV511" s="108"/>
      <c r="AW511" s="108"/>
      <c r="AX511" s="211"/>
      <c r="AY511" s="211"/>
      <c r="AZ511" s="211"/>
      <c r="BA511" s="211"/>
      <c r="BB511" s="211"/>
      <c r="BC511" s="211"/>
      <c r="BD511" s="211"/>
      <c r="BE511" s="211"/>
      <c r="BF511" s="211"/>
      <c r="BG511" s="211"/>
      <c r="BH511" s="108"/>
      <c r="BI511" s="211"/>
      <c r="BJ511" s="8"/>
      <c r="BK511" s="108"/>
      <c r="BM511" s="211"/>
    </row>
    <row r="512" spans="1:65">
      <c r="A512" s="211"/>
      <c r="B512" s="211"/>
      <c r="C512" s="211"/>
      <c r="D512" s="211"/>
      <c r="E512" s="211"/>
      <c r="F512" s="211"/>
      <c r="G512" s="211"/>
      <c r="H512" s="214"/>
      <c r="I512" s="211"/>
      <c r="J512" s="211"/>
      <c r="K512" s="211"/>
      <c r="L512" s="211"/>
      <c r="M512" s="211"/>
      <c r="N512" s="211"/>
      <c r="O512" s="211"/>
      <c r="P512" s="211"/>
      <c r="Q512" s="212"/>
      <c r="R512" s="211"/>
      <c r="S512" s="211"/>
      <c r="T512" s="211"/>
      <c r="U512" s="211"/>
      <c r="V512" s="211"/>
      <c r="W512" s="211"/>
      <c r="X512" s="257"/>
      <c r="Y512" s="257"/>
      <c r="Z512" s="257"/>
      <c r="AA512" s="257"/>
      <c r="AB512" s="257"/>
      <c r="AC512" s="257"/>
      <c r="AD512" s="257"/>
      <c r="AE512" s="257"/>
      <c r="AF512" s="257"/>
      <c r="AG512" s="257"/>
      <c r="AH512" s="257"/>
      <c r="AI512" s="257"/>
      <c r="AJ512" s="213"/>
      <c r="AK512" s="213"/>
      <c r="AL512" s="257"/>
      <c r="AM512" s="8"/>
      <c r="AN512" s="214"/>
      <c r="AO512" s="211"/>
      <c r="AP512" s="40"/>
      <c r="AQ512" s="40"/>
      <c r="AR512" s="108"/>
      <c r="AS512" s="211"/>
      <c r="AT512" s="214"/>
      <c r="AU512" s="211"/>
      <c r="AV512" s="108"/>
      <c r="AW512" s="108"/>
      <c r="AX512" s="211"/>
      <c r="AY512" s="211"/>
      <c r="AZ512" s="211"/>
      <c r="BA512" s="211"/>
      <c r="BB512" s="211"/>
      <c r="BC512" s="211"/>
      <c r="BD512" s="211"/>
      <c r="BE512" s="211"/>
      <c r="BF512" s="211"/>
      <c r="BG512" s="211"/>
      <c r="BH512" s="108"/>
      <c r="BI512" s="211"/>
      <c r="BJ512" s="8"/>
      <c r="BK512" s="108"/>
      <c r="BM512" s="211"/>
    </row>
    <row r="513" spans="1:65">
      <c r="A513" s="211"/>
      <c r="B513" s="211"/>
      <c r="C513" s="211"/>
      <c r="D513" s="211"/>
      <c r="E513" s="211"/>
      <c r="F513" s="211"/>
      <c r="G513" s="211"/>
      <c r="H513" s="214"/>
      <c r="I513" s="211"/>
      <c r="J513" s="211"/>
      <c r="K513" s="211"/>
      <c r="L513" s="211"/>
      <c r="M513" s="211"/>
      <c r="N513" s="211"/>
      <c r="O513" s="211"/>
      <c r="P513" s="211"/>
      <c r="Q513" s="212"/>
      <c r="R513" s="211"/>
      <c r="S513" s="211"/>
      <c r="T513" s="211"/>
      <c r="U513" s="211"/>
      <c r="V513" s="211"/>
      <c r="W513" s="211"/>
      <c r="X513" s="257"/>
      <c r="Y513" s="257"/>
      <c r="Z513" s="257"/>
      <c r="AA513" s="257"/>
      <c r="AB513" s="257"/>
      <c r="AC513" s="257"/>
      <c r="AD513" s="257"/>
      <c r="AE513" s="257"/>
      <c r="AF513" s="257"/>
      <c r="AG513" s="257"/>
      <c r="AH513" s="257"/>
      <c r="AI513" s="257"/>
      <c r="AJ513" s="213"/>
      <c r="AK513" s="213"/>
      <c r="AL513" s="257"/>
      <c r="AM513" s="8"/>
      <c r="AN513" s="214"/>
      <c r="AO513" s="211"/>
      <c r="AP513" s="40"/>
      <c r="AQ513" s="40"/>
      <c r="AR513" s="108"/>
      <c r="AS513" s="211"/>
      <c r="AT513" s="214"/>
      <c r="AU513" s="211"/>
      <c r="AV513" s="108"/>
      <c r="AW513" s="108"/>
      <c r="AX513" s="211"/>
      <c r="AY513" s="211"/>
      <c r="AZ513" s="211"/>
      <c r="BA513" s="211"/>
      <c r="BB513" s="211"/>
      <c r="BC513" s="211"/>
      <c r="BD513" s="211"/>
      <c r="BE513" s="211"/>
      <c r="BF513" s="211"/>
      <c r="BG513" s="211"/>
      <c r="BH513" s="108"/>
      <c r="BI513" s="211"/>
      <c r="BJ513" s="8"/>
      <c r="BK513" s="108"/>
      <c r="BM513" s="211"/>
    </row>
    <row r="514" spans="1:65">
      <c r="A514" s="211"/>
      <c r="B514" s="211"/>
      <c r="C514" s="211"/>
      <c r="D514" s="211"/>
      <c r="E514" s="211"/>
      <c r="F514" s="211"/>
      <c r="G514" s="211"/>
      <c r="H514" s="214"/>
      <c r="I514" s="211"/>
      <c r="J514" s="211"/>
      <c r="K514" s="211"/>
      <c r="L514" s="211"/>
      <c r="M514" s="211"/>
      <c r="N514" s="211"/>
      <c r="O514" s="211"/>
      <c r="P514" s="211"/>
      <c r="Q514" s="212"/>
      <c r="R514" s="211"/>
      <c r="S514" s="211"/>
      <c r="T514" s="211"/>
      <c r="U514" s="211"/>
      <c r="V514" s="211"/>
      <c r="W514" s="211"/>
      <c r="X514" s="257"/>
      <c r="Y514" s="257"/>
      <c r="Z514" s="257"/>
      <c r="AA514" s="257"/>
      <c r="AB514" s="257"/>
      <c r="AC514" s="257"/>
      <c r="AD514" s="257"/>
      <c r="AE514" s="257"/>
      <c r="AF514" s="257"/>
      <c r="AG514" s="257"/>
      <c r="AH514" s="257"/>
      <c r="AI514" s="257"/>
      <c r="AJ514" s="213"/>
      <c r="AK514" s="213"/>
      <c r="AL514" s="257"/>
      <c r="AM514" s="8"/>
      <c r="AN514" s="214"/>
      <c r="AO514" s="211"/>
      <c r="AP514" s="40"/>
      <c r="AQ514" s="40"/>
      <c r="AR514" s="108"/>
      <c r="AS514" s="211"/>
      <c r="AT514" s="214"/>
      <c r="AU514" s="211"/>
      <c r="AV514" s="108"/>
      <c r="AW514" s="108"/>
      <c r="AX514" s="211"/>
      <c r="AY514" s="211"/>
      <c r="AZ514" s="211"/>
      <c r="BA514" s="211"/>
      <c r="BB514" s="211"/>
      <c r="BC514" s="211"/>
      <c r="BD514" s="211"/>
      <c r="BE514" s="211"/>
      <c r="BF514" s="211"/>
      <c r="BG514" s="211"/>
      <c r="BH514" s="108"/>
      <c r="BI514" s="211"/>
      <c r="BJ514" s="8"/>
      <c r="BK514" s="108"/>
      <c r="BM514" s="211"/>
    </row>
    <row r="515" spans="1:65">
      <c r="A515" s="211"/>
      <c r="B515" s="211"/>
      <c r="C515" s="211"/>
      <c r="D515" s="211"/>
      <c r="E515" s="211"/>
      <c r="F515" s="211"/>
      <c r="G515" s="211"/>
      <c r="H515" s="214"/>
      <c r="I515" s="211"/>
      <c r="J515" s="211"/>
      <c r="K515" s="211"/>
      <c r="L515" s="211"/>
      <c r="M515" s="211"/>
      <c r="N515" s="211"/>
      <c r="O515" s="211"/>
      <c r="P515" s="211"/>
      <c r="Q515" s="212"/>
      <c r="R515" s="211"/>
      <c r="S515" s="211"/>
      <c r="T515" s="211"/>
      <c r="U515" s="211"/>
      <c r="V515" s="211"/>
      <c r="W515" s="211"/>
      <c r="X515" s="257"/>
      <c r="Y515" s="257"/>
      <c r="Z515" s="257"/>
      <c r="AA515" s="257"/>
      <c r="AB515" s="257"/>
      <c r="AC515" s="257"/>
      <c r="AD515" s="257"/>
      <c r="AE515" s="257"/>
      <c r="AF515" s="257"/>
      <c r="AG515" s="257"/>
      <c r="AH515" s="257"/>
      <c r="AI515" s="257"/>
      <c r="AJ515" s="213"/>
      <c r="AK515" s="213"/>
      <c r="AL515" s="257"/>
      <c r="AM515" s="8"/>
      <c r="AN515" s="214"/>
      <c r="AO515" s="211"/>
      <c r="AP515" s="40"/>
      <c r="AQ515" s="40"/>
      <c r="AR515" s="108"/>
      <c r="AS515" s="211"/>
      <c r="AT515" s="214"/>
      <c r="AU515" s="211"/>
      <c r="AV515" s="108"/>
      <c r="AW515" s="108"/>
      <c r="AX515" s="211"/>
      <c r="AY515" s="211"/>
      <c r="AZ515" s="211"/>
      <c r="BA515" s="211"/>
      <c r="BB515" s="211"/>
      <c r="BC515" s="211"/>
      <c r="BD515" s="211"/>
      <c r="BE515" s="211"/>
      <c r="BF515" s="211"/>
      <c r="BG515" s="211"/>
      <c r="BH515" s="108"/>
      <c r="BI515" s="211"/>
      <c r="BJ515" s="8"/>
      <c r="BK515" s="108"/>
      <c r="BM515" s="211"/>
    </row>
    <row r="516" spans="1:65">
      <c r="A516" s="211"/>
      <c r="B516" s="211"/>
      <c r="C516" s="211"/>
      <c r="D516" s="211"/>
      <c r="E516" s="211"/>
      <c r="F516" s="211"/>
      <c r="G516" s="211"/>
      <c r="H516" s="214"/>
      <c r="I516" s="211"/>
      <c r="J516" s="211"/>
      <c r="K516" s="211"/>
      <c r="L516" s="211"/>
      <c r="M516" s="211"/>
      <c r="N516" s="211"/>
      <c r="O516" s="211"/>
      <c r="P516" s="211"/>
      <c r="Q516" s="212"/>
      <c r="R516" s="211"/>
      <c r="S516" s="211"/>
      <c r="T516" s="211"/>
      <c r="U516" s="211"/>
      <c r="V516" s="211"/>
      <c r="W516" s="211"/>
      <c r="X516" s="257"/>
      <c r="Y516" s="257"/>
      <c r="Z516" s="257"/>
      <c r="AA516" s="257"/>
      <c r="AB516" s="257"/>
      <c r="AC516" s="257"/>
      <c r="AD516" s="257"/>
      <c r="AE516" s="257"/>
      <c r="AF516" s="257"/>
      <c r="AG516" s="257"/>
      <c r="AH516" s="257"/>
      <c r="AI516" s="257"/>
      <c r="AJ516" s="213"/>
      <c r="AK516" s="213"/>
      <c r="AL516" s="257"/>
      <c r="AM516" s="8"/>
      <c r="AN516" s="214"/>
      <c r="AO516" s="211"/>
      <c r="AP516" s="40"/>
      <c r="AQ516" s="40"/>
      <c r="AR516" s="108"/>
      <c r="AS516" s="211"/>
      <c r="AT516" s="214"/>
      <c r="AU516" s="211"/>
      <c r="AV516" s="108"/>
      <c r="AW516" s="108"/>
      <c r="AX516" s="211"/>
      <c r="AY516" s="211"/>
      <c r="AZ516" s="211"/>
      <c r="BA516" s="211"/>
      <c r="BB516" s="211"/>
      <c r="BC516" s="211"/>
      <c r="BD516" s="211"/>
      <c r="BE516" s="211"/>
      <c r="BF516" s="211"/>
      <c r="BG516" s="211"/>
      <c r="BH516" s="108"/>
      <c r="BI516" s="211"/>
      <c r="BJ516" s="8"/>
      <c r="BK516" s="108"/>
      <c r="BM516" s="211"/>
    </row>
    <row r="517" spans="1:65">
      <c r="A517" s="211"/>
      <c r="B517" s="211"/>
      <c r="C517" s="211"/>
      <c r="D517" s="211"/>
      <c r="E517" s="211"/>
      <c r="F517" s="211"/>
      <c r="G517" s="211"/>
      <c r="H517" s="214"/>
      <c r="I517" s="211"/>
      <c r="J517" s="211"/>
      <c r="K517" s="211"/>
      <c r="L517" s="211"/>
      <c r="M517" s="211"/>
      <c r="N517" s="211"/>
      <c r="O517" s="211"/>
      <c r="P517" s="211"/>
      <c r="Q517" s="212"/>
      <c r="R517" s="211"/>
      <c r="S517" s="211"/>
      <c r="T517" s="211"/>
      <c r="U517" s="211"/>
      <c r="V517" s="211"/>
      <c r="W517" s="211"/>
      <c r="X517" s="257"/>
      <c r="Y517" s="257"/>
      <c r="Z517" s="257"/>
      <c r="AA517" s="257"/>
      <c r="AB517" s="257"/>
      <c r="AC517" s="257"/>
      <c r="AD517" s="257"/>
      <c r="AE517" s="257"/>
      <c r="AF517" s="257"/>
      <c r="AG517" s="257"/>
      <c r="AH517" s="257"/>
      <c r="AI517" s="257"/>
      <c r="AJ517" s="213"/>
      <c r="AK517" s="213"/>
      <c r="AL517" s="257"/>
      <c r="AM517" s="8"/>
      <c r="AN517" s="214"/>
      <c r="AO517" s="211"/>
      <c r="AP517" s="40"/>
      <c r="AQ517" s="40"/>
      <c r="AR517" s="108"/>
      <c r="AS517" s="211"/>
      <c r="AT517" s="214"/>
      <c r="AU517" s="211"/>
      <c r="AV517" s="108"/>
      <c r="AW517" s="108"/>
      <c r="AX517" s="211"/>
      <c r="AY517" s="211"/>
      <c r="AZ517" s="211"/>
      <c r="BA517" s="211"/>
      <c r="BB517" s="211"/>
      <c r="BC517" s="211"/>
      <c r="BD517" s="211"/>
      <c r="BE517" s="211"/>
      <c r="BF517" s="211"/>
      <c r="BG517" s="211"/>
      <c r="BH517" s="108"/>
      <c r="BI517" s="211"/>
      <c r="BJ517" s="8"/>
      <c r="BK517" s="108"/>
      <c r="BM517" s="211"/>
    </row>
    <row r="518" spans="1:65">
      <c r="A518" s="211"/>
      <c r="B518" s="211"/>
      <c r="C518" s="211"/>
      <c r="D518" s="211"/>
      <c r="E518" s="211"/>
      <c r="F518" s="211"/>
      <c r="G518" s="211"/>
      <c r="H518" s="214"/>
      <c r="I518" s="211"/>
      <c r="J518" s="211"/>
      <c r="K518" s="211"/>
      <c r="L518" s="211"/>
      <c r="M518" s="211"/>
      <c r="N518" s="211"/>
      <c r="O518" s="211"/>
      <c r="P518" s="211"/>
      <c r="Q518" s="212"/>
      <c r="R518" s="211"/>
      <c r="S518" s="211"/>
      <c r="T518" s="211"/>
      <c r="U518" s="211"/>
      <c r="V518" s="211"/>
      <c r="W518" s="211"/>
      <c r="X518" s="257"/>
      <c r="Y518" s="257"/>
      <c r="Z518" s="257"/>
      <c r="AA518" s="257"/>
      <c r="AB518" s="257"/>
      <c r="AC518" s="257"/>
      <c r="AD518" s="257"/>
      <c r="AE518" s="257"/>
      <c r="AF518" s="257"/>
      <c r="AG518" s="257"/>
      <c r="AH518" s="257"/>
      <c r="AI518" s="257"/>
      <c r="AJ518" s="213"/>
      <c r="AK518" s="213"/>
      <c r="AL518" s="257"/>
      <c r="AM518" s="8"/>
      <c r="AN518" s="214"/>
      <c r="AO518" s="211"/>
      <c r="AP518" s="40"/>
      <c r="AQ518" s="40"/>
      <c r="AR518" s="108"/>
      <c r="AS518" s="211"/>
      <c r="AT518" s="214"/>
      <c r="AU518" s="211"/>
      <c r="AV518" s="108"/>
      <c r="AW518" s="108"/>
      <c r="AX518" s="211"/>
      <c r="AY518" s="211"/>
      <c r="AZ518" s="211"/>
      <c r="BA518" s="211"/>
      <c r="BB518" s="211"/>
      <c r="BC518" s="211"/>
      <c r="BD518" s="211"/>
      <c r="BE518" s="211"/>
      <c r="BF518" s="211"/>
      <c r="BG518" s="211"/>
      <c r="BH518" s="108"/>
      <c r="BI518" s="211"/>
      <c r="BJ518" s="8"/>
      <c r="BK518" s="108"/>
      <c r="BM518" s="211"/>
    </row>
    <row r="519" spans="1:65">
      <c r="A519" s="211"/>
      <c r="B519" s="211"/>
      <c r="C519" s="211"/>
      <c r="D519" s="211"/>
      <c r="E519" s="211"/>
      <c r="F519" s="211"/>
      <c r="G519" s="211"/>
      <c r="H519" s="214"/>
      <c r="I519" s="211"/>
      <c r="J519" s="211"/>
      <c r="K519" s="211"/>
      <c r="L519" s="211"/>
      <c r="M519" s="211"/>
      <c r="N519" s="211"/>
      <c r="O519" s="211"/>
      <c r="P519" s="211"/>
      <c r="Q519" s="212"/>
      <c r="R519" s="211"/>
      <c r="S519" s="211"/>
      <c r="T519" s="211"/>
      <c r="U519" s="211"/>
      <c r="V519" s="211"/>
      <c r="W519" s="211"/>
      <c r="X519" s="257"/>
      <c r="Y519" s="257"/>
      <c r="Z519" s="257"/>
      <c r="AA519" s="257"/>
      <c r="AB519" s="257"/>
      <c r="AC519" s="257"/>
      <c r="AD519" s="257"/>
      <c r="AE519" s="257"/>
      <c r="AF519" s="257"/>
      <c r="AG519" s="257"/>
      <c r="AH519" s="257"/>
      <c r="AI519" s="257"/>
      <c r="AJ519" s="213"/>
      <c r="AK519" s="213"/>
      <c r="AL519" s="257"/>
      <c r="AM519" s="8"/>
      <c r="AN519" s="214"/>
      <c r="AO519" s="211"/>
      <c r="AP519" s="40"/>
      <c r="AQ519" s="40"/>
      <c r="AR519" s="108"/>
      <c r="AS519" s="211"/>
      <c r="AT519" s="214"/>
      <c r="AU519" s="211"/>
      <c r="AV519" s="108"/>
      <c r="AW519" s="108"/>
      <c r="AX519" s="211"/>
      <c r="AY519" s="211"/>
      <c r="AZ519" s="211"/>
      <c r="BA519" s="211"/>
      <c r="BB519" s="211"/>
      <c r="BC519" s="211"/>
      <c r="BD519" s="211"/>
      <c r="BE519" s="211"/>
      <c r="BF519" s="211"/>
      <c r="BG519" s="211"/>
      <c r="BH519" s="108"/>
      <c r="BI519" s="211"/>
      <c r="BJ519" s="8"/>
      <c r="BK519" s="108"/>
      <c r="BM519" s="211"/>
    </row>
    <row r="520" spans="1:65">
      <c r="A520" s="211"/>
      <c r="B520" s="211"/>
      <c r="C520" s="211"/>
      <c r="D520" s="211"/>
      <c r="E520" s="211"/>
      <c r="F520" s="211"/>
      <c r="G520" s="211"/>
      <c r="H520" s="214"/>
      <c r="I520" s="211"/>
      <c r="J520" s="211"/>
      <c r="K520" s="211"/>
      <c r="L520" s="211"/>
      <c r="M520" s="211"/>
      <c r="N520" s="211"/>
      <c r="O520" s="211"/>
      <c r="P520" s="211"/>
      <c r="Q520" s="212"/>
      <c r="R520" s="211"/>
      <c r="S520" s="211"/>
      <c r="T520" s="211"/>
      <c r="U520" s="211"/>
      <c r="V520" s="211"/>
      <c r="W520" s="211"/>
      <c r="X520" s="257"/>
      <c r="Y520" s="257"/>
      <c r="Z520" s="257"/>
      <c r="AA520" s="257"/>
      <c r="AB520" s="257"/>
      <c r="AC520" s="257"/>
      <c r="AD520" s="257"/>
      <c r="AE520" s="257"/>
      <c r="AF520" s="257"/>
      <c r="AG520" s="257"/>
      <c r="AH520" s="257"/>
      <c r="AI520" s="257"/>
      <c r="AJ520" s="213"/>
      <c r="AK520" s="213"/>
      <c r="AL520" s="257"/>
      <c r="AM520" s="8"/>
      <c r="AN520" s="214"/>
      <c r="AO520" s="211"/>
      <c r="AP520" s="40"/>
      <c r="AQ520" s="40"/>
      <c r="AR520" s="108"/>
      <c r="AS520" s="211"/>
      <c r="AT520" s="214"/>
      <c r="AU520" s="211"/>
      <c r="AV520" s="108"/>
      <c r="AW520" s="108"/>
      <c r="AX520" s="211"/>
      <c r="AY520" s="211"/>
      <c r="AZ520" s="211"/>
      <c r="BA520" s="211"/>
      <c r="BB520" s="211"/>
      <c r="BC520" s="211"/>
      <c r="BD520" s="211"/>
      <c r="BE520" s="211"/>
      <c r="BF520" s="211"/>
      <c r="BG520" s="211"/>
      <c r="BH520" s="108"/>
      <c r="BI520" s="211"/>
      <c r="BJ520" s="8"/>
      <c r="BK520" s="108"/>
      <c r="BM520" s="211"/>
    </row>
    <row r="521" spans="1:65">
      <c r="A521" s="211"/>
      <c r="B521" s="211"/>
      <c r="C521" s="211"/>
      <c r="D521" s="211"/>
      <c r="E521" s="211"/>
      <c r="F521" s="211"/>
      <c r="G521" s="211"/>
      <c r="H521" s="214"/>
      <c r="I521" s="211"/>
      <c r="J521" s="211"/>
      <c r="K521" s="211"/>
      <c r="L521" s="211"/>
      <c r="M521" s="211"/>
      <c r="N521" s="211"/>
      <c r="O521" s="211"/>
      <c r="P521" s="211"/>
      <c r="Q521" s="212"/>
      <c r="R521" s="211"/>
      <c r="S521" s="211"/>
      <c r="T521" s="211"/>
      <c r="U521" s="211"/>
      <c r="V521" s="211"/>
      <c r="W521" s="211"/>
      <c r="X521" s="257"/>
      <c r="Y521" s="257"/>
      <c r="Z521" s="257"/>
      <c r="AA521" s="257"/>
      <c r="AB521" s="257"/>
      <c r="AC521" s="257"/>
      <c r="AD521" s="257"/>
      <c r="AE521" s="257"/>
      <c r="AF521" s="257"/>
      <c r="AG521" s="257"/>
      <c r="AH521" s="257"/>
      <c r="AI521" s="257"/>
      <c r="AJ521" s="213"/>
      <c r="AK521" s="213"/>
      <c r="AL521" s="257"/>
      <c r="AM521" s="8"/>
      <c r="AN521" s="214"/>
      <c r="AO521" s="211"/>
      <c r="AP521" s="40"/>
      <c r="AQ521" s="40"/>
      <c r="AR521" s="108"/>
      <c r="AS521" s="211"/>
      <c r="AT521" s="214"/>
      <c r="AU521" s="211"/>
      <c r="AV521" s="108"/>
      <c r="AW521" s="108"/>
      <c r="AX521" s="211"/>
      <c r="AY521" s="211"/>
      <c r="AZ521" s="211"/>
      <c r="BA521" s="211"/>
      <c r="BB521" s="211"/>
      <c r="BC521" s="211"/>
      <c r="BD521" s="211"/>
      <c r="BE521" s="211"/>
      <c r="BF521" s="211"/>
      <c r="BG521" s="211"/>
      <c r="BH521" s="108"/>
      <c r="BI521" s="211"/>
      <c r="BJ521" s="8"/>
      <c r="BK521" s="108"/>
      <c r="BM521" s="211"/>
    </row>
    <row r="522" spans="1:65">
      <c r="A522" s="211"/>
      <c r="B522" s="211"/>
      <c r="C522" s="211"/>
      <c r="D522" s="211"/>
      <c r="E522" s="211"/>
      <c r="F522" s="211"/>
      <c r="G522" s="211"/>
      <c r="H522" s="214"/>
      <c r="I522" s="211"/>
      <c r="J522" s="211"/>
      <c r="K522" s="211"/>
      <c r="L522" s="211"/>
      <c r="M522" s="211"/>
      <c r="N522" s="211"/>
      <c r="O522" s="211"/>
      <c r="P522" s="211"/>
      <c r="Q522" s="212"/>
      <c r="R522" s="211"/>
      <c r="S522" s="211"/>
      <c r="T522" s="211"/>
      <c r="U522" s="211"/>
      <c r="V522" s="211"/>
      <c r="W522" s="211"/>
      <c r="X522" s="257"/>
      <c r="Y522" s="257"/>
      <c r="Z522" s="257"/>
      <c r="AA522" s="257"/>
      <c r="AB522" s="257"/>
      <c r="AC522" s="257"/>
      <c r="AD522" s="257"/>
      <c r="AE522" s="257"/>
      <c r="AF522" s="257"/>
      <c r="AG522" s="257"/>
      <c r="AH522" s="257"/>
      <c r="AI522" s="257"/>
      <c r="AJ522" s="213"/>
      <c r="AK522" s="213"/>
      <c r="AL522" s="257"/>
      <c r="AM522" s="8"/>
      <c r="AN522" s="214"/>
      <c r="AO522" s="211"/>
      <c r="AP522" s="40"/>
      <c r="AQ522" s="40"/>
      <c r="AR522" s="108"/>
      <c r="AS522" s="211"/>
      <c r="AT522" s="214"/>
      <c r="AU522" s="211"/>
      <c r="AV522" s="108"/>
      <c r="AW522" s="108"/>
      <c r="AX522" s="211"/>
      <c r="AY522" s="211"/>
      <c r="AZ522" s="211"/>
      <c r="BA522" s="211"/>
      <c r="BB522" s="211"/>
      <c r="BC522" s="211"/>
      <c r="BD522" s="211"/>
      <c r="BE522" s="211"/>
      <c r="BF522" s="211"/>
      <c r="BG522" s="211"/>
      <c r="BH522" s="108"/>
      <c r="BI522" s="211"/>
      <c r="BJ522" s="8"/>
      <c r="BK522" s="108"/>
      <c r="BM522" s="211"/>
    </row>
    <row r="523" spans="1:65">
      <c r="A523" s="211"/>
      <c r="B523" s="211"/>
      <c r="C523" s="211"/>
      <c r="D523" s="211"/>
      <c r="E523" s="211"/>
      <c r="F523" s="211"/>
      <c r="G523" s="211"/>
      <c r="H523" s="214"/>
      <c r="I523" s="211"/>
      <c r="J523" s="211"/>
      <c r="K523" s="211"/>
      <c r="L523" s="211"/>
      <c r="M523" s="211"/>
      <c r="N523" s="211"/>
      <c r="O523" s="211"/>
      <c r="P523" s="211"/>
      <c r="Q523" s="212"/>
      <c r="R523" s="211"/>
      <c r="S523" s="211"/>
      <c r="T523" s="211"/>
      <c r="U523" s="211"/>
      <c r="V523" s="211"/>
      <c r="W523" s="211"/>
      <c r="X523" s="257"/>
      <c r="Y523" s="257"/>
      <c r="Z523" s="257"/>
      <c r="AA523" s="257"/>
      <c r="AB523" s="257"/>
      <c r="AC523" s="257"/>
      <c r="AD523" s="257"/>
      <c r="AE523" s="257"/>
      <c r="AF523" s="257"/>
      <c r="AG523" s="257"/>
      <c r="AH523" s="257"/>
      <c r="AI523" s="257"/>
      <c r="AJ523" s="213"/>
      <c r="AK523" s="213"/>
      <c r="AL523" s="257"/>
      <c r="AM523" s="8"/>
      <c r="AN523" s="214"/>
      <c r="AO523" s="211"/>
      <c r="AP523" s="40"/>
      <c r="AQ523" s="40"/>
      <c r="AR523" s="108"/>
      <c r="AS523" s="211"/>
      <c r="AT523" s="214"/>
      <c r="AU523" s="211"/>
      <c r="AV523" s="108"/>
      <c r="AW523" s="108"/>
      <c r="AX523" s="211"/>
      <c r="AY523" s="211"/>
      <c r="AZ523" s="211"/>
      <c r="BA523" s="211"/>
      <c r="BB523" s="211"/>
      <c r="BC523" s="211"/>
      <c r="BD523" s="211"/>
      <c r="BE523" s="211"/>
      <c r="BF523" s="211"/>
      <c r="BG523" s="211"/>
      <c r="BH523" s="108"/>
      <c r="BI523" s="211"/>
      <c r="BJ523" s="8"/>
      <c r="BK523" s="108"/>
      <c r="BM523" s="211"/>
    </row>
    <row r="524" spans="1:65">
      <c r="A524" s="211"/>
      <c r="B524" s="211"/>
      <c r="C524" s="211"/>
      <c r="D524" s="211"/>
      <c r="E524" s="211"/>
      <c r="F524" s="211"/>
      <c r="G524" s="211"/>
      <c r="H524" s="214"/>
      <c r="I524" s="211"/>
      <c r="J524" s="211"/>
      <c r="K524" s="211"/>
      <c r="L524" s="211"/>
      <c r="M524" s="211"/>
      <c r="N524" s="211"/>
      <c r="O524" s="211"/>
      <c r="P524" s="211"/>
      <c r="Q524" s="212"/>
      <c r="R524" s="211"/>
      <c r="S524" s="211"/>
      <c r="T524" s="211"/>
      <c r="U524" s="211"/>
      <c r="V524" s="211"/>
      <c r="W524" s="211"/>
      <c r="X524" s="257"/>
      <c r="Y524" s="257"/>
      <c r="Z524" s="257"/>
      <c r="AA524" s="257"/>
      <c r="AB524" s="257"/>
      <c r="AC524" s="257"/>
      <c r="AD524" s="257"/>
      <c r="AE524" s="257"/>
      <c r="AF524" s="257"/>
      <c r="AG524" s="257"/>
      <c r="AH524" s="257"/>
      <c r="AI524" s="257"/>
      <c r="AJ524" s="213"/>
      <c r="AK524" s="213"/>
      <c r="AL524" s="257"/>
      <c r="AM524" s="8"/>
      <c r="AN524" s="214"/>
      <c r="AO524" s="211"/>
      <c r="AP524" s="40"/>
      <c r="AQ524" s="40"/>
      <c r="AR524" s="108"/>
      <c r="AS524" s="211"/>
      <c r="AT524" s="214"/>
      <c r="AU524" s="211"/>
      <c r="AV524" s="108"/>
      <c r="AW524" s="108"/>
      <c r="AX524" s="211"/>
      <c r="AY524" s="211"/>
      <c r="AZ524" s="211"/>
      <c r="BA524" s="211"/>
      <c r="BB524" s="211"/>
      <c r="BC524" s="211"/>
      <c r="BD524" s="211"/>
      <c r="BE524" s="211"/>
      <c r="BF524" s="211"/>
      <c r="BG524" s="211"/>
      <c r="BH524" s="108"/>
      <c r="BI524" s="211"/>
      <c r="BJ524" s="8"/>
      <c r="BK524" s="108"/>
      <c r="BM524" s="211"/>
    </row>
    <row r="525" spans="1:65">
      <c r="A525" s="211"/>
      <c r="B525" s="211"/>
      <c r="C525" s="211"/>
      <c r="D525" s="211"/>
      <c r="E525" s="211"/>
      <c r="F525" s="211"/>
      <c r="G525" s="211"/>
      <c r="H525" s="214"/>
      <c r="I525" s="211"/>
      <c r="J525" s="211"/>
      <c r="K525" s="211"/>
      <c r="L525" s="211"/>
      <c r="M525" s="211"/>
      <c r="N525" s="211"/>
      <c r="O525" s="211"/>
      <c r="P525" s="211"/>
      <c r="Q525" s="212"/>
      <c r="R525" s="211"/>
      <c r="S525" s="211"/>
      <c r="T525" s="211"/>
      <c r="U525" s="211"/>
      <c r="V525" s="211"/>
      <c r="W525" s="211"/>
      <c r="X525" s="257"/>
      <c r="Y525" s="257"/>
      <c r="Z525" s="257"/>
      <c r="AA525" s="257"/>
      <c r="AB525" s="257"/>
      <c r="AC525" s="257"/>
      <c r="AD525" s="257"/>
      <c r="AE525" s="257"/>
      <c r="AF525" s="257"/>
      <c r="AG525" s="257"/>
      <c r="AH525" s="257"/>
      <c r="AI525" s="257"/>
      <c r="AJ525" s="213"/>
      <c r="AK525" s="213"/>
      <c r="AL525" s="257"/>
      <c r="AM525" s="8"/>
      <c r="AN525" s="214"/>
      <c r="AO525" s="211"/>
      <c r="AP525" s="40"/>
      <c r="AQ525" s="40"/>
      <c r="AR525" s="108"/>
      <c r="AS525" s="211"/>
      <c r="AT525" s="214"/>
      <c r="AU525" s="211"/>
      <c r="AV525" s="108"/>
      <c r="AW525" s="108"/>
      <c r="AX525" s="211"/>
      <c r="AY525" s="211"/>
      <c r="AZ525" s="211"/>
      <c r="BA525" s="211"/>
      <c r="BB525" s="211"/>
      <c r="BC525" s="211"/>
      <c r="BD525" s="211"/>
      <c r="BE525" s="211"/>
      <c r="BF525" s="211"/>
      <c r="BG525" s="211"/>
      <c r="BH525" s="108"/>
      <c r="BI525" s="211"/>
      <c r="BJ525" s="8"/>
      <c r="BK525" s="108"/>
      <c r="BM525" s="211"/>
    </row>
    <row r="526" spans="1:65">
      <c r="A526" s="211"/>
      <c r="B526" s="211"/>
      <c r="C526" s="211"/>
      <c r="D526" s="211"/>
      <c r="E526" s="211"/>
      <c r="F526" s="211"/>
      <c r="G526" s="211"/>
      <c r="H526" s="214"/>
      <c r="I526" s="211"/>
      <c r="J526" s="211"/>
      <c r="K526" s="211"/>
      <c r="L526" s="211"/>
      <c r="M526" s="211"/>
      <c r="N526" s="211"/>
      <c r="O526" s="211"/>
      <c r="P526" s="211"/>
      <c r="Q526" s="212"/>
      <c r="R526" s="211"/>
      <c r="S526" s="211"/>
      <c r="T526" s="211"/>
      <c r="U526" s="211"/>
      <c r="V526" s="211"/>
      <c r="W526" s="211"/>
      <c r="X526" s="257"/>
      <c r="Y526" s="257"/>
      <c r="Z526" s="257"/>
      <c r="AA526" s="257"/>
      <c r="AB526" s="257"/>
      <c r="AC526" s="257"/>
      <c r="AD526" s="257"/>
      <c r="AE526" s="257"/>
      <c r="AF526" s="257"/>
      <c r="AG526" s="257"/>
      <c r="AH526" s="257"/>
      <c r="AI526" s="257"/>
      <c r="AJ526" s="213"/>
      <c r="AK526" s="213"/>
      <c r="AL526" s="257"/>
      <c r="AM526" s="8"/>
      <c r="AN526" s="214"/>
      <c r="AO526" s="211"/>
      <c r="AP526" s="40"/>
      <c r="AQ526" s="40"/>
      <c r="AR526" s="108"/>
      <c r="AS526" s="211"/>
      <c r="AT526" s="214"/>
      <c r="AU526" s="211"/>
      <c r="AV526" s="108"/>
      <c r="AW526" s="108"/>
      <c r="AX526" s="211"/>
      <c r="AY526" s="211"/>
      <c r="AZ526" s="211"/>
      <c r="BA526" s="211"/>
      <c r="BB526" s="211"/>
      <c r="BC526" s="211"/>
      <c r="BD526" s="211"/>
      <c r="BE526" s="211"/>
      <c r="BF526" s="211"/>
      <c r="BG526" s="211"/>
      <c r="BH526" s="108"/>
      <c r="BI526" s="211"/>
      <c r="BJ526" s="8"/>
      <c r="BK526" s="108"/>
      <c r="BM526" s="211"/>
    </row>
    <row r="527" spans="1:65">
      <c r="A527" s="211"/>
      <c r="B527" s="211"/>
      <c r="C527" s="211"/>
      <c r="D527" s="211"/>
      <c r="E527" s="211"/>
      <c r="F527" s="211"/>
      <c r="G527" s="211"/>
      <c r="H527" s="214"/>
      <c r="I527" s="211"/>
      <c r="J527" s="211"/>
      <c r="K527" s="211"/>
      <c r="L527" s="211"/>
      <c r="M527" s="211"/>
      <c r="N527" s="211"/>
      <c r="O527" s="211"/>
      <c r="P527" s="211"/>
      <c r="Q527" s="212"/>
      <c r="R527" s="211"/>
      <c r="S527" s="211"/>
      <c r="T527" s="211"/>
      <c r="U527" s="211"/>
      <c r="V527" s="211"/>
      <c r="W527" s="211"/>
      <c r="X527" s="257"/>
      <c r="Y527" s="257"/>
      <c r="Z527" s="257"/>
      <c r="AA527" s="257"/>
      <c r="AB527" s="257"/>
      <c r="AC527" s="257"/>
      <c r="AD527" s="257"/>
      <c r="AE527" s="257"/>
      <c r="AF527" s="257"/>
      <c r="AG527" s="257"/>
      <c r="AH527" s="257"/>
      <c r="AI527" s="257"/>
      <c r="AJ527" s="213"/>
      <c r="AK527" s="213"/>
      <c r="AL527" s="257"/>
      <c r="AM527" s="8"/>
      <c r="AN527" s="214"/>
      <c r="AO527" s="211"/>
      <c r="AP527" s="40"/>
      <c r="AQ527" s="40"/>
      <c r="AR527" s="108"/>
      <c r="AS527" s="211"/>
      <c r="AT527" s="214"/>
      <c r="AU527" s="211"/>
      <c r="AV527" s="108"/>
      <c r="AW527" s="108"/>
      <c r="AX527" s="211"/>
      <c r="AY527" s="211"/>
      <c r="AZ527" s="211"/>
      <c r="BA527" s="211"/>
      <c r="BB527" s="211"/>
      <c r="BC527" s="211"/>
      <c r="BD527" s="211"/>
      <c r="BE527" s="211"/>
      <c r="BF527" s="211"/>
      <c r="BG527" s="211"/>
      <c r="BH527" s="108"/>
      <c r="BI527" s="211"/>
      <c r="BJ527" s="8"/>
      <c r="BK527" s="108"/>
      <c r="BM527" s="211"/>
    </row>
    <row r="528" spans="1:65">
      <c r="A528" s="211"/>
      <c r="B528" s="211"/>
      <c r="C528" s="211"/>
      <c r="D528" s="211"/>
      <c r="E528" s="211"/>
      <c r="F528" s="211"/>
      <c r="G528" s="211"/>
      <c r="H528" s="214"/>
      <c r="I528" s="211"/>
      <c r="J528" s="211"/>
      <c r="K528" s="211"/>
      <c r="L528" s="211"/>
      <c r="M528" s="211"/>
      <c r="N528" s="211"/>
      <c r="O528" s="211"/>
      <c r="P528" s="211"/>
      <c r="Q528" s="212"/>
      <c r="R528" s="211"/>
      <c r="S528" s="211"/>
      <c r="T528" s="211"/>
      <c r="U528" s="211"/>
      <c r="V528" s="211"/>
      <c r="W528" s="211"/>
      <c r="X528" s="257"/>
      <c r="Y528" s="257"/>
      <c r="Z528" s="257"/>
      <c r="AA528" s="257"/>
      <c r="AB528" s="257"/>
      <c r="AC528" s="257"/>
      <c r="AD528" s="257"/>
      <c r="AE528" s="257"/>
      <c r="AF528" s="257"/>
      <c r="AG528" s="257"/>
      <c r="AH528" s="257"/>
      <c r="AI528" s="257"/>
      <c r="AJ528" s="213"/>
      <c r="AK528" s="213"/>
      <c r="AL528" s="257"/>
      <c r="AM528" s="8"/>
      <c r="AN528" s="214"/>
      <c r="AO528" s="211"/>
      <c r="AP528" s="40"/>
      <c r="AQ528" s="40"/>
      <c r="AR528" s="108"/>
      <c r="AS528" s="211"/>
      <c r="AT528" s="214"/>
      <c r="AU528" s="211"/>
      <c r="AV528" s="108"/>
      <c r="AW528" s="108"/>
      <c r="AX528" s="211"/>
      <c r="AY528" s="211"/>
      <c r="AZ528" s="211"/>
      <c r="BA528" s="211"/>
      <c r="BB528" s="211"/>
      <c r="BC528" s="211"/>
      <c r="BD528" s="211"/>
      <c r="BE528" s="211"/>
      <c r="BF528" s="211"/>
      <c r="BG528" s="211"/>
      <c r="BH528" s="108"/>
      <c r="BI528" s="211"/>
      <c r="BJ528" s="8"/>
      <c r="BK528" s="108"/>
      <c r="BM528" s="211"/>
    </row>
    <row r="529" spans="1:65">
      <c r="A529" s="211"/>
      <c r="B529" s="211"/>
      <c r="C529" s="211"/>
      <c r="D529" s="211"/>
      <c r="E529" s="211"/>
      <c r="F529" s="211"/>
      <c r="G529" s="211"/>
      <c r="H529" s="214"/>
      <c r="I529" s="211"/>
      <c r="J529" s="211"/>
      <c r="K529" s="211"/>
      <c r="L529" s="211"/>
      <c r="M529" s="211"/>
      <c r="N529" s="211"/>
      <c r="O529" s="211"/>
      <c r="P529" s="211"/>
      <c r="Q529" s="212"/>
      <c r="R529" s="211"/>
      <c r="S529" s="211"/>
      <c r="T529" s="211"/>
      <c r="U529" s="211"/>
      <c r="V529" s="211"/>
      <c r="W529" s="211"/>
      <c r="X529" s="257"/>
      <c r="Y529" s="257"/>
      <c r="Z529" s="257"/>
      <c r="AA529" s="257"/>
      <c r="AB529" s="257"/>
      <c r="AC529" s="257"/>
      <c r="AD529" s="257"/>
      <c r="AE529" s="257"/>
      <c r="AF529" s="257"/>
      <c r="AG529" s="257"/>
      <c r="AH529" s="257"/>
      <c r="AI529" s="257"/>
      <c r="AJ529" s="213"/>
      <c r="AK529" s="213"/>
      <c r="AL529" s="257"/>
      <c r="AM529" s="8"/>
      <c r="AN529" s="214"/>
      <c r="AO529" s="211"/>
      <c r="AP529" s="40"/>
      <c r="AQ529" s="40"/>
      <c r="AR529" s="108"/>
      <c r="AS529" s="211"/>
      <c r="AT529" s="214"/>
      <c r="AU529" s="211"/>
      <c r="AV529" s="108"/>
      <c r="AW529" s="108"/>
      <c r="AX529" s="211"/>
      <c r="AY529" s="211"/>
      <c r="AZ529" s="211"/>
      <c r="BA529" s="211"/>
      <c r="BB529" s="211"/>
      <c r="BC529" s="211"/>
      <c r="BD529" s="211"/>
      <c r="BE529" s="211"/>
      <c r="BF529" s="211"/>
      <c r="BG529" s="211"/>
      <c r="BH529" s="108"/>
      <c r="BI529" s="211"/>
      <c r="BJ529" s="8"/>
      <c r="BK529" s="108"/>
      <c r="BM529" s="211"/>
    </row>
    <row r="530" spans="1:65">
      <c r="A530" s="211"/>
      <c r="B530" s="211"/>
      <c r="C530" s="211"/>
      <c r="D530" s="211"/>
      <c r="E530" s="211"/>
      <c r="F530" s="211"/>
      <c r="G530" s="211"/>
      <c r="H530" s="214"/>
      <c r="I530" s="211"/>
      <c r="J530" s="211"/>
      <c r="K530" s="211"/>
      <c r="L530" s="211"/>
      <c r="M530" s="211"/>
      <c r="N530" s="211"/>
      <c r="O530" s="211"/>
      <c r="P530" s="211"/>
      <c r="Q530" s="212"/>
      <c r="R530" s="211"/>
      <c r="S530" s="211"/>
      <c r="T530" s="211"/>
      <c r="U530" s="211"/>
      <c r="V530" s="211"/>
      <c r="W530" s="211"/>
      <c r="X530" s="257"/>
      <c r="Y530" s="257"/>
      <c r="Z530" s="257"/>
      <c r="AA530" s="257"/>
      <c r="AB530" s="257"/>
      <c r="AC530" s="257"/>
      <c r="AD530" s="257"/>
      <c r="AE530" s="257"/>
      <c r="AF530" s="257"/>
      <c r="AG530" s="257"/>
      <c r="AH530" s="257"/>
      <c r="AI530" s="257"/>
      <c r="AJ530" s="213"/>
      <c r="AK530" s="213"/>
      <c r="AL530" s="257"/>
      <c r="AM530" s="8"/>
      <c r="AN530" s="214"/>
      <c r="AO530" s="211"/>
      <c r="AP530" s="40"/>
      <c r="AQ530" s="40"/>
      <c r="AR530" s="108"/>
      <c r="AS530" s="211"/>
      <c r="AT530" s="214"/>
      <c r="AU530" s="211"/>
      <c r="AV530" s="108"/>
      <c r="AW530" s="108"/>
      <c r="AX530" s="211"/>
      <c r="AY530" s="211"/>
      <c r="AZ530" s="211"/>
      <c r="BA530" s="211"/>
      <c r="BB530" s="211"/>
      <c r="BC530" s="211"/>
      <c r="BD530" s="211"/>
      <c r="BE530" s="211"/>
      <c r="BF530" s="211"/>
      <c r="BG530" s="211"/>
      <c r="BH530" s="108"/>
      <c r="BI530" s="211"/>
      <c r="BJ530" s="8"/>
      <c r="BK530" s="108"/>
      <c r="BM530" s="211"/>
    </row>
    <row r="531" spans="1:65">
      <c r="A531" s="211"/>
      <c r="B531" s="211"/>
      <c r="C531" s="211"/>
      <c r="D531" s="211"/>
      <c r="E531" s="211"/>
      <c r="F531" s="211"/>
      <c r="G531" s="211"/>
      <c r="H531" s="214"/>
      <c r="I531" s="211"/>
      <c r="J531" s="211"/>
      <c r="K531" s="211"/>
      <c r="L531" s="211"/>
      <c r="M531" s="211"/>
      <c r="N531" s="211"/>
      <c r="O531" s="211"/>
      <c r="P531" s="211"/>
      <c r="Q531" s="212"/>
      <c r="R531" s="211"/>
      <c r="S531" s="211"/>
      <c r="T531" s="211"/>
      <c r="U531" s="211"/>
      <c r="V531" s="211"/>
      <c r="W531" s="211"/>
      <c r="X531" s="257"/>
      <c r="Y531" s="257"/>
      <c r="Z531" s="257"/>
      <c r="AA531" s="257"/>
      <c r="AB531" s="257"/>
      <c r="AC531" s="257"/>
      <c r="AD531" s="257"/>
      <c r="AE531" s="257"/>
      <c r="AF531" s="257"/>
      <c r="AG531" s="257"/>
      <c r="AH531" s="257"/>
      <c r="AI531" s="257"/>
      <c r="AJ531" s="213"/>
      <c r="AK531" s="213"/>
      <c r="AL531" s="257"/>
      <c r="AM531" s="8"/>
      <c r="AN531" s="214"/>
      <c r="AO531" s="211"/>
      <c r="AP531" s="40"/>
      <c r="AQ531" s="40"/>
      <c r="AR531" s="108"/>
      <c r="AS531" s="211"/>
      <c r="AT531" s="214"/>
      <c r="AU531" s="211"/>
      <c r="AV531" s="108"/>
      <c r="AW531" s="108"/>
      <c r="AX531" s="211"/>
      <c r="AY531" s="211"/>
      <c r="AZ531" s="211"/>
      <c r="BA531" s="211"/>
      <c r="BB531" s="211"/>
      <c r="BC531" s="211"/>
      <c r="BD531" s="211"/>
      <c r="BE531" s="211"/>
      <c r="BF531" s="211"/>
      <c r="BG531" s="211"/>
      <c r="BH531" s="108"/>
      <c r="BI531" s="211"/>
      <c r="BJ531" s="8"/>
      <c r="BK531" s="108"/>
      <c r="BM531" s="211"/>
    </row>
    <row r="532" spans="1:65">
      <c r="A532" s="211"/>
      <c r="B532" s="211"/>
      <c r="C532" s="211"/>
      <c r="D532" s="211"/>
      <c r="E532" s="211"/>
      <c r="F532" s="211"/>
      <c r="G532" s="211"/>
      <c r="H532" s="214"/>
      <c r="I532" s="211"/>
      <c r="J532" s="211"/>
      <c r="K532" s="211"/>
      <c r="L532" s="211"/>
      <c r="M532" s="211"/>
      <c r="N532" s="211"/>
      <c r="O532" s="211"/>
      <c r="P532" s="211"/>
      <c r="Q532" s="212"/>
      <c r="R532" s="211"/>
      <c r="S532" s="211"/>
      <c r="T532" s="211"/>
      <c r="U532" s="211"/>
      <c r="V532" s="211"/>
      <c r="W532" s="211"/>
      <c r="X532" s="257"/>
      <c r="Y532" s="257"/>
      <c r="Z532" s="257"/>
      <c r="AA532" s="257"/>
      <c r="AB532" s="257"/>
      <c r="AC532" s="257"/>
      <c r="AD532" s="257"/>
      <c r="AE532" s="257"/>
      <c r="AF532" s="257"/>
      <c r="AG532" s="257"/>
      <c r="AH532" s="257"/>
      <c r="AI532" s="257"/>
      <c r="AJ532" s="213"/>
      <c r="AK532" s="213"/>
      <c r="AL532" s="257"/>
      <c r="AM532" s="8"/>
      <c r="AN532" s="214"/>
      <c r="AO532" s="211"/>
      <c r="AP532" s="40"/>
      <c r="AQ532" s="40"/>
      <c r="AR532" s="108"/>
      <c r="AS532" s="211"/>
      <c r="AT532" s="214"/>
      <c r="AU532" s="211"/>
      <c r="AV532" s="108"/>
      <c r="AW532" s="108"/>
      <c r="AX532" s="211"/>
      <c r="AY532" s="211"/>
      <c r="AZ532" s="211"/>
      <c r="BA532" s="211"/>
      <c r="BB532" s="211"/>
      <c r="BC532" s="211"/>
      <c r="BD532" s="211"/>
      <c r="BE532" s="211"/>
      <c r="BF532" s="211"/>
      <c r="BG532" s="211"/>
      <c r="BH532" s="108"/>
      <c r="BI532" s="211"/>
      <c r="BJ532" s="8"/>
      <c r="BK532" s="108"/>
      <c r="BM532" s="211"/>
    </row>
    <row r="533" spans="1:65">
      <c r="A533" s="211"/>
      <c r="B533" s="211"/>
      <c r="C533" s="211"/>
      <c r="D533" s="211"/>
      <c r="E533" s="211"/>
      <c r="F533" s="211"/>
      <c r="G533" s="211"/>
      <c r="H533" s="214"/>
      <c r="I533" s="211"/>
      <c r="J533" s="211"/>
      <c r="K533" s="211"/>
      <c r="L533" s="211"/>
      <c r="M533" s="211"/>
      <c r="N533" s="211"/>
      <c r="O533" s="211"/>
      <c r="P533" s="211"/>
      <c r="Q533" s="212"/>
      <c r="R533" s="211"/>
      <c r="S533" s="211"/>
      <c r="T533" s="211"/>
      <c r="U533" s="211"/>
      <c r="V533" s="211"/>
      <c r="W533" s="211"/>
      <c r="X533" s="257"/>
      <c r="Y533" s="257"/>
      <c r="Z533" s="257"/>
      <c r="AA533" s="257"/>
      <c r="AB533" s="257"/>
      <c r="AC533" s="257"/>
      <c r="AD533" s="257"/>
      <c r="AE533" s="257"/>
      <c r="AF533" s="257"/>
      <c r="AG533" s="257"/>
      <c r="AH533" s="257"/>
      <c r="AI533" s="257"/>
      <c r="AJ533" s="213"/>
      <c r="AK533" s="213"/>
      <c r="AL533" s="257"/>
      <c r="AM533" s="8"/>
      <c r="AN533" s="214"/>
      <c r="AO533" s="211"/>
      <c r="AP533" s="40"/>
      <c r="AQ533" s="40"/>
      <c r="AR533" s="108"/>
      <c r="AS533" s="211"/>
      <c r="AT533" s="214"/>
      <c r="AU533" s="211"/>
      <c r="AV533" s="108"/>
      <c r="AW533" s="108"/>
      <c r="AX533" s="211"/>
      <c r="AY533" s="211"/>
      <c r="AZ533" s="211"/>
      <c r="BA533" s="211"/>
      <c r="BB533" s="211"/>
      <c r="BC533" s="211"/>
      <c r="BD533" s="211"/>
      <c r="BE533" s="211"/>
      <c r="BF533" s="211"/>
      <c r="BG533" s="211"/>
      <c r="BH533" s="108"/>
      <c r="BI533" s="211"/>
      <c r="BJ533" s="8"/>
      <c r="BK533" s="108"/>
      <c r="BM533" s="211"/>
    </row>
    <row r="534" spans="1:65">
      <c r="A534" s="211"/>
      <c r="B534" s="211"/>
      <c r="C534" s="211"/>
      <c r="D534" s="211"/>
      <c r="E534" s="211"/>
      <c r="F534" s="211"/>
      <c r="G534" s="211"/>
      <c r="H534" s="214"/>
      <c r="I534" s="211"/>
      <c r="J534" s="211"/>
      <c r="K534" s="211"/>
      <c r="L534" s="211"/>
      <c r="M534" s="211"/>
      <c r="N534" s="211"/>
      <c r="O534" s="211"/>
      <c r="P534" s="211"/>
      <c r="Q534" s="212"/>
      <c r="R534" s="211"/>
      <c r="S534" s="211"/>
      <c r="T534" s="211"/>
      <c r="U534" s="211"/>
      <c r="V534" s="211"/>
      <c r="W534" s="211"/>
      <c r="X534" s="257"/>
      <c r="Y534" s="257"/>
      <c r="Z534" s="257"/>
      <c r="AA534" s="257"/>
      <c r="AB534" s="257"/>
      <c r="AC534" s="257"/>
      <c r="AD534" s="257"/>
      <c r="AE534" s="257"/>
      <c r="AF534" s="257"/>
      <c r="AG534" s="257"/>
      <c r="AH534" s="257"/>
      <c r="AI534" s="257"/>
      <c r="AJ534" s="213"/>
      <c r="AK534" s="213"/>
      <c r="AL534" s="257"/>
      <c r="AM534" s="8"/>
      <c r="AN534" s="214"/>
      <c r="AO534" s="211"/>
      <c r="AP534" s="40"/>
      <c r="AQ534" s="40"/>
      <c r="AR534" s="108"/>
      <c r="AS534" s="211"/>
      <c r="AT534" s="214"/>
      <c r="AU534" s="211"/>
      <c r="AV534" s="108"/>
      <c r="AW534" s="108"/>
      <c r="AX534" s="211"/>
      <c r="AY534" s="211"/>
      <c r="AZ534" s="211"/>
      <c r="BA534" s="211"/>
      <c r="BB534" s="211"/>
      <c r="BC534" s="211"/>
      <c r="BD534" s="211"/>
      <c r="BE534" s="211"/>
      <c r="BF534" s="211"/>
      <c r="BG534" s="211"/>
      <c r="BH534" s="108"/>
      <c r="BI534" s="211"/>
      <c r="BJ534" s="8"/>
      <c r="BK534" s="108"/>
      <c r="BM534" s="211"/>
    </row>
    <row r="535" spans="1:65">
      <c r="A535" s="211"/>
      <c r="B535" s="211"/>
      <c r="C535" s="211"/>
      <c r="D535" s="211"/>
      <c r="E535" s="211"/>
      <c r="F535" s="211"/>
      <c r="G535" s="211"/>
      <c r="H535" s="214"/>
      <c r="I535" s="211"/>
      <c r="J535" s="211"/>
      <c r="K535" s="211"/>
      <c r="L535" s="211"/>
      <c r="M535" s="211"/>
      <c r="N535" s="211"/>
      <c r="O535" s="211"/>
      <c r="P535" s="211"/>
      <c r="Q535" s="212"/>
      <c r="R535" s="211"/>
      <c r="S535" s="211"/>
      <c r="T535" s="211"/>
      <c r="U535" s="211"/>
      <c r="V535" s="211"/>
      <c r="W535" s="211"/>
      <c r="X535" s="257"/>
      <c r="Y535" s="257"/>
      <c r="Z535" s="257"/>
      <c r="AA535" s="257"/>
      <c r="AB535" s="257"/>
      <c r="AC535" s="257"/>
      <c r="AD535" s="257"/>
      <c r="AE535" s="257"/>
      <c r="AF535" s="257"/>
      <c r="AG535" s="257"/>
      <c r="AH535" s="257"/>
      <c r="AI535" s="257"/>
      <c r="AJ535" s="213"/>
      <c r="AK535" s="213"/>
      <c r="AL535" s="257"/>
      <c r="AM535" s="8"/>
      <c r="AN535" s="214"/>
      <c r="AO535" s="211"/>
      <c r="AP535" s="40"/>
      <c r="AQ535" s="40"/>
      <c r="AR535" s="108"/>
      <c r="AS535" s="211"/>
      <c r="AT535" s="214"/>
      <c r="AU535" s="211"/>
      <c r="AV535" s="108"/>
      <c r="AW535" s="108"/>
      <c r="AX535" s="211"/>
      <c r="AY535" s="211"/>
      <c r="AZ535" s="211"/>
      <c r="BA535" s="211"/>
      <c r="BB535" s="211"/>
      <c r="BC535" s="211"/>
      <c r="BD535" s="211"/>
      <c r="BE535" s="211"/>
      <c r="BF535" s="211"/>
      <c r="BG535" s="211"/>
      <c r="BH535" s="108"/>
      <c r="BI535" s="211"/>
      <c r="BJ535" s="8"/>
      <c r="BK535" s="108"/>
      <c r="BM535" s="211"/>
    </row>
    <row r="536" spans="1:65">
      <c r="A536" s="211"/>
      <c r="B536" s="211"/>
      <c r="C536" s="211"/>
      <c r="D536" s="211"/>
      <c r="E536" s="211"/>
      <c r="F536" s="211"/>
      <c r="G536" s="211"/>
      <c r="H536" s="214"/>
      <c r="I536" s="211"/>
      <c r="J536" s="211"/>
      <c r="K536" s="211"/>
      <c r="L536" s="211"/>
      <c r="M536" s="211"/>
      <c r="N536" s="211"/>
      <c r="O536" s="211"/>
      <c r="P536" s="211"/>
      <c r="Q536" s="212"/>
      <c r="R536" s="211"/>
      <c r="S536" s="211"/>
      <c r="T536" s="211"/>
      <c r="U536" s="211"/>
      <c r="V536" s="211"/>
      <c r="W536" s="211"/>
      <c r="X536" s="257"/>
      <c r="Y536" s="257"/>
      <c r="Z536" s="257"/>
      <c r="AA536" s="257"/>
      <c r="AB536" s="257"/>
      <c r="AC536" s="257"/>
      <c r="AD536" s="257"/>
      <c r="AE536" s="257"/>
      <c r="AF536" s="257"/>
      <c r="AG536" s="257"/>
      <c r="AH536" s="257"/>
      <c r="AI536" s="257"/>
      <c r="AJ536" s="213"/>
      <c r="AK536" s="213"/>
      <c r="AL536" s="257"/>
      <c r="AM536" s="8"/>
      <c r="AN536" s="214"/>
      <c r="AO536" s="211"/>
      <c r="AP536" s="40"/>
      <c r="AQ536" s="40"/>
      <c r="AR536" s="108"/>
      <c r="AS536" s="211"/>
      <c r="AT536" s="214"/>
      <c r="AU536" s="211"/>
      <c r="AV536" s="108"/>
      <c r="AW536" s="108"/>
      <c r="AX536" s="211"/>
      <c r="AY536" s="211"/>
      <c r="AZ536" s="211"/>
      <c r="BA536" s="211"/>
      <c r="BB536" s="211"/>
      <c r="BC536" s="211"/>
      <c r="BD536" s="211"/>
      <c r="BE536" s="211"/>
      <c r="BF536" s="211"/>
      <c r="BG536" s="211"/>
      <c r="BH536" s="108"/>
      <c r="BI536" s="211"/>
      <c r="BJ536" s="8"/>
      <c r="BK536" s="108"/>
      <c r="BM536" s="211"/>
    </row>
    <row r="537" spans="1:65">
      <c r="A537" s="211"/>
      <c r="B537" s="211"/>
      <c r="C537" s="211"/>
      <c r="D537" s="211"/>
      <c r="E537" s="211"/>
      <c r="F537" s="211"/>
      <c r="G537" s="211"/>
      <c r="H537" s="214"/>
      <c r="I537" s="211"/>
      <c r="J537" s="211"/>
      <c r="K537" s="211"/>
      <c r="L537" s="211"/>
      <c r="M537" s="211"/>
      <c r="N537" s="211"/>
      <c r="O537" s="211"/>
      <c r="P537" s="211"/>
      <c r="Q537" s="212"/>
      <c r="R537" s="211"/>
      <c r="S537" s="211"/>
      <c r="T537" s="211"/>
      <c r="U537" s="211"/>
      <c r="V537" s="211"/>
      <c r="W537" s="211"/>
      <c r="X537" s="257"/>
      <c r="Y537" s="257"/>
      <c r="Z537" s="257"/>
      <c r="AA537" s="257"/>
      <c r="AB537" s="257"/>
      <c r="AC537" s="257"/>
      <c r="AD537" s="257"/>
      <c r="AE537" s="257"/>
      <c r="AF537" s="257"/>
      <c r="AG537" s="257"/>
      <c r="AH537" s="257"/>
      <c r="AI537" s="257"/>
      <c r="AJ537" s="213"/>
      <c r="AK537" s="213"/>
      <c r="AL537" s="257"/>
      <c r="AM537" s="8"/>
      <c r="AN537" s="214"/>
      <c r="AO537" s="211"/>
      <c r="AP537" s="40"/>
      <c r="AQ537" s="40"/>
      <c r="AR537" s="108"/>
      <c r="AS537" s="211"/>
      <c r="AT537" s="214"/>
      <c r="AU537" s="211"/>
      <c r="AV537" s="108"/>
      <c r="AW537" s="108"/>
      <c r="AX537" s="211"/>
      <c r="AY537" s="211"/>
      <c r="AZ537" s="211"/>
      <c r="BA537" s="211"/>
      <c r="BB537" s="211"/>
      <c r="BC537" s="211"/>
      <c r="BD537" s="211"/>
      <c r="BE537" s="211"/>
      <c r="BF537" s="211"/>
      <c r="BG537" s="211"/>
      <c r="BH537" s="108"/>
      <c r="BI537" s="211"/>
      <c r="BJ537" s="8"/>
      <c r="BK537" s="108"/>
      <c r="BM537" s="211"/>
    </row>
    <row r="538" spans="1:65">
      <c r="A538" s="211"/>
      <c r="B538" s="211"/>
      <c r="C538" s="211"/>
      <c r="D538" s="211"/>
      <c r="E538" s="211"/>
      <c r="F538" s="211"/>
      <c r="G538" s="211"/>
      <c r="H538" s="214"/>
      <c r="I538" s="211"/>
      <c r="J538" s="211"/>
      <c r="K538" s="211"/>
      <c r="L538" s="211"/>
      <c r="M538" s="211"/>
      <c r="N538" s="211"/>
      <c r="O538" s="211"/>
      <c r="P538" s="211"/>
      <c r="Q538" s="212"/>
      <c r="R538" s="211"/>
      <c r="S538" s="211"/>
      <c r="T538" s="211"/>
      <c r="U538" s="211"/>
      <c r="V538" s="211"/>
      <c r="W538" s="211"/>
      <c r="X538" s="257"/>
      <c r="Y538" s="257"/>
      <c r="Z538" s="257"/>
      <c r="AA538" s="257"/>
      <c r="AB538" s="257"/>
      <c r="AC538" s="257"/>
      <c r="AD538" s="257"/>
      <c r="AE538" s="257"/>
      <c r="AF538" s="257"/>
      <c r="AG538" s="257"/>
      <c r="AH538" s="257"/>
      <c r="AI538" s="257"/>
      <c r="AJ538" s="213"/>
      <c r="AK538" s="213"/>
      <c r="AL538" s="257"/>
      <c r="AM538" s="8"/>
      <c r="AN538" s="214"/>
      <c r="AO538" s="211"/>
      <c r="AP538" s="40"/>
      <c r="AQ538" s="40"/>
      <c r="AR538" s="108"/>
      <c r="AS538" s="211"/>
      <c r="AT538" s="214"/>
      <c r="AU538" s="211"/>
      <c r="AV538" s="108"/>
      <c r="AW538" s="108"/>
      <c r="AX538" s="211"/>
      <c r="AY538" s="211"/>
      <c r="AZ538" s="211"/>
      <c r="BA538" s="211"/>
      <c r="BB538" s="211"/>
      <c r="BC538" s="211"/>
      <c r="BD538" s="211"/>
      <c r="BE538" s="211"/>
      <c r="BF538" s="211"/>
      <c r="BG538" s="211"/>
      <c r="BH538" s="108"/>
      <c r="BI538" s="211"/>
      <c r="BJ538" s="8"/>
      <c r="BK538" s="108"/>
      <c r="BM538" s="211"/>
    </row>
    <row r="539" spans="1:65">
      <c r="A539" s="211"/>
      <c r="B539" s="211"/>
      <c r="C539" s="211"/>
      <c r="D539" s="211"/>
      <c r="E539" s="211"/>
      <c r="F539" s="211"/>
      <c r="G539" s="211"/>
      <c r="H539" s="214"/>
      <c r="I539" s="211"/>
      <c r="J539" s="211"/>
      <c r="K539" s="211"/>
      <c r="L539" s="211"/>
      <c r="M539" s="211"/>
      <c r="N539" s="211"/>
      <c r="O539" s="211"/>
      <c r="P539" s="211"/>
      <c r="Q539" s="212"/>
      <c r="R539" s="211"/>
      <c r="S539" s="211"/>
      <c r="T539" s="211"/>
      <c r="U539" s="211"/>
      <c r="V539" s="211"/>
      <c r="W539" s="211"/>
      <c r="X539" s="257"/>
      <c r="Y539" s="257"/>
      <c r="Z539" s="257"/>
      <c r="AA539" s="257"/>
      <c r="AB539" s="257"/>
      <c r="AC539" s="257"/>
      <c r="AD539" s="257"/>
      <c r="AE539" s="257"/>
      <c r="AF539" s="257"/>
      <c r="AG539" s="257"/>
      <c r="AH539" s="257"/>
      <c r="AI539" s="257"/>
      <c r="AJ539" s="213"/>
      <c r="AK539" s="213"/>
      <c r="AL539" s="257"/>
      <c r="AM539" s="8"/>
      <c r="AN539" s="214"/>
      <c r="AO539" s="211"/>
      <c r="AP539" s="40"/>
      <c r="AQ539" s="40"/>
      <c r="AR539" s="108"/>
      <c r="AS539" s="211"/>
      <c r="AT539" s="214"/>
      <c r="AU539" s="211"/>
      <c r="AV539" s="108"/>
      <c r="AW539" s="108"/>
      <c r="AX539" s="211"/>
      <c r="AY539" s="211"/>
      <c r="AZ539" s="211"/>
      <c r="BA539" s="211"/>
      <c r="BB539" s="211"/>
      <c r="BC539" s="211"/>
      <c r="BD539" s="211"/>
      <c r="BE539" s="211"/>
      <c r="BF539" s="211"/>
      <c r="BG539" s="211"/>
      <c r="BH539" s="108"/>
      <c r="BI539" s="211"/>
      <c r="BJ539" s="8"/>
      <c r="BK539" s="108"/>
      <c r="BM539" s="211"/>
    </row>
    <row r="540" spans="1:65">
      <c r="A540" s="211"/>
      <c r="B540" s="211"/>
      <c r="C540" s="211"/>
      <c r="D540" s="211"/>
      <c r="E540" s="211"/>
      <c r="F540" s="211"/>
      <c r="G540" s="211"/>
      <c r="H540" s="214"/>
      <c r="I540" s="211"/>
      <c r="J540" s="211"/>
      <c r="K540" s="211"/>
      <c r="L540" s="211"/>
      <c r="M540" s="211"/>
      <c r="N540" s="211"/>
      <c r="O540" s="211"/>
      <c r="P540" s="211"/>
      <c r="Q540" s="212"/>
      <c r="R540" s="211"/>
      <c r="S540" s="211"/>
      <c r="T540" s="211"/>
      <c r="U540" s="211"/>
      <c r="V540" s="211"/>
      <c r="W540" s="211"/>
      <c r="X540" s="257"/>
      <c r="Y540" s="257"/>
      <c r="Z540" s="257"/>
      <c r="AA540" s="257"/>
      <c r="AB540" s="257"/>
      <c r="AC540" s="257"/>
      <c r="AD540" s="257"/>
      <c r="AE540" s="257"/>
      <c r="AF540" s="257"/>
      <c r="AG540" s="257"/>
      <c r="AH540" s="257"/>
      <c r="AI540" s="257"/>
      <c r="AJ540" s="213"/>
      <c r="AK540" s="213"/>
      <c r="AL540" s="257"/>
      <c r="AM540" s="8"/>
      <c r="AN540" s="214"/>
      <c r="AO540" s="211"/>
      <c r="AP540" s="40"/>
      <c r="AQ540" s="40"/>
      <c r="AR540" s="108"/>
      <c r="AS540" s="211"/>
      <c r="AT540" s="214"/>
      <c r="AU540" s="211"/>
      <c r="AV540" s="108"/>
      <c r="AW540" s="108"/>
      <c r="AX540" s="211"/>
      <c r="AY540" s="211"/>
      <c r="AZ540" s="211"/>
      <c r="BA540" s="211"/>
      <c r="BB540" s="211"/>
      <c r="BC540" s="211"/>
      <c r="BD540" s="211"/>
      <c r="BE540" s="211"/>
      <c r="BF540" s="211"/>
      <c r="BG540" s="211"/>
      <c r="BH540" s="108"/>
      <c r="BI540" s="211"/>
      <c r="BJ540" s="8"/>
      <c r="BK540" s="108"/>
      <c r="BM540" s="211"/>
    </row>
    <row r="541" spans="1:65">
      <c r="A541" s="211"/>
      <c r="B541" s="211"/>
      <c r="C541" s="211"/>
      <c r="D541" s="211"/>
      <c r="E541" s="211"/>
      <c r="F541" s="211"/>
      <c r="G541" s="211"/>
      <c r="H541" s="214"/>
      <c r="I541" s="211"/>
      <c r="J541" s="211"/>
      <c r="K541" s="211"/>
      <c r="L541" s="211"/>
      <c r="M541" s="211"/>
      <c r="N541" s="211"/>
      <c r="O541" s="211"/>
      <c r="P541" s="211"/>
      <c r="Q541" s="212"/>
      <c r="R541" s="211"/>
      <c r="S541" s="211"/>
      <c r="T541" s="211"/>
      <c r="U541" s="211"/>
      <c r="V541" s="211"/>
      <c r="W541" s="211"/>
      <c r="X541" s="257"/>
      <c r="Y541" s="257"/>
      <c r="Z541" s="257"/>
      <c r="AA541" s="257"/>
      <c r="AB541" s="257"/>
      <c r="AC541" s="257"/>
      <c r="AD541" s="257"/>
      <c r="AE541" s="257"/>
      <c r="AF541" s="257"/>
      <c r="AG541" s="257"/>
      <c r="AH541" s="257"/>
      <c r="AI541" s="257"/>
      <c r="AJ541" s="213"/>
      <c r="AK541" s="213"/>
      <c r="AL541" s="257"/>
      <c r="AM541" s="8"/>
      <c r="AN541" s="214"/>
      <c r="AO541" s="211"/>
      <c r="AP541" s="40"/>
      <c r="AQ541" s="40"/>
      <c r="AR541" s="108"/>
      <c r="AS541" s="211"/>
      <c r="AT541" s="214"/>
      <c r="AU541" s="211"/>
      <c r="AV541" s="108"/>
      <c r="AW541" s="108"/>
      <c r="AX541" s="211"/>
      <c r="AY541" s="211"/>
      <c r="AZ541" s="211"/>
      <c r="BA541" s="211"/>
      <c r="BB541" s="211"/>
      <c r="BC541" s="211"/>
      <c r="BD541" s="211"/>
      <c r="BE541" s="211"/>
      <c r="BF541" s="211"/>
      <c r="BG541" s="211"/>
      <c r="BH541" s="108"/>
      <c r="BI541" s="211"/>
      <c r="BJ541" s="8"/>
      <c r="BK541" s="108"/>
      <c r="BM541" s="211"/>
    </row>
    <row r="542" spans="1:65">
      <c r="A542" s="211"/>
      <c r="B542" s="211"/>
      <c r="C542" s="211"/>
      <c r="D542" s="211"/>
      <c r="E542" s="211"/>
      <c r="F542" s="211"/>
      <c r="G542" s="211"/>
      <c r="H542" s="214"/>
      <c r="I542" s="211"/>
      <c r="J542" s="211"/>
      <c r="K542" s="211"/>
      <c r="L542" s="211"/>
      <c r="M542" s="211"/>
      <c r="N542" s="211"/>
      <c r="O542" s="211"/>
      <c r="P542" s="211"/>
      <c r="Q542" s="212"/>
      <c r="R542" s="211"/>
      <c r="S542" s="211"/>
      <c r="T542" s="211"/>
      <c r="U542" s="211"/>
      <c r="V542" s="211"/>
      <c r="W542" s="211"/>
      <c r="X542" s="257"/>
      <c r="Y542" s="257"/>
      <c r="Z542" s="257"/>
      <c r="AA542" s="257"/>
      <c r="AB542" s="257"/>
      <c r="AC542" s="257"/>
      <c r="AD542" s="257"/>
      <c r="AE542" s="257"/>
      <c r="AF542" s="257"/>
      <c r="AG542" s="257"/>
      <c r="AH542" s="257"/>
      <c r="AI542" s="257"/>
      <c r="AJ542" s="213"/>
      <c r="AK542" s="213"/>
      <c r="AL542" s="257"/>
      <c r="AM542" s="8"/>
      <c r="AN542" s="214"/>
      <c r="AO542" s="211"/>
      <c r="AP542" s="40"/>
      <c r="AQ542" s="40"/>
      <c r="AR542" s="108"/>
      <c r="AS542" s="211"/>
      <c r="AT542" s="214"/>
      <c r="AU542" s="211"/>
      <c r="AV542" s="108"/>
      <c r="AW542" s="108"/>
      <c r="AX542" s="211"/>
      <c r="AY542" s="211"/>
      <c r="AZ542" s="211"/>
      <c r="BA542" s="211"/>
      <c r="BB542" s="211"/>
      <c r="BC542" s="211"/>
      <c r="BD542" s="211"/>
      <c r="BE542" s="211"/>
      <c r="BF542" s="211"/>
      <c r="BG542" s="211"/>
      <c r="BH542" s="108"/>
      <c r="BI542" s="211"/>
      <c r="BJ542" s="8"/>
      <c r="BK542" s="108"/>
      <c r="BM542" s="211"/>
    </row>
    <row r="543" spans="1:65">
      <c r="A543" s="211"/>
      <c r="B543" s="211"/>
      <c r="C543" s="211"/>
      <c r="D543" s="211"/>
      <c r="E543" s="211"/>
      <c r="F543" s="211"/>
      <c r="G543" s="211"/>
      <c r="H543" s="214"/>
      <c r="I543" s="211"/>
      <c r="J543" s="211"/>
      <c r="K543" s="211"/>
      <c r="L543" s="211"/>
      <c r="M543" s="211"/>
      <c r="N543" s="211"/>
      <c r="O543" s="211"/>
      <c r="P543" s="211"/>
      <c r="Q543" s="212"/>
      <c r="R543" s="211"/>
      <c r="S543" s="211"/>
      <c r="T543" s="211"/>
      <c r="U543" s="211"/>
      <c r="V543" s="211"/>
      <c r="W543" s="211"/>
      <c r="X543" s="257"/>
      <c r="Y543" s="257"/>
      <c r="Z543" s="257"/>
      <c r="AA543" s="257"/>
      <c r="AB543" s="257"/>
      <c r="AC543" s="257"/>
      <c r="AD543" s="257"/>
      <c r="AE543" s="257"/>
      <c r="AF543" s="257"/>
      <c r="AG543" s="257"/>
      <c r="AH543" s="257"/>
      <c r="AI543" s="257"/>
      <c r="AJ543" s="213"/>
      <c r="AK543" s="213"/>
      <c r="AL543" s="257"/>
      <c r="AM543" s="8"/>
      <c r="AN543" s="214"/>
      <c r="AO543" s="211"/>
      <c r="AP543" s="40"/>
      <c r="AQ543" s="40"/>
      <c r="AR543" s="108"/>
      <c r="AS543" s="211"/>
      <c r="AT543" s="214"/>
      <c r="AU543" s="211"/>
      <c r="AV543" s="108"/>
      <c r="AW543" s="108"/>
      <c r="AX543" s="211"/>
      <c r="AY543" s="211"/>
      <c r="AZ543" s="211"/>
      <c r="BA543" s="211"/>
      <c r="BB543" s="211"/>
      <c r="BC543" s="211"/>
      <c r="BD543" s="211"/>
      <c r="BE543" s="211"/>
      <c r="BF543" s="211"/>
      <c r="BG543" s="211"/>
      <c r="BH543" s="108"/>
      <c r="BI543" s="211"/>
      <c r="BJ543" s="8"/>
      <c r="BK543" s="108"/>
      <c r="BM543" s="211"/>
    </row>
    <row r="544" spans="1:65">
      <c r="A544" s="211"/>
      <c r="B544" s="211"/>
      <c r="C544" s="211"/>
      <c r="D544" s="211"/>
      <c r="E544" s="211"/>
      <c r="F544" s="211"/>
      <c r="G544" s="211"/>
      <c r="H544" s="214"/>
      <c r="I544" s="211"/>
      <c r="J544" s="211"/>
      <c r="K544" s="211"/>
      <c r="L544" s="211"/>
      <c r="M544" s="211"/>
      <c r="N544" s="211"/>
      <c r="O544" s="211"/>
      <c r="P544" s="211"/>
      <c r="Q544" s="212"/>
      <c r="R544" s="211"/>
      <c r="S544" s="211"/>
      <c r="T544" s="211"/>
      <c r="U544" s="211"/>
      <c r="V544" s="211"/>
      <c r="W544" s="211"/>
      <c r="X544" s="257"/>
      <c r="Y544" s="257"/>
      <c r="Z544" s="257"/>
      <c r="AA544" s="257"/>
      <c r="AB544" s="257"/>
      <c r="AC544" s="257"/>
      <c r="AD544" s="257"/>
      <c r="AE544" s="257"/>
      <c r="AF544" s="257"/>
      <c r="AG544" s="257"/>
      <c r="AH544" s="257"/>
      <c r="AI544" s="257"/>
      <c r="AJ544" s="213"/>
      <c r="AK544" s="213"/>
      <c r="AL544" s="257"/>
      <c r="AM544" s="8"/>
      <c r="AN544" s="214"/>
      <c r="AO544" s="211"/>
      <c r="AP544" s="40"/>
      <c r="AQ544" s="40"/>
      <c r="AR544" s="108"/>
      <c r="AS544" s="211"/>
      <c r="AT544" s="214"/>
      <c r="AU544" s="211"/>
      <c r="AV544" s="108"/>
      <c r="AW544" s="108"/>
      <c r="AX544" s="211"/>
      <c r="AY544" s="211"/>
      <c r="AZ544" s="211"/>
      <c r="BA544" s="211"/>
      <c r="BB544" s="211"/>
      <c r="BC544" s="211"/>
      <c r="BD544" s="211"/>
      <c r="BE544" s="211"/>
      <c r="BF544" s="211"/>
      <c r="BG544" s="211"/>
      <c r="BH544" s="108"/>
      <c r="BI544" s="211"/>
      <c r="BJ544" s="8"/>
      <c r="BK544" s="108"/>
      <c r="BM544" s="211"/>
    </row>
    <row r="545" spans="1:65">
      <c r="A545" s="211"/>
      <c r="B545" s="211"/>
      <c r="C545" s="211"/>
      <c r="D545" s="211"/>
      <c r="E545" s="211"/>
      <c r="F545" s="211"/>
      <c r="G545" s="211"/>
      <c r="H545" s="214"/>
      <c r="I545" s="211"/>
      <c r="J545" s="211"/>
      <c r="K545" s="211"/>
      <c r="L545" s="211"/>
      <c r="M545" s="211"/>
      <c r="N545" s="211"/>
      <c r="O545" s="211"/>
      <c r="P545" s="211"/>
      <c r="Q545" s="212"/>
      <c r="R545" s="211"/>
      <c r="S545" s="211"/>
      <c r="T545" s="211"/>
      <c r="U545" s="211"/>
      <c r="V545" s="211"/>
      <c r="W545" s="211"/>
      <c r="X545" s="257"/>
      <c r="Y545" s="257"/>
      <c r="Z545" s="257"/>
      <c r="AA545" s="257"/>
      <c r="AB545" s="257"/>
      <c r="AC545" s="257"/>
      <c r="AD545" s="257"/>
      <c r="AE545" s="257"/>
      <c r="AF545" s="257"/>
      <c r="AG545" s="257"/>
      <c r="AH545" s="257"/>
      <c r="AI545" s="257"/>
      <c r="AJ545" s="213"/>
      <c r="AK545" s="213"/>
      <c r="AL545" s="257"/>
      <c r="AM545" s="8"/>
      <c r="AN545" s="214"/>
      <c r="AO545" s="211"/>
      <c r="AP545" s="40"/>
      <c r="AQ545" s="40"/>
      <c r="AR545" s="108"/>
      <c r="AS545" s="211"/>
      <c r="AT545" s="214"/>
      <c r="AU545" s="211"/>
      <c r="AV545" s="108"/>
      <c r="AW545" s="108"/>
      <c r="AX545" s="211"/>
      <c r="AY545" s="211"/>
      <c r="AZ545" s="211"/>
      <c r="BA545" s="211"/>
      <c r="BB545" s="211"/>
      <c r="BC545" s="211"/>
      <c r="BD545" s="211"/>
      <c r="BE545" s="211"/>
      <c r="BF545" s="211"/>
      <c r="BG545" s="211"/>
      <c r="BH545" s="108"/>
      <c r="BI545" s="211"/>
      <c r="BJ545" s="8"/>
      <c r="BK545" s="108"/>
      <c r="BM545" s="211"/>
    </row>
    <row r="546" spans="1:65">
      <c r="A546" s="211"/>
      <c r="B546" s="211"/>
      <c r="C546" s="211"/>
      <c r="D546" s="211"/>
      <c r="E546" s="211"/>
      <c r="F546" s="211"/>
      <c r="G546" s="211"/>
      <c r="H546" s="214"/>
      <c r="I546" s="211"/>
      <c r="J546" s="211"/>
      <c r="K546" s="211"/>
      <c r="L546" s="211"/>
      <c r="M546" s="211"/>
      <c r="N546" s="211"/>
      <c r="O546" s="211"/>
      <c r="P546" s="211"/>
      <c r="Q546" s="212"/>
      <c r="R546" s="211"/>
      <c r="S546" s="211"/>
      <c r="T546" s="211"/>
      <c r="U546" s="211"/>
      <c r="V546" s="211"/>
      <c r="W546" s="211"/>
      <c r="X546" s="257"/>
      <c r="Y546" s="257"/>
      <c r="Z546" s="257"/>
      <c r="AA546" s="257"/>
      <c r="AB546" s="257"/>
      <c r="AC546" s="257"/>
      <c r="AD546" s="257"/>
      <c r="AE546" s="257"/>
      <c r="AF546" s="257"/>
      <c r="AG546" s="257"/>
      <c r="AH546" s="257"/>
      <c r="AI546" s="257"/>
      <c r="AJ546" s="213"/>
      <c r="AK546" s="213"/>
      <c r="AL546" s="257"/>
      <c r="AM546" s="8"/>
      <c r="AN546" s="214"/>
      <c r="AO546" s="211"/>
      <c r="AP546" s="40"/>
      <c r="AQ546" s="40"/>
      <c r="AR546" s="108"/>
      <c r="AS546" s="211"/>
      <c r="AT546" s="214"/>
      <c r="AU546" s="211"/>
      <c r="AV546" s="108"/>
      <c r="AW546" s="108"/>
      <c r="AX546" s="211"/>
      <c r="AY546" s="211"/>
      <c r="AZ546" s="211"/>
      <c r="BA546" s="211"/>
      <c r="BB546" s="211"/>
      <c r="BC546" s="211"/>
      <c r="BD546" s="211"/>
      <c r="BE546" s="211"/>
      <c r="BF546" s="211"/>
      <c r="BG546" s="211"/>
      <c r="BH546" s="108"/>
      <c r="BI546" s="211"/>
      <c r="BJ546" s="8"/>
      <c r="BK546" s="108"/>
      <c r="BM546" s="211"/>
    </row>
    <row r="547" spans="1:65">
      <c r="A547" s="211"/>
      <c r="B547" s="211"/>
      <c r="C547" s="211"/>
      <c r="D547" s="211"/>
      <c r="E547" s="211"/>
      <c r="F547" s="211"/>
      <c r="G547" s="211"/>
      <c r="H547" s="214"/>
      <c r="I547" s="211"/>
      <c r="J547" s="211"/>
      <c r="K547" s="211"/>
      <c r="L547" s="211"/>
      <c r="M547" s="211"/>
      <c r="N547" s="211"/>
      <c r="O547" s="211"/>
      <c r="P547" s="211"/>
      <c r="Q547" s="212"/>
      <c r="R547" s="211"/>
      <c r="S547" s="211"/>
      <c r="T547" s="211"/>
      <c r="U547" s="211"/>
      <c r="V547" s="211"/>
      <c r="W547" s="211"/>
      <c r="X547" s="257"/>
      <c r="Y547" s="257"/>
      <c r="Z547" s="257"/>
      <c r="AA547" s="257"/>
      <c r="AB547" s="257"/>
      <c r="AC547" s="257"/>
      <c r="AD547" s="257"/>
      <c r="AE547" s="257"/>
      <c r="AF547" s="257"/>
      <c r="AG547" s="257"/>
      <c r="AH547" s="257"/>
      <c r="AI547" s="257"/>
      <c r="AJ547" s="213"/>
      <c r="AK547" s="213"/>
      <c r="AL547" s="257"/>
      <c r="AM547" s="8"/>
      <c r="AN547" s="214"/>
      <c r="AO547" s="211"/>
      <c r="AP547" s="40"/>
      <c r="AQ547" s="40"/>
      <c r="AR547" s="108"/>
      <c r="AS547" s="211"/>
      <c r="AT547" s="214"/>
      <c r="AU547" s="211"/>
      <c r="AV547" s="108"/>
      <c r="AW547" s="108"/>
      <c r="AX547" s="211"/>
      <c r="AY547" s="211"/>
      <c r="AZ547" s="211"/>
      <c r="BA547" s="211"/>
      <c r="BB547" s="211"/>
      <c r="BC547" s="211"/>
      <c r="BD547" s="211"/>
      <c r="BE547" s="211"/>
      <c r="BF547" s="211"/>
      <c r="BG547" s="211"/>
      <c r="BH547" s="108"/>
      <c r="BI547" s="211"/>
      <c r="BJ547" s="8"/>
      <c r="BK547" s="108"/>
      <c r="BM547" s="211"/>
    </row>
    <row r="548" spans="1:65">
      <c r="A548" s="211"/>
      <c r="B548" s="211"/>
      <c r="C548" s="211"/>
      <c r="D548" s="211"/>
      <c r="E548" s="211"/>
      <c r="F548" s="211"/>
      <c r="G548" s="211"/>
      <c r="H548" s="214"/>
      <c r="I548" s="211"/>
      <c r="J548" s="211"/>
      <c r="K548" s="211"/>
      <c r="L548" s="211"/>
      <c r="M548" s="211"/>
      <c r="N548" s="211"/>
      <c r="O548" s="211"/>
      <c r="P548" s="211"/>
      <c r="Q548" s="212"/>
      <c r="R548" s="211"/>
      <c r="S548" s="211"/>
      <c r="T548" s="211"/>
      <c r="U548" s="211"/>
      <c r="V548" s="211"/>
      <c r="W548" s="211"/>
      <c r="X548" s="257"/>
      <c r="Y548" s="257"/>
      <c r="Z548" s="257"/>
      <c r="AA548" s="257"/>
      <c r="AB548" s="257"/>
      <c r="AC548" s="257"/>
      <c r="AD548" s="257"/>
      <c r="AE548" s="257"/>
      <c r="AF548" s="257"/>
      <c r="AG548" s="257"/>
      <c r="AH548" s="257"/>
      <c r="AI548" s="257"/>
      <c r="AJ548" s="213"/>
      <c r="AK548" s="213"/>
      <c r="AL548" s="257"/>
      <c r="AM548" s="8"/>
      <c r="AN548" s="214"/>
      <c r="AO548" s="211"/>
      <c r="AP548" s="40"/>
      <c r="AQ548" s="40"/>
      <c r="AR548" s="108"/>
      <c r="AS548" s="211"/>
      <c r="AT548" s="214"/>
      <c r="AU548" s="211"/>
      <c r="AV548" s="108"/>
      <c r="AW548" s="108"/>
      <c r="AX548" s="211"/>
      <c r="AY548" s="211"/>
      <c r="AZ548" s="211"/>
      <c r="BA548" s="211"/>
      <c r="BB548" s="211"/>
      <c r="BC548" s="211"/>
      <c r="BD548" s="211"/>
      <c r="BE548" s="211"/>
      <c r="BF548" s="211"/>
      <c r="BG548" s="211"/>
      <c r="BH548" s="108"/>
      <c r="BI548" s="211"/>
      <c r="BJ548" s="8"/>
      <c r="BK548" s="108"/>
      <c r="BM548" s="211"/>
    </row>
    <row r="549" spans="1:65">
      <c r="A549" s="211"/>
      <c r="B549" s="211"/>
      <c r="C549" s="211"/>
      <c r="D549" s="211"/>
      <c r="E549" s="211"/>
      <c r="F549" s="211"/>
      <c r="G549" s="211"/>
      <c r="H549" s="214"/>
      <c r="I549" s="211"/>
      <c r="J549" s="211"/>
      <c r="K549" s="211"/>
      <c r="L549" s="211"/>
      <c r="M549" s="211"/>
      <c r="N549" s="211"/>
      <c r="O549" s="211"/>
      <c r="P549" s="211"/>
      <c r="Q549" s="212"/>
      <c r="R549" s="211"/>
      <c r="S549" s="211"/>
      <c r="T549" s="211"/>
      <c r="U549" s="211"/>
      <c r="V549" s="211"/>
      <c r="W549" s="211"/>
      <c r="X549" s="257"/>
      <c r="Y549" s="257"/>
      <c r="Z549" s="257"/>
      <c r="AA549" s="257"/>
      <c r="AB549" s="257"/>
      <c r="AC549" s="257"/>
      <c r="AD549" s="257"/>
      <c r="AE549" s="257"/>
      <c r="AF549" s="257"/>
      <c r="AG549" s="257"/>
      <c r="AH549" s="257"/>
      <c r="AI549" s="257"/>
      <c r="AJ549" s="213"/>
      <c r="AK549" s="213"/>
      <c r="AL549" s="257"/>
      <c r="AM549" s="8"/>
      <c r="AN549" s="214"/>
      <c r="AO549" s="211"/>
      <c r="AP549" s="40"/>
      <c r="AQ549" s="40"/>
      <c r="AR549" s="108"/>
      <c r="AS549" s="211"/>
      <c r="AT549" s="214"/>
      <c r="AU549" s="211"/>
      <c r="AV549" s="108"/>
      <c r="AW549" s="108"/>
      <c r="AX549" s="211"/>
      <c r="AY549" s="211"/>
      <c r="AZ549" s="211"/>
      <c r="BA549" s="211"/>
      <c r="BB549" s="211"/>
      <c r="BC549" s="211"/>
      <c r="BD549" s="211"/>
      <c r="BE549" s="211"/>
      <c r="BF549" s="211"/>
      <c r="BG549" s="211"/>
      <c r="BH549" s="108"/>
      <c r="BI549" s="211"/>
      <c r="BJ549" s="8"/>
      <c r="BK549" s="108"/>
      <c r="BM549" s="211"/>
    </row>
    <row r="550" spans="1:65">
      <c r="A550" s="211"/>
      <c r="B550" s="211"/>
      <c r="C550" s="211"/>
      <c r="D550" s="211"/>
      <c r="E550" s="211"/>
      <c r="F550" s="211"/>
      <c r="G550" s="211"/>
      <c r="H550" s="214"/>
      <c r="I550" s="211"/>
      <c r="J550" s="211"/>
      <c r="K550" s="211"/>
      <c r="L550" s="211"/>
      <c r="M550" s="211"/>
      <c r="N550" s="211"/>
      <c r="O550" s="211"/>
      <c r="P550" s="211"/>
      <c r="Q550" s="212"/>
      <c r="R550" s="211"/>
      <c r="S550" s="211"/>
      <c r="T550" s="211"/>
      <c r="U550" s="211"/>
      <c r="V550" s="211"/>
      <c r="W550" s="211"/>
      <c r="X550" s="257"/>
      <c r="Y550" s="257"/>
      <c r="Z550" s="257"/>
      <c r="AA550" s="257"/>
      <c r="AB550" s="257"/>
      <c r="AC550" s="257"/>
      <c r="AD550" s="257"/>
      <c r="AE550" s="257"/>
      <c r="AF550" s="257"/>
      <c r="AG550" s="257"/>
      <c r="AH550" s="257"/>
      <c r="AI550" s="257"/>
      <c r="AJ550" s="213"/>
      <c r="AK550" s="213"/>
      <c r="AL550" s="257"/>
      <c r="AM550" s="8"/>
      <c r="AN550" s="214"/>
      <c r="AO550" s="211"/>
      <c r="AP550" s="40"/>
      <c r="AQ550" s="40"/>
      <c r="AR550" s="108"/>
      <c r="AS550" s="211"/>
      <c r="AT550" s="214"/>
      <c r="AU550" s="211"/>
      <c r="AV550" s="108"/>
      <c r="AW550" s="108"/>
      <c r="AX550" s="211"/>
      <c r="AY550" s="211"/>
      <c r="AZ550" s="211"/>
      <c r="BA550" s="211"/>
      <c r="BB550" s="211"/>
      <c r="BC550" s="211"/>
      <c r="BD550" s="211"/>
      <c r="BE550" s="211"/>
      <c r="BF550" s="211"/>
      <c r="BG550" s="211"/>
      <c r="BH550" s="108"/>
      <c r="BI550" s="211"/>
      <c r="BJ550" s="8"/>
      <c r="BK550" s="108"/>
      <c r="BM550" s="211"/>
    </row>
    <row r="551" spans="1:65">
      <c r="A551" s="211"/>
      <c r="B551" s="211"/>
      <c r="C551" s="211"/>
      <c r="D551" s="211"/>
      <c r="E551" s="211"/>
      <c r="F551" s="211"/>
      <c r="G551" s="211"/>
      <c r="H551" s="214"/>
      <c r="I551" s="211"/>
      <c r="J551" s="211"/>
      <c r="K551" s="211"/>
      <c r="L551" s="211"/>
      <c r="M551" s="211"/>
      <c r="N551" s="211"/>
      <c r="O551" s="211"/>
      <c r="P551" s="211"/>
      <c r="Q551" s="212"/>
      <c r="R551" s="211"/>
      <c r="S551" s="211"/>
      <c r="T551" s="211"/>
      <c r="U551" s="211"/>
      <c r="V551" s="211"/>
      <c r="W551" s="211"/>
      <c r="X551" s="257"/>
      <c r="Y551" s="257"/>
      <c r="Z551" s="257"/>
      <c r="AA551" s="257"/>
      <c r="AB551" s="257"/>
      <c r="AC551" s="257"/>
      <c r="AD551" s="257"/>
      <c r="AE551" s="257"/>
      <c r="AF551" s="257"/>
      <c r="AG551" s="257"/>
      <c r="AH551" s="257"/>
      <c r="AI551" s="257"/>
      <c r="AJ551" s="213"/>
      <c r="AK551" s="213"/>
      <c r="AL551" s="257"/>
      <c r="AM551" s="8"/>
      <c r="AN551" s="214"/>
      <c r="AO551" s="211"/>
      <c r="AP551" s="40"/>
      <c r="AQ551" s="40"/>
      <c r="AR551" s="108"/>
      <c r="AS551" s="211"/>
      <c r="AT551" s="214"/>
      <c r="AU551" s="211"/>
      <c r="AV551" s="108"/>
      <c r="AW551" s="108"/>
      <c r="AX551" s="211"/>
      <c r="AY551" s="211"/>
      <c r="AZ551" s="211"/>
      <c r="BA551" s="211"/>
      <c r="BB551" s="211"/>
      <c r="BC551" s="211"/>
      <c r="BD551" s="211"/>
      <c r="BE551" s="211"/>
      <c r="BF551" s="211"/>
      <c r="BG551" s="211"/>
      <c r="BH551" s="108"/>
      <c r="BI551" s="211"/>
      <c r="BJ551" s="8"/>
      <c r="BK551" s="108"/>
      <c r="BM551" s="211"/>
    </row>
    <row r="552" spans="1:65">
      <c r="A552" s="211"/>
      <c r="B552" s="211"/>
      <c r="C552" s="211"/>
      <c r="D552" s="211"/>
      <c r="E552" s="211"/>
      <c r="F552" s="211"/>
      <c r="G552" s="211"/>
      <c r="H552" s="214"/>
      <c r="I552" s="211"/>
      <c r="J552" s="211"/>
      <c r="K552" s="211"/>
      <c r="L552" s="211"/>
      <c r="M552" s="211"/>
      <c r="N552" s="211"/>
      <c r="O552" s="211"/>
      <c r="P552" s="211"/>
      <c r="Q552" s="212"/>
      <c r="R552" s="211"/>
      <c r="S552" s="211"/>
      <c r="T552" s="211"/>
      <c r="U552" s="211"/>
      <c r="V552" s="211"/>
      <c r="W552" s="211"/>
      <c r="X552" s="257"/>
      <c r="Y552" s="257"/>
      <c r="Z552" s="257"/>
      <c r="AA552" s="257"/>
      <c r="AB552" s="257"/>
      <c r="AC552" s="257"/>
      <c r="AD552" s="257"/>
      <c r="AE552" s="257"/>
      <c r="AF552" s="257"/>
      <c r="AG552" s="257"/>
      <c r="AH552" s="257"/>
      <c r="AI552" s="257"/>
      <c r="AJ552" s="213"/>
      <c r="AK552" s="213"/>
      <c r="AL552" s="257"/>
      <c r="AM552" s="8"/>
      <c r="AN552" s="214"/>
      <c r="AO552" s="211"/>
      <c r="AP552" s="40"/>
      <c r="AQ552" s="40"/>
      <c r="AR552" s="108"/>
      <c r="AS552" s="211"/>
      <c r="AT552" s="214"/>
      <c r="AU552" s="211"/>
      <c r="AV552" s="108"/>
      <c r="AW552" s="108"/>
      <c r="AX552" s="211"/>
      <c r="AY552" s="211"/>
      <c r="AZ552" s="211"/>
      <c r="BA552" s="211"/>
      <c r="BB552" s="211"/>
      <c r="BC552" s="211"/>
      <c r="BD552" s="211"/>
      <c r="BE552" s="211"/>
      <c r="BF552" s="211"/>
      <c r="BG552" s="211"/>
      <c r="BH552" s="108"/>
      <c r="BI552" s="211"/>
      <c r="BJ552" s="8"/>
      <c r="BK552" s="108"/>
      <c r="BM552" s="211"/>
    </row>
    <row r="553" spans="1:65">
      <c r="A553" s="211"/>
      <c r="B553" s="211"/>
      <c r="C553" s="211"/>
      <c r="D553" s="211"/>
      <c r="E553" s="211"/>
      <c r="F553" s="211"/>
      <c r="G553" s="211"/>
      <c r="H553" s="214"/>
      <c r="I553" s="211"/>
      <c r="J553" s="211"/>
      <c r="K553" s="211"/>
      <c r="L553" s="211"/>
      <c r="M553" s="211"/>
      <c r="N553" s="211"/>
      <c r="O553" s="211"/>
      <c r="P553" s="211"/>
      <c r="Q553" s="212"/>
      <c r="R553" s="211"/>
      <c r="S553" s="211"/>
      <c r="T553" s="211"/>
      <c r="U553" s="211"/>
      <c r="V553" s="211"/>
      <c r="W553" s="211"/>
      <c r="X553" s="257"/>
      <c r="Y553" s="257"/>
      <c r="Z553" s="257"/>
      <c r="AA553" s="257"/>
      <c r="AB553" s="257"/>
      <c r="AC553" s="257"/>
      <c r="AD553" s="257"/>
      <c r="AE553" s="257"/>
      <c r="AF553" s="257"/>
      <c r="AG553" s="257"/>
      <c r="AH553" s="257"/>
      <c r="AI553" s="257"/>
      <c r="AJ553" s="213"/>
      <c r="AK553" s="213"/>
      <c r="AL553" s="257"/>
      <c r="AM553" s="8"/>
      <c r="AN553" s="214"/>
      <c r="AO553" s="211"/>
      <c r="AP553" s="40"/>
      <c r="AQ553" s="40"/>
      <c r="AR553" s="108"/>
      <c r="AS553" s="211"/>
      <c r="AT553" s="214"/>
      <c r="AU553" s="211"/>
      <c r="AV553" s="108"/>
      <c r="AW553" s="108"/>
      <c r="AX553" s="211"/>
      <c r="AY553" s="211"/>
      <c r="AZ553" s="211"/>
      <c r="BA553" s="211"/>
      <c r="BB553" s="211"/>
      <c r="BC553" s="211"/>
      <c r="BD553" s="211"/>
      <c r="BE553" s="211"/>
      <c r="BF553" s="211"/>
      <c r="BG553" s="211"/>
      <c r="BH553" s="108"/>
      <c r="BI553" s="211"/>
      <c r="BJ553" s="8"/>
      <c r="BK553" s="108"/>
      <c r="BM553" s="211"/>
    </row>
    <row r="554" spans="1:65">
      <c r="A554" s="211"/>
      <c r="B554" s="211"/>
      <c r="C554" s="211"/>
      <c r="D554" s="211"/>
      <c r="E554" s="211"/>
      <c r="F554" s="211"/>
      <c r="G554" s="211"/>
      <c r="H554" s="214"/>
      <c r="I554" s="211"/>
      <c r="J554" s="211"/>
      <c r="K554" s="211"/>
      <c r="L554" s="211"/>
      <c r="M554" s="211"/>
      <c r="N554" s="211"/>
      <c r="O554" s="211"/>
      <c r="P554" s="211"/>
      <c r="Q554" s="212"/>
      <c r="R554" s="211"/>
      <c r="S554" s="211"/>
      <c r="T554" s="211"/>
      <c r="U554" s="211"/>
      <c r="V554" s="211"/>
      <c r="W554" s="211"/>
      <c r="X554" s="257"/>
      <c r="Y554" s="257"/>
      <c r="Z554" s="257"/>
      <c r="AA554" s="257"/>
      <c r="AB554" s="257"/>
      <c r="AC554" s="257"/>
      <c r="AD554" s="257"/>
      <c r="AE554" s="257"/>
      <c r="AF554" s="257"/>
      <c r="AG554" s="257"/>
      <c r="AH554" s="257"/>
      <c r="AI554" s="257"/>
      <c r="AJ554" s="213"/>
      <c r="AK554" s="213"/>
      <c r="AL554" s="257"/>
      <c r="AM554" s="8"/>
      <c r="AN554" s="214"/>
      <c r="AO554" s="211"/>
      <c r="AP554" s="40"/>
      <c r="AQ554" s="40"/>
      <c r="AR554" s="108"/>
      <c r="AS554" s="211"/>
      <c r="AT554" s="214"/>
      <c r="AU554" s="211"/>
      <c r="AV554" s="108"/>
      <c r="AW554" s="108"/>
      <c r="AX554" s="211"/>
      <c r="AY554" s="211"/>
      <c r="AZ554" s="211"/>
      <c r="BA554" s="211"/>
      <c r="BB554" s="211"/>
      <c r="BC554" s="211"/>
      <c r="BD554" s="211"/>
      <c r="BE554" s="211"/>
      <c r="BF554" s="211"/>
      <c r="BG554" s="211"/>
      <c r="BH554" s="108"/>
      <c r="BI554" s="211"/>
      <c r="BJ554" s="8"/>
      <c r="BK554" s="108"/>
      <c r="BM554" s="211"/>
    </row>
    <row r="555" spans="1:65">
      <c r="A555" s="211"/>
      <c r="B555" s="211"/>
      <c r="C555" s="211"/>
      <c r="D555" s="211"/>
      <c r="E555" s="211"/>
      <c r="F555" s="211"/>
      <c r="G555" s="211"/>
      <c r="H555" s="214"/>
      <c r="I555" s="211"/>
      <c r="J555" s="211"/>
      <c r="K555" s="211"/>
      <c r="L555" s="211"/>
      <c r="M555" s="211"/>
      <c r="N555" s="211"/>
      <c r="O555" s="211"/>
      <c r="P555" s="211"/>
      <c r="Q555" s="212"/>
      <c r="R555" s="211"/>
      <c r="S555" s="211"/>
      <c r="T555" s="211"/>
      <c r="U555" s="211"/>
      <c r="V555" s="211"/>
      <c r="W555" s="211"/>
      <c r="X555" s="257"/>
      <c r="Y555" s="257"/>
      <c r="Z555" s="257"/>
      <c r="AA555" s="257"/>
      <c r="AB555" s="257"/>
      <c r="AC555" s="257"/>
      <c r="AD555" s="257"/>
      <c r="AE555" s="257"/>
      <c r="AF555" s="257"/>
      <c r="AG555" s="257"/>
      <c r="AH555" s="257"/>
      <c r="AI555" s="257"/>
      <c r="AJ555" s="213"/>
      <c r="AK555" s="213"/>
      <c r="AL555" s="257"/>
      <c r="AM555" s="8"/>
      <c r="AN555" s="214"/>
      <c r="AO555" s="211"/>
      <c r="AP555" s="40"/>
      <c r="AQ555" s="40"/>
      <c r="AR555" s="108"/>
      <c r="AS555" s="211"/>
      <c r="AT555" s="214"/>
      <c r="AU555" s="211"/>
      <c r="AV555" s="108"/>
      <c r="AW555" s="108"/>
      <c r="AX555" s="211"/>
      <c r="AY555" s="211"/>
      <c r="AZ555" s="211"/>
      <c r="BA555" s="211"/>
      <c r="BB555" s="211"/>
      <c r="BC555" s="211"/>
      <c r="BD555" s="211"/>
      <c r="BE555" s="211"/>
      <c r="BF555" s="211"/>
      <c r="BG555" s="211"/>
      <c r="BH555" s="108"/>
      <c r="BI555" s="211"/>
      <c r="BJ555" s="8"/>
      <c r="BK555" s="108"/>
      <c r="BM555" s="211"/>
    </row>
    <row r="556" spans="1:65">
      <c r="A556" s="211"/>
      <c r="B556" s="211"/>
      <c r="C556" s="211"/>
      <c r="D556" s="211"/>
      <c r="E556" s="211"/>
      <c r="F556" s="211"/>
      <c r="G556" s="211"/>
      <c r="H556" s="214"/>
      <c r="I556" s="211"/>
      <c r="J556" s="211"/>
      <c r="K556" s="211"/>
      <c r="L556" s="211"/>
      <c r="M556" s="211"/>
      <c r="N556" s="211"/>
      <c r="O556" s="211"/>
      <c r="P556" s="211"/>
      <c r="Q556" s="212"/>
      <c r="R556" s="211"/>
      <c r="S556" s="211"/>
      <c r="T556" s="211"/>
      <c r="U556" s="211"/>
      <c r="V556" s="211"/>
      <c r="W556" s="211"/>
      <c r="X556" s="257"/>
      <c r="Y556" s="257"/>
      <c r="Z556" s="257"/>
      <c r="AA556" s="257"/>
      <c r="AB556" s="257"/>
      <c r="AC556" s="257"/>
      <c r="AD556" s="257"/>
      <c r="AE556" s="257"/>
      <c r="AF556" s="257"/>
      <c r="AG556" s="257"/>
      <c r="AH556" s="257"/>
      <c r="AI556" s="257"/>
      <c r="AJ556" s="213"/>
      <c r="AK556" s="213"/>
      <c r="AL556" s="257"/>
      <c r="AM556" s="8"/>
      <c r="AN556" s="214"/>
      <c r="AO556" s="211"/>
      <c r="AP556" s="40"/>
      <c r="AQ556" s="40"/>
      <c r="AR556" s="108"/>
      <c r="AS556" s="211"/>
      <c r="AT556" s="214"/>
      <c r="AU556" s="211"/>
      <c r="AV556" s="108"/>
      <c r="AW556" s="108"/>
      <c r="AX556" s="211"/>
      <c r="AY556" s="211"/>
      <c r="AZ556" s="211"/>
      <c r="BA556" s="211"/>
      <c r="BB556" s="211"/>
      <c r="BC556" s="211"/>
      <c r="BD556" s="211"/>
      <c r="BE556" s="211"/>
      <c r="BF556" s="211"/>
      <c r="BG556" s="211"/>
      <c r="BH556" s="108"/>
      <c r="BI556" s="211"/>
      <c r="BJ556" s="8"/>
      <c r="BK556" s="108"/>
      <c r="BM556" s="211"/>
    </row>
    <row r="557" spans="1:65">
      <c r="A557" s="211"/>
      <c r="B557" s="211"/>
      <c r="C557" s="211"/>
      <c r="D557" s="211"/>
      <c r="E557" s="211"/>
      <c r="F557" s="211"/>
      <c r="G557" s="211"/>
      <c r="H557" s="214"/>
      <c r="I557" s="211"/>
      <c r="J557" s="211"/>
      <c r="K557" s="211"/>
      <c r="L557" s="211"/>
      <c r="M557" s="211"/>
      <c r="N557" s="211"/>
      <c r="O557" s="211"/>
      <c r="P557" s="211"/>
      <c r="Q557" s="212"/>
      <c r="R557" s="211"/>
      <c r="S557" s="211"/>
      <c r="T557" s="211"/>
      <c r="U557" s="211"/>
      <c r="V557" s="211"/>
      <c r="W557" s="211"/>
      <c r="X557" s="257"/>
      <c r="Y557" s="257"/>
      <c r="Z557" s="257"/>
      <c r="AA557" s="257"/>
      <c r="AB557" s="257"/>
      <c r="AC557" s="257"/>
      <c r="AD557" s="257"/>
      <c r="AE557" s="257"/>
      <c r="AF557" s="257"/>
      <c r="AG557" s="257"/>
      <c r="AH557" s="257"/>
      <c r="AI557" s="257"/>
      <c r="AJ557" s="213"/>
      <c r="AK557" s="213"/>
      <c r="AL557" s="257"/>
      <c r="AM557" s="8"/>
      <c r="AN557" s="214"/>
      <c r="AO557" s="211"/>
      <c r="AP557" s="40"/>
      <c r="AQ557" s="40"/>
      <c r="AR557" s="108"/>
      <c r="AS557" s="211"/>
      <c r="AT557" s="214"/>
      <c r="AU557" s="211"/>
      <c r="AV557" s="108"/>
      <c r="AW557" s="108"/>
      <c r="AX557" s="211"/>
      <c r="AY557" s="211"/>
      <c r="AZ557" s="211"/>
      <c r="BA557" s="211"/>
      <c r="BB557" s="211"/>
      <c r="BC557" s="211"/>
      <c r="BD557" s="211"/>
      <c r="BE557" s="211"/>
      <c r="BF557" s="211"/>
      <c r="BG557" s="211"/>
      <c r="BH557" s="108"/>
      <c r="BI557" s="211"/>
      <c r="BJ557" s="8"/>
      <c r="BK557" s="108"/>
      <c r="BM557" s="211"/>
    </row>
    <row r="558" spans="1:65">
      <c r="A558" s="211"/>
      <c r="B558" s="211"/>
      <c r="C558" s="211"/>
      <c r="D558" s="211"/>
      <c r="E558" s="211"/>
      <c r="F558" s="211"/>
      <c r="G558" s="211"/>
      <c r="H558" s="214"/>
      <c r="I558" s="211"/>
      <c r="J558" s="211"/>
      <c r="K558" s="211"/>
      <c r="L558" s="211"/>
      <c r="M558" s="211"/>
      <c r="N558" s="211"/>
      <c r="O558" s="211"/>
      <c r="P558" s="211"/>
      <c r="Q558" s="212"/>
      <c r="R558" s="211"/>
      <c r="S558" s="211"/>
      <c r="T558" s="211"/>
      <c r="U558" s="211"/>
      <c r="V558" s="211"/>
      <c r="W558" s="211"/>
      <c r="X558" s="257"/>
      <c r="Y558" s="257"/>
      <c r="Z558" s="257"/>
      <c r="AA558" s="257"/>
      <c r="AB558" s="257"/>
      <c r="AC558" s="257"/>
      <c r="AD558" s="257"/>
      <c r="AE558" s="257"/>
      <c r="AF558" s="257"/>
      <c r="AG558" s="257"/>
      <c r="AH558" s="257"/>
      <c r="AI558" s="257"/>
      <c r="AJ558" s="213"/>
      <c r="AK558" s="213"/>
      <c r="AL558" s="257"/>
      <c r="AM558" s="8"/>
      <c r="AN558" s="214"/>
      <c r="AO558" s="211"/>
      <c r="AP558" s="40"/>
      <c r="AQ558" s="40"/>
      <c r="AR558" s="108"/>
      <c r="AS558" s="211"/>
      <c r="AT558" s="214"/>
      <c r="AU558" s="211"/>
      <c r="AV558" s="108"/>
      <c r="AW558" s="108"/>
      <c r="AX558" s="211"/>
      <c r="AY558" s="211"/>
      <c r="AZ558" s="211"/>
      <c r="BA558" s="211"/>
      <c r="BB558" s="211"/>
      <c r="BC558" s="211"/>
      <c r="BD558" s="211"/>
      <c r="BE558" s="211"/>
      <c r="BF558" s="211"/>
      <c r="BG558" s="211"/>
      <c r="BH558" s="108"/>
      <c r="BI558" s="211"/>
      <c r="BJ558" s="8"/>
      <c r="BK558" s="108"/>
      <c r="BM558" s="211"/>
    </row>
    <row r="559" spans="1:65">
      <c r="A559" s="211"/>
      <c r="B559" s="211"/>
      <c r="C559" s="211"/>
      <c r="D559" s="211"/>
      <c r="E559" s="211"/>
      <c r="F559" s="211"/>
      <c r="G559" s="211"/>
      <c r="H559" s="214"/>
      <c r="I559" s="211"/>
      <c r="J559" s="211"/>
      <c r="K559" s="211"/>
      <c r="L559" s="211"/>
      <c r="M559" s="211"/>
      <c r="N559" s="211"/>
      <c r="O559" s="211"/>
      <c r="P559" s="211"/>
      <c r="Q559" s="212"/>
      <c r="R559" s="211"/>
      <c r="S559" s="211"/>
      <c r="T559" s="211"/>
      <c r="U559" s="211"/>
      <c r="V559" s="211"/>
      <c r="W559" s="211"/>
      <c r="X559" s="257"/>
      <c r="Y559" s="257"/>
      <c r="Z559" s="257"/>
      <c r="AA559" s="257"/>
      <c r="AB559" s="257"/>
      <c r="AC559" s="257"/>
      <c r="AD559" s="257"/>
      <c r="AE559" s="257"/>
      <c r="AF559" s="257"/>
      <c r="AG559" s="257"/>
      <c r="AH559" s="257"/>
      <c r="AI559" s="257"/>
      <c r="AJ559" s="213"/>
      <c r="AK559" s="213"/>
      <c r="AL559" s="257"/>
      <c r="AM559" s="8"/>
      <c r="AN559" s="214"/>
      <c r="AO559" s="211"/>
      <c r="AP559" s="40"/>
      <c r="AQ559" s="40"/>
      <c r="AR559" s="108"/>
      <c r="AS559" s="211"/>
      <c r="AT559" s="214"/>
      <c r="AU559" s="211"/>
      <c r="AV559" s="108"/>
      <c r="AW559" s="108"/>
      <c r="AX559" s="211"/>
      <c r="AY559" s="211"/>
      <c r="AZ559" s="211"/>
      <c r="BA559" s="211"/>
      <c r="BB559" s="211"/>
      <c r="BC559" s="211"/>
      <c r="BD559" s="211"/>
      <c r="BE559" s="211"/>
      <c r="BF559" s="211"/>
      <c r="BG559" s="211"/>
      <c r="BH559" s="108"/>
      <c r="BI559" s="211"/>
      <c r="BJ559" s="8"/>
      <c r="BK559" s="108"/>
      <c r="BM559" s="211"/>
    </row>
    <row r="560" spans="1:65">
      <c r="A560" s="211"/>
      <c r="B560" s="211"/>
      <c r="C560" s="211"/>
      <c r="D560" s="211"/>
      <c r="E560" s="211"/>
      <c r="F560" s="211"/>
      <c r="G560" s="211"/>
      <c r="H560" s="214"/>
      <c r="I560" s="211"/>
      <c r="J560" s="211"/>
      <c r="K560" s="211"/>
      <c r="L560" s="211"/>
      <c r="M560" s="211"/>
      <c r="N560" s="211"/>
      <c r="O560" s="211"/>
      <c r="P560" s="211"/>
      <c r="Q560" s="212"/>
      <c r="R560" s="211"/>
      <c r="S560" s="211"/>
      <c r="T560" s="211"/>
      <c r="U560" s="211"/>
      <c r="V560" s="211"/>
      <c r="W560" s="211"/>
      <c r="X560" s="257"/>
      <c r="Y560" s="257"/>
      <c r="Z560" s="257"/>
      <c r="AA560" s="257"/>
      <c r="AB560" s="257"/>
      <c r="AC560" s="257"/>
      <c r="AD560" s="257"/>
      <c r="AE560" s="257"/>
      <c r="AF560" s="257"/>
      <c r="AG560" s="257"/>
      <c r="AH560" s="257"/>
      <c r="AI560" s="257"/>
      <c r="AJ560" s="213"/>
      <c r="AK560" s="213"/>
      <c r="AL560" s="257"/>
      <c r="AM560" s="8"/>
      <c r="AN560" s="214"/>
      <c r="AO560" s="211"/>
      <c r="AP560" s="40"/>
      <c r="AQ560" s="40"/>
      <c r="AR560" s="108"/>
      <c r="AS560" s="211"/>
      <c r="AT560" s="214"/>
      <c r="AU560" s="211"/>
      <c r="AV560" s="108"/>
      <c r="AW560" s="108"/>
      <c r="AX560" s="211"/>
      <c r="AY560" s="211"/>
      <c r="AZ560" s="211"/>
      <c r="BA560" s="211"/>
      <c r="BB560" s="211"/>
      <c r="BC560" s="211"/>
      <c r="BD560" s="211"/>
      <c r="BE560" s="211"/>
      <c r="BF560" s="211"/>
      <c r="BG560" s="211"/>
      <c r="BH560" s="108"/>
      <c r="BI560" s="211"/>
      <c r="BJ560" s="8"/>
      <c r="BK560" s="108"/>
      <c r="BM560" s="211"/>
    </row>
    <row r="561" spans="1:65">
      <c r="A561" s="211"/>
      <c r="B561" s="211"/>
      <c r="C561" s="211"/>
      <c r="D561" s="211"/>
      <c r="E561" s="211"/>
      <c r="F561" s="211"/>
      <c r="G561" s="211"/>
      <c r="H561" s="214"/>
      <c r="I561" s="211"/>
      <c r="J561" s="211"/>
      <c r="K561" s="211"/>
      <c r="L561" s="211"/>
      <c r="M561" s="211"/>
      <c r="N561" s="211"/>
      <c r="O561" s="211"/>
      <c r="P561" s="211"/>
      <c r="Q561" s="212"/>
      <c r="R561" s="211"/>
      <c r="S561" s="211"/>
      <c r="T561" s="211"/>
      <c r="U561" s="211"/>
      <c r="V561" s="211"/>
      <c r="W561" s="211"/>
      <c r="X561" s="257"/>
      <c r="Y561" s="257"/>
      <c r="Z561" s="257"/>
      <c r="AA561" s="257"/>
      <c r="AB561" s="257"/>
      <c r="AC561" s="257"/>
      <c r="AD561" s="257"/>
      <c r="AE561" s="257"/>
      <c r="AF561" s="257"/>
      <c r="AG561" s="257"/>
      <c r="AH561" s="257"/>
      <c r="AI561" s="257"/>
      <c r="AJ561" s="213"/>
      <c r="AK561" s="213"/>
      <c r="AL561" s="257"/>
      <c r="AM561" s="8"/>
      <c r="AN561" s="214"/>
      <c r="AO561" s="211"/>
      <c r="AP561" s="40"/>
      <c r="AQ561" s="40"/>
      <c r="AR561" s="108"/>
      <c r="AS561" s="211"/>
      <c r="AT561" s="214"/>
      <c r="AU561" s="211"/>
      <c r="AV561" s="108"/>
      <c r="AW561" s="108"/>
      <c r="AX561" s="211"/>
      <c r="AY561" s="211"/>
      <c r="AZ561" s="211"/>
      <c r="BA561" s="211"/>
      <c r="BB561" s="211"/>
      <c r="BC561" s="211"/>
      <c r="BD561" s="211"/>
      <c r="BE561" s="211"/>
      <c r="BF561" s="211"/>
      <c r="BG561" s="211"/>
      <c r="BH561" s="108"/>
      <c r="BI561" s="211"/>
      <c r="BJ561" s="8"/>
      <c r="BK561" s="108"/>
      <c r="BM561" s="211"/>
    </row>
    <row r="562" spans="1:65">
      <c r="A562" s="211"/>
      <c r="B562" s="211"/>
      <c r="C562" s="211"/>
      <c r="D562" s="211"/>
      <c r="E562" s="211"/>
      <c r="F562" s="211"/>
      <c r="G562" s="211"/>
      <c r="H562" s="214"/>
      <c r="I562" s="211"/>
      <c r="J562" s="211"/>
      <c r="K562" s="211"/>
      <c r="L562" s="211"/>
      <c r="M562" s="211"/>
      <c r="N562" s="211"/>
      <c r="O562" s="211"/>
      <c r="P562" s="211"/>
      <c r="Q562" s="212"/>
      <c r="R562" s="211"/>
      <c r="S562" s="211"/>
      <c r="T562" s="211"/>
      <c r="U562" s="211"/>
      <c r="V562" s="211"/>
      <c r="W562" s="211"/>
      <c r="X562" s="257"/>
      <c r="Y562" s="257"/>
      <c r="Z562" s="257"/>
      <c r="AA562" s="257"/>
      <c r="AB562" s="257"/>
      <c r="AC562" s="257"/>
      <c r="AD562" s="257"/>
      <c r="AE562" s="257"/>
      <c r="AF562" s="257"/>
      <c r="AG562" s="257"/>
      <c r="AH562" s="257"/>
      <c r="AI562" s="257"/>
      <c r="AJ562" s="213"/>
      <c r="AK562" s="213"/>
      <c r="AL562" s="257"/>
      <c r="AM562" s="8"/>
      <c r="AN562" s="214"/>
      <c r="AO562" s="211"/>
      <c r="AP562" s="40"/>
      <c r="AQ562" s="40"/>
      <c r="AR562" s="108"/>
      <c r="AS562" s="211"/>
      <c r="AT562" s="214"/>
      <c r="AU562" s="211"/>
      <c r="AV562" s="108"/>
      <c r="AW562" s="108"/>
      <c r="AX562" s="211"/>
      <c r="AY562" s="211"/>
      <c r="AZ562" s="211"/>
      <c r="BA562" s="211"/>
      <c r="BB562" s="211"/>
      <c r="BC562" s="211"/>
      <c r="BD562" s="211"/>
      <c r="BE562" s="211"/>
      <c r="BF562" s="211"/>
      <c r="BG562" s="211"/>
      <c r="BH562" s="108"/>
      <c r="BI562" s="211"/>
      <c r="BJ562" s="8"/>
      <c r="BK562" s="108"/>
      <c r="BM562" s="211"/>
    </row>
    <row r="563" spans="1:65">
      <c r="A563" s="211"/>
      <c r="B563" s="211"/>
      <c r="C563" s="211"/>
      <c r="D563" s="211"/>
      <c r="E563" s="211"/>
      <c r="F563" s="211"/>
      <c r="G563" s="211"/>
      <c r="H563" s="214"/>
      <c r="I563" s="211"/>
      <c r="J563" s="211"/>
      <c r="K563" s="211"/>
      <c r="L563" s="211"/>
      <c r="M563" s="211"/>
      <c r="N563" s="211"/>
      <c r="O563" s="211"/>
      <c r="P563" s="211"/>
      <c r="Q563" s="212"/>
      <c r="R563" s="211"/>
      <c r="S563" s="211"/>
      <c r="T563" s="211"/>
      <c r="U563" s="211"/>
      <c r="V563" s="211"/>
      <c r="W563" s="211"/>
      <c r="X563" s="257"/>
      <c r="Y563" s="257"/>
      <c r="Z563" s="257"/>
      <c r="AA563" s="257"/>
      <c r="AB563" s="257"/>
      <c r="AC563" s="257"/>
      <c r="AD563" s="257"/>
      <c r="AE563" s="257"/>
      <c r="AF563" s="257"/>
      <c r="AG563" s="257"/>
      <c r="AH563" s="257"/>
      <c r="AI563" s="257"/>
      <c r="AJ563" s="213"/>
      <c r="AK563" s="213"/>
      <c r="AL563" s="257"/>
      <c r="AM563" s="8"/>
      <c r="AN563" s="214"/>
      <c r="AO563" s="211"/>
      <c r="AP563" s="40"/>
      <c r="AQ563" s="40"/>
      <c r="AR563" s="108"/>
      <c r="AS563" s="211"/>
      <c r="AT563" s="214"/>
      <c r="AU563" s="211"/>
      <c r="AV563" s="108"/>
      <c r="AW563" s="108"/>
      <c r="AX563" s="211"/>
      <c r="AY563" s="211"/>
      <c r="AZ563" s="211"/>
      <c r="BA563" s="211"/>
      <c r="BB563" s="211"/>
      <c r="BC563" s="211"/>
      <c r="BD563" s="211"/>
      <c r="BE563" s="211"/>
      <c r="BF563" s="211"/>
      <c r="BG563" s="211"/>
      <c r="BH563" s="108"/>
      <c r="BI563" s="211"/>
      <c r="BJ563" s="8"/>
      <c r="BK563" s="108"/>
      <c r="BM563" s="211"/>
    </row>
    <row r="564" spans="1:65">
      <c r="A564" s="211"/>
      <c r="B564" s="211"/>
      <c r="C564" s="211"/>
      <c r="D564" s="211"/>
      <c r="E564" s="211"/>
      <c r="F564" s="211"/>
      <c r="G564" s="211"/>
      <c r="H564" s="214"/>
      <c r="I564" s="211"/>
      <c r="J564" s="211"/>
      <c r="K564" s="211"/>
      <c r="L564" s="211"/>
      <c r="M564" s="211"/>
      <c r="N564" s="211"/>
      <c r="O564" s="211"/>
      <c r="P564" s="211"/>
      <c r="Q564" s="212"/>
      <c r="R564" s="211"/>
      <c r="S564" s="211"/>
      <c r="T564" s="211"/>
      <c r="U564" s="211"/>
      <c r="V564" s="211"/>
      <c r="W564" s="211"/>
      <c r="X564" s="257"/>
      <c r="Y564" s="257"/>
      <c r="Z564" s="257"/>
      <c r="AA564" s="257"/>
      <c r="AB564" s="257"/>
      <c r="AC564" s="257"/>
      <c r="AD564" s="257"/>
      <c r="AE564" s="257"/>
      <c r="AF564" s="257"/>
      <c r="AG564" s="257"/>
      <c r="AH564" s="257"/>
      <c r="AI564" s="257"/>
      <c r="AJ564" s="213"/>
      <c r="AK564" s="213"/>
      <c r="AL564" s="257"/>
      <c r="AM564" s="8"/>
      <c r="AN564" s="214"/>
      <c r="AO564" s="211"/>
      <c r="AP564" s="40"/>
      <c r="AQ564" s="40"/>
      <c r="AR564" s="108"/>
      <c r="AS564" s="211"/>
      <c r="AT564" s="214"/>
      <c r="AU564" s="211"/>
      <c r="AV564" s="108"/>
      <c r="AW564" s="108"/>
      <c r="AX564" s="211"/>
      <c r="AY564" s="211"/>
      <c r="AZ564" s="211"/>
      <c r="BA564" s="211"/>
      <c r="BB564" s="211"/>
      <c r="BC564" s="211"/>
      <c r="BD564" s="211"/>
      <c r="BE564" s="211"/>
      <c r="BF564" s="211"/>
      <c r="BG564" s="211"/>
      <c r="BH564" s="108"/>
      <c r="BI564" s="211"/>
      <c r="BJ564" s="8"/>
      <c r="BK564" s="108"/>
      <c r="BM564" s="211"/>
    </row>
    <row r="565" spans="1:65">
      <c r="A565" s="211"/>
      <c r="B565" s="211"/>
      <c r="C565" s="211"/>
      <c r="D565" s="211"/>
      <c r="E565" s="211"/>
      <c r="F565" s="211"/>
      <c r="G565" s="211"/>
      <c r="H565" s="214"/>
      <c r="I565" s="211"/>
      <c r="J565" s="211"/>
      <c r="K565" s="211"/>
      <c r="L565" s="211"/>
      <c r="M565" s="211"/>
      <c r="N565" s="211"/>
      <c r="O565" s="211"/>
      <c r="P565" s="211"/>
      <c r="Q565" s="212"/>
      <c r="R565" s="211"/>
      <c r="S565" s="211"/>
      <c r="T565" s="211"/>
      <c r="U565" s="211"/>
      <c r="V565" s="211"/>
      <c r="W565" s="211"/>
      <c r="X565" s="257"/>
      <c r="Y565" s="257"/>
      <c r="Z565" s="257"/>
      <c r="AA565" s="257"/>
      <c r="AB565" s="257"/>
      <c r="AC565" s="257"/>
      <c r="AD565" s="257"/>
      <c r="AE565" s="257"/>
      <c r="AF565" s="257"/>
      <c r="AG565" s="257"/>
      <c r="AH565" s="257"/>
      <c r="AI565" s="257"/>
      <c r="AJ565" s="213"/>
      <c r="AK565" s="213"/>
      <c r="AL565" s="257"/>
      <c r="AM565" s="8"/>
      <c r="AN565" s="214"/>
      <c r="AO565" s="211"/>
      <c r="AP565" s="40"/>
      <c r="AQ565" s="40"/>
      <c r="AR565" s="108"/>
      <c r="AS565" s="211"/>
      <c r="AT565" s="214"/>
      <c r="AU565" s="211"/>
      <c r="AV565" s="108"/>
      <c r="AW565" s="108"/>
      <c r="AX565" s="211"/>
      <c r="AY565" s="211"/>
      <c r="AZ565" s="211"/>
      <c r="BA565" s="211"/>
      <c r="BB565" s="211"/>
      <c r="BC565" s="211"/>
      <c r="BD565" s="211"/>
      <c r="BE565" s="211"/>
      <c r="BF565" s="211"/>
      <c r="BG565" s="211"/>
      <c r="BH565" s="108"/>
      <c r="BI565" s="211"/>
      <c r="BJ565" s="8"/>
      <c r="BK565" s="108"/>
      <c r="BM565" s="211"/>
    </row>
    <row r="566" spans="1:65">
      <c r="A566" s="211"/>
      <c r="B566" s="211"/>
      <c r="C566" s="211"/>
      <c r="D566" s="211"/>
      <c r="E566" s="211"/>
      <c r="F566" s="211"/>
      <c r="G566" s="211"/>
      <c r="H566" s="214"/>
      <c r="I566" s="211"/>
      <c r="J566" s="211"/>
      <c r="K566" s="211"/>
      <c r="L566" s="211"/>
      <c r="M566" s="211"/>
      <c r="N566" s="211"/>
      <c r="O566" s="211"/>
      <c r="P566" s="211"/>
      <c r="Q566" s="212"/>
      <c r="R566" s="211"/>
      <c r="S566" s="211"/>
      <c r="T566" s="211"/>
      <c r="U566" s="211"/>
      <c r="V566" s="211"/>
      <c r="W566" s="211"/>
      <c r="X566" s="257"/>
      <c r="Y566" s="257"/>
      <c r="Z566" s="257"/>
      <c r="AA566" s="257"/>
      <c r="AB566" s="257"/>
      <c r="AC566" s="257"/>
      <c r="AD566" s="257"/>
      <c r="AE566" s="257"/>
      <c r="AF566" s="257"/>
      <c r="AG566" s="257"/>
      <c r="AH566" s="257"/>
      <c r="AI566" s="257"/>
      <c r="AJ566" s="213"/>
      <c r="AK566" s="213"/>
      <c r="AL566" s="257"/>
      <c r="AM566" s="8"/>
      <c r="AN566" s="214"/>
      <c r="AO566" s="211"/>
      <c r="AP566" s="40"/>
      <c r="AQ566" s="40"/>
      <c r="AR566" s="108"/>
      <c r="AS566" s="211"/>
      <c r="AT566" s="214"/>
      <c r="AU566" s="211"/>
      <c r="AV566" s="108"/>
      <c r="AW566" s="108"/>
      <c r="AX566" s="211"/>
      <c r="AY566" s="211"/>
      <c r="AZ566" s="211"/>
      <c r="BA566" s="211"/>
      <c r="BB566" s="211"/>
      <c r="BC566" s="211"/>
      <c r="BD566" s="211"/>
      <c r="BE566" s="211"/>
      <c r="BF566" s="211"/>
      <c r="BG566" s="211"/>
      <c r="BH566" s="108"/>
      <c r="BI566" s="211"/>
      <c r="BJ566" s="8"/>
      <c r="BK566" s="108"/>
      <c r="BM566" s="211"/>
    </row>
    <row r="567" spans="1:65">
      <c r="A567" s="211"/>
      <c r="B567" s="211"/>
      <c r="C567" s="211"/>
      <c r="D567" s="211"/>
      <c r="E567" s="211"/>
      <c r="F567" s="211"/>
      <c r="G567" s="211"/>
      <c r="H567" s="214"/>
      <c r="I567" s="211"/>
      <c r="J567" s="211"/>
      <c r="K567" s="211"/>
      <c r="L567" s="211"/>
      <c r="M567" s="211"/>
      <c r="N567" s="211"/>
      <c r="O567" s="211"/>
      <c r="P567" s="211"/>
      <c r="Q567" s="212"/>
      <c r="R567" s="211"/>
      <c r="S567" s="211"/>
      <c r="T567" s="211"/>
      <c r="U567" s="211"/>
      <c r="V567" s="211"/>
      <c r="W567" s="211"/>
      <c r="X567" s="257"/>
      <c r="Y567" s="257"/>
      <c r="Z567" s="257"/>
      <c r="AA567" s="257"/>
      <c r="AB567" s="257"/>
      <c r="AC567" s="257"/>
      <c r="AD567" s="257"/>
      <c r="AE567" s="257"/>
      <c r="AF567" s="257"/>
      <c r="AG567" s="257"/>
      <c r="AH567" s="257"/>
      <c r="AI567" s="257"/>
      <c r="AJ567" s="213"/>
      <c r="AK567" s="213"/>
      <c r="AL567" s="257"/>
      <c r="AM567" s="8"/>
      <c r="AN567" s="214"/>
      <c r="AO567" s="211"/>
      <c r="AP567" s="40"/>
      <c r="AQ567" s="40"/>
      <c r="AR567" s="108"/>
      <c r="AS567" s="211"/>
      <c r="AT567" s="214"/>
      <c r="AU567" s="211"/>
      <c r="AV567" s="108"/>
      <c r="AW567" s="108"/>
      <c r="AX567" s="211"/>
      <c r="AY567" s="211"/>
      <c r="AZ567" s="211"/>
      <c r="BA567" s="211"/>
      <c r="BB567" s="211"/>
      <c r="BC567" s="211"/>
      <c r="BD567" s="211"/>
      <c r="BE567" s="211"/>
      <c r="BF567" s="211"/>
      <c r="BG567" s="211"/>
      <c r="BH567" s="108"/>
      <c r="BI567" s="211"/>
      <c r="BJ567" s="8"/>
      <c r="BK567" s="108"/>
      <c r="BM567" s="211"/>
    </row>
    <row r="568" spans="1:65">
      <c r="A568" s="211"/>
      <c r="B568" s="211"/>
      <c r="C568" s="211"/>
      <c r="D568" s="211"/>
      <c r="E568" s="211"/>
      <c r="F568" s="211"/>
      <c r="G568" s="211"/>
      <c r="H568" s="214"/>
      <c r="I568" s="211"/>
      <c r="J568" s="211"/>
      <c r="K568" s="211"/>
      <c r="L568" s="211"/>
      <c r="M568" s="211"/>
      <c r="N568" s="211"/>
      <c r="O568" s="211"/>
      <c r="P568" s="211"/>
      <c r="Q568" s="212"/>
      <c r="R568" s="211"/>
      <c r="S568" s="211"/>
      <c r="T568" s="211"/>
      <c r="U568" s="211"/>
      <c r="V568" s="211"/>
      <c r="W568" s="211"/>
      <c r="X568" s="257"/>
      <c r="Y568" s="257"/>
      <c r="Z568" s="257"/>
      <c r="AA568" s="257"/>
      <c r="AB568" s="257"/>
      <c r="AC568" s="257"/>
      <c r="AD568" s="257"/>
      <c r="AE568" s="257"/>
      <c r="AF568" s="257"/>
      <c r="AG568" s="257"/>
      <c r="AH568" s="257"/>
      <c r="AI568" s="257"/>
      <c r="AJ568" s="213"/>
      <c r="AK568" s="213"/>
      <c r="AL568" s="257"/>
      <c r="AM568" s="8"/>
      <c r="AN568" s="214"/>
      <c r="AO568" s="211"/>
      <c r="AP568" s="40"/>
      <c r="AQ568" s="40"/>
      <c r="AR568" s="108"/>
      <c r="AS568" s="211"/>
      <c r="AT568" s="214"/>
      <c r="AU568" s="211"/>
      <c r="AV568" s="108"/>
      <c r="AW568" s="108"/>
      <c r="AX568" s="211"/>
      <c r="AY568" s="211"/>
      <c r="AZ568" s="211"/>
      <c r="BA568" s="211"/>
      <c r="BB568" s="211"/>
      <c r="BC568" s="211"/>
      <c r="BD568" s="211"/>
      <c r="BE568" s="211"/>
      <c r="BF568" s="211"/>
      <c r="BG568" s="211"/>
      <c r="BH568" s="108"/>
      <c r="BI568" s="211"/>
      <c r="BJ568" s="8"/>
      <c r="BK568" s="108"/>
      <c r="BM568" s="211"/>
    </row>
    <row r="569" spans="1:65">
      <c r="A569" s="211"/>
      <c r="B569" s="211"/>
      <c r="C569" s="211"/>
      <c r="D569" s="211"/>
      <c r="E569" s="211"/>
      <c r="F569" s="211"/>
      <c r="G569" s="211"/>
      <c r="H569" s="214"/>
      <c r="I569" s="211"/>
      <c r="J569" s="211"/>
      <c r="K569" s="211"/>
      <c r="L569" s="211"/>
      <c r="M569" s="211"/>
      <c r="N569" s="211"/>
      <c r="O569" s="211"/>
      <c r="P569" s="211"/>
      <c r="Q569" s="212"/>
      <c r="R569" s="211"/>
      <c r="S569" s="211"/>
      <c r="T569" s="211"/>
      <c r="U569" s="211"/>
      <c r="V569" s="211"/>
      <c r="W569" s="211"/>
      <c r="X569" s="257"/>
      <c r="Y569" s="257"/>
      <c r="Z569" s="257"/>
      <c r="AA569" s="257"/>
      <c r="AB569" s="257"/>
      <c r="AC569" s="257"/>
      <c r="AD569" s="257"/>
      <c r="AE569" s="257"/>
      <c r="AF569" s="257"/>
      <c r="AG569" s="257"/>
      <c r="AH569" s="257"/>
      <c r="AI569" s="257"/>
      <c r="AJ569" s="213"/>
      <c r="AK569" s="213"/>
      <c r="AL569" s="257"/>
      <c r="AM569" s="8"/>
      <c r="AN569" s="214"/>
      <c r="AO569" s="211"/>
      <c r="AP569" s="40"/>
      <c r="AQ569" s="40"/>
      <c r="AR569" s="108"/>
      <c r="AS569" s="211"/>
      <c r="AT569" s="214"/>
      <c r="AU569" s="211"/>
      <c r="AV569" s="108"/>
      <c r="AW569" s="108"/>
      <c r="AX569" s="211"/>
      <c r="AY569" s="211"/>
      <c r="AZ569" s="211"/>
      <c r="BA569" s="211"/>
      <c r="BB569" s="211"/>
      <c r="BC569" s="211"/>
      <c r="BD569" s="211"/>
      <c r="BE569" s="211"/>
      <c r="BF569" s="211"/>
      <c r="BG569" s="211"/>
      <c r="BH569" s="108"/>
      <c r="BI569" s="211"/>
      <c r="BJ569" s="8"/>
      <c r="BK569" s="108"/>
      <c r="BM569" s="211"/>
    </row>
    <row r="570" spans="1:65">
      <c r="A570" s="211"/>
      <c r="B570" s="211"/>
      <c r="C570" s="211"/>
      <c r="D570" s="211"/>
      <c r="E570" s="211"/>
      <c r="F570" s="211"/>
      <c r="G570" s="211"/>
      <c r="H570" s="214"/>
      <c r="I570" s="211"/>
      <c r="J570" s="211"/>
      <c r="K570" s="211"/>
      <c r="L570" s="211"/>
      <c r="M570" s="211"/>
      <c r="N570" s="211"/>
      <c r="O570" s="211"/>
      <c r="P570" s="211"/>
      <c r="Q570" s="212"/>
      <c r="R570" s="211"/>
      <c r="S570" s="211"/>
      <c r="T570" s="211"/>
      <c r="U570" s="211"/>
      <c r="V570" s="211"/>
      <c r="W570" s="211"/>
      <c r="X570" s="257"/>
      <c r="Y570" s="257"/>
      <c r="Z570" s="257"/>
      <c r="AA570" s="257"/>
      <c r="AB570" s="257"/>
      <c r="AC570" s="257"/>
      <c r="AD570" s="257"/>
      <c r="AE570" s="257"/>
      <c r="AF570" s="257"/>
      <c r="AG570" s="257"/>
      <c r="AH570" s="257"/>
      <c r="AI570" s="257"/>
      <c r="AJ570" s="213"/>
      <c r="AK570" s="213"/>
      <c r="AL570" s="257"/>
      <c r="AM570" s="8"/>
      <c r="AN570" s="214"/>
      <c r="AO570" s="211"/>
      <c r="AP570" s="40"/>
      <c r="AQ570" s="40"/>
      <c r="AR570" s="108"/>
      <c r="AS570" s="211"/>
      <c r="AT570" s="214"/>
      <c r="AU570" s="211"/>
      <c r="AV570" s="108"/>
      <c r="AW570" s="108"/>
      <c r="AX570" s="211"/>
      <c r="AY570" s="211"/>
      <c r="AZ570" s="211"/>
      <c r="BA570" s="211"/>
      <c r="BB570" s="211"/>
      <c r="BC570" s="211"/>
      <c r="BD570" s="211"/>
      <c r="BE570" s="211"/>
      <c r="BF570" s="211"/>
      <c r="BG570" s="211"/>
      <c r="BH570" s="108"/>
      <c r="BI570" s="211"/>
      <c r="BJ570" s="8"/>
      <c r="BK570" s="108"/>
      <c r="BM570" s="211"/>
    </row>
    <row r="571" spans="1:65">
      <c r="A571" s="211"/>
      <c r="B571" s="211"/>
      <c r="C571" s="211"/>
      <c r="D571" s="211"/>
      <c r="E571" s="211"/>
      <c r="F571" s="211"/>
      <c r="G571" s="211"/>
      <c r="H571" s="214"/>
      <c r="I571" s="211"/>
      <c r="J571" s="211"/>
      <c r="K571" s="211"/>
      <c r="L571" s="211"/>
      <c r="M571" s="211"/>
      <c r="N571" s="211"/>
      <c r="O571" s="211"/>
      <c r="P571" s="211"/>
      <c r="Q571" s="212"/>
      <c r="R571" s="211"/>
      <c r="S571" s="211"/>
      <c r="T571" s="211"/>
      <c r="U571" s="211"/>
      <c r="V571" s="211"/>
      <c r="W571" s="211"/>
      <c r="X571" s="257"/>
      <c r="Y571" s="257"/>
      <c r="Z571" s="257"/>
      <c r="AA571" s="257"/>
      <c r="AB571" s="257"/>
      <c r="AC571" s="257"/>
      <c r="AD571" s="257"/>
      <c r="AE571" s="257"/>
      <c r="AF571" s="257"/>
      <c r="AG571" s="257"/>
      <c r="AH571" s="257"/>
      <c r="AI571" s="257"/>
      <c r="AJ571" s="213"/>
      <c r="AK571" s="213"/>
      <c r="AL571" s="257"/>
      <c r="AM571" s="8"/>
      <c r="AN571" s="214"/>
      <c r="AO571" s="211"/>
      <c r="AP571" s="40"/>
      <c r="AQ571" s="40"/>
      <c r="AR571" s="108"/>
      <c r="AS571" s="211"/>
      <c r="AT571" s="214"/>
      <c r="AU571" s="211"/>
      <c r="AV571" s="108"/>
      <c r="AW571" s="108"/>
      <c r="AX571" s="211"/>
      <c r="AY571" s="211"/>
      <c r="AZ571" s="211"/>
      <c r="BA571" s="211"/>
      <c r="BB571" s="211"/>
      <c r="BC571" s="211"/>
      <c r="BD571" s="211"/>
      <c r="BE571" s="211"/>
      <c r="BF571" s="211"/>
      <c r="BG571" s="211"/>
      <c r="BH571" s="108"/>
      <c r="BI571" s="211"/>
      <c r="BJ571" s="8"/>
      <c r="BK571" s="108"/>
      <c r="BM571" s="211"/>
    </row>
    <row r="572" spans="1:65">
      <c r="A572" s="211"/>
      <c r="B572" s="211"/>
      <c r="C572" s="211"/>
      <c r="D572" s="211"/>
      <c r="E572" s="211"/>
      <c r="F572" s="211"/>
      <c r="G572" s="211"/>
      <c r="H572" s="214"/>
      <c r="I572" s="211"/>
      <c r="J572" s="211"/>
      <c r="K572" s="211"/>
      <c r="L572" s="211"/>
      <c r="M572" s="211"/>
      <c r="N572" s="211"/>
      <c r="O572" s="211"/>
      <c r="P572" s="211"/>
      <c r="Q572" s="212"/>
      <c r="R572" s="211"/>
      <c r="S572" s="211"/>
      <c r="T572" s="211"/>
      <c r="U572" s="211"/>
      <c r="V572" s="211"/>
      <c r="W572" s="211"/>
      <c r="X572" s="257"/>
      <c r="Y572" s="257"/>
      <c r="Z572" s="257"/>
      <c r="AA572" s="257"/>
      <c r="AB572" s="257"/>
      <c r="AC572" s="257"/>
      <c r="AD572" s="257"/>
      <c r="AE572" s="257"/>
      <c r="AF572" s="257"/>
      <c r="AG572" s="257"/>
      <c r="AH572" s="257"/>
      <c r="AI572" s="257"/>
      <c r="AJ572" s="213"/>
      <c r="AK572" s="213"/>
      <c r="AL572" s="257"/>
      <c r="AM572" s="8"/>
      <c r="AN572" s="214"/>
      <c r="AO572" s="211"/>
      <c r="AP572" s="40"/>
      <c r="AQ572" s="40"/>
      <c r="AR572" s="108"/>
      <c r="AS572" s="211"/>
      <c r="AT572" s="214"/>
      <c r="AU572" s="211"/>
      <c r="AV572" s="108"/>
      <c r="AW572" s="108"/>
      <c r="AX572" s="211"/>
      <c r="AY572" s="211"/>
      <c r="AZ572" s="211"/>
      <c r="BA572" s="211"/>
      <c r="BB572" s="211"/>
      <c r="BC572" s="211"/>
      <c r="BD572" s="211"/>
      <c r="BE572" s="211"/>
      <c r="BF572" s="211"/>
      <c r="BG572" s="211"/>
      <c r="BH572" s="108"/>
      <c r="BI572" s="211"/>
      <c r="BJ572" s="8"/>
      <c r="BK572" s="108"/>
      <c r="BM572" s="211"/>
    </row>
    <row r="573" spans="1:65">
      <c r="A573" s="211"/>
      <c r="B573" s="211"/>
      <c r="C573" s="211"/>
      <c r="D573" s="211"/>
      <c r="E573" s="211"/>
      <c r="F573" s="211"/>
      <c r="G573" s="211"/>
      <c r="H573" s="214"/>
      <c r="I573" s="211"/>
      <c r="J573" s="211"/>
      <c r="K573" s="211"/>
      <c r="L573" s="211"/>
      <c r="M573" s="211"/>
      <c r="N573" s="211"/>
      <c r="O573" s="211"/>
      <c r="P573" s="211"/>
      <c r="Q573" s="212"/>
      <c r="R573" s="211"/>
      <c r="S573" s="211"/>
      <c r="T573" s="211"/>
      <c r="U573" s="211"/>
      <c r="V573" s="211"/>
      <c r="W573" s="211"/>
      <c r="X573" s="257"/>
      <c r="Y573" s="257"/>
      <c r="Z573" s="257"/>
      <c r="AA573" s="257"/>
      <c r="AB573" s="257"/>
      <c r="AC573" s="257"/>
      <c r="AD573" s="257"/>
      <c r="AE573" s="257"/>
      <c r="AF573" s="257"/>
      <c r="AG573" s="257"/>
      <c r="AH573" s="257"/>
      <c r="AI573" s="257"/>
      <c r="AJ573" s="213"/>
      <c r="AK573" s="213"/>
      <c r="AL573" s="257"/>
      <c r="AM573" s="8"/>
      <c r="AN573" s="214"/>
      <c r="AO573" s="211"/>
      <c r="AP573" s="40"/>
      <c r="AQ573" s="40"/>
      <c r="AR573" s="108"/>
      <c r="AS573" s="211"/>
      <c r="AT573" s="214"/>
      <c r="AU573" s="211"/>
      <c r="AV573" s="108"/>
      <c r="AW573" s="108"/>
      <c r="AX573" s="211"/>
      <c r="AY573" s="211"/>
      <c r="AZ573" s="211"/>
      <c r="BA573" s="211"/>
      <c r="BB573" s="211"/>
      <c r="BC573" s="211"/>
      <c r="BD573" s="211"/>
      <c r="BE573" s="211"/>
      <c r="BF573" s="211"/>
      <c r="BG573" s="211"/>
      <c r="BH573" s="108"/>
      <c r="BI573" s="211"/>
      <c r="BJ573" s="8"/>
      <c r="BK573" s="108"/>
      <c r="BM573" s="211"/>
    </row>
    <row r="574" spans="1:65">
      <c r="A574" s="211"/>
      <c r="B574" s="211"/>
      <c r="C574" s="211"/>
      <c r="D574" s="211"/>
      <c r="E574" s="211"/>
      <c r="F574" s="211"/>
      <c r="G574" s="211"/>
      <c r="H574" s="214"/>
      <c r="I574" s="211"/>
      <c r="J574" s="211"/>
      <c r="K574" s="211"/>
      <c r="L574" s="211"/>
      <c r="M574" s="211"/>
      <c r="N574" s="211"/>
      <c r="O574" s="211"/>
      <c r="P574" s="211"/>
      <c r="Q574" s="212"/>
      <c r="R574" s="211"/>
      <c r="S574" s="211"/>
      <c r="T574" s="211"/>
      <c r="U574" s="211"/>
      <c r="V574" s="211"/>
      <c r="W574" s="211"/>
      <c r="X574" s="257"/>
      <c r="Y574" s="257"/>
      <c r="Z574" s="257"/>
      <c r="AA574" s="257"/>
      <c r="AB574" s="257"/>
      <c r="AC574" s="257"/>
      <c r="AD574" s="257"/>
      <c r="AE574" s="257"/>
      <c r="AF574" s="257"/>
      <c r="AG574" s="257"/>
      <c r="AH574" s="257"/>
      <c r="AI574" s="257"/>
      <c r="AJ574" s="213"/>
      <c r="AK574" s="213"/>
      <c r="AL574" s="257"/>
      <c r="AM574" s="8"/>
      <c r="AN574" s="214"/>
      <c r="AO574" s="211"/>
      <c r="AP574" s="40"/>
      <c r="AQ574" s="40"/>
      <c r="AR574" s="108"/>
      <c r="AS574" s="211"/>
      <c r="AT574" s="214"/>
      <c r="AU574" s="211"/>
      <c r="AV574" s="108"/>
      <c r="AW574" s="108"/>
      <c r="AX574" s="211"/>
      <c r="AY574" s="211"/>
      <c r="AZ574" s="211"/>
      <c r="BA574" s="211"/>
      <c r="BB574" s="211"/>
      <c r="BC574" s="211"/>
      <c r="BD574" s="211"/>
      <c r="BE574" s="211"/>
      <c r="BF574" s="211"/>
      <c r="BG574" s="211"/>
      <c r="BH574" s="108"/>
      <c r="BI574" s="211"/>
      <c r="BJ574" s="8"/>
      <c r="BK574" s="108"/>
      <c r="BM574" s="211"/>
    </row>
    <row r="575" spans="1:65">
      <c r="A575" s="211"/>
      <c r="B575" s="211"/>
      <c r="C575" s="211"/>
      <c r="D575" s="211"/>
      <c r="E575" s="211"/>
      <c r="F575" s="211"/>
      <c r="G575" s="211"/>
      <c r="H575" s="214"/>
      <c r="I575" s="211"/>
      <c r="J575" s="211"/>
      <c r="K575" s="211"/>
      <c r="L575" s="211"/>
      <c r="M575" s="211"/>
      <c r="N575" s="211"/>
      <c r="O575" s="211"/>
      <c r="P575" s="211"/>
      <c r="Q575" s="212"/>
      <c r="R575" s="211"/>
      <c r="S575" s="211"/>
      <c r="T575" s="211"/>
      <c r="U575" s="211"/>
      <c r="V575" s="211"/>
      <c r="W575" s="211"/>
      <c r="X575" s="257"/>
      <c r="Y575" s="257"/>
      <c r="Z575" s="257"/>
      <c r="AA575" s="257"/>
      <c r="AB575" s="257"/>
      <c r="AC575" s="257"/>
      <c r="AD575" s="257"/>
      <c r="AE575" s="257"/>
      <c r="AF575" s="257"/>
      <c r="AG575" s="257"/>
      <c r="AH575" s="257"/>
      <c r="AI575" s="257"/>
      <c r="AJ575" s="213"/>
      <c r="AK575" s="213"/>
      <c r="AL575" s="257"/>
      <c r="AM575" s="8"/>
      <c r="AN575" s="214"/>
      <c r="AO575" s="211"/>
      <c r="AP575" s="40"/>
      <c r="AQ575" s="40"/>
      <c r="AR575" s="108"/>
      <c r="AS575" s="211"/>
      <c r="AT575" s="214"/>
      <c r="AU575" s="211"/>
      <c r="AV575" s="108"/>
      <c r="AW575" s="108"/>
      <c r="AX575" s="211"/>
      <c r="AY575" s="211"/>
      <c r="AZ575" s="211"/>
      <c r="BA575" s="211"/>
      <c r="BB575" s="211"/>
      <c r="BC575" s="211"/>
      <c r="BD575" s="211"/>
      <c r="BE575" s="211"/>
      <c r="BF575" s="211"/>
      <c r="BG575" s="211"/>
      <c r="BH575" s="108"/>
      <c r="BI575" s="211"/>
      <c r="BJ575" s="8"/>
      <c r="BK575" s="108"/>
      <c r="BM575" s="211"/>
    </row>
    <row r="576" spans="1:65">
      <c r="A576" s="211"/>
      <c r="B576" s="211"/>
      <c r="C576" s="211"/>
      <c r="D576" s="211"/>
      <c r="E576" s="211"/>
      <c r="F576" s="211"/>
      <c r="G576" s="211"/>
      <c r="H576" s="214"/>
      <c r="I576" s="211"/>
      <c r="J576" s="211"/>
      <c r="K576" s="211"/>
      <c r="L576" s="211"/>
      <c r="M576" s="211"/>
      <c r="N576" s="211"/>
      <c r="O576" s="211"/>
      <c r="P576" s="211"/>
      <c r="Q576" s="212"/>
      <c r="R576" s="211"/>
      <c r="S576" s="211"/>
      <c r="T576" s="211"/>
      <c r="U576" s="211"/>
      <c r="V576" s="211"/>
      <c r="W576" s="211"/>
      <c r="X576" s="257"/>
      <c r="Y576" s="257"/>
      <c r="Z576" s="257"/>
      <c r="AA576" s="257"/>
      <c r="AB576" s="257"/>
      <c r="AC576" s="257"/>
      <c r="AD576" s="257"/>
      <c r="AE576" s="257"/>
      <c r="AF576" s="257"/>
      <c r="AG576" s="257"/>
      <c r="AH576" s="257"/>
      <c r="AI576" s="257"/>
      <c r="AJ576" s="213"/>
      <c r="AK576" s="213"/>
      <c r="AL576" s="257"/>
      <c r="AM576" s="8"/>
      <c r="AN576" s="214"/>
      <c r="AO576" s="211"/>
      <c r="AP576" s="40"/>
      <c r="AQ576" s="40"/>
      <c r="AR576" s="108"/>
      <c r="AS576" s="211"/>
      <c r="AT576" s="214"/>
      <c r="AU576" s="211"/>
      <c r="AV576" s="108"/>
      <c r="AW576" s="108"/>
      <c r="AX576" s="211"/>
      <c r="AY576" s="211"/>
      <c r="AZ576" s="211"/>
      <c r="BA576" s="211"/>
      <c r="BB576" s="211"/>
      <c r="BC576" s="211"/>
      <c r="BD576" s="211"/>
      <c r="BE576" s="211"/>
      <c r="BF576" s="211"/>
      <c r="BG576" s="211"/>
      <c r="BH576" s="108"/>
      <c r="BI576" s="211"/>
      <c r="BJ576" s="8"/>
      <c r="BK576" s="108"/>
      <c r="BM576" s="211"/>
    </row>
    <row r="577" spans="1:65">
      <c r="A577" s="211"/>
      <c r="B577" s="211"/>
      <c r="C577" s="211"/>
      <c r="D577" s="211"/>
      <c r="E577" s="211"/>
      <c r="F577" s="211"/>
      <c r="G577" s="211"/>
      <c r="H577" s="214"/>
      <c r="I577" s="211"/>
      <c r="J577" s="211"/>
      <c r="K577" s="211"/>
      <c r="L577" s="211"/>
      <c r="M577" s="211"/>
      <c r="N577" s="211"/>
      <c r="O577" s="211"/>
      <c r="P577" s="211"/>
      <c r="Q577" s="212"/>
      <c r="R577" s="211"/>
      <c r="S577" s="211"/>
      <c r="T577" s="211"/>
      <c r="U577" s="211"/>
      <c r="V577" s="211"/>
      <c r="W577" s="211"/>
      <c r="X577" s="257"/>
      <c r="Y577" s="257"/>
      <c r="Z577" s="257"/>
      <c r="AA577" s="257"/>
      <c r="AB577" s="257"/>
      <c r="AC577" s="257"/>
      <c r="AD577" s="257"/>
      <c r="AE577" s="257"/>
      <c r="AF577" s="257"/>
      <c r="AG577" s="257"/>
      <c r="AH577" s="257"/>
      <c r="AI577" s="257"/>
      <c r="AJ577" s="213"/>
      <c r="AK577" s="213"/>
      <c r="AL577" s="257"/>
      <c r="AM577" s="8"/>
      <c r="AN577" s="214"/>
      <c r="AO577" s="211"/>
      <c r="AP577" s="40"/>
      <c r="AQ577" s="40"/>
      <c r="AR577" s="108"/>
      <c r="AS577" s="211"/>
      <c r="AT577" s="214"/>
      <c r="AU577" s="211"/>
      <c r="AV577" s="108"/>
      <c r="AW577" s="108"/>
      <c r="AX577" s="211"/>
      <c r="AY577" s="211"/>
      <c r="AZ577" s="211"/>
      <c r="BA577" s="211"/>
      <c r="BB577" s="211"/>
      <c r="BC577" s="211"/>
      <c r="BD577" s="211"/>
      <c r="BE577" s="211"/>
      <c r="BF577" s="211"/>
      <c r="BG577" s="211"/>
      <c r="BH577" s="108"/>
      <c r="BI577" s="211"/>
      <c r="BJ577" s="8"/>
      <c r="BK577" s="108"/>
      <c r="BM577" s="211"/>
    </row>
    <row r="578" spans="1:65">
      <c r="A578" s="211"/>
      <c r="B578" s="211"/>
      <c r="C578" s="211"/>
      <c r="D578" s="211"/>
      <c r="E578" s="211"/>
      <c r="F578" s="211"/>
      <c r="G578" s="211"/>
      <c r="H578" s="214"/>
      <c r="I578" s="211"/>
      <c r="J578" s="211"/>
      <c r="K578" s="211"/>
      <c r="L578" s="211"/>
      <c r="M578" s="211"/>
      <c r="N578" s="211"/>
      <c r="O578" s="211"/>
      <c r="P578" s="211"/>
      <c r="Q578" s="212"/>
      <c r="R578" s="211"/>
      <c r="S578" s="211"/>
      <c r="T578" s="211"/>
      <c r="U578" s="211"/>
      <c r="V578" s="211"/>
      <c r="W578" s="211"/>
      <c r="X578" s="257"/>
      <c r="Y578" s="257"/>
      <c r="Z578" s="257"/>
      <c r="AA578" s="257"/>
      <c r="AB578" s="257"/>
      <c r="AC578" s="257"/>
      <c r="AD578" s="257"/>
      <c r="AE578" s="257"/>
      <c r="AF578" s="257"/>
      <c r="AG578" s="257"/>
      <c r="AH578" s="257"/>
      <c r="AI578" s="257"/>
      <c r="AJ578" s="213"/>
      <c r="AK578" s="213"/>
      <c r="AL578" s="257"/>
      <c r="AM578" s="8"/>
      <c r="AN578" s="214"/>
      <c r="AO578" s="211"/>
      <c r="AP578" s="40"/>
      <c r="AQ578" s="40"/>
      <c r="AR578" s="108"/>
      <c r="AS578" s="211"/>
      <c r="AT578" s="214"/>
      <c r="AU578" s="211"/>
      <c r="AV578" s="108"/>
      <c r="AW578" s="108"/>
      <c r="AX578" s="211"/>
      <c r="AY578" s="211"/>
      <c r="AZ578" s="211"/>
      <c r="BA578" s="211"/>
      <c r="BB578" s="211"/>
      <c r="BC578" s="211"/>
      <c r="BD578" s="211"/>
      <c r="BE578" s="211"/>
      <c r="BF578" s="211"/>
      <c r="BG578" s="211"/>
      <c r="BH578" s="108"/>
      <c r="BI578" s="211"/>
      <c r="BJ578" s="8"/>
      <c r="BK578" s="108"/>
      <c r="BM578" s="211"/>
    </row>
    <row r="579" spans="1:65">
      <c r="A579" s="211"/>
      <c r="B579" s="211"/>
      <c r="C579" s="211"/>
      <c r="D579" s="211"/>
      <c r="E579" s="211"/>
      <c r="F579" s="211"/>
      <c r="G579" s="211"/>
      <c r="H579" s="214"/>
      <c r="I579" s="211"/>
      <c r="J579" s="211"/>
      <c r="K579" s="211"/>
      <c r="L579" s="211"/>
      <c r="M579" s="211"/>
      <c r="N579" s="211"/>
      <c r="O579" s="211"/>
      <c r="P579" s="211"/>
      <c r="Q579" s="212"/>
      <c r="R579" s="211"/>
      <c r="S579" s="211"/>
      <c r="T579" s="211"/>
      <c r="U579" s="211"/>
      <c r="V579" s="211"/>
      <c r="W579" s="211"/>
      <c r="X579" s="257"/>
      <c r="Y579" s="257"/>
      <c r="Z579" s="257"/>
      <c r="AA579" s="257"/>
      <c r="AB579" s="257"/>
      <c r="AC579" s="257"/>
      <c r="AD579" s="257"/>
      <c r="AE579" s="257"/>
      <c r="AF579" s="257"/>
      <c r="AG579" s="257"/>
      <c r="AH579" s="257"/>
      <c r="AI579" s="257"/>
      <c r="AJ579" s="213"/>
      <c r="AK579" s="213"/>
      <c r="AL579" s="257"/>
      <c r="AM579" s="8"/>
      <c r="AN579" s="214"/>
      <c r="AO579" s="211"/>
      <c r="AP579" s="40"/>
      <c r="AQ579" s="40"/>
      <c r="AR579" s="108"/>
      <c r="AS579" s="211"/>
      <c r="AT579" s="214"/>
      <c r="AU579" s="211"/>
      <c r="AV579" s="108"/>
      <c r="AW579" s="108"/>
      <c r="AX579" s="211"/>
      <c r="AY579" s="211"/>
      <c r="AZ579" s="211"/>
      <c r="BA579" s="211"/>
      <c r="BB579" s="211"/>
      <c r="BC579" s="211"/>
      <c r="BD579" s="211"/>
      <c r="BE579" s="211"/>
      <c r="BF579" s="211"/>
      <c r="BG579" s="211"/>
      <c r="BH579" s="108"/>
      <c r="BI579" s="211"/>
      <c r="BJ579" s="8"/>
      <c r="BK579" s="108"/>
      <c r="BM579" s="211"/>
    </row>
    <row r="580" spans="1:65">
      <c r="A580" s="211"/>
      <c r="B580" s="211"/>
      <c r="C580" s="211"/>
      <c r="D580" s="211"/>
      <c r="E580" s="211"/>
      <c r="F580" s="211"/>
      <c r="G580" s="211"/>
      <c r="H580" s="214"/>
      <c r="I580" s="211"/>
      <c r="J580" s="211"/>
      <c r="K580" s="211"/>
      <c r="L580" s="211"/>
      <c r="M580" s="211"/>
      <c r="N580" s="211"/>
      <c r="O580" s="211"/>
      <c r="P580" s="211"/>
      <c r="Q580" s="212"/>
      <c r="R580" s="211"/>
      <c r="S580" s="211"/>
      <c r="T580" s="211"/>
      <c r="U580" s="211"/>
      <c r="V580" s="211"/>
      <c r="W580" s="211"/>
      <c r="X580" s="257"/>
      <c r="Y580" s="257"/>
      <c r="Z580" s="257"/>
      <c r="AA580" s="257"/>
      <c r="AB580" s="257"/>
      <c r="AC580" s="257"/>
      <c r="AD580" s="257"/>
      <c r="AE580" s="257"/>
      <c r="AF580" s="257"/>
      <c r="AG580" s="257"/>
      <c r="AH580" s="257"/>
      <c r="AI580" s="257"/>
      <c r="AJ580" s="213"/>
      <c r="AK580" s="213"/>
      <c r="AL580" s="257"/>
      <c r="AM580" s="8"/>
      <c r="AN580" s="214"/>
      <c r="AO580" s="211"/>
      <c r="AP580" s="40"/>
      <c r="AQ580" s="40"/>
      <c r="AR580" s="108"/>
      <c r="AS580" s="211"/>
      <c r="AT580" s="214"/>
      <c r="AU580" s="211"/>
      <c r="AV580" s="108"/>
      <c r="AW580" s="108"/>
      <c r="AX580" s="211"/>
      <c r="AY580" s="211"/>
      <c r="AZ580" s="211"/>
      <c r="BA580" s="211"/>
      <c r="BB580" s="211"/>
      <c r="BC580" s="211"/>
      <c r="BD580" s="211"/>
      <c r="BE580" s="211"/>
      <c r="BF580" s="211"/>
      <c r="BG580" s="211"/>
      <c r="BH580" s="108"/>
      <c r="BI580" s="211"/>
      <c r="BJ580" s="8"/>
      <c r="BK580" s="108"/>
      <c r="BM580" s="211"/>
    </row>
    <row r="581" spans="1:65">
      <c r="A581" s="211"/>
      <c r="B581" s="211"/>
      <c r="C581" s="211"/>
      <c r="D581" s="211"/>
      <c r="E581" s="211"/>
      <c r="F581" s="211"/>
      <c r="G581" s="211"/>
      <c r="H581" s="214"/>
      <c r="I581" s="211"/>
      <c r="J581" s="211"/>
      <c r="K581" s="211"/>
      <c r="L581" s="211"/>
      <c r="M581" s="211"/>
      <c r="N581" s="211"/>
      <c r="O581" s="211"/>
      <c r="P581" s="211"/>
      <c r="Q581" s="212"/>
      <c r="R581" s="211"/>
      <c r="S581" s="211"/>
      <c r="T581" s="211"/>
      <c r="U581" s="211"/>
      <c r="V581" s="211"/>
      <c r="W581" s="211"/>
      <c r="X581" s="257"/>
      <c r="Y581" s="257"/>
      <c r="Z581" s="257"/>
      <c r="AA581" s="257"/>
      <c r="AB581" s="257"/>
      <c r="AC581" s="257"/>
      <c r="AD581" s="257"/>
      <c r="AE581" s="257"/>
      <c r="AF581" s="257"/>
      <c r="AG581" s="257"/>
      <c r="AH581" s="257"/>
      <c r="AI581" s="257"/>
      <c r="AJ581" s="213"/>
      <c r="AK581" s="213"/>
      <c r="AL581" s="257"/>
      <c r="AM581" s="8"/>
      <c r="AN581" s="214"/>
      <c r="AO581" s="211"/>
      <c r="AP581" s="40"/>
      <c r="AQ581" s="40"/>
      <c r="AR581" s="108"/>
      <c r="AS581" s="211"/>
      <c r="AT581" s="214"/>
      <c r="AU581" s="211"/>
      <c r="AV581" s="108"/>
      <c r="AW581" s="108"/>
      <c r="AX581" s="211"/>
      <c r="AY581" s="211"/>
      <c r="AZ581" s="211"/>
      <c r="BA581" s="211"/>
      <c r="BB581" s="211"/>
      <c r="BC581" s="211"/>
      <c r="BD581" s="211"/>
      <c r="BE581" s="211"/>
      <c r="BF581" s="211"/>
      <c r="BG581" s="211"/>
      <c r="BH581" s="108"/>
      <c r="BI581" s="211"/>
      <c r="BJ581" s="8"/>
      <c r="BK581" s="108"/>
      <c r="BM581" s="211"/>
    </row>
    <row r="582" spans="1:65">
      <c r="A582" s="211"/>
      <c r="B582" s="211"/>
      <c r="C582" s="211"/>
      <c r="D582" s="211"/>
      <c r="E582" s="211"/>
      <c r="F582" s="211"/>
      <c r="G582" s="211"/>
      <c r="H582" s="214"/>
      <c r="I582" s="211"/>
      <c r="J582" s="211"/>
      <c r="K582" s="211"/>
      <c r="L582" s="211"/>
      <c r="M582" s="211"/>
      <c r="N582" s="211"/>
      <c r="O582" s="211"/>
      <c r="P582" s="211"/>
      <c r="Q582" s="212"/>
      <c r="R582" s="211"/>
      <c r="S582" s="211"/>
      <c r="T582" s="211"/>
      <c r="U582" s="211"/>
      <c r="V582" s="211"/>
      <c r="W582" s="211"/>
      <c r="X582" s="257"/>
      <c r="Y582" s="257"/>
      <c r="Z582" s="257"/>
      <c r="AA582" s="257"/>
      <c r="AB582" s="257"/>
      <c r="AC582" s="257"/>
      <c r="AD582" s="257"/>
      <c r="AE582" s="257"/>
      <c r="AF582" s="257"/>
      <c r="AG582" s="257"/>
      <c r="AH582" s="257"/>
      <c r="AI582" s="257"/>
      <c r="AJ582" s="213"/>
      <c r="AK582" s="213"/>
      <c r="AL582" s="257"/>
      <c r="AM582" s="8"/>
      <c r="AN582" s="214"/>
      <c r="AO582" s="211"/>
      <c r="AP582" s="40"/>
      <c r="AQ582" s="40"/>
      <c r="AR582" s="108"/>
      <c r="AS582" s="211"/>
      <c r="AT582" s="214"/>
      <c r="AU582" s="211"/>
      <c r="AV582" s="108"/>
      <c r="AW582" s="108"/>
      <c r="AX582" s="211"/>
      <c r="AY582" s="211"/>
      <c r="AZ582" s="211"/>
      <c r="BA582" s="211"/>
      <c r="BB582" s="211"/>
      <c r="BC582" s="211"/>
      <c r="BD582" s="211"/>
      <c r="BE582" s="211"/>
      <c r="BF582" s="211"/>
      <c r="BG582" s="211"/>
      <c r="BH582" s="108"/>
      <c r="BI582" s="211"/>
      <c r="BJ582" s="8"/>
      <c r="BK582" s="108"/>
      <c r="BM582" s="211"/>
    </row>
    <row r="583" spans="1:65">
      <c r="A583" s="211"/>
      <c r="B583" s="211"/>
      <c r="C583" s="211"/>
      <c r="D583" s="211"/>
      <c r="E583" s="211"/>
      <c r="F583" s="211"/>
      <c r="G583" s="211"/>
      <c r="H583" s="214"/>
      <c r="I583" s="211"/>
      <c r="J583" s="211"/>
      <c r="K583" s="211"/>
      <c r="L583" s="211"/>
      <c r="M583" s="211"/>
      <c r="N583" s="211"/>
      <c r="O583" s="211"/>
      <c r="P583" s="211"/>
      <c r="Q583" s="212"/>
      <c r="R583" s="211"/>
      <c r="S583" s="211"/>
      <c r="T583" s="211"/>
      <c r="U583" s="211"/>
      <c r="V583" s="211"/>
      <c r="W583" s="211"/>
      <c r="X583" s="257"/>
      <c r="Y583" s="257"/>
      <c r="Z583" s="257"/>
      <c r="AA583" s="257"/>
      <c r="AB583" s="257"/>
      <c r="AC583" s="257"/>
      <c r="AD583" s="257"/>
      <c r="AE583" s="257"/>
      <c r="AF583" s="257"/>
      <c r="AG583" s="257"/>
      <c r="AH583" s="257"/>
      <c r="AI583" s="257"/>
      <c r="AJ583" s="213"/>
      <c r="AK583" s="213"/>
      <c r="AL583" s="257"/>
      <c r="AM583" s="8"/>
      <c r="AN583" s="214"/>
      <c r="AO583" s="211"/>
      <c r="AP583" s="40"/>
      <c r="AQ583" s="40"/>
      <c r="AR583" s="108"/>
      <c r="AS583" s="211"/>
      <c r="AT583" s="214"/>
      <c r="AU583" s="211"/>
      <c r="AV583" s="108"/>
      <c r="AW583" s="108"/>
      <c r="AX583" s="211"/>
      <c r="AY583" s="211"/>
      <c r="AZ583" s="211"/>
      <c r="BA583" s="211"/>
      <c r="BB583" s="211"/>
      <c r="BC583" s="211"/>
      <c r="BD583" s="211"/>
      <c r="BE583" s="211"/>
      <c r="BF583" s="211"/>
      <c r="BG583" s="211"/>
      <c r="BH583" s="108"/>
      <c r="BI583" s="211"/>
      <c r="BJ583" s="8"/>
      <c r="BK583" s="108"/>
      <c r="BM583" s="211"/>
    </row>
    <row r="584" spans="1:65">
      <c r="A584" s="211"/>
      <c r="B584" s="211"/>
      <c r="C584" s="211"/>
      <c r="D584" s="211"/>
      <c r="E584" s="211"/>
      <c r="F584" s="211"/>
      <c r="G584" s="211"/>
      <c r="H584" s="214"/>
      <c r="I584" s="211"/>
      <c r="J584" s="211"/>
      <c r="K584" s="211"/>
      <c r="L584" s="211"/>
      <c r="M584" s="211"/>
      <c r="N584" s="211"/>
      <c r="O584" s="211"/>
      <c r="P584" s="211"/>
      <c r="Q584" s="212"/>
      <c r="R584" s="211"/>
      <c r="S584" s="211"/>
      <c r="T584" s="211"/>
      <c r="U584" s="211"/>
      <c r="V584" s="211"/>
      <c r="W584" s="211"/>
      <c r="X584" s="257"/>
      <c r="Y584" s="257"/>
      <c r="Z584" s="257"/>
      <c r="AA584" s="257"/>
      <c r="AB584" s="257"/>
      <c r="AC584" s="257"/>
      <c r="AD584" s="257"/>
      <c r="AE584" s="257"/>
      <c r="AF584" s="257"/>
      <c r="AG584" s="257"/>
      <c r="AH584" s="257"/>
      <c r="AI584" s="257"/>
      <c r="AJ584" s="213"/>
      <c r="AK584" s="213"/>
      <c r="AL584" s="257"/>
      <c r="AM584" s="8"/>
      <c r="AN584" s="214"/>
      <c r="AO584" s="211"/>
      <c r="AP584" s="40"/>
      <c r="AQ584" s="40"/>
      <c r="AR584" s="108"/>
      <c r="AS584" s="211"/>
      <c r="AT584" s="214"/>
      <c r="AU584" s="211"/>
      <c r="AV584" s="108"/>
      <c r="AW584" s="108"/>
      <c r="AX584" s="211"/>
      <c r="AY584" s="211"/>
      <c r="AZ584" s="211"/>
      <c r="BA584" s="211"/>
      <c r="BB584" s="211"/>
      <c r="BC584" s="211"/>
      <c r="BD584" s="211"/>
      <c r="BE584" s="211"/>
      <c r="BF584" s="211"/>
      <c r="BG584" s="211"/>
      <c r="BH584" s="108"/>
      <c r="BI584" s="211"/>
      <c r="BJ584" s="8"/>
      <c r="BK584" s="108"/>
      <c r="BM584" s="211"/>
    </row>
    <row r="585" spans="1:65">
      <c r="A585" s="211"/>
      <c r="B585" s="211"/>
      <c r="C585" s="211"/>
      <c r="D585" s="211"/>
      <c r="E585" s="211"/>
      <c r="F585" s="211"/>
      <c r="G585" s="211"/>
      <c r="H585" s="214"/>
      <c r="I585" s="211"/>
      <c r="J585" s="211"/>
      <c r="K585" s="211"/>
      <c r="L585" s="211"/>
      <c r="M585" s="211"/>
      <c r="N585" s="211"/>
      <c r="O585" s="211"/>
      <c r="P585" s="211"/>
      <c r="Q585" s="212"/>
      <c r="R585" s="211"/>
      <c r="S585" s="211"/>
      <c r="T585" s="211"/>
      <c r="U585" s="211"/>
      <c r="V585" s="211"/>
      <c r="W585" s="211"/>
      <c r="X585" s="257"/>
      <c r="Y585" s="257"/>
      <c r="Z585" s="257"/>
      <c r="AA585" s="257"/>
      <c r="AB585" s="257"/>
      <c r="AC585" s="257"/>
      <c r="AD585" s="257"/>
      <c r="AE585" s="257"/>
      <c r="AF585" s="257"/>
      <c r="AG585" s="257"/>
      <c r="AH585" s="257"/>
      <c r="AI585" s="257"/>
      <c r="AJ585" s="213"/>
      <c r="AK585" s="213"/>
      <c r="AL585" s="257"/>
      <c r="AM585" s="8"/>
      <c r="AN585" s="214"/>
      <c r="AO585" s="211"/>
      <c r="AP585" s="40"/>
      <c r="AQ585" s="40"/>
      <c r="AR585" s="108"/>
      <c r="AS585" s="211"/>
      <c r="AT585" s="214"/>
      <c r="AU585" s="211"/>
      <c r="AV585" s="108"/>
      <c r="AW585" s="108"/>
      <c r="AX585" s="211"/>
      <c r="AY585" s="211"/>
      <c r="AZ585" s="211"/>
      <c r="BA585" s="211"/>
      <c r="BB585" s="211"/>
      <c r="BC585" s="211"/>
      <c r="BD585" s="211"/>
      <c r="BE585" s="211"/>
      <c r="BF585" s="211"/>
      <c r="BG585" s="211"/>
      <c r="BH585" s="108"/>
      <c r="BI585" s="211"/>
      <c r="BJ585" s="8"/>
      <c r="BK585" s="108"/>
      <c r="BM585" s="211"/>
    </row>
    <row r="586" spans="1:65">
      <c r="A586" s="211"/>
      <c r="B586" s="211"/>
      <c r="C586" s="211"/>
      <c r="D586" s="211"/>
      <c r="E586" s="211"/>
      <c r="F586" s="211"/>
      <c r="G586" s="211"/>
      <c r="H586" s="214"/>
      <c r="I586" s="211"/>
      <c r="J586" s="211"/>
      <c r="K586" s="211"/>
      <c r="L586" s="211"/>
      <c r="M586" s="211"/>
      <c r="N586" s="211"/>
      <c r="O586" s="211"/>
      <c r="P586" s="211"/>
      <c r="Q586" s="212"/>
      <c r="R586" s="211"/>
      <c r="S586" s="211"/>
      <c r="T586" s="211"/>
      <c r="U586" s="211"/>
      <c r="V586" s="211"/>
      <c r="W586" s="211"/>
      <c r="X586" s="257"/>
      <c r="Y586" s="257"/>
      <c r="Z586" s="257"/>
      <c r="AA586" s="257"/>
      <c r="AB586" s="257"/>
      <c r="AC586" s="257"/>
      <c r="AD586" s="257"/>
      <c r="AE586" s="257"/>
      <c r="AF586" s="257"/>
      <c r="AG586" s="257"/>
      <c r="AH586" s="257"/>
      <c r="AI586" s="257"/>
      <c r="AJ586" s="213"/>
      <c r="AK586" s="213"/>
      <c r="AL586" s="257"/>
      <c r="AM586" s="8"/>
      <c r="AN586" s="214"/>
      <c r="AO586" s="211"/>
      <c r="AP586" s="40"/>
      <c r="AQ586" s="40"/>
      <c r="AR586" s="108"/>
      <c r="AS586" s="211"/>
      <c r="AT586" s="214"/>
      <c r="AU586" s="211"/>
      <c r="AV586" s="108"/>
      <c r="AW586" s="108"/>
      <c r="AX586" s="211"/>
      <c r="AY586" s="211"/>
      <c r="AZ586" s="211"/>
      <c r="BA586" s="211"/>
      <c r="BB586" s="211"/>
      <c r="BC586" s="211"/>
      <c r="BD586" s="211"/>
      <c r="BE586" s="211"/>
      <c r="BF586" s="211"/>
      <c r="BG586" s="211"/>
      <c r="BH586" s="108"/>
      <c r="BI586" s="211"/>
      <c r="BJ586" s="8"/>
      <c r="BK586" s="108"/>
      <c r="BM586" s="211"/>
    </row>
    <row r="587" spans="1:65">
      <c r="A587" s="211"/>
      <c r="B587" s="211"/>
      <c r="C587" s="211"/>
      <c r="D587" s="211"/>
      <c r="E587" s="211"/>
      <c r="F587" s="211"/>
      <c r="G587" s="211"/>
      <c r="H587" s="214"/>
      <c r="I587" s="211"/>
      <c r="J587" s="211"/>
      <c r="K587" s="211"/>
      <c r="L587" s="211"/>
      <c r="M587" s="211"/>
      <c r="N587" s="211"/>
      <c r="O587" s="211"/>
      <c r="P587" s="211"/>
      <c r="Q587" s="212"/>
      <c r="R587" s="211"/>
      <c r="S587" s="211"/>
      <c r="T587" s="211"/>
      <c r="U587" s="211"/>
      <c r="V587" s="211"/>
      <c r="W587" s="211"/>
      <c r="X587" s="257"/>
      <c r="Y587" s="257"/>
      <c r="Z587" s="257"/>
      <c r="AA587" s="257"/>
      <c r="AB587" s="257"/>
      <c r="AC587" s="257"/>
      <c r="AD587" s="257"/>
      <c r="AE587" s="257"/>
      <c r="AF587" s="257"/>
      <c r="AG587" s="257"/>
      <c r="AH587" s="257"/>
      <c r="AI587" s="257"/>
      <c r="AJ587" s="213"/>
      <c r="AK587" s="213"/>
      <c r="AL587" s="257"/>
      <c r="AM587" s="8"/>
      <c r="AN587" s="214"/>
      <c r="AO587" s="211"/>
      <c r="AP587" s="40"/>
      <c r="AQ587" s="40"/>
      <c r="AR587" s="108"/>
      <c r="AS587" s="211"/>
      <c r="AT587" s="214"/>
      <c r="AU587" s="211"/>
      <c r="AV587" s="108"/>
      <c r="AW587" s="108"/>
      <c r="AX587" s="211"/>
      <c r="AY587" s="211"/>
      <c r="AZ587" s="211"/>
      <c r="BA587" s="211"/>
      <c r="BB587" s="211"/>
      <c r="BC587" s="211"/>
      <c r="BD587" s="211"/>
      <c r="BE587" s="211"/>
      <c r="BF587" s="211"/>
      <c r="BG587" s="211"/>
      <c r="BH587" s="108"/>
      <c r="BI587" s="211"/>
      <c r="BJ587" s="8"/>
      <c r="BK587" s="108"/>
      <c r="BM587" s="211"/>
    </row>
    <row r="588" spans="1:65">
      <c r="A588" s="211"/>
      <c r="B588" s="211"/>
      <c r="C588" s="211"/>
      <c r="D588" s="211"/>
      <c r="E588" s="211"/>
      <c r="F588" s="211"/>
      <c r="G588" s="211"/>
      <c r="H588" s="214"/>
      <c r="I588" s="211"/>
      <c r="J588" s="211"/>
      <c r="K588" s="211"/>
      <c r="L588" s="211"/>
      <c r="M588" s="211"/>
      <c r="N588" s="211"/>
      <c r="O588" s="211"/>
      <c r="P588" s="211"/>
      <c r="Q588" s="212"/>
      <c r="R588" s="211"/>
      <c r="S588" s="211"/>
      <c r="T588" s="211"/>
      <c r="U588" s="211"/>
      <c r="V588" s="211"/>
      <c r="W588" s="211"/>
      <c r="X588" s="257"/>
      <c r="Y588" s="257"/>
      <c r="Z588" s="257"/>
      <c r="AA588" s="257"/>
      <c r="AB588" s="257"/>
      <c r="AC588" s="257"/>
      <c r="AD588" s="257"/>
      <c r="AE588" s="257"/>
      <c r="AF588" s="257"/>
      <c r="AG588" s="257"/>
      <c r="AH588" s="257"/>
      <c r="AI588" s="257"/>
      <c r="AJ588" s="213"/>
      <c r="AK588" s="213"/>
      <c r="AL588" s="257"/>
      <c r="AM588" s="8"/>
      <c r="AN588" s="214"/>
      <c r="AO588" s="211"/>
      <c r="AP588" s="40"/>
      <c r="AQ588" s="40"/>
      <c r="AR588" s="108"/>
      <c r="AS588" s="211"/>
      <c r="AT588" s="214"/>
      <c r="AU588" s="211"/>
      <c r="AV588" s="108"/>
      <c r="AW588" s="108"/>
      <c r="AX588" s="211"/>
      <c r="AY588" s="211"/>
      <c r="AZ588" s="211"/>
      <c r="BA588" s="211"/>
      <c r="BB588" s="211"/>
      <c r="BC588" s="211"/>
      <c r="BD588" s="211"/>
      <c r="BE588" s="211"/>
      <c r="BF588" s="211"/>
      <c r="BG588" s="211"/>
      <c r="BH588" s="108"/>
      <c r="BI588" s="211"/>
      <c r="BJ588" s="8"/>
      <c r="BK588" s="108"/>
      <c r="BM588" s="211"/>
    </row>
    <row r="589" spans="1:65">
      <c r="A589" s="211"/>
      <c r="B589" s="211"/>
      <c r="C589" s="211"/>
      <c r="D589" s="211"/>
      <c r="E589" s="211"/>
      <c r="F589" s="211"/>
      <c r="G589" s="211"/>
      <c r="H589" s="214"/>
      <c r="I589" s="211"/>
      <c r="J589" s="211"/>
      <c r="K589" s="211"/>
      <c r="L589" s="211"/>
      <c r="M589" s="211"/>
      <c r="N589" s="211"/>
      <c r="O589" s="211"/>
      <c r="P589" s="211"/>
      <c r="Q589" s="212"/>
      <c r="R589" s="211"/>
      <c r="S589" s="211"/>
      <c r="T589" s="211"/>
      <c r="U589" s="211"/>
      <c r="V589" s="211"/>
      <c r="W589" s="211"/>
      <c r="X589" s="257"/>
      <c r="Y589" s="257"/>
      <c r="Z589" s="257"/>
      <c r="AA589" s="257"/>
      <c r="AB589" s="257"/>
      <c r="AC589" s="257"/>
      <c r="AD589" s="257"/>
      <c r="AE589" s="257"/>
      <c r="AF589" s="257"/>
      <c r="AG589" s="257"/>
      <c r="AH589" s="257"/>
      <c r="AI589" s="257"/>
      <c r="AJ589" s="213"/>
      <c r="AK589" s="213"/>
      <c r="AL589" s="257"/>
      <c r="AM589" s="8"/>
      <c r="AN589" s="214"/>
      <c r="AO589" s="211"/>
      <c r="AP589" s="40"/>
      <c r="AQ589" s="40"/>
      <c r="AR589" s="108"/>
      <c r="AS589" s="211"/>
      <c r="AT589" s="214"/>
      <c r="AU589" s="211"/>
      <c r="AV589" s="108"/>
      <c r="AW589" s="108"/>
      <c r="AX589" s="211"/>
      <c r="AY589" s="211"/>
      <c r="AZ589" s="211"/>
      <c r="BA589" s="211"/>
      <c r="BB589" s="211"/>
      <c r="BC589" s="211"/>
      <c r="BD589" s="211"/>
      <c r="BE589" s="211"/>
      <c r="BF589" s="211"/>
      <c r="BG589" s="211"/>
      <c r="BH589" s="108"/>
      <c r="BI589" s="211"/>
      <c r="BJ589" s="8"/>
      <c r="BK589" s="108"/>
      <c r="BM589" s="211"/>
    </row>
    <row r="590" spans="1:65">
      <c r="A590" s="211"/>
      <c r="B590" s="211"/>
      <c r="C590" s="211"/>
      <c r="D590" s="211"/>
      <c r="E590" s="211"/>
      <c r="F590" s="211"/>
      <c r="G590" s="211"/>
      <c r="H590" s="214"/>
      <c r="I590" s="211"/>
      <c r="J590" s="211"/>
      <c r="K590" s="211"/>
      <c r="L590" s="211"/>
      <c r="M590" s="211"/>
      <c r="N590" s="211"/>
      <c r="O590" s="211"/>
      <c r="P590" s="211"/>
      <c r="Q590" s="212"/>
      <c r="R590" s="211"/>
      <c r="S590" s="211"/>
      <c r="T590" s="211"/>
      <c r="U590" s="211"/>
      <c r="V590" s="211"/>
      <c r="W590" s="211"/>
      <c r="X590" s="257"/>
      <c r="Y590" s="257"/>
      <c r="Z590" s="257"/>
      <c r="AA590" s="257"/>
      <c r="AB590" s="257"/>
      <c r="AC590" s="257"/>
      <c r="AD590" s="257"/>
      <c r="AE590" s="257"/>
      <c r="AF590" s="257"/>
      <c r="AG590" s="257"/>
      <c r="AH590" s="257"/>
      <c r="AI590" s="257"/>
      <c r="AJ590" s="213"/>
      <c r="AK590" s="213"/>
      <c r="AL590" s="257"/>
      <c r="AM590" s="8"/>
      <c r="AN590" s="214"/>
      <c r="AO590" s="211"/>
      <c r="AP590" s="40"/>
      <c r="AQ590" s="40"/>
      <c r="AR590" s="108"/>
      <c r="AS590" s="211"/>
      <c r="AT590" s="214"/>
      <c r="AU590" s="211"/>
      <c r="AV590" s="108"/>
      <c r="AW590" s="108"/>
      <c r="AX590" s="211"/>
      <c r="AY590" s="211"/>
      <c r="AZ590" s="211"/>
      <c r="BA590" s="211"/>
      <c r="BB590" s="211"/>
      <c r="BC590" s="211"/>
      <c r="BD590" s="211"/>
      <c r="BE590" s="211"/>
      <c r="BF590" s="211"/>
      <c r="BG590" s="211"/>
      <c r="BH590" s="108"/>
      <c r="BI590" s="211"/>
      <c r="BJ590" s="8"/>
      <c r="BK590" s="108"/>
      <c r="BM590" s="211"/>
    </row>
    <row r="591" spans="1:65">
      <c r="A591" s="211"/>
      <c r="B591" s="211"/>
      <c r="C591" s="211"/>
      <c r="D591" s="211"/>
      <c r="E591" s="211"/>
      <c r="F591" s="211"/>
      <c r="G591" s="211"/>
      <c r="H591" s="214"/>
      <c r="I591" s="211"/>
      <c r="J591" s="211"/>
      <c r="K591" s="211"/>
      <c r="L591" s="211"/>
      <c r="M591" s="211"/>
      <c r="N591" s="211"/>
      <c r="O591" s="211"/>
      <c r="P591" s="211"/>
      <c r="Q591" s="212"/>
      <c r="R591" s="211"/>
      <c r="S591" s="211"/>
      <c r="T591" s="211"/>
      <c r="U591" s="211"/>
      <c r="V591" s="211"/>
      <c r="W591" s="211"/>
      <c r="X591" s="257"/>
      <c r="Y591" s="257"/>
      <c r="Z591" s="257"/>
      <c r="AA591" s="257"/>
      <c r="AB591" s="257"/>
      <c r="AC591" s="257"/>
      <c r="AD591" s="257"/>
      <c r="AE591" s="257"/>
      <c r="AF591" s="257"/>
      <c r="AG591" s="257"/>
      <c r="AH591" s="257"/>
      <c r="AI591" s="257"/>
      <c r="AJ591" s="213"/>
      <c r="AK591" s="213"/>
      <c r="AL591" s="257"/>
      <c r="AM591" s="8"/>
      <c r="AN591" s="214"/>
      <c r="AO591" s="211"/>
      <c r="AP591" s="40"/>
      <c r="AQ591" s="40"/>
      <c r="AR591" s="108"/>
      <c r="AS591" s="211"/>
      <c r="AT591" s="214"/>
      <c r="AU591" s="211"/>
      <c r="AV591" s="108"/>
      <c r="AW591" s="108"/>
      <c r="AX591" s="211"/>
      <c r="AY591" s="211"/>
      <c r="AZ591" s="211"/>
      <c r="BA591" s="211"/>
      <c r="BB591" s="211"/>
      <c r="BC591" s="211"/>
      <c r="BD591" s="211"/>
      <c r="BE591" s="211"/>
      <c r="BF591" s="211"/>
      <c r="BG591" s="211"/>
      <c r="BH591" s="108"/>
      <c r="BI591" s="211"/>
      <c r="BJ591" s="8"/>
      <c r="BK591" s="108"/>
      <c r="BM591" s="211"/>
    </row>
    <row r="592" spans="1:65">
      <c r="A592" s="211"/>
      <c r="B592" s="211"/>
      <c r="C592" s="211"/>
      <c r="D592" s="211"/>
      <c r="E592" s="211"/>
      <c r="F592" s="211"/>
      <c r="G592" s="211"/>
      <c r="H592" s="214"/>
      <c r="I592" s="211"/>
      <c r="J592" s="211"/>
      <c r="K592" s="211"/>
      <c r="L592" s="211"/>
      <c r="M592" s="211"/>
      <c r="N592" s="211"/>
      <c r="O592" s="211"/>
      <c r="P592" s="211"/>
      <c r="Q592" s="212"/>
      <c r="R592" s="211"/>
      <c r="S592" s="211"/>
      <c r="T592" s="211"/>
      <c r="U592" s="211"/>
      <c r="V592" s="211"/>
      <c r="W592" s="211"/>
      <c r="X592" s="257"/>
      <c r="Y592" s="257"/>
      <c r="Z592" s="257"/>
      <c r="AA592" s="257"/>
      <c r="AB592" s="257"/>
      <c r="AC592" s="257"/>
      <c r="AD592" s="257"/>
      <c r="AE592" s="257"/>
      <c r="AF592" s="257"/>
      <c r="AG592" s="257"/>
      <c r="AH592" s="257"/>
      <c r="AI592" s="257"/>
      <c r="AJ592" s="213"/>
      <c r="AK592" s="213"/>
      <c r="AL592" s="257"/>
      <c r="AM592" s="8"/>
      <c r="AN592" s="214"/>
      <c r="AO592" s="211"/>
      <c r="AP592" s="40"/>
      <c r="AQ592" s="40"/>
      <c r="AR592" s="108"/>
      <c r="AS592" s="211"/>
      <c r="AT592" s="214"/>
      <c r="AU592" s="211"/>
      <c r="AV592" s="108"/>
      <c r="AW592" s="108"/>
      <c r="AX592" s="211"/>
      <c r="AY592" s="211"/>
      <c r="AZ592" s="211"/>
      <c r="BA592" s="211"/>
      <c r="BB592" s="211"/>
      <c r="BC592" s="211"/>
      <c r="BD592" s="211"/>
      <c r="BE592" s="211"/>
      <c r="BF592" s="211"/>
      <c r="BG592" s="211"/>
      <c r="BH592" s="108"/>
      <c r="BI592" s="211"/>
      <c r="BJ592" s="8"/>
      <c r="BK592" s="108"/>
      <c r="BM592" s="211"/>
    </row>
    <row r="593" spans="1:65">
      <c r="A593" s="211"/>
      <c r="B593" s="211"/>
      <c r="C593" s="211"/>
      <c r="D593" s="211"/>
      <c r="E593" s="211"/>
      <c r="F593" s="211"/>
      <c r="G593" s="211"/>
      <c r="H593" s="214"/>
      <c r="I593" s="211"/>
      <c r="J593" s="211"/>
      <c r="K593" s="211"/>
      <c r="L593" s="211"/>
      <c r="M593" s="211"/>
      <c r="N593" s="211"/>
      <c r="O593" s="211"/>
      <c r="P593" s="211"/>
      <c r="Q593" s="212"/>
      <c r="R593" s="211"/>
      <c r="S593" s="211"/>
      <c r="T593" s="211"/>
      <c r="U593" s="211"/>
      <c r="V593" s="211"/>
      <c r="W593" s="211"/>
      <c r="X593" s="257"/>
      <c r="Y593" s="257"/>
      <c r="Z593" s="257"/>
      <c r="AA593" s="257"/>
      <c r="AB593" s="257"/>
      <c r="AC593" s="257"/>
      <c r="AD593" s="257"/>
      <c r="AE593" s="257"/>
      <c r="AF593" s="257"/>
      <c r="AG593" s="257"/>
      <c r="AH593" s="257"/>
      <c r="AI593" s="257"/>
      <c r="AJ593" s="213"/>
      <c r="AK593" s="213"/>
      <c r="AL593" s="257"/>
      <c r="AM593" s="8"/>
      <c r="AN593" s="214"/>
      <c r="AO593" s="211"/>
      <c r="AP593" s="40"/>
      <c r="AQ593" s="40"/>
      <c r="AR593" s="108"/>
      <c r="AS593" s="211"/>
      <c r="AT593" s="214"/>
      <c r="AU593" s="211"/>
      <c r="AV593" s="108"/>
      <c r="AW593" s="108"/>
      <c r="AX593" s="211"/>
      <c r="AY593" s="211"/>
      <c r="AZ593" s="211"/>
      <c r="BA593" s="211"/>
      <c r="BB593" s="211"/>
      <c r="BC593" s="211"/>
      <c r="BD593" s="211"/>
      <c r="BE593" s="211"/>
      <c r="BF593" s="211"/>
      <c r="BG593" s="211"/>
      <c r="BH593" s="108"/>
      <c r="BI593" s="211"/>
      <c r="BJ593" s="8"/>
      <c r="BK593" s="108"/>
      <c r="BM593" s="211"/>
    </row>
    <row r="594" spans="1:65">
      <c r="A594" s="211"/>
      <c r="B594" s="211"/>
      <c r="C594" s="211"/>
      <c r="D594" s="211"/>
      <c r="E594" s="211"/>
      <c r="F594" s="211"/>
      <c r="G594" s="211"/>
      <c r="H594" s="214"/>
      <c r="I594" s="211"/>
      <c r="J594" s="211"/>
      <c r="K594" s="211"/>
      <c r="L594" s="211"/>
      <c r="M594" s="211"/>
      <c r="N594" s="211"/>
      <c r="O594" s="211"/>
      <c r="P594" s="211"/>
      <c r="Q594" s="212"/>
      <c r="R594" s="211"/>
      <c r="S594" s="211"/>
      <c r="T594" s="211"/>
      <c r="U594" s="211"/>
      <c r="V594" s="211"/>
      <c r="W594" s="211"/>
      <c r="X594" s="257"/>
      <c r="Y594" s="257"/>
      <c r="Z594" s="257"/>
      <c r="AA594" s="257"/>
      <c r="AB594" s="257"/>
      <c r="AC594" s="257"/>
      <c r="AD594" s="257"/>
      <c r="AE594" s="257"/>
      <c r="AF594" s="257"/>
      <c r="AG594" s="257"/>
      <c r="AH594" s="257"/>
      <c r="AI594" s="257"/>
      <c r="AJ594" s="213"/>
      <c r="AK594" s="213"/>
      <c r="AL594" s="257"/>
      <c r="AM594" s="8"/>
      <c r="AN594" s="214"/>
      <c r="AO594" s="211"/>
      <c r="AP594" s="40"/>
      <c r="AQ594" s="40"/>
      <c r="AR594" s="108"/>
      <c r="AS594" s="211"/>
      <c r="AT594" s="214"/>
      <c r="AU594" s="211"/>
      <c r="AV594" s="108"/>
      <c r="AW594" s="108"/>
      <c r="AX594" s="211"/>
      <c r="AY594" s="211"/>
      <c r="AZ594" s="211"/>
      <c r="BA594" s="211"/>
      <c r="BB594" s="211"/>
      <c r="BC594" s="211"/>
      <c r="BD594" s="211"/>
      <c r="BE594" s="211"/>
      <c r="BF594" s="211"/>
      <c r="BG594" s="211"/>
      <c r="BH594" s="108"/>
      <c r="BI594" s="211"/>
      <c r="BJ594" s="8"/>
      <c r="BK594" s="108"/>
      <c r="BM594" s="211"/>
    </row>
    <row r="595" spans="1:65">
      <c r="A595" s="211"/>
      <c r="B595" s="211"/>
      <c r="C595" s="211"/>
      <c r="D595" s="211"/>
      <c r="E595" s="211"/>
      <c r="F595" s="211"/>
      <c r="G595" s="211"/>
      <c r="H595" s="214"/>
      <c r="I595" s="211"/>
      <c r="J595" s="211"/>
      <c r="K595" s="211"/>
      <c r="L595" s="211"/>
      <c r="M595" s="211"/>
      <c r="N595" s="211"/>
      <c r="O595" s="211"/>
      <c r="P595" s="211"/>
      <c r="Q595" s="212"/>
      <c r="R595" s="211"/>
      <c r="S595" s="211"/>
      <c r="T595" s="211"/>
      <c r="U595" s="211"/>
      <c r="V595" s="211"/>
      <c r="W595" s="211"/>
      <c r="X595" s="257"/>
      <c r="Y595" s="257"/>
      <c r="Z595" s="257"/>
      <c r="AA595" s="257"/>
      <c r="AB595" s="257"/>
      <c r="AC595" s="257"/>
      <c r="AD595" s="257"/>
      <c r="AE595" s="257"/>
      <c r="AF595" s="257"/>
      <c r="AG595" s="257"/>
      <c r="AH595" s="257"/>
      <c r="AI595" s="257"/>
      <c r="AJ595" s="213"/>
      <c r="AK595" s="213"/>
      <c r="AL595" s="257"/>
      <c r="AM595" s="8"/>
      <c r="AN595" s="214"/>
      <c r="AO595" s="211"/>
      <c r="AP595" s="40"/>
      <c r="AQ595" s="40"/>
      <c r="AR595" s="108"/>
      <c r="AS595" s="211"/>
      <c r="AT595" s="214"/>
      <c r="AU595" s="211"/>
      <c r="AV595" s="108"/>
      <c r="AW595" s="108"/>
      <c r="AX595" s="211"/>
      <c r="AY595" s="211"/>
      <c r="AZ595" s="211"/>
      <c r="BA595" s="211"/>
      <c r="BB595" s="211"/>
      <c r="BC595" s="211"/>
      <c r="BD595" s="211"/>
      <c r="BE595" s="211"/>
      <c r="BF595" s="211"/>
      <c r="BG595" s="211"/>
      <c r="BH595" s="108"/>
      <c r="BI595" s="211"/>
      <c r="BJ595" s="8"/>
      <c r="BK595" s="108"/>
      <c r="BM595" s="211"/>
    </row>
    <row r="596" spans="1:65">
      <c r="A596" s="211"/>
      <c r="B596" s="211"/>
      <c r="C596" s="211"/>
      <c r="D596" s="211"/>
      <c r="E596" s="211"/>
      <c r="F596" s="211"/>
      <c r="G596" s="211"/>
      <c r="H596" s="214"/>
      <c r="I596" s="211"/>
      <c r="J596" s="211"/>
      <c r="K596" s="211"/>
      <c r="L596" s="211"/>
      <c r="M596" s="211"/>
      <c r="N596" s="211"/>
      <c r="O596" s="211"/>
      <c r="P596" s="211"/>
      <c r="Q596" s="212"/>
      <c r="R596" s="211"/>
      <c r="S596" s="211"/>
      <c r="T596" s="211"/>
      <c r="U596" s="211"/>
      <c r="V596" s="211"/>
      <c r="W596" s="211"/>
      <c r="X596" s="257"/>
      <c r="Y596" s="257"/>
      <c r="Z596" s="257"/>
      <c r="AA596" s="257"/>
      <c r="AB596" s="257"/>
      <c r="AC596" s="257"/>
      <c r="AD596" s="257"/>
      <c r="AE596" s="257"/>
      <c r="AF596" s="257"/>
      <c r="AG596" s="257"/>
      <c r="AH596" s="257"/>
      <c r="AI596" s="257"/>
      <c r="AJ596" s="213"/>
      <c r="AK596" s="213"/>
      <c r="AL596" s="257"/>
      <c r="AM596" s="8"/>
      <c r="AN596" s="214"/>
      <c r="AO596" s="211"/>
      <c r="AP596" s="40"/>
      <c r="AQ596" s="40"/>
      <c r="AR596" s="108"/>
      <c r="AS596" s="211"/>
      <c r="AT596" s="214"/>
      <c r="AU596" s="211"/>
      <c r="AV596" s="108"/>
      <c r="AW596" s="108"/>
      <c r="AX596" s="211"/>
      <c r="AY596" s="211"/>
      <c r="AZ596" s="211"/>
      <c r="BA596" s="211"/>
      <c r="BB596" s="211"/>
      <c r="BC596" s="211"/>
      <c r="BD596" s="211"/>
      <c r="BE596" s="211"/>
      <c r="BF596" s="211"/>
      <c r="BG596" s="211"/>
      <c r="BH596" s="108"/>
      <c r="BI596" s="211"/>
      <c r="BJ596" s="8"/>
      <c r="BK596" s="108"/>
      <c r="BM596" s="211"/>
    </row>
    <row r="597" spans="1:65">
      <c r="A597" s="211"/>
      <c r="B597" s="211"/>
      <c r="C597" s="211"/>
      <c r="D597" s="211"/>
      <c r="E597" s="211"/>
      <c r="F597" s="211"/>
      <c r="G597" s="211"/>
      <c r="H597" s="214"/>
      <c r="I597" s="211"/>
      <c r="J597" s="211"/>
      <c r="K597" s="211"/>
      <c r="L597" s="211"/>
      <c r="M597" s="211"/>
      <c r="N597" s="211"/>
      <c r="O597" s="211"/>
      <c r="P597" s="211"/>
      <c r="Q597" s="212"/>
      <c r="R597" s="211"/>
      <c r="S597" s="211"/>
      <c r="T597" s="211"/>
      <c r="U597" s="211"/>
      <c r="V597" s="211"/>
      <c r="W597" s="211"/>
      <c r="X597" s="257"/>
      <c r="Y597" s="257"/>
      <c r="Z597" s="257"/>
      <c r="AA597" s="257"/>
      <c r="AB597" s="257"/>
      <c r="AC597" s="257"/>
      <c r="AD597" s="257"/>
      <c r="AE597" s="257"/>
      <c r="AF597" s="257"/>
      <c r="AG597" s="257"/>
      <c r="AH597" s="257"/>
      <c r="AI597" s="257"/>
      <c r="AJ597" s="213"/>
      <c r="AK597" s="213"/>
      <c r="AL597" s="257"/>
      <c r="AM597" s="8"/>
      <c r="AN597" s="214"/>
      <c r="AO597" s="211"/>
      <c r="AP597" s="40"/>
      <c r="AQ597" s="40"/>
      <c r="AR597" s="108"/>
      <c r="AS597" s="211"/>
      <c r="AT597" s="214"/>
      <c r="AU597" s="211"/>
      <c r="AV597" s="108"/>
      <c r="AW597" s="108"/>
      <c r="AX597" s="211"/>
      <c r="AY597" s="211"/>
      <c r="AZ597" s="211"/>
      <c r="BA597" s="211"/>
      <c r="BB597" s="211"/>
      <c r="BC597" s="211"/>
      <c r="BD597" s="211"/>
      <c r="BE597" s="211"/>
      <c r="BF597" s="211"/>
      <c r="BG597" s="211"/>
      <c r="BH597" s="108"/>
      <c r="BI597" s="211"/>
      <c r="BJ597" s="8"/>
      <c r="BK597" s="108"/>
      <c r="BM597" s="211"/>
    </row>
    <row r="598" spans="1:65">
      <c r="A598" s="211"/>
      <c r="B598" s="211"/>
      <c r="C598" s="211"/>
      <c r="D598" s="211"/>
      <c r="E598" s="211"/>
      <c r="F598" s="211"/>
      <c r="G598" s="211"/>
      <c r="H598" s="214"/>
      <c r="I598" s="211"/>
      <c r="J598" s="211"/>
      <c r="K598" s="211"/>
      <c r="L598" s="211"/>
      <c r="M598" s="211"/>
      <c r="N598" s="211"/>
      <c r="O598" s="211"/>
      <c r="P598" s="211"/>
      <c r="Q598" s="212"/>
      <c r="R598" s="211"/>
      <c r="S598" s="211"/>
      <c r="T598" s="211"/>
      <c r="U598" s="211"/>
      <c r="V598" s="211"/>
      <c r="W598" s="211"/>
      <c r="X598" s="257"/>
      <c r="Y598" s="257"/>
      <c r="Z598" s="257"/>
      <c r="AA598" s="257"/>
      <c r="AB598" s="257"/>
      <c r="AC598" s="257"/>
      <c r="AD598" s="257"/>
      <c r="AE598" s="257"/>
      <c r="AF598" s="257"/>
      <c r="AG598" s="257"/>
      <c r="AH598" s="257"/>
      <c r="AI598" s="257"/>
      <c r="AJ598" s="213"/>
      <c r="AK598" s="213"/>
      <c r="AL598" s="257"/>
      <c r="AM598" s="8"/>
      <c r="AN598" s="214"/>
      <c r="AO598" s="211"/>
      <c r="AP598" s="40"/>
      <c r="AQ598" s="40"/>
      <c r="AR598" s="108"/>
      <c r="AS598" s="211"/>
      <c r="AT598" s="214"/>
      <c r="AU598" s="211"/>
      <c r="AV598" s="108"/>
      <c r="AW598" s="108"/>
      <c r="AX598" s="211"/>
      <c r="AY598" s="211"/>
      <c r="AZ598" s="211"/>
      <c r="BA598" s="211"/>
      <c r="BB598" s="211"/>
      <c r="BC598" s="211"/>
      <c r="BD598" s="211"/>
      <c r="BE598" s="211"/>
      <c r="BF598" s="211"/>
      <c r="BG598" s="211"/>
      <c r="BH598" s="108"/>
      <c r="BI598" s="211"/>
      <c r="BJ598" s="8"/>
      <c r="BK598" s="108"/>
      <c r="BM598" s="211"/>
    </row>
    <row r="599" spans="1:65">
      <c r="A599" s="211"/>
      <c r="B599" s="211"/>
      <c r="C599" s="211"/>
      <c r="D599" s="211"/>
      <c r="E599" s="211"/>
      <c r="F599" s="211"/>
      <c r="G599" s="211"/>
      <c r="H599" s="214"/>
      <c r="I599" s="211"/>
      <c r="J599" s="211"/>
      <c r="K599" s="211"/>
      <c r="L599" s="211"/>
      <c r="M599" s="211"/>
      <c r="N599" s="211"/>
      <c r="O599" s="211"/>
      <c r="P599" s="211"/>
      <c r="Q599" s="212"/>
      <c r="R599" s="211"/>
      <c r="S599" s="211"/>
      <c r="T599" s="211"/>
      <c r="U599" s="211"/>
      <c r="V599" s="211"/>
      <c r="W599" s="211"/>
      <c r="X599" s="257"/>
      <c r="Y599" s="257"/>
      <c r="Z599" s="257"/>
      <c r="AA599" s="257"/>
      <c r="AB599" s="257"/>
      <c r="AC599" s="257"/>
      <c r="AD599" s="257"/>
      <c r="AE599" s="257"/>
      <c r="AF599" s="257"/>
      <c r="AG599" s="257"/>
      <c r="AH599" s="257"/>
      <c r="AI599" s="257"/>
      <c r="AJ599" s="213"/>
      <c r="AK599" s="213"/>
      <c r="AL599" s="257"/>
      <c r="AM599" s="8"/>
      <c r="AN599" s="214"/>
      <c r="AO599" s="211"/>
      <c r="AP599" s="40"/>
      <c r="AQ599" s="40"/>
      <c r="AR599" s="108"/>
      <c r="AS599" s="211"/>
      <c r="AT599" s="214"/>
      <c r="AU599" s="211"/>
      <c r="AV599" s="108"/>
      <c r="AW599" s="108"/>
      <c r="AX599" s="211"/>
      <c r="AY599" s="211"/>
      <c r="AZ599" s="211"/>
      <c r="BA599" s="211"/>
      <c r="BB599" s="211"/>
      <c r="BC599" s="211"/>
      <c r="BD599" s="211"/>
      <c r="BE599" s="211"/>
      <c r="BF599" s="211"/>
      <c r="BG599" s="211"/>
      <c r="BH599" s="108"/>
      <c r="BI599" s="211"/>
      <c r="BJ599" s="8"/>
      <c r="BK599" s="108"/>
      <c r="BM599" s="211"/>
    </row>
    <row r="600" spans="1:65">
      <c r="A600" s="211"/>
      <c r="B600" s="211"/>
      <c r="C600" s="211"/>
      <c r="D600" s="211"/>
      <c r="E600" s="211"/>
      <c r="F600" s="211"/>
      <c r="G600" s="211"/>
      <c r="H600" s="214"/>
      <c r="I600" s="211"/>
      <c r="J600" s="211"/>
      <c r="K600" s="211"/>
      <c r="L600" s="211"/>
      <c r="M600" s="211"/>
      <c r="N600" s="211"/>
      <c r="O600" s="211"/>
      <c r="P600" s="211"/>
      <c r="Q600" s="212"/>
      <c r="R600" s="211"/>
      <c r="S600" s="211"/>
      <c r="T600" s="211"/>
      <c r="U600" s="211"/>
      <c r="V600" s="211"/>
      <c r="W600" s="211"/>
      <c r="X600" s="257"/>
      <c r="Y600" s="257"/>
      <c r="Z600" s="257"/>
      <c r="AA600" s="257"/>
      <c r="AB600" s="257"/>
      <c r="AC600" s="257"/>
      <c r="AD600" s="257"/>
      <c r="AE600" s="257"/>
      <c r="AF600" s="257"/>
      <c r="AG600" s="257"/>
      <c r="AH600" s="257"/>
      <c r="AI600" s="257"/>
      <c r="AJ600" s="213"/>
      <c r="AK600" s="213"/>
      <c r="AL600" s="257"/>
      <c r="AM600" s="8"/>
      <c r="AN600" s="214"/>
      <c r="AO600" s="211"/>
      <c r="AP600" s="40"/>
      <c r="AQ600" s="40"/>
      <c r="AR600" s="108"/>
      <c r="AS600" s="211"/>
      <c r="AT600" s="214"/>
      <c r="AU600" s="211"/>
      <c r="AV600" s="108"/>
      <c r="AW600" s="108"/>
      <c r="AX600" s="211"/>
      <c r="AY600" s="211"/>
      <c r="AZ600" s="211"/>
      <c r="BA600" s="211"/>
      <c r="BB600" s="211"/>
      <c r="BC600" s="211"/>
      <c r="BD600" s="211"/>
      <c r="BE600" s="211"/>
      <c r="BF600" s="211"/>
      <c r="BG600" s="211"/>
      <c r="BH600" s="108"/>
      <c r="BI600" s="211"/>
      <c r="BJ600" s="8"/>
      <c r="BK600" s="108"/>
      <c r="BM600" s="211"/>
    </row>
    <row r="601" spans="1:65">
      <c r="A601" s="211"/>
      <c r="B601" s="211"/>
      <c r="C601" s="211"/>
      <c r="D601" s="211"/>
      <c r="E601" s="211"/>
      <c r="F601" s="211"/>
      <c r="G601" s="211"/>
      <c r="H601" s="214"/>
      <c r="I601" s="211"/>
      <c r="J601" s="211"/>
      <c r="K601" s="211"/>
      <c r="L601" s="211"/>
      <c r="M601" s="211"/>
      <c r="N601" s="211"/>
      <c r="O601" s="211"/>
      <c r="P601" s="211"/>
      <c r="Q601" s="212"/>
      <c r="R601" s="211"/>
      <c r="S601" s="211"/>
      <c r="T601" s="211"/>
      <c r="U601" s="211"/>
      <c r="V601" s="211"/>
      <c r="W601" s="211"/>
      <c r="X601" s="257"/>
      <c r="Y601" s="257"/>
      <c r="Z601" s="257"/>
      <c r="AA601" s="257"/>
      <c r="AB601" s="257"/>
      <c r="AC601" s="257"/>
      <c r="AD601" s="257"/>
      <c r="AE601" s="257"/>
      <c r="AF601" s="257"/>
      <c r="AG601" s="257"/>
      <c r="AH601" s="257"/>
      <c r="AI601" s="257"/>
      <c r="AJ601" s="213"/>
      <c r="AK601" s="213"/>
      <c r="AL601" s="257"/>
      <c r="AM601" s="8"/>
      <c r="AN601" s="214"/>
      <c r="AO601" s="211"/>
      <c r="AP601" s="40"/>
      <c r="AQ601" s="40"/>
      <c r="AR601" s="108"/>
      <c r="AS601" s="211"/>
      <c r="AT601" s="214"/>
      <c r="AU601" s="211"/>
      <c r="AV601" s="108"/>
      <c r="AW601" s="108"/>
      <c r="AX601" s="211"/>
      <c r="AY601" s="211"/>
      <c r="AZ601" s="211"/>
      <c r="BA601" s="211"/>
      <c r="BB601" s="211"/>
      <c r="BC601" s="211"/>
      <c r="BD601" s="211"/>
      <c r="BE601" s="211"/>
      <c r="BF601" s="211"/>
      <c r="BG601" s="211"/>
      <c r="BH601" s="108"/>
      <c r="BI601" s="211"/>
      <c r="BJ601" s="8"/>
      <c r="BK601" s="108"/>
      <c r="BM601" s="211"/>
    </row>
    <row r="602" spans="1:65">
      <c r="A602" s="211"/>
      <c r="B602" s="211"/>
      <c r="C602" s="211"/>
      <c r="D602" s="211"/>
      <c r="E602" s="211"/>
      <c r="F602" s="211"/>
      <c r="G602" s="211"/>
      <c r="H602" s="214"/>
      <c r="I602" s="211"/>
      <c r="J602" s="211"/>
      <c r="K602" s="211"/>
      <c r="L602" s="211"/>
      <c r="M602" s="211"/>
      <c r="N602" s="211"/>
      <c r="O602" s="211"/>
      <c r="P602" s="211"/>
      <c r="Q602" s="212"/>
      <c r="R602" s="211"/>
      <c r="S602" s="211"/>
      <c r="T602" s="211"/>
      <c r="U602" s="211"/>
      <c r="V602" s="211"/>
      <c r="W602" s="211"/>
      <c r="X602" s="257"/>
      <c r="Y602" s="257"/>
      <c r="Z602" s="257"/>
      <c r="AA602" s="257"/>
      <c r="AB602" s="257"/>
      <c r="AC602" s="257"/>
      <c r="AD602" s="257"/>
      <c r="AE602" s="257"/>
      <c r="AF602" s="257"/>
      <c r="AG602" s="257"/>
      <c r="AH602" s="257"/>
      <c r="AI602" s="257"/>
      <c r="AJ602" s="213"/>
      <c r="AK602" s="213"/>
      <c r="AL602" s="257"/>
      <c r="AM602" s="8"/>
      <c r="AN602" s="214"/>
      <c r="AO602" s="211"/>
      <c r="AP602" s="40"/>
      <c r="AQ602" s="40"/>
      <c r="AR602" s="108"/>
      <c r="AS602" s="211"/>
      <c r="AT602" s="214"/>
      <c r="AU602" s="211"/>
      <c r="AV602" s="108"/>
      <c r="AW602" s="108"/>
      <c r="AX602" s="211"/>
      <c r="AY602" s="211"/>
      <c r="AZ602" s="211"/>
      <c r="BA602" s="211"/>
      <c r="BB602" s="211"/>
      <c r="BC602" s="211"/>
      <c r="BD602" s="211"/>
      <c r="BE602" s="211"/>
      <c r="BF602" s="211"/>
      <c r="BG602" s="211"/>
      <c r="BH602" s="108"/>
      <c r="BI602" s="211"/>
      <c r="BJ602" s="8"/>
      <c r="BK602" s="108"/>
      <c r="BM602" s="211"/>
    </row>
    <row r="603" spans="1:65">
      <c r="A603" s="211"/>
      <c r="B603" s="211"/>
      <c r="C603" s="211"/>
      <c r="D603" s="211"/>
      <c r="E603" s="211"/>
      <c r="F603" s="211"/>
      <c r="G603" s="211"/>
      <c r="H603" s="214"/>
      <c r="I603" s="211"/>
      <c r="J603" s="211"/>
      <c r="K603" s="211"/>
      <c r="L603" s="211"/>
      <c r="M603" s="211"/>
      <c r="N603" s="211"/>
      <c r="O603" s="211"/>
      <c r="P603" s="211"/>
      <c r="Q603" s="212"/>
      <c r="R603" s="211"/>
      <c r="S603" s="211"/>
      <c r="T603" s="211"/>
      <c r="U603" s="211"/>
      <c r="V603" s="211"/>
      <c r="W603" s="211"/>
      <c r="X603" s="257"/>
      <c r="Y603" s="257"/>
      <c r="Z603" s="257"/>
      <c r="AA603" s="257"/>
      <c r="AB603" s="257"/>
      <c r="AC603" s="257"/>
      <c r="AD603" s="257"/>
      <c r="AE603" s="257"/>
      <c r="AF603" s="257"/>
      <c r="AG603" s="257"/>
      <c r="AH603" s="257"/>
      <c r="AI603" s="257"/>
      <c r="AJ603" s="213"/>
      <c r="AK603" s="213"/>
      <c r="AL603" s="257"/>
      <c r="AM603" s="8"/>
      <c r="AN603" s="214"/>
      <c r="AO603" s="211"/>
      <c r="AP603" s="40"/>
      <c r="AQ603" s="40"/>
      <c r="AR603" s="108"/>
      <c r="AS603" s="211"/>
      <c r="AT603" s="214"/>
      <c r="AU603" s="211"/>
      <c r="AV603" s="108"/>
      <c r="AW603" s="108"/>
      <c r="AX603" s="211"/>
      <c r="AY603" s="211"/>
      <c r="AZ603" s="211"/>
      <c r="BA603" s="211"/>
      <c r="BB603" s="211"/>
      <c r="BC603" s="211"/>
      <c r="BD603" s="211"/>
      <c r="BE603" s="211"/>
      <c r="BF603" s="211"/>
      <c r="BG603" s="211"/>
      <c r="BH603" s="108"/>
      <c r="BI603" s="211"/>
      <c r="BJ603" s="8"/>
      <c r="BK603" s="108"/>
      <c r="BM603" s="211"/>
    </row>
    <row r="604" spans="1:65">
      <c r="A604" s="211"/>
      <c r="B604" s="211"/>
      <c r="C604" s="211"/>
      <c r="D604" s="211"/>
      <c r="E604" s="211"/>
      <c r="F604" s="211"/>
      <c r="G604" s="211"/>
      <c r="H604" s="214"/>
      <c r="I604" s="211"/>
      <c r="J604" s="211"/>
      <c r="K604" s="211"/>
      <c r="L604" s="211"/>
      <c r="M604" s="211"/>
      <c r="N604" s="211"/>
      <c r="O604" s="211"/>
      <c r="P604" s="211"/>
      <c r="Q604" s="212"/>
      <c r="R604" s="211"/>
      <c r="S604" s="211"/>
      <c r="T604" s="211"/>
      <c r="U604" s="211"/>
      <c r="V604" s="211"/>
      <c r="W604" s="211"/>
      <c r="X604" s="257"/>
      <c r="Y604" s="257"/>
      <c r="Z604" s="257"/>
      <c r="AA604" s="257"/>
      <c r="AB604" s="257"/>
      <c r="AC604" s="257"/>
      <c r="AD604" s="257"/>
      <c r="AE604" s="257"/>
      <c r="AF604" s="257"/>
      <c r="AG604" s="257"/>
      <c r="AH604" s="257"/>
      <c r="AI604" s="257"/>
      <c r="AJ604" s="213"/>
      <c r="AK604" s="213"/>
      <c r="AL604" s="257"/>
      <c r="AM604" s="8"/>
      <c r="AN604" s="214"/>
      <c r="AO604" s="211"/>
      <c r="AP604" s="40"/>
      <c r="AQ604" s="40"/>
      <c r="AR604" s="108"/>
      <c r="AS604" s="211"/>
      <c r="AT604" s="214"/>
      <c r="AU604" s="211"/>
      <c r="AV604" s="108"/>
      <c r="AW604" s="108"/>
      <c r="AX604" s="211"/>
      <c r="AY604" s="211"/>
      <c r="AZ604" s="211"/>
      <c r="BA604" s="211"/>
      <c r="BB604" s="211"/>
      <c r="BC604" s="211"/>
      <c r="BD604" s="211"/>
      <c r="BE604" s="211"/>
      <c r="BF604" s="211"/>
      <c r="BG604" s="211"/>
      <c r="BH604" s="108"/>
      <c r="BI604" s="211"/>
      <c r="BJ604" s="8"/>
      <c r="BK604" s="108"/>
      <c r="BM604" s="211"/>
    </row>
    <row r="605" spans="1:65">
      <c r="A605" s="211"/>
      <c r="B605" s="211"/>
      <c r="C605" s="211"/>
      <c r="D605" s="211"/>
      <c r="E605" s="211"/>
      <c r="F605" s="211"/>
      <c r="G605" s="211"/>
      <c r="H605" s="214"/>
      <c r="I605" s="211"/>
      <c r="J605" s="211"/>
      <c r="K605" s="211"/>
      <c r="L605" s="211"/>
      <c r="M605" s="211"/>
      <c r="N605" s="211"/>
      <c r="O605" s="211"/>
      <c r="P605" s="211"/>
      <c r="Q605" s="212"/>
      <c r="R605" s="211"/>
      <c r="S605" s="211"/>
      <c r="T605" s="211"/>
      <c r="U605" s="211"/>
      <c r="V605" s="211"/>
      <c r="W605" s="211"/>
      <c r="X605" s="257"/>
      <c r="Y605" s="257"/>
      <c r="Z605" s="257"/>
      <c r="AA605" s="257"/>
      <c r="AB605" s="257"/>
      <c r="AC605" s="257"/>
      <c r="AD605" s="257"/>
      <c r="AE605" s="257"/>
      <c r="AF605" s="257"/>
      <c r="AG605" s="257"/>
      <c r="AH605" s="257"/>
      <c r="AI605" s="257"/>
      <c r="AJ605" s="213"/>
      <c r="AK605" s="213"/>
      <c r="AL605" s="257"/>
      <c r="AM605" s="8"/>
      <c r="AN605" s="214"/>
      <c r="AO605" s="211"/>
      <c r="AP605" s="40"/>
      <c r="AQ605" s="40"/>
      <c r="AR605" s="108"/>
      <c r="AS605" s="211"/>
      <c r="AT605" s="214"/>
      <c r="AU605" s="211"/>
      <c r="AV605" s="108"/>
      <c r="AW605" s="108"/>
      <c r="AX605" s="211"/>
      <c r="AY605" s="211"/>
      <c r="AZ605" s="211"/>
      <c r="BA605" s="211"/>
      <c r="BB605" s="211"/>
      <c r="BC605" s="211"/>
      <c r="BD605" s="211"/>
      <c r="BE605" s="211"/>
      <c r="BF605" s="211"/>
      <c r="BG605" s="211"/>
      <c r="BH605" s="108"/>
      <c r="BI605" s="211"/>
      <c r="BJ605" s="8"/>
      <c r="BK605" s="108"/>
      <c r="BM605" s="211"/>
    </row>
    <row r="606" spans="1:65">
      <c r="A606" s="211"/>
      <c r="B606" s="211"/>
      <c r="C606" s="211"/>
      <c r="D606" s="211"/>
      <c r="E606" s="211"/>
      <c r="F606" s="211"/>
      <c r="G606" s="211"/>
      <c r="H606" s="214"/>
      <c r="I606" s="211"/>
      <c r="J606" s="211"/>
      <c r="K606" s="211"/>
      <c r="L606" s="211"/>
      <c r="M606" s="211"/>
      <c r="N606" s="211"/>
      <c r="O606" s="211"/>
      <c r="P606" s="211"/>
      <c r="Q606" s="212"/>
      <c r="R606" s="211"/>
      <c r="S606" s="211"/>
      <c r="T606" s="211"/>
      <c r="U606" s="211"/>
      <c r="V606" s="211"/>
      <c r="W606" s="211"/>
      <c r="X606" s="257"/>
      <c r="Y606" s="257"/>
      <c r="Z606" s="257"/>
      <c r="AA606" s="257"/>
      <c r="AB606" s="257"/>
      <c r="AC606" s="257"/>
      <c r="AD606" s="257"/>
      <c r="AE606" s="257"/>
      <c r="AF606" s="257"/>
      <c r="AG606" s="257"/>
      <c r="AH606" s="257"/>
      <c r="AI606" s="257"/>
      <c r="AJ606" s="213"/>
      <c r="AK606" s="213"/>
      <c r="AL606" s="257"/>
      <c r="AM606" s="8"/>
      <c r="AN606" s="214"/>
      <c r="AO606" s="211"/>
      <c r="AP606" s="40"/>
      <c r="AQ606" s="40"/>
      <c r="AR606" s="108"/>
      <c r="AS606" s="211"/>
      <c r="AT606" s="214"/>
      <c r="AU606" s="211"/>
      <c r="AV606" s="108"/>
      <c r="AW606" s="108"/>
      <c r="AX606" s="211"/>
      <c r="AY606" s="211"/>
      <c r="AZ606" s="211"/>
      <c r="BA606" s="211"/>
      <c r="BB606" s="211"/>
      <c r="BC606" s="211"/>
      <c r="BD606" s="211"/>
      <c r="BE606" s="211"/>
      <c r="BF606" s="211"/>
      <c r="BG606" s="211"/>
      <c r="BH606" s="108"/>
      <c r="BI606" s="211"/>
      <c r="BJ606" s="8"/>
      <c r="BK606" s="108"/>
      <c r="BM606" s="211"/>
    </row>
    <row r="607" spans="1:65">
      <c r="A607" s="211"/>
      <c r="B607" s="211"/>
      <c r="C607" s="211"/>
      <c r="D607" s="211"/>
      <c r="E607" s="211"/>
      <c r="F607" s="211"/>
      <c r="G607" s="211"/>
      <c r="H607" s="214"/>
      <c r="I607" s="211"/>
      <c r="J607" s="211"/>
      <c r="K607" s="211"/>
      <c r="L607" s="211"/>
      <c r="M607" s="211"/>
      <c r="N607" s="211"/>
      <c r="O607" s="211"/>
      <c r="P607" s="211"/>
      <c r="Q607" s="212"/>
      <c r="R607" s="211"/>
      <c r="S607" s="211"/>
      <c r="T607" s="211"/>
      <c r="U607" s="211"/>
      <c r="V607" s="211"/>
      <c r="W607" s="211"/>
      <c r="X607" s="257"/>
      <c r="Y607" s="257"/>
      <c r="Z607" s="257"/>
      <c r="AA607" s="257"/>
      <c r="AB607" s="257"/>
      <c r="AC607" s="257"/>
      <c r="AD607" s="257"/>
      <c r="AE607" s="257"/>
      <c r="AF607" s="257"/>
      <c r="AG607" s="257"/>
      <c r="AH607" s="257"/>
      <c r="AI607" s="257"/>
      <c r="AJ607" s="213"/>
      <c r="AK607" s="213"/>
      <c r="AL607" s="257"/>
      <c r="AM607" s="8"/>
      <c r="AN607" s="214"/>
      <c r="AO607" s="211"/>
      <c r="AP607" s="40"/>
      <c r="AQ607" s="40"/>
      <c r="AR607" s="108"/>
      <c r="AS607" s="211"/>
      <c r="AT607" s="214"/>
      <c r="AU607" s="211"/>
      <c r="AV607" s="108"/>
      <c r="AW607" s="108"/>
      <c r="AX607" s="211"/>
      <c r="AY607" s="211"/>
      <c r="AZ607" s="211"/>
      <c r="BA607" s="211"/>
      <c r="BB607" s="211"/>
      <c r="BC607" s="211"/>
      <c r="BD607" s="211"/>
      <c r="BE607" s="211"/>
      <c r="BF607" s="211"/>
      <c r="BG607" s="211"/>
      <c r="BH607" s="108"/>
      <c r="BI607" s="211"/>
      <c r="BJ607" s="8"/>
      <c r="BK607" s="108"/>
      <c r="BM607" s="211"/>
    </row>
    <row r="608" spans="1:65">
      <c r="A608" s="211"/>
      <c r="B608" s="211"/>
      <c r="C608" s="211"/>
      <c r="D608" s="211"/>
      <c r="E608" s="211"/>
      <c r="F608" s="211"/>
      <c r="G608" s="211"/>
      <c r="H608" s="214"/>
      <c r="I608" s="211"/>
      <c r="J608" s="211"/>
      <c r="K608" s="211"/>
      <c r="L608" s="211"/>
      <c r="M608" s="211"/>
      <c r="N608" s="211"/>
      <c r="O608" s="211"/>
      <c r="P608" s="211"/>
      <c r="Q608" s="212"/>
      <c r="R608" s="211"/>
      <c r="S608" s="211"/>
      <c r="T608" s="211"/>
      <c r="U608" s="211"/>
      <c r="V608" s="211"/>
      <c r="W608" s="211"/>
      <c r="X608" s="257"/>
      <c r="Y608" s="257"/>
      <c r="Z608" s="257"/>
      <c r="AA608" s="257"/>
      <c r="AB608" s="257"/>
      <c r="AC608" s="257"/>
      <c r="AD608" s="257"/>
      <c r="AE608" s="257"/>
      <c r="AF608" s="257"/>
      <c r="AG608" s="257"/>
      <c r="AH608" s="257"/>
      <c r="AI608" s="257"/>
      <c r="AJ608" s="213"/>
      <c r="AK608" s="213"/>
      <c r="AL608" s="257"/>
      <c r="AM608" s="8"/>
      <c r="AN608" s="214"/>
      <c r="AO608" s="211"/>
      <c r="AP608" s="40"/>
      <c r="AQ608" s="40"/>
      <c r="AR608" s="108"/>
      <c r="AS608" s="211"/>
      <c r="AT608" s="214"/>
      <c r="AU608" s="211"/>
      <c r="AV608" s="108"/>
      <c r="AW608" s="108"/>
      <c r="AX608" s="211"/>
      <c r="AY608" s="211"/>
      <c r="AZ608" s="211"/>
      <c r="BA608" s="211"/>
      <c r="BB608" s="211"/>
      <c r="BC608" s="211"/>
      <c r="BD608" s="211"/>
      <c r="BE608" s="211"/>
      <c r="BF608" s="211"/>
      <c r="BG608" s="211"/>
      <c r="BH608" s="108"/>
      <c r="BI608" s="211"/>
      <c r="BJ608" s="8"/>
      <c r="BK608" s="108"/>
      <c r="BM608" s="211"/>
    </row>
    <row r="609" spans="1:65">
      <c r="A609" s="211"/>
      <c r="B609" s="211"/>
      <c r="C609" s="211"/>
      <c r="D609" s="211"/>
      <c r="E609" s="211"/>
      <c r="F609" s="211"/>
      <c r="G609" s="211"/>
      <c r="H609" s="214"/>
      <c r="I609" s="211"/>
      <c r="J609" s="211"/>
      <c r="K609" s="211"/>
      <c r="L609" s="211"/>
      <c r="M609" s="211"/>
      <c r="N609" s="211"/>
      <c r="O609" s="211"/>
      <c r="P609" s="211"/>
      <c r="Q609" s="212"/>
      <c r="R609" s="211"/>
      <c r="S609" s="211"/>
      <c r="T609" s="211"/>
      <c r="U609" s="211"/>
      <c r="V609" s="211"/>
      <c r="W609" s="211"/>
      <c r="X609" s="257"/>
      <c r="Y609" s="257"/>
      <c r="Z609" s="257"/>
      <c r="AA609" s="257"/>
      <c r="AB609" s="257"/>
      <c r="AC609" s="257"/>
      <c r="AD609" s="257"/>
      <c r="AE609" s="257"/>
      <c r="AF609" s="257"/>
      <c r="AG609" s="257"/>
      <c r="AH609" s="257"/>
      <c r="AI609" s="257"/>
      <c r="AJ609" s="213"/>
      <c r="AK609" s="213"/>
      <c r="AL609" s="257"/>
      <c r="AM609" s="8"/>
      <c r="AN609" s="214"/>
      <c r="AO609" s="211"/>
      <c r="AP609" s="40"/>
      <c r="AQ609" s="40"/>
      <c r="AR609" s="108"/>
      <c r="AS609" s="211"/>
      <c r="AT609" s="214"/>
      <c r="AU609" s="211"/>
      <c r="AV609" s="108"/>
      <c r="AW609" s="108"/>
      <c r="AX609" s="211"/>
      <c r="AY609" s="211"/>
      <c r="AZ609" s="211"/>
      <c r="BA609" s="211"/>
      <c r="BB609" s="211"/>
      <c r="BC609" s="211"/>
      <c r="BD609" s="211"/>
      <c r="BE609" s="211"/>
      <c r="BF609" s="211"/>
      <c r="BG609" s="211"/>
      <c r="BH609" s="108"/>
      <c r="BI609" s="211"/>
      <c r="BJ609" s="8"/>
      <c r="BK609" s="108"/>
      <c r="BM609" s="211"/>
    </row>
    <row r="610" spans="1:65">
      <c r="A610" s="211"/>
      <c r="B610" s="211"/>
      <c r="C610" s="211"/>
      <c r="D610" s="211"/>
      <c r="E610" s="211"/>
      <c r="F610" s="211"/>
      <c r="G610" s="211"/>
      <c r="H610" s="214"/>
      <c r="I610" s="211"/>
      <c r="J610" s="211"/>
      <c r="K610" s="211"/>
      <c r="L610" s="211"/>
      <c r="M610" s="211"/>
      <c r="N610" s="211"/>
      <c r="O610" s="211"/>
      <c r="P610" s="211"/>
      <c r="Q610" s="212"/>
      <c r="R610" s="211"/>
      <c r="S610" s="211"/>
      <c r="T610" s="211"/>
      <c r="U610" s="211"/>
      <c r="V610" s="211"/>
      <c r="W610" s="211"/>
      <c r="X610" s="257"/>
      <c r="Y610" s="257"/>
      <c r="Z610" s="257"/>
      <c r="AA610" s="257"/>
      <c r="AB610" s="257"/>
      <c r="AC610" s="257"/>
      <c r="AD610" s="257"/>
      <c r="AE610" s="257"/>
      <c r="AF610" s="257"/>
      <c r="AG610" s="257"/>
      <c r="AH610" s="257"/>
      <c r="AI610" s="257"/>
      <c r="AJ610" s="213"/>
      <c r="AK610" s="213"/>
      <c r="AL610" s="257"/>
      <c r="AM610" s="8"/>
      <c r="AN610" s="214"/>
      <c r="AO610" s="211"/>
      <c r="AP610" s="40"/>
      <c r="AQ610" s="40"/>
      <c r="AR610" s="108"/>
      <c r="AS610" s="211"/>
      <c r="AT610" s="214"/>
      <c r="AU610" s="211"/>
      <c r="AV610" s="108"/>
      <c r="AW610" s="108"/>
      <c r="AX610" s="211"/>
      <c r="AY610" s="211"/>
      <c r="AZ610" s="211"/>
      <c r="BA610" s="211"/>
      <c r="BB610" s="211"/>
      <c r="BC610" s="211"/>
      <c r="BD610" s="211"/>
      <c r="BE610" s="211"/>
      <c r="BF610" s="211"/>
      <c r="BG610" s="211"/>
      <c r="BH610" s="108"/>
      <c r="BI610" s="211"/>
      <c r="BJ610" s="8"/>
      <c r="BK610" s="108"/>
      <c r="BM610" s="211"/>
    </row>
    <row r="611" spans="1:65">
      <c r="A611" s="211"/>
      <c r="B611" s="211"/>
      <c r="C611" s="211"/>
      <c r="D611" s="211"/>
      <c r="E611" s="211"/>
      <c r="F611" s="211"/>
      <c r="G611" s="211"/>
      <c r="H611" s="214"/>
      <c r="I611" s="211"/>
      <c r="J611" s="211"/>
      <c r="K611" s="211"/>
      <c r="L611" s="211"/>
      <c r="M611" s="211"/>
      <c r="N611" s="211"/>
      <c r="O611" s="211"/>
      <c r="P611" s="211"/>
      <c r="Q611" s="212"/>
      <c r="R611" s="211"/>
      <c r="S611" s="211"/>
      <c r="T611" s="211"/>
      <c r="U611" s="211"/>
      <c r="V611" s="211"/>
      <c r="W611" s="211"/>
      <c r="X611" s="257"/>
      <c r="Y611" s="257"/>
      <c r="Z611" s="257"/>
      <c r="AA611" s="257"/>
      <c r="AB611" s="257"/>
      <c r="AC611" s="257"/>
      <c r="AD611" s="257"/>
      <c r="AE611" s="257"/>
      <c r="AF611" s="257"/>
      <c r="AG611" s="257"/>
      <c r="AH611" s="257"/>
      <c r="AI611" s="257"/>
      <c r="AJ611" s="213"/>
      <c r="AK611" s="213"/>
      <c r="AL611" s="257"/>
      <c r="AM611" s="8"/>
      <c r="AN611" s="214"/>
      <c r="AO611" s="211"/>
      <c r="AP611" s="40"/>
      <c r="AQ611" s="40"/>
      <c r="AR611" s="108"/>
      <c r="AS611" s="211"/>
      <c r="AT611" s="214"/>
      <c r="AU611" s="211"/>
      <c r="AV611" s="108"/>
      <c r="AW611" s="108"/>
      <c r="AX611" s="211"/>
      <c r="AY611" s="211"/>
      <c r="AZ611" s="211"/>
      <c r="BA611" s="211"/>
      <c r="BB611" s="211"/>
      <c r="BC611" s="211"/>
      <c r="BD611" s="211"/>
      <c r="BE611" s="211"/>
      <c r="BF611" s="211"/>
      <c r="BG611" s="211"/>
      <c r="BH611" s="108"/>
      <c r="BI611" s="211"/>
      <c r="BJ611" s="8"/>
      <c r="BK611" s="108"/>
      <c r="BM611" s="211"/>
    </row>
    <row r="612" spans="1:65">
      <c r="A612" s="211"/>
      <c r="B612" s="211"/>
      <c r="C612" s="211"/>
      <c r="D612" s="211"/>
      <c r="E612" s="211"/>
      <c r="F612" s="211"/>
      <c r="G612" s="211"/>
      <c r="H612" s="214"/>
      <c r="I612" s="211"/>
      <c r="J612" s="211"/>
      <c r="K612" s="211"/>
      <c r="L612" s="211"/>
      <c r="M612" s="211"/>
      <c r="N612" s="211"/>
      <c r="O612" s="211"/>
      <c r="P612" s="211"/>
      <c r="Q612" s="212"/>
      <c r="R612" s="211"/>
      <c r="S612" s="211"/>
      <c r="T612" s="211"/>
      <c r="U612" s="211"/>
      <c r="V612" s="211"/>
      <c r="W612" s="211"/>
      <c r="X612" s="257"/>
      <c r="Y612" s="257"/>
      <c r="Z612" s="257"/>
      <c r="AA612" s="257"/>
      <c r="AB612" s="257"/>
      <c r="AC612" s="257"/>
      <c r="AD612" s="257"/>
      <c r="AE612" s="257"/>
      <c r="AF612" s="257"/>
      <c r="AG612" s="257"/>
      <c r="AH612" s="257"/>
      <c r="AI612" s="257"/>
      <c r="AJ612" s="213"/>
      <c r="AK612" s="213"/>
      <c r="AL612" s="257"/>
      <c r="AM612" s="8"/>
      <c r="AN612" s="214"/>
      <c r="AO612" s="211"/>
      <c r="AP612" s="40"/>
      <c r="AQ612" s="40"/>
      <c r="AR612" s="108"/>
      <c r="AS612" s="211"/>
      <c r="AT612" s="214"/>
      <c r="AU612" s="211"/>
      <c r="AV612" s="108"/>
      <c r="AW612" s="108"/>
      <c r="AX612" s="211"/>
      <c r="AY612" s="211"/>
      <c r="AZ612" s="211"/>
      <c r="BA612" s="211"/>
      <c r="BB612" s="211"/>
      <c r="BC612" s="211"/>
      <c r="BD612" s="211"/>
      <c r="BE612" s="211"/>
      <c r="BF612" s="211"/>
      <c r="BG612" s="211"/>
      <c r="BH612" s="108"/>
      <c r="BI612" s="211"/>
      <c r="BJ612" s="8"/>
      <c r="BK612" s="108"/>
      <c r="BM612" s="211"/>
    </row>
    <row r="613" spans="1:65">
      <c r="A613" s="211"/>
      <c r="B613" s="211"/>
      <c r="C613" s="211"/>
      <c r="D613" s="211"/>
      <c r="E613" s="211"/>
      <c r="F613" s="211"/>
      <c r="G613" s="211"/>
      <c r="H613" s="214"/>
      <c r="I613" s="211"/>
      <c r="J613" s="211"/>
      <c r="K613" s="211"/>
      <c r="L613" s="211"/>
      <c r="M613" s="211"/>
      <c r="N613" s="211"/>
      <c r="O613" s="211"/>
      <c r="P613" s="211"/>
      <c r="Q613" s="212"/>
      <c r="R613" s="211"/>
      <c r="S613" s="211"/>
      <c r="T613" s="211"/>
      <c r="U613" s="211"/>
      <c r="V613" s="211"/>
      <c r="W613" s="211"/>
      <c r="X613" s="257"/>
      <c r="Y613" s="257"/>
      <c r="Z613" s="257"/>
      <c r="AA613" s="257"/>
      <c r="AB613" s="257"/>
      <c r="AC613" s="257"/>
      <c r="AD613" s="257"/>
      <c r="AE613" s="257"/>
      <c r="AF613" s="257"/>
      <c r="AG613" s="257"/>
      <c r="AH613" s="257"/>
      <c r="AI613" s="257"/>
      <c r="AJ613" s="213"/>
      <c r="AK613" s="213"/>
      <c r="AL613" s="257"/>
      <c r="AM613" s="8"/>
      <c r="AN613" s="214"/>
      <c r="AO613" s="211"/>
      <c r="AP613" s="40"/>
      <c r="AQ613" s="40"/>
      <c r="AR613" s="108"/>
      <c r="AS613" s="211"/>
      <c r="AT613" s="214"/>
      <c r="AU613" s="211"/>
      <c r="AV613" s="108"/>
      <c r="AW613" s="108"/>
      <c r="AX613" s="211"/>
      <c r="AY613" s="211"/>
      <c r="AZ613" s="211"/>
      <c r="BA613" s="211"/>
      <c r="BB613" s="211"/>
      <c r="BC613" s="211"/>
      <c r="BD613" s="211"/>
      <c r="BE613" s="211"/>
      <c r="BF613" s="211"/>
      <c r="BG613" s="211"/>
      <c r="BH613" s="108"/>
      <c r="BI613" s="211"/>
      <c r="BJ613" s="8"/>
      <c r="BK613" s="108"/>
      <c r="BM613" s="211"/>
    </row>
    <row r="614" spans="1:65">
      <c r="A614" s="211"/>
      <c r="B614" s="211"/>
      <c r="C614" s="211"/>
      <c r="D614" s="211"/>
      <c r="E614" s="211"/>
      <c r="F614" s="211"/>
      <c r="G614" s="211"/>
      <c r="H614" s="214"/>
      <c r="I614" s="211"/>
      <c r="J614" s="211"/>
      <c r="K614" s="211"/>
      <c r="L614" s="211"/>
      <c r="M614" s="211"/>
      <c r="N614" s="211"/>
      <c r="O614" s="211"/>
      <c r="P614" s="211"/>
      <c r="Q614" s="212"/>
      <c r="R614" s="211"/>
      <c r="S614" s="211"/>
      <c r="T614" s="211"/>
      <c r="U614" s="211"/>
      <c r="V614" s="211"/>
      <c r="W614" s="211"/>
      <c r="X614" s="257"/>
      <c r="Y614" s="257"/>
      <c r="Z614" s="257"/>
      <c r="AA614" s="257"/>
      <c r="AB614" s="257"/>
      <c r="AC614" s="257"/>
      <c r="AD614" s="257"/>
      <c r="AE614" s="257"/>
      <c r="AF614" s="257"/>
      <c r="AG614" s="257"/>
      <c r="AH614" s="257"/>
      <c r="AI614" s="257"/>
      <c r="AJ614" s="213"/>
      <c r="AK614" s="213"/>
      <c r="AL614" s="257"/>
      <c r="AM614" s="8"/>
      <c r="AN614" s="214"/>
      <c r="AO614" s="211"/>
      <c r="AP614" s="40"/>
      <c r="AQ614" s="40"/>
      <c r="AR614" s="108"/>
      <c r="AS614" s="211"/>
      <c r="AT614" s="214"/>
      <c r="AU614" s="211"/>
      <c r="AV614" s="108"/>
      <c r="AW614" s="108"/>
      <c r="AX614" s="211"/>
      <c r="AY614" s="211"/>
      <c r="AZ614" s="211"/>
      <c r="BA614" s="211"/>
      <c r="BB614" s="211"/>
      <c r="BC614" s="211"/>
      <c r="BD614" s="211"/>
      <c r="BE614" s="211"/>
      <c r="BF614" s="211"/>
      <c r="BG614" s="211"/>
      <c r="BH614" s="108"/>
      <c r="BI614" s="211"/>
      <c r="BJ614" s="8"/>
      <c r="BK614" s="108"/>
      <c r="BM614" s="211"/>
    </row>
    <row r="615" spans="1:65">
      <c r="A615" s="211"/>
      <c r="B615" s="211"/>
      <c r="C615" s="211"/>
      <c r="D615" s="211"/>
      <c r="E615" s="211"/>
      <c r="F615" s="211"/>
      <c r="G615" s="211"/>
      <c r="H615" s="214"/>
      <c r="I615" s="211"/>
      <c r="J615" s="211"/>
      <c r="K615" s="211"/>
      <c r="L615" s="211"/>
      <c r="M615" s="211"/>
      <c r="N615" s="211"/>
      <c r="O615" s="211"/>
      <c r="P615" s="211"/>
      <c r="Q615" s="212"/>
      <c r="R615" s="211"/>
      <c r="S615" s="211"/>
      <c r="T615" s="211"/>
      <c r="U615" s="211"/>
      <c r="V615" s="211"/>
      <c r="W615" s="211"/>
      <c r="X615" s="257"/>
      <c r="Y615" s="257"/>
      <c r="Z615" s="257"/>
      <c r="AA615" s="257"/>
      <c r="AB615" s="257"/>
      <c r="AC615" s="257"/>
      <c r="AD615" s="257"/>
      <c r="AE615" s="257"/>
      <c r="AF615" s="257"/>
      <c r="AG615" s="257"/>
      <c r="AH615" s="257"/>
      <c r="AI615" s="257"/>
      <c r="AJ615" s="213"/>
      <c r="AK615" s="213"/>
      <c r="AL615" s="257"/>
      <c r="AM615" s="8"/>
      <c r="AN615" s="214"/>
      <c r="AO615" s="211"/>
      <c r="AP615" s="40"/>
      <c r="AQ615" s="40"/>
      <c r="AR615" s="108"/>
      <c r="AS615" s="211"/>
      <c r="AT615" s="214"/>
      <c r="AU615" s="211"/>
      <c r="AV615" s="108"/>
      <c r="AW615" s="108"/>
      <c r="AX615" s="211"/>
      <c r="AY615" s="211"/>
      <c r="AZ615" s="211"/>
      <c r="BA615" s="211"/>
      <c r="BB615" s="211"/>
      <c r="BC615" s="211"/>
      <c r="BD615" s="211"/>
      <c r="BE615" s="211"/>
      <c r="BF615" s="211"/>
      <c r="BG615" s="211"/>
      <c r="BH615" s="108"/>
      <c r="BI615" s="211"/>
      <c r="BJ615" s="8"/>
      <c r="BK615" s="108"/>
      <c r="BM615" s="211"/>
    </row>
    <row r="616" spans="1:65">
      <c r="A616" s="211"/>
      <c r="B616" s="211"/>
      <c r="C616" s="211"/>
      <c r="D616" s="211"/>
      <c r="E616" s="211"/>
      <c r="F616" s="211"/>
      <c r="G616" s="211"/>
      <c r="H616" s="214"/>
      <c r="I616" s="211"/>
      <c r="J616" s="211"/>
      <c r="K616" s="211"/>
      <c r="L616" s="211"/>
      <c r="M616" s="211"/>
      <c r="N616" s="211"/>
      <c r="O616" s="211"/>
      <c r="P616" s="211"/>
      <c r="Q616" s="212"/>
      <c r="R616" s="211"/>
      <c r="S616" s="211"/>
      <c r="T616" s="211"/>
      <c r="U616" s="211"/>
      <c r="V616" s="211"/>
      <c r="W616" s="211"/>
      <c r="X616" s="257"/>
      <c r="Y616" s="257"/>
      <c r="Z616" s="257"/>
      <c r="AA616" s="257"/>
      <c r="AB616" s="257"/>
      <c r="AC616" s="257"/>
      <c r="AD616" s="257"/>
      <c r="AE616" s="257"/>
      <c r="AF616" s="257"/>
      <c r="AG616" s="257"/>
      <c r="AH616" s="257"/>
      <c r="AI616" s="257"/>
      <c r="AJ616" s="213"/>
      <c r="AK616" s="213"/>
      <c r="AL616" s="257"/>
      <c r="AM616" s="8"/>
      <c r="AN616" s="214"/>
      <c r="AO616" s="211"/>
      <c r="AP616" s="40"/>
      <c r="AQ616" s="40"/>
      <c r="AR616" s="108"/>
      <c r="AS616" s="211"/>
      <c r="AT616" s="214"/>
      <c r="AU616" s="211"/>
      <c r="AV616" s="108"/>
      <c r="AW616" s="108"/>
      <c r="AX616" s="211"/>
      <c r="AY616" s="211"/>
      <c r="AZ616" s="211"/>
      <c r="BA616" s="211"/>
      <c r="BB616" s="211"/>
      <c r="BC616" s="211"/>
      <c r="BD616" s="211"/>
      <c r="BE616" s="211"/>
      <c r="BF616" s="211"/>
      <c r="BG616" s="211"/>
      <c r="BH616" s="108"/>
      <c r="BI616" s="211"/>
      <c r="BJ616" s="8"/>
      <c r="BK616" s="108"/>
      <c r="BM616" s="211"/>
    </row>
    <row r="617" spans="1:65">
      <c r="A617" s="211"/>
      <c r="B617" s="211"/>
      <c r="C617" s="211"/>
      <c r="D617" s="211"/>
      <c r="E617" s="211"/>
      <c r="F617" s="211"/>
      <c r="G617" s="211"/>
      <c r="H617" s="214"/>
      <c r="I617" s="211"/>
      <c r="J617" s="211"/>
      <c r="K617" s="211"/>
      <c r="L617" s="211"/>
      <c r="M617" s="211"/>
      <c r="N617" s="211"/>
      <c r="O617" s="211"/>
      <c r="P617" s="211"/>
      <c r="Q617" s="212"/>
      <c r="R617" s="211"/>
      <c r="S617" s="211"/>
      <c r="T617" s="211"/>
      <c r="U617" s="211"/>
      <c r="V617" s="211"/>
      <c r="W617" s="211"/>
      <c r="X617" s="257"/>
      <c r="Y617" s="257"/>
      <c r="Z617" s="257"/>
      <c r="AA617" s="257"/>
      <c r="AB617" s="257"/>
      <c r="AC617" s="257"/>
      <c r="AD617" s="257"/>
      <c r="AE617" s="257"/>
      <c r="AF617" s="257"/>
      <c r="AG617" s="257"/>
      <c r="AH617" s="257"/>
      <c r="AI617" s="257"/>
      <c r="AJ617" s="213"/>
      <c r="AK617" s="213"/>
      <c r="AL617" s="257"/>
      <c r="AM617" s="8"/>
      <c r="AN617" s="214"/>
      <c r="AO617" s="211"/>
      <c r="AP617" s="40"/>
      <c r="AQ617" s="40"/>
      <c r="AR617" s="108"/>
      <c r="AS617" s="211"/>
      <c r="AT617" s="214"/>
      <c r="AU617" s="211"/>
      <c r="AV617" s="108"/>
      <c r="AW617" s="108"/>
      <c r="AX617" s="211"/>
      <c r="AY617" s="211"/>
      <c r="AZ617" s="211"/>
      <c r="BA617" s="211"/>
      <c r="BB617" s="211"/>
      <c r="BC617" s="211"/>
      <c r="BD617" s="211"/>
      <c r="BE617" s="211"/>
      <c r="BF617" s="211"/>
      <c r="BG617" s="211"/>
      <c r="BH617" s="108"/>
      <c r="BI617" s="211"/>
      <c r="BJ617" s="8"/>
      <c r="BK617" s="108"/>
      <c r="BM617" s="211"/>
    </row>
    <row r="618" spans="1:65">
      <c r="A618" s="211"/>
      <c r="B618" s="211"/>
      <c r="C618" s="211"/>
      <c r="D618" s="211"/>
      <c r="E618" s="211"/>
      <c r="F618" s="211"/>
      <c r="G618" s="211"/>
      <c r="H618" s="214"/>
      <c r="I618" s="211"/>
      <c r="J618" s="211"/>
      <c r="K618" s="211"/>
      <c r="L618" s="211"/>
      <c r="M618" s="211"/>
      <c r="N618" s="211"/>
      <c r="O618" s="211"/>
      <c r="P618" s="211"/>
      <c r="Q618" s="212"/>
      <c r="R618" s="211"/>
      <c r="S618" s="211"/>
      <c r="T618" s="211"/>
      <c r="U618" s="211"/>
      <c r="V618" s="211"/>
      <c r="W618" s="211"/>
      <c r="X618" s="257"/>
      <c r="Y618" s="257"/>
      <c r="Z618" s="257"/>
      <c r="AA618" s="257"/>
      <c r="AB618" s="257"/>
      <c r="AC618" s="257"/>
      <c r="AD618" s="257"/>
      <c r="AE618" s="257"/>
      <c r="AF618" s="257"/>
      <c r="AG618" s="257"/>
      <c r="AH618" s="257"/>
      <c r="AI618" s="257"/>
      <c r="AJ618" s="213"/>
      <c r="AK618" s="213"/>
      <c r="AL618" s="257"/>
      <c r="AM618" s="8"/>
      <c r="AN618" s="214"/>
      <c r="AO618" s="211"/>
      <c r="AP618" s="40"/>
      <c r="AQ618" s="40"/>
      <c r="AR618" s="108"/>
      <c r="AS618" s="211"/>
      <c r="AT618" s="214"/>
      <c r="AU618" s="211"/>
      <c r="AV618" s="108"/>
      <c r="AW618" s="108"/>
      <c r="AX618" s="211"/>
      <c r="AY618" s="211"/>
      <c r="AZ618" s="211"/>
      <c r="BA618" s="211"/>
      <c r="BB618" s="211"/>
      <c r="BC618" s="211"/>
      <c r="BD618" s="211"/>
      <c r="BE618" s="211"/>
      <c r="BF618" s="211"/>
      <c r="BG618" s="211"/>
      <c r="BH618" s="108"/>
      <c r="BI618" s="211"/>
      <c r="BJ618" s="8"/>
      <c r="BK618" s="108"/>
      <c r="BM618" s="211"/>
    </row>
    <row r="619" spans="1:65">
      <c r="A619" s="211"/>
      <c r="B619" s="211"/>
      <c r="C619" s="211"/>
      <c r="D619" s="211"/>
      <c r="E619" s="211"/>
      <c r="F619" s="211"/>
      <c r="G619" s="211"/>
      <c r="H619" s="214"/>
      <c r="I619" s="211"/>
      <c r="J619" s="211"/>
      <c r="K619" s="211"/>
      <c r="L619" s="211"/>
      <c r="M619" s="211"/>
      <c r="N619" s="211"/>
      <c r="O619" s="211"/>
      <c r="P619" s="211"/>
      <c r="Q619" s="212"/>
      <c r="R619" s="211"/>
      <c r="S619" s="211"/>
      <c r="T619" s="211"/>
      <c r="U619" s="211"/>
      <c r="V619" s="211"/>
      <c r="W619" s="211"/>
      <c r="X619" s="257"/>
      <c r="Y619" s="257"/>
      <c r="Z619" s="257"/>
      <c r="AA619" s="257"/>
      <c r="AB619" s="257"/>
      <c r="AC619" s="257"/>
      <c r="AD619" s="257"/>
      <c r="AE619" s="257"/>
      <c r="AF619" s="257"/>
      <c r="AG619" s="257"/>
      <c r="AH619" s="257"/>
      <c r="AI619" s="257"/>
      <c r="AJ619" s="213"/>
      <c r="AK619" s="213"/>
      <c r="AL619" s="257"/>
      <c r="AM619" s="8"/>
      <c r="AN619" s="214"/>
      <c r="AO619" s="211"/>
      <c r="AP619" s="40"/>
      <c r="AQ619" s="40"/>
      <c r="AR619" s="108"/>
      <c r="AS619" s="211"/>
      <c r="AT619" s="214"/>
      <c r="AU619" s="211"/>
      <c r="AV619" s="108"/>
      <c r="AW619" s="108"/>
      <c r="AX619" s="211"/>
      <c r="AY619" s="211"/>
      <c r="AZ619" s="211"/>
      <c r="BA619" s="211"/>
      <c r="BB619" s="211"/>
      <c r="BC619" s="211"/>
      <c r="BD619" s="211"/>
      <c r="BE619" s="211"/>
      <c r="BF619" s="211"/>
      <c r="BG619" s="211"/>
      <c r="BH619" s="108"/>
      <c r="BI619" s="211"/>
      <c r="BJ619" s="8"/>
      <c r="BK619" s="108"/>
      <c r="BM619" s="211"/>
    </row>
    <row r="620" spans="1:65">
      <c r="A620" s="211"/>
      <c r="B620" s="211"/>
      <c r="C620" s="211"/>
      <c r="D620" s="211"/>
      <c r="E620" s="211"/>
      <c r="F620" s="211"/>
      <c r="G620" s="211"/>
      <c r="H620" s="214"/>
      <c r="I620" s="211"/>
      <c r="J620" s="211"/>
      <c r="K620" s="211"/>
      <c r="L620" s="211"/>
      <c r="M620" s="211"/>
      <c r="N620" s="211"/>
      <c r="O620" s="211"/>
      <c r="P620" s="211"/>
      <c r="Q620" s="212"/>
      <c r="R620" s="211"/>
      <c r="S620" s="211"/>
      <c r="T620" s="211"/>
      <c r="U620" s="211"/>
      <c r="V620" s="211"/>
      <c r="W620" s="211"/>
      <c r="X620" s="257"/>
      <c r="Y620" s="257"/>
      <c r="Z620" s="257"/>
      <c r="AA620" s="257"/>
      <c r="AB620" s="257"/>
      <c r="AC620" s="257"/>
      <c r="AD620" s="257"/>
      <c r="AE620" s="257"/>
      <c r="AF620" s="257"/>
      <c r="AG620" s="257"/>
      <c r="AH620" s="257"/>
      <c r="AI620" s="257"/>
      <c r="AJ620" s="213"/>
      <c r="AK620" s="213"/>
      <c r="AL620" s="257"/>
      <c r="AM620" s="8"/>
      <c r="AN620" s="214"/>
      <c r="AO620" s="211"/>
      <c r="AP620" s="40"/>
      <c r="AQ620" s="40"/>
      <c r="AR620" s="108"/>
      <c r="AS620" s="211"/>
      <c r="AT620" s="214"/>
      <c r="AU620" s="211"/>
      <c r="AV620" s="108"/>
      <c r="AW620" s="108"/>
      <c r="AX620" s="211"/>
      <c r="AY620" s="211"/>
      <c r="AZ620" s="211"/>
      <c r="BA620" s="211"/>
      <c r="BB620" s="211"/>
      <c r="BC620" s="211"/>
      <c r="BD620" s="211"/>
      <c r="BE620" s="211"/>
      <c r="BF620" s="211"/>
      <c r="BG620" s="211"/>
      <c r="BH620" s="108"/>
      <c r="BI620" s="211"/>
      <c r="BJ620" s="8"/>
      <c r="BK620" s="108"/>
      <c r="BM620" s="211"/>
    </row>
    <row r="621" spans="1:65">
      <c r="A621" s="211"/>
      <c r="B621" s="211"/>
      <c r="C621" s="211"/>
      <c r="D621" s="211"/>
      <c r="E621" s="211"/>
      <c r="F621" s="211"/>
      <c r="G621" s="211"/>
      <c r="H621" s="214"/>
      <c r="I621" s="211"/>
      <c r="J621" s="211"/>
      <c r="K621" s="211"/>
      <c r="L621" s="211"/>
      <c r="M621" s="211"/>
      <c r="N621" s="211"/>
      <c r="O621" s="211"/>
      <c r="P621" s="211"/>
      <c r="Q621" s="212"/>
      <c r="R621" s="211"/>
      <c r="S621" s="211"/>
      <c r="T621" s="211"/>
      <c r="U621" s="211"/>
      <c r="V621" s="211"/>
      <c r="W621" s="211"/>
      <c r="X621" s="257"/>
      <c r="Y621" s="257"/>
      <c r="Z621" s="257"/>
      <c r="AA621" s="257"/>
      <c r="AB621" s="257"/>
      <c r="AC621" s="257"/>
      <c r="AD621" s="257"/>
      <c r="AE621" s="257"/>
      <c r="AF621" s="257"/>
      <c r="AG621" s="257"/>
      <c r="AH621" s="257"/>
      <c r="AI621" s="257"/>
      <c r="AJ621" s="213"/>
      <c r="AK621" s="213"/>
      <c r="AL621" s="257"/>
      <c r="AM621" s="8"/>
      <c r="AN621" s="214"/>
      <c r="AO621" s="211"/>
      <c r="AP621" s="40"/>
      <c r="AQ621" s="40"/>
      <c r="AR621" s="108"/>
      <c r="AS621" s="211"/>
      <c r="AT621" s="214"/>
      <c r="AU621" s="211"/>
      <c r="AV621" s="108"/>
      <c r="AW621" s="108"/>
      <c r="AX621" s="211"/>
      <c r="AY621" s="211"/>
      <c r="AZ621" s="211"/>
      <c r="BA621" s="211"/>
      <c r="BB621" s="211"/>
      <c r="BC621" s="211"/>
      <c r="BD621" s="211"/>
      <c r="BE621" s="211"/>
      <c r="BF621" s="211"/>
      <c r="BG621" s="211"/>
      <c r="BH621" s="108"/>
      <c r="BI621" s="211"/>
      <c r="BJ621" s="8"/>
      <c r="BK621" s="108"/>
      <c r="BM621" s="211"/>
    </row>
    <row r="622" spans="1:65">
      <c r="A622" s="211"/>
      <c r="B622" s="211"/>
      <c r="C622" s="211"/>
      <c r="D622" s="211"/>
      <c r="E622" s="211"/>
      <c r="F622" s="211"/>
      <c r="G622" s="211"/>
      <c r="H622" s="214"/>
      <c r="I622" s="211"/>
      <c r="J622" s="211"/>
      <c r="K622" s="211"/>
      <c r="L622" s="211"/>
      <c r="M622" s="211"/>
      <c r="N622" s="211"/>
      <c r="O622" s="211"/>
      <c r="P622" s="211"/>
      <c r="Q622" s="212"/>
      <c r="R622" s="211"/>
      <c r="S622" s="211"/>
      <c r="T622" s="211"/>
      <c r="U622" s="211"/>
      <c r="V622" s="211"/>
      <c r="W622" s="211"/>
      <c r="X622" s="257"/>
      <c r="Y622" s="257"/>
      <c r="Z622" s="257"/>
      <c r="AA622" s="257"/>
      <c r="AB622" s="257"/>
      <c r="AC622" s="257"/>
      <c r="AD622" s="257"/>
      <c r="AE622" s="257"/>
      <c r="AF622" s="257"/>
      <c r="AG622" s="257"/>
      <c r="AH622" s="257"/>
      <c r="AI622" s="257"/>
      <c r="AJ622" s="213"/>
      <c r="AK622" s="213"/>
      <c r="AL622" s="257"/>
      <c r="AM622" s="8"/>
      <c r="AN622" s="214"/>
      <c r="AO622" s="211"/>
      <c r="AP622" s="40"/>
      <c r="AQ622" s="40"/>
      <c r="AR622" s="108"/>
      <c r="AS622" s="211"/>
      <c r="AT622" s="214"/>
      <c r="AU622" s="211"/>
      <c r="AV622" s="108"/>
      <c r="AW622" s="108"/>
      <c r="AX622" s="211"/>
      <c r="AY622" s="211"/>
      <c r="AZ622" s="211"/>
      <c r="BA622" s="211"/>
      <c r="BB622" s="211"/>
      <c r="BC622" s="211"/>
      <c r="BD622" s="211"/>
      <c r="BE622" s="211"/>
      <c r="BF622" s="211"/>
      <c r="BG622" s="211"/>
      <c r="BH622" s="108"/>
      <c r="BI622" s="211"/>
      <c r="BJ622" s="8"/>
      <c r="BK622" s="108"/>
      <c r="BM622" s="211"/>
    </row>
    <row r="623" spans="1:65">
      <c r="A623" s="211"/>
      <c r="B623" s="211"/>
      <c r="C623" s="211"/>
      <c r="D623" s="211"/>
      <c r="E623" s="211"/>
      <c r="F623" s="211"/>
      <c r="G623" s="211"/>
      <c r="H623" s="214"/>
      <c r="I623" s="211"/>
      <c r="J623" s="211"/>
      <c r="K623" s="211"/>
      <c r="L623" s="211"/>
      <c r="M623" s="211"/>
      <c r="N623" s="211"/>
      <c r="O623" s="211"/>
      <c r="P623" s="211"/>
      <c r="Q623" s="212"/>
      <c r="R623" s="211"/>
      <c r="S623" s="211"/>
      <c r="T623" s="211"/>
      <c r="U623" s="211"/>
      <c r="V623" s="211"/>
      <c r="W623" s="211"/>
      <c r="X623" s="257"/>
      <c r="Y623" s="257"/>
      <c r="Z623" s="257"/>
      <c r="AA623" s="257"/>
      <c r="AB623" s="257"/>
      <c r="AC623" s="257"/>
      <c r="AD623" s="257"/>
      <c r="AE623" s="257"/>
      <c r="AF623" s="257"/>
      <c r="AG623" s="257"/>
      <c r="AH623" s="257"/>
      <c r="AI623" s="257"/>
      <c r="AJ623" s="213"/>
      <c r="AK623" s="213"/>
      <c r="AL623" s="257"/>
      <c r="AM623" s="8"/>
      <c r="AN623" s="214"/>
      <c r="AO623" s="211"/>
      <c r="AP623" s="40"/>
      <c r="AQ623" s="40"/>
      <c r="AR623" s="108"/>
      <c r="AS623" s="211"/>
      <c r="AT623" s="214"/>
      <c r="AU623" s="211"/>
      <c r="AV623" s="108"/>
      <c r="AW623" s="108"/>
      <c r="AX623" s="211"/>
      <c r="AY623" s="211"/>
      <c r="AZ623" s="211"/>
      <c r="BA623" s="211"/>
      <c r="BB623" s="211"/>
      <c r="BC623" s="211"/>
      <c r="BD623" s="211"/>
      <c r="BE623" s="211"/>
      <c r="BF623" s="211"/>
      <c r="BG623" s="211"/>
      <c r="BH623" s="108"/>
      <c r="BI623" s="211"/>
      <c r="BJ623" s="8"/>
      <c r="BK623" s="108"/>
      <c r="BM623" s="211"/>
    </row>
    <row r="624" spans="1:65">
      <c r="A624" s="211"/>
      <c r="B624" s="211"/>
      <c r="C624" s="211"/>
      <c r="D624" s="211"/>
      <c r="E624" s="211"/>
      <c r="F624" s="211"/>
      <c r="G624" s="211"/>
      <c r="H624" s="214"/>
      <c r="I624" s="211"/>
      <c r="J624" s="211"/>
      <c r="K624" s="211"/>
      <c r="L624" s="211"/>
      <c r="M624" s="211"/>
      <c r="N624" s="211"/>
      <c r="O624" s="211"/>
      <c r="P624" s="211"/>
      <c r="Q624" s="212"/>
      <c r="R624" s="211"/>
      <c r="S624" s="211"/>
      <c r="T624" s="211"/>
      <c r="U624" s="211"/>
      <c r="V624" s="211"/>
      <c r="W624" s="211"/>
      <c r="X624" s="257"/>
      <c r="Y624" s="257"/>
      <c r="Z624" s="257"/>
      <c r="AA624" s="257"/>
      <c r="AB624" s="257"/>
      <c r="AC624" s="257"/>
      <c r="AD624" s="257"/>
      <c r="AE624" s="257"/>
      <c r="AF624" s="257"/>
      <c r="AG624" s="257"/>
      <c r="AH624" s="257"/>
      <c r="AI624" s="257"/>
      <c r="AJ624" s="213"/>
      <c r="AK624" s="213"/>
      <c r="AL624" s="257"/>
      <c r="AM624" s="8"/>
      <c r="AN624" s="214"/>
      <c r="AO624" s="211"/>
      <c r="AP624" s="40"/>
      <c r="AQ624" s="40"/>
      <c r="AR624" s="108"/>
      <c r="AS624" s="211"/>
      <c r="AT624" s="214"/>
      <c r="AU624" s="211"/>
      <c r="AV624" s="108"/>
      <c r="AW624" s="108"/>
      <c r="AX624" s="211"/>
      <c r="AY624" s="211"/>
      <c r="AZ624" s="211"/>
      <c r="BA624" s="211"/>
      <c r="BB624" s="211"/>
      <c r="BC624" s="211"/>
      <c r="BD624" s="211"/>
      <c r="BE624" s="211"/>
      <c r="BF624" s="211"/>
      <c r="BG624" s="211"/>
      <c r="BH624" s="108"/>
      <c r="BI624" s="211"/>
      <c r="BJ624" s="8"/>
      <c r="BK624" s="108"/>
      <c r="BM624" s="211"/>
    </row>
    <row r="625" spans="1:65">
      <c r="A625" s="211"/>
      <c r="B625" s="211"/>
      <c r="C625" s="211"/>
      <c r="D625" s="211"/>
      <c r="E625" s="211"/>
      <c r="F625" s="211"/>
      <c r="G625" s="211"/>
      <c r="H625" s="214"/>
      <c r="I625" s="211"/>
      <c r="J625" s="211"/>
      <c r="K625" s="211"/>
      <c r="L625" s="211"/>
      <c r="M625" s="211"/>
      <c r="N625" s="211"/>
      <c r="O625" s="211"/>
      <c r="P625" s="211"/>
      <c r="Q625" s="212"/>
      <c r="R625" s="211"/>
      <c r="S625" s="211"/>
      <c r="T625" s="211"/>
      <c r="U625" s="211"/>
      <c r="V625" s="211"/>
      <c r="W625" s="211"/>
      <c r="X625" s="257"/>
      <c r="Y625" s="257"/>
      <c r="Z625" s="257"/>
      <c r="AA625" s="257"/>
      <c r="AB625" s="257"/>
      <c r="AC625" s="257"/>
      <c r="AD625" s="257"/>
      <c r="AE625" s="257"/>
      <c r="AF625" s="257"/>
      <c r="AG625" s="257"/>
      <c r="AH625" s="257"/>
      <c r="AI625" s="257"/>
      <c r="AJ625" s="213"/>
      <c r="AK625" s="213"/>
      <c r="AL625" s="257"/>
      <c r="AM625" s="8"/>
      <c r="AN625" s="214"/>
      <c r="AO625" s="211"/>
      <c r="AP625" s="40"/>
      <c r="AQ625" s="40"/>
      <c r="AR625" s="108"/>
      <c r="AS625" s="211"/>
      <c r="AT625" s="214"/>
      <c r="AU625" s="211"/>
      <c r="AV625" s="108"/>
      <c r="AW625" s="108"/>
      <c r="AX625" s="211"/>
      <c r="AY625" s="211"/>
      <c r="AZ625" s="211"/>
      <c r="BA625" s="211"/>
      <c r="BB625" s="211"/>
      <c r="BC625" s="211"/>
      <c r="BD625" s="211"/>
      <c r="BE625" s="211"/>
      <c r="BF625" s="211"/>
      <c r="BG625" s="211"/>
      <c r="BH625" s="108"/>
      <c r="BI625" s="211"/>
      <c r="BJ625" s="8"/>
      <c r="BK625" s="108"/>
      <c r="BM625" s="211"/>
    </row>
    <row r="626" spans="1:65">
      <c r="A626" s="211"/>
      <c r="B626" s="211"/>
      <c r="C626" s="211"/>
      <c r="D626" s="211"/>
      <c r="E626" s="211"/>
      <c r="F626" s="211"/>
      <c r="G626" s="211"/>
      <c r="H626" s="214"/>
      <c r="I626" s="211"/>
      <c r="J626" s="211"/>
      <c r="K626" s="211"/>
      <c r="L626" s="211"/>
      <c r="M626" s="211"/>
      <c r="N626" s="211"/>
      <c r="O626" s="211"/>
      <c r="P626" s="211"/>
      <c r="Q626" s="212"/>
      <c r="R626" s="211"/>
      <c r="S626" s="211"/>
      <c r="T626" s="211"/>
      <c r="U626" s="211"/>
      <c r="V626" s="211"/>
      <c r="W626" s="211"/>
      <c r="X626" s="257"/>
      <c r="Y626" s="257"/>
      <c r="Z626" s="257"/>
      <c r="AA626" s="257"/>
      <c r="AB626" s="257"/>
      <c r="AC626" s="257"/>
      <c r="AD626" s="257"/>
      <c r="AE626" s="257"/>
      <c r="AF626" s="257"/>
      <c r="AG626" s="257"/>
      <c r="AH626" s="257"/>
      <c r="AI626" s="257"/>
      <c r="AJ626" s="213"/>
      <c r="AK626" s="213"/>
      <c r="AL626" s="257"/>
      <c r="AM626" s="8"/>
      <c r="AN626" s="214"/>
      <c r="AO626" s="211"/>
      <c r="AP626" s="40"/>
      <c r="AQ626" s="40"/>
      <c r="AR626" s="108"/>
      <c r="AS626" s="211"/>
      <c r="AT626" s="214"/>
      <c r="AU626" s="211"/>
      <c r="AV626" s="108"/>
      <c r="AW626" s="108"/>
      <c r="AX626" s="211"/>
      <c r="AY626" s="211"/>
      <c r="AZ626" s="211"/>
      <c r="BA626" s="211"/>
      <c r="BB626" s="211"/>
      <c r="BC626" s="211"/>
      <c r="BD626" s="211"/>
      <c r="BE626" s="211"/>
      <c r="BF626" s="211"/>
      <c r="BG626" s="211"/>
      <c r="BH626" s="108"/>
      <c r="BI626" s="211"/>
      <c r="BJ626" s="8"/>
      <c r="BK626" s="108"/>
      <c r="BM626" s="211"/>
    </row>
    <row r="627" spans="1:65">
      <c r="A627" s="211"/>
      <c r="B627" s="211"/>
      <c r="C627" s="211"/>
      <c r="D627" s="211"/>
      <c r="E627" s="211"/>
      <c r="F627" s="211"/>
      <c r="G627" s="211"/>
      <c r="H627" s="214"/>
      <c r="I627" s="211"/>
      <c r="J627" s="211"/>
      <c r="K627" s="211"/>
      <c r="L627" s="211"/>
      <c r="M627" s="211"/>
      <c r="N627" s="211"/>
      <c r="O627" s="211"/>
      <c r="P627" s="211"/>
      <c r="Q627" s="212"/>
      <c r="R627" s="211"/>
      <c r="S627" s="211"/>
      <c r="T627" s="211"/>
      <c r="U627" s="211"/>
      <c r="V627" s="211"/>
      <c r="W627" s="211"/>
      <c r="X627" s="257"/>
      <c r="Y627" s="257"/>
      <c r="Z627" s="257"/>
      <c r="AA627" s="257"/>
      <c r="AB627" s="257"/>
      <c r="AC627" s="257"/>
      <c r="AD627" s="257"/>
      <c r="AE627" s="257"/>
      <c r="AF627" s="257"/>
      <c r="AG627" s="257"/>
      <c r="AH627" s="257"/>
      <c r="AI627" s="257"/>
      <c r="AJ627" s="213"/>
      <c r="AK627" s="213"/>
      <c r="AL627" s="257"/>
      <c r="AM627" s="8"/>
      <c r="AN627" s="214"/>
      <c r="AO627" s="211"/>
      <c r="AP627" s="40"/>
      <c r="AQ627" s="40"/>
      <c r="AR627" s="108"/>
      <c r="AS627" s="211"/>
      <c r="AT627" s="214"/>
      <c r="AU627" s="211"/>
      <c r="AV627" s="108"/>
      <c r="AW627" s="108"/>
      <c r="AX627" s="211"/>
      <c r="AY627" s="211"/>
      <c r="AZ627" s="211"/>
      <c r="BA627" s="211"/>
      <c r="BB627" s="211"/>
      <c r="BC627" s="211"/>
      <c r="BD627" s="211"/>
      <c r="BE627" s="211"/>
      <c r="BF627" s="211"/>
      <c r="BG627" s="211"/>
      <c r="BH627" s="108"/>
      <c r="BI627" s="211"/>
      <c r="BJ627" s="8"/>
      <c r="BK627" s="108"/>
      <c r="BM627" s="211"/>
    </row>
    <row r="628" spans="1:65">
      <c r="A628" s="211"/>
      <c r="B628" s="211"/>
      <c r="C628" s="211"/>
      <c r="D628" s="211"/>
      <c r="E628" s="211"/>
      <c r="F628" s="211"/>
      <c r="G628" s="211"/>
      <c r="H628" s="214"/>
      <c r="I628" s="211"/>
      <c r="J628" s="211"/>
      <c r="K628" s="211"/>
      <c r="L628" s="211"/>
      <c r="M628" s="211"/>
      <c r="N628" s="211"/>
      <c r="O628" s="211"/>
      <c r="P628" s="211"/>
      <c r="Q628" s="212"/>
      <c r="R628" s="211"/>
      <c r="S628" s="211"/>
      <c r="T628" s="211"/>
      <c r="U628" s="211"/>
      <c r="V628" s="211"/>
      <c r="W628" s="211"/>
      <c r="X628" s="257"/>
      <c r="Y628" s="257"/>
      <c r="Z628" s="257"/>
      <c r="AA628" s="257"/>
      <c r="AB628" s="257"/>
      <c r="AC628" s="257"/>
      <c r="AD628" s="257"/>
      <c r="AE628" s="257"/>
      <c r="AF628" s="257"/>
      <c r="AG628" s="257"/>
      <c r="AH628" s="257"/>
      <c r="AI628" s="257"/>
      <c r="AJ628" s="213"/>
      <c r="AK628" s="213"/>
      <c r="AL628" s="257"/>
      <c r="AM628" s="8"/>
      <c r="AN628" s="214"/>
      <c r="AO628" s="211"/>
      <c r="AP628" s="40"/>
      <c r="AQ628" s="40"/>
      <c r="AR628" s="108"/>
      <c r="AS628" s="211"/>
      <c r="AT628" s="214"/>
      <c r="AU628" s="211"/>
      <c r="AV628" s="108"/>
      <c r="AW628" s="108"/>
      <c r="AX628" s="211"/>
      <c r="AY628" s="211"/>
      <c r="AZ628" s="211"/>
      <c r="BA628" s="211"/>
      <c r="BB628" s="211"/>
      <c r="BC628" s="211"/>
      <c r="BD628" s="211"/>
      <c r="BE628" s="211"/>
      <c r="BF628" s="211"/>
      <c r="BG628" s="211"/>
      <c r="BH628" s="108"/>
      <c r="BI628" s="211"/>
      <c r="BJ628" s="8"/>
      <c r="BK628" s="108"/>
      <c r="BM628" s="211"/>
    </row>
    <row r="629" spans="1:65">
      <c r="A629" s="211"/>
      <c r="B629" s="211"/>
      <c r="C629" s="211"/>
      <c r="D629" s="211"/>
      <c r="E629" s="211"/>
      <c r="F629" s="211"/>
      <c r="G629" s="211"/>
      <c r="H629" s="214"/>
      <c r="I629" s="211"/>
      <c r="J629" s="211"/>
      <c r="K629" s="211"/>
      <c r="L629" s="211"/>
      <c r="M629" s="211"/>
      <c r="N629" s="211"/>
      <c r="O629" s="211"/>
      <c r="P629" s="211"/>
      <c r="Q629" s="212"/>
      <c r="R629" s="211"/>
      <c r="S629" s="211"/>
      <c r="T629" s="211"/>
      <c r="U629" s="211"/>
      <c r="V629" s="211"/>
      <c r="W629" s="211"/>
      <c r="X629" s="257"/>
      <c r="Y629" s="257"/>
      <c r="Z629" s="257"/>
      <c r="AA629" s="257"/>
      <c r="AB629" s="257"/>
      <c r="AC629" s="257"/>
      <c r="AD629" s="257"/>
      <c r="AE629" s="257"/>
      <c r="AF629" s="257"/>
      <c r="AG629" s="257"/>
      <c r="AH629" s="257"/>
      <c r="AI629" s="257"/>
      <c r="AJ629" s="213"/>
      <c r="AK629" s="213"/>
      <c r="AL629" s="257"/>
      <c r="AM629" s="8"/>
      <c r="AN629" s="214"/>
      <c r="AO629" s="211"/>
      <c r="AP629" s="40"/>
      <c r="AQ629" s="40"/>
      <c r="AR629" s="108"/>
      <c r="AS629" s="211"/>
      <c r="AT629" s="214"/>
      <c r="AU629" s="211"/>
      <c r="AV629" s="108"/>
      <c r="AW629" s="108"/>
      <c r="AX629" s="211"/>
      <c r="AY629" s="211"/>
      <c r="AZ629" s="211"/>
      <c r="BA629" s="211"/>
      <c r="BB629" s="211"/>
      <c r="BC629" s="211"/>
      <c r="BD629" s="211"/>
      <c r="BE629" s="211"/>
      <c r="BF629" s="211"/>
      <c r="BG629" s="211"/>
      <c r="BH629" s="108"/>
      <c r="BI629" s="211"/>
      <c r="BJ629" s="8"/>
      <c r="BK629" s="108"/>
      <c r="BM629" s="211"/>
    </row>
    <row r="630" spans="1:65">
      <c r="A630" s="211"/>
      <c r="B630" s="211"/>
      <c r="C630" s="211"/>
      <c r="D630" s="211"/>
      <c r="E630" s="211"/>
      <c r="F630" s="211"/>
      <c r="G630" s="211"/>
      <c r="H630" s="214"/>
      <c r="I630" s="211"/>
      <c r="J630" s="211"/>
      <c r="K630" s="211"/>
      <c r="L630" s="211"/>
      <c r="M630" s="211"/>
      <c r="N630" s="211"/>
      <c r="O630" s="211"/>
      <c r="P630" s="211"/>
      <c r="Q630" s="212"/>
      <c r="R630" s="211"/>
      <c r="S630" s="211"/>
      <c r="T630" s="211"/>
      <c r="U630" s="211"/>
      <c r="V630" s="211"/>
      <c r="W630" s="211"/>
      <c r="X630" s="257"/>
      <c r="Y630" s="257"/>
      <c r="Z630" s="257"/>
      <c r="AA630" s="257"/>
      <c r="AB630" s="257"/>
      <c r="AC630" s="257"/>
      <c r="AD630" s="257"/>
      <c r="AE630" s="257"/>
      <c r="AF630" s="257"/>
      <c r="AG630" s="257"/>
      <c r="AH630" s="257"/>
      <c r="AI630" s="257"/>
      <c r="AJ630" s="213"/>
      <c r="AK630" s="213"/>
      <c r="AL630" s="257"/>
      <c r="AM630" s="8"/>
      <c r="AN630" s="214"/>
      <c r="AO630" s="211"/>
      <c r="AP630" s="40"/>
      <c r="AQ630" s="40"/>
      <c r="AR630" s="108"/>
      <c r="AS630" s="211"/>
      <c r="AT630" s="214"/>
      <c r="AU630" s="211"/>
      <c r="AV630" s="108"/>
      <c r="AW630" s="108"/>
      <c r="AX630" s="211"/>
      <c r="AY630" s="211"/>
      <c r="AZ630" s="211"/>
      <c r="BA630" s="211"/>
      <c r="BB630" s="211"/>
      <c r="BC630" s="211"/>
      <c r="BD630" s="211"/>
      <c r="BE630" s="211"/>
      <c r="BF630" s="211"/>
      <c r="BG630" s="211"/>
      <c r="BH630" s="108"/>
      <c r="BI630" s="211"/>
      <c r="BJ630" s="8"/>
      <c r="BK630" s="108"/>
      <c r="BM630" s="211"/>
    </row>
    <row r="631" spans="1:65">
      <c r="A631" s="211"/>
      <c r="B631" s="211"/>
      <c r="C631" s="211"/>
      <c r="D631" s="211"/>
      <c r="E631" s="211"/>
      <c r="F631" s="211"/>
      <c r="G631" s="211"/>
      <c r="H631" s="214"/>
      <c r="I631" s="211"/>
      <c r="J631" s="211"/>
      <c r="K631" s="211"/>
      <c r="L631" s="211"/>
      <c r="M631" s="211"/>
      <c r="N631" s="211"/>
      <c r="O631" s="211"/>
      <c r="P631" s="211"/>
      <c r="Q631" s="212"/>
      <c r="R631" s="211"/>
      <c r="S631" s="211"/>
      <c r="T631" s="211"/>
      <c r="U631" s="211"/>
      <c r="V631" s="211"/>
      <c r="W631" s="211"/>
      <c r="X631" s="257"/>
      <c r="Y631" s="257"/>
      <c r="Z631" s="257"/>
      <c r="AA631" s="257"/>
      <c r="AB631" s="257"/>
      <c r="AC631" s="257"/>
      <c r="AD631" s="257"/>
      <c r="AE631" s="257"/>
      <c r="AF631" s="257"/>
      <c r="AG631" s="257"/>
      <c r="AH631" s="257"/>
      <c r="AI631" s="257"/>
      <c r="AJ631" s="213"/>
      <c r="AK631" s="213"/>
      <c r="AL631" s="257"/>
      <c r="AM631" s="8"/>
      <c r="AN631" s="214"/>
      <c r="AO631" s="211"/>
      <c r="AP631" s="40"/>
      <c r="AQ631" s="40"/>
      <c r="AR631" s="108"/>
      <c r="AS631" s="211"/>
      <c r="AT631" s="214"/>
      <c r="AU631" s="211"/>
      <c r="AV631" s="108"/>
      <c r="AW631" s="108"/>
      <c r="AX631" s="211"/>
      <c r="AY631" s="211"/>
      <c r="AZ631" s="211"/>
      <c r="BA631" s="211"/>
      <c r="BB631" s="211"/>
      <c r="BC631" s="211"/>
      <c r="BD631" s="211"/>
      <c r="BE631" s="211"/>
      <c r="BF631" s="211"/>
      <c r="BG631" s="211"/>
      <c r="BH631" s="108"/>
      <c r="BI631" s="211"/>
      <c r="BJ631" s="8"/>
      <c r="BK631" s="108"/>
      <c r="BM631" s="211"/>
    </row>
    <row r="632" spans="1:65">
      <c r="A632" s="211"/>
      <c r="B632" s="211"/>
      <c r="C632" s="211"/>
      <c r="D632" s="211"/>
      <c r="E632" s="211"/>
      <c r="F632" s="211"/>
      <c r="G632" s="211"/>
      <c r="H632" s="214"/>
      <c r="I632" s="211"/>
      <c r="J632" s="211"/>
      <c r="K632" s="211"/>
      <c r="L632" s="211"/>
      <c r="M632" s="211"/>
      <c r="N632" s="211"/>
      <c r="O632" s="211"/>
      <c r="P632" s="211"/>
      <c r="Q632" s="212"/>
      <c r="R632" s="211"/>
      <c r="S632" s="211"/>
      <c r="T632" s="211"/>
      <c r="U632" s="211"/>
      <c r="V632" s="211"/>
      <c r="W632" s="211"/>
      <c r="X632" s="257"/>
      <c r="Y632" s="257"/>
      <c r="Z632" s="257"/>
      <c r="AA632" s="257"/>
      <c r="AB632" s="257"/>
      <c r="AC632" s="257"/>
      <c r="AD632" s="257"/>
      <c r="AE632" s="257"/>
      <c r="AF632" s="257"/>
      <c r="AG632" s="257"/>
      <c r="AH632" s="257"/>
      <c r="AI632" s="257"/>
      <c r="AJ632" s="213"/>
      <c r="AK632" s="213"/>
      <c r="AL632" s="257"/>
      <c r="AM632" s="8"/>
      <c r="AN632" s="214"/>
      <c r="AO632" s="211"/>
      <c r="AP632" s="40"/>
      <c r="AQ632" s="40"/>
      <c r="AR632" s="108"/>
      <c r="AS632" s="211"/>
      <c r="AT632" s="214"/>
      <c r="AU632" s="211"/>
      <c r="AV632" s="108"/>
      <c r="AW632" s="108"/>
      <c r="AX632" s="211"/>
      <c r="AY632" s="211"/>
      <c r="AZ632" s="211"/>
      <c r="BA632" s="211"/>
      <c r="BB632" s="211"/>
      <c r="BC632" s="211"/>
      <c r="BD632" s="211"/>
      <c r="BE632" s="211"/>
      <c r="BF632" s="211"/>
      <c r="BG632" s="211"/>
      <c r="BH632" s="108"/>
      <c r="BI632" s="211"/>
      <c r="BJ632" s="8"/>
      <c r="BK632" s="108"/>
      <c r="BM632" s="211"/>
    </row>
    <row r="633" spans="1:65">
      <c r="A633" s="211"/>
      <c r="B633" s="211"/>
      <c r="C633" s="211"/>
      <c r="D633" s="211"/>
      <c r="E633" s="211"/>
      <c r="F633" s="211"/>
      <c r="G633" s="211"/>
      <c r="H633" s="214"/>
      <c r="I633" s="211"/>
      <c r="J633" s="211"/>
      <c r="K633" s="211"/>
      <c r="L633" s="211"/>
      <c r="M633" s="211"/>
      <c r="N633" s="211"/>
      <c r="O633" s="211"/>
      <c r="P633" s="211"/>
      <c r="Q633" s="212"/>
      <c r="R633" s="211"/>
      <c r="S633" s="211"/>
      <c r="T633" s="211"/>
      <c r="U633" s="211"/>
      <c r="V633" s="211"/>
      <c r="W633" s="211"/>
      <c r="X633" s="257"/>
      <c r="Y633" s="257"/>
      <c r="Z633" s="257"/>
      <c r="AA633" s="257"/>
      <c r="AB633" s="257"/>
      <c r="AC633" s="257"/>
      <c r="AD633" s="257"/>
      <c r="AE633" s="257"/>
      <c r="AF633" s="257"/>
      <c r="AG633" s="257"/>
      <c r="AH633" s="257"/>
      <c r="AI633" s="257"/>
      <c r="AJ633" s="213"/>
      <c r="AK633" s="213"/>
      <c r="AL633" s="257"/>
      <c r="AM633" s="8"/>
      <c r="AN633" s="214"/>
      <c r="AO633" s="211"/>
      <c r="AP633" s="40"/>
      <c r="AQ633" s="40"/>
      <c r="AR633" s="108"/>
      <c r="AS633" s="211"/>
      <c r="AT633" s="214"/>
      <c r="AU633" s="211"/>
      <c r="AV633" s="108"/>
      <c r="AW633" s="108"/>
      <c r="AX633" s="211"/>
      <c r="AY633" s="211"/>
      <c r="AZ633" s="211"/>
      <c r="BA633" s="211"/>
      <c r="BB633" s="211"/>
      <c r="BC633" s="211"/>
      <c r="BD633" s="211"/>
      <c r="BE633" s="211"/>
      <c r="BF633" s="211"/>
      <c r="BG633" s="211"/>
      <c r="BH633" s="108"/>
      <c r="BI633" s="211"/>
      <c r="BJ633" s="8"/>
      <c r="BK633" s="108"/>
      <c r="BM633" s="211"/>
    </row>
    <row r="634" spans="1:65">
      <c r="A634" s="211"/>
      <c r="B634" s="211"/>
      <c r="C634" s="211"/>
      <c r="D634" s="211"/>
      <c r="E634" s="211"/>
      <c r="F634" s="211"/>
      <c r="G634" s="211"/>
      <c r="H634" s="214"/>
      <c r="I634" s="211"/>
      <c r="J634" s="211"/>
      <c r="K634" s="211"/>
      <c r="L634" s="211"/>
      <c r="M634" s="211"/>
      <c r="N634" s="211"/>
      <c r="O634" s="211"/>
      <c r="P634" s="211"/>
      <c r="Q634" s="212"/>
      <c r="R634" s="211"/>
      <c r="S634" s="211"/>
      <c r="T634" s="211"/>
      <c r="U634" s="211"/>
      <c r="V634" s="211"/>
      <c r="W634" s="211"/>
      <c r="X634" s="257"/>
      <c r="Y634" s="257"/>
      <c r="Z634" s="257"/>
      <c r="AA634" s="257"/>
      <c r="AB634" s="257"/>
      <c r="AC634" s="257"/>
      <c r="AD634" s="257"/>
      <c r="AE634" s="257"/>
      <c r="AF634" s="257"/>
      <c r="AG634" s="257"/>
      <c r="AH634" s="257"/>
      <c r="AI634" s="257"/>
      <c r="AJ634" s="213"/>
      <c r="AK634" s="213"/>
      <c r="AL634" s="257"/>
      <c r="AM634" s="8"/>
      <c r="AN634" s="214"/>
      <c r="AO634" s="211"/>
      <c r="AP634" s="40"/>
      <c r="AQ634" s="40"/>
      <c r="AR634" s="108"/>
      <c r="AS634" s="211"/>
      <c r="AT634" s="214"/>
      <c r="AU634" s="211"/>
      <c r="AV634" s="108"/>
      <c r="AW634" s="108"/>
      <c r="AX634" s="211"/>
      <c r="AY634" s="211"/>
      <c r="AZ634" s="211"/>
      <c r="BA634" s="211"/>
      <c r="BB634" s="211"/>
      <c r="BC634" s="211"/>
      <c r="BD634" s="211"/>
      <c r="BE634" s="211"/>
      <c r="BF634" s="211"/>
      <c r="BG634" s="211"/>
      <c r="BH634" s="108"/>
      <c r="BI634" s="211"/>
      <c r="BJ634" s="8"/>
      <c r="BK634" s="108"/>
      <c r="BM634" s="211"/>
    </row>
    <row r="635" spans="1:65">
      <c r="A635" s="211"/>
      <c r="B635" s="211"/>
      <c r="C635" s="211"/>
      <c r="D635" s="211"/>
      <c r="E635" s="211"/>
      <c r="F635" s="211"/>
      <c r="G635" s="211"/>
      <c r="H635" s="214"/>
      <c r="I635" s="211"/>
      <c r="J635" s="211"/>
      <c r="K635" s="211"/>
      <c r="L635" s="211"/>
      <c r="M635" s="211"/>
      <c r="N635" s="211"/>
      <c r="O635" s="211"/>
      <c r="P635" s="211"/>
      <c r="Q635" s="212"/>
      <c r="R635" s="211"/>
      <c r="S635" s="211"/>
      <c r="T635" s="211"/>
      <c r="U635" s="211"/>
      <c r="V635" s="211"/>
      <c r="W635" s="211"/>
      <c r="X635" s="257"/>
      <c r="Y635" s="257"/>
      <c r="Z635" s="257"/>
      <c r="AA635" s="257"/>
      <c r="AB635" s="257"/>
      <c r="AC635" s="257"/>
      <c r="AD635" s="257"/>
      <c r="AE635" s="257"/>
      <c r="AF635" s="257"/>
      <c r="AG635" s="257"/>
      <c r="AH635" s="257"/>
      <c r="AI635" s="257"/>
      <c r="AJ635" s="213"/>
      <c r="AK635" s="213"/>
      <c r="AL635" s="257"/>
      <c r="AM635" s="8"/>
      <c r="AN635" s="214"/>
      <c r="AO635" s="211"/>
      <c r="AP635" s="40"/>
      <c r="AQ635" s="40"/>
      <c r="AR635" s="108"/>
      <c r="AS635" s="211"/>
      <c r="AT635" s="214"/>
      <c r="AU635" s="211"/>
      <c r="AV635" s="108"/>
      <c r="AW635" s="108"/>
      <c r="AX635" s="211"/>
      <c r="AY635" s="211"/>
      <c r="AZ635" s="211"/>
      <c r="BA635" s="211"/>
      <c r="BB635" s="211"/>
      <c r="BC635" s="211"/>
      <c r="BD635" s="211"/>
      <c r="BE635" s="211"/>
      <c r="BF635" s="211"/>
      <c r="BG635" s="211"/>
      <c r="BH635" s="108"/>
      <c r="BI635" s="211"/>
      <c r="BJ635" s="8"/>
      <c r="BK635" s="108"/>
      <c r="BM635" s="211"/>
    </row>
    <row r="636" spans="1:65">
      <c r="A636" s="211"/>
      <c r="B636" s="211"/>
      <c r="C636" s="211"/>
      <c r="D636" s="211"/>
      <c r="E636" s="211"/>
      <c r="F636" s="211"/>
      <c r="G636" s="211"/>
      <c r="H636" s="214"/>
      <c r="I636" s="211"/>
      <c r="J636" s="211"/>
      <c r="K636" s="211"/>
      <c r="L636" s="211"/>
      <c r="M636" s="211"/>
      <c r="N636" s="211"/>
      <c r="O636" s="211"/>
      <c r="P636" s="211"/>
      <c r="Q636" s="212"/>
      <c r="R636" s="211"/>
      <c r="S636" s="211"/>
      <c r="T636" s="211"/>
      <c r="U636" s="211"/>
      <c r="V636" s="211"/>
      <c r="W636" s="211"/>
      <c r="X636" s="257"/>
      <c r="Y636" s="257"/>
      <c r="Z636" s="257"/>
      <c r="AA636" s="257"/>
      <c r="AB636" s="257"/>
      <c r="AC636" s="257"/>
      <c r="AD636" s="257"/>
      <c r="AE636" s="257"/>
      <c r="AF636" s="257"/>
      <c r="AG636" s="257"/>
      <c r="AH636" s="257"/>
      <c r="AI636" s="257"/>
      <c r="AJ636" s="213"/>
      <c r="AK636" s="213"/>
      <c r="AL636" s="257"/>
      <c r="AM636" s="8"/>
      <c r="AN636" s="214"/>
      <c r="AO636" s="211"/>
      <c r="AP636" s="40"/>
      <c r="AQ636" s="40"/>
      <c r="AR636" s="108"/>
      <c r="AS636" s="211"/>
      <c r="AT636" s="214"/>
      <c r="AU636" s="211"/>
      <c r="AV636" s="108"/>
      <c r="AW636" s="108"/>
      <c r="AX636" s="211"/>
      <c r="AY636" s="211"/>
      <c r="AZ636" s="211"/>
      <c r="BA636" s="211"/>
      <c r="BB636" s="211"/>
      <c r="BC636" s="211"/>
      <c r="BD636" s="211"/>
      <c r="BE636" s="211"/>
      <c r="BF636" s="211"/>
      <c r="BG636" s="211"/>
      <c r="BH636" s="108"/>
      <c r="BI636" s="211"/>
      <c r="BJ636" s="8"/>
      <c r="BK636" s="108"/>
      <c r="BM636" s="211"/>
    </row>
    <row r="637" spans="1:65">
      <c r="A637" s="211"/>
      <c r="B637" s="211"/>
      <c r="C637" s="211"/>
      <c r="D637" s="211"/>
      <c r="E637" s="211"/>
      <c r="F637" s="211"/>
      <c r="G637" s="211"/>
      <c r="H637" s="214"/>
      <c r="I637" s="211"/>
      <c r="J637" s="211"/>
      <c r="K637" s="211"/>
      <c r="L637" s="211"/>
      <c r="M637" s="211"/>
      <c r="N637" s="211"/>
      <c r="O637" s="211"/>
      <c r="P637" s="211"/>
      <c r="Q637" s="212"/>
      <c r="R637" s="211"/>
      <c r="S637" s="211"/>
      <c r="T637" s="211"/>
      <c r="U637" s="211"/>
      <c r="V637" s="211"/>
      <c r="W637" s="211"/>
      <c r="X637" s="257"/>
      <c r="Y637" s="257"/>
      <c r="Z637" s="257"/>
      <c r="AA637" s="257"/>
      <c r="AB637" s="257"/>
      <c r="AC637" s="257"/>
      <c r="AD637" s="257"/>
      <c r="AE637" s="257"/>
      <c r="AF637" s="257"/>
      <c r="AG637" s="257"/>
      <c r="AH637" s="257"/>
      <c r="AI637" s="257"/>
      <c r="AJ637" s="213"/>
      <c r="AK637" s="213"/>
      <c r="AL637" s="257"/>
      <c r="AM637" s="8"/>
      <c r="AN637" s="214"/>
      <c r="AO637" s="211"/>
      <c r="AP637" s="40"/>
      <c r="AQ637" s="40"/>
      <c r="AR637" s="108"/>
      <c r="AS637" s="211"/>
      <c r="AT637" s="214"/>
      <c r="AU637" s="211"/>
      <c r="AV637" s="108"/>
      <c r="AW637" s="108"/>
      <c r="AX637" s="211"/>
      <c r="AY637" s="211"/>
      <c r="AZ637" s="211"/>
      <c r="BA637" s="211"/>
      <c r="BB637" s="211"/>
      <c r="BC637" s="211"/>
      <c r="BD637" s="211"/>
      <c r="BE637" s="211"/>
      <c r="BF637" s="211"/>
      <c r="BG637" s="211"/>
      <c r="BH637" s="108"/>
      <c r="BI637" s="211"/>
      <c r="BJ637" s="8"/>
      <c r="BK637" s="108"/>
      <c r="BM637" s="211"/>
    </row>
    <row r="638" spans="1:65">
      <c r="A638" s="211"/>
      <c r="B638" s="211"/>
      <c r="C638" s="211"/>
      <c r="D638" s="211"/>
      <c r="E638" s="211"/>
      <c r="F638" s="211"/>
      <c r="G638" s="211"/>
      <c r="H638" s="214"/>
      <c r="I638" s="211"/>
      <c r="J638" s="211"/>
      <c r="K638" s="211"/>
      <c r="L638" s="211"/>
      <c r="M638" s="211"/>
      <c r="N638" s="211"/>
      <c r="O638" s="211"/>
      <c r="P638" s="211"/>
      <c r="Q638" s="212"/>
      <c r="R638" s="211"/>
      <c r="S638" s="211"/>
      <c r="T638" s="211"/>
      <c r="U638" s="211"/>
      <c r="V638" s="211"/>
      <c r="W638" s="211"/>
      <c r="X638" s="257"/>
      <c r="Y638" s="257"/>
      <c r="Z638" s="257"/>
      <c r="AA638" s="257"/>
      <c r="AB638" s="257"/>
      <c r="AC638" s="257"/>
      <c r="AD638" s="257"/>
      <c r="AE638" s="257"/>
      <c r="AF638" s="257"/>
      <c r="AG638" s="257"/>
      <c r="AH638" s="257"/>
      <c r="AI638" s="257"/>
      <c r="AJ638" s="213"/>
      <c r="AK638" s="213"/>
      <c r="AL638" s="257"/>
      <c r="AM638" s="8"/>
      <c r="AN638" s="214"/>
      <c r="AO638" s="211"/>
      <c r="AP638" s="40"/>
      <c r="AQ638" s="40"/>
      <c r="AR638" s="108"/>
      <c r="AS638" s="211"/>
      <c r="AT638" s="214"/>
      <c r="AU638" s="211"/>
      <c r="AV638" s="108"/>
      <c r="AW638" s="108"/>
      <c r="AX638" s="211"/>
      <c r="AY638" s="211"/>
      <c r="AZ638" s="211"/>
      <c r="BA638" s="211"/>
      <c r="BB638" s="211"/>
      <c r="BC638" s="211"/>
      <c r="BD638" s="211"/>
      <c r="BE638" s="211"/>
      <c r="BF638" s="211"/>
      <c r="BG638" s="211"/>
      <c r="BH638" s="108"/>
      <c r="BI638" s="211"/>
      <c r="BJ638" s="8"/>
      <c r="BK638" s="108"/>
      <c r="BM638" s="211"/>
    </row>
    <row r="639" spans="1:65">
      <c r="A639" s="211"/>
      <c r="B639" s="211"/>
      <c r="C639" s="211"/>
      <c r="D639" s="211"/>
      <c r="E639" s="211"/>
      <c r="F639" s="211"/>
      <c r="G639" s="211"/>
      <c r="H639" s="214"/>
      <c r="I639" s="211"/>
      <c r="J639" s="211"/>
      <c r="K639" s="211"/>
      <c r="L639" s="211"/>
      <c r="M639" s="211"/>
      <c r="N639" s="211"/>
      <c r="O639" s="211"/>
      <c r="P639" s="211"/>
      <c r="Q639" s="212"/>
      <c r="R639" s="211"/>
      <c r="S639" s="211"/>
      <c r="T639" s="211"/>
      <c r="U639" s="211"/>
      <c r="V639" s="211"/>
      <c r="W639" s="211"/>
      <c r="X639" s="257"/>
      <c r="Y639" s="257"/>
      <c r="Z639" s="257"/>
      <c r="AA639" s="257"/>
      <c r="AB639" s="257"/>
      <c r="AC639" s="257"/>
      <c r="AD639" s="257"/>
      <c r="AE639" s="257"/>
      <c r="AF639" s="257"/>
      <c r="AG639" s="257"/>
      <c r="AH639" s="257"/>
      <c r="AI639" s="257"/>
      <c r="AJ639" s="213"/>
      <c r="AK639" s="213"/>
      <c r="AL639" s="257"/>
      <c r="AM639" s="8"/>
      <c r="AN639" s="214"/>
      <c r="AO639" s="211"/>
      <c r="AP639" s="40"/>
      <c r="AQ639" s="40"/>
      <c r="AR639" s="108"/>
      <c r="AS639" s="211"/>
      <c r="AT639" s="214"/>
      <c r="AU639" s="211"/>
      <c r="AV639" s="108"/>
      <c r="AW639" s="108"/>
      <c r="AX639" s="211"/>
      <c r="AY639" s="211"/>
      <c r="AZ639" s="211"/>
      <c r="BA639" s="211"/>
      <c r="BB639" s="211"/>
      <c r="BC639" s="211"/>
      <c r="BD639" s="211"/>
      <c r="BE639" s="211"/>
      <c r="BF639" s="211"/>
      <c r="BG639" s="211"/>
      <c r="BH639" s="108"/>
      <c r="BI639" s="211"/>
      <c r="BJ639" s="8"/>
      <c r="BK639" s="108"/>
      <c r="BM639" s="211"/>
    </row>
    <row r="640" spans="1:65">
      <c r="A640" s="211"/>
      <c r="B640" s="211"/>
      <c r="C640" s="211"/>
      <c r="D640" s="211"/>
      <c r="E640" s="211"/>
      <c r="F640" s="211"/>
      <c r="G640" s="211"/>
      <c r="H640" s="214"/>
      <c r="I640" s="211"/>
      <c r="J640" s="211"/>
      <c r="K640" s="211"/>
      <c r="L640" s="211"/>
      <c r="M640" s="211"/>
      <c r="N640" s="211"/>
      <c r="O640" s="211"/>
      <c r="P640" s="211"/>
      <c r="Q640" s="212"/>
      <c r="R640" s="211"/>
      <c r="S640" s="211"/>
      <c r="T640" s="211"/>
      <c r="U640" s="211"/>
      <c r="V640" s="211"/>
      <c r="W640" s="211"/>
      <c r="X640" s="257"/>
      <c r="Y640" s="257"/>
      <c r="Z640" s="257"/>
      <c r="AA640" s="257"/>
      <c r="AB640" s="257"/>
      <c r="AC640" s="257"/>
      <c r="AD640" s="257"/>
      <c r="AE640" s="257"/>
      <c r="AF640" s="257"/>
      <c r="AG640" s="257"/>
      <c r="AH640" s="257"/>
      <c r="AI640" s="257"/>
      <c r="AJ640" s="213"/>
      <c r="AK640" s="213"/>
      <c r="AL640" s="257"/>
      <c r="AM640" s="8"/>
      <c r="AN640" s="214"/>
      <c r="AO640" s="211"/>
      <c r="AP640" s="40"/>
      <c r="AQ640" s="40"/>
      <c r="AR640" s="108"/>
      <c r="AS640" s="211"/>
      <c r="AT640" s="214"/>
      <c r="AU640" s="211"/>
      <c r="AV640" s="108"/>
      <c r="AW640" s="108"/>
      <c r="AX640" s="211"/>
      <c r="AY640" s="211"/>
      <c r="AZ640" s="211"/>
      <c r="BA640" s="211"/>
      <c r="BB640" s="211"/>
      <c r="BC640" s="211"/>
      <c r="BD640" s="211"/>
      <c r="BE640" s="211"/>
      <c r="BF640" s="211"/>
      <c r="BG640" s="211"/>
      <c r="BH640" s="108"/>
      <c r="BI640" s="211"/>
      <c r="BJ640" s="8"/>
      <c r="BK640" s="108"/>
      <c r="BM640" s="211"/>
    </row>
    <row r="641" spans="1:65">
      <c r="A641" s="211"/>
      <c r="B641" s="211"/>
      <c r="C641" s="211"/>
      <c r="D641" s="211"/>
      <c r="E641" s="211"/>
      <c r="F641" s="211"/>
      <c r="G641" s="211"/>
      <c r="H641" s="214"/>
      <c r="I641" s="211"/>
      <c r="J641" s="211"/>
      <c r="K641" s="211"/>
      <c r="L641" s="211"/>
      <c r="M641" s="211"/>
      <c r="N641" s="211"/>
      <c r="O641" s="211"/>
      <c r="P641" s="211"/>
      <c r="Q641" s="212"/>
      <c r="R641" s="211"/>
      <c r="S641" s="211"/>
      <c r="T641" s="211"/>
      <c r="U641" s="211"/>
      <c r="V641" s="211"/>
      <c r="W641" s="211"/>
      <c r="X641" s="257"/>
      <c r="Y641" s="257"/>
      <c r="Z641" s="257"/>
      <c r="AA641" s="257"/>
      <c r="AB641" s="257"/>
      <c r="AC641" s="257"/>
      <c r="AD641" s="257"/>
      <c r="AE641" s="257"/>
      <c r="AF641" s="257"/>
      <c r="AG641" s="257"/>
      <c r="AH641" s="257"/>
      <c r="AI641" s="257"/>
      <c r="AJ641" s="213"/>
      <c r="AK641" s="213"/>
      <c r="AL641" s="257"/>
      <c r="AM641" s="8"/>
      <c r="AN641" s="214"/>
      <c r="AO641" s="211"/>
      <c r="AP641" s="40"/>
      <c r="AQ641" s="40"/>
      <c r="AR641" s="108"/>
      <c r="AS641" s="211"/>
      <c r="AT641" s="214"/>
      <c r="AU641" s="211"/>
      <c r="AV641" s="108"/>
      <c r="AW641" s="108"/>
      <c r="AX641" s="211"/>
      <c r="AY641" s="211"/>
      <c r="AZ641" s="211"/>
      <c r="BA641" s="211"/>
      <c r="BB641" s="211"/>
      <c r="BC641" s="211"/>
      <c r="BD641" s="211"/>
      <c r="BE641" s="211"/>
      <c r="BF641" s="211"/>
      <c r="BG641" s="211"/>
      <c r="BH641" s="108"/>
      <c r="BI641" s="211"/>
      <c r="BJ641" s="8"/>
      <c r="BK641" s="108"/>
      <c r="BM641" s="211"/>
    </row>
    <row r="642" spans="1:65">
      <c r="A642" s="211"/>
      <c r="B642" s="211"/>
      <c r="C642" s="211"/>
      <c r="D642" s="211"/>
      <c r="E642" s="211"/>
      <c r="F642" s="211"/>
      <c r="G642" s="211"/>
      <c r="H642" s="214"/>
      <c r="I642" s="211"/>
      <c r="J642" s="211"/>
      <c r="K642" s="211"/>
      <c r="L642" s="211"/>
      <c r="M642" s="211"/>
      <c r="N642" s="211"/>
      <c r="O642" s="211"/>
      <c r="P642" s="211"/>
      <c r="Q642" s="212"/>
      <c r="R642" s="211"/>
      <c r="S642" s="211"/>
      <c r="T642" s="211"/>
      <c r="U642" s="211"/>
      <c r="V642" s="211"/>
      <c r="W642" s="211"/>
      <c r="X642" s="257"/>
      <c r="Y642" s="257"/>
      <c r="Z642" s="257"/>
      <c r="AA642" s="257"/>
      <c r="AB642" s="257"/>
      <c r="AC642" s="257"/>
      <c r="AD642" s="257"/>
      <c r="AE642" s="257"/>
      <c r="AF642" s="257"/>
      <c r="AG642" s="257"/>
      <c r="AH642" s="257"/>
      <c r="AI642" s="257"/>
      <c r="AJ642" s="213"/>
      <c r="AK642" s="213"/>
      <c r="AL642" s="257"/>
      <c r="AM642" s="8"/>
      <c r="AN642" s="214"/>
      <c r="AO642" s="211"/>
      <c r="AP642" s="40"/>
      <c r="AQ642" s="40"/>
      <c r="AR642" s="108"/>
      <c r="AS642" s="211"/>
      <c r="AT642" s="214"/>
      <c r="AU642" s="211"/>
      <c r="AV642" s="108"/>
      <c r="AW642" s="108"/>
      <c r="AX642" s="211"/>
      <c r="AY642" s="211"/>
      <c r="AZ642" s="211"/>
      <c r="BA642" s="211"/>
      <c r="BB642" s="211"/>
      <c r="BC642" s="211"/>
      <c r="BD642" s="211"/>
      <c r="BE642" s="211"/>
      <c r="BF642" s="211"/>
      <c r="BG642" s="211"/>
      <c r="BH642" s="108"/>
      <c r="BI642" s="211"/>
      <c r="BJ642" s="8"/>
      <c r="BK642" s="108"/>
      <c r="BM642" s="211"/>
    </row>
    <row r="643" spans="1:65">
      <c r="A643" s="211"/>
      <c r="B643" s="211"/>
      <c r="C643" s="211"/>
      <c r="D643" s="211"/>
      <c r="E643" s="211"/>
      <c r="F643" s="211"/>
      <c r="G643" s="211"/>
      <c r="H643" s="214"/>
      <c r="I643" s="211"/>
      <c r="J643" s="211"/>
      <c r="K643" s="211"/>
      <c r="L643" s="211"/>
      <c r="M643" s="211"/>
      <c r="N643" s="211"/>
      <c r="O643" s="211"/>
      <c r="P643" s="211"/>
      <c r="Q643" s="212"/>
      <c r="R643" s="211"/>
      <c r="S643" s="211"/>
      <c r="T643" s="211"/>
      <c r="U643" s="211"/>
      <c r="V643" s="211"/>
      <c r="W643" s="211"/>
      <c r="X643" s="257"/>
      <c r="Y643" s="257"/>
      <c r="Z643" s="257"/>
      <c r="AA643" s="257"/>
      <c r="AB643" s="257"/>
      <c r="AC643" s="257"/>
      <c r="AD643" s="257"/>
      <c r="AE643" s="257"/>
      <c r="AF643" s="257"/>
      <c r="AG643" s="257"/>
      <c r="AH643" s="257"/>
      <c r="AI643" s="257"/>
      <c r="AJ643" s="213"/>
      <c r="AK643" s="213"/>
      <c r="AL643" s="257"/>
      <c r="AM643" s="8"/>
      <c r="AN643" s="214"/>
      <c r="AO643" s="211"/>
      <c r="AP643" s="40"/>
      <c r="AQ643" s="40"/>
      <c r="AR643" s="108"/>
      <c r="AS643" s="211"/>
      <c r="AT643" s="214"/>
      <c r="AU643" s="211"/>
      <c r="AV643" s="108"/>
      <c r="AW643" s="108"/>
      <c r="AX643" s="211"/>
      <c r="AY643" s="211"/>
      <c r="AZ643" s="211"/>
      <c r="BA643" s="211"/>
      <c r="BB643" s="211"/>
      <c r="BC643" s="211"/>
      <c r="BD643" s="211"/>
      <c r="BE643" s="211"/>
      <c r="BF643" s="211"/>
      <c r="BG643" s="211"/>
      <c r="BH643" s="108"/>
      <c r="BI643" s="211"/>
      <c r="BJ643" s="8"/>
      <c r="BK643" s="108"/>
      <c r="BM643" s="211"/>
    </row>
    <row r="644" spans="1:65">
      <c r="A644" s="211"/>
      <c r="B644" s="211"/>
      <c r="C644" s="211"/>
      <c r="D644" s="211"/>
      <c r="E644" s="211"/>
      <c r="F644" s="211"/>
      <c r="G644" s="211"/>
      <c r="H644" s="214"/>
      <c r="I644" s="211"/>
      <c r="J644" s="211"/>
      <c r="K644" s="211"/>
      <c r="L644" s="211"/>
      <c r="M644" s="211"/>
      <c r="N644" s="211"/>
      <c r="O644" s="211"/>
      <c r="P644" s="211"/>
      <c r="Q644" s="212"/>
      <c r="R644" s="211"/>
      <c r="S644" s="211"/>
      <c r="T644" s="211"/>
      <c r="U644" s="211"/>
      <c r="V644" s="211"/>
      <c r="W644" s="211"/>
      <c r="X644" s="257"/>
      <c r="Y644" s="257"/>
      <c r="Z644" s="257"/>
      <c r="AA644" s="257"/>
      <c r="AB644" s="257"/>
      <c r="AC644" s="257"/>
      <c r="AD644" s="257"/>
      <c r="AE644" s="257"/>
      <c r="AF644" s="257"/>
      <c r="AG644" s="257"/>
      <c r="AH644" s="257"/>
      <c r="AI644" s="257"/>
      <c r="AJ644" s="213"/>
      <c r="AK644" s="213"/>
      <c r="AL644" s="257"/>
      <c r="AM644" s="8"/>
      <c r="AN644" s="214"/>
      <c r="AO644" s="211"/>
      <c r="AP644" s="40"/>
      <c r="AQ644" s="40"/>
      <c r="AR644" s="108"/>
      <c r="AS644" s="211"/>
      <c r="AT644" s="214"/>
      <c r="AU644" s="211"/>
      <c r="AV644" s="108"/>
      <c r="AW644" s="108"/>
      <c r="AX644" s="211"/>
      <c r="AY644" s="211"/>
      <c r="AZ644" s="211"/>
      <c r="BA644" s="211"/>
      <c r="BB644" s="211"/>
      <c r="BC644" s="211"/>
      <c r="BD644" s="211"/>
      <c r="BE644" s="211"/>
      <c r="BF644" s="211"/>
      <c r="BG644" s="211"/>
      <c r="BH644" s="108"/>
      <c r="BI644" s="211"/>
      <c r="BJ644" s="8"/>
      <c r="BK644" s="108"/>
      <c r="BM644" s="211"/>
    </row>
    <row r="645" spans="1:65">
      <c r="A645" s="211"/>
      <c r="B645" s="211"/>
      <c r="C645" s="211"/>
      <c r="D645" s="211"/>
      <c r="E645" s="211"/>
      <c r="F645" s="211"/>
      <c r="G645" s="211"/>
      <c r="H645" s="214"/>
      <c r="I645" s="211"/>
      <c r="J645" s="211"/>
      <c r="K645" s="211"/>
      <c r="L645" s="211"/>
      <c r="M645" s="211"/>
      <c r="N645" s="211"/>
      <c r="O645" s="211"/>
      <c r="P645" s="211"/>
      <c r="Q645" s="212"/>
      <c r="R645" s="211"/>
      <c r="S645" s="211"/>
      <c r="T645" s="211"/>
      <c r="U645" s="211"/>
      <c r="V645" s="211"/>
      <c r="W645" s="211"/>
      <c r="X645" s="257"/>
      <c r="Y645" s="257"/>
      <c r="Z645" s="257"/>
      <c r="AA645" s="257"/>
      <c r="AB645" s="257"/>
      <c r="AC645" s="257"/>
      <c r="AD645" s="257"/>
      <c r="AE645" s="257"/>
      <c r="AF645" s="257"/>
      <c r="AG645" s="257"/>
      <c r="AH645" s="257"/>
      <c r="AI645" s="257"/>
      <c r="AJ645" s="213"/>
      <c r="AK645" s="213"/>
      <c r="AL645" s="257"/>
      <c r="AM645" s="8"/>
      <c r="AN645" s="214"/>
      <c r="AO645" s="211"/>
      <c r="AP645" s="40"/>
      <c r="AQ645" s="40"/>
      <c r="AR645" s="108"/>
      <c r="AS645" s="211"/>
      <c r="AT645" s="214"/>
      <c r="AU645" s="211"/>
      <c r="AV645" s="108"/>
      <c r="AW645" s="108"/>
      <c r="AX645" s="211"/>
      <c r="AY645" s="211"/>
      <c r="AZ645" s="211"/>
      <c r="BA645" s="211"/>
      <c r="BB645" s="211"/>
      <c r="BC645" s="211"/>
      <c r="BD645" s="211"/>
      <c r="BE645" s="211"/>
      <c r="BF645" s="211"/>
      <c r="BG645" s="211"/>
      <c r="BH645" s="108"/>
      <c r="BI645" s="211"/>
      <c r="BJ645" s="8"/>
      <c r="BK645" s="108"/>
      <c r="BM645" s="211"/>
    </row>
    <row r="646" spans="1:65">
      <c r="A646" s="211"/>
      <c r="B646" s="211"/>
      <c r="C646" s="211"/>
      <c r="D646" s="211"/>
      <c r="E646" s="211"/>
      <c r="F646" s="211"/>
      <c r="G646" s="211"/>
      <c r="H646" s="214"/>
      <c r="I646" s="211"/>
      <c r="J646" s="211"/>
      <c r="K646" s="211"/>
      <c r="L646" s="211"/>
      <c r="M646" s="211"/>
      <c r="N646" s="211"/>
      <c r="O646" s="211"/>
      <c r="P646" s="211"/>
      <c r="Q646" s="212"/>
      <c r="R646" s="211"/>
      <c r="S646" s="211"/>
      <c r="T646" s="211"/>
      <c r="U646" s="211"/>
      <c r="V646" s="211"/>
      <c r="W646" s="211"/>
      <c r="X646" s="257"/>
      <c r="Y646" s="257"/>
      <c r="Z646" s="257"/>
      <c r="AA646" s="257"/>
      <c r="AB646" s="257"/>
      <c r="AC646" s="257"/>
      <c r="AD646" s="257"/>
      <c r="AE646" s="257"/>
      <c r="AF646" s="257"/>
      <c r="AG646" s="257"/>
      <c r="AH646" s="257"/>
      <c r="AI646" s="257"/>
      <c r="AJ646" s="213"/>
      <c r="AK646" s="213"/>
      <c r="AL646" s="257"/>
      <c r="AM646" s="8"/>
      <c r="AN646" s="214"/>
      <c r="AO646" s="211"/>
      <c r="AP646" s="40"/>
      <c r="AQ646" s="40"/>
      <c r="AR646" s="108"/>
      <c r="AS646" s="211"/>
      <c r="AT646" s="214"/>
      <c r="AU646" s="211"/>
      <c r="AV646" s="108"/>
      <c r="AW646" s="108"/>
      <c r="AX646" s="211"/>
      <c r="AY646" s="211"/>
      <c r="AZ646" s="211"/>
      <c r="BA646" s="211"/>
      <c r="BB646" s="211"/>
      <c r="BC646" s="211"/>
      <c r="BD646" s="211"/>
      <c r="BE646" s="211"/>
      <c r="BF646" s="211"/>
      <c r="BG646" s="211"/>
      <c r="BH646" s="108"/>
      <c r="BI646" s="211"/>
      <c r="BJ646" s="8"/>
      <c r="BK646" s="108"/>
      <c r="BM646" s="211"/>
    </row>
    <row r="647" spans="1:65">
      <c r="A647" s="211"/>
      <c r="B647" s="211"/>
      <c r="C647" s="211"/>
      <c r="D647" s="211"/>
      <c r="E647" s="211"/>
      <c r="F647" s="211"/>
      <c r="G647" s="211"/>
      <c r="H647" s="214"/>
      <c r="I647" s="211"/>
      <c r="J647" s="211"/>
      <c r="K647" s="211"/>
      <c r="L647" s="211"/>
      <c r="M647" s="211"/>
      <c r="N647" s="211"/>
      <c r="O647" s="211"/>
      <c r="P647" s="211"/>
      <c r="Q647" s="212"/>
      <c r="R647" s="211"/>
      <c r="S647" s="211"/>
      <c r="T647" s="211"/>
      <c r="U647" s="211"/>
      <c r="V647" s="211"/>
      <c r="W647" s="211"/>
      <c r="X647" s="257"/>
      <c r="Y647" s="257"/>
      <c r="Z647" s="257"/>
      <c r="AA647" s="257"/>
      <c r="AB647" s="257"/>
      <c r="AC647" s="257"/>
      <c r="AD647" s="257"/>
      <c r="AE647" s="257"/>
      <c r="AF647" s="257"/>
      <c r="AG647" s="257"/>
      <c r="AH647" s="257"/>
      <c r="AI647" s="257"/>
      <c r="AJ647" s="213"/>
      <c r="AK647" s="213"/>
      <c r="AL647" s="257"/>
      <c r="AM647" s="8"/>
      <c r="AN647" s="214"/>
      <c r="AO647" s="211"/>
      <c r="AP647" s="40"/>
      <c r="AQ647" s="40"/>
      <c r="AR647" s="108"/>
      <c r="AS647" s="211"/>
      <c r="AT647" s="214"/>
      <c r="AU647" s="211"/>
      <c r="AV647" s="108"/>
      <c r="AW647" s="108"/>
      <c r="AX647" s="211"/>
      <c r="AY647" s="211"/>
      <c r="AZ647" s="211"/>
      <c r="BA647" s="211"/>
      <c r="BB647" s="211"/>
      <c r="BC647" s="211"/>
      <c r="BD647" s="211"/>
      <c r="BE647" s="211"/>
      <c r="BF647" s="211"/>
      <c r="BG647" s="211"/>
      <c r="BH647" s="108"/>
      <c r="BI647" s="211"/>
      <c r="BJ647" s="8"/>
      <c r="BK647" s="108"/>
      <c r="BM647" s="211"/>
    </row>
    <row r="648" spans="1:65">
      <c r="A648" s="211"/>
      <c r="B648" s="211"/>
      <c r="C648" s="211"/>
      <c r="D648" s="211"/>
      <c r="E648" s="211"/>
      <c r="F648" s="211"/>
      <c r="G648" s="211"/>
      <c r="H648" s="214"/>
      <c r="I648" s="211"/>
      <c r="J648" s="211"/>
      <c r="K648" s="211"/>
      <c r="L648" s="211"/>
      <c r="M648" s="211"/>
      <c r="N648" s="211"/>
      <c r="O648" s="211"/>
      <c r="P648" s="211"/>
      <c r="Q648" s="212"/>
      <c r="R648" s="211"/>
      <c r="S648" s="211"/>
      <c r="T648" s="211"/>
      <c r="U648" s="211"/>
      <c r="V648" s="211"/>
      <c r="W648" s="211"/>
      <c r="X648" s="257"/>
      <c r="Y648" s="257"/>
      <c r="Z648" s="257"/>
      <c r="AA648" s="257"/>
      <c r="AB648" s="257"/>
      <c r="AC648" s="257"/>
      <c r="AD648" s="257"/>
      <c r="AE648" s="257"/>
      <c r="AF648" s="257"/>
      <c r="AG648" s="257"/>
      <c r="AH648" s="257"/>
      <c r="AI648" s="257"/>
      <c r="AJ648" s="213"/>
      <c r="AK648" s="213"/>
      <c r="AL648" s="257"/>
      <c r="AM648" s="8"/>
      <c r="AN648" s="214"/>
      <c r="AO648" s="211"/>
      <c r="AP648" s="40"/>
      <c r="AQ648" s="40"/>
      <c r="AR648" s="108"/>
      <c r="AS648" s="211"/>
      <c r="AT648" s="214"/>
      <c r="AU648" s="211"/>
      <c r="AV648" s="108"/>
      <c r="AW648" s="108"/>
      <c r="AX648" s="211"/>
      <c r="AY648" s="211"/>
      <c r="AZ648" s="211"/>
      <c r="BA648" s="211"/>
      <c r="BB648" s="211"/>
      <c r="BC648" s="211"/>
      <c r="BD648" s="211"/>
      <c r="BE648" s="211"/>
      <c r="BF648" s="211"/>
      <c r="BG648" s="211"/>
      <c r="BH648" s="108"/>
      <c r="BI648" s="211"/>
      <c r="BJ648" s="8"/>
      <c r="BK648" s="108"/>
      <c r="BM648" s="211"/>
    </row>
    <row r="649" spans="1:65">
      <c r="A649" s="211"/>
      <c r="B649" s="211"/>
      <c r="C649" s="211"/>
      <c r="D649" s="211"/>
      <c r="E649" s="211"/>
      <c r="F649" s="211"/>
      <c r="G649" s="211"/>
      <c r="H649" s="214"/>
      <c r="I649" s="211"/>
      <c r="J649" s="211"/>
      <c r="K649" s="211"/>
      <c r="L649" s="211"/>
      <c r="M649" s="211"/>
      <c r="N649" s="211"/>
      <c r="O649" s="211"/>
      <c r="P649" s="211"/>
      <c r="Q649" s="212"/>
      <c r="R649" s="211"/>
      <c r="S649" s="211"/>
      <c r="T649" s="211"/>
      <c r="U649" s="211"/>
      <c r="V649" s="211"/>
      <c r="W649" s="211"/>
      <c r="X649" s="257"/>
      <c r="Y649" s="257"/>
      <c r="Z649" s="257"/>
      <c r="AA649" s="257"/>
      <c r="AB649" s="257"/>
      <c r="AC649" s="257"/>
      <c r="AD649" s="257"/>
      <c r="AE649" s="257"/>
      <c r="AF649" s="257"/>
      <c r="AG649" s="257"/>
      <c r="AH649" s="257"/>
      <c r="AI649" s="257"/>
      <c r="AJ649" s="213"/>
      <c r="AK649" s="213"/>
      <c r="AL649" s="257"/>
      <c r="AM649" s="8"/>
      <c r="AN649" s="214"/>
      <c r="AO649" s="211"/>
      <c r="AP649" s="40"/>
      <c r="AQ649" s="40"/>
      <c r="AR649" s="108"/>
      <c r="AS649" s="211"/>
      <c r="AT649" s="214"/>
      <c r="AU649" s="211"/>
      <c r="AV649" s="108"/>
      <c r="AW649" s="108"/>
      <c r="AX649" s="211"/>
      <c r="AY649" s="211"/>
      <c r="AZ649" s="211"/>
      <c r="BA649" s="211"/>
      <c r="BB649" s="211"/>
      <c r="BC649" s="211"/>
      <c r="BD649" s="211"/>
      <c r="BE649" s="211"/>
      <c r="BF649" s="211"/>
      <c r="BG649" s="211"/>
      <c r="BH649" s="108"/>
      <c r="BI649" s="211"/>
      <c r="BJ649" s="8"/>
      <c r="BK649" s="108"/>
      <c r="BM649" s="211"/>
    </row>
    <row r="650" spans="1:65">
      <c r="A650" s="211"/>
      <c r="B650" s="211"/>
      <c r="C650" s="211"/>
      <c r="D650" s="211"/>
      <c r="E650" s="211"/>
      <c r="F650" s="211"/>
      <c r="G650" s="211"/>
      <c r="H650" s="214"/>
      <c r="I650" s="211"/>
      <c r="J650" s="211"/>
      <c r="K650" s="211"/>
      <c r="L650" s="211"/>
      <c r="M650" s="211"/>
      <c r="N650" s="211"/>
      <c r="O650" s="211"/>
      <c r="P650" s="211"/>
      <c r="Q650" s="212"/>
      <c r="R650" s="211"/>
      <c r="S650" s="211"/>
      <c r="T650" s="211"/>
      <c r="U650" s="211"/>
      <c r="V650" s="211"/>
      <c r="W650" s="211"/>
      <c r="X650" s="257"/>
      <c r="Y650" s="257"/>
      <c r="Z650" s="257"/>
      <c r="AA650" s="257"/>
      <c r="AB650" s="257"/>
      <c r="AC650" s="257"/>
      <c r="AD650" s="257"/>
      <c r="AE650" s="257"/>
      <c r="AF650" s="257"/>
      <c r="AG650" s="257"/>
      <c r="AH650" s="257"/>
      <c r="AI650" s="257"/>
      <c r="AJ650" s="213"/>
      <c r="AK650" s="213"/>
      <c r="AL650" s="257"/>
      <c r="AM650" s="8"/>
      <c r="AN650" s="214"/>
      <c r="AO650" s="211"/>
      <c r="AP650" s="40"/>
      <c r="AQ650" s="40"/>
      <c r="AR650" s="108"/>
      <c r="AS650" s="211"/>
      <c r="AT650" s="214"/>
      <c r="AU650" s="211"/>
      <c r="AV650" s="108"/>
      <c r="AW650" s="108"/>
      <c r="AX650" s="211"/>
      <c r="AY650" s="211"/>
      <c r="AZ650" s="211"/>
      <c r="BA650" s="211"/>
      <c r="BB650" s="211"/>
      <c r="BC650" s="211"/>
      <c r="BD650" s="211"/>
      <c r="BE650" s="211"/>
      <c r="BF650" s="211"/>
      <c r="BG650" s="211"/>
      <c r="BH650" s="108"/>
      <c r="BI650" s="211"/>
      <c r="BJ650" s="8"/>
      <c r="BK650" s="108"/>
      <c r="BM650" s="211"/>
    </row>
    <row r="651" spans="1:65">
      <c r="A651" s="211"/>
      <c r="B651" s="211"/>
      <c r="C651" s="211"/>
      <c r="D651" s="211"/>
      <c r="E651" s="211"/>
      <c r="F651" s="211"/>
      <c r="G651" s="211"/>
      <c r="H651" s="214"/>
      <c r="I651" s="211"/>
      <c r="J651" s="211"/>
      <c r="K651" s="211"/>
      <c r="L651" s="211"/>
      <c r="M651" s="211"/>
      <c r="N651" s="211"/>
      <c r="O651" s="211"/>
      <c r="P651" s="211"/>
      <c r="Q651" s="212"/>
      <c r="R651" s="211"/>
      <c r="S651" s="211"/>
      <c r="T651" s="211"/>
      <c r="U651" s="211"/>
      <c r="V651" s="211"/>
      <c r="W651" s="211"/>
      <c r="X651" s="257"/>
      <c r="Y651" s="257"/>
      <c r="Z651" s="257"/>
      <c r="AA651" s="257"/>
      <c r="AB651" s="257"/>
      <c r="AC651" s="257"/>
      <c r="AD651" s="257"/>
      <c r="AE651" s="257"/>
      <c r="AF651" s="257"/>
      <c r="AG651" s="257"/>
      <c r="AH651" s="257"/>
      <c r="AI651" s="257"/>
      <c r="AJ651" s="213"/>
      <c r="AK651" s="213"/>
      <c r="AL651" s="257"/>
      <c r="AM651" s="8"/>
      <c r="AN651" s="214"/>
      <c r="AO651" s="211"/>
      <c r="AP651" s="40"/>
      <c r="AQ651" s="40"/>
      <c r="AR651" s="108"/>
      <c r="AS651" s="211"/>
      <c r="AT651" s="214"/>
      <c r="AU651" s="211"/>
      <c r="AV651" s="108"/>
      <c r="AW651" s="108"/>
      <c r="AX651" s="211"/>
      <c r="AY651" s="211"/>
      <c r="AZ651" s="211"/>
      <c r="BA651" s="211"/>
      <c r="BB651" s="211"/>
      <c r="BC651" s="211"/>
      <c r="BD651" s="211"/>
      <c r="BE651" s="211"/>
      <c r="BF651" s="211"/>
      <c r="BG651" s="211"/>
      <c r="BH651" s="108"/>
      <c r="BI651" s="211"/>
      <c r="BJ651" s="8"/>
      <c r="BK651" s="108"/>
      <c r="BM651" s="211"/>
    </row>
    <row r="652" spans="1:65">
      <c r="A652" s="211"/>
      <c r="B652" s="211"/>
      <c r="C652" s="211"/>
      <c r="D652" s="211"/>
      <c r="E652" s="211"/>
      <c r="F652" s="211"/>
      <c r="G652" s="211"/>
      <c r="H652" s="214"/>
      <c r="I652" s="211"/>
      <c r="J652" s="211"/>
      <c r="K652" s="211"/>
      <c r="L652" s="211"/>
      <c r="M652" s="211"/>
      <c r="N652" s="211"/>
      <c r="O652" s="211"/>
      <c r="P652" s="211"/>
      <c r="Q652" s="212"/>
      <c r="R652" s="211"/>
      <c r="S652" s="211"/>
      <c r="T652" s="211"/>
      <c r="U652" s="211"/>
      <c r="V652" s="211"/>
      <c r="W652" s="211"/>
      <c r="X652" s="257"/>
      <c r="Y652" s="257"/>
      <c r="Z652" s="257"/>
      <c r="AA652" s="257"/>
      <c r="AB652" s="257"/>
      <c r="AC652" s="257"/>
      <c r="AD652" s="257"/>
      <c r="AE652" s="257"/>
      <c r="AF652" s="257"/>
      <c r="AG652" s="257"/>
      <c r="AH652" s="257"/>
      <c r="AI652" s="257"/>
      <c r="AJ652" s="213"/>
      <c r="AK652" s="213"/>
      <c r="AL652" s="257"/>
      <c r="AM652" s="8"/>
      <c r="AN652" s="214"/>
      <c r="AO652" s="211"/>
      <c r="AP652" s="40"/>
      <c r="AQ652" s="40"/>
      <c r="AR652" s="108"/>
      <c r="AS652" s="211"/>
      <c r="AT652" s="214"/>
      <c r="AU652" s="211"/>
      <c r="AV652" s="108"/>
      <c r="AW652" s="108"/>
      <c r="AX652" s="211"/>
      <c r="AY652" s="211"/>
      <c r="AZ652" s="211"/>
      <c r="BA652" s="211"/>
      <c r="BB652" s="211"/>
      <c r="BC652" s="211"/>
      <c r="BD652" s="211"/>
      <c r="BE652" s="211"/>
      <c r="BF652" s="211"/>
      <c r="BG652" s="211"/>
      <c r="BH652" s="108"/>
      <c r="BI652" s="211"/>
      <c r="BJ652" s="8"/>
      <c r="BK652" s="108"/>
      <c r="BM652" s="211"/>
    </row>
    <row r="653" spans="1:65">
      <c r="A653" s="211"/>
      <c r="B653" s="211"/>
      <c r="C653" s="211"/>
      <c r="D653" s="211"/>
      <c r="E653" s="211"/>
      <c r="F653" s="211"/>
      <c r="G653" s="211"/>
      <c r="H653" s="214"/>
      <c r="I653" s="211"/>
      <c r="J653" s="211"/>
      <c r="K653" s="211"/>
      <c r="L653" s="211"/>
      <c r="M653" s="211"/>
      <c r="N653" s="211"/>
      <c r="O653" s="211"/>
      <c r="P653" s="211"/>
      <c r="Q653" s="212"/>
      <c r="R653" s="211"/>
      <c r="S653" s="211"/>
      <c r="T653" s="211"/>
      <c r="U653" s="211"/>
      <c r="V653" s="211"/>
      <c r="W653" s="211"/>
      <c r="X653" s="257"/>
      <c r="Y653" s="257"/>
      <c r="Z653" s="257"/>
      <c r="AA653" s="257"/>
      <c r="AB653" s="257"/>
      <c r="AC653" s="257"/>
      <c r="AD653" s="257"/>
      <c r="AE653" s="257"/>
      <c r="AF653" s="257"/>
      <c r="AG653" s="257"/>
      <c r="AH653" s="257"/>
      <c r="AI653" s="257"/>
      <c r="AJ653" s="213"/>
      <c r="AK653" s="213"/>
      <c r="AL653" s="257"/>
      <c r="AM653" s="8"/>
      <c r="AN653" s="214"/>
      <c r="AO653" s="211"/>
      <c r="AP653" s="40"/>
      <c r="AQ653" s="40"/>
      <c r="AR653" s="108"/>
      <c r="AS653" s="211"/>
      <c r="AT653" s="214"/>
      <c r="AU653" s="211"/>
      <c r="AV653" s="108"/>
      <c r="AW653" s="108"/>
      <c r="AX653" s="211"/>
      <c r="AY653" s="211"/>
      <c r="AZ653" s="211"/>
      <c r="BA653" s="211"/>
      <c r="BB653" s="211"/>
      <c r="BC653" s="211"/>
      <c r="BD653" s="211"/>
      <c r="BE653" s="211"/>
      <c r="BF653" s="211"/>
      <c r="BG653" s="211"/>
      <c r="BH653" s="108"/>
      <c r="BI653" s="211"/>
      <c r="BJ653" s="8"/>
      <c r="BK653" s="108"/>
      <c r="BM653" s="211"/>
    </row>
    <row r="654" spans="1:65">
      <c r="A654" s="211"/>
      <c r="B654" s="211"/>
      <c r="C654" s="211"/>
      <c r="D654" s="211"/>
      <c r="E654" s="211"/>
      <c r="F654" s="211"/>
      <c r="G654" s="211"/>
      <c r="H654" s="214"/>
      <c r="I654" s="211"/>
      <c r="J654" s="211"/>
      <c r="K654" s="211"/>
      <c r="L654" s="211"/>
      <c r="M654" s="211"/>
      <c r="N654" s="211"/>
      <c r="O654" s="211"/>
      <c r="P654" s="211"/>
      <c r="Q654" s="212"/>
      <c r="R654" s="211"/>
      <c r="S654" s="211"/>
      <c r="T654" s="211"/>
      <c r="U654" s="211"/>
      <c r="V654" s="211"/>
      <c r="W654" s="211"/>
      <c r="X654" s="257"/>
      <c r="Y654" s="257"/>
      <c r="Z654" s="257"/>
      <c r="AA654" s="257"/>
      <c r="AB654" s="257"/>
      <c r="AC654" s="257"/>
      <c r="AD654" s="257"/>
      <c r="AE654" s="257"/>
      <c r="AF654" s="257"/>
      <c r="AG654" s="257"/>
      <c r="AH654" s="257"/>
      <c r="AI654" s="257"/>
      <c r="AJ654" s="213"/>
      <c r="AK654" s="213"/>
      <c r="AL654" s="257"/>
      <c r="AM654" s="8"/>
      <c r="AN654" s="214"/>
      <c r="AO654" s="211"/>
      <c r="AP654" s="40"/>
      <c r="AQ654" s="40"/>
      <c r="AR654" s="108"/>
      <c r="AS654" s="211"/>
      <c r="AT654" s="214"/>
      <c r="AU654" s="211"/>
      <c r="AV654" s="108"/>
      <c r="AW654" s="108"/>
      <c r="AX654" s="211"/>
      <c r="AY654" s="211"/>
      <c r="AZ654" s="211"/>
      <c r="BA654" s="211"/>
      <c r="BB654" s="211"/>
      <c r="BC654" s="211"/>
      <c r="BD654" s="211"/>
      <c r="BE654" s="211"/>
      <c r="BF654" s="211"/>
      <c r="BG654" s="211"/>
      <c r="BH654" s="108"/>
      <c r="BI654" s="211"/>
      <c r="BJ654" s="8"/>
      <c r="BK654" s="108"/>
      <c r="BM654" s="211"/>
    </row>
    <row r="655" spans="1:65">
      <c r="A655" s="211"/>
      <c r="B655" s="211"/>
      <c r="C655" s="211"/>
      <c r="D655" s="211"/>
      <c r="E655" s="211"/>
      <c r="F655" s="211"/>
      <c r="G655" s="211"/>
      <c r="H655" s="214"/>
      <c r="I655" s="211"/>
      <c r="J655" s="211"/>
      <c r="K655" s="211"/>
      <c r="L655" s="211"/>
      <c r="M655" s="211"/>
      <c r="N655" s="211"/>
      <c r="O655" s="211"/>
      <c r="P655" s="211"/>
      <c r="Q655" s="212"/>
      <c r="R655" s="211"/>
      <c r="S655" s="211"/>
      <c r="T655" s="211"/>
      <c r="U655" s="211"/>
      <c r="V655" s="211"/>
      <c r="W655" s="211"/>
      <c r="X655" s="257"/>
      <c r="Y655" s="257"/>
      <c r="Z655" s="257"/>
      <c r="AA655" s="257"/>
      <c r="AB655" s="257"/>
      <c r="AC655" s="257"/>
      <c r="AD655" s="257"/>
      <c r="AE655" s="257"/>
      <c r="AF655" s="257"/>
      <c r="AG655" s="257"/>
      <c r="AH655" s="257"/>
      <c r="AI655" s="257"/>
      <c r="AJ655" s="213"/>
      <c r="AK655" s="213"/>
      <c r="AL655" s="257"/>
      <c r="AM655" s="8"/>
      <c r="AN655" s="214"/>
      <c r="AO655" s="211"/>
      <c r="AP655" s="40"/>
      <c r="AQ655" s="40"/>
      <c r="AR655" s="108"/>
      <c r="AS655" s="211"/>
      <c r="AT655" s="214"/>
      <c r="AU655" s="211"/>
      <c r="AV655" s="108"/>
      <c r="AW655" s="108"/>
      <c r="AX655" s="211"/>
      <c r="AY655" s="211"/>
      <c r="AZ655" s="211"/>
      <c r="BA655" s="211"/>
      <c r="BB655" s="211"/>
      <c r="BC655" s="211"/>
      <c r="BD655" s="211"/>
      <c r="BE655" s="211"/>
      <c r="BF655" s="211"/>
      <c r="BG655" s="211"/>
      <c r="BH655" s="108"/>
      <c r="BI655" s="211"/>
      <c r="BJ655" s="8"/>
      <c r="BK655" s="108"/>
      <c r="BM655" s="211"/>
    </row>
    <row r="656" spans="1:65">
      <c r="A656" s="211"/>
      <c r="B656" s="211"/>
      <c r="C656" s="211"/>
      <c r="D656" s="211"/>
      <c r="E656" s="211"/>
      <c r="F656" s="211"/>
      <c r="G656" s="211"/>
      <c r="H656" s="214"/>
      <c r="I656" s="211"/>
      <c r="J656" s="211"/>
      <c r="K656" s="211"/>
      <c r="L656" s="211"/>
      <c r="M656" s="211"/>
      <c r="N656" s="211"/>
      <c r="O656" s="211"/>
      <c r="P656" s="211"/>
      <c r="Q656" s="212"/>
      <c r="R656" s="211"/>
      <c r="S656" s="211"/>
      <c r="T656" s="211"/>
      <c r="U656" s="211"/>
      <c r="V656" s="211"/>
      <c r="W656" s="211"/>
      <c r="X656" s="257"/>
      <c r="Y656" s="257"/>
      <c r="Z656" s="257"/>
      <c r="AA656" s="257"/>
      <c r="AB656" s="257"/>
      <c r="AC656" s="257"/>
      <c r="AD656" s="257"/>
      <c r="AE656" s="257"/>
      <c r="AF656" s="257"/>
      <c r="AG656" s="257"/>
      <c r="AH656" s="257"/>
      <c r="AI656" s="257"/>
      <c r="AJ656" s="213"/>
      <c r="AK656" s="213"/>
      <c r="AL656" s="257"/>
      <c r="AM656" s="8"/>
      <c r="AN656" s="214"/>
      <c r="AO656" s="211"/>
      <c r="AP656" s="40"/>
      <c r="AQ656" s="40"/>
      <c r="AR656" s="108"/>
      <c r="AS656" s="211"/>
      <c r="AT656" s="214"/>
      <c r="AU656" s="211"/>
      <c r="AV656" s="108"/>
      <c r="AW656" s="108"/>
      <c r="AX656" s="211"/>
      <c r="AY656" s="211"/>
      <c r="AZ656" s="211"/>
      <c r="BA656" s="211"/>
      <c r="BB656" s="211"/>
      <c r="BC656" s="211"/>
      <c r="BD656" s="211"/>
      <c r="BE656" s="211"/>
      <c r="BF656" s="211"/>
      <c r="BG656" s="211"/>
      <c r="BH656" s="108"/>
      <c r="BI656" s="211"/>
      <c r="BJ656" s="8"/>
      <c r="BK656" s="108"/>
      <c r="BM656" s="211"/>
    </row>
    <row r="657" spans="1:65">
      <c r="A657" s="211"/>
      <c r="B657" s="211"/>
      <c r="C657" s="211"/>
      <c r="D657" s="211"/>
      <c r="E657" s="211"/>
      <c r="F657" s="211"/>
      <c r="G657" s="211"/>
      <c r="H657" s="214"/>
      <c r="I657" s="211"/>
      <c r="J657" s="211"/>
      <c r="K657" s="211"/>
      <c r="L657" s="211"/>
      <c r="M657" s="211"/>
      <c r="N657" s="211"/>
      <c r="O657" s="211"/>
      <c r="P657" s="211"/>
      <c r="Q657" s="212"/>
      <c r="R657" s="211"/>
      <c r="S657" s="211"/>
      <c r="T657" s="211"/>
      <c r="U657" s="211"/>
      <c r="V657" s="211"/>
      <c r="W657" s="211"/>
      <c r="X657" s="257"/>
      <c r="Y657" s="257"/>
      <c r="Z657" s="257"/>
      <c r="AA657" s="257"/>
      <c r="AB657" s="257"/>
      <c r="AC657" s="257"/>
      <c r="AD657" s="257"/>
      <c r="AE657" s="257"/>
      <c r="AF657" s="257"/>
      <c r="AG657" s="257"/>
      <c r="AH657" s="257"/>
      <c r="AI657" s="257"/>
      <c r="AJ657" s="213"/>
      <c r="AK657" s="213"/>
      <c r="AL657" s="257"/>
      <c r="AM657" s="8"/>
      <c r="AN657" s="214"/>
      <c r="AO657" s="211"/>
      <c r="AP657" s="40"/>
      <c r="AQ657" s="40"/>
      <c r="AR657" s="108"/>
      <c r="AS657" s="211"/>
      <c r="AT657" s="214"/>
      <c r="AU657" s="211"/>
      <c r="AV657" s="108"/>
      <c r="AW657" s="108"/>
      <c r="AX657" s="211"/>
      <c r="AY657" s="211"/>
      <c r="AZ657" s="211"/>
      <c r="BA657" s="211"/>
      <c r="BB657" s="211"/>
      <c r="BC657" s="211"/>
      <c r="BD657" s="211"/>
      <c r="BE657" s="211"/>
      <c r="BF657" s="211"/>
      <c r="BG657" s="211"/>
      <c r="BH657" s="108"/>
      <c r="BI657" s="211"/>
      <c r="BJ657" s="8"/>
      <c r="BK657" s="108"/>
      <c r="BM657" s="211"/>
    </row>
    <row r="658" spans="1:65">
      <c r="A658" s="211"/>
      <c r="B658" s="211"/>
      <c r="C658" s="211"/>
      <c r="D658" s="211"/>
      <c r="E658" s="211"/>
      <c r="F658" s="211"/>
      <c r="G658" s="211"/>
      <c r="H658" s="214"/>
      <c r="I658" s="211"/>
      <c r="J658" s="211"/>
      <c r="K658" s="211"/>
      <c r="L658" s="211"/>
      <c r="M658" s="211"/>
      <c r="N658" s="211"/>
      <c r="O658" s="211"/>
      <c r="P658" s="211"/>
      <c r="Q658" s="212"/>
      <c r="R658" s="211"/>
      <c r="S658" s="211"/>
      <c r="T658" s="211"/>
      <c r="U658" s="211"/>
      <c r="V658" s="211"/>
      <c r="W658" s="211"/>
      <c r="X658" s="257"/>
      <c r="Y658" s="257"/>
      <c r="Z658" s="257"/>
      <c r="AA658" s="257"/>
      <c r="AB658" s="257"/>
      <c r="AC658" s="257"/>
      <c r="AD658" s="257"/>
      <c r="AE658" s="257"/>
      <c r="AF658" s="257"/>
      <c r="AG658" s="257"/>
      <c r="AH658" s="257"/>
      <c r="AI658" s="257"/>
      <c r="AJ658" s="213"/>
      <c r="AK658" s="213"/>
      <c r="AL658" s="257"/>
      <c r="AM658" s="8"/>
      <c r="AN658" s="214"/>
      <c r="AO658" s="211"/>
      <c r="AP658" s="40"/>
      <c r="AQ658" s="40"/>
      <c r="AR658" s="108"/>
      <c r="AS658" s="211"/>
      <c r="AT658" s="214"/>
      <c r="AU658" s="211"/>
      <c r="AV658" s="108"/>
      <c r="AW658" s="108"/>
      <c r="AX658" s="211"/>
      <c r="AY658" s="211"/>
      <c r="AZ658" s="211"/>
      <c r="BA658" s="211"/>
      <c r="BB658" s="211"/>
      <c r="BC658" s="211"/>
      <c r="BD658" s="211"/>
      <c r="BE658" s="211"/>
      <c r="BF658" s="211"/>
      <c r="BG658" s="211"/>
      <c r="BH658" s="108"/>
      <c r="BI658" s="211"/>
      <c r="BJ658" s="8"/>
      <c r="BK658" s="108"/>
      <c r="BM658" s="211"/>
    </row>
    <row r="659" spans="1:65">
      <c r="A659" s="211"/>
      <c r="B659" s="211"/>
      <c r="C659" s="211"/>
      <c r="D659" s="211"/>
      <c r="E659" s="211"/>
      <c r="F659" s="211"/>
      <c r="G659" s="211"/>
      <c r="H659" s="214"/>
      <c r="I659" s="211"/>
      <c r="J659" s="211"/>
      <c r="K659" s="211"/>
      <c r="L659" s="211"/>
      <c r="M659" s="211"/>
      <c r="N659" s="211"/>
      <c r="O659" s="211"/>
      <c r="P659" s="211"/>
      <c r="Q659" s="212"/>
      <c r="R659" s="211"/>
      <c r="S659" s="211"/>
      <c r="T659" s="211"/>
      <c r="U659" s="211"/>
      <c r="V659" s="211"/>
      <c r="W659" s="211"/>
      <c r="X659" s="257"/>
      <c r="Y659" s="257"/>
      <c r="Z659" s="257"/>
      <c r="AA659" s="257"/>
      <c r="AB659" s="257"/>
      <c r="AC659" s="257"/>
      <c r="AD659" s="257"/>
      <c r="AE659" s="257"/>
      <c r="AF659" s="257"/>
      <c r="AG659" s="257"/>
      <c r="AH659" s="257"/>
      <c r="AI659" s="257"/>
      <c r="AJ659" s="213"/>
      <c r="AK659" s="213"/>
      <c r="AL659" s="257"/>
      <c r="AM659" s="8"/>
      <c r="AN659" s="214"/>
      <c r="AO659" s="211"/>
      <c r="AP659" s="40"/>
      <c r="AQ659" s="40"/>
      <c r="AR659" s="108"/>
      <c r="AS659" s="211"/>
      <c r="AT659" s="214"/>
      <c r="AU659" s="211"/>
      <c r="AV659" s="108"/>
      <c r="AW659" s="108"/>
      <c r="AX659" s="211"/>
      <c r="AY659" s="211"/>
      <c r="AZ659" s="211"/>
      <c r="BA659" s="211"/>
      <c r="BB659" s="211"/>
      <c r="BC659" s="211"/>
      <c r="BD659" s="211"/>
      <c r="BE659" s="211"/>
      <c r="BF659" s="211"/>
      <c r="BG659" s="211"/>
      <c r="BH659" s="108"/>
      <c r="BI659" s="211"/>
      <c r="BJ659" s="8"/>
      <c r="BK659" s="108"/>
      <c r="BM659" s="211"/>
    </row>
    <row r="660" spans="1:65">
      <c r="A660" s="211"/>
      <c r="B660" s="211"/>
      <c r="C660" s="211"/>
      <c r="D660" s="211"/>
      <c r="E660" s="211"/>
      <c r="F660" s="211"/>
      <c r="G660" s="211"/>
      <c r="H660" s="214"/>
      <c r="I660" s="211"/>
      <c r="J660" s="211"/>
      <c r="K660" s="211"/>
      <c r="L660" s="211"/>
      <c r="M660" s="211"/>
      <c r="N660" s="211"/>
      <c r="O660" s="211"/>
      <c r="P660" s="211"/>
      <c r="Q660" s="212"/>
      <c r="R660" s="211"/>
      <c r="S660" s="211"/>
      <c r="T660" s="211"/>
      <c r="U660" s="211"/>
      <c r="V660" s="211"/>
      <c r="W660" s="211"/>
      <c r="X660" s="257"/>
      <c r="Y660" s="257"/>
      <c r="Z660" s="257"/>
      <c r="AA660" s="257"/>
      <c r="AB660" s="257"/>
      <c r="AC660" s="257"/>
      <c r="AD660" s="257"/>
      <c r="AE660" s="257"/>
      <c r="AF660" s="257"/>
      <c r="AG660" s="257"/>
      <c r="AH660" s="257"/>
      <c r="AI660" s="257"/>
      <c r="AJ660" s="213"/>
      <c r="AK660" s="213"/>
      <c r="AL660" s="257"/>
      <c r="AM660" s="8"/>
      <c r="AN660" s="214"/>
      <c r="AO660" s="211"/>
      <c r="AP660" s="40"/>
      <c r="AQ660" s="40"/>
      <c r="AR660" s="108"/>
      <c r="AS660" s="211"/>
      <c r="AT660" s="214"/>
      <c r="AU660" s="211"/>
      <c r="AV660" s="108"/>
      <c r="AW660" s="108"/>
      <c r="AX660" s="211"/>
      <c r="AY660" s="211"/>
      <c r="AZ660" s="211"/>
      <c r="BA660" s="211"/>
      <c r="BB660" s="211"/>
      <c r="BC660" s="211"/>
      <c r="BD660" s="211"/>
      <c r="BE660" s="211"/>
      <c r="BF660" s="211"/>
      <c r="BG660" s="211"/>
      <c r="BH660" s="108"/>
      <c r="BI660" s="211"/>
      <c r="BJ660" s="8"/>
      <c r="BK660" s="108"/>
      <c r="BM660" s="211"/>
    </row>
    <row r="661" spans="1:65">
      <c r="A661" s="211"/>
      <c r="B661" s="211"/>
      <c r="C661" s="211"/>
      <c r="D661" s="211"/>
      <c r="E661" s="211"/>
      <c r="F661" s="211"/>
      <c r="G661" s="211"/>
      <c r="H661" s="214"/>
      <c r="I661" s="211"/>
      <c r="J661" s="211"/>
      <c r="K661" s="211"/>
      <c r="L661" s="211"/>
      <c r="M661" s="211"/>
      <c r="N661" s="211"/>
      <c r="O661" s="211"/>
      <c r="P661" s="211"/>
      <c r="Q661" s="212"/>
      <c r="R661" s="211"/>
      <c r="S661" s="211"/>
      <c r="T661" s="211"/>
      <c r="U661" s="211"/>
      <c r="V661" s="211"/>
      <c r="W661" s="211"/>
      <c r="X661" s="257"/>
      <c r="Y661" s="257"/>
      <c r="Z661" s="257"/>
      <c r="AA661" s="257"/>
      <c r="AB661" s="257"/>
      <c r="AC661" s="257"/>
      <c r="AD661" s="257"/>
      <c r="AE661" s="257"/>
      <c r="AF661" s="257"/>
      <c r="AG661" s="257"/>
      <c r="AH661" s="257"/>
      <c r="AI661" s="257"/>
      <c r="AJ661" s="213"/>
      <c r="AK661" s="213"/>
      <c r="AL661" s="257"/>
      <c r="AM661" s="8"/>
      <c r="AN661" s="214"/>
      <c r="AO661" s="211"/>
      <c r="AP661" s="40"/>
      <c r="AQ661" s="40"/>
      <c r="AR661" s="108"/>
      <c r="AS661" s="211"/>
      <c r="AT661" s="214"/>
      <c r="AU661" s="211"/>
      <c r="AV661" s="108"/>
      <c r="AW661" s="108"/>
      <c r="AX661" s="211"/>
      <c r="AY661" s="211"/>
      <c r="AZ661" s="211"/>
      <c r="BA661" s="211"/>
      <c r="BB661" s="211"/>
      <c r="BC661" s="211"/>
      <c r="BD661" s="211"/>
      <c r="BE661" s="211"/>
      <c r="BF661" s="211"/>
      <c r="BG661" s="211"/>
      <c r="BH661" s="108"/>
      <c r="BI661" s="211"/>
      <c r="BJ661" s="8"/>
      <c r="BK661" s="108"/>
      <c r="BM661" s="211"/>
    </row>
    <row r="662" spans="1:65">
      <c r="A662" s="211"/>
      <c r="B662" s="211"/>
      <c r="C662" s="211"/>
      <c r="D662" s="211"/>
      <c r="E662" s="211"/>
      <c r="F662" s="211"/>
      <c r="G662" s="211"/>
      <c r="H662" s="214"/>
      <c r="I662" s="211"/>
      <c r="J662" s="211"/>
      <c r="K662" s="211"/>
      <c r="L662" s="211"/>
      <c r="M662" s="211"/>
      <c r="N662" s="211"/>
      <c r="O662" s="211"/>
      <c r="P662" s="211"/>
      <c r="Q662" s="212"/>
      <c r="R662" s="211"/>
      <c r="S662" s="211"/>
      <c r="T662" s="211"/>
      <c r="U662" s="211"/>
      <c r="V662" s="211"/>
      <c r="W662" s="211"/>
      <c r="X662" s="257"/>
      <c r="Y662" s="257"/>
      <c r="Z662" s="257"/>
      <c r="AA662" s="257"/>
      <c r="AB662" s="257"/>
      <c r="AC662" s="257"/>
      <c r="AD662" s="257"/>
      <c r="AE662" s="257"/>
      <c r="AF662" s="257"/>
      <c r="AG662" s="257"/>
      <c r="AH662" s="257"/>
      <c r="AI662" s="257"/>
      <c r="AJ662" s="213"/>
      <c r="AK662" s="213"/>
      <c r="AL662" s="257"/>
      <c r="AM662" s="8"/>
      <c r="AN662" s="214"/>
      <c r="AO662" s="211"/>
      <c r="AP662" s="40"/>
      <c r="AQ662" s="40"/>
      <c r="AR662" s="108"/>
      <c r="AS662" s="211"/>
      <c r="AT662" s="214"/>
      <c r="AU662" s="211"/>
      <c r="AV662" s="108"/>
      <c r="AW662" s="108"/>
      <c r="AX662" s="211"/>
      <c r="AY662" s="211"/>
      <c r="AZ662" s="211"/>
      <c r="BA662" s="211"/>
      <c r="BB662" s="211"/>
      <c r="BC662" s="211"/>
      <c r="BD662" s="211"/>
      <c r="BE662" s="211"/>
      <c r="BF662" s="211"/>
      <c r="BG662" s="211"/>
      <c r="BH662" s="108"/>
      <c r="BI662" s="211"/>
      <c r="BJ662" s="8"/>
      <c r="BK662" s="108"/>
      <c r="BM662" s="211"/>
    </row>
    <row r="663" spans="1:65">
      <c r="A663" s="211"/>
      <c r="B663" s="211"/>
      <c r="C663" s="211"/>
      <c r="D663" s="211"/>
      <c r="E663" s="211"/>
      <c r="F663" s="211"/>
      <c r="G663" s="211"/>
      <c r="H663" s="214"/>
      <c r="I663" s="211"/>
      <c r="J663" s="211"/>
      <c r="K663" s="211"/>
      <c r="L663" s="211"/>
      <c r="M663" s="211"/>
      <c r="N663" s="211"/>
      <c r="O663" s="211"/>
      <c r="P663" s="211"/>
      <c r="Q663" s="212"/>
      <c r="R663" s="211"/>
      <c r="S663" s="211"/>
      <c r="T663" s="211"/>
      <c r="U663" s="211"/>
      <c r="V663" s="211"/>
      <c r="W663" s="211"/>
      <c r="X663" s="257"/>
      <c r="Y663" s="257"/>
      <c r="Z663" s="257"/>
      <c r="AA663" s="257"/>
      <c r="AB663" s="257"/>
      <c r="AC663" s="257"/>
      <c r="AD663" s="257"/>
      <c r="AE663" s="257"/>
      <c r="AF663" s="257"/>
      <c r="AG663" s="257"/>
      <c r="AH663" s="257"/>
      <c r="AI663" s="257"/>
      <c r="AJ663" s="213"/>
      <c r="AK663" s="213"/>
      <c r="AL663" s="257"/>
      <c r="AM663" s="8"/>
      <c r="AN663" s="214"/>
      <c r="AO663" s="211"/>
      <c r="AP663" s="40"/>
      <c r="AQ663" s="40"/>
      <c r="AR663" s="108"/>
      <c r="AS663" s="211"/>
      <c r="AT663" s="214"/>
      <c r="AU663" s="211"/>
      <c r="AV663" s="108"/>
      <c r="AW663" s="108"/>
      <c r="AX663" s="211"/>
      <c r="AY663" s="211"/>
      <c r="AZ663" s="211"/>
      <c r="BA663" s="211"/>
      <c r="BB663" s="211"/>
      <c r="BC663" s="211"/>
      <c r="BD663" s="211"/>
      <c r="BE663" s="211"/>
      <c r="BF663" s="211"/>
      <c r="BG663" s="211"/>
      <c r="BH663" s="108"/>
      <c r="BI663" s="211"/>
      <c r="BJ663" s="8"/>
      <c r="BK663" s="108"/>
      <c r="BM663" s="211"/>
    </row>
    <row r="664" spans="1:65">
      <c r="A664" s="211"/>
      <c r="B664" s="211"/>
      <c r="C664" s="211"/>
      <c r="D664" s="211"/>
      <c r="E664" s="211"/>
      <c r="F664" s="211"/>
      <c r="G664" s="211"/>
      <c r="H664" s="214"/>
      <c r="I664" s="211"/>
      <c r="J664" s="211"/>
      <c r="K664" s="211"/>
      <c r="L664" s="211"/>
      <c r="M664" s="211"/>
      <c r="N664" s="211"/>
      <c r="O664" s="211"/>
      <c r="P664" s="211"/>
      <c r="Q664" s="212"/>
      <c r="R664" s="211"/>
      <c r="S664" s="211"/>
      <c r="T664" s="211"/>
      <c r="U664" s="211"/>
      <c r="V664" s="211"/>
      <c r="W664" s="211"/>
      <c r="X664" s="257"/>
      <c r="Y664" s="257"/>
      <c r="Z664" s="257"/>
      <c r="AA664" s="257"/>
      <c r="AB664" s="257"/>
      <c r="AC664" s="257"/>
      <c r="AD664" s="257"/>
      <c r="AE664" s="257"/>
      <c r="AF664" s="257"/>
      <c r="AG664" s="257"/>
      <c r="AH664" s="257"/>
      <c r="AI664" s="257"/>
      <c r="AJ664" s="213"/>
      <c r="AK664" s="213"/>
      <c r="AL664" s="257"/>
      <c r="AM664" s="8"/>
      <c r="AN664" s="214"/>
      <c r="AO664" s="211"/>
      <c r="AP664" s="40"/>
      <c r="AQ664" s="40"/>
      <c r="AR664" s="108"/>
      <c r="AS664" s="211"/>
      <c r="AT664" s="214"/>
      <c r="AU664" s="211"/>
      <c r="AV664" s="108"/>
      <c r="AW664" s="108"/>
      <c r="AX664" s="211"/>
      <c r="AY664" s="211"/>
      <c r="AZ664" s="211"/>
      <c r="BA664" s="211"/>
      <c r="BB664" s="211"/>
      <c r="BC664" s="211"/>
      <c r="BD664" s="211"/>
      <c r="BE664" s="211"/>
      <c r="BF664" s="211"/>
      <c r="BG664" s="211"/>
      <c r="BH664" s="108"/>
      <c r="BI664" s="211"/>
      <c r="BJ664" s="8"/>
      <c r="BK664" s="108"/>
      <c r="BM664" s="211"/>
    </row>
    <row r="665" spans="1:65">
      <c r="A665" s="211"/>
      <c r="B665" s="211"/>
      <c r="C665" s="211"/>
      <c r="D665" s="211"/>
      <c r="E665" s="211"/>
      <c r="F665" s="211"/>
      <c r="G665" s="211"/>
      <c r="H665" s="214"/>
      <c r="I665" s="211"/>
      <c r="J665" s="211"/>
      <c r="K665" s="211"/>
      <c r="L665" s="211"/>
      <c r="M665" s="211"/>
      <c r="N665" s="211"/>
      <c r="O665" s="211"/>
      <c r="P665" s="211"/>
      <c r="Q665" s="212"/>
      <c r="R665" s="211"/>
      <c r="S665" s="211"/>
      <c r="T665" s="211"/>
      <c r="U665" s="211"/>
      <c r="V665" s="211"/>
      <c r="W665" s="211"/>
      <c r="X665" s="257"/>
      <c r="Y665" s="257"/>
      <c r="Z665" s="257"/>
      <c r="AA665" s="257"/>
      <c r="AB665" s="257"/>
      <c r="AC665" s="257"/>
      <c r="AD665" s="257"/>
      <c r="AE665" s="257"/>
      <c r="AF665" s="257"/>
      <c r="AG665" s="257"/>
      <c r="AH665" s="257"/>
      <c r="AI665" s="257"/>
      <c r="AJ665" s="213"/>
      <c r="AK665" s="213"/>
      <c r="AL665" s="257"/>
      <c r="AM665" s="8"/>
      <c r="AN665" s="214"/>
      <c r="AO665" s="211"/>
      <c r="AP665" s="40"/>
      <c r="AQ665" s="40"/>
      <c r="AR665" s="108"/>
      <c r="AS665" s="211"/>
      <c r="AT665" s="214"/>
      <c r="AU665" s="211"/>
      <c r="AV665" s="108"/>
      <c r="AW665" s="108"/>
      <c r="AX665" s="211"/>
      <c r="AY665" s="211"/>
      <c r="AZ665" s="211"/>
      <c r="BA665" s="211"/>
      <c r="BB665" s="211"/>
      <c r="BC665" s="211"/>
      <c r="BD665" s="211"/>
      <c r="BE665" s="211"/>
      <c r="BF665" s="211"/>
      <c r="BG665" s="211"/>
      <c r="BH665" s="108"/>
      <c r="BI665" s="211"/>
      <c r="BJ665" s="8"/>
      <c r="BK665" s="108"/>
      <c r="BM665" s="211"/>
    </row>
    <row r="666" spans="1:65">
      <c r="A666" s="211"/>
      <c r="B666" s="211"/>
      <c r="C666" s="211"/>
      <c r="D666" s="211"/>
      <c r="E666" s="211"/>
      <c r="F666" s="211"/>
      <c r="G666" s="211"/>
      <c r="H666" s="214"/>
      <c r="I666" s="211"/>
      <c r="J666" s="211"/>
      <c r="K666" s="211"/>
      <c r="L666" s="211"/>
      <c r="M666" s="211"/>
      <c r="N666" s="211"/>
      <c r="O666" s="211"/>
      <c r="P666" s="211"/>
      <c r="Q666" s="212"/>
      <c r="R666" s="211"/>
      <c r="S666" s="211"/>
      <c r="T666" s="211"/>
      <c r="U666" s="211"/>
      <c r="V666" s="211"/>
      <c r="W666" s="211"/>
      <c r="X666" s="257"/>
      <c r="Y666" s="257"/>
      <c r="Z666" s="257"/>
      <c r="AA666" s="257"/>
      <c r="AB666" s="257"/>
      <c r="AC666" s="257"/>
      <c r="AD666" s="257"/>
      <c r="AE666" s="257"/>
      <c r="AF666" s="257"/>
      <c r="AG666" s="257"/>
      <c r="AH666" s="257"/>
      <c r="AI666" s="257"/>
      <c r="AJ666" s="213"/>
      <c r="AK666" s="213"/>
      <c r="AL666" s="257"/>
      <c r="AM666" s="8"/>
      <c r="AN666" s="214"/>
      <c r="AO666" s="211"/>
      <c r="AP666" s="40"/>
      <c r="AQ666" s="40"/>
      <c r="AR666" s="108"/>
      <c r="AS666" s="211"/>
      <c r="AT666" s="214"/>
      <c r="AU666" s="211"/>
      <c r="AV666" s="108"/>
      <c r="AW666" s="108"/>
      <c r="AX666" s="211"/>
      <c r="AY666" s="211"/>
      <c r="AZ666" s="211"/>
      <c r="BA666" s="211"/>
      <c r="BB666" s="211"/>
      <c r="BC666" s="211"/>
      <c r="BD666" s="211"/>
      <c r="BE666" s="211"/>
      <c r="BF666" s="211"/>
      <c r="BG666" s="211"/>
      <c r="BH666" s="108"/>
      <c r="BI666" s="211"/>
      <c r="BJ666" s="8"/>
      <c r="BK666" s="108"/>
      <c r="BM666" s="211"/>
    </row>
    <row r="667" spans="1:65">
      <c r="A667" s="211"/>
      <c r="B667" s="211"/>
      <c r="C667" s="211"/>
      <c r="D667" s="211"/>
      <c r="E667" s="211"/>
      <c r="F667" s="211"/>
      <c r="G667" s="211"/>
      <c r="H667" s="214"/>
      <c r="I667" s="211"/>
      <c r="J667" s="211"/>
      <c r="K667" s="211"/>
      <c r="L667" s="211"/>
      <c r="M667" s="211"/>
      <c r="N667" s="211"/>
      <c r="O667" s="211"/>
      <c r="P667" s="211"/>
      <c r="Q667" s="212"/>
      <c r="R667" s="211"/>
      <c r="S667" s="211"/>
      <c r="T667" s="211"/>
      <c r="U667" s="211"/>
      <c r="V667" s="211"/>
      <c r="W667" s="211"/>
      <c r="X667" s="257"/>
      <c r="Y667" s="257"/>
      <c r="Z667" s="257"/>
      <c r="AA667" s="257"/>
      <c r="AB667" s="257"/>
      <c r="AC667" s="257"/>
      <c r="AD667" s="257"/>
      <c r="AE667" s="257"/>
      <c r="AF667" s="257"/>
      <c r="AG667" s="257"/>
      <c r="AH667" s="257"/>
      <c r="AI667" s="257"/>
      <c r="AJ667" s="213"/>
      <c r="AK667" s="213"/>
      <c r="AL667" s="257"/>
      <c r="AM667" s="8"/>
      <c r="AN667" s="214"/>
      <c r="AO667" s="211"/>
      <c r="AP667" s="40"/>
      <c r="AQ667" s="40"/>
      <c r="AR667" s="108"/>
      <c r="AS667" s="211"/>
      <c r="AT667" s="214"/>
      <c r="AU667" s="211"/>
      <c r="AV667" s="108"/>
      <c r="AW667" s="108"/>
      <c r="AX667" s="211"/>
      <c r="AY667" s="211"/>
      <c r="AZ667" s="211"/>
      <c r="BA667" s="211"/>
      <c r="BB667" s="211"/>
      <c r="BC667" s="211"/>
      <c r="BD667" s="211"/>
      <c r="BE667" s="211"/>
      <c r="BF667" s="211"/>
      <c r="BG667" s="211"/>
      <c r="BH667" s="108"/>
      <c r="BI667" s="211"/>
      <c r="BJ667" s="8"/>
      <c r="BK667" s="108"/>
      <c r="BM667" s="211"/>
    </row>
    <row r="668" spans="1:65">
      <c r="A668" s="211"/>
      <c r="B668" s="211"/>
      <c r="C668" s="211"/>
      <c r="D668" s="211"/>
      <c r="E668" s="211"/>
      <c r="F668" s="211"/>
      <c r="G668" s="211"/>
      <c r="H668" s="214"/>
      <c r="I668" s="211"/>
      <c r="J668" s="211"/>
      <c r="K668" s="211"/>
      <c r="L668" s="211"/>
      <c r="M668" s="211"/>
      <c r="N668" s="211"/>
      <c r="O668" s="211"/>
      <c r="P668" s="211"/>
      <c r="Q668" s="212"/>
      <c r="R668" s="211"/>
      <c r="S668" s="211"/>
      <c r="T668" s="211"/>
      <c r="U668" s="211"/>
      <c r="V668" s="211"/>
      <c r="W668" s="211"/>
      <c r="X668" s="257"/>
      <c r="Y668" s="257"/>
      <c r="Z668" s="257"/>
      <c r="AA668" s="257"/>
      <c r="AB668" s="257"/>
      <c r="AC668" s="257"/>
      <c r="AD668" s="257"/>
      <c r="AE668" s="257"/>
      <c r="AF668" s="257"/>
      <c r="AG668" s="257"/>
      <c r="AH668" s="257"/>
      <c r="AI668" s="257"/>
      <c r="AJ668" s="213"/>
      <c r="AK668" s="213"/>
      <c r="AL668" s="257"/>
      <c r="AM668" s="8"/>
      <c r="AN668" s="214"/>
      <c r="AO668" s="211"/>
      <c r="AP668" s="40"/>
      <c r="AQ668" s="40"/>
      <c r="AR668" s="108"/>
      <c r="AS668" s="211"/>
      <c r="AT668" s="214"/>
      <c r="AU668" s="211"/>
      <c r="AV668" s="108"/>
      <c r="AW668" s="108"/>
      <c r="AX668" s="211"/>
      <c r="AY668" s="211"/>
      <c r="AZ668" s="211"/>
      <c r="BA668" s="211"/>
      <c r="BB668" s="211"/>
      <c r="BC668" s="211"/>
      <c r="BD668" s="211"/>
      <c r="BE668" s="211"/>
      <c r="BF668" s="211"/>
      <c r="BG668" s="211"/>
      <c r="BH668" s="108"/>
      <c r="BI668" s="211"/>
      <c r="BJ668" s="8"/>
      <c r="BK668" s="108"/>
      <c r="BM668" s="211"/>
    </row>
    <row r="669" spans="1:65">
      <c r="A669" s="211"/>
      <c r="B669" s="211"/>
      <c r="C669" s="211"/>
      <c r="D669" s="211"/>
      <c r="E669" s="211"/>
      <c r="F669" s="211"/>
      <c r="G669" s="211"/>
      <c r="H669" s="214"/>
      <c r="I669" s="211"/>
      <c r="J669" s="211"/>
      <c r="K669" s="211"/>
      <c r="L669" s="211"/>
      <c r="M669" s="211"/>
      <c r="N669" s="211"/>
      <c r="O669" s="211"/>
      <c r="P669" s="211"/>
      <c r="Q669" s="212"/>
      <c r="R669" s="211"/>
      <c r="S669" s="211"/>
      <c r="T669" s="211"/>
      <c r="U669" s="211"/>
      <c r="V669" s="211"/>
      <c r="W669" s="211"/>
      <c r="X669" s="257"/>
      <c r="Y669" s="257"/>
      <c r="Z669" s="257"/>
      <c r="AA669" s="257"/>
      <c r="AB669" s="257"/>
      <c r="AC669" s="257"/>
      <c r="AD669" s="257"/>
      <c r="AE669" s="257"/>
      <c r="AF669" s="257"/>
      <c r="AG669" s="257"/>
      <c r="AH669" s="257"/>
      <c r="AI669" s="257"/>
      <c r="AJ669" s="213"/>
      <c r="AK669" s="213"/>
      <c r="AL669" s="257"/>
      <c r="AM669" s="8"/>
      <c r="AN669" s="214"/>
      <c r="AO669" s="211"/>
      <c r="AP669" s="40"/>
      <c r="AQ669" s="40"/>
      <c r="AR669" s="108"/>
      <c r="AS669" s="211"/>
      <c r="AT669" s="214"/>
      <c r="AU669" s="211"/>
      <c r="AV669" s="108"/>
      <c r="AW669" s="108"/>
      <c r="AX669" s="211"/>
      <c r="AY669" s="211"/>
      <c r="AZ669" s="211"/>
      <c r="BA669" s="211"/>
      <c r="BB669" s="211"/>
      <c r="BC669" s="211"/>
      <c r="BD669" s="211"/>
      <c r="BE669" s="211"/>
      <c r="BF669" s="211"/>
      <c r="BG669" s="211"/>
      <c r="BH669" s="108"/>
      <c r="BI669" s="211"/>
      <c r="BJ669" s="8"/>
      <c r="BK669" s="108"/>
      <c r="BM669" s="211"/>
    </row>
    <row r="670" spans="1:65">
      <c r="A670" s="211"/>
      <c r="B670" s="211"/>
      <c r="C670" s="211"/>
      <c r="D670" s="211"/>
      <c r="E670" s="211"/>
      <c r="F670" s="211"/>
      <c r="G670" s="211"/>
      <c r="H670" s="214"/>
      <c r="I670" s="211"/>
      <c r="J670" s="211"/>
      <c r="K670" s="211"/>
      <c r="L670" s="211"/>
      <c r="M670" s="211"/>
      <c r="N670" s="211"/>
      <c r="O670" s="211"/>
      <c r="P670" s="211"/>
      <c r="Q670" s="212"/>
      <c r="R670" s="211"/>
      <c r="S670" s="211"/>
      <c r="T670" s="211"/>
      <c r="U670" s="211"/>
      <c r="V670" s="211"/>
      <c r="W670" s="211"/>
      <c r="X670" s="257"/>
      <c r="Y670" s="257"/>
      <c r="Z670" s="257"/>
      <c r="AA670" s="257"/>
      <c r="AB670" s="257"/>
      <c r="AC670" s="257"/>
      <c r="AD670" s="257"/>
      <c r="AE670" s="257"/>
      <c r="AF670" s="257"/>
      <c r="AG670" s="257"/>
      <c r="AH670" s="257"/>
      <c r="AI670" s="257"/>
      <c r="AJ670" s="213"/>
      <c r="AK670" s="213"/>
      <c r="AL670" s="257"/>
      <c r="AM670" s="8"/>
      <c r="AN670" s="214"/>
      <c r="AO670" s="211"/>
      <c r="AP670" s="40"/>
      <c r="AQ670" s="40"/>
      <c r="AR670" s="108"/>
      <c r="AS670" s="211"/>
      <c r="AT670" s="214"/>
      <c r="AU670" s="211"/>
      <c r="AV670" s="108"/>
      <c r="AW670" s="108"/>
      <c r="AX670" s="211"/>
      <c r="AY670" s="211"/>
      <c r="AZ670" s="211"/>
      <c r="BA670" s="211"/>
      <c r="BB670" s="211"/>
      <c r="BC670" s="211"/>
      <c r="BD670" s="211"/>
      <c r="BE670" s="211"/>
      <c r="BF670" s="211"/>
      <c r="BG670" s="211"/>
      <c r="BH670" s="108"/>
      <c r="BI670" s="211"/>
      <c r="BJ670" s="8"/>
      <c r="BK670" s="108"/>
      <c r="BM670" s="211"/>
    </row>
    <row r="671" spans="1:65">
      <c r="A671" s="211"/>
      <c r="B671" s="211"/>
      <c r="C671" s="211"/>
      <c r="D671" s="211"/>
      <c r="E671" s="211"/>
      <c r="F671" s="211"/>
      <c r="G671" s="211"/>
      <c r="H671" s="214"/>
      <c r="I671" s="211"/>
      <c r="J671" s="211"/>
      <c r="K671" s="211"/>
      <c r="L671" s="211"/>
      <c r="M671" s="211"/>
      <c r="N671" s="211"/>
      <c r="O671" s="211"/>
      <c r="P671" s="211"/>
      <c r="Q671" s="212"/>
      <c r="R671" s="211"/>
      <c r="S671" s="211"/>
      <c r="T671" s="211"/>
      <c r="U671" s="211"/>
      <c r="V671" s="211"/>
      <c r="W671" s="211"/>
      <c r="X671" s="257"/>
      <c r="Y671" s="257"/>
      <c r="Z671" s="257"/>
      <c r="AA671" s="257"/>
      <c r="AB671" s="257"/>
      <c r="AC671" s="257"/>
      <c r="AD671" s="257"/>
      <c r="AE671" s="257"/>
      <c r="AF671" s="257"/>
      <c r="AG671" s="257"/>
      <c r="AH671" s="257"/>
      <c r="AI671" s="257"/>
      <c r="AJ671" s="213"/>
      <c r="AK671" s="213"/>
      <c r="AL671" s="257"/>
      <c r="AM671" s="8"/>
      <c r="AN671" s="214"/>
      <c r="AO671" s="211"/>
      <c r="AP671" s="40"/>
      <c r="AQ671" s="40"/>
      <c r="AR671" s="108"/>
      <c r="AS671" s="211"/>
      <c r="AT671" s="214"/>
      <c r="AU671" s="211"/>
      <c r="AV671" s="108"/>
      <c r="AW671" s="108"/>
      <c r="AX671" s="211"/>
      <c r="AY671" s="211"/>
      <c r="AZ671" s="211"/>
      <c r="BA671" s="211"/>
      <c r="BB671" s="211"/>
      <c r="BC671" s="211"/>
      <c r="BD671" s="211"/>
      <c r="BE671" s="211"/>
      <c r="BF671" s="211"/>
      <c r="BG671" s="211"/>
      <c r="BH671" s="108"/>
      <c r="BI671" s="211"/>
      <c r="BJ671" s="8"/>
      <c r="BK671" s="108"/>
      <c r="BM671" s="211"/>
    </row>
    <row r="672" spans="1:65">
      <c r="A672" s="211"/>
      <c r="B672" s="211"/>
      <c r="C672" s="211"/>
      <c r="D672" s="211"/>
      <c r="E672" s="211"/>
      <c r="F672" s="211"/>
      <c r="G672" s="211"/>
      <c r="H672" s="214"/>
      <c r="I672" s="211"/>
      <c r="J672" s="211"/>
      <c r="K672" s="211"/>
      <c r="L672" s="211"/>
      <c r="M672" s="211"/>
      <c r="N672" s="211"/>
      <c r="O672" s="211"/>
      <c r="P672" s="211"/>
      <c r="Q672" s="212"/>
      <c r="R672" s="211"/>
      <c r="S672" s="211"/>
      <c r="T672" s="211"/>
      <c r="U672" s="211"/>
      <c r="V672" s="211"/>
      <c r="W672" s="211"/>
      <c r="X672" s="257"/>
      <c r="Y672" s="257"/>
      <c r="Z672" s="257"/>
      <c r="AA672" s="257"/>
      <c r="AB672" s="257"/>
      <c r="AC672" s="257"/>
      <c r="AD672" s="257"/>
      <c r="AE672" s="257"/>
      <c r="AF672" s="257"/>
      <c r="AG672" s="257"/>
      <c r="AH672" s="257"/>
      <c r="AI672" s="257"/>
      <c r="AJ672" s="213"/>
      <c r="AK672" s="213"/>
      <c r="AL672" s="257"/>
      <c r="AM672" s="8"/>
      <c r="AN672" s="214"/>
      <c r="AO672" s="211"/>
      <c r="AP672" s="40"/>
      <c r="AQ672" s="40"/>
      <c r="AR672" s="108"/>
      <c r="AS672" s="211"/>
      <c r="AT672" s="214"/>
      <c r="AU672" s="211"/>
      <c r="AV672" s="108"/>
      <c r="AW672" s="108"/>
      <c r="AX672" s="211"/>
      <c r="AY672" s="211"/>
      <c r="AZ672" s="211"/>
      <c r="BA672" s="211"/>
      <c r="BB672" s="211"/>
      <c r="BC672" s="211"/>
      <c r="BD672" s="211"/>
      <c r="BE672" s="211"/>
      <c r="BF672" s="211"/>
      <c r="BG672" s="211"/>
      <c r="BH672" s="108"/>
      <c r="BI672" s="211"/>
      <c r="BJ672" s="8"/>
      <c r="BK672" s="108"/>
      <c r="BM672" s="211"/>
    </row>
    <row r="673" spans="1:65">
      <c r="A673" s="211"/>
      <c r="B673" s="211"/>
      <c r="C673" s="211"/>
      <c r="D673" s="211"/>
      <c r="E673" s="211"/>
      <c r="F673" s="211"/>
      <c r="G673" s="211"/>
      <c r="H673" s="214"/>
      <c r="I673" s="211"/>
      <c r="J673" s="211"/>
      <c r="K673" s="211"/>
      <c r="L673" s="211"/>
      <c r="M673" s="211"/>
      <c r="N673" s="211"/>
      <c r="O673" s="211"/>
      <c r="P673" s="211"/>
      <c r="Q673" s="212"/>
      <c r="R673" s="211"/>
      <c r="S673" s="211"/>
      <c r="T673" s="211"/>
      <c r="U673" s="211"/>
      <c r="V673" s="211"/>
      <c r="W673" s="211"/>
      <c r="X673" s="257"/>
      <c r="Y673" s="257"/>
      <c r="Z673" s="257"/>
      <c r="AA673" s="257"/>
      <c r="AB673" s="257"/>
      <c r="AC673" s="257"/>
      <c r="AD673" s="257"/>
      <c r="AE673" s="257"/>
      <c r="AF673" s="257"/>
      <c r="AG673" s="257"/>
      <c r="AH673" s="257"/>
      <c r="AI673" s="257"/>
      <c r="AJ673" s="213"/>
      <c r="AK673" s="213"/>
      <c r="AL673" s="257"/>
      <c r="AM673" s="8"/>
      <c r="AN673" s="214"/>
      <c r="AO673" s="211"/>
      <c r="AP673" s="40"/>
      <c r="AQ673" s="40"/>
      <c r="AR673" s="108"/>
      <c r="AS673" s="211"/>
      <c r="AT673" s="214"/>
      <c r="AU673" s="211"/>
      <c r="AV673" s="108"/>
      <c r="AW673" s="108"/>
      <c r="AX673" s="211"/>
      <c r="AY673" s="211"/>
      <c r="AZ673" s="211"/>
      <c r="BA673" s="211"/>
      <c r="BB673" s="211"/>
      <c r="BC673" s="211"/>
      <c r="BD673" s="211"/>
      <c r="BE673" s="211"/>
      <c r="BF673" s="211"/>
      <c r="BG673" s="211"/>
      <c r="BH673" s="108"/>
      <c r="BI673" s="211"/>
      <c r="BJ673" s="8"/>
      <c r="BK673" s="108"/>
      <c r="BM673" s="211"/>
    </row>
    <row r="674" spans="1:65">
      <c r="A674" s="211"/>
      <c r="B674" s="211"/>
      <c r="C674" s="211"/>
      <c r="D674" s="211"/>
      <c r="E674" s="211"/>
      <c r="F674" s="211"/>
      <c r="G674" s="211"/>
      <c r="H674" s="214"/>
      <c r="I674" s="211"/>
      <c r="J674" s="211"/>
      <c r="K674" s="211"/>
      <c r="L674" s="211"/>
      <c r="M674" s="211"/>
      <c r="N674" s="211"/>
      <c r="O674" s="211"/>
      <c r="P674" s="211"/>
      <c r="Q674" s="212"/>
      <c r="R674" s="211"/>
      <c r="S674" s="211"/>
      <c r="T674" s="211"/>
      <c r="U674" s="211"/>
      <c r="V674" s="211"/>
      <c r="W674" s="211"/>
      <c r="X674" s="257"/>
      <c r="Y674" s="257"/>
      <c r="Z674" s="257"/>
      <c r="AA674" s="257"/>
      <c r="AB674" s="257"/>
      <c r="AC674" s="257"/>
      <c r="AD674" s="257"/>
      <c r="AE674" s="257"/>
      <c r="AF674" s="257"/>
      <c r="AG674" s="257"/>
      <c r="AH674" s="257"/>
      <c r="AI674" s="257"/>
      <c r="AJ674" s="213"/>
      <c r="AK674" s="213"/>
      <c r="AL674" s="257"/>
      <c r="AM674" s="8"/>
      <c r="AN674" s="214"/>
      <c r="AO674" s="211"/>
      <c r="AP674" s="40"/>
      <c r="AQ674" s="40"/>
      <c r="AR674" s="108"/>
      <c r="AS674" s="211"/>
      <c r="AT674" s="214"/>
      <c r="AU674" s="211"/>
      <c r="AV674" s="108"/>
      <c r="AW674" s="108"/>
      <c r="AX674" s="211"/>
      <c r="AY674" s="211"/>
      <c r="AZ674" s="211"/>
      <c r="BA674" s="211"/>
      <c r="BB674" s="211"/>
      <c r="BC674" s="211"/>
      <c r="BD674" s="211"/>
      <c r="BE674" s="211"/>
      <c r="BF674" s="211"/>
      <c r="BG674" s="211"/>
      <c r="BH674" s="108"/>
      <c r="BI674" s="211"/>
      <c r="BJ674" s="8"/>
      <c r="BK674" s="108"/>
      <c r="BM674" s="211"/>
    </row>
    <row r="675" spans="1:65">
      <c r="A675" s="211"/>
      <c r="B675" s="211"/>
      <c r="C675" s="211"/>
      <c r="D675" s="211"/>
      <c r="E675" s="211"/>
      <c r="F675" s="211"/>
      <c r="G675" s="211"/>
      <c r="H675" s="214"/>
      <c r="I675" s="211"/>
      <c r="J675" s="211"/>
      <c r="K675" s="211"/>
      <c r="L675" s="211"/>
      <c r="M675" s="211"/>
      <c r="N675" s="211"/>
      <c r="O675" s="211"/>
      <c r="P675" s="211"/>
      <c r="Q675" s="212"/>
      <c r="R675" s="211"/>
      <c r="S675" s="211"/>
      <c r="T675" s="211"/>
      <c r="U675" s="211"/>
      <c r="V675" s="211"/>
      <c r="W675" s="211"/>
      <c r="X675" s="257"/>
      <c r="Y675" s="257"/>
      <c r="Z675" s="257"/>
      <c r="AA675" s="257"/>
      <c r="AB675" s="257"/>
      <c r="AC675" s="257"/>
      <c r="AD675" s="257"/>
      <c r="AE675" s="257"/>
      <c r="AF675" s="257"/>
      <c r="AG675" s="257"/>
      <c r="AH675" s="257"/>
      <c r="AI675" s="257"/>
      <c r="AJ675" s="213"/>
      <c r="AK675" s="213"/>
      <c r="AL675" s="257"/>
      <c r="AM675" s="8"/>
      <c r="AN675" s="214"/>
      <c r="AO675" s="211"/>
      <c r="AP675" s="40"/>
      <c r="AQ675" s="40"/>
      <c r="AR675" s="108"/>
      <c r="AS675" s="211"/>
      <c r="AT675" s="214"/>
      <c r="AU675" s="211"/>
      <c r="AV675" s="108"/>
      <c r="AW675" s="108"/>
      <c r="AX675" s="211"/>
      <c r="AY675" s="211"/>
      <c r="AZ675" s="211"/>
      <c r="BA675" s="211"/>
      <c r="BB675" s="211"/>
      <c r="BC675" s="211"/>
      <c r="BD675" s="211"/>
      <c r="BE675" s="211"/>
      <c r="BF675" s="211"/>
      <c r="BG675" s="211"/>
      <c r="BH675" s="108"/>
      <c r="BI675" s="211"/>
      <c r="BJ675" s="8"/>
      <c r="BK675" s="108"/>
      <c r="BM675" s="211"/>
    </row>
    <row r="676" spans="1:65">
      <c r="A676" s="211"/>
      <c r="B676" s="211"/>
      <c r="C676" s="211"/>
      <c r="D676" s="211"/>
      <c r="E676" s="211"/>
      <c r="F676" s="211"/>
      <c r="G676" s="211"/>
      <c r="H676" s="214"/>
      <c r="I676" s="211"/>
      <c r="J676" s="211"/>
      <c r="K676" s="211"/>
      <c r="L676" s="211"/>
      <c r="M676" s="211"/>
      <c r="N676" s="211"/>
      <c r="O676" s="211"/>
      <c r="P676" s="211"/>
      <c r="Q676" s="212"/>
      <c r="R676" s="211"/>
      <c r="S676" s="211"/>
      <c r="T676" s="211"/>
      <c r="U676" s="211"/>
      <c r="V676" s="211"/>
      <c r="W676" s="211"/>
      <c r="X676" s="257"/>
      <c r="Y676" s="257"/>
      <c r="Z676" s="257"/>
      <c r="AA676" s="257"/>
      <c r="AB676" s="257"/>
      <c r="AC676" s="257"/>
      <c r="AD676" s="257"/>
      <c r="AE676" s="257"/>
      <c r="AF676" s="257"/>
      <c r="AG676" s="257"/>
      <c r="AH676" s="257"/>
      <c r="AI676" s="257"/>
      <c r="AJ676" s="213"/>
      <c r="AK676" s="213"/>
      <c r="AL676" s="257"/>
      <c r="AM676" s="8"/>
      <c r="AN676" s="214"/>
      <c r="AO676" s="211"/>
      <c r="AP676" s="40"/>
      <c r="AQ676" s="40"/>
      <c r="AR676" s="108"/>
      <c r="AS676" s="211"/>
      <c r="AT676" s="214"/>
      <c r="AU676" s="211"/>
      <c r="AV676" s="108"/>
      <c r="AW676" s="108"/>
      <c r="AX676" s="211"/>
      <c r="AY676" s="211"/>
      <c r="AZ676" s="211"/>
      <c r="BA676" s="211"/>
      <c r="BB676" s="211"/>
      <c r="BC676" s="211"/>
      <c r="BD676" s="211"/>
      <c r="BE676" s="211"/>
      <c r="BF676" s="211"/>
      <c r="BG676" s="211"/>
      <c r="BH676" s="108"/>
      <c r="BI676" s="211"/>
      <c r="BJ676" s="8"/>
      <c r="BK676" s="108"/>
      <c r="BM676" s="211"/>
    </row>
    <row r="677" spans="1:65">
      <c r="A677" s="211"/>
      <c r="B677" s="211"/>
      <c r="C677" s="211"/>
      <c r="D677" s="211"/>
      <c r="E677" s="211"/>
      <c r="F677" s="211"/>
      <c r="G677" s="211"/>
      <c r="H677" s="214"/>
      <c r="I677" s="211"/>
      <c r="J677" s="211"/>
      <c r="K677" s="211"/>
      <c r="L677" s="211"/>
      <c r="M677" s="211"/>
      <c r="N677" s="211"/>
      <c r="O677" s="211"/>
      <c r="P677" s="211"/>
      <c r="Q677" s="212"/>
      <c r="R677" s="211"/>
      <c r="S677" s="211"/>
      <c r="T677" s="211"/>
      <c r="U677" s="211"/>
      <c r="V677" s="211"/>
      <c r="W677" s="211"/>
      <c r="X677" s="257"/>
      <c r="Y677" s="257"/>
      <c r="Z677" s="257"/>
      <c r="AA677" s="257"/>
      <c r="AB677" s="257"/>
      <c r="AC677" s="257"/>
      <c r="AD677" s="257"/>
      <c r="AE677" s="257"/>
      <c r="AF677" s="257"/>
      <c r="AG677" s="257"/>
      <c r="AH677" s="257"/>
      <c r="AI677" s="257"/>
      <c r="AJ677" s="213"/>
      <c r="AK677" s="213"/>
      <c r="AL677" s="257"/>
      <c r="AM677" s="8"/>
      <c r="AN677" s="214"/>
      <c r="AO677" s="211"/>
      <c r="AP677" s="40"/>
      <c r="AQ677" s="40"/>
      <c r="AR677" s="108"/>
      <c r="AS677" s="211"/>
      <c r="AT677" s="214"/>
      <c r="AU677" s="211"/>
      <c r="AV677" s="108"/>
      <c r="AW677" s="108"/>
      <c r="AX677" s="211"/>
      <c r="AY677" s="211"/>
      <c r="AZ677" s="211"/>
      <c r="BA677" s="211"/>
      <c r="BB677" s="211"/>
      <c r="BC677" s="211"/>
      <c r="BD677" s="211"/>
      <c r="BE677" s="211"/>
      <c r="BF677" s="211"/>
      <c r="BG677" s="211"/>
      <c r="BH677" s="108"/>
      <c r="BI677" s="211"/>
      <c r="BJ677" s="8"/>
      <c r="BK677" s="108"/>
      <c r="BM677" s="211"/>
    </row>
    <row r="678" spans="1:65">
      <c r="A678" s="211"/>
      <c r="B678" s="211"/>
      <c r="C678" s="211"/>
      <c r="D678" s="211"/>
      <c r="E678" s="211"/>
      <c r="F678" s="211"/>
      <c r="G678" s="211"/>
      <c r="H678" s="214"/>
      <c r="I678" s="211"/>
      <c r="J678" s="211"/>
      <c r="K678" s="211"/>
      <c r="L678" s="211"/>
      <c r="M678" s="211"/>
      <c r="N678" s="211"/>
      <c r="O678" s="211"/>
      <c r="P678" s="211"/>
      <c r="Q678" s="212"/>
      <c r="R678" s="211"/>
      <c r="S678" s="211"/>
      <c r="T678" s="211"/>
      <c r="U678" s="211"/>
      <c r="V678" s="211"/>
      <c r="W678" s="211"/>
      <c r="X678" s="257"/>
      <c r="Y678" s="257"/>
      <c r="Z678" s="257"/>
      <c r="AA678" s="257"/>
      <c r="AB678" s="257"/>
      <c r="AC678" s="257"/>
      <c r="AD678" s="257"/>
      <c r="AE678" s="257"/>
      <c r="AF678" s="257"/>
      <c r="AG678" s="257"/>
      <c r="AH678" s="257"/>
      <c r="AI678" s="257"/>
      <c r="AJ678" s="213"/>
      <c r="AK678" s="213"/>
      <c r="AL678" s="257"/>
      <c r="AM678" s="8"/>
      <c r="AN678" s="214"/>
      <c r="AO678" s="211"/>
      <c r="AP678" s="40"/>
      <c r="AQ678" s="40"/>
      <c r="AR678" s="108"/>
      <c r="AS678" s="211"/>
      <c r="AT678" s="214"/>
      <c r="AU678" s="211"/>
      <c r="AV678" s="108"/>
      <c r="AW678" s="108"/>
      <c r="AX678" s="211"/>
      <c r="AY678" s="211"/>
      <c r="AZ678" s="211"/>
      <c r="BA678" s="211"/>
      <c r="BB678" s="211"/>
      <c r="BC678" s="211"/>
      <c r="BD678" s="211"/>
      <c r="BE678" s="211"/>
      <c r="BF678" s="211"/>
      <c r="BG678" s="211"/>
      <c r="BH678" s="108"/>
      <c r="BI678" s="211"/>
      <c r="BJ678" s="8"/>
      <c r="BK678" s="108"/>
      <c r="BM678" s="211"/>
    </row>
    <row r="679" spans="1:65">
      <c r="A679" s="211"/>
      <c r="B679" s="211"/>
      <c r="C679" s="211"/>
      <c r="D679" s="211"/>
      <c r="E679" s="211"/>
      <c r="F679" s="211"/>
      <c r="G679" s="211"/>
      <c r="H679" s="214"/>
      <c r="I679" s="211"/>
      <c r="J679" s="211"/>
      <c r="K679" s="211"/>
      <c r="L679" s="211"/>
      <c r="M679" s="211"/>
      <c r="N679" s="211"/>
      <c r="O679" s="211"/>
      <c r="P679" s="211"/>
      <c r="Q679" s="212"/>
      <c r="R679" s="211"/>
      <c r="S679" s="211"/>
      <c r="T679" s="211"/>
      <c r="U679" s="211"/>
      <c r="V679" s="211"/>
      <c r="W679" s="211"/>
      <c r="X679" s="257"/>
      <c r="Y679" s="257"/>
      <c r="Z679" s="257"/>
      <c r="AA679" s="257"/>
      <c r="AB679" s="257"/>
      <c r="AC679" s="257"/>
      <c r="AD679" s="257"/>
      <c r="AE679" s="257"/>
      <c r="AF679" s="257"/>
      <c r="AG679" s="257"/>
      <c r="AH679" s="257"/>
      <c r="AI679" s="257"/>
      <c r="AJ679" s="213"/>
      <c r="AK679" s="213"/>
      <c r="AL679" s="257"/>
      <c r="AM679" s="8"/>
      <c r="AN679" s="214"/>
      <c r="AO679" s="211"/>
      <c r="AP679" s="40"/>
      <c r="AQ679" s="40"/>
      <c r="AR679" s="108"/>
      <c r="AS679" s="211"/>
      <c r="AT679" s="214"/>
      <c r="AU679" s="211"/>
      <c r="AV679" s="108"/>
      <c r="AW679" s="108"/>
      <c r="AX679" s="211"/>
      <c r="AY679" s="211"/>
      <c r="AZ679" s="211"/>
      <c r="BA679" s="211"/>
      <c r="BB679" s="211"/>
      <c r="BC679" s="211"/>
      <c r="BD679" s="211"/>
      <c r="BE679" s="211"/>
      <c r="BF679" s="211"/>
      <c r="BG679" s="211"/>
      <c r="BH679" s="108"/>
      <c r="BI679" s="211"/>
      <c r="BJ679" s="8"/>
      <c r="BK679" s="108"/>
      <c r="BM679" s="211"/>
    </row>
    <row r="680" spans="1:65">
      <c r="A680" s="211"/>
      <c r="B680" s="211"/>
      <c r="C680" s="211"/>
      <c r="D680" s="211"/>
      <c r="E680" s="211"/>
      <c r="F680" s="211"/>
      <c r="G680" s="211"/>
      <c r="H680" s="214"/>
      <c r="I680" s="211"/>
      <c r="J680" s="211"/>
      <c r="K680" s="211"/>
      <c r="L680" s="211"/>
      <c r="M680" s="211"/>
      <c r="N680" s="211"/>
      <c r="O680" s="211"/>
      <c r="P680" s="211"/>
      <c r="Q680" s="212"/>
      <c r="R680" s="211"/>
      <c r="S680" s="211"/>
      <c r="T680" s="211"/>
      <c r="U680" s="211"/>
      <c r="V680" s="211"/>
      <c r="W680" s="211"/>
      <c r="X680" s="257"/>
      <c r="Y680" s="257"/>
      <c r="Z680" s="257"/>
      <c r="AA680" s="257"/>
      <c r="AB680" s="257"/>
      <c r="AC680" s="257"/>
      <c r="AD680" s="257"/>
      <c r="AE680" s="257"/>
      <c r="AF680" s="257"/>
      <c r="AG680" s="257"/>
      <c r="AH680" s="257"/>
      <c r="AI680" s="257"/>
      <c r="AJ680" s="213"/>
      <c r="AK680" s="213"/>
      <c r="AL680" s="257"/>
      <c r="AM680" s="8"/>
      <c r="AN680" s="214"/>
      <c r="AO680" s="211"/>
      <c r="AP680" s="40"/>
      <c r="AQ680" s="40"/>
      <c r="AR680" s="108"/>
      <c r="AS680" s="211"/>
      <c r="AT680" s="214"/>
      <c r="AU680" s="211"/>
      <c r="AV680" s="108"/>
      <c r="AW680" s="108"/>
      <c r="AX680" s="211"/>
      <c r="AY680" s="211"/>
      <c r="AZ680" s="211"/>
      <c r="BA680" s="211"/>
      <c r="BB680" s="211"/>
      <c r="BC680" s="211"/>
      <c r="BD680" s="211"/>
      <c r="BE680" s="211"/>
      <c r="BF680" s="211"/>
      <c r="BG680" s="211"/>
      <c r="BH680" s="108"/>
      <c r="BI680" s="211"/>
      <c r="BJ680" s="8"/>
      <c r="BK680" s="108"/>
      <c r="BM680" s="211"/>
    </row>
    <row r="681" spans="1:65">
      <c r="A681" s="211"/>
      <c r="B681" s="211"/>
      <c r="C681" s="211"/>
      <c r="D681" s="211"/>
      <c r="E681" s="211"/>
      <c r="F681" s="211"/>
      <c r="G681" s="211"/>
      <c r="H681" s="214"/>
      <c r="I681" s="211"/>
      <c r="J681" s="211"/>
      <c r="K681" s="211"/>
      <c r="L681" s="211"/>
      <c r="M681" s="211"/>
      <c r="N681" s="211"/>
      <c r="O681" s="211"/>
      <c r="P681" s="211"/>
      <c r="Q681" s="212"/>
      <c r="R681" s="211"/>
      <c r="S681" s="211"/>
      <c r="T681" s="211"/>
      <c r="U681" s="211"/>
      <c r="V681" s="211"/>
      <c r="W681" s="211"/>
      <c r="X681" s="257"/>
      <c r="Y681" s="257"/>
      <c r="Z681" s="257"/>
      <c r="AA681" s="257"/>
      <c r="AB681" s="257"/>
      <c r="AC681" s="257"/>
      <c r="AD681" s="257"/>
      <c r="AE681" s="257"/>
      <c r="AF681" s="257"/>
      <c r="AG681" s="257"/>
      <c r="AH681" s="257"/>
      <c r="AI681" s="257"/>
      <c r="AJ681" s="213"/>
      <c r="AK681" s="213"/>
      <c r="AL681" s="257"/>
      <c r="AM681" s="8"/>
      <c r="AN681" s="214"/>
      <c r="AO681" s="211"/>
      <c r="AP681" s="40"/>
      <c r="AQ681" s="40"/>
      <c r="AR681" s="108"/>
      <c r="AS681" s="211"/>
      <c r="AT681" s="214"/>
      <c r="AU681" s="211"/>
      <c r="AV681" s="108"/>
      <c r="AW681" s="108"/>
      <c r="AX681" s="211"/>
      <c r="AY681" s="211"/>
      <c r="AZ681" s="211"/>
      <c r="BA681" s="211"/>
      <c r="BB681" s="211"/>
      <c r="BC681" s="211"/>
      <c r="BD681" s="211"/>
      <c r="BE681" s="211"/>
      <c r="BF681" s="211"/>
      <c r="BG681" s="211"/>
      <c r="BH681" s="108"/>
      <c r="BI681" s="211"/>
      <c r="BJ681" s="8"/>
      <c r="BK681" s="108"/>
      <c r="BM681" s="211"/>
    </row>
    <row r="682" spans="1:65">
      <c r="A682" s="211"/>
      <c r="B682" s="211"/>
      <c r="C682" s="211"/>
      <c r="D682" s="211"/>
      <c r="E682" s="211"/>
      <c r="F682" s="211"/>
      <c r="G682" s="211"/>
      <c r="H682" s="214"/>
      <c r="I682" s="211"/>
      <c r="J682" s="211"/>
      <c r="K682" s="211"/>
      <c r="L682" s="211"/>
      <c r="M682" s="211"/>
      <c r="N682" s="211"/>
      <c r="O682" s="211"/>
      <c r="P682" s="211"/>
      <c r="Q682" s="212"/>
      <c r="R682" s="211"/>
      <c r="S682" s="211"/>
      <c r="T682" s="211"/>
      <c r="U682" s="211"/>
      <c r="V682" s="211"/>
      <c r="W682" s="211"/>
      <c r="X682" s="257"/>
      <c r="Y682" s="257"/>
      <c r="Z682" s="257"/>
      <c r="AA682" s="257"/>
      <c r="AB682" s="257"/>
      <c r="AC682" s="257"/>
      <c r="AD682" s="257"/>
      <c r="AE682" s="257"/>
      <c r="AF682" s="257"/>
      <c r="AG682" s="257"/>
      <c r="AH682" s="257"/>
      <c r="AI682" s="257"/>
      <c r="AJ682" s="213"/>
      <c r="AK682" s="213"/>
      <c r="AL682" s="257"/>
      <c r="AM682" s="8"/>
      <c r="AN682" s="214"/>
      <c r="AO682" s="211"/>
      <c r="AP682" s="40"/>
      <c r="AQ682" s="40"/>
      <c r="AR682" s="108"/>
      <c r="AS682" s="211"/>
      <c r="AT682" s="214"/>
      <c r="AU682" s="211"/>
      <c r="AV682" s="108"/>
      <c r="AW682" s="108"/>
      <c r="AX682" s="211"/>
      <c r="AY682" s="211"/>
      <c r="AZ682" s="211"/>
      <c r="BA682" s="211"/>
      <c r="BB682" s="211"/>
      <c r="BC682" s="211"/>
      <c r="BD682" s="211"/>
      <c r="BE682" s="211"/>
      <c r="BF682" s="211"/>
      <c r="BG682" s="211"/>
      <c r="BH682" s="108"/>
      <c r="BI682" s="211"/>
      <c r="BJ682" s="8"/>
      <c r="BK682" s="108"/>
      <c r="BM682" s="211"/>
    </row>
    <row r="683" spans="1:65">
      <c r="A683" s="211"/>
      <c r="B683" s="211"/>
      <c r="C683" s="211"/>
      <c r="D683" s="211"/>
      <c r="E683" s="211"/>
      <c r="F683" s="211"/>
      <c r="G683" s="211"/>
      <c r="H683" s="214"/>
      <c r="I683" s="211"/>
      <c r="J683" s="211"/>
      <c r="K683" s="211"/>
      <c r="L683" s="211"/>
      <c r="M683" s="211"/>
      <c r="N683" s="211"/>
      <c r="O683" s="211"/>
      <c r="P683" s="211"/>
      <c r="Q683" s="212"/>
      <c r="R683" s="211"/>
      <c r="S683" s="211"/>
      <c r="T683" s="211"/>
      <c r="U683" s="211"/>
      <c r="V683" s="211"/>
      <c r="W683" s="211"/>
      <c r="X683" s="257"/>
      <c r="Y683" s="257"/>
      <c r="Z683" s="257"/>
      <c r="AA683" s="257"/>
      <c r="AB683" s="257"/>
      <c r="AC683" s="257"/>
      <c r="AD683" s="257"/>
      <c r="AE683" s="257"/>
      <c r="AF683" s="257"/>
      <c r="AG683" s="257"/>
      <c r="AH683" s="257"/>
      <c r="AI683" s="257"/>
      <c r="AJ683" s="213"/>
      <c r="AK683" s="213"/>
      <c r="AL683" s="257"/>
      <c r="AM683" s="8"/>
      <c r="AN683" s="214"/>
      <c r="AO683" s="211"/>
      <c r="AP683" s="40"/>
      <c r="AQ683" s="40"/>
      <c r="AR683" s="108"/>
      <c r="AS683" s="211"/>
      <c r="AT683" s="214"/>
      <c r="AU683" s="211"/>
      <c r="AV683" s="108"/>
      <c r="AW683" s="108"/>
      <c r="AX683" s="211"/>
      <c r="AY683" s="211"/>
      <c r="AZ683" s="211"/>
      <c r="BA683" s="211"/>
      <c r="BB683" s="211"/>
      <c r="BC683" s="211"/>
      <c r="BD683" s="211"/>
      <c r="BE683" s="211"/>
      <c r="BF683" s="211"/>
      <c r="BG683" s="211"/>
      <c r="BH683" s="108"/>
      <c r="BI683" s="211"/>
      <c r="BJ683" s="8"/>
      <c r="BK683" s="108"/>
      <c r="BM683" s="211"/>
    </row>
    <row r="684" spans="1:65">
      <c r="A684" s="211"/>
      <c r="B684" s="211"/>
      <c r="C684" s="211"/>
      <c r="D684" s="211"/>
      <c r="E684" s="211"/>
      <c r="F684" s="211"/>
      <c r="G684" s="211"/>
      <c r="H684" s="214"/>
      <c r="I684" s="211"/>
      <c r="J684" s="211"/>
      <c r="K684" s="211"/>
      <c r="L684" s="211"/>
      <c r="M684" s="211"/>
      <c r="N684" s="211"/>
      <c r="O684" s="211"/>
      <c r="P684" s="211"/>
      <c r="Q684" s="212"/>
      <c r="R684" s="211"/>
      <c r="S684" s="211"/>
      <c r="T684" s="211"/>
      <c r="U684" s="211"/>
      <c r="V684" s="211"/>
      <c r="W684" s="211"/>
      <c r="X684" s="257"/>
      <c r="Y684" s="257"/>
      <c r="Z684" s="257"/>
      <c r="AA684" s="257"/>
      <c r="AB684" s="257"/>
      <c r="AC684" s="257"/>
      <c r="AD684" s="257"/>
      <c r="AE684" s="257"/>
      <c r="AF684" s="257"/>
      <c r="AG684" s="257"/>
      <c r="AH684" s="257"/>
      <c r="AI684" s="257"/>
      <c r="AJ684" s="213"/>
      <c r="AK684" s="213"/>
      <c r="AL684" s="257"/>
      <c r="AM684" s="8"/>
      <c r="AN684" s="214"/>
      <c r="AO684" s="211"/>
      <c r="AP684" s="40"/>
      <c r="AQ684" s="40"/>
      <c r="AR684" s="108"/>
      <c r="AS684" s="211"/>
      <c r="AT684" s="214"/>
      <c r="AU684" s="211"/>
      <c r="AV684" s="108"/>
      <c r="AW684" s="108"/>
      <c r="AX684" s="211"/>
      <c r="AY684" s="211"/>
      <c r="AZ684" s="211"/>
      <c r="BA684" s="211"/>
      <c r="BB684" s="211"/>
      <c r="BC684" s="211"/>
      <c r="BD684" s="211"/>
      <c r="BE684" s="211"/>
      <c r="BF684" s="211"/>
      <c r="BG684" s="211"/>
      <c r="BH684" s="108"/>
      <c r="BI684" s="211"/>
      <c r="BJ684" s="8"/>
      <c r="BK684" s="108"/>
      <c r="BM684" s="211"/>
    </row>
    <row r="685" spans="1:65">
      <c r="A685" s="211"/>
      <c r="B685" s="211"/>
      <c r="C685" s="211"/>
      <c r="D685" s="211"/>
      <c r="E685" s="211"/>
      <c r="F685" s="211"/>
      <c r="G685" s="211"/>
      <c r="H685" s="214"/>
      <c r="I685" s="211"/>
      <c r="J685" s="211"/>
      <c r="K685" s="211"/>
      <c r="L685" s="211"/>
      <c r="M685" s="211"/>
      <c r="N685" s="211"/>
      <c r="O685" s="211"/>
      <c r="P685" s="211"/>
      <c r="Q685" s="212"/>
      <c r="R685" s="211"/>
      <c r="S685" s="211"/>
      <c r="T685" s="211"/>
      <c r="U685" s="211"/>
      <c r="V685" s="211"/>
      <c r="W685" s="211"/>
      <c r="X685" s="257"/>
      <c r="Y685" s="257"/>
      <c r="Z685" s="257"/>
      <c r="AA685" s="257"/>
      <c r="AB685" s="257"/>
      <c r="AC685" s="257"/>
      <c r="AD685" s="257"/>
      <c r="AE685" s="257"/>
      <c r="AF685" s="257"/>
      <c r="AG685" s="257"/>
      <c r="AH685" s="257"/>
      <c r="AI685" s="257"/>
      <c r="AJ685" s="213"/>
      <c r="AK685" s="213"/>
      <c r="AL685" s="257"/>
      <c r="AM685" s="8"/>
      <c r="AN685" s="214"/>
      <c r="AO685" s="211"/>
      <c r="AP685" s="40"/>
      <c r="AQ685" s="40"/>
      <c r="AR685" s="108"/>
      <c r="AS685" s="211"/>
      <c r="AT685" s="214"/>
      <c r="AU685" s="211"/>
      <c r="AV685" s="108"/>
      <c r="AW685" s="108"/>
      <c r="AX685" s="211"/>
      <c r="AY685" s="211"/>
      <c r="AZ685" s="211"/>
      <c r="BA685" s="211"/>
      <c r="BB685" s="211"/>
      <c r="BC685" s="211"/>
      <c r="BD685" s="211"/>
      <c r="BE685" s="211"/>
      <c r="BF685" s="211"/>
      <c r="BG685" s="211"/>
      <c r="BH685" s="108"/>
      <c r="BI685" s="211"/>
      <c r="BJ685" s="8"/>
      <c r="BK685" s="108"/>
      <c r="BM685" s="211"/>
    </row>
    <row r="686" spans="1:65">
      <c r="A686" s="211"/>
      <c r="B686" s="211"/>
      <c r="C686" s="211"/>
      <c r="D686" s="211"/>
      <c r="E686" s="211"/>
      <c r="F686" s="211"/>
      <c r="G686" s="211"/>
      <c r="H686" s="214"/>
      <c r="I686" s="211"/>
      <c r="J686" s="211"/>
      <c r="K686" s="211"/>
      <c r="L686" s="211"/>
      <c r="M686" s="211"/>
      <c r="N686" s="211"/>
      <c r="O686" s="211"/>
      <c r="P686" s="211"/>
      <c r="Q686" s="212"/>
      <c r="R686" s="211"/>
      <c r="S686" s="211"/>
      <c r="T686" s="211"/>
      <c r="U686" s="211"/>
      <c r="V686" s="211"/>
      <c r="W686" s="211"/>
      <c r="X686" s="257"/>
      <c r="Y686" s="257"/>
      <c r="Z686" s="257"/>
      <c r="AA686" s="257"/>
      <c r="AB686" s="257"/>
      <c r="AC686" s="257"/>
      <c r="AD686" s="257"/>
      <c r="AE686" s="257"/>
      <c r="AF686" s="257"/>
      <c r="AG686" s="257"/>
      <c r="AH686" s="257"/>
      <c r="AI686" s="257"/>
      <c r="AJ686" s="213"/>
      <c r="AK686" s="213"/>
      <c r="AL686" s="257"/>
      <c r="AM686" s="8"/>
      <c r="AN686" s="214"/>
      <c r="AO686" s="211"/>
      <c r="AP686" s="40"/>
      <c r="AQ686" s="40"/>
      <c r="AR686" s="108"/>
      <c r="AS686" s="211"/>
      <c r="AT686" s="214"/>
      <c r="AU686" s="211"/>
      <c r="AV686" s="108"/>
      <c r="AW686" s="108"/>
      <c r="AX686" s="211"/>
      <c r="AY686" s="211"/>
      <c r="AZ686" s="211"/>
      <c r="BA686" s="211"/>
      <c r="BB686" s="211"/>
      <c r="BC686" s="211"/>
      <c r="BD686" s="211"/>
      <c r="BE686" s="211"/>
      <c r="BF686" s="211"/>
      <c r="BG686" s="211"/>
      <c r="BH686" s="108"/>
      <c r="BI686" s="211"/>
      <c r="BJ686" s="8"/>
      <c r="BK686" s="108"/>
      <c r="BM686" s="211"/>
    </row>
    <row r="687" spans="1:65">
      <c r="A687" s="211"/>
      <c r="B687" s="211"/>
      <c r="C687" s="211"/>
      <c r="D687" s="211"/>
      <c r="E687" s="211"/>
      <c r="F687" s="211"/>
      <c r="G687" s="211"/>
      <c r="H687" s="214"/>
      <c r="I687" s="211"/>
      <c r="J687" s="211"/>
      <c r="K687" s="211"/>
      <c r="L687" s="211"/>
      <c r="M687" s="211"/>
      <c r="N687" s="211"/>
      <c r="O687" s="211"/>
      <c r="P687" s="211"/>
      <c r="Q687" s="212"/>
      <c r="R687" s="211"/>
      <c r="S687" s="211"/>
      <c r="T687" s="211"/>
      <c r="U687" s="211"/>
      <c r="V687" s="211"/>
      <c r="W687" s="211"/>
      <c r="X687" s="257"/>
      <c r="Y687" s="257"/>
      <c r="Z687" s="257"/>
      <c r="AA687" s="257"/>
      <c r="AB687" s="257"/>
      <c r="AC687" s="257"/>
      <c r="AD687" s="257"/>
      <c r="AE687" s="257"/>
      <c r="AF687" s="257"/>
      <c r="AG687" s="257"/>
      <c r="AH687" s="257"/>
      <c r="AI687" s="257"/>
      <c r="AJ687" s="213"/>
      <c r="AK687" s="213"/>
      <c r="AL687" s="257"/>
      <c r="AM687" s="8"/>
      <c r="AN687" s="214"/>
      <c r="AO687" s="211"/>
      <c r="AP687" s="40"/>
      <c r="AQ687" s="40"/>
      <c r="AR687" s="108"/>
      <c r="AS687" s="211"/>
      <c r="AT687" s="214"/>
      <c r="AU687" s="211"/>
      <c r="AV687" s="108"/>
      <c r="AW687" s="108"/>
      <c r="AX687" s="211"/>
      <c r="AY687" s="211"/>
      <c r="AZ687" s="211"/>
      <c r="BA687" s="211"/>
      <c r="BB687" s="211"/>
      <c r="BC687" s="211"/>
      <c r="BD687" s="211"/>
      <c r="BE687" s="211"/>
      <c r="BF687" s="211"/>
      <c r="BG687" s="211"/>
      <c r="BH687" s="108"/>
      <c r="BI687" s="211"/>
      <c r="BJ687" s="8"/>
      <c r="BK687" s="108"/>
      <c r="BM687" s="211"/>
    </row>
    <row r="688" spans="1:65">
      <c r="A688" s="211"/>
      <c r="B688" s="211"/>
      <c r="C688" s="211"/>
      <c r="D688" s="211"/>
      <c r="E688" s="211"/>
      <c r="F688" s="211"/>
      <c r="G688" s="211"/>
      <c r="H688" s="214"/>
      <c r="I688" s="211"/>
      <c r="J688" s="211"/>
      <c r="K688" s="211"/>
      <c r="L688" s="211"/>
      <c r="M688" s="211"/>
      <c r="N688" s="211"/>
      <c r="O688" s="211"/>
      <c r="P688" s="211"/>
      <c r="Q688" s="212"/>
      <c r="R688" s="211"/>
      <c r="S688" s="211"/>
      <c r="T688" s="211"/>
      <c r="U688" s="211"/>
      <c r="V688" s="211"/>
      <c r="W688" s="211"/>
      <c r="X688" s="257"/>
      <c r="Y688" s="257"/>
      <c r="Z688" s="257"/>
      <c r="AA688" s="257"/>
      <c r="AB688" s="257"/>
      <c r="AC688" s="257"/>
      <c r="AD688" s="257"/>
      <c r="AE688" s="257"/>
      <c r="AF688" s="257"/>
      <c r="AG688" s="257"/>
      <c r="AH688" s="257"/>
      <c r="AI688" s="257"/>
      <c r="AJ688" s="213"/>
      <c r="AK688" s="213"/>
      <c r="AL688" s="257"/>
      <c r="AM688" s="8"/>
      <c r="AN688" s="214"/>
      <c r="AO688" s="211"/>
      <c r="AP688" s="40"/>
      <c r="AQ688" s="40"/>
      <c r="AR688" s="108"/>
      <c r="AS688" s="211"/>
      <c r="AT688" s="214"/>
      <c r="AU688" s="211"/>
      <c r="AV688" s="108"/>
      <c r="AW688" s="108"/>
      <c r="AX688" s="211"/>
      <c r="AY688" s="211"/>
      <c r="AZ688" s="211"/>
      <c r="BA688" s="211"/>
      <c r="BB688" s="211"/>
      <c r="BC688" s="211"/>
      <c r="BD688" s="211"/>
      <c r="BE688" s="211"/>
      <c r="BF688" s="211"/>
      <c r="BG688" s="211"/>
      <c r="BH688" s="108"/>
      <c r="BI688" s="211"/>
      <c r="BJ688" s="8"/>
      <c r="BK688" s="108"/>
      <c r="BM688" s="211"/>
    </row>
    <row r="689" spans="1:65">
      <c r="A689" s="211"/>
      <c r="B689" s="211"/>
      <c r="C689" s="211"/>
      <c r="D689" s="211"/>
      <c r="E689" s="211"/>
      <c r="F689" s="211"/>
      <c r="G689" s="211"/>
      <c r="H689" s="214"/>
      <c r="I689" s="211"/>
      <c r="J689" s="211"/>
      <c r="K689" s="211"/>
      <c r="L689" s="211"/>
      <c r="M689" s="211"/>
      <c r="N689" s="211"/>
      <c r="O689" s="211"/>
      <c r="P689" s="211"/>
      <c r="Q689" s="212"/>
      <c r="R689" s="211"/>
      <c r="S689" s="211"/>
      <c r="T689" s="211"/>
      <c r="U689" s="211"/>
      <c r="V689" s="211"/>
      <c r="W689" s="211"/>
      <c r="X689" s="257"/>
      <c r="Y689" s="257"/>
      <c r="Z689" s="257"/>
      <c r="AA689" s="257"/>
      <c r="AB689" s="257"/>
      <c r="AC689" s="257"/>
      <c r="AD689" s="257"/>
      <c r="AE689" s="257"/>
      <c r="AF689" s="257"/>
      <c r="AG689" s="257"/>
      <c r="AH689" s="257"/>
      <c r="AI689" s="257"/>
      <c r="AJ689" s="213"/>
      <c r="AK689" s="213"/>
      <c r="AL689" s="257"/>
      <c r="AM689" s="8"/>
      <c r="AN689" s="214"/>
      <c r="AO689" s="211"/>
      <c r="AP689" s="40"/>
      <c r="AQ689" s="40"/>
      <c r="AR689" s="108"/>
      <c r="AS689" s="211"/>
      <c r="AT689" s="214"/>
      <c r="AU689" s="211"/>
      <c r="AV689" s="108"/>
      <c r="AW689" s="108"/>
      <c r="AX689" s="211"/>
      <c r="AY689" s="211"/>
      <c r="AZ689" s="211"/>
      <c r="BA689" s="211"/>
      <c r="BB689" s="211"/>
      <c r="BC689" s="211"/>
      <c r="BD689" s="211"/>
      <c r="BE689" s="211"/>
      <c r="BF689" s="211"/>
      <c r="BG689" s="211"/>
      <c r="BH689" s="108"/>
      <c r="BI689" s="211"/>
      <c r="BJ689" s="8"/>
      <c r="BK689" s="108"/>
      <c r="BM689" s="211"/>
    </row>
    <row r="690" spans="1:65">
      <c r="A690" s="211"/>
      <c r="B690" s="211"/>
      <c r="C690" s="211"/>
      <c r="D690" s="211"/>
      <c r="E690" s="211"/>
      <c r="F690" s="211"/>
      <c r="G690" s="211"/>
      <c r="H690" s="214"/>
      <c r="I690" s="211"/>
      <c r="J690" s="211"/>
      <c r="K690" s="211"/>
      <c r="L690" s="211"/>
      <c r="M690" s="211"/>
      <c r="N690" s="211"/>
      <c r="O690" s="211"/>
      <c r="P690" s="211"/>
      <c r="Q690" s="212"/>
      <c r="R690" s="211"/>
      <c r="S690" s="211"/>
      <c r="T690" s="211"/>
      <c r="U690" s="211"/>
      <c r="V690" s="211"/>
      <c r="W690" s="211"/>
      <c r="X690" s="257"/>
      <c r="Y690" s="257"/>
      <c r="Z690" s="257"/>
      <c r="AA690" s="257"/>
      <c r="AB690" s="257"/>
      <c r="AC690" s="257"/>
      <c r="AD690" s="257"/>
      <c r="AE690" s="257"/>
      <c r="AF690" s="257"/>
      <c r="AG690" s="257"/>
      <c r="AH690" s="257"/>
      <c r="AI690" s="257"/>
      <c r="AJ690" s="213"/>
      <c r="AK690" s="213"/>
      <c r="AL690" s="257"/>
      <c r="AM690" s="8"/>
      <c r="AN690" s="214"/>
      <c r="AO690" s="211"/>
      <c r="AP690" s="40"/>
      <c r="AQ690" s="40"/>
      <c r="AR690" s="108"/>
      <c r="AS690" s="211"/>
      <c r="AT690" s="214"/>
      <c r="AU690" s="211"/>
      <c r="AV690" s="108"/>
      <c r="AW690" s="108"/>
      <c r="AX690" s="211"/>
      <c r="AY690" s="211"/>
      <c r="AZ690" s="211"/>
      <c r="BA690" s="211"/>
      <c r="BB690" s="211"/>
      <c r="BC690" s="211"/>
      <c r="BD690" s="211"/>
      <c r="BE690" s="211"/>
      <c r="BF690" s="211"/>
      <c r="BG690" s="211"/>
      <c r="BH690" s="108"/>
      <c r="BI690" s="211"/>
      <c r="BJ690" s="8"/>
      <c r="BK690" s="108"/>
      <c r="BM690" s="211"/>
    </row>
    <row r="691" spans="1:65">
      <c r="A691" s="211"/>
      <c r="B691" s="211"/>
      <c r="C691" s="211"/>
      <c r="D691" s="211"/>
      <c r="E691" s="211"/>
      <c r="F691" s="211"/>
      <c r="G691" s="211"/>
      <c r="H691" s="214"/>
      <c r="I691" s="211"/>
      <c r="J691" s="211"/>
      <c r="K691" s="211"/>
      <c r="L691" s="211"/>
      <c r="M691" s="211"/>
      <c r="N691" s="211"/>
      <c r="O691" s="211"/>
      <c r="P691" s="211"/>
      <c r="Q691" s="212"/>
      <c r="R691" s="211"/>
      <c r="S691" s="211"/>
      <c r="T691" s="211"/>
      <c r="U691" s="211"/>
      <c r="V691" s="211"/>
      <c r="W691" s="211"/>
      <c r="X691" s="257"/>
      <c r="Y691" s="257"/>
      <c r="Z691" s="257"/>
      <c r="AA691" s="257"/>
      <c r="AB691" s="257"/>
      <c r="AC691" s="257"/>
      <c r="AD691" s="257"/>
      <c r="AE691" s="257"/>
      <c r="AF691" s="257"/>
      <c r="AG691" s="257"/>
      <c r="AH691" s="257"/>
      <c r="AI691" s="257"/>
      <c r="AJ691" s="213"/>
      <c r="AK691" s="213"/>
      <c r="AL691" s="257"/>
      <c r="AM691" s="8"/>
      <c r="AN691" s="214"/>
      <c r="AO691" s="211"/>
      <c r="AP691" s="40"/>
      <c r="AQ691" s="40"/>
      <c r="AR691" s="108"/>
      <c r="AS691" s="211"/>
      <c r="AT691" s="214"/>
      <c r="AU691" s="211"/>
      <c r="AV691" s="108"/>
      <c r="AW691" s="108"/>
      <c r="AX691" s="211"/>
      <c r="AY691" s="211"/>
      <c r="AZ691" s="211"/>
      <c r="BA691" s="211"/>
      <c r="BB691" s="211"/>
      <c r="BC691" s="211"/>
      <c r="BD691" s="211"/>
      <c r="BE691" s="211"/>
      <c r="BF691" s="211"/>
      <c r="BG691" s="211"/>
      <c r="BH691" s="108"/>
      <c r="BI691" s="211"/>
      <c r="BJ691" s="8"/>
      <c r="BK691" s="108"/>
      <c r="BM691" s="211"/>
    </row>
    <row r="692" spans="1:65">
      <c r="A692" s="211"/>
      <c r="B692" s="211"/>
      <c r="C692" s="211"/>
      <c r="D692" s="211"/>
      <c r="E692" s="211"/>
      <c r="F692" s="211"/>
      <c r="G692" s="211"/>
      <c r="H692" s="214"/>
      <c r="I692" s="211"/>
      <c r="J692" s="211"/>
      <c r="K692" s="211"/>
      <c r="L692" s="211"/>
      <c r="M692" s="211"/>
      <c r="N692" s="211"/>
      <c r="O692" s="211"/>
      <c r="P692" s="211"/>
      <c r="Q692" s="212"/>
      <c r="R692" s="211"/>
      <c r="S692" s="211"/>
      <c r="T692" s="211"/>
      <c r="U692" s="211"/>
      <c r="V692" s="211"/>
      <c r="W692" s="211"/>
      <c r="X692" s="257"/>
      <c r="Y692" s="257"/>
      <c r="Z692" s="257"/>
      <c r="AA692" s="257"/>
      <c r="AB692" s="257"/>
      <c r="AC692" s="257"/>
      <c r="AD692" s="257"/>
      <c r="AE692" s="257"/>
      <c r="AF692" s="257"/>
      <c r="AG692" s="257"/>
      <c r="AH692" s="257"/>
      <c r="AI692" s="257"/>
      <c r="AJ692" s="213"/>
      <c r="AK692" s="213"/>
      <c r="AL692" s="257"/>
      <c r="AM692" s="8"/>
      <c r="AN692" s="214"/>
      <c r="AO692" s="211"/>
      <c r="AP692" s="40"/>
      <c r="AQ692" s="40"/>
      <c r="AR692" s="108"/>
      <c r="AS692" s="211"/>
      <c r="AT692" s="214"/>
      <c r="AU692" s="211"/>
      <c r="AV692" s="108"/>
      <c r="AW692" s="108"/>
      <c r="AX692" s="211"/>
      <c r="AY692" s="211"/>
      <c r="AZ692" s="211"/>
      <c r="BA692" s="211"/>
      <c r="BB692" s="211"/>
      <c r="BC692" s="211"/>
      <c r="BD692" s="211"/>
      <c r="BE692" s="211"/>
      <c r="BF692" s="211"/>
      <c r="BG692" s="211"/>
      <c r="BH692" s="108"/>
      <c r="BI692" s="211"/>
      <c r="BJ692" s="8"/>
      <c r="BK692" s="108"/>
      <c r="BM692" s="211"/>
    </row>
    <row r="693" spans="1:65">
      <c r="A693" s="211"/>
      <c r="B693" s="211"/>
      <c r="C693" s="211"/>
      <c r="D693" s="211"/>
      <c r="E693" s="211"/>
      <c r="F693" s="211"/>
      <c r="G693" s="211"/>
      <c r="H693" s="214"/>
      <c r="I693" s="211"/>
      <c r="J693" s="211"/>
      <c r="K693" s="211"/>
      <c r="L693" s="211"/>
      <c r="M693" s="211"/>
      <c r="N693" s="211"/>
      <c r="O693" s="211"/>
      <c r="P693" s="211"/>
      <c r="Q693" s="212"/>
      <c r="R693" s="211"/>
      <c r="S693" s="211"/>
      <c r="T693" s="211"/>
      <c r="U693" s="211"/>
      <c r="V693" s="211"/>
      <c r="W693" s="211"/>
      <c r="X693" s="257"/>
      <c r="Y693" s="257"/>
      <c r="Z693" s="257"/>
      <c r="AA693" s="257"/>
      <c r="AB693" s="257"/>
      <c r="AC693" s="257"/>
      <c r="AD693" s="257"/>
      <c r="AE693" s="257"/>
      <c r="AF693" s="257"/>
      <c r="AG693" s="257"/>
      <c r="AH693" s="257"/>
      <c r="AI693" s="257"/>
      <c r="AJ693" s="213"/>
      <c r="AK693" s="213"/>
      <c r="AL693" s="257"/>
      <c r="AM693" s="8"/>
      <c r="AN693" s="214"/>
      <c r="AO693" s="211"/>
      <c r="AP693" s="40"/>
      <c r="AQ693" s="40"/>
      <c r="AR693" s="108"/>
      <c r="AS693" s="211"/>
      <c r="AT693" s="214"/>
      <c r="AU693" s="211"/>
      <c r="AV693" s="108"/>
      <c r="AW693" s="108"/>
      <c r="AX693" s="211"/>
      <c r="AY693" s="211"/>
      <c r="AZ693" s="211"/>
      <c r="BA693" s="211"/>
      <c r="BB693" s="211"/>
      <c r="BC693" s="211"/>
      <c r="BD693" s="211"/>
      <c r="BE693" s="211"/>
      <c r="BF693" s="211"/>
      <c r="BG693" s="211"/>
      <c r="BH693" s="108"/>
      <c r="BI693" s="211"/>
      <c r="BJ693" s="8"/>
      <c r="BK693" s="108"/>
      <c r="BM693" s="211"/>
    </row>
    <row r="694" spans="1:65">
      <c r="A694" s="211"/>
      <c r="B694" s="211"/>
      <c r="C694" s="211"/>
      <c r="D694" s="211"/>
      <c r="E694" s="211"/>
      <c r="F694" s="211"/>
      <c r="G694" s="211"/>
      <c r="H694" s="214"/>
      <c r="I694" s="211"/>
      <c r="J694" s="211"/>
      <c r="K694" s="211"/>
      <c r="L694" s="211"/>
      <c r="M694" s="211"/>
      <c r="N694" s="211"/>
      <c r="O694" s="211"/>
      <c r="P694" s="211"/>
      <c r="Q694" s="212"/>
      <c r="R694" s="211"/>
      <c r="S694" s="211"/>
      <c r="T694" s="211"/>
      <c r="U694" s="211"/>
      <c r="V694" s="211"/>
      <c r="W694" s="211"/>
      <c r="X694" s="257"/>
      <c r="Y694" s="257"/>
      <c r="Z694" s="257"/>
      <c r="AA694" s="257"/>
      <c r="AB694" s="257"/>
      <c r="AC694" s="257"/>
      <c r="AD694" s="257"/>
      <c r="AE694" s="257"/>
      <c r="AF694" s="257"/>
      <c r="AG694" s="257"/>
      <c r="AH694" s="257"/>
      <c r="AI694" s="257"/>
      <c r="AJ694" s="213"/>
      <c r="AK694" s="213"/>
      <c r="AL694" s="257"/>
      <c r="AM694" s="8"/>
      <c r="AN694" s="214"/>
      <c r="AO694" s="211"/>
      <c r="AP694" s="40"/>
      <c r="AQ694" s="40"/>
      <c r="AR694" s="108"/>
      <c r="AS694" s="211"/>
      <c r="AT694" s="214"/>
      <c r="AU694" s="211"/>
      <c r="AV694" s="108"/>
      <c r="AW694" s="108"/>
      <c r="AX694" s="211"/>
      <c r="AY694" s="211"/>
      <c r="AZ694" s="211"/>
      <c r="BA694" s="211"/>
      <c r="BB694" s="211"/>
      <c r="BC694" s="211"/>
      <c r="BD694" s="211"/>
      <c r="BE694" s="211"/>
      <c r="BF694" s="211"/>
      <c r="BG694" s="211"/>
      <c r="BH694" s="108"/>
      <c r="BI694" s="211"/>
      <c r="BJ694" s="8"/>
      <c r="BK694" s="108"/>
      <c r="BM694" s="211"/>
    </row>
    <row r="695" spans="1:65">
      <c r="A695" s="211"/>
      <c r="B695" s="211"/>
      <c r="C695" s="211"/>
      <c r="D695" s="211"/>
      <c r="E695" s="211"/>
      <c r="F695" s="211"/>
      <c r="G695" s="211"/>
      <c r="H695" s="214"/>
      <c r="I695" s="211"/>
      <c r="J695" s="211"/>
      <c r="K695" s="211"/>
      <c r="L695" s="211"/>
      <c r="M695" s="211"/>
      <c r="N695" s="211"/>
      <c r="O695" s="211"/>
      <c r="P695" s="211"/>
      <c r="Q695" s="212"/>
      <c r="R695" s="211"/>
      <c r="S695" s="211"/>
      <c r="T695" s="211"/>
      <c r="U695" s="211"/>
      <c r="V695" s="211"/>
      <c r="W695" s="211"/>
      <c r="X695" s="257"/>
      <c r="Y695" s="257"/>
      <c r="Z695" s="257"/>
      <c r="AA695" s="257"/>
      <c r="AB695" s="257"/>
      <c r="AC695" s="257"/>
      <c r="AD695" s="257"/>
      <c r="AE695" s="257"/>
      <c r="AF695" s="257"/>
      <c r="AG695" s="257"/>
      <c r="AH695" s="257"/>
      <c r="AI695" s="257"/>
      <c r="AJ695" s="213"/>
      <c r="AK695" s="213"/>
      <c r="AL695" s="257"/>
      <c r="AM695" s="8"/>
      <c r="AN695" s="214"/>
      <c r="AO695" s="211"/>
      <c r="AP695" s="40"/>
      <c r="AQ695" s="40"/>
      <c r="AR695" s="108"/>
      <c r="AS695" s="211"/>
      <c r="AT695" s="214"/>
      <c r="AU695" s="211"/>
      <c r="AV695" s="108"/>
      <c r="AW695" s="108"/>
      <c r="AX695" s="211"/>
      <c r="AY695" s="211"/>
      <c r="AZ695" s="211"/>
      <c r="BA695" s="211"/>
      <c r="BB695" s="211"/>
      <c r="BC695" s="211"/>
      <c r="BD695" s="211"/>
      <c r="BE695" s="211"/>
      <c r="BF695" s="211"/>
      <c r="BG695" s="211"/>
      <c r="BH695" s="108"/>
      <c r="BI695" s="211"/>
      <c r="BJ695" s="8"/>
      <c r="BK695" s="108"/>
      <c r="BM695" s="211"/>
    </row>
    <row r="696" spans="1:65">
      <c r="A696" s="211"/>
      <c r="B696" s="211"/>
      <c r="C696" s="211"/>
      <c r="D696" s="211"/>
      <c r="E696" s="211"/>
      <c r="F696" s="211"/>
      <c r="G696" s="211"/>
      <c r="H696" s="214"/>
      <c r="I696" s="211"/>
      <c r="J696" s="211"/>
      <c r="K696" s="211"/>
      <c r="L696" s="211"/>
      <c r="M696" s="211"/>
      <c r="N696" s="211"/>
      <c r="O696" s="211"/>
      <c r="P696" s="211"/>
      <c r="Q696" s="212"/>
      <c r="R696" s="211"/>
      <c r="S696" s="211"/>
      <c r="T696" s="211"/>
      <c r="U696" s="211"/>
      <c r="V696" s="211"/>
      <c r="W696" s="211"/>
      <c r="X696" s="257"/>
      <c r="Y696" s="257"/>
      <c r="Z696" s="257"/>
      <c r="AA696" s="257"/>
      <c r="AB696" s="257"/>
      <c r="AC696" s="257"/>
      <c r="AD696" s="257"/>
      <c r="AE696" s="257"/>
      <c r="AF696" s="257"/>
      <c r="AG696" s="257"/>
      <c r="AH696" s="257"/>
      <c r="AI696" s="257"/>
      <c r="AJ696" s="213"/>
      <c r="AK696" s="213"/>
      <c r="AL696" s="257"/>
      <c r="AM696" s="8"/>
      <c r="AN696" s="214"/>
      <c r="AO696" s="211"/>
      <c r="AP696" s="40"/>
      <c r="AQ696" s="40"/>
      <c r="AR696" s="108"/>
      <c r="AS696" s="211"/>
      <c r="AT696" s="214"/>
      <c r="AU696" s="211"/>
      <c r="AV696" s="108"/>
      <c r="AW696" s="108"/>
      <c r="AX696" s="211"/>
      <c r="AY696" s="211"/>
      <c r="AZ696" s="211"/>
      <c r="BA696" s="211"/>
      <c r="BB696" s="211"/>
      <c r="BC696" s="211"/>
      <c r="BD696" s="211"/>
      <c r="BE696" s="211"/>
      <c r="BF696" s="211"/>
      <c r="BG696" s="211"/>
      <c r="BH696" s="108"/>
      <c r="BI696" s="211"/>
      <c r="BJ696" s="8"/>
      <c r="BK696" s="108"/>
      <c r="BM696" s="211"/>
    </row>
    <row r="697" spans="1:65">
      <c r="A697" s="211"/>
      <c r="B697" s="211"/>
      <c r="C697" s="211"/>
      <c r="D697" s="211"/>
      <c r="E697" s="211"/>
      <c r="F697" s="211"/>
      <c r="G697" s="211"/>
      <c r="H697" s="214"/>
      <c r="I697" s="211"/>
      <c r="J697" s="211"/>
      <c r="K697" s="211"/>
      <c r="L697" s="211"/>
      <c r="M697" s="211"/>
      <c r="N697" s="211"/>
      <c r="O697" s="211"/>
      <c r="P697" s="211"/>
      <c r="Q697" s="212"/>
      <c r="R697" s="211"/>
      <c r="S697" s="211"/>
      <c r="T697" s="211"/>
      <c r="U697" s="211"/>
      <c r="V697" s="211"/>
      <c r="W697" s="211"/>
      <c r="X697" s="257"/>
      <c r="Y697" s="257"/>
      <c r="Z697" s="257"/>
      <c r="AA697" s="257"/>
      <c r="AB697" s="257"/>
      <c r="AC697" s="257"/>
      <c r="AD697" s="257"/>
      <c r="AE697" s="257"/>
      <c r="AF697" s="257"/>
      <c r="AG697" s="257"/>
      <c r="AH697" s="257"/>
      <c r="AI697" s="257"/>
      <c r="AJ697" s="213"/>
      <c r="AK697" s="213"/>
      <c r="AL697" s="257"/>
      <c r="AM697" s="8"/>
      <c r="AN697" s="214"/>
      <c r="AO697" s="211"/>
      <c r="AP697" s="40"/>
      <c r="AQ697" s="40"/>
      <c r="AR697" s="108"/>
      <c r="AS697" s="211"/>
      <c r="AT697" s="214"/>
      <c r="AU697" s="211"/>
      <c r="AV697" s="108"/>
      <c r="AW697" s="108"/>
      <c r="AX697" s="211"/>
      <c r="AY697" s="211"/>
      <c r="AZ697" s="211"/>
      <c r="BA697" s="211"/>
      <c r="BB697" s="211"/>
      <c r="BC697" s="211"/>
      <c r="BD697" s="211"/>
      <c r="BE697" s="211"/>
      <c r="BF697" s="211"/>
      <c r="BG697" s="211"/>
      <c r="BH697" s="108"/>
      <c r="BI697" s="211"/>
      <c r="BJ697" s="8"/>
      <c r="BK697" s="108"/>
      <c r="BM697" s="211"/>
    </row>
    <row r="698" spans="1:65">
      <c r="A698" s="211"/>
      <c r="B698" s="211"/>
      <c r="C698" s="211"/>
      <c r="D698" s="211"/>
      <c r="E698" s="211"/>
      <c r="F698" s="211"/>
      <c r="G698" s="211"/>
      <c r="H698" s="214"/>
      <c r="I698" s="211"/>
      <c r="J698" s="211"/>
      <c r="K698" s="211"/>
      <c r="L698" s="211"/>
      <c r="M698" s="211"/>
      <c r="N698" s="211"/>
      <c r="O698" s="211"/>
      <c r="P698" s="211"/>
      <c r="Q698" s="212"/>
      <c r="R698" s="211"/>
      <c r="S698" s="211"/>
      <c r="T698" s="211"/>
      <c r="U698" s="211"/>
      <c r="V698" s="211"/>
      <c r="W698" s="211"/>
      <c r="X698" s="257"/>
      <c r="Y698" s="257"/>
      <c r="Z698" s="257"/>
      <c r="AA698" s="257"/>
      <c r="AB698" s="257"/>
      <c r="AC698" s="257"/>
      <c r="AD698" s="257"/>
      <c r="AE698" s="257"/>
      <c r="AF698" s="257"/>
      <c r="AG698" s="257"/>
      <c r="AH698" s="257"/>
      <c r="AI698" s="257"/>
      <c r="AJ698" s="213"/>
      <c r="AK698" s="213"/>
      <c r="AL698" s="257"/>
      <c r="AM698" s="8"/>
      <c r="AN698" s="214"/>
      <c r="AO698" s="211"/>
      <c r="AP698" s="40"/>
      <c r="AQ698" s="40"/>
      <c r="AR698" s="108"/>
      <c r="AS698" s="211"/>
      <c r="AT698" s="214"/>
      <c r="AU698" s="211"/>
      <c r="AV698" s="108"/>
      <c r="AW698" s="108"/>
      <c r="AX698" s="211"/>
      <c r="AY698" s="211"/>
      <c r="AZ698" s="211"/>
      <c r="BA698" s="211"/>
      <c r="BB698" s="211"/>
      <c r="BC698" s="211"/>
      <c r="BD698" s="211"/>
      <c r="BE698" s="211"/>
      <c r="BF698" s="211"/>
      <c r="BG698" s="211"/>
      <c r="BH698" s="108"/>
      <c r="BI698" s="211"/>
      <c r="BJ698" s="8"/>
      <c r="BK698" s="108"/>
      <c r="BM698" s="211"/>
    </row>
    <row r="699" spans="1:65">
      <c r="A699" s="211"/>
      <c r="B699" s="211"/>
      <c r="C699" s="211"/>
      <c r="D699" s="211"/>
      <c r="E699" s="211"/>
      <c r="F699" s="211"/>
      <c r="G699" s="211"/>
      <c r="H699" s="214"/>
      <c r="I699" s="211"/>
      <c r="J699" s="211"/>
      <c r="K699" s="211"/>
      <c r="L699" s="211"/>
      <c r="M699" s="211"/>
      <c r="N699" s="211"/>
      <c r="O699" s="211"/>
      <c r="P699" s="211"/>
      <c r="Q699" s="212"/>
      <c r="R699" s="211"/>
      <c r="S699" s="211"/>
      <c r="T699" s="211"/>
      <c r="U699" s="211"/>
      <c r="V699" s="211"/>
      <c r="W699" s="211"/>
      <c r="X699" s="257"/>
      <c r="Y699" s="257"/>
      <c r="Z699" s="257"/>
      <c r="AA699" s="257"/>
      <c r="AB699" s="257"/>
      <c r="AC699" s="257"/>
      <c r="AD699" s="257"/>
      <c r="AE699" s="257"/>
      <c r="AF699" s="257"/>
      <c r="AG699" s="257"/>
      <c r="AH699" s="257"/>
      <c r="AI699" s="257"/>
      <c r="AJ699" s="213"/>
      <c r="AK699" s="213"/>
      <c r="AL699" s="257"/>
      <c r="AM699" s="8"/>
      <c r="AN699" s="214"/>
      <c r="AO699" s="211"/>
      <c r="AP699" s="40"/>
      <c r="AQ699" s="40"/>
      <c r="AR699" s="108"/>
      <c r="AS699" s="211"/>
      <c r="AT699" s="214"/>
      <c r="AU699" s="211"/>
      <c r="AV699" s="108"/>
      <c r="AW699" s="108"/>
      <c r="AX699" s="211"/>
      <c r="AY699" s="211"/>
      <c r="AZ699" s="211"/>
      <c r="BA699" s="211"/>
      <c r="BB699" s="211"/>
      <c r="BC699" s="211"/>
      <c r="BD699" s="211"/>
      <c r="BE699" s="211"/>
      <c r="BF699" s="211"/>
      <c r="BG699" s="211"/>
      <c r="BH699" s="108"/>
      <c r="BI699" s="211"/>
      <c r="BJ699" s="8"/>
      <c r="BK699" s="108"/>
      <c r="BM699" s="211"/>
    </row>
    <row r="700" spans="1:65">
      <c r="A700" s="211"/>
      <c r="B700" s="211"/>
      <c r="C700" s="211"/>
      <c r="D700" s="211"/>
      <c r="E700" s="211"/>
      <c r="F700" s="211"/>
      <c r="G700" s="211"/>
      <c r="H700" s="214"/>
      <c r="I700" s="211"/>
      <c r="J700" s="211"/>
      <c r="K700" s="211"/>
      <c r="L700" s="211"/>
      <c r="M700" s="211"/>
      <c r="N700" s="211"/>
      <c r="O700" s="211"/>
      <c r="P700" s="211"/>
      <c r="Q700" s="212"/>
      <c r="R700" s="211"/>
      <c r="S700" s="211"/>
      <c r="T700" s="211"/>
      <c r="U700" s="211"/>
      <c r="V700" s="211"/>
      <c r="W700" s="211"/>
      <c r="X700" s="257"/>
      <c r="Y700" s="257"/>
      <c r="Z700" s="257"/>
      <c r="AA700" s="257"/>
      <c r="AB700" s="257"/>
      <c r="AC700" s="257"/>
      <c r="AD700" s="257"/>
      <c r="AE700" s="257"/>
      <c r="AF700" s="257"/>
      <c r="AG700" s="257"/>
      <c r="AH700" s="257"/>
      <c r="AI700" s="257"/>
      <c r="AJ700" s="213"/>
      <c r="AK700" s="213"/>
      <c r="AL700" s="257"/>
      <c r="AM700" s="8"/>
      <c r="AN700" s="214"/>
      <c r="AO700" s="211"/>
      <c r="AP700" s="40"/>
      <c r="AQ700" s="40"/>
      <c r="AR700" s="108"/>
      <c r="AS700" s="211"/>
      <c r="AT700" s="214"/>
      <c r="AU700" s="211"/>
      <c r="AV700" s="108"/>
      <c r="AW700" s="108"/>
      <c r="AX700" s="211"/>
      <c r="AY700" s="211"/>
      <c r="AZ700" s="211"/>
      <c r="BA700" s="211"/>
      <c r="BB700" s="211"/>
      <c r="BC700" s="211"/>
      <c r="BD700" s="211"/>
      <c r="BE700" s="211"/>
      <c r="BF700" s="211"/>
      <c r="BG700" s="211"/>
      <c r="BH700" s="108"/>
      <c r="BI700" s="211"/>
      <c r="BJ700" s="8"/>
      <c r="BK700" s="108"/>
      <c r="BM700" s="211"/>
    </row>
    <row r="701" spans="1:65">
      <c r="A701" s="211"/>
      <c r="B701" s="211"/>
      <c r="C701" s="211"/>
      <c r="D701" s="211"/>
      <c r="E701" s="211"/>
      <c r="F701" s="211"/>
      <c r="G701" s="211"/>
      <c r="H701" s="214"/>
      <c r="I701" s="211"/>
      <c r="J701" s="211"/>
      <c r="K701" s="211"/>
      <c r="L701" s="211"/>
      <c r="M701" s="211"/>
      <c r="N701" s="211"/>
      <c r="O701" s="211"/>
      <c r="P701" s="211"/>
      <c r="Q701" s="212"/>
      <c r="R701" s="211"/>
      <c r="S701" s="211"/>
      <c r="T701" s="211"/>
      <c r="U701" s="211"/>
      <c r="V701" s="211"/>
      <c r="W701" s="211"/>
      <c r="X701" s="257"/>
      <c r="Y701" s="257"/>
      <c r="Z701" s="257"/>
      <c r="AA701" s="257"/>
      <c r="AB701" s="257"/>
      <c r="AC701" s="257"/>
      <c r="AD701" s="257"/>
      <c r="AE701" s="257"/>
      <c r="AF701" s="257"/>
      <c r="AG701" s="257"/>
      <c r="AH701" s="257"/>
      <c r="AI701" s="257"/>
      <c r="AJ701" s="213"/>
      <c r="AK701" s="213"/>
      <c r="AL701" s="257"/>
      <c r="AM701" s="8"/>
      <c r="AN701" s="214"/>
      <c r="AO701" s="211"/>
      <c r="AP701" s="40"/>
      <c r="AQ701" s="40"/>
      <c r="AR701" s="108"/>
      <c r="AS701" s="211"/>
      <c r="AT701" s="214"/>
      <c r="AU701" s="211"/>
      <c r="AV701" s="108"/>
      <c r="AW701" s="108"/>
      <c r="AX701" s="211"/>
      <c r="AY701" s="211"/>
      <c r="AZ701" s="211"/>
      <c r="BA701" s="211"/>
      <c r="BB701" s="211"/>
      <c r="BC701" s="211"/>
      <c r="BD701" s="211"/>
      <c r="BE701" s="211"/>
      <c r="BF701" s="211"/>
      <c r="BG701" s="211"/>
      <c r="BH701" s="108"/>
      <c r="BI701" s="211"/>
      <c r="BJ701" s="8"/>
      <c r="BK701" s="108"/>
      <c r="BM701" s="211"/>
    </row>
    <row r="702" spans="1:65">
      <c r="A702" s="211"/>
      <c r="B702" s="211"/>
      <c r="C702" s="211"/>
      <c r="D702" s="211"/>
      <c r="E702" s="211"/>
      <c r="F702" s="211"/>
      <c r="G702" s="211"/>
      <c r="H702" s="214"/>
      <c r="I702" s="211"/>
      <c r="J702" s="211"/>
      <c r="K702" s="211"/>
      <c r="L702" s="211"/>
      <c r="M702" s="211"/>
      <c r="N702" s="211"/>
      <c r="O702" s="211"/>
      <c r="P702" s="211"/>
      <c r="Q702" s="212"/>
      <c r="R702" s="211"/>
      <c r="S702" s="211"/>
      <c r="T702" s="211"/>
      <c r="U702" s="211"/>
      <c r="V702" s="211"/>
      <c r="W702" s="211"/>
      <c r="X702" s="257"/>
      <c r="Y702" s="257"/>
      <c r="Z702" s="257"/>
      <c r="AA702" s="257"/>
      <c r="AB702" s="257"/>
      <c r="AC702" s="257"/>
      <c r="AD702" s="257"/>
      <c r="AE702" s="257"/>
      <c r="AF702" s="257"/>
      <c r="AG702" s="257"/>
      <c r="AH702" s="257"/>
      <c r="AI702" s="257"/>
      <c r="AJ702" s="213"/>
      <c r="AK702" s="213"/>
      <c r="AL702" s="257"/>
      <c r="AM702" s="8"/>
      <c r="AN702" s="214"/>
      <c r="AO702" s="211"/>
      <c r="AP702" s="40"/>
      <c r="AQ702" s="40"/>
      <c r="AR702" s="108"/>
      <c r="AS702" s="211"/>
      <c r="AT702" s="214"/>
      <c r="AU702" s="211"/>
      <c r="AV702" s="108"/>
      <c r="AW702" s="108"/>
      <c r="AX702" s="211"/>
      <c r="AY702" s="211"/>
      <c r="AZ702" s="211"/>
      <c r="BA702" s="211"/>
      <c r="BB702" s="211"/>
      <c r="BC702" s="211"/>
      <c r="BD702" s="211"/>
      <c r="BE702" s="211"/>
      <c r="BF702" s="211"/>
      <c r="BG702" s="211"/>
      <c r="BH702" s="108"/>
      <c r="BI702" s="211"/>
      <c r="BJ702" s="8"/>
      <c r="BK702" s="108"/>
      <c r="BM702" s="211"/>
    </row>
    <row r="703" spans="1:65">
      <c r="A703" s="211"/>
      <c r="B703" s="211"/>
      <c r="C703" s="211"/>
      <c r="D703" s="211"/>
      <c r="E703" s="211"/>
      <c r="F703" s="211"/>
      <c r="G703" s="211"/>
      <c r="H703" s="214"/>
      <c r="I703" s="211"/>
      <c r="J703" s="211"/>
      <c r="K703" s="211"/>
      <c r="L703" s="211"/>
      <c r="M703" s="211"/>
      <c r="N703" s="211"/>
      <c r="O703" s="211"/>
      <c r="P703" s="211"/>
      <c r="Q703" s="212"/>
      <c r="R703" s="211"/>
      <c r="S703" s="211"/>
      <c r="T703" s="211"/>
      <c r="U703" s="211"/>
      <c r="V703" s="211"/>
      <c r="W703" s="211"/>
      <c r="X703" s="257"/>
      <c r="Y703" s="257"/>
      <c r="Z703" s="257"/>
      <c r="AA703" s="257"/>
      <c r="AB703" s="257"/>
      <c r="AC703" s="257"/>
      <c r="AD703" s="257"/>
      <c r="AE703" s="257"/>
      <c r="AF703" s="257"/>
      <c r="AG703" s="257"/>
      <c r="AH703" s="257"/>
      <c r="AI703" s="257"/>
      <c r="AJ703" s="213"/>
      <c r="AK703" s="213"/>
      <c r="AL703" s="257"/>
      <c r="AM703" s="8"/>
      <c r="AN703" s="214"/>
      <c r="AO703" s="211"/>
      <c r="AP703" s="40"/>
      <c r="AQ703" s="40"/>
      <c r="AR703" s="108"/>
      <c r="AS703" s="211"/>
      <c r="AT703" s="214"/>
      <c r="AU703" s="211"/>
      <c r="AV703" s="108"/>
      <c r="AW703" s="108"/>
      <c r="AX703" s="211"/>
      <c r="AY703" s="211"/>
      <c r="AZ703" s="211"/>
      <c r="BA703" s="211"/>
      <c r="BB703" s="211"/>
      <c r="BC703" s="211"/>
      <c r="BD703" s="211"/>
      <c r="BE703" s="211"/>
      <c r="BF703" s="211"/>
      <c r="BG703" s="211"/>
      <c r="BH703" s="108"/>
      <c r="BI703" s="211"/>
      <c r="BJ703" s="8"/>
      <c r="BK703" s="108"/>
      <c r="BM703" s="211"/>
    </row>
    <row r="704" spans="1:65">
      <c r="A704" s="211"/>
      <c r="B704" s="211"/>
      <c r="C704" s="211"/>
      <c r="D704" s="211"/>
      <c r="E704" s="211"/>
      <c r="F704" s="211"/>
      <c r="G704" s="211"/>
      <c r="H704" s="214"/>
      <c r="I704" s="211"/>
      <c r="J704" s="211"/>
      <c r="K704" s="211"/>
      <c r="L704" s="211"/>
      <c r="M704" s="211"/>
      <c r="N704" s="211"/>
      <c r="O704" s="211"/>
      <c r="P704" s="211"/>
      <c r="Q704" s="212"/>
      <c r="R704" s="211"/>
      <c r="S704" s="211"/>
      <c r="T704" s="211"/>
      <c r="U704" s="211"/>
      <c r="V704" s="211"/>
      <c r="W704" s="211"/>
      <c r="X704" s="257"/>
      <c r="Y704" s="257"/>
      <c r="Z704" s="257"/>
      <c r="AA704" s="257"/>
      <c r="AB704" s="257"/>
      <c r="AC704" s="257"/>
      <c r="AD704" s="257"/>
      <c r="AE704" s="257"/>
      <c r="AF704" s="257"/>
      <c r="AG704" s="257"/>
      <c r="AH704" s="257"/>
      <c r="AI704" s="257"/>
      <c r="AJ704" s="213"/>
      <c r="AK704" s="213"/>
      <c r="AL704" s="257"/>
      <c r="AM704" s="8"/>
      <c r="AN704" s="214"/>
      <c r="AO704" s="211"/>
      <c r="AP704" s="40"/>
      <c r="AQ704" s="40"/>
      <c r="AR704" s="108"/>
      <c r="AS704" s="211"/>
      <c r="AT704" s="214"/>
      <c r="AU704" s="211"/>
      <c r="AV704" s="108"/>
      <c r="AW704" s="108"/>
      <c r="AX704" s="211"/>
      <c r="AY704" s="211"/>
      <c r="AZ704" s="211"/>
      <c r="BA704" s="211"/>
      <c r="BB704" s="211"/>
      <c r="BC704" s="211"/>
      <c r="BD704" s="211"/>
      <c r="BE704" s="211"/>
      <c r="BF704" s="211"/>
      <c r="BG704" s="211"/>
      <c r="BH704" s="108"/>
      <c r="BI704" s="211"/>
      <c r="BJ704" s="8"/>
      <c r="BK704" s="108"/>
      <c r="BM704" s="211"/>
    </row>
    <row r="705" spans="1:65">
      <c r="A705" s="211"/>
      <c r="B705" s="211"/>
      <c r="C705" s="211"/>
      <c r="D705" s="211"/>
      <c r="E705" s="211"/>
      <c r="F705" s="211"/>
      <c r="G705" s="211"/>
      <c r="H705" s="214"/>
      <c r="I705" s="211"/>
      <c r="J705" s="211"/>
      <c r="K705" s="211"/>
      <c r="L705" s="211"/>
      <c r="M705" s="211"/>
      <c r="N705" s="211"/>
      <c r="O705" s="211"/>
      <c r="P705" s="211"/>
      <c r="Q705" s="212"/>
      <c r="R705" s="211"/>
      <c r="S705" s="211"/>
      <c r="T705" s="211"/>
      <c r="U705" s="211"/>
      <c r="V705" s="211"/>
      <c r="W705" s="211"/>
      <c r="X705" s="257"/>
      <c r="Y705" s="257"/>
      <c r="Z705" s="257"/>
      <c r="AA705" s="257"/>
      <c r="AB705" s="257"/>
      <c r="AC705" s="257"/>
      <c r="AD705" s="257"/>
      <c r="AE705" s="257"/>
      <c r="AF705" s="257"/>
      <c r="AG705" s="257"/>
      <c r="AH705" s="257"/>
      <c r="AI705" s="257"/>
      <c r="AJ705" s="213"/>
      <c r="AK705" s="213"/>
      <c r="AL705" s="257"/>
      <c r="AM705" s="8"/>
      <c r="AN705" s="214"/>
      <c r="AO705" s="211"/>
      <c r="AP705" s="40"/>
      <c r="AQ705" s="40"/>
      <c r="AR705" s="108"/>
      <c r="AS705" s="211"/>
      <c r="AT705" s="214"/>
      <c r="AU705" s="211"/>
      <c r="AV705" s="108"/>
      <c r="AW705" s="108"/>
      <c r="AX705" s="211"/>
      <c r="AY705" s="211"/>
      <c r="AZ705" s="211"/>
      <c r="BA705" s="211"/>
      <c r="BB705" s="211"/>
      <c r="BC705" s="211"/>
      <c r="BD705" s="211"/>
      <c r="BE705" s="211"/>
      <c r="BF705" s="211"/>
      <c r="BG705" s="211"/>
      <c r="BH705" s="108"/>
      <c r="BI705" s="211"/>
      <c r="BJ705" s="8"/>
      <c r="BK705" s="108"/>
      <c r="BM705" s="211"/>
    </row>
    <row r="706" spans="1:65">
      <c r="A706" s="211"/>
      <c r="B706" s="211"/>
      <c r="C706" s="211"/>
      <c r="D706" s="211"/>
      <c r="E706" s="211"/>
      <c r="F706" s="211"/>
      <c r="G706" s="211"/>
      <c r="H706" s="214"/>
      <c r="I706" s="211"/>
      <c r="J706" s="211"/>
      <c r="K706" s="211"/>
      <c r="L706" s="211"/>
      <c r="M706" s="211"/>
      <c r="N706" s="211"/>
      <c r="O706" s="211"/>
      <c r="P706" s="211"/>
      <c r="Q706" s="212"/>
      <c r="R706" s="211"/>
      <c r="S706" s="211"/>
      <c r="T706" s="211"/>
      <c r="U706" s="211"/>
      <c r="V706" s="211"/>
      <c r="W706" s="211"/>
      <c r="X706" s="257"/>
      <c r="Y706" s="257"/>
      <c r="Z706" s="257"/>
      <c r="AA706" s="257"/>
      <c r="AB706" s="257"/>
      <c r="AC706" s="257"/>
      <c r="AD706" s="257"/>
      <c r="AE706" s="257"/>
      <c r="AF706" s="257"/>
      <c r="AG706" s="257"/>
      <c r="AH706" s="257"/>
      <c r="AI706" s="257"/>
      <c r="AJ706" s="213"/>
      <c r="AK706" s="213"/>
      <c r="AL706" s="257"/>
      <c r="AM706" s="8"/>
      <c r="AN706" s="214"/>
      <c r="AO706" s="211"/>
      <c r="AP706" s="40"/>
      <c r="AQ706" s="40"/>
      <c r="AR706" s="108"/>
      <c r="AS706" s="211"/>
      <c r="AT706" s="214"/>
      <c r="AU706" s="211"/>
      <c r="AV706" s="108"/>
      <c r="AW706" s="108"/>
      <c r="AX706" s="211"/>
      <c r="AY706" s="211"/>
      <c r="AZ706" s="211"/>
      <c r="BA706" s="211"/>
      <c r="BB706" s="211"/>
      <c r="BC706" s="211"/>
      <c r="BD706" s="211"/>
      <c r="BE706" s="211"/>
      <c r="BF706" s="211"/>
      <c r="BG706" s="211"/>
      <c r="BH706" s="108"/>
      <c r="BI706" s="211"/>
      <c r="BJ706" s="8"/>
      <c r="BK706" s="108"/>
      <c r="BM706" s="211"/>
    </row>
    <row r="707" spans="1:65">
      <c r="A707" s="211"/>
      <c r="B707" s="211"/>
      <c r="C707" s="211"/>
      <c r="D707" s="211"/>
      <c r="E707" s="211"/>
      <c r="F707" s="211"/>
      <c r="G707" s="211"/>
      <c r="H707" s="214"/>
      <c r="I707" s="211"/>
      <c r="J707" s="211"/>
      <c r="K707" s="211"/>
      <c r="L707" s="211"/>
      <c r="M707" s="211"/>
      <c r="N707" s="211"/>
      <c r="O707" s="211"/>
      <c r="P707" s="211"/>
      <c r="Q707" s="212"/>
      <c r="R707" s="211"/>
      <c r="S707" s="211"/>
      <c r="T707" s="211"/>
      <c r="U707" s="211"/>
      <c r="V707" s="211"/>
      <c r="W707" s="211"/>
      <c r="X707" s="257"/>
      <c r="Y707" s="257"/>
      <c r="Z707" s="257"/>
      <c r="AA707" s="257"/>
      <c r="AB707" s="257"/>
      <c r="AC707" s="257"/>
      <c r="AD707" s="257"/>
      <c r="AE707" s="257"/>
      <c r="AF707" s="257"/>
      <c r="AG707" s="257"/>
      <c r="AH707" s="257"/>
      <c r="AI707" s="257"/>
      <c r="AJ707" s="213"/>
      <c r="AK707" s="213"/>
      <c r="AL707" s="257"/>
      <c r="AM707" s="8"/>
      <c r="AN707" s="214"/>
      <c r="AO707" s="211"/>
      <c r="AP707" s="40"/>
      <c r="AQ707" s="40"/>
      <c r="AR707" s="108"/>
      <c r="AS707" s="211"/>
      <c r="AT707" s="214"/>
      <c r="AU707" s="211"/>
      <c r="AV707" s="108"/>
      <c r="AW707" s="108"/>
      <c r="AX707" s="211"/>
      <c r="AY707" s="211"/>
      <c r="AZ707" s="211"/>
      <c r="BA707" s="211"/>
      <c r="BB707" s="211"/>
      <c r="BC707" s="211"/>
      <c r="BD707" s="211"/>
      <c r="BE707" s="211"/>
      <c r="BF707" s="211"/>
      <c r="BG707" s="211"/>
      <c r="BH707" s="108"/>
      <c r="BI707" s="211"/>
      <c r="BJ707" s="8"/>
      <c r="BK707" s="108"/>
      <c r="BM707" s="211"/>
    </row>
    <row r="708" spans="1:65">
      <c r="A708" s="211"/>
      <c r="B708" s="211"/>
      <c r="C708" s="211"/>
      <c r="D708" s="211"/>
      <c r="E708" s="211"/>
      <c r="F708" s="211"/>
      <c r="G708" s="211"/>
      <c r="H708" s="214"/>
      <c r="I708" s="211"/>
      <c r="J708" s="211"/>
      <c r="K708" s="211"/>
      <c r="L708" s="211"/>
      <c r="M708" s="211"/>
      <c r="N708" s="211"/>
      <c r="O708" s="211"/>
      <c r="P708" s="211"/>
      <c r="Q708" s="212"/>
      <c r="R708" s="211"/>
      <c r="S708" s="211"/>
      <c r="T708" s="211"/>
      <c r="U708" s="211"/>
      <c r="V708" s="211"/>
      <c r="W708" s="211"/>
      <c r="X708" s="257"/>
      <c r="Y708" s="257"/>
      <c r="Z708" s="257"/>
      <c r="AA708" s="257"/>
      <c r="AB708" s="257"/>
      <c r="AC708" s="257"/>
      <c r="AD708" s="257"/>
      <c r="AE708" s="257"/>
      <c r="AF708" s="257"/>
      <c r="AG708" s="257"/>
      <c r="AH708" s="257"/>
      <c r="AI708" s="257"/>
      <c r="AJ708" s="213"/>
      <c r="AK708" s="213"/>
      <c r="AL708" s="257"/>
      <c r="AM708" s="8"/>
      <c r="AN708" s="214"/>
      <c r="AO708" s="211"/>
      <c r="AP708" s="40"/>
      <c r="AQ708" s="40"/>
      <c r="AR708" s="108"/>
      <c r="AS708" s="211"/>
      <c r="AT708" s="214"/>
      <c r="AU708" s="211"/>
      <c r="AV708" s="108"/>
      <c r="AW708" s="108"/>
      <c r="AX708" s="211"/>
      <c r="AY708" s="211"/>
      <c r="AZ708" s="211"/>
      <c r="BA708" s="211"/>
      <c r="BB708" s="211"/>
      <c r="BC708" s="211"/>
      <c r="BD708" s="211"/>
      <c r="BE708" s="211"/>
      <c r="BF708" s="211"/>
      <c r="BG708" s="211"/>
      <c r="BH708" s="108"/>
      <c r="BI708" s="211"/>
      <c r="BJ708" s="8"/>
      <c r="BK708" s="108"/>
      <c r="BM708" s="211"/>
    </row>
    <row r="709" spans="1:65">
      <c r="A709" s="211"/>
      <c r="B709" s="211"/>
      <c r="C709" s="211"/>
      <c r="D709" s="211"/>
      <c r="E709" s="211"/>
      <c r="F709" s="211"/>
      <c r="G709" s="211"/>
      <c r="H709" s="214"/>
      <c r="I709" s="211"/>
      <c r="J709" s="211"/>
      <c r="K709" s="211"/>
      <c r="L709" s="211"/>
      <c r="M709" s="211"/>
      <c r="N709" s="211"/>
      <c r="O709" s="211"/>
      <c r="P709" s="211"/>
      <c r="Q709" s="212"/>
      <c r="R709" s="211"/>
      <c r="S709" s="211"/>
      <c r="T709" s="211"/>
      <c r="U709" s="211"/>
      <c r="V709" s="211"/>
      <c r="W709" s="211"/>
      <c r="X709" s="257"/>
      <c r="Y709" s="257"/>
      <c r="Z709" s="257"/>
      <c r="AA709" s="257"/>
      <c r="AB709" s="257"/>
      <c r="AC709" s="257"/>
      <c r="AD709" s="257"/>
      <c r="AE709" s="257"/>
      <c r="AF709" s="257"/>
      <c r="AG709" s="257"/>
      <c r="AH709" s="257"/>
      <c r="AI709" s="257"/>
      <c r="AJ709" s="213"/>
      <c r="AK709" s="213"/>
      <c r="AL709" s="257"/>
      <c r="AM709" s="8"/>
      <c r="AN709" s="214"/>
      <c r="AO709" s="211"/>
      <c r="AP709" s="40"/>
      <c r="AQ709" s="40"/>
      <c r="AR709" s="108"/>
      <c r="AS709" s="211"/>
      <c r="AT709" s="214"/>
      <c r="AU709" s="211"/>
      <c r="AV709" s="108"/>
      <c r="AW709" s="108"/>
      <c r="AX709" s="211"/>
      <c r="AY709" s="211"/>
      <c r="AZ709" s="211"/>
      <c r="BA709" s="211"/>
      <c r="BB709" s="211"/>
      <c r="BC709" s="211"/>
      <c r="BD709" s="211"/>
      <c r="BE709" s="211"/>
      <c r="BF709" s="211"/>
      <c r="BG709" s="211"/>
      <c r="BH709" s="108"/>
      <c r="BI709" s="211"/>
      <c r="BJ709" s="8"/>
      <c r="BK709" s="108"/>
      <c r="BM709" s="211"/>
    </row>
    <row r="710" spans="1:65">
      <c r="A710" s="211"/>
      <c r="B710" s="211"/>
      <c r="C710" s="211"/>
      <c r="D710" s="211"/>
      <c r="E710" s="211"/>
      <c r="F710" s="211"/>
      <c r="G710" s="211"/>
      <c r="H710" s="214"/>
      <c r="I710" s="211"/>
      <c r="J710" s="211"/>
      <c r="K710" s="211"/>
      <c r="L710" s="211"/>
      <c r="M710" s="211"/>
      <c r="N710" s="211"/>
      <c r="O710" s="211"/>
      <c r="P710" s="211"/>
      <c r="Q710" s="212"/>
      <c r="R710" s="211"/>
      <c r="S710" s="211"/>
      <c r="T710" s="211"/>
      <c r="U710" s="211"/>
      <c r="V710" s="211"/>
      <c r="W710" s="211"/>
      <c r="X710" s="257"/>
      <c r="Y710" s="257"/>
      <c r="Z710" s="257"/>
      <c r="AA710" s="257"/>
      <c r="AB710" s="257"/>
      <c r="AC710" s="257"/>
      <c r="AD710" s="257"/>
      <c r="AE710" s="257"/>
      <c r="AF710" s="257"/>
      <c r="AG710" s="257"/>
      <c r="AH710" s="257"/>
      <c r="AI710" s="257"/>
      <c r="AJ710" s="213"/>
      <c r="AK710" s="213"/>
      <c r="AL710" s="257"/>
      <c r="AM710" s="8"/>
      <c r="AN710" s="214"/>
      <c r="AO710" s="211"/>
      <c r="AP710" s="40"/>
      <c r="AQ710" s="40"/>
      <c r="AR710" s="108"/>
      <c r="AS710" s="211"/>
      <c r="AT710" s="214"/>
      <c r="AU710" s="211"/>
      <c r="AV710" s="108"/>
      <c r="AW710" s="108"/>
      <c r="AX710" s="211"/>
      <c r="AY710" s="211"/>
      <c r="AZ710" s="211"/>
      <c r="BA710" s="211"/>
      <c r="BB710" s="211"/>
      <c r="BC710" s="211"/>
      <c r="BD710" s="211"/>
      <c r="BE710" s="211"/>
      <c r="BF710" s="211"/>
      <c r="BG710" s="211"/>
      <c r="BH710" s="108"/>
      <c r="BI710" s="211"/>
      <c r="BJ710" s="8"/>
      <c r="BK710" s="108"/>
      <c r="BM710" s="211"/>
    </row>
    <row r="711" spans="1:65">
      <c r="A711" s="211"/>
      <c r="B711" s="211"/>
      <c r="C711" s="211"/>
      <c r="D711" s="211"/>
      <c r="E711" s="211"/>
      <c r="F711" s="211"/>
      <c r="G711" s="211"/>
      <c r="H711" s="214"/>
      <c r="I711" s="211"/>
      <c r="J711" s="211"/>
      <c r="K711" s="211"/>
      <c r="L711" s="211"/>
      <c r="M711" s="211"/>
      <c r="N711" s="211"/>
      <c r="O711" s="211"/>
      <c r="P711" s="211"/>
      <c r="Q711" s="212"/>
      <c r="R711" s="211"/>
      <c r="S711" s="211"/>
      <c r="T711" s="211"/>
      <c r="U711" s="211"/>
      <c r="V711" s="211"/>
      <c r="W711" s="211"/>
      <c r="X711" s="257"/>
      <c r="Y711" s="257"/>
      <c r="Z711" s="257"/>
      <c r="AA711" s="257"/>
      <c r="AB711" s="257"/>
      <c r="AC711" s="257"/>
      <c r="AD711" s="257"/>
      <c r="AE711" s="257"/>
      <c r="AF711" s="257"/>
      <c r="AG711" s="257"/>
      <c r="AH711" s="257"/>
      <c r="AI711" s="257"/>
      <c r="AJ711" s="213"/>
      <c r="AK711" s="213"/>
      <c r="AL711" s="257"/>
      <c r="AM711" s="8"/>
      <c r="AN711" s="214"/>
      <c r="AO711" s="211"/>
      <c r="AP711" s="40"/>
      <c r="AQ711" s="40"/>
      <c r="AR711" s="108"/>
      <c r="AS711" s="211"/>
      <c r="AT711" s="214"/>
      <c r="AU711" s="211"/>
      <c r="AV711" s="108"/>
      <c r="AW711" s="108"/>
      <c r="AX711" s="211"/>
      <c r="AY711" s="211"/>
      <c r="AZ711" s="211"/>
      <c r="BA711" s="211"/>
      <c r="BB711" s="211"/>
      <c r="BC711" s="211"/>
      <c r="BD711" s="211"/>
      <c r="BE711" s="211"/>
      <c r="BF711" s="211"/>
      <c r="BG711" s="211"/>
      <c r="BH711" s="108"/>
      <c r="BI711" s="211"/>
      <c r="BJ711" s="8"/>
      <c r="BK711" s="108"/>
      <c r="BM711" s="211"/>
    </row>
    <row r="712" spans="1:65">
      <c r="A712" s="211"/>
      <c r="B712" s="211"/>
      <c r="C712" s="211"/>
      <c r="D712" s="211"/>
      <c r="E712" s="211"/>
      <c r="F712" s="211"/>
      <c r="G712" s="211"/>
      <c r="H712" s="214"/>
      <c r="I712" s="211"/>
      <c r="J712" s="211"/>
      <c r="K712" s="211"/>
      <c r="L712" s="211"/>
      <c r="M712" s="211"/>
      <c r="N712" s="211"/>
      <c r="O712" s="211"/>
      <c r="P712" s="211"/>
      <c r="Q712" s="212"/>
      <c r="R712" s="211"/>
      <c r="S712" s="211"/>
      <c r="T712" s="211"/>
      <c r="U712" s="211"/>
      <c r="V712" s="211"/>
      <c r="W712" s="211"/>
      <c r="X712" s="257"/>
      <c r="Y712" s="257"/>
      <c r="Z712" s="257"/>
      <c r="AA712" s="257"/>
      <c r="AB712" s="257"/>
      <c r="AC712" s="257"/>
      <c r="AD712" s="257"/>
      <c r="AE712" s="257"/>
      <c r="AF712" s="257"/>
      <c r="AG712" s="257"/>
      <c r="AH712" s="257"/>
      <c r="AI712" s="257"/>
      <c r="AJ712" s="213"/>
      <c r="AK712" s="213"/>
      <c r="AL712" s="257"/>
      <c r="AM712" s="8"/>
      <c r="AN712" s="214"/>
      <c r="AO712" s="211"/>
      <c r="AP712" s="40"/>
      <c r="AQ712" s="40"/>
      <c r="AR712" s="108"/>
      <c r="AS712" s="211"/>
      <c r="AT712" s="214"/>
      <c r="AU712" s="211"/>
      <c r="AV712" s="108"/>
      <c r="AW712" s="108"/>
      <c r="AX712" s="211"/>
      <c r="AY712" s="211"/>
      <c r="AZ712" s="211"/>
      <c r="BA712" s="211"/>
      <c r="BB712" s="211"/>
      <c r="BC712" s="211"/>
      <c r="BD712" s="211"/>
      <c r="BE712" s="211"/>
      <c r="BF712" s="211"/>
      <c r="BG712" s="211"/>
      <c r="BH712" s="108"/>
      <c r="BI712" s="211"/>
      <c r="BJ712" s="8"/>
      <c r="BK712" s="108"/>
      <c r="BM712" s="211"/>
    </row>
    <row r="713" spans="1:65">
      <c r="A713" s="211"/>
      <c r="B713" s="211"/>
      <c r="C713" s="211"/>
      <c r="D713" s="211"/>
      <c r="E713" s="211"/>
      <c r="F713" s="211"/>
      <c r="G713" s="211"/>
      <c r="H713" s="214"/>
      <c r="I713" s="211"/>
      <c r="J713" s="211"/>
      <c r="K713" s="211"/>
      <c r="L713" s="211"/>
      <c r="M713" s="211"/>
      <c r="N713" s="211"/>
      <c r="O713" s="211"/>
      <c r="P713" s="211"/>
      <c r="Q713" s="212"/>
      <c r="R713" s="211"/>
      <c r="S713" s="211"/>
      <c r="T713" s="211"/>
      <c r="U713" s="211"/>
      <c r="V713" s="211"/>
      <c r="W713" s="211"/>
      <c r="X713" s="257"/>
      <c r="Y713" s="257"/>
      <c r="Z713" s="257"/>
      <c r="AA713" s="257"/>
      <c r="AB713" s="257"/>
      <c r="AC713" s="257"/>
      <c r="AD713" s="257"/>
      <c r="AE713" s="257"/>
      <c r="AF713" s="257"/>
      <c r="AG713" s="257"/>
      <c r="AH713" s="257"/>
      <c r="AI713" s="257"/>
      <c r="AJ713" s="213"/>
      <c r="AK713" s="213"/>
      <c r="AL713" s="257"/>
      <c r="AM713" s="8"/>
      <c r="AN713" s="214"/>
      <c r="AO713" s="211"/>
      <c r="AP713" s="40"/>
      <c r="AQ713" s="40"/>
      <c r="AR713" s="108"/>
      <c r="AS713" s="211"/>
      <c r="AT713" s="214"/>
      <c r="AU713" s="211"/>
      <c r="AV713" s="108"/>
      <c r="AW713" s="108"/>
      <c r="AX713" s="211"/>
      <c r="AY713" s="211"/>
      <c r="AZ713" s="211"/>
      <c r="BA713" s="211"/>
      <c r="BB713" s="211"/>
      <c r="BC713" s="211"/>
      <c r="BD713" s="211"/>
      <c r="BE713" s="211"/>
      <c r="BF713" s="211"/>
      <c r="BG713" s="211"/>
      <c r="BH713" s="108"/>
      <c r="BI713" s="211"/>
      <c r="BJ713" s="8"/>
      <c r="BK713" s="108"/>
      <c r="BM713" s="211"/>
    </row>
    <row r="714" spans="1:65">
      <c r="A714" s="211"/>
      <c r="B714" s="211"/>
      <c r="C714" s="211"/>
      <c r="D714" s="211"/>
      <c r="E714" s="211"/>
      <c r="F714" s="211"/>
      <c r="G714" s="211"/>
      <c r="H714" s="214"/>
      <c r="I714" s="211"/>
      <c r="J714" s="211"/>
      <c r="K714" s="211"/>
      <c r="L714" s="211"/>
      <c r="M714" s="211"/>
      <c r="N714" s="211"/>
      <c r="O714" s="211"/>
      <c r="P714" s="211"/>
      <c r="Q714" s="212"/>
      <c r="R714" s="211"/>
      <c r="S714" s="211"/>
      <c r="T714" s="211"/>
      <c r="U714" s="211"/>
      <c r="V714" s="211"/>
      <c r="W714" s="211"/>
      <c r="X714" s="257"/>
      <c r="Y714" s="257"/>
      <c r="Z714" s="257"/>
      <c r="AA714" s="257"/>
      <c r="AB714" s="257"/>
      <c r="AC714" s="257"/>
      <c r="AD714" s="257"/>
      <c r="AE714" s="257"/>
      <c r="AF714" s="257"/>
      <c r="AG714" s="257"/>
      <c r="AH714" s="257"/>
      <c r="AI714" s="257"/>
      <c r="AJ714" s="213"/>
      <c r="AK714" s="213"/>
      <c r="AL714" s="257"/>
      <c r="AM714" s="8"/>
      <c r="AN714" s="214"/>
      <c r="AO714" s="211"/>
      <c r="AP714" s="40"/>
      <c r="AQ714" s="40"/>
      <c r="AR714" s="108"/>
      <c r="AS714" s="211"/>
      <c r="AT714" s="214"/>
      <c r="AU714" s="211"/>
      <c r="AV714" s="108"/>
      <c r="AW714" s="108"/>
      <c r="AX714" s="211"/>
      <c r="AY714" s="211"/>
      <c r="AZ714" s="211"/>
      <c r="BA714" s="211"/>
      <c r="BB714" s="211"/>
      <c r="BC714" s="211"/>
      <c r="BD714" s="211"/>
      <c r="BE714" s="211"/>
      <c r="BF714" s="211"/>
      <c r="BG714" s="211"/>
      <c r="BH714" s="108"/>
      <c r="BI714" s="211"/>
      <c r="BJ714" s="8"/>
      <c r="BK714" s="108"/>
      <c r="BM714" s="211"/>
    </row>
    <row r="715" spans="1:65">
      <c r="A715" s="211"/>
      <c r="B715" s="211"/>
      <c r="C715" s="211"/>
      <c r="D715" s="211"/>
      <c r="E715" s="211"/>
      <c r="F715" s="211"/>
      <c r="G715" s="211"/>
      <c r="H715" s="214"/>
      <c r="I715" s="211"/>
      <c r="J715" s="211"/>
      <c r="K715" s="211"/>
      <c r="L715" s="211"/>
      <c r="M715" s="211"/>
      <c r="N715" s="211"/>
      <c r="O715" s="211"/>
      <c r="P715" s="211"/>
      <c r="Q715" s="212"/>
      <c r="R715" s="211"/>
      <c r="S715" s="211"/>
      <c r="T715" s="211"/>
      <c r="U715" s="211"/>
      <c r="V715" s="211"/>
      <c r="W715" s="211"/>
      <c r="X715" s="257"/>
      <c r="Y715" s="257"/>
      <c r="Z715" s="257"/>
      <c r="AA715" s="257"/>
      <c r="AB715" s="257"/>
      <c r="AC715" s="257"/>
      <c r="AD715" s="257"/>
      <c r="AE715" s="257"/>
      <c r="AF715" s="257"/>
      <c r="AG715" s="257"/>
      <c r="AH715" s="257"/>
      <c r="AI715" s="257"/>
      <c r="AJ715" s="213"/>
      <c r="AK715" s="213"/>
      <c r="AL715" s="257"/>
      <c r="AM715" s="8"/>
      <c r="AN715" s="214"/>
      <c r="AO715" s="211"/>
      <c r="AP715" s="40"/>
      <c r="AQ715" s="40"/>
      <c r="AR715" s="108"/>
      <c r="AS715" s="211"/>
      <c r="AT715" s="214"/>
      <c r="AU715" s="211"/>
      <c r="AV715" s="108"/>
      <c r="AW715" s="108"/>
      <c r="AX715" s="211"/>
      <c r="AY715" s="211"/>
      <c r="AZ715" s="211"/>
      <c r="BA715" s="211"/>
      <c r="BB715" s="211"/>
      <c r="BC715" s="211"/>
      <c r="BD715" s="211"/>
      <c r="BE715" s="211"/>
      <c r="BF715" s="211"/>
      <c r="BG715" s="211"/>
      <c r="BH715" s="108"/>
      <c r="BI715" s="211"/>
      <c r="BJ715" s="8"/>
      <c r="BK715" s="108"/>
      <c r="BM715" s="211"/>
    </row>
    <row r="716" spans="1:65">
      <c r="A716" s="211"/>
      <c r="B716" s="211"/>
      <c r="C716" s="211"/>
      <c r="D716" s="211"/>
      <c r="E716" s="211"/>
      <c r="F716" s="211"/>
      <c r="G716" s="211"/>
      <c r="H716" s="214"/>
      <c r="I716" s="211"/>
      <c r="J716" s="211"/>
      <c r="K716" s="211"/>
      <c r="L716" s="211"/>
      <c r="M716" s="211"/>
      <c r="N716" s="211"/>
      <c r="O716" s="211"/>
      <c r="P716" s="211"/>
      <c r="Q716" s="212"/>
      <c r="R716" s="211"/>
      <c r="S716" s="211"/>
      <c r="T716" s="211"/>
      <c r="U716" s="211"/>
      <c r="V716" s="211"/>
      <c r="W716" s="211"/>
      <c r="X716" s="257"/>
      <c r="Y716" s="257"/>
      <c r="Z716" s="257"/>
      <c r="AA716" s="257"/>
      <c r="AB716" s="257"/>
      <c r="AC716" s="257"/>
      <c r="AD716" s="257"/>
      <c r="AE716" s="257"/>
      <c r="AF716" s="257"/>
      <c r="AG716" s="257"/>
      <c r="AH716" s="257"/>
      <c r="AI716" s="257"/>
      <c r="AJ716" s="213"/>
      <c r="AK716" s="213"/>
      <c r="AL716" s="257"/>
      <c r="AM716" s="8"/>
      <c r="AN716" s="214"/>
      <c r="AO716" s="211"/>
      <c r="AP716" s="40"/>
      <c r="AQ716" s="40"/>
      <c r="AR716" s="108"/>
      <c r="AS716" s="211"/>
      <c r="AT716" s="214"/>
      <c r="AU716" s="211"/>
      <c r="AV716" s="108"/>
      <c r="AW716" s="108"/>
      <c r="AX716" s="211"/>
      <c r="AY716" s="211"/>
      <c r="AZ716" s="211"/>
      <c r="BA716" s="211"/>
      <c r="BB716" s="211"/>
      <c r="BC716" s="211"/>
      <c r="BD716" s="211"/>
      <c r="BE716" s="211"/>
      <c r="BF716" s="211"/>
      <c r="BG716" s="211"/>
      <c r="BH716" s="108"/>
      <c r="BI716" s="211"/>
      <c r="BJ716" s="8"/>
      <c r="BK716" s="108"/>
      <c r="BM716" s="211"/>
    </row>
    <row r="717" spans="1:65">
      <c r="A717" s="211"/>
      <c r="B717" s="211"/>
      <c r="C717" s="211"/>
      <c r="D717" s="211"/>
      <c r="E717" s="211"/>
      <c r="F717" s="211"/>
      <c r="G717" s="211"/>
      <c r="H717" s="214"/>
      <c r="I717" s="211"/>
      <c r="J717" s="211"/>
      <c r="K717" s="211"/>
      <c r="L717" s="211"/>
      <c r="M717" s="211"/>
      <c r="N717" s="211"/>
      <c r="O717" s="211"/>
      <c r="P717" s="211"/>
      <c r="Q717" s="212"/>
      <c r="R717" s="211"/>
      <c r="S717" s="211"/>
      <c r="T717" s="211"/>
      <c r="U717" s="211"/>
      <c r="V717" s="211"/>
      <c r="W717" s="211"/>
      <c r="X717" s="257"/>
      <c r="Y717" s="257"/>
      <c r="Z717" s="257"/>
      <c r="AA717" s="257"/>
      <c r="AB717" s="257"/>
      <c r="AC717" s="257"/>
      <c r="AD717" s="257"/>
      <c r="AE717" s="257"/>
      <c r="AF717" s="257"/>
      <c r="AG717" s="257"/>
      <c r="AH717" s="257"/>
      <c r="AI717" s="257"/>
      <c r="AJ717" s="213"/>
      <c r="AK717" s="213"/>
      <c r="AL717" s="257"/>
      <c r="AM717" s="8"/>
      <c r="AN717" s="214"/>
      <c r="AO717" s="211"/>
      <c r="AP717" s="40"/>
      <c r="AQ717" s="40"/>
      <c r="AR717" s="108"/>
      <c r="AS717" s="211"/>
      <c r="AT717" s="214"/>
      <c r="AU717" s="211"/>
      <c r="AV717" s="108"/>
      <c r="AW717" s="108"/>
      <c r="AX717" s="211"/>
      <c r="AY717" s="211"/>
      <c r="AZ717" s="211"/>
      <c r="BA717" s="211"/>
      <c r="BB717" s="211"/>
      <c r="BC717" s="211"/>
      <c r="BD717" s="211"/>
      <c r="BE717" s="211"/>
      <c r="BF717" s="211"/>
      <c r="BG717" s="211"/>
      <c r="BH717" s="108"/>
      <c r="BI717" s="211"/>
      <c r="BJ717" s="8"/>
      <c r="BK717" s="108"/>
      <c r="BM717" s="211"/>
    </row>
    <row r="718" spans="1:65">
      <c r="A718" s="211"/>
      <c r="B718" s="211"/>
      <c r="C718" s="211"/>
      <c r="D718" s="211"/>
      <c r="E718" s="211"/>
      <c r="F718" s="211"/>
      <c r="G718" s="211"/>
      <c r="H718" s="214"/>
      <c r="I718" s="211"/>
      <c r="J718" s="211"/>
      <c r="K718" s="211"/>
      <c r="L718" s="211"/>
      <c r="M718" s="211"/>
      <c r="N718" s="211"/>
      <c r="O718" s="211"/>
      <c r="P718" s="211"/>
      <c r="Q718" s="212"/>
      <c r="R718" s="211"/>
      <c r="S718" s="211"/>
      <c r="T718" s="211"/>
      <c r="U718" s="211"/>
      <c r="V718" s="211"/>
      <c r="W718" s="211"/>
      <c r="X718" s="257"/>
      <c r="Y718" s="257"/>
      <c r="Z718" s="257"/>
      <c r="AA718" s="257"/>
      <c r="AB718" s="257"/>
      <c r="AC718" s="257"/>
      <c r="AD718" s="257"/>
      <c r="AE718" s="257"/>
      <c r="AF718" s="257"/>
      <c r="AG718" s="257"/>
      <c r="AH718" s="257"/>
      <c r="AI718" s="257"/>
      <c r="AJ718" s="213"/>
      <c r="AK718" s="213"/>
      <c r="AL718" s="257"/>
      <c r="AM718" s="8"/>
      <c r="AN718" s="214"/>
      <c r="AO718" s="211"/>
      <c r="AP718" s="40"/>
      <c r="AQ718" s="40"/>
      <c r="AR718" s="108"/>
      <c r="AS718" s="211"/>
      <c r="AT718" s="214"/>
      <c r="AU718" s="211"/>
      <c r="AV718" s="108"/>
      <c r="AW718" s="108"/>
      <c r="AX718" s="211"/>
      <c r="AY718" s="211"/>
      <c r="AZ718" s="211"/>
      <c r="BA718" s="211"/>
      <c r="BB718" s="211"/>
      <c r="BC718" s="211"/>
      <c r="BD718" s="211"/>
      <c r="BE718" s="211"/>
      <c r="BF718" s="211"/>
      <c r="BG718" s="211"/>
      <c r="BH718" s="108"/>
      <c r="BI718" s="211"/>
      <c r="BJ718" s="8"/>
      <c r="BK718" s="108"/>
      <c r="BM718" s="211"/>
    </row>
    <row r="719" spans="1:65">
      <c r="A719" s="211"/>
      <c r="B719" s="211"/>
      <c r="C719" s="211"/>
      <c r="D719" s="211"/>
      <c r="E719" s="211"/>
      <c r="F719" s="211"/>
      <c r="G719" s="211"/>
      <c r="H719" s="214"/>
      <c r="I719" s="211"/>
      <c r="J719" s="211"/>
      <c r="K719" s="211"/>
      <c r="L719" s="211"/>
      <c r="M719" s="211"/>
      <c r="N719" s="211"/>
      <c r="O719" s="211"/>
      <c r="P719" s="211"/>
      <c r="Q719" s="212"/>
      <c r="R719" s="211"/>
      <c r="S719" s="211"/>
      <c r="T719" s="211"/>
      <c r="U719" s="211"/>
      <c r="V719" s="211"/>
      <c r="W719" s="211"/>
      <c r="X719" s="257"/>
      <c r="Y719" s="257"/>
      <c r="Z719" s="257"/>
      <c r="AA719" s="257"/>
      <c r="AB719" s="257"/>
      <c r="AC719" s="257"/>
      <c r="AD719" s="257"/>
      <c r="AE719" s="257"/>
      <c r="AF719" s="257"/>
      <c r="AG719" s="257"/>
      <c r="AH719" s="257"/>
      <c r="AI719" s="257"/>
      <c r="AJ719" s="213"/>
      <c r="AK719" s="213"/>
      <c r="AL719" s="257"/>
      <c r="AM719" s="8"/>
      <c r="AN719" s="214"/>
      <c r="AO719" s="211"/>
      <c r="AP719" s="40"/>
      <c r="AQ719" s="40"/>
      <c r="AR719" s="108"/>
      <c r="AS719" s="211"/>
      <c r="AT719" s="214"/>
      <c r="AU719" s="211"/>
      <c r="AV719" s="108"/>
      <c r="AW719" s="108"/>
      <c r="AX719" s="211"/>
      <c r="AY719" s="211"/>
      <c r="AZ719" s="211"/>
      <c r="BA719" s="211"/>
      <c r="BB719" s="211"/>
      <c r="BC719" s="211"/>
      <c r="BD719" s="211"/>
      <c r="BE719" s="211"/>
      <c r="BF719" s="211"/>
      <c r="BG719" s="211"/>
      <c r="BH719" s="108"/>
      <c r="BI719" s="211"/>
      <c r="BJ719" s="8"/>
      <c r="BK719" s="108"/>
      <c r="BM719" s="211"/>
    </row>
    <row r="720" spans="1:65">
      <c r="A720" s="211"/>
      <c r="B720" s="211"/>
      <c r="C720" s="211"/>
      <c r="D720" s="211"/>
      <c r="E720" s="211"/>
      <c r="F720" s="211"/>
      <c r="G720" s="211"/>
      <c r="H720" s="214"/>
      <c r="I720" s="211"/>
      <c r="J720" s="211"/>
      <c r="K720" s="211"/>
      <c r="L720" s="211"/>
      <c r="M720" s="211"/>
      <c r="N720" s="211"/>
      <c r="O720" s="211"/>
      <c r="P720" s="211"/>
      <c r="Q720" s="212"/>
      <c r="R720" s="211"/>
      <c r="S720" s="211"/>
      <c r="T720" s="211"/>
      <c r="U720" s="211"/>
      <c r="V720" s="211"/>
      <c r="W720" s="211"/>
      <c r="X720" s="257"/>
      <c r="Y720" s="257"/>
      <c r="Z720" s="257"/>
      <c r="AA720" s="257"/>
      <c r="AB720" s="257"/>
      <c r="AC720" s="257"/>
      <c r="AD720" s="257"/>
      <c r="AE720" s="257"/>
      <c r="AF720" s="257"/>
      <c r="AG720" s="257"/>
      <c r="AH720" s="257"/>
      <c r="AI720" s="257"/>
      <c r="AJ720" s="213"/>
      <c r="AK720" s="213"/>
      <c r="AL720" s="257"/>
      <c r="AM720" s="8"/>
      <c r="AN720" s="214"/>
      <c r="AO720" s="211"/>
      <c r="AP720" s="40"/>
      <c r="AQ720" s="40"/>
      <c r="AR720" s="108"/>
      <c r="AS720" s="211"/>
      <c r="AT720" s="214"/>
      <c r="AU720" s="211"/>
      <c r="AV720" s="108"/>
      <c r="AW720" s="108"/>
      <c r="AX720" s="211"/>
      <c r="AY720" s="211"/>
      <c r="AZ720" s="211"/>
      <c r="BA720" s="211"/>
      <c r="BB720" s="211"/>
      <c r="BC720" s="211"/>
      <c r="BD720" s="211"/>
      <c r="BE720" s="211"/>
      <c r="BF720" s="211"/>
      <c r="BG720" s="211"/>
      <c r="BH720" s="108"/>
      <c r="BI720" s="211"/>
      <c r="BJ720" s="8"/>
      <c r="BK720" s="108"/>
      <c r="BM720" s="211"/>
    </row>
    <row r="721" spans="1:65">
      <c r="A721" s="211"/>
      <c r="B721" s="211"/>
      <c r="C721" s="211"/>
      <c r="D721" s="211"/>
      <c r="E721" s="211"/>
      <c r="F721" s="211"/>
      <c r="G721" s="211"/>
      <c r="H721" s="214"/>
      <c r="I721" s="211"/>
      <c r="J721" s="211"/>
      <c r="K721" s="211"/>
      <c r="L721" s="211"/>
      <c r="M721" s="211"/>
      <c r="N721" s="211"/>
      <c r="O721" s="211"/>
      <c r="P721" s="211"/>
      <c r="Q721" s="212"/>
      <c r="R721" s="211"/>
      <c r="S721" s="211"/>
      <c r="T721" s="211"/>
      <c r="U721" s="211"/>
      <c r="V721" s="211"/>
      <c r="W721" s="211"/>
      <c r="X721" s="257"/>
      <c r="Y721" s="257"/>
      <c r="Z721" s="257"/>
      <c r="AA721" s="257"/>
      <c r="AB721" s="257"/>
      <c r="AC721" s="257"/>
      <c r="AD721" s="257"/>
      <c r="AE721" s="257"/>
      <c r="AF721" s="257"/>
      <c r="AG721" s="257"/>
      <c r="AH721" s="257"/>
      <c r="AI721" s="257"/>
      <c r="AJ721" s="213"/>
      <c r="AK721" s="213"/>
      <c r="AL721" s="257"/>
      <c r="AM721" s="8"/>
      <c r="AN721" s="214"/>
      <c r="AO721" s="211"/>
      <c r="AP721" s="40"/>
      <c r="AQ721" s="40"/>
      <c r="AR721" s="108"/>
      <c r="AS721" s="211"/>
      <c r="AT721" s="214"/>
      <c r="AU721" s="211"/>
      <c r="AV721" s="108"/>
      <c r="AW721" s="108"/>
      <c r="AX721" s="211"/>
      <c r="AY721" s="211"/>
      <c r="AZ721" s="211"/>
      <c r="BA721" s="211"/>
      <c r="BB721" s="211"/>
      <c r="BC721" s="211"/>
      <c r="BD721" s="211"/>
      <c r="BE721" s="211"/>
      <c r="BF721" s="211"/>
      <c r="BG721" s="211"/>
      <c r="BH721" s="108"/>
      <c r="BI721" s="211"/>
      <c r="BJ721" s="8"/>
      <c r="BK721" s="108"/>
      <c r="BM721" s="211"/>
    </row>
    <row r="722" spans="1:65">
      <c r="A722" s="211"/>
      <c r="B722" s="211"/>
      <c r="C722" s="211"/>
      <c r="D722" s="211"/>
      <c r="E722" s="211"/>
      <c r="F722" s="211"/>
      <c r="G722" s="211"/>
      <c r="H722" s="214"/>
      <c r="I722" s="211"/>
      <c r="J722" s="211"/>
      <c r="K722" s="211"/>
      <c r="L722" s="211"/>
      <c r="M722" s="211"/>
      <c r="N722" s="211"/>
      <c r="O722" s="211"/>
      <c r="P722" s="211"/>
      <c r="Q722" s="212"/>
      <c r="R722" s="211"/>
      <c r="S722" s="211"/>
      <c r="T722" s="211"/>
      <c r="U722" s="211"/>
      <c r="V722" s="211"/>
      <c r="W722" s="211"/>
      <c r="X722" s="257"/>
      <c r="Y722" s="257"/>
      <c r="Z722" s="257"/>
      <c r="AA722" s="257"/>
      <c r="AB722" s="257"/>
      <c r="AC722" s="257"/>
      <c r="AD722" s="257"/>
      <c r="AE722" s="257"/>
      <c r="AF722" s="257"/>
      <c r="AG722" s="257"/>
      <c r="AH722" s="257"/>
      <c r="AI722" s="257"/>
      <c r="AJ722" s="213"/>
      <c r="AK722" s="213"/>
      <c r="AL722" s="257"/>
      <c r="AM722" s="8"/>
      <c r="AN722" s="214"/>
      <c r="AO722" s="211"/>
      <c r="AP722" s="40"/>
      <c r="AQ722" s="40"/>
      <c r="AR722" s="108"/>
      <c r="AS722" s="211"/>
      <c r="AT722" s="214"/>
      <c r="AU722" s="211"/>
      <c r="AV722" s="108"/>
      <c r="AW722" s="108"/>
      <c r="AX722" s="211"/>
      <c r="AY722" s="211"/>
      <c r="AZ722" s="211"/>
      <c r="BA722" s="211"/>
      <c r="BB722" s="211"/>
      <c r="BC722" s="211"/>
      <c r="BD722" s="211"/>
      <c r="BE722" s="211"/>
      <c r="BF722" s="211"/>
      <c r="BG722" s="211"/>
      <c r="BH722" s="108"/>
      <c r="BI722" s="211"/>
      <c r="BJ722" s="8"/>
      <c r="BK722" s="108"/>
      <c r="BM722" s="211"/>
    </row>
    <row r="723" spans="1:65">
      <c r="A723" s="211"/>
      <c r="B723" s="211"/>
      <c r="C723" s="211"/>
      <c r="D723" s="211"/>
      <c r="E723" s="211"/>
      <c r="F723" s="211"/>
      <c r="G723" s="211"/>
      <c r="H723" s="214"/>
      <c r="I723" s="211"/>
      <c r="J723" s="211"/>
      <c r="K723" s="211"/>
      <c r="L723" s="211"/>
      <c r="M723" s="211"/>
      <c r="N723" s="211"/>
      <c r="O723" s="211"/>
      <c r="P723" s="211"/>
      <c r="Q723" s="212"/>
      <c r="R723" s="211"/>
      <c r="S723" s="211"/>
      <c r="T723" s="211"/>
      <c r="U723" s="211"/>
      <c r="V723" s="211"/>
      <c r="W723" s="211"/>
      <c r="X723" s="257"/>
      <c r="Y723" s="257"/>
      <c r="Z723" s="257"/>
      <c r="AA723" s="257"/>
      <c r="AB723" s="257"/>
      <c r="AC723" s="257"/>
      <c r="AD723" s="257"/>
      <c r="AE723" s="257"/>
      <c r="AF723" s="257"/>
      <c r="AG723" s="257"/>
      <c r="AH723" s="257"/>
      <c r="AI723" s="257"/>
      <c r="AJ723" s="213"/>
      <c r="AK723" s="213"/>
      <c r="AL723" s="257"/>
      <c r="AM723" s="8"/>
      <c r="AN723" s="214"/>
      <c r="AO723" s="211"/>
      <c r="AP723" s="40"/>
      <c r="AQ723" s="40"/>
      <c r="AR723" s="108"/>
      <c r="AS723" s="211"/>
      <c r="AT723" s="214"/>
      <c r="AU723" s="211"/>
      <c r="AV723" s="108"/>
      <c r="AW723" s="108"/>
      <c r="AX723" s="211"/>
      <c r="AY723" s="211"/>
      <c r="AZ723" s="211"/>
      <c r="BA723" s="211"/>
      <c r="BB723" s="211"/>
      <c r="BC723" s="211"/>
      <c r="BD723" s="211"/>
      <c r="BE723" s="211"/>
      <c r="BF723" s="211"/>
      <c r="BG723" s="211"/>
      <c r="BH723" s="108"/>
      <c r="BI723" s="211"/>
      <c r="BJ723" s="8"/>
      <c r="BK723" s="108"/>
      <c r="BM723" s="211"/>
    </row>
    <row r="724" spans="1:65">
      <c r="A724" s="211"/>
      <c r="B724" s="211"/>
      <c r="C724" s="211"/>
      <c r="D724" s="211"/>
      <c r="E724" s="211"/>
      <c r="F724" s="211"/>
      <c r="G724" s="211"/>
      <c r="H724" s="214"/>
      <c r="I724" s="211"/>
      <c r="J724" s="211"/>
      <c r="K724" s="211"/>
      <c r="L724" s="211"/>
      <c r="M724" s="211"/>
      <c r="N724" s="211"/>
      <c r="O724" s="211"/>
      <c r="P724" s="211"/>
      <c r="Q724" s="212"/>
      <c r="R724" s="211"/>
      <c r="S724" s="211"/>
      <c r="T724" s="211"/>
      <c r="U724" s="211"/>
      <c r="V724" s="211"/>
      <c r="W724" s="211"/>
      <c r="X724" s="257"/>
      <c r="Y724" s="257"/>
      <c r="Z724" s="257"/>
      <c r="AA724" s="257"/>
      <c r="AB724" s="257"/>
      <c r="AC724" s="257"/>
      <c r="AD724" s="257"/>
      <c r="AE724" s="257"/>
      <c r="AF724" s="257"/>
      <c r="AG724" s="257"/>
      <c r="AH724" s="257"/>
      <c r="AI724" s="257"/>
      <c r="AJ724" s="213"/>
      <c r="AK724" s="213"/>
      <c r="AL724" s="257"/>
      <c r="AM724" s="8"/>
      <c r="AN724" s="214"/>
      <c r="AO724" s="211"/>
      <c r="AP724" s="40"/>
      <c r="AQ724" s="40"/>
      <c r="AR724" s="108"/>
      <c r="AS724" s="211"/>
      <c r="AT724" s="214"/>
      <c r="AU724" s="211"/>
      <c r="AV724" s="108"/>
      <c r="AW724" s="108"/>
      <c r="AX724" s="211"/>
      <c r="AY724" s="211"/>
      <c r="AZ724" s="211"/>
      <c r="BA724" s="211"/>
      <c r="BB724" s="211"/>
      <c r="BC724" s="211"/>
      <c r="BD724" s="211"/>
      <c r="BE724" s="211"/>
      <c r="BF724" s="211"/>
      <c r="BG724" s="211"/>
      <c r="BH724" s="108"/>
      <c r="BI724" s="211"/>
      <c r="BJ724" s="8"/>
      <c r="BK724" s="108"/>
      <c r="BM724" s="211"/>
    </row>
    <row r="725" spans="1:65">
      <c r="A725" s="211"/>
      <c r="B725" s="211"/>
      <c r="C725" s="211"/>
      <c r="D725" s="211"/>
      <c r="E725" s="211"/>
      <c r="F725" s="211"/>
      <c r="G725" s="211"/>
      <c r="H725" s="214"/>
      <c r="I725" s="211"/>
      <c r="J725" s="211"/>
      <c r="K725" s="211"/>
      <c r="L725" s="211"/>
      <c r="M725" s="211"/>
      <c r="N725" s="211"/>
      <c r="O725" s="211"/>
      <c r="P725" s="211"/>
      <c r="Q725" s="212"/>
      <c r="R725" s="211"/>
      <c r="S725" s="211"/>
      <c r="T725" s="211"/>
      <c r="U725" s="211"/>
      <c r="V725" s="211"/>
      <c r="W725" s="211"/>
      <c r="X725" s="257"/>
      <c r="Y725" s="257"/>
      <c r="Z725" s="257"/>
      <c r="AA725" s="257"/>
      <c r="AB725" s="257"/>
      <c r="AC725" s="257"/>
      <c r="AD725" s="257"/>
      <c r="AE725" s="257"/>
      <c r="AF725" s="257"/>
      <c r="AG725" s="257"/>
      <c r="AH725" s="257"/>
      <c r="AI725" s="257"/>
      <c r="AJ725" s="213"/>
      <c r="AK725" s="213"/>
      <c r="AL725" s="257"/>
      <c r="AM725" s="8"/>
      <c r="AN725" s="214"/>
      <c r="AO725" s="211"/>
      <c r="AP725" s="40"/>
      <c r="AQ725" s="40"/>
      <c r="AR725" s="108"/>
      <c r="AS725" s="211"/>
      <c r="AT725" s="214"/>
      <c r="AU725" s="211"/>
      <c r="AV725" s="108"/>
      <c r="AW725" s="108"/>
      <c r="AX725" s="211"/>
      <c r="AY725" s="211"/>
      <c r="AZ725" s="211"/>
      <c r="BA725" s="211"/>
      <c r="BB725" s="211"/>
      <c r="BC725" s="211"/>
      <c r="BD725" s="211"/>
      <c r="BE725" s="211"/>
      <c r="BF725" s="211"/>
      <c r="BG725" s="211"/>
      <c r="BH725" s="108"/>
      <c r="BI725" s="211"/>
      <c r="BJ725" s="8"/>
      <c r="BK725" s="108"/>
      <c r="BM725" s="211"/>
    </row>
    <row r="726" spans="1:65">
      <c r="A726" s="211"/>
      <c r="B726" s="211"/>
      <c r="C726" s="211"/>
      <c r="D726" s="211"/>
      <c r="E726" s="211"/>
      <c r="F726" s="211"/>
      <c r="G726" s="211"/>
      <c r="H726" s="214"/>
      <c r="I726" s="211"/>
      <c r="J726" s="211"/>
      <c r="K726" s="211"/>
      <c r="L726" s="211"/>
      <c r="M726" s="211"/>
      <c r="N726" s="211"/>
      <c r="O726" s="211"/>
      <c r="P726" s="211"/>
      <c r="Q726" s="212"/>
      <c r="R726" s="211"/>
      <c r="S726" s="211"/>
      <c r="T726" s="211"/>
      <c r="U726" s="211"/>
      <c r="V726" s="211"/>
      <c r="W726" s="211"/>
      <c r="X726" s="257"/>
      <c r="Y726" s="257"/>
      <c r="Z726" s="257"/>
      <c r="AA726" s="257"/>
      <c r="AB726" s="257"/>
      <c r="AC726" s="257"/>
      <c r="AD726" s="257"/>
      <c r="AE726" s="257"/>
      <c r="AF726" s="257"/>
      <c r="AG726" s="257"/>
      <c r="AH726" s="257"/>
      <c r="AI726" s="257"/>
      <c r="AJ726" s="213"/>
      <c r="AK726" s="213"/>
      <c r="AL726" s="257"/>
      <c r="AM726" s="8"/>
      <c r="AN726" s="214"/>
      <c r="AO726" s="211"/>
      <c r="AP726" s="40"/>
      <c r="AQ726" s="40"/>
      <c r="AR726" s="108"/>
      <c r="AS726" s="211"/>
      <c r="AT726" s="214"/>
      <c r="AU726" s="211"/>
      <c r="AV726" s="108"/>
      <c r="AW726" s="108"/>
      <c r="AX726" s="211"/>
      <c r="AY726" s="211"/>
      <c r="AZ726" s="211"/>
      <c r="BA726" s="211"/>
      <c r="BB726" s="211"/>
      <c r="BC726" s="211"/>
      <c r="BD726" s="211"/>
      <c r="BE726" s="211"/>
      <c r="BF726" s="211"/>
      <c r="BG726" s="211"/>
      <c r="BH726" s="108"/>
      <c r="BI726" s="211"/>
      <c r="BJ726" s="8"/>
      <c r="BK726" s="108"/>
      <c r="BM726" s="211"/>
    </row>
    <row r="727" spans="1:65">
      <c r="A727" s="211"/>
      <c r="B727" s="211"/>
      <c r="C727" s="211"/>
      <c r="D727" s="211"/>
      <c r="E727" s="211"/>
      <c r="F727" s="211"/>
      <c r="G727" s="211"/>
      <c r="H727" s="214"/>
      <c r="I727" s="211"/>
      <c r="J727" s="211"/>
      <c r="K727" s="211"/>
      <c r="L727" s="211"/>
      <c r="M727" s="211"/>
      <c r="N727" s="211"/>
      <c r="O727" s="211"/>
      <c r="P727" s="211"/>
      <c r="Q727" s="212"/>
      <c r="R727" s="211"/>
      <c r="S727" s="211"/>
      <c r="T727" s="211"/>
      <c r="U727" s="211"/>
      <c r="V727" s="211"/>
      <c r="W727" s="211"/>
      <c r="X727" s="257"/>
      <c r="Y727" s="257"/>
      <c r="Z727" s="257"/>
      <c r="AA727" s="257"/>
      <c r="AB727" s="257"/>
      <c r="AC727" s="257"/>
      <c r="AD727" s="257"/>
      <c r="AE727" s="257"/>
      <c r="AF727" s="257"/>
      <c r="AG727" s="257"/>
      <c r="AH727" s="257"/>
      <c r="AI727" s="257"/>
      <c r="AJ727" s="213"/>
      <c r="AK727" s="213"/>
      <c r="AL727" s="257"/>
      <c r="AM727" s="8"/>
      <c r="AN727" s="214"/>
      <c r="AO727" s="211"/>
      <c r="AP727" s="40"/>
      <c r="AQ727" s="40"/>
      <c r="AR727" s="108"/>
      <c r="AS727" s="211"/>
      <c r="AT727" s="214"/>
      <c r="AU727" s="211"/>
      <c r="AV727" s="108"/>
      <c r="AW727" s="108"/>
      <c r="AX727" s="211"/>
      <c r="AY727" s="211"/>
      <c r="AZ727" s="211"/>
      <c r="BA727" s="211"/>
      <c r="BB727" s="211"/>
      <c r="BC727" s="211"/>
      <c r="BD727" s="211"/>
      <c r="BE727" s="211"/>
      <c r="BF727" s="211"/>
      <c r="BG727" s="211"/>
      <c r="BH727" s="108"/>
      <c r="BI727" s="211"/>
      <c r="BJ727" s="8"/>
      <c r="BK727" s="108"/>
      <c r="BM727" s="211"/>
    </row>
    <row r="728" spans="1:65">
      <c r="A728" s="211"/>
      <c r="B728" s="211"/>
      <c r="C728" s="211"/>
      <c r="D728" s="211"/>
      <c r="E728" s="211"/>
      <c r="F728" s="211"/>
      <c r="G728" s="211"/>
      <c r="H728" s="214"/>
      <c r="I728" s="211"/>
      <c r="J728" s="211"/>
      <c r="K728" s="211"/>
      <c r="L728" s="211"/>
      <c r="M728" s="211"/>
      <c r="N728" s="211"/>
      <c r="O728" s="211"/>
      <c r="P728" s="211"/>
      <c r="Q728" s="212"/>
      <c r="R728" s="211"/>
      <c r="S728" s="211"/>
      <c r="T728" s="211"/>
      <c r="U728" s="211"/>
      <c r="V728" s="211"/>
      <c r="W728" s="211"/>
      <c r="X728" s="257"/>
      <c r="Y728" s="257"/>
      <c r="Z728" s="257"/>
      <c r="AA728" s="257"/>
      <c r="AB728" s="257"/>
      <c r="AC728" s="257"/>
      <c r="AD728" s="257"/>
      <c r="AE728" s="257"/>
      <c r="AF728" s="257"/>
      <c r="AG728" s="257"/>
      <c r="AH728" s="257"/>
      <c r="AI728" s="257"/>
      <c r="AJ728" s="213"/>
      <c r="AK728" s="213"/>
      <c r="AL728" s="257"/>
      <c r="AM728" s="8"/>
      <c r="AN728" s="214"/>
      <c r="AO728" s="211"/>
      <c r="AP728" s="40"/>
      <c r="AQ728" s="40"/>
      <c r="AR728" s="108"/>
      <c r="AS728" s="211"/>
      <c r="AT728" s="214"/>
      <c r="AU728" s="211"/>
      <c r="AV728" s="108"/>
      <c r="AW728" s="108"/>
      <c r="AX728" s="211"/>
      <c r="AY728" s="211"/>
      <c r="AZ728" s="211"/>
      <c r="BA728" s="211"/>
      <c r="BB728" s="211"/>
      <c r="BC728" s="211"/>
      <c r="BD728" s="211"/>
      <c r="BE728" s="211"/>
      <c r="BF728" s="211"/>
      <c r="BG728" s="211"/>
      <c r="BH728" s="108"/>
      <c r="BI728" s="211"/>
      <c r="BJ728" s="8"/>
      <c r="BK728" s="108"/>
      <c r="BM728" s="211"/>
    </row>
    <row r="729" spans="1:65">
      <c r="A729" s="211"/>
      <c r="B729" s="211"/>
      <c r="C729" s="211"/>
      <c r="D729" s="211"/>
      <c r="E729" s="211"/>
      <c r="F729" s="211"/>
      <c r="G729" s="211"/>
      <c r="H729" s="214"/>
      <c r="I729" s="211"/>
      <c r="J729" s="211"/>
      <c r="K729" s="211"/>
      <c r="L729" s="211"/>
      <c r="M729" s="211"/>
      <c r="N729" s="211"/>
      <c r="O729" s="211"/>
      <c r="P729" s="211"/>
      <c r="Q729" s="212"/>
      <c r="R729" s="211"/>
      <c r="S729" s="211"/>
      <c r="T729" s="211"/>
      <c r="U729" s="211"/>
      <c r="V729" s="211"/>
      <c r="W729" s="211"/>
      <c r="X729" s="257"/>
      <c r="Y729" s="257"/>
      <c r="Z729" s="257"/>
      <c r="AA729" s="257"/>
      <c r="AB729" s="257"/>
      <c r="AC729" s="257"/>
      <c r="AD729" s="257"/>
      <c r="AE729" s="257"/>
      <c r="AF729" s="257"/>
      <c r="AG729" s="257"/>
      <c r="AH729" s="257"/>
      <c r="AI729" s="257"/>
      <c r="AJ729" s="213"/>
      <c r="AK729" s="213"/>
      <c r="AL729" s="257"/>
      <c r="AM729" s="8"/>
      <c r="AN729" s="214"/>
      <c r="AO729" s="211"/>
      <c r="AP729" s="40"/>
      <c r="AQ729" s="40"/>
      <c r="AR729" s="108"/>
      <c r="AS729" s="211"/>
      <c r="AT729" s="214"/>
      <c r="AU729" s="211"/>
      <c r="AV729" s="108"/>
      <c r="AW729" s="108"/>
      <c r="AX729" s="211"/>
      <c r="AY729" s="211"/>
      <c r="AZ729" s="211"/>
      <c r="BA729" s="211"/>
      <c r="BB729" s="211"/>
      <c r="BC729" s="211"/>
      <c r="BD729" s="211"/>
      <c r="BE729" s="211"/>
      <c r="BF729" s="211"/>
      <c r="BG729" s="211"/>
      <c r="BH729" s="108"/>
      <c r="BI729" s="211"/>
      <c r="BJ729" s="8"/>
      <c r="BK729" s="108"/>
      <c r="BM729" s="211"/>
    </row>
    <row r="730" spans="1:65">
      <c r="A730" s="211"/>
      <c r="B730" s="211"/>
      <c r="C730" s="211"/>
      <c r="D730" s="211"/>
      <c r="E730" s="211"/>
      <c r="F730" s="211"/>
      <c r="G730" s="211"/>
      <c r="H730" s="214"/>
      <c r="I730" s="211"/>
      <c r="J730" s="211"/>
      <c r="K730" s="211"/>
      <c r="L730" s="211"/>
      <c r="M730" s="211"/>
      <c r="N730" s="211"/>
      <c r="O730" s="211"/>
      <c r="P730" s="211"/>
      <c r="Q730" s="212"/>
      <c r="R730" s="211"/>
      <c r="S730" s="211"/>
      <c r="T730" s="211"/>
      <c r="U730" s="211"/>
      <c r="V730" s="211"/>
      <c r="W730" s="211"/>
      <c r="X730" s="257"/>
      <c r="Y730" s="257"/>
      <c r="Z730" s="257"/>
      <c r="AA730" s="257"/>
      <c r="AB730" s="257"/>
      <c r="AC730" s="257"/>
      <c r="AD730" s="257"/>
      <c r="AE730" s="257"/>
      <c r="AF730" s="257"/>
      <c r="AG730" s="257"/>
      <c r="AH730" s="257"/>
      <c r="AI730" s="257"/>
      <c r="AJ730" s="213"/>
      <c r="AK730" s="213"/>
      <c r="AL730" s="257"/>
      <c r="AM730" s="8"/>
      <c r="AN730" s="214"/>
      <c r="AO730" s="211"/>
      <c r="AP730" s="40"/>
      <c r="AQ730" s="40"/>
      <c r="AR730" s="108"/>
      <c r="AS730" s="211"/>
      <c r="AT730" s="214"/>
      <c r="AU730" s="211"/>
      <c r="AV730" s="108"/>
      <c r="AW730" s="108"/>
      <c r="AX730" s="211"/>
      <c r="AY730" s="211"/>
      <c r="AZ730" s="211"/>
      <c r="BA730" s="211"/>
      <c r="BB730" s="211"/>
      <c r="BC730" s="211"/>
      <c r="BD730" s="211"/>
      <c r="BE730" s="211"/>
      <c r="BF730" s="211"/>
      <c r="BG730" s="211"/>
      <c r="BH730" s="108"/>
      <c r="BI730" s="211"/>
      <c r="BJ730" s="8"/>
      <c r="BK730" s="108"/>
      <c r="BM730" s="211"/>
    </row>
    <row r="731" spans="1:65">
      <c r="A731" s="211"/>
      <c r="B731" s="211"/>
      <c r="C731" s="211"/>
      <c r="D731" s="211"/>
      <c r="E731" s="211"/>
      <c r="F731" s="211"/>
      <c r="G731" s="211"/>
      <c r="H731" s="214"/>
      <c r="I731" s="211"/>
      <c r="J731" s="211"/>
      <c r="K731" s="211"/>
      <c r="L731" s="211"/>
      <c r="M731" s="211"/>
      <c r="N731" s="211"/>
      <c r="O731" s="211"/>
      <c r="P731" s="211"/>
      <c r="Q731" s="212"/>
      <c r="R731" s="211"/>
      <c r="S731" s="211"/>
      <c r="T731" s="211"/>
      <c r="U731" s="211"/>
      <c r="V731" s="211"/>
      <c r="W731" s="211"/>
      <c r="X731" s="257"/>
      <c r="Y731" s="257"/>
      <c r="Z731" s="257"/>
      <c r="AA731" s="257"/>
      <c r="AB731" s="257"/>
      <c r="AC731" s="257"/>
      <c r="AD731" s="257"/>
      <c r="AE731" s="257"/>
      <c r="AF731" s="257"/>
      <c r="AG731" s="257"/>
      <c r="AH731" s="257"/>
      <c r="AI731" s="257"/>
      <c r="AJ731" s="213"/>
      <c r="AK731" s="213"/>
      <c r="AL731" s="257"/>
      <c r="AM731" s="8"/>
      <c r="AN731" s="214"/>
      <c r="AO731" s="211"/>
      <c r="AP731" s="40"/>
      <c r="AQ731" s="40"/>
      <c r="AR731" s="108"/>
      <c r="AS731" s="211"/>
      <c r="AT731" s="214"/>
      <c r="AU731" s="211"/>
      <c r="AV731" s="108"/>
      <c r="AW731" s="108"/>
      <c r="AX731" s="211"/>
      <c r="AY731" s="211"/>
      <c r="AZ731" s="211"/>
      <c r="BA731" s="211"/>
      <c r="BB731" s="211"/>
      <c r="BC731" s="211"/>
      <c r="BD731" s="211"/>
      <c r="BE731" s="211"/>
      <c r="BF731" s="211"/>
      <c r="BG731" s="211"/>
      <c r="BH731" s="108"/>
      <c r="BI731" s="211"/>
      <c r="BJ731" s="8"/>
      <c r="BK731" s="108"/>
      <c r="BM731" s="211"/>
    </row>
    <row r="732" spans="1:65">
      <c r="A732" s="211"/>
      <c r="B732" s="211"/>
      <c r="C732" s="211"/>
      <c r="D732" s="211"/>
      <c r="E732" s="211"/>
      <c r="F732" s="211"/>
      <c r="G732" s="211"/>
      <c r="H732" s="214"/>
      <c r="I732" s="211"/>
      <c r="J732" s="211"/>
      <c r="K732" s="211"/>
      <c r="L732" s="211"/>
      <c r="M732" s="211"/>
      <c r="N732" s="211"/>
      <c r="O732" s="211"/>
      <c r="P732" s="211"/>
      <c r="Q732" s="212"/>
      <c r="R732" s="211"/>
      <c r="S732" s="211"/>
      <c r="T732" s="211"/>
      <c r="U732" s="211"/>
      <c r="V732" s="211"/>
      <c r="W732" s="211"/>
      <c r="X732" s="257"/>
      <c r="Y732" s="257"/>
      <c r="Z732" s="257"/>
      <c r="AA732" s="257"/>
      <c r="AB732" s="257"/>
      <c r="AC732" s="257"/>
      <c r="AD732" s="257"/>
      <c r="AE732" s="257"/>
      <c r="AF732" s="257"/>
      <c r="AG732" s="257"/>
      <c r="AH732" s="257"/>
      <c r="AI732" s="257"/>
      <c r="AJ732" s="213"/>
      <c r="AK732" s="213"/>
      <c r="AL732" s="257"/>
      <c r="AM732" s="8"/>
      <c r="AN732" s="214"/>
      <c r="AO732" s="211"/>
      <c r="AP732" s="40"/>
      <c r="AQ732" s="40"/>
      <c r="AR732" s="108"/>
      <c r="AS732" s="211"/>
      <c r="AT732" s="214"/>
      <c r="AU732" s="211"/>
      <c r="AV732" s="108"/>
      <c r="AW732" s="108"/>
      <c r="AX732" s="211"/>
      <c r="AY732" s="211"/>
      <c r="AZ732" s="211"/>
      <c r="BA732" s="211"/>
      <c r="BB732" s="211"/>
      <c r="BC732" s="211"/>
      <c r="BD732" s="211"/>
      <c r="BE732" s="211"/>
      <c r="BF732" s="211"/>
      <c r="BG732" s="211"/>
      <c r="BH732" s="108"/>
      <c r="BI732" s="211"/>
      <c r="BJ732" s="8"/>
      <c r="BK732" s="108"/>
      <c r="BM732" s="211"/>
    </row>
    <row r="733" spans="1:65">
      <c r="A733" s="211"/>
      <c r="B733" s="211"/>
      <c r="C733" s="211"/>
      <c r="D733" s="211"/>
      <c r="E733" s="211"/>
      <c r="F733" s="211"/>
      <c r="G733" s="211"/>
      <c r="H733" s="214"/>
      <c r="I733" s="211"/>
      <c r="J733" s="211"/>
      <c r="K733" s="211"/>
      <c r="L733" s="211"/>
      <c r="M733" s="211"/>
      <c r="N733" s="211"/>
      <c r="O733" s="211"/>
      <c r="P733" s="211"/>
      <c r="Q733" s="212"/>
      <c r="R733" s="211"/>
      <c r="S733" s="211"/>
      <c r="T733" s="211"/>
      <c r="U733" s="211"/>
      <c r="V733" s="211"/>
      <c r="W733" s="211"/>
      <c r="X733" s="257"/>
      <c r="Y733" s="257"/>
      <c r="Z733" s="257"/>
      <c r="AA733" s="257"/>
      <c r="AB733" s="257"/>
      <c r="AC733" s="257"/>
      <c r="AD733" s="257"/>
      <c r="AE733" s="257"/>
      <c r="AF733" s="257"/>
      <c r="AG733" s="257"/>
      <c r="AH733" s="257"/>
      <c r="AI733" s="257"/>
      <c r="AJ733" s="213"/>
      <c r="AK733" s="213"/>
      <c r="AL733" s="257"/>
      <c r="AM733" s="8"/>
      <c r="AN733" s="214"/>
      <c r="AO733" s="211"/>
      <c r="AP733" s="40"/>
      <c r="AQ733" s="40"/>
      <c r="AR733" s="108"/>
      <c r="AS733" s="211"/>
      <c r="AT733" s="214"/>
      <c r="AU733" s="211"/>
      <c r="AV733" s="108"/>
      <c r="AW733" s="108"/>
      <c r="AX733" s="211"/>
      <c r="AY733" s="211"/>
      <c r="AZ733" s="211"/>
      <c r="BA733" s="211"/>
      <c r="BB733" s="211"/>
      <c r="BC733" s="211"/>
      <c r="BD733" s="211"/>
      <c r="BE733" s="211"/>
      <c r="BF733" s="211"/>
      <c r="BG733" s="211"/>
      <c r="BH733" s="108"/>
      <c r="BI733" s="211"/>
      <c r="BJ733" s="8"/>
      <c r="BK733" s="108"/>
      <c r="BM733" s="211"/>
    </row>
    <row r="734" spans="1:65">
      <c r="A734" s="211"/>
      <c r="B734" s="211"/>
      <c r="C734" s="211"/>
      <c r="D734" s="211"/>
      <c r="E734" s="211"/>
      <c r="F734" s="211"/>
      <c r="G734" s="211"/>
      <c r="H734" s="214"/>
      <c r="I734" s="211"/>
      <c r="J734" s="211"/>
      <c r="K734" s="211"/>
      <c r="L734" s="211"/>
      <c r="M734" s="211"/>
      <c r="N734" s="211"/>
      <c r="O734" s="211"/>
      <c r="P734" s="211"/>
      <c r="Q734" s="212"/>
      <c r="R734" s="211"/>
      <c r="S734" s="211"/>
      <c r="T734" s="211"/>
      <c r="U734" s="211"/>
      <c r="V734" s="211"/>
      <c r="W734" s="211"/>
      <c r="X734" s="257"/>
      <c r="Y734" s="257"/>
      <c r="Z734" s="257"/>
      <c r="AA734" s="257"/>
      <c r="AB734" s="257"/>
      <c r="AC734" s="257"/>
      <c r="AD734" s="257"/>
      <c r="AE734" s="257"/>
      <c r="AF734" s="257"/>
      <c r="AG734" s="257"/>
      <c r="AH734" s="257"/>
      <c r="AI734" s="257"/>
      <c r="AJ734" s="213"/>
      <c r="AK734" s="213"/>
      <c r="AL734" s="257"/>
      <c r="AM734" s="8"/>
      <c r="AN734" s="214"/>
      <c r="AO734" s="211"/>
      <c r="AP734" s="40"/>
      <c r="AQ734" s="40"/>
      <c r="AR734" s="108"/>
      <c r="AS734" s="211"/>
      <c r="AT734" s="214"/>
      <c r="AU734" s="211"/>
      <c r="AV734" s="108"/>
      <c r="AW734" s="108"/>
      <c r="AX734" s="211"/>
      <c r="AY734" s="211"/>
      <c r="AZ734" s="211"/>
      <c r="BA734" s="211"/>
      <c r="BB734" s="211"/>
      <c r="BC734" s="211"/>
      <c r="BD734" s="211"/>
      <c r="BE734" s="211"/>
      <c r="BF734" s="211"/>
      <c r="BG734" s="211"/>
      <c r="BH734" s="108"/>
      <c r="BI734" s="211"/>
      <c r="BJ734" s="8"/>
      <c r="BK734" s="108"/>
      <c r="BM734" s="211"/>
    </row>
    <row r="735" spans="1:65">
      <c r="A735" s="211"/>
      <c r="B735" s="211"/>
      <c r="C735" s="211"/>
      <c r="D735" s="211"/>
      <c r="E735" s="211"/>
      <c r="F735" s="211"/>
      <c r="G735" s="211"/>
      <c r="H735" s="214"/>
      <c r="I735" s="211"/>
      <c r="J735" s="211"/>
      <c r="K735" s="211"/>
      <c r="L735" s="211"/>
      <c r="M735" s="211"/>
      <c r="N735" s="211"/>
      <c r="O735" s="211"/>
      <c r="P735" s="211"/>
      <c r="Q735" s="212"/>
      <c r="R735" s="211"/>
      <c r="S735" s="211"/>
      <c r="T735" s="211"/>
      <c r="U735" s="211"/>
      <c r="V735" s="211"/>
      <c r="W735" s="211"/>
      <c r="X735" s="257"/>
      <c r="Y735" s="257"/>
      <c r="Z735" s="257"/>
      <c r="AA735" s="257"/>
      <c r="AB735" s="257"/>
      <c r="AC735" s="257"/>
      <c r="AD735" s="257"/>
      <c r="AE735" s="257"/>
      <c r="AF735" s="257"/>
      <c r="AG735" s="257"/>
      <c r="AH735" s="257"/>
      <c r="AI735" s="257"/>
      <c r="AJ735" s="213"/>
      <c r="AK735" s="213"/>
      <c r="AL735" s="257"/>
      <c r="AM735" s="8"/>
      <c r="AN735" s="214"/>
      <c r="AO735" s="211"/>
      <c r="AP735" s="40"/>
      <c r="AQ735" s="40"/>
      <c r="AR735" s="108"/>
      <c r="AS735" s="211"/>
      <c r="AT735" s="214"/>
      <c r="AU735" s="211"/>
      <c r="AV735" s="108"/>
      <c r="AW735" s="108"/>
      <c r="AX735" s="211"/>
      <c r="AY735" s="211"/>
      <c r="AZ735" s="211"/>
      <c r="BA735" s="211"/>
      <c r="BB735" s="211"/>
      <c r="BC735" s="211"/>
      <c r="BD735" s="211"/>
      <c r="BE735" s="211"/>
      <c r="BF735" s="211"/>
      <c r="BG735" s="211"/>
      <c r="BH735" s="108"/>
      <c r="BI735" s="211"/>
      <c r="BJ735" s="8"/>
      <c r="BK735" s="108"/>
      <c r="BM735" s="211"/>
    </row>
    <row r="736" spans="1:65">
      <c r="A736" s="211"/>
      <c r="B736" s="211"/>
      <c r="C736" s="211"/>
      <c r="D736" s="211"/>
      <c r="E736" s="211"/>
      <c r="F736" s="211"/>
      <c r="G736" s="211"/>
      <c r="H736" s="214"/>
      <c r="I736" s="211"/>
      <c r="J736" s="211"/>
      <c r="K736" s="211"/>
      <c r="L736" s="211"/>
      <c r="M736" s="211"/>
      <c r="N736" s="211"/>
      <c r="O736" s="211"/>
      <c r="P736" s="211"/>
      <c r="Q736" s="212"/>
      <c r="R736" s="211"/>
      <c r="S736" s="211"/>
      <c r="T736" s="211"/>
      <c r="U736" s="211"/>
      <c r="V736" s="211"/>
      <c r="W736" s="211"/>
      <c r="X736" s="257"/>
      <c r="Y736" s="257"/>
      <c r="Z736" s="257"/>
      <c r="AA736" s="257"/>
      <c r="AB736" s="257"/>
      <c r="AC736" s="257"/>
      <c r="AD736" s="257"/>
      <c r="AE736" s="257"/>
      <c r="AF736" s="257"/>
      <c r="AG736" s="257"/>
      <c r="AH736" s="257"/>
      <c r="AI736" s="257"/>
      <c r="AJ736" s="213"/>
      <c r="AK736" s="213"/>
      <c r="AL736" s="257"/>
      <c r="AM736" s="8"/>
      <c r="AN736" s="214"/>
      <c r="AO736" s="211"/>
      <c r="AP736" s="40"/>
      <c r="AQ736" s="40"/>
      <c r="AR736" s="108"/>
      <c r="AS736" s="211"/>
      <c r="AT736" s="214"/>
      <c r="AU736" s="211"/>
      <c r="AV736" s="108"/>
      <c r="AW736" s="108"/>
      <c r="AX736" s="211"/>
      <c r="AY736" s="211"/>
      <c r="AZ736" s="211"/>
      <c r="BA736" s="211"/>
      <c r="BB736" s="211"/>
      <c r="BC736" s="211"/>
      <c r="BD736" s="211"/>
      <c r="BE736" s="211"/>
      <c r="BF736" s="211"/>
      <c r="BG736" s="211"/>
      <c r="BH736" s="108"/>
      <c r="BI736" s="211"/>
      <c r="BJ736" s="8"/>
      <c r="BK736" s="108"/>
      <c r="BM736" s="211"/>
    </row>
    <row r="737" spans="1:65">
      <c r="A737" s="211"/>
      <c r="B737" s="211"/>
      <c r="C737" s="211"/>
      <c r="D737" s="211"/>
      <c r="E737" s="211"/>
      <c r="F737" s="211"/>
      <c r="G737" s="211"/>
      <c r="H737" s="214"/>
      <c r="I737" s="211"/>
      <c r="J737" s="211"/>
      <c r="K737" s="211"/>
      <c r="L737" s="211"/>
      <c r="M737" s="211"/>
      <c r="N737" s="211"/>
      <c r="O737" s="211"/>
      <c r="P737" s="211"/>
      <c r="Q737" s="212"/>
      <c r="R737" s="211"/>
      <c r="S737" s="211"/>
      <c r="T737" s="211"/>
      <c r="U737" s="211"/>
      <c r="V737" s="211"/>
      <c r="W737" s="211"/>
      <c r="X737" s="257"/>
      <c r="Y737" s="257"/>
      <c r="Z737" s="257"/>
      <c r="AA737" s="257"/>
      <c r="AB737" s="257"/>
      <c r="AC737" s="257"/>
      <c r="AD737" s="257"/>
      <c r="AE737" s="257"/>
      <c r="AF737" s="257"/>
      <c r="AG737" s="257"/>
      <c r="AH737" s="257"/>
      <c r="AI737" s="257"/>
      <c r="AJ737" s="213"/>
      <c r="AK737" s="213"/>
      <c r="AL737" s="257"/>
      <c r="AM737" s="8"/>
      <c r="AN737" s="214"/>
      <c r="AO737" s="211"/>
      <c r="AP737" s="40"/>
      <c r="AQ737" s="40"/>
      <c r="AR737" s="108"/>
      <c r="AS737" s="211"/>
      <c r="AT737" s="214"/>
      <c r="AU737" s="211"/>
      <c r="AV737" s="108"/>
      <c r="AW737" s="108"/>
      <c r="AX737" s="211"/>
      <c r="AY737" s="211"/>
      <c r="AZ737" s="211"/>
      <c r="BA737" s="211"/>
      <c r="BB737" s="211"/>
      <c r="BC737" s="211"/>
      <c r="BD737" s="211"/>
      <c r="BE737" s="211"/>
      <c r="BF737" s="211"/>
      <c r="BG737" s="211"/>
      <c r="BH737" s="108"/>
      <c r="BI737" s="211"/>
      <c r="BJ737" s="8"/>
      <c r="BK737" s="108"/>
      <c r="BM737" s="211"/>
    </row>
    <row r="738" spans="1:65">
      <c r="A738" s="211"/>
      <c r="B738" s="211"/>
      <c r="C738" s="211"/>
      <c r="D738" s="211"/>
      <c r="E738" s="211"/>
      <c r="F738" s="211"/>
      <c r="G738" s="211"/>
      <c r="H738" s="214"/>
      <c r="I738" s="211"/>
      <c r="J738" s="211"/>
      <c r="K738" s="211"/>
      <c r="L738" s="211"/>
      <c r="M738" s="211"/>
      <c r="N738" s="211"/>
      <c r="O738" s="211"/>
      <c r="P738" s="211"/>
      <c r="Q738" s="212"/>
      <c r="R738" s="211"/>
      <c r="S738" s="211"/>
      <c r="T738" s="211"/>
      <c r="U738" s="211"/>
      <c r="V738" s="211"/>
      <c r="W738" s="211"/>
      <c r="X738" s="257"/>
      <c r="Y738" s="257"/>
      <c r="Z738" s="257"/>
      <c r="AA738" s="257"/>
      <c r="AB738" s="257"/>
      <c r="AC738" s="257"/>
      <c r="AD738" s="257"/>
      <c r="AE738" s="257"/>
      <c r="AF738" s="257"/>
      <c r="AG738" s="257"/>
      <c r="AH738" s="257"/>
      <c r="AI738" s="257"/>
      <c r="AJ738" s="213"/>
      <c r="AK738" s="213"/>
      <c r="AL738" s="257"/>
      <c r="AM738" s="8"/>
      <c r="AN738" s="214"/>
      <c r="AO738" s="211"/>
      <c r="AP738" s="40"/>
      <c r="AQ738" s="40"/>
      <c r="AR738" s="108"/>
      <c r="AS738" s="211"/>
      <c r="AT738" s="214"/>
      <c r="AU738" s="211"/>
      <c r="AV738" s="108"/>
      <c r="AW738" s="108"/>
      <c r="AX738" s="211"/>
      <c r="AY738" s="211"/>
      <c r="AZ738" s="211"/>
      <c r="BA738" s="211"/>
      <c r="BB738" s="211"/>
      <c r="BC738" s="211"/>
      <c r="BD738" s="211"/>
      <c r="BE738" s="211"/>
      <c r="BF738" s="211"/>
      <c r="BG738" s="211"/>
      <c r="BH738" s="108"/>
      <c r="BI738" s="211"/>
      <c r="BJ738" s="8"/>
      <c r="BK738" s="108"/>
      <c r="BM738" s="211"/>
    </row>
    <row r="739" spans="1:65">
      <c r="A739" s="211"/>
      <c r="B739" s="211"/>
      <c r="C739" s="211"/>
      <c r="D739" s="211"/>
      <c r="E739" s="211"/>
      <c r="F739" s="211"/>
      <c r="G739" s="211"/>
      <c r="H739" s="214"/>
      <c r="I739" s="211"/>
      <c r="J739" s="211"/>
      <c r="K739" s="211"/>
      <c r="L739" s="211"/>
      <c r="M739" s="211"/>
      <c r="N739" s="211"/>
      <c r="O739" s="211"/>
      <c r="P739" s="211"/>
      <c r="Q739" s="212"/>
      <c r="R739" s="211"/>
      <c r="S739" s="211"/>
      <c r="T739" s="211"/>
      <c r="U739" s="211"/>
      <c r="V739" s="211"/>
      <c r="W739" s="211"/>
      <c r="X739" s="257"/>
      <c r="Y739" s="257"/>
      <c r="Z739" s="257"/>
      <c r="AA739" s="257"/>
      <c r="AB739" s="257"/>
      <c r="AC739" s="257"/>
      <c r="AD739" s="257"/>
      <c r="AE739" s="257"/>
      <c r="AF739" s="257"/>
      <c r="AG739" s="257"/>
      <c r="AH739" s="257"/>
      <c r="AI739" s="257"/>
      <c r="AJ739" s="213"/>
      <c r="AK739" s="213"/>
      <c r="AL739" s="257"/>
      <c r="AM739" s="8"/>
      <c r="AN739" s="214"/>
      <c r="AO739" s="211"/>
      <c r="AP739" s="40"/>
      <c r="AQ739" s="40"/>
      <c r="AR739" s="108"/>
      <c r="AS739" s="211"/>
      <c r="AT739" s="214"/>
      <c r="AU739" s="211"/>
      <c r="AV739" s="108"/>
      <c r="AW739" s="108"/>
      <c r="AX739" s="211"/>
      <c r="AY739" s="211"/>
      <c r="AZ739" s="211"/>
      <c r="BA739" s="211"/>
      <c r="BB739" s="211"/>
      <c r="BC739" s="211"/>
      <c r="BD739" s="211"/>
      <c r="BE739" s="211"/>
      <c r="BF739" s="211"/>
      <c r="BG739" s="211"/>
      <c r="BH739" s="108"/>
      <c r="BI739" s="211"/>
      <c r="BJ739" s="8"/>
      <c r="BK739" s="108"/>
      <c r="BM739" s="211"/>
    </row>
    <row r="740" spans="1:65">
      <c r="A740" s="211"/>
      <c r="B740" s="211"/>
      <c r="C740" s="211"/>
      <c r="D740" s="211"/>
      <c r="E740" s="211"/>
      <c r="F740" s="211"/>
      <c r="G740" s="211"/>
      <c r="H740" s="214"/>
      <c r="I740" s="211"/>
      <c r="J740" s="211"/>
      <c r="K740" s="211"/>
      <c r="L740" s="211"/>
      <c r="M740" s="211"/>
      <c r="N740" s="211"/>
      <c r="O740" s="211"/>
      <c r="P740" s="211"/>
      <c r="Q740" s="212"/>
      <c r="R740" s="211"/>
      <c r="S740" s="211"/>
      <c r="T740" s="211"/>
      <c r="U740" s="211"/>
      <c r="V740" s="211"/>
      <c r="W740" s="211"/>
      <c r="X740" s="257"/>
      <c r="Y740" s="257"/>
      <c r="Z740" s="257"/>
      <c r="AA740" s="257"/>
      <c r="AB740" s="257"/>
      <c r="AC740" s="257"/>
      <c r="AD740" s="257"/>
      <c r="AE740" s="257"/>
      <c r="AF740" s="257"/>
      <c r="AG740" s="257"/>
      <c r="AH740" s="257"/>
      <c r="AI740" s="257"/>
      <c r="AJ740" s="213"/>
      <c r="AK740" s="213"/>
      <c r="AL740" s="257"/>
      <c r="AM740" s="8"/>
      <c r="AN740" s="214"/>
      <c r="AO740" s="211"/>
      <c r="AP740" s="40"/>
      <c r="AQ740" s="40"/>
      <c r="AR740" s="108"/>
      <c r="AS740" s="211"/>
      <c r="AT740" s="214"/>
      <c r="AU740" s="211"/>
      <c r="AV740" s="108"/>
      <c r="AW740" s="108"/>
      <c r="AX740" s="211"/>
      <c r="AY740" s="211"/>
      <c r="AZ740" s="211"/>
      <c r="BA740" s="211"/>
      <c r="BB740" s="211"/>
      <c r="BC740" s="211"/>
      <c r="BD740" s="211"/>
      <c r="BE740" s="211"/>
      <c r="BF740" s="211"/>
      <c r="BG740" s="211"/>
      <c r="BH740" s="108"/>
      <c r="BI740" s="211"/>
      <c r="BJ740" s="8"/>
      <c r="BK740" s="108"/>
      <c r="BM740" s="211"/>
    </row>
    <row r="741" spans="1:65">
      <c r="A741" s="211"/>
      <c r="B741" s="211"/>
      <c r="C741" s="211"/>
      <c r="D741" s="211"/>
      <c r="E741" s="211"/>
      <c r="F741" s="211"/>
      <c r="G741" s="211"/>
      <c r="H741" s="214"/>
      <c r="I741" s="211"/>
      <c r="J741" s="211"/>
      <c r="K741" s="211"/>
      <c r="L741" s="211"/>
      <c r="M741" s="211"/>
      <c r="N741" s="211"/>
      <c r="O741" s="211"/>
      <c r="P741" s="211"/>
      <c r="Q741" s="212"/>
      <c r="R741" s="211"/>
      <c r="S741" s="211"/>
      <c r="T741" s="211"/>
      <c r="U741" s="211"/>
      <c r="V741" s="211"/>
      <c r="W741" s="211"/>
      <c r="X741" s="257"/>
      <c r="Y741" s="257"/>
      <c r="Z741" s="257"/>
      <c r="AA741" s="257"/>
      <c r="AB741" s="257"/>
      <c r="AC741" s="257"/>
      <c r="AD741" s="257"/>
      <c r="AE741" s="257"/>
      <c r="AF741" s="257"/>
      <c r="AG741" s="257"/>
      <c r="AH741" s="257"/>
      <c r="AI741" s="257"/>
      <c r="AJ741" s="213"/>
      <c r="AK741" s="213"/>
      <c r="AL741" s="257"/>
      <c r="AM741" s="8"/>
      <c r="AN741" s="214"/>
      <c r="AO741" s="211"/>
      <c r="AP741" s="40"/>
      <c r="AQ741" s="40"/>
      <c r="AR741" s="108"/>
      <c r="AS741" s="211"/>
      <c r="AT741" s="214"/>
      <c r="AU741" s="211"/>
      <c r="AV741" s="108"/>
      <c r="AW741" s="108"/>
      <c r="AX741" s="211"/>
      <c r="AY741" s="211"/>
      <c r="AZ741" s="211"/>
      <c r="BA741" s="211"/>
      <c r="BB741" s="211"/>
      <c r="BC741" s="211"/>
      <c r="BD741" s="211"/>
      <c r="BE741" s="211"/>
      <c r="BF741" s="211"/>
      <c r="BG741" s="211"/>
      <c r="BH741" s="108"/>
      <c r="BI741" s="211"/>
      <c r="BJ741" s="8"/>
      <c r="BK741" s="108"/>
      <c r="BM741" s="211"/>
    </row>
    <row r="742" spans="1:65">
      <c r="A742" s="211"/>
      <c r="B742" s="211"/>
      <c r="C742" s="211"/>
      <c r="D742" s="211"/>
      <c r="E742" s="211"/>
      <c r="F742" s="211"/>
      <c r="G742" s="211"/>
      <c r="H742" s="214"/>
      <c r="I742" s="211"/>
      <c r="J742" s="211"/>
      <c r="K742" s="211"/>
      <c r="L742" s="211"/>
      <c r="M742" s="211"/>
      <c r="N742" s="211"/>
      <c r="O742" s="211"/>
      <c r="P742" s="211"/>
      <c r="Q742" s="212"/>
      <c r="R742" s="211"/>
      <c r="S742" s="211"/>
      <c r="T742" s="211"/>
      <c r="U742" s="211"/>
      <c r="V742" s="211"/>
      <c r="W742" s="211"/>
      <c r="X742" s="257"/>
      <c r="Y742" s="257"/>
      <c r="Z742" s="257"/>
      <c r="AA742" s="257"/>
      <c r="AB742" s="257"/>
      <c r="AC742" s="257"/>
      <c r="AD742" s="257"/>
      <c r="AE742" s="257"/>
      <c r="AF742" s="257"/>
      <c r="AG742" s="257"/>
      <c r="AH742" s="257"/>
      <c r="AI742" s="257"/>
      <c r="AJ742" s="213"/>
      <c r="AK742" s="213"/>
      <c r="AL742" s="257"/>
      <c r="AM742" s="8"/>
      <c r="AN742" s="214"/>
      <c r="AO742" s="211"/>
      <c r="AP742" s="40"/>
      <c r="AQ742" s="40"/>
      <c r="AR742" s="108"/>
      <c r="AS742" s="211"/>
      <c r="AT742" s="214"/>
      <c r="AU742" s="211"/>
      <c r="AV742" s="108"/>
      <c r="AW742" s="108"/>
      <c r="AX742" s="211"/>
      <c r="AY742" s="211"/>
      <c r="AZ742" s="211"/>
      <c r="BA742" s="211"/>
      <c r="BB742" s="211"/>
      <c r="BC742" s="211"/>
      <c r="BD742" s="211"/>
      <c r="BE742" s="211"/>
      <c r="BF742" s="211"/>
      <c r="BG742" s="211"/>
      <c r="BH742" s="108"/>
      <c r="BI742" s="211"/>
      <c r="BJ742" s="8"/>
      <c r="BK742" s="108"/>
      <c r="BM742" s="211"/>
    </row>
    <row r="743" spans="1:65">
      <c r="A743" s="211"/>
      <c r="B743" s="211"/>
      <c r="C743" s="211"/>
      <c r="D743" s="211"/>
      <c r="E743" s="211"/>
      <c r="F743" s="211"/>
      <c r="G743" s="211"/>
      <c r="H743" s="214"/>
      <c r="I743" s="211"/>
      <c r="J743" s="211"/>
      <c r="K743" s="211"/>
      <c r="L743" s="211"/>
      <c r="M743" s="211"/>
      <c r="N743" s="211"/>
      <c r="O743" s="211"/>
      <c r="P743" s="211"/>
      <c r="Q743" s="212"/>
      <c r="R743" s="211"/>
      <c r="S743" s="211"/>
      <c r="T743" s="211"/>
      <c r="U743" s="211"/>
      <c r="V743" s="211"/>
      <c r="W743" s="211"/>
      <c r="X743" s="257"/>
      <c r="Y743" s="257"/>
      <c r="Z743" s="257"/>
      <c r="AA743" s="257"/>
      <c r="AB743" s="257"/>
      <c r="AC743" s="257"/>
      <c r="AD743" s="257"/>
      <c r="AE743" s="257"/>
      <c r="AF743" s="257"/>
      <c r="AG743" s="257"/>
      <c r="AH743" s="257"/>
      <c r="AI743" s="257"/>
      <c r="AJ743" s="213"/>
      <c r="AK743" s="213"/>
      <c r="AL743" s="257"/>
      <c r="AM743" s="8"/>
      <c r="AN743" s="214"/>
      <c r="AO743" s="211"/>
      <c r="AP743" s="40"/>
      <c r="AQ743" s="40"/>
      <c r="AR743" s="108"/>
      <c r="AS743" s="211"/>
      <c r="AT743" s="214"/>
      <c r="AU743" s="211"/>
      <c r="AV743" s="108"/>
      <c r="AW743" s="108"/>
      <c r="AX743" s="211"/>
      <c r="AY743" s="211"/>
      <c r="AZ743" s="211"/>
      <c r="BA743" s="211"/>
      <c r="BB743" s="211"/>
      <c r="BC743" s="211"/>
      <c r="BD743" s="211"/>
      <c r="BE743" s="211"/>
      <c r="BF743" s="211"/>
      <c r="BG743" s="211"/>
      <c r="BH743" s="108"/>
      <c r="BI743" s="211"/>
      <c r="BJ743" s="8"/>
      <c r="BK743" s="108"/>
      <c r="BM743" s="211"/>
    </row>
    <row r="744" spans="1:65">
      <c r="A744" s="211"/>
      <c r="B744" s="211"/>
      <c r="C744" s="211"/>
      <c r="D744" s="211"/>
      <c r="E744" s="211"/>
      <c r="F744" s="211"/>
      <c r="G744" s="211"/>
      <c r="H744" s="214"/>
      <c r="I744" s="211"/>
      <c r="J744" s="211"/>
      <c r="K744" s="211"/>
      <c r="L744" s="211"/>
      <c r="M744" s="211"/>
      <c r="N744" s="211"/>
      <c r="O744" s="211"/>
      <c r="P744" s="211"/>
      <c r="Q744" s="212"/>
      <c r="R744" s="211"/>
      <c r="S744" s="211"/>
      <c r="T744" s="211"/>
      <c r="U744" s="211"/>
      <c r="V744" s="211"/>
      <c r="W744" s="211"/>
      <c r="X744" s="257"/>
      <c r="Y744" s="257"/>
      <c r="Z744" s="257"/>
      <c r="AA744" s="257"/>
      <c r="AB744" s="257"/>
      <c r="AC744" s="257"/>
      <c r="AD744" s="257"/>
      <c r="AE744" s="257"/>
      <c r="AF744" s="257"/>
      <c r="AG744" s="257"/>
      <c r="AH744" s="257"/>
      <c r="AI744" s="257"/>
      <c r="AJ744" s="213"/>
      <c r="AK744" s="213"/>
      <c r="AL744" s="257"/>
      <c r="AM744" s="8"/>
      <c r="AN744" s="214"/>
      <c r="AO744" s="211"/>
      <c r="AP744" s="40"/>
      <c r="AQ744" s="40"/>
      <c r="AR744" s="108"/>
      <c r="AS744" s="211"/>
      <c r="AT744" s="214"/>
      <c r="AU744" s="211"/>
      <c r="AV744" s="108"/>
      <c r="AW744" s="108"/>
      <c r="AX744" s="211"/>
      <c r="AY744" s="211"/>
      <c r="AZ744" s="211"/>
      <c r="BA744" s="211"/>
      <c r="BB744" s="211"/>
      <c r="BC744" s="211"/>
      <c r="BD744" s="211"/>
      <c r="BE744" s="211"/>
      <c r="BF744" s="211"/>
      <c r="BG744" s="211"/>
      <c r="BH744" s="108"/>
      <c r="BI744" s="211"/>
      <c r="BJ744" s="8"/>
      <c r="BK744" s="108"/>
      <c r="BM744" s="211"/>
    </row>
    <row r="745" spans="1:65">
      <c r="A745" s="211"/>
      <c r="B745" s="211"/>
      <c r="C745" s="211"/>
      <c r="D745" s="211"/>
      <c r="E745" s="211"/>
      <c r="F745" s="211"/>
      <c r="G745" s="211"/>
      <c r="H745" s="214"/>
      <c r="I745" s="211"/>
      <c r="J745" s="211"/>
      <c r="K745" s="211"/>
      <c r="L745" s="211"/>
      <c r="M745" s="211"/>
      <c r="N745" s="211"/>
      <c r="O745" s="211"/>
      <c r="P745" s="211"/>
      <c r="Q745" s="212"/>
      <c r="R745" s="211"/>
      <c r="S745" s="211"/>
      <c r="T745" s="211"/>
      <c r="U745" s="211"/>
      <c r="V745" s="211"/>
      <c r="W745" s="211"/>
      <c r="X745" s="257"/>
      <c r="Y745" s="257"/>
      <c r="Z745" s="257"/>
      <c r="AA745" s="257"/>
      <c r="AB745" s="257"/>
      <c r="AC745" s="257"/>
      <c r="AD745" s="257"/>
      <c r="AE745" s="257"/>
      <c r="AF745" s="257"/>
      <c r="AG745" s="257"/>
      <c r="AH745" s="257"/>
      <c r="AI745" s="257"/>
      <c r="AJ745" s="213"/>
      <c r="AK745" s="213"/>
      <c r="AL745" s="257"/>
      <c r="AM745" s="8"/>
      <c r="AN745" s="214"/>
      <c r="AO745" s="211"/>
      <c r="AP745" s="40"/>
      <c r="AQ745" s="40"/>
      <c r="AR745" s="108"/>
      <c r="AS745" s="211"/>
      <c r="AT745" s="214"/>
      <c r="AU745" s="211"/>
      <c r="AV745" s="108"/>
      <c r="AW745" s="108"/>
      <c r="AX745" s="211"/>
      <c r="AY745" s="211"/>
      <c r="AZ745" s="211"/>
      <c r="BA745" s="211"/>
      <c r="BB745" s="211"/>
      <c r="BC745" s="211"/>
      <c r="BD745" s="211"/>
      <c r="BE745" s="211"/>
      <c r="BF745" s="211"/>
      <c r="BG745" s="211"/>
      <c r="BH745" s="108"/>
      <c r="BI745" s="211"/>
      <c r="BJ745" s="8"/>
      <c r="BK745" s="108"/>
      <c r="BM745" s="211"/>
    </row>
    <row r="746" spans="1:65">
      <c r="A746" s="211"/>
      <c r="B746" s="211"/>
      <c r="C746" s="211"/>
      <c r="D746" s="211"/>
      <c r="E746" s="211"/>
      <c r="F746" s="211"/>
      <c r="G746" s="211"/>
      <c r="H746" s="214"/>
      <c r="I746" s="211"/>
      <c r="J746" s="211"/>
      <c r="K746" s="211"/>
      <c r="L746" s="211"/>
      <c r="M746" s="211"/>
      <c r="N746" s="211"/>
      <c r="O746" s="211"/>
      <c r="P746" s="211"/>
      <c r="Q746" s="212"/>
      <c r="R746" s="211"/>
      <c r="S746" s="211"/>
      <c r="T746" s="211"/>
      <c r="U746" s="211"/>
      <c r="V746" s="211"/>
      <c r="W746" s="211"/>
      <c r="X746" s="257"/>
      <c r="Y746" s="257"/>
      <c r="Z746" s="257"/>
      <c r="AA746" s="257"/>
      <c r="AB746" s="257"/>
      <c r="AC746" s="257"/>
      <c r="AD746" s="257"/>
      <c r="AE746" s="257"/>
      <c r="AF746" s="257"/>
      <c r="AG746" s="257"/>
      <c r="AH746" s="257"/>
      <c r="AI746" s="257"/>
      <c r="AJ746" s="213"/>
      <c r="AK746" s="213"/>
      <c r="AL746" s="257"/>
      <c r="AM746" s="8"/>
      <c r="AN746" s="214"/>
      <c r="AO746" s="211"/>
      <c r="AP746" s="40"/>
      <c r="AQ746" s="40"/>
      <c r="AR746" s="108"/>
      <c r="AS746" s="211"/>
      <c r="AT746" s="214"/>
      <c r="AU746" s="211"/>
      <c r="AV746" s="108"/>
      <c r="AW746" s="108"/>
      <c r="AX746" s="211"/>
      <c r="AY746" s="211"/>
      <c r="AZ746" s="211"/>
      <c r="BA746" s="211"/>
      <c r="BB746" s="211"/>
      <c r="BC746" s="211"/>
      <c r="BD746" s="211"/>
      <c r="BE746" s="211"/>
      <c r="BF746" s="211"/>
      <c r="BG746" s="211"/>
      <c r="BH746" s="108"/>
      <c r="BI746" s="211"/>
      <c r="BJ746" s="8"/>
      <c r="BK746" s="108"/>
      <c r="BM746" s="211"/>
    </row>
    <row r="747" spans="1:65">
      <c r="A747" s="211"/>
      <c r="B747" s="211"/>
      <c r="C747" s="211"/>
      <c r="D747" s="211"/>
      <c r="E747" s="211"/>
      <c r="F747" s="211"/>
      <c r="G747" s="211"/>
      <c r="H747" s="214"/>
      <c r="I747" s="211"/>
      <c r="J747" s="211"/>
      <c r="K747" s="211"/>
      <c r="L747" s="211"/>
      <c r="M747" s="211"/>
      <c r="N747" s="211"/>
      <c r="O747" s="211"/>
      <c r="P747" s="211"/>
      <c r="Q747" s="212"/>
      <c r="R747" s="211"/>
      <c r="S747" s="211"/>
      <c r="T747" s="211"/>
      <c r="U747" s="211"/>
      <c r="V747" s="211"/>
      <c r="W747" s="211"/>
      <c r="X747" s="257"/>
      <c r="Y747" s="257"/>
      <c r="Z747" s="257"/>
      <c r="AA747" s="257"/>
      <c r="AB747" s="257"/>
      <c r="AC747" s="257"/>
      <c r="AD747" s="257"/>
      <c r="AE747" s="257"/>
      <c r="AF747" s="257"/>
      <c r="AG747" s="257"/>
      <c r="AH747" s="257"/>
      <c r="AI747" s="257"/>
      <c r="AJ747" s="213"/>
      <c r="AK747" s="213"/>
      <c r="AL747" s="257"/>
      <c r="AM747" s="8"/>
      <c r="AN747" s="214"/>
      <c r="AO747" s="211"/>
      <c r="AP747" s="40"/>
      <c r="AQ747" s="40"/>
      <c r="AR747" s="108"/>
      <c r="AS747" s="211"/>
      <c r="AT747" s="214"/>
      <c r="AU747" s="211"/>
      <c r="AV747" s="108"/>
      <c r="AW747" s="108"/>
      <c r="AX747" s="211"/>
      <c r="AY747" s="211"/>
      <c r="AZ747" s="211"/>
      <c r="BA747" s="211"/>
      <c r="BB747" s="211"/>
      <c r="BC747" s="211"/>
      <c r="BD747" s="211"/>
      <c r="BE747" s="211"/>
      <c r="BF747" s="211"/>
      <c r="BG747" s="211"/>
      <c r="BH747" s="108"/>
      <c r="BI747" s="211"/>
      <c r="BJ747" s="8"/>
      <c r="BK747" s="108"/>
      <c r="BM747" s="211"/>
    </row>
    <row r="748" spans="1:65">
      <c r="A748" s="211"/>
      <c r="B748" s="211"/>
      <c r="C748" s="211"/>
      <c r="D748" s="211"/>
      <c r="E748" s="211"/>
      <c r="F748" s="211"/>
      <c r="G748" s="211"/>
      <c r="H748" s="214"/>
      <c r="I748" s="211"/>
      <c r="J748" s="211"/>
      <c r="K748" s="211"/>
      <c r="L748" s="211"/>
      <c r="M748" s="211"/>
      <c r="N748" s="211"/>
      <c r="O748" s="211"/>
      <c r="P748" s="211"/>
      <c r="Q748" s="212"/>
      <c r="R748" s="211"/>
      <c r="S748" s="211"/>
      <c r="T748" s="211"/>
      <c r="U748" s="211"/>
      <c r="V748" s="211"/>
      <c r="W748" s="211"/>
      <c r="X748" s="257"/>
      <c r="Y748" s="257"/>
      <c r="Z748" s="257"/>
      <c r="AA748" s="257"/>
      <c r="AB748" s="257"/>
      <c r="AC748" s="257"/>
      <c r="AD748" s="257"/>
      <c r="AE748" s="257"/>
      <c r="AF748" s="257"/>
      <c r="AG748" s="257"/>
      <c r="AH748" s="257"/>
      <c r="AI748" s="257"/>
      <c r="AJ748" s="213"/>
      <c r="AK748" s="213"/>
      <c r="AL748" s="257"/>
      <c r="AM748" s="8"/>
      <c r="AN748" s="214"/>
      <c r="AO748" s="211"/>
      <c r="AP748" s="40"/>
      <c r="AQ748" s="40"/>
      <c r="AR748" s="108"/>
      <c r="AS748" s="211"/>
      <c r="AT748" s="214"/>
      <c r="AU748" s="211"/>
      <c r="AV748" s="108"/>
      <c r="AW748" s="108"/>
      <c r="AX748" s="211"/>
      <c r="AY748" s="211"/>
      <c r="AZ748" s="211"/>
      <c r="BA748" s="211"/>
      <c r="BB748" s="211"/>
      <c r="BC748" s="211"/>
      <c r="BD748" s="211"/>
      <c r="BE748" s="211"/>
      <c r="BF748" s="211"/>
      <c r="BG748" s="211"/>
      <c r="BH748" s="108"/>
      <c r="BI748" s="211"/>
      <c r="BJ748" s="8"/>
      <c r="BK748" s="108"/>
      <c r="BM748" s="211"/>
    </row>
    <row r="749" spans="1:65">
      <c r="A749" s="211"/>
      <c r="B749" s="211"/>
      <c r="C749" s="211"/>
      <c r="D749" s="211"/>
      <c r="E749" s="211"/>
      <c r="F749" s="211"/>
      <c r="G749" s="211"/>
      <c r="H749" s="214"/>
      <c r="I749" s="211"/>
      <c r="J749" s="211"/>
      <c r="K749" s="211"/>
      <c r="L749" s="211"/>
      <c r="M749" s="211"/>
      <c r="N749" s="211"/>
      <c r="O749" s="211"/>
      <c r="P749" s="211"/>
      <c r="Q749" s="212"/>
      <c r="R749" s="211"/>
      <c r="S749" s="211"/>
      <c r="T749" s="211"/>
      <c r="U749" s="211"/>
      <c r="V749" s="211"/>
      <c r="W749" s="211"/>
      <c r="X749" s="257"/>
      <c r="Y749" s="257"/>
      <c r="Z749" s="257"/>
      <c r="AA749" s="257"/>
      <c r="AB749" s="257"/>
      <c r="AC749" s="257"/>
      <c r="AD749" s="257"/>
      <c r="AE749" s="257"/>
      <c r="AF749" s="257"/>
      <c r="AG749" s="257"/>
      <c r="AH749" s="257"/>
      <c r="AI749" s="257"/>
      <c r="AJ749" s="213"/>
      <c r="AK749" s="213"/>
      <c r="AL749" s="257"/>
      <c r="AM749" s="8"/>
      <c r="AN749" s="214"/>
      <c r="AO749" s="211"/>
      <c r="AP749" s="40"/>
      <c r="AQ749" s="40"/>
      <c r="AR749" s="108"/>
      <c r="AS749" s="211"/>
      <c r="AT749" s="214"/>
      <c r="AU749" s="211"/>
      <c r="AV749" s="108"/>
      <c r="AW749" s="108"/>
      <c r="AX749" s="211"/>
      <c r="AY749" s="211"/>
      <c r="AZ749" s="211"/>
      <c r="BA749" s="211"/>
      <c r="BB749" s="211"/>
      <c r="BC749" s="211"/>
      <c r="BD749" s="211"/>
      <c r="BE749" s="211"/>
      <c r="BF749" s="211"/>
      <c r="BG749" s="211"/>
      <c r="BH749" s="108"/>
      <c r="BI749" s="211"/>
      <c r="BJ749" s="8"/>
      <c r="BK749" s="108"/>
      <c r="BM749" s="211"/>
    </row>
    <row r="750" spans="1:65">
      <c r="A750" s="211"/>
      <c r="B750" s="211"/>
      <c r="C750" s="211"/>
      <c r="D750" s="211"/>
      <c r="E750" s="211"/>
      <c r="F750" s="211"/>
      <c r="G750" s="211"/>
      <c r="H750" s="214"/>
      <c r="I750" s="211"/>
      <c r="J750" s="211"/>
      <c r="K750" s="211"/>
      <c r="L750" s="211"/>
      <c r="M750" s="211"/>
      <c r="N750" s="211"/>
      <c r="O750" s="211"/>
      <c r="P750" s="211"/>
      <c r="Q750" s="212"/>
      <c r="R750" s="211"/>
      <c r="S750" s="211"/>
      <c r="T750" s="211"/>
      <c r="U750" s="211"/>
      <c r="V750" s="211"/>
      <c r="W750" s="211"/>
      <c r="X750" s="257"/>
      <c r="Y750" s="257"/>
      <c r="Z750" s="257"/>
      <c r="AA750" s="257"/>
      <c r="AB750" s="257"/>
      <c r="AC750" s="257"/>
      <c r="AD750" s="257"/>
      <c r="AE750" s="257"/>
      <c r="AF750" s="257"/>
      <c r="AG750" s="257"/>
      <c r="AH750" s="257"/>
      <c r="AI750" s="257"/>
      <c r="AJ750" s="213"/>
      <c r="AK750" s="213"/>
      <c r="AL750" s="257"/>
      <c r="AM750" s="8"/>
      <c r="AN750" s="214"/>
      <c r="AO750" s="211"/>
      <c r="AP750" s="40"/>
      <c r="AQ750" s="40"/>
      <c r="AR750" s="108"/>
      <c r="AS750" s="211"/>
      <c r="AT750" s="214"/>
      <c r="AU750" s="211"/>
      <c r="AV750" s="108"/>
      <c r="AW750" s="108"/>
      <c r="AX750" s="211"/>
      <c r="AY750" s="211"/>
      <c r="AZ750" s="211"/>
      <c r="BA750" s="211"/>
      <c r="BB750" s="211"/>
      <c r="BC750" s="211"/>
      <c r="BD750" s="211"/>
      <c r="BE750" s="211"/>
      <c r="BF750" s="211"/>
      <c r="BG750" s="211"/>
      <c r="BH750" s="108"/>
      <c r="BI750" s="211"/>
      <c r="BJ750" s="8"/>
      <c r="BK750" s="108"/>
      <c r="BM750" s="211"/>
    </row>
    <row r="751" spans="1:65">
      <c r="A751" s="211"/>
      <c r="B751" s="211"/>
      <c r="C751" s="211"/>
      <c r="D751" s="211"/>
      <c r="E751" s="211"/>
      <c r="F751" s="211"/>
      <c r="G751" s="211"/>
      <c r="H751" s="214"/>
      <c r="I751" s="211"/>
      <c r="J751" s="211"/>
      <c r="K751" s="211"/>
      <c r="L751" s="211"/>
      <c r="M751" s="211"/>
      <c r="N751" s="211"/>
      <c r="O751" s="211"/>
      <c r="P751" s="211"/>
      <c r="Q751" s="212"/>
      <c r="R751" s="211"/>
      <c r="S751" s="211"/>
      <c r="T751" s="211"/>
      <c r="U751" s="211"/>
      <c r="V751" s="211"/>
      <c r="W751" s="211"/>
      <c r="X751" s="257"/>
      <c r="Y751" s="257"/>
      <c r="Z751" s="257"/>
      <c r="AA751" s="257"/>
      <c r="AB751" s="257"/>
      <c r="AC751" s="257"/>
      <c r="AD751" s="257"/>
      <c r="AE751" s="257"/>
      <c r="AF751" s="257"/>
      <c r="AG751" s="257"/>
      <c r="AH751" s="257"/>
      <c r="AI751" s="257"/>
      <c r="AJ751" s="213"/>
      <c r="AK751" s="213"/>
      <c r="AL751" s="257"/>
      <c r="AM751" s="8"/>
      <c r="AN751" s="214"/>
      <c r="AO751" s="211"/>
      <c r="AP751" s="40"/>
      <c r="AQ751" s="40"/>
      <c r="AR751" s="108"/>
      <c r="AS751" s="211"/>
      <c r="AT751" s="214"/>
      <c r="AU751" s="211"/>
      <c r="AV751" s="108"/>
      <c r="AW751" s="108"/>
      <c r="AX751" s="211"/>
      <c r="AY751" s="211"/>
      <c r="AZ751" s="211"/>
      <c r="BA751" s="211"/>
      <c r="BB751" s="211"/>
      <c r="BC751" s="211"/>
      <c r="BD751" s="211"/>
      <c r="BE751" s="211"/>
      <c r="BF751" s="211"/>
      <c r="BG751" s="211"/>
      <c r="BH751" s="108"/>
      <c r="BI751" s="211"/>
      <c r="BJ751" s="8"/>
      <c r="BK751" s="108"/>
      <c r="BM751" s="211"/>
    </row>
    <row r="752" spans="1:65">
      <c r="A752" s="211"/>
      <c r="B752" s="211"/>
      <c r="C752" s="211"/>
      <c r="D752" s="211"/>
      <c r="E752" s="211"/>
      <c r="F752" s="211"/>
      <c r="G752" s="211"/>
      <c r="H752" s="214"/>
      <c r="I752" s="211"/>
      <c r="J752" s="211"/>
      <c r="K752" s="211"/>
      <c r="L752" s="211"/>
      <c r="M752" s="211"/>
      <c r="N752" s="211"/>
      <c r="O752" s="211"/>
      <c r="P752" s="211"/>
      <c r="Q752" s="212"/>
      <c r="R752" s="211"/>
      <c r="S752" s="211"/>
      <c r="T752" s="211"/>
      <c r="U752" s="211"/>
      <c r="V752" s="211"/>
      <c r="W752" s="211"/>
      <c r="X752" s="257"/>
      <c r="Y752" s="257"/>
      <c r="Z752" s="257"/>
      <c r="AA752" s="257"/>
      <c r="AB752" s="257"/>
      <c r="AC752" s="257"/>
      <c r="AD752" s="257"/>
      <c r="AE752" s="257"/>
      <c r="AF752" s="257"/>
      <c r="AG752" s="257"/>
      <c r="AH752" s="257"/>
      <c r="AI752" s="257"/>
      <c r="AJ752" s="213"/>
      <c r="AK752" s="213"/>
      <c r="AL752" s="257"/>
      <c r="AM752" s="8"/>
      <c r="AN752" s="214"/>
      <c r="AO752" s="211"/>
      <c r="AP752" s="40"/>
      <c r="AQ752" s="40"/>
      <c r="AR752" s="108"/>
      <c r="AS752" s="211"/>
      <c r="AT752" s="214"/>
      <c r="AU752" s="211"/>
      <c r="AV752" s="108"/>
      <c r="AW752" s="108"/>
      <c r="AX752" s="211"/>
      <c r="AY752" s="211"/>
      <c r="AZ752" s="211"/>
      <c r="BA752" s="211"/>
      <c r="BB752" s="211"/>
      <c r="BC752" s="211"/>
      <c r="BD752" s="211"/>
      <c r="BE752" s="211"/>
      <c r="BF752" s="211"/>
      <c r="BG752" s="211"/>
      <c r="BH752" s="108"/>
      <c r="BI752" s="211"/>
      <c r="BJ752" s="8"/>
      <c r="BK752" s="108"/>
      <c r="BM752" s="211"/>
    </row>
    <row r="753" spans="1:65">
      <c r="A753" s="211"/>
      <c r="B753" s="211"/>
      <c r="C753" s="211"/>
      <c r="D753" s="211"/>
      <c r="E753" s="211"/>
      <c r="F753" s="211"/>
      <c r="G753" s="211"/>
      <c r="H753" s="214"/>
      <c r="I753" s="211"/>
      <c r="J753" s="211"/>
      <c r="K753" s="211"/>
      <c r="L753" s="211"/>
      <c r="M753" s="211"/>
      <c r="N753" s="211"/>
      <c r="O753" s="211"/>
      <c r="P753" s="211"/>
      <c r="Q753" s="212"/>
      <c r="R753" s="211"/>
      <c r="S753" s="211"/>
      <c r="T753" s="211"/>
      <c r="U753" s="211"/>
      <c r="V753" s="211"/>
      <c r="W753" s="211"/>
      <c r="X753" s="257"/>
      <c r="Y753" s="257"/>
      <c r="Z753" s="257"/>
      <c r="AA753" s="257"/>
      <c r="AB753" s="257"/>
      <c r="AC753" s="257"/>
      <c r="AD753" s="257"/>
      <c r="AE753" s="257"/>
      <c r="AF753" s="257"/>
      <c r="AG753" s="257"/>
      <c r="AH753" s="257"/>
      <c r="AI753" s="257"/>
      <c r="AJ753" s="213"/>
      <c r="AK753" s="213"/>
      <c r="AL753" s="257"/>
      <c r="AM753" s="8"/>
      <c r="AN753" s="214"/>
      <c r="AO753" s="211"/>
      <c r="AP753" s="40"/>
      <c r="AQ753" s="40"/>
      <c r="AR753" s="108"/>
      <c r="AS753" s="211"/>
      <c r="AT753" s="214"/>
      <c r="AU753" s="211"/>
      <c r="AV753" s="108"/>
      <c r="AW753" s="108"/>
      <c r="AX753" s="211"/>
      <c r="AY753" s="211"/>
      <c r="AZ753" s="211"/>
      <c r="BA753" s="211"/>
      <c r="BB753" s="211"/>
      <c r="BC753" s="211"/>
      <c r="BD753" s="211"/>
      <c r="BE753" s="211"/>
      <c r="BF753" s="211"/>
      <c r="BG753" s="211"/>
      <c r="BH753" s="108"/>
      <c r="BI753" s="211"/>
      <c r="BJ753" s="8"/>
      <c r="BK753" s="108"/>
      <c r="BM753" s="211"/>
    </row>
    <row r="754" spans="1:65">
      <c r="A754" s="211"/>
      <c r="B754" s="211"/>
      <c r="C754" s="211"/>
      <c r="D754" s="211"/>
      <c r="E754" s="211"/>
      <c r="F754" s="211"/>
      <c r="G754" s="211"/>
      <c r="H754" s="214"/>
      <c r="I754" s="211"/>
      <c r="J754" s="211"/>
      <c r="K754" s="211"/>
      <c r="L754" s="211"/>
      <c r="M754" s="211"/>
      <c r="N754" s="211"/>
      <c r="O754" s="211"/>
      <c r="P754" s="211"/>
      <c r="Q754" s="212"/>
      <c r="R754" s="211"/>
      <c r="S754" s="211"/>
      <c r="T754" s="211"/>
      <c r="U754" s="211"/>
      <c r="V754" s="211"/>
      <c r="W754" s="211"/>
      <c r="X754" s="257"/>
      <c r="Y754" s="257"/>
      <c r="Z754" s="257"/>
      <c r="AA754" s="257"/>
      <c r="AB754" s="257"/>
      <c r="AC754" s="257"/>
      <c r="AD754" s="257"/>
      <c r="AE754" s="257"/>
      <c r="AF754" s="257"/>
      <c r="AG754" s="257"/>
      <c r="AH754" s="257"/>
      <c r="AI754" s="257"/>
      <c r="AJ754" s="213"/>
      <c r="AK754" s="213"/>
      <c r="AL754" s="257"/>
      <c r="AM754" s="8"/>
      <c r="AN754" s="214"/>
      <c r="AO754" s="211"/>
      <c r="AP754" s="40"/>
      <c r="AQ754" s="40"/>
      <c r="AR754" s="108"/>
      <c r="AS754" s="211"/>
      <c r="AT754" s="214"/>
      <c r="AU754" s="211"/>
      <c r="AV754" s="108"/>
      <c r="AW754" s="108"/>
      <c r="AX754" s="211"/>
      <c r="AY754" s="211"/>
      <c r="AZ754" s="211"/>
      <c r="BA754" s="211"/>
      <c r="BB754" s="211"/>
      <c r="BC754" s="211"/>
      <c r="BD754" s="211"/>
      <c r="BE754" s="211"/>
      <c r="BF754" s="211"/>
      <c r="BG754" s="211"/>
      <c r="BH754" s="108"/>
      <c r="BI754" s="211"/>
      <c r="BJ754" s="8"/>
      <c r="BK754" s="108"/>
      <c r="BM754" s="211"/>
    </row>
    <row r="755" spans="1:65">
      <c r="A755" s="211"/>
      <c r="B755" s="211"/>
      <c r="C755" s="211"/>
      <c r="D755" s="211"/>
      <c r="E755" s="211"/>
      <c r="F755" s="211"/>
      <c r="G755" s="211"/>
      <c r="H755" s="214"/>
      <c r="I755" s="211"/>
      <c r="J755" s="211"/>
      <c r="K755" s="211"/>
      <c r="L755" s="211"/>
      <c r="M755" s="211"/>
      <c r="N755" s="211"/>
      <c r="O755" s="211"/>
      <c r="P755" s="211"/>
      <c r="Q755" s="212"/>
      <c r="R755" s="211"/>
      <c r="S755" s="211"/>
      <c r="T755" s="211"/>
      <c r="U755" s="211"/>
      <c r="V755" s="211"/>
      <c r="W755" s="211"/>
      <c r="X755" s="257"/>
      <c r="Y755" s="257"/>
      <c r="Z755" s="257"/>
      <c r="AA755" s="257"/>
      <c r="AB755" s="257"/>
      <c r="AC755" s="257"/>
      <c r="AD755" s="257"/>
      <c r="AE755" s="257"/>
      <c r="AF755" s="257"/>
      <c r="AG755" s="257"/>
      <c r="AH755" s="257"/>
      <c r="AI755" s="257"/>
      <c r="AJ755" s="213"/>
      <c r="AK755" s="213"/>
      <c r="AL755" s="257"/>
      <c r="AM755" s="8"/>
      <c r="AN755" s="214"/>
      <c r="AO755" s="211"/>
      <c r="AP755" s="40"/>
      <c r="AQ755" s="40"/>
      <c r="AR755" s="108"/>
      <c r="AS755" s="211"/>
      <c r="AT755" s="214"/>
      <c r="AU755" s="211"/>
      <c r="AV755" s="108"/>
      <c r="AW755" s="108"/>
      <c r="AX755" s="211"/>
      <c r="AY755" s="211"/>
      <c r="AZ755" s="211"/>
      <c r="BA755" s="211"/>
      <c r="BB755" s="211"/>
      <c r="BC755" s="211"/>
      <c r="BD755" s="211"/>
      <c r="BE755" s="211"/>
      <c r="BF755" s="211"/>
      <c r="BG755" s="211"/>
      <c r="BH755" s="108"/>
      <c r="BI755" s="211"/>
      <c r="BJ755" s="8"/>
      <c r="BK755" s="108"/>
      <c r="BM755" s="211"/>
    </row>
    <row r="756" spans="1:65">
      <c r="A756" s="211"/>
      <c r="B756" s="211"/>
      <c r="C756" s="211"/>
      <c r="D756" s="211"/>
      <c r="E756" s="211"/>
      <c r="F756" s="211"/>
      <c r="G756" s="211"/>
      <c r="H756" s="214"/>
      <c r="I756" s="211"/>
      <c r="J756" s="211"/>
      <c r="K756" s="211"/>
      <c r="L756" s="211"/>
      <c r="M756" s="211"/>
      <c r="N756" s="211"/>
      <c r="O756" s="211"/>
      <c r="P756" s="211"/>
      <c r="Q756" s="212"/>
      <c r="R756" s="211"/>
      <c r="S756" s="211"/>
      <c r="T756" s="211"/>
      <c r="U756" s="211"/>
      <c r="V756" s="211"/>
      <c r="W756" s="211"/>
      <c r="X756" s="257"/>
      <c r="Y756" s="257"/>
      <c r="Z756" s="257"/>
      <c r="AA756" s="257"/>
      <c r="AB756" s="257"/>
      <c r="AC756" s="257"/>
      <c r="AD756" s="257"/>
      <c r="AE756" s="257"/>
      <c r="AF756" s="257"/>
      <c r="AG756" s="257"/>
      <c r="AH756" s="257"/>
      <c r="AI756" s="257"/>
      <c r="AJ756" s="213"/>
      <c r="AK756" s="213"/>
      <c r="AL756" s="257"/>
      <c r="AM756" s="8"/>
      <c r="AN756" s="214"/>
      <c r="AO756" s="211"/>
      <c r="AP756" s="40"/>
      <c r="AQ756" s="40"/>
      <c r="AR756" s="108"/>
      <c r="AS756" s="211"/>
      <c r="AT756" s="214"/>
      <c r="AU756" s="211"/>
      <c r="AV756" s="108"/>
      <c r="AW756" s="108"/>
      <c r="AX756" s="211"/>
      <c r="AY756" s="211"/>
      <c r="AZ756" s="211"/>
      <c r="BA756" s="211"/>
      <c r="BB756" s="211"/>
      <c r="BC756" s="211"/>
      <c r="BD756" s="211"/>
      <c r="BE756" s="211"/>
      <c r="BF756" s="211"/>
      <c r="BG756" s="211"/>
      <c r="BH756" s="108"/>
      <c r="BI756" s="211"/>
      <c r="BJ756" s="8"/>
      <c r="BK756" s="108"/>
      <c r="BM756" s="211"/>
    </row>
    <row r="757" spans="1:65">
      <c r="A757" s="211"/>
      <c r="B757" s="211"/>
      <c r="C757" s="211"/>
      <c r="D757" s="211"/>
      <c r="E757" s="211"/>
      <c r="F757" s="211"/>
      <c r="G757" s="211"/>
      <c r="H757" s="214"/>
      <c r="I757" s="211"/>
      <c r="J757" s="211"/>
      <c r="K757" s="211"/>
      <c r="L757" s="211"/>
      <c r="M757" s="211"/>
      <c r="N757" s="211"/>
      <c r="O757" s="211"/>
      <c r="P757" s="211"/>
      <c r="Q757" s="212"/>
      <c r="R757" s="211"/>
      <c r="S757" s="211"/>
      <c r="T757" s="211"/>
      <c r="U757" s="211"/>
      <c r="V757" s="211"/>
      <c r="W757" s="211"/>
      <c r="X757" s="257"/>
      <c r="Y757" s="257"/>
      <c r="Z757" s="257"/>
      <c r="AA757" s="257"/>
      <c r="AB757" s="257"/>
      <c r="AC757" s="257"/>
      <c r="AD757" s="257"/>
      <c r="AE757" s="257"/>
      <c r="AF757" s="257"/>
      <c r="AG757" s="257"/>
      <c r="AH757" s="257"/>
      <c r="AI757" s="257"/>
      <c r="AJ757" s="213"/>
      <c r="AK757" s="213"/>
      <c r="AL757" s="257"/>
      <c r="AM757" s="8"/>
      <c r="AN757" s="214"/>
      <c r="AO757" s="211"/>
      <c r="AP757" s="40"/>
      <c r="AQ757" s="40"/>
      <c r="AR757" s="108"/>
      <c r="AS757" s="211"/>
      <c r="AT757" s="214"/>
      <c r="AU757" s="211"/>
      <c r="AV757" s="108"/>
      <c r="AW757" s="108"/>
      <c r="AX757" s="211"/>
      <c r="AY757" s="211"/>
      <c r="AZ757" s="211"/>
      <c r="BA757" s="211"/>
      <c r="BB757" s="211"/>
      <c r="BC757" s="211"/>
      <c r="BD757" s="211"/>
      <c r="BE757" s="211"/>
      <c r="BF757" s="211"/>
      <c r="BG757" s="211"/>
      <c r="BH757" s="108"/>
      <c r="BI757" s="211"/>
      <c r="BJ757" s="8"/>
      <c r="BK757" s="108"/>
      <c r="BM757" s="211"/>
    </row>
    <row r="758" spans="1:65">
      <c r="A758" s="211"/>
      <c r="B758" s="211"/>
      <c r="C758" s="211"/>
      <c r="D758" s="211"/>
      <c r="E758" s="211"/>
      <c r="F758" s="211"/>
      <c r="G758" s="211"/>
      <c r="H758" s="214"/>
      <c r="I758" s="211"/>
      <c r="J758" s="211"/>
      <c r="K758" s="211"/>
      <c r="L758" s="211"/>
      <c r="M758" s="211"/>
      <c r="N758" s="211"/>
      <c r="O758" s="211"/>
      <c r="P758" s="211"/>
      <c r="Q758" s="212"/>
      <c r="R758" s="211"/>
      <c r="S758" s="211"/>
      <c r="T758" s="211"/>
      <c r="U758" s="211"/>
      <c r="V758" s="211"/>
      <c r="W758" s="211"/>
      <c r="X758" s="257"/>
      <c r="Y758" s="257"/>
      <c r="Z758" s="257"/>
      <c r="AA758" s="257"/>
      <c r="AB758" s="257"/>
      <c r="AC758" s="257"/>
      <c r="AD758" s="257"/>
      <c r="AE758" s="257"/>
      <c r="AF758" s="257"/>
      <c r="AG758" s="257"/>
      <c r="AH758" s="257"/>
      <c r="AI758" s="257"/>
      <c r="AJ758" s="213"/>
      <c r="AK758" s="213"/>
      <c r="AL758" s="257"/>
      <c r="AM758" s="8"/>
      <c r="AN758" s="214"/>
      <c r="AO758" s="211"/>
      <c r="AP758" s="40"/>
      <c r="AQ758" s="40"/>
      <c r="AR758" s="108"/>
      <c r="AS758" s="211"/>
      <c r="AT758" s="214"/>
      <c r="AU758" s="211"/>
      <c r="AV758" s="108"/>
      <c r="AW758" s="108"/>
      <c r="AX758" s="211"/>
      <c r="AY758" s="211"/>
      <c r="AZ758" s="211"/>
      <c r="BA758" s="211"/>
      <c r="BB758" s="211"/>
      <c r="BC758" s="211"/>
      <c r="BD758" s="211"/>
      <c r="BE758" s="211"/>
      <c r="BF758" s="211"/>
      <c r="BG758" s="211"/>
      <c r="BH758" s="108"/>
      <c r="BI758" s="211"/>
      <c r="BJ758" s="8"/>
      <c r="BK758" s="108"/>
      <c r="BM758" s="211"/>
    </row>
    <row r="759" spans="1:65">
      <c r="A759" s="211"/>
      <c r="B759" s="211"/>
      <c r="C759" s="211"/>
      <c r="D759" s="211"/>
      <c r="E759" s="211"/>
      <c r="F759" s="211"/>
      <c r="G759" s="211"/>
      <c r="H759" s="214"/>
      <c r="I759" s="211"/>
      <c r="J759" s="211"/>
      <c r="K759" s="211"/>
      <c r="L759" s="211"/>
      <c r="M759" s="211"/>
      <c r="N759" s="211"/>
      <c r="O759" s="211"/>
      <c r="P759" s="211"/>
      <c r="Q759" s="212"/>
      <c r="R759" s="211"/>
      <c r="S759" s="211"/>
      <c r="T759" s="211"/>
      <c r="U759" s="211"/>
      <c r="V759" s="211"/>
      <c r="W759" s="211"/>
      <c r="X759" s="257"/>
      <c r="Y759" s="257"/>
      <c r="Z759" s="257"/>
      <c r="AA759" s="257"/>
      <c r="AB759" s="257"/>
      <c r="AC759" s="257"/>
      <c r="AD759" s="257"/>
      <c r="AE759" s="257"/>
      <c r="AF759" s="257"/>
      <c r="AG759" s="257"/>
      <c r="AH759" s="257"/>
      <c r="AI759" s="257"/>
      <c r="AJ759" s="213"/>
      <c r="AK759" s="213"/>
      <c r="AL759" s="257"/>
      <c r="AM759" s="8"/>
      <c r="AN759" s="214"/>
      <c r="AO759" s="211"/>
      <c r="AP759" s="40"/>
      <c r="AQ759" s="40"/>
      <c r="AR759" s="108"/>
      <c r="AS759" s="211"/>
      <c r="AT759" s="214"/>
      <c r="AU759" s="211"/>
      <c r="AV759" s="108"/>
      <c r="AW759" s="108"/>
      <c r="AX759" s="211"/>
      <c r="AY759" s="211"/>
      <c r="AZ759" s="211"/>
      <c r="BA759" s="211"/>
      <c r="BB759" s="211"/>
      <c r="BC759" s="211"/>
      <c r="BD759" s="211"/>
      <c r="BE759" s="211"/>
      <c r="BF759" s="211"/>
      <c r="BG759" s="211"/>
      <c r="BH759" s="108"/>
      <c r="BI759" s="211"/>
      <c r="BJ759" s="8"/>
      <c r="BK759" s="108"/>
      <c r="BM759" s="211"/>
    </row>
    <row r="760" spans="1:65">
      <c r="A760" s="211"/>
      <c r="B760" s="211"/>
      <c r="C760" s="211"/>
      <c r="D760" s="211"/>
      <c r="E760" s="211"/>
      <c r="F760" s="211"/>
      <c r="G760" s="211"/>
      <c r="H760" s="214"/>
      <c r="I760" s="211"/>
      <c r="J760" s="211"/>
      <c r="K760" s="211"/>
      <c r="L760" s="211"/>
      <c r="M760" s="211"/>
      <c r="N760" s="211"/>
      <c r="O760" s="211"/>
      <c r="P760" s="211"/>
      <c r="Q760" s="212"/>
      <c r="R760" s="211"/>
      <c r="S760" s="211"/>
      <c r="T760" s="211"/>
      <c r="U760" s="211"/>
      <c r="V760" s="211"/>
      <c r="W760" s="211"/>
      <c r="X760" s="257"/>
      <c r="Y760" s="257"/>
      <c r="Z760" s="257"/>
      <c r="AA760" s="257"/>
      <c r="AB760" s="257"/>
      <c r="AC760" s="257"/>
      <c r="AD760" s="257"/>
      <c r="AE760" s="257"/>
      <c r="AF760" s="257"/>
      <c r="AG760" s="257"/>
      <c r="AH760" s="257"/>
      <c r="AI760" s="257"/>
      <c r="AJ760" s="213"/>
      <c r="AK760" s="213"/>
      <c r="AL760" s="257"/>
      <c r="AM760" s="8"/>
      <c r="AN760" s="214"/>
      <c r="AO760" s="211"/>
      <c r="AP760" s="40"/>
      <c r="AQ760" s="40"/>
      <c r="AR760" s="108"/>
      <c r="AS760" s="211"/>
      <c r="AT760" s="214"/>
      <c r="AU760" s="211"/>
      <c r="AV760" s="108"/>
      <c r="AW760" s="108"/>
      <c r="AX760" s="211"/>
      <c r="AY760" s="211"/>
      <c r="AZ760" s="211"/>
      <c r="BA760" s="211"/>
      <c r="BB760" s="211"/>
      <c r="BC760" s="211"/>
      <c r="BD760" s="211"/>
      <c r="BE760" s="211"/>
      <c r="BF760" s="211"/>
      <c r="BG760" s="211"/>
      <c r="BH760" s="108"/>
      <c r="BI760" s="211"/>
      <c r="BJ760" s="8"/>
      <c r="BK760" s="108"/>
      <c r="BM760" s="211"/>
    </row>
    <row r="761" spans="1:65">
      <c r="A761" s="211"/>
      <c r="B761" s="211"/>
      <c r="C761" s="211"/>
      <c r="D761" s="211"/>
      <c r="E761" s="211"/>
      <c r="F761" s="211"/>
      <c r="G761" s="211"/>
      <c r="H761" s="214"/>
      <c r="I761" s="211"/>
      <c r="J761" s="211"/>
      <c r="K761" s="211"/>
      <c r="L761" s="211"/>
      <c r="M761" s="211"/>
      <c r="N761" s="211"/>
      <c r="O761" s="211"/>
      <c r="P761" s="211"/>
      <c r="Q761" s="212"/>
      <c r="R761" s="211"/>
      <c r="S761" s="211"/>
      <c r="T761" s="211"/>
      <c r="U761" s="211"/>
      <c r="V761" s="211"/>
      <c r="W761" s="211"/>
      <c r="X761" s="257"/>
      <c r="Y761" s="257"/>
      <c r="Z761" s="257"/>
      <c r="AA761" s="257"/>
      <c r="AB761" s="257"/>
      <c r="AC761" s="257"/>
      <c r="AD761" s="257"/>
      <c r="AE761" s="257"/>
      <c r="AF761" s="257"/>
      <c r="AG761" s="257"/>
      <c r="AH761" s="257"/>
      <c r="AI761" s="257"/>
      <c r="AJ761" s="213"/>
      <c r="AK761" s="213"/>
      <c r="AL761" s="257"/>
      <c r="AM761" s="8"/>
      <c r="AN761" s="214"/>
      <c r="AO761" s="211"/>
      <c r="AP761" s="40"/>
      <c r="AQ761" s="40"/>
      <c r="AR761" s="108"/>
      <c r="AS761" s="211"/>
      <c r="AT761" s="214"/>
      <c r="AU761" s="211"/>
      <c r="AV761" s="108"/>
      <c r="AW761" s="108"/>
      <c r="AX761" s="211"/>
      <c r="AY761" s="211"/>
      <c r="AZ761" s="211"/>
      <c r="BA761" s="211"/>
      <c r="BB761" s="211"/>
      <c r="BC761" s="211"/>
      <c r="BD761" s="211"/>
      <c r="BE761" s="211"/>
      <c r="BF761" s="211"/>
      <c r="BG761" s="211"/>
      <c r="BH761" s="108"/>
      <c r="BI761" s="211"/>
      <c r="BJ761" s="8"/>
      <c r="BK761" s="108"/>
      <c r="BM761" s="211"/>
    </row>
    <row r="762" spans="1:65">
      <c r="A762" s="211"/>
      <c r="B762" s="211"/>
      <c r="C762" s="211"/>
      <c r="D762" s="211"/>
      <c r="E762" s="211"/>
      <c r="F762" s="211"/>
      <c r="G762" s="211"/>
      <c r="H762" s="214"/>
      <c r="I762" s="211"/>
      <c r="J762" s="211"/>
      <c r="K762" s="211"/>
      <c r="L762" s="211"/>
      <c r="M762" s="211"/>
      <c r="N762" s="211"/>
      <c r="O762" s="211"/>
      <c r="P762" s="211"/>
      <c r="Q762" s="212"/>
      <c r="R762" s="211"/>
      <c r="S762" s="211"/>
      <c r="T762" s="211"/>
      <c r="U762" s="211"/>
      <c r="V762" s="211"/>
      <c r="W762" s="211"/>
      <c r="X762" s="257"/>
      <c r="Y762" s="257"/>
      <c r="Z762" s="257"/>
      <c r="AA762" s="257"/>
      <c r="AB762" s="257"/>
      <c r="AC762" s="257"/>
      <c r="AD762" s="257"/>
      <c r="AE762" s="257"/>
      <c r="AF762" s="257"/>
      <c r="AG762" s="257"/>
      <c r="AH762" s="257"/>
      <c r="AI762" s="257"/>
      <c r="AJ762" s="213"/>
      <c r="AK762" s="213"/>
      <c r="AL762" s="257"/>
      <c r="AM762" s="8"/>
      <c r="AN762" s="214"/>
      <c r="AO762" s="211"/>
      <c r="AP762" s="40"/>
      <c r="AQ762" s="40"/>
      <c r="AR762" s="108"/>
      <c r="AS762" s="211"/>
      <c r="AT762" s="214"/>
      <c r="AU762" s="211"/>
      <c r="AV762" s="108"/>
      <c r="AW762" s="108"/>
      <c r="AX762" s="211"/>
      <c r="AY762" s="211"/>
      <c r="AZ762" s="211"/>
      <c r="BA762" s="211"/>
      <c r="BB762" s="211"/>
      <c r="BC762" s="211"/>
      <c r="BD762" s="211"/>
      <c r="BE762" s="211"/>
      <c r="BF762" s="211"/>
      <c r="BG762" s="211"/>
      <c r="BH762" s="108"/>
      <c r="BI762" s="211"/>
      <c r="BJ762" s="8"/>
      <c r="BK762" s="108"/>
      <c r="BM762" s="211"/>
    </row>
    <row r="763" spans="1:65">
      <c r="A763" s="211"/>
      <c r="B763" s="211"/>
      <c r="C763" s="211"/>
      <c r="D763" s="211"/>
      <c r="E763" s="211"/>
      <c r="F763" s="211"/>
      <c r="G763" s="211"/>
      <c r="H763" s="214"/>
      <c r="I763" s="211"/>
      <c r="J763" s="211"/>
      <c r="K763" s="211"/>
      <c r="L763" s="211"/>
      <c r="M763" s="211"/>
      <c r="N763" s="211"/>
      <c r="O763" s="211"/>
      <c r="P763" s="211"/>
      <c r="Q763" s="212"/>
      <c r="R763" s="211"/>
      <c r="S763" s="211"/>
      <c r="T763" s="211"/>
      <c r="U763" s="211"/>
      <c r="V763" s="211"/>
      <c r="W763" s="211"/>
      <c r="X763" s="257"/>
      <c r="Y763" s="257"/>
      <c r="Z763" s="257"/>
      <c r="AA763" s="257"/>
      <c r="AB763" s="257"/>
      <c r="AC763" s="257"/>
      <c r="AD763" s="257"/>
      <c r="AE763" s="257"/>
      <c r="AF763" s="257"/>
      <c r="AG763" s="257"/>
      <c r="AH763" s="257"/>
      <c r="AI763" s="257"/>
      <c r="AJ763" s="213"/>
      <c r="AK763" s="213"/>
      <c r="AL763" s="257"/>
      <c r="AM763" s="8"/>
      <c r="AN763" s="214"/>
      <c r="AO763" s="211"/>
      <c r="AP763" s="40"/>
      <c r="AQ763" s="40"/>
      <c r="AR763" s="108"/>
      <c r="AS763" s="211"/>
      <c r="AT763" s="214"/>
      <c r="AU763" s="211"/>
      <c r="AV763" s="108"/>
      <c r="AW763" s="108"/>
      <c r="AX763" s="211"/>
      <c r="AY763" s="211"/>
      <c r="AZ763" s="211"/>
      <c r="BA763" s="211"/>
      <c r="BB763" s="211"/>
      <c r="BC763" s="211"/>
      <c r="BD763" s="211"/>
      <c r="BE763" s="211"/>
      <c r="BF763" s="211"/>
      <c r="BG763" s="211"/>
      <c r="BH763" s="108"/>
      <c r="BI763" s="211"/>
      <c r="BJ763" s="8"/>
      <c r="BK763" s="108"/>
      <c r="BM763" s="211"/>
    </row>
    <row r="764" spans="1:65">
      <c r="A764" s="211"/>
      <c r="B764" s="211"/>
      <c r="C764" s="211"/>
      <c r="D764" s="211"/>
      <c r="E764" s="211"/>
      <c r="F764" s="211"/>
      <c r="G764" s="211"/>
      <c r="H764" s="214"/>
      <c r="I764" s="211"/>
      <c r="J764" s="211"/>
      <c r="K764" s="211"/>
      <c r="L764" s="211"/>
      <c r="M764" s="211"/>
      <c r="N764" s="211"/>
      <c r="O764" s="211"/>
      <c r="P764" s="211"/>
      <c r="Q764" s="212"/>
      <c r="R764" s="211"/>
      <c r="S764" s="211"/>
      <c r="T764" s="211"/>
      <c r="U764" s="211"/>
      <c r="V764" s="211"/>
      <c r="W764" s="211"/>
      <c r="X764" s="257"/>
      <c r="Y764" s="257"/>
      <c r="Z764" s="257"/>
      <c r="AA764" s="257"/>
      <c r="AB764" s="257"/>
      <c r="AC764" s="257"/>
      <c r="AD764" s="257"/>
      <c r="AE764" s="257"/>
      <c r="AF764" s="257"/>
      <c r="AG764" s="257"/>
      <c r="AH764" s="257"/>
      <c r="AI764" s="257"/>
      <c r="AJ764" s="213"/>
      <c r="AK764" s="213"/>
      <c r="AL764" s="257"/>
      <c r="AM764" s="8"/>
      <c r="AN764" s="214"/>
      <c r="AO764" s="211"/>
      <c r="AP764" s="40"/>
      <c r="AQ764" s="40"/>
      <c r="AR764" s="108"/>
      <c r="AS764" s="211"/>
      <c r="AT764" s="214"/>
      <c r="AU764" s="211"/>
      <c r="AV764" s="108"/>
      <c r="AW764" s="108"/>
      <c r="AX764" s="211"/>
      <c r="AY764" s="211"/>
      <c r="AZ764" s="211"/>
      <c r="BA764" s="211"/>
      <c r="BB764" s="211"/>
      <c r="BC764" s="211"/>
      <c r="BD764" s="211"/>
      <c r="BE764" s="211"/>
      <c r="BF764" s="211"/>
      <c r="BG764" s="211"/>
      <c r="BH764" s="108"/>
      <c r="BI764" s="211"/>
      <c r="BJ764" s="8"/>
      <c r="BK764" s="108"/>
      <c r="BM764" s="211"/>
    </row>
    <row r="765" spans="1:65">
      <c r="A765" s="211"/>
      <c r="B765" s="211"/>
      <c r="C765" s="211"/>
      <c r="D765" s="211"/>
      <c r="E765" s="211"/>
      <c r="F765" s="211"/>
      <c r="G765" s="211"/>
      <c r="H765" s="214"/>
      <c r="I765" s="211"/>
      <c r="J765" s="211"/>
      <c r="K765" s="211"/>
      <c r="L765" s="211"/>
      <c r="M765" s="211"/>
      <c r="N765" s="211"/>
      <c r="O765" s="211"/>
      <c r="P765" s="211"/>
      <c r="Q765" s="212"/>
      <c r="R765" s="211"/>
      <c r="S765" s="211"/>
      <c r="T765" s="211"/>
      <c r="U765" s="211"/>
      <c r="V765" s="211"/>
      <c r="W765" s="211"/>
      <c r="X765" s="257"/>
      <c r="Y765" s="257"/>
      <c r="Z765" s="257"/>
      <c r="AA765" s="257"/>
      <c r="AB765" s="257"/>
      <c r="AC765" s="257"/>
      <c r="AD765" s="257"/>
      <c r="AE765" s="257"/>
      <c r="AF765" s="257"/>
      <c r="AG765" s="257"/>
      <c r="AH765" s="257"/>
      <c r="AI765" s="257"/>
      <c r="AJ765" s="213"/>
      <c r="AK765" s="213"/>
      <c r="AL765" s="257"/>
      <c r="AM765" s="8"/>
      <c r="AN765" s="214"/>
      <c r="AO765" s="211"/>
      <c r="AP765" s="40"/>
      <c r="AQ765" s="40"/>
      <c r="AR765" s="108"/>
      <c r="AS765" s="211"/>
      <c r="AT765" s="214"/>
      <c r="AU765" s="211"/>
      <c r="AV765" s="108"/>
      <c r="AW765" s="108"/>
      <c r="AX765" s="211"/>
      <c r="AY765" s="211"/>
      <c r="AZ765" s="211"/>
      <c r="BA765" s="211"/>
      <c r="BB765" s="211"/>
      <c r="BC765" s="211"/>
      <c r="BD765" s="211"/>
      <c r="BE765" s="211"/>
      <c r="BF765" s="211"/>
      <c r="BG765" s="211"/>
      <c r="BH765" s="108"/>
      <c r="BI765" s="211"/>
      <c r="BJ765" s="8"/>
      <c r="BK765" s="108"/>
      <c r="BM765" s="211"/>
    </row>
    <row r="766" spans="1:65">
      <c r="A766" s="211"/>
      <c r="B766" s="211"/>
      <c r="C766" s="211"/>
      <c r="D766" s="211"/>
      <c r="E766" s="211"/>
      <c r="F766" s="211"/>
      <c r="G766" s="211"/>
      <c r="H766" s="214"/>
      <c r="I766" s="211"/>
      <c r="J766" s="211"/>
      <c r="K766" s="211"/>
      <c r="L766" s="211"/>
      <c r="M766" s="211"/>
      <c r="N766" s="211"/>
      <c r="O766" s="211"/>
      <c r="P766" s="211"/>
      <c r="Q766" s="212"/>
      <c r="R766" s="211"/>
      <c r="S766" s="211"/>
      <c r="T766" s="211"/>
      <c r="U766" s="211"/>
      <c r="V766" s="211"/>
      <c r="W766" s="211"/>
      <c r="X766" s="257"/>
      <c r="Y766" s="257"/>
      <c r="Z766" s="257"/>
      <c r="AA766" s="257"/>
      <c r="AB766" s="257"/>
      <c r="AC766" s="257"/>
      <c r="AD766" s="257"/>
      <c r="AE766" s="257"/>
      <c r="AF766" s="257"/>
      <c r="AG766" s="257"/>
      <c r="AH766" s="257"/>
      <c r="AI766" s="257"/>
      <c r="AJ766" s="213"/>
      <c r="AK766" s="213"/>
      <c r="AL766" s="257"/>
      <c r="AM766" s="8"/>
      <c r="AN766" s="214"/>
      <c r="AO766" s="211"/>
      <c r="AP766" s="40"/>
      <c r="AQ766" s="40"/>
      <c r="AR766" s="108"/>
      <c r="AS766" s="211"/>
      <c r="AT766" s="214"/>
      <c r="AU766" s="211"/>
      <c r="AV766" s="108"/>
      <c r="AW766" s="108"/>
      <c r="AX766" s="211"/>
      <c r="AY766" s="211"/>
      <c r="AZ766" s="211"/>
      <c r="BA766" s="211"/>
      <c r="BB766" s="211"/>
      <c r="BC766" s="211"/>
      <c r="BD766" s="211"/>
      <c r="BE766" s="211"/>
      <c r="BF766" s="211"/>
      <c r="BG766" s="211"/>
      <c r="BH766" s="108"/>
      <c r="BI766" s="211"/>
      <c r="BJ766" s="8"/>
      <c r="BK766" s="108"/>
      <c r="BM766" s="211"/>
    </row>
    <row r="767" spans="1:65">
      <c r="A767" s="211"/>
      <c r="B767" s="211"/>
      <c r="C767" s="211"/>
      <c r="D767" s="211"/>
      <c r="E767" s="211"/>
      <c r="F767" s="211"/>
      <c r="G767" s="211"/>
      <c r="H767" s="214"/>
      <c r="I767" s="211"/>
      <c r="J767" s="211"/>
      <c r="K767" s="211"/>
      <c r="L767" s="211"/>
      <c r="M767" s="211"/>
      <c r="N767" s="211"/>
      <c r="O767" s="211"/>
      <c r="P767" s="211"/>
      <c r="Q767" s="212"/>
      <c r="R767" s="211"/>
      <c r="S767" s="211"/>
      <c r="T767" s="211"/>
      <c r="U767" s="211"/>
      <c r="V767" s="211"/>
      <c r="W767" s="211"/>
      <c r="X767" s="257"/>
      <c r="Y767" s="257"/>
      <c r="Z767" s="257"/>
      <c r="AA767" s="257"/>
      <c r="AB767" s="257"/>
      <c r="AC767" s="257"/>
      <c r="AD767" s="257"/>
      <c r="AE767" s="257"/>
      <c r="AF767" s="257"/>
      <c r="AG767" s="257"/>
      <c r="AH767" s="257"/>
      <c r="AI767" s="257"/>
      <c r="AJ767" s="213"/>
      <c r="AK767" s="213"/>
      <c r="AL767" s="257"/>
      <c r="AM767" s="8"/>
      <c r="AN767" s="214"/>
      <c r="AO767" s="211"/>
      <c r="AP767" s="40"/>
      <c r="AQ767" s="40"/>
      <c r="AR767" s="108"/>
      <c r="AS767" s="211"/>
      <c r="AT767" s="214"/>
      <c r="AU767" s="211"/>
      <c r="AV767" s="108"/>
      <c r="AW767" s="108"/>
      <c r="AX767" s="211"/>
      <c r="AY767" s="211"/>
      <c r="AZ767" s="211"/>
      <c r="BA767" s="211"/>
      <c r="BB767" s="211"/>
      <c r="BC767" s="211"/>
      <c r="BD767" s="211"/>
      <c r="BE767" s="211"/>
      <c r="BF767" s="211"/>
      <c r="BG767" s="211"/>
      <c r="BH767" s="108"/>
      <c r="BI767" s="211"/>
      <c r="BJ767" s="8"/>
      <c r="BK767" s="108"/>
      <c r="BM767" s="211"/>
    </row>
    <row r="768" spans="1:65">
      <c r="A768" s="211"/>
      <c r="B768" s="211"/>
      <c r="C768" s="211"/>
      <c r="D768" s="211"/>
      <c r="E768" s="211"/>
      <c r="F768" s="211"/>
      <c r="G768" s="211"/>
      <c r="H768" s="214"/>
      <c r="I768" s="211"/>
      <c r="J768" s="211"/>
      <c r="K768" s="211"/>
      <c r="L768" s="211"/>
      <c r="M768" s="211"/>
      <c r="N768" s="211"/>
      <c r="O768" s="211"/>
      <c r="P768" s="211"/>
      <c r="Q768" s="212"/>
      <c r="R768" s="211"/>
      <c r="S768" s="211"/>
      <c r="T768" s="211"/>
      <c r="U768" s="211"/>
      <c r="V768" s="211"/>
      <c r="W768" s="211"/>
      <c r="X768" s="257"/>
      <c r="Y768" s="257"/>
      <c r="Z768" s="257"/>
      <c r="AA768" s="257"/>
      <c r="AB768" s="257"/>
      <c r="AC768" s="257"/>
      <c r="AD768" s="257"/>
      <c r="AE768" s="257"/>
      <c r="AF768" s="257"/>
      <c r="AG768" s="257"/>
      <c r="AH768" s="257"/>
      <c r="AI768" s="257"/>
      <c r="AJ768" s="213"/>
      <c r="AK768" s="213"/>
      <c r="AL768" s="257"/>
      <c r="AM768" s="8"/>
      <c r="AN768" s="214"/>
      <c r="AO768" s="211"/>
      <c r="AP768" s="40"/>
      <c r="AQ768" s="40"/>
      <c r="AR768" s="108"/>
      <c r="AS768" s="211"/>
      <c r="AT768" s="214"/>
      <c r="AU768" s="211"/>
      <c r="AV768" s="108"/>
      <c r="AW768" s="108"/>
      <c r="AX768" s="211"/>
      <c r="AY768" s="211"/>
      <c r="AZ768" s="211"/>
      <c r="BA768" s="211"/>
      <c r="BB768" s="211"/>
      <c r="BC768" s="211"/>
      <c r="BD768" s="211"/>
      <c r="BE768" s="211"/>
      <c r="BF768" s="211"/>
      <c r="BG768" s="211"/>
      <c r="BH768" s="108"/>
      <c r="BI768" s="211"/>
      <c r="BJ768" s="8"/>
      <c r="BK768" s="108"/>
      <c r="BM768" s="211"/>
    </row>
    <row r="769" spans="1:65">
      <c r="A769" s="211"/>
      <c r="B769" s="211"/>
      <c r="C769" s="211"/>
      <c r="D769" s="211"/>
      <c r="E769" s="211"/>
      <c r="F769" s="211"/>
      <c r="G769" s="211"/>
      <c r="H769" s="214"/>
      <c r="I769" s="211"/>
      <c r="J769" s="211"/>
      <c r="K769" s="211"/>
      <c r="L769" s="211"/>
      <c r="M769" s="211"/>
      <c r="N769" s="211"/>
      <c r="O769" s="211"/>
      <c r="P769" s="211"/>
      <c r="Q769" s="212"/>
      <c r="R769" s="211"/>
      <c r="S769" s="211"/>
      <c r="T769" s="211"/>
      <c r="U769" s="211"/>
      <c r="V769" s="211"/>
      <c r="W769" s="211"/>
      <c r="X769" s="257"/>
      <c r="Y769" s="257"/>
      <c r="Z769" s="257"/>
      <c r="AA769" s="257"/>
      <c r="AB769" s="257"/>
      <c r="AC769" s="257"/>
      <c r="AD769" s="257"/>
      <c r="AE769" s="257"/>
      <c r="AF769" s="257"/>
      <c r="AG769" s="257"/>
      <c r="AH769" s="257"/>
      <c r="AI769" s="257"/>
      <c r="AJ769" s="213"/>
      <c r="AK769" s="213"/>
      <c r="AL769" s="257"/>
      <c r="AM769" s="8"/>
      <c r="AN769" s="214"/>
      <c r="AO769" s="211"/>
      <c r="AP769" s="40"/>
      <c r="AQ769" s="40"/>
      <c r="AR769" s="108"/>
      <c r="AS769" s="211"/>
      <c r="AT769" s="214"/>
      <c r="AU769" s="211"/>
      <c r="AV769" s="108"/>
      <c r="AW769" s="108"/>
      <c r="AX769" s="211"/>
      <c r="AY769" s="211"/>
      <c r="AZ769" s="211"/>
      <c r="BA769" s="211"/>
      <c r="BB769" s="211"/>
      <c r="BC769" s="211"/>
      <c r="BD769" s="211"/>
      <c r="BE769" s="211"/>
      <c r="BF769" s="211"/>
      <c r="BG769" s="211"/>
      <c r="BH769" s="108"/>
      <c r="BI769" s="211"/>
      <c r="BJ769" s="8"/>
      <c r="BK769" s="108"/>
      <c r="BM769" s="211"/>
    </row>
    <row r="770" spans="1:65">
      <c r="A770" s="211"/>
      <c r="B770" s="211"/>
      <c r="C770" s="211"/>
      <c r="D770" s="211"/>
      <c r="E770" s="211"/>
      <c r="F770" s="211"/>
      <c r="G770" s="211"/>
      <c r="H770" s="214"/>
      <c r="I770" s="211"/>
      <c r="J770" s="211"/>
      <c r="K770" s="211"/>
      <c r="L770" s="211"/>
      <c r="M770" s="211"/>
      <c r="N770" s="211"/>
      <c r="O770" s="211"/>
      <c r="P770" s="211"/>
      <c r="Q770" s="212"/>
      <c r="R770" s="211"/>
      <c r="S770" s="211"/>
      <c r="T770" s="211"/>
      <c r="U770" s="211"/>
      <c r="V770" s="211"/>
      <c r="W770" s="211"/>
      <c r="X770" s="257"/>
      <c r="Y770" s="257"/>
      <c r="Z770" s="257"/>
      <c r="AA770" s="257"/>
      <c r="AB770" s="257"/>
      <c r="AC770" s="257"/>
      <c r="AD770" s="257"/>
      <c r="AE770" s="257"/>
      <c r="AF770" s="257"/>
      <c r="AG770" s="257"/>
      <c r="AH770" s="257"/>
      <c r="AI770" s="257"/>
      <c r="AJ770" s="213"/>
      <c r="AK770" s="213"/>
      <c r="AL770" s="257"/>
      <c r="AM770" s="8"/>
      <c r="AN770" s="214"/>
      <c r="AO770" s="211"/>
      <c r="AP770" s="40"/>
      <c r="AQ770" s="40"/>
      <c r="AR770" s="108"/>
      <c r="AS770" s="211"/>
      <c r="AT770" s="214"/>
      <c r="AU770" s="211"/>
      <c r="AV770" s="108"/>
      <c r="AW770" s="108"/>
      <c r="AX770" s="211"/>
      <c r="AY770" s="211"/>
      <c r="AZ770" s="211"/>
      <c r="BA770" s="211"/>
      <c r="BB770" s="211"/>
      <c r="BC770" s="211"/>
      <c r="BD770" s="211"/>
      <c r="BE770" s="211"/>
      <c r="BF770" s="211"/>
      <c r="BG770" s="211"/>
      <c r="BH770" s="108"/>
      <c r="BI770" s="211"/>
      <c r="BJ770" s="8"/>
      <c r="BK770" s="108"/>
      <c r="BM770" s="211"/>
    </row>
    <row r="771" spans="1:65">
      <c r="A771" s="211"/>
      <c r="B771" s="211"/>
      <c r="C771" s="211"/>
      <c r="D771" s="211"/>
      <c r="E771" s="211"/>
      <c r="F771" s="211"/>
      <c r="G771" s="211"/>
      <c r="H771" s="214"/>
      <c r="I771" s="211"/>
      <c r="J771" s="211"/>
      <c r="K771" s="211"/>
      <c r="L771" s="211"/>
      <c r="M771" s="211"/>
      <c r="N771" s="211"/>
      <c r="O771" s="211"/>
      <c r="P771" s="211"/>
      <c r="Q771" s="212"/>
      <c r="R771" s="211"/>
      <c r="S771" s="211"/>
      <c r="T771" s="211"/>
      <c r="U771" s="211"/>
      <c r="V771" s="211"/>
      <c r="W771" s="211"/>
      <c r="X771" s="257"/>
      <c r="Y771" s="257"/>
      <c r="Z771" s="257"/>
      <c r="AA771" s="257"/>
      <c r="AB771" s="257"/>
      <c r="AC771" s="257"/>
      <c r="AD771" s="257"/>
      <c r="AE771" s="257"/>
      <c r="AF771" s="257"/>
      <c r="AG771" s="257"/>
      <c r="AH771" s="257"/>
      <c r="AI771" s="257"/>
      <c r="AJ771" s="213"/>
      <c r="AK771" s="213"/>
      <c r="AL771" s="257"/>
      <c r="AM771" s="8"/>
      <c r="AN771" s="214"/>
      <c r="AO771" s="211"/>
      <c r="AP771" s="40"/>
      <c r="AQ771" s="40"/>
      <c r="AR771" s="108"/>
      <c r="AS771" s="211"/>
      <c r="AT771" s="214"/>
      <c r="AU771" s="211"/>
      <c r="AV771" s="108"/>
      <c r="AW771" s="108"/>
      <c r="AX771" s="211"/>
      <c r="AY771" s="211"/>
      <c r="AZ771" s="211"/>
      <c r="BA771" s="211"/>
      <c r="BB771" s="211"/>
      <c r="BC771" s="211"/>
      <c r="BD771" s="211"/>
      <c r="BE771" s="211"/>
      <c r="BF771" s="211"/>
      <c r="BG771" s="211"/>
      <c r="BH771" s="108"/>
      <c r="BI771" s="211"/>
      <c r="BJ771" s="8"/>
      <c r="BK771" s="108"/>
      <c r="BM771" s="211"/>
    </row>
    <row r="772" spans="1:65">
      <c r="A772" s="211"/>
      <c r="B772" s="211"/>
      <c r="C772" s="211"/>
      <c r="D772" s="211"/>
      <c r="E772" s="211"/>
      <c r="F772" s="211"/>
      <c r="G772" s="211"/>
      <c r="H772" s="214"/>
      <c r="I772" s="211"/>
      <c r="J772" s="211"/>
      <c r="K772" s="211"/>
      <c r="L772" s="211"/>
      <c r="M772" s="211"/>
      <c r="N772" s="211"/>
      <c r="O772" s="211"/>
      <c r="P772" s="211"/>
      <c r="Q772" s="212"/>
      <c r="R772" s="211"/>
      <c r="S772" s="211"/>
      <c r="T772" s="211"/>
      <c r="U772" s="211"/>
      <c r="V772" s="211"/>
      <c r="W772" s="211"/>
      <c r="X772" s="257"/>
      <c r="Y772" s="257"/>
      <c r="Z772" s="257"/>
      <c r="AA772" s="257"/>
      <c r="AB772" s="257"/>
      <c r="AC772" s="257"/>
      <c r="AD772" s="257"/>
      <c r="AE772" s="257"/>
      <c r="AF772" s="257"/>
      <c r="AG772" s="257"/>
      <c r="AH772" s="257"/>
      <c r="AI772" s="257"/>
      <c r="AJ772" s="213"/>
      <c r="AK772" s="213"/>
      <c r="AL772" s="257"/>
      <c r="AM772" s="8"/>
      <c r="AN772" s="214"/>
      <c r="AO772" s="211"/>
      <c r="AP772" s="40"/>
      <c r="AQ772" s="40"/>
      <c r="AR772" s="108"/>
      <c r="AS772" s="211"/>
      <c r="AT772" s="214"/>
      <c r="AU772" s="211"/>
      <c r="AV772" s="108"/>
      <c r="AW772" s="108"/>
      <c r="AX772" s="211"/>
      <c r="AY772" s="211"/>
      <c r="AZ772" s="211"/>
      <c r="BA772" s="211"/>
      <c r="BB772" s="211"/>
      <c r="BC772" s="211"/>
      <c r="BD772" s="211"/>
      <c r="BE772" s="211"/>
      <c r="BF772" s="211"/>
      <c r="BG772" s="211"/>
      <c r="BH772" s="108"/>
      <c r="BI772" s="211"/>
      <c r="BJ772" s="8"/>
      <c r="BK772" s="108"/>
      <c r="BM772" s="211"/>
    </row>
    <row r="773" spans="1:65">
      <c r="A773" s="211"/>
      <c r="B773" s="211"/>
      <c r="C773" s="211"/>
      <c r="D773" s="211"/>
      <c r="E773" s="211"/>
      <c r="F773" s="211"/>
      <c r="G773" s="211"/>
      <c r="H773" s="214"/>
      <c r="I773" s="211"/>
      <c r="J773" s="211"/>
      <c r="K773" s="211"/>
      <c r="L773" s="211"/>
      <c r="M773" s="211"/>
      <c r="N773" s="211"/>
      <c r="O773" s="211"/>
      <c r="P773" s="211"/>
      <c r="Q773" s="212"/>
      <c r="R773" s="211"/>
      <c r="S773" s="211"/>
      <c r="T773" s="211"/>
      <c r="U773" s="211"/>
      <c r="V773" s="211"/>
      <c r="W773" s="211"/>
      <c r="X773" s="257"/>
      <c r="Y773" s="257"/>
      <c r="Z773" s="257"/>
      <c r="AA773" s="257"/>
      <c r="AB773" s="257"/>
      <c r="AC773" s="257"/>
      <c r="AD773" s="257"/>
      <c r="AE773" s="257"/>
      <c r="AF773" s="257"/>
      <c r="AG773" s="257"/>
      <c r="AH773" s="257"/>
      <c r="AI773" s="257"/>
      <c r="AJ773" s="213"/>
      <c r="AK773" s="213"/>
      <c r="AL773" s="257"/>
      <c r="AM773" s="8"/>
      <c r="AN773" s="214"/>
      <c r="AO773" s="211"/>
      <c r="AP773" s="40"/>
      <c r="AQ773" s="40"/>
      <c r="AR773" s="108"/>
      <c r="AS773" s="211"/>
      <c r="AT773" s="214"/>
      <c r="AU773" s="211"/>
      <c r="AV773" s="108"/>
      <c r="AW773" s="108"/>
      <c r="AX773" s="211"/>
      <c r="AY773" s="211"/>
      <c r="AZ773" s="211"/>
      <c r="BA773" s="211"/>
      <c r="BB773" s="211"/>
      <c r="BC773" s="211"/>
      <c r="BD773" s="211"/>
      <c r="BE773" s="211"/>
      <c r="BF773" s="211"/>
      <c r="BG773" s="211"/>
      <c r="BH773" s="108"/>
      <c r="BI773" s="211"/>
      <c r="BJ773" s="8"/>
      <c r="BK773" s="108"/>
      <c r="BM773" s="211"/>
    </row>
    <row r="774" spans="1:65">
      <c r="A774" s="211"/>
      <c r="B774" s="211"/>
      <c r="C774" s="211"/>
      <c r="D774" s="211"/>
      <c r="E774" s="211"/>
      <c r="F774" s="211"/>
      <c r="G774" s="211"/>
      <c r="H774" s="214"/>
      <c r="I774" s="211"/>
      <c r="J774" s="211"/>
      <c r="K774" s="211"/>
      <c r="L774" s="211"/>
      <c r="M774" s="211"/>
      <c r="N774" s="211"/>
      <c r="O774" s="211"/>
      <c r="P774" s="211"/>
      <c r="Q774" s="212"/>
      <c r="R774" s="211"/>
      <c r="S774" s="211"/>
      <c r="T774" s="211"/>
      <c r="U774" s="211"/>
      <c r="V774" s="211"/>
      <c r="W774" s="211"/>
      <c r="X774" s="257"/>
      <c r="Y774" s="257"/>
      <c r="Z774" s="257"/>
      <c r="AA774" s="257"/>
      <c r="AB774" s="257"/>
      <c r="AC774" s="257"/>
      <c r="AD774" s="257"/>
      <c r="AE774" s="257"/>
      <c r="AF774" s="257"/>
      <c r="AG774" s="257"/>
      <c r="AH774" s="257"/>
      <c r="AI774" s="257"/>
      <c r="AJ774" s="213"/>
      <c r="AK774" s="213"/>
      <c r="AL774" s="257"/>
      <c r="AM774" s="8"/>
      <c r="AN774" s="214"/>
      <c r="AO774" s="211"/>
      <c r="AP774" s="40"/>
      <c r="AQ774" s="40"/>
      <c r="AR774" s="108"/>
      <c r="AS774" s="211"/>
      <c r="AT774" s="214"/>
      <c r="AU774" s="211"/>
      <c r="AV774" s="108"/>
      <c r="AW774" s="108"/>
      <c r="AX774" s="211"/>
      <c r="AY774" s="211"/>
      <c r="AZ774" s="211"/>
      <c r="BA774" s="211"/>
      <c r="BB774" s="211"/>
      <c r="BC774" s="211"/>
      <c r="BD774" s="211"/>
      <c r="BE774" s="211"/>
      <c r="BF774" s="211"/>
      <c r="BG774" s="211"/>
      <c r="BH774" s="108"/>
      <c r="BI774" s="211"/>
      <c r="BJ774" s="8"/>
      <c r="BK774" s="108"/>
      <c r="BM774" s="211"/>
    </row>
    <row r="775" spans="1:65">
      <c r="A775" s="211"/>
      <c r="B775" s="211"/>
      <c r="C775" s="211"/>
      <c r="D775" s="211"/>
      <c r="E775" s="211"/>
      <c r="F775" s="211"/>
      <c r="G775" s="211"/>
      <c r="H775" s="214"/>
      <c r="I775" s="211"/>
      <c r="J775" s="211"/>
      <c r="K775" s="211"/>
      <c r="L775" s="211"/>
      <c r="M775" s="211"/>
      <c r="N775" s="211"/>
      <c r="O775" s="211"/>
      <c r="P775" s="211"/>
      <c r="Q775" s="212"/>
      <c r="R775" s="211"/>
      <c r="S775" s="211"/>
      <c r="T775" s="211"/>
      <c r="U775" s="211"/>
      <c r="V775" s="211"/>
      <c r="W775" s="211"/>
      <c r="X775" s="257"/>
      <c r="Y775" s="257"/>
      <c r="Z775" s="257"/>
      <c r="AA775" s="257"/>
      <c r="AB775" s="257"/>
      <c r="AC775" s="257"/>
      <c r="AD775" s="257"/>
      <c r="AE775" s="257"/>
      <c r="AF775" s="257"/>
      <c r="AG775" s="257"/>
      <c r="AH775" s="257"/>
      <c r="AI775" s="257"/>
      <c r="AJ775" s="213"/>
      <c r="AK775" s="213"/>
      <c r="AL775" s="257"/>
      <c r="AM775" s="8"/>
      <c r="AN775" s="214"/>
      <c r="AO775" s="211"/>
      <c r="AP775" s="40"/>
      <c r="AQ775" s="40"/>
      <c r="AR775" s="108"/>
      <c r="AS775" s="211"/>
      <c r="AT775" s="214"/>
      <c r="AU775" s="211"/>
      <c r="AV775" s="108"/>
      <c r="AW775" s="108"/>
      <c r="AX775" s="211"/>
      <c r="AY775" s="211"/>
      <c r="AZ775" s="211"/>
      <c r="BA775" s="211"/>
      <c r="BB775" s="211"/>
      <c r="BC775" s="211"/>
      <c r="BD775" s="211"/>
      <c r="BE775" s="211"/>
      <c r="BF775" s="211"/>
      <c r="BG775" s="211"/>
      <c r="BH775" s="108"/>
      <c r="BI775" s="211"/>
      <c r="BJ775" s="8"/>
      <c r="BK775" s="108"/>
      <c r="BM775" s="211"/>
    </row>
    <row r="776" spans="1:65">
      <c r="A776" s="211"/>
      <c r="B776" s="211"/>
      <c r="C776" s="211"/>
      <c r="D776" s="211"/>
      <c r="E776" s="211"/>
      <c r="F776" s="211"/>
      <c r="G776" s="211"/>
      <c r="H776" s="214"/>
      <c r="I776" s="211"/>
      <c r="J776" s="211"/>
      <c r="K776" s="211"/>
      <c r="L776" s="211"/>
      <c r="M776" s="211"/>
      <c r="N776" s="211"/>
      <c r="O776" s="211"/>
      <c r="P776" s="211"/>
      <c r="Q776" s="212"/>
      <c r="R776" s="211"/>
      <c r="S776" s="211"/>
      <c r="T776" s="211"/>
      <c r="U776" s="211"/>
      <c r="V776" s="211"/>
      <c r="W776" s="211"/>
      <c r="X776" s="257"/>
      <c r="Y776" s="257"/>
      <c r="Z776" s="257"/>
      <c r="AA776" s="257"/>
      <c r="AB776" s="257"/>
      <c r="AC776" s="257"/>
      <c r="AD776" s="257"/>
      <c r="AE776" s="257"/>
      <c r="AF776" s="257"/>
      <c r="AG776" s="257"/>
      <c r="AH776" s="257"/>
      <c r="AI776" s="257"/>
      <c r="AJ776" s="213"/>
      <c r="AK776" s="213"/>
      <c r="AL776" s="257"/>
      <c r="AM776" s="8"/>
      <c r="AN776" s="214"/>
      <c r="AO776" s="211"/>
      <c r="AP776" s="40"/>
      <c r="AQ776" s="40"/>
      <c r="AR776" s="108"/>
      <c r="AS776" s="211"/>
      <c r="AT776" s="214"/>
      <c r="AU776" s="211"/>
      <c r="AV776" s="108"/>
      <c r="AW776" s="108"/>
      <c r="AX776" s="211"/>
      <c r="AY776" s="211"/>
      <c r="AZ776" s="211"/>
      <c r="BA776" s="211"/>
      <c r="BB776" s="211"/>
      <c r="BC776" s="211"/>
      <c r="BD776" s="211"/>
      <c r="BE776" s="211"/>
      <c r="BF776" s="211"/>
      <c r="BG776" s="211"/>
      <c r="BH776" s="108"/>
      <c r="BI776" s="211"/>
      <c r="BJ776" s="8"/>
      <c r="BK776" s="108"/>
      <c r="BM776" s="211"/>
    </row>
    <row r="777" spans="1:65">
      <c r="A777" s="211"/>
      <c r="B777" s="211"/>
      <c r="C777" s="211"/>
      <c r="D777" s="211"/>
      <c r="E777" s="211"/>
      <c r="F777" s="211"/>
      <c r="G777" s="211"/>
      <c r="H777" s="214"/>
      <c r="I777" s="211"/>
      <c r="J777" s="211"/>
      <c r="K777" s="211"/>
      <c r="L777" s="211"/>
      <c r="M777" s="211"/>
      <c r="N777" s="211"/>
      <c r="O777" s="211"/>
      <c r="P777" s="211"/>
      <c r="Q777" s="212"/>
      <c r="R777" s="211"/>
      <c r="S777" s="211"/>
      <c r="T777" s="211"/>
      <c r="U777" s="211"/>
      <c r="V777" s="211"/>
      <c r="W777" s="211"/>
      <c r="X777" s="257"/>
      <c r="Y777" s="257"/>
      <c r="Z777" s="257"/>
      <c r="AA777" s="257"/>
      <c r="AB777" s="257"/>
      <c r="AC777" s="257"/>
      <c r="AD777" s="257"/>
      <c r="AE777" s="257"/>
      <c r="AF777" s="257"/>
      <c r="AG777" s="257"/>
      <c r="AH777" s="257"/>
      <c r="AI777" s="257"/>
      <c r="AJ777" s="213"/>
      <c r="AK777" s="213"/>
      <c r="AL777" s="257"/>
      <c r="AM777" s="8"/>
      <c r="AN777" s="214"/>
      <c r="AO777" s="211"/>
      <c r="AP777" s="40"/>
      <c r="AQ777" s="40"/>
      <c r="AR777" s="108"/>
      <c r="AS777" s="211"/>
      <c r="AT777" s="214"/>
      <c r="AU777" s="211"/>
      <c r="AV777" s="108"/>
      <c r="AW777" s="108"/>
      <c r="AX777" s="211"/>
      <c r="AY777" s="211"/>
      <c r="AZ777" s="211"/>
      <c r="BA777" s="211"/>
      <c r="BB777" s="211"/>
      <c r="BC777" s="211"/>
      <c r="BD777" s="211"/>
      <c r="BE777" s="211"/>
      <c r="BF777" s="211"/>
      <c r="BG777" s="211"/>
      <c r="BH777" s="108"/>
      <c r="BI777" s="211"/>
      <c r="BJ777" s="8"/>
      <c r="BK777" s="108"/>
      <c r="BM777" s="211"/>
    </row>
    <row r="778" spans="1:65">
      <c r="A778" s="211"/>
      <c r="B778" s="211"/>
      <c r="C778" s="211"/>
      <c r="D778" s="211"/>
      <c r="E778" s="211"/>
      <c r="F778" s="211"/>
      <c r="G778" s="211"/>
      <c r="H778" s="214"/>
      <c r="I778" s="211"/>
      <c r="J778" s="211"/>
      <c r="K778" s="211"/>
      <c r="L778" s="211"/>
      <c r="M778" s="211"/>
      <c r="N778" s="211"/>
      <c r="O778" s="211"/>
      <c r="P778" s="211"/>
      <c r="Q778" s="212"/>
      <c r="R778" s="211"/>
      <c r="S778" s="211"/>
      <c r="T778" s="211"/>
      <c r="U778" s="211"/>
      <c r="V778" s="211"/>
      <c r="W778" s="211"/>
      <c r="X778" s="257"/>
      <c r="Y778" s="257"/>
      <c r="Z778" s="257"/>
      <c r="AA778" s="257"/>
      <c r="AB778" s="257"/>
      <c r="AC778" s="257"/>
      <c r="AD778" s="257"/>
      <c r="AE778" s="257"/>
      <c r="AF778" s="257"/>
      <c r="AG778" s="257"/>
      <c r="AH778" s="257"/>
      <c r="AI778" s="257"/>
      <c r="AJ778" s="213"/>
      <c r="AK778" s="213"/>
      <c r="AL778" s="257"/>
      <c r="AM778" s="8"/>
      <c r="AN778" s="214"/>
      <c r="AO778" s="211"/>
      <c r="AP778" s="40"/>
      <c r="AQ778" s="40"/>
      <c r="AR778" s="108"/>
      <c r="AS778" s="211"/>
      <c r="AT778" s="214"/>
      <c r="AU778" s="211"/>
      <c r="AV778" s="108"/>
      <c r="AW778" s="108"/>
      <c r="AX778" s="211"/>
      <c r="AY778" s="211"/>
      <c r="AZ778" s="211"/>
      <c r="BA778" s="211"/>
      <c r="BB778" s="211"/>
      <c r="BC778" s="211"/>
      <c r="BD778" s="211"/>
      <c r="BE778" s="211"/>
      <c r="BF778" s="211"/>
      <c r="BG778" s="211"/>
      <c r="BH778" s="108"/>
      <c r="BI778" s="211"/>
      <c r="BJ778" s="8"/>
      <c r="BK778" s="108"/>
      <c r="BM778" s="211"/>
    </row>
    <row r="779" spans="1:65">
      <c r="A779" s="211"/>
      <c r="B779" s="211"/>
      <c r="C779" s="211"/>
      <c r="D779" s="211"/>
      <c r="E779" s="211"/>
      <c r="F779" s="211"/>
      <c r="G779" s="211"/>
      <c r="H779" s="214"/>
      <c r="I779" s="211"/>
      <c r="J779" s="211"/>
      <c r="K779" s="211"/>
      <c r="L779" s="211"/>
      <c r="M779" s="211"/>
      <c r="N779" s="211"/>
      <c r="O779" s="211"/>
      <c r="P779" s="211"/>
      <c r="Q779" s="212"/>
      <c r="R779" s="211"/>
      <c r="S779" s="211"/>
      <c r="T779" s="211"/>
      <c r="U779" s="211"/>
      <c r="V779" s="211"/>
      <c r="W779" s="211"/>
      <c r="X779" s="257"/>
      <c r="Y779" s="257"/>
      <c r="Z779" s="257"/>
      <c r="AA779" s="257"/>
      <c r="AB779" s="257"/>
      <c r="AC779" s="257"/>
      <c r="AD779" s="257"/>
      <c r="AE779" s="257"/>
      <c r="AF779" s="257"/>
      <c r="AG779" s="257"/>
      <c r="AH779" s="257"/>
      <c r="AI779" s="257"/>
      <c r="AJ779" s="213"/>
      <c r="AK779" s="213"/>
      <c r="AL779" s="257"/>
      <c r="AM779" s="8"/>
      <c r="AN779" s="214"/>
      <c r="AO779" s="211"/>
      <c r="AP779" s="40"/>
      <c r="AQ779" s="40"/>
      <c r="AR779" s="108"/>
      <c r="AS779" s="211"/>
      <c r="AT779" s="214"/>
      <c r="AU779" s="211"/>
      <c r="AV779" s="108"/>
      <c r="AW779" s="108"/>
      <c r="AX779" s="211"/>
      <c r="AY779" s="211"/>
      <c r="AZ779" s="211"/>
      <c r="BA779" s="211"/>
      <c r="BB779" s="211"/>
      <c r="BC779" s="211"/>
      <c r="BD779" s="211"/>
      <c r="BE779" s="211"/>
      <c r="BF779" s="211"/>
      <c r="BG779" s="211"/>
      <c r="BH779" s="108"/>
      <c r="BI779" s="211"/>
      <c r="BJ779" s="8"/>
      <c r="BK779" s="108"/>
      <c r="BM779" s="211"/>
    </row>
    <row r="780" spans="1:65">
      <c r="A780" s="211"/>
      <c r="B780" s="211"/>
      <c r="C780" s="211"/>
      <c r="D780" s="211"/>
      <c r="E780" s="211"/>
      <c r="F780" s="211"/>
      <c r="G780" s="211"/>
      <c r="H780" s="214"/>
      <c r="I780" s="211"/>
      <c r="J780" s="211"/>
      <c r="K780" s="211"/>
      <c r="L780" s="211"/>
      <c r="M780" s="211"/>
      <c r="N780" s="211"/>
      <c r="O780" s="211"/>
      <c r="P780" s="211"/>
      <c r="Q780" s="212"/>
      <c r="R780" s="211"/>
      <c r="S780" s="211"/>
      <c r="T780" s="211"/>
      <c r="U780" s="211"/>
      <c r="V780" s="211"/>
      <c r="W780" s="211"/>
      <c r="X780" s="257"/>
      <c r="Y780" s="257"/>
      <c r="Z780" s="257"/>
      <c r="AA780" s="257"/>
      <c r="AB780" s="257"/>
      <c r="AC780" s="257"/>
      <c r="AD780" s="257"/>
      <c r="AE780" s="257"/>
      <c r="AF780" s="257"/>
      <c r="AG780" s="257"/>
      <c r="AH780" s="257"/>
      <c r="AI780" s="257"/>
      <c r="AJ780" s="213"/>
      <c r="AK780" s="213"/>
      <c r="AL780" s="257"/>
      <c r="AM780" s="8"/>
      <c r="AN780" s="214"/>
      <c r="AO780" s="211"/>
      <c r="AP780" s="40"/>
      <c r="AQ780" s="40"/>
      <c r="AR780" s="108"/>
      <c r="AS780" s="211"/>
      <c r="AT780" s="214"/>
      <c r="AU780" s="211"/>
      <c r="AV780" s="108"/>
      <c r="AW780" s="108"/>
      <c r="AX780" s="211"/>
      <c r="AY780" s="211"/>
      <c r="AZ780" s="211"/>
      <c r="BA780" s="211"/>
      <c r="BB780" s="211"/>
      <c r="BC780" s="211"/>
      <c r="BD780" s="211"/>
      <c r="BE780" s="211"/>
      <c r="BF780" s="211"/>
      <c r="BG780" s="211"/>
      <c r="BH780" s="108"/>
      <c r="BI780" s="211"/>
      <c r="BJ780" s="8"/>
      <c r="BK780" s="108"/>
      <c r="BM780" s="211"/>
    </row>
    <row r="781" spans="1:65">
      <c r="A781" s="211"/>
      <c r="B781" s="211"/>
      <c r="C781" s="211"/>
      <c r="D781" s="211"/>
      <c r="E781" s="211"/>
      <c r="F781" s="211"/>
      <c r="G781" s="211"/>
      <c r="H781" s="214"/>
      <c r="I781" s="211"/>
      <c r="J781" s="211"/>
      <c r="K781" s="211"/>
      <c r="L781" s="211"/>
      <c r="M781" s="211"/>
      <c r="N781" s="211"/>
      <c r="O781" s="211"/>
      <c r="P781" s="211"/>
      <c r="Q781" s="212"/>
      <c r="R781" s="211"/>
      <c r="S781" s="211"/>
      <c r="T781" s="211"/>
      <c r="U781" s="211"/>
      <c r="V781" s="211"/>
      <c r="W781" s="211"/>
      <c r="X781" s="257"/>
      <c r="Y781" s="257"/>
      <c r="Z781" s="257"/>
      <c r="AA781" s="257"/>
      <c r="AB781" s="257"/>
      <c r="AC781" s="257"/>
      <c r="AD781" s="257"/>
      <c r="AE781" s="257"/>
      <c r="AF781" s="257"/>
      <c r="AG781" s="257"/>
      <c r="AH781" s="257"/>
      <c r="AI781" s="257"/>
      <c r="AJ781" s="213"/>
      <c r="AK781" s="213"/>
      <c r="AL781" s="257"/>
      <c r="AM781" s="8"/>
      <c r="AN781" s="214"/>
      <c r="AO781" s="211"/>
      <c r="AP781" s="40"/>
      <c r="AQ781" s="40"/>
      <c r="AR781" s="108"/>
      <c r="AS781" s="211"/>
      <c r="AT781" s="214"/>
      <c r="AU781" s="211"/>
      <c r="AV781" s="108"/>
      <c r="AW781" s="108"/>
      <c r="AX781" s="211"/>
      <c r="AY781" s="211"/>
      <c r="AZ781" s="211"/>
      <c r="BA781" s="211"/>
      <c r="BB781" s="211"/>
      <c r="BC781" s="211"/>
      <c r="BD781" s="211"/>
      <c r="BE781" s="211"/>
      <c r="BF781" s="211"/>
      <c r="BG781" s="211"/>
      <c r="BH781" s="108"/>
      <c r="BI781" s="211"/>
      <c r="BJ781" s="8"/>
      <c r="BK781" s="108"/>
      <c r="BM781" s="211"/>
    </row>
    <row r="782" spans="1:65">
      <c r="A782" s="211"/>
      <c r="B782" s="211"/>
      <c r="C782" s="211"/>
      <c r="D782" s="211"/>
      <c r="E782" s="211"/>
      <c r="F782" s="211"/>
      <c r="G782" s="211"/>
      <c r="H782" s="214"/>
      <c r="I782" s="211"/>
      <c r="J782" s="211"/>
      <c r="K782" s="211"/>
      <c r="L782" s="211"/>
      <c r="M782" s="211"/>
      <c r="N782" s="211"/>
      <c r="O782" s="211"/>
      <c r="P782" s="211"/>
      <c r="Q782" s="212"/>
      <c r="R782" s="211"/>
      <c r="S782" s="211"/>
      <c r="T782" s="211"/>
      <c r="U782" s="211"/>
      <c r="V782" s="211"/>
      <c r="W782" s="211"/>
      <c r="X782" s="257"/>
      <c r="Y782" s="257"/>
      <c r="Z782" s="257"/>
      <c r="AA782" s="257"/>
      <c r="AB782" s="257"/>
      <c r="AC782" s="257"/>
      <c r="AD782" s="257"/>
      <c r="AE782" s="257"/>
      <c r="AF782" s="257"/>
      <c r="AG782" s="257"/>
      <c r="AH782" s="257"/>
      <c r="AI782" s="257"/>
      <c r="AJ782" s="213"/>
      <c r="AK782" s="213"/>
      <c r="AL782" s="257"/>
      <c r="AM782" s="8"/>
      <c r="AN782" s="214"/>
      <c r="AO782" s="211"/>
      <c r="AP782" s="40"/>
      <c r="AQ782" s="40"/>
      <c r="AR782" s="108"/>
      <c r="AS782" s="211"/>
      <c r="AT782" s="214"/>
      <c r="AU782" s="211"/>
      <c r="AV782" s="108"/>
      <c r="AW782" s="108"/>
      <c r="AX782" s="211"/>
      <c r="AY782" s="211"/>
      <c r="AZ782" s="211"/>
      <c r="BA782" s="211"/>
      <c r="BB782" s="211"/>
      <c r="BC782" s="211"/>
      <c r="BD782" s="211"/>
      <c r="BE782" s="211"/>
      <c r="BF782" s="211"/>
      <c r="BG782" s="211"/>
      <c r="BH782" s="108"/>
      <c r="BI782" s="211"/>
      <c r="BJ782" s="8"/>
      <c r="BK782" s="108"/>
      <c r="BM782" s="211"/>
    </row>
    <row r="783" spans="1:65">
      <c r="A783" s="211"/>
      <c r="B783" s="211"/>
      <c r="C783" s="211"/>
      <c r="D783" s="211"/>
      <c r="E783" s="211"/>
      <c r="F783" s="211"/>
      <c r="G783" s="211"/>
      <c r="H783" s="214"/>
      <c r="I783" s="211"/>
      <c r="J783" s="211"/>
      <c r="K783" s="211"/>
      <c r="L783" s="211"/>
      <c r="M783" s="211"/>
      <c r="N783" s="211"/>
      <c r="O783" s="211"/>
      <c r="P783" s="211"/>
      <c r="Q783" s="212"/>
      <c r="R783" s="211"/>
      <c r="S783" s="211"/>
      <c r="T783" s="211"/>
      <c r="U783" s="211"/>
      <c r="V783" s="211"/>
      <c r="W783" s="211"/>
      <c r="X783" s="257"/>
      <c r="Y783" s="257"/>
      <c r="Z783" s="257"/>
      <c r="AA783" s="257"/>
      <c r="AB783" s="257"/>
      <c r="AC783" s="257"/>
      <c r="AD783" s="257"/>
      <c r="AE783" s="257"/>
      <c r="AF783" s="257"/>
      <c r="AG783" s="257"/>
      <c r="AH783" s="257"/>
      <c r="AI783" s="257"/>
      <c r="AJ783" s="213"/>
      <c r="AK783" s="213"/>
      <c r="AL783" s="257"/>
      <c r="AM783" s="8"/>
      <c r="AN783" s="214"/>
      <c r="AO783" s="211"/>
      <c r="AP783" s="40"/>
      <c r="AQ783" s="40"/>
      <c r="AR783" s="108"/>
      <c r="AS783" s="211"/>
      <c r="AT783" s="214"/>
      <c r="AU783" s="211"/>
      <c r="AV783" s="108"/>
      <c r="AW783" s="108"/>
      <c r="AX783" s="211"/>
      <c r="AY783" s="211"/>
      <c r="AZ783" s="211"/>
      <c r="BA783" s="211"/>
      <c r="BB783" s="211"/>
      <c r="BC783" s="211"/>
      <c r="BD783" s="211"/>
      <c r="BE783" s="211"/>
      <c r="BF783" s="211"/>
      <c r="BG783" s="211"/>
      <c r="BH783" s="108"/>
      <c r="BI783" s="211"/>
      <c r="BJ783" s="8"/>
      <c r="BK783" s="108"/>
      <c r="BM783" s="211"/>
    </row>
    <row r="784" spans="1:65">
      <c r="A784" s="211"/>
      <c r="B784" s="211"/>
      <c r="C784" s="211"/>
      <c r="D784" s="211"/>
      <c r="E784" s="211"/>
      <c r="F784" s="211"/>
      <c r="G784" s="211"/>
      <c r="H784" s="214"/>
      <c r="I784" s="211"/>
      <c r="J784" s="211"/>
      <c r="K784" s="211"/>
      <c r="L784" s="211"/>
      <c r="M784" s="211"/>
      <c r="N784" s="211"/>
      <c r="O784" s="211"/>
      <c r="P784" s="211"/>
      <c r="Q784" s="212"/>
      <c r="R784" s="211"/>
      <c r="S784" s="211"/>
      <c r="T784" s="211"/>
      <c r="U784" s="211"/>
      <c r="V784" s="211"/>
      <c r="W784" s="211"/>
      <c r="X784" s="257"/>
      <c r="Y784" s="257"/>
      <c r="Z784" s="257"/>
      <c r="AA784" s="257"/>
      <c r="AB784" s="257"/>
      <c r="AC784" s="257"/>
      <c r="AD784" s="257"/>
      <c r="AE784" s="257"/>
      <c r="AF784" s="257"/>
      <c r="AG784" s="257"/>
      <c r="AH784" s="257"/>
      <c r="AI784" s="257"/>
      <c r="AJ784" s="213"/>
      <c r="AK784" s="213"/>
      <c r="AL784" s="257"/>
      <c r="AM784" s="8"/>
      <c r="AN784" s="214"/>
      <c r="AO784" s="211"/>
      <c r="AP784" s="40"/>
      <c r="AQ784" s="40"/>
      <c r="AR784" s="108"/>
      <c r="AS784" s="211"/>
      <c r="AT784" s="214"/>
      <c r="AU784" s="211"/>
      <c r="AV784" s="108"/>
      <c r="AW784" s="108"/>
      <c r="AX784" s="211"/>
      <c r="AY784" s="211"/>
      <c r="AZ784" s="211"/>
      <c r="BA784" s="211"/>
      <c r="BB784" s="211"/>
      <c r="BC784" s="211"/>
      <c r="BD784" s="211"/>
      <c r="BE784" s="211"/>
      <c r="BF784" s="211"/>
      <c r="BG784" s="211"/>
      <c r="BH784" s="108"/>
      <c r="BI784" s="211"/>
      <c r="BJ784" s="8"/>
      <c r="BK784" s="108"/>
      <c r="BM784" s="211"/>
    </row>
    <row r="785" spans="1:65">
      <c r="A785" s="211"/>
      <c r="B785" s="211"/>
      <c r="C785" s="211"/>
      <c r="D785" s="211"/>
      <c r="E785" s="211"/>
      <c r="F785" s="211"/>
      <c r="G785" s="211"/>
      <c r="H785" s="214"/>
      <c r="I785" s="211"/>
      <c r="J785" s="211"/>
      <c r="K785" s="211"/>
      <c r="L785" s="211"/>
      <c r="M785" s="211"/>
      <c r="N785" s="211"/>
      <c r="O785" s="211"/>
      <c r="P785" s="211"/>
      <c r="Q785" s="212"/>
      <c r="R785" s="211"/>
      <c r="S785" s="211"/>
      <c r="T785" s="211"/>
      <c r="U785" s="211"/>
      <c r="V785" s="211"/>
      <c r="W785" s="211"/>
      <c r="X785" s="257"/>
      <c r="Y785" s="257"/>
      <c r="Z785" s="257"/>
      <c r="AA785" s="257"/>
      <c r="AB785" s="257"/>
      <c r="AC785" s="257"/>
      <c r="AD785" s="257"/>
      <c r="AE785" s="257"/>
      <c r="AF785" s="257"/>
      <c r="AG785" s="257"/>
      <c r="AH785" s="257"/>
      <c r="AI785" s="257"/>
      <c r="AJ785" s="213"/>
      <c r="AK785" s="213"/>
      <c r="AL785" s="257"/>
      <c r="AM785" s="8"/>
      <c r="AN785" s="214"/>
      <c r="AO785" s="211"/>
      <c r="AP785" s="40"/>
      <c r="AQ785" s="40"/>
      <c r="AR785" s="108"/>
      <c r="AS785" s="211"/>
      <c r="AT785" s="214"/>
      <c r="AU785" s="211"/>
      <c r="AV785" s="108"/>
      <c r="AW785" s="108"/>
      <c r="AX785" s="211"/>
      <c r="AY785" s="211"/>
      <c r="AZ785" s="211"/>
      <c r="BA785" s="211"/>
      <c r="BB785" s="211"/>
      <c r="BC785" s="211"/>
      <c r="BD785" s="211"/>
      <c r="BE785" s="211"/>
      <c r="BF785" s="211"/>
      <c r="BG785" s="211"/>
      <c r="BH785" s="108"/>
      <c r="BI785" s="211"/>
      <c r="BJ785" s="8"/>
      <c r="BK785" s="108"/>
      <c r="BM785" s="211"/>
    </row>
    <row r="786" spans="1:65">
      <c r="A786" s="211"/>
      <c r="B786" s="211"/>
      <c r="C786" s="211"/>
      <c r="D786" s="211"/>
      <c r="E786" s="211"/>
      <c r="F786" s="211"/>
      <c r="G786" s="211"/>
      <c r="H786" s="214"/>
      <c r="I786" s="211"/>
      <c r="J786" s="211"/>
      <c r="K786" s="211"/>
      <c r="L786" s="211"/>
      <c r="M786" s="211"/>
      <c r="N786" s="211"/>
      <c r="O786" s="211"/>
      <c r="P786" s="211"/>
      <c r="Q786" s="212"/>
      <c r="R786" s="211"/>
      <c r="S786" s="211"/>
      <c r="T786" s="211"/>
      <c r="U786" s="211"/>
      <c r="V786" s="211"/>
      <c r="W786" s="211"/>
      <c r="X786" s="257"/>
      <c r="Y786" s="257"/>
      <c r="Z786" s="257"/>
      <c r="AA786" s="257"/>
      <c r="AB786" s="257"/>
      <c r="AC786" s="257"/>
      <c r="AD786" s="257"/>
      <c r="AE786" s="257"/>
      <c r="AF786" s="257"/>
      <c r="AG786" s="257"/>
      <c r="AH786" s="257"/>
      <c r="AI786" s="257"/>
      <c r="AJ786" s="213"/>
      <c r="AK786" s="213"/>
      <c r="AL786" s="257"/>
      <c r="AM786" s="8"/>
      <c r="AN786" s="214"/>
      <c r="AO786" s="211"/>
      <c r="AP786" s="40"/>
      <c r="AQ786" s="40"/>
      <c r="AR786" s="108"/>
      <c r="AS786" s="211"/>
      <c r="AT786" s="214"/>
      <c r="AU786" s="211"/>
      <c r="AV786" s="108"/>
      <c r="AW786" s="108"/>
      <c r="AX786" s="211"/>
      <c r="AY786" s="211"/>
      <c r="AZ786" s="211"/>
      <c r="BA786" s="211"/>
      <c r="BB786" s="211"/>
      <c r="BC786" s="211"/>
      <c r="BD786" s="211"/>
      <c r="BE786" s="211"/>
      <c r="BF786" s="211"/>
      <c r="BG786" s="211"/>
      <c r="BH786" s="108"/>
      <c r="BI786" s="211"/>
      <c r="BJ786" s="8"/>
      <c r="BK786" s="108"/>
      <c r="BM786" s="211"/>
    </row>
    <row r="787" spans="1:65">
      <c r="A787" s="211"/>
      <c r="B787" s="211"/>
      <c r="C787" s="211"/>
      <c r="D787" s="211"/>
      <c r="E787" s="211"/>
      <c r="F787" s="211"/>
      <c r="G787" s="211"/>
      <c r="H787" s="214"/>
      <c r="I787" s="211"/>
      <c r="J787" s="211"/>
      <c r="K787" s="211"/>
      <c r="L787" s="211"/>
      <c r="M787" s="211"/>
      <c r="N787" s="211"/>
      <c r="O787" s="211"/>
      <c r="P787" s="211"/>
      <c r="Q787" s="212"/>
      <c r="R787" s="211"/>
      <c r="S787" s="211"/>
      <c r="T787" s="211"/>
      <c r="U787" s="211"/>
      <c r="V787" s="211"/>
      <c r="W787" s="211"/>
      <c r="X787" s="257"/>
      <c r="Y787" s="257"/>
      <c r="Z787" s="257"/>
      <c r="AA787" s="257"/>
      <c r="AB787" s="257"/>
      <c r="AC787" s="257"/>
      <c r="AD787" s="257"/>
      <c r="AE787" s="257"/>
      <c r="AF787" s="257"/>
      <c r="AG787" s="257"/>
      <c r="AH787" s="257"/>
      <c r="AI787" s="257"/>
      <c r="AJ787" s="213"/>
      <c r="AK787" s="213"/>
      <c r="AL787" s="257"/>
      <c r="AM787" s="8"/>
      <c r="AN787" s="214"/>
      <c r="AO787" s="211"/>
      <c r="AP787" s="40"/>
      <c r="AQ787" s="40"/>
      <c r="AR787" s="108"/>
      <c r="AS787" s="211"/>
      <c r="AT787" s="214"/>
      <c r="AU787" s="211"/>
      <c r="AV787" s="108"/>
      <c r="AW787" s="108"/>
      <c r="AX787" s="211"/>
      <c r="AY787" s="211"/>
      <c r="AZ787" s="211"/>
      <c r="BA787" s="211"/>
      <c r="BB787" s="211"/>
      <c r="BC787" s="211"/>
      <c r="BD787" s="211"/>
      <c r="BE787" s="211"/>
      <c r="BF787" s="211"/>
      <c r="BG787" s="211"/>
      <c r="BH787" s="108"/>
      <c r="BI787" s="211"/>
      <c r="BJ787" s="8"/>
      <c r="BK787" s="108"/>
      <c r="BM787" s="211"/>
    </row>
    <row r="788" spans="1:65">
      <c r="A788" s="211"/>
      <c r="B788" s="211"/>
      <c r="C788" s="211"/>
      <c r="D788" s="211"/>
      <c r="E788" s="211"/>
      <c r="F788" s="211"/>
      <c r="G788" s="211"/>
      <c r="H788" s="214"/>
      <c r="I788" s="211"/>
      <c r="J788" s="211"/>
      <c r="K788" s="211"/>
      <c r="L788" s="211"/>
      <c r="M788" s="211"/>
      <c r="N788" s="211"/>
      <c r="O788" s="211"/>
      <c r="P788" s="211"/>
      <c r="Q788" s="212"/>
      <c r="R788" s="211"/>
      <c r="S788" s="211"/>
      <c r="T788" s="211"/>
      <c r="U788" s="211"/>
      <c r="V788" s="211"/>
      <c r="W788" s="211"/>
      <c r="X788" s="257"/>
      <c r="Y788" s="257"/>
      <c r="Z788" s="257"/>
      <c r="AA788" s="257"/>
      <c r="AB788" s="257"/>
      <c r="AC788" s="257"/>
      <c r="AD788" s="257"/>
      <c r="AE788" s="257"/>
      <c r="AF788" s="257"/>
      <c r="AG788" s="257"/>
      <c r="AH788" s="257"/>
      <c r="AI788" s="257"/>
      <c r="AJ788" s="213"/>
      <c r="AK788" s="213"/>
      <c r="AL788" s="257"/>
      <c r="AM788" s="8"/>
      <c r="AN788" s="214"/>
      <c r="AO788" s="211"/>
      <c r="AP788" s="40"/>
      <c r="AQ788" s="40"/>
      <c r="AR788" s="108"/>
      <c r="AS788" s="211"/>
      <c r="AT788" s="214"/>
      <c r="AU788" s="211"/>
      <c r="AV788" s="108"/>
      <c r="AW788" s="108"/>
      <c r="AX788" s="211"/>
      <c r="AY788" s="211"/>
      <c r="AZ788" s="211"/>
      <c r="BA788" s="211"/>
      <c r="BB788" s="211"/>
      <c r="BC788" s="211"/>
      <c r="BD788" s="211"/>
      <c r="BE788" s="211"/>
      <c r="BF788" s="211"/>
      <c r="BG788" s="211"/>
      <c r="BH788" s="108"/>
      <c r="BI788" s="211"/>
      <c r="BJ788" s="8"/>
      <c r="BK788" s="108"/>
      <c r="BM788" s="211"/>
    </row>
    <row r="789" spans="1:65">
      <c r="A789" s="211"/>
      <c r="B789" s="211"/>
      <c r="C789" s="211"/>
      <c r="D789" s="211"/>
      <c r="E789" s="211"/>
      <c r="F789" s="211"/>
      <c r="G789" s="211"/>
      <c r="H789" s="214"/>
      <c r="I789" s="211"/>
      <c r="J789" s="211"/>
      <c r="K789" s="211"/>
      <c r="L789" s="211"/>
      <c r="M789" s="211"/>
      <c r="N789" s="211"/>
      <c r="O789" s="211"/>
      <c r="P789" s="211"/>
      <c r="Q789" s="212"/>
      <c r="R789" s="211"/>
      <c r="S789" s="211"/>
      <c r="T789" s="211"/>
      <c r="U789" s="211"/>
      <c r="V789" s="211"/>
      <c r="W789" s="211"/>
      <c r="X789" s="257"/>
      <c r="Y789" s="257"/>
      <c r="Z789" s="257"/>
      <c r="AA789" s="257"/>
      <c r="AB789" s="257"/>
      <c r="AC789" s="257"/>
      <c r="AD789" s="257"/>
      <c r="AE789" s="257"/>
      <c r="AF789" s="257"/>
      <c r="AG789" s="257"/>
      <c r="AH789" s="257"/>
      <c r="AI789" s="257"/>
      <c r="AJ789" s="213"/>
      <c r="AK789" s="213"/>
      <c r="AL789" s="257"/>
      <c r="AM789" s="8"/>
      <c r="AN789" s="214"/>
      <c r="AO789" s="211"/>
      <c r="AP789" s="40"/>
      <c r="AQ789" s="40"/>
      <c r="AR789" s="108"/>
      <c r="AS789" s="211"/>
      <c r="AT789" s="214"/>
      <c r="AU789" s="211"/>
      <c r="AV789" s="108"/>
      <c r="AW789" s="108"/>
      <c r="AX789" s="211"/>
      <c r="AY789" s="211"/>
      <c r="AZ789" s="211"/>
      <c r="BA789" s="211"/>
      <c r="BB789" s="211"/>
      <c r="BC789" s="211"/>
      <c r="BD789" s="211"/>
      <c r="BE789" s="211"/>
      <c r="BF789" s="211"/>
      <c r="BG789" s="211"/>
      <c r="BH789" s="108"/>
      <c r="BI789" s="211"/>
      <c r="BJ789" s="8"/>
      <c r="BK789" s="108"/>
      <c r="BM789" s="211"/>
    </row>
    <row r="790" spans="1:65">
      <c r="A790" s="211"/>
      <c r="B790" s="211"/>
      <c r="C790" s="211"/>
      <c r="D790" s="211"/>
      <c r="E790" s="211"/>
      <c r="F790" s="211"/>
      <c r="G790" s="211"/>
      <c r="H790" s="214"/>
      <c r="I790" s="211"/>
      <c r="J790" s="211"/>
      <c r="K790" s="211"/>
      <c r="L790" s="211"/>
      <c r="M790" s="211"/>
      <c r="N790" s="211"/>
      <c r="O790" s="211"/>
      <c r="P790" s="211"/>
      <c r="Q790" s="212"/>
      <c r="R790" s="211"/>
      <c r="S790" s="211"/>
      <c r="T790" s="211"/>
      <c r="U790" s="211"/>
      <c r="V790" s="211"/>
      <c r="W790" s="211"/>
      <c r="X790" s="257"/>
      <c r="Y790" s="257"/>
      <c r="Z790" s="257"/>
      <c r="AA790" s="257"/>
      <c r="AB790" s="257"/>
      <c r="AC790" s="257"/>
      <c r="AD790" s="257"/>
      <c r="AE790" s="257"/>
      <c r="AF790" s="257"/>
      <c r="AG790" s="257"/>
      <c r="AH790" s="257"/>
      <c r="AI790" s="257"/>
      <c r="AJ790" s="213"/>
      <c r="AK790" s="213"/>
      <c r="AL790" s="257"/>
      <c r="AM790" s="8"/>
      <c r="AN790" s="214"/>
      <c r="AO790" s="211"/>
      <c r="AP790" s="40"/>
      <c r="AQ790" s="40"/>
      <c r="AR790" s="108"/>
      <c r="AS790" s="211"/>
      <c r="AT790" s="214"/>
      <c r="AU790" s="211"/>
      <c r="AV790" s="108"/>
      <c r="AW790" s="108"/>
      <c r="AX790" s="211"/>
      <c r="AY790" s="211"/>
      <c r="AZ790" s="211"/>
      <c r="BA790" s="211"/>
      <c r="BB790" s="211"/>
      <c r="BC790" s="211"/>
      <c r="BD790" s="211"/>
      <c r="BE790" s="211"/>
      <c r="BF790" s="211"/>
      <c r="BG790" s="211"/>
      <c r="BH790" s="108"/>
      <c r="BI790" s="211"/>
      <c r="BJ790" s="8"/>
      <c r="BK790" s="108"/>
      <c r="BM790" s="211"/>
    </row>
    <row r="791" spans="1:65">
      <c r="A791" s="211"/>
      <c r="B791" s="211"/>
      <c r="C791" s="211"/>
      <c r="D791" s="211"/>
      <c r="E791" s="211"/>
      <c r="F791" s="211"/>
      <c r="G791" s="211"/>
      <c r="H791" s="214"/>
      <c r="I791" s="211"/>
      <c r="J791" s="211"/>
      <c r="K791" s="211"/>
      <c r="L791" s="211"/>
      <c r="M791" s="211"/>
      <c r="N791" s="211"/>
      <c r="O791" s="211"/>
      <c r="P791" s="211"/>
      <c r="Q791" s="212"/>
      <c r="R791" s="211"/>
      <c r="S791" s="211"/>
      <c r="T791" s="211"/>
      <c r="U791" s="211"/>
      <c r="V791" s="211"/>
      <c r="W791" s="211"/>
      <c r="X791" s="257"/>
      <c r="Y791" s="257"/>
      <c r="Z791" s="257"/>
      <c r="AA791" s="257"/>
      <c r="AB791" s="257"/>
      <c r="AC791" s="257"/>
      <c r="AD791" s="257"/>
      <c r="AE791" s="257"/>
      <c r="AF791" s="257"/>
      <c r="AG791" s="257"/>
      <c r="AH791" s="257"/>
      <c r="AI791" s="257"/>
      <c r="AJ791" s="213"/>
      <c r="AK791" s="213"/>
      <c r="AL791" s="257"/>
      <c r="AM791" s="8"/>
      <c r="AN791" s="214"/>
      <c r="AO791" s="211"/>
      <c r="AP791" s="40"/>
      <c r="AQ791" s="40"/>
      <c r="AR791" s="108"/>
      <c r="AS791" s="211"/>
      <c r="AT791" s="214"/>
      <c r="AU791" s="211"/>
      <c r="AV791" s="108"/>
      <c r="AW791" s="108"/>
      <c r="AX791" s="211"/>
      <c r="AY791" s="211"/>
      <c r="AZ791" s="211"/>
      <c r="BA791" s="211"/>
      <c r="BB791" s="211"/>
      <c r="BC791" s="211"/>
      <c r="BD791" s="211"/>
      <c r="BE791" s="211"/>
      <c r="BF791" s="211"/>
      <c r="BG791" s="211"/>
      <c r="BH791" s="108"/>
      <c r="BI791" s="211"/>
      <c r="BJ791" s="8"/>
      <c r="BK791" s="108"/>
      <c r="BM791" s="211"/>
    </row>
    <row r="792" spans="1:65">
      <c r="A792" s="211"/>
      <c r="B792" s="211"/>
      <c r="C792" s="211"/>
      <c r="D792" s="211"/>
      <c r="E792" s="211"/>
      <c r="F792" s="211"/>
      <c r="G792" s="211"/>
      <c r="H792" s="214"/>
      <c r="I792" s="211"/>
      <c r="J792" s="211"/>
      <c r="K792" s="211"/>
      <c r="L792" s="211"/>
      <c r="M792" s="211"/>
      <c r="N792" s="211"/>
      <c r="O792" s="211"/>
      <c r="P792" s="211"/>
      <c r="Q792" s="212"/>
      <c r="R792" s="211"/>
      <c r="S792" s="211"/>
      <c r="T792" s="211"/>
      <c r="U792" s="211"/>
      <c r="V792" s="211"/>
      <c r="W792" s="211"/>
      <c r="X792" s="257"/>
      <c r="Y792" s="257"/>
      <c r="Z792" s="257"/>
      <c r="AA792" s="257"/>
      <c r="AB792" s="257"/>
      <c r="AC792" s="257"/>
      <c r="AD792" s="257"/>
      <c r="AE792" s="257"/>
      <c r="AF792" s="257"/>
      <c r="AG792" s="257"/>
      <c r="AH792" s="257"/>
      <c r="AI792" s="257"/>
      <c r="AJ792" s="213"/>
      <c r="AK792" s="213"/>
      <c r="AL792" s="257"/>
      <c r="AM792" s="8"/>
      <c r="AN792" s="214"/>
      <c r="AO792" s="211"/>
      <c r="AP792" s="40"/>
      <c r="AQ792" s="40"/>
      <c r="AR792" s="108"/>
      <c r="AS792" s="211"/>
      <c r="AT792" s="214"/>
      <c r="AU792" s="211"/>
      <c r="AV792" s="108"/>
      <c r="AW792" s="108"/>
      <c r="AX792" s="211"/>
      <c r="AY792" s="211"/>
      <c r="AZ792" s="211"/>
      <c r="BA792" s="211"/>
      <c r="BB792" s="211"/>
      <c r="BC792" s="211"/>
      <c r="BD792" s="211"/>
      <c r="BE792" s="211"/>
      <c r="BF792" s="211"/>
      <c r="BG792" s="211"/>
      <c r="BH792" s="108"/>
      <c r="BI792" s="211"/>
      <c r="BJ792" s="8"/>
      <c r="BK792" s="108"/>
      <c r="BM792" s="211"/>
    </row>
    <row r="793" spans="1:65">
      <c r="A793" s="211"/>
      <c r="B793" s="211"/>
      <c r="C793" s="211"/>
      <c r="D793" s="211"/>
      <c r="E793" s="211"/>
      <c r="F793" s="211"/>
      <c r="G793" s="211"/>
      <c r="H793" s="214"/>
      <c r="I793" s="211"/>
      <c r="J793" s="211"/>
      <c r="K793" s="211"/>
      <c r="L793" s="211"/>
      <c r="M793" s="211"/>
      <c r="N793" s="211"/>
      <c r="O793" s="211"/>
      <c r="P793" s="211"/>
      <c r="Q793" s="212"/>
      <c r="R793" s="211"/>
      <c r="S793" s="211"/>
      <c r="T793" s="211"/>
      <c r="U793" s="211"/>
      <c r="V793" s="211"/>
      <c r="W793" s="211"/>
      <c r="X793" s="257"/>
      <c r="Y793" s="257"/>
      <c r="Z793" s="257"/>
      <c r="AA793" s="257"/>
      <c r="AB793" s="257"/>
      <c r="AC793" s="257"/>
      <c r="AD793" s="257"/>
      <c r="AE793" s="257"/>
      <c r="AF793" s="257"/>
      <c r="AG793" s="257"/>
      <c r="AH793" s="257"/>
      <c r="AI793" s="257"/>
      <c r="AJ793" s="213"/>
      <c r="AK793" s="213"/>
      <c r="AL793" s="257"/>
      <c r="AM793" s="8"/>
      <c r="AN793" s="214"/>
      <c r="AO793" s="211"/>
      <c r="AP793" s="40"/>
      <c r="AQ793" s="40"/>
      <c r="AR793" s="108"/>
      <c r="AS793" s="211"/>
      <c r="AT793" s="214"/>
      <c r="AU793" s="211"/>
      <c r="AV793" s="108"/>
      <c r="AW793" s="108"/>
      <c r="AX793" s="211"/>
      <c r="AY793" s="211"/>
      <c r="AZ793" s="211"/>
      <c r="BA793" s="211"/>
      <c r="BB793" s="211"/>
      <c r="BC793" s="211"/>
      <c r="BD793" s="211"/>
      <c r="BE793" s="211"/>
      <c r="BF793" s="211"/>
      <c r="BG793" s="211"/>
      <c r="BH793" s="108"/>
      <c r="BI793" s="211"/>
      <c r="BJ793" s="8"/>
      <c r="BK793" s="108"/>
      <c r="BM793" s="211"/>
    </row>
    <row r="794" spans="1:65">
      <c r="A794" s="211"/>
      <c r="B794" s="211"/>
      <c r="C794" s="211"/>
      <c r="D794" s="211"/>
      <c r="E794" s="211"/>
      <c r="F794" s="211"/>
      <c r="G794" s="211"/>
      <c r="H794" s="214"/>
      <c r="I794" s="211"/>
      <c r="J794" s="211"/>
      <c r="K794" s="211"/>
      <c r="L794" s="211"/>
      <c r="M794" s="211"/>
      <c r="N794" s="211"/>
      <c r="O794" s="211"/>
      <c r="P794" s="211"/>
      <c r="Q794" s="212"/>
      <c r="R794" s="211"/>
      <c r="S794" s="211"/>
      <c r="T794" s="211"/>
      <c r="U794" s="211"/>
      <c r="V794" s="211"/>
      <c r="W794" s="211"/>
      <c r="X794" s="257"/>
      <c r="Y794" s="257"/>
      <c r="Z794" s="257"/>
      <c r="AA794" s="257"/>
      <c r="AB794" s="257"/>
      <c r="AC794" s="257"/>
      <c r="AD794" s="257"/>
      <c r="AE794" s="257"/>
      <c r="AF794" s="257"/>
      <c r="AG794" s="257"/>
      <c r="AH794" s="257"/>
      <c r="AI794" s="257"/>
      <c r="AJ794" s="213"/>
      <c r="AK794" s="213"/>
      <c r="AL794" s="257"/>
      <c r="AM794" s="8"/>
      <c r="AN794" s="214"/>
      <c r="AO794" s="211"/>
      <c r="AP794" s="40"/>
      <c r="AQ794" s="40"/>
      <c r="AR794" s="108"/>
      <c r="AS794" s="211"/>
      <c r="AT794" s="214"/>
      <c r="AU794" s="211"/>
      <c r="AV794" s="108"/>
      <c r="AW794" s="108"/>
      <c r="AX794" s="211"/>
      <c r="AY794" s="211"/>
      <c r="AZ794" s="211"/>
      <c r="BA794" s="211"/>
      <c r="BB794" s="211"/>
      <c r="BC794" s="211"/>
      <c r="BD794" s="211"/>
      <c r="BE794" s="211"/>
      <c r="BF794" s="211"/>
      <c r="BG794" s="211"/>
      <c r="BH794" s="108"/>
      <c r="BI794" s="211"/>
      <c r="BJ794" s="8"/>
      <c r="BK794" s="108"/>
      <c r="BM794" s="211"/>
    </row>
    <row r="795" spans="1:65">
      <c r="A795" s="211"/>
      <c r="B795" s="211"/>
      <c r="C795" s="211"/>
      <c r="D795" s="211"/>
      <c r="E795" s="211"/>
      <c r="F795" s="211"/>
      <c r="G795" s="211"/>
      <c r="H795" s="214"/>
      <c r="I795" s="211"/>
      <c r="J795" s="211"/>
      <c r="K795" s="211"/>
      <c r="L795" s="211"/>
      <c r="M795" s="211"/>
      <c r="N795" s="211"/>
      <c r="O795" s="211"/>
      <c r="P795" s="211"/>
      <c r="Q795" s="212"/>
      <c r="R795" s="211"/>
      <c r="S795" s="211"/>
      <c r="T795" s="211"/>
      <c r="U795" s="211"/>
      <c r="V795" s="211"/>
      <c r="W795" s="211"/>
      <c r="X795" s="257"/>
      <c r="Y795" s="257"/>
      <c r="Z795" s="257"/>
      <c r="AA795" s="257"/>
      <c r="AB795" s="257"/>
      <c r="AC795" s="257"/>
      <c r="AD795" s="257"/>
      <c r="AE795" s="257"/>
      <c r="AF795" s="257"/>
      <c r="AG795" s="257"/>
      <c r="AH795" s="257"/>
      <c r="AI795" s="257"/>
      <c r="AJ795" s="213"/>
      <c r="AK795" s="213"/>
      <c r="AL795" s="257"/>
      <c r="AM795" s="8"/>
      <c r="AN795" s="214"/>
      <c r="AO795" s="211"/>
      <c r="AP795" s="40"/>
      <c r="AQ795" s="40"/>
      <c r="AR795" s="108"/>
      <c r="AS795" s="211"/>
      <c r="AT795" s="214"/>
      <c r="AU795" s="211"/>
      <c r="AV795" s="108"/>
      <c r="AW795" s="108"/>
      <c r="AX795" s="211"/>
      <c r="AY795" s="211"/>
      <c r="AZ795" s="211"/>
      <c r="BA795" s="211"/>
      <c r="BB795" s="211"/>
      <c r="BC795" s="211"/>
      <c r="BD795" s="211"/>
      <c r="BE795" s="211"/>
      <c r="BF795" s="211"/>
      <c r="BG795" s="211"/>
      <c r="BH795" s="108"/>
      <c r="BI795" s="211"/>
      <c r="BJ795" s="8"/>
      <c r="BK795" s="108"/>
      <c r="BM795" s="211"/>
    </row>
    <row r="796" spans="1:65">
      <c r="A796" s="211"/>
      <c r="B796" s="211"/>
      <c r="C796" s="211"/>
      <c r="D796" s="211"/>
      <c r="E796" s="211"/>
      <c r="F796" s="211"/>
      <c r="G796" s="211"/>
      <c r="H796" s="214"/>
      <c r="I796" s="211"/>
      <c r="J796" s="211"/>
      <c r="K796" s="211"/>
      <c r="L796" s="211"/>
      <c r="M796" s="211"/>
      <c r="N796" s="211"/>
      <c r="O796" s="211"/>
      <c r="P796" s="211"/>
      <c r="Q796" s="212"/>
      <c r="R796" s="211"/>
      <c r="S796" s="211"/>
      <c r="T796" s="211"/>
      <c r="U796" s="211"/>
      <c r="V796" s="211"/>
      <c r="W796" s="211"/>
      <c r="X796" s="257"/>
      <c r="Y796" s="257"/>
      <c r="Z796" s="257"/>
      <c r="AA796" s="257"/>
      <c r="AB796" s="257"/>
      <c r="AC796" s="257"/>
      <c r="AD796" s="257"/>
      <c r="AE796" s="257"/>
      <c r="AF796" s="257"/>
      <c r="AG796" s="257"/>
      <c r="AH796" s="257"/>
      <c r="AI796" s="257"/>
      <c r="AJ796" s="213"/>
      <c r="AK796" s="213"/>
      <c r="AL796" s="257"/>
      <c r="AM796" s="8"/>
      <c r="AN796" s="214"/>
      <c r="AO796" s="211"/>
      <c r="AP796" s="40"/>
      <c r="AQ796" s="40"/>
      <c r="AR796" s="108"/>
      <c r="AS796" s="211"/>
      <c r="AT796" s="214"/>
      <c r="AU796" s="211"/>
      <c r="AV796" s="108"/>
      <c r="AW796" s="108"/>
      <c r="AX796" s="211"/>
      <c r="AY796" s="211"/>
      <c r="AZ796" s="211"/>
      <c r="BA796" s="211"/>
      <c r="BB796" s="211"/>
      <c r="BC796" s="211"/>
      <c r="BD796" s="211"/>
      <c r="BE796" s="211"/>
      <c r="BF796" s="211"/>
      <c r="BG796" s="211"/>
      <c r="BH796" s="108"/>
      <c r="BI796" s="211"/>
      <c r="BJ796" s="8"/>
      <c r="BK796" s="108"/>
      <c r="BM796" s="211"/>
    </row>
    <row r="797" spans="1:65">
      <c r="A797" s="211"/>
      <c r="B797" s="211"/>
      <c r="C797" s="211"/>
      <c r="D797" s="211"/>
      <c r="E797" s="211"/>
      <c r="F797" s="211"/>
      <c r="G797" s="211"/>
      <c r="H797" s="214"/>
      <c r="I797" s="211"/>
      <c r="J797" s="211"/>
      <c r="K797" s="211"/>
      <c r="L797" s="211"/>
      <c r="M797" s="211"/>
      <c r="N797" s="211"/>
      <c r="O797" s="211"/>
      <c r="P797" s="211"/>
      <c r="Q797" s="212"/>
      <c r="R797" s="211"/>
      <c r="S797" s="211"/>
      <c r="T797" s="211"/>
      <c r="U797" s="211"/>
      <c r="V797" s="211"/>
      <c r="W797" s="211"/>
      <c r="X797" s="257"/>
      <c r="Y797" s="257"/>
      <c r="Z797" s="257"/>
      <c r="AA797" s="257"/>
      <c r="AB797" s="257"/>
      <c r="AC797" s="257"/>
      <c r="AD797" s="257"/>
      <c r="AE797" s="257"/>
      <c r="AF797" s="257"/>
      <c r="AG797" s="257"/>
      <c r="AH797" s="257"/>
      <c r="AI797" s="257"/>
      <c r="AJ797" s="213"/>
      <c r="AK797" s="213"/>
      <c r="AL797" s="257"/>
      <c r="AM797" s="8"/>
      <c r="AN797" s="214"/>
      <c r="AO797" s="211"/>
      <c r="AP797" s="40"/>
      <c r="AQ797" s="40"/>
      <c r="AR797" s="108"/>
      <c r="AS797" s="211"/>
      <c r="AT797" s="214"/>
      <c r="AU797" s="211"/>
      <c r="AV797" s="108"/>
      <c r="AW797" s="108"/>
      <c r="AX797" s="211"/>
      <c r="AY797" s="211"/>
      <c r="AZ797" s="211"/>
      <c r="BA797" s="211"/>
      <c r="BB797" s="211"/>
      <c r="BC797" s="211"/>
      <c r="BD797" s="211"/>
      <c r="BE797" s="211"/>
      <c r="BF797" s="211"/>
      <c r="BG797" s="211"/>
      <c r="BH797" s="108"/>
      <c r="BI797" s="211"/>
      <c r="BJ797" s="8"/>
      <c r="BK797" s="108"/>
      <c r="BM797" s="211"/>
    </row>
    <row r="798" spans="1:65">
      <c r="A798" s="211"/>
      <c r="B798" s="211"/>
      <c r="C798" s="211"/>
      <c r="D798" s="211"/>
      <c r="E798" s="211"/>
      <c r="F798" s="211"/>
      <c r="G798" s="211"/>
      <c r="H798" s="214"/>
      <c r="I798" s="211"/>
      <c r="J798" s="211"/>
      <c r="K798" s="211"/>
      <c r="L798" s="211"/>
      <c r="M798" s="211"/>
      <c r="N798" s="211"/>
      <c r="O798" s="211"/>
      <c r="P798" s="211"/>
      <c r="Q798" s="212"/>
      <c r="R798" s="211"/>
      <c r="S798" s="211"/>
      <c r="T798" s="211"/>
      <c r="U798" s="211"/>
      <c r="V798" s="211"/>
      <c r="W798" s="211"/>
      <c r="X798" s="257"/>
      <c r="Y798" s="257"/>
      <c r="Z798" s="257"/>
      <c r="AA798" s="257"/>
      <c r="AB798" s="257"/>
      <c r="AC798" s="257"/>
      <c r="AD798" s="257"/>
      <c r="AE798" s="257"/>
      <c r="AF798" s="257"/>
      <c r="AG798" s="257"/>
      <c r="AH798" s="257"/>
      <c r="AI798" s="257"/>
      <c r="AJ798" s="213"/>
      <c r="AK798" s="213"/>
      <c r="AL798" s="257"/>
      <c r="AM798" s="8"/>
      <c r="AN798" s="214"/>
      <c r="AO798" s="211"/>
      <c r="AP798" s="40"/>
      <c r="AQ798" s="40"/>
      <c r="AR798" s="108"/>
      <c r="AS798" s="211"/>
      <c r="AT798" s="214"/>
      <c r="AU798" s="211"/>
      <c r="AV798" s="108"/>
      <c r="AW798" s="108"/>
      <c r="AX798" s="211"/>
      <c r="AY798" s="211"/>
      <c r="AZ798" s="211"/>
      <c r="BA798" s="211"/>
      <c r="BB798" s="211"/>
      <c r="BC798" s="211"/>
      <c r="BD798" s="211"/>
      <c r="BE798" s="211"/>
      <c r="BF798" s="211"/>
      <c r="BG798" s="211"/>
      <c r="BH798" s="108"/>
      <c r="BI798" s="211"/>
      <c r="BJ798" s="8"/>
      <c r="BK798" s="108"/>
      <c r="BM798" s="211"/>
    </row>
    <row r="799" spans="1:65">
      <c r="A799" s="211"/>
      <c r="B799" s="211"/>
      <c r="C799" s="211"/>
      <c r="D799" s="211"/>
      <c r="E799" s="211"/>
      <c r="F799" s="211"/>
      <c r="G799" s="211"/>
      <c r="H799" s="214"/>
      <c r="I799" s="211"/>
      <c r="J799" s="211"/>
      <c r="K799" s="211"/>
      <c r="L799" s="211"/>
      <c r="M799" s="211"/>
      <c r="N799" s="211"/>
      <c r="O799" s="211"/>
      <c r="P799" s="211"/>
      <c r="Q799" s="212"/>
      <c r="R799" s="211"/>
      <c r="S799" s="211"/>
      <c r="T799" s="211"/>
      <c r="U799" s="211"/>
      <c r="V799" s="211"/>
      <c r="W799" s="211"/>
      <c r="X799" s="257"/>
      <c r="Y799" s="257"/>
      <c r="Z799" s="257"/>
      <c r="AA799" s="257"/>
      <c r="AB799" s="257"/>
      <c r="AC799" s="257"/>
      <c r="AD799" s="257"/>
      <c r="AE799" s="257"/>
      <c r="AF799" s="257"/>
      <c r="AG799" s="257"/>
      <c r="AH799" s="257"/>
      <c r="AI799" s="257"/>
      <c r="AJ799" s="213"/>
      <c r="AK799" s="213"/>
      <c r="AL799" s="257"/>
      <c r="AM799" s="8"/>
      <c r="AN799" s="214"/>
      <c r="AO799" s="211"/>
      <c r="AP799" s="40"/>
      <c r="AQ799" s="40"/>
      <c r="AR799" s="108"/>
      <c r="AS799" s="211"/>
      <c r="AT799" s="214"/>
      <c r="AU799" s="211"/>
      <c r="AV799" s="108"/>
      <c r="AW799" s="108"/>
      <c r="AX799" s="211"/>
      <c r="AY799" s="211"/>
      <c r="AZ799" s="211"/>
      <c r="BA799" s="211"/>
      <c r="BB799" s="211"/>
      <c r="BC799" s="211"/>
      <c r="BD799" s="211"/>
      <c r="BE799" s="211"/>
      <c r="BF799" s="211"/>
      <c r="BG799" s="211"/>
      <c r="BH799" s="108"/>
      <c r="BI799" s="211"/>
      <c r="BJ799" s="8"/>
      <c r="BK799" s="108"/>
      <c r="BM799" s="211"/>
    </row>
    <row r="800" spans="1:65">
      <c r="A800" s="211"/>
      <c r="B800" s="211"/>
      <c r="C800" s="211"/>
      <c r="D800" s="211"/>
      <c r="E800" s="211"/>
      <c r="F800" s="211"/>
      <c r="G800" s="211"/>
      <c r="H800" s="214"/>
      <c r="I800" s="211"/>
      <c r="J800" s="211"/>
      <c r="K800" s="211"/>
      <c r="L800" s="211"/>
      <c r="M800" s="211"/>
      <c r="N800" s="211"/>
      <c r="O800" s="211"/>
      <c r="P800" s="211"/>
      <c r="Q800" s="212"/>
      <c r="R800" s="211"/>
      <c r="S800" s="211"/>
      <c r="T800" s="211"/>
      <c r="U800" s="211"/>
      <c r="V800" s="211"/>
      <c r="W800" s="211"/>
      <c r="X800" s="257"/>
      <c r="Y800" s="257"/>
      <c r="Z800" s="257"/>
      <c r="AA800" s="257"/>
      <c r="AB800" s="257"/>
      <c r="AC800" s="257"/>
      <c r="AD800" s="257"/>
      <c r="AE800" s="257"/>
      <c r="AF800" s="257"/>
      <c r="AG800" s="257"/>
      <c r="AH800" s="257"/>
      <c r="AI800" s="257"/>
      <c r="AJ800" s="213"/>
      <c r="AK800" s="213"/>
      <c r="AL800" s="257"/>
      <c r="AM800" s="8"/>
      <c r="AN800" s="214"/>
      <c r="AO800" s="211"/>
      <c r="AP800" s="40"/>
      <c r="AQ800" s="40"/>
      <c r="AR800" s="108"/>
      <c r="AS800" s="211"/>
      <c r="AT800" s="214"/>
      <c r="AU800" s="211"/>
      <c r="AV800" s="108"/>
      <c r="AW800" s="108"/>
      <c r="AX800" s="211"/>
      <c r="AY800" s="211"/>
      <c r="AZ800" s="211"/>
      <c r="BA800" s="211"/>
      <c r="BB800" s="211"/>
      <c r="BC800" s="211"/>
      <c r="BD800" s="211"/>
      <c r="BE800" s="211"/>
      <c r="BF800" s="211"/>
      <c r="BG800" s="211"/>
      <c r="BH800" s="108"/>
      <c r="BI800" s="211"/>
      <c r="BJ800" s="8"/>
      <c r="BK800" s="108"/>
      <c r="BM800" s="211"/>
    </row>
    <row r="801" spans="1:65">
      <c r="A801" s="211"/>
      <c r="B801" s="211"/>
      <c r="C801" s="211"/>
      <c r="D801" s="211"/>
      <c r="E801" s="211"/>
      <c r="F801" s="211"/>
      <c r="G801" s="211"/>
      <c r="H801" s="214"/>
      <c r="I801" s="211"/>
      <c r="J801" s="211"/>
      <c r="K801" s="211"/>
      <c r="L801" s="211"/>
      <c r="M801" s="211"/>
      <c r="N801" s="211"/>
      <c r="O801" s="211"/>
      <c r="P801" s="211"/>
      <c r="Q801" s="212"/>
      <c r="R801" s="211"/>
      <c r="S801" s="211"/>
      <c r="T801" s="211"/>
      <c r="U801" s="211"/>
      <c r="V801" s="211"/>
      <c r="W801" s="211"/>
      <c r="X801" s="257"/>
      <c r="Y801" s="257"/>
      <c r="Z801" s="257"/>
      <c r="AA801" s="257"/>
      <c r="AB801" s="257"/>
      <c r="AC801" s="257"/>
      <c r="AD801" s="257"/>
      <c r="AE801" s="257"/>
      <c r="AF801" s="257"/>
      <c r="AG801" s="257"/>
      <c r="AH801" s="257"/>
      <c r="AI801" s="257"/>
      <c r="AJ801" s="213"/>
      <c r="AK801" s="213"/>
      <c r="AL801" s="257"/>
      <c r="AM801" s="8"/>
      <c r="AN801" s="214"/>
      <c r="AO801" s="211"/>
      <c r="AP801" s="40"/>
      <c r="AQ801" s="40"/>
      <c r="AR801" s="108"/>
      <c r="AS801" s="211"/>
      <c r="AT801" s="214"/>
      <c r="AU801" s="211"/>
      <c r="AV801" s="108"/>
      <c r="AW801" s="108"/>
      <c r="AX801" s="211"/>
      <c r="AY801" s="211"/>
      <c r="AZ801" s="211"/>
      <c r="BA801" s="211"/>
      <c r="BB801" s="211"/>
      <c r="BC801" s="211"/>
      <c r="BD801" s="211"/>
      <c r="BE801" s="211"/>
      <c r="BF801" s="211"/>
      <c r="BG801" s="211"/>
      <c r="BH801" s="108"/>
      <c r="BI801" s="211"/>
      <c r="BJ801" s="8"/>
      <c r="BK801" s="108"/>
      <c r="BM801" s="211"/>
    </row>
    <row r="802" spans="1:65">
      <c r="A802" s="211"/>
      <c r="B802" s="211"/>
      <c r="C802" s="211"/>
      <c r="D802" s="211"/>
      <c r="E802" s="211"/>
      <c r="F802" s="211"/>
      <c r="G802" s="211"/>
      <c r="H802" s="214"/>
      <c r="I802" s="211"/>
      <c r="J802" s="211"/>
      <c r="K802" s="211"/>
      <c r="L802" s="211"/>
      <c r="M802" s="211"/>
      <c r="N802" s="211"/>
      <c r="O802" s="211"/>
      <c r="P802" s="211"/>
      <c r="Q802" s="212"/>
      <c r="R802" s="211"/>
      <c r="S802" s="211"/>
      <c r="T802" s="211"/>
      <c r="U802" s="211"/>
      <c r="V802" s="211"/>
      <c r="W802" s="211"/>
      <c r="X802" s="257"/>
      <c r="Y802" s="257"/>
      <c r="Z802" s="257"/>
      <c r="AA802" s="257"/>
      <c r="AB802" s="257"/>
      <c r="AC802" s="257"/>
      <c r="AD802" s="257"/>
      <c r="AE802" s="257"/>
      <c r="AF802" s="257"/>
      <c r="AG802" s="257"/>
      <c r="AH802" s="257"/>
      <c r="AI802" s="257"/>
      <c r="AJ802" s="213"/>
      <c r="AK802" s="213"/>
      <c r="AL802" s="257"/>
      <c r="AM802" s="8"/>
      <c r="AN802" s="214"/>
      <c r="AO802" s="211"/>
      <c r="AP802" s="40"/>
      <c r="AQ802" s="40"/>
      <c r="AR802" s="108"/>
      <c r="AS802" s="211"/>
      <c r="AT802" s="214"/>
      <c r="AU802" s="211"/>
      <c r="AV802" s="108"/>
      <c r="AW802" s="108"/>
      <c r="AX802" s="211"/>
      <c r="AY802" s="211"/>
      <c r="AZ802" s="211"/>
      <c r="BA802" s="211"/>
      <c r="BB802" s="211"/>
      <c r="BC802" s="211"/>
      <c r="BD802" s="211"/>
      <c r="BE802" s="211"/>
      <c r="BF802" s="211"/>
      <c r="BG802" s="211"/>
      <c r="BH802" s="108"/>
      <c r="BI802" s="211"/>
      <c r="BJ802" s="8"/>
      <c r="BK802" s="108"/>
      <c r="BM802" s="211"/>
    </row>
    <row r="803" spans="1:65">
      <c r="A803" s="211"/>
      <c r="B803" s="211"/>
      <c r="C803" s="211"/>
      <c r="D803" s="211"/>
      <c r="E803" s="211"/>
      <c r="F803" s="211"/>
      <c r="G803" s="211"/>
      <c r="H803" s="214"/>
      <c r="I803" s="211"/>
      <c r="J803" s="211"/>
      <c r="K803" s="211"/>
      <c r="L803" s="211"/>
      <c r="M803" s="211"/>
      <c r="N803" s="211"/>
      <c r="O803" s="211"/>
      <c r="P803" s="211"/>
      <c r="Q803" s="212"/>
      <c r="R803" s="211"/>
      <c r="S803" s="211"/>
      <c r="T803" s="211"/>
      <c r="U803" s="211"/>
      <c r="V803" s="211"/>
      <c r="W803" s="211"/>
      <c r="X803" s="257"/>
      <c r="Y803" s="257"/>
      <c r="Z803" s="257"/>
      <c r="AA803" s="257"/>
      <c r="AB803" s="257"/>
      <c r="AC803" s="257"/>
      <c r="AD803" s="257"/>
      <c r="AE803" s="257"/>
      <c r="AF803" s="257"/>
      <c r="AG803" s="257"/>
      <c r="AH803" s="257"/>
      <c r="AI803" s="257"/>
      <c r="AJ803" s="213"/>
      <c r="AK803" s="213"/>
      <c r="AL803" s="257"/>
      <c r="AM803" s="8"/>
      <c r="AN803" s="214"/>
      <c r="AO803" s="211"/>
      <c r="AP803" s="40"/>
      <c r="AQ803" s="40"/>
      <c r="AR803" s="108"/>
      <c r="AS803" s="211"/>
      <c r="AT803" s="214"/>
      <c r="AU803" s="211"/>
      <c r="AV803" s="108"/>
      <c r="AW803" s="108"/>
      <c r="AX803" s="211"/>
      <c r="AY803" s="211"/>
      <c r="AZ803" s="211"/>
      <c r="BA803" s="211"/>
      <c r="BB803" s="211"/>
      <c r="BC803" s="211"/>
      <c r="BD803" s="211"/>
      <c r="BE803" s="211"/>
      <c r="BF803" s="211"/>
      <c r="BG803" s="211"/>
      <c r="BH803" s="108"/>
      <c r="BI803" s="211"/>
      <c r="BJ803" s="8"/>
      <c r="BK803" s="108"/>
      <c r="BM803" s="211"/>
    </row>
    <row r="804" spans="1:65">
      <c r="A804" s="211"/>
      <c r="B804" s="211"/>
      <c r="C804" s="211"/>
      <c r="D804" s="211"/>
      <c r="E804" s="211"/>
      <c r="F804" s="211"/>
      <c r="G804" s="211"/>
      <c r="H804" s="214"/>
      <c r="I804" s="211"/>
      <c r="J804" s="211"/>
      <c r="K804" s="211"/>
      <c r="L804" s="211"/>
      <c r="M804" s="211"/>
      <c r="N804" s="211"/>
      <c r="O804" s="211"/>
      <c r="P804" s="211"/>
      <c r="Q804" s="212"/>
      <c r="R804" s="211"/>
      <c r="S804" s="211"/>
      <c r="T804" s="211"/>
      <c r="U804" s="211"/>
      <c r="V804" s="211"/>
      <c r="W804" s="211"/>
      <c r="X804" s="257"/>
      <c r="Y804" s="257"/>
      <c r="Z804" s="257"/>
      <c r="AA804" s="257"/>
      <c r="AB804" s="257"/>
      <c r="AC804" s="257"/>
      <c r="AD804" s="257"/>
      <c r="AE804" s="257"/>
      <c r="AF804" s="257"/>
      <c r="AG804" s="257"/>
      <c r="AH804" s="257"/>
      <c r="AI804" s="257"/>
      <c r="AJ804" s="213"/>
      <c r="AK804" s="213"/>
      <c r="AL804" s="257"/>
      <c r="AM804" s="8"/>
      <c r="AN804" s="214"/>
      <c r="AO804" s="211"/>
      <c r="AP804" s="40"/>
      <c r="AQ804" s="40"/>
      <c r="AR804" s="108"/>
      <c r="AS804" s="211"/>
      <c r="AT804" s="214"/>
      <c r="AU804" s="211"/>
      <c r="AV804" s="108"/>
      <c r="AW804" s="108"/>
      <c r="AX804" s="211"/>
      <c r="AY804" s="211"/>
      <c r="AZ804" s="211"/>
      <c r="BA804" s="211"/>
      <c r="BB804" s="211"/>
      <c r="BC804" s="211"/>
      <c r="BD804" s="211"/>
      <c r="BE804" s="211"/>
      <c r="BF804" s="211"/>
      <c r="BG804" s="211"/>
      <c r="BH804" s="108"/>
      <c r="BI804" s="211"/>
      <c r="BJ804" s="8"/>
      <c r="BK804" s="108"/>
      <c r="BM804" s="211"/>
    </row>
    <row r="805" spans="1:65">
      <c r="A805" s="211"/>
      <c r="B805" s="211"/>
      <c r="C805" s="211"/>
      <c r="D805" s="211"/>
      <c r="E805" s="211"/>
      <c r="F805" s="211"/>
      <c r="G805" s="211"/>
      <c r="H805" s="214"/>
      <c r="I805" s="211"/>
      <c r="J805" s="211"/>
      <c r="K805" s="211"/>
      <c r="L805" s="211"/>
      <c r="M805" s="211"/>
      <c r="N805" s="211"/>
      <c r="O805" s="211"/>
      <c r="P805" s="211"/>
      <c r="Q805" s="212"/>
      <c r="R805" s="211"/>
      <c r="S805" s="211"/>
      <c r="T805" s="211"/>
      <c r="U805" s="211"/>
      <c r="V805" s="211"/>
      <c r="W805" s="211"/>
      <c r="X805" s="257"/>
      <c r="Y805" s="257"/>
      <c r="Z805" s="257"/>
      <c r="AA805" s="257"/>
      <c r="AB805" s="257"/>
      <c r="AC805" s="257"/>
      <c r="AD805" s="257"/>
      <c r="AE805" s="257"/>
      <c r="AF805" s="257"/>
      <c r="AG805" s="257"/>
      <c r="AH805" s="257"/>
      <c r="AI805" s="257"/>
      <c r="AJ805" s="213"/>
      <c r="AK805" s="213"/>
      <c r="AL805" s="257"/>
      <c r="AM805" s="8"/>
      <c r="AN805" s="214"/>
      <c r="AO805" s="211"/>
      <c r="AP805" s="40"/>
      <c r="AQ805" s="40"/>
      <c r="AR805" s="108"/>
      <c r="AS805" s="211"/>
      <c r="AT805" s="214"/>
      <c r="AU805" s="211"/>
      <c r="AV805" s="108"/>
      <c r="AW805" s="108"/>
      <c r="AX805" s="211"/>
      <c r="AY805" s="211"/>
      <c r="AZ805" s="211"/>
      <c r="BA805" s="211"/>
      <c r="BB805" s="211"/>
      <c r="BC805" s="211"/>
      <c r="BD805" s="211"/>
      <c r="BE805" s="211"/>
      <c r="BF805" s="211"/>
      <c r="BG805" s="211"/>
      <c r="BH805" s="108"/>
      <c r="BI805" s="211"/>
      <c r="BJ805" s="8"/>
      <c r="BK805" s="108"/>
      <c r="BM805" s="211"/>
    </row>
    <row r="806" spans="1:65">
      <c r="A806" s="211"/>
      <c r="B806" s="211"/>
      <c r="C806" s="211"/>
      <c r="D806" s="211"/>
      <c r="E806" s="211"/>
      <c r="F806" s="211"/>
      <c r="G806" s="211"/>
      <c r="H806" s="214"/>
      <c r="I806" s="211"/>
      <c r="J806" s="211"/>
      <c r="K806" s="211"/>
      <c r="L806" s="211"/>
      <c r="M806" s="211"/>
      <c r="N806" s="211"/>
      <c r="O806" s="211"/>
      <c r="P806" s="211"/>
      <c r="Q806" s="212"/>
      <c r="R806" s="211"/>
      <c r="S806" s="211"/>
      <c r="T806" s="211"/>
      <c r="U806" s="211"/>
      <c r="V806" s="211"/>
      <c r="W806" s="211"/>
      <c r="X806" s="257"/>
      <c r="Y806" s="257"/>
      <c r="Z806" s="257"/>
      <c r="AA806" s="257"/>
      <c r="AB806" s="257"/>
      <c r="AC806" s="257"/>
      <c r="AD806" s="257"/>
      <c r="AE806" s="257"/>
      <c r="AF806" s="257"/>
      <c r="AG806" s="257"/>
      <c r="AH806" s="257"/>
      <c r="AI806" s="257"/>
      <c r="AJ806" s="213"/>
      <c r="AK806" s="213"/>
      <c r="AL806" s="257"/>
      <c r="AM806" s="8"/>
      <c r="AN806" s="214"/>
      <c r="AO806" s="211"/>
      <c r="AP806" s="40"/>
      <c r="AQ806" s="40"/>
      <c r="AR806" s="108"/>
      <c r="AS806" s="211"/>
      <c r="AT806" s="214"/>
      <c r="AU806" s="211"/>
      <c r="AV806" s="108"/>
      <c r="AW806" s="108"/>
      <c r="AX806" s="211"/>
      <c r="AY806" s="211"/>
      <c r="AZ806" s="211"/>
      <c r="BA806" s="211"/>
      <c r="BB806" s="211"/>
      <c r="BC806" s="211"/>
      <c r="BD806" s="211"/>
      <c r="BE806" s="211"/>
      <c r="BF806" s="211"/>
      <c r="BG806" s="211"/>
      <c r="BH806" s="108"/>
      <c r="BI806" s="211"/>
      <c r="BJ806" s="8"/>
      <c r="BK806" s="108"/>
      <c r="BM806" s="211"/>
    </row>
    <row r="807" spans="1:65">
      <c r="A807" s="211"/>
      <c r="B807" s="211"/>
      <c r="C807" s="211"/>
      <c r="D807" s="211"/>
      <c r="E807" s="211"/>
      <c r="F807" s="211"/>
      <c r="G807" s="211"/>
      <c r="H807" s="214"/>
      <c r="I807" s="211"/>
      <c r="J807" s="211"/>
      <c r="K807" s="211"/>
      <c r="L807" s="211"/>
      <c r="M807" s="211"/>
      <c r="N807" s="211"/>
      <c r="O807" s="211"/>
      <c r="P807" s="211"/>
      <c r="Q807" s="212"/>
      <c r="R807" s="211"/>
      <c r="S807" s="211"/>
      <c r="T807" s="211"/>
      <c r="U807" s="211"/>
      <c r="V807" s="211"/>
      <c r="W807" s="211"/>
      <c r="X807" s="257"/>
      <c r="Y807" s="257"/>
      <c r="Z807" s="257"/>
      <c r="AA807" s="257"/>
      <c r="AB807" s="257"/>
      <c r="AC807" s="257"/>
      <c r="AD807" s="257"/>
      <c r="AE807" s="257"/>
      <c r="AF807" s="257"/>
      <c r="AG807" s="257"/>
      <c r="AH807" s="257"/>
      <c r="AI807" s="257"/>
      <c r="AJ807" s="213"/>
      <c r="AK807" s="213"/>
      <c r="AL807" s="257"/>
      <c r="AM807" s="8"/>
      <c r="AN807" s="214"/>
      <c r="AO807" s="211"/>
      <c r="AP807" s="40"/>
      <c r="AQ807" s="40"/>
      <c r="AR807" s="108"/>
      <c r="AS807" s="211"/>
      <c r="AT807" s="214"/>
      <c r="AU807" s="211"/>
      <c r="AV807" s="108"/>
      <c r="AW807" s="108"/>
      <c r="AX807" s="211"/>
      <c r="AY807" s="211"/>
      <c r="AZ807" s="211"/>
      <c r="BA807" s="211"/>
      <c r="BB807" s="211"/>
      <c r="BC807" s="211"/>
      <c r="BD807" s="211"/>
      <c r="BE807" s="211"/>
      <c r="BF807" s="211"/>
      <c r="BG807" s="211"/>
      <c r="BH807" s="108"/>
      <c r="BI807" s="211"/>
      <c r="BJ807" s="8"/>
      <c r="BK807" s="108"/>
      <c r="BM807" s="211"/>
    </row>
    <row r="808" spans="1:65">
      <c r="A808" s="211"/>
      <c r="B808" s="211"/>
      <c r="C808" s="211"/>
      <c r="D808" s="211"/>
      <c r="E808" s="211"/>
      <c r="F808" s="211"/>
      <c r="G808" s="211"/>
      <c r="H808" s="214"/>
      <c r="I808" s="211"/>
      <c r="J808" s="211"/>
      <c r="K808" s="211"/>
      <c r="L808" s="211"/>
      <c r="M808" s="211"/>
      <c r="N808" s="211"/>
      <c r="O808" s="211"/>
      <c r="P808" s="211"/>
      <c r="Q808" s="212"/>
      <c r="R808" s="211"/>
      <c r="S808" s="211"/>
      <c r="T808" s="211"/>
      <c r="U808" s="211"/>
      <c r="V808" s="211"/>
      <c r="W808" s="211"/>
      <c r="X808" s="257"/>
      <c r="Y808" s="257"/>
      <c r="Z808" s="257"/>
      <c r="AA808" s="257"/>
      <c r="AB808" s="257"/>
      <c r="AC808" s="257"/>
      <c r="AD808" s="257"/>
      <c r="AE808" s="257"/>
      <c r="AF808" s="257"/>
      <c r="AG808" s="257"/>
      <c r="AH808" s="257"/>
      <c r="AI808" s="257"/>
      <c r="AJ808" s="213"/>
      <c r="AK808" s="213"/>
      <c r="AL808" s="257"/>
      <c r="AM808" s="8"/>
      <c r="AN808" s="214"/>
      <c r="AO808" s="211"/>
      <c r="AP808" s="40"/>
      <c r="AQ808" s="40"/>
      <c r="AR808" s="108"/>
      <c r="AS808" s="211"/>
      <c r="AT808" s="214"/>
      <c r="AU808" s="211"/>
      <c r="AV808" s="108"/>
      <c r="AW808" s="108"/>
      <c r="AX808" s="211"/>
      <c r="AY808" s="211"/>
      <c r="AZ808" s="211"/>
      <c r="BA808" s="211"/>
      <c r="BB808" s="211"/>
      <c r="BC808" s="211"/>
      <c r="BD808" s="211"/>
      <c r="BE808" s="211"/>
      <c r="BF808" s="211"/>
      <c r="BG808" s="211"/>
      <c r="BH808" s="108"/>
      <c r="BI808" s="211"/>
      <c r="BJ808" s="8"/>
      <c r="BK808" s="108"/>
      <c r="BM808" s="211"/>
    </row>
    <row r="809" spans="1:65">
      <c r="A809" s="211"/>
      <c r="B809" s="211"/>
      <c r="C809" s="211"/>
      <c r="D809" s="211"/>
      <c r="E809" s="211"/>
      <c r="F809" s="211"/>
      <c r="G809" s="211"/>
      <c r="H809" s="214"/>
      <c r="I809" s="211"/>
      <c r="J809" s="211"/>
      <c r="K809" s="211"/>
      <c r="L809" s="211"/>
      <c r="M809" s="211"/>
      <c r="N809" s="211"/>
      <c r="O809" s="211"/>
      <c r="P809" s="211"/>
      <c r="Q809" s="212"/>
      <c r="R809" s="211"/>
      <c r="S809" s="211"/>
      <c r="T809" s="211"/>
      <c r="U809" s="211"/>
      <c r="V809" s="211"/>
      <c r="W809" s="211"/>
      <c r="X809" s="257"/>
      <c r="Y809" s="257"/>
      <c r="Z809" s="257"/>
      <c r="AA809" s="257"/>
      <c r="AB809" s="257"/>
      <c r="AC809" s="257"/>
      <c r="AD809" s="257"/>
      <c r="AE809" s="257"/>
      <c r="AF809" s="257"/>
      <c r="AG809" s="257"/>
      <c r="AH809" s="257"/>
      <c r="AI809" s="257"/>
      <c r="AJ809" s="213"/>
      <c r="AK809" s="213"/>
      <c r="AL809" s="257"/>
      <c r="AM809" s="8"/>
      <c r="AN809" s="214"/>
      <c r="AO809" s="211"/>
      <c r="AP809" s="40"/>
      <c r="AQ809" s="40"/>
      <c r="AR809" s="108"/>
      <c r="AS809" s="211"/>
      <c r="AT809" s="214"/>
      <c r="AU809" s="211"/>
      <c r="AV809" s="108"/>
      <c r="AW809" s="108"/>
      <c r="AX809" s="211"/>
      <c r="AY809" s="211"/>
      <c r="AZ809" s="211"/>
      <c r="BA809" s="211"/>
      <c r="BB809" s="211"/>
      <c r="BC809" s="211"/>
      <c r="BD809" s="211"/>
      <c r="BE809" s="211"/>
      <c r="BF809" s="211"/>
      <c r="BG809" s="211"/>
      <c r="BH809" s="108"/>
      <c r="BI809" s="211"/>
      <c r="BJ809" s="8"/>
      <c r="BK809" s="108"/>
      <c r="BM809" s="211"/>
    </row>
    <row r="810" spans="1:65">
      <c r="A810" s="211"/>
      <c r="B810" s="211"/>
      <c r="C810" s="211"/>
      <c r="D810" s="211"/>
      <c r="E810" s="211"/>
      <c r="F810" s="211"/>
      <c r="G810" s="211"/>
      <c r="H810" s="214"/>
      <c r="I810" s="211"/>
      <c r="J810" s="211"/>
      <c r="K810" s="211"/>
      <c r="L810" s="211"/>
      <c r="M810" s="211"/>
      <c r="N810" s="211"/>
      <c r="O810" s="211"/>
      <c r="P810" s="211"/>
      <c r="Q810" s="212"/>
      <c r="R810" s="211"/>
      <c r="S810" s="211"/>
      <c r="T810" s="211"/>
      <c r="U810" s="211"/>
      <c r="V810" s="211"/>
      <c r="W810" s="211"/>
      <c r="X810" s="257"/>
      <c r="Y810" s="257"/>
      <c r="Z810" s="257"/>
      <c r="AA810" s="257"/>
      <c r="AB810" s="257"/>
      <c r="AC810" s="257"/>
      <c r="AD810" s="257"/>
      <c r="AE810" s="257"/>
      <c r="AF810" s="257"/>
      <c r="AG810" s="257"/>
      <c r="AH810" s="257"/>
      <c r="AI810" s="257"/>
      <c r="AJ810" s="213"/>
      <c r="AK810" s="213"/>
      <c r="AL810" s="257"/>
      <c r="AM810" s="8"/>
      <c r="AN810" s="214"/>
      <c r="AO810" s="211"/>
      <c r="AP810" s="40"/>
      <c r="AQ810" s="40"/>
      <c r="AR810" s="108"/>
      <c r="AS810" s="211"/>
      <c r="AT810" s="214"/>
      <c r="AU810" s="211"/>
      <c r="AV810" s="108"/>
      <c r="AW810" s="108"/>
      <c r="AX810" s="211"/>
      <c r="AY810" s="211"/>
      <c r="AZ810" s="211"/>
      <c r="BA810" s="211"/>
      <c r="BB810" s="211"/>
      <c r="BC810" s="211"/>
      <c r="BD810" s="211"/>
      <c r="BE810" s="211"/>
      <c r="BF810" s="211"/>
      <c r="BG810" s="211"/>
      <c r="BH810" s="108"/>
      <c r="BI810" s="211"/>
      <c r="BJ810" s="8"/>
      <c r="BK810" s="108"/>
      <c r="BM810" s="211"/>
    </row>
    <row r="811" spans="1:65">
      <c r="A811" s="211"/>
      <c r="B811" s="211"/>
      <c r="C811" s="211"/>
      <c r="D811" s="211"/>
      <c r="E811" s="211"/>
      <c r="F811" s="211"/>
      <c r="G811" s="211"/>
      <c r="H811" s="214"/>
      <c r="I811" s="211"/>
      <c r="J811" s="211"/>
      <c r="K811" s="211"/>
      <c r="L811" s="211"/>
      <c r="M811" s="211"/>
      <c r="N811" s="211"/>
      <c r="O811" s="211"/>
      <c r="P811" s="211"/>
      <c r="Q811" s="212"/>
      <c r="R811" s="211"/>
      <c r="S811" s="211"/>
      <c r="T811" s="211"/>
      <c r="U811" s="211"/>
      <c r="V811" s="211"/>
      <c r="W811" s="211"/>
      <c r="X811" s="257"/>
      <c r="Y811" s="257"/>
      <c r="Z811" s="257"/>
      <c r="AA811" s="257"/>
      <c r="AB811" s="257"/>
      <c r="AC811" s="257"/>
      <c r="AD811" s="257"/>
      <c r="AE811" s="257"/>
      <c r="AF811" s="257"/>
      <c r="AG811" s="257"/>
      <c r="AH811" s="257"/>
      <c r="AI811" s="257"/>
      <c r="AJ811" s="213"/>
      <c r="AK811" s="213"/>
      <c r="AL811" s="257"/>
      <c r="AM811" s="8"/>
      <c r="AN811" s="214"/>
      <c r="AO811" s="211"/>
      <c r="AP811" s="40"/>
      <c r="AQ811" s="40"/>
      <c r="AR811" s="108"/>
      <c r="AS811" s="211"/>
      <c r="AT811" s="214"/>
      <c r="AU811" s="211"/>
      <c r="AV811" s="108"/>
      <c r="AW811" s="108"/>
      <c r="AX811" s="211"/>
      <c r="AY811" s="211"/>
      <c r="AZ811" s="211"/>
      <c r="BA811" s="211"/>
      <c r="BB811" s="211"/>
      <c r="BC811" s="211"/>
      <c r="BD811" s="211"/>
      <c r="BE811" s="211"/>
      <c r="BF811" s="211"/>
      <c r="BG811" s="211"/>
      <c r="BH811" s="108"/>
      <c r="BI811" s="211"/>
      <c r="BJ811" s="8"/>
      <c r="BK811" s="108"/>
      <c r="BM811" s="211"/>
    </row>
    <row r="812" spans="1:65">
      <c r="A812" s="211"/>
      <c r="B812" s="211"/>
      <c r="C812" s="211"/>
      <c r="D812" s="211"/>
      <c r="E812" s="211"/>
      <c r="F812" s="211"/>
      <c r="G812" s="211"/>
      <c r="H812" s="214"/>
      <c r="I812" s="211"/>
      <c r="J812" s="211"/>
      <c r="K812" s="211"/>
      <c r="L812" s="211"/>
      <c r="M812" s="211"/>
      <c r="N812" s="211"/>
      <c r="O812" s="211"/>
      <c r="P812" s="211"/>
      <c r="Q812" s="212"/>
      <c r="R812" s="211"/>
      <c r="S812" s="211"/>
      <c r="T812" s="211"/>
      <c r="U812" s="211"/>
      <c r="V812" s="211"/>
      <c r="W812" s="211"/>
      <c r="X812" s="257"/>
      <c r="Y812" s="257"/>
      <c r="Z812" s="257"/>
      <c r="AA812" s="257"/>
      <c r="AB812" s="257"/>
      <c r="AC812" s="257"/>
      <c r="AD812" s="257"/>
      <c r="AE812" s="257"/>
      <c r="AF812" s="257"/>
      <c r="AG812" s="257"/>
      <c r="AH812" s="257"/>
      <c r="AI812" s="257"/>
      <c r="AJ812" s="213"/>
      <c r="AK812" s="213"/>
      <c r="AL812" s="257"/>
      <c r="AM812" s="8"/>
      <c r="AN812" s="214"/>
      <c r="AO812" s="211"/>
      <c r="AP812" s="40"/>
      <c r="AQ812" s="40"/>
      <c r="AR812" s="108"/>
      <c r="AS812" s="211"/>
      <c r="AT812" s="214"/>
      <c r="AU812" s="211"/>
      <c r="AV812" s="108"/>
      <c r="AW812" s="108"/>
      <c r="AX812" s="211"/>
      <c r="AY812" s="211"/>
      <c r="AZ812" s="211"/>
      <c r="BA812" s="211"/>
      <c r="BB812" s="211"/>
      <c r="BC812" s="211"/>
      <c r="BD812" s="211"/>
      <c r="BE812" s="211"/>
      <c r="BF812" s="211"/>
      <c r="BG812" s="211"/>
      <c r="BH812" s="108"/>
      <c r="BI812" s="211"/>
      <c r="BJ812" s="8"/>
      <c r="BK812" s="108"/>
      <c r="BM812" s="211"/>
    </row>
    <row r="813" spans="1:65">
      <c r="A813" s="211"/>
      <c r="B813" s="211"/>
      <c r="C813" s="211"/>
      <c r="D813" s="211"/>
      <c r="E813" s="211"/>
      <c r="F813" s="211"/>
      <c r="G813" s="211"/>
      <c r="H813" s="214"/>
      <c r="I813" s="211"/>
      <c r="J813" s="211"/>
      <c r="K813" s="211"/>
      <c r="L813" s="211"/>
      <c r="M813" s="211"/>
      <c r="N813" s="211"/>
      <c r="O813" s="211"/>
      <c r="P813" s="211"/>
      <c r="Q813" s="212"/>
      <c r="R813" s="211"/>
      <c r="S813" s="211"/>
      <c r="T813" s="211"/>
      <c r="U813" s="211"/>
      <c r="V813" s="211"/>
      <c r="W813" s="211"/>
      <c r="X813" s="257"/>
      <c r="Y813" s="257"/>
      <c r="Z813" s="257"/>
      <c r="AA813" s="257"/>
      <c r="AB813" s="257"/>
      <c r="AC813" s="257"/>
      <c r="AD813" s="257"/>
      <c r="AE813" s="257"/>
      <c r="AF813" s="257"/>
      <c r="AG813" s="257"/>
      <c r="AH813" s="257"/>
      <c r="AI813" s="257"/>
      <c r="AJ813" s="213"/>
      <c r="AK813" s="213"/>
      <c r="AL813" s="257"/>
      <c r="AM813" s="8"/>
      <c r="AN813" s="214"/>
      <c r="AO813" s="211"/>
      <c r="AP813" s="40"/>
      <c r="AQ813" s="40"/>
      <c r="AR813" s="108"/>
      <c r="AS813" s="211"/>
      <c r="AT813" s="214"/>
      <c r="AU813" s="211"/>
      <c r="AV813" s="108"/>
      <c r="AW813" s="108"/>
      <c r="AX813" s="211"/>
      <c r="AY813" s="211"/>
      <c r="AZ813" s="211"/>
      <c r="BA813" s="211"/>
      <c r="BB813" s="211"/>
      <c r="BC813" s="211"/>
      <c r="BD813" s="211"/>
      <c r="BE813" s="211"/>
      <c r="BF813" s="211"/>
      <c r="BG813" s="211"/>
      <c r="BH813" s="108"/>
      <c r="BI813" s="211"/>
      <c r="BJ813" s="8"/>
      <c r="BK813" s="108"/>
      <c r="BM813" s="211"/>
    </row>
    <row r="814" spans="1:65">
      <c r="A814" s="211"/>
      <c r="B814" s="211"/>
      <c r="C814" s="211"/>
      <c r="D814" s="211"/>
      <c r="E814" s="211"/>
      <c r="F814" s="211"/>
      <c r="G814" s="211"/>
      <c r="H814" s="214"/>
      <c r="I814" s="211"/>
      <c r="J814" s="211"/>
      <c r="K814" s="211"/>
      <c r="L814" s="211"/>
      <c r="M814" s="211"/>
      <c r="N814" s="211"/>
      <c r="O814" s="211"/>
      <c r="P814" s="211"/>
      <c r="Q814" s="212"/>
      <c r="R814" s="211"/>
      <c r="S814" s="211"/>
      <c r="T814" s="211"/>
      <c r="U814" s="211"/>
      <c r="V814" s="211"/>
      <c r="W814" s="211"/>
      <c r="X814" s="257"/>
      <c r="Y814" s="257"/>
      <c r="Z814" s="257"/>
      <c r="AA814" s="257"/>
      <c r="AB814" s="257"/>
      <c r="AC814" s="257"/>
      <c r="AD814" s="257"/>
      <c r="AE814" s="257"/>
      <c r="AF814" s="257"/>
      <c r="AG814" s="257"/>
      <c r="AH814" s="257"/>
      <c r="AI814" s="257"/>
      <c r="AJ814" s="213"/>
      <c r="AK814" s="213"/>
      <c r="AL814" s="257"/>
      <c r="AM814" s="8"/>
      <c r="AN814" s="214"/>
      <c r="AO814" s="211"/>
      <c r="AP814" s="40"/>
      <c r="AQ814" s="40"/>
      <c r="AR814" s="108"/>
      <c r="AS814" s="211"/>
      <c r="AT814" s="214"/>
      <c r="AU814" s="211"/>
      <c r="AV814" s="108"/>
      <c r="AW814" s="108"/>
      <c r="AX814" s="211"/>
      <c r="AY814" s="211"/>
      <c r="AZ814" s="211"/>
      <c r="BA814" s="211"/>
      <c r="BB814" s="211"/>
      <c r="BC814" s="211"/>
      <c r="BD814" s="211"/>
      <c r="BE814" s="211"/>
      <c r="BF814" s="211"/>
      <c r="BG814" s="211"/>
      <c r="BH814" s="108"/>
      <c r="BI814" s="211"/>
      <c r="BJ814" s="8"/>
      <c r="BK814" s="108"/>
      <c r="BM814" s="211"/>
    </row>
    <row r="815" spans="1:65">
      <c r="A815" s="211"/>
      <c r="B815" s="211"/>
      <c r="C815" s="211"/>
      <c r="D815" s="211"/>
      <c r="E815" s="211"/>
      <c r="F815" s="211"/>
      <c r="G815" s="211"/>
      <c r="H815" s="214"/>
      <c r="I815" s="211"/>
      <c r="J815" s="211"/>
      <c r="K815" s="211"/>
      <c r="L815" s="211"/>
      <c r="M815" s="211"/>
      <c r="N815" s="211"/>
      <c r="O815" s="211"/>
      <c r="P815" s="211"/>
      <c r="Q815" s="212"/>
      <c r="R815" s="211"/>
      <c r="S815" s="211"/>
      <c r="T815" s="211"/>
      <c r="U815" s="211"/>
      <c r="V815" s="211"/>
      <c r="W815" s="211"/>
      <c r="X815" s="257"/>
      <c r="Y815" s="257"/>
      <c r="Z815" s="257"/>
      <c r="AA815" s="257"/>
      <c r="AB815" s="257"/>
      <c r="AC815" s="257"/>
      <c r="AD815" s="257"/>
      <c r="AE815" s="257"/>
      <c r="AF815" s="257"/>
      <c r="AG815" s="257"/>
      <c r="AH815" s="257"/>
      <c r="AI815" s="257"/>
      <c r="AJ815" s="213"/>
      <c r="AK815" s="213"/>
      <c r="AL815" s="257"/>
      <c r="AM815" s="8"/>
      <c r="AN815" s="214"/>
      <c r="AO815" s="211"/>
      <c r="AP815" s="40"/>
      <c r="AQ815" s="40"/>
      <c r="AR815" s="108"/>
      <c r="AS815" s="211"/>
      <c r="AT815" s="214"/>
      <c r="AU815" s="211"/>
      <c r="AV815" s="108"/>
      <c r="AW815" s="108"/>
      <c r="AX815" s="211"/>
      <c r="AY815" s="211"/>
      <c r="AZ815" s="211"/>
      <c r="BA815" s="211"/>
      <c r="BB815" s="211"/>
      <c r="BC815" s="211"/>
      <c r="BD815" s="211"/>
      <c r="BE815" s="211"/>
      <c r="BF815" s="211"/>
      <c r="BG815" s="211"/>
      <c r="BH815" s="108"/>
      <c r="BI815" s="211"/>
      <c r="BJ815" s="8"/>
      <c r="BK815" s="108"/>
      <c r="BM815" s="211"/>
    </row>
    <row r="816" spans="1:65">
      <c r="A816" s="211"/>
      <c r="B816" s="211"/>
      <c r="C816" s="211"/>
      <c r="D816" s="211"/>
      <c r="E816" s="211"/>
      <c r="F816" s="211"/>
      <c r="G816" s="211"/>
      <c r="H816" s="214"/>
      <c r="I816" s="211"/>
      <c r="J816" s="211"/>
      <c r="K816" s="211"/>
      <c r="L816" s="211"/>
      <c r="M816" s="211"/>
      <c r="N816" s="211"/>
      <c r="O816" s="211"/>
      <c r="P816" s="211"/>
      <c r="Q816" s="212"/>
      <c r="R816" s="211"/>
      <c r="S816" s="211"/>
      <c r="T816" s="211"/>
      <c r="U816" s="211"/>
      <c r="V816" s="211"/>
      <c r="W816" s="211"/>
      <c r="X816" s="257"/>
      <c r="Y816" s="257"/>
      <c r="Z816" s="257"/>
      <c r="AA816" s="257"/>
      <c r="AB816" s="257"/>
      <c r="AC816" s="257"/>
      <c r="AD816" s="257"/>
      <c r="AE816" s="257"/>
      <c r="AF816" s="257"/>
      <c r="AG816" s="257"/>
      <c r="AH816" s="257"/>
      <c r="AI816" s="257"/>
      <c r="AJ816" s="213"/>
      <c r="AK816" s="213"/>
      <c r="AL816" s="257"/>
      <c r="AM816" s="8"/>
      <c r="AN816" s="214"/>
      <c r="AO816" s="211"/>
      <c r="AP816" s="40"/>
      <c r="AQ816" s="40"/>
      <c r="AR816" s="108"/>
      <c r="AS816" s="211"/>
      <c r="AT816" s="214"/>
      <c r="AU816" s="211"/>
      <c r="AV816" s="108"/>
      <c r="AW816" s="108"/>
      <c r="AX816" s="211"/>
      <c r="AY816" s="211"/>
      <c r="AZ816" s="211"/>
      <c r="BA816" s="211"/>
      <c r="BB816" s="211"/>
      <c r="BC816" s="211"/>
      <c r="BD816" s="211"/>
      <c r="BE816" s="211"/>
      <c r="BF816" s="211"/>
      <c r="BG816" s="211"/>
      <c r="BH816" s="108"/>
      <c r="BI816" s="211"/>
      <c r="BJ816" s="8"/>
      <c r="BK816" s="108"/>
      <c r="BM816" s="211"/>
    </row>
    <row r="817" spans="1:65">
      <c r="A817" s="211"/>
      <c r="B817" s="211"/>
      <c r="C817" s="211"/>
      <c r="D817" s="211"/>
      <c r="E817" s="211"/>
      <c r="F817" s="211"/>
      <c r="G817" s="211"/>
      <c r="H817" s="214"/>
      <c r="I817" s="211"/>
      <c r="J817" s="211"/>
      <c r="K817" s="211"/>
      <c r="L817" s="211"/>
      <c r="M817" s="211"/>
      <c r="N817" s="211"/>
      <c r="O817" s="211"/>
      <c r="P817" s="211"/>
      <c r="Q817" s="212"/>
      <c r="R817" s="211"/>
      <c r="S817" s="211"/>
      <c r="T817" s="211"/>
      <c r="U817" s="211"/>
      <c r="V817" s="211"/>
      <c r="W817" s="211"/>
      <c r="X817" s="257"/>
      <c r="Y817" s="257"/>
      <c r="Z817" s="257"/>
      <c r="AA817" s="257"/>
      <c r="AB817" s="257"/>
      <c r="AC817" s="257"/>
      <c r="AD817" s="257"/>
      <c r="AE817" s="257"/>
      <c r="AF817" s="257"/>
      <c r="AG817" s="257"/>
      <c r="AH817" s="257"/>
      <c r="AI817" s="257"/>
      <c r="AJ817" s="213"/>
      <c r="AK817" s="213"/>
      <c r="AL817" s="257"/>
      <c r="AM817" s="8"/>
      <c r="AN817" s="214"/>
      <c r="AO817" s="211"/>
      <c r="AP817" s="40"/>
      <c r="AQ817" s="40"/>
      <c r="AR817" s="108"/>
      <c r="AS817" s="211"/>
      <c r="AT817" s="214"/>
      <c r="AU817" s="211"/>
      <c r="AV817" s="108"/>
      <c r="AW817" s="108"/>
      <c r="AX817" s="211"/>
      <c r="AY817" s="211"/>
      <c r="AZ817" s="211"/>
      <c r="BA817" s="211"/>
      <c r="BB817" s="211"/>
      <c r="BC817" s="211"/>
      <c r="BD817" s="211"/>
      <c r="BE817" s="211"/>
      <c r="BF817" s="211"/>
      <c r="BG817" s="211"/>
      <c r="BH817" s="108"/>
      <c r="BI817" s="211"/>
      <c r="BJ817" s="8"/>
      <c r="BK817" s="108"/>
      <c r="BM817" s="211"/>
    </row>
    <row r="818" spans="1:65">
      <c r="A818" s="211"/>
      <c r="B818" s="211"/>
      <c r="C818" s="211"/>
      <c r="D818" s="211"/>
      <c r="E818" s="211"/>
      <c r="F818" s="211"/>
      <c r="G818" s="211"/>
      <c r="H818" s="214"/>
      <c r="I818" s="211"/>
      <c r="J818" s="211"/>
      <c r="K818" s="211"/>
      <c r="L818" s="211"/>
      <c r="M818" s="211"/>
      <c r="N818" s="211"/>
      <c r="O818" s="211"/>
      <c r="P818" s="211"/>
      <c r="Q818" s="212"/>
      <c r="R818" s="211"/>
      <c r="S818" s="211"/>
      <c r="T818" s="211"/>
      <c r="U818" s="211"/>
      <c r="V818" s="211"/>
      <c r="W818" s="211"/>
      <c r="X818" s="257"/>
      <c r="Y818" s="257"/>
      <c r="Z818" s="257"/>
      <c r="AA818" s="257"/>
      <c r="AB818" s="257"/>
      <c r="AC818" s="257"/>
      <c r="AD818" s="257"/>
      <c r="AE818" s="257"/>
      <c r="AF818" s="257"/>
      <c r="AG818" s="257"/>
      <c r="AH818" s="257"/>
      <c r="AI818" s="257"/>
      <c r="AJ818" s="213"/>
      <c r="AK818" s="213"/>
      <c r="AL818" s="257"/>
      <c r="AM818" s="8"/>
      <c r="AN818" s="214"/>
      <c r="AO818" s="211"/>
      <c r="AP818" s="40"/>
      <c r="AQ818" s="40"/>
      <c r="AR818" s="108"/>
      <c r="AS818" s="211"/>
      <c r="AT818" s="214"/>
      <c r="AU818" s="211"/>
      <c r="AV818" s="108"/>
      <c r="AW818" s="108"/>
      <c r="AX818" s="211"/>
      <c r="AY818" s="211"/>
      <c r="AZ818" s="211"/>
      <c r="BA818" s="211"/>
      <c r="BB818" s="211"/>
      <c r="BC818" s="211"/>
      <c r="BD818" s="211"/>
      <c r="BE818" s="211"/>
      <c r="BF818" s="211"/>
      <c r="BG818" s="211"/>
      <c r="BH818" s="108"/>
      <c r="BI818" s="211"/>
      <c r="BJ818" s="8"/>
      <c r="BK818" s="108"/>
      <c r="BM818" s="211"/>
    </row>
    <row r="819" spans="1:65">
      <c r="A819" s="211"/>
      <c r="B819" s="211"/>
      <c r="C819" s="211"/>
      <c r="D819" s="211"/>
      <c r="E819" s="211"/>
      <c r="F819" s="211"/>
      <c r="G819" s="211"/>
      <c r="H819" s="214"/>
      <c r="I819" s="211"/>
      <c r="J819" s="211"/>
      <c r="K819" s="211"/>
      <c r="L819" s="211"/>
      <c r="M819" s="211"/>
      <c r="N819" s="211"/>
      <c r="O819" s="211"/>
      <c r="P819" s="211"/>
      <c r="Q819" s="212"/>
      <c r="R819" s="211"/>
      <c r="S819" s="211"/>
      <c r="T819" s="211"/>
      <c r="U819" s="211"/>
      <c r="V819" s="211"/>
      <c r="W819" s="211"/>
      <c r="X819" s="257"/>
      <c r="Y819" s="257"/>
      <c r="Z819" s="257"/>
      <c r="AA819" s="257"/>
      <c r="AB819" s="257"/>
      <c r="AC819" s="257"/>
      <c r="AD819" s="257"/>
      <c r="AE819" s="257"/>
      <c r="AF819" s="257"/>
      <c r="AG819" s="257"/>
      <c r="AH819" s="257"/>
      <c r="AI819" s="257"/>
      <c r="AJ819" s="213"/>
      <c r="AK819" s="213"/>
      <c r="AL819" s="257"/>
      <c r="AM819" s="8"/>
      <c r="AN819" s="214"/>
      <c r="AO819" s="211"/>
      <c r="AP819" s="40"/>
      <c r="AQ819" s="40"/>
      <c r="AR819" s="108"/>
      <c r="AS819" s="211"/>
      <c r="AT819" s="214"/>
      <c r="AU819" s="211"/>
      <c r="AV819" s="108"/>
      <c r="AW819" s="108"/>
      <c r="AX819" s="211"/>
      <c r="AY819" s="211"/>
      <c r="AZ819" s="211"/>
      <c r="BA819" s="211"/>
      <c r="BB819" s="211"/>
      <c r="BC819" s="211"/>
      <c r="BD819" s="211"/>
      <c r="BE819" s="211"/>
      <c r="BF819" s="211"/>
      <c r="BG819" s="211"/>
      <c r="BH819" s="108"/>
      <c r="BI819" s="211"/>
      <c r="BJ819" s="8"/>
      <c r="BK819" s="108"/>
      <c r="BM819" s="211"/>
    </row>
    <row r="820" spans="1:65">
      <c r="A820" s="211"/>
      <c r="B820" s="211"/>
      <c r="C820" s="211"/>
      <c r="D820" s="211"/>
      <c r="E820" s="211"/>
      <c r="F820" s="211"/>
      <c r="G820" s="211"/>
      <c r="H820" s="214"/>
      <c r="I820" s="211"/>
      <c r="J820" s="211"/>
      <c r="K820" s="211"/>
      <c r="L820" s="211"/>
      <c r="M820" s="211"/>
      <c r="N820" s="211"/>
      <c r="O820" s="211"/>
      <c r="P820" s="211"/>
      <c r="Q820" s="212"/>
      <c r="R820" s="211"/>
      <c r="S820" s="211"/>
      <c r="T820" s="211"/>
      <c r="U820" s="211"/>
      <c r="V820" s="211"/>
      <c r="W820" s="211"/>
      <c r="X820" s="257"/>
      <c r="Y820" s="257"/>
      <c r="Z820" s="257"/>
      <c r="AA820" s="257"/>
      <c r="AB820" s="257"/>
      <c r="AC820" s="257"/>
      <c r="AD820" s="257"/>
      <c r="AE820" s="257"/>
      <c r="AF820" s="257"/>
      <c r="AG820" s="257"/>
      <c r="AH820" s="257"/>
      <c r="AI820" s="257"/>
      <c r="AJ820" s="213"/>
      <c r="AK820" s="213"/>
      <c r="AL820" s="257"/>
      <c r="AM820" s="8"/>
      <c r="AN820" s="214"/>
      <c r="AO820" s="211"/>
      <c r="AP820" s="40"/>
      <c r="AQ820" s="40"/>
      <c r="AR820" s="108"/>
      <c r="AS820" s="211"/>
      <c r="AT820" s="214"/>
      <c r="AU820" s="211"/>
      <c r="AV820" s="108"/>
      <c r="AW820" s="108"/>
      <c r="AX820" s="211"/>
      <c r="AY820" s="211"/>
      <c r="AZ820" s="211"/>
      <c r="BA820" s="211"/>
      <c r="BB820" s="211"/>
      <c r="BC820" s="211"/>
      <c r="BD820" s="211"/>
      <c r="BE820" s="211"/>
      <c r="BF820" s="211"/>
      <c r="BG820" s="211"/>
      <c r="BH820" s="108"/>
      <c r="BI820" s="211"/>
      <c r="BJ820" s="8"/>
      <c r="BK820" s="108"/>
      <c r="BM820" s="211"/>
    </row>
    <row r="821" spans="1:65">
      <c r="A821" s="211"/>
      <c r="B821" s="211"/>
      <c r="C821" s="211"/>
      <c r="D821" s="211"/>
      <c r="E821" s="211"/>
      <c r="F821" s="211"/>
      <c r="G821" s="211"/>
      <c r="H821" s="214"/>
      <c r="I821" s="211"/>
      <c r="J821" s="211"/>
      <c r="K821" s="211"/>
      <c r="L821" s="211"/>
      <c r="M821" s="211"/>
      <c r="N821" s="211"/>
      <c r="O821" s="211"/>
      <c r="P821" s="211"/>
      <c r="Q821" s="212"/>
      <c r="R821" s="211"/>
      <c r="S821" s="211"/>
      <c r="T821" s="211"/>
      <c r="U821" s="211"/>
      <c r="V821" s="211"/>
      <c r="W821" s="211"/>
      <c r="X821" s="257"/>
      <c r="Y821" s="257"/>
      <c r="Z821" s="257"/>
      <c r="AA821" s="257"/>
      <c r="AB821" s="257"/>
      <c r="AC821" s="257"/>
      <c r="AD821" s="257"/>
      <c r="AE821" s="257"/>
      <c r="AF821" s="257"/>
      <c r="AG821" s="257"/>
      <c r="AH821" s="257"/>
      <c r="AI821" s="257"/>
      <c r="AJ821" s="213"/>
      <c r="AK821" s="213"/>
      <c r="AL821" s="257"/>
      <c r="AM821" s="8"/>
      <c r="AN821" s="214"/>
      <c r="AO821" s="211"/>
      <c r="AP821" s="40"/>
      <c r="AQ821" s="40"/>
      <c r="AR821" s="108"/>
      <c r="AS821" s="211"/>
      <c r="AT821" s="214"/>
      <c r="AU821" s="211"/>
      <c r="AV821" s="108"/>
      <c r="AW821" s="108"/>
      <c r="AX821" s="211"/>
      <c r="AY821" s="211"/>
      <c r="AZ821" s="211"/>
      <c r="BA821" s="211"/>
      <c r="BB821" s="211"/>
      <c r="BC821" s="211"/>
      <c r="BD821" s="211"/>
      <c r="BE821" s="211"/>
      <c r="BF821" s="211"/>
      <c r="BG821" s="211"/>
      <c r="BH821" s="108"/>
      <c r="BI821" s="211"/>
      <c r="BJ821" s="8"/>
      <c r="BK821" s="108"/>
      <c r="BM821" s="211"/>
    </row>
    <row r="822" spans="1:65">
      <c r="A822" s="211"/>
      <c r="B822" s="211"/>
      <c r="C822" s="211"/>
      <c r="D822" s="211"/>
      <c r="E822" s="211"/>
      <c r="F822" s="211"/>
      <c r="G822" s="211"/>
      <c r="H822" s="214"/>
      <c r="I822" s="211"/>
      <c r="J822" s="211"/>
      <c r="K822" s="211"/>
      <c r="L822" s="211"/>
      <c r="M822" s="211"/>
      <c r="N822" s="211"/>
      <c r="O822" s="211"/>
      <c r="P822" s="211"/>
      <c r="Q822" s="212"/>
      <c r="R822" s="211"/>
      <c r="S822" s="211"/>
      <c r="T822" s="211"/>
      <c r="U822" s="211"/>
      <c r="V822" s="211"/>
      <c r="W822" s="211"/>
      <c r="X822" s="257"/>
      <c r="Y822" s="257"/>
      <c r="Z822" s="257"/>
      <c r="AA822" s="257"/>
      <c r="AB822" s="257"/>
      <c r="AC822" s="257"/>
      <c r="AD822" s="257"/>
      <c r="AE822" s="257"/>
      <c r="AF822" s="257"/>
      <c r="AG822" s="257"/>
      <c r="AH822" s="257"/>
      <c r="AI822" s="257"/>
      <c r="AJ822" s="213"/>
      <c r="AK822" s="213"/>
      <c r="AL822" s="257"/>
      <c r="AM822" s="8"/>
      <c r="AN822" s="214"/>
      <c r="AO822" s="211"/>
      <c r="AP822" s="40"/>
      <c r="AQ822" s="40"/>
      <c r="AR822" s="108"/>
      <c r="AS822" s="211"/>
      <c r="AT822" s="214"/>
      <c r="AU822" s="211"/>
      <c r="AV822" s="108"/>
      <c r="AW822" s="108"/>
      <c r="AX822" s="211"/>
      <c r="AY822" s="211"/>
      <c r="AZ822" s="211"/>
      <c r="BA822" s="211"/>
      <c r="BB822" s="211"/>
      <c r="BC822" s="211"/>
      <c r="BD822" s="211"/>
      <c r="BE822" s="211"/>
      <c r="BF822" s="211"/>
      <c r="BG822" s="211"/>
      <c r="BH822" s="108"/>
      <c r="BI822" s="211"/>
      <c r="BJ822" s="8"/>
      <c r="BK822" s="108"/>
      <c r="BM822" s="211"/>
    </row>
    <row r="823" spans="1:65">
      <c r="A823" s="211"/>
      <c r="B823" s="211"/>
      <c r="C823" s="211"/>
      <c r="D823" s="211"/>
      <c r="E823" s="211"/>
      <c r="F823" s="211"/>
      <c r="G823" s="211"/>
      <c r="H823" s="214"/>
      <c r="I823" s="211"/>
      <c r="J823" s="211"/>
      <c r="K823" s="211"/>
      <c r="L823" s="211"/>
      <c r="M823" s="211"/>
      <c r="N823" s="211"/>
      <c r="O823" s="211"/>
      <c r="P823" s="211"/>
      <c r="Q823" s="212"/>
      <c r="R823" s="211"/>
      <c r="S823" s="211"/>
      <c r="T823" s="211"/>
      <c r="U823" s="211"/>
      <c r="V823" s="211"/>
      <c r="W823" s="211"/>
      <c r="X823" s="257"/>
      <c r="Y823" s="257"/>
      <c r="Z823" s="257"/>
      <c r="AA823" s="257"/>
      <c r="AB823" s="257"/>
      <c r="AC823" s="257"/>
      <c r="AD823" s="257"/>
      <c r="AE823" s="257"/>
      <c r="AF823" s="257"/>
      <c r="AG823" s="257"/>
      <c r="AH823" s="257"/>
      <c r="AI823" s="257"/>
      <c r="AJ823" s="213"/>
      <c r="AK823" s="213"/>
      <c r="AL823" s="257"/>
      <c r="AM823" s="8"/>
      <c r="AN823" s="214"/>
      <c r="AO823" s="211"/>
      <c r="AP823" s="40"/>
      <c r="AQ823" s="40"/>
      <c r="AR823" s="108"/>
      <c r="AS823" s="211"/>
      <c r="AT823" s="214"/>
      <c r="AU823" s="211"/>
      <c r="AV823" s="108"/>
      <c r="AW823" s="108"/>
      <c r="AX823" s="211"/>
      <c r="AY823" s="211"/>
      <c r="AZ823" s="211"/>
      <c r="BA823" s="211"/>
      <c r="BB823" s="211"/>
      <c r="BC823" s="211"/>
      <c r="BD823" s="211"/>
      <c r="BE823" s="211"/>
      <c r="BF823" s="211"/>
      <c r="BG823" s="211"/>
      <c r="BH823" s="108"/>
      <c r="BI823" s="211"/>
      <c r="BJ823" s="8"/>
      <c r="BK823" s="108"/>
      <c r="BM823" s="211"/>
    </row>
    <row r="824" spans="1:65">
      <c r="A824" s="211"/>
      <c r="B824" s="211"/>
      <c r="C824" s="211"/>
      <c r="D824" s="211"/>
      <c r="E824" s="211"/>
      <c r="F824" s="211"/>
      <c r="G824" s="211"/>
      <c r="H824" s="214"/>
      <c r="I824" s="211"/>
      <c r="J824" s="211"/>
      <c r="K824" s="211"/>
      <c r="L824" s="211"/>
      <c r="M824" s="211"/>
      <c r="N824" s="211"/>
      <c r="O824" s="211"/>
      <c r="P824" s="211"/>
      <c r="Q824" s="212"/>
      <c r="R824" s="211"/>
      <c r="S824" s="211"/>
      <c r="T824" s="211"/>
      <c r="U824" s="211"/>
      <c r="V824" s="211"/>
      <c r="W824" s="211"/>
      <c r="X824" s="257"/>
      <c r="Y824" s="257"/>
      <c r="Z824" s="257"/>
      <c r="AA824" s="257"/>
      <c r="AB824" s="257"/>
      <c r="AC824" s="257"/>
      <c r="AD824" s="257"/>
      <c r="AE824" s="257"/>
      <c r="AF824" s="257"/>
      <c r="AG824" s="257"/>
      <c r="AH824" s="257"/>
      <c r="AI824" s="257"/>
      <c r="AJ824" s="213"/>
      <c r="AK824" s="213"/>
      <c r="AL824" s="257"/>
      <c r="AM824" s="8"/>
      <c r="AN824" s="214"/>
      <c r="AO824" s="211"/>
      <c r="AP824" s="40"/>
      <c r="AQ824" s="40"/>
      <c r="AR824" s="108"/>
      <c r="AS824" s="211"/>
      <c r="AT824" s="214"/>
      <c r="AU824" s="211"/>
      <c r="AV824" s="108"/>
      <c r="AW824" s="108"/>
      <c r="AX824" s="211"/>
      <c r="AY824" s="211"/>
      <c r="AZ824" s="211"/>
      <c r="BA824" s="211"/>
      <c r="BB824" s="211"/>
      <c r="BC824" s="211"/>
      <c r="BD824" s="211"/>
      <c r="BE824" s="211"/>
      <c r="BF824" s="211"/>
      <c r="BG824" s="211"/>
      <c r="BH824" s="108"/>
      <c r="BI824" s="211"/>
      <c r="BJ824" s="8"/>
      <c r="BK824" s="108"/>
      <c r="BM824" s="211"/>
    </row>
    <row r="825" spans="1:65">
      <c r="A825" s="211"/>
      <c r="B825" s="211"/>
      <c r="C825" s="211"/>
      <c r="D825" s="211"/>
      <c r="E825" s="211"/>
      <c r="F825" s="211"/>
      <c r="G825" s="211"/>
      <c r="H825" s="214"/>
      <c r="I825" s="211"/>
      <c r="J825" s="211"/>
      <c r="K825" s="211"/>
      <c r="L825" s="211"/>
      <c r="M825" s="211"/>
      <c r="N825" s="211"/>
      <c r="O825" s="211"/>
      <c r="P825" s="211"/>
      <c r="Q825" s="212"/>
      <c r="R825" s="211"/>
      <c r="S825" s="211"/>
      <c r="T825" s="211"/>
      <c r="U825" s="211"/>
      <c r="V825" s="211"/>
      <c r="W825" s="211"/>
      <c r="X825" s="257"/>
      <c r="Y825" s="257"/>
      <c r="Z825" s="257"/>
      <c r="AA825" s="257"/>
      <c r="AB825" s="257"/>
      <c r="AC825" s="257"/>
      <c r="AD825" s="257"/>
      <c r="AE825" s="257"/>
      <c r="AF825" s="257"/>
      <c r="AG825" s="257"/>
      <c r="AH825" s="257"/>
      <c r="AI825" s="257"/>
      <c r="AJ825" s="213"/>
      <c r="AK825" s="213"/>
      <c r="AL825" s="257"/>
      <c r="AM825" s="8"/>
      <c r="AN825" s="214"/>
      <c r="AO825" s="211"/>
      <c r="AP825" s="40"/>
      <c r="AQ825" s="40"/>
      <c r="AR825" s="108"/>
      <c r="AS825" s="211"/>
      <c r="AT825" s="214"/>
      <c r="AU825" s="211"/>
      <c r="AV825" s="108"/>
      <c r="AW825" s="108"/>
      <c r="AX825" s="211"/>
      <c r="AY825" s="211"/>
      <c r="AZ825" s="211"/>
      <c r="BA825" s="211"/>
      <c r="BB825" s="211"/>
      <c r="BC825" s="211"/>
      <c r="BD825" s="211"/>
      <c r="BE825" s="211"/>
      <c r="BF825" s="211"/>
      <c r="BG825" s="211"/>
      <c r="BH825" s="108"/>
      <c r="BI825" s="211"/>
      <c r="BJ825" s="8"/>
      <c r="BK825" s="108"/>
      <c r="BM825" s="211"/>
    </row>
    <row r="826" spans="1:65">
      <c r="A826" s="211"/>
      <c r="B826" s="211"/>
      <c r="C826" s="211"/>
      <c r="D826" s="211"/>
      <c r="E826" s="211"/>
      <c r="F826" s="211"/>
      <c r="G826" s="211"/>
      <c r="H826" s="214"/>
      <c r="I826" s="211"/>
      <c r="J826" s="211"/>
      <c r="K826" s="211"/>
      <c r="L826" s="211"/>
      <c r="M826" s="211"/>
      <c r="N826" s="211"/>
      <c r="O826" s="211"/>
      <c r="P826" s="211"/>
      <c r="Q826" s="212"/>
      <c r="R826" s="211"/>
      <c r="S826" s="211"/>
      <c r="T826" s="211"/>
      <c r="U826" s="211"/>
      <c r="V826" s="211"/>
      <c r="W826" s="211"/>
      <c r="X826" s="257"/>
      <c r="Y826" s="257"/>
      <c r="Z826" s="257"/>
      <c r="AA826" s="257"/>
      <c r="AB826" s="257"/>
      <c r="AC826" s="257"/>
      <c r="AD826" s="257"/>
      <c r="AE826" s="257"/>
      <c r="AF826" s="257"/>
      <c r="AG826" s="257"/>
      <c r="AH826" s="257"/>
      <c r="AI826" s="257"/>
      <c r="AJ826" s="213"/>
      <c r="AK826" s="213"/>
      <c r="AL826" s="257"/>
      <c r="AM826" s="8"/>
      <c r="AN826" s="214"/>
      <c r="AO826" s="211"/>
      <c r="AP826" s="40"/>
      <c r="AQ826" s="40"/>
      <c r="AR826" s="108"/>
      <c r="AS826" s="211"/>
      <c r="AT826" s="214"/>
      <c r="AU826" s="211"/>
      <c r="AV826" s="108"/>
      <c r="AW826" s="108"/>
      <c r="AX826" s="211"/>
      <c r="AY826" s="211"/>
      <c r="AZ826" s="211"/>
      <c r="BA826" s="211"/>
      <c r="BB826" s="211"/>
      <c r="BC826" s="211"/>
      <c r="BD826" s="211"/>
      <c r="BE826" s="211"/>
      <c r="BF826" s="211"/>
      <c r="BG826" s="211"/>
      <c r="BH826" s="108"/>
      <c r="BI826" s="211"/>
      <c r="BJ826" s="8"/>
      <c r="BK826" s="108"/>
      <c r="BM826" s="211"/>
    </row>
    <row r="827" spans="1:65">
      <c r="A827" s="211"/>
      <c r="B827" s="211"/>
      <c r="C827" s="211"/>
      <c r="D827" s="211"/>
      <c r="E827" s="211"/>
      <c r="F827" s="211"/>
      <c r="G827" s="211"/>
      <c r="H827" s="214"/>
      <c r="I827" s="211"/>
      <c r="J827" s="211"/>
      <c r="K827" s="211"/>
      <c r="L827" s="211"/>
      <c r="M827" s="211"/>
      <c r="N827" s="211"/>
      <c r="O827" s="211"/>
      <c r="P827" s="211"/>
      <c r="Q827" s="212"/>
      <c r="R827" s="211"/>
      <c r="S827" s="211"/>
      <c r="T827" s="211"/>
      <c r="U827" s="211"/>
      <c r="V827" s="211"/>
      <c r="W827" s="211"/>
      <c r="X827" s="257"/>
      <c r="Y827" s="257"/>
      <c r="Z827" s="257"/>
      <c r="AA827" s="257"/>
      <c r="AB827" s="257"/>
      <c r="AC827" s="257"/>
      <c r="AD827" s="257"/>
      <c r="AE827" s="257"/>
      <c r="AF827" s="257"/>
      <c r="AG827" s="257"/>
      <c r="AH827" s="257"/>
      <c r="AI827" s="257"/>
      <c r="AJ827" s="213"/>
      <c r="AK827" s="213"/>
      <c r="AL827" s="257"/>
      <c r="AM827" s="8"/>
      <c r="AN827" s="214"/>
      <c r="AO827" s="211"/>
      <c r="AP827" s="40"/>
      <c r="AQ827" s="40"/>
      <c r="AR827" s="108"/>
      <c r="AS827" s="211"/>
      <c r="AT827" s="214"/>
      <c r="AU827" s="211"/>
      <c r="AV827" s="108"/>
      <c r="AW827" s="108"/>
      <c r="AX827" s="211"/>
      <c r="AY827" s="211"/>
      <c r="AZ827" s="211"/>
      <c r="BA827" s="211"/>
      <c r="BB827" s="211"/>
      <c r="BC827" s="211"/>
      <c r="BD827" s="211"/>
      <c r="BE827" s="211"/>
      <c r="BF827" s="211"/>
      <c r="BG827" s="211"/>
      <c r="BH827" s="108"/>
      <c r="BI827" s="211"/>
      <c r="BJ827" s="8"/>
      <c r="BK827" s="108"/>
      <c r="BM827" s="211"/>
    </row>
    <row r="828" spans="1:65">
      <c r="A828" s="211"/>
      <c r="B828" s="211"/>
      <c r="C828" s="211"/>
      <c r="D828" s="211"/>
      <c r="E828" s="211"/>
      <c r="F828" s="211"/>
      <c r="G828" s="211"/>
      <c r="H828" s="214"/>
      <c r="I828" s="211"/>
      <c r="J828" s="211"/>
      <c r="K828" s="211"/>
      <c r="L828" s="211"/>
      <c r="M828" s="211"/>
      <c r="N828" s="211"/>
      <c r="O828" s="211"/>
      <c r="P828" s="211"/>
      <c r="Q828" s="212"/>
      <c r="R828" s="211"/>
      <c r="S828" s="211"/>
      <c r="T828" s="211"/>
      <c r="U828" s="211"/>
      <c r="V828" s="211"/>
      <c r="W828" s="211"/>
      <c r="X828" s="257"/>
      <c r="Y828" s="257"/>
      <c r="Z828" s="257"/>
      <c r="AA828" s="257"/>
      <c r="AB828" s="257"/>
      <c r="AC828" s="257"/>
      <c r="AD828" s="257"/>
      <c r="AE828" s="257"/>
      <c r="AF828" s="257"/>
      <c r="AG828" s="257"/>
      <c r="AH828" s="257"/>
      <c r="AI828" s="257"/>
      <c r="AJ828" s="213"/>
      <c r="AK828" s="213"/>
      <c r="AL828" s="257"/>
      <c r="AM828" s="8"/>
      <c r="AN828" s="214"/>
      <c r="AO828" s="211"/>
      <c r="AP828" s="40"/>
      <c r="AQ828" s="40"/>
      <c r="AR828" s="108"/>
      <c r="AS828" s="211"/>
      <c r="AT828" s="214"/>
      <c r="AU828" s="211"/>
      <c r="AV828" s="108"/>
      <c r="AW828" s="108"/>
      <c r="AX828" s="211"/>
      <c r="AY828" s="211"/>
      <c r="AZ828" s="211"/>
      <c r="BA828" s="211"/>
      <c r="BB828" s="211"/>
      <c r="BC828" s="211"/>
      <c r="BD828" s="211"/>
      <c r="BE828" s="211"/>
      <c r="BF828" s="211"/>
      <c r="BG828" s="211"/>
      <c r="BH828" s="108"/>
      <c r="BI828" s="211"/>
      <c r="BJ828" s="8"/>
      <c r="BK828" s="108"/>
      <c r="BM828" s="211"/>
    </row>
    <row r="829" spans="1:65">
      <c r="A829" s="211"/>
      <c r="B829" s="211"/>
      <c r="C829" s="211"/>
      <c r="D829" s="211"/>
      <c r="E829" s="211"/>
      <c r="F829" s="211"/>
      <c r="G829" s="211"/>
      <c r="H829" s="214"/>
      <c r="I829" s="211"/>
      <c r="J829" s="211"/>
      <c r="K829" s="211"/>
      <c r="L829" s="211"/>
      <c r="M829" s="211"/>
      <c r="N829" s="211"/>
      <c r="O829" s="211"/>
      <c r="P829" s="211"/>
      <c r="Q829" s="212"/>
      <c r="R829" s="211"/>
      <c r="S829" s="211"/>
      <c r="T829" s="211"/>
      <c r="U829" s="211"/>
      <c r="V829" s="211"/>
      <c r="W829" s="211"/>
      <c r="X829" s="257"/>
      <c r="Y829" s="257"/>
      <c r="Z829" s="257"/>
      <c r="AA829" s="257"/>
      <c r="AB829" s="257"/>
      <c r="AC829" s="257"/>
      <c r="AD829" s="257"/>
      <c r="AE829" s="257"/>
      <c r="AF829" s="257"/>
      <c r="AG829" s="257"/>
      <c r="AH829" s="257"/>
      <c r="AI829" s="257"/>
      <c r="AJ829" s="213"/>
      <c r="AK829" s="213"/>
      <c r="AL829" s="257"/>
      <c r="AM829" s="8"/>
      <c r="AN829" s="214"/>
      <c r="AO829" s="211"/>
      <c r="AP829" s="40"/>
      <c r="AQ829" s="40"/>
      <c r="AR829" s="108"/>
      <c r="AS829" s="211"/>
      <c r="AT829" s="214"/>
      <c r="AU829" s="211"/>
      <c r="AV829" s="108"/>
      <c r="AW829" s="108"/>
      <c r="AX829" s="211"/>
      <c r="AY829" s="211"/>
      <c r="AZ829" s="211"/>
      <c r="BA829" s="211"/>
      <c r="BB829" s="211"/>
      <c r="BC829" s="211"/>
      <c r="BD829" s="211"/>
      <c r="BE829" s="211"/>
      <c r="BF829" s="211"/>
      <c r="BG829" s="211"/>
      <c r="BH829" s="108"/>
      <c r="BI829" s="211"/>
      <c r="BJ829" s="8"/>
      <c r="BK829" s="108"/>
      <c r="BM829" s="211"/>
    </row>
    <row r="830" spans="1:65">
      <c r="A830" s="211"/>
      <c r="B830" s="211"/>
      <c r="C830" s="211"/>
      <c r="D830" s="211"/>
      <c r="E830" s="211"/>
      <c r="F830" s="211"/>
      <c r="G830" s="211"/>
      <c r="H830" s="214"/>
      <c r="I830" s="211"/>
      <c r="J830" s="211"/>
      <c r="K830" s="211"/>
      <c r="L830" s="211"/>
      <c r="M830" s="211"/>
      <c r="N830" s="211"/>
      <c r="O830" s="211"/>
      <c r="P830" s="211"/>
      <c r="Q830" s="212"/>
      <c r="R830" s="211"/>
      <c r="S830" s="211"/>
      <c r="T830" s="211"/>
      <c r="U830" s="211"/>
      <c r="V830" s="211"/>
      <c r="W830" s="211"/>
      <c r="X830" s="257"/>
      <c r="Y830" s="257"/>
      <c r="Z830" s="257"/>
      <c r="AA830" s="257"/>
      <c r="AB830" s="257"/>
      <c r="AC830" s="257"/>
      <c r="AD830" s="257"/>
      <c r="AE830" s="257"/>
      <c r="AF830" s="257"/>
      <c r="AG830" s="257"/>
      <c r="AH830" s="257"/>
      <c r="AI830" s="257"/>
      <c r="AJ830" s="213"/>
      <c r="AK830" s="213"/>
      <c r="AL830" s="257"/>
      <c r="AM830" s="8"/>
      <c r="AN830" s="214"/>
      <c r="AO830" s="211"/>
      <c r="AP830" s="40"/>
      <c r="AQ830" s="40"/>
      <c r="AR830" s="108"/>
      <c r="AS830" s="211"/>
      <c r="AT830" s="214"/>
      <c r="AU830" s="211"/>
      <c r="AV830" s="108"/>
      <c r="AW830" s="108"/>
      <c r="AX830" s="211"/>
      <c r="AY830" s="211"/>
      <c r="AZ830" s="211"/>
      <c r="BA830" s="211"/>
      <c r="BB830" s="211"/>
      <c r="BC830" s="211"/>
      <c r="BD830" s="211"/>
      <c r="BE830" s="211"/>
      <c r="BF830" s="211"/>
      <c r="BG830" s="211"/>
      <c r="BH830" s="108"/>
      <c r="BI830" s="211"/>
      <c r="BJ830" s="8"/>
      <c r="BK830" s="108"/>
      <c r="BM830" s="211"/>
    </row>
    <row r="831" spans="1:65">
      <c r="A831" s="211"/>
      <c r="B831" s="211"/>
      <c r="C831" s="211"/>
      <c r="D831" s="211"/>
      <c r="E831" s="211"/>
      <c r="F831" s="211"/>
      <c r="G831" s="211"/>
      <c r="H831" s="214"/>
      <c r="I831" s="211"/>
      <c r="J831" s="211"/>
      <c r="K831" s="211"/>
      <c r="L831" s="211"/>
      <c r="M831" s="211"/>
      <c r="N831" s="211"/>
      <c r="O831" s="211"/>
      <c r="P831" s="211"/>
      <c r="Q831" s="212"/>
      <c r="R831" s="211"/>
      <c r="S831" s="211"/>
      <c r="T831" s="211"/>
      <c r="U831" s="211"/>
      <c r="V831" s="211"/>
      <c r="W831" s="211"/>
      <c r="X831" s="257"/>
      <c r="Y831" s="257"/>
      <c r="Z831" s="257"/>
      <c r="AA831" s="257"/>
      <c r="AB831" s="257"/>
      <c r="AC831" s="257"/>
      <c r="AD831" s="257"/>
      <c r="AE831" s="257"/>
      <c r="AF831" s="257"/>
      <c r="AG831" s="257"/>
      <c r="AH831" s="257"/>
      <c r="AI831" s="257"/>
      <c r="AJ831" s="213"/>
      <c r="AK831" s="213"/>
      <c r="AL831" s="257"/>
      <c r="AM831" s="8"/>
      <c r="AN831" s="214"/>
      <c r="AO831" s="211"/>
      <c r="AP831" s="40"/>
      <c r="AQ831" s="40"/>
      <c r="AR831" s="108"/>
      <c r="AS831" s="211"/>
      <c r="AT831" s="214"/>
      <c r="AU831" s="211"/>
      <c r="AV831" s="108"/>
      <c r="AW831" s="108"/>
      <c r="AX831" s="211"/>
      <c r="AY831" s="211"/>
      <c r="AZ831" s="211"/>
      <c r="BA831" s="211"/>
      <c r="BB831" s="211"/>
      <c r="BC831" s="211"/>
      <c r="BD831" s="211"/>
      <c r="BE831" s="211"/>
      <c r="BF831" s="211"/>
      <c r="BG831" s="211"/>
      <c r="BH831" s="108"/>
      <c r="BI831" s="211"/>
      <c r="BJ831" s="8"/>
      <c r="BK831" s="108"/>
      <c r="BM831" s="211"/>
    </row>
    <row r="832" spans="1:65">
      <c r="A832" s="211"/>
      <c r="B832" s="211"/>
      <c r="C832" s="211"/>
      <c r="D832" s="211"/>
      <c r="E832" s="211"/>
      <c r="F832" s="211"/>
      <c r="G832" s="211"/>
      <c r="H832" s="214"/>
      <c r="I832" s="211"/>
      <c r="J832" s="211"/>
      <c r="K832" s="211"/>
      <c r="L832" s="211"/>
      <c r="M832" s="211"/>
      <c r="N832" s="211"/>
      <c r="O832" s="211"/>
      <c r="P832" s="211"/>
      <c r="Q832" s="212"/>
      <c r="R832" s="211"/>
      <c r="S832" s="211"/>
      <c r="T832" s="211"/>
      <c r="U832" s="211"/>
      <c r="V832" s="211"/>
      <c r="W832" s="211"/>
      <c r="X832" s="257"/>
      <c r="Y832" s="257"/>
      <c r="Z832" s="257"/>
      <c r="AA832" s="257"/>
      <c r="AB832" s="257"/>
      <c r="AC832" s="257"/>
      <c r="AD832" s="257"/>
      <c r="AE832" s="257"/>
      <c r="AF832" s="257"/>
      <c r="AG832" s="257"/>
      <c r="AH832" s="257"/>
      <c r="AI832" s="257"/>
      <c r="AJ832" s="213"/>
      <c r="AK832" s="213"/>
      <c r="AL832" s="257"/>
      <c r="AM832" s="8"/>
      <c r="AN832" s="214"/>
      <c r="AO832" s="211"/>
      <c r="AP832" s="40"/>
      <c r="AQ832" s="40"/>
      <c r="AR832" s="108"/>
      <c r="AS832" s="211"/>
      <c r="AT832" s="214"/>
      <c r="AU832" s="211"/>
      <c r="AV832" s="108"/>
      <c r="AW832" s="108"/>
      <c r="AX832" s="211"/>
      <c r="AY832" s="211"/>
      <c r="AZ832" s="211"/>
      <c r="BA832" s="211"/>
      <c r="BB832" s="211"/>
      <c r="BC832" s="211"/>
      <c r="BD832" s="211"/>
      <c r="BE832" s="211"/>
      <c r="BF832" s="211"/>
      <c r="BG832" s="211"/>
      <c r="BH832" s="108"/>
      <c r="BI832" s="211"/>
      <c r="BJ832" s="8"/>
      <c r="BK832" s="108"/>
      <c r="BM832" s="211"/>
    </row>
    <row r="833" spans="1:65">
      <c r="A833" s="211"/>
      <c r="B833" s="211"/>
      <c r="C833" s="211"/>
      <c r="D833" s="211"/>
      <c r="E833" s="211"/>
      <c r="F833" s="211"/>
      <c r="G833" s="211"/>
      <c r="H833" s="214"/>
      <c r="I833" s="211"/>
      <c r="J833" s="211"/>
      <c r="K833" s="211"/>
      <c r="L833" s="211"/>
      <c r="M833" s="211"/>
      <c r="N833" s="211"/>
      <c r="O833" s="211"/>
      <c r="P833" s="211"/>
      <c r="Q833" s="212"/>
      <c r="R833" s="211"/>
      <c r="S833" s="211"/>
      <c r="T833" s="211"/>
      <c r="U833" s="211"/>
      <c r="V833" s="211"/>
      <c r="W833" s="211"/>
      <c r="X833" s="257"/>
      <c r="Y833" s="257"/>
      <c r="Z833" s="257"/>
      <c r="AA833" s="257"/>
      <c r="AB833" s="257"/>
      <c r="AC833" s="257"/>
      <c r="AD833" s="257"/>
      <c r="AE833" s="257"/>
      <c r="AF833" s="257"/>
      <c r="AG833" s="257"/>
      <c r="AH833" s="257"/>
      <c r="AI833" s="257"/>
      <c r="AJ833" s="213"/>
      <c r="AK833" s="213"/>
      <c r="AL833" s="257"/>
      <c r="AM833" s="8"/>
      <c r="AN833" s="214"/>
      <c r="AO833" s="211"/>
      <c r="AP833" s="40"/>
      <c r="AQ833" s="40"/>
      <c r="AR833" s="108"/>
      <c r="AS833" s="211"/>
      <c r="AT833" s="214"/>
      <c r="AU833" s="211"/>
      <c r="AV833" s="108"/>
      <c r="AW833" s="108"/>
      <c r="AX833" s="211"/>
      <c r="AY833" s="211"/>
      <c r="AZ833" s="211"/>
      <c r="BA833" s="211"/>
      <c r="BB833" s="211"/>
      <c r="BC833" s="211"/>
      <c r="BD833" s="211"/>
      <c r="BE833" s="211"/>
      <c r="BF833" s="211"/>
      <c r="BG833" s="211"/>
      <c r="BH833" s="108"/>
      <c r="BI833" s="211"/>
      <c r="BJ833" s="8"/>
      <c r="BK833" s="108"/>
      <c r="BM833" s="211"/>
    </row>
    <row r="834" spans="1:65">
      <c r="A834" s="211"/>
      <c r="B834" s="211"/>
      <c r="C834" s="211"/>
      <c r="D834" s="211"/>
      <c r="E834" s="211"/>
      <c r="F834" s="211"/>
      <c r="G834" s="211"/>
      <c r="H834" s="214"/>
      <c r="I834" s="211"/>
      <c r="J834" s="211"/>
      <c r="K834" s="211"/>
      <c r="L834" s="211"/>
      <c r="M834" s="211"/>
      <c r="N834" s="211"/>
      <c r="O834" s="211"/>
      <c r="P834" s="211"/>
      <c r="Q834" s="212"/>
      <c r="R834" s="211"/>
      <c r="S834" s="211"/>
      <c r="T834" s="211"/>
      <c r="U834" s="211"/>
      <c r="V834" s="211"/>
      <c r="W834" s="211"/>
      <c r="X834" s="257"/>
      <c r="Y834" s="257"/>
      <c r="Z834" s="257"/>
      <c r="AA834" s="257"/>
      <c r="AB834" s="257"/>
      <c r="AC834" s="257"/>
      <c r="AD834" s="257"/>
      <c r="AE834" s="257"/>
      <c r="AF834" s="257"/>
      <c r="AG834" s="257"/>
      <c r="AH834" s="257"/>
      <c r="AI834" s="257"/>
      <c r="AJ834" s="213"/>
      <c r="AK834" s="213"/>
      <c r="AL834" s="257"/>
      <c r="AM834" s="8"/>
      <c r="AN834" s="214"/>
      <c r="AO834" s="211"/>
      <c r="AP834" s="40"/>
      <c r="AQ834" s="40"/>
      <c r="AR834" s="108"/>
      <c r="AS834" s="211"/>
      <c r="AT834" s="214"/>
      <c r="AU834" s="211"/>
      <c r="AV834" s="108"/>
      <c r="AW834" s="108"/>
      <c r="AX834" s="211"/>
      <c r="AY834" s="211"/>
      <c r="AZ834" s="211"/>
      <c r="BA834" s="211"/>
      <c r="BB834" s="211"/>
      <c r="BC834" s="211"/>
      <c r="BD834" s="211"/>
      <c r="BE834" s="211"/>
      <c r="BF834" s="211"/>
      <c r="BG834" s="211"/>
      <c r="BH834" s="108"/>
      <c r="BI834" s="211"/>
      <c r="BJ834" s="8"/>
      <c r="BK834" s="108"/>
      <c r="BM834" s="211"/>
    </row>
    <row r="835" spans="1:65">
      <c r="A835" s="211"/>
      <c r="B835" s="211"/>
      <c r="C835" s="211"/>
      <c r="D835" s="211"/>
      <c r="E835" s="211"/>
      <c r="F835" s="211"/>
      <c r="G835" s="211"/>
      <c r="H835" s="214"/>
      <c r="I835" s="211"/>
      <c r="J835" s="211"/>
      <c r="K835" s="211"/>
      <c r="L835" s="211"/>
      <c r="M835" s="211"/>
      <c r="N835" s="211"/>
      <c r="O835" s="211"/>
      <c r="P835" s="211"/>
      <c r="Q835" s="212"/>
      <c r="R835" s="211"/>
      <c r="S835" s="211"/>
      <c r="T835" s="211"/>
      <c r="U835" s="211"/>
      <c r="V835" s="211"/>
      <c r="W835" s="211"/>
      <c r="X835" s="257"/>
      <c r="Y835" s="257"/>
      <c r="Z835" s="257"/>
      <c r="AA835" s="257"/>
      <c r="AB835" s="257"/>
      <c r="AC835" s="257"/>
      <c r="AD835" s="257"/>
      <c r="AE835" s="257"/>
      <c r="AF835" s="257"/>
      <c r="AG835" s="257"/>
      <c r="AH835" s="257"/>
      <c r="AI835" s="257"/>
      <c r="AJ835" s="213"/>
      <c r="AK835" s="213"/>
      <c r="AL835" s="257"/>
      <c r="AM835" s="8"/>
      <c r="AN835" s="214"/>
      <c r="AO835" s="211"/>
      <c r="AP835" s="40"/>
      <c r="AQ835" s="40"/>
      <c r="AR835" s="108"/>
      <c r="AS835" s="211"/>
      <c r="AT835" s="214"/>
      <c r="AU835" s="211"/>
      <c r="AV835" s="108"/>
      <c r="AW835" s="108"/>
      <c r="AX835" s="211"/>
      <c r="AY835" s="211"/>
      <c r="AZ835" s="211"/>
      <c r="BA835" s="211"/>
      <c r="BB835" s="211"/>
      <c r="BC835" s="211"/>
      <c r="BD835" s="211"/>
      <c r="BE835" s="211"/>
      <c r="BF835" s="211"/>
      <c r="BG835" s="211"/>
      <c r="BH835" s="108"/>
      <c r="BI835" s="211"/>
      <c r="BJ835" s="8"/>
      <c r="BK835" s="108"/>
      <c r="BM835" s="211"/>
    </row>
    <row r="836" spans="1:65">
      <c r="A836" s="211"/>
      <c r="B836" s="211"/>
      <c r="C836" s="211"/>
      <c r="D836" s="211"/>
      <c r="E836" s="211"/>
      <c r="F836" s="211"/>
      <c r="G836" s="211"/>
      <c r="H836" s="214"/>
      <c r="I836" s="211"/>
      <c r="J836" s="211"/>
      <c r="K836" s="211"/>
      <c r="L836" s="211"/>
      <c r="M836" s="211"/>
      <c r="N836" s="211"/>
      <c r="O836" s="211"/>
      <c r="P836" s="211"/>
      <c r="Q836" s="212"/>
      <c r="R836" s="211"/>
      <c r="S836" s="211"/>
      <c r="T836" s="211"/>
      <c r="U836" s="211"/>
      <c r="V836" s="211"/>
      <c r="W836" s="211"/>
      <c r="X836" s="257"/>
      <c r="Y836" s="257"/>
      <c r="Z836" s="257"/>
      <c r="AA836" s="257"/>
      <c r="AB836" s="257"/>
      <c r="AC836" s="257"/>
      <c r="AD836" s="257"/>
      <c r="AE836" s="257"/>
      <c r="AF836" s="257"/>
      <c r="AG836" s="257"/>
      <c r="AH836" s="257"/>
      <c r="AI836" s="257"/>
      <c r="AJ836" s="213"/>
      <c r="AK836" s="213"/>
      <c r="AL836" s="257"/>
      <c r="AM836" s="8"/>
      <c r="AN836" s="214"/>
      <c r="AO836" s="211"/>
      <c r="AP836" s="40"/>
      <c r="AQ836" s="40"/>
      <c r="AR836" s="108"/>
      <c r="AS836" s="211"/>
      <c r="AT836" s="214"/>
      <c r="AU836" s="211"/>
      <c r="AV836" s="108"/>
      <c r="AW836" s="108"/>
      <c r="AX836" s="211"/>
      <c r="AY836" s="211"/>
      <c r="AZ836" s="211"/>
      <c r="BA836" s="211"/>
      <c r="BB836" s="211"/>
      <c r="BC836" s="211"/>
      <c r="BD836" s="211"/>
      <c r="BE836" s="211"/>
      <c r="BF836" s="211"/>
      <c r="BG836" s="211"/>
      <c r="BH836" s="108"/>
      <c r="BI836" s="211"/>
      <c r="BJ836" s="8"/>
      <c r="BK836" s="108"/>
      <c r="BM836" s="211"/>
    </row>
    <row r="837" spans="1:65">
      <c r="A837" s="211"/>
      <c r="B837" s="211"/>
      <c r="C837" s="211"/>
      <c r="D837" s="211"/>
      <c r="E837" s="211"/>
      <c r="F837" s="211"/>
      <c r="G837" s="211"/>
      <c r="H837" s="214"/>
      <c r="I837" s="211"/>
      <c r="J837" s="211"/>
      <c r="K837" s="211"/>
      <c r="L837" s="211"/>
      <c r="M837" s="211"/>
      <c r="N837" s="211"/>
      <c r="O837" s="211"/>
      <c r="P837" s="211"/>
      <c r="Q837" s="212"/>
      <c r="R837" s="211"/>
      <c r="S837" s="211"/>
      <c r="T837" s="211"/>
      <c r="U837" s="211"/>
      <c r="V837" s="211"/>
      <c r="W837" s="211"/>
      <c r="X837" s="257"/>
      <c r="Y837" s="257"/>
      <c r="Z837" s="257"/>
      <c r="AA837" s="257"/>
      <c r="AB837" s="257"/>
      <c r="AC837" s="257"/>
      <c r="AD837" s="257"/>
      <c r="AE837" s="257"/>
      <c r="AF837" s="257"/>
      <c r="AG837" s="257"/>
      <c r="AH837" s="257"/>
      <c r="AI837" s="257"/>
      <c r="AJ837" s="213"/>
      <c r="AK837" s="213"/>
      <c r="AL837" s="257"/>
      <c r="AM837" s="8"/>
      <c r="AN837" s="214"/>
      <c r="AO837" s="211"/>
      <c r="AP837" s="40"/>
      <c r="AQ837" s="40"/>
      <c r="AR837" s="108"/>
      <c r="AS837" s="211"/>
      <c r="AT837" s="214"/>
      <c r="AU837" s="211"/>
      <c r="AV837" s="108"/>
      <c r="AW837" s="108"/>
      <c r="AX837" s="211"/>
      <c r="AY837" s="211"/>
      <c r="AZ837" s="211"/>
      <c r="BA837" s="211"/>
      <c r="BB837" s="211"/>
      <c r="BC837" s="211"/>
      <c r="BD837" s="211"/>
      <c r="BE837" s="211"/>
      <c r="BF837" s="211"/>
      <c r="BG837" s="211"/>
      <c r="BH837" s="108"/>
      <c r="BI837" s="211"/>
      <c r="BJ837" s="8"/>
      <c r="BK837" s="108"/>
      <c r="BM837" s="211"/>
    </row>
    <row r="838" spans="1:65">
      <c r="A838" s="211"/>
      <c r="B838" s="211"/>
      <c r="C838" s="211"/>
      <c r="D838" s="211"/>
      <c r="E838" s="211"/>
      <c r="F838" s="211"/>
      <c r="G838" s="211"/>
      <c r="H838" s="214"/>
      <c r="I838" s="211"/>
      <c r="J838" s="211"/>
      <c r="K838" s="211"/>
      <c r="L838" s="211"/>
      <c r="M838" s="211"/>
      <c r="N838" s="211"/>
      <c r="O838" s="211"/>
      <c r="P838" s="211"/>
      <c r="Q838" s="212"/>
      <c r="R838" s="211"/>
      <c r="S838" s="211"/>
      <c r="T838" s="211"/>
      <c r="U838" s="211"/>
      <c r="V838" s="211"/>
      <c r="W838" s="211"/>
      <c r="X838" s="257"/>
      <c r="Y838" s="257"/>
      <c r="Z838" s="257"/>
      <c r="AA838" s="257"/>
      <c r="AB838" s="257"/>
      <c r="AC838" s="257"/>
      <c r="AD838" s="257"/>
      <c r="AE838" s="257"/>
      <c r="AF838" s="257"/>
      <c r="AG838" s="257"/>
      <c r="AH838" s="257"/>
      <c r="AI838" s="257"/>
      <c r="AJ838" s="213"/>
      <c r="AK838" s="213"/>
      <c r="AL838" s="257"/>
      <c r="AM838" s="8"/>
      <c r="AN838" s="214"/>
      <c r="AO838" s="211"/>
      <c r="AP838" s="40"/>
      <c r="AQ838" s="40"/>
      <c r="AR838" s="108"/>
      <c r="AS838" s="211"/>
      <c r="AT838" s="214"/>
      <c r="AU838" s="211"/>
      <c r="AV838" s="108"/>
      <c r="AW838" s="108"/>
      <c r="AX838" s="211"/>
      <c r="AY838" s="211"/>
      <c r="AZ838" s="211"/>
      <c r="BA838" s="211"/>
      <c r="BB838" s="211"/>
      <c r="BC838" s="211"/>
      <c r="BD838" s="211"/>
      <c r="BE838" s="211"/>
      <c r="BF838" s="211"/>
      <c r="BG838" s="211"/>
      <c r="BH838" s="108"/>
      <c r="BI838" s="211"/>
      <c r="BJ838" s="8"/>
      <c r="BK838" s="108"/>
      <c r="BM838" s="211"/>
    </row>
    <row r="839" spans="1:65">
      <c r="A839" s="211"/>
      <c r="B839" s="211"/>
      <c r="C839" s="211"/>
      <c r="D839" s="211"/>
      <c r="E839" s="211"/>
      <c r="F839" s="211"/>
      <c r="G839" s="211"/>
      <c r="H839" s="214"/>
      <c r="I839" s="211"/>
      <c r="J839" s="211"/>
      <c r="K839" s="211"/>
      <c r="L839" s="211"/>
      <c r="M839" s="211"/>
      <c r="N839" s="211"/>
      <c r="O839" s="211"/>
      <c r="P839" s="211"/>
      <c r="Q839" s="212"/>
      <c r="R839" s="211"/>
      <c r="S839" s="211"/>
      <c r="T839" s="211"/>
      <c r="U839" s="211"/>
      <c r="V839" s="211"/>
      <c r="W839" s="211"/>
      <c r="X839" s="257"/>
      <c r="Y839" s="257"/>
      <c r="Z839" s="257"/>
      <c r="AA839" s="257"/>
      <c r="AB839" s="257"/>
      <c r="AC839" s="257"/>
      <c r="AD839" s="257"/>
      <c r="AE839" s="257"/>
      <c r="AF839" s="257"/>
      <c r="AG839" s="257"/>
      <c r="AH839" s="257"/>
      <c r="AI839" s="257"/>
      <c r="AJ839" s="213"/>
      <c r="AK839" s="213"/>
      <c r="AL839" s="257"/>
      <c r="AM839" s="8"/>
      <c r="AN839" s="214"/>
      <c r="AO839" s="211"/>
      <c r="AP839" s="40"/>
      <c r="AQ839" s="40"/>
      <c r="AR839" s="108"/>
      <c r="AS839" s="211"/>
      <c r="AT839" s="214"/>
      <c r="AU839" s="211"/>
      <c r="AV839" s="108"/>
      <c r="AW839" s="108"/>
      <c r="AX839" s="211"/>
      <c r="AY839" s="211"/>
      <c r="AZ839" s="211"/>
      <c r="BA839" s="211"/>
      <c r="BB839" s="211"/>
      <c r="BC839" s="211"/>
      <c r="BD839" s="211"/>
      <c r="BE839" s="211"/>
      <c r="BF839" s="211"/>
      <c r="BG839" s="211"/>
      <c r="BH839" s="108"/>
      <c r="BI839" s="211"/>
      <c r="BJ839" s="8"/>
      <c r="BK839" s="108"/>
      <c r="BM839" s="211"/>
    </row>
    <row r="840" spans="1:65">
      <c r="A840" s="211"/>
      <c r="B840" s="211"/>
      <c r="C840" s="211"/>
      <c r="D840" s="211"/>
      <c r="E840" s="211"/>
      <c r="F840" s="211"/>
      <c r="G840" s="211"/>
      <c r="H840" s="214"/>
      <c r="I840" s="211"/>
      <c r="J840" s="211"/>
      <c r="K840" s="211"/>
      <c r="L840" s="211"/>
      <c r="M840" s="211"/>
      <c r="N840" s="211"/>
      <c r="O840" s="211"/>
      <c r="P840" s="211"/>
      <c r="Q840" s="212"/>
      <c r="R840" s="211"/>
      <c r="S840" s="211"/>
      <c r="T840" s="211"/>
      <c r="U840" s="211"/>
      <c r="V840" s="211"/>
      <c r="W840" s="211"/>
      <c r="X840" s="257"/>
      <c r="Y840" s="257"/>
      <c r="Z840" s="257"/>
      <c r="AA840" s="257"/>
      <c r="AB840" s="257"/>
      <c r="AC840" s="257"/>
      <c r="AD840" s="257"/>
      <c r="AE840" s="257"/>
      <c r="AF840" s="257"/>
      <c r="AG840" s="257"/>
      <c r="AH840" s="257"/>
      <c r="AI840" s="257"/>
      <c r="AJ840" s="213"/>
      <c r="AK840" s="213"/>
      <c r="AL840" s="257"/>
      <c r="AM840" s="8"/>
      <c r="AN840" s="214"/>
      <c r="AO840" s="211"/>
      <c r="AP840" s="40"/>
      <c r="AQ840" s="40"/>
      <c r="AR840" s="108"/>
      <c r="AS840" s="211"/>
      <c r="AT840" s="214"/>
      <c r="AU840" s="211"/>
      <c r="AV840" s="108"/>
      <c r="AW840" s="108"/>
      <c r="AX840" s="211"/>
      <c r="AY840" s="211"/>
      <c r="AZ840" s="211"/>
      <c r="BA840" s="211"/>
      <c r="BB840" s="211"/>
      <c r="BC840" s="211"/>
      <c r="BD840" s="211"/>
      <c r="BE840" s="211"/>
      <c r="BF840" s="211"/>
      <c r="BG840" s="211"/>
      <c r="BH840" s="108"/>
      <c r="BI840" s="211"/>
      <c r="BJ840" s="8"/>
      <c r="BK840" s="108"/>
      <c r="BM840" s="211"/>
    </row>
    <row r="841" spans="1:65">
      <c r="A841" s="211"/>
      <c r="B841" s="211"/>
      <c r="C841" s="211"/>
      <c r="D841" s="211"/>
      <c r="E841" s="211"/>
      <c r="F841" s="211"/>
      <c r="G841" s="211"/>
      <c r="H841" s="214"/>
      <c r="I841" s="211"/>
      <c r="J841" s="211"/>
      <c r="K841" s="211"/>
      <c r="L841" s="211"/>
      <c r="M841" s="211"/>
      <c r="N841" s="211"/>
      <c r="O841" s="211"/>
      <c r="P841" s="211"/>
      <c r="Q841" s="212"/>
      <c r="R841" s="211"/>
      <c r="S841" s="211"/>
      <c r="T841" s="211"/>
      <c r="U841" s="211"/>
      <c r="V841" s="211"/>
      <c r="W841" s="211"/>
      <c r="X841" s="257"/>
      <c r="Y841" s="257"/>
      <c r="Z841" s="257"/>
      <c r="AA841" s="257"/>
      <c r="AB841" s="257"/>
      <c r="AC841" s="257"/>
      <c r="AD841" s="257"/>
      <c r="AE841" s="257"/>
      <c r="AF841" s="257"/>
      <c r="AG841" s="257"/>
      <c r="AH841" s="257"/>
      <c r="AI841" s="257"/>
      <c r="AJ841" s="213"/>
      <c r="AK841" s="213"/>
      <c r="AL841" s="257"/>
      <c r="AM841" s="8"/>
      <c r="AN841" s="214"/>
      <c r="AO841" s="211"/>
      <c r="AP841" s="40"/>
      <c r="AQ841" s="40"/>
      <c r="AR841" s="108"/>
      <c r="AS841" s="211"/>
      <c r="AT841" s="214"/>
      <c r="AU841" s="211"/>
      <c r="AV841" s="108"/>
      <c r="AW841" s="108"/>
      <c r="AX841" s="211"/>
      <c r="AY841" s="211"/>
      <c r="AZ841" s="211"/>
      <c r="BA841" s="211"/>
      <c r="BB841" s="211"/>
      <c r="BC841" s="211"/>
      <c r="BD841" s="211"/>
      <c r="BE841" s="211"/>
      <c r="BF841" s="211"/>
      <c r="BG841" s="211"/>
      <c r="BH841" s="108"/>
      <c r="BI841" s="211"/>
      <c r="BJ841" s="8"/>
      <c r="BK841" s="108"/>
      <c r="BM841" s="211"/>
    </row>
    <row r="842" spans="1:65">
      <c r="A842" s="211"/>
      <c r="B842" s="211"/>
      <c r="C842" s="211"/>
      <c r="D842" s="211"/>
      <c r="E842" s="211"/>
      <c r="F842" s="211"/>
      <c r="G842" s="211"/>
      <c r="H842" s="214"/>
      <c r="I842" s="211"/>
      <c r="J842" s="211"/>
      <c r="K842" s="211"/>
      <c r="L842" s="211"/>
      <c r="M842" s="211"/>
      <c r="N842" s="211"/>
      <c r="O842" s="211"/>
      <c r="P842" s="211"/>
      <c r="Q842" s="212"/>
      <c r="R842" s="211"/>
      <c r="S842" s="211"/>
      <c r="T842" s="211"/>
      <c r="U842" s="211"/>
      <c r="V842" s="211"/>
      <c r="W842" s="211"/>
      <c r="X842" s="257"/>
      <c r="Y842" s="257"/>
      <c r="Z842" s="257"/>
      <c r="AA842" s="257"/>
      <c r="AB842" s="257"/>
      <c r="AC842" s="257"/>
      <c r="AD842" s="257"/>
      <c r="AE842" s="257"/>
      <c r="AF842" s="257"/>
      <c r="AG842" s="257"/>
      <c r="AH842" s="257"/>
      <c r="AI842" s="257"/>
      <c r="AJ842" s="213"/>
      <c r="AK842" s="213"/>
      <c r="AL842" s="257"/>
      <c r="AM842" s="8"/>
      <c r="AN842" s="214"/>
      <c r="AO842" s="211"/>
      <c r="AP842" s="40"/>
      <c r="AQ842" s="40"/>
      <c r="AR842" s="108"/>
      <c r="AS842" s="211"/>
      <c r="AT842" s="214"/>
      <c r="AU842" s="211"/>
      <c r="AV842" s="108"/>
      <c r="AW842" s="108"/>
      <c r="AX842" s="211"/>
      <c r="AY842" s="211"/>
      <c r="AZ842" s="211"/>
      <c r="BA842" s="211"/>
      <c r="BB842" s="211"/>
      <c r="BC842" s="211"/>
      <c r="BD842" s="211"/>
      <c r="BE842" s="211"/>
      <c r="BF842" s="211"/>
      <c r="BG842" s="211"/>
      <c r="BH842" s="108"/>
      <c r="BI842" s="211"/>
      <c r="BJ842" s="8"/>
      <c r="BK842" s="108"/>
      <c r="BM842" s="211"/>
    </row>
    <row r="843" spans="1:65">
      <c r="A843" s="211"/>
      <c r="B843" s="211"/>
      <c r="C843" s="211"/>
      <c r="D843" s="211"/>
      <c r="E843" s="211"/>
      <c r="F843" s="211"/>
      <c r="G843" s="211"/>
      <c r="H843" s="214"/>
      <c r="I843" s="211"/>
      <c r="J843" s="211"/>
      <c r="K843" s="211"/>
      <c r="L843" s="211"/>
      <c r="M843" s="211"/>
      <c r="N843" s="211"/>
      <c r="O843" s="211"/>
      <c r="P843" s="211"/>
      <c r="Q843" s="212"/>
      <c r="R843" s="211"/>
      <c r="S843" s="211"/>
      <c r="T843" s="211"/>
      <c r="U843" s="211"/>
      <c r="V843" s="211"/>
      <c r="W843" s="211"/>
      <c r="X843" s="257"/>
      <c r="Y843" s="257"/>
      <c r="Z843" s="257"/>
      <c r="AA843" s="257"/>
      <c r="AB843" s="257"/>
      <c r="AC843" s="257"/>
      <c r="AD843" s="257"/>
      <c r="AE843" s="257"/>
      <c r="AF843" s="257"/>
      <c r="AG843" s="257"/>
      <c r="AH843" s="257"/>
      <c r="AI843" s="257"/>
      <c r="AJ843" s="213"/>
      <c r="AK843" s="213"/>
      <c r="AL843" s="257"/>
      <c r="AM843" s="8"/>
      <c r="AN843" s="214"/>
      <c r="AO843" s="211"/>
      <c r="AP843" s="40"/>
      <c r="AQ843" s="40"/>
      <c r="AR843" s="108"/>
      <c r="AS843" s="211"/>
      <c r="AT843" s="214"/>
      <c r="AU843" s="211"/>
      <c r="AV843" s="108"/>
      <c r="AW843" s="108"/>
      <c r="AX843" s="211"/>
      <c r="AY843" s="211"/>
      <c r="AZ843" s="211"/>
      <c r="BA843" s="211"/>
      <c r="BB843" s="211"/>
      <c r="BC843" s="211"/>
      <c r="BD843" s="211"/>
      <c r="BE843" s="211"/>
      <c r="BF843" s="211"/>
      <c r="BG843" s="211"/>
      <c r="BH843" s="108"/>
      <c r="BI843" s="211"/>
      <c r="BJ843" s="8"/>
      <c r="BK843" s="108"/>
      <c r="BM843" s="211"/>
    </row>
    <row r="844" spans="1:65">
      <c r="A844" s="211"/>
      <c r="B844" s="211"/>
      <c r="C844" s="211"/>
      <c r="D844" s="211"/>
      <c r="E844" s="211"/>
      <c r="F844" s="211"/>
      <c r="G844" s="211"/>
      <c r="H844" s="214"/>
      <c r="I844" s="211"/>
      <c r="J844" s="211"/>
      <c r="K844" s="211"/>
      <c r="L844" s="211"/>
      <c r="M844" s="211"/>
      <c r="N844" s="211"/>
      <c r="O844" s="211"/>
      <c r="P844" s="211"/>
      <c r="Q844" s="212"/>
      <c r="R844" s="211"/>
      <c r="S844" s="211"/>
      <c r="T844" s="211"/>
      <c r="U844" s="211"/>
      <c r="V844" s="211"/>
      <c r="W844" s="211"/>
      <c r="X844" s="257"/>
      <c r="Y844" s="257"/>
      <c r="Z844" s="257"/>
      <c r="AA844" s="257"/>
      <c r="AB844" s="257"/>
      <c r="AC844" s="257"/>
      <c r="AD844" s="257"/>
      <c r="AE844" s="257"/>
      <c r="AF844" s="257"/>
      <c r="AG844" s="257"/>
      <c r="AH844" s="257"/>
      <c r="AI844" s="257"/>
      <c r="AJ844" s="213"/>
      <c r="AK844" s="213"/>
      <c r="AL844" s="257"/>
      <c r="AM844" s="8"/>
      <c r="AN844" s="214"/>
      <c r="AO844" s="211"/>
      <c r="AP844" s="40"/>
      <c r="AQ844" s="40"/>
      <c r="AR844" s="108"/>
      <c r="AS844" s="211"/>
      <c r="AT844" s="214"/>
      <c r="AU844" s="211"/>
      <c r="AV844" s="108"/>
      <c r="AW844" s="108"/>
      <c r="AX844" s="211"/>
      <c r="AY844" s="211"/>
      <c r="AZ844" s="211"/>
      <c r="BA844" s="211"/>
      <c r="BB844" s="211"/>
      <c r="BC844" s="211"/>
      <c r="BD844" s="211"/>
      <c r="BE844" s="211"/>
      <c r="BF844" s="211"/>
      <c r="BG844" s="211"/>
      <c r="BH844" s="108"/>
      <c r="BI844" s="211"/>
      <c r="BJ844" s="8"/>
      <c r="BK844" s="108"/>
      <c r="BM844" s="211"/>
    </row>
    <row r="845" spans="1:65">
      <c r="A845" s="211"/>
      <c r="B845" s="211"/>
      <c r="C845" s="211"/>
      <c r="D845" s="211"/>
      <c r="E845" s="211"/>
      <c r="F845" s="211"/>
      <c r="G845" s="211"/>
      <c r="H845" s="214"/>
      <c r="I845" s="211"/>
      <c r="J845" s="211"/>
      <c r="K845" s="211"/>
      <c r="L845" s="211"/>
      <c r="M845" s="211"/>
      <c r="N845" s="211"/>
      <c r="O845" s="211"/>
      <c r="P845" s="211"/>
      <c r="Q845" s="212"/>
      <c r="R845" s="211"/>
      <c r="S845" s="211"/>
      <c r="T845" s="211"/>
      <c r="U845" s="211"/>
      <c r="V845" s="211"/>
      <c r="W845" s="211"/>
      <c r="X845" s="257"/>
      <c r="Y845" s="257"/>
      <c r="Z845" s="257"/>
      <c r="AA845" s="257"/>
      <c r="AB845" s="257"/>
      <c r="AC845" s="257"/>
      <c r="AD845" s="257"/>
      <c r="AE845" s="257"/>
      <c r="AF845" s="257"/>
      <c r="AG845" s="257"/>
      <c r="AH845" s="257"/>
      <c r="AI845" s="257"/>
      <c r="AJ845" s="213"/>
      <c r="AK845" s="213"/>
      <c r="AL845" s="257"/>
      <c r="AM845" s="8"/>
      <c r="AN845" s="214"/>
      <c r="AO845" s="211"/>
      <c r="AP845" s="40"/>
      <c r="AQ845" s="40"/>
      <c r="AR845" s="108"/>
      <c r="AS845" s="211"/>
      <c r="AT845" s="214"/>
      <c r="AU845" s="211"/>
      <c r="AV845" s="108"/>
      <c r="AW845" s="108"/>
      <c r="AX845" s="211"/>
      <c r="AY845" s="211"/>
      <c r="AZ845" s="211"/>
      <c r="BA845" s="211"/>
      <c r="BB845" s="211"/>
      <c r="BC845" s="211"/>
      <c r="BD845" s="211"/>
      <c r="BE845" s="211"/>
      <c r="BF845" s="211"/>
      <c r="BG845" s="211"/>
      <c r="BH845" s="108"/>
      <c r="BI845" s="211"/>
      <c r="BJ845" s="8"/>
      <c r="BK845" s="108"/>
      <c r="BM845" s="211"/>
    </row>
    <row r="846" spans="1:65">
      <c r="A846" s="211"/>
      <c r="B846" s="211"/>
      <c r="C846" s="211"/>
      <c r="D846" s="211"/>
      <c r="E846" s="211"/>
      <c r="F846" s="211"/>
      <c r="G846" s="211"/>
      <c r="H846" s="214"/>
      <c r="I846" s="211"/>
      <c r="J846" s="211"/>
      <c r="K846" s="211"/>
      <c r="L846" s="211"/>
      <c r="M846" s="211"/>
      <c r="N846" s="211"/>
      <c r="O846" s="211"/>
      <c r="P846" s="211"/>
      <c r="Q846" s="212"/>
      <c r="R846" s="211"/>
      <c r="S846" s="211"/>
      <c r="T846" s="211"/>
      <c r="U846" s="211"/>
      <c r="V846" s="211"/>
      <c r="W846" s="211"/>
      <c r="X846" s="257"/>
      <c r="Y846" s="257"/>
      <c r="Z846" s="257"/>
      <c r="AA846" s="257"/>
      <c r="AB846" s="257"/>
      <c r="AC846" s="257"/>
      <c r="AD846" s="257"/>
      <c r="AE846" s="257"/>
      <c r="AF846" s="257"/>
      <c r="AG846" s="257"/>
      <c r="AH846" s="257"/>
      <c r="AI846" s="257"/>
      <c r="AJ846" s="213"/>
      <c r="AK846" s="213"/>
      <c r="AL846" s="257"/>
      <c r="AM846" s="8"/>
      <c r="AN846" s="214"/>
      <c r="AO846" s="211"/>
      <c r="AP846" s="40"/>
      <c r="AQ846" s="40"/>
      <c r="AR846" s="108"/>
      <c r="AS846" s="211"/>
      <c r="AT846" s="214"/>
      <c r="AU846" s="211"/>
      <c r="AV846" s="108"/>
      <c r="AW846" s="108"/>
      <c r="AX846" s="211"/>
      <c r="AY846" s="211"/>
      <c r="AZ846" s="211"/>
      <c r="BA846" s="211"/>
      <c r="BB846" s="211"/>
      <c r="BC846" s="211"/>
      <c r="BD846" s="211"/>
      <c r="BE846" s="211"/>
      <c r="BF846" s="211"/>
      <c r="BG846" s="211"/>
      <c r="BH846" s="108"/>
      <c r="BI846" s="211"/>
      <c r="BJ846" s="8"/>
      <c r="BK846" s="108"/>
      <c r="BM846" s="211"/>
    </row>
    <row r="847" spans="1:65">
      <c r="A847" s="211"/>
      <c r="B847" s="211"/>
      <c r="C847" s="211"/>
      <c r="D847" s="211"/>
      <c r="E847" s="211"/>
      <c r="F847" s="211"/>
      <c r="G847" s="211"/>
      <c r="H847" s="214"/>
      <c r="I847" s="211"/>
      <c r="J847" s="211"/>
      <c r="K847" s="211"/>
      <c r="L847" s="211"/>
      <c r="M847" s="211"/>
      <c r="N847" s="211"/>
      <c r="O847" s="211"/>
      <c r="P847" s="211"/>
      <c r="Q847" s="212"/>
      <c r="R847" s="211"/>
      <c r="S847" s="211"/>
      <c r="T847" s="211"/>
      <c r="U847" s="211"/>
      <c r="V847" s="211"/>
      <c r="W847" s="211"/>
      <c r="X847" s="257"/>
      <c r="Y847" s="257"/>
      <c r="Z847" s="257"/>
      <c r="AA847" s="257"/>
      <c r="AB847" s="257"/>
      <c r="AC847" s="257"/>
      <c r="AD847" s="257"/>
      <c r="AE847" s="257"/>
      <c r="AF847" s="257"/>
      <c r="AG847" s="257"/>
      <c r="AH847" s="257"/>
      <c r="AI847" s="257"/>
      <c r="AJ847" s="213"/>
      <c r="AK847" s="213"/>
      <c r="AL847" s="257"/>
      <c r="AM847" s="8"/>
      <c r="AN847" s="214"/>
      <c r="AO847" s="211"/>
      <c r="AP847" s="40"/>
      <c r="AQ847" s="40"/>
      <c r="AR847" s="108"/>
      <c r="AS847" s="211"/>
      <c r="AT847" s="214"/>
      <c r="AU847" s="211"/>
      <c r="AV847" s="108"/>
      <c r="AW847" s="108"/>
      <c r="AX847" s="211"/>
      <c r="AY847" s="211"/>
      <c r="AZ847" s="211"/>
      <c r="BA847" s="211"/>
      <c r="BB847" s="211"/>
      <c r="BC847" s="211"/>
      <c r="BD847" s="211"/>
      <c r="BE847" s="211"/>
      <c r="BF847" s="211"/>
      <c r="BG847" s="211"/>
      <c r="BH847" s="108"/>
      <c r="BI847" s="211"/>
      <c r="BJ847" s="8"/>
      <c r="BK847" s="108"/>
      <c r="BM847" s="211"/>
    </row>
    <row r="848" spans="1:65">
      <c r="A848" s="211"/>
      <c r="B848" s="211"/>
      <c r="C848" s="211"/>
      <c r="D848" s="211"/>
      <c r="E848" s="211"/>
      <c r="F848" s="211"/>
      <c r="G848" s="211"/>
      <c r="H848" s="214"/>
      <c r="I848" s="211"/>
      <c r="J848" s="211"/>
      <c r="K848" s="211"/>
      <c r="L848" s="211"/>
      <c r="M848" s="211"/>
      <c r="N848" s="211"/>
      <c r="O848" s="211"/>
      <c r="P848" s="211"/>
      <c r="Q848" s="212"/>
      <c r="R848" s="211"/>
      <c r="S848" s="211"/>
      <c r="T848" s="211"/>
      <c r="U848" s="211"/>
      <c r="V848" s="211"/>
      <c r="W848" s="211"/>
      <c r="X848" s="257"/>
      <c r="Y848" s="257"/>
      <c r="Z848" s="257"/>
      <c r="AA848" s="257"/>
      <c r="AB848" s="257"/>
      <c r="AC848" s="257"/>
      <c r="AD848" s="257"/>
      <c r="AE848" s="257"/>
      <c r="AF848" s="257"/>
      <c r="AG848" s="257"/>
      <c r="AH848" s="257"/>
      <c r="AI848" s="257"/>
      <c r="AJ848" s="213"/>
      <c r="AK848" s="213"/>
      <c r="AL848" s="257"/>
      <c r="AM848" s="8"/>
      <c r="AN848" s="214"/>
      <c r="AO848" s="211"/>
      <c r="AP848" s="40"/>
      <c r="AQ848" s="40"/>
      <c r="AR848" s="108"/>
      <c r="AS848" s="211"/>
      <c r="AT848" s="214"/>
      <c r="AU848" s="211"/>
      <c r="AV848" s="108"/>
      <c r="AW848" s="108"/>
      <c r="AX848" s="211"/>
      <c r="AY848" s="211"/>
      <c r="AZ848" s="211"/>
      <c r="BA848" s="211"/>
      <c r="BB848" s="211"/>
      <c r="BC848" s="211"/>
      <c r="BD848" s="211"/>
      <c r="BE848" s="211"/>
      <c r="BF848" s="211"/>
      <c r="BG848" s="211"/>
      <c r="BH848" s="108"/>
      <c r="BI848" s="211"/>
      <c r="BJ848" s="8"/>
      <c r="BK848" s="108"/>
      <c r="BM848" s="211"/>
    </row>
    <row r="849" spans="1:65">
      <c r="A849" s="211"/>
      <c r="B849" s="211"/>
      <c r="C849" s="211"/>
      <c r="D849" s="211"/>
      <c r="E849" s="211"/>
      <c r="F849" s="211"/>
      <c r="G849" s="211"/>
      <c r="H849" s="214"/>
      <c r="I849" s="211"/>
      <c r="J849" s="211"/>
      <c r="K849" s="211"/>
      <c r="L849" s="211"/>
      <c r="M849" s="211"/>
      <c r="N849" s="211"/>
      <c r="O849" s="211"/>
      <c r="P849" s="211"/>
      <c r="Q849" s="212"/>
      <c r="R849" s="211"/>
      <c r="S849" s="211"/>
      <c r="T849" s="211"/>
      <c r="U849" s="211"/>
      <c r="V849" s="211"/>
      <c r="W849" s="211"/>
      <c r="X849" s="257"/>
      <c r="Y849" s="257"/>
      <c r="Z849" s="257"/>
      <c r="AA849" s="257"/>
      <c r="AB849" s="257"/>
      <c r="AC849" s="257"/>
      <c r="AD849" s="257"/>
      <c r="AE849" s="257"/>
      <c r="AF849" s="257"/>
      <c r="AG849" s="257"/>
      <c r="AH849" s="257"/>
      <c r="AI849" s="257"/>
      <c r="AJ849" s="213"/>
      <c r="AK849" s="213"/>
      <c r="AL849" s="257"/>
      <c r="AM849" s="8"/>
      <c r="AN849" s="214"/>
      <c r="AO849" s="211"/>
      <c r="AP849" s="40"/>
      <c r="AQ849" s="40"/>
      <c r="AR849" s="108"/>
      <c r="AS849" s="211"/>
      <c r="AT849" s="214"/>
      <c r="AU849" s="211"/>
      <c r="AV849" s="108"/>
      <c r="AW849" s="108"/>
      <c r="AX849" s="211"/>
      <c r="AY849" s="211"/>
      <c r="AZ849" s="211"/>
      <c r="BA849" s="211"/>
      <c r="BB849" s="211"/>
      <c r="BC849" s="211"/>
      <c r="BD849" s="211"/>
      <c r="BE849" s="211"/>
      <c r="BF849" s="211"/>
      <c r="BG849" s="211"/>
      <c r="BH849" s="108"/>
      <c r="BI849" s="211"/>
      <c r="BJ849" s="8"/>
      <c r="BK849" s="108"/>
      <c r="BM849" s="211"/>
    </row>
    <row r="850" spans="1:65">
      <c r="A850" s="211"/>
      <c r="B850" s="211"/>
      <c r="C850" s="211"/>
      <c r="D850" s="211"/>
      <c r="E850" s="211"/>
      <c r="F850" s="211"/>
      <c r="G850" s="211"/>
      <c r="H850" s="214"/>
      <c r="I850" s="211"/>
      <c r="J850" s="211"/>
      <c r="K850" s="211"/>
      <c r="L850" s="211"/>
      <c r="M850" s="211"/>
      <c r="N850" s="211"/>
      <c r="O850" s="211"/>
      <c r="P850" s="211"/>
      <c r="Q850" s="212"/>
      <c r="R850" s="211"/>
      <c r="S850" s="211"/>
      <c r="T850" s="211"/>
      <c r="U850" s="211"/>
      <c r="V850" s="211"/>
      <c r="W850" s="211"/>
      <c r="X850" s="257"/>
      <c r="Y850" s="257"/>
      <c r="Z850" s="257"/>
      <c r="AA850" s="257"/>
      <c r="AB850" s="257"/>
      <c r="AC850" s="257"/>
      <c r="AD850" s="257"/>
      <c r="AE850" s="257"/>
      <c r="AF850" s="257"/>
      <c r="AG850" s="257"/>
      <c r="AH850" s="257"/>
      <c r="AI850" s="257"/>
      <c r="AJ850" s="213"/>
      <c r="AK850" s="213"/>
      <c r="AL850" s="257"/>
      <c r="AM850" s="8"/>
      <c r="AN850" s="214"/>
      <c r="AO850" s="211"/>
      <c r="AP850" s="40"/>
      <c r="AQ850" s="40"/>
      <c r="AR850" s="108"/>
      <c r="AS850" s="211"/>
      <c r="AT850" s="214"/>
      <c r="AU850" s="211"/>
      <c r="AV850" s="108"/>
      <c r="AW850" s="108"/>
      <c r="AX850" s="211"/>
      <c r="AY850" s="211"/>
      <c r="AZ850" s="211"/>
      <c r="BA850" s="211"/>
      <c r="BB850" s="211"/>
      <c r="BC850" s="211"/>
      <c r="BD850" s="211"/>
      <c r="BE850" s="211"/>
      <c r="BF850" s="211"/>
      <c r="BG850" s="211"/>
      <c r="BH850" s="108"/>
      <c r="BI850" s="211"/>
      <c r="BJ850" s="8"/>
      <c r="BK850" s="108"/>
      <c r="BM850" s="211"/>
    </row>
    <row r="851" spans="1:65">
      <c r="A851" s="211"/>
      <c r="B851" s="211"/>
      <c r="C851" s="211"/>
      <c r="D851" s="211"/>
      <c r="E851" s="211"/>
      <c r="F851" s="211"/>
      <c r="G851" s="211"/>
      <c r="H851" s="214"/>
      <c r="I851" s="211"/>
      <c r="J851" s="211"/>
      <c r="K851" s="211"/>
      <c r="L851" s="211"/>
      <c r="M851" s="211"/>
      <c r="N851" s="211"/>
      <c r="O851" s="211"/>
      <c r="P851" s="211"/>
      <c r="Q851" s="212"/>
      <c r="R851" s="211"/>
      <c r="S851" s="211"/>
      <c r="T851" s="211"/>
      <c r="U851" s="211"/>
      <c r="V851" s="211"/>
      <c r="W851" s="211"/>
      <c r="X851" s="257"/>
      <c r="Y851" s="257"/>
      <c r="Z851" s="257"/>
      <c r="AA851" s="257"/>
      <c r="AB851" s="257"/>
      <c r="AC851" s="257"/>
      <c r="AD851" s="257"/>
      <c r="AE851" s="257"/>
      <c r="AF851" s="257"/>
      <c r="AG851" s="257"/>
      <c r="AH851" s="257"/>
      <c r="AI851" s="257"/>
      <c r="AJ851" s="213"/>
      <c r="AK851" s="213"/>
      <c r="AL851" s="257"/>
      <c r="AM851" s="8"/>
      <c r="AN851" s="214"/>
      <c r="AO851" s="211"/>
      <c r="AP851" s="40"/>
      <c r="AQ851" s="40"/>
      <c r="AR851" s="108"/>
      <c r="AS851" s="211"/>
      <c r="AT851" s="214"/>
      <c r="AU851" s="211"/>
      <c r="AV851" s="108"/>
      <c r="AW851" s="108"/>
      <c r="AX851" s="211"/>
      <c r="AY851" s="211"/>
      <c r="AZ851" s="211"/>
      <c r="BA851" s="211"/>
      <c r="BB851" s="211"/>
      <c r="BC851" s="211"/>
      <c r="BD851" s="211"/>
      <c r="BE851" s="211"/>
      <c r="BF851" s="211"/>
      <c r="BG851" s="211"/>
      <c r="BH851" s="108"/>
      <c r="BI851" s="211"/>
      <c r="BJ851" s="8"/>
      <c r="BK851" s="108"/>
      <c r="BM851" s="211"/>
    </row>
    <row r="852" spans="1:65">
      <c r="A852" s="211"/>
      <c r="B852" s="211"/>
      <c r="C852" s="211"/>
      <c r="D852" s="211"/>
      <c r="E852" s="211"/>
      <c r="F852" s="211"/>
      <c r="G852" s="211"/>
      <c r="H852" s="214"/>
      <c r="I852" s="211"/>
      <c r="J852" s="211"/>
      <c r="K852" s="211"/>
      <c r="L852" s="211"/>
      <c r="M852" s="211"/>
      <c r="N852" s="211"/>
      <c r="O852" s="211"/>
      <c r="P852" s="211"/>
      <c r="Q852" s="212"/>
      <c r="R852" s="211"/>
      <c r="S852" s="211"/>
      <c r="T852" s="211"/>
      <c r="U852" s="211"/>
      <c r="V852" s="211"/>
      <c r="W852" s="211"/>
      <c r="X852" s="257"/>
      <c r="Y852" s="257"/>
      <c r="Z852" s="257"/>
      <c r="AA852" s="257"/>
      <c r="AB852" s="257"/>
      <c r="AC852" s="257"/>
      <c r="AD852" s="257"/>
      <c r="AE852" s="257"/>
      <c r="AF852" s="257"/>
      <c r="AG852" s="257"/>
      <c r="AH852" s="257"/>
      <c r="AI852" s="257"/>
      <c r="AJ852" s="213"/>
      <c r="AK852" s="213"/>
      <c r="AL852" s="257"/>
      <c r="AM852" s="8"/>
      <c r="AN852" s="214"/>
      <c r="AO852" s="211"/>
      <c r="AP852" s="40"/>
      <c r="AQ852" s="40"/>
      <c r="AR852" s="108"/>
      <c r="AS852" s="211"/>
      <c r="AT852" s="214"/>
      <c r="AU852" s="211"/>
      <c r="AV852" s="108"/>
      <c r="AW852" s="108"/>
      <c r="AX852" s="211"/>
      <c r="AY852" s="211"/>
      <c r="AZ852" s="211"/>
      <c r="BA852" s="211"/>
      <c r="BB852" s="211"/>
      <c r="BC852" s="211"/>
      <c r="BD852" s="211"/>
      <c r="BE852" s="211"/>
      <c r="BF852" s="211"/>
      <c r="BG852" s="211"/>
      <c r="BH852" s="108"/>
      <c r="BI852" s="211"/>
      <c r="BJ852" s="8"/>
      <c r="BK852" s="108"/>
      <c r="BM852" s="211"/>
    </row>
    <row r="853" spans="1:65">
      <c r="A853" s="211"/>
      <c r="B853" s="211"/>
      <c r="C853" s="211"/>
      <c r="D853" s="211"/>
      <c r="E853" s="211"/>
      <c r="F853" s="211"/>
      <c r="G853" s="211"/>
      <c r="H853" s="214"/>
      <c r="I853" s="211"/>
      <c r="J853" s="211"/>
      <c r="K853" s="211"/>
      <c r="L853" s="211"/>
      <c r="M853" s="211"/>
      <c r="N853" s="211"/>
      <c r="O853" s="211"/>
      <c r="P853" s="211"/>
      <c r="Q853" s="212"/>
      <c r="R853" s="211"/>
      <c r="S853" s="211"/>
      <c r="T853" s="211"/>
      <c r="U853" s="211"/>
      <c r="V853" s="211"/>
      <c r="W853" s="211"/>
      <c r="X853" s="257"/>
      <c r="Y853" s="257"/>
      <c r="Z853" s="257"/>
      <c r="AA853" s="257"/>
      <c r="AB853" s="257"/>
      <c r="AC853" s="257"/>
      <c r="AD853" s="257"/>
      <c r="AE853" s="257"/>
      <c r="AF853" s="257"/>
      <c r="AG853" s="257"/>
      <c r="AH853" s="257"/>
      <c r="AI853" s="257"/>
      <c r="AJ853" s="213"/>
      <c r="AK853" s="213"/>
      <c r="AL853" s="257"/>
      <c r="AM853" s="8"/>
      <c r="AN853" s="214"/>
      <c r="AO853" s="211"/>
      <c r="AP853" s="40"/>
      <c r="AQ853" s="40"/>
      <c r="AR853" s="108"/>
      <c r="AS853" s="211"/>
      <c r="AT853" s="214"/>
      <c r="AU853" s="211"/>
      <c r="AV853" s="108"/>
      <c r="AW853" s="108"/>
      <c r="AX853" s="211"/>
      <c r="AY853" s="211"/>
      <c r="AZ853" s="211"/>
      <c r="BA853" s="211"/>
      <c r="BB853" s="211"/>
      <c r="BC853" s="211"/>
      <c r="BD853" s="211"/>
      <c r="BE853" s="211"/>
      <c r="BF853" s="211"/>
      <c r="BG853" s="211"/>
      <c r="BH853" s="108"/>
      <c r="BI853" s="211"/>
      <c r="BJ853" s="8"/>
      <c r="BK853" s="108"/>
      <c r="BM853" s="211"/>
    </row>
    <row r="854" spans="1:65">
      <c r="A854" s="211"/>
      <c r="B854" s="211"/>
      <c r="C854" s="211"/>
      <c r="D854" s="211"/>
      <c r="E854" s="211"/>
      <c r="F854" s="211"/>
      <c r="G854" s="211"/>
      <c r="H854" s="214"/>
      <c r="I854" s="211"/>
      <c r="J854" s="211"/>
      <c r="K854" s="211"/>
      <c r="L854" s="211"/>
      <c r="M854" s="211"/>
      <c r="N854" s="211"/>
      <c r="O854" s="211"/>
      <c r="P854" s="211"/>
      <c r="Q854" s="212"/>
      <c r="R854" s="211"/>
      <c r="S854" s="211"/>
      <c r="T854" s="211"/>
      <c r="U854" s="211"/>
      <c r="V854" s="211"/>
      <c r="W854" s="211"/>
      <c r="X854" s="257"/>
      <c r="Y854" s="257"/>
      <c r="Z854" s="257"/>
      <c r="AA854" s="257"/>
      <c r="AB854" s="257"/>
      <c r="AC854" s="257"/>
      <c r="AD854" s="257"/>
      <c r="AE854" s="257"/>
      <c r="AF854" s="257"/>
      <c r="AG854" s="257"/>
      <c r="AH854" s="257"/>
      <c r="AI854" s="257"/>
      <c r="AJ854" s="213"/>
      <c r="AK854" s="213"/>
      <c r="AL854" s="257"/>
      <c r="AM854" s="8"/>
      <c r="AN854" s="214"/>
      <c r="AO854" s="211"/>
      <c r="AP854" s="40"/>
      <c r="AQ854" s="40"/>
      <c r="AR854" s="108"/>
      <c r="AS854" s="211"/>
      <c r="AT854" s="214"/>
      <c r="AU854" s="211"/>
      <c r="AV854" s="108"/>
      <c r="AW854" s="108"/>
      <c r="AX854" s="211"/>
      <c r="AY854" s="211"/>
      <c r="AZ854" s="211"/>
      <c r="BA854" s="211"/>
      <c r="BB854" s="211"/>
      <c r="BC854" s="211"/>
      <c r="BD854" s="211"/>
      <c r="BE854" s="211"/>
      <c r="BF854" s="211"/>
      <c r="BG854" s="211"/>
      <c r="BH854" s="108"/>
      <c r="BI854" s="211"/>
      <c r="BJ854" s="8"/>
      <c r="BK854" s="108"/>
      <c r="BM854" s="211"/>
    </row>
    <row r="855" spans="1:65">
      <c r="A855" s="211"/>
      <c r="B855" s="211"/>
      <c r="C855" s="211"/>
      <c r="D855" s="211"/>
      <c r="E855" s="211"/>
      <c r="F855" s="211"/>
      <c r="G855" s="211"/>
      <c r="H855" s="214"/>
      <c r="I855" s="211"/>
      <c r="J855" s="211"/>
      <c r="K855" s="211"/>
      <c r="L855" s="211"/>
      <c r="M855" s="211"/>
      <c r="N855" s="211"/>
      <c r="O855" s="211"/>
      <c r="P855" s="211"/>
      <c r="Q855" s="212"/>
      <c r="R855" s="211"/>
      <c r="S855" s="211"/>
      <c r="T855" s="211"/>
      <c r="U855" s="211"/>
      <c r="V855" s="211"/>
      <c r="W855" s="211"/>
      <c r="X855" s="257"/>
      <c r="Y855" s="257"/>
      <c r="Z855" s="257"/>
      <c r="AA855" s="257"/>
      <c r="AB855" s="257"/>
      <c r="AC855" s="257"/>
      <c r="AD855" s="257"/>
      <c r="AE855" s="257"/>
      <c r="AF855" s="257"/>
      <c r="AG855" s="257"/>
      <c r="AH855" s="257"/>
      <c r="AI855" s="257"/>
      <c r="AJ855" s="213"/>
      <c r="AK855" s="213"/>
      <c r="AL855" s="257"/>
      <c r="AM855" s="8"/>
      <c r="AN855" s="214"/>
      <c r="AO855" s="211"/>
      <c r="AP855" s="40"/>
      <c r="AQ855" s="40"/>
      <c r="AR855" s="108"/>
      <c r="AS855" s="211"/>
      <c r="AT855" s="214"/>
      <c r="AU855" s="211"/>
      <c r="AV855" s="108"/>
      <c r="AW855" s="108"/>
      <c r="AX855" s="211"/>
      <c r="AY855" s="211"/>
      <c r="AZ855" s="211"/>
      <c r="BA855" s="211"/>
      <c r="BB855" s="211"/>
      <c r="BC855" s="211"/>
      <c r="BD855" s="211"/>
      <c r="BE855" s="211"/>
      <c r="BF855" s="211"/>
      <c r="BG855" s="211"/>
      <c r="BH855" s="108"/>
      <c r="BI855" s="211"/>
      <c r="BJ855" s="8"/>
      <c r="BK855" s="108"/>
      <c r="BM855" s="211"/>
    </row>
    <row r="856" spans="1:65">
      <c r="A856" s="211"/>
      <c r="B856" s="211"/>
      <c r="C856" s="211"/>
      <c r="D856" s="211"/>
      <c r="E856" s="211"/>
      <c r="F856" s="211"/>
      <c r="G856" s="211"/>
      <c r="H856" s="214"/>
      <c r="I856" s="211"/>
      <c r="J856" s="211"/>
      <c r="K856" s="211"/>
      <c r="L856" s="211"/>
      <c r="M856" s="211"/>
      <c r="N856" s="211"/>
      <c r="O856" s="211"/>
      <c r="P856" s="211"/>
      <c r="Q856" s="212"/>
      <c r="R856" s="211"/>
      <c r="S856" s="211"/>
      <c r="T856" s="211"/>
      <c r="U856" s="211"/>
      <c r="V856" s="211"/>
      <c r="W856" s="211"/>
      <c r="X856" s="257"/>
      <c r="Y856" s="257"/>
      <c r="Z856" s="257"/>
      <c r="AA856" s="257"/>
      <c r="AB856" s="257"/>
      <c r="AC856" s="257"/>
      <c r="AD856" s="257"/>
      <c r="AE856" s="257"/>
      <c r="AF856" s="257"/>
      <c r="AG856" s="257"/>
      <c r="AH856" s="257"/>
      <c r="AI856" s="257"/>
      <c r="AJ856" s="213"/>
      <c r="AK856" s="213"/>
      <c r="AL856" s="257"/>
      <c r="AM856" s="8"/>
      <c r="AN856" s="214"/>
      <c r="AO856" s="211"/>
      <c r="AP856" s="40"/>
      <c r="AQ856" s="40"/>
      <c r="AR856" s="108"/>
      <c r="AS856" s="211"/>
      <c r="AT856" s="214"/>
      <c r="AU856" s="211"/>
      <c r="AV856" s="108"/>
      <c r="AW856" s="108"/>
      <c r="AX856" s="211"/>
      <c r="AY856" s="211"/>
      <c r="AZ856" s="211"/>
      <c r="BA856" s="211"/>
      <c r="BB856" s="211"/>
      <c r="BC856" s="211"/>
      <c r="BD856" s="211"/>
      <c r="BE856" s="211"/>
      <c r="BF856" s="211"/>
      <c r="BG856" s="211"/>
      <c r="BH856" s="108"/>
      <c r="BI856" s="211"/>
      <c r="BJ856" s="8"/>
      <c r="BK856" s="108"/>
      <c r="BM856" s="211"/>
    </row>
    <row r="857" spans="1:65">
      <c r="A857" s="211"/>
      <c r="B857" s="211"/>
      <c r="C857" s="211"/>
      <c r="D857" s="211"/>
      <c r="E857" s="211"/>
      <c r="F857" s="211"/>
      <c r="G857" s="211"/>
      <c r="H857" s="214"/>
      <c r="I857" s="211"/>
      <c r="J857" s="211"/>
      <c r="K857" s="211"/>
      <c r="L857" s="211"/>
      <c r="M857" s="211"/>
      <c r="N857" s="211"/>
      <c r="O857" s="211"/>
      <c r="P857" s="211"/>
      <c r="Q857" s="212"/>
      <c r="R857" s="211"/>
      <c r="S857" s="211"/>
      <c r="T857" s="211"/>
      <c r="U857" s="211"/>
      <c r="V857" s="211"/>
      <c r="W857" s="211"/>
      <c r="X857" s="257"/>
      <c r="Y857" s="257"/>
      <c r="Z857" s="257"/>
      <c r="AA857" s="257"/>
      <c r="AB857" s="257"/>
      <c r="AC857" s="257"/>
      <c r="AD857" s="257"/>
      <c r="AE857" s="257"/>
      <c r="AF857" s="257"/>
      <c r="AG857" s="257"/>
      <c r="AH857" s="257"/>
      <c r="AI857" s="257"/>
      <c r="AJ857" s="213"/>
      <c r="AK857" s="213"/>
      <c r="AL857" s="257"/>
      <c r="AM857" s="8"/>
      <c r="AN857" s="214"/>
      <c r="AO857" s="211"/>
      <c r="AP857" s="40"/>
      <c r="AQ857" s="40"/>
      <c r="AR857" s="108"/>
      <c r="AS857" s="211"/>
      <c r="AT857" s="214"/>
      <c r="AU857" s="211"/>
      <c r="AV857" s="108"/>
      <c r="AW857" s="108"/>
      <c r="AX857" s="211"/>
      <c r="AY857" s="211"/>
      <c r="AZ857" s="211"/>
      <c r="BA857" s="211"/>
      <c r="BB857" s="211"/>
      <c r="BC857" s="211"/>
      <c r="BD857" s="211"/>
      <c r="BE857" s="211"/>
      <c r="BF857" s="211"/>
      <c r="BG857" s="211"/>
      <c r="BH857" s="108"/>
      <c r="BI857" s="211"/>
      <c r="BJ857" s="8"/>
      <c r="BK857" s="108"/>
      <c r="BM857" s="211"/>
    </row>
    <row r="858" spans="1:65">
      <c r="A858" s="211"/>
      <c r="B858" s="211"/>
      <c r="C858" s="211"/>
      <c r="D858" s="211"/>
      <c r="E858" s="211"/>
      <c r="F858" s="211"/>
      <c r="G858" s="211"/>
      <c r="H858" s="214"/>
      <c r="I858" s="211"/>
      <c r="J858" s="211"/>
      <c r="K858" s="211"/>
      <c r="L858" s="211"/>
      <c r="M858" s="211"/>
      <c r="N858" s="211"/>
      <c r="O858" s="211"/>
      <c r="P858" s="211"/>
      <c r="Q858" s="212"/>
      <c r="R858" s="211"/>
      <c r="S858" s="211"/>
      <c r="T858" s="211"/>
      <c r="U858" s="211"/>
      <c r="V858" s="211"/>
      <c r="W858" s="211"/>
      <c r="X858" s="257"/>
      <c r="Y858" s="257"/>
      <c r="Z858" s="257"/>
      <c r="AA858" s="257"/>
      <c r="AB858" s="257"/>
      <c r="AC858" s="257"/>
      <c r="AD858" s="257"/>
      <c r="AE858" s="257"/>
      <c r="AF858" s="257"/>
      <c r="AG858" s="257"/>
      <c r="AH858" s="257"/>
      <c r="AI858" s="257"/>
      <c r="AJ858" s="213"/>
      <c r="AK858" s="213"/>
      <c r="AL858" s="257"/>
      <c r="AM858" s="8"/>
      <c r="AN858" s="214"/>
      <c r="AO858" s="211"/>
      <c r="AP858" s="40"/>
      <c r="AQ858" s="40"/>
      <c r="AR858" s="108"/>
      <c r="AS858" s="211"/>
      <c r="AT858" s="214"/>
      <c r="AU858" s="211"/>
      <c r="AV858" s="108"/>
      <c r="AW858" s="108"/>
      <c r="AX858" s="211"/>
      <c r="AY858" s="211"/>
      <c r="AZ858" s="211"/>
      <c r="BA858" s="211"/>
      <c r="BB858" s="211"/>
      <c r="BC858" s="211"/>
      <c r="BD858" s="211"/>
      <c r="BE858" s="211"/>
      <c r="BF858" s="211"/>
      <c r="BG858" s="211"/>
      <c r="BH858" s="108"/>
      <c r="BI858" s="211"/>
      <c r="BJ858" s="8"/>
      <c r="BK858" s="108"/>
      <c r="BM858" s="211"/>
    </row>
    <row r="859" spans="1:65">
      <c r="A859" s="211"/>
      <c r="B859" s="211"/>
      <c r="C859" s="211"/>
      <c r="D859" s="211"/>
      <c r="E859" s="211"/>
      <c r="F859" s="211"/>
      <c r="G859" s="211"/>
      <c r="H859" s="214"/>
      <c r="I859" s="211"/>
      <c r="J859" s="211"/>
      <c r="K859" s="211"/>
      <c r="L859" s="211"/>
      <c r="M859" s="211"/>
      <c r="N859" s="211"/>
      <c r="O859" s="211"/>
      <c r="P859" s="211"/>
      <c r="Q859" s="212"/>
      <c r="R859" s="211"/>
      <c r="S859" s="211"/>
      <c r="T859" s="211"/>
      <c r="U859" s="211"/>
      <c r="V859" s="211"/>
      <c r="W859" s="211"/>
      <c r="X859" s="257"/>
      <c r="Y859" s="257"/>
      <c r="Z859" s="257"/>
      <c r="AA859" s="257"/>
      <c r="AB859" s="257"/>
      <c r="AC859" s="257"/>
      <c r="AD859" s="257"/>
      <c r="AE859" s="257"/>
      <c r="AF859" s="257"/>
      <c r="AG859" s="257"/>
      <c r="AH859" s="257"/>
      <c r="AI859" s="257"/>
      <c r="AJ859" s="213"/>
      <c r="AK859" s="213"/>
      <c r="AL859" s="257"/>
      <c r="AM859" s="8"/>
      <c r="AN859" s="214"/>
      <c r="AO859" s="211"/>
      <c r="AP859" s="40"/>
      <c r="AQ859" s="40"/>
      <c r="AR859" s="108"/>
      <c r="AS859" s="211"/>
      <c r="AT859" s="214"/>
      <c r="AU859" s="211"/>
      <c r="AV859" s="108"/>
      <c r="AW859" s="108"/>
      <c r="AX859" s="211"/>
      <c r="AY859" s="211"/>
      <c r="AZ859" s="211"/>
      <c r="BA859" s="211"/>
      <c r="BB859" s="211"/>
      <c r="BC859" s="211"/>
      <c r="BD859" s="211"/>
      <c r="BE859" s="211"/>
      <c r="BF859" s="211"/>
      <c r="BG859" s="211"/>
      <c r="BH859" s="108"/>
      <c r="BI859" s="211"/>
      <c r="BJ859" s="8"/>
      <c r="BK859" s="108"/>
      <c r="BM859" s="211"/>
    </row>
    <row r="860" spans="1:65">
      <c r="A860" s="211"/>
      <c r="B860" s="211"/>
      <c r="C860" s="211"/>
      <c r="D860" s="211"/>
      <c r="E860" s="211"/>
      <c r="F860" s="211"/>
      <c r="G860" s="211"/>
      <c r="H860" s="214"/>
      <c r="I860" s="211"/>
      <c r="J860" s="211"/>
      <c r="K860" s="211"/>
      <c r="L860" s="211"/>
      <c r="M860" s="211"/>
      <c r="N860" s="211"/>
      <c r="O860" s="211"/>
      <c r="P860" s="211"/>
      <c r="Q860" s="212"/>
      <c r="R860" s="211"/>
      <c r="S860" s="211"/>
      <c r="T860" s="211"/>
      <c r="U860" s="211"/>
      <c r="V860" s="211"/>
      <c r="W860" s="211"/>
      <c r="X860" s="257"/>
      <c r="Y860" s="257"/>
      <c r="Z860" s="257"/>
      <c r="AA860" s="257"/>
      <c r="AB860" s="257"/>
      <c r="AC860" s="257"/>
      <c r="AD860" s="257"/>
      <c r="AE860" s="257"/>
      <c r="AF860" s="257"/>
      <c r="AG860" s="257"/>
      <c r="AH860" s="257"/>
      <c r="AI860" s="257"/>
      <c r="AJ860" s="213"/>
      <c r="AK860" s="213"/>
      <c r="AL860" s="257"/>
      <c r="AM860" s="8"/>
      <c r="AN860" s="214"/>
      <c r="AO860" s="211"/>
      <c r="AP860" s="40"/>
      <c r="AQ860" s="40"/>
      <c r="AR860" s="108"/>
      <c r="AS860" s="211"/>
      <c r="AT860" s="214"/>
      <c r="AU860" s="211"/>
      <c r="AV860" s="108"/>
      <c r="AW860" s="108"/>
      <c r="AX860" s="211"/>
      <c r="AY860" s="211"/>
      <c r="AZ860" s="211"/>
      <c r="BA860" s="211"/>
      <c r="BB860" s="211"/>
      <c r="BC860" s="211"/>
      <c r="BD860" s="211"/>
      <c r="BE860" s="211"/>
      <c r="BF860" s="211"/>
      <c r="BG860" s="211"/>
      <c r="BH860" s="108"/>
      <c r="BI860" s="211"/>
      <c r="BJ860" s="8"/>
      <c r="BK860" s="108"/>
      <c r="BM860" s="211"/>
    </row>
    <row r="861" spans="1:65">
      <c r="A861" s="211"/>
      <c r="B861" s="211"/>
      <c r="C861" s="211"/>
      <c r="D861" s="211"/>
      <c r="E861" s="211"/>
      <c r="F861" s="211"/>
      <c r="G861" s="211"/>
      <c r="H861" s="214"/>
      <c r="I861" s="211"/>
      <c r="J861" s="211"/>
      <c r="K861" s="211"/>
      <c r="L861" s="211"/>
      <c r="M861" s="211"/>
      <c r="N861" s="211"/>
      <c r="O861" s="211"/>
      <c r="P861" s="211"/>
      <c r="Q861" s="212"/>
      <c r="R861" s="211"/>
      <c r="S861" s="211"/>
      <c r="T861" s="211"/>
      <c r="U861" s="211"/>
      <c r="V861" s="211"/>
      <c r="W861" s="211"/>
      <c r="X861" s="257"/>
      <c r="Y861" s="257"/>
      <c r="Z861" s="257"/>
      <c r="AA861" s="257"/>
      <c r="AB861" s="257"/>
      <c r="AC861" s="257"/>
      <c r="AD861" s="257"/>
      <c r="AE861" s="257"/>
      <c r="AF861" s="257"/>
      <c r="AG861" s="257"/>
      <c r="AH861" s="257"/>
      <c r="AI861" s="257"/>
      <c r="AJ861" s="213"/>
      <c r="AK861" s="213"/>
      <c r="AL861" s="257"/>
      <c r="AM861" s="8"/>
      <c r="AN861" s="214"/>
      <c r="AO861" s="211"/>
      <c r="AP861" s="40"/>
      <c r="AQ861" s="40"/>
      <c r="AR861" s="108"/>
      <c r="AS861" s="211"/>
      <c r="AT861" s="214"/>
      <c r="AU861" s="211"/>
      <c r="AV861" s="108"/>
      <c r="AW861" s="108"/>
      <c r="AX861" s="211"/>
      <c r="AY861" s="211"/>
      <c r="AZ861" s="211"/>
      <c r="BA861" s="211"/>
      <c r="BB861" s="211"/>
      <c r="BC861" s="211"/>
      <c r="BD861" s="211"/>
      <c r="BE861" s="211"/>
      <c r="BF861" s="211"/>
      <c r="BG861" s="211"/>
      <c r="BH861" s="108"/>
      <c r="BI861" s="211"/>
      <c r="BJ861" s="8"/>
      <c r="BK861" s="108"/>
      <c r="BM861" s="211"/>
    </row>
    <row r="862" spans="1:65">
      <c r="A862" s="211"/>
      <c r="B862" s="211"/>
      <c r="C862" s="211"/>
      <c r="D862" s="211"/>
      <c r="E862" s="211"/>
      <c r="F862" s="211"/>
      <c r="G862" s="211"/>
      <c r="H862" s="214"/>
      <c r="I862" s="211"/>
      <c r="J862" s="211"/>
      <c r="K862" s="211"/>
      <c r="L862" s="211"/>
      <c r="M862" s="211"/>
      <c r="N862" s="211"/>
      <c r="O862" s="211"/>
      <c r="P862" s="211"/>
      <c r="Q862" s="212"/>
      <c r="R862" s="211"/>
      <c r="S862" s="211"/>
      <c r="T862" s="211"/>
      <c r="U862" s="211"/>
      <c r="V862" s="211"/>
      <c r="W862" s="211"/>
      <c r="X862" s="257"/>
      <c r="Y862" s="257"/>
      <c r="Z862" s="257"/>
      <c r="AA862" s="257"/>
      <c r="AB862" s="257"/>
      <c r="AC862" s="257"/>
      <c r="AD862" s="257"/>
      <c r="AE862" s="257"/>
      <c r="AF862" s="257"/>
      <c r="AG862" s="257"/>
      <c r="AH862" s="257"/>
      <c r="AI862" s="257"/>
      <c r="AJ862" s="213"/>
      <c r="AK862" s="213"/>
      <c r="AL862" s="257"/>
      <c r="AM862" s="8"/>
      <c r="AN862" s="214"/>
      <c r="AO862" s="211"/>
      <c r="AP862" s="40"/>
      <c r="AQ862" s="40"/>
      <c r="AR862" s="108"/>
      <c r="AS862" s="211"/>
      <c r="AT862" s="214"/>
      <c r="AU862" s="211"/>
      <c r="AV862" s="108"/>
      <c r="AW862" s="108"/>
      <c r="AX862" s="211"/>
      <c r="AY862" s="211"/>
      <c r="AZ862" s="211"/>
      <c r="BA862" s="211"/>
      <c r="BB862" s="211"/>
      <c r="BC862" s="211"/>
      <c r="BD862" s="211"/>
      <c r="BE862" s="211"/>
      <c r="BF862" s="211"/>
      <c r="BG862" s="211"/>
      <c r="BH862" s="108"/>
      <c r="BI862" s="211"/>
      <c r="BJ862" s="8"/>
      <c r="BK862" s="108"/>
      <c r="BM862" s="211"/>
    </row>
    <row r="863" spans="1:65">
      <c r="A863" s="211"/>
      <c r="B863" s="211"/>
      <c r="C863" s="211"/>
      <c r="D863" s="211"/>
      <c r="E863" s="211"/>
      <c r="F863" s="211"/>
      <c r="G863" s="211"/>
      <c r="H863" s="214"/>
      <c r="I863" s="211"/>
      <c r="J863" s="211"/>
      <c r="K863" s="211"/>
      <c r="L863" s="211"/>
      <c r="M863" s="211"/>
      <c r="N863" s="211"/>
      <c r="O863" s="211"/>
      <c r="P863" s="211"/>
      <c r="Q863" s="212"/>
      <c r="R863" s="211"/>
      <c r="S863" s="211"/>
      <c r="T863" s="211"/>
      <c r="U863" s="211"/>
      <c r="V863" s="211"/>
      <c r="W863" s="211"/>
      <c r="X863" s="257"/>
      <c r="Y863" s="257"/>
      <c r="Z863" s="257"/>
      <c r="AA863" s="257"/>
      <c r="AB863" s="257"/>
      <c r="AC863" s="257"/>
      <c r="AD863" s="257"/>
      <c r="AE863" s="257"/>
      <c r="AF863" s="257"/>
      <c r="AG863" s="257"/>
      <c r="AH863" s="257"/>
      <c r="AI863" s="257"/>
      <c r="AJ863" s="213"/>
      <c r="AK863" s="213"/>
      <c r="AL863" s="257"/>
      <c r="AM863" s="8"/>
      <c r="AN863" s="214"/>
      <c r="AO863" s="211"/>
      <c r="AP863" s="40"/>
      <c r="AQ863" s="40"/>
      <c r="AR863" s="108"/>
      <c r="AS863" s="211"/>
      <c r="AT863" s="214"/>
      <c r="AU863" s="211"/>
      <c r="AV863" s="108"/>
      <c r="AW863" s="108"/>
      <c r="AX863" s="211"/>
      <c r="AY863" s="211"/>
      <c r="AZ863" s="211"/>
      <c r="BA863" s="211"/>
      <c r="BB863" s="211"/>
      <c r="BC863" s="211"/>
      <c r="BD863" s="211"/>
      <c r="BE863" s="211"/>
      <c r="BF863" s="211"/>
      <c r="BG863" s="211"/>
      <c r="BH863" s="108"/>
      <c r="BI863" s="211"/>
      <c r="BJ863" s="8"/>
      <c r="BK863" s="108"/>
      <c r="BM863" s="211"/>
    </row>
    <row r="864" spans="1:65">
      <c r="A864" s="211"/>
      <c r="B864" s="211"/>
      <c r="C864" s="211"/>
      <c r="D864" s="211"/>
      <c r="E864" s="211"/>
      <c r="F864" s="211"/>
      <c r="G864" s="211"/>
      <c r="H864" s="214"/>
      <c r="I864" s="211"/>
      <c r="J864" s="211"/>
      <c r="K864" s="211"/>
      <c r="L864" s="211"/>
      <c r="M864" s="211"/>
      <c r="N864" s="211"/>
      <c r="O864" s="211"/>
      <c r="P864" s="211"/>
      <c r="Q864" s="212"/>
      <c r="R864" s="211"/>
      <c r="S864" s="211"/>
      <c r="T864" s="211"/>
      <c r="U864" s="211"/>
      <c r="V864" s="211"/>
      <c r="W864" s="211"/>
      <c r="X864" s="257"/>
      <c r="Y864" s="257"/>
      <c r="Z864" s="257"/>
      <c r="AA864" s="257"/>
      <c r="AB864" s="257"/>
      <c r="AC864" s="257"/>
      <c r="AD864" s="257"/>
      <c r="AE864" s="257"/>
      <c r="AF864" s="257"/>
      <c r="AG864" s="257"/>
      <c r="AH864" s="257"/>
      <c r="AI864" s="257"/>
      <c r="AJ864" s="213"/>
      <c r="AK864" s="213"/>
      <c r="AL864" s="257"/>
      <c r="AM864" s="8"/>
      <c r="AN864" s="214"/>
      <c r="AO864" s="211"/>
      <c r="AP864" s="40"/>
      <c r="AQ864" s="40"/>
      <c r="AR864" s="108"/>
      <c r="AS864" s="211"/>
      <c r="AT864" s="214"/>
      <c r="AU864" s="211"/>
      <c r="AV864" s="108"/>
      <c r="AW864" s="108"/>
      <c r="AX864" s="211"/>
      <c r="AY864" s="211"/>
      <c r="AZ864" s="211"/>
      <c r="BA864" s="211"/>
      <c r="BB864" s="211"/>
      <c r="BC864" s="211"/>
      <c r="BD864" s="211"/>
      <c r="BE864" s="211"/>
      <c r="BF864" s="211"/>
      <c r="BG864" s="211"/>
      <c r="BH864" s="108"/>
      <c r="BI864" s="211"/>
      <c r="BJ864" s="8"/>
      <c r="BK864" s="108"/>
      <c r="BM864" s="211"/>
    </row>
    <row r="865" spans="1:65">
      <c r="A865" s="211"/>
      <c r="B865" s="211"/>
      <c r="C865" s="211"/>
      <c r="D865" s="211"/>
      <c r="E865" s="211"/>
      <c r="F865" s="211"/>
      <c r="G865" s="211"/>
      <c r="H865" s="214"/>
      <c r="I865" s="211"/>
      <c r="J865" s="211"/>
      <c r="K865" s="211"/>
      <c r="L865" s="211"/>
      <c r="M865" s="211"/>
      <c r="N865" s="211"/>
      <c r="O865" s="211"/>
      <c r="P865" s="211"/>
      <c r="Q865" s="212"/>
      <c r="R865" s="211"/>
      <c r="S865" s="211"/>
      <c r="T865" s="211"/>
      <c r="U865" s="211"/>
      <c r="V865" s="211"/>
      <c r="W865" s="211"/>
      <c r="X865" s="257"/>
      <c r="Y865" s="257"/>
      <c r="Z865" s="257"/>
      <c r="AA865" s="257"/>
      <c r="AB865" s="257"/>
      <c r="AC865" s="257"/>
      <c r="AD865" s="257"/>
      <c r="AE865" s="257"/>
      <c r="AF865" s="257"/>
      <c r="AG865" s="257"/>
      <c r="AH865" s="257"/>
      <c r="AI865" s="257"/>
      <c r="AJ865" s="213"/>
      <c r="AK865" s="213"/>
      <c r="AL865" s="257"/>
      <c r="AM865" s="8"/>
      <c r="AN865" s="214"/>
      <c r="AO865" s="211"/>
      <c r="AP865" s="40"/>
      <c r="AQ865" s="40"/>
      <c r="AR865" s="108"/>
      <c r="AS865" s="211"/>
      <c r="AT865" s="214"/>
      <c r="AU865" s="211"/>
      <c r="AV865" s="108"/>
      <c r="AW865" s="108"/>
      <c r="AX865" s="211"/>
      <c r="AY865" s="211"/>
      <c r="AZ865" s="211"/>
      <c r="BA865" s="211"/>
      <c r="BB865" s="211"/>
      <c r="BC865" s="211"/>
      <c r="BD865" s="211"/>
      <c r="BE865" s="211"/>
      <c r="BF865" s="211"/>
      <c r="BG865" s="211"/>
      <c r="BH865" s="108"/>
      <c r="BI865" s="211"/>
      <c r="BJ865" s="8"/>
      <c r="BK865" s="108"/>
      <c r="BM865" s="211"/>
    </row>
    <row r="866" spans="1:65">
      <c r="A866" s="211"/>
      <c r="B866" s="211"/>
      <c r="C866" s="211"/>
      <c r="D866" s="211"/>
      <c r="E866" s="211"/>
      <c r="F866" s="211"/>
      <c r="G866" s="211"/>
      <c r="H866" s="214"/>
      <c r="I866" s="211"/>
      <c r="J866" s="211"/>
      <c r="K866" s="211"/>
      <c r="L866" s="211"/>
      <c r="M866" s="211"/>
      <c r="N866" s="211"/>
      <c r="O866" s="211"/>
      <c r="P866" s="211"/>
      <c r="Q866" s="212"/>
      <c r="R866" s="211"/>
      <c r="S866" s="211"/>
      <c r="T866" s="211"/>
      <c r="U866" s="211"/>
      <c r="V866" s="211"/>
      <c r="W866" s="211"/>
      <c r="X866" s="257"/>
      <c r="Y866" s="257"/>
      <c r="Z866" s="257"/>
      <c r="AA866" s="257"/>
      <c r="AB866" s="257"/>
      <c r="AC866" s="257"/>
      <c r="AD866" s="257"/>
      <c r="AE866" s="257"/>
      <c r="AF866" s="257"/>
      <c r="AG866" s="257"/>
      <c r="AH866" s="257"/>
      <c r="AI866" s="257"/>
      <c r="AJ866" s="213"/>
      <c r="AK866" s="213"/>
      <c r="AL866" s="257"/>
      <c r="AM866" s="8"/>
      <c r="AN866" s="214"/>
      <c r="AO866" s="211"/>
      <c r="AP866" s="40"/>
      <c r="AQ866" s="40"/>
      <c r="AR866" s="108"/>
      <c r="AS866" s="211"/>
      <c r="AT866" s="214"/>
      <c r="AU866" s="211"/>
      <c r="AV866" s="108"/>
      <c r="AW866" s="108"/>
      <c r="AX866" s="211"/>
      <c r="AY866" s="211"/>
      <c r="AZ866" s="211"/>
      <c r="BA866" s="211"/>
      <c r="BB866" s="211"/>
      <c r="BC866" s="211"/>
      <c r="BD866" s="211"/>
      <c r="BE866" s="211"/>
      <c r="BF866" s="211"/>
      <c r="BG866" s="211"/>
      <c r="BH866" s="108"/>
      <c r="BI866" s="211"/>
      <c r="BJ866" s="8"/>
      <c r="BK866" s="108"/>
      <c r="BM866" s="211"/>
    </row>
    <row r="867" spans="1:65">
      <c r="A867" s="211"/>
      <c r="B867" s="211"/>
      <c r="C867" s="211"/>
      <c r="D867" s="211"/>
      <c r="E867" s="211"/>
      <c r="F867" s="211"/>
      <c r="G867" s="211"/>
      <c r="H867" s="214"/>
      <c r="I867" s="211"/>
      <c r="J867" s="211"/>
      <c r="K867" s="211"/>
      <c r="L867" s="211"/>
      <c r="M867" s="211"/>
      <c r="N867" s="211"/>
      <c r="O867" s="211"/>
      <c r="P867" s="211"/>
      <c r="Q867" s="212"/>
      <c r="R867" s="211"/>
      <c r="S867" s="211"/>
      <c r="T867" s="211"/>
      <c r="U867" s="211"/>
      <c r="V867" s="211"/>
      <c r="W867" s="211"/>
      <c r="X867" s="257"/>
      <c r="Y867" s="257"/>
      <c r="Z867" s="257"/>
      <c r="AA867" s="257"/>
      <c r="AB867" s="257"/>
      <c r="AC867" s="257"/>
      <c r="AD867" s="257"/>
      <c r="AE867" s="257"/>
      <c r="AF867" s="257"/>
      <c r="AG867" s="257"/>
      <c r="AH867" s="257"/>
      <c r="AI867" s="257"/>
      <c r="AJ867" s="213"/>
      <c r="AK867" s="213"/>
      <c r="AL867" s="257"/>
      <c r="AM867" s="8"/>
      <c r="AN867" s="214"/>
      <c r="AO867" s="211"/>
      <c r="AP867" s="40"/>
      <c r="AQ867" s="40"/>
      <c r="AR867" s="108"/>
      <c r="AS867" s="211"/>
      <c r="AT867" s="214"/>
      <c r="AU867" s="211"/>
      <c r="AV867" s="108"/>
      <c r="AW867" s="108"/>
      <c r="AX867" s="211"/>
      <c r="AY867" s="211"/>
      <c r="AZ867" s="211"/>
      <c r="BA867" s="211"/>
      <c r="BB867" s="211"/>
      <c r="BC867" s="211"/>
      <c r="BD867" s="211"/>
      <c r="BE867" s="211"/>
      <c r="BF867" s="211"/>
      <c r="BG867" s="211"/>
      <c r="BH867" s="108"/>
      <c r="BI867" s="211"/>
      <c r="BJ867" s="8"/>
      <c r="BK867" s="108"/>
      <c r="BM867" s="211"/>
    </row>
    <row r="868" spans="1:65">
      <c r="A868" s="211"/>
      <c r="B868" s="211"/>
      <c r="C868" s="211"/>
      <c r="D868" s="211"/>
      <c r="E868" s="211"/>
      <c r="F868" s="211"/>
      <c r="G868" s="211"/>
      <c r="H868" s="214"/>
      <c r="I868" s="211"/>
      <c r="J868" s="211"/>
      <c r="K868" s="211"/>
      <c r="L868" s="211"/>
      <c r="M868" s="211"/>
      <c r="N868" s="211"/>
      <c r="O868" s="211"/>
      <c r="P868" s="211"/>
      <c r="Q868" s="212"/>
      <c r="R868" s="211"/>
      <c r="S868" s="211"/>
      <c r="T868" s="211"/>
      <c r="U868" s="211"/>
      <c r="V868" s="211"/>
      <c r="W868" s="211"/>
      <c r="X868" s="257"/>
      <c r="Y868" s="257"/>
      <c r="Z868" s="257"/>
      <c r="AA868" s="257"/>
      <c r="AB868" s="257"/>
      <c r="AC868" s="257"/>
      <c r="AD868" s="257"/>
      <c r="AE868" s="257"/>
      <c r="AF868" s="257"/>
      <c r="AG868" s="257"/>
      <c r="AH868" s="257"/>
      <c r="AI868" s="257"/>
      <c r="AJ868" s="213"/>
      <c r="AK868" s="213"/>
      <c r="AL868" s="257"/>
      <c r="AM868" s="8"/>
      <c r="AN868" s="214"/>
      <c r="AO868" s="211"/>
      <c r="AP868" s="40"/>
      <c r="AQ868" s="40"/>
      <c r="AR868" s="108"/>
      <c r="AS868" s="211"/>
      <c r="AT868" s="214"/>
      <c r="AU868" s="211"/>
      <c r="AV868" s="108"/>
      <c r="AW868" s="108"/>
      <c r="AX868" s="211"/>
      <c r="AY868" s="211"/>
      <c r="AZ868" s="211"/>
      <c r="BA868" s="211"/>
      <c r="BB868" s="211"/>
      <c r="BC868" s="211"/>
      <c r="BD868" s="211"/>
      <c r="BE868" s="211"/>
      <c r="BF868" s="211"/>
      <c r="BG868" s="211"/>
      <c r="BH868" s="108"/>
      <c r="BI868" s="211"/>
      <c r="BJ868" s="8"/>
      <c r="BK868" s="108"/>
      <c r="BM868" s="211"/>
    </row>
    <row r="869" spans="1:65">
      <c r="A869" s="211"/>
      <c r="B869" s="211"/>
      <c r="C869" s="211"/>
      <c r="D869" s="211"/>
      <c r="E869" s="211"/>
      <c r="F869" s="211"/>
      <c r="G869" s="211"/>
      <c r="H869" s="214"/>
      <c r="I869" s="211"/>
      <c r="J869" s="211"/>
      <c r="K869" s="211"/>
      <c r="L869" s="211"/>
      <c r="M869" s="211"/>
      <c r="N869" s="211"/>
      <c r="O869" s="211"/>
      <c r="P869" s="211"/>
      <c r="Q869" s="212"/>
      <c r="R869" s="211"/>
      <c r="S869" s="211"/>
      <c r="T869" s="211"/>
      <c r="U869" s="211"/>
      <c r="V869" s="211"/>
      <c r="W869" s="211"/>
      <c r="X869" s="257"/>
      <c r="Y869" s="257"/>
      <c r="Z869" s="257"/>
      <c r="AA869" s="257"/>
      <c r="AB869" s="257"/>
      <c r="AC869" s="257"/>
      <c r="AD869" s="257"/>
      <c r="AE869" s="257"/>
      <c r="AF869" s="257"/>
      <c r="AG869" s="257"/>
      <c r="AH869" s="257"/>
      <c r="AI869" s="257"/>
      <c r="AJ869" s="213"/>
      <c r="AK869" s="213"/>
      <c r="AL869" s="257"/>
      <c r="AM869" s="8"/>
      <c r="AN869" s="214"/>
      <c r="AO869" s="211"/>
      <c r="AP869" s="40"/>
      <c r="AQ869" s="40"/>
      <c r="AR869" s="108"/>
      <c r="AS869" s="211"/>
      <c r="AT869" s="214"/>
      <c r="AU869" s="211"/>
      <c r="AV869" s="108"/>
      <c r="AW869" s="108"/>
      <c r="AX869" s="211"/>
      <c r="AY869" s="211"/>
      <c r="AZ869" s="211"/>
      <c r="BA869" s="211"/>
      <c r="BB869" s="211"/>
      <c r="BC869" s="211"/>
      <c r="BD869" s="211"/>
      <c r="BE869" s="211"/>
      <c r="BF869" s="211"/>
      <c r="BG869" s="211"/>
      <c r="BH869" s="108"/>
      <c r="BI869" s="211"/>
      <c r="BJ869" s="8"/>
      <c r="BK869" s="108"/>
      <c r="BM869" s="211"/>
    </row>
    <row r="870" spans="1:65">
      <c r="A870" s="211"/>
      <c r="B870" s="211"/>
      <c r="C870" s="211"/>
      <c r="D870" s="211"/>
      <c r="E870" s="211"/>
      <c r="F870" s="211"/>
      <c r="G870" s="211"/>
      <c r="H870" s="214"/>
      <c r="I870" s="211"/>
      <c r="J870" s="211"/>
      <c r="K870" s="211"/>
      <c r="L870" s="211"/>
      <c r="M870" s="211"/>
      <c r="N870" s="211"/>
      <c r="O870" s="211"/>
      <c r="P870" s="211"/>
      <c r="Q870" s="212"/>
      <c r="R870" s="211"/>
      <c r="S870" s="211"/>
      <c r="T870" s="211"/>
      <c r="U870" s="211"/>
      <c r="V870" s="211"/>
      <c r="W870" s="211"/>
      <c r="X870" s="257"/>
      <c r="Y870" s="257"/>
      <c r="Z870" s="257"/>
      <c r="AA870" s="257"/>
      <c r="AB870" s="257"/>
      <c r="AC870" s="257"/>
      <c r="AD870" s="257"/>
      <c r="AE870" s="257"/>
      <c r="AF870" s="257"/>
      <c r="AG870" s="257"/>
      <c r="AH870" s="257"/>
      <c r="AI870" s="257"/>
      <c r="AJ870" s="213"/>
      <c r="AK870" s="213"/>
      <c r="AL870" s="257"/>
      <c r="AM870" s="8"/>
      <c r="AN870" s="214"/>
      <c r="AO870" s="211"/>
      <c r="AP870" s="40"/>
      <c r="AQ870" s="40"/>
      <c r="AR870" s="108"/>
      <c r="AS870" s="211"/>
      <c r="AT870" s="214"/>
      <c r="AU870" s="211"/>
      <c r="AV870" s="108"/>
      <c r="AW870" s="108"/>
      <c r="AX870" s="211"/>
      <c r="AY870" s="211"/>
      <c r="AZ870" s="211"/>
      <c r="BA870" s="211"/>
      <c r="BB870" s="211"/>
      <c r="BC870" s="211"/>
      <c r="BD870" s="211"/>
      <c r="BE870" s="211"/>
      <c r="BF870" s="211"/>
      <c r="BG870" s="211"/>
      <c r="BH870" s="108"/>
      <c r="BI870" s="211"/>
      <c r="BJ870" s="8"/>
      <c r="BK870" s="108"/>
      <c r="BM870" s="211"/>
    </row>
    <row r="871" spans="1:65">
      <c r="A871" s="211"/>
      <c r="B871" s="211"/>
      <c r="C871" s="211"/>
      <c r="D871" s="211"/>
      <c r="E871" s="211"/>
      <c r="F871" s="211"/>
      <c r="G871" s="211"/>
      <c r="H871" s="214"/>
      <c r="I871" s="211"/>
      <c r="J871" s="211"/>
      <c r="K871" s="211"/>
      <c r="L871" s="211"/>
      <c r="M871" s="211"/>
      <c r="N871" s="211"/>
      <c r="O871" s="211"/>
      <c r="P871" s="211"/>
      <c r="Q871" s="212"/>
      <c r="R871" s="211"/>
      <c r="S871" s="211"/>
      <c r="T871" s="211"/>
      <c r="U871" s="211"/>
      <c r="V871" s="211"/>
      <c r="W871" s="211"/>
      <c r="X871" s="257"/>
      <c r="Y871" s="257"/>
      <c r="Z871" s="257"/>
      <c r="AA871" s="257"/>
      <c r="AB871" s="257"/>
      <c r="AC871" s="257"/>
      <c r="AD871" s="257"/>
      <c r="AE871" s="257"/>
      <c r="AF871" s="257"/>
      <c r="AG871" s="257"/>
      <c r="AH871" s="257"/>
      <c r="AI871" s="257"/>
      <c r="AJ871" s="213"/>
      <c r="AK871" s="213"/>
      <c r="AL871" s="257"/>
      <c r="AM871" s="8"/>
      <c r="AN871" s="214"/>
      <c r="AO871" s="211"/>
      <c r="AP871" s="40"/>
      <c r="AQ871" s="40"/>
      <c r="AR871" s="108"/>
      <c r="AS871" s="211"/>
      <c r="AT871" s="214"/>
      <c r="AU871" s="211"/>
      <c r="AV871" s="108"/>
      <c r="AW871" s="108"/>
      <c r="AX871" s="211"/>
      <c r="AY871" s="211"/>
      <c r="AZ871" s="211"/>
      <c r="BA871" s="211"/>
      <c r="BB871" s="211"/>
      <c r="BC871" s="211"/>
      <c r="BD871" s="211"/>
      <c r="BE871" s="211"/>
      <c r="BF871" s="211"/>
      <c r="BG871" s="211"/>
      <c r="BH871" s="108"/>
      <c r="BI871" s="211"/>
      <c r="BJ871" s="8"/>
      <c r="BK871" s="108"/>
      <c r="BM871" s="211"/>
    </row>
    <row r="872" spans="1:65">
      <c r="A872" s="211"/>
      <c r="B872" s="211"/>
      <c r="C872" s="211"/>
      <c r="D872" s="211"/>
      <c r="E872" s="211"/>
      <c r="F872" s="211"/>
      <c r="G872" s="211"/>
      <c r="H872" s="214"/>
      <c r="I872" s="211"/>
      <c r="J872" s="211"/>
      <c r="K872" s="211"/>
      <c r="L872" s="211"/>
      <c r="M872" s="211"/>
      <c r="N872" s="211"/>
      <c r="O872" s="211"/>
      <c r="P872" s="211"/>
      <c r="Q872" s="212"/>
      <c r="R872" s="211"/>
      <c r="S872" s="211"/>
      <c r="T872" s="211"/>
      <c r="U872" s="211"/>
      <c r="V872" s="211"/>
      <c r="W872" s="211"/>
      <c r="X872" s="257"/>
      <c r="Y872" s="257"/>
      <c r="Z872" s="257"/>
      <c r="AA872" s="257"/>
      <c r="AB872" s="257"/>
      <c r="AC872" s="257"/>
      <c r="AD872" s="257"/>
      <c r="AE872" s="257"/>
      <c r="AF872" s="257"/>
      <c r="AG872" s="257"/>
      <c r="AH872" s="257"/>
      <c r="AI872" s="257"/>
      <c r="AJ872" s="213"/>
      <c r="AK872" s="213"/>
      <c r="AL872" s="257"/>
      <c r="AM872" s="8"/>
      <c r="AN872" s="214"/>
      <c r="AO872" s="211"/>
      <c r="AP872" s="40"/>
      <c r="AQ872" s="40"/>
      <c r="AR872" s="108"/>
      <c r="AS872" s="211"/>
      <c r="AT872" s="214"/>
      <c r="AU872" s="211"/>
      <c r="AV872" s="108"/>
      <c r="AW872" s="108"/>
      <c r="AX872" s="211"/>
      <c r="AY872" s="211"/>
      <c r="AZ872" s="211"/>
      <c r="BA872" s="211"/>
      <c r="BB872" s="211"/>
      <c r="BC872" s="211"/>
      <c r="BD872" s="211"/>
      <c r="BE872" s="211"/>
      <c r="BF872" s="211"/>
      <c r="BG872" s="211"/>
      <c r="BH872" s="108"/>
      <c r="BI872" s="211"/>
      <c r="BJ872" s="8"/>
      <c r="BK872" s="108"/>
      <c r="BM872" s="211"/>
    </row>
    <row r="873" spans="1:65">
      <c r="A873" s="211"/>
      <c r="B873" s="211"/>
      <c r="C873" s="211"/>
      <c r="D873" s="211"/>
      <c r="E873" s="211"/>
      <c r="F873" s="211"/>
      <c r="G873" s="211"/>
      <c r="H873" s="214"/>
      <c r="I873" s="211"/>
      <c r="J873" s="211"/>
      <c r="K873" s="211"/>
      <c r="L873" s="211"/>
      <c r="M873" s="211"/>
      <c r="N873" s="211"/>
      <c r="O873" s="211"/>
      <c r="P873" s="211"/>
      <c r="Q873" s="212"/>
      <c r="R873" s="211"/>
      <c r="S873" s="211"/>
      <c r="T873" s="211"/>
      <c r="U873" s="211"/>
      <c r="V873" s="211"/>
      <c r="W873" s="211"/>
      <c r="X873" s="257"/>
      <c r="Y873" s="257"/>
      <c r="Z873" s="257"/>
      <c r="AA873" s="257"/>
      <c r="AB873" s="257"/>
      <c r="AC873" s="257"/>
      <c r="AD873" s="257"/>
      <c r="AE873" s="257"/>
      <c r="AF873" s="257"/>
      <c r="AG873" s="257"/>
      <c r="AH873" s="257"/>
      <c r="AI873" s="257"/>
      <c r="AJ873" s="213"/>
      <c r="AK873" s="213"/>
      <c r="AL873" s="257"/>
      <c r="AM873" s="8"/>
      <c r="AN873" s="214"/>
      <c r="AO873" s="211"/>
      <c r="AP873" s="40"/>
      <c r="AQ873" s="40"/>
      <c r="AR873" s="108"/>
      <c r="AS873" s="211"/>
      <c r="AT873" s="214"/>
      <c r="AU873" s="211"/>
      <c r="AV873" s="108"/>
      <c r="AW873" s="108"/>
      <c r="AX873" s="211"/>
      <c r="AY873" s="211"/>
      <c r="AZ873" s="211"/>
      <c r="BA873" s="211"/>
      <c r="BB873" s="211"/>
      <c r="BC873" s="211"/>
      <c r="BD873" s="211"/>
      <c r="BE873" s="211"/>
      <c r="BF873" s="211"/>
      <c r="BG873" s="211"/>
      <c r="BH873" s="108"/>
      <c r="BI873" s="211"/>
      <c r="BJ873" s="8"/>
      <c r="BK873" s="108"/>
      <c r="BM873" s="211"/>
    </row>
    <row r="874" spans="1:65">
      <c r="A874" s="211"/>
      <c r="B874" s="211"/>
      <c r="C874" s="211"/>
      <c r="D874" s="211"/>
      <c r="E874" s="211"/>
      <c r="F874" s="211"/>
      <c r="G874" s="211"/>
      <c r="H874" s="214"/>
      <c r="I874" s="211"/>
      <c r="J874" s="211"/>
      <c r="K874" s="211"/>
      <c r="L874" s="211"/>
      <c r="M874" s="211"/>
      <c r="N874" s="211"/>
      <c r="O874" s="211"/>
      <c r="P874" s="211"/>
      <c r="Q874" s="212"/>
      <c r="R874" s="211"/>
      <c r="S874" s="211"/>
      <c r="T874" s="211"/>
      <c r="U874" s="211"/>
      <c r="V874" s="211"/>
      <c r="W874" s="211"/>
      <c r="X874" s="257"/>
      <c r="Y874" s="257"/>
      <c r="Z874" s="257"/>
      <c r="AA874" s="257"/>
      <c r="AB874" s="257"/>
      <c r="AC874" s="257"/>
      <c r="AD874" s="257"/>
      <c r="AE874" s="257"/>
      <c r="AF874" s="257"/>
      <c r="AG874" s="257"/>
      <c r="AH874" s="257"/>
      <c r="AI874" s="257"/>
      <c r="AJ874" s="213"/>
      <c r="AK874" s="213"/>
      <c r="AL874" s="257"/>
      <c r="AM874" s="8"/>
      <c r="AN874" s="214"/>
      <c r="AO874" s="211"/>
      <c r="AP874" s="40"/>
      <c r="AQ874" s="40"/>
      <c r="AR874" s="108"/>
      <c r="AS874" s="211"/>
      <c r="AT874" s="214"/>
      <c r="AU874" s="211"/>
      <c r="AV874" s="108"/>
      <c r="AW874" s="108"/>
      <c r="AX874" s="211"/>
      <c r="AY874" s="211"/>
      <c r="AZ874" s="211"/>
      <c r="BA874" s="211"/>
      <c r="BB874" s="211"/>
      <c r="BC874" s="211"/>
      <c r="BD874" s="211"/>
      <c r="BE874" s="211"/>
      <c r="BF874" s="211"/>
      <c r="BG874" s="211"/>
      <c r="BH874" s="108"/>
      <c r="BI874" s="211"/>
      <c r="BJ874" s="8"/>
      <c r="BK874" s="108"/>
      <c r="BM874" s="211"/>
    </row>
    <row r="875" spans="1:65">
      <c r="A875" s="211"/>
      <c r="B875" s="211"/>
      <c r="C875" s="211"/>
      <c r="D875" s="211"/>
      <c r="E875" s="211"/>
      <c r="F875" s="211"/>
      <c r="G875" s="211"/>
      <c r="H875" s="214"/>
      <c r="I875" s="211"/>
      <c r="J875" s="211"/>
      <c r="K875" s="211"/>
      <c r="L875" s="211"/>
      <c r="M875" s="211"/>
      <c r="N875" s="211"/>
      <c r="O875" s="211"/>
      <c r="P875" s="211"/>
      <c r="Q875" s="212"/>
      <c r="R875" s="211"/>
      <c r="S875" s="211"/>
      <c r="T875" s="211"/>
      <c r="U875" s="211"/>
      <c r="V875" s="211"/>
      <c r="W875" s="211"/>
      <c r="X875" s="257"/>
      <c r="Y875" s="257"/>
      <c r="Z875" s="257"/>
      <c r="AA875" s="257"/>
      <c r="AB875" s="257"/>
      <c r="AC875" s="257"/>
      <c r="AD875" s="257"/>
      <c r="AE875" s="257"/>
      <c r="AF875" s="257"/>
      <c r="AG875" s="257"/>
      <c r="AH875" s="257"/>
      <c r="AI875" s="257"/>
      <c r="AJ875" s="213"/>
      <c r="AK875" s="213"/>
      <c r="AL875" s="257"/>
      <c r="AM875" s="8"/>
      <c r="AN875" s="214"/>
      <c r="AO875" s="211"/>
      <c r="AP875" s="40"/>
      <c r="AQ875" s="40"/>
      <c r="AR875" s="108"/>
      <c r="AS875" s="211"/>
      <c r="AT875" s="214"/>
      <c r="AU875" s="211"/>
      <c r="AV875" s="108"/>
      <c r="AW875" s="108"/>
      <c r="AX875" s="211"/>
      <c r="AY875" s="211"/>
      <c r="AZ875" s="211"/>
      <c r="BA875" s="211"/>
      <c r="BB875" s="211"/>
      <c r="BC875" s="211"/>
      <c r="BD875" s="211"/>
      <c r="BE875" s="211"/>
      <c r="BF875" s="211"/>
      <c r="BG875" s="211"/>
      <c r="BH875" s="108"/>
      <c r="BI875" s="211"/>
      <c r="BJ875" s="8"/>
      <c r="BK875" s="108"/>
      <c r="BM875" s="211"/>
    </row>
    <row r="876" spans="1:65">
      <c r="A876" s="211"/>
      <c r="B876" s="211"/>
      <c r="C876" s="211"/>
      <c r="D876" s="211"/>
      <c r="E876" s="211"/>
      <c r="F876" s="211"/>
      <c r="G876" s="211"/>
      <c r="H876" s="214"/>
      <c r="I876" s="211"/>
      <c r="J876" s="211"/>
      <c r="K876" s="211"/>
      <c r="L876" s="211"/>
      <c r="M876" s="211"/>
      <c r="N876" s="211"/>
      <c r="O876" s="211"/>
      <c r="P876" s="211"/>
      <c r="Q876" s="212"/>
      <c r="R876" s="211"/>
      <c r="S876" s="211"/>
      <c r="T876" s="211"/>
      <c r="U876" s="211"/>
      <c r="V876" s="211"/>
      <c r="W876" s="211"/>
      <c r="X876" s="257"/>
      <c r="Y876" s="257"/>
      <c r="Z876" s="257"/>
      <c r="AA876" s="257"/>
      <c r="AB876" s="257"/>
      <c r="AC876" s="257"/>
      <c r="AD876" s="257"/>
      <c r="AE876" s="257"/>
      <c r="AF876" s="257"/>
      <c r="AG876" s="257"/>
      <c r="AH876" s="257"/>
      <c r="AI876" s="257"/>
      <c r="AJ876" s="213"/>
      <c r="AK876" s="213"/>
      <c r="AL876" s="257"/>
      <c r="AM876" s="8"/>
      <c r="AN876" s="214"/>
      <c r="AO876" s="211"/>
      <c r="AP876" s="40"/>
      <c r="AQ876" s="40"/>
      <c r="AR876" s="108"/>
      <c r="AS876" s="211"/>
      <c r="AT876" s="214"/>
      <c r="AU876" s="211"/>
      <c r="AV876" s="108"/>
      <c r="AW876" s="108"/>
      <c r="AX876" s="211"/>
      <c r="AY876" s="211"/>
      <c r="AZ876" s="211"/>
      <c r="BA876" s="211"/>
      <c r="BB876" s="211"/>
      <c r="BC876" s="211"/>
      <c r="BD876" s="211"/>
      <c r="BE876" s="211"/>
      <c r="BF876" s="211"/>
      <c r="BG876" s="211"/>
      <c r="BH876" s="108"/>
      <c r="BI876" s="211"/>
      <c r="BJ876" s="8"/>
      <c r="BK876" s="108"/>
      <c r="BM876" s="211"/>
    </row>
    <row r="877" spans="1:65">
      <c r="A877" s="211"/>
      <c r="B877" s="211"/>
      <c r="C877" s="211"/>
      <c r="D877" s="211"/>
      <c r="E877" s="211"/>
      <c r="F877" s="211"/>
      <c r="G877" s="211"/>
      <c r="H877" s="214"/>
      <c r="I877" s="211"/>
      <c r="J877" s="211"/>
      <c r="K877" s="211"/>
      <c r="L877" s="211"/>
      <c r="M877" s="211"/>
      <c r="N877" s="211"/>
      <c r="O877" s="211"/>
      <c r="P877" s="211"/>
      <c r="Q877" s="212"/>
      <c r="R877" s="211"/>
      <c r="S877" s="211"/>
      <c r="T877" s="211"/>
      <c r="U877" s="211"/>
      <c r="V877" s="211"/>
      <c r="W877" s="211"/>
      <c r="X877" s="257"/>
      <c r="Y877" s="257"/>
      <c r="Z877" s="257"/>
      <c r="AA877" s="257"/>
      <c r="AB877" s="257"/>
      <c r="AC877" s="257"/>
      <c r="AD877" s="257"/>
      <c r="AE877" s="257"/>
      <c r="AF877" s="257"/>
      <c r="AG877" s="257"/>
      <c r="AH877" s="257"/>
      <c r="AI877" s="257"/>
      <c r="AJ877" s="213"/>
      <c r="AK877" s="213"/>
      <c r="AL877" s="257"/>
      <c r="AM877" s="8"/>
      <c r="AN877" s="214"/>
      <c r="AO877" s="211"/>
      <c r="AP877" s="40"/>
      <c r="AQ877" s="40"/>
      <c r="AR877" s="108"/>
      <c r="AS877" s="211"/>
      <c r="AT877" s="214"/>
      <c r="AU877" s="211"/>
      <c r="AV877" s="108"/>
      <c r="AW877" s="108"/>
      <c r="AX877" s="211"/>
      <c r="AY877" s="211"/>
      <c r="AZ877" s="211"/>
      <c r="BA877" s="211"/>
      <c r="BB877" s="211"/>
      <c r="BC877" s="211"/>
      <c r="BD877" s="211"/>
      <c r="BE877" s="211"/>
      <c r="BF877" s="211"/>
      <c r="BG877" s="211"/>
      <c r="BH877" s="108"/>
      <c r="BI877" s="211"/>
      <c r="BJ877" s="8"/>
      <c r="BK877" s="108"/>
      <c r="BM877" s="211"/>
    </row>
    <row r="878" spans="1:65">
      <c r="A878" s="211"/>
      <c r="B878" s="211"/>
      <c r="C878" s="211"/>
      <c r="D878" s="211"/>
      <c r="E878" s="211"/>
      <c r="F878" s="211"/>
      <c r="G878" s="211"/>
      <c r="H878" s="214"/>
      <c r="I878" s="211"/>
      <c r="J878" s="211"/>
      <c r="K878" s="211"/>
      <c r="L878" s="211"/>
      <c r="M878" s="211"/>
      <c r="N878" s="211"/>
      <c r="O878" s="211"/>
      <c r="P878" s="211"/>
      <c r="Q878" s="212"/>
      <c r="R878" s="211"/>
      <c r="S878" s="211"/>
      <c r="T878" s="211"/>
      <c r="U878" s="211"/>
      <c r="V878" s="211"/>
      <c r="W878" s="211"/>
      <c r="X878" s="257"/>
      <c r="Y878" s="257"/>
      <c r="Z878" s="257"/>
      <c r="AA878" s="257"/>
      <c r="AB878" s="257"/>
      <c r="AC878" s="257"/>
      <c r="AD878" s="257"/>
      <c r="AE878" s="257"/>
      <c r="AF878" s="257"/>
      <c r="AG878" s="257"/>
      <c r="AH878" s="257"/>
      <c r="AI878" s="257"/>
      <c r="AJ878" s="213"/>
      <c r="AK878" s="213"/>
      <c r="AL878" s="257"/>
      <c r="AM878" s="8"/>
      <c r="AN878" s="214"/>
      <c r="AO878" s="211"/>
      <c r="AP878" s="40"/>
      <c r="AQ878" s="40"/>
      <c r="AR878" s="108"/>
      <c r="AS878" s="211"/>
      <c r="AT878" s="214"/>
      <c r="AU878" s="211"/>
      <c r="AV878" s="108"/>
      <c r="AW878" s="108"/>
      <c r="AX878" s="211"/>
      <c r="AY878" s="211"/>
      <c r="AZ878" s="211"/>
      <c r="BA878" s="211"/>
      <c r="BB878" s="211"/>
      <c r="BC878" s="211"/>
      <c r="BD878" s="211"/>
      <c r="BE878" s="211"/>
      <c r="BF878" s="211"/>
      <c r="BG878" s="211"/>
      <c r="BH878" s="108"/>
      <c r="BI878" s="211"/>
      <c r="BJ878" s="8"/>
      <c r="BK878" s="108"/>
      <c r="BM878" s="211"/>
    </row>
    <row r="879" spans="1:65">
      <c r="A879" s="211"/>
      <c r="B879" s="211"/>
      <c r="C879" s="211"/>
      <c r="D879" s="211"/>
      <c r="E879" s="211"/>
      <c r="F879" s="211"/>
      <c r="G879" s="211"/>
      <c r="H879" s="214"/>
      <c r="I879" s="211"/>
      <c r="J879" s="211"/>
      <c r="K879" s="211"/>
      <c r="L879" s="211"/>
      <c r="M879" s="211"/>
      <c r="N879" s="211"/>
      <c r="O879" s="211"/>
      <c r="P879" s="211"/>
      <c r="Q879" s="212"/>
      <c r="R879" s="211"/>
      <c r="S879" s="211"/>
      <c r="T879" s="211"/>
      <c r="U879" s="211"/>
      <c r="V879" s="211"/>
      <c r="W879" s="211"/>
      <c r="X879" s="257"/>
      <c r="Y879" s="257"/>
      <c r="Z879" s="257"/>
      <c r="AA879" s="257"/>
      <c r="AB879" s="257"/>
      <c r="AC879" s="257"/>
      <c r="AD879" s="257"/>
      <c r="AE879" s="257"/>
      <c r="AF879" s="257"/>
      <c r="AG879" s="257"/>
      <c r="AH879" s="257"/>
      <c r="AI879" s="257"/>
      <c r="AJ879" s="213"/>
      <c r="AK879" s="213"/>
      <c r="AL879" s="257"/>
      <c r="AM879" s="8"/>
      <c r="AN879" s="214"/>
      <c r="AO879" s="211"/>
      <c r="AP879" s="40"/>
      <c r="AQ879" s="40"/>
      <c r="AR879" s="108"/>
      <c r="AS879" s="211"/>
      <c r="AT879" s="214"/>
      <c r="AU879" s="211"/>
      <c r="AV879" s="108"/>
      <c r="AW879" s="108"/>
      <c r="AX879" s="211"/>
      <c r="AY879" s="211"/>
      <c r="AZ879" s="211"/>
      <c r="BA879" s="211"/>
      <c r="BB879" s="211"/>
      <c r="BC879" s="211"/>
      <c r="BD879" s="211"/>
      <c r="BE879" s="211"/>
      <c r="BF879" s="211"/>
      <c r="BG879" s="211"/>
      <c r="BH879" s="108"/>
      <c r="BI879" s="211"/>
      <c r="BJ879" s="8"/>
      <c r="BK879" s="108"/>
      <c r="BM879" s="211"/>
    </row>
    <row r="880" spans="1:65">
      <c r="A880" s="211"/>
      <c r="B880" s="211"/>
      <c r="C880" s="211"/>
      <c r="D880" s="211"/>
      <c r="E880" s="211"/>
      <c r="F880" s="211"/>
      <c r="G880" s="211"/>
      <c r="H880" s="214"/>
      <c r="I880" s="211"/>
      <c r="J880" s="211"/>
      <c r="K880" s="211"/>
      <c r="L880" s="211"/>
      <c r="M880" s="211"/>
      <c r="N880" s="211"/>
      <c r="O880" s="211"/>
      <c r="P880" s="211"/>
      <c r="Q880" s="212"/>
      <c r="R880" s="211"/>
      <c r="S880" s="211"/>
      <c r="T880" s="211"/>
      <c r="U880" s="211"/>
      <c r="V880" s="211"/>
      <c r="W880" s="211"/>
      <c r="X880" s="257"/>
      <c r="Y880" s="257"/>
      <c r="Z880" s="257"/>
      <c r="AA880" s="257"/>
      <c r="AB880" s="257"/>
      <c r="AC880" s="257"/>
      <c r="AD880" s="257"/>
      <c r="AE880" s="257"/>
      <c r="AF880" s="257"/>
      <c r="AG880" s="257"/>
      <c r="AH880" s="257"/>
      <c r="AI880" s="257"/>
      <c r="AJ880" s="213"/>
      <c r="AK880" s="213"/>
      <c r="AL880" s="257"/>
      <c r="AM880" s="8"/>
      <c r="AN880" s="214"/>
      <c r="AO880" s="211"/>
      <c r="AP880" s="40"/>
      <c r="AQ880" s="40"/>
      <c r="AR880" s="108"/>
      <c r="AS880" s="211"/>
      <c r="AT880" s="214"/>
      <c r="AU880" s="211"/>
      <c r="AV880" s="108"/>
      <c r="AW880" s="108"/>
      <c r="AX880" s="211"/>
      <c r="AY880" s="211"/>
      <c r="AZ880" s="211"/>
      <c r="BA880" s="211"/>
      <c r="BB880" s="211"/>
      <c r="BC880" s="211"/>
      <c r="BD880" s="211"/>
      <c r="BE880" s="211"/>
      <c r="BF880" s="211"/>
      <c r="BG880" s="211"/>
      <c r="BH880" s="108"/>
      <c r="BI880" s="211"/>
      <c r="BJ880" s="8"/>
      <c r="BK880" s="108"/>
      <c r="BM880" s="211"/>
    </row>
    <row r="881" spans="1:65">
      <c r="A881" s="211"/>
      <c r="B881" s="211"/>
      <c r="C881" s="211"/>
      <c r="D881" s="211"/>
      <c r="E881" s="211"/>
      <c r="F881" s="211"/>
      <c r="G881" s="211"/>
      <c r="H881" s="214"/>
      <c r="I881" s="211"/>
      <c r="J881" s="211"/>
      <c r="K881" s="211"/>
      <c r="L881" s="211"/>
      <c r="M881" s="211"/>
      <c r="N881" s="211"/>
      <c r="O881" s="211"/>
      <c r="P881" s="211"/>
      <c r="Q881" s="212"/>
      <c r="R881" s="211"/>
      <c r="S881" s="211"/>
      <c r="T881" s="211"/>
      <c r="U881" s="211"/>
      <c r="V881" s="211"/>
      <c r="W881" s="211"/>
      <c r="X881" s="257"/>
      <c r="Y881" s="257"/>
      <c r="Z881" s="257"/>
      <c r="AA881" s="257"/>
      <c r="AB881" s="257"/>
      <c r="AC881" s="257"/>
      <c r="AD881" s="257"/>
      <c r="AE881" s="257"/>
      <c r="AF881" s="257"/>
      <c r="AG881" s="257"/>
      <c r="AH881" s="257"/>
      <c r="AI881" s="257"/>
      <c r="AJ881" s="213"/>
      <c r="AK881" s="213"/>
      <c r="AL881" s="257"/>
      <c r="AM881" s="8"/>
      <c r="AN881" s="214"/>
      <c r="AO881" s="211"/>
      <c r="AP881" s="40"/>
      <c r="AQ881" s="40"/>
      <c r="AR881" s="108"/>
      <c r="AS881" s="211"/>
      <c r="AT881" s="214"/>
      <c r="AU881" s="211"/>
      <c r="AV881" s="108"/>
      <c r="AW881" s="108"/>
      <c r="AX881" s="211"/>
      <c r="AY881" s="211"/>
      <c r="AZ881" s="211"/>
      <c r="BA881" s="211"/>
      <c r="BB881" s="211"/>
      <c r="BC881" s="211"/>
      <c r="BD881" s="211"/>
      <c r="BE881" s="211"/>
      <c r="BF881" s="211"/>
      <c r="BG881" s="211"/>
      <c r="BH881" s="108"/>
      <c r="BI881" s="211"/>
      <c r="BJ881" s="8"/>
      <c r="BK881" s="108"/>
      <c r="BM881" s="211"/>
    </row>
    <row r="882" spans="1:65">
      <c r="A882" s="211"/>
      <c r="B882" s="211"/>
      <c r="C882" s="211"/>
      <c r="D882" s="211"/>
      <c r="E882" s="211"/>
      <c r="F882" s="211"/>
      <c r="G882" s="211"/>
      <c r="H882" s="214"/>
      <c r="I882" s="211"/>
      <c r="J882" s="211"/>
      <c r="K882" s="211"/>
      <c r="L882" s="211"/>
      <c r="M882" s="211"/>
      <c r="N882" s="211"/>
      <c r="O882" s="211"/>
      <c r="P882" s="211"/>
      <c r="Q882" s="212"/>
      <c r="R882" s="211"/>
      <c r="S882" s="211"/>
      <c r="T882" s="211"/>
      <c r="U882" s="211"/>
      <c r="V882" s="211"/>
      <c r="W882" s="211"/>
      <c r="X882" s="257"/>
      <c r="Y882" s="257"/>
      <c r="Z882" s="257"/>
      <c r="AA882" s="257"/>
      <c r="AB882" s="257"/>
      <c r="AC882" s="257"/>
      <c r="AD882" s="257"/>
      <c r="AE882" s="257"/>
      <c r="AF882" s="257"/>
      <c r="AG882" s="257"/>
      <c r="AH882" s="257"/>
      <c r="AI882" s="257"/>
      <c r="AJ882" s="213"/>
      <c r="AK882" s="213"/>
      <c r="AL882" s="257"/>
      <c r="AM882" s="8"/>
      <c r="AN882" s="214"/>
      <c r="AO882" s="211"/>
      <c r="AP882" s="40"/>
      <c r="AQ882" s="40"/>
      <c r="AR882" s="108"/>
      <c r="AS882" s="211"/>
      <c r="AT882" s="214"/>
      <c r="AU882" s="211"/>
      <c r="AV882" s="108"/>
      <c r="AW882" s="108"/>
      <c r="AX882" s="211"/>
      <c r="AY882" s="211"/>
      <c r="AZ882" s="211"/>
      <c r="BA882" s="211"/>
      <c r="BB882" s="211"/>
      <c r="BC882" s="211"/>
      <c r="BD882" s="211"/>
      <c r="BE882" s="211"/>
      <c r="BF882" s="211"/>
      <c r="BG882" s="211"/>
      <c r="BH882" s="108"/>
      <c r="BI882" s="211"/>
      <c r="BJ882" s="8"/>
      <c r="BK882" s="108"/>
      <c r="BM882" s="211"/>
    </row>
    <row r="883" spans="1:65">
      <c r="A883" s="211"/>
      <c r="B883" s="211"/>
      <c r="C883" s="211"/>
      <c r="D883" s="211"/>
      <c r="E883" s="211"/>
      <c r="F883" s="211"/>
      <c r="G883" s="211"/>
      <c r="H883" s="214"/>
      <c r="I883" s="211"/>
      <c r="J883" s="211"/>
      <c r="K883" s="211"/>
      <c r="L883" s="211"/>
      <c r="M883" s="211"/>
      <c r="N883" s="211"/>
      <c r="O883" s="211"/>
      <c r="P883" s="211"/>
      <c r="Q883" s="212"/>
      <c r="R883" s="211"/>
      <c r="S883" s="211"/>
      <c r="T883" s="211"/>
      <c r="U883" s="211"/>
      <c r="V883" s="211"/>
      <c r="W883" s="211"/>
      <c r="X883" s="257"/>
      <c r="Y883" s="257"/>
      <c r="Z883" s="257"/>
      <c r="AA883" s="257"/>
      <c r="AB883" s="257"/>
      <c r="AC883" s="257"/>
      <c r="AD883" s="257"/>
      <c r="AE883" s="257"/>
      <c r="AF883" s="257"/>
      <c r="AG883" s="257"/>
      <c r="AH883" s="257"/>
      <c r="AI883" s="257"/>
      <c r="AJ883" s="213"/>
      <c r="AK883" s="213"/>
      <c r="AL883" s="257"/>
      <c r="AM883" s="8"/>
      <c r="AN883" s="214"/>
      <c r="AO883" s="211"/>
      <c r="AP883" s="40"/>
      <c r="AQ883" s="40"/>
      <c r="AR883" s="108"/>
      <c r="AS883" s="211"/>
      <c r="AT883" s="214"/>
      <c r="AU883" s="211"/>
      <c r="AV883" s="108"/>
      <c r="AW883" s="108"/>
      <c r="AX883" s="211"/>
      <c r="AY883" s="211"/>
      <c r="AZ883" s="211"/>
      <c r="BA883" s="211"/>
      <c r="BB883" s="211"/>
      <c r="BC883" s="211"/>
      <c r="BD883" s="211"/>
      <c r="BE883" s="211"/>
      <c r="BF883" s="211"/>
      <c r="BG883" s="211"/>
      <c r="BH883" s="108"/>
      <c r="BI883" s="211"/>
      <c r="BJ883" s="8"/>
      <c r="BK883" s="108"/>
      <c r="BM883" s="211"/>
    </row>
    <row r="884" spans="1:65">
      <c r="A884" s="211"/>
      <c r="B884" s="211"/>
      <c r="C884" s="211"/>
      <c r="D884" s="211"/>
      <c r="E884" s="211"/>
      <c r="F884" s="211"/>
      <c r="G884" s="211"/>
      <c r="H884" s="214"/>
      <c r="I884" s="211"/>
      <c r="J884" s="211"/>
      <c r="K884" s="211"/>
      <c r="L884" s="211"/>
      <c r="M884" s="211"/>
      <c r="N884" s="211"/>
      <c r="O884" s="211"/>
      <c r="P884" s="211"/>
      <c r="Q884" s="212"/>
      <c r="R884" s="211"/>
      <c r="S884" s="211"/>
      <c r="T884" s="211"/>
      <c r="U884" s="211"/>
      <c r="V884" s="211"/>
      <c r="W884" s="211"/>
      <c r="X884" s="257"/>
      <c r="Y884" s="257"/>
      <c r="Z884" s="257"/>
      <c r="AA884" s="257"/>
      <c r="AB884" s="257"/>
      <c r="AC884" s="257"/>
      <c r="AD884" s="257"/>
      <c r="AE884" s="257"/>
      <c r="AF884" s="257"/>
      <c r="AG884" s="257"/>
      <c r="AH884" s="257"/>
      <c r="AI884" s="257"/>
      <c r="AJ884" s="213"/>
      <c r="AK884" s="213"/>
      <c r="AL884" s="257"/>
      <c r="AM884" s="8"/>
      <c r="AN884" s="214"/>
      <c r="AO884" s="211"/>
      <c r="AP884" s="40"/>
      <c r="AQ884" s="40"/>
      <c r="AR884" s="108"/>
      <c r="AS884" s="211"/>
      <c r="AT884" s="214"/>
      <c r="AU884" s="211"/>
      <c r="AV884" s="108"/>
      <c r="AW884" s="108"/>
      <c r="AX884" s="211"/>
      <c r="AY884" s="211"/>
      <c r="AZ884" s="211"/>
      <c r="BA884" s="211"/>
      <c r="BB884" s="211"/>
      <c r="BC884" s="211"/>
      <c r="BD884" s="211"/>
      <c r="BE884" s="211"/>
      <c r="BF884" s="211"/>
      <c r="BG884" s="211"/>
      <c r="BH884" s="108"/>
      <c r="BI884" s="211"/>
      <c r="BJ884" s="8"/>
      <c r="BK884" s="108"/>
      <c r="BM884" s="211"/>
    </row>
    <row r="885" spans="1:65">
      <c r="A885" s="211"/>
      <c r="B885" s="211"/>
      <c r="C885" s="211"/>
      <c r="D885" s="211"/>
      <c r="E885" s="211"/>
      <c r="F885" s="211"/>
      <c r="G885" s="211"/>
      <c r="H885" s="214"/>
      <c r="I885" s="211"/>
      <c r="J885" s="211"/>
      <c r="K885" s="211"/>
      <c r="L885" s="211"/>
      <c r="M885" s="211"/>
      <c r="N885" s="211"/>
      <c r="O885" s="211"/>
      <c r="P885" s="211"/>
      <c r="Q885" s="212"/>
      <c r="R885" s="211"/>
      <c r="S885" s="211"/>
      <c r="T885" s="211"/>
      <c r="U885" s="211"/>
      <c r="V885" s="211"/>
      <c r="W885" s="211"/>
      <c r="X885" s="257"/>
      <c r="Y885" s="257"/>
      <c r="Z885" s="257"/>
      <c r="AA885" s="257"/>
      <c r="AB885" s="257"/>
      <c r="AC885" s="257"/>
      <c r="AD885" s="257"/>
      <c r="AE885" s="257"/>
      <c r="AF885" s="257"/>
      <c r="AG885" s="257"/>
      <c r="AH885" s="257"/>
      <c r="AI885" s="257"/>
      <c r="AJ885" s="213"/>
      <c r="AK885" s="213"/>
      <c r="AL885" s="257"/>
      <c r="AM885" s="8"/>
      <c r="AN885" s="214"/>
      <c r="AO885" s="211"/>
      <c r="AP885" s="40"/>
      <c r="AQ885" s="40"/>
      <c r="AR885" s="108"/>
      <c r="AS885" s="211"/>
      <c r="AT885" s="214"/>
      <c r="AU885" s="211"/>
      <c r="AV885" s="108"/>
      <c r="AW885" s="108"/>
      <c r="AX885" s="211"/>
      <c r="AY885" s="211"/>
      <c r="AZ885" s="211"/>
      <c r="BA885" s="211"/>
      <c r="BB885" s="211"/>
      <c r="BC885" s="211"/>
      <c r="BD885" s="211"/>
      <c r="BE885" s="211"/>
      <c r="BF885" s="211"/>
      <c r="BG885" s="211"/>
      <c r="BH885" s="108"/>
      <c r="BI885" s="211"/>
      <c r="BJ885" s="8"/>
      <c r="BK885" s="108"/>
      <c r="BM885" s="211"/>
    </row>
    <row r="886" spans="1:65">
      <c r="A886" s="211"/>
      <c r="B886" s="211"/>
      <c r="C886" s="211"/>
      <c r="D886" s="211"/>
      <c r="E886" s="211"/>
      <c r="F886" s="211"/>
      <c r="G886" s="211"/>
      <c r="H886" s="214"/>
      <c r="I886" s="211"/>
      <c r="J886" s="211"/>
      <c r="K886" s="211"/>
      <c r="L886" s="211"/>
      <c r="M886" s="211"/>
      <c r="N886" s="211"/>
      <c r="O886" s="211"/>
      <c r="P886" s="211"/>
      <c r="Q886" s="212"/>
      <c r="R886" s="211"/>
      <c r="S886" s="211"/>
      <c r="T886" s="211"/>
      <c r="U886" s="211"/>
      <c r="V886" s="211"/>
      <c r="W886" s="211"/>
      <c r="X886" s="257"/>
      <c r="Y886" s="257"/>
      <c r="Z886" s="257"/>
      <c r="AA886" s="257"/>
      <c r="AB886" s="257"/>
      <c r="AC886" s="257"/>
      <c r="AD886" s="257"/>
      <c r="AE886" s="257"/>
      <c r="AF886" s="257"/>
      <c r="AG886" s="257"/>
      <c r="AH886" s="257"/>
      <c r="AI886" s="257"/>
      <c r="AJ886" s="213"/>
      <c r="AK886" s="213"/>
      <c r="AL886" s="257"/>
      <c r="AM886" s="8"/>
      <c r="AN886" s="214"/>
      <c r="AO886" s="211"/>
      <c r="AP886" s="40"/>
      <c r="AQ886" s="40"/>
      <c r="AR886" s="108"/>
      <c r="AS886" s="211"/>
      <c r="AT886" s="214"/>
      <c r="AU886" s="211"/>
      <c r="AV886" s="108"/>
      <c r="AW886" s="108"/>
      <c r="AX886" s="211"/>
      <c r="AY886" s="211"/>
      <c r="AZ886" s="211"/>
      <c r="BA886" s="211"/>
      <c r="BB886" s="211"/>
      <c r="BC886" s="211"/>
      <c r="BD886" s="211"/>
      <c r="BE886" s="211"/>
      <c r="BF886" s="211"/>
      <c r="BG886" s="211"/>
      <c r="BH886" s="108"/>
      <c r="BI886" s="211"/>
      <c r="BJ886" s="8"/>
      <c r="BK886" s="108"/>
      <c r="BM886" s="211"/>
    </row>
    <row r="887" spans="1:65">
      <c r="A887" s="211"/>
      <c r="B887" s="211"/>
      <c r="C887" s="211"/>
      <c r="D887" s="211"/>
      <c r="E887" s="211"/>
      <c r="F887" s="211"/>
      <c r="G887" s="211"/>
      <c r="H887" s="214"/>
      <c r="I887" s="211"/>
      <c r="J887" s="211"/>
      <c r="K887" s="211"/>
      <c r="L887" s="211"/>
      <c r="M887" s="211"/>
      <c r="N887" s="211"/>
      <c r="O887" s="211"/>
      <c r="P887" s="211"/>
      <c r="Q887" s="212"/>
      <c r="R887" s="211"/>
      <c r="S887" s="211"/>
      <c r="T887" s="211"/>
      <c r="U887" s="211"/>
      <c r="V887" s="211"/>
      <c r="W887" s="211"/>
      <c r="X887" s="257"/>
      <c r="Y887" s="257"/>
      <c r="Z887" s="257"/>
      <c r="AA887" s="257"/>
      <c r="AB887" s="257"/>
      <c r="AC887" s="257"/>
      <c r="AD887" s="257"/>
      <c r="AE887" s="257"/>
      <c r="AF887" s="257"/>
      <c r="AG887" s="257"/>
      <c r="AH887" s="257"/>
      <c r="AI887" s="257"/>
      <c r="AJ887" s="213"/>
      <c r="AK887" s="213"/>
      <c r="AL887" s="257"/>
      <c r="AM887" s="8"/>
      <c r="AN887" s="214"/>
      <c r="AO887" s="211"/>
      <c r="AP887" s="40"/>
      <c r="AQ887" s="40"/>
      <c r="AR887" s="108"/>
      <c r="AS887" s="211"/>
      <c r="AT887" s="214"/>
      <c r="AU887" s="211"/>
      <c r="AV887" s="108"/>
      <c r="AW887" s="108"/>
      <c r="AX887" s="211"/>
      <c r="AY887" s="211"/>
      <c r="AZ887" s="211"/>
      <c r="BA887" s="211"/>
      <c r="BB887" s="211"/>
      <c r="BC887" s="211"/>
      <c r="BD887" s="211"/>
      <c r="BE887" s="211"/>
      <c r="BF887" s="211"/>
      <c r="BG887" s="211"/>
      <c r="BH887" s="108"/>
      <c r="BI887" s="211"/>
      <c r="BJ887" s="8"/>
      <c r="BK887" s="108"/>
      <c r="BM887" s="211"/>
    </row>
    <row r="888" spans="1:65">
      <c r="A888" s="211"/>
      <c r="B888" s="211"/>
      <c r="C888" s="211"/>
      <c r="D888" s="211"/>
      <c r="E888" s="211"/>
      <c r="F888" s="211"/>
      <c r="G888" s="211"/>
      <c r="H888" s="214"/>
      <c r="I888" s="211"/>
      <c r="J888" s="211"/>
      <c r="K888" s="211"/>
      <c r="L888" s="211"/>
      <c r="M888" s="211"/>
      <c r="N888" s="211"/>
      <c r="O888" s="211"/>
      <c r="P888" s="211"/>
      <c r="Q888" s="212"/>
      <c r="R888" s="211"/>
      <c r="S888" s="211"/>
      <c r="T888" s="211"/>
      <c r="U888" s="211"/>
      <c r="V888" s="211"/>
      <c r="W888" s="211"/>
      <c r="X888" s="257"/>
      <c r="Y888" s="257"/>
      <c r="Z888" s="257"/>
      <c r="AA888" s="257"/>
      <c r="AB888" s="257"/>
      <c r="AC888" s="257"/>
      <c r="AD888" s="257"/>
      <c r="AE888" s="257"/>
      <c r="AF888" s="257"/>
      <c r="AG888" s="257"/>
      <c r="AH888" s="257"/>
      <c r="AI888" s="257"/>
      <c r="AJ888" s="213"/>
      <c r="AK888" s="213"/>
      <c r="AL888" s="257"/>
      <c r="AM888" s="8"/>
      <c r="AN888" s="214"/>
      <c r="AO888" s="211"/>
      <c r="AP888" s="40"/>
      <c r="AQ888" s="40"/>
      <c r="AR888" s="108"/>
      <c r="AS888" s="211"/>
      <c r="AT888" s="214"/>
      <c r="AU888" s="211"/>
      <c r="AV888" s="108"/>
      <c r="AW888" s="108"/>
      <c r="AX888" s="211"/>
      <c r="AY888" s="211"/>
      <c r="AZ888" s="211"/>
      <c r="BA888" s="211"/>
      <c r="BB888" s="211"/>
      <c r="BC888" s="211"/>
      <c r="BD888" s="211"/>
      <c r="BE888" s="211"/>
      <c r="BF888" s="211"/>
      <c r="BG888" s="211"/>
      <c r="BH888" s="108"/>
      <c r="BI888" s="211"/>
      <c r="BJ888" s="8"/>
      <c r="BK888" s="108"/>
      <c r="BM888" s="211"/>
    </row>
    <row r="889" spans="1:65">
      <c r="A889" s="211"/>
      <c r="B889" s="211"/>
      <c r="C889" s="211"/>
      <c r="D889" s="211"/>
      <c r="E889" s="211"/>
      <c r="F889" s="211"/>
      <c r="G889" s="211"/>
      <c r="H889" s="214"/>
      <c r="I889" s="211"/>
      <c r="J889" s="211"/>
      <c r="K889" s="211"/>
      <c r="L889" s="211"/>
      <c r="M889" s="211"/>
      <c r="N889" s="211"/>
      <c r="O889" s="211"/>
      <c r="P889" s="211"/>
      <c r="Q889" s="212"/>
      <c r="R889" s="211"/>
      <c r="S889" s="211"/>
      <c r="T889" s="211"/>
      <c r="U889" s="211"/>
      <c r="V889" s="211"/>
      <c r="W889" s="211"/>
      <c r="X889" s="257"/>
      <c r="Y889" s="257"/>
      <c r="Z889" s="257"/>
      <c r="AA889" s="257"/>
      <c r="AB889" s="257"/>
      <c r="AC889" s="257"/>
      <c r="AD889" s="257"/>
      <c r="AE889" s="257"/>
      <c r="AF889" s="257"/>
      <c r="AG889" s="257"/>
      <c r="AH889" s="257"/>
      <c r="AI889" s="257"/>
      <c r="AJ889" s="213"/>
      <c r="AK889" s="213"/>
      <c r="AL889" s="257"/>
      <c r="AM889" s="8"/>
      <c r="AN889" s="214"/>
      <c r="AO889" s="211"/>
      <c r="AP889" s="40"/>
      <c r="AQ889" s="40"/>
      <c r="AR889" s="108"/>
      <c r="AS889" s="211"/>
      <c r="AT889" s="214"/>
      <c r="AU889" s="211"/>
      <c r="AV889" s="108"/>
      <c r="AW889" s="108"/>
      <c r="AX889" s="211"/>
      <c r="AY889" s="211"/>
      <c r="AZ889" s="211"/>
      <c r="BA889" s="211"/>
      <c r="BB889" s="211"/>
      <c r="BC889" s="211"/>
      <c r="BD889" s="211"/>
      <c r="BE889" s="211"/>
      <c r="BF889" s="211"/>
      <c r="BG889" s="211"/>
      <c r="BH889" s="108"/>
      <c r="BI889" s="211"/>
      <c r="BJ889" s="8"/>
      <c r="BK889" s="108"/>
      <c r="BM889" s="211"/>
    </row>
    <row r="890" spans="1:65">
      <c r="A890" s="211"/>
      <c r="B890" s="211"/>
      <c r="C890" s="211"/>
      <c r="D890" s="211"/>
      <c r="E890" s="211"/>
      <c r="F890" s="211"/>
      <c r="G890" s="211"/>
      <c r="H890" s="214"/>
      <c r="I890" s="211"/>
      <c r="J890" s="211"/>
      <c r="K890" s="211"/>
      <c r="L890" s="211"/>
      <c r="M890" s="211"/>
      <c r="N890" s="211"/>
      <c r="O890" s="211"/>
      <c r="P890" s="211"/>
      <c r="Q890" s="212"/>
      <c r="R890" s="211"/>
      <c r="S890" s="211"/>
      <c r="T890" s="211"/>
      <c r="U890" s="211"/>
      <c r="V890" s="211"/>
      <c r="W890" s="211"/>
      <c r="X890" s="257"/>
      <c r="Y890" s="257"/>
      <c r="Z890" s="257"/>
      <c r="AA890" s="257"/>
      <c r="AB890" s="257"/>
      <c r="AC890" s="257"/>
      <c r="AD890" s="257"/>
      <c r="AE890" s="257"/>
      <c r="AF890" s="257"/>
      <c r="AG890" s="257"/>
      <c r="AH890" s="257"/>
      <c r="AI890" s="257"/>
      <c r="AJ890" s="213"/>
      <c r="AK890" s="213"/>
      <c r="AL890" s="257"/>
      <c r="AM890" s="8"/>
      <c r="AN890" s="214"/>
      <c r="AO890" s="211"/>
      <c r="AP890" s="40"/>
      <c r="AQ890" s="40"/>
      <c r="AR890" s="108"/>
      <c r="AS890" s="211"/>
      <c r="AT890" s="214"/>
      <c r="AU890" s="211"/>
      <c r="AV890" s="108"/>
      <c r="AW890" s="108"/>
      <c r="AX890" s="211"/>
      <c r="AY890" s="211"/>
      <c r="AZ890" s="211"/>
      <c r="BA890" s="211"/>
      <c r="BB890" s="211"/>
      <c r="BC890" s="211"/>
      <c r="BD890" s="211"/>
      <c r="BE890" s="211"/>
      <c r="BF890" s="211"/>
      <c r="BG890" s="211"/>
      <c r="BH890" s="108"/>
      <c r="BI890" s="211"/>
      <c r="BJ890" s="8"/>
      <c r="BK890" s="108"/>
      <c r="BM890" s="211"/>
    </row>
    <row r="891" spans="1:65">
      <c r="A891" s="211"/>
      <c r="B891" s="211"/>
      <c r="C891" s="211"/>
      <c r="D891" s="211"/>
      <c r="E891" s="211"/>
      <c r="F891" s="211"/>
      <c r="G891" s="211"/>
      <c r="H891" s="214"/>
      <c r="I891" s="211"/>
      <c r="J891" s="211"/>
      <c r="K891" s="211"/>
      <c r="L891" s="211"/>
      <c r="M891" s="211"/>
      <c r="N891" s="211"/>
      <c r="O891" s="211"/>
      <c r="P891" s="211"/>
      <c r="Q891" s="212"/>
      <c r="R891" s="211"/>
      <c r="S891" s="211"/>
      <c r="T891" s="211"/>
      <c r="U891" s="211"/>
      <c r="V891" s="211"/>
      <c r="W891" s="211"/>
      <c r="X891" s="257"/>
      <c r="Y891" s="257"/>
      <c r="Z891" s="257"/>
      <c r="AA891" s="257"/>
      <c r="AB891" s="257"/>
      <c r="AC891" s="257"/>
      <c r="AD891" s="257"/>
      <c r="AE891" s="257"/>
      <c r="AF891" s="257"/>
      <c r="AG891" s="257"/>
      <c r="AH891" s="257"/>
      <c r="AI891" s="257"/>
      <c r="AJ891" s="213"/>
      <c r="AK891" s="213"/>
      <c r="AL891" s="257"/>
      <c r="AM891" s="8"/>
      <c r="AN891" s="214"/>
      <c r="AO891" s="211"/>
      <c r="AP891" s="40"/>
      <c r="AQ891" s="40"/>
      <c r="AR891" s="108"/>
      <c r="AS891" s="211"/>
      <c r="AT891" s="214"/>
      <c r="AU891" s="211"/>
      <c r="AV891" s="108"/>
      <c r="AW891" s="108"/>
      <c r="AX891" s="211"/>
      <c r="AY891" s="211"/>
      <c r="AZ891" s="211"/>
      <c r="BA891" s="211"/>
      <c r="BB891" s="211"/>
      <c r="BC891" s="211"/>
      <c r="BD891" s="211"/>
      <c r="BE891" s="211"/>
      <c r="BF891" s="211"/>
      <c r="BG891" s="211"/>
      <c r="BH891" s="108"/>
      <c r="BI891" s="211"/>
      <c r="BJ891" s="8"/>
      <c r="BK891" s="108"/>
      <c r="BM891" s="211"/>
    </row>
    <row r="892" spans="1:65">
      <c r="A892" s="211"/>
      <c r="B892" s="211"/>
      <c r="C892" s="211"/>
      <c r="D892" s="211"/>
      <c r="E892" s="211"/>
      <c r="F892" s="211"/>
      <c r="G892" s="211"/>
      <c r="H892" s="214"/>
      <c r="I892" s="211"/>
      <c r="J892" s="211"/>
      <c r="K892" s="211"/>
      <c r="L892" s="211"/>
      <c r="M892" s="211"/>
      <c r="N892" s="211"/>
      <c r="O892" s="211"/>
      <c r="P892" s="211"/>
      <c r="Q892" s="212"/>
      <c r="R892" s="211"/>
      <c r="S892" s="211"/>
      <c r="T892" s="211"/>
      <c r="U892" s="211"/>
      <c r="V892" s="211"/>
      <c r="W892" s="211"/>
      <c r="X892" s="257"/>
      <c r="Y892" s="257"/>
      <c r="Z892" s="257"/>
      <c r="AA892" s="257"/>
      <c r="AB892" s="257"/>
      <c r="AC892" s="257"/>
      <c r="AD892" s="257"/>
      <c r="AE892" s="257"/>
      <c r="AF892" s="257"/>
      <c r="AG892" s="257"/>
      <c r="AH892" s="257"/>
      <c r="AI892" s="257"/>
      <c r="AJ892" s="213"/>
      <c r="AK892" s="213"/>
      <c r="AL892" s="257"/>
      <c r="AM892" s="8"/>
      <c r="AN892" s="214"/>
      <c r="AO892" s="211"/>
      <c r="AP892" s="40"/>
      <c r="AQ892" s="40"/>
      <c r="AR892" s="108"/>
      <c r="AS892" s="211"/>
      <c r="AT892" s="214"/>
      <c r="AU892" s="211"/>
      <c r="AV892" s="108"/>
      <c r="AW892" s="108"/>
      <c r="AX892" s="211"/>
      <c r="AY892" s="211"/>
      <c r="AZ892" s="211"/>
      <c r="BA892" s="211"/>
      <c r="BB892" s="211"/>
      <c r="BC892" s="211"/>
      <c r="BD892" s="211"/>
      <c r="BE892" s="211"/>
      <c r="BF892" s="211"/>
      <c r="BG892" s="211"/>
      <c r="BH892" s="108"/>
      <c r="BI892" s="211"/>
      <c r="BJ892" s="8"/>
      <c r="BK892" s="108"/>
      <c r="BM892" s="211"/>
    </row>
    <row r="893" spans="1:65">
      <c r="A893" s="211"/>
      <c r="B893" s="211"/>
      <c r="C893" s="211"/>
      <c r="D893" s="211"/>
      <c r="E893" s="211"/>
      <c r="F893" s="211"/>
      <c r="G893" s="211"/>
      <c r="H893" s="214"/>
      <c r="I893" s="211"/>
      <c r="J893" s="211"/>
      <c r="K893" s="211"/>
      <c r="L893" s="211"/>
      <c r="M893" s="211"/>
      <c r="N893" s="211"/>
      <c r="O893" s="211"/>
      <c r="P893" s="211"/>
      <c r="Q893" s="212"/>
      <c r="R893" s="211"/>
      <c r="S893" s="211"/>
      <c r="T893" s="211"/>
      <c r="U893" s="211"/>
      <c r="V893" s="211"/>
      <c r="W893" s="211"/>
      <c r="X893" s="257"/>
      <c r="Y893" s="257"/>
      <c r="Z893" s="257"/>
      <c r="AA893" s="257"/>
      <c r="AB893" s="257"/>
      <c r="AC893" s="257"/>
      <c r="AD893" s="257"/>
      <c r="AE893" s="257"/>
      <c r="AF893" s="257"/>
      <c r="AG893" s="257"/>
      <c r="AH893" s="257"/>
      <c r="AI893" s="257"/>
      <c r="AJ893" s="213"/>
      <c r="AK893" s="213"/>
      <c r="AL893" s="257"/>
      <c r="AM893" s="8"/>
      <c r="AN893" s="214"/>
      <c r="AO893" s="211"/>
      <c r="AP893" s="40"/>
      <c r="AQ893" s="40"/>
      <c r="AR893" s="108"/>
      <c r="AS893" s="211"/>
      <c r="AT893" s="214"/>
      <c r="AU893" s="211"/>
      <c r="AV893" s="108"/>
      <c r="AW893" s="108"/>
      <c r="AX893" s="211"/>
      <c r="AY893" s="211"/>
      <c r="AZ893" s="211"/>
      <c r="BA893" s="211"/>
      <c r="BB893" s="211"/>
      <c r="BC893" s="211"/>
      <c r="BD893" s="211"/>
      <c r="BE893" s="211"/>
      <c r="BF893" s="211"/>
      <c r="BG893" s="211"/>
      <c r="BH893" s="108"/>
      <c r="BI893" s="211"/>
      <c r="BJ893" s="8"/>
      <c r="BK893" s="108"/>
      <c r="BM893" s="211"/>
    </row>
    <row r="894" spans="1:65">
      <c r="A894" s="211"/>
      <c r="B894" s="211"/>
      <c r="C894" s="211"/>
      <c r="D894" s="211"/>
      <c r="E894" s="211"/>
      <c r="F894" s="211"/>
      <c r="G894" s="211"/>
      <c r="H894" s="214"/>
      <c r="I894" s="211"/>
      <c r="J894" s="211"/>
      <c r="K894" s="211"/>
      <c r="L894" s="211"/>
      <c r="M894" s="211"/>
      <c r="N894" s="211"/>
      <c r="O894" s="211"/>
      <c r="P894" s="211"/>
      <c r="Q894" s="212"/>
      <c r="R894" s="211"/>
      <c r="S894" s="211"/>
      <c r="T894" s="211"/>
      <c r="U894" s="211"/>
      <c r="V894" s="211"/>
      <c r="W894" s="211"/>
      <c r="X894" s="257"/>
      <c r="Y894" s="257"/>
      <c r="Z894" s="257"/>
      <c r="AA894" s="257"/>
      <c r="AB894" s="257"/>
      <c r="AC894" s="257"/>
      <c r="AD894" s="257"/>
      <c r="AE894" s="257"/>
      <c r="AF894" s="257"/>
      <c r="AG894" s="257"/>
      <c r="AH894" s="257"/>
      <c r="AI894" s="257"/>
      <c r="AJ894" s="213"/>
      <c r="AK894" s="213"/>
      <c r="AL894" s="257"/>
      <c r="AM894" s="8"/>
      <c r="AN894" s="214"/>
      <c r="AO894" s="211"/>
      <c r="AP894" s="40"/>
      <c r="AQ894" s="40"/>
      <c r="AR894" s="108"/>
      <c r="AS894" s="211"/>
      <c r="AT894" s="214"/>
      <c r="AU894" s="211"/>
      <c r="AV894" s="108"/>
      <c r="AW894" s="108"/>
      <c r="AX894" s="211"/>
      <c r="AY894" s="211"/>
      <c r="AZ894" s="211"/>
      <c r="BA894" s="211"/>
      <c r="BB894" s="211"/>
      <c r="BC894" s="211"/>
      <c r="BD894" s="211"/>
      <c r="BE894" s="211"/>
      <c r="BF894" s="211"/>
      <c r="BG894" s="211"/>
      <c r="BH894" s="108"/>
      <c r="BI894" s="211"/>
      <c r="BJ894" s="8"/>
      <c r="BK894" s="108"/>
      <c r="BM894" s="211"/>
    </row>
    <row r="895" spans="1:65">
      <c r="A895" s="211"/>
      <c r="B895" s="211"/>
      <c r="C895" s="211"/>
      <c r="D895" s="211"/>
      <c r="E895" s="211"/>
      <c r="F895" s="211"/>
      <c r="G895" s="211"/>
      <c r="H895" s="214"/>
      <c r="I895" s="211"/>
      <c r="J895" s="211"/>
      <c r="K895" s="211"/>
      <c r="L895" s="211"/>
      <c r="M895" s="211"/>
      <c r="N895" s="211"/>
      <c r="O895" s="211"/>
      <c r="P895" s="211"/>
      <c r="Q895" s="212"/>
      <c r="R895" s="211"/>
      <c r="S895" s="211"/>
      <c r="T895" s="211"/>
      <c r="U895" s="211"/>
      <c r="V895" s="211"/>
      <c r="W895" s="211"/>
      <c r="X895" s="257"/>
      <c r="Y895" s="257"/>
      <c r="Z895" s="257"/>
      <c r="AA895" s="257"/>
      <c r="AB895" s="257"/>
      <c r="AC895" s="257"/>
      <c r="AD895" s="257"/>
      <c r="AE895" s="257"/>
      <c r="AF895" s="257"/>
      <c r="AG895" s="257"/>
      <c r="AH895" s="257"/>
      <c r="AI895" s="257"/>
      <c r="AJ895" s="213"/>
      <c r="AK895" s="213"/>
      <c r="AL895" s="257"/>
      <c r="AM895" s="8"/>
      <c r="AN895" s="214"/>
      <c r="AO895" s="211"/>
      <c r="AP895" s="40"/>
      <c r="AQ895" s="40"/>
      <c r="AR895" s="108"/>
      <c r="AS895" s="211"/>
      <c r="AT895" s="214"/>
      <c r="AU895" s="211"/>
      <c r="AV895" s="108"/>
      <c r="AW895" s="108"/>
      <c r="AX895" s="211"/>
      <c r="AY895" s="211"/>
      <c r="AZ895" s="211"/>
      <c r="BA895" s="211"/>
      <c r="BB895" s="211"/>
      <c r="BC895" s="211"/>
      <c r="BD895" s="211"/>
      <c r="BE895" s="211"/>
      <c r="BF895" s="211"/>
      <c r="BG895" s="211"/>
      <c r="BH895" s="108"/>
      <c r="BI895" s="211"/>
      <c r="BJ895" s="8"/>
      <c r="BK895" s="108"/>
      <c r="BM895" s="211"/>
    </row>
    <row r="896" spans="1:65">
      <c r="A896" s="211"/>
      <c r="B896" s="211"/>
      <c r="C896" s="211"/>
      <c r="D896" s="211"/>
      <c r="E896" s="211"/>
      <c r="F896" s="211"/>
      <c r="G896" s="211"/>
      <c r="H896" s="214"/>
      <c r="I896" s="211"/>
      <c r="J896" s="211"/>
      <c r="K896" s="211"/>
      <c r="L896" s="211"/>
      <c r="M896" s="211"/>
      <c r="N896" s="211"/>
      <c r="O896" s="211"/>
      <c r="P896" s="211"/>
      <c r="Q896" s="212"/>
      <c r="R896" s="211"/>
      <c r="S896" s="211"/>
      <c r="T896" s="211"/>
      <c r="U896" s="211"/>
      <c r="V896" s="211"/>
      <c r="W896" s="211"/>
      <c r="X896" s="257"/>
      <c r="Y896" s="257"/>
      <c r="Z896" s="257"/>
      <c r="AA896" s="257"/>
      <c r="AB896" s="257"/>
      <c r="AC896" s="257"/>
      <c r="AD896" s="257"/>
      <c r="AE896" s="257"/>
      <c r="AF896" s="257"/>
      <c r="AG896" s="257"/>
      <c r="AH896" s="257"/>
      <c r="AI896" s="257"/>
      <c r="AJ896" s="213"/>
      <c r="AK896" s="213"/>
      <c r="AL896" s="257"/>
      <c r="AM896" s="8"/>
      <c r="AN896" s="214"/>
      <c r="AO896" s="211"/>
      <c r="AP896" s="40"/>
      <c r="AQ896" s="40"/>
      <c r="AR896" s="108"/>
      <c r="AS896" s="211"/>
      <c r="AT896" s="214"/>
      <c r="AU896" s="211"/>
      <c r="AV896" s="108"/>
      <c r="AW896" s="108"/>
      <c r="AX896" s="211"/>
      <c r="AY896" s="211"/>
      <c r="AZ896" s="211"/>
      <c r="BA896" s="211"/>
      <c r="BB896" s="211"/>
      <c r="BC896" s="211"/>
      <c r="BD896" s="211"/>
      <c r="BE896" s="211"/>
      <c r="BF896" s="211"/>
      <c r="BG896" s="211"/>
      <c r="BH896" s="108"/>
      <c r="BI896" s="211"/>
      <c r="BJ896" s="8"/>
      <c r="BK896" s="108"/>
      <c r="BM896" s="211"/>
    </row>
    <row r="897" spans="1:65">
      <c r="A897" s="211"/>
      <c r="B897" s="211"/>
      <c r="C897" s="211"/>
      <c r="D897" s="211"/>
      <c r="E897" s="211"/>
      <c r="F897" s="211"/>
      <c r="G897" s="211"/>
      <c r="H897" s="214"/>
      <c r="I897" s="211"/>
      <c r="J897" s="211"/>
      <c r="K897" s="211"/>
      <c r="L897" s="211"/>
      <c r="M897" s="211"/>
      <c r="N897" s="211"/>
      <c r="O897" s="211"/>
      <c r="P897" s="211"/>
      <c r="Q897" s="212"/>
      <c r="R897" s="211"/>
      <c r="S897" s="211"/>
      <c r="T897" s="211"/>
      <c r="U897" s="211"/>
      <c r="V897" s="211"/>
      <c r="W897" s="211"/>
      <c r="X897" s="257"/>
      <c r="Y897" s="257"/>
      <c r="Z897" s="257"/>
      <c r="AA897" s="257"/>
      <c r="AB897" s="257"/>
      <c r="AC897" s="257"/>
      <c r="AD897" s="257"/>
      <c r="AE897" s="257"/>
      <c r="AF897" s="257"/>
      <c r="AG897" s="257"/>
      <c r="AH897" s="257"/>
      <c r="AI897" s="257"/>
      <c r="AJ897" s="213"/>
      <c r="AK897" s="213"/>
      <c r="AL897" s="257"/>
      <c r="AM897" s="8"/>
      <c r="AN897" s="214"/>
      <c r="AO897" s="211"/>
      <c r="AP897" s="40"/>
      <c r="AQ897" s="40"/>
      <c r="AR897" s="108"/>
      <c r="AS897" s="211"/>
      <c r="AT897" s="214"/>
      <c r="AU897" s="211"/>
      <c r="AV897" s="108"/>
      <c r="AW897" s="108"/>
      <c r="AX897" s="211"/>
      <c r="AY897" s="211"/>
      <c r="AZ897" s="211"/>
      <c r="BA897" s="211"/>
      <c r="BB897" s="211"/>
      <c r="BC897" s="211"/>
      <c r="BD897" s="211"/>
      <c r="BE897" s="211"/>
      <c r="BF897" s="211"/>
      <c r="BG897" s="211"/>
      <c r="BH897" s="108"/>
      <c r="BI897" s="211"/>
      <c r="BJ897" s="8"/>
      <c r="BK897" s="108"/>
      <c r="BM897" s="211"/>
    </row>
    <row r="898" spans="1:65">
      <c r="A898" s="211"/>
      <c r="B898" s="211"/>
      <c r="C898" s="211"/>
      <c r="D898" s="211"/>
      <c r="E898" s="211"/>
      <c r="F898" s="211"/>
      <c r="G898" s="211"/>
      <c r="H898" s="214"/>
      <c r="I898" s="211"/>
      <c r="J898" s="211"/>
      <c r="K898" s="211"/>
      <c r="L898" s="211"/>
      <c r="M898" s="211"/>
      <c r="N898" s="211"/>
      <c r="O898" s="211"/>
      <c r="P898" s="211"/>
      <c r="Q898" s="212"/>
      <c r="R898" s="211"/>
      <c r="S898" s="211"/>
      <c r="T898" s="211"/>
      <c r="U898" s="211"/>
      <c r="V898" s="211"/>
      <c r="W898" s="211"/>
      <c r="X898" s="257"/>
      <c r="Y898" s="257"/>
      <c r="Z898" s="257"/>
      <c r="AA898" s="257"/>
      <c r="AB898" s="257"/>
      <c r="AC898" s="257"/>
      <c r="AD898" s="257"/>
      <c r="AE898" s="257"/>
      <c r="AF898" s="257"/>
      <c r="AG898" s="257"/>
      <c r="AH898" s="257"/>
      <c r="AI898" s="257"/>
      <c r="AJ898" s="213"/>
      <c r="AK898" s="213"/>
      <c r="AL898" s="257"/>
      <c r="AM898" s="8"/>
      <c r="AN898" s="214"/>
      <c r="AO898" s="211"/>
      <c r="AP898" s="40"/>
      <c r="AQ898" s="40"/>
      <c r="AR898" s="108"/>
      <c r="AS898" s="211"/>
      <c r="AT898" s="214"/>
      <c r="AU898" s="211"/>
      <c r="AV898" s="108"/>
      <c r="AW898" s="108"/>
      <c r="AX898" s="211"/>
      <c r="AY898" s="211"/>
      <c r="AZ898" s="211"/>
      <c r="BA898" s="211"/>
      <c r="BB898" s="211"/>
      <c r="BC898" s="211"/>
      <c r="BD898" s="211"/>
      <c r="BE898" s="211"/>
      <c r="BF898" s="211"/>
      <c r="BG898" s="211"/>
      <c r="BH898" s="108"/>
      <c r="BI898" s="211"/>
      <c r="BJ898" s="8"/>
      <c r="BK898" s="108"/>
      <c r="BM898" s="211"/>
    </row>
    <row r="899" spans="1:65">
      <c r="A899" s="211"/>
      <c r="B899" s="211"/>
      <c r="C899" s="211"/>
      <c r="D899" s="211"/>
      <c r="E899" s="211"/>
      <c r="F899" s="211"/>
      <c r="G899" s="211"/>
      <c r="H899" s="214"/>
      <c r="I899" s="211"/>
      <c r="J899" s="211"/>
      <c r="K899" s="211"/>
      <c r="L899" s="211"/>
      <c r="M899" s="211"/>
      <c r="N899" s="211"/>
      <c r="O899" s="211"/>
      <c r="P899" s="211"/>
      <c r="Q899" s="212"/>
      <c r="R899" s="211"/>
      <c r="S899" s="211"/>
      <c r="T899" s="211"/>
      <c r="U899" s="211"/>
      <c r="V899" s="211"/>
      <c r="W899" s="211"/>
      <c r="X899" s="257"/>
      <c r="Y899" s="257"/>
      <c r="Z899" s="257"/>
      <c r="AA899" s="257"/>
      <c r="AB899" s="257"/>
      <c r="AC899" s="257"/>
      <c r="AD899" s="257"/>
      <c r="AE899" s="257"/>
      <c r="AF899" s="257"/>
      <c r="AG899" s="257"/>
      <c r="AH899" s="257"/>
      <c r="AI899" s="257"/>
      <c r="AJ899" s="213"/>
      <c r="AK899" s="213"/>
      <c r="AL899" s="257"/>
      <c r="AM899" s="8"/>
      <c r="AN899" s="214"/>
      <c r="AO899" s="211"/>
      <c r="AP899" s="40"/>
      <c r="AQ899" s="40"/>
      <c r="AR899" s="108"/>
      <c r="AS899" s="211"/>
      <c r="AT899" s="214"/>
      <c r="AU899" s="211"/>
      <c r="AV899" s="108"/>
      <c r="AW899" s="108"/>
      <c r="AX899" s="211"/>
      <c r="AY899" s="211"/>
      <c r="AZ899" s="211"/>
      <c r="BA899" s="211"/>
      <c r="BB899" s="211"/>
      <c r="BC899" s="211"/>
      <c r="BD899" s="211"/>
      <c r="BE899" s="211"/>
      <c r="BF899" s="211"/>
      <c r="BG899" s="211"/>
      <c r="BH899" s="108"/>
      <c r="BI899" s="211"/>
      <c r="BJ899" s="8"/>
      <c r="BK899" s="108"/>
      <c r="BM899" s="211"/>
    </row>
    <row r="900" spans="1:65">
      <c r="A900" s="211"/>
      <c r="B900" s="211"/>
      <c r="C900" s="211"/>
      <c r="D900" s="211"/>
      <c r="E900" s="211"/>
      <c r="F900" s="211"/>
      <c r="G900" s="211"/>
      <c r="H900" s="214"/>
      <c r="I900" s="211"/>
      <c r="J900" s="211"/>
      <c r="K900" s="211"/>
      <c r="L900" s="211"/>
      <c r="M900" s="211"/>
      <c r="N900" s="211"/>
      <c r="O900" s="211"/>
      <c r="P900" s="211"/>
      <c r="Q900" s="212"/>
      <c r="R900" s="211"/>
      <c r="S900" s="211"/>
      <c r="T900" s="211"/>
      <c r="U900" s="211"/>
      <c r="V900" s="211"/>
      <c r="W900" s="211"/>
      <c r="X900" s="257"/>
      <c r="Y900" s="257"/>
      <c r="Z900" s="257"/>
      <c r="AA900" s="257"/>
      <c r="AB900" s="257"/>
      <c r="AC900" s="257"/>
      <c r="AD900" s="257"/>
      <c r="AE900" s="257"/>
      <c r="AF900" s="257"/>
      <c r="AG900" s="257"/>
      <c r="AH900" s="257"/>
      <c r="AI900" s="257"/>
      <c r="AJ900" s="213"/>
      <c r="AK900" s="213"/>
      <c r="AL900" s="257"/>
      <c r="AM900" s="8"/>
      <c r="AN900" s="214"/>
      <c r="AO900" s="211"/>
      <c r="AP900" s="40"/>
      <c r="AQ900" s="40"/>
      <c r="AR900" s="108"/>
      <c r="AS900" s="211"/>
      <c r="AT900" s="214"/>
      <c r="AU900" s="211"/>
      <c r="AV900" s="108"/>
      <c r="AW900" s="108"/>
      <c r="AX900" s="211"/>
      <c r="AY900" s="211"/>
      <c r="AZ900" s="211"/>
      <c r="BA900" s="211"/>
      <c r="BB900" s="211"/>
      <c r="BC900" s="211"/>
      <c r="BD900" s="211"/>
      <c r="BE900" s="211"/>
      <c r="BF900" s="211"/>
      <c r="BG900" s="211"/>
      <c r="BH900" s="108"/>
      <c r="BI900" s="211"/>
      <c r="BJ900" s="8"/>
      <c r="BK900" s="108"/>
      <c r="BM900" s="211"/>
    </row>
    <row r="901" spans="1:65">
      <c r="A901" s="211"/>
      <c r="B901" s="211"/>
      <c r="C901" s="211"/>
      <c r="D901" s="211"/>
      <c r="E901" s="211"/>
      <c r="F901" s="211"/>
      <c r="G901" s="211"/>
      <c r="H901" s="214"/>
      <c r="I901" s="211"/>
      <c r="J901" s="211"/>
      <c r="K901" s="211"/>
      <c r="L901" s="211"/>
      <c r="M901" s="211"/>
      <c r="N901" s="211"/>
      <c r="O901" s="211"/>
      <c r="P901" s="211"/>
      <c r="Q901" s="212"/>
      <c r="R901" s="211"/>
      <c r="S901" s="211"/>
      <c r="T901" s="211"/>
      <c r="U901" s="211"/>
      <c r="V901" s="211"/>
      <c r="W901" s="211"/>
      <c r="X901" s="257"/>
      <c r="Y901" s="257"/>
      <c r="Z901" s="257"/>
      <c r="AA901" s="257"/>
      <c r="AB901" s="257"/>
      <c r="AC901" s="257"/>
      <c r="AD901" s="257"/>
      <c r="AE901" s="257"/>
      <c r="AF901" s="257"/>
      <c r="AG901" s="257"/>
      <c r="AH901" s="257"/>
      <c r="AI901" s="257"/>
      <c r="AJ901" s="213"/>
      <c r="AK901" s="213"/>
      <c r="AL901" s="257"/>
      <c r="AM901" s="8"/>
      <c r="AN901" s="214"/>
      <c r="AO901" s="211"/>
      <c r="AP901" s="40"/>
      <c r="AQ901" s="40"/>
      <c r="AR901" s="108"/>
      <c r="AS901" s="211"/>
      <c r="AT901" s="214"/>
      <c r="AU901" s="211"/>
      <c r="AV901" s="108"/>
      <c r="AW901" s="108"/>
      <c r="AX901" s="211"/>
      <c r="AY901" s="211"/>
      <c r="AZ901" s="211"/>
      <c r="BA901" s="211"/>
      <c r="BB901" s="211"/>
      <c r="BC901" s="211"/>
      <c r="BD901" s="211"/>
      <c r="BE901" s="211"/>
      <c r="BF901" s="211"/>
      <c r="BG901" s="211"/>
      <c r="BH901" s="108"/>
      <c r="BI901" s="211"/>
      <c r="BJ901" s="8"/>
      <c r="BK901" s="108"/>
      <c r="BM901" s="211"/>
    </row>
    <row r="902" spans="1:65">
      <c r="A902" s="211"/>
      <c r="B902" s="211"/>
      <c r="C902" s="211"/>
      <c r="D902" s="211"/>
      <c r="E902" s="211"/>
      <c r="F902" s="211"/>
      <c r="G902" s="211"/>
      <c r="H902" s="214"/>
      <c r="I902" s="211"/>
      <c r="J902" s="211"/>
      <c r="K902" s="211"/>
      <c r="L902" s="211"/>
      <c r="M902" s="211"/>
      <c r="N902" s="211"/>
      <c r="O902" s="211"/>
      <c r="P902" s="211"/>
      <c r="Q902" s="212"/>
      <c r="R902" s="211"/>
      <c r="S902" s="211"/>
      <c r="T902" s="211"/>
      <c r="U902" s="211"/>
      <c r="V902" s="211"/>
      <c r="W902" s="211"/>
      <c r="X902" s="257"/>
      <c r="Y902" s="257"/>
      <c r="Z902" s="257"/>
      <c r="AA902" s="257"/>
      <c r="AB902" s="257"/>
      <c r="AC902" s="257"/>
      <c r="AD902" s="257"/>
      <c r="AE902" s="257"/>
      <c r="AF902" s="257"/>
      <c r="AG902" s="257"/>
      <c r="AH902" s="257"/>
      <c r="AI902" s="257"/>
      <c r="AJ902" s="213"/>
      <c r="AK902" s="213"/>
      <c r="AL902" s="257"/>
      <c r="AM902" s="8"/>
      <c r="AN902" s="214"/>
      <c r="AO902" s="211"/>
      <c r="AP902" s="40"/>
      <c r="AQ902" s="40"/>
      <c r="AR902" s="108"/>
      <c r="AS902" s="211"/>
      <c r="AT902" s="214"/>
      <c r="AU902" s="211"/>
      <c r="AV902" s="108"/>
      <c r="AW902" s="108"/>
      <c r="AX902" s="211"/>
      <c r="AY902" s="211"/>
      <c r="AZ902" s="211"/>
      <c r="BA902" s="211"/>
      <c r="BB902" s="211"/>
      <c r="BC902" s="211"/>
      <c r="BD902" s="211"/>
      <c r="BE902" s="211"/>
      <c r="BF902" s="211"/>
      <c r="BG902" s="211"/>
      <c r="BH902" s="108"/>
      <c r="BI902" s="211"/>
      <c r="BJ902" s="8"/>
      <c r="BK902" s="108"/>
      <c r="BM902" s="211"/>
    </row>
    <row r="903" spans="1:65">
      <c r="A903" s="211"/>
      <c r="B903" s="211"/>
      <c r="C903" s="211"/>
      <c r="D903" s="211"/>
      <c r="E903" s="211"/>
      <c r="F903" s="211"/>
      <c r="G903" s="211"/>
      <c r="H903" s="214"/>
      <c r="I903" s="211"/>
      <c r="J903" s="211"/>
      <c r="K903" s="211"/>
      <c r="L903" s="211"/>
      <c r="M903" s="211"/>
      <c r="N903" s="211"/>
      <c r="O903" s="211"/>
      <c r="P903" s="211"/>
      <c r="Q903" s="212"/>
      <c r="R903" s="211"/>
      <c r="S903" s="211"/>
      <c r="T903" s="211"/>
      <c r="U903" s="211"/>
      <c r="V903" s="211"/>
      <c r="W903" s="211"/>
      <c r="X903" s="257"/>
      <c r="Y903" s="257"/>
      <c r="Z903" s="257"/>
      <c r="AA903" s="257"/>
      <c r="AB903" s="257"/>
      <c r="AC903" s="257"/>
      <c r="AD903" s="257"/>
      <c r="AE903" s="257"/>
      <c r="AF903" s="257"/>
      <c r="AG903" s="257"/>
      <c r="AH903" s="257"/>
      <c r="AI903" s="257"/>
      <c r="AJ903" s="213"/>
      <c r="AK903" s="213"/>
      <c r="AL903" s="257"/>
      <c r="AM903" s="8"/>
      <c r="AN903" s="214"/>
      <c r="AO903" s="211"/>
      <c r="AP903" s="40"/>
      <c r="AQ903" s="40"/>
      <c r="AR903" s="108"/>
      <c r="AS903" s="211"/>
      <c r="AT903" s="214"/>
      <c r="AU903" s="211"/>
      <c r="AV903" s="108"/>
      <c r="AW903" s="108"/>
      <c r="AX903" s="211"/>
      <c r="AY903" s="211"/>
      <c r="AZ903" s="211"/>
      <c r="BA903" s="211"/>
      <c r="BB903" s="211"/>
      <c r="BC903" s="211"/>
      <c r="BD903" s="211"/>
      <c r="BE903" s="211"/>
      <c r="BF903" s="211"/>
      <c r="BG903" s="211"/>
      <c r="BH903" s="108"/>
      <c r="BI903" s="211"/>
      <c r="BJ903" s="8"/>
      <c r="BK903" s="108"/>
      <c r="BM903" s="211"/>
    </row>
    <row r="904" spans="1:65">
      <c r="A904" s="211"/>
      <c r="B904" s="211"/>
      <c r="C904" s="211"/>
      <c r="D904" s="211"/>
      <c r="E904" s="211"/>
      <c r="F904" s="211"/>
      <c r="G904" s="211"/>
      <c r="H904" s="214"/>
      <c r="I904" s="211"/>
      <c r="J904" s="211"/>
      <c r="K904" s="211"/>
      <c r="L904" s="211"/>
      <c r="M904" s="211"/>
      <c r="N904" s="211"/>
      <c r="O904" s="211"/>
      <c r="P904" s="211"/>
      <c r="Q904" s="212"/>
      <c r="R904" s="211"/>
      <c r="S904" s="211"/>
      <c r="T904" s="211"/>
      <c r="U904" s="211"/>
      <c r="V904" s="211"/>
      <c r="W904" s="211"/>
      <c r="X904" s="257"/>
      <c r="Y904" s="257"/>
      <c r="Z904" s="257"/>
      <c r="AA904" s="257"/>
      <c r="AB904" s="257"/>
      <c r="AC904" s="257"/>
      <c r="AD904" s="257"/>
      <c r="AE904" s="257"/>
      <c r="AF904" s="257"/>
      <c r="AG904" s="257"/>
      <c r="AH904" s="257"/>
      <c r="AI904" s="257"/>
      <c r="AJ904" s="213"/>
      <c r="AK904" s="213"/>
      <c r="AL904" s="257"/>
      <c r="AM904" s="8"/>
      <c r="AN904" s="214"/>
      <c r="AO904" s="211"/>
      <c r="AP904" s="40"/>
      <c r="AQ904" s="40"/>
      <c r="AR904" s="108"/>
      <c r="AS904" s="211"/>
      <c r="AT904" s="214"/>
      <c r="AU904" s="211"/>
      <c r="AV904" s="108"/>
      <c r="AW904" s="108"/>
      <c r="AX904" s="211"/>
      <c r="AY904" s="211"/>
      <c r="AZ904" s="211"/>
      <c r="BA904" s="211"/>
      <c r="BB904" s="211"/>
      <c r="BC904" s="211"/>
      <c r="BD904" s="211"/>
      <c r="BE904" s="211"/>
      <c r="BF904" s="211"/>
      <c r="BG904" s="211"/>
      <c r="BH904" s="108"/>
      <c r="BI904" s="211"/>
      <c r="BJ904" s="8"/>
      <c r="BK904" s="108"/>
      <c r="BM904" s="211"/>
    </row>
    <row r="905" spans="1:65">
      <c r="A905" s="211"/>
      <c r="B905" s="211"/>
      <c r="C905" s="211"/>
      <c r="D905" s="211"/>
      <c r="E905" s="211"/>
      <c r="F905" s="211"/>
      <c r="G905" s="211"/>
      <c r="H905" s="214"/>
      <c r="I905" s="211"/>
      <c r="J905" s="211"/>
      <c r="K905" s="211"/>
      <c r="L905" s="211"/>
      <c r="M905" s="211"/>
      <c r="N905" s="211"/>
      <c r="O905" s="211"/>
      <c r="P905" s="211"/>
      <c r="Q905" s="212"/>
      <c r="R905" s="211"/>
      <c r="S905" s="211"/>
      <c r="T905" s="211"/>
      <c r="U905" s="211"/>
      <c r="V905" s="211"/>
      <c r="W905" s="211"/>
      <c r="X905" s="257"/>
      <c r="Y905" s="257"/>
      <c r="Z905" s="257"/>
      <c r="AA905" s="257"/>
      <c r="AB905" s="257"/>
      <c r="AC905" s="257"/>
      <c r="AD905" s="257"/>
      <c r="AE905" s="257"/>
      <c r="AF905" s="257"/>
      <c r="AG905" s="257"/>
      <c r="AH905" s="257"/>
      <c r="AI905" s="257"/>
      <c r="AJ905" s="213"/>
      <c r="AK905" s="213"/>
      <c r="AL905" s="257"/>
      <c r="AM905" s="8"/>
      <c r="AN905" s="214"/>
      <c r="AO905" s="211"/>
      <c r="AP905" s="40"/>
      <c r="AQ905" s="40"/>
      <c r="AR905" s="108"/>
      <c r="AS905" s="211"/>
      <c r="AT905" s="214"/>
      <c r="AU905" s="211"/>
      <c r="AV905" s="108"/>
      <c r="AW905" s="108"/>
      <c r="AX905" s="211"/>
      <c r="AY905" s="211"/>
      <c r="AZ905" s="211"/>
      <c r="BA905" s="211"/>
      <c r="BB905" s="211"/>
      <c r="BC905" s="211"/>
      <c r="BD905" s="211"/>
      <c r="BE905" s="211"/>
      <c r="BF905" s="211"/>
      <c r="BG905" s="211"/>
      <c r="BH905" s="108"/>
      <c r="BI905" s="211"/>
      <c r="BJ905" s="8"/>
      <c r="BK905" s="108"/>
      <c r="BM905" s="211"/>
    </row>
    <row r="906" spans="1:65">
      <c r="A906" s="211"/>
      <c r="B906" s="211"/>
      <c r="C906" s="211"/>
      <c r="D906" s="211"/>
      <c r="E906" s="211"/>
      <c r="F906" s="211"/>
      <c r="G906" s="211"/>
      <c r="H906" s="214"/>
      <c r="I906" s="211"/>
      <c r="J906" s="211"/>
      <c r="K906" s="211"/>
      <c r="L906" s="211"/>
      <c r="M906" s="211"/>
      <c r="N906" s="211"/>
      <c r="O906" s="211"/>
      <c r="P906" s="211"/>
      <c r="Q906" s="212"/>
      <c r="R906" s="211"/>
      <c r="S906" s="211"/>
      <c r="T906" s="211"/>
      <c r="U906" s="211"/>
      <c r="V906" s="211"/>
      <c r="W906" s="211"/>
      <c r="X906" s="257"/>
      <c r="Y906" s="257"/>
      <c r="Z906" s="257"/>
      <c r="AA906" s="257"/>
      <c r="AB906" s="257"/>
      <c r="AC906" s="257"/>
      <c r="AD906" s="257"/>
      <c r="AE906" s="257"/>
      <c r="AF906" s="257"/>
      <c r="AG906" s="257"/>
      <c r="AH906" s="257"/>
      <c r="AI906" s="257"/>
      <c r="AJ906" s="213"/>
      <c r="AK906" s="213"/>
      <c r="AL906" s="257"/>
      <c r="AM906" s="8"/>
      <c r="AN906" s="214"/>
      <c r="AO906" s="211"/>
      <c r="AP906" s="40"/>
      <c r="AQ906" s="40"/>
      <c r="AR906" s="108"/>
      <c r="AS906" s="211"/>
      <c r="AT906" s="214"/>
      <c r="AU906" s="211"/>
      <c r="AV906" s="108"/>
      <c r="AW906" s="108"/>
      <c r="AX906" s="211"/>
      <c r="AY906" s="211"/>
      <c r="AZ906" s="211"/>
      <c r="BA906" s="211"/>
      <c r="BB906" s="211"/>
      <c r="BC906" s="211"/>
      <c r="BD906" s="211"/>
      <c r="BE906" s="211"/>
      <c r="BF906" s="211"/>
      <c r="BG906" s="211"/>
      <c r="BH906" s="108"/>
      <c r="BI906" s="211"/>
      <c r="BJ906" s="8"/>
      <c r="BK906" s="108"/>
      <c r="BM906" s="211"/>
    </row>
    <row r="907" spans="1:65">
      <c r="A907" s="211"/>
      <c r="B907" s="211"/>
      <c r="C907" s="211"/>
      <c r="D907" s="211"/>
      <c r="E907" s="211"/>
      <c r="F907" s="211"/>
      <c r="G907" s="211"/>
      <c r="H907" s="214"/>
      <c r="I907" s="211"/>
      <c r="J907" s="211"/>
      <c r="K907" s="211"/>
      <c r="L907" s="211"/>
      <c r="M907" s="211"/>
      <c r="N907" s="211"/>
      <c r="O907" s="211"/>
      <c r="P907" s="211"/>
      <c r="Q907" s="212"/>
      <c r="R907" s="211"/>
      <c r="S907" s="211"/>
      <c r="T907" s="211"/>
      <c r="U907" s="211"/>
      <c r="V907" s="211"/>
      <c r="W907" s="211"/>
      <c r="X907" s="257"/>
      <c r="Y907" s="257"/>
      <c r="Z907" s="257"/>
      <c r="AA907" s="257"/>
      <c r="AB907" s="257"/>
      <c r="AC907" s="257"/>
      <c r="AD907" s="257"/>
      <c r="AE907" s="257"/>
      <c r="AF907" s="257"/>
      <c r="AG907" s="257"/>
      <c r="AH907" s="257"/>
      <c r="AI907" s="257"/>
      <c r="AJ907" s="213"/>
      <c r="AK907" s="213"/>
      <c r="AL907" s="257"/>
      <c r="AM907" s="8"/>
      <c r="AN907" s="214"/>
      <c r="AO907" s="211"/>
      <c r="AP907" s="40"/>
      <c r="AQ907" s="40"/>
      <c r="AR907" s="108"/>
      <c r="AS907" s="211"/>
      <c r="AT907" s="214"/>
      <c r="AU907" s="211"/>
      <c r="AV907" s="108"/>
      <c r="AW907" s="108"/>
      <c r="AX907" s="211"/>
      <c r="AY907" s="211"/>
      <c r="AZ907" s="211"/>
      <c r="BA907" s="211"/>
      <c r="BB907" s="211"/>
      <c r="BC907" s="211"/>
      <c r="BD907" s="211"/>
      <c r="BE907" s="211"/>
      <c r="BF907" s="211"/>
      <c r="BG907" s="211"/>
      <c r="BH907" s="108"/>
      <c r="BI907" s="211"/>
      <c r="BJ907" s="8"/>
      <c r="BK907" s="108"/>
      <c r="BM907" s="211"/>
    </row>
    <row r="908" spans="1:65">
      <c r="A908" s="211"/>
      <c r="B908" s="211"/>
      <c r="C908" s="211"/>
      <c r="D908" s="211"/>
      <c r="E908" s="211"/>
      <c r="F908" s="211"/>
      <c r="G908" s="211"/>
      <c r="H908" s="214"/>
      <c r="I908" s="211"/>
      <c r="J908" s="211"/>
      <c r="K908" s="211"/>
      <c r="L908" s="211"/>
      <c r="M908" s="211"/>
      <c r="N908" s="211"/>
      <c r="O908" s="211"/>
      <c r="P908" s="211"/>
      <c r="Q908" s="212"/>
      <c r="R908" s="211"/>
      <c r="S908" s="211"/>
      <c r="T908" s="211"/>
      <c r="U908" s="211"/>
      <c r="V908" s="211"/>
      <c r="W908" s="211"/>
      <c r="X908" s="257"/>
      <c r="Y908" s="257"/>
      <c r="Z908" s="257"/>
      <c r="AA908" s="257"/>
      <c r="AB908" s="257"/>
      <c r="AC908" s="257"/>
      <c r="AD908" s="257"/>
      <c r="AE908" s="257"/>
      <c r="AF908" s="257"/>
      <c r="AG908" s="257"/>
      <c r="AH908" s="257"/>
      <c r="AI908" s="257"/>
      <c r="AJ908" s="213"/>
      <c r="AK908" s="213"/>
      <c r="AL908" s="257"/>
      <c r="AM908" s="8"/>
      <c r="AN908" s="214"/>
      <c r="AO908" s="211"/>
      <c r="AP908" s="40"/>
      <c r="AQ908" s="40"/>
      <c r="AR908" s="108"/>
      <c r="AS908" s="211"/>
      <c r="AT908" s="214"/>
      <c r="AU908" s="211"/>
      <c r="AV908" s="108"/>
      <c r="AW908" s="108"/>
      <c r="AX908" s="211"/>
      <c r="AY908" s="211"/>
      <c r="AZ908" s="211"/>
      <c r="BA908" s="211"/>
      <c r="BB908" s="211"/>
      <c r="BC908" s="211"/>
      <c r="BD908" s="211"/>
      <c r="BE908" s="211"/>
      <c r="BF908" s="211"/>
      <c r="BG908" s="211"/>
      <c r="BH908" s="108"/>
      <c r="BI908" s="211"/>
      <c r="BJ908" s="8"/>
      <c r="BK908" s="108"/>
      <c r="BM908" s="211"/>
    </row>
    <row r="909" spans="1:65">
      <c r="A909" s="211"/>
      <c r="B909" s="211"/>
      <c r="C909" s="211"/>
      <c r="D909" s="211"/>
      <c r="E909" s="211"/>
      <c r="F909" s="211"/>
      <c r="G909" s="211"/>
      <c r="H909" s="214"/>
      <c r="I909" s="211"/>
      <c r="J909" s="211"/>
      <c r="K909" s="211"/>
      <c r="L909" s="211"/>
      <c r="M909" s="211"/>
      <c r="N909" s="211"/>
      <c r="O909" s="211"/>
      <c r="P909" s="211"/>
      <c r="Q909" s="212"/>
      <c r="R909" s="211"/>
      <c r="S909" s="211"/>
      <c r="T909" s="211"/>
      <c r="U909" s="211"/>
      <c r="V909" s="211"/>
      <c r="W909" s="211"/>
      <c r="X909" s="257"/>
      <c r="Y909" s="257"/>
      <c r="Z909" s="257"/>
      <c r="AA909" s="257"/>
      <c r="AB909" s="257"/>
      <c r="AC909" s="257"/>
      <c r="AD909" s="257"/>
      <c r="AE909" s="257"/>
      <c r="AF909" s="257"/>
      <c r="AG909" s="257"/>
      <c r="AH909" s="257"/>
      <c r="AI909" s="257"/>
      <c r="AJ909" s="213"/>
      <c r="AK909" s="213"/>
      <c r="AL909" s="257"/>
      <c r="AM909" s="8"/>
      <c r="AN909" s="214"/>
      <c r="AO909" s="211"/>
      <c r="AP909" s="40"/>
      <c r="AQ909" s="40"/>
      <c r="AR909" s="108"/>
      <c r="AS909" s="211"/>
      <c r="AT909" s="214"/>
      <c r="AU909" s="211"/>
      <c r="AV909" s="108"/>
      <c r="AW909" s="108"/>
      <c r="AX909" s="211"/>
      <c r="AY909" s="211"/>
      <c r="AZ909" s="211"/>
      <c r="BA909" s="211"/>
      <c r="BB909" s="211"/>
      <c r="BC909" s="211"/>
      <c r="BD909" s="211"/>
      <c r="BE909" s="211"/>
      <c r="BF909" s="211"/>
      <c r="BG909" s="211"/>
      <c r="BH909" s="108"/>
      <c r="BI909" s="211"/>
      <c r="BJ909" s="8"/>
      <c r="BK909" s="108"/>
      <c r="BM909" s="211"/>
    </row>
    <row r="910" spans="1:65">
      <c r="A910" s="211"/>
      <c r="B910" s="211"/>
      <c r="C910" s="211"/>
      <c r="D910" s="211"/>
      <c r="E910" s="211"/>
      <c r="F910" s="211"/>
      <c r="G910" s="211"/>
      <c r="H910" s="214"/>
      <c r="I910" s="211"/>
      <c r="J910" s="211"/>
      <c r="K910" s="211"/>
      <c r="L910" s="211"/>
      <c r="M910" s="211"/>
      <c r="N910" s="211"/>
      <c r="O910" s="211"/>
      <c r="P910" s="211"/>
      <c r="Q910" s="212"/>
      <c r="R910" s="211"/>
      <c r="S910" s="211"/>
      <c r="T910" s="211"/>
      <c r="U910" s="211"/>
      <c r="V910" s="211"/>
      <c r="W910" s="211"/>
      <c r="X910" s="257"/>
      <c r="Y910" s="257"/>
      <c r="Z910" s="257"/>
      <c r="AA910" s="257"/>
      <c r="AB910" s="257"/>
      <c r="AC910" s="257"/>
      <c r="AD910" s="257"/>
      <c r="AE910" s="257"/>
      <c r="AF910" s="257"/>
      <c r="AG910" s="257"/>
      <c r="AH910" s="257"/>
      <c r="AI910" s="257"/>
      <c r="AJ910" s="213"/>
      <c r="AK910" s="213"/>
      <c r="AL910" s="257"/>
      <c r="AM910" s="8"/>
      <c r="AN910" s="214"/>
      <c r="AO910" s="211"/>
      <c r="AP910" s="40"/>
      <c r="AQ910" s="40"/>
      <c r="AR910" s="108"/>
      <c r="AS910" s="211"/>
      <c r="AT910" s="214"/>
      <c r="AU910" s="211"/>
      <c r="AV910" s="108"/>
      <c r="AW910" s="108"/>
      <c r="AX910" s="211"/>
      <c r="AY910" s="211"/>
      <c r="AZ910" s="211"/>
      <c r="BA910" s="211"/>
      <c r="BB910" s="211"/>
      <c r="BC910" s="211"/>
      <c r="BD910" s="211"/>
      <c r="BE910" s="211"/>
      <c r="BF910" s="211"/>
      <c r="BG910" s="211"/>
      <c r="BH910" s="108"/>
      <c r="BI910" s="211"/>
      <c r="BJ910" s="8"/>
      <c r="BK910" s="108"/>
      <c r="BM910" s="211"/>
    </row>
    <row r="911" spans="1:65">
      <c r="A911" s="211"/>
      <c r="B911" s="211"/>
      <c r="C911" s="211"/>
      <c r="D911" s="211"/>
      <c r="E911" s="211"/>
      <c r="F911" s="211"/>
      <c r="G911" s="211"/>
      <c r="H911" s="214"/>
      <c r="I911" s="211"/>
      <c r="J911" s="211"/>
      <c r="K911" s="211"/>
      <c r="L911" s="211"/>
      <c r="M911" s="211"/>
      <c r="N911" s="211"/>
      <c r="O911" s="211"/>
      <c r="P911" s="211"/>
      <c r="Q911" s="212"/>
      <c r="R911" s="211"/>
      <c r="S911" s="211"/>
      <c r="T911" s="211"/>
      <c r="U911" s="211"/>
      <c r="V911" s="211"/>
      <c r="W911" s="211"/>
      <c r="X911" s="257"/>
      <c r="Y911" s="257"/>
      <c r="Z911" s="257"/>
      <c r="AA911" s="257"/>
      <c r="AB911" s="257"/>
      <c r="AC911" s="257"/>
      <c r="AD911" s="257"/>
      <c r="AE911" s="257"/>
      <c r="AF911" s="257"/>
      <c r="AG911" s="257"/>
      <c r="AH911" s="257"/>
      <c r="AI911" s="257"/>
      <c r="AJ911" s="213"/>
      <c r="AK911" s="213"/>
      <c r="AL911" s="257"/>
      <c r="AM911" s="8"/>
      <c r="AN911" s="214"/>
      <c r="AO911" s="211"/>
      <c r="AP911" s="40"/>
      <c r="AQ911" s="40"/>
      <c r="AR911" s="108"/>
      <c r="AS911" s="211"/>
      <c r="AT911" s="214"/>
      <c r="AU911" s="211"/>
      <c r="AV911" s="108"/>
      <c r="AW911" s="108"/>
      <c r="AX911" s="211"/>
      <c r="AY911" s="211"/>
      <c r="AZ911" s="211"/>
      <c r="BA911" s="211"/>
      <c r="BB911" s="211"/>
      <c r="BC911" s="211"/>
      <c r="BD911" s="211"/>
      <c r="BE911" s="211"/>
      <c r="BF911" s="211"/>
      <c r="BG911" s="211"/>
      <c r="BH911" s="108"/>
      <c r="BI911" s="211"/>
      <c r="BJ911" s="8"/>
      <c r="BK911" s="108"/>
      <c r="BM911" s="211"/>
    </row>
    <row r="912" spans="1:65">
      <c r="A912" s="211"/>
      <c r="B912" s="211"/>
      <c r="C912" s="211"/>
      <c r="D912" s="211"/>
      <c r="E912" s="211"/>
      <c r="F912" s="211"/>
      <c r="G912" s="211"/>
      <c r="H912" s="214"/>
      <c r="I912" s="211"/>
      <c r="J912" s="211"/>
      <c r="K912" s="211"/>
      <c r="L912" s="211"/>
      <c r="M912" s="211"/>
      <c r="N912" s="211"/>
      <c r="O912" s="211"/>
      <c r="P912" s="211"/>
      <c r="Q912" s="212"/>
      <c r="R912" s="211"/>
      <c r="S912" s="211"/>
      <c r="T912" s="211"/>
      <c r="U912" s="211"/>
      <c r="V912" s="211"/>
      <c r="W912" s="211"/>
      <c r="X912" s="257"/>
      <c r="Y912" s="257"/>
      <c r="Z912" s="257"/>
      <c r="AA912" s="257"/>
      <c r="AB912" s="257"/>
      <c r="AC912" s="257"/>
      <c r="AD912" s="257"/>
      <c r="AE912" s="257"/>
      <c r="AF912" s="257"/>
      <c r="AG912" s="257"/>
      <c r="AH912" s="257"/>
      <c r="AI912" s="257"/>
      <c r="AJ912" s="213"/>
      <c r="AK912" s="213"/>
      <c r="AL912" s="257"/>
      <c r="AM912" s="8"/>
      <c r="AN912" s="214"/>
      <c r="AO912" s="211"/>
      <c r="AP912" s="40"/>
      <c r="AQ912" s="40"/>
      <c r="AR912" s="108"/>
      <c r="AS912" s="211"/>
      <c r="AT912" s="214"/>
      <c r="AU912" s="211"/>
      <c r="AV912" s="108"/>
      <c r="AW912" s="108"/>
      <c r="AX912" s="211"/>
      <c r="AY912" s="211"/>
      <c r="AZ912" s="211"/>
      <c r="BA912" s="211"/>
      <c r="BB912" s="211"/>
      <c r="BC912" s="211"/>
      <c r="BD912" s="211"/>
      <c r="BE912" s="211"/>
      <c r="BF912" s="211"/>
      <c r="BG912" s="211"/>
      <c r="BH912" s="108"/>
      <c r="BI912" s="211"/>
      <c r="BJ912" s="8"/>
      <c r="BK912" s="108"/>
      <c r="BM912" s="211"/>
    </row>
    <row r="913" spans="1:65">
      <c r="A913" s="211"/>
      <c r="B913" s="211"/>
      <c r="C913" s="211"/>
      <c r="D913" s="211"/>
      <c r="E913" s="211"/>
      <c r="F913" s="211"/>
      <c r="G913" s="211"/>
      <c r="H913" s="214"/>
      <c r="I913" s="211"/>
      <c r="J913" s="211"/>
      <c r="K913" s="211"/>
      <c r="L913" s="211"/>
      <c r="M913" s="211"/>
      <c r="N913" s="211"/>
      <c r="O913" s="211"/>
      <c r="P913" s="211"/>
      <c r="Q913" s="212"/>
      <c r="R913" s="211"/>
      <c r="S913" s="211"/>
      <c r="T913" s="211"/>
      <c r="U913" s="211"/>
      <c r="V913" s="211"/>
      <c r="W913" s="211"/>
      <c r="X913" s="257"/>
      <c r="Y913" s="257"/>
      <c r="Z913" s="257"/>
      <c r="AA913" s="257"/>
      <c r="AB913" s="257"/>
      <c r="AC913" s="257"/>
      <c r="AD913" s="257"/>
      <c r="AE913" s="257"/>
      <c r="AF913" s="257"/>
      <c r="AG913" s="257"/>
      <c r="AH913" s="257"/>
      <c r="AI913" s="257"/>
      <c r="AJ913" s="213"/>
      <c r="AK913" s="213"/>
      <c r="AL913" s="257"/>
      <c r="AM913" s="8"/>
      <c r="AN913" s="214"/>
      <c r="AO913" s="211"/>
      <c r="AP913" s="40"/>
      <c r="AQ913" s="40"/>
      <c r="AR913" s="108"/>
      <c r="AS913" s="211"/>
      <c r="AT913" s="214"/>
      <c r="AU913" s="211"/>
      <c r="AV913" s="108"/>
      <c r="AW913" s="108"/>
      <c r="AX913" s="211"/>
      <c r="AY913" s="211"/>
      <c r="AZ913" s="211"/>
      <c r="BA913" s="211"/>
      <c r="BB913" s="211"/>
      <c r="BC913" s="211"/>
      <c r="BD913" s="211"/>
      <c r="BE913" s="211"/>
      <c r="BF913" s="211"/>
      <c r="BG913" s="211"/>
      <c r="BH913" s="108"/>
      <c r="BI913" s="211"/>
      <c r="BJ913" s="8"/>
      <c r="BK913" s="108"/>
      <c r="BM913" s="211"/>
    </row>
    <row r="914" spans="1:65">
      <c r="A914" s="211"/>
      <c r="B914" s="211"/>
      <c r="C914" s="211"/>
      <c r="D914" s="211"/>
      <c r="E914" s="211"/>
      <c r="F914" s="211"/>
      <c r="G914" s="211"/>
      <c r="H914" s="214"/>
      <c r="I914" s="211"/>
      <c r="J914" s="211"/>
      <c r="K914" s="211"/>
      <c r="L914" s="211"/>
      <c r="M914" s="211"/>
      <c r="N914" s="211"/>
      <c r="O914" s="211"/>
      <c r="P914" s="211"/>
      <c r="Q914" s="212"/>
      <c r="R914" s="211"/>
      <c r="S914" s="211"/>
      <c r="T914" s="211"/>
      <c r="U914" s="211"/>
      <c r="V914" s="211"/>
      <c r="W914" s="211"/>
      <c r="X914" s="257"/>
      <c r="Y914" s="257"/>
      <c r="Z914" s="257"/>
      <c r="AA914" s="257"/>
      <c r="AB914" s="257"/>
      <c r="AC914" s="257"/>
      <c r="AD914" s="257"/>
      <c r="AE914" s="257"/>
      <c r="AF914" s="257"/>
      <c r="AG914" s="257"/>
      <c r="AH914" s="257"/>
      <c r="AI914" s="257"/>
      <c r="AJ914" s="213"/>
      <c r="AK914" s="213"/>
      <c r="AL914" s="257"/>
      <c r="AM914" s="8"/>
      <c r="AN914" s="214"/>
      <c r="AO914" s="211"/>
      <c r="AP914" s="40"/>
      <c r="AQ914" s="40"/>
      <c r="AR914" s="108"/>
      <c r="AS914" s="211"/>
      <c r="AT914" s="214"/>
      <c r="AU914" s="211"/>
      <c r="AV914" s="108"/>
      <c r="AW914" s="108"/>
      <c r="AX914" s="211"/>
      <c r="AY914" s="211"/>
      <c r="AZ914" s="211"/>
      <c r="BA914" s="211"/>
      <c r="BB914" s="211"/>
      <c r="BC914" s="211"/>
      <c r="BD914" s="211"/>
      <c r="BE914" s="211"/>
      <c r="BF914" s="211"/>
      <c r="BG914" s="211"/>
      <c r="BH914" s="108"/>
      <c r="BI914" s="211"/>
      <c r="BJ914" s="8"/>
      <c r="BK914" s="108"/>
      <c r="BM914" s="211"/>
    </row>
    <row r="915" spans="1:65">
      <c r="A915" s="211"/>
      <c r="B915" s="211"/>
      <c r="C915" s="211"/>
      <c r="D915" s="211"/>
      <c r="E915" s="211"/>
      <c r="F915" s="211"/>
      <c r="G915" s="211"/>
      <c r="H915" s="214"/>
      <c r="I915" s="211"/>
      <c r="J915" s="211"/>
      <c r="K915" s="211"/>
      <c r="L915" s="211"/>
      <c r="M915" s="211"/>
      <c r="N915" s="211"/>
      <c r="O915" s="211"/>
      <c r="P915" s="211"/>
      <c r="Q915" s="212"/>
      <c r="R915" s="211"/>
      <c r="S915" s="211"/>
      <c r="T915" s="211"/>
      <c r="U915" s="211"/>
      <c r="V915" s="211"/>
      <c r="W915" s="211"/>
      <c r="X915" s="257"/>
      <c r="Y915" s="257"/>
      <c r="Z915" s="257"/>
      <c r="AA915" s="257"/>
      <c r="AB915" s="257"/>
      <c r="AC915" s="257"/>
      <c r="AD915" s="257"/>
      <c r="AE915" s="257"/>
      <c r="AF915" s="257"/>
      <c r="AG915" s="257"/>
      <c r="AH915" s="257"/>
      <c r="AI915" s="257"/>
      <c r="AJ915" s="213"/>
      <c r="AK915" s="213"/>
      <c r="AL915" s="257"/>
      <c r="AM915" s="8"/>
      <c r="AN915" s="214"/>
      <c r="AO915" s="211"/>
      <c r="AP915" s="40"/>
      <c r="AQ915" s="40"/>
      <c r="AR915" s="108"/>
      <c r="AS915" s="211"/>
      <c r="AT915" s="214"/>
      <c r="AU915" s="211"/>
      <c r="AV915" s="108"/>
      <c r="AW915" s="108"/>
      <c r="AX915" s="211"/>
      <c r="AY915" s="211"/>
      <c r="AZ915" s="211"/>
      <c r="BA915" s="211"/>
      <c r="BB915" s="211"/>
      <c r="BC915" s="211"/>
      <c r="BD915" s="211"/>
      <c r="BE915" s="211"/>
      <c r="BF915" s="211"/>
      <c r="BG915" s="211"/>
      <c r="BH915" s="108"/>
      <c r="BI915" s="211"/>
      <c r="BJ915" s="8"/>
      <c r="BK915" s="108"/>
      <c r="BM915" s="211"/>
    </row>
  </sheetData>
  <sheetProtection algorithmName="SHA-512" hashValue="iMAh7Fz1j2Kmdl0e+BQG/9EdZ5VZvKayN4qXPwwoc/L2d5RXfV9Sajz6tQNrXNhYboMLEMfBU4Au9J08+AfqbQ==" saltValue="CHjzk2JZaobcsYqmcF6KAg==" spinCount="100000" sheet="1" objects="1" scenarios="1"/>
  <protectedRanges>
    <protectedRange sqref="AZ3:BI6 AZ36 BB36:BI36 AZ37:BI102 AZ8:BI35 AZ7:BB7 BD7:BI7" name="A1 Seguimiento por realizar"/>
    <protectedRange algorithmName="SHA-512" hashValue="fN5e+8vMNjabmoUjA7lXArHDVnkdS3ib25+PO+PRWdyeuBkAMyyGWbwQVsm8GRJ3IvujVicLQv7qAWPZTznZzQ==" saltValue="Ppj0dGF1KqXtYOFfauyV7A==" spinCount="100000" sqref="A3:AY103 BA36 BC7" name="A2 Seguimiento realizado"/>
  </protectedRanges>
  <autoFilter ref="A3:AQ104" xr:uid="{00000000-0009-0000-0000-000003000000}"/>
  <customSheetViews>
    <customSheetView guid="{51293241-B0D6-457A-8A71-C8827A5B7CE7}" filter="1" showAutoFilter="1">
      <pageMargins left="0" right="0" top="0" bottom="0" header="0" footer="0"/>
      <autoFilter ref="A1" xr:uid="{C7FC4310-1178-40EB-92E8-6B4031C2BDE9}"/>
    </customSheetView>
    <customSheetView guid="{217EB53D-C0E8-40D9-8C01-2E17D6EE3237}" filter="1" showAutoFilter="1">
      <pageMargins left="0" right="0" top="0" bottom="0" header="0" footer="0"/>
      <autoFilter ref="V1:V914" xr:uid="{8480D954-A8B7-43C1-8E67-D22FF24609C6}">
        <filterColumn colId="0">
          <filters>
            <filter val="Oficina de Informática y Desarrollo Tecnológico"/>
            <filter val="Subdirección de Metrología Química y Biología"/>
            <filter val="Subdirección de Servicios Metrológicos y Relación con el ciudadano"/>
          </filters>
        </filterColumn>
      </autoFilter>
    </customSheetView>
  </customSheetViews>
  <mergeCells count="8">
    <mergeCell ref="BJ105:BL105"/>
    <mergeCell ref="A3:D3"/>
    <mergeCell ref="H3:S3"/>
    <mergeCell ref="X3:AI3"/>
    <mergeCell ref="B103:D103"/>
    <mergeCell ref="E103:F103"/>
    <mergeCell ref="G103:J103"/>
    <mergeCell ref="K103:M103"/>
  </mergeCells>
  <printOptions horizontalCentered="1" gridLines="1"/>
  <pageMargins left="0.7" right="0.7" top="0.75" bottom="0.75" header="0" footer="0"/>
  <pageSetup paperSize="9" fitToHeight="0" pageOrder="overThenDown" orientation="landscape" cellComments="atEnd"/>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B52FF-1B91-4E63-A854-70F1845F6EEE}">
  <dimension ref="A1"/>
  <sheetViews>
    <sheetView workbookViewId="0"/>
  </sheetViews>
  <sheetFormatPr defaultColWidth="8.7109375"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5D48A-9704-487A-8FA3-ADB407895C14}">
  <sheetPr>
    <outlinePr summaryBelow="0" summaryRight="0"/>
  </sheetPr>
  <dimension ref="A2:Q4195"/>
  <sheetViews>
    <sheetView workbookViewId="0">
      <pane ySplit="2" topLeftCell="A3506" activePane="bottomLeft" state="frozen"/>
      <selection pane="bottomLeft" activeCell="E3506" sqref="E3506"/>
    </sheetView>
  </sheetViews>
  <sheetFormatPr defaultColWidth="14.42578125" defaultRowHeight="15" customHeight="1"/>
  <cols>
    <col min="1" max="1" width="8.28515625" customWidth="1"/>
    <col min="2" max="2" width="15" customWidth="1"/>
    <col min="3" max="3" width="21.28515625" customWidth="1"/>
    <col min="4" max="4" width="30.7109375" customWidth="1"/>
    <col min="5" max="5" width="29.42578125" customWidth="1"/>
    <col min="6" max="6" width="7.140625" customWidth="1"/>
    <col min="7" max="7" width="12.28515625" customWidth="1"/>
    <col min="8" max="8" width="23.28515625" bestFit="1" customWidth="1"/>
    <col min="9" max="9" width="21" style="635" bestFit="1" customWidth="1"/>
    <col min="10" max="10" width="18.28515625" customWidth="1"/>
    <col min="11" max="11" width="9.140625"/>
    <col min="12" max="12" width="24.28515625" bestFit="1" customWidth="1"/>
    <col min="13" max="13" width="21.85546875" customWidth="1"/>
    <col min="14" max="14" width="15.7109375" bestFit="1" customWidth="1"/>
    <col min="15" max="15" width="17.85546875" bestFit="1" customWidth="1"/>
  </cols>
  <sheetData>
    <row r="2" spans="1:17">
      <c r="A2" t="s">
        <v>2424</v>
      </c>
      <c r="B2" s="820" t="s">
        <v>2425</v>
      </c>
      <c r="C2" s="820" t="s">
        <v>2426</v>
      </c>
      <c r="D2" s="820" t="s">
        <v>2427</v>
      </c>
      <c r="E2" s="820" t="s">
        <v>2428</v>
      </c>
      <c r="F2" s="820" t="s">
        <v>2429</v>
      </c>
      <c r="G2" s="820" t="s">
        <v>2430</v>
      </c>
      <c r="H2" s="820" t="s">
        <v>2431</v>
      </c>
      <c r="I2" s="821" t="s">
        <v>2432</v>
      </c>
      <c r="J2" s="820" t="s">
        <v>2433</v>
      </c>
      <c r="K2" s="820" t="s">
        <v>2434</v>
      </c>
      <c r="L2" s="820" t="s">
        <v>2435</v>
      </c>
      <c r="M2" s="820" t="s">
        <v>2436</v>
      </c>
      <c r="N2" s="820" t="s">
        <v>2437</v>
      </c>
      <c r="O2" s="820" t="s">
        <v>2438</v>
      </c>
      <c r="P2" s="822" t="s">
        <v>2439</v>
      </c>
      <c r="Q2" s="823" t="s">
        <v>2440</v>
      </c>
    </row>
    <row r="3" spans="1:17">
      <c r="A3" s="824">
        <v>1</v>
      </c>
      <c r="B3" s="824" t="s">
        <v>2441</v>
      </c>
      <c r="C3" s="824" t="s">
        <v>2442</v>
      </c>
      <c r="D3" s="824" t="str">
        <f>'Plan de Acción 2023'!$V$5</f>
        <v>Dirección General</v>
      </c>
      <c r="E3" s="824" t="str">
        <f>'Plan de Acción 2023'!$F$5</f>
        <v>Participar en la Conferencia General de Pesas y Medidas del BIPM - CGPM</v>
      </c>
      <c r="F3" s="824">
        <v>1</v>
      </c>
      <c r="G3" s="824" t="s">
        <v>2443</v>
      </c>
      <c r="H3" s="824">
        <f>'Plan de Acción 2023'!$T$5</f>
        <v>1</v>
      </c>
      <c r="I3" s="824">
        <f>'Plan de Acción 2023'!H5</f>
        <v>0</v>
      </c>
      <c r="J3" s="824">
        <f>'Plan de Acción 2023'!X5</f>
        <v>0</v>
      </c>
      <c r="K3" s="825">
        <f t="shared" ref="K3:K257" si="0">I3/H3</f>
        <v>0</v>
      </c>
      <c r="L3" s="825">
        <f t="shared" ref="L3:L257" si="1">J3/H3</f>
        <v>0</v>
      </c>
      <c r="M3" s="824">
        <f>'Plan de Acción 2023'!H5</f>
        <v>0</v>
      </c>
      <c r="N3" s="824">
        <f>'Plan de Acción 2023'!X5</f>
        <v>0</v>
      </c>
      <c r="O3" s="824" t="e">
        <f t="shared" ref="O3:O257" si="2">N3/M3</f>
        <v>#DIV/0!</v>
      </c>
      <c r="P3" s="826">
        <f>Tabla13[[#This Row],[Ejec Real Acumu]]-Tabla13[[#This Row],[Proyec Ejec Acumul]]</f>
        <v>0</v>
      </c>
      <c r="Q3" s="827">
        <f>Tabla13[[#This Row],[Ejec Real Mes]]-Tabla13[[#This Row],[Program Entreg Mes]]</f>
        <v>0</v>
      </c>
    </row>
    <row r="4" spans="1:17">
      <c r="A4" s="824">
        <v>2</v>
      </c>
      <c r="B4" s="824" t="s">
        <v>2441</v>
      </c>
      <c r="C4" s="824" t="s">
        <v>2442</v>
      </c>
      <c r="D4" s="824" t="str">
        <f>'Plan de Acción 2023'!$V$6</f>
        <v>Dirección General</v>
      </c>
      <c r="E4" s="824" t="str">
        <f>'Plan de Acción 2023'!$F$6</f>
        <v>Participar en la reunión del Asamblea del SIM</v>
      </c>
      <c r="F4" s="824">
        <v>1</v>
      </c>
      <c r="G4" s="824" t="s">
        <v>2443</v>
      </c>
      <c r="H4" s="824">
        <f>'Plan de Acción 2023'!$T$6</f>
        <v>1</v>
      </c>
      <c r="I4" s="824">
        <f>'Plan de Acción 2023'!H6</f>
        <v>0</v>
      </c>
      <c r="J4" s="824">
        <f>'Plan de Acción 2023'!X6</f>
        <v>0</v>
      </c>
      <c r="K4" s="825">
        <f t="shared" si="0"/>
        <v>0</v>
      </c>
      <c r="L4" s="825">
        <f t="shared" si="1"/>
        <v>0</v>
      </c>
      <c r="M4" s="824">
        <f>'Plan de Acción 2023'!H6</f>
        <v>0</v>
      </c>
      <c r="N4" s="824">
        <f>'Plan de Acción 2023'!X6</f>
        <v>0</v>
      </c>
      <c r="O4" s="824" t="e">
        <f t="shared" si="2"/>
        <v>#DIV/0!</v>
      </c>
      <c r="P4" s="820">
        <f>Tabla13[[#This Row],[Ejec Real Acumu]]-Tabla13[[#This Row],[Proyec Ejec Acumul]]</f>
        <v>0</v>
      </c>
      <c r="Q4" s="820">
        <f>Tabla13[[#This Row],[Ejec Real Mes]]-Tabla13[[#This Row],[Program Entreg Mes]]</f>
        <v>0</v>
      </c>
    </row>
    <row r="5" spans="1:17">
      <c r="A5" s="824">
        <v>3</v>
      </c>
      <c r="B5" s="824" t="s">
        <v>2441</v>
      </c>
      <c r="C5" s="824" t="s">
        <v>2442</v>
      </c>
      <c r="D5" s="824" t="str">
        <f>'Plan de Acción 2023'!$V$7</f>
        <v>Dirección General</v>
      </c>
      <c r="E5"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5" s="824">
        <v>1</v>
      </c>
      <c r="G5" s="824" t="s">
        <v>2443</v>
      </c>
      <c r="H5" s="824">
        <f>'Plan de Acción 2023'!$T$7</f>
        <v>4</v>
      </c>
      <c r="I5" s="824">
        <f>'Plan de Acción 2023'!H7</f>
        <v>0</v>
      </c>
      <c r="J5" s="824">
        <f>'Plan de Acción 2023'!X7</f>
        <v>0</v>
      </c>
      <c r="K5" s="825">
        <f t="shared" si="0"/>
        <v>0</v>
      </c>
      <c r="L5" s="825">
        <f t="shared" si="1"/>
        <v>0</v>
      </c>
      <c r="M5" s="824">
        <f>'Plan de Acción 2023'!H7</f>
        <v>0</v>
      </c>
      <c r="N5" s="824">
        <f>'Plan de Acción 2023'!X7</f>
        <v>0</v>
      </c>
      <c r="O5" s="824" t="e">
        <f t="shared" si="2"/>
        <v>#DIV/0!</v>
      </c>
      <c r="P5" s="820">
        <f>Tabla13[[#This Row],[Ejec Real Acumu]]-Tabla13[[#This Row],[Proyec Ejec Acumul]]</f>
        <v>0</v>
      </c>
      <c r="Q5" s="820">
        <f>Tabla13[[#This Row],[Ejec Real Mes]]-Tabla13[[#This Row],[Program Entreg Mes]]</f>
        <v>0</v>
      </c>
    </row>
    <row r="6" spans="1:17">
      <c r="A6" s="824">
        <v>4</v>
      </c>
      <c r="B6" s="824" t="s">
        <v>2441</v>
      </c>
      <c r="C6" s="824" t="s">
        <v>2442</v>
      </c>
      <c r="D6" s="824" t="str">
        <f>'Plan de Acción 2023'!$V$8</f>
        <v>Secretaría General</v>
      </c>
      <c r="E6" s="824" t="str">
        <f>'Plan de Acción 2023'!$F$8</f>
        <v>Ejecutar el Plan Estratégico de Talento Humano</v>
      </c>
      <c r="F6" s="824">
        <v>1</v>
      </c>
      <c r="G6" s="824" t="s">
        <v>2443</v>
      </c>
      <c r="H6" s="824">
        <f>'Plan de Acción 2023'!$T$8</f>
        <v>4</v>
      </c>
      <c r="I6" s="824">
        <f>'Plan de Acción 2023'!H8</f>
        <v>0</v>
      </c>
      <c r="J6" s="824">
        <f>'Plan de Acción 2023'!X8</f>
        <v>0</v>
      </c>
      <c r="K6" s="825">
        <f t="shared" si="0"/>
        <v>0</v>
      </c>
      <c r="L6" s="825">
        <f t="shared" si="1"/>
        <v>0</v>
      </c>
      <c r="M6" s="824">
        <f>'Plan de Acción 2023'!H8</f>
        <v>0</v>
      </c>
      <c r="N6" s="824">
        <f>'Plan de Acción 2023'!X8</f>
        <v>0</v>
      </c>
      <c r="O6" s="824" t="e">
        <f t="shared" si="2"/>
        <v>#DIV/0!</v>
      </c>
      <c r="P6" s="820">
        <f>Tabla13[[#This Row],[Ejec Real Acumu]]-Tabla13[[#This Row],[Proyec Ejec Acumul]]</f>
        <v>0</v>
      </c>
      <c r="Q6" s="820">
        <f>Tabla13[[#This Row],[Ejec Real Mes]]-Tabla13[[#This Row],[Program Entreg Mes]]</f>
        <v>0</v>
      </c>
    </row>
    <row r="7" spans="1:17">
      <c r="A7" s="824">
        <v>5</v>
      </c>
      <c r="B7" s="824" t="s">
        <v>2441</v>
      </c>
      <c r="C7" s="824" t="s">
        <v>2442</v>
      </c>
      <c r="D7" s="824" t="str">
        <f>'Plan de Acción 2023'!$V$9</f>
        <v>Secretaría General</v>
      </c>
      <c r="E7" s="824" t="str">
        <f>'Plan de Acción 2023'!$F$9</f>
        <v>Ejecutar Plan Anual de Vacantes</v>
      </c>
      <c r="F7" s="824">
        <v>1</v>
      </c>
      <c r="G7" s="824" t="s">
        <v>2443</v>
      </c>
      <c r="H7" s="824">
        <f>'Plan de Acción 2023'!$T$9</f>
        <v>2</v>
      </c>
      <c r="I7" s="824">
        <f>'Plan de Acción 2023'!H9</f>
        <v>0</v>
      </c>
      <c r="J7" s="824">
        <f>'Plan de Acción 2023'!X9</f>
        <v>0</v>
      </c>
      <c r="K7" s="825">
        <f t="shared" si="0"/>
        <v>0</v>
      </c>
      <c r="L7" s="825">
        <f t="shared" si="1"/>
        <v>0</v>
      </c>
      <c r="M7" s="824">
        <f>'Plan de Acción 2023'!H9</f>
        <v>0</v>
      </c>
      <c r="N7" s="824">
        <f>'Plan de Acción 2023'!X9</f>
        <v>0</v>
      </c>
      <c r="O7" s="824" t="e">
        <f t="shared" si="2"/>
        <v>#DIV/0!</v>
      </c>
      <c r="P7" s="820">
        <f>Tabla13[[#This Row],[Ejec Real Acumu]]-Tabla13[[#This Row],[Proyec Ejec Acumul]]</f>
        <v>0</v>
      </c>
      <c r="Q7" s="820">
        <f>Tabla13[[#This Row],[Ejec Real Mes]]-Tabla13[[#This Row],[Program Entreg Mes]]</f>
        <v>0</v>
      </c>
    </row>
    <row r="8" spans="1:17">
      <c r="A8" s="824">
        <v>6</v>
      </c>
      <c r="B8" s="824" t="s">
        <v>2441</v>
      </c>
      <c r="C8" s="824" t="s">
        <v>2442</v>
      </c>
      <c r="D8" s="824" t="str">
        <f>'Plan de Acción 2023'!$V$10</f>
        <v>Secretaría General</v>
      </c>
      <c r="E8" s="824" t="str">
        <f>'Plan de Acción 2023'!$F$10</f>
        <v>Ejecutar Plan de Previsión de Recursos Humanos</v>
      </c>
      <c r="F8" s="824">
        <v>1</v>
      </c>
      <c r="G8" s="824" t="s">
        <v>2443</v>
      </c>
      <c r="H8" s="824">
        <f>'Plan de Acción 2023'!$T$10</f>
        <v>2</v>
      </c>
      <c r="I8" s="824">
        <f>'Plan de Acción 2023'!H10</f>
        <v>0</v>
      </c>
      <c r="J8" s="824">
        <f>'Plan de Acción 2023'!X10</f>
        <v>0</v>
      </c>
      <c r="K8" s="825">
        <f t="shared" si="0"/>
        <v>0</v>
      </c>
      <c r="L8" s="825">
        <f t="shared" si="1"/>
        <v>0</v>
      </c>
      <c r="M8" s="824">
        <f>'Plan de Acción 2023'!H10</f>
        <v>0</v>
      </c>
      <c r="N8" s="824">
        <f>'Plan de Acción 2023'!X10</f>
        <v>0</v>
      </c>
      <c r="O8" s="824" t="e">
        <f t="shared" si="2"/>
        <v>#DIV/0!</v>
      </c>
      <c r="P8" s="820">
        <f>Tabla13[[#This Row],[Ejec Real Acumu]]-Tabla13[[#This Row],[Proyec Ejec Acumul]]</f>
        <v>0</v>
      </c>
      <c r="Q8" s="820">
        <f>Tabla13[[#This Row],[Ejec Real Mes]]-Tabla13[[#This Row],[Program Entreg Mes]]</f>
        <v>0</v>
      </c>
    </row>
    <row r="9" spans="1:17">
      <c r="A9" s="824">
        <v>7</v>
      </c>
      <c r="B9" s="824" t="s">
        <v>2441</v>
      </c>
      <c r="C9" s="824" t="s">
        <v>2442</v>
      </c>
      <c r="D9" s="824" t="str">
        <f>'Plan de Acción 2023'!$V$11</f>
        <v>Secretaría General</v>
      </c>
      <c r="E9" s="824" t="str">
        <f>'Plan de Acción 2023'!$F$11</f>
        <v>Ejecutar Plan Institucional de Capacitación</v>
      </c>
      <c r="F9" s="824">
        <v>1</v>
      </c>
      <c r="G9" s="824" t="s">
        <v>2443</v>
      </c>
      <c r="H9" s="824">
        <f>'Plan de Acción 2023'!$T$11</f>
        <v>47</v>
      </c>
      <c r="I9" s="824">
        <f>'Plan de Acción 2023'!H11</f>
        <v>0</v>
      </c>
      <c r="J9" s="824">
        <f>'Plan de Acción 2023'!X11</f>
        <v>0</v>
      </c>
      <c r="K9" s="825">
        <f t="shared" si="0"/>
        <v>0</v>
      </c>
      <c r="L9" s="825">
        <f t="shared" si="1"/>
        <v>0</v>
      </c>
      <c r="M9" s="824">
        <f>'Plan de Acción 2023'!H11</f>
        <v>0</v>
      </c>
      <c r="N9" s="824">
        <f>'Plan de Acción 2023'!X11</f>
        <v>0</v>
      </c>
      <c r="O9" s="824" t="e">
        <f t="shared" si="2"/>
        <v>#DIV/0!</v>
      </c>
      <c r="P9" s="820">
        <f>Tabla13[[#This Row],[Ejec Real Acumu]]-Tabla13[[#This Row],[Proyec Ejec Acumul]]</f>
        <v>0</v>
      </c>
      <c r="Q9" s="820">
        <f>Tabla13[[#This Row],[Ejec Real Mes]]-Tabla13[[#This Row],[Program Entreg Mes]]</f>
        <v>0</v>
      </c>
    </row>
    <row r="10" spans="1:17">
      <c r="A10" s="824">
        <v>8</v>
      </c>
      <c r="B10" s="824" t="s">
        <v>2441</v>
      </c>
      <c r="C10" s="824" t="s">
        <v>2442</v>
      </c>
      <c r="D10" s="824" t="str">
        <f>'Plan de Acción 2023'!$V$12</f>
        <v>Secretaría General</v>
      </c>
      <c r="E10" s="824" t="str">
        <f>'Plan de Acción 2023'!$F$12</f>
        <v>Ejecutar Plan de Bienestar Laboral e Incentivos</v>
      </c>
      <c r="F10" s="824">
        <v>1</v>
      </c>
      <c r="G10" s="824" t="s">
        <v>2443</v>
      </c>
      <c r="H10" s="824">
        <f>'Plan de Acción 2023'!$T$12</f>
        <v>25</v>
      </c>
      <c r="I10" s="824">
        <f>'Plan de Acción 2023'!H12</f>
        <v>0</v>
      </c>
      <c r="J10" s="824">
        <f>'Plan de Acción 2023'!X12</f>
        <v>0</v>
      </c>
      <c r="K10" s="825">
        <f t="shared" si="0"/>
        <v>0</v>
      </c>
      <c r="L10" s="825">
        <f t="shared" si="1"/>
        <v>0</v>
      </c>
      <c r="M10" s="824">
        <f>'Plan de Acción 2023'!H12</f>
        <v>0</v>
      </c>
      <c r="N10" s="824">
        <f>'Plan de Acción 2023'!X12</f>
        <v>0</v>
      </c>
      <c r="O10" s="824" t="e">
        <f t="shared" si="2"/>
        <v>#DIV/0!</v>
      </c>
      <c r="P10" s="820">
        <f>Tabla13[[#This Row],[Ejec Real Acumu]]-Tabla13[[#This Row],[Proyec Ejec Acumul]]</f>
        <v>0</v>
      </c>
      <c r="Q10" s="820">
        <f>Tabla13[[#This Row],[Ejec Real Mes]]-Tabla13[[#This Row],[Program Entreg Mes]]</f>
        <v>0</v>
      </c>
    </row>
    <row r="11" spans="1:17">
      <c r="A11" s="824">
        <v>9</v>
      </c>
      <c r="B11" s="824" t="s">
        <v>2441</v>
      </c>
      <c r="C11" s="824" t="s">
        <v>2442</v>
      </c>
      <c r="D11" s="824" t="str">
        <f>'Plan de Acción 2023'!$V$13</f>
        <v>Secretaría General</v>
      </c>
      <c r="E11" s="824" t="str">
        <f>'Plan de Acción 2023'!$F$13</f>
        <v>Implementar las políticas del Modelo Integrado de Planeación y Gestión relacionadas con la SG</v>
      </c>
      <c r="F11" s="824">
        <v>1</v>
      </c>
      <c r="G11" s="824" t="s">
        <v>2443</v>
      </c>
      <c r="H11" s="824">
        <f>'Plan de Acción 2023'!$T$13</f>
        <v>4</v>
      </c>
      <c r="I11" s="824">
        <f>'Plan de Acción 2023'!H13</f>
        <v>0</v>
      </c>
      <c r="J11" s="824">
        <f>'Plan de Acción 2023'!X13</f>
        <v>0</v>
      </c>
      <c r="K11" s="825">
        <f t="shared" si="0"/>
        <v>0</v>
      </c>
      <c r="L11" s="825">
        <f t="shared" si="1"/>
        <v>0</v>
      </c>
      <c r="M11" s="824">
        <f>'Plan de Acción 2023'!H13</f>
        <v>0</v>
      </c>
      <c r="N11" s="824">
        <f>'Plan de Acción 2023'!X13</f>
        <v>0</v>
      </c>
      <c r="O11" s="824" t="e">
        <f t="shared" si="2"/>
        <v>#DIV/0!</v>
      </c>
      <c r="P11" s="820">
        <f>Tabla13[[#This Row],[Ejec Real Acumu]]-Tabla13[[#This Row],[Proyec Ejec Acumul]]</f>
        <v>0</v>
      </c>
      <c r="Q11" s="820">
        <f>Tabla13[[#This Row],[Ejec Real Mes]]-Tabla13[[#This Row],[Program Entreg Mes]]</f>
        <v>0</v>
      </c>
    </row>
    <row r="12" spans="1:17">
      <c r="A12" s="824">
        <v>10</v>
      </c>
      <c r="B12" s="824" t="s">
        <v>2441</v>
      </c>
      <c r="C12" s="824" t="s">
        <v>2442</v>
      </c>
      <c r="D12" s="824" t="str">
        <f>'Plan de Acción 2023'!$V$14</f>
        <v>Secretaría General</v>
      </c>
      <c r="E12" s="824" t="str">
        <f>'Plan de Acción 2023'!$F$14</f>
        <v>Desarrollar las actividades establecidas para la implementación de Gestión del Conocimiento liderado por Talento Humano</v>
      </c>
      <c r="F12" s="824">
        <v>1</v>
      </c>
      <c r="G12" s="824" t="s">
        <v>2443</v>
      </c>
      <c r="H12" s="824">
        <f>'Plan de Acción 2023'!$T$14</f>
        <v>4</v>
      </c>
      <c r="I12" s="824">
        <f>'Plan de Acción 2023'!H14</f>
        <v>0</v>
      </c>
      <c r="J12" s="824">
        <f>'Plan de Acción 2023'!X14</f>
        <v>0</v>
      </c>
      <c r="K12" s="825">
        <f t="shared" si="0"/>
        <v>0</v>
      </c>
      <c r="L12" s="825">
        <f t="shared" si="1"/>
        <v>0</v>
      </c>
      <c r="M12" s="824">
        <f>'Plan de Acción 2023'!H14</f>
        <v>0</v>
      </c>
      <c r="N12" s="824">
        <f>'Plan de Acción 2023'!X14</f>
        <v>0</v>
      </c>
      <c r="O12" s="824" t="e">
        <f t="shared" si="2"/>
        <v>#DIV/0!</v>
      </c>
      <c r="P12" s="820">
        <f>Tabla13[[#This Row],[Ejec Real Acumu]]-Tabla13[[#This Row],[Proyec Ejec Acumul]]</f>
        <v>0</v>
      </c>
      <c r="Q12" s="820">
        <f>Tabla13[[#This Row],[Ejec Real Mes]]-Tabla13[[#This Row],[Program Entreg Mes]]</f>
        <v>0</v>
      </c>
    </row>
    <row r="13" spans="1:17">
      <c r="A13" s="824">
        <v>11</v>
      </c>
      <c r="B13" s="824" t="s">
        <v>2441</v>
      </c>
      <c r="C13" s="824" t="s">
        <v>2442</v>
      </c>
      <c r="D13" s="824" t="str">
        <f>'Plan de Acción 2023'!$V$15</f>
        <v>Secretaría General</v>
      </c>
      <c r="E13" s="824" t="str">
        <f>'Plan de Acción 2023'!$F$15</f>
        <v>Realizar campañas de socialización y apropiación de valores institucionales</v>
      </c>
      <c r="F13" s="824">
        <v>1</v>
      </c>
      <c r="G13" s="824" t="s">
        <v>2443</v>
      </c>
      <c r="H13" s="824">
        <f>'Plan de Acción 2023'!$T$15</f>
        <v>2</v>
      </c>
      <c r="I13" s="824">
        <f>'Plan de Acción 2023'!H15</f>
        <v>0</v>
      </c>
      <c r="J13" s="824">
        <f>'Plan de Acción 2023'!X15</f>
        <v>0</v>
      </c>
      <c r="K13" s="825">
        <f t="shared" si="0"/>
        <v>0</v>
      </c>
      <c r="L13" s="825">
        <f t="shared" si="1"/>
        <v>0</v>
      </c>
      <c r="M13" s="824">
        <f>'Plan de Acción 2023'!H15</f>
        <v>0</v>
      </c>
      <c r="N13" s="824">
        <f>'Plan de Acción 2023'!X15</f>
        <v>0</v>
      </c>
      <c r="O13" s="824" t="e">
        <f t="shared" si="2"/>
        <v>#DIV/0!</v>
      </c>
      <c r="P13" s="820">
        <f>Tabla13[[#This Row],[Ejec Real Acumu]]-Tabla13[[#This Row],[Proyec Ejec Acumul]]</f>
        <v>0</v>
      </c>
      <c r="Q13" s="820">
        <f>Tabla13[[#This Row],[Ejec Real Mes]]-Tabla13[[#This Row],[Program Entreg Mes]]</f>
        <v>0</v>
      </c>
    </row>
    <row r="14" spans="1:17">
      <c r="A14" s="824">
        <v>12</v>
      </c>
      <c r="B14" s="824" t="s">
        <v>2441</v>
      </c>
      <c r="C14" s="824" t="s">
        <v>2442</v>
      </c>
      <c r="D14" s="824" t="str">
        <f>'Plan de Acción 2023'!$V$16</f>
        <v>Secretaría General</v>
      </c>
      <c r="E14" s="824" t="str">
        <f>'Plan de Acción 2023'!$F$16</f>
        <v>Ejecutar las actividades del Plan Institucional de Archivo</v>
      </c>
      <c r="F14" s="824">
        <v>1</v>
      </c>
      <c r="G14" s="824" t="s">
        <v>2443</v>
      </c>
      <c r="H14" s="824">
        <f>'Plan de Acción 2023'!$T$16</f>
        <v>448</v>
      </c>
      <c r="I14" s="824">
        <f>'Plan de Acción 2023'!H16</f>
        <v>0</v>
      </c>
      <c r="J14" s="824">
        <f>'Plan de Acción 2023'!X16</f>
        <v>0</v>
      </c>
      <c r="K14" s="825">
        <f t="shared" si="0"/>
        <v>0</v>
      </c>
      <c r="L14" s="825">
        <f t="shared" si="1"/>
        <v>0</v>
      </c>
      <c r="M14" s="824">
        <f>'Plan de Acción 2023'!H16</f>
        <v>0</v>
      </c>
      <c r="N14" s="824">
        <f>'Plan de Acción 2023'!X16</f>
        <v>0</v>
      </c>
      <c r="O14" s="824" t="e">
        <f t="shared" si="2"/>
        <v>#DIV/0!</v>
      </c>
      <c r="P14" s="820">
        <f>Tabla13[[#This Row],[Ejec Real Acumu]]-Tabla13[[#This Row],[Proyec Ejec Acumul]]</f>
        <v>0</v>
      </c>
      <c r="Q14" s="820">
        <f>Tabla13[[#This Row],[Ejec Real Mes]]-Tabla13[[#This Row],[Program Entreg Mes]]</f>
        <v>0</v>
      </c>
    </row>
    <row r="15" spans="1:17">
      <c r="A15" s="824">
        <v>13</v>
      </c>
      <c r="B15" s="824" t="s">
        <v>2441</v>
      </c>
      <c r="C15" s="824" t="s">
        <v>2442</v>
      </c>
      <c r="D15" s="824" t="str">
        <f>'Plan de Acción 2023'!$V$17</f>
        <v>Secretaría General</v>
      </c>
      <c r="E15" s="824" t="str">
        <f>'Plan de Acción 2023'!$F$17</f>
        <v>Ejecutar las actividades del Plan de Acción Ambiental</v>
      </c>
      <c r="F15" s="824">
        <v>1</v>
      </c>
      <c r="G15" s="824" t="s">
        <v>2443</v>
      </c>
      <c r="H15" s="824">
        <f>'Plan de Acción 2023'!$T$17</f>
        <v>4</v>
      </c>
      <c r="I15" s="824">
        <f>'Plan de Acción 2023'!H17</f>
        <v>0</v>
      </c>
      <c r="J15" s="824">
        <f>'Plan de Acción 2023'!X17</f>
        <v>0</v>
      </c>
      <c r="K15" s="825">
        <f t="shared" si="0"/>
        <v>0</v>
      </c>
      <c r="L15" s="825">
        <f t="shared" si="1"/>
        <v>0</v>
      </c>
      <c r="M15" s="824">
        <f>'Plan de Acción 2023'!H17</f>
        <v>0</v>
      </c>
      <c r="N15" s="824">
        <f>'Plan de Acción 2023'!X17</f>
        <v>0</v>
      </c>
      <c r="O15" s="824" t="e">
        <f t="shared" si="2"/>
        <v>#DIV/0!</v>
      </c>
      <c r="P15" s="820">
        <f>Tabla13[[#This Row],[Ejec Real Acumu]]-Tabla13[[#This Row],[Proyec Ejec Acumul]]</f>
        <v>0</v>
      </c>
      <c r="Q15" s="820">
        <f>Tabla13[[#This Row],[Ejec Real Mes]]-Tabla13[[#This Row],[Program Entreg Mes]]</f>
        <v>0</v>
      </c>
    </row>
    <row r="16" spans="1:17">
      <c r="A16" s="824">
        <v>14</v>
      </c>
      <c r="B16" s="824" t="s">
        <v>2441</v>
      </c>
      <c r="C16" s="824" t="s">
        <v>2442</v>
      </c>
      <c r="D16" s="824" t="str">
        <f>'Plan de Acción 2023'!$V$18</f>
        <v>Secretaría General</v>
      </c>
      <c r="E16" s="824" t="str">
        <f>'Plan de Acción 2023'!$F$18</f>
        <v>Ejecutar las actividades programadas en el Plan Anual de Seguridad y Salud en el Trabajo</v>
      </c>
      <c r="F16" s="824">
        <v>1</v>
      </c>
      <c r="G16" s="824" t="s">
        <v>2443</v>
      </c>
      <c r="H16" s="824">
        <f>'Plan de Acción 2023'!$T$18</f>
        <v>89</v>
      </c>
      <c r="I16" s="824">
        <f>'Plan de Acción 2023'!H18</f>
        <v>0</v>
      </c>
      <c r="J16" s="824">
        <f>'Plan de Acción 2023'!X18</f>
        <v>0</v>
      </c>
      <c r="K16" s="825">
        <f t="shared" si="0"/>
        <v>0</v>
      </c>
      <c r="L16" s="825">
        <f t="shared" si="1"/>
        <v>0</v>
      </c>
      <c r="M16" s="824">
        <f>'Plan de Acción 2023'!H18</f>
        <v>0</v>
      </c>
      <c r="N16" s="824">
        <f>'Plan de Acción 2023'!X18</f>
        <v>0</v>
      </c>
      <c r="O16" s="824" t="e">
        <f t="shared" si="2"/>
        <v>#DIV/0!</v>
      </c>
      <c r="P16" s="820">
        <f>Tabla13[[#This Row],[Ejec Real Acumu]]-Tabla13[[#This Row],[Proyec Ejec Acumul]]</f>
        <v>0</v>
      </c>
      <c r="Q16" s="820">
        <f>Tabla13[[#This Row],[Ejec Real Mes]]-Tabla13[[#This Row],[Program Entreg Mes]]</f>
        <v>0</v>
      </c>
    </row>
    <row r="17" spans="1:17">
      <c r="A17" s="824">
        <v>15</v>
      </c>
      <c r="B17" s="824" t="s">
        <v>2441</v>
      </c>
      <c r="C17" s="824" t="s">
        <v>2442</v>
      </c>
      <c r="D17" s="824" t="str">
        <f>'Plan de Acción 2023'!$V$19</f>
        <v>Secretaría General</v>
      </c>
      <c r="E17" s="824" t="str">
        <f>'Plan de Acción 2023'!$F$19</f>
        <v>Realizar seguimiento al Cronograma de Mantenimientos</v>
      </c>
      <c r="F17" s="824">
        <v>1</v>
      </c>
      <c r="G17" s="824" t="s">
        <v>2443</v>
      </c>
      <c r="H17" s="824">
        <f>'Plan de Acción 2023'!$T$19</f>
        <v>4</v>
      </c>
      <c r="I17" s="824">
        <f>'Plan de Acción 2023'!H19</f>
        <v>0</v>
      </c>
      <c r="J17" s="824">
        <f>'Plan de Acción 2023'!X19</f>
        <v>0</v>
      </c>
      <c r="K17" s="825">
        <f t="shared" si="0"/>
        <v>0</v>
      </c>
      <c r="L17" s="825">
        <f t="shared" si="1"/>
        <v>0</v>
      </c>
      <c r="M17" s="824">
        <f>'Plan de Acción 2023'!H19</f>
        <v>0</v>
      </c>
      <c r="N17" s="824">
        <f>'Plan de Acción 2023'!X19</f>
        <v>0</v>
      </c>
      <c r="O17" s="824" t="e">
        <f t="shared" si="2"/>
        <v>#DIV/0!</v>
      </c>
      <c r="P17" s="820">
        <f>Tabla13[[#This Row],[Ejec Real Acumu]]-Tabla13[[#This Row],[Proyec Ejec Acumul]]</f>
        <v>0</v>
      </c>
      <c r="Q17" s="820">
        <f>Tabla13[[#This Row],[Ejec Real Mes]]-Tabla13[[#This Row],[Program Entreg Mes]]</f>
        <v>0</v>
      </c>
    </row>
    <row r="18" spans="1:17">
      <c r="A18" s="824">
        <v>16</v>
      </c>
      <c r="B18" s="824" t="s">
        <v>2441</v>
      </c>
      <c r="C18" s="824" t="s">
        <v>2442</v>
      </c>
      <c r="D18" s="824" t="str">
        <f>'Plan de Acción 2023'!$V$20</f>
        <v>Secretaría General</v>
      </c>
      <c r="E18" s="824" t="str">
        <f>'Plan de Acción 2023'!$F$20</f>
        <v>Realizar seguimiento a los rubros de Austeridad del Gasto</v>
      </c>
      <c r="F18" s="824">
        <v>1</v>
      </c>
      <c r="G18" s="824" t="s">
        <v>2443</v>
      </c>
      <c r="H18" s="824">
        <f>'Plan de Acción 2023'!$T$20</f>
        <v>4</v>
      </c>
      <c r="I18" s="824">
        <f>'Plan de Acción 2023'!H20</f>
        <v>0</v>
      </c>
      <c r="J18" s="824">
        <f>'Plan de Acción 2023'!X20</f>
        <v>0</v>
      </c>
      <c r="K18" s="825">
        <f t="shared" si="0"/>
        <v>0</v>
      </c>
      <c r="L18" s="825">
        <f t="shared" si="1"/>
        <v>0</v>
      </c>
      <c r="M18" s="824">
        <f>'Plan de Acción 2023'!H20</f>
        <v>0</v>
      </c>
      <c r="N18" s="824">
        <f>'Plan de Acción 2023'!X20</f>
        <v>0</v>
      </c>
      <c r="O18" s="824" t="e">
        <f t="shared" si="2"/>
        <v>#DIV/0!</v>
      </c>
      <c r="P18" s="820">
        <f>Tabla13[[#This Row],[Ejec Real Acumu]]-Tabla13[[#This Row],[Proyec Ejec Acumul]]</f>
        <v>0</v>
      </c>
      <c r="Q18" s="820">
        <f>Tabla13[[#This Row],[Ejec Real Mes]]-Tabla13[[#This Row],[Program Entreg Mes]]</f>
        <v>0</v>
      </c>
    </row>
    <row r="19" spans="1:17">
      <c r="A19" s="824">
        <v>17</v>
      </c>
      <c r="B19" s="824" t="s">
        <v>2441</v>
      </c>
      <c r="C19" s="824" t="s">
        <v>2442</v>
      </c>
      <c r="D19" s="824" t="str">
        <f>'Plan de Acción 2023'!$V$21</f>
        <v>Secretaría General</v>
      </c>
      <c r="E19" s="824" t="str">
        <f>'Plan de Acción 2023'!$F$21</f>
        <v>Realizar seguimeinto al Plan Anual de Adquisiciones</v>
      </c>
      <c r="F19" s="824">
        <v>1</v>
      </c>
      <c r="G19" s="824" t="s">
        <v>2443</v>
      </c>
      <c r="H19" s="824">
        <f>'Plan de Acción 2023'!$T$21</f>
        <v>12</v>
      </c>
      <c r="I19" s="824">
        <f>'Plan de Acción 2023'!H21</f>
        <v>1</v>
      </c>
      <c r="J19" s="824">
        <f>'Plan de Acción 2023'!X21</f>
        <v>1</v>
      </c>
      <c r="K19" s="825">
        <f t="shared" si="0"/>
        <v>8.3333333333333329E-2</v>
      </c>
      <c r="L19" s="825">
        <f t="shared" si="1"/>
        <v>8.3333333333333329E-2</v>
      </c>
      <c r="M19" s="824">
        <f>'Plan de Acción 2023'!H21</f>
        <v>1</v>
      </c>
      <c r="N19" s="824">
        <f>'Plan de Acción 2023'!X21</f>
        <v>1</v>
      </c>
      <c r="O19" s="824">
        <f t="shared" si="2"/>
        <v>1</v>
      </c>
      <c r="P19" s="820">
        <f>Tabla13[[#This Row],[Ejec Real Acumu]]-Tabla13[[#This Row],[Proyec Ejec Acumul]]</f>
        <v>0</v>
      </c>
      <c r="Q19" s="820">
        <f>Tabla13[[#This Row],[Ejec Real Mes]]-Tabla13[[#This Row],[Program Entreg Mes]]</f>
        <v>0</v>
      </c>
    </row>
    <row r="20" spans="1:17">
      <c r="A20" s="824">
        <v>18</v>
      </c>
      <c r="B20" s="824" t="s">
        <v>2441</v>
      </c>
      <c r="C20" s="824" t="s">
        <v>2442</v>
      </c>
      <c r="D20" s="824" t="str">
        <f>'Plan de Acción 2023'!$V$22</f>
        <v>Oficina Asesora de Planeación</v>
      </c>
      <c r="E20" s="824" t="str">
        <f>'Plan de Acción 2023'!$F$22</f>
        <v>Realizar seguimiento del estado del proceso de reconocimiento de las CMC actuales y toma de decisiones respecto a las ampliaciones o reducciones de las mismas</v>
      </c>
      <c r="F20" s="824">
        <v>1</v>
      </c>
      <c r="G20" s="824" t="s">
        <v>2443</v>
      </c>
      <c r="H20" s="824">
        <f>'Plan de Acción 2023'!$T$22</f>
        <v>1</v>
      </c>
      <c r="I20" s="824">
        <f>'Plan de Acción 2023'!H22</f>
        <v>0</v>
      </c>
      <c r="J20" s="824">
        <f>'Plan de Acción 2023'!X22</f>
        <v>0</v>
      </c>
      <c r="K20" s="825">
        <f t="shared" si="0"/>
        <v>0</v>
      </c>
      <c r="L20" s="825">
        <f t="shared" si="1"/>
        <v>0</v>
      </c>
      <c r="M20" s="824">
        <f>'Plan de Acción 2023'!H22</f>
        <v>0</v>
      </c>
      <c r="N20" s="824">
        <f>'Plan de Acción 2023'!X22</f>
        <v>0</v>
      </c>
      <c r="O20" s="824" t="e">
        <f t="shared" si="2"/>
        <v>#DIV/0!</v>
      </c>
      <c r="P20" s="820">
        <f>Tabla13[[#This Row],[Ejec Real Acumu]]-Tabla13[[#This Row],[Proyec Ejec Acumul]]</f>
        <v>0</v>
      </c>
      <c r="Q20" s="820">
        <f>Tabla13[[#This Row],[Ejec Real Mes]]-Tabla13[[#This Row],[Program Entreg Mes]]</f>
        <v>0</v>
      </c>
    </row>
    <row r="21" spans="1:17">
      <c r="A21" s="824">
        <v>19</v>
      </c>
      <c r="B21" s="824" t="s">
        <v>2441</v>
      </c>
      <c r="C21" s="824" t="s">
        <v>2442</v>
      </c>
      <c r="D21" s="824" t="str">
        <f>'Plan de Acción 2023'!$V$23</f>
        <v>Oficina Asesora de Planeación</v>
      </c>
      <c r="E21" s="824" t="str">
        <f>'Plan de Acción 2023'!$F$23</f>
        <v>Representar al INM ante el QSTF del Sistema Interamericano de Metrología</v>
      </c>
      <c r="F21" s="824">
        <v>1</v>
      </c>
      <c r="G21" s="824" t="s">
        <v>2443</v>
      </c>
      <c r="H21" s="824">
        <f>'Plan de Acción 2023'!$T$23</f>
        <v>2</v>
      </c>
      <c r="I21" s="824">
        <f>'Plan de Acción 2023'!H23</f>
        <v>0</v>
      </c>
      <c r="J21" s="824">
        <f>'Plan de Acción 2023'!X23</f>
        <v>0</v>
      </c>
      <c r="K21" s="825">
        <f t="shared" si="0"/>
        <v>0</v>
      </c>
      <c r="L21" s="825">
        <f t="shared" si="1"/>
        <v>0</v>
      </c>
      <c r="M21" s="824">
        <f>'Plan de Acción 2023'!H23</f>
        <v>0</v>
      </c>
      <c r="N21" s="824">
        <f>'Plan de Acción 2023'!X23</f>
        <v>0</v>
      </c>
      <c r="O21" s="824" t="e">
        <f t="shared" si="2"/>
        <v>#DIV/0!</v>
      </c>
      <c r="P21" s="820">
        <f>Tabla13[[#This Row],[Ejec Real Acumu]]-Tabla13[[#This Row],[Proyec Ejec Acumul]]</f>
        <v>0</v>
      </c>
      <c r="Q21" s="820">
        <f>Tabla13[[#This Row],[Ejec Real Mes]]-Tabla13[[#This Row],[Program Entreg Mes]]</f>
        <v>0</v>
      </c>
    </row>
    <row r="22" spans="1:17">
      <c r="A22" s="824">
        <v>20</v>
      </c>
      <c r="B22" s="824" t="s">
        <v>2441</v>
      </c>
      <c r="C22" s="824" t="s">
        <v>2442</v>
      </c>
      <c r="D22" s="824" t="str">
        <f>'Plan de Acción 2023'!$V$24</f>
        <v>Oficina Asesora de Planeación</v>
      </c>
      <c r="E22" s="824" t="str">
        <f>'Plan de Acción 2023'!$F$24</f>
        <v>Reportar el avance de las Capacidades de Medición y Calibración (CMC) nuevas reconocidas por la Oficina Internacional de Pesas y Medidas (BIPM)</v>
      </c>
      <c r="F22" s="824">
        <v>1</v>
      </c>
      <c r="G22" s="824" t="s">
        <v>2443</v>
      </c>
      <c r="H22" s="824">
        <f>'Plan de Acción 2023'!$T$24</f>
        <v>7</v>
      </c>
      <c r="I22" s="824">
        <f>'Plan de Acción 2023'!H24</f>
        <v>0</v>
      </c>
      <c r="J22" s="824">
        <f>'Plan de Acción 2023'!X24</f>
        <v>0</v>
      </c>
      <c r="K22" s="825">
        <f t="shared" si="0"/>
        <v>0</v>
      </c>
      <c r="L22" s="825">
        <f t="shared" si="1"/>
        <v>0</v>
      </c>
      <c r="M22" s="824">
        <f>'Plan de Acción 2023'!H24</f>
        <v>0</v>
      </c>
      <c r="N22" s="824">
        <f>'Plan de Acción 2023'!X24</f>
        <v>0</v>
      </c>
      <c r="O22" s="824" t="e">
        <f t="shared" si="2"/>
        <v>#DIV/0!</v>
      </c>
      <c r="P22" s="820">
        <f>Tabla13[[#This Row],[Ejec Real Acumu]]-Tabla13[[#This Row],[Proyec Ejec Acumul]]</f>
        <v>0</v>
      </c>
      <c r="Q22" s="820">
        <f>Tabla13[[#This Row],[Ejec Real Mes]]-Tabla13[[#This Row],[Program Entreg Mes]]</f>
        <v>0</v>
      </c>
    </row>
    <row r="23" spans="1:17">
      <c r="A23" s="824">
        <v>21</v>
      </c>
      <c r="B23" s="824" t="s">
        <v>2441</v>
      </c>
      <c r="C23" s="824" t="s">
        <v>2442</v>
      </c>
      <c r="D23" s="824" t="str">
        <f>'Plan de Acción 2023'!$V$25</f>
        <v>Oficina Asesora de Planeación</v>
      </c>
      <c r="E23" s="824" t="str">
        <f>'Plan de Acción 2023'!$F$25</f>
        <v>Reportar las aprobaciones del Sistema de Gestión de la Calidad ante el QSTF, del Sistema Interamericano de Medición (SIM), para soportar las Capacidades de Medición y Calibración (CMC)</v>
      </c>
      <c r="F23" s="824">
        <v>1</v>
      </c>
      <c r="G23" s="824" t="s">
        <v>2443</v>
      </c>
      <c r="H23" s="824">
        <f>'Plan de Acción 2023'!$T$25</f>
        <v>6</v>
      </c>
      <c r="I23" s="824">
        <f>'Plan de Acción 2023'!H25</f>
        <v>0</v>
      </c>
      <c r="J23" s="824">
        <f>'Plan de Acción 2023'!X25</f>
        <v>0</v>
      </c>
      <c r="K23" s="825">
        <f t="shared" si="0"/>
        <v>0</v>
      </c>
      <c r="L23" s="825">
        <f t="shared" si="1"/>
        <v>0</v>
      </c>
      <c r="M23" s="824">
        <f>'Plan de Acción 2023'!H25</f>
        <v>0</v>
      </c>
      <c r="N23" s="824">
        <f>'Plan de Acción 2023'!X25</f>
        <v>0</v>
      </c>
      <c r="O23" s="824" t="e">
        <f t="shared" si="2"/>
        <v>#DIV/0!</v>
      </c>
      <c r="P23" s="820">
        <f>Tabla13[[#This Row],[Ejec Real Acumu]]-Tabla13[[#This Row],[Proyec Ejec Acumul]]</f>
        <v>0</v>
      </c>
      <c r="Q23" s="820">
        <f>Tabla13[[#This Row],[Ejec Real Mes]]-Tabla13[[#This Row],[Program Entreg Mes]]</f>
        <v>0</v>
      </c>
    </row>
    <row r="24" spans="1:17">
      <c r="A24" s="824">
        <v>22</v>
      </c>
      <c r="B24" s="824" t="s">
        <v>2441</v>
      </c>
      <c r="C24" s="824" t="s">
        <v>2442</v>
      </c>
      <c r="D24" s="824" t="str">
        <f>'Plan de Acción 2023'!$V$26</f>
        <v>Oficina Asesora de Planeación</v>
      </c>
      <c r="E24" s="824" t="str">
        <f>'Plan de Acción 2023'!$F$26</f>
        <v>Formular el Programa de Auditorías del Sistema Integrado de Gestión</v>
      </c>
      <c r="F24" s="824">
        <v>1</v>
      </c>
      <c r="G24" s="824" t="s">
        <v>2443</v>
      </c>
      <c r="H24" s="824">
        <f>'Plan de Acción 2023'!$T$26</f>
        <v>1</v>
      </c>
      <c r="I24" s="824">
        <f>'Plan de Acción 2023'!H26</f>
        <v>0</v>
      </c>
      <c r="J24" s="824">
        <f>'Plan de Acción 2023'!X26</f>
        <v>0</v>
      </c>
      <c r="K24" s="825">
        <f t="shared" si="0"/>
        <v>0</v>
      </c>
      <c r="L24" s="825">
        <f t="shared" si="1"/>
        <v>0</v>
      </c>
      <c r="M24" s="824">
        <f>'Plan de Acción 2023'!H26</f>
        <v>0</v>
      </c>
      <c r="N24" s="824">
        <f>'Plan de Acción 2023'!X26</f>
        <v>0</v>
      </c>
      <c r="O24" s="824" t="e">
        <f t="shared" si="2"/>
        <v>#DIV/0!</v>
      </c>
      <c r="P24" s="820">
        <f>Tabla13[[#This Row],[Ejec Real Acumu]]-Tabla13[[#This Row],[Proyec Ejec Acumul]]</f>
        <v>0</v>
      </c>
      <c r="Q24" s="820">
        <f>Tabla13[[#This Row],[Ejec Real Mes]]-Tabla13[[#This Row],[Program Entreg Mes]]</f>
        <v>0</v>
      </c>
    </row>
    <row r="25" spans="1:17">
      <c r="A25" s="824">
        <v>23</v>
      </c>
      <c r="B25" s="824" t="s">
        <v>2441</v>
      </c>
      <c r="C25" s="824" t="s">
        <v>2442</v>
      </c>
      <c r="D25" s="824" t="str">
        <f>'Plan de Acción 2023'!$V$27</f>
        <v>Oficina Asesora de Planeación</v>
      </c>
      <c r="E25" s="824" t="str">
        <f>'Plan de Acción 2023'!$F$27</f>
        <v>Realizar seguimiento a la planeación sectorial, planeación estratégica y del plan de acción</v>
      </c>
      <c r="F25" s="824">
        <v>1</v>
      </c>
      <c r="G25" s="824" t="s">
        <v>2443</v>
      </c>
      <c r="H25" s="824">
        <f>'Plan de Acción 2023'!$T$27</f>
        <v>3</v>
      </c>
      <c r="I25" s="824">
        <f>'Plan de Acción 2023'!H27</f>
        <v>0</v>
      </c>
      <c r="J25" s="824">
        <f>'Plan de Acción 2023'!X27</f>
        <v>0</v>
      </c>
      <c r="K25" s="825">
        <f t="shared" si="0"/>
        <v>0</v>
      </c>
      <c r="L25" s="825">
        <f t="shared" si="1"/>
        <v>0</v>
      </c>
      <c r="M25" s="824">
        <f>'Plan de Acción 2023'!H27</f>
        <v>0</v>
      </c>
      <c r="N25" s="824">
        <f>'Plan de Acción 2023'!X27</f>
        <v>0</v>
      </c>
      <c r="O25" s="824" t="e">
        <f t="shared" si="2"/>
        <v>#DIV/0!</v>
      </c>
      <c r="P25" s="820">
        <f>Tabla13[[#This Row],[Ejec Real Acumu]]-Tabla13[[#This Row],[Proyec Ejec Acumul]]</f>
        <v>0</v>
      </c>
      <c r="Q25" s="820">
        <f>Tabla13[[#This Row],[Ejec Real Mes]]-Tabla13[[#This Row],[Program Entreg Mes]]</f>
        <v>0</v>
      </c>
    </row>
    <row r="26" spans="1:17">
      <c r="A26" s="824">
        <v>24</v>
      </c>
      <c r="B26" s="824" t="s">
        <v>2441</v>
      </c>
      <c r="C26" s="824" t="s">
        <v>2442</v>
      </c>
      <c r="D26" s="824" t="str">
        <f>'Plan de Acción 2023'!$V$28</f>
        <v>Oficina Asesora de Planeación</v>
      </c>
      <c r="E26" s="824" t="str">
        <f>'Plan de Acción 2023'!$F$28</f>
        <v>Actualización procedimiento de proyectos de inversion acorde a los nuevos lineamientos manuales y plataformas de inevrsion publica del DNP</v>
      </c>
      <c r="F26" s="824">
        <v>1</v>
      </c>
      <c r="G26" s="824" t="s">
        <v>2443</v>
      </c>
      <c r="H26" s="824">
        <f>'Plan de Acción 2023'!$T$28</f>
        <v>1</v>
      </c>
      <c r="I26" s="824">
        <f>'Plan de Acción 2023'!H28</f>
        <v>0</v>
      </c>
      <c r="J26" s="824">
        <f>'Plan de Acción 2023'!X28</f>
        <v>0</v>
      </c>
      <c r="K26" s="825">
        <f t="shared" si="0"/>
        <v>0</v>
      </c>
      <c r="L26" s="825">
        <f t="shared" si="1"/>
        <v>0</v>
      </c>
      <c r="M26" s="824">
        <f>'Plan de Acción 2023'!H28</f>
        <v>0</v>
      </c>
      <c r="N26" s="824">
        <f>'Plan de Acción 2023'!X28</f>
        <v>0</v>
      </c>
      <c r="O26" s="824" t="e">
        <f t="shared" si="2"/>
        <v>#DIV/0!</v>
      </c>
      <c r="P26" s="820">
        <f>Tabla13[[#This Row],[Ejec Real Acumu]]-Tabla13[[#This Row],[Proyec Ejec Acumul]]</f>
        <v>0</v>
      </c>
      <c r="Q26" s="820">
        <f>Tabla13[[#This Row],[Ejec Real Mes]]-Tabla13[[#This Row],[Program Entreg Mes]]</f>
        <v>0</v>
      </c>
    </row>
    <row r="27" spans="1:17">
      <c r="A27" s="824">
        <v>25</v>
      </c>
      <c r="B27" s="824" t="s">
        <v>2441</v>
      </c>
      <c r="C27" s="824" t="s">
        <v>2442</v>
      </c>
      <c r="D27" s="824" t="str">
        <f>'Plan de Acción 2023'!$V$29</f>
        <v>Oficina Asesora de Planeación</v>
      </c>
      <c r="E27" s="824" t="str">
        <f>'Plan de Acción 2023'!$F$29</f>
        <v>Reportar a la Alta Dirección el seguimiento al cumplimiento de riesgos de procesos y de corrupción</v>
      </c>
      <c r="F27" s="824">
        <v>1</v>
      </c>
      <c r="G27" s="824" t="s">
        <v>2443</v>
      </c>
      <c r="H27" s="824">
        <f>'Plan de Acción 2023'!$T$29</f>
        <v>3</v>
      </c>
      <c r="I27" s="824">
        <f>'Plan de Acción 2023'!H29</f>
        <v>1</v>
      </c>
      <c r="J27" s="824">
        <f>'Plan de Acción 2023'!X29</f>
        <v>1</v>
      </c>
      <c r="K27" s="825">
        <f t="shared" si="0"/>
        <v>0.33333333333333331</v>
      </c>
      <c r="L27" s="825">
        <f t="shared" si="1"/>
        <v>0.33333333333333331</v>
      </c>
      <c r="M27" s="824">
        <f>'Plan de Acción 2023'!H29</f>
        <v>1</v>
      </c>
      <c r="N27" s="824">
        <f>'Plan de Acción 2023'!X29</f>
        <v>1</v>
      </c>
      <c r="O27" s="824">
        <f t="shared" si="2"/>
        <v>1</v>
      </c>
      <c r="P27" s="820">
        <f>Tabla13[[#This Row],[Ejec Real Acumu]]-Tabla13[[#This Row],[Proyec Ejec Acumul]]</f>
        <v>0</v>
      </c>
      <c r="Q27" s="820">
        <f>Tabla13[[#This Row],[Ejec Real Mes]]-Tabla13[[#This Row],[Program Entreg Mes]]</f>
        <v>0</v>
      </c>
    </row>
    <row r="28" spans="1:17">
      <c r="A28" s="824">
        <v>26</v>
      </c>
      <c r="B28" s="824" t="s">
        <v>2441</v>
      </c>
      <c r="C28" s="824" t="s">
        <v>2442</v>
      </c>
      <c r="D28" s="824" t="str">
        <f>'Plan de Acción 2023'!$V$30</f>
        <v>Oficina Asesora de Planeación</v>
      </c>
      <c r="E28" s="824" t="str">
        <f>'Plan de Acción 2023'!$F$30</f>
        <v>Reportar a la Alta Dirección el seguimiento al cumplimiento de los planes de mejora, indicadores</v>
      </c>
      <c r="F28" s="824">
        <v>1</v>
      </c>
      <c r="G28" s="824" t="s">
        <v>2443</v>
      </c>
      <c r="H28" s="824">
        <f>'Plan de Acción 2023'!$T$30</f>
        <v>4</v>
      </c>
      <c r="I28" s="824">
        <f>'Plan de Acción 2023'!H30</f>
        <v>0</v>
      </c>
      <c r="J28" s="824">
        <f>'Plan de Acción 2023'!X30</f>
        <v>0</v>
      </c>
      <c r="K28" s="825">
        <f t="shared" si="0"/>
        <v>0</v>
      </c>
      <c r="L28" s="825">
        <f t="shared" si="1"/>
        <v>0</v>
      </c>
      <c r="M28" s="824">
        <f>'Plan de Acción 2023'!H30</f>
        <v>0</v>
      </c>
      <c r="N28" s="824">
        <f>'Plan de Acción 2023'!X30</f>
        <v>0</v>
      </c>
      <c r="O28" s="824" t="e">
        <f t="shared" si="2"/>
        <v>#DIV/0!</v>
      </c>
      <c r="P28" s="820">
        <f>Tabla13[[#This Row],[Ejec Real Acumu]]-Tabla13[[#This Row],[Proyec Ejec Acumul]]</f>
        <v>0</v>
      </c>
      <c r="Q28" s="820">
        <f>Tabla13[[#This Row],[Ejec Real Mes]]-Tabla13[[#This Row],[Program Entreg Mes]]</f>
        <v>0</v>
      </c>
    </row>
    <row r="29" spans="1:17">
      <c r="A29" s="824">
        <v>27</v>
      </c>
      <c r="B29" s="824" t="s">
        <v>2441</v>
      </c>
      <c r="C29" s="824" t="s">
        <v>2442</v>
      </c>
      <c r="D29" s="824" t="str">
        <f>'Plan de Acción 2023'!$V$31</f>
        <v>Oficina Asesora de Planeación</v>
      </c>
      <c r="E29" s="824" t="str">
        <f>'Plan de Acción 2023'!$F$31</f>
        <v>Reportar a la Alta Dirección el estado de operación del aplicativo de Isolución</v>
      </c>
      <c r="F29" s="824">
        <v>1</v>
      </c>
      <c r="G29" s="824" t="s">
        <v>2443</v>
      </c>
      <c r="H29" s="824">
        <f>'Plan de Acción 2023'!$T$31</f>
        <v>2</v>
      </c>
      <c r="I29" s="824">
        <f>'Plan de Acción 2023'!H31</f>
        <v>0</v>
      </c>
      <c r="J29" s="824">
        <f>'Plan de Acción 2023'!X31</f>
        <v>0</v>
      </c>
      <c r="K29" s="825">
        <f t="shared" si="0"/>
        <v>0</v>
      </c>
      <c r="L29" s="825">
        <f t="shared" si="1"/>
        <v>0</v>
      </c>
      <c r="M29" s="824">
        <f>'Plan de Acción 2023'!H31</f>
        <v>0</v>
      </c>
      <c r="N29" s="824">
        <f>'Plan de Acción 2023'!X31</f>
        <v>0</v>
      </c>
      <c r="O29" s="824" t="e">
        <f t="shared" si="2"/>
        <v>#DIV/0!</v>
      </c>
      <c r="P29" s="820">
        <f>Tabla13[[#This Row],[Ejec Real Acumu]]-Tabla13[[#This Row],[Proyec Ejec Acumul]]</f>
        <v>0</v>
      </c>
      <c r="Q29" s="820">
        <f>Tabla13[[#This Row],[Ejec Real Mes]]-Tabla13[[#This Row],[Program Entreg Mes]]</f>
        <v>0</v>
      </c>
    </row>
    <row r="30" spans="1:17">
      <c r="A30" s="824">
        <v>28</v>
      </c>
      <c r="B30" s="824" t="s">
        <v>2441</v>
      </c>
      <c r="C30" s="824" t="s">
        <v>2442</v>
      </c>
      <c r="D30" s="824" t="str">
        <f>'Plan de Acción 2023'!$V$32</f>
        <v>Oficina Asesora de Planeación</v>
      </c>
      <c r="E30" s="824" t="str">
        <f>'Plan de Acción 2023'!$F$32</f>
        <v>Implementar las políticas del Modelo Integrado de Planeación y Gestión relacionadas con la OAP</v>
      </c>
      <c r="F30" s="824">
        <v>1</v>
      </c>
      <c r="G30" s="824" t="s">
        <v>2443</v>
      </c>
      <c r="H30" s="824">
        <f>'Plan de Acción 2023'!$T$32</f>
        <v>3</v>
      </c>
      <c r="I30" s="824">
        <f>'Plan de Acción 2023'!H32</f>
        <v>0</v>
      </c>
      <c r="J30" s="824">
        <f>'Plan de Acción 2023'!X32</f>
        <v>0</v>
      </c>
      <c r="K30" s="825">
        <f t="shared" si="0"/>
        <v>0</v>
      </c>
      <c r="L30" s="825">
        <f t="shared" si="1"/>
        <v>0</v>
      </c>
      <c r="M30" s="824">
        <f>'Plan de Acción 2023'!H32</f>
        <v>0</v>
      </c>
      <c r="N30" s="824">
        <f>'Plan de Acción 2023'!X32</f>
        <v>0</v>
      </c>
      <c r="O30" s="824" t="e">
        <f t="shared" si="2"/>
        <v>#DIV/0!</v>
      </c>
      <c r="P30" s="820">
        <f>Tabla13[[#This Row],[Ejec Real Acumu]]-Tabla13[[#This Row],[Proyec Ejec Acumul]]</f>
        <v>0</v>
      </c>
      <c r="Q30" s="820">
        <f>Tabla13[[#This Row],[Ejec Real Mes]]-Tabla13[[#This Row],[Program Entreg Mes]]</f>
        <v>0</v>
      </c>
    </row>
    <row r="31" spans="1:17">
      <c r="A31" s="824">
        <v>29</v>
      </c>
      <c r="B31" s="824" t="s">
        <v>2441</v>
      </c>
      <c r="C31" s="824" t="s">
        <v>2442</v>
      </c>
      <c r="D31" s="824" t="str">
        <f>'Plan de Acción 2023'!$V$33</f>
        <v>Oficina Asesora de Planeación</v>
      </c>
      <c r="E31" s="824" t="str">
        <f>'Plan de Acción 2023'!$F$33</f>
        <v>Realizar presentación de estado de avance de las política de MIPG del INM</v>
      </c>
      <c r="F31" s="824">
        <v>1</v>
      </c>
      <c r="G31" s="824" t="s">
        <v>2443</v>
      </c>
      <c r="H31" s="824">
        <f>'Plan de Acción 2023'!$T$33</f>
        <v>2</v>
      </c>
      <c r="I31" s="824">
        <f>'Plan de Acción 2023'!H33</f>
        <v>0</v>
      </c>
      <c r="J31" s="824">
        <f>'Plan de Acción 2023'!X33</f>
        <v>0</v>
      </c>
      <c r="K31" s="825">
        <f t="shared" si="0"/>
        <v>0</v>
      </c>
      <c r="L31" s="825">
        <f t="shared" si="1"/>
        <v>0</v>
      </c>
      <c r="M31" s="824">
        <f>'Plan de Acción 2023'!H33</f>
        <v>0</v>
      </c>
      <c r="N31" s="824">
        <f>'Plan de Acción 2023'!X33</f>
        <v>0</v>
      </c>
      <c r="O31" s="824" t="e">
        <f t="shared" si="2"/>
        <v>#DIV/0!</v>
      </c>
      <c r="P31" s="820">
        <f>Tabla13[[#This Row],[Ejec Real Acumu]]-Tabla13[[#This Row],[Proyec Ejec Acumul]]</f>
        <v>0</v>
      </c>
      <c r="Q31" s="820">
        <f>Tabla13[[#This Row],[Ejec Real Mes]]-Tabla13[[#This Row],[Program Entreg Mes]]</f>
        <v>0</v>
      </c>
    </row>
    <row r="32" spans="1:17">
      <c r="A32" s="824">
        <v>30</v>
      </c>
      <c r="B32" s="824" t="s">
        <v>2441</v>
      </c>
      <c r="C32" s="824" t="s">
        <v>2442</v>
      </c>
      <c r="D32" s="824" t="str">
        <f>'Plan de Acción 2023'!$V$34</f>
        <v>Oficina Asesora de Planeación</v>
      </c>
      <c r="E32" s="824" t="str">
        <f>'Plan de Acción 2023'!$F$34</f>
        <v>Realizar evento de rendición de cuentas (RdC) enmarcados en la Estrategia de RdC</v>
      </c>
      <c r="F32" s="824">
        <v>1</v>
      </c>
      <c r="G32" s="824" t="s">
        <v>2443</v>
      </c>
      <c r="H32" s="824">
        <f>'Plan de Acción 2023'!$T$34</f>
        <v>1</v>
      </c>
      <c r="I32" s="824">
        <f>'Plan de Acción 2023'!H34</f>
        <v>0</v>
      </c>
      <c r="J32" s="824">
        <f>'Plan de Acción 2023'!X34</f>
        <v>0</v>
      </c>
      <c r="K32" s="825">
        <f t="shared" si="0"/>
        <v>0</v>
      </c>
      <c r="L32" s="825">
        <f t="shared" si="1"/>
        <v>0</v>
      </c>
      <c r="M32" s="824">
        <f>'Plan de Acción 2023'!H34</f>
        <v>0</v>
      </c>
      <c r="N32" s="824">
        <f>'Plan de Acción 2023'!X34</f>
        <v>0</v>
      </c>
      <c r="O32" s="824" t="e">
        <f t="shared" si="2"/>
        <v>#DIV/0!</v>
      </c>
      <c r="P32" s="820">
        <f>Tabla13[[#This Row],[Ejec Real Acumu]]-Tabla13[[#This Row],[Proyec Ejec Acumul]]</f>
        <v>0</v>
      </c>
      <c r="Q32" s="820">
        <f>Tabla13[[#This Row],[Ejec Real Mes]]-Tabla13[[#This Row],[Program Entreg Mes]]</f>
        <v>0</v>
      </c>
    </row>
    <row r="33" spans="1:17">
      <c r="A33" s="824">
        <v>31</v>
      </c>
      <c r="B33" s="824" t="s">
        <v>2441</v>
      </c>
      <c r="C33" s="824" t="s">
        <v>2442</v>
      </c>
      <c r="D33" s="824" t="str">
        <f>'Plan de Acción 2023'!$V$35</f>
        <v>Oficina Asesora de Planeación</v>
      </c>
      <c r="E33" s="824" t="str">
        <f>'Plan de Acción 2023'!$F$35</f>
        <v>Ejecutar el Plan Anticorrupción y Atención al Ciudadano</v>
      </c>
      <c r="F33" s="824">
        <v>1</v>
      </c>
      <c r="G33" s="824" t="s">
        <v>2443</v>
      </c>
      <c r="H33" s="824">
        <f>'Plan de Acción 2023'!$T$35</f>
        <v>69</v>
      </c>
      <c r="I33" s="824">
        <f>'Plan de Acción 2023'!H35</f>
        <v>4</v>
      </c>
      <c r="J33" s="824">
        <f>'Plan de Acción 2023'!X35</f>
        <v>4</v>
      </c>
      <c r="K33" s="825">
        <f t="shared" si="0"/>
        <v>5.7971014492753624E-2</v>
      </c>
      <c r="L33" s="825">
        <f t="shared" si="1"/>
        <v>5.7971014492753624E-2</v>
      </c>
      <c r="M33" s="824">
        <f>'Plan de Acción 2023'!H35</f>
        <v>4</v>
      </c>
      <c r="N33" s="824">
        <f>'Plan de Acción 2023'!X35</f>
        <v>4</v>
      </c>
      <c r="O33" s="824">
        <f t="shared" si="2"/>
        <v>1</v>
      </c>
      <c r="P33" s="820">
        <f>Tabla13[[#This Row],[Ejec Real Acumu]]-Tabla13[[#This Row],[Proyec Ejec Acumul]]</f>
        <v>0</v>
      </c>
      <c r="Q33" s="820">
        <f>Tabla13[[#This Row],[Ejec Real Mes]]-Tabla13[[#This Row],[Program Entreg Mes]]</f>
        <v>0</v>
      </c>
    </row>
    <row r="34" spans="1:17">
      <c r="A34" s="824">
        <v>32</v>
      </c>
      <c r="B34" s="824" t="s">
        <v>2441</v>
      </c>
      <c r="C34" s="824" t="s">
        <v>2442</v>
      </c>
      <c r="D34" s="824" t="str">
        <f>'Plan de Acción 2023'!$V$36</f>
        <v>Oficina Asesora de Planeación</v>
      </c>
      <c r="E34" s="824" t="str">
        <f>'Plan de Acción 2023'!$F$36</f>
        <v>Reportar el estado de ejecución
presupuestal de los proyectos de inversión y
el presupuesto de funcionamiento</v>
      </c>
      <c r="F34" s="824">
        <v>1</v>
      </c>
      <c r="G34" s="824" t="s">
        <v>2443</v>
      </c>
      <c r="H34" s="824">
        <f>'Plan de Acción 2023'!$T$36</f>
        <v>12</v>
      </c>
      <c r="I34" s="824">
        <f>'Plan de Acción 2023'!H36</f>
        <v>2</v>
      </c>
      <c r="J34" s="824">
        <f>'Plan de Acción 2023'!X36</f>
        <v>2</v>
      </c>
      <c r="K34" s="825">
        <f t="shared" si="0"/>
        <v>0.16666666666666666</v>
      </c>
      <c r="L34" s="825">
        <f t="shared" si="1"/>
        <v>0.16666666666666666</v>
      </c>
      <c r="M34" s="824">
        <f>'Plan de Acción 2023'!H36</f>
        <v>2</v>
      </c>
      <c r="N34" s="824">
        <f>'Plan de Acción 2023'!X36</f>
        <v>2</v>
      </c>
      <c r="O34" s="824">
        <f t="shared" si="2"/>
        <v>1</v>
      </c>
      <c r="P34" s="820">
        <f>Tabla13[[#This Row],[Ejec Real Acumu]]-Tabla13[[#This Row],[Proyec Ejec Acumul]]</f>
        <v>0</v>
      </c>
      <c r="Q34" s="820">
        <f>Tabla13[[#This Row],[Ejec Real Mes]]-Tabla13[[#This Row],[Program Entreg Mes]]</f>
        <v>0</v>
      </c>
    </row>
    <row r="35" spans="1:17">
      <c r="A35" s="824">
        <v>33</v>
      </c>
      <c r="B35" s="824" t="s">
        <v>2441</v>
      </c>
      <c r="C35" s="824" t="s">
        <v>2442</v>
      </c>
      <c r="D35" s="824" t="str">
        <f>'Plan de Acción 2023'!$V$37</f>
        <v>Oficina Asesora de Planeación</v>
      </c>
      <c r="E35" s="824" t="str">
        <f>'Plan de Acción 2023'!$F$37</f>
        <v>Realizar seguimiento en el
aplicativo de la Plataforma Integral de
Inversion Publica (PIIP) a los avances en cadena valor, conforme la ejecución del Presupuesto de Inversión: Producto,
Financiero y de Gestión</v>
      </c>
      <c r="F35" s="824">
        <v>1</v>
      </c>
      <c r="G35" s="824" t="s">
        <v>2443</v>
      </c>
      <c r="H35" s="824">
        <f>'Plan de Acción 2023'!$T$37</f>
        <v>12</v>
      </c>
      <c r="I35" s="824">
        <f>'Plan de Acción 2023'!H37</f>
        <v>2</v>
      </c>
      <c r="J35" s="824">
        <f>'Plan de Acción 2023'!X37</f>
        <v>2</v>
      </c>
      <c r="K35" s="825">
        <f t="shared" si="0"/>
        <v>0.16666666666666666</v>
      </c>
      <c r="L35" s="825">
        <f t="shared" si="1"/>
        <v>0.16666666666666666</v>
      </c>
      <c r="M35" s="824">
        <f>'Plan de Acción 2023'!H37</f>
        <v>2</v>
      </c>
      <c r="N35" s="824">
        <f>'Plan de Acción 2023'!X37</f>
        <v>2</v>
      </c>
      <c r="O35" s="824">
        <f t="shared" si="2"/>
        <v>1</v>
      </c>
      <c r="P35" s="820">
        <f>Tabla13[[#This Row],[Ejec Real Acumu]]-Tabla13[[#This Row],[Proyec Ejec Acumul]]</f>
        <v>0</v>
      </c>
      <c r="Q35" s="820">
        <f>Tabla13[[#This Row],[Ejec Real Mes]]-Tabla13[[#This Row],[Program Entreg Mes]]</f>
        <v>0</v>
      </c>
    </row>
    <row r="36" spans="1:17">
      <c r="A36" s="824">
        <v>34</v>
      </c>
      <c r="B36" s="824" t="s">
        <v>2441</v>
      </c>
      <c r="C36" s="824" t="s">
        <v>2442</v>
      </c>
      <c r="D36" s="824" t="str">
        <f>'Plan de Acción 2023'!$V$38</f>
        <v>Oficina Asesora de Planeación</v>
      </c>
      <c r="E36" s="824" t="str">
        <f>'Plan de Acción 2023'!$F$38</f>
        <v>Realizar el estudio de tasas de los
servicios que se prestaran por parte de las
areas misionales del instituto para su
publicacion según los terminos de ley.</v>
      </c>
      <c r="F36" s="824">
        <v>1</v>
      </c>
      <c r="G36" s="824" t="s">
        <v>2443</v>
      </c>
      <c r="H36" s="824">
        <f>'Plan de Acción 2023'!$T$38</f>
        <v>1</v>
      </c>
      <c r="I36" s="824">
        <f>'Plan de Acción 2023'!H38</f>
        <v>0</v>
      </c>
      <c r="J36" s="824">
        <f>'Plan de Acción 2023'!X38</f>
        <v>0</v>
      </c>
      <c r="K36" s="825">
        <f t="shared" si="0"/>
        <v>0</v>
      </c>
      <c r="L36" s="825">
        <f t="shared" si="1"/>
        <v>0</v>
      </c>
      <c r="M36" s="824">
        <f>'Plan de Acción 2023'!H38</f>
        <v>0</v>
      </c>
      <c r="N36" s="824">
        <f>'Plan de Acción 2023'!X38</f>
        <v>0</v>
      </c>
      <c r="O36" s="824" t="e">
        <f t="shared" si="2"/>
        <v>#DIV/0!</v>
      </c>
      <c r="P36" s="820">
        <f>Tabla13[[#This Row],[Ejec Real Acumu]]-Tabla13[[#This Row],[Proyec Ejec Acumul]]</f>
        <v>0</v>
      </c>
      <c r="Q36" s="820">
        <f>Tabla13[[#This Row],[Ejec Real Mes]]-Tabla13[[#This Row],[Program Entreg Mes]]</f>
        <v>0</v>
      </c>
    </row>
    <row r="37" spans="1:17">
      <c r="A37" s="824">
        <v>35</v>
      </c>
      <c r="B37" s="824" t="s">
        <v>2441</v>
      </c>
      <c r="C37" s="824" t="s">
        <v>2442</v>
      </c>
      <c r="D37" s="824" t="str">
        <f>'Plan de Acción 2023'!$V$39</f>
        <v>Oficina Asesora de Planeación</v>
      </c>
      <c r="E37" s="824" t="str">
        <f>'Plan de Acción 2023'!$F$39</f>
        <v xml:space="preserve">Creación o actualización de la
documentación de la OAP
</v>
      </c>
      <c r="F37" s="824">
        <v>1</v>
      </c>
      <c r="G37" s="824" t="s">
        <v>2443</v>
      </c>
      <c r="H37" s="824">
        <f>'Plan de Acción 2023'!$T$39</f>
        <v>13</v>
      </c>
      <c r="I37" s="824">
        <f>'Plan de Acción 2023'!H39</f>
        <v>0</v>
      </c>
      <c r="J37" s="824">
        <f>'Plan de Acción 2023'!X39</f>
        <v>0</v>
      </c>
      <c r="K37" s="825">
        <f t="shared" si="0"/>
        <v>0</v>
      </c>
      <c r="L37" s="825">
        <f t="shared" si="1"/>
        <v>0</v>
      </c>
      <c r="M37" s="824">
        <f>'Plan de Acción 2023'!H39</f>
        <v>0</v>
      </c>
      <c r="N37" s="824">
        <f>'Plan de Acción 2023'!X39</f>
        <v>0</v>
      </c>
      <c r="O37" s="824" t="e">
        <f t="shared" si="2"/>
        <v>#DIV/0!</v>
      </c>
      <c r="P37" s="820">
        <f>Tabla13[[#This Row],[Ejec Real Acumu]]-Tabla13[[#This Row],[Proyec Ejec Acumul]]</f>
        <v>0</v>
      </c>
      <c r="Q37" s="820">
        <f>Tabla13[[#This Row],[Ejec Real Mes]]-Tabla13[[#This Row],[Program Entreg Mes]]</f>
        <v>0</v>
      </c>
    </row>
    <row r="38" spans="1:17">
      <c r="A38" s="824">
        <v>36</v>
      </c>
      <c r="B38" s="824" t="s">
        <v>2441</v>
      </c>
      <c r="C38" s="824" t="s">
        <v>2442</v>
      </c>
      <c r="D38" s="824" t="str">
        <f>'Plan de Acción 2023'!$V$40</f>
        <v>Subdirección de Servicios Metrológicos y Relación con el Ciudadano</v>
      </c>
      <c r="E38" s="824" t="str">
        <f>'Plan de Acción 2023'!$F$40</f>
        <v>Implementar las políticas del Modelo Integrado de Planeación y Gestión relacionadas con la SSMRC</v>
      </c>
      <c r="F38" s="824">
        <v>1</v>
      </c>
      <c r="G38" s="824" t="s">
        <v>2443</v>
      </c>
      <c r="H38" s="824">
        <f>'Plan de Acción 2023'!$T$40</f>
        <v>3</v>
      </c>
      <c r="I38" s="824">
        <f>'Plan de Acción 2023'!H40</f>
        <v>0</v>
      </c>
      <c r="J38" s="824">
        <f>'Plan de Acción 2023'!X40</f>
        <v>0</v>
      </c>
      <c r="K38" s="825">
        <f t="shared" si="0"/>
        <v>0</v>
      </c>
      <c r="L38" s="825">
        <f t="shared" si="1"/>
        <v>0</v>
      </c>
      <c r="M38" s="824">
        <f>'Plan de Acción 2023'!H40</f>
        <v>0</v>
      </c>
      <c r="N38" s="824">
        <f>'Plan de Acción 2023'!X40</f>
        <v>0</v>
      </c>
      <c r="O38" s="824" t="e">
        <f t="shared" si="2"/>
        <v>#DIV/0!</v>
      </c>
      <c r="P38" s="820">
        <f>Tabla13[[#This Row],[Ejec Real Acumu]]-Tabla13[[#This Row],[Proyec Ejec Acumul]]</f>
        <v>0</v>
      </c>
      <c r="Q38" s="820">
        <f>Tabla13[[#This Row],[Ejec Real Mes]]-Tabla13[[#This Row],[Program Entreg Mes]]</f>
        <v>0</v>
      </c>
    </row>
    <row r="39" spans="1:17">
      <c r="A39" s="824">
        <v>37</v>
      </c>
      <c r="B39" s="824" t="s">
        <v>2441</v>
      </c>
      <c r="C39" s="824" t="s">
        <v>2442</v>
      </c>
      <c r="D39" s="824" t="str">
        <f>'Plan de Acción 2023'!$V$41</f>
        <v>Subdirección de Servicios Metrológicos y Relación con el Ciudadano</v>
      </c>
      <c r="E39" s="824" t="str">
        <f>'Plan de Acción 2023'!$F$41</f>
        <v>Revisar, ajustar y aprobar Proyecto de Interés Estratégico "Fomento Regional en Metrología 2.0"</v>
      </c>
      <c r="F39" s="824">
        <v>1</v>
      </c>
      <c r="G39" s="824" t="s">
        <v>2443</v>
      </c>
      <c r="H39" s="824">
        <f>'Plan de Acción 2023'!$T$41</f>
        <v>1</v>
      </c>
      <c r="I39" s="824">
        <f>'Plan de Acción 2023'!H41</f>
        <v>0</v>
      </c>
      <c r="J39" s="824">
        <f>'Plan de Acción 2023'!X41</f>
        <v>0</v>
      </c>
      <c r="K39" s="825">
        <f t="shared" si="0"/>
        <v>0</v>
      </c>
      <c r="L39" s="825">
        <f t="shared" si="1"/>
        <v>0</v>
      </c>
      <c r="M39" s="824">
        <f>'Plan de Acción 2023'!H41</f>
        <v>0</v>
      </c>
      <c r="N39" s="824">
        <f>'Plan de Acción 2023'!X41</f>
        <v>0</v>
      </c>
      <c r="O39" s="824" t="e">
        <f t="shared" si="2"/>
        <v>#DIV/0!</v>
      </c>
      <c r="P39" s="820">
        <f>Tabla13[[#This Row],[Ejec Real Acumu]]-Tabla13[[#This Row],[Proyec Ejec Acumul]]</f>
        <v>0</v>
      </c>
      <c r="Q39" s="820">
        <f>Tabla13[[#This Row],[Ejec Real Mes]]-Tabla13[[#This Row],[Program Entreg Mes]]</f>
        <v>0</v>
      </c>
    </row>
    <row r="40" spans="1:17">
      <c r="A40" s="824">
        <v>38</v>
      </c>
      <c r="B40" s="824" t="s">
        <v>2441</v>
      </c>
      <c r="C40" s="824" t="s">
        <v>2442</v>
      </c>
      <c r="D40" s="824" t="str">
        <f>'Plan de Acción 2023'!$V$42</f>
        <v>Subdirección de Servicios Metrológicos y Relación con el Ciudadano</v>
      </c>
      <c r="E40" s="824" t="str">
        <f>'Plan de Acción 2023'!$F$42</f>
        <v>Ejecutar los compromisos establecidos en los CONPES en los cuales tiene responsabilidad la SSMRC</v>
      </c>
      <c r="F40" s="824">
        <v>1</v>
      </c>
      <c r="G40" s="824" t="s">
        <v>2443</v>
      </c>
      <c r="H40" s="824">
        <f>'Plan de Acción 2023'!$T$42</f>
        <v>3</v>
      </c>
      <c r="I40" s="824">
        <f>'Plan de Acción 2023'!H42</f>
        <v>0</v>
      </c>
      <c r="J40" s="824">
        <f>'Plan de Acción 2023'!X42</f>
        <v>0</v>
      </c>
      <c r="K40" s="825">
        <f t="shared" si="0"/>
        <v>0</v>
      </c>
      <c r="L40" s="825">
        <f t="shared" si="1"/>
        <v>0</v>
      </c>
      <c r="M40" s="824">
        <f>'Plan de Acción 2023'!H42</f>
        <v>0</v>
      </c>
      <c r="N40" s="824">
        <f>'Plan de Acción 2023'!X42</f>
        <v>0</v>
      </c>
      <c r="O40" s="824" t="e">
        <f t="shared" si="2"/>
        <v>#DIV/0!</v>
      </c>
      <c r="P40" s="820">
        <f>Tabla13[[#This Row],[Ejec Real Acumu]]-Tabla13[[#This Row],[Proyec Ejec Acumul]]</f>
        <v>0</v>
      </c>
      <c r="Q40" s="820">
        <f>Tabla13[[#This Row],[Ejec Real Mes]]-Tabla13[[#This Row],[Program Entreg Mes]]</f>
        <v>0</v>
      </c>
    </row>
    <row r="41" spans="1:17">
      <c r="A41" s="824">
        <v>39</v>
      </c>
      <c r="B41" s="824" t="s">
        <v>2441</v>
      </c>
      <c r="C41" s="824" t="s">
        <v>2442</v>
      </c>
      <c r="D41" s="824" t="str">
        <f>'Plan de Acción 2023'!$V$43</f>
        <v>Subdirección de Servicios Metrológicos y Relación con el Ciudadano</v>
      </c>
      <c r="E41" s="824" t="str">
        <f>'Plan de Acción 2023'!$F$43</f>
        <v>Ejecutar los compromisos establecidos en los Convenios en los cuales tiene responsabilidad la SSMRC</v>
      </c>
      <c r="F41" s="824">
        <v>1</v>
      </c>
      <c r="G41" s="824" t="s">
        <v>2443</v>
      </c>
      <c r="H41" s="824">
        <f>'Plan de Acción 2023'!$T$43</f>
        <v>3</v>
      </c>
      <c r="I41" s="824">
        <f>'Plan de Acción 2023'!H43</f>
        <v>0</v>
      </c>
      <c r="J41" s="824">
        <f>'Plan de Acción 2023'!X43</f>
        <v>0</v>
      </c>
      <c r="K41" s="825">
        <f t="shared" si="0"/>
        <v>0</v>
      </c>
      <c r="L41" s="825">
        <f t="shared" si="1"/>
        <v>0</v>
      </c>
      <c r="M41" s="824">
        <f>'Plan de Acción 2023'!H43</f>
        <v>0</v>
      </c>
      <c r="N41" s="824">
        <f>'Plan de Acción 2023'!X43</f>
        <v>0</v>
      </c>
      <c r="O41" s="824" t="e">
        <f t="shared" si="2"/>
        <v>#DIV/0!</v>
      </c>
      <c r="P41" s="820">
        <f>Tabla13[[#This Row],[Ejec Real Acumu]]-Tabla13[[#This Row],[Proyec Ejec Acumul]]</f>
        <v>0</v>
      </c>
      <c r="Q41" s="820">
        <f>Tabla13[[#This Row],[Ejec Real Mes]]-Tabla13[[#This Row],[Program Entreg Mes]]</f>
        <v>0</v>
      </c>
    </row>
    <row r="42" spans="1:17">
      <c r="A42" s="824">
        <v>40</v>
      </c>
      <c r="B42" s="824" t="s">
        <v>2441</v>
      </c>
      <c r="C42" s="824" t="s">
        <v>2442</v>
      </c>
      <c r="D42" s="824" t="str">
        <f>'Plan de Acción 2023'!$V$44</f>
        <v>Subdirección de Servicios Metrológicos y Relación con el Ciudadano</v>
      </c>
      <c r="E42" s="824" t="str">
        <f>'Plan de Acción 2023'!$F$44</f>
        <v>Ejecutar actividades desde la Red Colombiana de Metrología según lineamientos estratégicos</v>
      </c>
      <c r="F42" s="824">
        <v>1</v>
      </c>
      <c r="G42" s="824" t="s">
        <v>2443</v>
      </c>
      <c r="H42" s="824">
        <f>'Plan de Acción 2023'!$T$44</f>
        <v>4</v>
      </c>
      <c r="I42" s="824">
        <f>'Plan de Acción 2023'!H44</f>
        <v>0</v>
      </c>
      <c r="J42" s="824">
        <f>'Plan de Acción 2023'!X44</f>
        <v>0</v>
      </c>
      <c r="K42" s="825">
        <f t="shared" si="0"/>
        <v>0</v>
      </c>
      <c r="L42" s="825">
        <f t="shared" si="1"/>
        <v>0</v>
      </c>
      <c r="M42" s="824">
        <f>'Plan de Acción 2023'!H44</f>
        <v>0</v>
      </c>
      <c r="N42" s="824">
        <f>'Plan de Acción 2023'!X44</f>
        <v>0</v>
      </c>
      <c r="O42" s="824" t="e">
        <f t="shared" si="2"/>
        <v>#DIV/0!</v>
      </c>
      <c r="P42" s="820">
        <f>Tabla13[[#This Row],[Ejec Real Acumu]]-Tabla13[[#This Row],[Proyec Ejec Acumul]]</f>
        <v>0</v>
      </c>
      <c r="Q42" s="820">
        <f>Tabla13[[#This Row],[Ejec Real Mes]]-Tabla13[[#This Row],[Program Entreg Mes]]</f>
        <v>0</v>
      </c>
    </row>
    <row r="43" spans="1:17">
      <c r="A43" s="824">
        <v>41</v>
      </c>
      <c r="B43" s="824" t="s">
        <v>2441</v>
      </c>
      <c r="C43" s="824" t="s">
        <v>2442</v>
      </c>
      <c r="D43" s="824" t="str">
        <f>'Plan de Acción 2023'!$V$45</f>
        <v>Subdirección de Servicios Metrológicos y Relación con el Ciudadano</v>
      </c>
      <c r="E43" s="824" t="str">
        <f>'Plan de Acción 2023'!$F$45</f>
        <v>Prestar los Servicios liderados desde la SSMRC</v>
      </c>
      <c r="F43" s="824">
        <v>1</v>
      </c>
      <c r="G43" s="824" t="s">
        <v>2443</v>
      </c>
      <c r="H43" s="824">
        <f>'Plan de Acción 2023'!$T$45</f>
        <v>4</v>
      </c>
      <c r="I43" s="824">
        <f>'Plan de Acción 2023'!H45</f>
        <v>0</v>
      </c>
      <c r="J43" s="824">
        <f>'Plan de Acción 2023'!X45</f>
        <v>0</v>
      </c>
      <c r="K43" s="825">
        <f t="shared" si="0"/>
        <v>0</v>
      </c>
      <c r="L43" s="825">
        <f t="shared" si="1"/>
        <v>0</v>
      </c>
      <c r="M43" s="824">
        <f>'Plan de Acción 2023'!H45</f>
        <v>0</v>
      </c>
      <c r="N43" s="824">
        <f>'Plan de Acción 2023'!X45</f>
        <v>0</v>
      </c>
      <c r="O43" s="824" t="e">
        <f t="shared" si="2"/>
        <v>#DIV/0!</v>
      </c>
      <c r="P43" s="820">
        <f>Tabla13[[#This Row],[Ejec Real Acumu]]-Tabla13[[#This Row],[Proyec Ejec Acumul]]</f>
        <v>0</v>
      </c>
      <c r="Q43" s="820">
        <f>Tabla13[[#This Row],[Ejec Real Mes]]-Tabla13[[#This Row],[Program Entreg Mes]]</f>
        <v>0</v>
      </c>
    </row>
    <row r="44" spans="1:17">
      <c r="A44" s="824">
        <v>42</v>
      </c>
      <c r="B44" s="824" t="s">
        <v>2441</v>
      </c>
      <c r="C44" s="824" t="s">
        <v>2442</v>
      </c>
      <c r="D44" s="824" t="str">
        <f>'Plan de Acción 2023'!$V$46</f>
        <v>Subdirección de Servicios Metrológicos y Relación con el Ciudadano</v>
      </c>
      <c r="E44" s="824" t="str">
        <f>'Plan de Acción 2023'!$F$46</f>
        <v>Establecer un diagnóstico y unificar la gestión de la metrología científica en el INM y mantener el reconocimiento como Centro de Investigación</v>
      </c>
      <c r="F44" s="824">
        <v>1</v>
      </c>
      <c r="G44" s="824" t="s">
        <v>2443</v>
      </c>
      <c r="H44" s="824">
        <f>'Plan de Acción 2023'!$T$46</f>
        <v>1</v>
      </c>
      <c r="I44" s="824">
        <f>'Plan de Acción 2023'!H46</f>
        <v>0</v>
      </c>
      <c r="J44" s="824">
        <f>'Plan de Acción 2023'!X46</f>
        <v>0</v>
      </c>
      <c r="K44" s="825">
        <f t="shared" si="0"/>
        <v>0</v>
      </c>
      <c r="L44" s="825">
        <f t="shared" si="1"/>
        <v>0</v>
      </c>
      <c r="M44" s="824">
        <f>'Plan de Acción 2023'!H46</f>
        <v>0</v>
      </c>
      <c r="N44" s="824">
        <f>'Plan de Acción 2023'!X46</f>
        <v>0</v>
      </c>
      <c r="O44" s="824" t="e">
        <f t="shared" si="2"/>
        <v>#DIV/0!</v>
      </c>
      <c r="P44" s="820">
        <f>Tabla13[[#This Row],[Ejec Real Acumu]]-Tabla13[[#This Row],[Proyec Ejec Acumul]]</f>
        <v>0</v>
      </c>
      <c r="Q44" s="820">
        <f>Tabla13[[#This Row],[Ejec Real Mes]]-Tabla13[[#This Row],[Program Entreg Mes]]</f>
        <v>0</v>
      </c>
    </row>
    <row r="45" spans="1:17">
      <c r="A45" s="824">
        <v>43</v>
      </c>
      <c r="B45" s="824" t="s">
        <v>2441</v>
      </c>
      <c r="C45" s="824" t="s">
        <v>2442</v>
      </c>
      <c r="D45" s="824" t="str">
        <f>'Plan de Acción 2023'!$V$47</f>
        <v>Subdirección de Servicios Metrológicos y Relación con el Ciudadano</v>
      </c>
      <c r="E45" s="824" t="str">
        <f>'Plan de Acción 2023'!$F$47</f>
        <v>Revisar y ajustar las actividades relacionadas con Comunicaciones y Relación con el ciudadano según lineamientos estratégicos</v>
      </c>
      <c r="F45" s="824">
        <v>1</v>
      </c>
      <c r="G45" s="824" t="s">
        <v>2443</v>
      </c>
      <c r="H45" s="824">
        <f>'Plan de Acción 2023'!$T$47</f>
        <v>3</v>
      </c>
      <c r="I45" s="824">
        <f>'Plan de Acción 2023'!H47</f>
        <v>0</v>
      </c>
      <c r="J45" s="824">
        <f>'Plan de Acción 2023'!X47</f>
        <v>0</v>
      </c>
      <c r="K45" s="825">
        <f t="shared" si="0"/>
        <v>0</v>
      </c>
      <c r="L45" s="825">
        <f t="shared" si="1"/>
        <v>0</v>
      </c>
      <c r="M45" s="824">
        <f>'Plan de Acción 2023'!H47</f>
        <v>0</v>
      </c>
      <c r="N45" s="824">
        <f>'Plan de Acción 2023'!X47</f>
        <v>0</v>
      </c>
      <c r="O45" s="824" t="e">
        <f t="shared" si="2"/>
        <v>#DIV/0!</v>
      </c>
      <c r="P45" s="820">
        <f>Tabla13[[#This Row],[Ejec Real Acumu]]-Tabla13[[#This Row],[Proyec Ejec Acumul]]</f>
        <v>0</v>
      </c>
      <c r="Q45" s="820">
        <f>Tabla13[[#This Row],[Ejec Real Mes]]-Tabla13[[#This Row],[Program Entreg Mes]]</f>
        <v>0</v>
      </c>
    </row>
    <row r="46" spans="1:17">
      <c r="A46" s="824">
        <v>44</v>
      </c>
      <c r="B46" s="824" t="s">
        <v>2441</v>
      </c>
      <c r="C46" s="824" t="s">
        <v>2442</v>
      </c>
      <c r="D46" s="824" t="str">
        <f>'Plan de Acción 2023'!$V$48</f>
        <v>Subdirección de Servicios Metrológicos y Relación con el Ciudadano</v>
      </c>
      <c r="E46" s="824" t="str">
        <f>'Plan de Acción 2023'!$F$48</f>
        <v>Ejecutar actividades relacionadas con la Gestión del SIG según lineamientos estratégicos</v>
      </c>
      <c r="F46" s="824">
        <v>1</v>
      </c>
      <c r="G46" s="824" t="s">
        <v>2443</v>
      </c>
      <c r="H46" s="824">
        <f>'Plan de Acción 2023'!$T$48</f>
        <v>4</v>
      </c>
      <c r="I46" s="824">
        <f>'Plan de Acción 2023'!H48</f>
        <v>0</v>
      </c>
      <c r="J46" s="824">
        <f>'Plan de Acción 2023'!X48</f>
        <v>0</v>
      </c>
      <c r="K46" s="825">
        <f t="shared" si="0"/>
        <v>0</v>
      </c>
      <c r="L46" s="825">
        <f t="shared" si="1"/>
        <v>0</v>
      </c>
      <c r="M46" s="824">
        <f>'Plan de Acción 2023'!H48</f>
        <v>0</v>
      </c>
      <c r="N46" s="824">
        <f>'Plan de Acción 2023'!X48</f>
        <v>0</v>
      </c>
      <c r="O46" s="824" t="e">
        <f t="shared" si="2"/>
        <v>#DIV/0!</v>
      </c>
      <c r="P46" s="820">
        <f>Tabla13[[#This Row],[Ejec Real Acumu]]-Tabla13[[#This Row],[Proyec Ejec Acumul]]</f>
        <v>0</v>
      </c>
      <c r="Q46" s="820">
        <f>Tabla13[[#This Row],[Ejec Real Mes]]-Tabla13[[#This Row],[Program Entreg Mes]]</f>
        <v>0</v>
      </c>
    </row>
    <row r="47" spans="1:17">
      <c r="A47" s="824">
        <v>45</v>
      </c>
      <c r="B47" s="824" t="s">
        <v>2441</v>
      </c>
      <c r="C47" s="824" t="s">
        <v>2442</v>
      </c>
      <c r="D47" s="824" t="str">
        <f>'Plan de Acción 2023'!$V$49</f>
        <v>Subdirección de Metrología Química y Biología</v>
      </c>
      <c r="E47" s="824" t="str">
        <f>'Plan de Acción 2023'!$F$49</f>
        <v>Participar en comparaciones claves, suplementarias o bilaterales</v>
      </c>
      <c r="F47" s="824">
        <v>1</v>
      </c>
      <c r="G47" s="824" t="s">
        <v>2443</v>
      </c>
      <c r="H47" s="824">
        <f>'Plan de Acción 2023'!$T$49</f>
        <v>4</v>
      </c>
      <c r="I47" s="824">
        <f>'Plan de Acción 2023'!H49</f>
        <v>0</v>
      </c>
      <c r="J47" s="824">
        <f>'Plan de Acción 2023'!X49</f>
        <v>0</v>
      </c>
      <c r="K47" s="825">
        <f t="shared" si="0"/>
        <v>0</v>
      </c>
      <c r="L47" s="825">
        <f t="shared" si="1"/>
        <v>0</v>
      </c>
      <c r="M47" s="824">
        <f>'Plan de Acción 2023'!H49</f>
        <v>0</v>
      </c>
      <c r="N47" s="824">
        <f>'Plan de Acción 2023'!X49</f>
        <v>0</v>
      </c>
      <c r="O47" s="824" t="e">
        <f t="shared" si="2"/>
        <v>#DIV/0!</v>
      </c>
      <c r="P47" s="820">
        <f>Tabla13[[#This Row],[Ejec Real Acumu]]-Tabla13[[#This Row],[Proyec Ejec Acumul]]</f>
        <v>0</v>
      </c>
      <c r="Q47" s="820">
        <f>Tabla13[[#This Row],[Ejec Real Mes]]-Tabla13[[#This Row],[Program Entreg Mes]]</f>
        <v>0</v>
      </c>
    </row>
    <row r="48" spans="1:17">
      <c r="A48" s="824">
        <v>46</v>
      </c>
      <c r="B48" s="824" t="s">
        <v>2441</v>
      </c>
      <c r="C48" s="824" t="s">
        <v>2442</v>
      </c>
      <c r="D48" s="824" t="str">
        <f>'Plan de Acción 2023'!$V$50</f>
        <v>Subdirección de Metrología Química y Biología</v>
      </c>
      <c r="E48" s="824" t="str">
        <f>'Plan de Acción 2023'!$F$50</f>
        <v>Participar en reuniones comités consultivos, subcomités, grupos de trabajo y/o en la conferencia general del BIPM</v>
      </c>
      <c r="F48" s="824">
        <v>1</v>
      </c>
      <c r="G48" s="824" t="s">
        <v>2443</v>
      </c>
      <c r="H48" s="824">
        <f>'Plan de Acción 2023'!$T$50</f>
        <v>11</v>
      </c>
      <c r="I48" s="824">
        <f>'Plan de Acción 2023'!H50</f>
        <v>0</v>
      </c>
      <c r="J48" s="824">
        <f>'Plan de Acción 2023'!X50</f>
        <v>0</v>
      </c>
      <c r="K48" s="825">
        <f t="shared" si="0"/>
        <v>0</v>
      </c>
      <c r="L48" s="825">
        <f t="shared" si="1"/>
        <v>0</v>
      </c>
      <c r="M48" s="824">
        <f>'Plan de Acción 2023'!H50</f>
        <v>0</v>
      </c>
      <c r="N48" s="824">
        <f>'Plan de Acción 2023'!X50</f>
        <v>0</v>
      </c>
      <c r="O48" s="824" t="e">
        <f t="shared" si="2"/>
        <v>#DIV/0!</v>
      </c>
      <c r="P48" s="820">
        <f>Tabla13[[#This Row],[Ejec Real Acumu]]-Tabla13[[#This Row],[Proyec Ejec Acumul]]</f>
        <v>0</v>
      </c>
      <c r="Q48" s="820">
        <f>Tabla13[[#This Row],[Ejec Real Mes]]-Tabla13[[#This Row],[Program Entreg Mes]]</f>
        <v>0</v>
      </c>
    </row>
    <row r="49" spans="1:17">
      <c r="A49" s="824">
        <v>47</v>
      </c>
      <c r="B49" s="824" t="s">
        <v>2441</v>
      </c>
      <c r="C49" s="824" t="s">
        <v>2442</v>
      </c>
      <c r="D49" s="824" t="str">
        <f>'Plan de Acción 2023'!$V$51</f>
        <v>Subdirección de Metrología Química y Biología</v>
      </c>
      <c r="E49" s="824" t="str">
        <f>'Plan de Acción 2023'!$F$51</f>
        <v>Participar en Grupos de Trabajo Técnico Regional, Grupo de Trabajo de los Sistemas de Calidad (QSTF por sus siglas en ingles) y Asamblea del Sistema Interamericano de Metrología (SIM)</v>
      </c>
      <c r="F49" s="824">
        <v>1</v>
      </c>
      <c r="G49" s="824" t="s">
        <v>2443</v>
      </c>
      <c r="H49" s="824">
        <f>'Plan de Acción 2023'!$T$51</f>
        <v>5</v>
      </c>
      <c r="I49" s="824">
        <f>'Plan de Acción 2023'!H51</f>
        <v>0</v>
      </c>
      <c r="J49" s="824">
        <f>'Plan de Acción 2023'!X51</f>
        <v>0</v>
      </c>
      <c r="K49" s="825">
        <f t="shared" si="0"/>
        <v>0</v>
      </c>
      <c r="L49" s="825">
        <f t="shared" si="1"/>
        <v>0</v>
      </c>
      <c r="M49" s="824">
        <f>'Plan de Acción 2023'!H51</f>
        <v>0</v>
      </c>
      <c r="N49" s="824">
        <f>'Plan de Acción 2023'!X51</f>
        <v>0</v>
      </c>
      <c r="O49" s="824" t="e">
        <f t="shared" si="2"/>
        <v>#DIV/0!</v>
      </c>
      <c r="P49" s="820">
        <f>Tabla13[[#This Row],[Ejec Real Acumu]]-Tabla13[[#This Row],[Proyec Ejec Acumul]]</f>
        <v>0</v>
      </c>
      <c r="Q49" s="820">
        <f>Tabla13[[#This Row],[Ejec Real Mes]]-Tabla13[[#This Row],[Program Entreg Mes]]</f>
        <v>0</v>
      </c>
    </row>
    <row r="50" spans="1:17">
      <c r="A50" s="824">
        <v>48</v>
      </c>
      <c r="B50" s="824" t="s">
        <v>2441</v>
      </c>
      <c r="C50" s="824" t="s">
        <v>2442</v>
      </c>
      <c r="D50" s="824" t="str">
        <f>'Plan de Acción 2023'!$V$52</f>
        <v>Subdirección de Metrología Química y Biología</v>
      </c>
      <c r="E50" s="824" t="str">
        <f>'Plan de Acción 2023'!$F$52</f>
        <v>Gestionar los hallazgos de los informes de las
auditorias Internas</v>
      </c>
      <c r="F50" s="824">
        <v>1</v>
      </c>
      <c r="G50" s="824" t="s">
        <v>2443</v>
      </c>
      <c r="H50" s="824">
        <f>'Plan de Acción 2023'!$T$52</f>
        <v>2</v>
      </c>
      <c r="I50" s="824">
        <f>'Plan de Acción 2023'!H52</f>
        <v>0</v>
      </c>
      <c r="J50" s="824">
        <f>'Plan de Acción 2023'!X52</f>
        <v>0</v>
      </c>
      <c r="K50" s="825">
        <f t="shared" si="0"/>
        <v>0</v>
      </c>
      <c r="L50" s="825">
        <f t="shared" si="1"/>
        <v>0</v>
      </c>
      <c r="M50" s="824">
        <f>'Plan de Acción 2023'!H52</f>
        <v>0</v>
      </c>
      <c r="N50" s="824">
        <f>'Plan de Acción 2023'!X52</f>
        <v>0</v>
      </c>
      <c r="O50" s="824" t="e">
        <f t="shared" si="2"/>
        <v>#DIV/0!</v>
      </c>
      <c r="P50" s="820">
        <f>Tabla13[[#This Row],[Ejec Real Acumu]]-Tabla13[[#This Row],[Proyec Ejec Acumul]]</f>
        <v>0</v>
      </c>
      <c r="Q50" s="820">
        <f>Tabla13[[#This Row],[Ejec Real Mes]]-Tabla13[[#This Row],[Program Entreg Mes]]</f>
        <v>0</v>
      </c>
    </row>
    <row r="51" spans="1:17">
      <c r="A51" s="824">
        <v>49</v>
      </c>
      <c r="B51" s="824" t="s">
        <v>2441</v>
      </c>
      <c r="C51" s="824" t="s">
        <v>2442</v>
      </c>
      <c r="D51" s="824" t="str">
        <f>'Plan de Acción 2023'!$V$53</f>
        <v>Subdirección de Metrología Química y Biología</v>
      </c>
      <c r="E51" s="824" t="str">
        <f>'Plan de Acción 2023'!$F$53</f>
        <v>Revisar e Implementación del documento de la metodología de priorización - CONPES 3957</v>
      </c>
      <c r="F51" s="824">
        <v>1</v>
      </c>
      <c r="G51" s="824" t="s">
        <v>2443</v>
      </c>
      <c r="H51" s="824">
        <f>'Plan de Acción 2023'!$T$53</f>
        <v>1</v>
      </c>
      <c r="I51" s="824">
        <f>'Plan de Acción 2023'!H53</f>
        <v>0</v>
      </c>
      <c r="J51" s="824">
        <f>'Plan de Acción 2023'!X53</f>
        <v>0</v>
      </c>
      <c r="K51" s="825">
        <f t="shared" si="0"/>
        <v>0</v>
      </c>
      <c r="L51" s="825">
        <f t="shared" si="1"/>
        <v>0</v>
      </c>
      <c r="M51" s="824">
        <f>'Plan de Acción 2023'!H53</f>
        <v>0</v>
      </c>
      <c r="N51" s="824">
        <f>'Plan de Acción 2023'!X53</f>
        <v>0</v>
      </c>
      <c r="O51" s="824" t="e">
        <f t="shared" si="2"/>
        <v>#DIV/0!</v>
      </c>
      <c r="P51" s="820">
        <f>Tabla13[[#This Row],[Ejec Real Acumu]]-Tabla13[[#This Row],[Proyec Ejec Acumul]]</f>
        <v>0</v>
      </c>
      <c r="Q51" s="820">
        <f>Tabla13[[#This Row],[Ejec Real Mes]]-Tabla13[[#This Row],[Program Entreg Mes]]</f>
        <v>0</v>
      </c>
    </row>
    <row r="52" spans="1:17">
      <c r="A52" s="824">
        <v>50</v>
      </c>
      <c r="B52" s="824" t="s">
        <v>2441</v>
      </c>
      <c r="C52" s="824" t="s">
        <v>2442</v>
      </c>
      <c r="D52" s="824" t="str">
        <f>'Plan de Acción 2023'!$V$54</f>
        <v>Subdirección de Metrología Química y Biología</v>
      </c>
      <c r="E52" s="824" t="str">
        <f>'Plan de Acción 2023'!$F$54</f>
        <v>Realizar reuniones del grupo técnico temático o magnitud de la SMQB para la elaboración de guías de medición en metrología química y biológicas o guías de calibración</v>
      </c>
      <c r="F52" s="824">
        <v>1</v>
      </c>
      <c r="G52" s="824" t="s">
        <v>2443</v>
      </c>
      <c r="H52" s="824">
        <f>'Plan de Acción 2023'!$T$54</f>
        <v>3</v>
      </c>
      <c r="I52" s="824">
        <f>'Plan de Acción 2023'!H54</f>
        <v>0</v>
      </c>
      <c r="J52" s="824">
        <f>'Plan de Acción 2023'!X54</f>
        <v>0</v>
      </c>
      <c r="K52" s="825">
        <f t="shared" si="0"/>
        <v>0</v>
      </c>
      <c r="L52" s="825">
        <f t="shared" si="1"/>
        <v>0</v>
      </c>
      <c r="M52" s="824">
        <f>'Plan de Acción 2023'!H54</f>
        <v>0</v>
      </c>
      <c r="N52" s="824">
        <f>'Plan de Acción 2023'!X54</f>
        <v>0</v>
      </c>
      <c r="O52" s="824" t="e">
        <f t="shared" si="2"/>
        <v>#DIV/0!</v>
      </c>
      <c r="P52" s="820">
        <f>Tabla13[[#This Row],[Ejec Real Acumu]]-Tabla13[[#This Row],[Proyec Ejec Acumul]]</f>
        <v>0</v>
      </c>
      <c r="Q52" s="820">
        <f>Tabla13[[#This Row],[Ejec Real Mes]]-Tabla13[[#This Row],[Program Entreg Mes]]</f>
        <v>0</v>
      </c>
    </row>
    <row r="53" spans="1:17">
      <c r="A53" s="824">
        <v>51</v>
      </c>
      <c r="B53" s="824" t="s">
        <v>2441</v>
      </c>
      <c r="C53" s="824" t="s">
        <v>2442</v>
      </c>
      <c r="D53" s="824" t="str">
        <f>'Plan de Acción 2023'!$V$55</f>
        <v>Subdirección de Metrología Química y Biología</v>
      </c>
      <c r="E53" s="824" t="str">
        <f>'Plan de Acción 2023'!$F$55</f>
        <v>Elaborar guías para mediciones químicas, biológicas o de calibración - RCM</v>
      </c>
      <c r="F53" s="824">
        <v>1</v>
      </c>
      <c r="G53" s="824" t="s">
        <v>2443</v>
      </c>
      <c r="H53" s="824">
        <f>'Plan de Acción 2023'!$T$55</f>
        <v>1</v>
      </c>
      <c r="I53" s="824">
        <f>'Plan de Acción 2023'!H55</f>
        <v>0</v>
      </c>
      <c r="J53" s="824">
        <f>'Plan de Acción 2023'!X55</f>
        <v>0</v>
      </c>
      <c r="K53" s="825">
        <f t="shared" si="0"/>
        <v>0</v>
      </c>
      <c r="L53" s="825">
        <f t="shared" si="1"/>
        <v>0</v>
      </c>
      <c r="M53" s="824">
        <f>'Plan de Acción 2023'!H55</f>
        <v>0</v>
      </c>
      <c r="N53" s="824">
        <f>'Plan de Acción 2023'!X55</f>
        <v>0</v>
      </c>
      <c r="O53" s="824" t="e">
        <f t="shared" si="2"/>
        <v>#DIV/0!</v>
      </c>
      <c r="P53" s="820">
        <f>Tabla13[[#This Row],[Ejec Real Acumu]]-Tabla13[[#This Row],[Proyec Ejec Acumul]]</f>
        <v>0</v>
      </c>
      <c r="Q53" s="820">
        <f>Tabla13[[#This Row],[Ejec Real Mes]]-Tabla13[[#This Row],[Program Entreg Mes]]</f>
        <v>0</v>
      </c>
    </row>
    <row r="54" spans="1:17">
      <c r="A54" s="824">
        <v>52</v>
      </c>
      <c r="B54" s="824" t="s">
        <v>2441</v>
      </c>
      <c r="C54" s="824" t="s">
        <v>2442</v>
      </c>
      <c r="D54" s="824" t="str">
        <f>'Plan de Acción 2023'!$V$56</f>
        <v>Subdirección de Metrología Química y Biología</v>
      </c>
      <c r="E54" s="824" t="str">
        <f>'Plan de Acción 2023'!$F$56</f>
        <v>Publicar guías para mediciones químicas, biológicas o de calibración - RCM</v>
      </c>
      <c r="F54" s="824">
        <v>1</v>
      </c>
      <c r="G54" s="824" t="s">
        <v>2443</v>
      </c>
      <c r="H54" s="824">
        <f>'Plan de Acción 2023'!$T$56</f>
        <v>5</v>
      </c>
      <c r="I54" s="824">
        <f>'Plan de Acción 2023'!H56</f>
        <v>0</v>
      </c>
      <c r="J54" s="824">
        <f>'Plan de Acción 2023'!X56</f>
        <v>0</v>
      </c>
      <c r="K54" s="825">
        <f t="shared" si="0"/>
        <v>0</v>
      </c>
      <c r="L54" s="825">
        <f t="shared" si="1"/>
        <v>0</v>
      </c>
      <c r="M54" s="824">
        <f>'Plan de Acción 2023'!H56</f>
        <v>0</v>
      </c>
      <c r="N54" s="824">
        <f>'Plan de Acción 2023'!X56</f>
        <v>0</v>
      </c>
      <c r="O54" s="824" t="e">
        <f t="shared" si="2"/>
        <v>#DIV/0!</v>
      </c>
      <c r="P54" s="820">
        <f>Tabla13[[#This Row],[Ejec Real Acumu]]-Tabla13[[#This Row],[Proyec Ejec Acumul]]</f>
        <v>0</v>
      </c>
      <c r="Q54" s="820">
        <f>Tabla13[[#This Row],[Ejec Real Mes]]-Tabla13[[#This Row],[Program Entreg Mes]]</f>
        <v>0</v>
      </c>
    </row>
    <row r="55" spans="1:17">
      <c r="A55" s="824">
        <v>53</v>
      </c>
      <c r="B55" s="824" t="s">
        <v>2441</v>
      </c>
      <c r="C55" s="824" t="s">
        <v>2442</v>
      </c>
      <c r="D55" s="824" t="str">
        <f>'Plan de Acción 2023'!$V$57</f>
        <v>Subdirección de Metrología Química y Biología</v>
      </c>
      <c r="E55" s="824" t="str">
        <f>'Plan de Acción 2023'!$F$57</f>
        <v>Desarrollar actividades de divulgación: talleres, eventos o seminarios en temas de metrología química y biología.</v>
      </c>
      <c r="F55" s="824">
        <v>1</v>
      </c>
      <c r="G55" s="824" t="s">
        <v>2443</v>
      </c>
      <c r="H55" s="824">
        <f>'Plan de Acción 2023'!$T$57</f>
        <v>6</v>
      </c>
      <c r="I55" s="824">
        <f>'Plan de Acción 2023'!H57</f>
        <v>0</v>
      </c>
      <c r="J55" s="824">
        <f>'Plan de Acción 2023'!X57</f>
        <v>0</v>
      </c>
      <c r="K55" s="825">
        <f t="shared" si="0"/>
        <v>0</v>
      </c>
      <c r="L55" s="825">
        <f t="shared" si="1"/>
        <v>0</v>
      </c>
      <c r="M55" s="824">
        <f>'Plan de Acción 2023'!H57</f>
        <v>0</v>
      </c>
      <c r="N55" s="824">
        <f>'Plan de Acción 2023'!X57</f>
        <v>0</v>
      </c>
      <c r="O55" s="824" t="e">
        <f t="shared" si="2"/>
        <v>#DIV/0!</v>
      </c>
      <c r="P55" s="820">
        <f>Tabla13[[#This Row],[Ejec Real Acumu]]-Tabla13[[#This Row],[Proyec Ejec Acumul]]</f>
        <v>0</v>
      </c>
      <c r="Q55" s="820">
        <f>Tabla13[[#This Row],[Ejec Real Mes]]-Tabla13[[#This Row],[Program Entreg Mes]]</f>
        <v>0</v>
      </c>
    </row>
    <row r="56" spans="1:17">
      <c r="A56" s="824">
        <v>54</v>
      </c>
      <c r="B56" s="824" t="s">
        <v>2441</v>
      </c>
      <c r="C56" s="824" t="s">
        <v>2442</v>
      </c>
      <c r="D56" s="824" t="str">
        <f>'Plan de Acción 2023'!$V$58</f>
        <v>Subdirección de Metrología Química y Biología</v>
      </c>
      <c r="E56" s="824" t="str">
        <f>'Plan de Acción 2023'!$F$58</f>
        <v>Prestar horas de Asistencia Técnica por personal de la SMQB a demanda</v>
      </c>
      <c r="F56" s="824">
        <v>1</v>
      </c>
      <c r="G56" s="824" t="s">
        <v>2443</v>
      </c>
      <c r="H56" s="824">
        <f>'Plan de Acción 2023'!$T$58</f>
        <v>1</v>
      </c>
      <c r="I56" s="824">
        <f>'Plan de Acción 2023'!H58</f>
        <v>0</v>
      </c>
      <c r="J56" s="824">
        <f>'Plan de Acción 2023'!X58</f>
        <v>0</v>
      </c>
      <c r="K56" s="825">
        <f t="shared" si="0"/>
        <v>0</v>
      </c>
      <c r="L56" s="825">
        <f t="shared" si="1"/>
        <v>0</v>
      </c>
      <c r="M56" s="824">
        <f>'Plan de Acción 2023'!H58</f>
        <v>0</v>
      </c>
      <c r="N56" s="824">
        <f>'Plan de Acción 2023'!X58</f>
        <v>0</v>
      </c>
      <c r="O56" s="824" t="e">
        <f t="shared" si="2"/>
        <v>#DIV/0!</v>
      </c>
      <c r="P56" s="820">
        <f>Tabla13[[#This Row],[Ejec Real Acumu]]-Tabla13[[#This Row],[Proyec Ejec Acumul]]</f>
        <v>0</v>
      </c>
      <c r="Q56" s="820">
        <f>Tabla13[[#This Row],[Ejec Real Mes]]-Tabla13[[#This Row],[Program Entreg Mes]]</f>
        <v>0</v>
      </c>
    </row>
    <row r="57" spans="1:17">
      <c r="A57" s="824">
        <v>55</v>
      </c>
      <c r="B57" s="824" t="s">
        <v>2441</v>
      </c>
      <c r="C57" s="824" t="s">
        <v>2442</v>
      </c>
      <c r="D57" s="824" t="str">
        <f>'Plan de Acción 2023'!$V$59</f>
        <v>Subdirección de Metrología Química y Biología</v>
      </c>
      <c r="E57" s="824" t="str">
        <f>'Plan de Acción 2023'!$F$59</f>
        <v>Mantener la oferta de Materiales de Referencia</v>
      </c>
      <c r="F57" s="824">
        <v>1</v>
      </c>
      <c r="G57" s="824" t="s">
        <v>2443</v>
      </c>
      <c r="H57" s="824">
        <f>'Plan de Acción 2023'!$T$59</f>
        <v>12</v>
      </c>
      <c r="I57" s="824">
        <f>'Plan de Acción 2023'!H59</f>
        <v>0</v>
      </c>
      <c r="J57" s="824">
        <f>'Plan de Acción 2023'!X59</f>
        <v>0</v>
      </c>
      <c r="K57" s="825">
        <f t="shared" si="0"/>
        <v>0</v>
      </c>
      <c r="L57" s="825">
        <f t="shared" si="1"/>
        <v>0</v>
      </c>
      <c r="M57" s="824">
        <f>'Plan de Acción 2023'!H59</f>
        <v>0</v>
      </c>
      <c r="N57" s="824">
        <f>'Plan de Acción 2023'!X59</f>
        <v>0</v>
      </c>
      <c r="O57" s="824" t="e">
        <f t="shared" si="2"/>
        <v>#DIV/0!</v>
      </c>
      <c r="P57" s="820">
        <f>Tabla13[[#This Row],[Ejec Real Acumu]]-Tabla13[[#This Row],[Proyec Ejec Acumul]]</f>
        <v>0</v>
      </c>
      <c r="Q57" s="820">
        <f>Tabla13[[#This Row],[Ejec Real Mes]]-Tabla13[[#This Row],[Program Entreg Mes]]</f>
        <v>0</v>
      </c>
    </row>
    <row r="58" spans="1:17">
      <c r="A58" s="824">
        <v>56</v>
      </c>
      <c r="B58" s="824" t="s">
        <v>2441</v>
      </c>
      <c r="C58" s="824" t="s">
        <v>2442</v>
      </c>
      <c r="D58" s="824" t="str">
        <f>'Plan de Acción 2023'!$V$60</f>
        <v>Subdirección de Metrología Química y Biología</v>
      </c>
      <c r="E58" s="824" t="str">
        <f>'Plan de Acción 2023'!$F$60</f>
        <v>Producir Materiales de Referencia nuevos</v>
      </c>
      <c r="F58" s="824">
        <v>1</v>
      </c>
      <c r="G58" s="824" t="s">
        <v>2443</v>
      </c>
      <c r="H58" s="824">
        <f>'Plan de Acción 2023'!$T$60</f>
        <v>4</v>
      </c>
      <c r="I58" s="824">
        <f>'Plan de Acción 2023'!H60</f>
        <v>0</v>
      </c>
      <c r="J58" s="824">
        <f>'Plan de Acción 2023'!X60</f>
        <v>0</v>
      </c>
      <c r="K58" s="825">
        <f t="shared" si="0"/>
        <v>0</v>
      </c>
      <c r="L58" s="825">
        <f t="shared" si="1"/>
        <v>0</v>
      </c>
      <c r="M58" s="824">
        <f>'Plan de Acción 2023'!H60</f>
        <v>0</v>
      </c>
      <c r="N58" s="824">
        <f>'Plan de Acción 2023'!X60</f>
        <v>0</v>
      </c>
      <c r="O58" s="824" t="e">
        <f t="shared" si="2"/>
        <v>#DIV/0!</v>
      </c>
      <c r="P58" s="820">
        <f>Tabla13[[#This Row],[Ejec Real Acumu]]-Tabla13[[#This Row],[Proyec Ejec Acumul]]</f>
        <v>0</v>
      </c>
      <c r="Q58" s="820">
        <f>Tabla13[[#This Row],[Ejec Real Mes]]-Tabla13[[#This Row],[Program Entreg Mes]]</f>
        <v>0</v>
      </c>
    </row>
    <row r="59" spans="1:17">
      <c r="A59" s="824">
        <v>57</v>
      </c>
      <c r="B59" s="824" t="s">
        <v>2441</v>
      </c>
      <c r="C59" s="824" t="s">
        <v>2442</v>
      </c>
      <c r="D59" s="824" t="str">
        <f>'Plan de Acción 2023'!$V$61</f>
        <v>Subdirección de Metrología Química y Biología</v>
      </c>
      <c r="E59" s="824" t="str">
        <f>'Plan de Acción 2023'!$F$61</f>
        <v>Producir Materiales de Referencia piloto / ítems de comparación</v>
      </c>
      <c r="F59" s="824">
        <v>1</v>
      </c>
      <c r="G59" s="824" t="s">
        <v>2443</v>
      </c>
      <c r="H59" s="824">
        <f>'Plan de Acción 2023'!$T$61</f>
        <v>5</v>
      </c>
      <c r="I59" s="824">
        <f>'Plan de Acción 2023'!H61</f>
        <v>0</v>
      </c>
      <c r="J59" s="824">
        <f>'Plan de Acción 2023'!X61</f>
        <v>0</v>
      </c>
      <c r="K59" s="825">
        <f t="shared" si="0"/>
        <v>0</v>
      </c>
      <c r="L59" s="825">
        <f t="shared" si="1"/>
        <v>0</v>
      </c>
      <c r="M59" s="824">
        <f>'Plan de Acción 2023'!H61</f>
        <v>0</v>
      </c>
      <c r="N59" s="824">
        <f>'Plan de Acción 2023'!X61</f>
        <v>0</v>
      </c>
      <c r="O59" s="824" t="e">
        <f t="shared" si="2"/>
        <v>#DIV/0!</v>
      </c>
      <c r="P59" s="820">
        <f>Tabla13[[#This Row],[Ejec Real Acumu]]-Tabla13[[#This Row],[Proyec Ejec Acumul]]</f>
        <v>0</v>
      </c>
      <c r="Q59" s="820">
        <f>Tabla13[[#This Row],[Ejec Real Mes]]-Tabla13[[#This Row],[Program Entreg Mes]]</f>
        <v>0</v>
      </c>
    </row>
    <row r="60" spans="1:17">
      <c r="A60" s="824">
        <v>58</v>
      </c>
      <c r="B60" s="824" t="s">
        <v>2441</v>
      </c>
      <c r="C60" s="824" t="s">
        <v>2442</v>
      </c>
      <c r="D60" s="824" t="str">
        <f>'Plan de Acción 2023'!$V$62</f>
        <v>Subdirección de Metrología Química y Biología</v>
      </c>
      <c r="E60" s="824" t="str">
        <f>'Plan de Acción 2023'!$F$62</f>
        <v>Desarrollar la capacidad técnica para la certificación de materiales de referencia</v>
      </c>
      <c r="F60" s="824">
        <v>1</v>
      </c>
      <c r="G60" s="824" t="s">
        <v>2443</v>
      </c>
      <c r="H60" s="824">
        <f>'Plan de Acción 2023'!$T$62</f>
        <v>9</v>
      </c>
      <c r="I60" s="824">
        <f>'Plan de Acción 2023'!H62</f>
        <v>0</v>
      </c>
      <c r="J60" s="824">
        <f>'Plan de Acción 2023'!X62</f>
        <v>0</v>
      </c>
      <c r="K60" s="825">
        <f t="shared" si="0"/>
        <v>0</v>
      </c>
      <c r="L60" s="825">
        <f t="shared" si="1"/>
        <v>0</v>
      </c>
      <c r="M60" s="824">
        <f>'Plan de Acción 2023'!H62</f>
        <v>0</v>
      </c>
      <c r="N60" s="824">
        <f>'Plan de Acción 2023'!X62</f>
        <v>0</v>
      </c>
      <c r="O60" s="824" t="e">
        <f t="shared" si="2"/>
        <v>#DIV/0!</v>
      </c>
      <c r="P60" s="820">
        <f>Tabla13[[#This Row],[Ejec Real Acumu]]-Tabla13[[#This Row],[Proyec Ejec Acumul]]</f>
        <v>0</v>
      </c>
      <c r="Q60" s="820">
        <f>Tabla13[[#This Row],[Ejec Real Mes]]-Tabla13[[#This Row],[Program Entreg Mes]]</f>
        <v>0</v>
      </c>
    </row>
    <row r="61" spans="1:17">
      <c r="A61" s="824">
        <v>59</v>
      </c>
      <c r="B61" s="824" t="s">
        <v>2441</v>
      </c>
      <c r="C61" s="824" t="s">
        <v>2442</v>
      </c>
      <c r="D61" s="824" t="str">
        <f>'Plan de Acción 2023'!$V$63</f>
        <v>Subdirección de Metrología Química y Biología</v>
      </c>
      <c r="E61" s="824" t="str">
        <f>'Plan de Acción 2023'!$F$63</f>
        <v>Desarrollar componente técnico del estudio colaborativo</v>
      </c>
      <c r="F61" s="824">
        <v>1</v>
      </c>
      <c r="G61" s="824" t="s">
        <v>2443</v>
      </c>
      <c r="H61" s="824">
        <f>'Plan de Acción 2023'!$T$63</f>
        <v>1</v>
      </c>
      <c r="I61" s="824">
        <f>'Plan de Acción 2023'!H63</f>
        <v>0</v>
      </c>
      <c r="J61" s="824">
        <f>'Plan de Acción 2023'!X63</f>
        <v>0</v>
      </c>
      <c r="K61" s="825">
        <f t="shared" si="0"/>
        <v>0</v>
      </c>
      <c r="L61" s="825">
        <f t="shared" si="1"/>
        <v>0</v>
      </c>
      <c r="M61" s="824">
        <f>'Plan de Acción 2023'!H63</f>
        <v>0</v>
      </c>
      <c r="N61" s="824">
        <f>'Plan de Acción 2023'!X63</f>
        <v>0</v>
      </c>
      <c r="O61" s="824" t="e">
        <f t="shared" si="2"/>
        <v>#DIV/0!</v>
      </c>
      <c r="P61" s="820">
        <f>Tabla13[[#This Row],[Ejec Real Acumu]]-Tabla13[[#This Row],[Proyec Ejec Acumul]]</f>
        <v>0</v>
      </c>
      <c r="Q61" s="820">
        <f>Tabla13[[#This Row],[Ejec Real Mes]]-Tabla13[[#This Row],[Program Entreg Mes]]</f>
        <v>0</v>
      </c>
    </row>
    <row r="62" spans="1:17">
      <c r="A62" s="824">
        <v>60</v>
      </c>
      <c r="B62" s="824" t="s">
        <v>2441</v>
      </c>
      <c r="C62" s="824" t="s">
        <v>2442</v>
      </c>
      <c r="D62" s="824" t="str">
        <f>'Plan de Acción 2023'!$V$64</f>
        <v>Subdirección de Metrología Química y Biología</v>
      </c>
      <c r="E62" s="824" t="str">
        <f>'Plan de Acción 2023'!$F$64</f>
        <v>Coadyuvar en la generación de protocolos de los ensayos de aptitud programadas por SSMRC</v>
      </c>
      <c r="F62" s="824">
        <v>1</v>
      </c>
      <c r="G62" s="824" t="s">
        <v>2443</v>
      </c>
      <c r="H62" s="824">
        <f>'Plan de Acción 2023'!$T$64</f>
        <v>2</v>
      </c>
      <c r="I62" s="824">
        <f>'Plan de Acción 2023'!H64</f>
        <v>0</v>
      </c>
      <c r="J62" s="824">
        <f>'Plan de Acción 2023'!X64</f>
        <v>0</v>
      </c>
      <c r="K62" s="825">
        <f t="shared" si="0"/>
        <v>0</v>
      </c>
      <c r="L62" s="825">
        <f t="shared" si="1"/>
        <v>0</v>
      </c>
      <c r="M62" s="824">
        <f>'Plan de Acción 2023'!H64</f>
        <v>0</v>
      </c>
      <c r="N62" s="824">
        <f>'Plan de Acción 2023'!X64</f>
        <v>0</v>
      </c>
      <c r="O62" s="824" t="e">
        <f t="shared" si="2"/>
        <v>#DIV/0!</v>
      </c>
      <c r="P62" s="820">
        <f>Tabla13[[#This Row],[Ejec Real Acumu]]-Tabla13[[#This Row],[Proyec Ejec Acumul]]</f>
        <v>0</v>
      </c>
      <c r="Q62" s="820">
        <f>Tabla13[[#This Row],[Ejec Real Mes]]-Tabla13[[#This Row],[Program Entreg Mes]]</f>
        <v>0</v>
      </c>
    </row>
    <row r="63" spans="1:17">
      <c r="A63" s="824">
        <v>61</v>
      </c>
      <c r="B63" s="824" t="s">
        <v>2441</v>
      </c>
      <c r="C63" s="824" t="s">
        <v>2442</v>
      </c>
      <c r="D63" s="824" t="str">
        <f>'Plan de Acción 2023'!$V$65</f>
        <v>Subdirección de Metrología Química y Biología</v>
      </c>
      <c r="E63" s="824" t="str">
        <f>'Plan de Acción 2023'!$F$65</f>
        <v>Atender servicios de calibración en espectrofotometría UV - Vis</v>
      </c>
      <c r="F63" s="824">
        <v>1</v>
      </c>
      <c r="G63" s="824" t="s">
        <v>2443</v>
      </c>
      <c r="H63" s="824">
        <f>'Plan de Acción 2023'!$T$65</f>
        <v>2</v>
      </c>
      <c r="I63" s="824">
        <f>'Plan de Acción 2023'!H65</f>
        <v>0</v>
      </c>
      <c r="J63" s="824">
        <f>'Plan de Acción 2023'!X65</f>
        <v>0</v>
      </c>
      <c r="K63" s="825">
        <f t="shared" si="0"/>
        <v>0</v>
      </c>
      <c r="L63" s="825">
        <f t="shared" si="1"/>
        <v>0</v>
      </c>
      <c r="M63" s="824">
        <f>'Plan de Acción 2023'!H65</f>
        <v>0</v>
      </c>
      <c r="N63" s="824">
        <f>'Plan de Acción 2023'!X65</f>
        <v>0</v>
      </c>
      <c r="O63" s="824" t="e">
        <f t="shared" si="2"/>
        <v>#DIV/0!</v>
      </c>
      <c r="P63" s="820">
        <f>Tabla13[[#This Row],[Ejec Real Acumu]]-Tabla13[[#This Row],[Proyec Ejec Acumul]]</f>
        <v>0</v>
      </c>
      <c r="Q63" s="820">
        <f>Tabla13[[#This Row],[Ejec Real Mes]]-Tabla13[[#This Row],[Program Entreg Mes]]</f>
        <v>0</v>
      </c>
    </row>
    <row r="64" spans="1:17">
      <c r="A64" s="824">
        <v>62</v>
      </c>
      <c r="B64" s="824" t="s">
        <v>2441</v>
      </c>
      <c r="C64" s="824" t="s">
        <v>2442</v>
      </c>
      <c r="D64" s="824" t="str">
        <f>'Plan de Acción 2023'!$V$66</f>
        <v>Subdirección de Metrología Química y Biología</v>
      </c>
      <c r="E64" s="824" t="str">
        <f>'Plan de Acción 2023'!$F$66</f>
        <v>Atender servicio de medición de materiales de referencia</v>
      </c>
      <c r="F64" s="824">
        <v>1</v>
      </c>
      <c r="G64" s="824" t="s">
        <v>2443</v>
      </c>
      <c r="H64" s="824">
        <f>'Plan de Acción 2023'!$T$66</f>
        <v>1</v>
      </c>
      <c r="I64" s="824">
        <f>'Plan de Acción 2023'!H66</f>
        <v>0</v>
      </c>
      <c r="J64" s="824">
        <f>'Plan de Acción 2023'!X66</f>
        <v>0</v>
      </c>
      <c r="K64" s="825">
        <f t="shared" si="0"/>
        <v>0</v>
      </c>
      <c r="L64" s="825">
        <f t="shared" si="1"/>
        <v>0</v>
      </c>
      <c r="M64" s="824">
        <f>'Plan de Acción 2023'!H66</f>
        <v>0</v>
      </c>
      <c r="N64" s="824">
        <f>'Plan de Acción 2023'!X66</f>
        <v>0</v>
      </c>
      <c r="O64" s="824" t="e">
        <f t="shared" si="2"/>
        <v>#DIV/0!</v>
      </c>
      <c r="P64" s="820">
        <f>Tabla13[[#This Row],[Ejec Real Acumu]]-Tabla13[[#This Row],[Proyec Ejec Acumul]]</f>
        <v>0</v>
      </c>
      <c r="Q64" s="820">
        <f>Tabla13[[#This Row],[Ejec Real Mes]]-Tabla13[[#This Row],[Program Entreg Mes]]</f>
        <v>0</v>
      </c>
    </row>
    <row r="65" spans="1:17">
      <c r="A65" s="824">
        <v>63</v>
      </c>
      <c r="B65" s="824" t="s">
        <v>2441</v>
      </c>
      <c r="C65" s="824" t="s">
        <v>2442</v>
      </c>
      <c r="D65" s="824" t="str">
        <f>'Plan de Acción 2023'!$V$67</f>
        <v>Subdirección de Metrología Química y Biología</v>
      </c>
      <c r="E65" s="824" t="str">
        <f>'Plan de Acción 2023'!$F$67</f>
        <v>Impartir cursos de capacitación según oferta de la SMQB</v>
      </c>
      <c r="F65" s="824">
        <v>1</v>
      </c>
      <c r="G65" s="824" t="s">
        <v>2443</v>
      </c>
      <c r="H65" s="824">
        <f>'Plan de Acción 2023'!$T$67</f>
        <v>8</v>
      </c>
      <c r="I65" s="824">
        <f>'Plan de Acción 2023'!H67</f>
        <v>0</v>
      </c>
      <c r="J65" s="824">
        <f>'Plan de Acción 2023'!X67</f>
        <v>0</v>
      </c>
      <c r="K65" s="825">
        <f t="shared" si="0"/>
        <v>0</v>
      </c>
      <c r="L65" s="825">
        <f t="shared" si="1"/>
        <v>0</v>
      </c>
      <c r="M65" s="824">
        <f>'Plan de Acción 2023'!H67</f>
        <v>0</v>
      </c>
      <c r="N65" s="824">
        <f>'Plan de Acción 2023'!X67</f>
        <v>0</v>
      </c>
      <c r="O65" s="824" t="e">
        <f t="shared" si="2"/>
        <v>#DIV/0!</v>
      </c>
      <c r="P65" s="820">
        <f>Tabla13[[#This Row],[Ejec Real Acumu]]-Tabla13[[#This Row],[Proyec Ejec Acumul]]</f>
        <v>0</v>
      </c>
      <c r="Q65" s="820">
        <f>Tabla13[[#This Row],[Ejec Real Mes]]-Tabla13[[#This Row],[Program Entreg Mes]]</f>
        <v>0</v>
      </c>
    </row>
    <row r="66" spans="1:17">
      <c r="A66" s="824">
        <v>64</v>
      </c>
      <c r="B66" s="824" t="s">
        <v>2441</v>
      </c>
      <c r="C66" s="824" t="s">
        <v>2442</v>
      </c>
      <c r="D66" s="824" t="str">
        <f>'Plan de Acción 2023'!$V$68</f>
        <v>Subdirección de Metrología Química y Biología</v>
      </c>
      <c r="E66" s="824" t="str">
        <f>'Plan de Acción 2023'!$F$68</f>
        <v>Diseñar nuevos cursos en metrología Química y Biología (Versión Piloto)</v>
      </c>
      <c r="F66" s="824">
        <v>1</v>
      </c>
      <c r="G66" s="824" t="s">
        <v>2443</v>
      </c>
      <c r="H66" s="824">
        <f>'Plan de Acción 2023'!$T$68</f>
        <v>4</v>
      </c>
      <c r="I66" s="824">
        <f>'Plan de Acción 2023'!H68</f>
        <v>0</v>
      </c>
      <c r="J66" s="824">
        <f>'Plan de Acción 2023'!X68</f>
        <v>0</v>
      </c>
      <c r="K66" s="825">
        <f t="shared" si="0"/>
        <v>0</v>
      </c>
      <c r="L66" s="825">
        <f t="shared" si="1"/>
        <v>0</v>
      </c>
      <c r="M66" s="824">
        <f>'Plan de Acción 2023'!H68</f>
        <v>0</v>
      </c>
      <c r="N66" s="824">
        <f>'Plan de Acción 2023'!X68</f>
        <v>0</v>
      </c>
      <c r="O66" s="824" t="e">
        <f t="shared" si="2"/>
        <v>#DIV/0!</v>
      </c>
      <c r="P66" s="820">
        <f>Tabla13[[#This Row],[Ejec Real Acumu]]-Tabla13[[#This Row],[Proyec Ejec Acumul]]</f>
        <v>0</v>
      </c>
      <c r="Q66" s="820">
        <f>Tabla13[[#This Row],[Ejec Real Mes]]-Tabla13[[#This Row],[Program Entreg Mes]]</f>
        <v>0</v>
      </c>
    </row>
    <row r="67" spans="1:17">
      <c r="A67" s="824">
        <v>65</v>
      </c>
      <c r="B67" s="824" t="s">
        <v>2441</v>
      </c>
      <c r="C67" s="824" t="s">
        <v>2442</v>
      </c>
      <c r="D67" s="824" t="str">
        <f>'Plan de Acción 2023'!$V$69</f>
        <v>Subdirección de Metrología Química y Biología</v>
      </c>
      <c r="E67" s="824" t="str">
        <f>'Plan de Acción 2023'!$F$69</f>
        <v>Rediseño de cursos en metrología química y biología</v>
      </c>
      <c r="F67" s="824">
        <v>1</v>
      </c>
      <c r="G67" s="824" t="s">
        <v>2443</v>
      </c>
      <c r="H67" s="824">
        <f>'Plan de Acción 2023'!$T$69</f>
        <v>1</v>
      </c>
      <c r="I67" s="824">
        <f>'Plan de Acción 2023'!H69</f>
        <v>0</v>
      </c>
      <c r="J67" s="824">
        <f>'Plan de Acción 2023'!X69</f>
        <v>0</v>
      </c>
      <c r="K67" s="825">
        <f t="shared" si="0"/>
        <v>0</v>
      </c>
      <c r="L67" s="825">
        <f t="shared" si="1"/>
        <v>0</v>
      </c>
      <c r="M67" s="824">
        <f>'Plan de Acción 2023'!H69</f>
        <v>0</v>
      </c>
      <c r="N67" s="824">
        <f>'Plan de Acción 2023'!X69</f>
        <v>0</v>
      </c>
      <c r="O67" s="824" t="e">
        <f t="shared" si="2"/>
        <v>#DIV/0!</v>
      </c>
      <c r="P67" s="820">
        <f>Tabla13[[#This Row],[Ejec Real Acumu]]-Tabla13[[#This Row],[Proyec Ejec Acumul]]</f>
        <v>0</v>
      </c>
      <c r="Q67" s="820">
        <f>Tabla13[[#This Row],[Ejec Real Mes]]-Tabla13[[#This Row],[Program Entreg Mes]]</f>
        <v>0</v>
      </c>
    </row>
    <row r="68" spans="1:17">
      <c r="A68" s="824">
        <v>66</v>
      </c>
      <c r="B68" s="824" t="s">
        <v>2441</v>
      </c>
      <c r="C68" s="824" t="s">
        <v>2442</v>
      </c>
      <c r="D68" s="824" t="str">
        <f>'Plan de Acción 2023'!$V$70</f>
        <v>Subdirección de Metrología Química y Biología</v>
      </c>
      <c r="E68" s="824" t="str">
        <f>'Plan de Acción 2023'!$F$70</f>
        <v>Apoyar en la expedición de normas técnicas, reglamentos técnicos y otros documentos que vinculen temas de metrología a demanda.</v>
      </c>
      <c r="F68" s="824">
        <v>1</v>
      </c>
      <c r="G68" s="824" t="s">
        <v>2443</v>
      </c>
      <c r="H68" s="824">
        <f>'Plan de Acción 2023'!$T$70</f>
        <v>1</v>
      </c>
      <c r="I68" s="824">
        <f>'Plan de Acción 2023'!H70</f>
        <v>0</v>
      </c>
      <c r="J68" s="824">
        <f>'Plan de Acción 2023'!X70</f>
        <v>0</v>
      </c>
      <c r="K68" s="825">
        <f t="shared" si="0"/>
        <v>0</v>
      </c>
      <c r="L68" s="825">
        <f t="shared" si="1"/>
        <v>0</v>
      </c>
      <c r="M68" s="824">
        <f>'Plan de Acción 2023'!H70</f>
        <v>0</v>
      </c>
      <c r="N68" s="824">
        <f>'Plan de Acción 2023'!X70</f>
        <v>0</v>
      </c>
      <c r="O68" s="824" t="e">
        <f t="shared" si="2"/>
        <v>#DIV/0!</v>
      </c>
      <c r="P68" s="820">
        <f>Tabla13[[#This Row],[Ejec Real Acumu]]-Tabla13[[#This Row],[Proyec Ejec Acumul]]</f>
        <v>0</v>
      </c>
      <c r="Q68" s="820">
        <f>Tabla13[[#This Row],[Ejec Real Mes]]-Tabla13[[#This Row],[Program Entreg Mes]]</f>
        <v>0</v>
      </c>
    </row>
    <row r="69" spans="1:17">
      <c r="A69" s="824">
        <v>67</v>
      </c>
      <c r="B69" s="824" t="s">
        <v>2441</v>
      </c>
      <c r="C69" s="824" t="s">
        <v>2442</v>
      </c>
      <c r="D69" s="824" t="str">
        <f>'Plan de Acción 2023'!$V$71</f>
        <v>Subdirección de Metrología Química y Biología</v>
      </c>
      <c r="E69" s="824" t="str">
        <f>'Plan de Acción 2023'!$F$71</f>
        <v>Apoyar estudios de necesidades de ensayo y mediciones en metrología química y biología a demanda.</v>
      </c>
      <c r="F69" s="824">
        <v>1</v>
      </c>
      <c r="G69" s="824" t="s">
        <v>2443</v>
      </c>
      <c r="H69" s="824">
        <f>'Plan de Acción 2023'!$T$71</f>
        <v>1</v>
      </c>
      <c r="I69" s="824">
        <f>'Plan de Acción 2023'!H71</f>
        <v>0</v>
      </c>
      <c r="J69" s="824">
        <f>'Plan de Acción 2023'!X71</f>
        <v>0</v>
      </c>
      <c r="K69" s="825">
        <f t="shared" si="0"/>
        <v>0</v>
      </c>
      <c r="L69" s="825">
        <f t="shared" si="1"/>
        <v>0</v>
      </c>
      <c r="M69" s="824">
        <f>'Plan de Acción 2023'!H71</f>
        <v>0</v>
      </c>
      <c r="N69" s="824">
        <f>'Plan de Acción 2023'!X71</f>
        <v>0</v>
      </c>
      <c r="O69" s="824" t="e">
        <f t="shared" si="2"/>
        <v>#DIV/0!</v>
      </c>
      <c r="P69" s="820">
        <f>Tabla13[[#This Row],[Ejec Real Acumu]]-Tabla13[[#This Row],[Proyec Ejec Acumul]]</f>
        <v>0</v>
      </c>
      <c r="Q69" s="820">
        <f>Tabla13[[#This Row],[Ejec Real Mes]]-Tabla13[[#This Row],[Program Entreg Mes]]</f>
        <v>0</v>
      </c>
    </row>
    <row r="70" spans="1:17">
      <c r="A70" s="824">
        <v>68</v>
      </c>
      <c r="B70" s="824" t="s">
        <v>2441</v>
      </c>
      <c r="C70" s="824" t="s">
        <v>2442</v>
      </c>
      <c r="D70" s="824" t="str">
        <f>'Plan de Acción 2023'!$V$72</f>
        <v>Subdirección de Metrología Química y Biología</v>
      </c>
      <c r="E70" s="824" t="str">
        <f>'Plan de Acción 2023'!$F$72</f>
        <v>Realizar actividades de I+D+i relacionadas con proyectos de investigación, sus productos asociados</v>
      </c>
      <c r="F70" s="824">
        <v>1</v>
      </c>
      <c r="G70" s="824" t="s">
        <v>2443</v>
      </c>
      <c r="H70" s="824">
        <f>'Plan de Acción 2023'!$T$72</f>
        <v>22</v>
      </c>
      <c r="I70" s="824">
        <f>'Plan de Acción 2023'!H72</f>
        <v>0</v>
      </c>
      <c r="J70" s="824">
        <f>'Plan de Acción 2023'!X72</f>
        <v>0</v>
      </c>
      <c r="K70" s="825">
        <f t="shared" si="0"/>
        <v>0</v>
      </c>
      <c r="L70" s="825">
        <f t="shared" si="1"/>
        <v>0</v>
      </c>
      <c r="M70" s="824">
        <f>'Plan de Acción 2023'!H72</f>
        <v>0</v>
      </c>
      <c r="N70" s="824">
        <f>'Plan de Acción 2023'!X72</f>
        <v>0</v>
      </c>
      <c r="O70" s="824" t="e">
        <f t="shared" si="2"/>
        <v>#DIV/0!</v>
      </c>
      <c r="P70" s="820">
        <f>Tabla13[[#This Row],[Ejec Real Acumu]]-Tabla13[[#This Row],[Proyec Ejec Acumul]]</f>
        <v>0</v>
      </c>
      <c r="Q70" s="820">
        <f>Tabla13[[#This Row],[Ejec Real Mes]]-Tabla13[[#This Row],[Program Entreg Mes]]</f>
        <v>0</v>
      </c>
    </row>
    <row r="71" spans="1:17">
      <c r="A71" s="824">
        <v>69</v>
      </c>
      <c r="B71" s="824" t="s">
        <v>2441</v>
      </c>
      <c r="C71" s="824" t="s">
        <v>2442</v>
      </c>
      <c r="D71" s="824" t="str">
        <f>'Plan de Acción 2023'!$V$73</f>
        <v>Subdirección de Metrología Física</v>
      </c>
      <c r="E71" s="824" t="str">
        <f>'Plan de Acción 2023'!$F$73</f>
        <v>Participar en comparaciones claves o suplementarias en metrología Física</v>
      </c>
      <c r="F71" s="824">
        <v>1</v>
      </c>
      <c r="G71" s="824" t="s">
        <v>2443</v>
      </c>
      <c r="H71" s="824">
        <f>'Plan de Acción 2023'!$T$73</f>
        <v>15</v>
      </c>
      <c r="I71" s="824">
        <f>'Plan de Acción 2023'!H73</f>
        <v>0</v>
      </c>
      <c r="J71" s="824">
        <f>'Plan de Acción 2023'!X73</f>
        <v>0</v>
      </c>
      <c r="K71" s="825">
        <f t="shared" si="0"/>
        <v>0</v>
      </c>
      <c r="L71" s="825">
        <f t="shared" si="1"/>
        <v>0</v>
      </c>
      <c r="M71" s="824">
        <f>'Plan de Acción 2023'!H73</f>
        <v>0</v>
      </c>
      <c r="N71" s="824">
        <f>'Plan de Acción 2023'!X73</f>
        <v>0</v>
      </c>
      <c r="O71" s="824" t="e">
        <f t="shared" si="2"/>
        <v>#DIV/0!</v>
      </c>
      <c r="P71" s="820">
        <f>Tabla13[[#This Row],[Ejec Real Acumu]]-Tabla13[[#This Row],[Proyec Ejec Acumul]]</f>
        <v>0</v>
      </c>
      <c r="Q71" s="820">
        <f>Tabla13[[#This Row],[Ejec Real Mes]]-Tabla13[[#This Row],[Program Entreg Mes]]</f>
        <v>0</v>
      </c>
    </row>
    <row r="72" spans="1:17">
      <c r="A72" s="824">
        <v>70</v>
      </c>
      <c r="B72" s="824" t="s">
        <v>2441</v>
      </c>
      <c r="C72" s="824" t="s">
        <v>2442</v>
      </c>
      <c r="D72" s="824" t="str">
        <f>'Plan de Acción 2023'!$V$74</f>
        <v>Subdirección de Metrología Física</v>
      </c>
      <c r="E72" s="824" t="str">
        <f>'Plan de Acción 2023'!$F$74</f>
        <v>Participar en reuniones de Grupos de Trabajo,  subcomités y/o Comités Consultivos ante el BIPM o el SIM</v>
      </c>
      <c r="F72" s="824">
        <v>1</v>
      </c>
      <c r="G72" s="824" t="s">
        <v>2443</v>
      </c>
      <c r="H72" s="824">
        <f>'Plan de Acción 2023'!$T$74</f>
        <v>3</v>
      </c>
      <c r="I72" s="824">
        <f>'Plan de Acción 2023'!H74</f>
        <v>0</v>
      </c>
      <c r="J72" s="824">
        <f>'Plan de Acción 2023'!X74</f>
        <v>0</v>
      </c>
      <c r="K72" s="825">
        <f t="shared" si="0"/>
        <v>0</v>
      </c>
      <c r="L72" s="825">
        <f t="shared" si="1"/>
        <v>0</v>
      </c>
      <c r="M72" s="824">
        <f>'Plan de Acción 2023'!H74</f>
        <v>0</v>
      </c>
      <c r="N72" s="824">
        <f>'Plan de Acción 2023'!X74</f>
        <v>0</v>
      </c>
      <c r="O72" s="824" t="e">
        <f t="shared" si="2"/>
        <v>#DIV/0!</v>
      </c>
      <c r="P72" s="820">
        <f>Tabla13[[#This Row],[Ejec Real Acumu]]-Tabla13[[#This Row],[Proyec Ejec Acumul]]</f>
        <v>0</v>
      </c>
      <c r="Q72" s="820">
        <f>Tabla13[[#This Row],[Ejec Real Mes]]-Tabla13[[#This Row],[Program Entreg Mes]]</f>
        <v>0</v>
      </c>
    </row>
    <row r="73" spans="1:17">
      <c r="A73" s="824">
        <v>71</v>
      </c>
      <c r="B73" s="824" t="s">
        <v>2441</v>
      </c>
      <c r="C73" s="824" t="s">
        <v>2442</v>
      </c>
      <c r="D73" s="824" t="str">
        <f>'Plan de Acción 2023'!$V$75</f>
        <v>Subdirección de Metrología Física</v>
      </c>
      <c r="E73" s="824" t="str">
        <f>'Plan de Acción 2023'!$F$75</f>
        <v>Realizar actividades que permitan la presentación y aprobación de CMC nuevas o renovadas en metrología física</v>
      </c>
      <c r="F73" s="824">
        <v>1</v>
      </c>
      <c r="G73" s="824" t="s">
        <v>2443</v>
      </c>
      <c r="H73" s="824">
        <f>'Plan de Acción 2023'!$T$75</f>
        <v>1</v>
      </c>
      <c r="I73" s="824">
        <f>'Plan de Acción 2023'!H75</f>
        <v>0</v>
      </c>
      <c r="J73" s="824">
        <f>'Plan de Acción 2023'!X75</f>
        <v>0</v>
      </c>
      <c r="K73" s="825">
        <f t="shared" si="0"/>
        <v>0</v>
      </c>
      <c r="L73" s="825">
        <f t="shared" si="1"/>
        <v>0</v>
      </c>
      <c r="M73" s="824">
        <f>'Plan de Acción 2023'!H75</f>
        <v>0</v>
      </c>
      <c r="N73" s="824">
        <f>'Plan de Acción 2023'!X75</f>
        <v>0</v>
      </c>
      <c r="O73" s="824" t="e">
        <f t="shared" si="2"/>
        <v>#DIV/0!</v>
      </c>
      <c r="P73" s="820">
        <f>Tabla13[[#This Row],[Ejec Real Acumu]]-Tabla13[[#This Row],[Proyec Ejec Acumul]]</f>
        <v>0</v>
      </c>
      <c r="Q73" s="820">
        <f>Tabla13[[#This Row],[Ejec Real Mes]]-Tabla13[[#This Row],[Program Entreg Mes]]</f>
        <v>0</v>
      </c>
    </row>
    <row r="74" spans="1:17">
      <c r="A74" s="824">
        <v>72</v>
      </c>
      <c r="B74" s="824" t="s">
        <v>2441</v>
      </c>
      <c r="C74" s="824" t="s">
        <v>2442</v>
      </c>
      <c r="D74" s="824" t="str">
        <f>'Plan de Acción 2023'!$V$76</f>
        <v>Subdirección de Metrología Física</v>
      </c>
      <c r="E74" s="824" t="str">
        <f>'Plan de Acción 2023'!$F$76</f>
        <v>Presentar documentos para la evaluación del QSTF</v>
      </c>
      <c r="F74" s="824">
        <v>1</v>
      </c>
      <c r="G74" s="824" t="s">
        <v>2443</v>
      </c>
      <c r="H74" s="824">
        <f>'Plan de Acción 2023'!$T$76</f>
        <v>4</v>
      </c>
      <c r="I74" s="824">
        <f>'Plan de Acción 2023'!H76</f>
        <v>0</v>
      </c>
      <c r="J74" s="824">
        <f>'Plan de Acción 2023'!X76</f>
        <v>0</v>
      </c>
      <c r="K74" s="825">
        <f t="shared" si="0"/>
        <v>0</v>
      </c>
      <c r="L74" s="825">
        <f t="shared" si="1"/>
        <v>0</v>
      </c>
      <c r="M74" s="824">
        <f>'Plan de Acción 2023'!H76</f>
        <v>0</v>
      </c>
      <c r="N74" s="824">
        <f>'Plan de Acción 2023'!X76</f>
        <v>0</v>
      </c>
      <c r="O74" s="824" t="e">
        <f t="shared" si="2"/>
        <v>#DIV/0!</v>
      </c>
      <c r="P74" s="820">
        <f>Tabla13[[#This Row],[Ejec Real Acumu]]-Tabla13[[#This Row],[Proyec Ejec Acumul]]</f>
        <v>0</v>
      </c>
      <c r="Q74" s="820">
        <f>Tabla13[[#This Row],[Ejec Real Mes]]-Tabla13[[#This Row],[Program Entreg Mes]]</f>
        <v>0</v>
      </c>
    </row>
    <row r="75" spans="1:17">
      <c r="A75" s="824">
        <v>73</v>
      </c>
      <c r="B75" s="824" t="s">
        <v>2441</v>
      </c>
      <c r="C75" s="824" t="s">
        <v>2442</v>
      </c>
      <c r="D75" s="824" t="str">
        <f>'Plan de Acción 2023'!$V$77</f>
        <v>Subdirección de Metrología Física</v>
      </c>
      <c r="E75" s="824" t="str">
        <f>'Plan de Acción 2023'!$F$77</f>
        <v>Relizar seguimiento al aseguramiento de la validez de los resultados de la SMF</v>
      </c>
      <c r="F75" s="824">
        <v>1</v>
      </c>
      <c r="G75" s="824" t="s">
        <v>2443</v>
      </c>
      <c r="H75" s="824">
        <f>'Plan de Acción 2023'!$T$77</f>
        <v>3</v>
      </c>
      <c r="I75" s="824">
        <f>'Plan de Acción 2023'!H77</f>
        <v>0</v>
      </c>
      <c r="J75" s="824">
        <f>'Plan de Acción 2023'!X77</f>
        <v>0</v>
      </c>
      <c r="K75" s="825">
        <f t="shared" si="0"/>
        <v>0</v>
      </c>
      <c r="L75" s="825">
        <f t="shared" si="1"/>
        <v>0</v>
      </c>
      <c r="M75" s="824">
        <f>'Plan de Acción 2023'!H77</f>
        <v>0</v>
      </c>
      <c r="N75" s="824">
        <f>'Plan de Acción 2023'!X77</f>
        <v>0</v>
      </c>
      <c r="O75" s="824" t="e">
        <f t="shared" si="2"/>
        <v>#DIV/0!</v>
      </c>
      <c r="P75" s="820">
        <f>Tabla13[[#This Row],[Ejec Real Acumu]]-Tabla13[[#This Row],[Proyec Ejec Acumul]]</f>
        <v>0</v>
      </c>
      <c r="Q75" s="820">
        <f>Tabla13[[#This Row],[Ejec Real Mes]]-Tabla13[[#This Row],[Program Entreg Mes]]</f>
        <v>0</v>
      </c>
    </row>
    <row r="76" spans="1:17">
      <c r="A76" s="824">
        <v>74</v>
      </c>
      <c r="B76" s="824" t="s">
        <v>2441</v>
      </c>
      <c r="C76" s="824" t="s">
        <v>2442</v>
      </c>
      <c r="D76" s="824" t="str">
        <f>'Plan de Acción 2023'!$V$78</f>
        <v>Subdirección de Metrología Física</v>
      </c>
      <c r="E76" s="824" t="str">
        <f>'Plan de Acción 2023'!$F$78</f>
        <v>Realizar actividades  de vitalidad del sistema de gestiòn para renovacion de CMC  de los laboratorios de la SMF</v>
      </c>
      <c r="F76" s="824">
        <v>1</v>
      </c>
      <c r="G76" s="824" t="s">
        <v>2443</v>
      </c>
      <c r="H76" s="824">
        <f>'Plan de Acción 2023'!$T$78</f>
        <v>2</v>
      </c>
      <c r="I76" s="824">
        <f>'Plan de Acción 2023'!H78</f>
        <v>0</v>
      </c>
      <c r="J76" s="824">
        <f>'Plan de Acción 2023'!X78</f>
        <v>0</v>
      </c>
      <c r="K76" s="825">
        <f t="shared" si="0"/>
        <v>0</v>
      </c>
      <c r="L76" s="825">
        <f t="shared" si="1"/>
        <v>0</v>
      </c>
      <c r="M76" s="824">
        <f>'Plan de Acción 2023'!H78</f>
        <v>0</v>
      </c>
      <c r="N76" s="824">
        <f>'Plan de Acción 2023'!X78</f>
        <v>0</v>
      </c>
      <c r="O76" s="824" t="e">
        <f t="shared" si="2"/>
        <v>#DIV/0!</v>
      </c>
      <c r="P76" s="820">
        <f>Tabla13[[#This Row],[Ejec Real Acumu]]-Tabla13[[#This Row],[Proyec Ejec Acumul]]</f>
        <v>0</v>
      </c>
      <c r="Q76" s="820">
        <f>Tabla13[[#This Row],[Ejec Real Mes]]-Tabla13[[#This Row],[Program Entreg Mes]]</f>
        <v>0</v>
      </c>
    </row>
    <row r="77" spans="1:17">
      <c r="A77" s="824">
        <v>75</v>
      </c>
      <c r="B77" s="824" t="s">
        <v>2441</v>
      </c>
      <c r="C77" s="824" t="s">
        <v>2442</v>
      </c>
      <c r="D77" s="824" t="str">
        <f>'Plan de Acción 2023'!$V$79</f>
        <v>Subdirección de Metrología Física</v>
      </c>
      <c r="E77" s="824" t="str">
        <f>'Plan de Acción 2023'!$F$79</f>
        <v>Gestionar la calibración de equipos del INM en el exterior para aseguramiento de la trazabilidad</v>
      </c>
      <c r="F77" s="824">
        <v>1</v>
      </c>
      <c r="G77" s="824" t="s">
        <v>2443</v>
      </c>
      <c r="H77" s="824">
        <f>'Plan de Acción 2023'!$T$79</f>
        <v>4</v>
      </c>
      <c r="I77" s="824">
        <f>'Plan de Acción 2023'!H79</f>
        <v>0</v>
      </c>
      <c r="J77" s="824">
        <f>'Plan de Acción 2023'!X79</f>
        <v>0</v>
      </c>
      <c r="K77" s="825">
        <f t="shared" si="0"/>
        <v>0</v>
      </c>
      <c r="L77" s="825">
        <f t="shared" si="1"/>
        <v>0</v>
      </c>
      <c r="M77" s="824">
        <f>'Plan de Acción 2023'!H79</f>
        <v>0</v>
      </c>
      <c r="N77" s="824">
        <f>'Plan de Acción 2023'!X79</f>
        <v>0</v>
      </c>
      <c r="O77" s="824" t="e">
        <f t="shared" si="2"/>
        <v>#DIV/0!</v>
      </c>
      <c r="P77" s="820">
        <f>Tabla13[[#This Row],[Ejec Real Acumu]]-Tabla13[[#This Row],[Proyec Ejec Acumul]]</f>
        <v>0</v>
      </c>
      <c r="Q77" s="820">
        <f>Tabla13[[#This Row],[Ejec Real Mes]]-Tabla13[[#This Row],[Program Entreg Mes]]</f>
        <v>0</v>
      </c>
    </row>
    <row r="78" spans="1:17">
      <c r="A78" s="824">
        <v>76</v>
      </c>
      <c r="B78" s="824" t="s">
        <v>2441</v>
      </c>
      <c r="C78" s="824" t="s">
        <v>2442</v>
      </c>
      <c r="D78" s="824" t="str">
        <f>'Plan de Acción 2023'!$V$80</f>
        <v>Subdirección de Metrología Física</v>
      </c>
      <c r="E78" s="824" t="str">
        <f>'Plan de Acción 2023'!$F$80</f>
        <v>Diseñar, elaborar y dictar talleres o eventos dirigidos a los sectores productivos en metrología Física</v>
      </c>
      <c r="F78" s="824">
        <v>1</v>
      </c>
      <c r="G78" s="824" t="s">
        <v>2443</v>
      </c>
      <c r="H78" s="824">
        <f>'Plan de Acción 2023'!$T$80</f>
        <v>1</v>
      </c>
      <c r="I78" s="824">
        <f>'Plan de Acción 2023'!H80</f>
        <v>0</v>
      </c>
      <c r="J78" s="824">
        <f>'Plan de Acción 2023'!X80</f>
        <v>0</v>
      </c>
      <c r="K78" s="825">
        <f t="shared" si="0"/>
        <v>0</v>
      </c>
      <c r="L78" s="825">
        <f t="shared" si="1"/>
        <v>0</v>
      </c>
      <c r="M78" s="824">
        <f>'Plan de Acción 2023'!H80</f>
        <v>0</v>
      </c>
      <c r="N78" s="824">
        <f>'Plan de Acción 2023'!X80</f>
        <v>0</v>
      </c>
      <c r="O78" s="824" t="e">
        <f t="shared" si="2"/>
        <v>#DIV/0!</v>
      </c>
      <c r="P78" s="820">
        <f>Tabla13[[#This Row],[Ejec Real Acumu]]-Tabla13[[#This Row],[Proyec Ejec Acumul]]</f>
        <v>0</v>
      </c>
      <c r="Q78" s="820">
        <f>Tabla13[[#This Row],[Ejec Real Mes]]-Tabla13[[#This Row],[Program Entreg Mes]]</f>
        <v>0</v>
      </c>
    </row>
    <row r="79" spans="1:17">
      <c r="A79" s="824">
        <v>77</v>
      </c>
      <c r="B79" s="824" t="s">
        <v>2441</v>
      </c>
      <c r="C79" s="824" t="s">
        <v>2442</v>
      </c>
      <c r="D79" s="824" t="str">
        <f>'Plan de Acción 2023'!$V$81</f>
        <v>Subdirección de Metrología Física</v>
      </c>
      <c r="E79" s="824" t="str">
        <f>'Plan de Acción 2023'!$F$81</f>
        <v>Establecer, avanzar o diseñar nuevos servicios en metrologìa Fìsica</v>
      </c>
      <c r="F79" s="824">
        <v>1</v>
      </c>
      <c r="G79" s="824" t="s">
        <v>2443</v>
      </c>
      <c r="H79" s="824">
        <f>'Plan de Acción 2023'!$T$81</f>
        <v>10</v>
      </c>
      <c r="I79" s="824">
        <f>'Plan de Acción 2023'!H81</f>
        <v>0</v>
      </c>
      <c r="J79" s="824">
        <f>'Plan de Acción 2023'!X81</f>
        <v>0</v>
      </c>
      <c r="K79" s="825">
        <f t="shared" si="0"/>
        <v>0</v>
      </c>
      <c r="L79" s="825">
        <f t="shared" si="1"/>
        <v>0</v>
      </c>
      <c r="M79" s="824">
        <f>'Plan de Acción 2023'!H81</f>
        <v>0</v>
      </c>
      <c r="N79" s="824">
        <f>'Plan de Acción 2023'!X81</f>
        <v>0</v>
      </c>
      <c r="O79" s="824" t="e">
        <f t="shared" si="2"/>
        <v>#DIV/0!</v>
      </c>
      <c r="P79" s="820">
        <f>Tabla13[[#This Row],[Ejec Real Acumu]]-Tabla13[[#This Row],[Proyec Ejec Acumul]]</f>
        <v>0</v>
      </c>
      <c r="Q79" s="820">
        <f>Tabla13[[#This Row],[Ejec Real Mes]]-Tabla13[[#This Row],[Program Entreg Mes]]</f>
        <v>0</v>
      </c>
    </row>
    <row r="80" spans="1:17">
      <c r="A80" s="824">
        <v>78</v>
      </c>
      <c r="B80" s="824" t="s">
        <v>2441</v>
      </c>
      <c r="C80" s="824" t="s">
        <v>2442</v>
      </c>
      <c r="D80" s="824" t="str">
        <f>'Plan de Acción 2023'!$V$82</f>
        <v>Subdirección de Metrología Física</v>
      </c>
      <c r="E80" s="824" t="str">
        <f>'Plan de Acción 2023'!$F$82</f>
        <v>Prestar servicios de calibración en metrología física</v>
      </c>
      <c r="F80" s="824">
        <v>1</v>
      </c>
      <c r="G80" s="824" t="s">
        <v>2443</v>
      </c>
      <c r="H80" s="824">
        <f>'Plan de Acción 2023'!$T$82</f>
        <v>80</v>
      </c>
      <c r="I80" s="824">
        <f>'Plan de Acción 2023'!H82</f>
        <v>0</v>
      </c>
      <c r="J80" s="824">
        <f>'Plan de Acción 2023'!X82</f>
        <v>0</v>
      </c>
      <c r="K80" s="825">
        <f t="shared" si="0"/>
        <v>0</v>
      </c>
      <c r="L80" s="825">
        <f t="shared" si="1"/>
        <v>0</v>
      </c>
      <c r="M80" s="824">
        <f>'Plan de Acción 2023'!H82</f>
        <v>0</v>
      </c>
      <c r="N80" s="824">
        <f>'Plan de Acción 2023'!X82</f>
        <v>0</v>
      </c>
      <c r="O80" s="824" t="e">
        <f t="shared" si="2"/>
        <v>#DIV/0!</v>
      </c>
      <c r="P80" s="820">
        <f>Tabla13[[#This Row],[Ejec Real Acumu]]-Tabla13[[#This Row],[Proyec Ejec Acumul]]</f>
        <v>0</v>
      </c>
      <c r="Q80" s="820">
        <f>Tabla13[[#This Row],[Ejec Real Mes]]-Tabla13[[#This Row],[Program Entreg Mes]]</f>
        <v>0</v>
      </c>
    </row>
    <row r="81" spans="1:17">
      <c r="A81" s="824">
        <v>79</v>
      </c>
      <c r="B81" s="824" t="s">
        <v>2441</v>
      </c>
      <c r="C81" s="824" t="s">
        <v>2442</v>
      </c>
      <c r="D81" s="824" t="str">
        <f>'Plan de Acción 2023'!$V$83</f>
        <v>Subdirección de Metrología Física</v>
      </c>
      <c r="E81" s="824" t="str">
        <f>'Plan de Acción 2023'!$F$83</f>
        <v>Realizar informes de avance frente al CONPES 3957</v>
      </c>
      <c r="F81" s="824">
        <v>1</v>
      </c>
      <c r="G81" s="824" t="s">
        <v>2443</v>
      </c>
      <c r="H81" s="824">
        <f>'Plan de Acción 2023'!$T$83</f>
        <v>2</v>
      </c>
      <c r="I81" s="824">
        <f>'Plan de Acción 2023'!H83</f>
        <v>0</v>
      </c>
      <c r="J81" s="824">
        <f>'Plan de Acción 2023'!X83</f>
        <v>0</v>
      </c>
      <c r="K81" s="825">
        <f t="shared" si="0"/>
        <v>0</v>
      </c>
      <c r="L81" s="825">
        <f t="shared" si="1"/>
        <v>0</v>
      </c>
      <c r="M81" s="824">
        <f>'Plan de Acción 2023'!H83</f>
        <v>0</v>
      </c>
      <c r="N81" s="824">
        <f>'Plan de Acción 2023'!X83</f>
        <v>0</v>
      </c>
      <c r="O81" s="824" t="e">
        <f t="shared" si="2"/>
        <v>#DIV/0!</v>
      </c>
      <c r="P81" s="820">
        <f>Tabla13[[#This Row],[Ejec Real Acumu]]-Tabla13[[#This Row],[Proyec Ejec Acumul]]</f>
        <v>0</v>
      </c>
      <c r="Q81" s="820">
        <f>Tabla13[[#This Row],[Ejec Real Mes]]-Tabla13[[#This Row],[Program Entreg Mes]]</f>
        <v>0</v>
      </c>
    </row>
    <row r="82" spans="1:17">
      <c r="A82" s="824">
        <v>80</v>
      </c>
      <c r="B82" s="824" t="s">
        <v>2441</v>
      </c>
      <c r="C82" s="824" t="s">
        <v>2442</v>
      </c>
      <c r="D82" s="824" t="str">
        <f>'Plan de Acción 2023'!$V$84</f>
        <v>Subdirección de Metrología Física</v>
      </c>
      <c r="E82" s="824" t="str">
        <f>'Plan de Acción 2023'!$F$84</f>
        <v>Actualizar cursos en metrologia Fisica</v>
      </c>
      <c r="F82" s="824">
        <v>1</v>
      </c>
      <c r="G82" s="824" t="s">
        <v>2443</v>
      </c>
      <c r="H82" s="824">
        <f>'Plan de Acción 2023'!$T$84</f>
        <v>3</v>
      </c>
      <c r="I82" s="824">
        <f>'Plan de Acción 2023'!H84</f>
        <v>0</v>
      </c>
      <c r="J82" s="824">
        <f>'Plan de Acción 2023'!X84</f>
        <v>0</v>
      </c>
      <c r="K82" s="825">
        <f t="shared" si="0"/>
        <v>0</v>
      </c>
      <c r="L82" s="825">
        <f t="shared" si="1"/>
        <v>0</v>
      </c>
      <c r="M82" s="824">
        <f>'Plan de Acción 2023'!H84</f>
        <v>0</v>
      </c>
      <c r="N82" s="824">
        <f>'Plan de Acción 2023'!X84</f>
        <v>0</v>
      </c>
      <c r="O82" s="824" t="e">
        <f t="shared" si="2"/>
        <v>#DIV/0!</v>
      </c>
      <c r="P82" s="820">
        <f>Tabla13[[#This Row],[Ejec Real Acumu]]-Tabla13[[#This Row],[Proyec Ejec Acumul]]</f>
        <v>0</v>
      </c>
      <c r="Q82" s="820">
        <f>Tabla13[[#This Row],[Ejec Real Mes]]-Tabla13[[#This Row],[Program Entreg Mes]]</f>
        <v>0</v>
      </c>
    </row>
    <row r="83" spans="1:17">
      <c r="A83" s="824">
        <v>81</v>
      </c>
      <c r="B83" s="824" t="s">
        <v>2441</v>
      </c>
      <c r="C83" s="824" t="s">
        <v>2442</v>
      </c>
      <c r="D83" s="824" t="str">
        <f>'Plan de Acción 2023'!$V$85</f>
        <v>Subdirección de Metrología Física</v>
      </c>
      <c r="E83" s="824" t="str">
        <f>'Plan de Acción 2023'!$F$85</f>
        <v>Codirigir tesis de investigación en metrología fisica</v>
      </c>
      <c r="F83" s="824">
        <v>1</v>
      </c>
      <c r="G83" s="824" t="s">
        <v>2443</v>
      </c>
      <c r="H83" s="824">
        <f>'Plan de Acción 2023'!$T$85</f>
        <v>1</v>
      </c>
      <c r="I83" s="824">
        <f>'Plan de Acción 2023'!H85</f>
        <v>0</v>
      </c>
      <c r="J83" s="824">
        <f>'Plan de Acción 2023'!X85</f>
        <v>0</v>
      </c>
      <c r="K83" s="825">
        <f t="shared" si="0"/>
        <v>0</v>
      </c>
      <c r="L83" s="825">
        <f t="shared" si="1"/>
        <v>0</v>
      </c>
      <c r="M83" s="824">
        <f>'Plan de Acción 2023'!H85</f>
        <v>0</v>
      </c>
      <c r="N83" s="824">
        <f>'Plan de Acción 2023'!X85</f>
        <v>0</v>
      </c>
      <c r="O83" s="824" t="e">
        <f t="shared" si="2"/>
        <v>#DIV/0!</v>
      </c>
      <c r="P83" s="820">
        <f>Tabla13[[#This Row],[Ejec Real Acumu]]-Tabla13[[#This Row],[Proyec Ejec Acumul]]</f>
        <v>0</v>
      </c>
      <c r="Q83" s="820">
        <f>Tabla13[[#This Row],[Ejec Real Mes]]-Tabla13[[#This Row],[Program Entreg Mes]]</f>
        <v>0</v>
      </c>
    </row>
    <row r="84" spans="1:17">
      <c r="A84" s="824">
        <v>82</v>
      </c>
      <c r="B84" s="824" t="s">
        <v>2441</v>
      </c>
      <c r="C84" s="824" t="s">
        <v>2442</v>
      </c>
      <c r="D84" s="824" t="str">
        <f>'Plan de Acción 2023'!$V$86</f>
        <v>Subdirección de Metrología Física</v>
      </c>
      <c r="E84" s="824" t="str">
        <f>'Plan de Acción 2023'!$F$86</f>
        <v>Generar productos de investigacion en metrologìa Fìsica en el marco de la gestion de proyectos I+D+ i con IES.</v>
      </c>
      <c r="F84" s="824">
        <v>1</v>
      </c>
      <c r="G84" s="824" t="s">
        <v>2443</v>
      </c>
      <c r="H84" s="824">
        <f>'Plan de Acción 2023'!$T$86</f>
        <v>4</v>
      </c>
      <c r="I84" s="824">
        <f>'Plan de Acción 2023'!H86</f>
        <v>0</v>
      </c>
      <c r="J84" s="824">
        <f>'Plan de Acción 2023'!X86</f>
        <v>0</v>
      </c>
      <c r="K84" s="825">
        <f t="shared" si="0"/>
        <v>0</v>
      </c>
      <c r="L84" s="825">
        <f t="shared" si="1"/>
        <v>0</v>
      </c>
      <c r="M84" s="824">
        <f>'Plan de Acción 2023'!H86</f>
        <v>0</v>
      </c>
      <c r="N84" s="824">
        <f>'Plan de Acción 2023'!X86</f>
        <v>0</v>
      </c>
      <c r="O84" s="824" t="e">
        <f t="shared" si="2"/>
        <v>#DIV/0!</v>
      </c>
      <c r="P84" s="820">
        <f>Tabla13[[#This Row],[Ejec Real Acumu]]-Tabla13[[#This Row],[Proyec Ejec Acumul]]</f>
        <v>0</v>
      </c>
      <c r="Q84" s="820">
        <f>Tabla13[[#This Row],[Ejec Real Mes]]-Tabla13[[#This Row],[Program Entreg Mes]]</f>
        <v>0</v>
      </c>
    </row>
    <row r="85" spans="1:17">
      <c r="A85" s="824">
        <v>83</v>
      </c>
      <c r="B85" s="824" t="s">
        <v>2441</v>
      </c>
      <c r="C85" s="824" t="s">
        <v>2442</v>
      </c>
      <c r="D85" s="824" t="str">
        <f>'Plan de Acción 2023'!$V$87</f>
        <v>Subdirección de Metrología Física</v>
      </c>
      <c r="E85" s="824" t="str">
        <f>'Plan de Acción 2023'!$F$87</f>
        <v>Participar en eventos científicos, capacitaciones o intercambios científicos (Excluyendo grupos trabajo SIM y Comites Consultivos)</v>
      </c>
      <c r="F85" s="824">
        <v>1</v>
      </c>
      <c r="G85" s="824" t="s">
        <v>2443</v>
      </c>
      <c r="H85" s="824">
        <f>'Plan de Acción 2023'!$T$87</f>
        <v>4</v>
      </c>
      <c r="I85" s="824">
        <f>'Plan de Acción 2023'!H87</f>
        <v>0</v>
      </c>
      <c r="J85" s="824">
        <f>'Plan de Acción 2023'!X87</f>
        <v>0</v>
      </c>
      <c r="K85" s="825">
        <f t="shared" si="0"/>
        <v>0</v>
      </c>
      <c r="L85" s="825">
        <f t="shared" si="1"/>
        <v>0</v>
      </c>
      <c r="M85" s="824">
        <f>'Plan de Acción 2023'!H87</f>
        <v>0</v>
      </c>
      <c r="N85" s="824">
        <f>'Plan de Acción 2023'!X87</f>
        <v>0</v>
      </c>
      <c r="O85" s="824" t="e">
        <f t="shared" si="2"/>
        <v>#DIV/0!</v>
      </c>
      <c r="P85" s="820">
        <f>Tabla13[[#This Row],[Ejec Real Acumu]]-Tabla13[[#This Row],[Proyec Ejec Acumul]]</f>
        <v>0</v>
      </c>
      <c r="Q85" s="820">
        <f>Tabla13[[#This Row],[Ejec Real Mes]]-Tabla13[[#This Row],[Program Entreg Mes]]</f>
        <v>0</v>
      </c>
    </row>
    <row r="86" spans="1:17">
      <c r="A86" s="824">
        <v>84</v>
      </c>
      <c r="B86" s="824" t="s">
        <v>2441</v>
      </c>
      <c r="C86" s="824" t="s">
        <v>2442</v>
      </c>
      <c r="D86" s="824" t="str">
        <f>'Plan de Acción 2023'!$V$88</f>
        <v>Subdirección de Metrología Física</v>
      </c>
      <c r="E86" s="824" t="str">
        <f>'Plan de Acción 2023'!$F$88</f>
        <v>Estructurar o formular proyectos de I+D+i que involucren lineas de investigacion en metrologia Fìsica</v>
      </c>
      <c r="F86" s="824">
        <v>1</v>
      </c>
      <c r="G86" s="824" t="s">
        <v>2443</v>
      </c>
      <c r="H86" s="824">
        <f>'Plan de Acción 2023'!$T$88</f>
        <v>6</v>
      </c>
      <c r="I86" s="824">
        <f>'Plan de Acción 2023'!H88</f>
        <v>0</v>
      </c>
      <c r="J86" s="824">
        <f>'Plan de Acción 2023'!X88</f>
        <v>0</v>
      </c>
      <c r="K86" s="825">
        <f t="shared" si="0"/>
        <v>0</v>
      </c>
      <c r="L86" s="825">
        <f t="shared" si="1"/>
        <v>0</v>
      </c>
      <c r="M86" s="824">
        <f>'Plan de Acción 2023'!H88</f>
        <v>0</v>
      </c>
      <c r="N86" s="824">
        <f>'Plan de Acción 2023'!X88</f>
        <v>0</v>
      </c>
      <c r="O86" s="824" t="e">
        <f t="shared" si="2"/>
        <v>#DIV/0!</v>
      </c>
      <c r="P86" s="820">
        <f>Tabla13[[#This Row],[Ejec Real Acumu]]-Tabla13[[#This Row],[Proyec Ejec Acumul]]</f>
        <v>0</v>
      </c>
      <c r="Q86" s="820">
        <f>Tabla13[[#This Row],[Ejec Real Mes]]-Tabla13[[#This Row],[Program Entreg Mes]]</f>
        <v>0</v>
      </c>
    </row>
    <row r="87" spans="1:17">
      <c r="A87" s="824">
        <v>85</v>
      </c>
      <c r="B87" s="824" t="s">
        <v>2441</v>
      </c>
      <c r="C87" s="824" t="s">
        <v>2442</v>
      </c>
      <c r="D87" s="824" t="str">
        <f>'Plan de Acción 2023'!$V$89</f>
        <v>Subdirección de Metrología Física</v>
      </c>
      <c r="E87" s="824" t="str">
        <f>'Plan de Acción 2023'!$F$89</f>
        <v>Realizar seguimiento ejecución proyectos de I+D+i en metrología física</v>
      </c>
      <c r="F87" s="824">
        <v>1</v>
      </c>
      <c r="G87" s="824" t="s">
        <v>2443</v>
      </c>
      <c r="H87" s="824">
        <f>'Plan de Acción 2023'!$T$89</f>
        <v>6</v>
      </c>
      <c r="I87" s="824">
        <f>'Plan de Acción 2023'!H89</f>
        <v>0</v>
      </c>
      <c r="J87" s="824">
        <f>'Plan de Acción 2023'!X89</f>
        <v>0</v>
      </c>
      <c r="K87" s="825">
        <f t="shared" si="0"/>
        <v>0</v>
      </c>
      <c r="L87" s="825">
        <f t="shared" si="1"/>
        <v>0</v>
      </c>
      <c r="M87" s="824">
        <f>'Plan de Acción 2023'!H89</f>
        <v>0</v>
      </c>
      <c r="N87" s="824">
        <f>'Plan de Acción 2023'!X89</f>
        <v>0</v>
      </c>
      <c r="O87" s="824" t="e">
        <f t="shared" si="2"/>
        <v>#DIV/0!</v>
      </c>
      <c r="P87" s="820">
        <f>Tabla13[[#This Row],[Ejec Real Acumu]]-Tabla13[[#This Row],[Proyec Ejec Acumul]]</f>
        <v>0</v>
      </c>
      <c r="Q87" s="820">
        <f>Tabla13[[#This Row],[Ejec Real Mes]]-Tabla13[[#This Row],[Program Entreg Mes]]</f>
        <v>0</v>
      </c>
    </row>
    <row r="88" spans="1:17">
      <c r="A88" s="824">
        <v>86</v>
      </c>
      <c r="B88" s="824" t="s">
        <v>2441</v>
      </c>
      <c r="C88" s="824" t="s">
        <v>2442</v>
      </c>
      <c r="D88" s="824" t="str">
        <f>'Plan de Acción 2023'!$V$90</f>
        <v>Subdirección de Metrología Física</v>
      </c>
      <c r="E88" s="824" t="str">
        <f>'Plan de Acción 2023'!$F$90</f>
        <v>Participar en proyectos de I+D+i en metrología Fisica con organizaciones internacionales</v>
      </c>
      <c r="F88" s="824">
        <v>1</v>
      </c>
      <c r="G88" s="824" t="s">
        <v>2443</v>
      </c>
      <c r="H88" s="824">
        <f>'Plan de Acción 2023'!$T$90</f>
        <v>6</v>
      </c>
      <c r="I88" s="824">
        <f>'Plan de Acción 2023'!H90</f>
        <v>0</v>
      </c>
      <c r="J88" s="824">
        <f>'Plan de Acción 2023'!X90</f>
        <v>0</v>
      </c>
      <c r="K88" s="825">
        <f t="shared" si="0"/>
        <v>0</v>
      </c>
      <c r="L88" s="825">
        <f t="shared" si="1"/>
        <v>0</v>
      </c>
      <c r="M88" s="824">
        <f>'Plan de Acción 2023'!H90</f>
        <v>0</v>
      </c>
      <c r="N88" s="824">
        <f>'Plan de Acción 2023'!X90</f>
        <v>0</v>
      </c>
      <c r="O88" s="824" t="e">
        <f t="shared" si="2"/>
        <v>#DIV/0!</v>
      </c>
      <c r="P88" s="820">
        <f>Tabla13[[#This Row],[Ejec Real Acumu]]-Tabla13[[#This Row],[Proyec Ejec Acumul]]</f>
        <v>0</v>
      </c>
      <c r="Q88" s="820">
        <f>Tabla13[[#This Row],[Ejec Real Mes]]-Tabla13[[#This Row],[Program Entreg Mes]]</f>
        <v>0</v>
      </c>
    </row>
    <row r="89" spans="1:17">
      <c r="A89" s="824">
        <v>87</v>
      </c>
      <c r="B89" s="824" t="s">
        <v>2441</v>
      </c>
      <c r="C89" s="824" t="s">
        <v>2442</v>
      </c>
      <c r="D89" s="824" t="str">
        <f>'Plan de Acción 2023'!$V$91</f>
        <v>Oficina de Informática y Desarrollo Tecnológico</v>
      </c>
      <c r="E89" s="824" t="str">
        <f>'Plan de Acción 2023'!$F$91</f>
        <v>Ejecutar el Plan Estratégico de Tecnologías de la Información - PETI 2021 - 2023</v>
      </c>
      <c r="F89" s="824">
        <v>1</v>
      </c>
      <c r="G89" s="824" t="s">
        <v>2443</v>
      </c>
      <c r="H89" s="824">
        <f>'Plan de Acción 2023'!$T$91</f>
        <v>25</v>
      </c>
      <c r="I89" s="824">
        <f>'Plan de Acción 2023'!H91</f>
        <v>0</v>
      </c>
      <c r="J89" s="824">
        <f>'Plan de Acción 2023'!X91</f>
        <v>1</v>
      </c>
      <c r="K89" s="825">
        <f t="shared" si="0"/>
        <v>0</v>
      </c>
      <c r="L89" s="825">
        <f t="shared" si="1"/>
        <v>0.04</v>
      </c>
      <c r="M89" s="824">
        <f>'Plan de Acción 2023'!H91</f>
        <v>0</v>
      </c>
      <c r="N89" s="824">
        <f>'Plan de Acción 2023'!X91</f>
        <v>1</v>
      </c>
      <c r="O89" s="824" t="e">
        <f t="shared" si="2"/>
        <v>#DIV/0!</v>
      </c>
      <c r="P89" s="820">
        <f>Tabla13[[#This Row],[Ejec Real Acumu]]-Tabla13[[#This Row],[Proyec Ejec Acumul]]</f>
        <v>1</v>
      </c>
      <c r="Q89" s="820">
        <f>Tabla13[[#This Row],[Ejec Real Mes]]-Tabla13[[#This Row],[Program Entreg Mes]]</f>
        <v>1</v>
      </c>
    </row>
    <row r="90" spans="1:17">
      <c r="A90" s="824">
        <v>88</v>
      </c>
      <c r="B90" s="824" t="s">
        <v>2441</v>
      </c>
      <c r="C90" s="824" t="s">
        <v>2442</v>
      </c>
      <c r="D90" s="824" t="str">
        <f>'Plan de Acción 2023'!$V$92</f>
        <v>Oficina de Informática y Desarrollo Tecnológico</v>
      </c>
      <c r="E90" s="824" t="str">
        <f>'Plan de Acción 2023'!$F$92</f>
        <v>Formular el Plan de transformación digital.</v>
      </c>
      <c r="F90" s="824">
        <v>1</v>
      </c>
      <c r="G90" s="824" t="s">
        <v>2443</v>
      </c>
      <c r="H90" s="824">
        <f>'Plan de Acción 2023'!$T$92</f>
        <v>7</v>
      </c>
      <c r="I90" s="824">
        <f>'Plan de Acción 2023'!H92</f>
        <v>0</v>
      </c>
      <c r="J90" s="824">
        <f>'Plan de Acción 2023'!X92</f>
        <v>0</v>
      </c>
      <c r="K90" s="825">
        <f t="shared" si="0"/>
        <v>0</v>
      </c>
      <c r="L90" s="825">
        <f t="shared" si="1"/>
        <v>0</v>
      </c>
      <c r="M90" s="824">
        <f>'Plan de Acción 2023'!H92</f>
        <v>0</v>
      </c>
      <c r="N90" s="824">
        <f>'Plan de Acción 2023'!X92</f>
        <v>0</v>
      </c>
      <c r="O90" s="824" t="e">
        <f t="shared" si="2"/>
        <v>#DIV/0!</v>
      </c>
      <c r="P90" s="820">
        <f>Tabla13[[#This Row],[Ejec Real Acumu]]-Tabla13[[#This Row],[Proyec Ejec Acumul]]</f>
        <v>0</v>
      </c>
      <c r="Q90" s="820">
        <f>Tabla13[[#This Row],[Ejec Real Mes]]-Tabla13[[#This Row],[Program Entreg Mes]]</f>
        <v>0</v>
      </c>
    </row>
    <row r="91" spans="1:17">
      <c r="A91" s="824">
        <v>89</v>
      </c>
      <c r="B91" s="824" t="s">
        <v>2441</v>
      </c>
      <c r="C91" s="824" t="s">
        <v>2442</v>
      </c>
      <c r="D91" s="824" t="str">
        <f>'Plan de Acción 2023'!$V$93</f>
        <v>Oficina de Informática y Desarrollo Tecnológico</v>
      </c>
      <c r="E91" s="824" t="str">
        <f>'Plan de Acción 2023'!$F$93</f>
        <v>Ejecutar el Plan de Tratamiento de Riesgos de Seguridad y Privacidad de la Información</v>
      </c>
      <c r="F91" s="824">
        <v>1</v>
      </c>
      <c r="G91" s="824" t="s">
        <v>2443</v>
      </c>
      <c r="H91" s="824">
        <f>'Plan de Acción 2023'!$T$93</f>
        <v>12</v>
      </c>
      <c r="I91" s="824">
        <f>'Plan de Acción 2023'!H93</f>
        <v>1</v>
      </c>
      <c r="J91" s="824">
        <f>'Plan de Acción 2023'!X93</f>
        <v>1</v>
      </c>
      <c r="K91" s="825">
        <f t="shared" si="0"/>
        <v>8.3333333333333329E-2</v>
      </c>
      <c r="L91" s="825">
        <f t="shared" si="1"/>
        <v>8.3333333333333329E-2</v>
      </c>
      <c r="M91" s="824">
        <f>'Plan de Acción 2023'!H93</f>
        <v>1</v>
      </c>
      <c r="N91" s="824">
        <f>'Plan de Acción 2023'!X93</f>
        <v>1</v>
      </c>
      <c r="O91" s="824">
        <f t="shared" si="2"/>
        <v>1</v>
      </c>
      <c r="P91" s="820">
        <f>Tabla13[[#This Row],[Ejec Real Acumu]]-Tabla13[[#This Row],[Proyec Ejec Acumul]]</f>
        <v>0</v>
      </c>
      <c r="Q91" s="820">
        <f>Tabla13[[#This Row],[Ejec Real Mes]]-Tabla13[[#This Row],[Program Entreg Mes]]</f>
        <v>0</v>
      </c>
    </row>
    <row r="92" spans="1:17">
      <c r="A92" s="824">
        <v>90</v>
      </c>
      <c r="B92" s="824" t="s">
        <v>2441</v>
      </c>
      <c r="C92" s="824" t="s">
        <v>2442</v>
      </c>
      <c r="D92" s="824" t="str">
        <f>'Plan de Acción 2023'!$V$94</f>
        <v>Oficina de Informática y Desarrollo Tecnológico</v>
      </c>
      <c r="E92" s="824" t="str">
        <f>'Plan de Acción 2023'!$F$94</f>
        <v>Ejecutar Plan de Seguridad y Privacidad de la Información 2023</v>
      </c>
      <c r="F92" s="824">
        <v>1</v>
      </c>
      <c r="G92" s="824" t="s">
        <v>2443</v>
      </c>
      <c r="H92" s="824">
        <f>'Plan de Acción 2023'!$T$94</f>
        <v>32</v>
      </c>
      <c r="I92" s="824">
        <f>'Plan de Acción 2023'!H94</f>
        <v>1</v>
      </c>
      <c r="J92" s="824">
        <f>'Plan de Acción 2023'!X94</f>
        <v>1</v>
      </c>
      <c r="K92" s="825">
        <f t="shared" si="0"/>
        <v>3.125E-2</v>
      </c>
      <c r="L92" s="825">
        <f t="shared" si="1"/>
        <v>3.125E-2</v>
      </c>
      <c r="M92" s="824">
        <f>'Plan de Acción 2023'!H94</f>
        <v>1</v>
      </c>
      <c r="N92" s="824">
        <f>'Plan de Acción 2023'!X94</f>
        <v>1</v>
      </c>
      <c r="O92" s="824">
        <f t="shared" si="2"/>
        <v>1</v>
      </c>
      <c r="P92" s="820">
        <f>Tabla13[[#This Row],[Ejec Real Acumu]]-Tabla13[[#This Row],[Proyec Ejec Acumul]]</f>
        <v>0</v>
      </c>
      <c r="Q92" s="820">
        <f>Tabla13[[#This Row],[Ejec Real Mes]]-Tabla13[[#This Row],[Program Entreg Mes]]</f>
        <v>0</v>
      </c>
    </row>
    <row r="93" spans="1:17">
      <c r="A93" s="824">
        <v>91</v>
      </c>
      <c r="B93" s="824" t="s">
        <v>2441</v>
      </c>
      <c r="C93" s="824" t="s">
        <v>2442</v>
      </c>
      <c r="D93" s="824" t="str">
        <f>'Plan de Acción 2023'!$V$95</f>
        <v>Oficina de Informática y Desarrollo Tecnológico</v>
      </c>
      <c r="E93" s="824" t="str">
        <f>'Plan de Acción 2023'!$F$95</f>
        <v>Implementar las políticas del Modelo Integrado de Planeación y Gestión relacionadas con la OIDT</v>
      </c>
      <c r="F93" s="824">
        <v>1</v>
      </c>
      <c r="G93" s="824" t="s">
        <v>2443</v>
      </c>
      <c r="H93" s="824">
        <f>'Plan de Acción 2023'!$T$95</f>
        <v>4</v>
      </c>
      <c r="I93" s="824">
        <f>'Plan de Acción 2023'!H95</f>
        <v>0</v>
      </c>
      <c r="J93" s="824">
        <f>'Plan de Acción 2023'!X95</f>
        <v>0</v>
      </c>
      <c r="K93" s="825">
        <f t="shared" si="0"/>
        <v>0</v>
      </c>
      <c r="L93" s="825">
        <f t="shared" si="1"/>
        <v>0</v>
      </c>
      <c r="M93" s="824">
        <f>'Plan de Acción 2023'!H95</f>
        <v>0</v>
      </c>
      <c r="N93" s="824">
        <f>'Plan de Acción 2023'!X95</f>
        <v>0</v>
      </c>
      <c r="O93" s="824" t="e">
        <f t="shared" si="2"/>
        <v>#DIV/0!</v>
      </c>
      <c r="P93" s="820">
        <f>Tabla13[[#This Row],[Ejec Real Acumu]]-Tabla13[[#This Row],[Proyec Ejec Acumul]]</f>
        <v>0</v>
      </c>
      <c r="Q93" s="820">
        <f>Tabla13[[#This Row],[Ejec Real Mes]]-Tabla13[[#This Row],[Program Entreg Mes]]</f>
        <v>0</v>
      </c>
    </row>
    <row r="94" spans="1:17">
      <c r="A94" s="824">
        <v>92</v>
      </c>
      <c r="B94" s="824" t="s">
        <v>2441</v>
      </c>
      <c r="C94" s="824" t="s">
        <v>2442</v>
      </c>
      <c r="D94" s="824" t="str">
        <f>'Plan de Acción 2023'!$V$96</f>
        <v>Subdirección de Metrología Física</v>
      </c>
      <c r="E94" s="824" t="str">
        <f>'Plan de Acción 2023'!$F$96</f>
        <v>Prestar horas de Asistencia Técnica por personal de la SMF a demanda</v>
      </c>
      <c r="F94" s="824">
        <v>1</v>
      </c>
      <c r="G94" s="824" t="s">
        <v>2443</v>
      </c>
      <c r="H94" s="824">
        <f>'Plan de Acción 2023'!$T$96</f>
        <v>1</v>
      </c>
      <c r="I94" s="824">
        <f>'Plan de Acción 2023'!H96</f>
        <v>0</v>
      </c>
      <c r="J94" s="824">
        <f>'Plan de Acción 2023'!X96</f>
        <v>0</v>
      </c>
      <c r="K94" s="825">
        <f t="shared" si="0"/>
        <v>0</v>
      </c>
      <c r="L94" s="825">
        <f t="shared" si="1"/>
        <v>0</v>
      </c>
      <c r="M94" s="824">
        <f>'Plan de Acción 2023'!H96</f>
        <v>0</v>
      </c>
      <c r="N94" s="824">
        <f>'Plan de Acción 2023'!X96</f>
        <v>0</v>
      </c>
      <c r="O94" s="824" t="e">
        <f t="shared" si="2"/>
        <v>#DIV/0!</v>
      </c>
      <c r="P94" s="820">
        <f>Tabla13[[#This Row],[Ejec Real Acumu]]-Tabla13[[#This Row],[Proyec Ejec Acumul]]</f>
        <v>0</v>
      </c>
      <c r="Q94" s="820">
        <f>Tabla13[[#This Row],[Ejec Real Mes]]-Tabla13[[#This Row],[Program Entreg Mes]]</f>
        <v>0</v>
      </c>
    </row>
    <row r="95" spans="1:17">
      <c r="A95" s="824">
        <v>93</v>
      </c>
      <c r="B95" s="824" t="s">
        <v>2441</v>
      </c>
      <c r="C95" s="824" t="s">
        <v>2442</v>
      </c>
      <c r="D95" s="824" t="str">
        <f>'Plan de Acción 2023'!$V$97</f>
        <v>Oficina de Informática y Desarrollo Tecnológico</v>
      </c>
      <c r="E95" s="824" t="str">
        <f>'Plan de Acción 2023'!$F$97</f>
        <v>Ejecutar actividades relacionadas con la Gestión del SIG según lineamientos estratégicos - OIDT</v>
      </c>
      <c r="F95" s="824">
        <v>1</v>
      </c>
      <c r="G95" s="824" t="s">
        <v>2443</v>
      </c>
      <c r="H95" s="824">
        <f>'Plan de Acción 2023'!$T$97</f>
        <v>4</v>
      </c>
      <c r="I95" s="824">
        <f>'Plan de Acción 2023'!H97</f>
        <v>0</v>
      </c>
      <c r="J95" s="824">
        <f>'Plan de Acción 2023'!X97</f>
        <v>0</v>
      </c>
      <c r="K95" s="825">
        <f t="shared" si="0"/>
        <v>0</v>
      </c>
      <c r="L95" s="825">
        <f t="shared" si="1"/>
        <v>0</v>
      </c>
      <c r="M95" s="824">
        <f>'Plan de Acción 2023'!H97</f>
        <v>0</v>
      </c>
      <c r="N95" s="824">
        <f>'Plan de Acción 2023'!X97</f>
        <v>0</v>
      </c>
      <c r="O95" s="824" t="e">
        <f t="shared" si="2"/>
        <v>#DIV/0!</v>
      </c>
      <c r="P95" s="820">
        <f>Tabla13[[#This Row],[Ejec Real Acumu]]-Tabla13[[#This Row],[Proyec Ejec Acumul]]</f>
        <v>0</v>
      </c>
      <c r="Q95" s="820">
        <f>Tabla13[[#This Row],[Ejec Real Mes]]-Tabla13[[#This Row],[Program Entreg Mes]]</f>
        <v>0</v>
      </c>
    </row>
    <row r="96" spans="1:17">
      <c r="A96" s="824">
        <v>94</v>
      </c>
      <c r="B96" s="824" t="s">
        <v>2441</v>
      </c>
      <c r="C96" s="824" t="s">
        <v>2442</v>
      </c>
      <c r="D96" s="824" t="str">
        <f>'Plan de Acción 2023'!$V$98</f>
        <v>Subdirección de Metrología Física</v>
      </c>
      <c r="E96" s="824" t="str">
        <f>'Plan de Acción 2023'!$F$98</f>
        <v>Ejecutar actividades relacionadas con la Gestión del SIG según lineamientos estratégicos - SMF</v>
      </c>
      <c r="F96" s="824">
        <v>1</v>
      </c>
      <c r="G96" s="824" t="s">
        <v>2443</v>
      </c>
      <c r="H96" s="824">
        <f>'Plan de Acción 2023'!$T$98</f>
        <v>4</v>
      </c>
      <c r="I96" s="824">
        <f>'Plan de Acción 2023'!H98</f>
        <v>0</v>
      </c>
      <c r="J96" s="824">
        <f>'Plan de Acción 2023'!X98</f>
        <v>0</v>
      </c>
      <c r="K96" s="825">
        <f t="shared" si="0"/>
        <v>0</v>
      </c>
      <c r="L96" s="825">
        <f t="shared" si="1"/>
        <v>0</v>
      </c>
      <c r="M96" s="824">
        <f>'Plan de Acción 2023'!H98</f>
        <v>0</v>
      </c>
      <c r="N96" s="824">
        <f>'Plan de Acción 2023'!X98</f>
        <v>0</v>
      </c>
      <c r="O96" s="824" t="e">
        <f t="shared" si="2"/>
        <v>#DIV/0!</v>
      </c>
      <c r="P96" s="820">
        <f>Tabla13[[#This Row],[Ejec Real Acumu]]-Tabla13[[#This Row],[Proyec Ejec Acumul]]</f>
        <v>0</v>
      </c>
      <c r="Q96" s="820">
        <f>Tabla13[[#This Row],[Ejec Real Mes]]-Tabla13[[#This Row],[Program Entreg Mes]]</f>
        <v>0</v>
      </c>
    </row>
    <row r="97" spans="1:17">
      <c r="A97" s="824">
        <v>95</v>
      </c>
      <c r="B97" s="824" t="s">
        <v>2441</v>
      </c>
      <c r="C97" s="824" t="s">
        <v>2442</v>
      </c>
      <c r="D97" s="824" t="str">
        <f>'Plan de Acción 2023'!$V$99</f>
        <v>Secretaría General</v>
      </c>
      <c r="E97" s="824" t="str">
        <f>'Plan de Acción 2023'!$F$99</f>
        <v>Ejecutar actividades relacionadas con la Gestión del SIG según lineamientos estratégicos - SG</v>
      </c>
      <c r="F97" s="824">
        <v>1</v>
      </c>
      <c r="G97" s="824" t="s">
        <v>2443</v>
      </c>
      <c r="H97" s="824">
        <f>'Plan de Acción 2023'!$T$99</f>
        <v>4</v>
      </c>
      <c r="I97" s="824">
        <f>'Plan de Acción 2023'!H99</f>
        <v>0</v>
      </c>
      <c r="J97" s="824">
        <f>'Plan de Acción 2023'!X99</f>
        <v>0</v>
      </c>
      <c r="K97" s="825">
        <f t="shared" si="0"/>
        <v>0</v>
      </c>
      <c r="L97" s="825">
        <f t="shared" si="1"/>
        <v>0</v>
      </c>
      <c r="M97" s="824">
        <f>'Plan de Acción 2023'!H99</f>
        <v>0</v>
      </c>
      <c r="N97" s="824">
        <f>'Plan de Acción 2023'!X99</f>
        <v>0</v>
      </c>
      <c r="O97" s="824" t="e">
        <f t="shared" si="2"/>
        <v>#DIV/0!</v>
      </c>
      <c r="P97" s="820">
        <f>Tabla13[[#This Row],[Ejec Real Acumu]]-Tabla13[[#This Row],[Proyec Ejec Acumul]]</f>
        <v>0</v>
      </c>
      <c r="Q97" s="820">
        <f>Tabla13[[#This Row],[Ejec Real Mes]]-Tabla13[[#This Row],[Program Entreg Mes]]</f>
        <v>0</v>
      </c>
    </row>
    <row r="98" spans="1:17">
      <c r="A98" s="824">
        <v>96</v>
      </c>
      <c r="B98" s="824" t="s">
        <v>2441</v>
      </c>
      <c r="C98" s="824" t="s">
        <v>2442</v>
      </c>
      <c r="D98" s="824" t="str">
        <f>'Plan de Acción 2023'!$V$100</f>
        <v>Subdirección de Metrología Química y Biología</v>
      </c>
      <c r="E98" s="824" t="str">
        <f>'Plan de Acción 2023'!$F$100</f>
        <v>Ejecutar actividades relacionadas con la Gestión del SIG según lineamientos estratégicos - SMQB</v>
      </c>
      <c r="F98" s="824">
        <v>1</v>
      </c>
      <c r="G98" s="824" t="s">
        <v>2443</v>
      </c>
      <c r="H98" s="824">
        <f>'Plan de Acción 2023'!$T$100</f>
        <v>4</v>
      </c>
      <c r="I98" s="824">
        <f>'Plan de Acción 2023'!H100</f>
        <v>0</v>
      </c>
      <c r="J98" s="824">
        <f>'Plan de Acción 2023'!X100</f>
        <v>0</v>
      </c>
      <c r="K98" s="825">
        <f t="shared" si="0"/>
        <v>0</v>
      </c>
      <c r="L98" s="825">
        <f t="shared" si="1"/>
        <v>0</v>
      </c>
      <c r="M98" s="824">
        <f>'Plan de Acción 2023'!H100</f>
        <v>0</v>
      </c>
      <c r="N98" s="824">
        <f>'Plan de Acción 2023'!X100</f>
        <v>0</v>
      </c>
      <c r="O98" s="824" t="e">
        <f t="shared" si="2"/>
        <v>#DIV/0!</v>
      </c>
      <c r="P98" s="820">
        <f>Tabla13[[#This Row],[Ejec Real Acumu]]-Tabla13[[#This Row],[Proyec Ejec Acumul]]</f>
        <v>0</v>
      </c>
      <c r="Q98" s="820">
        <f>Tabla13[[#This Row],[Ejec Real Mes]]-Tabla13[[#This Row],[Program Entreg Mes]]</f>
        <v>0</v>
      </c>
    </row>
    <row r="99" spans="1:17" ht="18.75" customHeight="1">
      <c r="A99" s="824">
        <v>97</v>
      </c>
      <c r="B99" s="824" t="s">
        <v>2441</v>
      </c>
      <c r="C99" s="824" t="s">
        <v>2442</v>
      </c>
      <c r="D99" s="824" t="str">
        <f>'Plan de Acción 2023'!$V$101</f>
        <v>Secretaría General</v>
      </c>
      <c r="E99" s="824" t="str">
        <f>'Plan de Acción 2023'!$F$101</f>
        <v>Liderar la Gestión del Cambio con referencia a todos los cambios derivados de los resultados del concurso de méritos Nación 3</v>
      </c>
      <c r="F99" s="824">
        <v>1</v>
      </c>
      <c r="G99" s="824" t="s">
        <v>2443</v>
      </c>
      <c r="H99" s="824">
        <f>'Plan de Acción 2023'!$T$101</f>
        <v>4</v>
      </c>
      <c r="I99" s="824">
        <f>'Plan de Acción 2023'!H101</f>
        <v>0</v>
      </c>
      <c r="J99" s="824">
        <f>'Plan de Acción 2023'!X101</f>
        <v>0</v>
      </c>
      <c r="K99" s="825">
        <f t="shared" si="0"/>
        <v>0</v>
      </c>
      <c r="L99" s="825">
        <f t="shared" si="1"/>
        <v>0</v>
      </c>
      <c r="M99" s="824">
        <f>'Plan de Acción 2023'!H101</f>
        <v>0</v>
      </c>
      <c r="N99" s="824">
        <f>'Plan de Acción 2023'!X101</f>
        <v>0</v>
      </c>
      <c r="O99" s="824" t="e">
        <f t="shared" si="2"/>
        <v>#DIV/0!</v>
      </c>
      <c r="P99" s="820">
        <f>Tabla13[[#This Row],[Ejec Real Acumu]]-Tabla13[[#This Row],[Proyec Ejec Acumul]]</f>
        <v>0</v>
      </c>
      <c r="Q99" s="820">
        <f>Tabla13[[#This Row],[Ejec Real Mes]]-Tabla13[[#This Row],[Program Entreg Mes]]</f>
        <v>0</v>
      </c>
    </row>
    <row r="100" spans="1:17" ht="18.75" customHeight="1">
      <c r="A100" s="824">
        <v>98</v>
      </c>
      <c r="B100" s="824" t="s">
        <v>2441</v>
      </c>
      <c r="C100" s="824" t="s">
        <v>2442</v>
      </c>
      <c r="D100" s="824" t="str">
        <f>'Plan de Acción 2023'!$V$102</f>
        <v>Subdirección de Metrología Química y Biología</v>
      </c>
      <c r="E100" s="824" t="str">
        <f>'Plan de Acción 2023'!$F$102</f>
        <v xml:space="preserve">Desarrollar herramientas para la
automatización de los procesos de medición de la SMQB
 </v>
      </c>
      <c r="F100" s="824">
        <v>1</v>
      </c>
      <c r="G100" s="824" t="s">
        <v>2443</v>
      </c>
      <c r="H100" s="824">
        <f>'Plan de Acción 2023'!$T$102</f>
        <v>2</v>
      </c>
      <c r="I100" s="824">
        <f>'Plan de Acción 2023'!H102</f>
        <v>0</v>
      </c>
      <c r="J100" s="824">
        <f>'Plan de Acción 2023'!X102</f>
        <v>0</v>
      </c>
      <c r="K100" s="825">
        <f t="shared" si="0"/>
        <v>0</v>
      </c>
      <c r="L100" s="825">
        <f t="shared" si="1"/>
        <v>0</v>
      </c>
      <c r="M100" s="824">
        <f>'Plan de Acción 2023'!H102</f>
        <v>0</v>
      </c>
      <c r="N100" s="824">
        <f>'Plan de Acción 2023'!X102</f>
        <v>0</v>
      </c>
      <c r="O100" s="824" t="e">
        <f t="shared" si="2"/>
        <v>#DIV/0!</v>
      </c>
      <c r="P100" s="820">
        <f>Tabla13[[#This Row],[Ejec Real Acumu]]-Tabla13[[#This Row],[Proyec Ejec Acumul]]</f>
        <v>0</v>
      </c>
      <c r="Q100" s="820">
        <f>Tabla13[[#This Row],[Ejec Real Mes]]-Tabla13[[#This Row],[Program Entreg Mes]]</f>
        <v>0</v>
      </c>
    </row>
    <row r="101" spans="1:17" ht="18.75" customHeight="1">
      <c r="A101" s="824">
        <v>1</v>
      </c>
      <c r="B101" s="824" t="s">
        <v>2441</v>
      </c>
      <c r="C101" s="824" t="s">
        <v>2442</v>
      </c>
      <c r="D101" s="824" t="str">
        <f>'Plan de Acción 2023'!$V$5</f>
        <v>Dirección General</v>
      </c>
      <c r="E101" s="824" t="str">
        <f>'Plan de Acción 2023'!$F$5</f>
        <v>Participar en la Conferencia General de Pesas y Medidas del BIPM - CGPM</v>
      </c>
      <c r="F101" s="824">
        <v>2</v>
      </c>
      <c r="G101" s="824" t="s">
        <v>2444</v>
      </c>
      <c r="H101" s="824">
        <f>'Plan de Acción 2023'!$T$5</f>
        <v>1</v>
      </c>
      <c r="I101" s="824">
        <f>'Plan de Acción 2023'!H5+'Plan de Acción 2023'!I5</f>
        <v>0</v>
      </c>
      <c r="J101" s="824">
        <f>'Plan de Acción 2023'!X5+'Plan de Acción 2023'!Y5</f>
        <v>0</v>
      </c>
      <c r="K101" s="825">
        <f t="shared" si="0"/>
        <v>0</v>
      </c>
      <c r="L101" s="825">
        <f t="shared" si="1"/>
        <v>0</v>
      </c>
      <c r="M101" s="824">
        <f>'Plan de Acción 2023'!I5</f>
        <v>0</v>
      </c>
      <c r="N101" s="824">
        <f>'Plan de Acción 2023'!Y5</f>
        <v>0</v>
      </c>
      <c r="O101" s="824" t="e">
        <f t="shared" si="2"/>
        <v>#DIV/0!</v>
      </c>
      <c r="P101" s="820">
        <f>Tabla13[[#This Row],[Ejec Real Acumu]]-Tabla13[[#This Row],[Proyec Ejec Acumul]]</f>
        <v>0</v>
      </c>
      <c r="Q101" s="820">
        <f>Tabla13[[#This Row],[Ejec Real Mes]]-Tabla13[[#This Row],[Program Entreg Mes]]</f>
        <v>0</v>
      </c>
    </row>
    <row r="102" spans="1:17">
      <c r="A102" s="824">
        <v>2</v>
      </c>
      <c r="B102" s="824" t="s">
        <v>2441</v>
      </c>
      <c r="C102" s="824" t="s">
        <v>2442</v>
      </c>
      <c r="D102" s="824" t="str">
        <f>'Plan de Acción 2023'!$V$6</f>
        <v>Dirección General</v>
      </c>
      <c r="E102" s="824" t="str">
        <f>'Plan de Acción 2023'!$F$6</f>
        <v>Participar en la reunión del Asamblea del SIM</v>
      </c>
      <c r="F102" s="824">
        <v>2</v>
      </c>
      <c r="G102" s="824" t="s">
        <v>2444</v>
      </c>
      <c r="H102" s="824">
        <f>'Plan de Acción 2023'!$T$6</f>
        <v>1</v>
      </c>
      <c r="I102" s="824">
        <f>'Plan de Acción 2023'!H6+'Plan de Acción 2023'!I6</f>
        <v>0</v>
      </c>
      <c r="J102" s="824">
        <f>'Plan de Acción 2023'!X6+'Plan de Acción 2023'!Y6</f>
        <v>0</v>
      </c>
      <c r="K102" s="825">
        <f t="shared" si="0"/>
        <v>0</v>
      </c>
      <c r="L102" s="825">
        <f t="shared" si="1"/>
        <v>0</v>
      </c>
      <c r="M102" s="824">
        <f>'Plan de Acción 2023'!I6</f>
        <v>0</v>
      </c>
      <c r="N102" s="824">
        <f>'Plan de Acción 2023'!Y6</f>
        <v>0</v>
      </c>
      <c r="O102" s="824" t="e">
        <f t="shared" si="2"/>
        <v>#DIV/0!</v>
      </c>
      <c r="P102" s="820">
        <f>Tabla13[[#This Row],[Ejec Real Acumu]]-Tabla13[[#This Row],[Proyec Ejec Acumul]]</f>
        <v>0</v>
      </c>
      <c r="Q102" s="820">
        <f>Tabla13[[#This Row],[Ejec Real Mes]]-Tabla13[[#This Row],[Program Entreg Mes]]</f>
        <v>0</v>
      </c>
    </row>
    <row r="103" spans="1:17">
      <c r="A103" s="824">
        <v>3</v>
      </c>
      <c r="B103" s="824" t="s">
        <v>2441</v>
      </c>
      <c r="C103" s="824" t="s">
        <v>2442</v>
      </c>
      <c r="D103" s="824" t="str">
        <f>'Plan de Acción 2023'!$V$7</f>
        <v>Dirección General</v>
      </c>
      <c r="E103"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103" s="824">
        <v>2</v>
      </c>
      <c r="G103" s="824" t="s">
        <v>2444</v>
      </c>
      <c r="H103" s="824">
        <f>'Plan de Acción 2023'!$T$7</f>
        <v>4</v>
      </c>
      <c r="I103" s="824">
        <f>'Plan de Acción 2023'!H7+'Plan de Acción 2023'!I7</f>
        <v>0</v>
      </c>
      <c r="J103" s="824">
        <f>'Plan de Acción 2023'!X7+'Plan de Acción 2023'!Y7</f>
        <v>0</v>
      </c>
      <c r="K103" s="825">
        <f t="shared" si="0"/>
        <v>0</v>
      </c>
      <c r="L103" s="825">
        <f t="shared" si="1"/>
        <v>0</v>
      </c>
      <c r="M103" s="824">
        <f>'Plan de Acción 2023'!I7</f>
        <v>0</v>
      </c>
      <c r="N103" s="824">
        <f>'Plan de Acción 2023'!Y7</f>
        <v>0</v>
      </c>
      <c r="O103" s="824" t="e">
        <f t="shared" si="2"/>
        <v>#DIV/0!</v>
      </c>
      <c r="P103" s="820">
        <f>Tabla13[[#This Row],[Ejec Real Acumu]]-Tabla13[[#This Row],[Proyec Ejec Acumul]]</f>
        <v>0</v>
      </c>
      <c r="Q103" s="820">
        <f>Tabla13[[#This Row],[Ejec Real Mes]]-Tabla13[[#This Row],[Program Entreg Mes]]</f>
        <v>0</v>
      </c>
    </row>
    <row r="104" spans="1:17">
      <c r="A104" s="824">
        <v>4</v>
      </c>
      <c r="B104" s="824" t="s">
        <v>2441</v>
      </c>
      <c r="C104" s="824" t="s">
        <v>2442</v>
      </c>
      <c r="D104" s="824" t="str">
        <f>'Plan de Acción 2023'!$V$8</f>
        <v>Secretaría General</v>
      </c>
      <c r="E104" s="824" t="str">
        <f>'Plan de Acción 2023'!$F$8</f>
        <v>Ejecutar el Plan Estratégico de Talento Humano</v>
      </c>
      <c r="F104" s="824">
        <v>2</v>
      </c>
      <c r="G104" s="824" t="s">
        <v>2444</v>
      </c>
      <c r="H104" s="824">
        <f>'Plan de Acción 2023'!$T$8</f>
        <v>4</v>
      </c>
      <c r="I104" s="824">
        <f>'Plan de Acción 2023'!H8+'Plan de Acción 2023'!I8</f>
        <v>0</v>
      </c>
      <c r="J104" s="824">
        <f>'Plan de Acción 2023'!X8+'Plan de Acción 2023'!Y8</f>
        <v>0</v>
      </c>
      <c r="K104" s="825">
        <f t="shared" si="0"/>
        <v>0</v>
      </c>
      <c r="L104" s="825">
        <f t="shared" si="1"/>
        <v>0</v>
      </c>
      <c r="M104" s="824">
        <f>'Plan de Acción 2023'!I8</f>
        <v>0</v>
      </c>
      <c r="N104" s="824">
        <f>'Plan de Acción 2023'!Y8</f>
        <v>0</v>
      </c>
      <c r="O104" s="824" t="e">
        <f t="shared" si="2"/>
        <v>#DIV/0!</v>
      </c>
      <c r="P104" s="820">
        <f>Tabla13[[#This Row],[Ejec Real Acumu]]-Tabla13[[#This Row],[Proyec Ejec Acumul]]</f>
        <v>0</v>
      </c>
      <c r="Q104" s="820">
        <f>Tabla13[[#This Row],[Ejec Real Mes]]-Tabla13[[#This Row],[Program Entreg Mes]]</f>
        <v>0</v>
      </c>
    </row>
    <row r="105" spans="1:17">
      <c r="A105" s="824">
        <v>5</v>
      </c>
      <c r="B105" s="824" t="s">
        <v>2441</v>
      </c>
      <c r="C105" s="824" t="s">
        <v>2442</v>
      </c>
      <c r="D105" s="824" t="str">
        <f>'Plan de Acción 2023'!$V$9</f>
        <v>Secretaría General</v>
      </c>
      <c r="E105" s="824" t="str">
        <f>'Plan de Acción 2023'!$F$9</f>
        <v>Ejecutar Plan Anual de Vacantes</v>
      </c>
      <c r="F105" s="824">
        <v>2</v>
      </c>
      <c r="G105" s="824" t="s">
        <v>2444</v>
      </c>
      <c r="H105" s="824">
        <f>'Plan de Acción 2023'!$T$9</f>
        <v>2</v>
      </c>
      <c r="I105" s="824">
        <f>'Plan de Acción 2023'!H9+'Plan de Acción 2023'!I9</f>
        <v>0</v>
      </c>
      <c r="J105" s="824">
        <f>'Plan de Acción 2023'!X9+'Plan de Acción 2023'!Y9</f>
        <v>0</v>
      </c>
      <c r="K105" s="825">
        <f t="shared" si="0"/>
        <v>0</v>
      </c>
      <c r="L105" s="825">
        <f t="shared" si="1"/>
        <v>0</v>
      </c>
      <c r="M105" s="824">
        <f>'Plan de Acción 2023'!I9</f>
        <v>0</v>
      </c>
      <c r="N105" s="824">
        <f>'Plan de Acción 2023'!Y9</f>
        <v>0</v>
      </c>
      <c r="O105" s="824" t="e">
        <f t="shared" si="2"/>
        <v>#DIV/0!</v>
      </c>
      <c r="P105" s="820">
        <f>Tabla13[[#This Row],[Ejec Real Acumu]]-Tabla13[[#This Row],[Proyec Ejec Acumul]]</f>
        <v>0</v>
      </c>
      <c r="Q105" s="820">
        <f>Tabla13[[#This Row],[Ejec Real Mes]]-Tabla13[[#This Row],[Program Entreg Mes]]</f>
        <v>0</v>
      </c>
    </row>
    <row r="106" spans="1:17">
      <c r="A106" s="824">
        <v>6</v>
      </c>
      <c r="B106" s="824" t="s">
        <v>2441</v>
      </c>
      <c r="C106" s="824" t="s">
        <v>2442</v>
      </c>
      <c r="D106" s="824" t="str">
        <f>'Plan de Acción 2023'!$V$10</f>
        <v>Secretaría General</v>
      </c>
      <c r="E106" s="824" t="str">
        <f>'Plan de Acción 2023'!$F$10</f>
        <v>Ejecutar Plan de Previsión de Recursos Humanos</v>
      </c>
      <c r="F106" s="824">
        <v>2</v>
      </c>
      <c r="G106" s="824" t="s">
        <v>2444</v>
      </c>
      <c r="H106" s="824">
        <f>'Plan de Acción 2023'!$T$10</f>
        <v>2</v>
      </c>
      <c r="I106" s="824">
        <f>'Plan de Acción 2023'!H10+'Plan de Acción 2023'!I10</f>
        <v>0</v>
      </c>
      <c r="J106" s="824">
        <f>'Plan de Acción 2023'!X10+'Plan de Acción 2023'!Y10</f>
        <v>0</v>
      </c>
      <c r="K106" s="825">
        <f t="shared" si="0"/>
        <v>0</v>
      </c>
      <c r="L106" s="825">
        <f t="shared" si="1"/>
        <v>0</v>
      </c>
      <c r="M106" s="824">
        <f>'Plan de Acción 2023'!I10</f>
        <v>0</v>
      </c>
      <c r="N106" s="824">
        <f>'Plan de Acción 2023'!Y10</f>
        <v>0</v>
      </c>
      <c r="O106" s="824" t="e">
        <f t="shared" si="2"/>
        <v>#DIV/0!</v>
      </c>
      <c r="P106" s="820">
        <f>Tabla13[[#This Row],[Ejec Real Acumu]]-Tabla13[[#This Row],[Proyec Ejec Acumul]]</f>
        <v>0</v>
      </c>
      <c r="Q106" s="820">
        <f>Tabla13[[#This Row],[Ejec Real Mes]]-Tabla13[[#This Row],[Program Entreg Mes]]</f>
        <v>0</v>
      </c>
    </row>
    <row r="107" spans="1:17">
      <c r="A107" s="824">
        <v>7</v>
      </c>
      <c r="B107" s="824" t="s">
        <v>2441</v>
      </c>
      <c r="C107" s="824" t="s">
        <v>2442</v>
      </c>
      <c r="D107" s="824" t="str">
        <f>'Plan de Acción 2023'!$V$11</f>
        <v>Secretaría General</v>
      </c>
      <c r="E107" s="824" t="str">
        <f>'Plan de Acción 2023'!$F$11</f>
        <v>Ejecutar Plan Institucional de Capacitación</v>
      </c>
      <c r="F107" s="824">
        <v>2</v>
      </c>
      <c r="G107" s="824" t="s">
        <v>2444</v>
      </c>
      <c r="H107" s="824">
        <f>'Plan de Acción 2023'!$T$11</f>
        <v>47</v>
      </c>
      <c r="I107" s="824">
        <f>'Plan de Acción 2023'!H11+'Plan de Acción 2023'!I11</f>
        <v>0</v>
      </c>
      <c r="J107" s="824">
        <f>'Plan de Acción 2023'!X11+'Plan de Acción 2023'!Y11</f>
        <v>0</v>
      </c>
      <c r="K107" s="825">
        <f t="shared" si="0"/>
        <v>0</v>
      </c>
      <c r="L107" s="825">
        <f t="shared" si="1"/>
        <v>0</v>
      </c>
      <c r="M107" s="824">
        <f>'Plan de Acción 2023'!I11</f>
        <v>0</v>
      </c>
      <c r="N107" s="824">
        <f>'Plan de Acción 2023'!Y11</f>
        <v>0</v>
      </c>
      <c r="O107" s="824" t="e">
        <f t="shared" si="2"/>
        <v>#DIV/0!</v>
      </c>
      <c r="P107" s="820">
        <f>Tabla13[[#This Row],[Ejec Real Acumu]]-Tabla13[[#This Row],[Proyec Ejec Acumul]]</f>
        <v>0</v>
      </c>
      <c r="Q107" s="820">
        <f>Tabla13[[#This Row],[Ejec Real Mes]]-Tabla13[[#This Row],[Program Entreg Mes]]</f>
        <v>0</v>
      </c>
    </row>
    <row r="108" spans="1:17">
      <c r="A108" s="824">
        <v>8</v>
      </c>
      <c r="B108" s="824" t="s">
        <v>2441</v>
      </c>
      <c r="C108" s="824" t="s">
        <v>2442</v>
      </c>
      <c r="D108" s="824" t="str">
        <f>'Plan de Acción 2023'!$V$12</f>
        <v>Secretaría General</v>
      </c>
      <c r="E108" s="824" t="str">
        <f>'Plan de Acción 2023'!$F$12</f>
        <v>Ejecutar Plan de Bienestar Laboral e Incentivos</v>
      </c>
      <c r="F108" s="824">
        <v>2</v>
      </c>
      <c r="G108" s="824" t="s">
        <v>2444</v>
      </c>
      <c r="H108" s="824">
        <f>'Plan de Acción 2023'!$T$12</f>
        <v>25</v>
      </c>
      <c r="I108" s="824">
        <f>'Plan de Acción 2023'!H12+'Plan de Acción 2023'!I12</f>
        <v>0</v>
      </c>
      <c r="J108" s="824">
        <f>'Plan de Acción 2023'!X12+'Plan de Acción 2023'!Y12</f>
        <v>0</v>
      </c>
      <c r="K108" s="825">
        <f t="shared" si="0"/>
        <v>0</v>
      </c>
      <c r="L108" s="825">
        <f t="shared" si="1"/>
        <v>0</v>
      </c>
      <c r="M108" s="824">
        <f>'Plan de Acción 2023'!I12</f>
        <v>0</v>
      </c>
      <c r="N108" s="824">
        <f>'Plan de Acción 2023'!Y12</f>
        <v>0</v>
      </c>
      <c r="O108" s="824" t="e">
        <f t="shared" si="2"/>
        <v>#DIV/0!</v>
      </c>
      <c r="P108" s="820">
        <f>Tabla13[[#This Row],[Ejec Real Acumu]]-Tabla13[[#This Row],[Proyec Ejec Acumul]]</f>
        <v>0</v>
      </c>
      <c r="Q108" s="820">
        <f>Tabla13[[#This Row],[Ejec Real Mes]]-Tabla13[[#This Row],[Program Entreg Mes]]</f>
        <v>0</v>
      </c>
    </row>
    <row r="109" spans="1:17">
      <c r="A109" s="824">
        <v>9</v>
      </c>
      <c r="B109" s="824" t="s">
        <v>2441</v>
      </c>
      <c r="C109" s="824" t="s">
        <v>2442</v>
      </c>
      <c r="D109" s="824" t="str">
        <f>'Plan de Acción 2023'!$V$13</f>
        <v>Secretaría General</v>
      </c>
      <c r="E109" s="824" t="str">
        <f>'Plan de Acción 2023'!$F$13</f>
        <v>Implementar las políticas del Modelo Integrado de Planeación y Gestión relacionadas con la SG</v>
      </c>
      <c r="F109" s="824">
        <v>2</v>
      </c>
      <c r="G109" s="824" t="s">
        <v>2444</v>
      </c>
      <c r="H109" s="824">
        <f>'Plan de Acción 2023'!$T$13</f>
        <v>4</v>
      </c>
      <c r="I109" s="824">
        <f>'Plan de Acción 2023'!H13+'Plan de Acción 2023'!I13</f>
        <v>0</v>
      </c>
      <c r="J109" s="824">
        <f>'Plan de Acción 2023'!X13+'Plan de Acción 2023'!Y13</f>
        <v>0</v>
      </c>
      <c r="K109" s="825">
        <f t="shared" si="0"/>
        <v>0</v>
      </c>
      <c r="L109" s="825">
        <f t="shared" si="1"/>
        <v>0</v>
      </c>
      <c r="M109" s="824">
        <f>'Plan de Acción 2023'!I13</f>
        <v>0</v>
      </c>
      <c r="N109" s="824">
        <f>'Plan de Acción 2023'!Y13</f>
        <v>0</v>
      </c>
      <c r="O109" s="824" t="e">
        <f t="shared" si="2"/>
        <v>#DIV/0!</v>
      </c>
      <c r="P109" s="820">
        <f>Tabla13[[#This Row],[Ejec Real Acumu]]-Tabla13[[#This Row],[Proyec Ejec Acumul]]</f>
        <v>0</v>
      </c>
      <c r="Q109" s="820">
        <f>Tabla13[[#This Row],[Ejec Real Mes]]-Tabla13[[#This Row],[Program Entreg Mes]]</f>
        <v>0</v>
      </c>
    </row>
    <row r="110" spans="1:17">
      <c r="A110" s="824">
        <v>10</v>
      </c>
      <c r="B110" s="824" t="s">
        <v>2441</v>
      </c>
      <c r="C110" s="824" t="s">
        <v>2442</v>
      </c>
      <c r="D110" s="824" t="str">
        <f>'Plan de Acción 2023'!$V$14</f>
        <v>Secretaría General</v>
      </c>
      <c r="E110" s="824" t="str">
        <f>'Plan de Acción 2023'!$F$14</f>
        <v>Desarrollar las actividades establecidas para la implementación de Gestión del Conocimiento liderado por Talento Humano</v>
      </c>
      <c r="F110" s="824">
        <v>2</v>
      </c>
      <c r="G110" s="824" t="s">
        <v>2444</v>
      </c>
      <c r="H110" s="824">
        <f>'Plan de Acción 2023'!$T$14</f>
        <v>4</v>
      </c>
      <c r="I110" s="824">
        <f>'Plan de Acción 2023'!H14+'Plan de Acción 2023'!I14</f>
        <v>0</v>
      </c>
      <c r="J110" s="824">
        <f>'Plan de Acción 2023'!X14+'Plan de Acción 2023'!Y14</f>
        <v>0</v>
      </c>
      <c r="K110" s="825">
        <f t="shared" si="0"/>
        <v>0</v>
      </c>
      <c r="L110" s="825">
        <f t="shared" si="1"/>
        <v>0</v>
      </c>
      <c r="M110" s="824">
        <f>'Plan de Acción 2023'!I14</f>
        <v>0</v>
      </c>
      <c r="N110" s="824">
        <f>'Plan de Acción 2023'!Y14</f>
        <v>0</v>
      </c>
      <c r="O110" s="824" t="e">
        <f t="shared" si="2"/>
        <v>#DIV/0!</v>
      </c>
      <c r="P110" s="820">
        <f>Tabla13[[#This Row],[Ejec Real Acumu]]-Tabla13[[#This Row],[Proyec Ejec Acumul]]</f>
        <v>0</v>
      </c>
      <c r="Q110" s="820">
        <f>Tabla13[[#This Row],[Ejec Real Mes]]-Tabla13[[#This Row],[Program Entreg Mes]]</f>
        <v>0</v>
      </c>
    </row>
    <row r="111" spans="1:17">
      <c r="A111" s="824">
        <v>11</v>
      </c>
      <c r="B111" s="824" t="s">
        <v>2441</v>
      </c>
      <c r="C111" s="824" t="s">
        <v>2442</v>
      </c>
      <c r="D111" s="824" t="str">
        <f>'Plan de Acción 2023'!$V$15</f>
        <v>Secretaría General</v>
      </c>
      <c r="E111" s="824" t="str">
        <f>'Plan de Acción 2023'!$F$15</f>
        <v>Realizar campañas de socialización y apropiación de valores institucionales</v>
      </c>
      <c r="F111" s="824">
        <v>2</v>
      </c>
      <c r="G111" s="824" t="s">
        <v>2444</v>
      </c>
      <c r="H111" s="824">
        <f>'Plan de Acción 2023'!$T$15</f>
        <v>2</v>
      </c>
      <c r="I111" s="824">
        <f>'Plan de Acción 2023'!H15+'Plan de Acción 2023'!I15</f>
        <v>0</v>
      </c>
      <c r="J111" s="824">
        <f>'Plan de Acción 2023'!X15+'Plan de Acción 2023'!Y15</f>
        <v>0</v>
      </c>
      <c r="K111" s="825">
        <f t="shared" si="0"/>
        <v>0</v>
      </c>
      <c r="L111" s="825">
        <f t="shared" si="1"/>
        <v>0</v>
      </c>
      <c r="M111" s="824">
        <f>'Plan de Acción 2023'!I15</f>
        <v>0</v>
      </c>
      <c r="N111" s="824">
        <f>'Plan de Acción 2023'!Y15</f>
        <v>0</v>
      </c>
      <c r="O111" s="824" t="e">
        <f t="shared" si="2"/>
        <v>#DIV/0!</v>
      </c>
      <c r="P111" s="820">
        <f>Tabla13[[#This Row],[Ejec Real Acumu]]-Tabla13[[#This Row],[Proyec Ejec Acumul]]</f>
        <v>0</v>
      </c>
      <c r="Q111" s="820">
        <f>Tabla13[[#This Row],[Ejec Real Mes]]-Tabla13[[#This Row],[Program Entreg Mes]]</f>
        <v>0</v>
      </c>
    </row>
    <row r="112" spans="1:17">
      <c r="A112" s="824">
        <v>12</v>
      </c>
      <c r="B112" s="824" t="s">
        <v>2441</v>
      </c>
      <c r="C112" s="824" t="s">
        <v>2442</v>
      </c>
      <c r="D112" s="824" t="str">
        <f>'Plan de Acción 2023'!$V$16</f>
        <v>Secretaría General</v>
      </c>
      <c r="E112" s="824" t="str">
        <f>'Plan de Acción 2023'!$F$16</f>
        <v>Ejecutar las actividades del Plan Institucional de Archivo</v>
      </c>
      <c r="F112" s="824">
        <v>2</v>
      </c>
      <c r="G112" s="824" t="s">
        <v>2444</v>
      </c>
      <c r="H112" s="824">
        <f>'Plan de Acción 2023'!$T$16</f>
        <v>448</v>
      </c>
      <c r="I112" s="824">
        <f>'Plan de Acción 2023'!H16+'Plan de Acción 2023'!I16</f>
        <v>0</v>
      </c>
      <c r="J112" s="824">
        <f>'Plan de Acción 2023'!X16+'Plan de Acción 2023'!Y16</f>
        <v>0</v>
      </c>
      <c r="K112" s="825">
        <f t="shared" si="0"/>
        <v>0</v>
      </c>
      <c r="L112" s="825">
        <f t="shared" si="1"/>
        <v>0</v>
      </c>
      <c r="M112" s="824">
        <f>'Plan de Acción 2023'!I16</f>
        <v>0</v>
      </c>
      <c r="N112" s="824">
        <f>'Plan de Acción 2023'!Y16</f>
        <v>0</v>
      </c>
      <c r="O112" s="824" t="e">
        <f t="shared" si="2"/>
        <v>#DIV/0!</v>
      </c>
      <c r="P112" s="820">
        <f>Tabla13[[#This Row],[Ejec Real Acumu]]-Tabla13[[#This Row],[Proyec Ejec Acumul]]</f>
        <v>0</v>
      </c>
      <c r="Q112" s="820">
        <f>Tabla13[[#This Row],[Ejec Real Mes]]-Tabla13[[#This Row],[Program Entreg Mes]]</f>
        <v>0</v>
      </c>
    </row>
    <row r="113" spans="1:17">
      <c r="A113" s="824">
        <v>13</v>
      </c>
      <c r="B113" s="824" t="s">
        <v>2441</v>
      </c>
      <c r="C113" s="824" t="s">
        <v>2442</v>
      </c>
      <c r="D113" s="824" t="str">
        <f>'Plan de Acción 2023'!$V$17</f>
        <v>Secretaría General</v>
      </c>
      <c r="E113" s="824" t="str">
        <f>'Plan de Acción 2023'!$F$17</f>
        <v>Ejecutar las actividades del Plan de Acción Ambiental</v>
      </c>
      <c r="F113" s="824">
        <v>2</v>
      </c>
      <c r="G113" s="824" t="s">
        <v>2444</v>
      </c>
      <c r="H113" s="824">
        <f>'Plan de Acción 2023'!$T$17</f>
        <v>4</v>
      </c>
      <c r="I113" s="824">
        <f>'Plan de Acción 2023'!H17+'Plan de Acción 2023'!I17</f>
        <v>0</v>
      </c>
      <c r="J113" s="824">
        <f>'Plan de Acción 2023'!X17+'Plan de Acción 2023'!Y17</f>
        <v>0</v>
      </c>
      <c r="K113" s="825">
        <f t="shared" si="0"/>
        <v>0</v>
      </c>
      <c r="L113" s="825">
        <f t="shared" si="1"/>
        <v>0</v>
      </c>
      <c r="M113" s="824">
        <f>'Plan de Acción 2023'!I17</f>
        <v>0</v>
      </c>
      <c r="N113" s="824">
        <f>'Plan de Acción 2023'!Y17</f>
        <v>0</v>
      </c>
      <c r="O113" s="824" t="e">
        <f t="shared" si="2"/>
        <v>#DIV/0!</v>
      </c>
      <c r="P113" s="820">
        <f>Tabla13[[#This Row],[Ejec Real Acumu]]-Tabla13[[#This Row],[Proyec Ejec Acumul]]</f>
        <v>0</v>
      </c>
      <c r="Q113" s="820">
        <f>Tabla13[[#This Row],[Ejec Real Mes]]-Tabla13[[#This Row],[Program Entreg Mes]]</f>
        <v>0</v>
      </c>
    </row>
    <row r="114" spans="1:17">
      <c r="A114" s="824">
        <v>14</v>
      </c>
      <c r="B114" s="824" t="s">
        <v>2441</v>
      </c>
      <c r="C114" s="824" t="s">
        <v>2442</v>
      </c>
      <c r="D114" s="824" t="str">
        <f>'Plan de Acción 2023'!$V$18</f>
        <v>Secretaría General</v>
      </c>
      <c r="E114" s="824" t="str">
        <f>'Plan de Acción 2023'!$F$18</f>
        <v>Ejecutar las actividades programadas en el Plan Anual de Seguridad y Salud en el Trabajo</v>
      </c>
      <c r="F114" s="824">
        <v>2</v>
      </c>
      <c r="G114" s="824" t="s">
        <v>2444</v>
      </c>
      <c r="H114" s="824">
        <f>'Plan de Acción 2023'!$T$18</f>
        <v>89</v>
      </c>
      <c r="I114" s="824">
        <f>'Plan de Acción 2023'!H18+'Plan de Acción 2023'!I18</f>
        <v>0</v>
      </c>
      <c r="J114" s="824">
        <f>'Plan de Acción 2023'!X18+'Plan de Acción 2023'!Y18</f>
        <v>0</v>
      </c>
      <c r="K114" s="825">
        <f t="shared" si="0"/>
        <v>0</v>
      </c>
      <c r="L114" s="825">
        <f t="shared" si="1"/>
        <v>0</v>
      </c>
      <c r="M114" s="824">
        <f>'Plan de Acción 2023'!I18</f>
        <v>0</v>
      </c>
      <c r="N114" s="824">
        <f>'Plan de Acción 2023'!Y18</f>
        <v>0</v>
      </c>
      <c r="O114" s="824" t="e">
        <f t="shared" si="2"/>
        <v>#DIV/0!</v>
      </c>
      <c r="P114" s="820">
        <f>Tabla13[[#This Row],[Ejec Real Acumu]]-Tabla13[[#This Row],[Proyec Ejec Acumul]]</f>
        <v>0</v>
      </c>
      <c r="Q114" s="820">
        <f>Tabla13[[#This Row],[Ejec Real Mes]]-Tabla13[[#This Row],[Program Entreg Mes]]</f>
        <v>0</v>
      </c>
    </row>
    <row r="115" spans="1:17">
      <c r="A115" s="824">
        <v>15</v>
      </c>
      <c r="B115" s="824" t="s">
        <v>2441</v>
      </c>
      <c r="C115" s="824" t="s">
        <v>2442</v>
      </c>
      <c r="D115" s="824" t="str">
        <f>'Plan de Acción 2023'!$V$19</f>
        <v>Secretaría General</v>
      </c>
      <c r="E115" s="824" t="str">
        <f>'Plan de Acción 2023'!$F$19</f>
        <v>Realizar seguimiento al Cronograma de Mantenimientos</v>
      </c>
      <c r="F115" s="824">
        <v>2</v>
      </c>
      <c r="G115" s="824" t="s">
        <v>2444</v>
      </c>
      <c r="H115" s="824">
        <f>'Plan de Acción 2023'!$T$19</f>
        <v>4</v>
      </c>
      <c r="I115" s="824">
        <f>'Plan de Acción 2023'!H19+'Plan de Acción 2023'!I19</f>
        <v>0</v>
      </c>
      <c r="J115" s="824">
        <f>'Plan de Acción 2023'!X19+'Plan de Acción 2023'!Y19</f>
        <v>0</v>
      </c>
      <c r="K115" s="825">
        <f t="shared" si="0"/>
        <v>0</v>
      </c>
      <c r="L115" s="825">
        <f t="shared" si="1"/>
        <v>0</v>
      </c>
      <c r="M115" s="824">
        <f>'Plan de Acción 2023'!I19</f>
        <v>0</v>
      </c>
      <c r="N115" s="824">
        <f>'Plan de Acción 2023'!Y19</f>
        <v>0</v>
      </c>
      <c r="O115" s="824" t="e">
        <f t="shared" si="2"/>
        <v>#DIV/0!</v>
      </c>
      <c r="P115" s="820">
        <f>Tabla13[[#This Row],[Ejec Real Acumu]]-Tabla13[[#This Row],[Proyec Ejec Acumul]]</f>
        <v>0</v>
      </c>
      <c r="Q115" s="820">
        <f>Tabla13[[#This Row],[Ejec Real Mes]]-Tabla13[[#This Row],[Program Entreg Mes]]</f>
        <v>0</v>
      </c>
    </row>
    <row r="116" spans="1:17">
      <c r="A116" s="824">
        <v>16</v>
      </c>
      <c r="B116" s="824" t="s">
        <v>2441</v>
      </c>
      <c r="C116" s="824" t="s">
        <v>2442</v>
      </c>
      <c r="D116" s="824" t="str">
        <f>'Plan de Acción 2023'!$V$20</f>
        <v>Secretaría General</v>
      </c>
      <c r="E116" s="824" t="str">
        <f>'Plan de Acción 2023'!$F$20</f>
        <v>Realizar seguimiento a los rubros de Austeridad del Gasto</v>
      </c>
      <c r="F116" s="824">
        <v>2</v>
      </c>
      <c r="G116" s="824" t="s">
        <v>2444</v>
      </c>
      <c r="H116" s="824">
        <f>'Plan de Acción 2023'!$T$20</f>
        <v>4</v>
      </c>
      <c r="I116" s="824">
        <f>'Plan de Acción 2023'!H20+'Plan de Acción 2023'!I20</f>
        <v>0</v>
      </c>
      <c r="J116" s="824">
        <f>'Plan de Acción 2023'!X20+'Plan de Acción 2023'!Y20</f>
        <v>0</v>
      </c>
      <c r="K116" s="825">
        <f t="shared" si="0"/>
        <v>0</v>
      </c>
      <c r="L116" s="825">
        <f t="shared" si="1"/>
        <v>0</v>
      </c>
      <c r="M116" s="824">
        <f>'Plan de Acción 2023'!I20</f>
        <v>0</v>
      </c>
      <c r="N116" s="824">
        <f>'Plan de Acción 2023'!Y20</f>
        <v>0</v>
      </c>
      <c r="O116" s="824" t="e">
        <f t="shared" si="2"/>
        <v>#DIV/0!</v>
      </c>
      <c r="P116" s="820">
        <f>Tabla13[[#This Row],[Ejec Real Acumu]]-Tabla13[[#This Row],[Proyec Ejec Acumul]]</f>
        <v>0</v>
      </c>
      <c r="Q116" s="820">
        <f>Tabla13[[#This Row],[Ejec Real Mes]]-Tabla13[[#This Row],[Program Entreg Mes]]</f>
        <v>0</v>
      </c>
    </row>
    <row r="117" spans="1:17">
      <c r="A117" s="824">
        <v>17</v>
      </c>
      <c r="B117" s="824" t="s">
        <v>2441</v>
      </c>
      <c r="C117" s="824" t="s">
        <v>2442</v>
      </c>
      <c r="D117" s="824" t="str">
        <f>'Plan de Acción 2023'!$V$21</f>
        <v>Secretaría General</v>
      </c>
      <c r="E117" s="824" t="str">
        <f>'Plan de Acción 2023'!$F$21</f>
        <v>Realizar seguimeinto al Plan Anual de Adquisiciones</v>
      </c>
      <c r="F117" s="824">
        <v>2</v>
      </c>
      <c r="G117" s="824" t="s">
        <v>2444</v>
      </c>
      <c r="H117" s="824">
        <f>'Plan de Acción 2023'!$T$21</f>
        <v>12</v>
      </c>
      <c r="I117" s="824">
        <f>'Plan de Acción 2023'!H21+'Plan de Acción 2023'!I21</f>
        <v>2</v>
      </c>
      <c r="J117" s="824">
        <f>'Plan de Acción 2023'!X21+'Plan de Acción 2023'!Y21</f>
        <v>2</v>
      </c>
      <c r="K117" s="825">
        <f t="shared" si="0"/>
        <v>0.16666666666666666</v>
      </c>
      <c r="L117" s="825">
        <f t="shared" si="1"/>
        <v>0.16666666666666666</v>
      </c>
      <c r="M117" s="824">
        <f>'Plan de Acción 2023'!I21</f>
        <v>1</v>
      </c>
      <c r="N117" s="824">
        <f>'Plan de Acción 2023'!Y21</f>
        <v>1</v>
      </c>
      <c r="O117" s="824">
        <f t="shared" si="2"/>
        <v>1</v>
      </c>
      <c r="P117" s="820">
        <f>Tabla13[[#This Row],[Ejec Real Acumu]]-Tabla13[[#This Row],[Proyec Ejec Acumul]]</f>
        <v>0</v>
      </c>
      <c r="Q117" s="820">
        <f>Tabla13[[#This Row],[Ejec Real Mes]]-Tabla13[[#This Row],[Program Entreg Mes]]</f>
        <v>0</v>
      </c>
    </row>
    <row r="118" spans="1:17">
      <c r="A118" s="824">
        <v>18</v>
      </c>
      <c r="B118" s="824" t="s">
        <v>2441</v>
      </c>
      <c r="C118" s="824" t="s">
        <v>2442</v>
      </c>
      <c r="D118" s="824" t="str">
        <f>'Plan de Acción 2023'!$V$22</f>
        <v>Oficina Asesora de Planeación</v>
      </c>
      <c r="E118" s="824" t="str">
        <f>'Plan de Acción 2023'!$F$22</f>
        <v>Realizar seguimiento del estado del proceso de reconocimiento de las CMC actuales y toma de decisiones respecto a las ampliaciones o reducciones de las mismas</v>
      </c>
      <c r="F118" s="824">
        <v>2</v>
      </c>
      <c r="G118" s="824" t="s">
        <v>2444</v>
      </c>
      <c r="H118" s="824">
        <f>'Plan de Acción 2023'!$T$22</f>
        <v>1</v>
      </c>
      <c r="I118" s="824">
        <f>'Plan de Acción 2023'!H22+'Plan de Acción 2023'!I22</f>
        <v>0</v>
      </c>
      <c r="J118" s="824">
        <f>'Plan de Acción 2023'!X22+'Plan de Acción 2023'!Y22</f>
        <v>0</v>
      </c>
      <c r="K118" s="825">
        <f t="shared" si="0"/>
        <v>0</v>
      </c>
      <c r="L118" s="825">
        <f t="shared" si="1"/>
        <v>0</v>
      </c>
      <c r="M118" s="824">
        <f>'Plan de Acción 2023'!I22</f>
        <v>0</v>
      </c>
      <c r="N118" s="824">
        <f>'Plan de Acción 2023'!Y22</f>
        <v>0</v>
      </c>
      <c r="O118" s="824" t="e">
        <f t="shared" si="2"/>
        <v>#DIV/0!</v>
      </c>
      <c r="P118" s="820">
        <f>Tabla13[[#This Row],[Ejec Real Acumu]]-Tabla13[[#This Row],[Proyec Ejec Acumul]]</f>
        <v>0</v>
      </c>
      <c r="Q118" s="820">
        <f>Tabla13[[#This Row],[Ejec Real Mes]]-Tabla13[[#This Row],[Program Entreg Mes]]</f>
        <v>0</v>
      </c>
    </row>
    <row r="119" spans="1:17">
      <c r="A119" s="824">
        <v>19</v>
      </c>
      <c r="B119" s="824" t="s">
        <v>2441</v>
      </c>
      <c r="C119" s="824" t="s">
        <v>2442</v>
      </c>
      <c r="D119" s="824" t="str">
        <f>'Plan de Acción 2023'!$V$23</f>
        <v>Oficina Asesora de Planeación</v>
      </c>
      <c r="E119" s="824" t="str">
        <f>'Plan de Acción 2023'!$F$23</f>
        <v>Representar al INM ante el QSTF del Sistema Interamericano de Metrología</v>
      </c>
      <c r="F119" s="824">
        <v>2</v>
      </c>
      <c r="G119" s="824" t="s">
        <v>2444</v>
      </c>
      <c r="H119" s="824">
        <f>'Plan de Acción 2023'!$T$23</f>
        <v>2</v>
      </c>
      <c r="I119" s="824">
        <f>'Plan de Acción 2023'!H23+'Plan de Acción 2023'!I23</f>
        <v>0</v>
      </c>
      <c r="J119" s="824">
        <f>'Plan de Acción 2023'!X23+'Plan de Acción 2023'!Y23</f>
        <v>0</v>
      </c>
      <c r="K119" s="825">
        <f t="shared" si="0"/>
        <v>0</v>
      </c>
      <c r="L119" s="825">
        <f t="shared" si="1"/>
        <v>0</v>
      </c>
      <c r="M119" s="824">
        <f>'Plan de Acción 2023'!I23</f>
        <v>0</v>
      </c>
      <c r="N119" s="824">
        <f>'Plan de Acción 2023'!Y23</f>
        <v>0</v>
      </c>
      <c r="O119" s="824" t="e">
        <f t="shared" si="2"/>
        <v>#DIV/0!</v>
      </c>
      <c r="P119" s="820">
        <f>Tabla13[[#This Row],[Ejec Real Acumu]]-Tabla13[[#This Row],[Proyec Ejec Acumul]]</f>
        <v>0</v>
      </c>
      <c r="Q119" s="820">
        <f>Tabla13[[#This Row],[Ejec Real Mes]]-Tabla13[[#This Row],[Program Entreg Mes]]</f>
        <v>0</v>
      </c>
    </row>
    <row r="120" spans="1:17">
      <c r="A120" s="824">
        <v>20</v>
      </c>
      <c r="B120" s="824" t="s">
        <v>2441</v>
      </c>
      <c r="C120" s="824" t="s">
        <v>2442</v>
      </c>
      <c r="D120" s="824" t="str">
        <f>'Plan de Acción 2023'!$V$24</f>
        <v>Oficina Asesora de Planeación</v>
      </c>
      <c r="E120" s="824" t="str">
        <f>'Plan de Acción 2023'!$F$24</f>
        <v>Reportar el avance de las Capacidades de Medición y Calibración (CMC) nuevas reconocidas por la Oficina Internacional de Pesas y Medidas (BIPM)</v>
      </c>
      <c r="F120" s="824">
        <v>2</v>
      </c>
      <c r="G120" s="824" t="s">
        <v>2444</v>
      </c>
      <c r="H120" s="824">
        <f>'Plan de Acción 2023'!$T$24</f>
        <v>7</v>
      </c>
      <c r="I120" s="824">
        <f>'Plan de Acción 2023'!H24+'Plan de Acción 2023'!I24</f>
        <v>0</v>
      </c>
      <c r="J120" s="824">
        <f>'Plan de Acción 2023'!X24+'Plan de Acción 2023'!Y24</f>
        <v>0</v>
      </c>
      <c r="K120" s="825">
        <f t="shared" si="0"/>
        <v>0</v>
      </c>
      <c r="L120" s="825">
        <f t="shared" si="1"/>
        <v>0</v>
      </c>
      <c r="M120" s="824">
        <f>'Plan de Acción 2023'!I24</f>
        <v>0</v>
      </c>
      <c r="N120" s="824">
        <f>'Plan de Acción 2023'!Y24</f>
        <v>0</v>
      </c>
      <c r="O120" s="824" t="e">
        <f t="shared" si="2"/>
        <v>#DIV/0!</v>
      </c>
      <c r="P120" s="820">
        <f>Tabla13[[#This Row],[Ejec Real Acumu]]-Tabla13[[#This Row],[Proyec Ejec Acumul]]</f>
        <v>0</v>
      </c>
      <c r="Q120" s="820">
        <f>Tabla13[[#This Row],[Ejec Real Mes]]-Tabla13[[#This Row],[Program Entreg Mes]]</f>
        <v>0</v>
      </c>
    </row>
    <row r="121" spans="1:17">
      <c r="A121" s="824">
        <v>21</v>
      </c>
      <c r="B121" s="824" t="s">
        <v>2441</v>
      </c>
      <c r="C121" s="824" t="s">
        <v>2442</v>
      </c>
      <c r="D121" s="824" t="str">
        <f>'Plan de Acción 2023'!$V$25</f>
        <v>Oficina Asesora de Planeación</v>
      </c>
      <c r="E121" s="824" t="str">
        <f>'Plan de Acción 2023'!$F$25</f>
        <v>Reportar las aprobaciones del Sistema de Gestión de la Calidad ante el QSTF, del Sistema Interamericano de Medición (SIM), para soportar las Capacidades de Medición y Calibración (CMC)</v>
      </c>
      <c r="F121" s="824">
        <v>2</v>
      </c>
      <c r="G121" s="824" t="s">
        <v>2444</v>
      </c>
      <c r="H121" s="824">
        <f>'Plan de Acción 2023'!$T$25</f>
        <v>6</v>
      </c>
      <c r="I121" s="824">
        <f>'Plan de Acción 2023'!H25+'Plan de Acción 2023'!I25</f>
        <v>0</v>
      </c>
      <c r="J121" s="824">
        <f>'Plan de Acción 2023'!X25+'Plan de Acción 2023'!Y25</f>
        <v>0</v>
      </c>
      <c r="K121" s="825">
        <f t="shared" si="0"/>
        <v>0</v>
      </c>
      <c r="L121" s="825">
        <f t="shared" si="1"/>
        <v>0</v>
      </c>
      <c r="M121" s="824">
        <f>'Plan de Acción 2023'!I25</f>
        <v>0</v>
      </c>
      <c r="N121" s="824">
        <f>'Plan de Acción 2023'!Y25</f>
        <v>0</v>
      </c>
      <c r="O121" s="824" t="e">
        <f t="shared" si="2"/>
        <v>#DIV/0!</v>
      </c>
      <c r="P121" s="820">
        <f>Tabla13[[#This Row],[Ejec Real Acumu]]-Tabla13[[#This Row],[Proyec Ejec Acumul]]</f>
        <v>0</v>
      </c>
      <c r="Q121" s="820">
        <f>Tabla13[[#This Row],[Ejec Real Mes]]-Tabla13[[#This Row],[Program Entreg Mes]]</f>
        <v>0</v>
      </c>
    </row>
    <row r="122" spans="1:17">
      <c r="A122" s="824">
        <v>22</v>
      </c>
      <c r="B122" s="824" t="s">
        <v>2441</v>
      </c>
      <c r="C122" s="824" t="s">
        <v>2442</v>
      </c>
      <c r="D122" s="824" t="str">
        <f>'Plan de Acción 2023'!$V$26</f>
        <v>Oficina Asesora de Planeación</v>
      </c>
      <c r="E122" s="824" t="str">
        <f>'Plan de Acción 2023'!$F$26</f>
        <v>Formular el Programa de Auditorías del Sistema Integrado de Gestión</v>
      </c>
      <c r="F122" s="824">
        <v>2</v>
      </c>
      <c r="G122" s="824" t="s">
        <v>2444</v>
      </c>
      <c r="H122" s="824">
        <f>'Plan de Acción 2023'!$T$26</f>
        <v>1</v>
      </c>
      <c r="I122" s="824">
        <f>'Plan de Acción 2023'!H26+'Plan de Acción 2023'!I26</f>
        <v>0</v>
      </c>
      <c r="J122" s="824">
        <f>'Plan de Acción 2023'!X26+'Plan de Acción 2023'!Y26</f>
        <v>0</v>
      </c>
      <c r="K122" s="825">
        <f t="shared" si="0"/>
        <v>0</v>
      </c>
      <c r="L122" s="825">
        <f t="shared" si="1"/>
        <v>0</v>
      </c>
      <c r="M122" s="824">
        <f>'Plan de Acción 2023'!I26</f>
        <v>0</v>
      </c>
      <c r="N122" s="824">
        <f>'Plan de Acción 2023'!Y26</f>
        <v>0</v>
      </c>
      <c r="O122" s="824" t="e">
        <f t="shared" si="2"/>
        <v>#DIV/0!</v>
      </c>
      <c r="P122" s="820">
        <f>Tabla13[[#This Row],[Ejec Real Acumu]]-Tabla13[[#This Row],[Proyec Ejec Acumul]]</f>
        <v>0</v>
      </c>
      <c r="Q122" s="820">
        <f>Tabla13[[#This Row],[Ejec Real Mes]]-Tabla13[[#This Row],[Program Entreg Mes]]</f>
        <v>0</v>
      </c>
    </row>
    <row r="123" spans="1:17">
      <c r="A123" s="824">
        <v>23</v>
      </c>
      <c r="B123" s="824" t="s">
        <v>2441</v>
      </c>
      <c r="C123" s="824" t="s">
        <v>2442</v>
      </c>
      <c r="D123" s="824" t="str">
        <f>'Plan de Acción 2023'!$V$27</f>
        <v>Oficina Asesora de Planeación</v>
      </c>
      <c r="E123" s="824" t="str">
        <f>'Plan de Acción 2023'!$F$27</f>
        <v>Realizar seguimiento a la planeación sectorial, planeación estratégica y del plan de acción</v>
      </c>
      <c r="F123" s="824">
        <v>2</v>
      </c>
      <c r="G123" s="824" t="s">
        <v>2444</v>
      </c>
      <c r="H123" s="824">
        <f>'Plan de Acción 2023'!$T$27</f>
        <v>3</v>
      </c>
      <c r="I123" s="824">
        <f>'Plan de Acción 2023'!H27+'Plan de Acción 2023'!I27</f>
        <v>0</v>
      </c>
      <c r="J123" s="824">
        <f>'Plan de Acción 2023'!X27+'Plan de Acción 2023'!Y27</f>
        <v>0</v>
      </c>
      <c r="K123" s="825">
        <f t="shared" si="0"/>
        <v>0</v>
      </c>
      <c r="L123" s="825">
        <f t="shared" si="1"/>
        <v>0</v>
      </c>
      <c r="M123" s="824">
        <f>'Plan de Acción 2023'!I27</f>
        <v>0</v>
      </c>
      <c r="N123" s="824">
        <f>'Plan de Acción 2023'!Y27</f>
        <v>0</v>
      </c>
      <c r="O123" s="824" t="e">
        <f t="shared" si="2"/>
        <v>#DIV/0!</v>
      </c>
      <c r="P123" s="820">
        <f>Tabla13[[#This Row],[Ejec Real Acumu]]-Tabla13[[#This Row],[Proyec Ejec Acumul]]</f>
        <v>0</v>
      </c>
      <c r="Q123" s="820">
        <f>Tabla13[[#This Row],[Ejec Real Mes]]-Tabla13[[#This Row],[Program Entreg Mes]]</f>
        <v>0</v>
      </c>
    </row>
    <row r="124" spans="1:17">
      <c r="A124" s="824">
        <v>24</v>
      </c>
      <c r="B124" s="824" t="s">
        <v>2441</v>
      </c>
      <c r="C124" s="824" t="s">
        <v>2442</v>
      </c>
      <c r="D124" s="824" t="str">
        <f>'Plan de Acción 2023'!$V$28</f>
        <v>Oficina Asesora de Planeación</v>
      </c>
      <c r="E124" s="824" t="str">
        <f>'Plan de Acción 2023'!$F$28</f>
        <v>Actualización procedimiento de proyectos de inversion acorde a los nuevos lineamientos manuales y plataformas de inevrsion publica del DNP</v>
      </c>
      <c r="F124" s="824">
        <v>2</v>
      </c>
      <c r="G124" s="824" t="s">
        <v>2444</v>
      </c>
      <c r="H124" s="824">
        <f>'Plan de Acción 2023'!$T$28</f>
        <v>1</v>
      </c>
      <c r="I124" s="824">
        <f>'Plan de Acción 2023'!H28+'Plan de Acción 2023'!I28</f>
        <v>0</v>
      </c>
      <c r="J124" s="824">
        <f>'Plan de Acción 2023'!X28+'Plan de Acción 2023'!Y28</f>
        <v>0</v>
      </c>
      <c r="K124" s="825">
        <f t="shared" si="0"/>
        <v>0</v>
      </c>
      <c r="L124" s="825">
        <f t="shared" si="1"/>
        <v>0</v>
      </c>
      <c r="M124" s="824">
        <f>'Plan de Acción 2023'!I28</f>
        <v>0</v>
      </c>
      <c r="N124" s="824">
        <f>'Plan de Acción 2023'!Y28</f>
        <v>0</v>
      </c>
      <c r="O124" s="824" t="e">
        <f t="shared" si="2"/>
        <v>#DIV/0!</v>
      </c>
      <c r="P124" s="820">
        <f>Tabla13[[#This Row],[Ejec Real Acumu]]-Tabla13[[#This Row],[Proyec Ejec Acumul]]</f>
        <v>0</v>
      </c>
      <c r="Q124" s="820">
        <f>Tabla13[[#This Row],[Ejec Real Mes]]-Tabla13[[#This Row],[Program Entreg Mes]]</f>
        <v>0</v>
      </c>
    </row>
    <row r="125" spans="1:17">
      <c r="A125" s="824">
        <v>25</v>
      </c>
      <c r="B125" s="824" t="s">
        <v>2441</v>
      </c>
      <c r="C125" s="824" t="s">
        <v>2442</v>
      </c>
      <c r="D125" s="824" t="str">
        <f>'Plan de Acción 2023'!$V$29</f>
        <v>Oficina Asesora de Planeación</v>
      </c>
      <c r="E125" s="824" t="str">
        <f>'Plan de Acción 2023'!$F$29</f>
        <v>Reportar a la Alta Dirección el seguimiento al cumplimiento de riesgos de procesos y de corrupción</v>
      </c>
      <c r="F125" s="824">
        <v>2</v>
      </c>
      <c r="G125" s="824" t="s">
        <v>2444</v>
      </c>
      <c r="H125" s="824">
        <f>'Plan de Acción 2023'!$T$29</f>
        <v>3</v>
      </c>
      <c r="I125" s="824">
        <f>'Plan de Acción 2023'!H29+'Plan de Acción 2023'!I29</f>
        <v>1</v>
      </c>
      <c r="J125" s="824">
        <f>'Plan de Acción 2023'!X29+'Plan de Acción 2023'!Y29</f>
        <v>1</v>
      </c>
      <c r="K125" s="825">
        <f t="shared" si="0"/>
        <v>0.33333333333333331</v>
      </c>
      <c r="L125" s="825">
        <f t="shared" si="1"/>
        <v>0.33333333333333331</v>
      </c>
      <c r="M125" s="824">
        <f>'Plan de Acción 2023'!I29</f>
        <v>0</v>
      </c>
      <c r="N125" s="824">
        <f>'Plan de Acción 2023'!Y29</f>
        <v>0</v>
      </c>
      <c r="O125" s="824" t="e">
        <f t="shared" si="2"/>
        <v>#DIV/0!</v>
      </c>
      <c r="P125" s="820">
        <f>Tabla13[[#This Row],[Ejec Real Acumu]]-Tabla13[[#This Row],[Proyec Ejec Acumul]]</f>
        <v>0</v>
      </c>
      <c r="Q125" s="820">
        <f>Tabla13[[#This Row],[Ejec Real Mes]]-Tabla13[[#This Row],[Program Entreg Mes]]</f>
        <v>0</v>
      </c>
    </row>
    <row r="126" spans="1:17">
      <c r="A126" s="824">
        <v>26</v>
      </c>
      <c r="B126" s="824" t="s">
        <v>2441</v>
      </c>
      <c r="C126" s="824" t="s">
        <v>2442</v>
      </c>
      <c r="D126" s="824" t="str">
        <f>'Plan de Acción 2023'!$V$30</f>
        <v>Oficina Asesora de Planeación</v>
      </c>
      <c r="E126" s="824" t="str">
        <f>'Plan de Acción 2023'!$F$30</f>
        <v>Reportar a la Alta Dirección el seguimiento al cumplimiento de los planes de mejora, indicadores</v>
      </c>
      <c r="F126" s="824">
        <v>2</v>
      </c>
      <c r="G126" s="824" t="s">
        <v>2444</v>
      </c>
      <c r="H126" s="824">
        <f>'Plan de Acción 2023'!$T$30</f>
        <v>4</v>
      </c>
      <c r="I126" s="824">
        <f>'Plan de Acción 2023'!H30+'Plan de Acción 2023'!I30</f>
        <v>1</v>
      </c>
      <c r="J126" s="824">
        <f>'Plan de Acción 2023'!X30+'Plan de Acción 2023'!Y30</f>
        <v>1</v>
      </c>
      <c r="K126" s="825">
        <f t="shared" si="0"/>
        <v>0.25</v>
      </c>
      <c r="L126" s="825">
        <f t="shared" si="1"/>
        <v>0.25</v>
      </c>
      <c r="M126" s="824">
        <f>'Plan de Acción 2023'!I30</f>
        <v>1</v>
      </c>
      <c r="N126" s="824">
        <f>'Plan de Acción 2023'!Y30</f>
        <v>1</v>
      </c>
      <c r="O126" s="824">
        <f t="shared" si="2"/>
        <v>1</v>
      </c>
      <c r="P126" s="820">
        <f>Tabla13[[#This Row],[Ejec Real Acumu]]-Tabla13[[#This Row],[Proyec Ejec Acumul]]</f>
        <v>0</v>
      </c>
      <c r="Q126" s="820">
        <f>Tabla13[[#This Row],[Ejec Real Mes]]-Tabla13[[#This Row],[Program Entreg Mes]]</f>
        <v>0</v>
      </c>
    </row>
    <row r="127" spans="1:17">
      <c r="A127" s="824">
        <v>27</v>
      </c>
      <c r="B127" s="824" t="s">
        <v>2441</v>
      </c>
      <c r="C127" s="824" t="s">
        <v>2442</v>
      </c>
      <c r="D127" s="824" t="str">
        <f>'Plan de Acción 2023'!$V$31</f>
        <v>Oficina Asesora de Planeación</v>
      </c>
      <c r="E127" s="824" t="str">
        <f>'Plan de Acción 2023'!$F$31</f>
        <v>Reportar a la Alta Dirección el estado de operación del aplicativo de Isolución</v>
      </c>
      <c r="F127" s="824">
        <v>2</v>
      </c>
      <c r="G127" s="824" t="s">
        <v>2444</v>
      </c>
      <c r="H127" s="824">
        <f>'Plan de Acción 2023'!$T$31</f>
        <v>2</v>
      </c>
      <c r="I127" s="824">
        <f>'Plan de Acción 2023'!H31+'Plan de Acción 2023'!I31</f>
        <v>0</v>
      </c>
      <c r="J127" s="824">
        <f>'Plan de Acción 2023'!X31+'Plan de Acción 2023'!Y31</f>
        <v>0</v>
      </c>
      <c r="K127" s="825">
        <f t="shared" si="0"/>
        <v>0</v>
      </c>
      <c r="L127" s="825">
        <f t="shared" si="1"/>
        <v>0</v>
      </c>
      <c r="M127" s="824">
        <f>'Plan de Acción 2023'!I31</f>
        <v>0</v>
      </c>
      <c r="N127" s="824">
        <f>'Plan de Acción 2023'!Y31</f>
        <v>0</v>
      </c>
      <c r="O127" s="824" t="e">
        <f t="shared" si="2"/>
        <v>#DIV/0!</v>
      </c>
      <c r="P127" s="820">
        <f>Tabla13[[#This Row],[Ejec Real Acumu]]-Tabla13[[#This Row],[Proyec Ejec Acumul]]</f>
        <v>0</v>
      </c>
      <c r="Q127" s="820">
        <f>Tabla13[[#This Row],[Ejec Real Mes]]-Tabla13[[#This Row],[Program Entreg Mes]]</f>
        <v>0</v>
      </c>
    </row>
    <row r="128" spans="1:17">
      <c r="A128" s="824">
        <v>28</v>
      </c>
      <c r="B128" s="824" t="s">
        <v>2441</v>
      </c>
      <c r="C128" s="824" t="s">
        <v>2442</v>
      </c>
      <c r="D128" s="824" t="str">
        <f>'Plan de Acción 2023'!$V$32</f>
        <v>Oficina Asesora de Planeación</v>
      </c>
      <c r="E128" s="824" t="str">
        <f>'Plan de Acción 2023'!$F$32</f>
        <v>Implementar las políticas del Modelo Integrado de Planeación y Gestión relacionadas con la OAP</v>
      </c>
      <c r="F128" s="824">
        <v>2</v>
      </c>
      <c r="G128" s="824" t="s">
        <v>2444</v>
      </c>
      <c r="H128" s="824">
        <f>'Plan de Acción 2023'!$T$32</f>
        <v>3</v>
      </c>
      <c r="I128" s="824">
        <f>'Plan de Acción 2023'!H32+'Plan de Acción 2023'!I32</f>
        <v>0</v>
      </c>
      <c r="J128" s="824">
        <f>'Plan de Acción 2023'!X32+'Plan de Acción 2023'!Y32</f>
        <v>0</v>
      </c>
      <c r="K128" s="825">
        <f t="shared" si="0"/>
        <v>0</v>
      </c>
      <c r="L128" s="825">
        <f t="shared" si="1"/>
        <v>0</v>
      </c>
      <c r="M128" s="824">
        <f>'Plan de Acción 2023'!I32</f>
        <v>0</v>
      </c>
      <c r="N128" s="824">
        <f>'Plan de Acción 2023'!Y32</f>
        <v>0</v>
      </c>
      <c r="O128" s="824" t="e">
        <f t="shared" si="2"/>
        <v>#DIV/0!</v>
      </c>
      <c r="P128" s="820">
        <f>Tabla13[[#This Row],[Ejec Real Acumu]]-Tabla13[[#This Row],[Proyec Ejec Acumul]]</f>
        <v>0</v>
      </c>
      <c r="Q128" s="820">
        <f>Tabla13[[#This Row],[Ejec Real Mes]]-Tabla13[[#This Row],[Program Entreg Mes]]</f>
        <v>0</v>
      </c>
    </row>
    <row r="129" spans="1:17">
      <c r="A129" s="824">
        <v>29</v>
      </c>
      <c r="B129" s="824" t="s">
        <v>2441</v>
      </c>
      <c r="C129" s="824" t="s">
        <v>2442</v>
      </c>
      <c r="D129" s="824" t="str">
        <f>'Plan de Acción 2023'!$V$33</f>
        <v>Oficina Asesora de Planeación</v>
      </c>
      <c r="E129" s="824" t="str">
        <f>'Plan de Acción 2023'!$F$33</f>
        <v>Realizar presentación de estado de avance de las política de MIPG del INM</v>
      </c>
      <c r="F129" s="824">
        <v>2</v>
      </c>
      <c r="G129" s="824" t="s">
        <v>2444</v>
      </c>
      <c r="H129" s="824">
        <f>'Plan de Acción 2023'!$T$33</f>
        <v>2</v>
      </c>
      <c r="I129" s="824">
        <f>'Plan de Acción 2023'!H33+'Plan de Acción 2023'!I33</f>
        <v>0</v>
      </c>
      <c r="J129" s="824">
        <f>'Plan de Acción 2023'!X33+'Plan de Acción 2023'!Y33</f>
        <v>0</v>
      </c>
      <c r="K129" s="825">
        <f t="shared" si="0"/>
        <v>0</v>
      </c>
      <c r="L129" s="825">
        <f t="shared" si="1"/>
        <v>0</v>
      </c>
      <c r="M129" s="824">
        <f>'Plan de Acción 2023'!I33</f>
        <v>0</v>
      </c>
      <c r="N129" s="824">
        <f>'Plan de Acción 2023'!Y33</f>
        <v>0</v>
      </c>
      <c r="O129" s="824" t="e">
        <f t="shared" si="2"/>
        <v>#DIV/0!</v>
      </c>
      <c r="P129" s="820">
        <f>Tabla13[[#This Row],[Ejec Real Acumu]]-Tabla13[[#This Row],[Proyec Ejec Acumul]]</f>
        <v>0</v>
      </c>
      <c r="Q129" s="820">
        <f>Tabla13[[#This Row],[Ejec Real Mes]]-Tabla13[[#This Row],[Program Entreg Mes]]</f>
        <v>0</v>
      </c>
    </row>
    <row r="130" spans="1:17">
      <c r="A130" s="824">
        <v>30</v>
      </c>
      <c r="B130" s="824" t="s">
        <v>2441</v>
      </c>
      <c r="C130" s="824" t="s">
        <v>2442</v>
      </c>
      <c r="D130" s="824" t="str">
        <f>'Plan de Acción 2023'!$V$34</f>
        <v>Oficina Asesora de Planeación</v>
      </c>
      <c r="E130" s="824" t="str">
        <f>'Plan de Acción 2023'!$F$34</f>
        <v>Realizar evento de rendición de cuentas (RdC) enmarcados en la Estrategia de RdC</v>
      </c>
      <c r="F130" s="824">
        <v>2</v>
      </c>
      <c r="G130" s="824" t="s">
        <v>2444</v>
      </c>
      <c r="H130" s="824">
        <f>'Plan de Acción 2023'!$T$34</f>
        <v>1</v>
      </c>
      <c r="I130" s="824">
        <f>'Plan de Acción 2023'!H34+'Plan de Acción 2023'!I34</f>
        <v>0</v>
      </c>
      <c r="J130" s="824">
        <f>'Plan de Acción 2023'!X34+'Plan de Acción 2023'!Y34</f>
        <v>0</v>
      </c>
      <c r="K130" s="825">
        <f t="shared" si="0"/>
        <v>0</v>
      </c>
      <c r="L130" s="825">
        <f t="shared" si="1"/>
        <v>0</v>
      </c>
      <c r="M130" s="824">
        <f>'Plan de Acción 2023'!I34</f>
        <v>0</v>
      </c>
      <c r="N130" s="824">
        <f>'Plan de Acción 2023'!Y34</f>
        <v>0</v>
      </c>
      <c r="O130" s="824" t="e">
        <f t="shared" si="2"/>
        <v>#DIV/0!</v>
      </c>
      <c r="P130" s="820">
        <f>Tabla13[[#This Row],[Ejec Real Acumu]]-Tabla13[[#This Row],[Proyec Ejec Acumul]]</f>
        <v>0</v>
      </c>
      <c r="Q130" s="820">
        <f>Tabla13[[#This Row],[Ejec Real Mes]]-Tabla13[[#This Row],[Program Entreg Mes]]</f>
        <v>0</v>
      </c>
    </row>
    <row r="131" spans="1:17">
      <c r="A131" s="824">
        <v>31</v>
      </c>
      <c r="B131" s="824" t="s">
        <v>2441</v>
      </c>
      <c r="C131" s="824" t="s">
        <v>2442</v>
      </c>
      <c r="D131" s="824" t="str">
        <f>'Plan de Acción 2023'!$V$35</f>
        <v>Oficina Asesora de Planeación</v>
      </c>
      <c r="E131" s="824" t="str">
        <f>'Plan de Acción 2023'!$F$35</f>
        <v>Ejecutar el Plan Anticorrupción y Atención al Ciudadano</v>
      </c>
      <c r="F131" s="824">
        <v>2</v>
      </c>
      <c r="G131" s="824" t="s">
        <v>2444</v>
      </c>
      <c r="H131" s="824">
        <f>'Plan de Acción 2023'!$T$35</f>
        <v>69</v>
      </c>
      <c r="I131" s="824">
        <f>'Plan de Acción 2023'!H35+'Plan de Acción 2023'!I35</f>
        <v>4</v>
      </c>
      <c r="J131" s="824">
        <f>'Plan de Acción 2023'!X35+'Plan de Acción 2023'!Y35</f>
        <v>4</v>
      </c>
      <c r="K131" s="825">
        <f t="shared" si="0"/>
        <v>5.7971014492753624E-2</v>
      </c>
      <c r="L131" s="825">
        <f t="shared" si="1"/>
        <v>5.7971014492753624E-2</v>
      </c>
      <c r="M131" s="824">
        <f>'Plan de Acción 2023'!I35</f>
        <v>0</v>
      </c>
      <c r="N131" s="824">
        <f>'Plan de Acción 2023'!Y35</f>
        <v>0</v>
      </c>
      <c r="O131" s="824" t="e">
        <f t="shared" si="2"/>
        <v>#DIV/0!</v>
      </c>
      <c r="P131" s="820">
        <f>Tabla13[[#This Row],[Ejec Real Acumu]]-Tabla13[[#This Row],[Proyec Ejec Acumul]]</f>
        <v>0</v>
      </c>
      <c r="Q131" s="820">
        <f>Tabla13[[#This Row],[Ejec Real Mes]]-Tabla13[[#This Row],[Program Entreg Mes]]</f>
        <v>0</v>
      </c>
    </row>
    <row r="132" spans="1:17">
      <c r="A132" s="824">
        <v>32</v>
      </c>
      <c r="B132" s="824" t="s">
        <v>2441</v>
      </c>
      <c r="C132" s="824" t="s">
        <v>2442</v>
      </c>
      <c r="D132" s="824" t="str">
        <f>'Plan de Acción 2023'!$V$36</f>
        <v>Oficina Asesora de Planeación</v>
      </c>
      <c r="E132" s="824" t="str">
        <f>'Plan de Acción 2023'!$F$36</f>
        <v>Reportar el estado de ejecución
presupuestal de los proyectos de inversión y
el presupuesto de funcionamiento</v>
      </c>
      <c r="F132" s="824">
        <v>2</v>
      </c>
      <c r="G132" s="824" t="s">
        <v>2444</v>
      </c>
      <c r="H132" s="824">
        <f>'Plan de Acción 2023'!$T$36</f>
        <v>12</v>
      </c>
      <c r="I132" s="824">
        <f>'Plan de Acción 2023'!H36+'Plan de Acción 2023'!I36</f>
        <v>3</v>
      </c>
      <c r="J132" s="824">
        <f>'Plan de Acción 2023'!X36+'Plan de Acción 2023'!Y36</f>
        <v>3</v>
      </c>
      <c r="K132" s="825">
        <f t="shared" si="0"/>
        <v>0.25</v>
      </c>
      <c r="L132" s="825">
        <f t="shared" si="1"/>
        <v>0.25</v>
      </c>
      <c r="M132" s="824">
        <f>'Plan de Acción 2023'!I36</f>
        <v>1</v>
      </c>
      <c r="N132" s="824">
        <f>'Plan de Acción 2023'!Y36</f>
        <v>1</v>
      </c>
      <c r="O132" s="824">
        <f t="shared" si="2"/>
        <v>1</v>
      </c>
      <c r="P132" s="820">
        <f>Tabla13[[#This Row],[Ejec Real Acumu]]-Tabla13[[#This Row],[Proyec Ejec Acumul]]</f>
        <v>0</v>
      </c>
      <c r="Q132" s="820">
        <f>Tabla13[[#This Row],[Ejec Real Mes]]-Tabla13[[#This Row],[Program Entreg Mes]]</f>
        <v>0</v>
      </c>
    </row>
    <row r="133" spans="1:17">
      <c r="A133" s="824">
        <v>33</v>
      </c>
      <c r="B133" s="824" t="s">
        <v>2441</v>
      </c>
      <c r="C133" s="824" t="s">
        <v>2442</v>
      </c>
      <c r="D133" s="824" t="str">
        <f>'Plan de Acción 2023'!$V$37</f>
        <v>Oficina Asesora de Planeación</v>
      </c>
      <c r="E133" s="824" t="str">
        <f>'Plan de Acción 2023'!$F$37</f>
        <v>Realizar seguimiento en el
aplicativo de la Plataforma Integral de
Inversion Publica (PIIP) a los avances en cadena valor, conforme la ejecución del Presupuesto de Inversión: Producto,
Financiero y de Gestión</v>
      </c>
      <c r="F133" s="824">
        <v>2</v>
      </c>
      <c r="G133" s="824" t="s">
        <v>2444</v>
      </c>
      <c r="H133" s="824">
        <f>'Plan de Acción 2023'!$T$37</f>
        <v>12</v>
      </c>
      <c r="I133" s="824">
        <f>'Plan de Acción 2023'!H37+'Plan de Acción 2023'!I37</f>
        <v>3</v>
      </c>
      <c r="J133" s="824">
        <f>'Plan de Acción 2023'!X37+'Plan de Acción 2023'!Y37</f>
        <v>3</v>
      </c>
      <c r="K133" s="825">
        <f t="shared" si="0"/>
        <v>0.25</v>
      </c>
      <c r="L133" s="825">
        <f t="shared" si="1"/>
        <v>0.25</v>
      </c>
      <c r="M133" s="824">
        <f>'Plan de Acción 2023'!I37</f>
        <v>1</v>
      </c>
      <c r="N133" s="824">
        <f>'Plan de Acción 2023'!Y37</f>
        <v>1</v>
      </c>
      <c r="O133" s="824">
        <f t="shared" si="2"/>
        <v>1</v>
      </c>
      <c r="P133" s="820">
        <f>Tabla13[[#This Row],[Ejec Real Acumu]]-Tabla13[[#This Row],[Proyec Ejec Acumul]]</f>
        <v>0</v>
      </c>
      <c r="Q133" s="820">
        <f>Tabla13[[#This Row],[Ejec Real Mes]]-Tabla13[[#This Row],[Program Entreg Mes]]</f>
        <v>0</v>
      </c>
    </row>
    <row r="134" spans="1:17">
      <c r="A134" s="824">
        <v>34</v>
      </c>
      <c r="B134" s="824" t="s">
        <v>2441</v>
      </c>
      <c r="C134" s="824" t="s">
        <v>2442</v>
      </c>
      <c r="D134" s="824" t="str">
        <f>'Plan de Acción 2023'!$V$38</f>
        <v>Oficina Asesora de Planeación</v>
      </c>
      <c r="E134" s="824" t="str">
        <f>'Plan de Acción 2023'!$F$38</f>
        <v>Realizar el estudio de tasas de los
servicios que se prestaran por parte de las
areas misionales del instituto para su
publicacion según los terminos de ley.</v>
      </c>
      <c r="F134" s="824">
        <v>2</v>
      </c>
      <c r="G134" s="824" t="s">
        <v>2444</v>
      </c>
      <c r="H134" s="824">
        <f>'Plan de Acción 2023'!$T$38</f>
        <v>1</v>
      </c>
      <c r="I134" s="824">
        <f>'Plan de Acción 2023'!H38+'Plan de Acción 2023'!I38</f>
        <v>0</v>
      </c>
      <c r="J134" s="824">
        <f>'Plan de Acción 2023'!X38+'Plan de Acción 2023'!Y38</f>
        <v>0</v>
      </c>
      <c r="K134" s="825">
        <f t="shared" si="0"/>
        <v>0</v>
      </c>
      <c r="L134" s="825">
        <f t="shared" si="1"/>
        <v>0</v>
      </c>
      <c r="M134" s="824">
        <f>'Plan de Acción 2023'!I38</f>
        <v>0</v>
      </c>
      <c r="N134" s="824">
        <f>'Plan de Acción 2023'!Y38</f>
        <v>0</v>
      </c>
      <c r="O134" s="824" t="e">
        <f t="shared" si="2"/>
        <v>#DIV/0!</v>
      </c>
      <c r="P134" s="820">
        <f>Tabla13[[#This Row],[Ejec Real Acumu]]-Tabla13[[#This Row],[Proyec Ejec Acumul]]</f>
        <v>0</v>
      </c>
      <c r="Q134" s="820">
        <f>Tabla13[[#This Row],[Ejec Real Mes]]-Tabla13[[#This Row],[Program Entreg Mes]]</f>
        <v>0</v>
      </c>
    </row>
    <row r="135" spans="1:17">
      <c r="A135" s="824">
        <v>35</v>
      </c>
      <c r="B135" s="824" t="s">
        <v>2441</v>
      </c>
      <c r="C135" s="824" t="s">
        <v>2442</v>
      </c>
      <c r="D135" s="824" t="str">
        <f>'Plan de Acción 2023'!$V$39</f>
        <v>Oficina Asesora de Planeación</v>
      </c>
      <c r="E135" s="824" t="str">
        <f>'Plan de Acción 2023'!$F$39</f>
        <v xml:space="preserve">Creación o actualización de la
documentación de la OAP
</v>
      </c>
      <c r="F135" s="824">
        <v>2</v>
      </c>
      <c r="G135" s="824" t="s">
        <v>2444</v>
      </c>
      <c r="H135" s="824">
        <f>'Plan de Acción 2023'!$T$39</f>
        <v>13</v>
      </c>
      <c r="I135" s="824">
        <f>'Plan de Acción 2023'!H39+'Plan de Acción 2023'!I39</f>
        <v>0</v>
      </c>
      <c r="J135" s="824">
        <f>'Plan de Acción 2023'!X39+'Plan de Acción 2023'!Y39</f>
        <v>0</v>
      </c>
      <c r="K135" s="825">
        <f t="shared" si="0"/>
        <v>0</v>
      </c>
      <c r="L135" s="825">
        <f t="shared" si="1"/>
        <v>0</v>
      </c>
      <c r="M135" s="824">
        <f>'Plan de Acción 2023'!I39</f>
        <v>0</v>
      </c>
      <c r="N135" s="824">
        <f>'Plan de Acción 2023'!Y39</f>
        <v>0</v>
      </c>
      <c r="O135" s="824" t="e">
        <f t="shared" si="2"/>
        <v>#DIV/0!</v>
      </c>
      <c r="P135" s="820">
        <f>Tabla13[[#This Row],[Ejec Real Acumu]]-Tabla13[[#This Row],[Proyec Ejec Acumul]]</f>
        <v>0</v>
      </c>
      <c r="Q135" s="820">
        <f>Tabla13[[#This Row],[Ejec Real Mes]]-Tabla13[[#This Row],[Program Entreg Mes]]</f>
        <v>0</v>
      </c>
    </row>
    <row r="136" spans="1:17">
      <c r="A136" s="824">
        <v>36</v>
      </c>
      <c r="B136" s="824" t="s">
        <v>2441</v>
      </c>
      <c r="C136" s="824" t="s">
        <v>2442</v>
      </c>
      <c r="D136" s="824" t="str">
        <f>'Plan de Acción 2023'!$V$40</f>
        <v>Subdirección de Servicios Metrológicos y Relación con el Ciudadano</v>
      </c>
      <c r="E136" s="824" t="str">
        <f>'Plan de Acción 2023'!$F$40</f>
        <v>Implementar las políticas del Modelo Integrado de Planeación y Gestión relacionadas con la SSMRC</v>
      </c>
      <c r="F136" s="824">
        <v>2</v>
      </c>
      <c r="G136" s="824" t="s">
        <v>2444</v>
      </c>
      <c r="H136" s="824">
        <f>'Plan de Acción 2023'!$T$40</f>
        <v>3</v>
      </c>
      <c r="I136" s="824">
        <f>'Plan de Acción 2023'!H40+'Plan de Acción 2023'!I40</f>
        <v>0</v>
      </c>
      <c r="J136" s="824">
        <f>'Plan de Acción 2023'!X40+'Plan de Acción 2023'!Y40</f>
        <v>0</v>
      </c>
      <c r="K136" s="825">
        <f t="shared" si="0"/>
        <v>0</v>
      </c>
      <c r="L136" s="825">
        <f t="shared" si="1"/>
        <v>0</v>
      </c>
      <c r="M136" s="824">
        <f>'Plan de Acción 2023'!I40</f>
        <v>0</v>
      </c>
      <c r="N136" s="824">
        <f>'Plan de Acción 2023'!Y40</f>
        <v>0</v>
      </c>
      <c r="O136" s="824" t="e">
        <f t="shared" si="2"/>
        <v>#DIV/0!</v>
      </c>
      <c r="P136" s="820">
        <f>Tabla13[[#This Row],[Ejec Real Acumu]]-Tabla13[[#This Row],[Proyec Ejec Acumul]]</f>
        <v>0</v>
      </c>
      <c r="Q136" s="820">
        <f>Tabla13[[#This Row],[Ejec Real Mes]]-Tabla13[[#This Row],[Program Entreg Mes]]</f>
        <v>0</v>
      </c>
    </row>
    <row r="137" spans="1:17">
      <c r="A137" s="824">
        <v>37</v>
      </c>
      <c r="B137" s="824" t="s">
        <v>2441</v>
      </c>
      <c r="C137" s="824" t="s">
        <v>2442</v>
      </c>
      <c r="D137" s="824" t="str">
        <f>'Plan de Acción 2023'!$V$41</f>
        <v>Subdirección de Servicios Metrológicos y Relación con el Ciudadano</v>
      </c>
      <c r="E137" s="824" t="str">
        <f>'Plan de Acción 2023'!$F$41</f>
        <v>Revisar, ajustar y aprobar Proyecto de Interés Estratégico "Fomento Regional en Metrología 2.0"</v>
      </c>
      <c r="F137" s="824">
        <v>2</v>
      </c>
      <c r="G137" s="824" t="s">
        <v>2444</v>
      </c>
      <c r="H137" s="824">
        <f>'Plan de Acción 2023'!$T$41</f>
        <v>1</v>
      </c>
      <c r="I137" s="824">
        <f>'Plan de Acción 2023'!H41+'Plan de Acción 2023'!I41</f>
        <v>0</v>
      </c>
      <c r="J137" s="824">
        <f>'Plan de Acción 2023'!X41+'Plan de Acción 2023'!Y41</f>
        <v>0</v>
      </c>
      <c r="K137" s="825">
        <f t="shared" si="0"/>
        <v>0</v>
      </c>
      <c r="L137" s="825">
        <f t="shared" si="1"/>
        <v>0</v>
      </c>
      <c r="M137" s="824">
        <f>'Plan de Acción 2023'!I41</f>
        <v>0</v>
      </c>
      <c r="N137" s="824">
        <f>'Plan de Acción 2023'!Y41</f>
        <v>0</v>
      </c>
      <c r="O137" s="824" t="e">
        <f t="shared" si="2"/>
        <v>#DIV/0!</v>
      </c>
      <c r="P137" s="820">
        <f>Tabla13[[#This Row],[Ejec Real Acumu]]-Tabla13[[#This Row],[Proyec Ejec Acumul]]</f>
        <v>0</v>
      </c>
      <c r="Q137" s="820">
        <f>Tabla13[[#This Row],[Ejec Real Mes]]-Tabla13[[#This Row],[Program Entreg Mes]]</f>
        <v>0</v>
      </c>
    </row>
    <row r="138" spans="1:17">
      <c r="A138" s="824">
        <v>38</v>
      </c>
      <c r="B138" s="824" t="s">
        <v>2441</v>
      </c>
      <c r="C138" s="824" t="s">
        <v>2442</v>
      </c>
      <c r="D138" s="824" t="str">
        <f>'Plan de Acción 2023'!$V$42</f>
        <v>Subdirección de Servicios Metrológicos y Relación con el Ciudadano</v>
      </c>
      <c r="E138" s="824" t="str">
        <f>'Plan de Acción 2023'!$F$42</f>
        <v>Ejecutar los compromisos establecidos en los CONPES en los cuales tiene responsabilidad la SSMRC</v>
      </c>
      <c r="F138" s="824">
        <v>2</v>
      </c>
      <c r="G138" s="824" t="s">
        <v>2444</v>
      </c>
      <c r="H138" s="824">
        <f>'Plan de Acción 2023'!$T$42</f>
        <v>3</v>
      </c>
      <c r="I138" s="824">
        <f>'Plan de Acción 2023'!H42+'Plan de Acción 2023'!I42</f>
        <v>0</v>
      </c>
      <c r="J138" s="824">
        <f>'Plan de Acción 2023'!X42+'Plan de Acción 2023'!Y42</f>
        <v>0</v>
      </c>
      <c r="K138" s="825">
        <f t="shared" si="0"/>
        <v>0</v>
      </c>
      <c r="L138" s="825">
        <f t="shared" si="1"/>
        <v>0</v>
      </c>
      <c r="M138" s="824">
        <f>'Plan de Acción 2023'!I42</f>
        <v>0</v>
      </c>
      <c r="N138" s="824">
        <f>'Plan de Acción 2023'!Y42</f>
        <v>0</v>
      </c>
      <c r="O138" s="824" t="e">
        <f t="shared" si="2"/>
        <v>#DIV/0!</v>
      </c>
      <c r="P138" s="820">
        <f>Tabla13[[#This Row],[Ejec Real Acumu]]-Tabla13[[#This Row],[Proyec Ejec Acumul]]</f>
        <v>0</v>
      </c>
      <c r="Q138" s="820">
        <f>Tabla13[[#This Row],[Ejec Real Mes]]-Tabla13[[#This Row],[Program Entreg Mes]]</f>
        <v>0</v>
      </c>
    </row>
    <row r="139" spans="1:17">
      <c r="A139" s="824">
        <v>39</v>
      </c>
      <c r="B139" s="824" t="s">
        <v>2441</v>
      </c>
      <c r="C139" s="824" t="s">
        <v>2442</v>
      </c>
      <c r="D139" s="824" t="str">
        <f>'Plan de Acción 2023'!$V$43</f>
        <v>Subdirección de Servicios Metrológicos y Relación con el Ciudadano</v>
      </c>
      <c r="E139" s="824" t="str">
        <f>'Plan de Acción 2023'!$F$43</f>
        <v>Ejecutar los compromisos establecidos en los Convenios en los cuales tiene responsabilidad la SSMRC</v>
      </c>
      <c r="F139" s="824">
        <v>2</v>
      </c>
      <c r="G139" s="824" t="s">
        <v>2444</v>
      </c>
      <c r="H139" s="824">
        <f>'Plan de Acción 2023'!$T$43</f>
        <v>3</v>
      </c>
      <c r="I139" s="824">
        <f>'Plan de Acción 2023'!H43+'Plan de Acción 2023'!I43</f>
        <v>0</v>
      </c>
      <c r="J139" s="824">
        <f>'Plan de Acción 2023'!X43+'Plan de Acción 2023'!Y43</f>
        <v>0</v>
      </c>
      <c r="K139" s="825">
        <f t="shared" si="0"/>
        <v>0</v>
      </c>
      <c r="L139" s="825">
        <f t="shared" si="1"/>
        <v>0</v>
      </c>
      <c r="M139" s="824">
        <f>'Plan de Acción 2023'!I43</f>
        <v>0</v>
      </c>
      <c r="N139" s="824">
        <f>'Plan de Acción 2023'!Y43</f>
        <v>0</v>
      </c>
      <c r="O139" s="824" t="e">
        <f t="shared" si="2"/>
        <v>#DIV/0!</v>
      </c>
      <c r="P139" s="820">
        <f>Tabla13[[#This Row],[Ejec Real Acumu]]-Tabla13[[#This Row],[Proyec Ejec Acumul]]</f>
        <v>0</v>
      </c>
      <c r="Q139" s="820">
        <f>Tabla13[[#This Row],[Ejec Real Mes]]-Tabla13[[#This Row],[Program Entreg Mes]]</f>
        <v>0</v>
      </c>
    </row>
    <row r="140" spans="1:17">
      <c r="A140" s="824">
        <v>40</v>
      </c>
      <c r="B140" s="824" t="s">
        <v>2441</v>
      </c>
      <c r="C140" s="824" t="s">
        <v>2442</v>
      </c>
      <c r="D140" s="824" t="str">
        <f>'Plan de Acción 2023'!$V$44</f>
        <v>Subdirección de Servicios Metrológicos y Relación con el Ciudadano</v>
      </c>
      <c r="E140" s="824" t="str">
        <f>'Plan de Acción 2023'!$F$44</f>
        <v>Ejecutar actividades desde la Red Colombiana de Metrología según lineamientos estratégicos</v>
      </c>
      <c r="F140" s="824">
        <v>2</v>
      </c>
      <c r="G140" s="824" t="s">
        <v>2444</v>
      </c>
      <c r="H140" s="824">
        <f>'Plan de Acción 2023'!$T$44</f>
        <v>4</v>
      </c>
      <c r="I140" s="824">
        <f>'Plan de Acción 2023'!H44+'Plan de Acción 2023'!I44</f>
        <v>0</v>
      </c>
      <c r="J140" s="824">
        <f>'Plan de Acción 2023'!X44+'Plan de Acción 2023'!Y44</f>
        <v>0</v>
      </c>
      <c r="K140" s="825">
        <f t="shared" si="0"/>
        <v>0</v>
      </c>
      <c r="L140" s="825">
        <f t="shared" si="1"/>
        <v>0</v>
      </c>
      <c r="M140" s="824">
        <f>'Plan de Acción 2023'!I44</f>
        <v>0</v>
      </c>
      <c r="N140" s="824">
        <f>'Plan de Acción 2023'!Y44</f>
        <v>0</v>
      </c>
      <c r="O140" s="824" t="e">
        <f t="shared" si="2"/>
        <v>#DIV/0!</v>
      </c>
      <c r="P140" s="820">
        <f>Tabla13[[#This Row],[Ejec Real Acumu]]-Tabla13[[#This Row],[Proyec Ejec Acumul]]</f>
        <v>0</v>
      </c>
      <c r="Q140" s="820">
        <f>Tabla13[[#This Row],[Ejec Real Mes]]-Tabla13[[#This Row],[Program Entreg Mes]]</f>
        <v>0</v>
      </c>
    </row>
    <row r="141" spans="1:17">
      <c r="A141" s="824">
        <v>41</v>
      </c>
      <c r="B141" s="824" t="s">
        <v>2441</v>
      </c>
      <c r="C141" s="824" t="s">
        <v>2442</v>
      </c>
      <c r="D141" s="824" t="str">
        <f>'Plan de Acción 2023'!$V$45</f>
        <v>Subdirección de Servicios Metrológicos y Relación con el Ciudadano</v>
      </c>
      <c r="E141" s="824" t="str">
        <f>'Plan de Acción 2023'!$F$45</f>
        <v>Prestar los Servicios liderados desde la SSMRC</v>
      </c>
      <c r="F141" s="824">
        <v>2</v>
      </c>
      <c r="G141" s="824" t="s">
        <v>2444</v>
      </c>
      <c r="H141" s="824">
        <f>'Plan de Acción 2023'!$T$45</f>
        <v>4</v>
      </c>
      <c r="I141" s="824">
        <f>'Plan de Acción 2023'!H45+'Plan de Acción 2023'!I45</f>
        <v>0</v>
      </c>
      <c r="J141" s="824">
        <f>'Plan de Acción 2023'!X45+'Plan de Acción 2023'!Y45</f>
        <v>0</v>
      </c>
      <c r="K141" s="825">
        <f t="shared" si="0"/>
        <v>0</v>
      </c>
      <c r="L141" s="825">
        <f t="shared" si="1"/>
        <v>0</v>
      </c>
      <c r="M141" s="824">
        <f>'Plan de Acción 2023'!I45</f>
        <v>0</v>
      </c>
      <c r="N141" s="824">
        <f>'Plan de Acción 2023'!Y45</f>
        <v>0</v>
      </c>
      <c r="O141" s="824" t="e">
        <f t="shared" si="2"/>
        <v>#DIV/0!</v>
      </c>
      <c r="P141" s="820">
        <f>Tabla13[[#This Row],[Ejec Real Acumu]]-Tabla13[[#This Row],[Proyec Ejec Acumul]]</f>
        <v>0</v>
      </c>
      <c r="Q141" s="820">
        <f>Tabla13[[#This Row],[Ejec Real Mes]]-Tabla13[[#This Row],[Program Entreg Mes]]</f>
        <v>0</v>
      </c>
    </row>
    <row r="142" spans="1:17">
      <c r="A142" s="824">
        <v>42</v>
      </c>
      <c r="B142" s="824" t="s">
        <v>2441</v>
      </c>
      <c r="C142" s="824" t="s">
        <v>2442</v>
      </c>
      <c r="D142" s="824" t="str">
        <f>'Plan de Acción 2023'!$V$46</f>
        <v>Subdirección de Servicios Metrológicos y Relación con el Ciudadano</v>
      </c>
      <c r="E142" s="824" t="str">
        <f>'Plan de Acción 2023'!$F$46</f>
        <v>Establecer un diagnóstico y unificar la gestión de la metrología científica en el INM y mantener el reconocimiento como Centro de Investigación</v>
      </c>
      <c r="F142" s="824">
        <v>2</v>
      </c>
      <c r="G142" s="824" t="s">
        <v>2444</v>
      </c>
      <c r="H142" s="824">
        <f>'Plan de Acción 2023'!$T$46</f>
        <v>1</v>
      </c>
      <c r="I142" s="824">
        <f>'Plan de Acción 2023'!H46+'Plan de Acción 2023'!I46</f>
        <v>0</v>
      </c>
      <c r="J142" s="824">
        <f>'Plan de Acción 2023'!X46+'Plan de Acción 2023'!Y46</f>
        <v>0</v>
      </c>
      <c r="K142" s="825">
        <f t="shared" si="0"/>
        <v>0</v>
      </c>
      <c r="L142" s="825">
        <f t="shared" si="1"/>
        <v>0</v>
      </c>
      <c r="M142" s="824">
        <f>'Plan de Acción 2023'!I46</f>
        <v>0</v>
      </c>
      <c r="N142" s="824">
        <f>'Plan de Acción 2023'!Y46</f>
        <v>0</v>
      </c>
      <c r="O142" s="824" t="e">
        <f t="shared" si="2"/>
        <v>#DIV/0!</v>
      </c>
      <c r="P142" s="820">
        <f>Tabla13[[#This Row],[Ejec Real Acumu]]-Tabla13[[#This Row],[Proyec Ejec Acumul]]</f>
        <v>0</v>
      </c>
      <c r="Q142" s="820">
        <f>Tabla13[[#This Row],[Ejec Real Mes]]-Tabla13[[#This Row],[Program Entreg Mes]]</f>
        <v>0</v>
      </c>
    </row>
    <row r="143" spans="1:17">
      <c r="A143" s="824">
        <v>43</v>
      </c>
      <c r="B143" s="824" t="s">
        <v>2441</v>
      </c>
      <c r="C143" s="824" t="s">
        <v>2442</v>
      </c>
      <c r="D143" s="824" t="str">
        <f>'Plan de Acción 2023'!$V$47</f>
        <v>Subdirección de Servicios Metrológicos y Relación con el Ciudadano</v>
      </c>
      <c r="E143" s="824" t="str">
        <f>'Plan de Acción 2023'!$F$47</f>
        <v>Revisar y ajustar las actividades relacionadas con Comunicaciones y Relación con el ciudadano según lineamientos estratégicos</v>
      </c>
      <c r="F143" s="824">
        <v>2</v>
      </c>
      <c r="G143" s="824" t="s">
        <v>2444</v>
      </c>
      <c r="H143" s="824">
        <f>'Plan de Acción 2023'!$T$47</f>
        <v>3</v>
      </c>
      <c r="I143" s="824">
        <f>'Plan de Acción 2023'!H47+'Plan de Acción 2023'!I47</f>
        <v>0</v>
      </c>
      <c r="J143" s="824">
        <f>'Plan de Acción 2023'!X47+'Plan de Acción 2023'!Y47</f>
        <v>0</v>
      </c>
      <c r="K143" s="825">
        <f t="shared" si="0"/>
        <v>0</v>
      </c>
      <c r="L143" s="825">
        <f t="shared" si="1"/>
        <v>0</v>
      </c>
      <c r="M143" s="824">
        <f>'Plan de Acción 2023'!I47</f>
        <v>0</v>
      </c>
      <c r="N143" s="824">
        <f>'Plan de Acción 2023'!Y47</f>
        <v>0</v>
      </c>
      <c r="O143" s="824" t="e">
        <f t="shared" si="2"/>
        <v>#DIV/0!</v>
      </c>
      <c r="P143" s="820">
        <f>Tabla13[[#This Row],[Ejec Real Acumu]]-Tabla13[[#This Row],[Proyec Ejec Acumul]]</f>
        <v>0</v>
      </c>
      <c r="Q143" s="820">
        <f>Tabla13[[#This Row],[Ejec Real Mes]]-Tabla13[[#This Row],[Program Entreg Mes]]</f>
        <v>0</v>
      </c>
    </row>
    <row r="144" spans="1:17">
      <c r="A144" s="824">
        <v>44</v>
      </c>
      <c r="B144" s="824" t="s">
        <v>2441</v>
      </c>
      <c r="C144" s="824" t="s">
        <v>2442</v>
      </c>
      <c r="D144" s="824" t="str">
        <f>'Plan de Acción 2023'!$V$48</f>
        <v>Subdirección de Servicios Metrológicos y Relación con el Ciudadano</v>
      </c>
      <c r="E144" s="824" t="str">
        <f>'Plan de Acción 2023'!$F$48</f>
        <v>Ejecutar actividades relacionadas con la Gestión del SIG según lineamientos estratégicos</v>
      </c>
      <c r="F144" s="824">
        <v>2</v>
      </c>
      <c r="G144" s="824" t="s">
        <v>2444</v>
      </c>
      <c r="H144" s="824">
        <f>'Plan de Acción 2023'!$T$48</f>
        <v>4</v>
      </c>
      <c r="I144" s="824">
        <f>'Plan de Acción 2023'!H48+'Plan de Acción 2023'!I48</f>
        <v>0</v>
      </c>
      <c r="J144" s="824">
        <f>'Plan de Acción 2023'!X48+'Plan de Acción 2023'!Y48</f>
        <v>0</v>
      </c>
      <c r="K144" s="825">
        <f t="shared" si="0"/>
        <v>0</v>
      </c>
      <c r="L144" s="825">
        <f t="shared" si="1"/>
        <v>0</v>
      </c>
      <c r="M144" s="824">
        <f>'Plan de Acción 2023'!I48</f>
        <v>0</v>
      </c>
      <c r="N144" s="824">
        <f>'Plan de Acción 2023'!Y48</f>
        <v>0</v>
      </c>
      <c r="O144" s="824" t="e">
        <f t="shared" si="2"/>
        <v>#DIV/0!</v>
      </c>
      <c r="P144" s="820">
        <f>Tabla13[[#This Row],[Ejec Real Acumu]]-Tabla13[[#This Row],[Proyec Ejec Acumul]]</f>
        <v>0</v>
      </c>
      <c r="Q144" s="820">
        <f>Tabla13[[#This Row],[Ejec Real Mes]]-Tabla13[[#This Row],[Program Entreg Mes]]</f>
        <v>0</v>
      </c>
    </row>
    <row r="145" spans="1:17">
      <c r="A145" s="824">
        <v>45</v>
      </c>
      <c r="B145" s="824" t="s">
        <v>2441</v>
      </c>
      <c r="C145" s="824" t="s">
        <v>2442</v>
      </c>
      <c r="D145" s="824" t="str">
        <f>'Plan de Acción 2023'!$V$49</f>
        <v>Subdirección de Metrología Química y Biología</v>
      </c>
      <c r="E145" s="824" t="str">
        <f>'Plan de Acción 2023'!$F$49</f>
        <v>Participar en comparaciones claves, suplementarias o bilaterales</v>
      </c>
      <c r="F145" s="824">
        <v>2</v>
      </c>
      <c r="G145" s="824" t="s">
        <v>2444</v>
      </c>
      <c r="H145" s="824">
        <f>'Plan de Acción 2023'!$T$49</f>
        <v>4</v>
      </c>
      <c r="I145" s="824">
        <f>'Plan de Acción 2023'!H49+'Plan de Acción 2023'!I49</f>
        <v>0</v>
      </c>
      <c r="J145" s="824">
        <f>'Plan de Acción 2023'!X49+'Plan de Acción 2023'!Y49</f>
        <v>0</v>
      </c>
      <c r="K145" s="825">
        <f t="shared" si="0"/>
        <v>0</v>
      </c>
      <c r="L145" s="825">
        <f t="shared" si="1"/>
        <v>0</v>
      </c>
      <c r="M145" s="824">
        <f>'Plan de Acción 2023'!I49</f>
        <v>0</v>
      </c>
      <c r="N145" s="824">
        <f>'Plan de Acción 2023'!Y49</f>
        <v>0</v>
      </c>
      <c r="O145" s="824" t="e">
        <f t="shared" si="2"/>
        <v>#DIV/0!</v>
      </c>
      <c r="P145" s="820">
        <f>Tabla13[[#This Row],[Ejec Real Acumu]]-Tabla13[[#This Row],[Proyec Ejec Acumul]]</f>
        <v>0</v>
      </c>
      <c r="Q145" s="820">
        <f>Tabla13[[#This Row],[Ejec Real Mes]]-Tabla13[[#This Row],[Program Entreg Mes]]</f>
        <v>0</v>
      </c>
    </row>
    <row r="146" spans="1:17">
      <c r="A146" s="824">
        <v>46</v>
      </c>
      <c r="B146" s="824" t="s">
        <v>2441</v>
      </c>
      <c r="C146" s="824" t="s">
        <v>2442</v>
      </c>
      <c r="D146" s="824" t="str">
        <f>'Plan de Acción 2023'!$V$50</f>
        <v>Subdirección de Metrología Química y Biología</v>
      </c>
      <c r="E146" s="824" t="str">
        <f>'Plan de Acción 2023'!$F$50</f>
        <v>Participar en reuniones comités consultivos, subcomités, grupos de trabajo y/o en la conferencia general del BIPM</v>
      </c>
      <c r="F146" s="824">
        <v>2</v>
      </c>
      <c r="G146" s="824" t="s">
        <v>2444</v>
      </c>
      <c r="H146" s="824">
        <f>'Plan de Acción 2023'!$T$50</f>
        <v>11</v>
      </c>
      <c r="I146" s="824">
        <f>'Plan de Acción 2023'!H50+'Plan de Acción 2023'!I50</f>
        <v>0</v>
      </c>
      <c r="J146" s="824">
        <f>'Plan de Acción 2023'!X50+'Plan de Acción 2023'!Y50</f>
        <v>0</v>
      </c>
      <c r="K146" s="825">
        <f t="shared" si="0"/>
        <v>0</v>
      </c>
      <c r="L146" s="825">
        <f t="shared" si="1"/>
        <v>0</v>
      </c>
      <c r="M146" s="824">
        <f>'Plan de Acción 2023'!I50</f>
        <v>0</v>
      </c>
      <c r="N146" s="824">
        <f>'Plan de Acción 2023'!Y50</f>
        <v>0</v>
      </c>
      <c r="O146" s="824" t="e">
        <f t="shared" si="2"/>
        <v>#DIV/0!</v>
      </c>
      <c r="P146" s="820">
        <f>Tabla13[[#This Row],[Ejec Real Acumu]]-Tabla13[[#This Row],[Proyec Ejec Acumul]]</f>
        <v>0</v>
      </c>
      <c r="Q146" s="820">
        <f>Tabla13[[#This Row],[Ejec Real Mes]]-Tabla13[[#This Row],[Program Entreg Mes]]</f>
        <v>0</v>
      </c>
    </row>
    <row r="147" spans="1:17">
      <c r="A147" s="824">
        <v>47</v>
      </c>
      <c r="B147" s="824" t="s">
        <v>2441</v>
      </c>
      <c r="C147" s="824" t="s">
        <v>2442</v>
      </c>
      <c r="D147" s="824" t="str">
        <f>'Plan de Acción 2023'!$V$51</f>
        <v>Subdirección de Metrología Química y Biología</v>
      </c>
      <c r="E147" s="824" t="str">
        <f>'Plan de Acción 2023'!$F$51</f>
        <v>Participar en Grupos de Trabajo Técnico Regional, Grupo de Trabajo de los Sistemas de Calidad (QSTF por sus siglas en ingles) y Asamblea del Sistema Interamericano de Metrología (SIM)</v>
      </c>
      <c r="F147" s="824">
        <v>2</v>
      </c>
      <c r="G147" s="824" t="s">
        <v>2444</v>
      </c>
      <c r="H147" s="824">
        <f>'Plan de Acción 2023'!$T$51</f>
        <v>5</v>
      </c>
      <c r="I147" s="824">
        <f>'Plan de Acción 2023'!H51+'Plan de Acción 2023'!I51</f>
        <v>0</v>
      </c>
      <c r="J147" s="824">
        <f>'Plan de Acción 2023'!X51+'Plan de Acción 2023'!Y51</f>
        <v>0</v>
      </c>
      <c r="K147" s="825">
        <f t="shared" si="0"/>
        <v>0</v>
      </c>
      <c r="L147" s="825">
        <f t="shared" si="1"/>
        <v>0</v>
      </c>
      <c r="M147" s="824">
        <f>'Plan de Acción 2023'!I51</f>
        <v>0</v>
      </c>
      <c r="N147" s="824">
        <f>'Plan de Acción 2023'!Y51</f>
        <v>0</v>
      </c>
      <c r="O147" s="824" t="e">
        <f t="shared" si="2"/>
        <v>#DIV/0!</v>
      </c>
      <c r="P147" s="820">
        <f>Tabla13[[#This Row],[Ejec Real Acumu]]-Tabla13[[#This Row],[Proyec Ejec Acumul]]</f>
        <v>0</v>
      </c>
      <c r="Q147" s="820">
        <f>Tabla13[[#This Row],[Ejec Real Mes]]-Tabla13[[#This Row],[Program Entreg Mes]]</f>
        <v>0</v>
      </c>
    </row>
    <row r="148" spans="1:17">
      <c r="A148" s="824">
        <v>48</v>
      </c>
      <c r="B148" s="824" t="s">
        <v>2441</v>
      </c>
      <c r="C148" s="824" t="s">
        <v>2442</v>
      </c>
      <c r="D148" s="824" t="str">
        <f>'Plan de Acción 2023'!$V$52</f>
        <v>Subdirección de Metrología Química y Biología</v>
      </c>
      <c r="E148" s="824" t="str">
        <f>'Plan de Acción 2023'!$F$52</f>
        <v>Gestionar los hallazgos de los informes de las
auditorias Internas</v>
      </c>
      <c r="F148" s="824">
        <v>2</v>
      </c>
      <c r="G148" s="824" t="s">
        <v>2444</v>
      </c>
      <c r="H148" s="824">
        <f>'Plan de Acción 2023'!$T$52</f>
        <v>2</v>
      </c>
      <c r="I148" s="824">
        <f>'Plan de Acción 2023'!H52+'Plan de Acción 2023'!I52</f>
        <v>0</v>
      </c>
      <c r="J148" s="824">
        <f>'Plan de Acción 2023'!X52+'Plan de Acción 2023'!Y52</f>
        <v>0</v>
      </c>
      <c r="K148" s="825">
        <f t="shared" si="0"/>
        <v>0</v>
      </c>
      <c r="L148" s="825">
        <f t="shared" si="1"/>
        <v>0</v>
      </c>
      <c r="M148" s="824">
        <f>'Plan de Acción 2023'!I52</f>
        <v>0</v>
      </c>
      <c r="N148" s="824">
        <f>'Plan de Acción 2023'!Y52</f>
        <v>0</v>
      </c>
      <c r="O148" s="824" t="e">
        <f t="shared" si="2"/>
        <v>#DIV/0!</v>
      </c>
      <c r="P148" s="820">
        <f>Tabla13[[#This Row],[Ejec Real Acumu]]-Tabla13[[#This Row],[Proyec Ejec Acumul]]</f>
        <v>0</v>
      </c>
      <c r="Q148" s="820">
        <f>Tabla13[[#This Row],[Ejec Real Mes]]-Tabla13[[#This Row],[Program Entreg Mes]]</f>
        <v>0</v>
      </c>
    </row>
    <row r="149" spans="1:17">
      <c r="A149" s="824">
        <v>49</v>
      </c>
      <c r="B149" s="824" t="s">
        <v>2441</v>
      </c>
      <c r="C149" s="824" t="s">
        <v>2442</v>
      </c>
      <c r="D149" s="824" t="str">
        <f>'Plan de Acción 2023'!$V$53</f>
        <v>Subdirección de Metrología Química y Biología</v>
      </c>
      <c r="E149" s="824" t="str">
        <f>'Plan de Acción 2023'!$F$53</f>
        <v>Revisar e Implementación del documento de la metodología de priorización - CONPES 3957</v>
      </c>
      <c r="F149" s="824">
        <v>2</v>
      </c>
      <c r="G149" s="824" t="s">
        <v>2444</v>
      </c>
      <c r="H149" s="824">
        <f>'Plan de Acción 2023'!$T$53</f>
        <v>1</v>
      </c>
      <c r="I149" s="824">
        <f>'Plan de Acción 2023'!H53+'Plan de Acción 2023'!I53</f>
        <v>0</v>
      </c>
      <c r="J149" s="824">
        <f>'Plan de Acción 2023'!X53+'Plan de Acción 2023'!Y53</f>
        <v>0</v>
      </c>
      <c r="K149" s="825">
        <f t="shared" si="0"/>
        <v>0</v>
      </c>
      <c r="L149" s="825">
        <f t="shared" si="1"/>
        <v>0</v>
      </c>
      <c r="M149" s="824">
        <f>'Plan de Acción 2023'!I53</f>
        <v>0</v>
      </c>
      <c r="N149" s="824">
        <f>'Plan de Acción 2023'!Y53</f>
        <v>0</v>
      </c>
      <c r="O149" s="824" t="e">
        <f t="shared" si="2"/>
        <v>#DIV/0!</v>
      </c>
      <c r="P149" s="820">
        <f>Tabla13[[#This Row],[Ejec Real Acumu]]-Tabla13[[#This Row],[Proyec Ejec Acumul]]</f>
        <v>0</v>
      </c>
      <c r="Q149" s="820">
        <f>Tabla13[[#This Row],[Ejec Real Mes]]-Tabla13[[#This Row],[Program Entreg Mes]]</f>
        <v>0</v>
      </c>
    </row>
    <row r="150" spans="1:17">
      <c r="A150" s="824">
        <v>50</v>
      </c>
      <c r="B150" s="824" t="s">
        <v>2441</v>
      </c>
      <c r="C150" s="824" t="s">
        <v>2442</v>
      </c>
      <c r="D150" s="824" t="str">
        <f>'Plan de Acción 2023'!$V$54</f>
        <v>Subdirección de Metrología Química y Biología</v>
      </c>
      <c r="E150" s="824" t="str">
        <f>'Plan de Acción 2023'!$F$54</f>
        <v>Realizar reuniones del grupo técnico temático o magnitud de la SMQB para la elaboración de guías de medición en metrología química y biológicas o guías de calibración</v>
      </c>
      <c r="F150" s="824">
        <v>2</v>
      </c>
      <c r="G150" s="824" t="s">
        <v>2444</v>
      </c>
      <c r="H150" s="824">
        <f>'Plan de Acción 2023'!$T$54</f>
        <v>3</v>
      </c>
      <c r="I150" s="824">
        <f>'Plan de Acción 2023'!H54+'Plan de Acción 2023'!I54</f>
        <v>0</v>
      </c>
      <c r="J150" s="824">
        <f>'Plan de Acción 2023'!X54+'Plan de Acción 2023'!Y54</f>
        <v>0</v>
      </c>
      <c r="K150" s="825">
        <f t="shared" si="0"/>
        <v>0</v>
      </c>
      <c r="L150" s="825">
        <f t="shared" si="1"/>
        <v>0</v>
      </c>
      <c r="M150" s="824">
        <f>'Plan de Acción 2023'!I54</f>
        <v>0</v>
      </c>
      <c r="N150" s="824">
        <f>'Plan de Acción 2023'!Y54</f>
        <v>0</v>
      </c>
      <c r="O150" s="824" t="e">
        <f t="shared" si="2"/>
        <v>#DIV/0!</v>
      </c>
      <c r="P150" s="820">
        <f>Tabla13[[#This Row],[Ejec Real Acumu]]-Tabla13[[#This Row],[Proyec Ejec Acumul]]</f>
        <v>0</v>
      </c>
      <c r="Q150" s="820">
        <f>Tabla13[[#This Row],[Ejec Real Mes]]-Tabla13[[#This Row],[Program Entreg Mes]]</f>
        <v>0</v>
      </c>
    </row>
    <row r="151" spans="1:17">
      <c r="A151" s="824">
        <v>51</v>
      </c>
      <c r="B151" s="824" t="s">
        <v>2441</v>
      </c>
      <c r="C151" s="824" t="s">
        <v>2442</v>
      </c>
      <c r="D151" s="824" t="str">
        <f>'Plan de Acción 2023'!$V$55</f>
        <v>Subdirección de Metrología Química y Biología</v>
      </c>
      <c r="E151" s="824" t="str">
        <f>'Plan de Acción 2023'!$F$55</f>
        <v>Elaborar guías para mediciones químicas, biológicas o de calibración - RCM</v>
      </c>
      <c r="F151" s="824">
        <v>2</v>
      </c>
      <c r="G151" s="824" t="s">
        <v>2444</v>
      </c>
      <c r="H151" s="824">
        <f>'Plan de Acción 2023'!$T$55</f>
        <v>1</v>
      </c>
      <c r="I151" s="824">
        <f>'Plan de Acción 2023'!H55+'Plan de Acción 2023'!I55</f>
        <v>0</v>
      </c>
      <c r="J151" s="824">
        <f>'Plan de Acción 2023'!X55+'Plan de Acción 2023'!Y55</f>
        <v>0</v>
      </c>
      <c r="K151" s="825">
        <f t="shared" si="0"/>
        <v>0</v>
      </c>
      <c r="L151" s="825">
        <f t="shared" si="1"/>
        <v>0</v>
      </c>
      <c r="M151" s="824">
        <f>'Plan de Acción 2023'!I55</f>
        <v>0</v>
      </c>
      <c r="N151" s="824">
        <f>'Plan de Acción 2023'!Y55</f>
        <v>0</v>
      </c>
      <c r="O151" s="824" t="e">
        <f t="shared" si="2"/>
        <v>#DIV/0!</v>
      </c>
      <c r="P151" s="820">
        <f>Tabla13[[#This Row],[Ejec Real Acumu]]-Tabla13[[#This Row],[Proyec Ejec Acumul]]</f>
        <v>0</v>
      </c>
      <c r="Q151" s="820">
        <f>Tabla13[[#This Row],[Ejec Real Mes]]-Tabla13[[#This Row],[Program Entreg Mes]]</f>
        <v>0</v>
      </c>
    </row>
    <row r="152" spans="1:17">
      <c r="A152" s="824">
        <v>52</v>
      </c>
      <c r="B152" s="824" t="s">
        <v>2441</v>
      </c>
      <c r="C152" s="824" t="s">
        <v>2442</v>
      </c>
      <c r="D152" s="824" t="str">
        <f>'Plan de Acción 2023'!$V$56</f>
        <v>Subdirección de Metrología Química y Biología</v>
      </c>
      <c r="E152" s="824" t="str">
        <f>'Plan de Acción 2023'!$F$56</f>
        <v>Publicar guías para mediciones químicas, biológicas o de calibración - RCM</v>
      </c>
      <c r="F152" s="824">
        <v>2</v>
      </c>
      <c r="G152" s="824" t="s">
        <v>2444</v>
      </c>
      <c r="H152" s="824">
        <f>'Plan de Acción 2023'!$T$56</f>
        <v>5</v>
      </c>
      <c r="I152" s="824">
        <f>'Plan de Acción 2023'!H56+'Plan de Acción 2023'!I56</f>
        <v>0</v>
      </c>
      <c r="J152" s="824">
        <f>'Plan de Acción 2023'!X56+'Plan de Acción 2023'!Y56</f>
        <v>0</v>
      </c>
      <c r="K152" s="825">
        <f t="shared" si="0"/>
        <v>0</v>
      </c>
      <c r="L152" s="825">
        <f t="shared" si="1"/>
        <v>0</v>
      </c>
      <c r="M152" s="824">
        <f>'Plan de Acción 2023'!I56</f>
        <v>0</v>
      </c>
      <c r="N152" s="824">
        <f>'Plan de Acción 2023'!Y56</f>
        <v>0</v>
      </c>
      <c r="O152" s="824" t="e">
        <f t="shared" si="2"/>
        <v>#DIV/0!</v>
      </c>
      <c r="P152" s="820">
        <f>Tabla13[[#This Row],[Ejec Real Acumu]]-Tabla13[[#This Row],[Proyec Ejec Acumul]]</f>
        <v>0</v>
      </c>
      <c r="Q152" s="820">
        <f>Tabla13[[#This Row],[Ejec Real Mes]]-Tabla13[[#This Row],[Program Entreg Mes]]</f>
        <v>0</v>
      </c>
    </row>
    <row r="153" spans="1:17">
      <c r="A153" s="824">
        <v>53</v>
      </c>
      <c r="B153" s="824" t="s">
        <v>2441</v>
      </c>
      <c r="C153" s="824" t="s">
        <v>2442</v>
      </c>
      <c r="D153" s="824" t="str">
        <f>'Plan de Acción 2023'!$V$57</f>
        <v>Subdirección de Metrología Química y Biología</v>
      </c>
      <c r="E153" s="824" t="str">
        <f>'Plan de Acción 2023'!$F$57</f>
        <v>Desarrollar actividades de divulgación: talleres, eventos o seminarios en temas de metrología química y biología.</v>
      </c>
      <c r="F153" s="824">
        <v>2</v>
      </c>
      <c r="G153" s="824" t="s">
        <v>2444</v>
      </c>
      <c r="H153" s="824">
        <f>'Plan de Acción 2023'!$T$57</f>
        <v>6</v>
      </c>
      <c r="I153" s="824">
        <f>'Plan de Acción 2023'!H57+'Plan de Acción 2023'!I57</f>
        <v>0</v>
      </c>
      <c r="J153" s="824">
        <f>'Plan de Acción 2023'!X57+'Plan de Acción 2023'!Y57</f>
        <v>0</v>
      </c>
      <c r="K153" s="825">
        <f t="shared" si="0"/>
        <v>0</v>
      </c>
      <c r="L153" s="825">
        <f t="shared" si="1"/>
        <v>0</v>
      </c>
      <c r="M153" s="824">
        <f>'Plan de Acción 2023'!I57</f>
        <v>0</v>
      </c>
      <c r="N153" s="824">
        <f>'Plan de Acción 2023'!Y57</f>
        <v>0</v>
      </c>
      <c r="O153" s="824" t="e">
        <f t="shared" si="2"/>
        <v>#DIV/0!</v>
      </c>
      <c r="P153" s="820">
        <f>Tabla13[[#This Row],[Ejec Real Acumu]]-Tabla13[[#This Row],[Proyec Ejec Acumul]]</f>
        <v>0</v>
      </c>
      <c r="Q153" s="820">
        <f>Tabla13[[#This Row],[Ejec Real Mes]]-Tabla13[[#This Row],[Program Entreg Mes]]</f>
        <v>0</v>
      </c>
    </row>
    <row r="154" spans="1:17">
      <c r="A154" s="824">
        <v>54</v>
      </c>
      <c r="B154" s="824" t="s">
        <v>2441</v>
      </c>
      <c r="C154" s="824" t="s">
        <v>2442</v>
      </c>
      <c r="D154" s="824" t="str">
        <f>'Plan de Acción 2023'!$V$58</f>
        <v>Subdirección de Metrología Química y Biología</v>
      </c>
      <c r="E154" s="824" t="str">
        <f>'Plan de Acción 2023'!$F$58</f>
        <v>Prestar horas de Asistencia Técnica por personal de la SMQB a demanda</v>
      </c>
      <c r="F154" s="824">
        <v>2</v>
      </c>
      <c r="G154" s="824" t="s">
        <v>2444</v>
      </c>
      <c r="H154" s="824">
        <f>'Plan de Acción 2023'!$T$58</f>
        <v>1</v>
      </c>
      <c r="I154" s="824">
        <f>'Plan de Acción 2023'!H58+'Plan de Acción 2023'!I58</f>
        <v>0</v>
      </c>
      <c r="J154" s="824">
        <f>'Plan de Acción 2023'!X58+'Plan de Acción 2023'!Y58</f>
        <v>0</v>
      </c>
      <c r="K154" s="825">
        <f t="shared" si="0"/>
        <v>0</v>
      </c>
      <c r="L154" s="825">
        <f t="shared" si="1"/>
        <v>0</v>
      </c>
      <c r="M154" s="824">
        <f>'Plan de Acción 2023'!I58</f>
        <v>0</v>
      </c>
      <c r="N154" s="824">
        <f>'Plan de Acción 2023'!Y58</f>
        <v>0</v>
      </c>
      <c r="O154" s="824" t="e">
        <f t="shared" si="2"/>
        <v>#DIV/0!</v>
      </c>
      <c r="P154" s="820">
        <f>Tabla13[[#This Row],[Ejec Real Acumu]]-Tabla13[[#This Row],[Proyec Ejec Acumul]]</f>
        <v>0</v>
      </c>
      <c r="Q154" s="820">
        <f>Tabla13[[#This Row],[Ejec Real Mes]]-Tabla13[[#This Row],[Program Entreg Mes]]</f>
        <v>0</v>
      </c>
    </row>
    <row r="155" spans="1:17">
      <c r="A155" s="824">
        <v>55</v>
      </c>
      <c r="B155" s="824" t="s">
        <v>2441</v>
      </c>
      <c r="C155" s="824" t="s">
        <v>2442</v>
      </c>
      <c r="D155" s="824" t="str">
        <f>'Plan de Acción 2023'!$V$59</f>
        <v>Subdirección de Metrología Química y Biología</v>
      </c>
      <c r="E155" s="824" t="str">
        <f>'Plan de Acción 2023'!$F$59</f>
        <v>Mantener la oferta de Materiales de Referencia</v>
      </c>
      <c r="F155" s="824">
        <v>2</v>
      </c>
      <c r="G155" s="824" t="s">
        <v>2444</v>
      </c>
      <c r="H155" s="824">
        <f>'Plan de Acción 2023'!$T$59</f>
        <v>12</v>
      </c>
      <c r="I155" s="824">
        <f>'Plan de Acción 2023'!H59+'Plan de Acción 2023'!I59</f>
        <v>0</v>
      </c>
      <c r="J155" s="824">
        <f>'Plan de Acción 2023'!X59+'Plan de Acción 2023'!Y59</f>
        <v>0</v>
      </c>
      <c r="K155" s="825">
        <f t="shared" si="0"/>
        <v>0</v>
      </c>
      <c r="L155" s="825">
        <f t="shared" si="1"/>
        <v>0</v>
      </c>
      <c r="M155" s="824">
        <f>'Plan de Acción 2023'!I59</f>
        <v>0</v>
      </c>
      <c r="N155" s="824">
        <f>'Plan de Acción 2023'!Y59</f>
        <v>0</v>
      </c>
      <c r="O155" s="824" t="e">
        <f t="shared" si="2"/>
        <v>#DIV/0!</v>
      </c>
      <c r="P155" s="820">
        <f>Tabla13[[#This Row],[Ejec Real Acumu]]-Tabla13[[#This Row],[Proyec Ejec Acumul]]</f>
        <v>0</v>
      </c>
      <c r="Q155" s="820">
        <f>Tabla13[[#This Row],[Ejec Real Mes]]-Tabla13[[#This Row],[Program Entreg Mes]]</f>
        <v>0</v>
      </c>
    </row>
    <row r="156" spans="1:17">
      <c r="A156" s="824">
        <v>56</v>
      </c>
      <c r="B156" s="824" t="s">
        <v>2441</v>
      </c>
      <c r="C156" s="824" t="s">
        <v>2442</v>
      </c>
      <c r="D156" s="824" t="str">
        <f>'Plan de Acción 2023'!$V$60</f>
        <v>Subdirección de Metrología Química y Biología</v>
      </c>
      <c r="E156" s="824" t="str">
        <f>'Plan de Acción 2023'!$F$60</f>
        <v>Producir Materiales de Referencia nuevos</v>
      </c>
      <c r="F156" s="824">
        <v>2</v>
      </c>
      <c r="G156" s="824" t="s">
        <v>2444</v>
      </c>
      <c r="H156" s="824">
        <f>'Plan de Acción 2023'!$T$60</f>
        <v>4</v>
      </c>
      <c r="I156" s="824">
        <f>'Plan de Acción 2023'!H60+'Plan de Acción 2023'!I60</f>
        <v>0</v>
      </c>
      <c r="J156" s="824">
        <f>'Plan de Acción 2023'!X60+'Plan de Acción 2023'!Y60</f>
        <v>0</v>
      </c>
      <c r="K156" s="825">
        <f t="shared" si="0"/>
        <v>0</v>
      </c>
      <c r="L156" s="825">
        <f t="shared" si="1"/>
        <v>0</v>
      </c>
      <c r="M156" s="824">
        <f>'Plan de Acción 2023'!I60</f>
        <v>0</v>
      </c>
      <c r="N156" s="824">
        <f>'Plan de Acción 2023'!Y60</f>
        <v>0</v>
      </c>
      <c r="O156" s="824" t="e">
        <f t="shared" si="2"/>
        <v>#DIV/0!</v>
      </c>
      <c r="P156" s="820">
        <f>Tabla13[[#This Row],[Ejec Real Acumu]]-Tabla13[[#This Row],[Proyec Ejec Acumul]]</f>
        <v>0</v>
      </c>
      <c r="Q156" s="820">
        <f>Tabla13[[#This Row],[Ejec Real Mes]]-Tabla13[[#This Row],[Program Entreg Mes]]</f>
        <v>0</v>
      </c>
    </row>
    <row r="157" spans="1:17">
      <c r="A157" s="824">
        <v>57</v>
      </c>
      <c r="B157" s="824" t="s">
        <v>2441</v>
      </c>
      <c r="C157" s="824" t="s">
        <v>2442</v>
      </c>
      <c r="D157" s="824" t="str">
        <f>'Plan de Acción 2023'!$V$61</f>
        <v>Subdirección de Metrología Química y Biología</v>
      </c>
      <c r="E157" s="824" t="str">
        <f>'Plan de Acción 2023'!$F$61</f>
        <v>Producir Materiales de Referencia piloto / ítems de comparación</v>
      </c>
      <c r="F157" s="824">
        <v>2</v>
      </c>
      <c r="G157" s="824" t="s">
        <v>2444</v>
      </c>
      <c r="H157" s="824">
        <f>'Plan de Acción 2023'!$T$61</f>
        <v>5</v>
      </c>
      <c r="I157" s="824">
        <f>'Plan de Acción 2023'!H61+'Plan de Acción 2023'!I61</f>
        <v>0</v>
      </c>
      <c r="J157" s="824">
        <f>'Plan de Acción 2023'!X61+'Plan de Acción 2023'!Y61</f>
        <v>0</v>
      </c>
      <c r="K157" s="825">
        <f t="shared" si="0"/>
        <v>0</v>
      </c>
      <c r="L157" s="825">
        <f t="shared" si="1"/>
        <v>0</v>
      </c>
      <c r="M157" s="824">
        <f>'Plan de Acción 2023'!I61</f>
        <v>0</v>
      </c>
      <c r="N157" s="824">
        <f>'Plan de Acción 2023'!Y61</f>
        <v>0</v>
      </c>
      <c r="O157" s="824" t="e">
        <f t="shared" si="2"/>
        <v>#DIV/0!</v>
      </c>
      <c r="P157" s="820">
        <f>Tabla13[[#This Row],[Ejec Real Acumu]]-Tabla13[[#This Row],[Proyec Ejec Acumul]]</f>
        <v>0</v>
      </c>
      <c r="Q157" s="820">
        <f>Tabla13[[#This Row],[Ejec Real Mes]]-Tabla13[[#This Row],[Program Entreg Mes]]</f>
        <v>0</v>
      </c>
    </row>
    <row r="158" spans="1:17">
      <c r="A158" s="824">
        <v>58</v>
      </c>
      <c r="B158" s="824" t="s">
        <v>2441</v>
      </c>
      <c r="C158" s="824" t="s">
        <v>2442</v>
      </c>
      <c r="D158" s="824" t="str">
        <f>'Plan de Acción 2023'!$V$62</f>
        <v>Subdirección de Metrología Química y Biología</v>
      </c>
      <c r="E158" s="824" t="str">
        <f>'Plan de Acción 2023'!$F$62</f>
        <v>Desarrollar la capacidad técnica para la certificación de materiales de referencia</v>
      </c>
      <c r="F158" s="824">
        <v>2</v>
      </c>
      <c r="G158" s="824" t="s">
        <v>2444</v>
      </c>
      <c r="H158" s="824">
        <f>'Plan de Acción 2023'!$T$62</f>
        <v>9</v>
      </c>
      <c r="I158" s="824">
        <f>'Plan de Acción 2023'!H62+'Plan de Acción 2023'!I62</f>
        <v>1</v>
      </c>
      <c r="J158" s="824">
        <f>'Plan de Acción 2023'!X62+'Plan de Acción 2023'!Y62</f>
        <v>1</v>
      </c>
      <c r="K158" s="825">
        <f t="shared" si="0"/>
        <v>0.1111111111111111</v>
      </c>
      <c r="L158" s="825">
        <f t="shared" si="1"/>
        <v>0.1111111111111111</v>
      </c>
      <c r="M158" s="824">
        <f>'Plan de Acción 2023'!I62</f>
        <v>1</v>
      </c>
      <c r="N158" s="824">
        <f>'Plan de Acción 2023'!Y62</f>
        <v>1</v>
      </c>
      <c r="O158" s="824">
        <f t="shared" si="2"/>
        <v>1</v>
      </c>
      <c r="P158" s="820">
        <f>Tabla13[[#This Row],[Ejec Real Acumu]]-Tabla13[[#This Row],[Proyec Ejec Acumul]]</f>
        <v>0</v>
      </c>
      <c r="Q158" s="820">
        <f>Tabla13[[#This Row],[Ejec Real Mes]]-Tabla13[[#This Row],[Program Entreg Mes]]</f>
        <v>0</v>
      </c>
    </row>
    <row r="159" spans="1:17">
      <c r="A159" s="824">
        <v>59</v>
      </c>
      <c r="B159" s="824" t="s">
        <v>2441</v>
      </c>
      <c r="C159" s="824" t="s">
        <v>2442</v>
      </c>
      <c r="D159" s="824" t="str">
        <f>'Plan de Acción 2023'!$V$63</f>
        <v>Subdirección de Metrología Química y Biología</v>
      </c>
      <c r="E159" s="824" t="str">
        <f>'Plan de Acción 2023'!$F$63</f>
        <v>Desarrollar componente técnico del estudio colaborativo</v>
      </c>
      <c r="F159" s="824">
        <v>2</v>
      </c>
      <c r="G159" s="824" t="s">
        <v>2444</v>
      </c>
      <c r="H159" s="824">
        <f>'Plan de Acción 2023'!$T$63</f>
        <v>1</v>
      </c>
      <c r="I159" s="824">
        <f>'Plan de Acción 2023'!H63+'Plan de Acción 2023'!I63</f>
        <v>0</v>
      </c>
      <c r="J159" s="824">
        <f>'Plan de Acción 2023'!X63+'Plan de Acción 2023'!Y63</f>
        <v>0</v>
      </c>
      <c r="K159" s="825">
        <f t="shared" si="0"/>
        <v>0</v>
      </c>
      <c r="L159" s="825">
        <f t="shared" si="1"/>
        <v>0</v>
      </c>
      <c r="M159" s="824">
        <f>'Plan de Acción 2023'!I63</f>
        <v>0</v>
      </c>
      <c r="N159" s="824">
        <f>'Plan de Acción 2023'!Y63</f>
        <v>0</v>
      </c>
      <c r="O159" s="824" t="e">
        <f t="shared" si="2"/>
        <v>#DIV/0!</v>
      </c>
      <c r="P159" s="820">
        <f>Tabla13[[#This Row],[Ejec Real Acumu]]-Tabla13[[#This Row],[Proyec Ejec Acumul]]</f>
        <v>0</v>
      </c>
      <c r="Q159" s="820">
        <f>Tabla13[[#This Row],[Ejec Real Mes]]-Tabla13[[#This Row],[Program Entreg Mes]]</f>
        <v>0</v>
      </c>
    </row>
    <row r="160" spans="1:17">
      <c r="A160" s="824">
        <v>60</v>
      </c>
      <c r="B160" s="824" t="s">
        <v>2441</v>
      </c>
      <c r="C160" s="824" t="s">
        <v>2442</v>
      </c>
      <c r="D160" s="824" t="str">
        <f>'Plan de Acción 2023'!$V$64</f>
        <v>Subdirección de Metrología Química y Biología</v>
      </c>
      <c r="E160" s="824" t="str">
        <f>'Plan de Acción 2023'!$F$64</f>
        <v>Coadyuvar en la generación de protocolos de los ensayos de aptitud programadas por SSMRC</v>
      </c>
      <c r="F160" s="824">
        <v>2</v>
      </c>
      <c r="G160" s="824" t="s">
        <v>2444</v>
      </c>
      <c r="H160" s="824">
        <f>'Plan de Acción 2023'!$T$64</f>
        <v>2</v>
      </c>
      <c r="I160" s="824">
        <f>'Plan de Acción 2023'!H64+'Plan de Acción 2023'!I64</f>
        <v>0</v>
      </c>
      <c r="J160" s="824">
        <f>'Plan de Acción 2023'!X64+'Plan de Acción 2023'!Y64</f>
        <v>0</v>
      </c>
      <c r="K160" s="825">
        <f t="shared" si="0"/>
        <v>0</v>
      </c>
      <c r="L160" s="825">
        <f t="shared" si="1"/>
        <v>0</v>
      </c>
      <c r="M160" s="824">
        <f>'Plan de Acción 2023'!I64</f>
        <v>0</v>
      </c>
      <c r="N160" s="824">
        <f>'Plan de Acción 2023'!Y64</f>
        <v>0</v>
      </c>
      <c r="O160" s="824" t="e">
        <f t="shared" si="2"/>
        <v>#DIV/0!</v>
      </c>
      <c r="P160" s="820">
        <f>Tabla13[[#This Row],[Ejec Real Acumu]]-Tabla13[[#This Row],[Proyec Ejec Acumul]]</f>
        <v>0</v>
      </c>
      <c r="Q160" s="820">
        <f>Tabla13[[#This Row],[Ejec Real Mes]]-Tabla13[[#This Row],[Program Entreg Mes]]</f>
        <v>0</v>
      </c>
    </row>
    <row r="161" spans="1:17">
      <c r="A161" s="824">
        <v>61</v>
      </c>
      <c r="B161" s="824" t="s">
        <v>2441</v>
      </c>
      <c r="C161" s="824" t="s">
        <v>2442</v>
      </c>
      <c r="D161" s="824" t="str">
        <f>'Plan de Acción 2023'!$V$65</f>
        <v>Subdirección de Metrología Química y Biología</v>
      </c>
      <c r="E161" s="824" t="str">
        <f>'Plan de Acción 2023'!$F$65</f>
        <v>Atender servicios de calibración en espectrofotometría UV - Vis</v>
      </c>
      <c r="F161" s="824">
        <v>2</v>
      </c>
      <c r="G161" s="824" t="s">
        <v>2444</v>
      </c>
      <c r="H161" s="824">
        <f>'Plan de Acción 2023'!$T$65</f>
        <v>2</v>
      </c>
      <c r="I161" s="824">
        <f>'Plan de Acción 2023'!H65+'Plan de Acción 2023'!I65</f>
        <v>0</v>
      </c>
      <c r="J161" s="824">
        <f>'Plan de Acción 2023'!X65+'Plan de Acción 2023'!Y65</f>
        <v>0</v>
      </c>
      <c r="K161" s="825">
        <f t="shared" si="0"/>
        <v>0</v>
      </c>
      <c r="L161" s="825">
        <f t="shared" si="1"/>
        <v>0</v>
      </c>
      <c r="M161" s="824">
        <f>'Plan de Acción 2023'!I65</f>
        <v>0</v>
      </c>
      <c r="N161" s="824">
        <f>'Plan de Acción 2023'!Y65</f>
        <v>0</v>
      </c>
      <c r="O161" s="824" t="e">
        <f t="shared" si="2"/>
        <v>#DIV/0!</v>
      </c>
      <c r="P161" s="820">
        <f>Tabla13[[#This Row],[Ejec Real Acumu]]-Tabla13[[#This Row],[Proyec Ejec Acumul]]</f>
        <v>0</v>
      </c>
      <c r="Q161" s="820">
        <f>Tabla13[[#This Row],[Ejec Real Mes]]-Tabla13[[#This Row],[Program Entreg Mes]]</f>
        <v>0</v>
      </c>
    </row>
    <row r="162" spans="1:17">
      <c r="A162" s="824">
        <v>62</v>
      </c>
      <c r="B162" s="824" t="s">
        <v>2441</v>
      </c>
      <c r="C162" s="824" t="s">
        <v>2442</v>
      </c>
      <c r="D162" s="824" t="str">
        <f>'Plan de Acción 2023'!$V$66</f>
        <v>Subdirección de Metrología Química y Biología</v>
      </c>
      <c r="E162" s="824" t="str">
        <f>'Plan de Acción 2023'!$F$66</f>
        <v>Atender servicio de medición de materiales de referencia</v>
      </c>
      <c r="F162" s="824">
        <v>2</v>
      </c>
      <c r="G162" s="824" t="s">
        <v>2444</v>
      </c>
      <c r="H162" s="824">
        <f>'Plan de Acción 2023'!$T$66</f>
        <v>1</v>
      </c>
      <c r="I162" s="824">
        <f>'Plan de Acción 2023'!H66+'Plan de Acción 2023'!I66</f>
        <v>0</v>
      </c>
      <c r="J162" s="824">
        <f>'Plan de Acción 2023'!X66+'Plan de Acción 2023'!Y66</f>
        <v>0</v>
      </c>
      <c r="K162" s="825">
        <f t="shared" si="0"/>
        <v>0</v>
      </c>
      <c r="L162" s="825">
        <f t="shared" si="1"/>
        <v>0</v>
      </c>
      <c r="M162" s="824">
        <f>'Plan de Acción 2023'!I66</f>
        <v>0</v>
      </c>
      <c r="N162" s="824">
        <f>'Plan de Acción 2023'!Y66</f>
        <v>0</v>
      </c>
      <c r="O162" s="824" t="e">
        <f t="shared" si="2"/>
        <v>#DIV/0!</v>
      </c>
      <c r="P162" s="820">
        <f>Tabla13[[#This Row],[Ejec Real Acumu]]-Tabla13[[#This Row],[Proyec Ejec Acumul]]</f>
        <v>0</v>
      </c>
      <c r="Q162" s="820">
        <f>Tabla13[[#This Row],[Ejec Real Mes]]-Tabla13[[#This Row],[Program Entreg Mes]]</f>
        <v>0</v>
      </c>
    </row>
    <row r="163" spans="1:17">
      <c r="A163" s="824">
        <v>63</v>
      </c>
      <c r="B163" s="824" t="s">
        <v>2441</v>
      </c>
      <c r="C163" s="824" t="s">
        <v>2442</v>
      </c>
      <c r="D163" s="824" t="str">
        <f>'Plan de Acción 2023'!$V$67</f>
        <v>Subdirección de Metrología Química y Biología</v>
      </c>
      <c r="E163" s="824" t="str">
        <f>'Plan de Acción 2023'!$F$67</f>
        <v>Impartir cursos de capacitación según oferta de la SMQB</v>
      </c>
      <c r="F163" s="824">
        <v>2</v>
      </c>
      <c r="G163" s="824" t="s">
        <v>2444</v>
      </c>
      <c r="H163" s="824">
        <f>'Plan de Acción 2023'!$T$67</f>
        <v>8</v>
      </c>
      <c r="I163" s="824">
        <f>'Plan de Acción 2023'!H67+'Plan de Acción 2023'!I67</f>
        <v>0</v>
      </c>
      <c r="J163" s="824">
        <f>'Plan de Acción 2023'!X67+'Plan de Acción 2023'!Y67</f>
        <v>0</v>
      </c>
      <c r="K163" s="825">
        <f t="shared" si="0"/>
        <v>0</v>
      </c>
      <c r="L163" s="825">
        <f t="shared" si="1"/>
        <v>0</v>
      </c>
      <c r="M163" s="824">
        <f>'Plan de Acción 2023'!I67</f>
        <v>0</v>
      </c>
      <c r="N163" s="824">
        <f>'Plan de Acción 2023'!Y67</f>
        <v>0</v>
      </c>
      <c r="O163" s="824" t="e">
        <f t="shared" si="2"/>
        <v>#DIV/0!</v>
      </c>
      <c r="P163" s="820">
        <f>Tabla13[[#This Row],[Ejec Real Acumu]]-Tabla13[[#This Row],[Proyec Ejec Acumul]]</f>
        <v>0</v>
      </c>
      <c r="Q163" s="820">
        <f>Tabla13[[#This Row],[Ejec Real Mes]]-Tabla13[[#This Row],[Program Entreg Mes]]</f>
        <v>0</v>
      </c>
    </row>
    <row r="164" spans="1:17">
      <c r="A164" s="824">
        <v>64</v>
      </c>
      <c r="B164" s="824" t="s">
        <v>2441</v>
      </c>
      <c r="C164" s="824" t="s">
        <v>2442</v>
      </c>
      <c r="D164" s="824" t="str">
        <f>'Plan de Acción 2023'!$V$68</f>
        <v>Subdirección de Metrología Química y Biología</v>
      </c>
      <c r="E164" s="824" t="str">
        <f>'Plan de Acción 2023'!$F$68</f>
        <v>Diseñar nuevos cursos en metrología Química y Biología (Versión Piloto)</v>
      </c>
      <c r="F164" s="824">
        <v>2</v>
      </c>
      <c r="G164" s="824" t="s">
        <v>2444</v>
      </c>
      <c r="H164" s="824">
        <f>'Plan de Acción 2023'!$T$68</f>
        <v>4</v>
      </c>
      <c r="I164" s="824">
        <f>'Plan de Acción 2023'!H68+'Plan de Acción 2023'!I68</f>
        <v>0</v>
      </c>
      <c r="J164" s="824">
        <f>'Plan de Acción 2023'!X68+'Plan de Acción 2023'!Y68</f>
        <v>0</v>
      </c>
      <c r="K164" s="825">
        <f t="shared" si="0"/>
        <v>0</v>
      </c>
      <c r="L164" s="825">
        <f t="shared" si="1"/>
        <v>0</v>
      </c>
      <c r="M164" s="824">
        <f>'Plan de Acción 2023'!I68</f>
        <v>0</v>
      </c>
      <c r="N164" s="824">
        <f>'Plan de Acción 2023'!Y68</f>
        <v>0</v>
      </c>
      <c r="O164" s="824" t="e">
        <f t="shared" si="2"/>
        <v>#DIV/0!</v>
      </c>
      <c r="P164" s="820">
        <f>Tabla13[[#This Row],[Ejec Real Acumu]]-Tabla13[[#This Row],[Proyec Ejec Acumul]]</f>
        <v>0</v>
      </c>
      <c r="Q164" s="820">
        <f>Tabla13[[#This Row],[Ejec Real Mes]]-Tabla13[[#This Row],[Program Entreg Mes]]</f>
        <v>0</v>
      </c>
    </row>
    <row r="165" spans="1:17">
      <c r="A165" s="824">
        <v>65</v>
      </c>
      <c r="B165" s="824" t="s">
        <v>2441</v>
      </c>
      <c r="C165" s="824" t="s">
        <v>2442</v>
      </c>
      <c r="D165" s="824" t="str">
        <f>'Plan de Acción 2023'!$V$69</f>
        <v>Subdirección de Metrología Química y Biología</v>
      </c>
      <c r="E165" s="824" t="str">
        <f>'Plan de Acción 2023'!$F$69</f>
        <v>Rediseño de cursos en metrología química y biología</v>
      </c>
      <c r="F165" s="824">
        <v>2</v>
      </c>
      <c r="G165" s="824" t="s">
        <v>2444</v>
      </c>
      <c r="H165" s="824">
        <f>'Plan de Acción 2023'!$T$69</f>
        <v>1</v>
      </c>
      <c r="I165" s="824">
        <f>'Plan de Acción 2023'!H69+'Plan de Acción 2023'!I69</f>
        <v>0</v>
      </c>
      <c r="J165" s="824">
        <f>'Plan de Acción 2023'!X69+'Plan de Acción 2023'!Y69</f>
        <v>0</v>
      </c>
      <c r="K165" s="825">
        <f t="shared" si="0"/>
        <v>0</v>
      </c>
      <c r="L165" s="825">
        <f t="shared" si="1"/>
        <v>0</v>
      </c>
      <c r="M165" s="824">
        <f>'Plan de Acción 2023'!I69</f>
        <v>0</v>
      </c>
      <c r="N165" s="824">
        <f>'Plan de Acción 2023'!Y69</f>
        <v>0</v>
      </c>
      <c r="O165" s="824" t="e">
        <f t="shared" si="2"/>
        <v>#DIV/0!</v>
      </c>
      <c r="P165" s="820">
        <f>Tabla13[[#This Row],[Ejec Real Acumu]]-Tabla13[[#This Row],[Proyec Ejec Acumul]]</f>
        <v>0</v>
      </c>
      <c r="Q165" s="820">
        <f>Tabla13[[#This Row],[Ejec Real Mes]]-Tabla13[[#This Row],[Program Entreg Mes]]</f>
        <v>0</v>
      </c>
    </row>
    <row r="166" spans="1:17">
      <c r="A166" s="824">
        <v>66</v>
      </c>
      <c r="B166" s="824" t="s">
        <v>2441</v>
      </c>
      <c r="C166" s="824" t="s">
        <v>2442</v>
      </c>
      <c r="D166" s="824" t="str">
        <f>'Plan de Acción 2023'!$V$70</f>
        <v>Subdirección de Metrología Química y Biología</v>
      </c>
      <c r="E166" s="824" t="str">
        <f>'Plan de Acción 2023'!$F$70</f>
        <v>Apoyar en la expedición de normas técnicas, reglamentos técnicos y otros documentos que vinculen temas de metrología a demanda.</v>
      </c>
      <c r="F166" s="824">
        <v>2</v>
      </c>
      <c r="G166" s="824" t="s">
        <v>2444</v>
      </c>
      <c r="H166" s="824">
        <f>'Plan de Acción 2023'!$T$70</f>
        <v>1</v>
      </c>
      <c r="I166" s="824">
        <f>'Plan de Acción 2023'!H70+'Plan de Acción 2023'!I70</f>
        <v>0</v>
      </c>
      <c r="J166" s="824">
        <f>'Plan de Acción 2023'!X70+'Plan de Acción 2023'!Y70</f>
        <v>0</v>
      </c>
      <c r="K166" s="825">
        <f t="shared" si="0"/>
        <v>0</v>
      </c>
      <c r="L166" s="825">
        <f t="shared" si="1"/>
        <v>0</v>
      </c>
      <c r="M166" s="824">
        <f>'Plan de Acción 2023'!I70</f>
        <v>0</v>
      </c>
      <c r="N166" s="824">
        <f>'Plan de Acción 2023'!Y70</f>
        <v>0</v>
      </c>
      <c r="O166" s="824" t="e">
        <f t="shared" si="2"/>
        <v>#DIV/0!</v>
      </c>
      <c r="P166" s="820">
        <f>Tabla13[[#This Row],[Ejec Real Acumu]]-Tabla13[[#This Row],[Proyec Ejec Acumul]]</f>
        <v>0</v>
      </c>
      <c r="Q166" s="820">
        <f>Tabla13[[#This Row],[Ejec Real Mes]]-Tabla13[[#This Row],[Program Entreg Mes]]</f>
        <v>0</v>
      </c>
    </row>
    <row r="167" spans="1:17">
      <c r="A167" s="824">
        <v>67</v>
      </c>
      <c r="B167" s="824" t="s">
        <v>2441</v>
      </c>
      <c r="C167" s="824" t="s">
        <v>2442</v>
      </c>
      <c r="D167" s="824" t="str">
        <f>'Plan de Acción 2023'!$V$71</f>
        <v>Subdirección de Metrología Química y Biología</v>
      </c>
      <c r="E167" s="824" t="str">
        <f>'Plan de Acción 2023'!$F$71</f>
        <v>Apoyar estudios de necesidades de ensayo y mediciones en metrología química y biología a demanda.</v>
      </c>
      <c r="F167" s="824">
        <v>2</v>
      </c>
      <c r="G167" s="824" t="s">
        <v>2444</v>
      </c>
      <c r="H167" s="824">
        <f>'Plan de Acción 2023'!$T$71</f>
        <v>1</v>
      </c>
      <c r="I167" s="824">
        <f>'Plan de Acción 2023'!H71+'Plan de Acción 2023'!I71</f>
        <v>0</v>
      </c>
      <c r="J167" s="824">
        <f>'Plan de Acción 2023'!X71+'Plan de Acción 2023'!Y71</f>
        <v>0</v>
      </c>
      <c r="K167" s="825">
        <f t="shared" si="0"/>
        <v>0</v>
      </c>
      <c r="L167" s="825">
        <f t="shared" si="1"/>
        <v>0</v>
      </c>
      <c r="M167" s="824">
        <f>'Plan de Acción 2023'!I71</f>
        <v>0</v>
      </c>
      <c r="N167" s="824">
        <f>'Plan de Acción 2023'!Y71</f>
        <v>0</v>
      </c>
      <c r="O167" s="824" t="e">
        <f t="shared" si="2"/>
        <v>#DIV/0!</v>
      </c>
      <c r="P167" s="820">
        <f>Tabla13[[#This Row],[Ejec Real Acumu]]-Tabla13[[#This Row],[Proyec Ejec Acumul]]</f>
        <v>0</v>
      </c>
      <c r="Q167" s="820">
        <f>Tabla13[[#This Row],[Ejec Real Mes]]-Tabla13[[#This Row],[Program Entreg Mes]]</f>
        <v>0</v>
      </c>
    </row>
    <row r="168" spans="1:17">
      <c r="A168" s="824">
        <v>68</v>
      </c>
      <c r="B168" s="824" t="s">
        <v>2441</v>
      </c>
      <c r="C168" s="824" t="s">
        <v>2442</v>
      </c>
      <c r="D168" s="824" t="str">
        <f>'Plan de Acción 2023'!$V$72</f>
        <v>Subdirección de Metrología Química y Biología</v>
      </c>
      <c r="E168" s="824" t="str">
        <f>'Plan de Acción 2023'!$F$72</f>
        <v>Realizar actividades de I+D+i relacionadas con proyectos de investigación, sus productos asociados</v>
      </c>
      <c r="F168" s="824">
        <v>2</v>
      </c>
      <c r="G168" s="824" t="s">
        <v>2444</v>
      </c>
      <c r="H168" s="824">
        <f>'Plan de Acción 2023'!$T$72</f>
        <v>22</v>
      </c>
      <c r="I168" s="824">
        <f>'Plan de Acción 2023'!H72+'Plan de Acción 2023'!I72</f>
        <v>0</v>
      </c>
      <c r="J168" s="824">
        <f>'Plan de Acción 2023'!X72+'Plan de Acción 2023'!Y72</f>
        <v>0</v>
      </c>
      <c r="K168" s="825">
        <f t="shared" si="0"/>
        <v>0</v>
      </c>
      <c r="L168" s="825">
        <f t="shared" si="1"/>
        <v>0</v>
      </c>
      <c r="M168" s="824">
        <f>'Plan de Acción 2023'!I72</f>
        <v>0</v>
      </c>
      <c r="N168" s="824">
        <f>'Plan de Acción 2023'!Y72</f>
        <v>0</v>
      </c>
      <c r="O168" s="824" t="e">
        <f t="shared" si="2"/>
        <v>#DIV/0!</v>
      </c>
      <c r="P168" s="820">
        <f>Tabla13[[#This Row],[Ejec Real Acumu]]-Tabla13[[#This Row],[Proyec Ejec Acumul]]</f>
        <v>0</v>
      </c>
      <c r="Q168" s="820">
        <f>Tabla13[[#This Row],[Ejec Real Mes]]-Tabla13[[#This Row],[Program Entreg Mes]]</f>
        <v>0</v>
      </c>
    </row>
    <row r="169" spans="1:17">
      <c r="A169" s="824">
        <v>69</v>
      </c>
      <c r="B169" s="824" t="s">
        <v>2441</v>
      </c>
      <c r="C169" s="824" t="s">
        <v>2442</v>
      </c>
      <c r="D169" s="824" t="str">
        <f>'Plan de Acción 2023'!$V$73</f>
        <v>Subdirección de Metrología Física</v>
      </c>
      <c r="E169" s="824" t="str">
        <f>'Plan de Acción 2023'!$F$73</f>
        <v>Participar en comparaciones claves o suplementarias en metrología Física</v>
      </c>
      <c r="F169" s="824">
        <v>2</v>
      </c>
      <c r="G169" s="824" t="s">
        <v>2444</v>
      </c>
      <c r="H169" s="824">
        <f>'Plan de Acción 2023'!$T$73</f>
        <v>15</v>
      </c>
      <c r="I169" s="824">
        <f>'Plan de Acción 2023'!H73+'Plan de Acción 2023'!I73</f>
        <v>1</v>
      </c>
      <c r="J169" s="824">
        <f>'Plan de Acción 2023'!X73+'Plan de Acción 2023'!Y73</f>
        <v>1</v>
      </c>
      <c r="K169" s="825">
        <f t="shared" si="0"/>
        <v>6.6666666666666666E-2</v>
      </c>
      <c r="L169" s="825">
        <f t="shared" si="1"/>
        <v>6.6666666666666666E-2</v>
      </c>
      <c r="M169" s="824">
        <f>'Plan de Acción 2023'!I73</f>
        <v>1</v>
      </c>
      <c r="N169" s="824">
        <f>'Plan de Acción 2023'!Y73</f>
        <v>1</v>
      </c>
      <c r="O169" s="824">
        <f t="shared" si="2"/>
        <v>1</v>
      </c>
      <c r="P169" s="820">
        <f>Tabla13[[#This Row],[Ejec Real Acumu]]-Tabla13[[#This Row],[Proyec Ejec Acumul]]</f>
        <v>0</v>
      </c>
      <c r="Q169" s="820">
        <f>Tabla13[[#This Row],[Ejec Real Mes]]-Tabla13[[#This Row],[Program Entreg Mes]]</f>
        <v>0</v>
      </c>
    </row>
    <row r="170" spans="1:17">
      <c r="A170" s="824">
        <v>70</v>
      </c>
      <c r="B170" s="824" t="s">
        <v>2441</v>
      </c>
      <c r="C170" s="824" t="s">
        <v>2442</v>
      </c>
      <c r="D170" s="824" t="str">
        <f>'Plan de Acción 2023'!$V$74</f>
        <v>Subdirección de Metrología Física</v>
      </c>
      <c r="E170" s="824" t="str">
        <f>'Plan de Acción 2023'!$F$74</f>
        <v>Participar en reuniones de Grupos de Trabajo,  subcomités y/o Comités Consultivos ante el BIPM o el SIM</v>
      </c>
      <c r="F170" s="824">
        <v>2</v>
      </c>
      <c r="G170" s="824" t="s">
        <v>2444</v>
      </c>
      <c r="H170" s="824">
        <f>'Plan de Acción 2023'!$T$74</f>
        <v>3</v>
      </c>
      <c r="I170" s="824">
        <f>'Plan de Acción 2023'!H74+'Plan de Acción 2023'!I74</f>
        <v>0</v>
      </c>
      <c r="J170" s="824">
        <f>'Plan de Acción 2023'!X74+'Plan de Acción 2023'!Y74</f>
        <v>0</v>
      </c>
      <c r="K170" s="825">
        <f t="shared" si="0"/>
        <v>0</v>
      </c>
      <c r="L170" s="825">
        <f t="shared" si="1"/>
        <v>0</v>
      </c>
      <c r="M170" s="824">
        <f>'Plan de Acción 2023'!I74</f>
        <v>0</v>
      </c>
      <c r="N170" s="824">
        <f>'Plan de Acción 2023'!Y74</f>
        <v>0</v>
      </c>
      <c r="O170" s="824" t="e">
        <f t="shared" si="2"/>
        <v>#DIV/0!</v>
      </c>
      <c r="P170" s="820">
        <f>Tabla13[[#This Row],[Ejec Real Acumu]]-Tabla13[[#This Row],[Proyec Ejec Acumul]]</f>
        <v>0</v>
      </c>
      <c r="Q170" s="820">
        <f>Tabla13[[#This Row],[Ejec Real Mes]]-Tabla13[[#This Row],[Program Entreg Mes]]</f>
        <v>0</v>
      </c>
    </row>
    <row r="171" spans="1:17">
      <c r="A171" s="824">
        <v>71</v>
      </c>
      <c r="B171" s="824" t="s">
        <v>2441</v>
      </c>
      <c r="C171" s="824" t="s">
        <v>2442</v>
      </c>
      <c r="D171" s="824" t="str">
        <f>'Plan de Acción 2023'!$V$75</f>
        <v>Subdirección de Metrología Física</v>
      </c>
      <c r="E171" s="824" t="str">
        <f>'Plan de Acción 2023'!$F$75</f>
        <v>Realizar actividades que permitan la presentación y aprobación de CMC nuevas o renovadas en metrología física</v>
      </c>
      <c r="F171" s="824">
        <v>2</v>
      </c>
      <c r="G171" s="824" t="s">
        <v>2444</v>
      </c>
      <c r="H171" s="824">
        <f>'Plan de Acción 2023'!$T$75</f>
        <v>1</v>
      </c>
      <c r="I171" s="824">
        <f>'Plan de Acción 2023'!H75+'Plan de Acción 2023'!I75</f>
        <v>0</v>
      </c>
      <c r="J171" s="824">
        <f>'Plan de Acción 2023'!X75+'Plan de Acción 2023'!Y75</f>
        <v>0</v>
      </c>
      <c r="K171" s="825">
        <f t="shared" si="0"/>
        <v>0</v>
      </c>
      <c r="L171" s="825">
        <f t="shared" si="1"/>
        <v>0</v>
      </c>
      <c r="M171" s="824">
        <f>'Plan de Acción 2023'!I75</f>
        <v>0</v>
      </c>
      <c r="N171" s="824">
        <f>'Plan de Acción 2023'!Y75</f>
        <v>0</v>
      </c>
      <c r="O171" s="824" t="e">
        <f t="shared" si="2"/>
        <v>#DIV/0!</v>
      </c>
      <c r="P171" s="820">
        <f>Tabla13[[#This Row],[Ejec Real Acumu]]-Tabla13[[#This Row],[Proyec Ejec Acumul]]</f>
        <v>0</v>
      </c>
      <c r="Q171" s="820">
        <f>Tabla13[[#This Row],[Ejec Real Mes]]-Tabla13[[#This Row],[Program Entreg Mes]]</f>
        <v>0</v>
      </c>
    </row>
    <row r="172" spans="1:17">
      <c r="A172" s="824">
        <v>72</v>
      </c>
      <c r="B172" s="824" t="s">
        <v>2441</v>
      </c>
      <c r="C172" s="824" t="s">
        <v>2442</v>
      </c>
      <c r="D172" s="824" t="str">
        <f>'Plan de Acción 2023'!$V$76</f>
        <v>Subdirección de Metrología Física</v>
      </c>
      <c r="E172" s="824" t="str">
        <f>'Plan de Acción 2023'!$F$76</f>
        <v>Presentar documentos para la evaluación del QSTF</v>
      </c>
      <c r="F172" s="824">
        <v>2</v>
      </c>
      <c r="G172" s="824" t="s">
        <v>2444</v>
      </c>
      <c r="H172" s="824">
        <f>'Plan de Acción 2023'!$T$76</f>
        <v>4</v>
      </c>
      <c r="I172" s="824">
        <f>'Plan de Acción 2023'!H76+'Plan de Acción 2023'!I76</f>
        <v>0</v>
      </c>
      <c r="J172" s="824">
        <f>'Plan de Acción 2023'!X76+'Plan de Acción 2023'!Y76</f>
        <v>0</v>
      </c>
      <c r="K172" s="825">
        <f t="shared" si="0"/>
        <v>0</v>
      </c>
      <c r="L172" s="825">
        <f t="shared" si="1"/>
        <v>0</v>
      </c>
      <c r="M172" s="824">
        <f>'Plan de Acción 2023'!I76</f>
        <v>0</v>
      </c>
      <c r="N172" s="824">
        <f>'Plan de Acción 2023'!Y76</f>
        <v>0</v>
      </c>
      <c r="O172" s="824" t="e">
        <f t="shared" si="2"/>
        <v>#DIV/0!</v>
      </c>
      <c r="P172" s="820">
        <f>Tabla13[[#This Row],[Ejec Real Acumu]]-Tabla13[[#This Row],[Proyec Ejec Acumul]]</f>
        <v>0</v>
      </c>
      <c r="Q172" s="820">
        <f>Tabla13[[#This Row],[Ejec Real Mes]]-Tabla13[[#This Row],[Program Entreg Mes]]</f>
        <v>0</v>
      </c>
    </row>
    <row r="173" spans="1:17">
      <c r="A173" s="824">
        <v>73</v>
      </c>
      <c r="B173" s="824" t="s">
        <v>2441</v>
      </c>
      <c r="C173" s="824" t="s">
        <v>2442</v>
      </c>
      <c r="D173" s="824" t="str">
        <f>'Plan de Acción 2023'!$V$77</f>
        <v>Subdirección de Metrología Física</v>
      </c>
      <c r="E173" s="824" t="str">
        <f>'Plan de Acción 2023'!$F$77</f>
        <v>Relizar seguimiento al aseguramiento de la validez de los resultados de la SMF</v>
      </c>
      <c r="F173" s="824">
        <v>2</v>
      </c>
      <c r="G173" s="824" t="s">
        <v>2444</v>
      </c>
      <c r="H173" s="824">
        <f>'Plan de Acción 2023'!$T$77</f>
        <v>3</v>
      </c>
      <c r="I173" s="824">
        <f>'Plan de Acción 2023'!H77+'Plan de Acción 2023'!I77</f>
        <v>0</v>
      </c>
      <c r="J173" s="824">
        <f>'Plan de Acción 2023'!X77+'Plan de Acción 2023'!Y77</f>
        <v>0</v>
      </c>
      <c r="K173" s="825">
        <f t="shared" si="0"/>
        <v>0</v>
      </c>
      <c r="L173" s="825">
        <f t="shared" si="1"/>
        <v>0</v>
      </c>
      <c r="M173" s="824">
        <f>'Plan de Acción 2023'!I77</f>
        <v>0</v>
      </c>
      <c r="N173" s="824">
        <f>'Plan de Acción 2023'!Y77</f>
        <v>0</v>
      </c>
      <c r="O173" s="824" t="e">
        <f t="shared" si="2"/>
        <v>#DIV/0!</v>
      </c>
      <c r="P173" s="820">
        <f>Tabla13[[#This Row],[Ejec Real Acumu]]-Tabla13[[#This Row],[Proyec Ejec Acumul]]</f>
        <v>0</v>
      </c>
      <c r="Q173" s="820">
        <f>Tabla13[[#This Row],[Ejec Real Mes]]-Tabla13[[#This Row],[Program Entreg Mes]]</f>
        <v>0</v>
      </c>
    </row>
    <row r="174" spans="1:17">
      <c r="A174" s="824">
        <v>74</v>
      </c>
      <c r="B174" s="824" t="s">
        <v>2441</v>
      </c>
      <c r="C174" s="824" t="s">
        <v>2442</v>
      </c>
      <c r="D174" s="824" t="str">
        <f>'Plan de Acción 2023'!$V$78</f>
        <v>Subdirección de Metrología Física</v>
      </c>
      <c r="E174" s="824" t="str">
        <f>'Plan de Acción 2023'!$F$78</f>
        <v>Realizar actividades  de vitalidad del sistema de gestiòn para renovacion de CMC  de los laboratorios de la SMF</v>
      </c>
      <c r="F174" s="824">
        <v>2</v>
      </c>
      <c r="G174" s="824" t="s">
        <v>2444</v>
      </c>
      <c r="H174" s="824">
        <f>'Plan de Acción 2023'!$T$78</f>
        <v>2</v>
      </c>
      <c r="I174" s="824">
        <f>'Plan de Acción 2023'!H78+'Plan de Acción 2023'!I78</f>
        <v>0</v>
      </c>
      <c r="J174" s="824">
        <f>'Plan de Acción 2023'!X78+'Plan de Acción 2023'!Y78</f>
        <v>0</v>
      </c>
      <c r="K174" s="825">
        <f t="shared" si="0"/>
        <v>0</v>
      </c>
      <c r="L174" s="825">
        <f t="shared" si="1"/>
        <v>0</v>
      </c>
      <c r="M174" s="824">
        <f>'Plan de Acción 2023'!I78</f>
        <v>0</v>
      </c>
      <c r="N174" s="824">
        <f>'Plan de Acción 2023'!Y78</f>
        <v>0</v>
      </c>
      <c r="O174" s="824" t="e">
        <f t="shared" si="2"/>
        <v>#DIV/0!</v>
      </c>
      <c r="P174" s="820">
        <f>Tabla13[[#This Row],[Ejec Real Acumu]]-Tabla13[[#This Row],[Proyec Ejec Acumul]]</f>
        <v>0</v>
      </c>
      <c r="Q174" s="820">
        <f>Tabla13[[#This Row],[Ejec Real Mes]]-Tabla13[[#This Row],[Program Entreg Mes]]</f>
        <v>0</v>
      </c>
    </row>
    <row r="175" spans="1:17">
      <c r="A175" s="824">
        <v>75</v>
      </c>
      <c r="B175" s="824" t="s">
        <v>2441</v>
      </c>
      <c r="C175" s="824" t="s">
        <v>2442</v>
      </c>
      <c r="D175" s="824" t="str">
        <f>'Plan de Acción 2023'!$V$79</f>
        <v>Subdirección de Metrología Física</v>
      </c>
      <c r="E175" s="824" t="str">
        <f>'Plan de Acción 2023'!$F$79</f>
        <v>Gestionar la calibración de equipos del INM en el exterior para aseguramiento de la trazabilidad</v>
      </c>
      <c r="F175" s="824">
        <v>2</v>
      </c>
      <c r="G175" s="824" t="s">
        <v>2444</v>
      </c>
      <c r="H175" s="824">
        <f>'Plan de Acción 2023'!$T$79</f>
        <v>4</v>
      </c>
      <c r="I175" s="824">
        <f>'Plan de Acción 2023'!H79+'Plan de Acción 2023'!I79</f>
        <v>0</v>
      </c>
      <c r="J175" s="824">
        <f>'Plan de Acción 2023'!X79+'Plan de Acción 2023'!Y79</f>
        <v>0</v>
      </c>
      <c r="K175" s="825">
        <f t="shared" si="0"/>
        <v>0</v>
      </c>
      <c r="L175" s="825">
        <f t="shared" si="1"/>
        <v>0</v>
      </c>
      <c r="M175" s="824">
        <f>'Plan de Acción 2023'!I79</f>
        <v>0</v>
      </c>
      <c r="N175" s="824">
        <f>'Plan de Acción 2023'!Y79</f>
        <v>0</v>
      </c>
      <c r="O175" s="824" t="e">
        <f t="shared" si="2"/>
        <v>#DIV/0!</v>
      </c>
      <c r="P175" s="820">
        <f>Tabla13[[#This Row],[Ejec Real Acumu]]-Tabla13[[#This Row],[Proyec Ejec Acumul]]</f>
        <v>0</v>
      </c>
      <c r="Q175" s="820">
        <f>Tabla13[[#This Row],[Ejec Real Mes]]-Tabla13[[#This Row],[Program Entreg Mes]]</f>
        <v>0</v>
      </c>
    </row>
    <row r="176" spans="1:17">
      <c r="A176" s="824">
        <v>76</v>
      </c>
      <c r="B176" s="824" t="s">
        <v>2441</v>
      </c>
      <c r="C176" s="824" t="s">
        <v>2442</v>
      </c>
      <c r="D176" s="824" t="str">
        <f>'Plan de Acción 2023'!$V$80</f>
        <v>Subdirección de Metrología Física</v>
      </c>
      <c r="E176" s="824" t="str">
        <f>'Plan de Acción 2023'!$F$80</f>
        <v>Diseñar, elaborar y dictar talleres o eventos dirigidos a los sectores productivos en metrología Física</v>
      </c>
      <c r="F176" s="824">
        <v>2</v>
      </c>
      <c r="G176" s="824" t="s">
        <v>2444</v>
      </c>
      <c r="H176" s="824">
        <f>'Plan de Acción 2023'!$T$80</f>
        <v>1</v>
      </c>
      <c r="I176" s="824">
        <f>'Plan de Acción 2023'!H80+'Plan de Acción 2023'!I80</f>
        <v>0</v>
      </c>
      <c r="J176" s="824">
        <f>'Plan de Acción 2023'!X80+'Plan de Acción 2023'!Y80</f>
        <v>0</v>
      </c>
      <c r="K176" s="825">
        <f t="shared" si="0"/>
        <v>0</v>
      </c>
      <c r="L176" s="825">
        <f t="shared" si="1"/>
        <v>0</v>
      </c>
      <c r="M176" s="824">
        <f>'Plan de Acción 2023'!I80</f>
        <v>0</v>
      </c>
      <c r="N176" s="824">
        <f>'Plan de Acción 2023'!Y80</f>
        <v>0</v>
      </c>
      <c r="O176" s="824" t="e">
        <f t="shared" si="2"/>
        <v>#DIV/0!</v>
      </c>
      <c r="P176" s="820">
        <f>Tabla13[[#This Row],[Ejec Real Acumu]]-Tabla13[[#This Row],[Proyec Ejec Acumul]]</f>
        <v>0</v>
      </c>
      <c r="Q176" s="820">
        <f>Tabla13[[#This Row],[Ejec Real Mes]]-Tabla13[[#This Row],[Program Entreg Mes]]</f>
        <v>0</v>
      </c>
    </row>
    <row r="177" spans="1:17">
      <c r="A177" s="824">
        <v>77</v>
      </c>
      <c r="B177" s="824" t="s">
        <v>2441</v>
      </c>
      <c r="C177" s="824" t="s">
        <v>2442</v>
      </c>
      <c r="D177" s="824" t="str">
        <f>'Plan de Acción 2023'!$V$81</f>
        <v>Subdirección de Metrología Física</v>
      </c>
      <c r="E177" s="824" t="str">
        <f>'Plan de Acción 2023'!$F$81</f>
        <v>Establecer, avanzar o diseñar nuevos servicios en metrologìa Fìsica</v>
      </c>
      <c r="F177" s="824">
        <v>2</v>
      </c>
      <c r="G177" s="824" t="s">
        <v>2444</v>
      </c>
      <c r="H177" s="824">
        <f>'Plan de Acción 2023'!$T$81</f>
        <v>10</v>
      </c>
      <c r="I177" s="824">
        <f>'Plan de Acción 2023'!H81+'Plan de Acción 2023'!I81</f>
        <v>0</v>
      </c>
      <c r="J177" s="824">
        <f>'Plan de Acción 2023'!X81+'Plan de Acción 2023'!Y81</f>
        <v>0</v>
      </c>
      <c r="K177" s="825">
        <f t="shared" si="0"/>
        <v>0</v>
      </c>
      <c r="L177" s="825">
        <f t="shared" si="1"/>
        <v>0</v>
      </c>
      <c r="M177" s="824">
        <f>'Plan de Acción 2023'!I81</f>
        <v>0</v>
      </c>
      <c r="N177" s="824">
        <f>'Plan de Acción 2023'!Y81</f>
        <v>0</v>
      </c>
      <c r="O177" s="824" t="e">
        <f t="shared" si="2"/>
        <v>#DIV/0!</v>
      </c>
      <c r="P177" s="820">
        <f>Tabla13[[#This Row],[Ejec Real Acumu]]-Tabla13[[#This Row],[Proyec Ejec Acumul]]</f>
        <v>0</v>
      </c>
      <c r="Q177" s="820">
        <f>Tabla13[[#This Row],[Ejec Real Mes]]-Tabla13[[#This Row],[Program Entreg Mes]]</f>
        <v>0</v>
      </c>
    </row>
    <row r="178" spans="1:17">
      <c r="A178" s="824">
        <v>78</v>
      </c>
      <c r="B178" s="824" t="s">
        <v>2441</v>
      </c>
      <c r="C178" s="824" t="s">
        <v>2442</v>
      </c>
      <c r="D178" s="824" t="str">
        <f>'Plan de Acción 2023'!$V$82</f>
        <v>Subdirección de Metrología Física</v>
      </c>
      <c r="E178" s="824" t="str">
        <f>'Plan de Acción 2023'!$F$82</f>
        <v>Prestar servicios de calibración en metrología física</v>
      </c>
      <c r="F178" s="824">
        <v>2</v>
      </c>
      <c r="G178" s="824" t="s">
        <v>2444</v>
      </c>
      <c r="H178" s="824">
        <f>'Plan de Acción 2023'!$T$82</f>
        <v>80</v>
      </c>
      <c r="I178" s="824">
        <f>'Plan de Acción 2023'!H82+'Plan de Acción 2023'!I82</f>
        <v>0</v>
      </c>
      <c r="J178" s="824">
        <f>'Plan de Acción 2023'!X82+'Plan de Acción 2023'!Y82</f>
        <v>0</v>
      </c>
      <c r="K178" s="825">
        <f t="shared" si="0"/>
        <v>0</v>
      </c>
      <c r="L178" s="825">
        <f t="shared" si="1"/>
        <v>0</v>
      </c>
      <c r="M178" s="824">
        <f>'Plan de Acción 2023'!I82</f>
        <v>0</v>
      </c>
      <c r="N178" s="824">
        <f>'Plan de Acción 2023'!Y82</f>
        <v>0</v>
      </c>
      <c r="O178" s="824" t="e">
        <f t="shared" si="2"/>
        <v>#DIV/0!</v>
      </c>
      <c r="P178" s="820">
        <f>Tabla13[[#This Row],[Ejec Real Acumu]]-Tabla13[[#This Row],[Proyec Ejec Acumul]]</f>
        <v>0</v>
      </c>
      <c r="Q178" s="820">
        <f>Tabla13[[#This Row],[Ejec Real Mes]]-Tabla13[[#This Row],[Program Entreg Mes]]</f>
        <v>0</v>
      </c>
    </row>
    <row r="179" spans="1:17">
      <c r="A179" s="824">
        <v>79</v>
      </c>
      <c r="B179" s="824" t="s">
        <v>2441</v>
      </c>
      <c r="C179" s="824" t="s">
        <v>2442</v>
      </c>
      <c r="D179" s="824" t="str">
        <f>'Plan de Acción 2023'!$V$83</f>
        <v>Subdirección de Metrología Física</v>
      </c>
      <c r="E179" s="824" t="str">
        <f>'Plan de Acción 2023'!$F$83</f>
        <v>Realizar informes de avance frente al CONPES 3957</v>
      </c>
      <c r="F179" s="824">
        <v>2</v>
      </c>
      <c r="G179" s="824" t="s">
        <v>2444</v>
      </c>
      <c r="H179" s="824">
        <f>'Plan de Acción 2023'!$T$83</f>
        <v>2</v>
      </c>
      <c r="I179" s="824">
        <f>'Plan de Acción 2023'!H83+'Plan de Acción 2023'!I83</f>
        <v>0</v>
      </c>
      <c r="J179" s="824">
        <f>'Plan de Acción 2023'!X83+'Plan de Acción 2023'!Y83</f>
        <v>0</v>
      </c>
      <c r="K179" s="825">
        <f t="shared" si="0"/>
        <v>0</v>
      </c>
      <c r="L179" s="825">
        <f t="shared" si="1"/>
        <v>0</v>
      </c>
      <c r="M179" s="824">
        <f>'Plan de Acción 2023'!I83</f>
        <v>0</v>
      </c>
      <c r="N179" s="824">
        <f>'Plan de Acción 2023'!Y83</f>
        <v>0</v>
      </c>
      <c r="O179" s="824" t="e">
        <f t="shared" si="2"/>
        <v>#DIV/0!</v>
      </c>
      <c r="P179" s="820">
        <f>Tabla13[[#This Row],[Ejec Real Acumu]]-Tabla13[[#This Row],[Proyec Ejec Acumul]]</f>
        <v>0</v>
      </c>
      <c r="Q179" s="820">
        <f>Tabla13[[#This Row],[Ejec Real Mes]]-Tabla13[[#This Row],[Program Entreg Mes]]</f>
        <v>0</v>
      </c>
    </row>
    <row r="180" spans="1:17">
      <c r="A180" s="824">
        <v>80</v>
      </c>
      <c r="B180" s="824" t="s">
        <v>2441</v>
      </c>
      <c r="C180" s="824" t="s">
        <v>2442</v>
      </c>
      <c r="D180" s="824" t="str">
        <f>'Plan de Acción 2023'!$V$84</f>
        <v>Subdirección de Metrología Física</v>
      </c>
      <c r="E180" s="824" t="str">
        <f>'Plan de Acción 2023'!$F$84</f>
        <v>Actualizar cursos en metrologia Fisica</v>
      </c>
      <c r="F180" s="824">
        <v>2</v>
      </c>
      <c r="G180" s="824" t="s">
        <v>2444</v>
      </c>
      <c r="H180" s="824">
        <f>'Plan de Acción 2023'!$T$84</f>
        <v>3</v>
      </c>
      <c r="I180" s="824">
        <f>'Plan de Acción 2023'!H84+'Plan de Acción 2023'!I84</f>
        <v>0</v>
      </c>
      <c r="J180" s="824">
        <f>'Plan de Acción 2023'!X84+'Plan de Acción 2023'!Y84</f>
        <v>0</v>
      </c>
      <c r="K180" s="825">
        <f t="shared" si="0"/>
        <v>0</v>
      </c>
      <c r="L180" s="825">
        <f t="shared" si="1"/>
        <v>0</v>
      </c>
      <c r="M180" s="824">
        <f>'Plan de Acción 2023'!I84</f>
        <v>0</v>
      </c>
      <c r="N180" s="824">
        <f>'Plan de Acción 2023'!Y84</f>
        <v>0</v>
      </c>
      <c r="O180" s="824" t="e">
        <f t="shared" si="2"/>
        <v>#DIV/0!</v>
      </c>
      <c r="P180" s="820">
        <f>Tabla13[[#This Row],[Ejec Real Acumu]]-Tabla13[[#This Row],[Proyec Ejec Acumul]]</f>
        <v>0</v>
      </c>
      <c r="Q180" s="820">
        <f>Tabla13[[#This Row],[Ejec Real Mes]]-Tabla13[[#This Row],[Program Entreg Mes]]</f>
        <v>0</v>
      </c>
    </row>
    <row r="181" spans="1:17">
      <c r="A181" s="824">
        <v>81</v>
      </c>
      <c r="B181" s="824" t="s">
        <v>2441</v>
      </c>
      <c r="C181" s="824" t="s">
        <v>2442</v>
      </c>
      <c r="D181" s="824" t="str">
        <f>'Plan de Acción 2023'!$V$85</f>
        <v>Subdirección de Metrología Física</v>
      </c>
      <c r="E181" s="824" t="str">
        <f>'Plan de Acción 2023'!$F$85</f>
        <v>Codirigir tesis de investigación en metrología fisica</v>
      </c>
      <c r="F181" s="824">
        <v>2</v>
      </c>
      <c r="G181" s="824" t="s">
        <v>2444</v>
      </c>
      <c r="H181" s="824">
        <f>'Plan de Acción 2023'!$T$85</f>
        <v>1</v>
      </c>
      <c r="I181" s="824">
        <f>'Plan de Acción 2023'!H85+'Plan de Acción 2023'!I85</f>
        <v>0</v>
      </c>
      <c r="J181" s="824">
        <f>'Plan de Acción 2023'!X85+'Plan de Acción 2023'!Y85</f>
        <v>0</v>
      </c>
      <c r="K181" s="825">
        <f t="shared" si="0"/>
        <v>0</v>
      </c>
      <c r="L181" s="825">
        <f t="shared" si="1"/>
        <v>0</v>
      </c>
      <c r="M181" s="824">
        <f>'Plan de Acción 2023'!I85</f>
        <v>0</v>
      </c>
      <c r="N181" s="824">
        <f>'Plan de Acción 2023'!Y85</f>
        <v>0</v>
      </c>
      <c r="O181" s="824" t="e">
        <f t="shared" si="2"/>
        <v>#DIV/0!</v>
      </c>
      <c r="P181" s="820">
        <f>Tabla13[[#This Row],[Ejec Real Acumu]]-Tabla13[[#This Row],[Proyec Ejec Acumul]]</f>
        <v>0</v>
      </c>
      <c r="Q181" s="820">
        <f>Tabla13[[#This Row],[Ejec Real Mes]]-Tabla13[[#This Row],[Program Entreg Mes]]</f>
        <v>0</v>
      </c>
    </row>
    <row r="182" spans="1:17">
      <c r="A182" s="824">
        <v>82</v>
      </c>
      <c r="B182" s="824" t="s">
        <v>2441</v>
      </c>
      <c r="C182" s="824" t="s">
        <v>2442</v>
      </c>
      <c r="D182" s="824" t="str">
        <f>'Plan de Acción 2023'!$V$86</f>
        <v>Subdirección de Metrología Física</v>
      </c>
      <c r="E182" s="824" t="str">
        <f>'Plan de Acción 2023'!$F$86</f>
        <v>Generar productos de investigacion en metrologìa Fìsica en el marco de la gestion de proyectos I+D+ i con IES.</v>
      </c>
      <c r="F182" s="824">
        <v>2</v>
      </c>
      <c r="G182" s="824" t="s">
        <v>2444</v>
      </c>
      <c r="H182" s="824">
        <f>'Plan de Acción 2023'!$T$86</f>
        <v>4</v>
      </c>
      <c r="I182" s="824">
        <f>'Plan de Acción 2023'!H86+'Plan de Acción 2023'!I86</f>
        <v>0</v>
      </c>
      <c r="J182" s="824">
        <f>'Plan de Acción 2023'!X86+'Plan de Acción 2023'!Y86</f>
        <v>0</v>
      </c>
      <c r="K182" s="825">
        <f t="shared" si="0"/>
        <v>0</v>
      </c>
      <c r="L182" s="825">
        <f t="shared" si="1"/>
        <v>0</v>
      </c>
      <c r="M182" s="824">
        <f>'Plan de Acción 2023'!I86</f>
        <v>0</v>
      </c>
      <c r="N182" s="824">
        <f>'Plan de Acción 2023'!Y86</f>
        <v>0</v>
      </c>
      <c r="O182" s="824" t="e">
        <f t="shared" si="2"/>
        <v>#DIV/0!</v>
      </c>
      <c r="P182" s="820">
        <f>Tabla13[[#This Row],[Ejec Real Acumu]]-Tabla13[[#This Row],[Proyec Ejec Acumul]]</f>
        <v>0</v>
      </c>
      <c r="Q182" s="820">
        <f>Tabla13[[#This Row],[Ejec Real Mes]]-Tabla13[[#This Row],[Program Entreg Mes]]</f>
        <v>0</v>
      </c>
    </row>
    <row r="183" spans="1:17">
      <c r="A183" s="824">
        <v>83</v>
      </c>
      <c r="B183" s="824" t="s">
        <v>2441</v>
      </c>
      <c r="C183" s="824" t="s">
        <v>2442</v>
      </c>
      <c r="D183" s="824" t="str">
        <f>'Plan de Acción 2023'!$V$87</f>
        <v>Subdirección de Metrología Física</v>
      </c>
      <c r="E183" s="824" t="str">
        <f>'Plan de Acción 2023'!$F$87</f>
        <v>Participar en eventos científicos, capacitaciones o intercambios científicos (Excluyendo grupos trabajo SIM y Comites Consultivos)</v>
      </c>
      <c r="F183" s="824">
        <v>2</v>
      </c>
      <c r="G183" s="824" t="s">
        <v>2444</v>
      </c>
      <c r="H183" s="824">
        <f>'Plan de Acción 2023'!$T$87</f>
        <v>4</v>
      </c>
      <c r="I183" s="824">
        <f>'Plan de Acción 2023'!H87+'Plan de Acción 2023'!I87</f>
        <v>0</v>
      </c>
      <c r="J183" s="824">
        <f>'Plan de Acción 2023'!X87+'Plan de Acción 2023'!Y87</f>
        <v>0</v>
      </c>
      <c r="K183" s="825">
        <f t="shared" si="0"/>
        <v>0</v>
      </c>
      <c r="L183" s="825">
        <f t="shared" si="1"/>
        <v>0</v>
      </c>
      <c r="M183" s="824">
        <f>'Plan de Acción 2023'!I87</f>
        <v>0</v>
      </c>
      <c r="N183" s="824">
        <f>'Plan de Acción 2023'!Y87</f>
        <v>0</v>
      </c>
      <c r="O183" s="824" t="e">
        <f t="shared" si="2"/>
        <v>#DIV/0!</v>
      </c>
      <c r="P183" s="820">
        <f>Tabla13[[#This Row],[Ejec Real Acumu]]-Tabla13[[#This Row],[Proyec Ejec Acumul]]</f>
        <v>0</v>
      </c>
      <c r="Q183" s="820">
        <f>Tabla13[[#This Row],[Ejec Real Mes]]-Tabla13[[#This Row],[Program Entreg Mes]]</f>
        <v>0</v>
      </c>
    </row>
    <row r="184" spans="1:17">
      <c r="A184" s="824">
        <v>84</v>
      </c>
      <c r="B184" s="824" t="s">
        <v>2441</v>
      </c>
      <c r="C184" s="824" t="s">
        <v>2442</v>
      </c>
      <c r="D184" s="824" t="str">
        <f>'Plan de Acción 2023'!$V$88</f>
        <v>Subdirección de Metrología Física</v>
      </c>
      <c r="E184" s="824" t="str">
        <f>'Plan de Acción 2023'!$F$88</f>
        <v>Estructurar o formular proyectos de I+D+i que involucren lineas de investigacion en metrologia Fìsica</v>
      </c>
      <c r="F184" s="824">
        <v>2</v>
      </c>
      <c r="G184" s="824" t="s">
        <v>2444</v>
      </c>
      <c r="H184" s="824">
        <f>'Plan de Acción 2023'!$T$88</f>
        <v>6</v>
      </c>
      <c r="I184" s="824">
        <f>'Plan de Acción 2023'!H88+'Plan de Acción 2023'!I88</f>
        <v>0</v>
      </c>
      <c r="J184" s="824">
        <f>'Plan de Acción 2023'!X88+'Plan de Acción 2023'!Y88</f>
        <v>0</v>
      </c>
      <c r="K184" s="825">
        <f t="shared" si="0"/>
        <v>0</v>
      </c>
      <c r="L184" s="825">
        <f t="shared" si="1"/>
        <v>0</v>
      </c>
      <c r="M184" s="824">
        <f>'Plan de Acción 2023'!I88</f>
        <v>0</v>
      </c>
      <c r="N184" s="824">
        <f>'Plan de Acción 2023'!Y88</f>
        <v>0</v>
      </c>
      <c r="O184" s="824" t="e">
        <f t="shared" si="2"/>
        <v>#DIV/0!</v>
      </c>
      <c r="P184" s="820">
        <f>Tabla13[[#This Row],[Ejec Real Acumu]]-Tabla13[[#This Row],[Proyec Ejec Acumul]]</f>
        <v>0</v>
      </c>
      <c r="Q184" s="820">
        <f>Tabla13[[#This Row],[Ejec Real Mes]]-Tabla13[[#This Row],[Program Entreg Mes]]</f>
        <v>0</v>
      </c>
    </row>
    <row r="185" spans="1:17">
      <c r="A185" s="824">
        <v>85</v>
      </c>
      <c r="B185" s="824" t="s">
        <v>2441</v>
      </c>
      <c r="C185" s="824" t="s">
        <v>2442</v>
      </c>
      <c r="D185" s="824" t="str">
        <f>'Plan de Acción 2023'!$V$89</f>
        <v>Subdirección de Metrología Física</v>
      </c>
      <c r="E185" s="824" t="str">
        <f>'Plan de Acción 2023'!$F$89</f>
        <v>Realizar seguimiento ejecución proyectos de I+D+i en metrología física</v>
      </c>
      <c r="F185" s="824">
        <v>2</v>
      </c>
      <c r="G185" s="824" t="s">
        <v>2444</v>
      </c>
      <c r="H185" s="824">
        <f>'Plan de Acción 2023'!$T$89</f>
        <v>6</v>
      </c>
      <c r="I185" s="824">
        <f>'Plan de Acción 2023'!H89+'Plan de Acción 2023'!I89</f>
        <v>0</v>
      </c>
      <c r="J185" s="824">
        <f>'Plan de Acción 2023'!X89+'Plan de Acción 2023'!Y89</f>
        <v>0</v>
      </c>
      <c r="K185" s="825">
        <f t="shared" si="0"/>
        <v>0</v>
      </c>
      <c r="L185" s="825">
        <f t="shared" si="1"/>
        <v>0</v>
      </c>
      <c r="M185" s="824">
        <f>'Plan de Acción 2023'!I89</f>
        <v>0</v>
      </c>
      <c r="N185" s="824">
        <f>'Plan de Acción 2023'!Y89</f>
        <v>0</v>
      </c>
      <c r="O185" s="824" t="e">
        <f t="shared" si="2"/>
        <v>#DIV/0!</v>
      </c>
      <c r="P185" s="820">
        <f>Tabla13[[#This Row],[Ejec Real Acumu]]-Tabla13[[#This Row],[Proyec Ejec Acumul]]</f>
        <v>0</v>
      </c>
      <c r="Q185" s="820">
        <f>Tabla13[[#This Row],[Ejec Real Mes]]-Tabla13[[#This Row],[Program Entreg Mes]]</f>
        <v>0</v>
      </c>
    </row>
    <row r="186" spans="1:17">
      <c r="A186" s="824">
        <v>86</v>
      </c>
      <c r="B186" s="824" t="s">
        <v>2441</v>
      </c>
      <c r="C186" s="824" t="s">
        <v>2442</v>
      </c>
      <c r="D186" s="824" t="str">
        <f>'Plan de Acción 2023'!$V$90</f>
        <v>Subdirección de Metrología Física</v>
      </c>
      <c r="E186" s="824" t="str">
        <f>'Plan de Acción 2023'!$F$90</f>
        <v>Participar en proyectos de I+D+i en metrología Fisica con organizaciones internacionales</v>
      </c>
      <c r="F186" s="824">
        <v>2</v>
      </c>
      <c r="G186" s="824" t="s">
        <v>2444</v>
      </c>
      <c r="H186" s="824">
        <f>'Plan de Acción 2023'!$T$90</f>
        <v>6</v>
      </c>
      <c r="I186" s="824">
        <f>'Plan de Acción 2023'!H90+'Plan de Acción 2023'!I90</f>
        <v>0</v>
      </c>
      <c r="J186" s="824">
        <f>'Plan de Acción 2023'!X90+'Plan de Acción 2023'!Y90</f>
        <v>0</v>
      </c>
      <c r="K186" s="825">
        <f t="shared" si="0"/>
        <v>0</v>
      </c>
      <c r="L186" s="825">
        <f t="shared" si="1"/>
        <v>0</v>
      </c>
      <c r="M186" s="824">
        <f>'Plan de Acción 2023'!I90</f>
        <v>0</v>
      </c>
      <c r="N186" s="824">
        <f>'Plan de Acción 2023'!Y90</f>
        <v>0</v>
      </c>
      <c r="O186" s="824" t="e">
        <f t="shared" si="2"/>
        <v>#DIV/0!</v>
      </c>
      <c r="P186" s="820">
        <f>Tabla13[[#This Row],[Ejec Real Acumu]]-Tabla13[[#This Row],[Proyec Ejec Acumul]]</f>
        <v>0</v>
      </c>
      <c r="Q186" s="820">
        <f>Tabla13[[#This Row],[Ejec Real Mes]]-Tabla13[[#This Row],[Program Entreg Mes]]</f>
        <v>0</v>
      </c>
    </row>
    <row r="187" spans="1:17">
      <c r="A187" s="824">
        <v>87</v>
      </c>
      <c r="B187" s="824" t="s">
        <v>2441</v>
      </c>
      <c r="C187" s="824" t="s">
        <v>2442</v>
      </c>
      <c r="D187" s="824" t="str">
        <f>'Plan de Acción 2023'!$V$91</f>
        <v>Oficina de Informática y Desarrollo Tecnológico</v>
      </c>
      <c r="E187" s="824" t="str">
        <f>'Plan de Acción 2023'!$F$91</f>
        <v>Ejecutar el Plan Estratégico de Tecnologías de la Información - PETI 2021 - 2023</v>
      </c>
      <c r="F187" s="824">
        <v>2</v>
      </c>
      <c r="G187" s="824" t="s">
        <v>2444</v>
      </c>
      <c r="H187" s="824">
        <f>'Plan de Acción 2023'!$T$91</f>
        <v>25</v>
      </c>
      <c r="I187" s="824">
        <f>'Plan de Acción 2023'!H91+'Plan de Acción 2023'!I91</f>
        <v>0</v>
      </c>
      <c r="J187" s="824">
        <f>'Plan de Acción 2023'!X91+'Plan de Acción 2023'!Y91</f>
        <v>1</v>
      </c>
      <c r="K187" s="825">
        <f t="shared" si="0"/>
        <v>0</v>
      </c>
      <c r="L187" s="825">
        <f t="shared" si="1"/>
        <v>0.04</v>
      </c>
      <c r="M187" s="824">
        <f>'Plan de Acción 2023'!I91</f>
        <v>0</v>
      </c>
      <c r="N187" s="824">
        <f>'Plan de Acción 2023'!Y91</f>
        <v>0</v>
      </c>
      <c r="O187" s="824" t="e">
        <f t="shared" si="2"/>
        <v>#DIV/0!</v>
      </c>
      <c r="P187" s="820">
        <f>Tabla13[[#This Row],[Ejec Real Acumu]]-Tabla13[[#This Row],[Proyec Ejec Acumul]]</f>
        <v>1</v>
      </c>
      <c r="Q187" s="820">
        <f>Tabla13[[#This Row],[Ejec Real Mes]]-Tabla13[[#This Row],[Program Entreg Mes]]</f>
        <v>0</v>
      </c>
    </row>
    <row r="188" spans="1:17">
      <c r="A188" s="824">
        <v>88</v>
      </c>
      <c r="B188" s="824" t="s">
        <v>2441</v>
      </c>
      <c r="C188" s="824" t="s">
        <v>2442</v>
      </c>
      <c r="D188" s="824" t="str">
        <f>'Plan de Acción 2023'!$V$92</f>
        <v>Oficina de Informática y Desarrollo Tecnológico</v>
      </c>
      <c r="E188" s="824" t="str">
        <f>'Plan de Acción 2023'!$F$92</f>
        <v>Formular el Plan de transformación digital.</v>
      </c>
      <c r="F188" s="824">
        <v>2</v>
      </c>
      <c r="G188" s="824" t="s">
        <v>2444</v>
      </c>
      <c r="H188" s="824">
        <f>'Plan de Acción 2023'!$T$92</f>
        <v>7</v>
      </c>
      <c r="I188" s="824">
        <f>'Plan de Acción 2023'!H92+'Plan de Acción 2023'!I92</f>
        <v>0</v>
      </c>
      <c r="J188" s="824">
        <f>'Plan de Acción 2023'!X92+'Plan de Acción 2023'!Y92</f>
        <v>0</v>
      </c>
      <c r="K188" s="825">
        <f t="shared" si="0"/>
        <v>0</v>
      </c>
      <c r="L188" s="825">
        <f t="shared" si="1"/>
        <v>0</v>
      </c>
      <c r="M188" s="824">
        <f>'Plan de Acción 2023'!I92</f>
        <v>0</v>
      </c>
      <c r="N188" s="824">
        <f>'Plan de Acción 2023'!Y92</f>
        <v>0</v>
      </c>
      <c r="O188" s="824" t="e">
        <f t="shared" si="2"/>
        <v>#DIV/0!</v>
      </c>
      <c r="P188" s="820">
        <f>Tabla13[[#This Row],[Ejec Real Acumu]]-Tabla13[[#This Row],[Proyec Ejec Acumul]]</f>
        <v>0</v>
      </c>
      <c r="Q188" s="820">
        <f>Tabla13[[#This Row],[Ejec Real Mes]]-Tabla13[[#This Row],[Program Entreg Mes]]</f>
        <v>0</v>
      </c>
    </row>
    <row r="189" spans="1:17">
      <c r="A189" s="824">
        <v>89</v>
      </c>
      <c r="B189" s="824" t="s">
        <v>2441</v>
      </c>
      <c r="C189" s="824" t="s">
        <v>2442</v>
      </c>
      <c r="D189" s="824" t="str">
        <f>'Plan de Acción 2023'!$V$93</f>
        <v>Oficina de Informática y Desarrollo Tecnológico</v>
      </c>
      <c r="E189" s="824" t="str">
        <f>'Plan de Acción 2023'!$F$93</f>
        <v>Ejecutar el Plan de Tratamiento de Riesgos de Seguridad y Privacidad de la Información</v>
      </c>
      <c r="F189" s="824">
        <v>2</v>
      </c>
      <c r="G189" s="824" t="s">
        <v>2444</v>
      </c>
      <c r="H189" s="824">
        <f>'Plan de Acción 2023'!$T$93</f>
        <v>12</v>
      </c>
      <c r="I189" s="824">
        <f>'Plan de Acción 2023'!H93+'Plan de Acción 2023'!I93</f>
        <v>1</v>
      </c>
      <c r="J189" s="824">
        <f>'Plan de Acción 2023'!X93+'Plan de Acción 2023'!Y93</f>
        <v>1</v>
      </c>
      <c r="K189" s="825">
        <f t="shared" si="0"/>
        <v>8.3333333333333329E-2</v>
      </c>
      <c r="L189" s="825">
        <f t="shared" si="1"/>
        <v>8.3333333333333329E-2</v>
      </c>
      <c r="M189" s="824">
        <f>'Plan de Acción 2023'!I93</f>
        <v>0</v>
      </c>
      <c r="N189" s="824">
        <f>'Plan de Acción 2023'!Y93</f>
        <v>0</v>
      </c>
      <c r="O189" s="824" t="e">
        <f t="shared" si="2"/>
        <v>#DIV/0!</v>
      </c>
      <c r="P189" s="820">
        <f>Tabla13[[#This Row],[Ejec Real Acumu]]-Tabla13[[#This Row],[Proyec Ejec Acumul]]</f>
        <v>0</v>
      </c>
      <c r="Q189" s="820">
        <f>Tabla13[[#This Row],[Ejec Real Mes]]-Tabla13[[#This Row],[Program Entreg Mes]]</f>
        <v>0</v>
      </c>
    </row>
    <row r="190" spans="1:17">
      <c r="A190" s="824">
        <v>90</v>
      </c>
      <c r="B190" s="824" t="s">
        <v>2441</v>
      </c>
      <c r="C190" s="824" t="s">
        <v>2442</v>
      </c>
      <c r="D190" s="824" t="str">
        <f>'Plan de Acción 2023'!$V$94</f>
        <v>Oficina de Informática y Desarrollo Tecnológico</v>
      </c>
      <c r="E190" s="824" t="str">
        <f>'Plan de Acción 2023'!$F$94</f>
        <v>Ejecutar Plan de Seguridad y Privacidad de la Información 2023</v>
      </c>
      <c r="F190" s="824">
        <v>2</v>
      </c>
      <c r="G190" s="824" t="s">
        <v>2444</v>
      </c>
      <c r="H190" s="824">
        <f>'Plan de Acción 2023'!$T$94</f>
        <v>32</v>
      </c>
      <c r="I190" s="824">
        <f>'Plan de Acción 2023'!H94+'Plan de Acción 2023'!I94</f>
        <v>1</v>
      </c>
      <c r="J190" s="824">
        <f>'Plan de Acción 2023'!X94+'Plan de Acción 2023'!Y94</f>
        <v>1</v>
      </c>
      <c r="K190" s="825">
        <f t="shared" si="0"/>
        <v>3.125E-2</v>
      </c>
      <c r="L190" s="825">
        <f t="shared" si="1"/>
        <v>3.125E-2</v>
      </c>
      <c r="M190" s="824">
        <f>'Plan de Acción 2023'!I94</f>
        <v>0</v>
      </c>
      <c r="N190" s="824">
        <f>'Plan de Acción 2023'!Y94</f>
        <v>0</v>
      </c>
      <c r="O190" s="824" t="e">
        <f t="shared" si="2"/>
        <v>#DIV/0!</v>
      </c>
      <c r="P190" s="820">
        <f>Tabla13[[#This Row],[Ejec Real Acumu]]-Tabla13[[#This Row],[Proyec Ejec Acumul]]</f>
        <v>0</v>
      </c>
      <c r="Q190" s="820">
        <f>Tabla13[[#This Row],[Ejec Real Mes]]-Tabla13[[#This Row],[Program Entreg Mes]]</f>
        <v>0</v>
      </c>
    </row>
    <row r="191" spans="1:17">
      <c r="A191" s="824">
        <v>91</v>
      </c>
      <c r="B191" s="824" t="s">
        <v>2441</v>
      </c>
      <c r="C191" s="824" t="s">
        <v>2442</v>
      </c>
      <c r="D191" s="824" t="str">
        <f>'Plan de Acción 2023'!$V$95</f>
        <v>Oficina de Informática y Desarrollo Tecnológico</v>
      </c>
      <c r="E191" s="824" t="str">
        <f>'Plan de Acción 2023'!$F$95</f>
        <v>Implementar las políticas del Modelo Integrado de Planeación y Gestión relacionadas con la OIDT</v>
      </c>
      <c r="F191" s="824">
        <v>2</v>
      </c>
      <c r="G191" s="824" t="s">
        <v>2444</v>
      </c>
      <c r="H191" s="824">
        <f>'Plan de Acción 2023'!$T$95</f>
        <v>4</v>
      </c>
      <c r="I191" s="824">
        <f>'Plan de Acción 2023'!H95+'Plan de Acción 2023'!I95</f>
        <v>0</v>
      </c>
      <c r="J191" s="824">
        <f>'Plan de Acción 2023'!X95+'Plan de Acción 2023'!Y95</f>
        <v>0</v>
      </c>
      <c r="K191" s="825">
        <f t="shared" si="0"/>
        <v>0</v>
      </c>
      <c r="L191" s="825">
        <f t="shared" si="1"/>
        <v>0</v>
      </c>
      <c r="M191" s="824">
        <f>'Plan de Acción 2023'!I95</f>
        <v>0</v>
      </c>
      <c r="N191" s="824">
        <f>'Plan de Acción 2023'!Y95</f>
        <v>0</v>
      </c>
      <c r="O191" s="824" t="e">
        <f t="shared" si="2"/>
        <v>#DIV/0!</v>
      </c>
      <c r="P191" s="820">
        <f>Tabla13[[#This Row],[Ejec Real Acumu]]-Tabla13[[#This Row],[Proyec Ejec Acumul]]</f>
        <v>0</v>
      </c>
      <c r="Q191" s="820">
        <f>Tabla13[[#This Row],[Ejec Real Mes]]-Tabla13[[#This Row],[Program Entreg Mes]]</f>
        <v>0</v>
      </c>
    </row>
    <row r="192" spans="1:17">
      <c r="A192" s="824">
        <v>92</v>
      </c>
      <c r="B192" s="824" t="s">
        <v>2441</v>
      </c>
      <c r="C192" s="824" t="s">
        <v>2442</v>
      </c>
      <c r="D192" s="824" t="str">
        <f>'Plan de Acción 2023'!$V$96</f>
        <v>Subdirección de Metrología Física</v>
      </c>
      <c r="E192" s="824" t="str">
        <f>'Plan de Acción 2023'!$F$96</f>
        <v>Prestar horas de Asistencia Técnica por personal de la SMF a demanda</v>
      </c>
      <c r="F192" s="824">
        <v>2</v>
      </c>
      <c r="G192" s="824" t="s">
        <v>2444</v>
      </c>
      <c r="H192" s="824">
        <f>'Plan de Acción 2023'!$T$96</f>
        <v>1</v>
      </c>
      <c r="I192" s="824">
        <f>'Plan de Acción 2023'!H96+'Plan de Acción 2023'!I96</f>
        <v>0</v>
      </c>
      <c r="J192" s="824">
        <f>'Plan de Acción 2023'!X96+'Plan de Acción 2023'!Y96</f>
        <v>0</v>
      </c>
      <c r="K192" s="825">
        <f t="shared" si="0"/>
        <v>0</v>
      </c>
      <c r="L192" s="825">
        <f t="shared" si="1"/>
        <v>0</v>
      </c>
      <c r="M192" s="824">
        <f>'Plan de Acción 2023'!I96</f>
        <v>0</v>
      </c>
      <c r="N192" s="824">
        <f>'Plan de Acción 2023'!Y96</f>
        <v>0</v>
      </c>
      <c r="O192" s="824" t="e">
        <f t="shared" si="2"/>
        <v>#DIV/0!</v>
      </c>
      <c r="P192" s="820">
        <f>Tabla13[[#This Row],[Ejec Real Acumu]]-Tabla13[[#This Row],[Proyec Ejec Acumul]]</f>
        <v>0</v>
      </c>
      <c r="Q192" s="820">
        <f>Tabla13[[#This Row],[Ejec Real Mes]]-Tabla13[[#This Row],[Program Entreg Mes]]</f>
        <v>0</v>
      </c>
    </row>
    <row r="193" spans="1:17">
      <c r="A193" s="824">
        <v>93</v>
      </c>
      <c r="B193" s="824" t="s">
        <v>2441</v>
      </c>
      <c r="C193" s="824" t="s">
        <v>2442</v>
      </c>
      <c r="D193" s="824" t="str">
        <f>'Plan de Acción 2023'!$V$97</f>
        <v>Oficina de Informática y Desarrollo Tecnológico</v>
      </c>
      <c r="E193" s="824" t="str">
        <f>'Plan de Acción 2023'!$F$97</f>
        <v>Ejecutar actividades relacionadas con la Gestión del SIG según lineamientos estratégicos - OIDT</v>
      </c>
      <c r="F193" s="824">
        <v>2</v>
      </c>
      <c r="G193" s="824" t="s">
        <v>2444</v>
      </c>
      <c r="H193" s="824">
        <f>'Plan de Acción 2023'!$T$97</f>
        <v>4</v>
      </c>
      <c r="I193" s="824">
        <f>'Plan de Acción 2023'!H97+'Plan de Acción 2023'!I97</f>
        <v>0</v>
      </c>
      <c r="J193" s="824">
        <f>'Plan de Acción 2023'!X97+'Plan de Acción 2023'!Y97</f>
        <v>0</v>
      </c>
      <c r="K193" s="825">
        <f t="shared" si="0"/>
        <v>0</v>
      </c>
      <c r="L193" s="825">
        <f t="shared" si="1"/>
        <v>0</v>
      </c>
      <c r="M193" s="824">
        <f>'Plan de Acción 2023'!I97</f>
        <v>0</v>
      </c>
      <c r="N193" s="824">
        <f>'Plan de Acción 2023'!Y97</f>
        <v>0</v>
      </c>
      <c r="O193" s="824" t="e">
        <f t="shared" si="2"/>
        <v>#DIV/0!</v>
      </c>
      <c r="P193" s="820">
        <f>Tabla13[[#This Row],[Ejec Real Acumu]]-Tabla13[[#This Row],[Proyec Ejec Acumul]]</f>
        <v>0</v>
      </c>
      <c r="Q193" s="820">
        <f>Tabla13[[#This Row],[Ejec Real Mes]]-Tabla13[[#This Row],[Program Entreg Mes]]</f>
        <v>0</v>
      </c>
    </row>
    <row r="194" spans="1:17">
      <c r="A194" s="824">
        <v>94</v>
      </c>
      <c r="B194" s="824" t="s">
        <v>2441</v>
      </c>
      <c r="C194" s="824" t="s">
        <v>2442</v>
      </c>
      <c r="D194" s="824" t="str">
        <f>'Plan de Acción 2023'!$V$98</f>
        <v>Subdirección de Metrología Física</v>
      </c>
      <c r="E194" s="824" t="str">
        <f>'Plan de Acción 2023'!$F$98</f>
        <v>Ejecutar actividades relacionadas con la Gestión del SIG según lineamientos estratégicos - SMF</v>
      </c>
      <c r="F194" s="824">
        <v>2</v>
      </c>
      <c r="G194" s="824" t="s">
        <v>2444</v>
      </c>
      <c r="H194" s="824">
        <f>'Plan de Acción 2023'!$T$98</f>
        <v>4</v>
      </c>
      <c r="I194" s="824">
        <f>'Plan de Acción 2023'!H98+'Plan de Acción 2023'!I98</f>
        <v>0</v>
      </c>
      <c r="J194" s="824">
        <f>'Plan de Acción 2023'!X98+'Plan de Acción 2023'!Y98</f>
        <v>0</v>
      </c>
      <c r="K194" s="825">
        <f t="shared" si="0"/>
        <v>0</v>
      </c>
      <c r="L194" s="825">
        <f t="shared" si="1"/>
        <v>0</v>
      </c>
      <c r="M194" s="824">
        <f>'Plan de Acción 2023'!I98</f>
        <v>0</v>
      </c>
      <c r="N194" s="824">
        <f>'Plan de Acción 2023'!Y98</f>
        <v>0</v>
      </c>
      <c r="O194" s="824" t="e">
        <f t="shared" si="2"/>
        <v>#DIV/0!</v>
      </c>
      <c r="P194" s="820">
        <f>Tabla13[[#This Row],[Ejec Real Acumu]]-Tabla13[[#This Row],[Proyec Ejec Acumul]]</f>
        <v>0</v>
      </c>
      <c r="Q194" s="820">
        <f>Tabla13[[#This Row],[Ejec Real Mes]]-Tabla13[[#This Row],[Program Entreg Mes]]</f>
        <v>0</v>
      </c>
    </row>
    <row r="195" spans="1:17">
      <c r="A195" s="824">
        <v>95</v>
      </c>
      <c r="B195" s="824" t="s">
        <v>2441</v>
      </c>
      <c r="C195" s="824" t="s">
        <v>2442</v>
      </c>
      <c r="D195" s="824" t="str">
        <f>'Plan de Acción 2023'!$V$99</f>
        <v>Secretaría General</v>
      </c>
      <c r="E195" s="824" t="str">
        <f>'Plan de Acción 2023'!$F$99</f>
        <v>Ejecutar actividades relacionadas con la Gestión del SIG según lineamientos estratégicos - SG</v>
      </c>
      <c r="F195" s="824">
        <v>2</v>
      </c>
      <c r="G195" s="824" t="s">
        <v>2444</v>
      </c>
      <c r="H195" s="824">
        <f>'Plan de Acción 2023'!$T$99</f>
        <v>4</v>
      </c>
      <c r="I195" s="824">
        <f>'Plan de Acción 2023'!H99+'Plan de Acción 2023'!I99</f>
        <v>0</v>
      </c>
      <c r="J195" s="824">
        <f>'Plan de Acción 2023'!X99+'Plan de Acción 2023'!Y99</f>
        <v>0</v>
      </c>
      <c r="K195" s="825">
        <f t="shared" si="0"/>
        <v>0</v>
      </c>
      <c r="L195" s="825">
        <f t="shared" si="1"/>
        <v>0</v>
      </c>
      <c r="M195" s="824">
        <f>'Plan de Acción 2023'!I99</f>
        <v>0</v>
      </c>
      <c r="N195" s="824">
        <f>'Plan de Acción 2023'!Y99</f>
        <v>0</v>
      </c>
      <c r="O195" s="824" t="e">
        <f t="shared" si="2"/>
        <v>#DIV/0!</v>
      </c>
      <c r="P195" s="820">
        <f>Tabla13[[#This Row],[Ejec Real Acumu]]-Tabla13[[#This Row],[Proyec Ejec Acumul]]</f>
        <v>0</v>
      </c>
      <c r="Q195" s="820">
        <f>Tabla13[[#This Row],[Ejec Real Mes]]-Tabla13[[#This Row],[Program Entreg Mes]]</f>
        <v>0</v>
      </c>
    </row>
    <row r="196" spans="1:17">
      <c r="A196" s="824">
        <v>96</v>
      </c>
      <c r="B196" s="824" t="s">
        <v>2441</v>
      </c>
      <c r="C196" s="824" t="s">
        <v>2442</v>
      </c>
      <c r="D196" s="824" t="str">
        <f>'Plan de Acción 2023'!$V$100</f>
        <v>Subdirección de Metrología Química y Biología</v>
      </c>
      <c r="E196" s="824" t="str">
        <f>'Plan de Acción 2023'!$F$100</f>
        <v>Ejecutar actividades relacionadas con la Gestión del SIG según lineamientos estratégicos - SMQB</v>
      </c>
      <c r="F196" s="824">
        <v>2</v>
      </c>
      <c r="G196" s="824" t="s">
        <v>2444</v>
      </c>
      <c r="H196" s="824">
        <f>'Plan de Acción 2023'!$T$100</f>
        <v>4</v>
      </c>
      <c r="I196" s="824">
        <f>'Plan de Acción 2023'!H100+'Plan de Acción 2023'!I100</f>
        <v>0</v>
      </c>
      <c r="J196" s="824">
        <f>'Plan de Acción 2023'!X100+'Plan de Acción 2023'!Y100</f>
        <v>0</v>
      </c>
      <c r="K196" s="825">
        <f t="shared" si="0"/>
        <v>0</v>
      </c>
      <c r="L196" s="825">
        <f t="shared" si="1"/>
        <v>0</v>
      </c>
      <c r="M196" s="824">
        <f>'Plan de Acción 2023'!I100</f>
        <v>0</v>
      </c>
      <c r="N196" s="824">
        <f>'Plan de Acción 2023'!Y100</f>
        <v>0</v>
      </c>
      <c r="O196" s="824" t="e">
        <f t="shared" si="2"/>
        <v>#DIV/0!</v>
      </c>
      <c r="P196" s="820">
        <f>Tabla13[[#This Row],[Ejec Real Acumu]]-Tabla13[[#This Row],[Proyec Ejec Acumul]]</f>
        <v>0</v>
      </c>
      <c r="Q196" s="820">
        <f>Tabla13[[#This Row],[Ejec Real Mes]]-Tabla13[[#This Row],[Program Entreg Mes]]</f>
        <v>0</v>
      </c>
    </row>
    <row r="197" spans="1:17">
      <c r="A197" s="824">
        <v>97</v>
      </c>
      <c r="B197" s="824" t="s">
        <v>2441</v>
      </c>
      <c r="C197" s="824" t="s">
        <v>2442</v>
      </c>
      <c r="D197" s="824" t="str">
        <f>'Plan de Acción 2023'!$V$101</f>
        <v>Secretaría General</v>
      </c>
      <c r="E197" s="824" t="str">
        <f>'Plan de Acción 2023'!$F$101</f>
        <v>Liderar la Gestión del Cambio con referencia a todos los cambios derivados de los resultados del concurso de méritos Nación 3</v>
      </c>
      <c r="F197" s="824">
        <v>2</v>
      </c>
      <c r="G197" s="824" t="s">
        <v>2444</v>
      </c>
      <c r="H197" s="824">
        <f>'Plan de Acción 2023'!$T$101</f>
        <v>4</v>
      </c>
      <c r="I197" s="824">
        <f>'Plan de Acción 2023'!H101+'Plan de Acción 2023'!I101</f>
        <v>0</v>
      </c>
      <c r="J197" s="824">
        <f>'Plan de Acción 2023'!X101+'Plan de Acción 2023'!Y101</f>
        <v>0</v>
      </c>
      <c r="K197" s="825">
        <f t="shared" si="0"/>
        <v>0</v>
      </c>
      <c r="L197" s="825">
        <f t="shared" si="1"/>
        <v>0</v>
      </c>
      <c r="M197" s="824">
        <f>'Plan de Acción 2023'!I101</f>
        <v>0</v>
      </c>
      <c r="N197" s="824">
        <f>'Plan de Acción 2023'!Y101</f>
        <v>0</v>
      </c>
      <c r="O197" s="824" t="e">
        <f t="shared" si="2"/>
        <v>#DIV/0!</v>
      </c>
      <c r="P197" s="820">
        <f>Tabla13[[#This Row],[Ejec Real Acumu]]-Tabla13[[#This Row],[Proyec Ejec Acumul]]</f>
        <v>0</v>
      </c>
      <c r="Q197" s="820">
        <f>Tabla13[[#This Row],[Ejec Real Mes]]-Tabla13[[#This Row],[Program Entreg Mes]]</f>
        <v>0</v>
      </c>
    </row>
    <row r="198" spans="1:17">
      <c r="A198" s="824">
        <v>98</v>
      </c>
      <c r="B198" s="824" t="s">
        <v>2441</v>
      </c>
      <c r="C198" s="824" t="s">
        <v>2442</v>
      </c>
      <c r="D198" s="824" t="str">
        <f>'Plan de Acción 2023'!$V$102</f>
        <v>Subdirección de Metrología Química y Biología</v>
      </c>
      <c r="E198" s="824" t="str">
        <f>'Plan de Acción 2023'!$F$102</f>
        <v xml:space="preserve">Desarrollar herramientas para la
automatización de los procesos de medición de la SMQB
 </v>
      </c>
      <c r="F198" s="824">
        <v>2</v>
      </c>
      <c r="G198" s="824" t="s">
        <v>2444</v>
      </c>
      <c r="H198" s="824">
        <f>'Plan de Acción 2023'!$T$102</f>
        <v>2</v>
      </c>
      <c r="I198" s="824">
        <f>'Plan de Acción 2023'!H102+'Plan de Acción 2023'!I102</f>
        <v>0</v>
      </c>
      <c r="J198" s="824">
        <f>'Plan de Acción 2023'!X102+'Plan de Acción 2023'!Y102</f>
        <v>0</v>
      </c>
      <c r="K198" s="825">
        <f t="shared" si="0"/>
        <v>0</v>
      </c>
      <c r="L198" s="825">
        <f t="shared" si="1"/>
        <v>0</v>
      </c>
      <c r="M198" s="824">
        <f>'Plan de Acción 2023'!I102</f>
        <v>0</v>
      </c>
      <c r="N198" s="824">
        <f>'Plan de Acción 2023'!Y102</f>
        <v>0</v>
      </c>
      <c r="O198" s="824" t="e">
        <f t="shared" si="2"/>
        <v>#DIV/0!</v>
      </c>
      <c r="P198" s="820">
        <f>Tabla13[[#This Row],[Ejec Real Acumu]]-Tabla13[[#This Row],[Proyec Ejec Acumul]]</f>
        <v>0</v>
      </c>
      <c r="Q198" s="820">
        <f>Tabla13[[#This Row],[Ejec Real Mes]]-Tabla13[[#This Row],[Program Entreg Mes]]</f>
        <v>0</v>
      </c>
    </row>
    <row r="199" spans="1:17">
      <c r="A199" s="824">
        <v>1</v>
      </c>
      <c r="B199" s="824" t="s">
        <v>2441</v>
      </c>
      <c r="C199" s="824" t="s">
        <v>2442</v>
      </c>
      <c r="D199" s="824" t="str">
        <f>'Plan de Acción 2023'!$V$5</f>
        <v>Dirección General</v>
      </c>
      <c r="E199" s="824" t="str">
        <f>'Plan de Acción 2023'!$F$5</f>
        <v>Participar en la Conferencia General de Pesas y Medidas del BIPM - CGPM</v>
      </c>
      <c r="F199" s="824">
        <v>3</v>
      </c>
      <c r="G199" s="824" t="s">
        <v>2445</v>
      </c>
      <c r="H199" s="824">
        <f>'Plan de Acción 2023'!$T$5</f>
        <v>1</v>
      </c>
      <c r="I199" s="824">
        <f>'Plan de Acción 2023'!H5+'Plan de Acción 2023'!I5+'Plan de Acción 2023'!J5</f>
        <v>0</v>
      </c>
      <c r="J199" s="824">
        <f>'Plan de Acción 2023'!X5+'Plan de Acción 2023'!Y5+'Plan de Acción 2023'!Z5</f>
        <v>0</v>
      </c>
      <c r="K199" s="825">
        <f t="shared" si="0"/>
        <v>0</v>
      </c>
      <c r="L199" s="825">
        <f t="shared" si="1"/>
        <v>0</v>
      </c>
      <c r="M199" s="824">
        <f>'Plan de Acción 2023'!J5</f>
        <v>0</v>
      </c>
      <c r="N199" s="824">
        <f>'Plan de Acción 2023'!Z5</f>
        <v>0</v>
      </c>
      <c r="O199" s="824" t="e">
        <f t="shared" si="2"/>
        <v>#DIV/0!</v>
      </c>
      <c r="P199" s="820">
        <f>Tabla13[[#This Row],[Ejec Real Acumu]]-Tabla13[[#This Row],[Proyec Ejec Acumul]]</f>
        <v>0</v>
      </c>
      <c r="Q199" s="820">
        <f>Tabla13[[#This Row],[Ejec Real Mes]]-Tabla13[[#This Row],[Program Entreg Mes]]</f>
        <v>0</v>
      </c>
    </row>
    <row r="200" spans="1:17">
      <c r="A200" s="824">
        <v>2</v>
      </c>
      <c r="B200" s="824" t="s">
        <v>2441</v>
      </c>
      <c r="C200" s="824" t="s">
        <v>2442</v>
      </c>
      <c r="D200" s="824" t="str">
        <f>'Plan de Acción 2023'!$V$6</f>
        <v>Dirección General</v>
      </c>
      <c r="E200" s="824" t="str">
        <f>'Plan de Acción 2023'!$F$6</f>
        <v>Participar en la reunión del Asamblea del SIM</v>
      </c>
      <c r="F200" s="824">
        <v>3</v>
      </c>
      <c r="G200" s="824" t="s">
        <v>2445</v>
      </c>
      <c r="H200" s="824">
        <f>'Plan de Acción 2023'!$T$6</f>
        <v>1</v>
      </c>
      <c r="I200" s="824">
        <f>'Plan de Acción 2023'!H6+'Plan de Acción 2023'!I6+'Plan de Acción 2023'!J6</f>
        <v>0</v>
      </c>
      <c r="J200" s="824">
        <f>'Plan de Acción 2023'!X6+'Plan de Acción 2023'!Y6+'Plan de Acción 2023'!Z6</f>
        <v>0</v>
      </c>
      <c r="K200" s="825">
        <f t="shared" si="0"/>
        <v>0</v>
      </c>
      <c r="L200" s="825">
        <f t="shared" si="1"/>
        <v>0</v>
      </c>
      <c r="M200" s="824">
        <f>'Plan de Acción 2023'!J6</f>
        <v>0</v>
      </c>
      <c r="N200" s="824">
        <f>'Plan de Acción 2023'!Z6</f>
        <v>0</v>
      </c>
      <c r="O200" s="824" t="e">
        <f t="shared" si="2"/>
        <v>#DIV/0!</v>
      </c>
      <c r="P200" s="820">
        <f>Tabla13[[#This Row],[Ejec Real Acumu]]-Tabla13[[#This Row],[Proyec Ejec Acumul]]</f>
        <v>0</v>
      </c>
      <c r="Q200" s="820">
        <f>Tabla13[[#This Row],[Ejec Real Mes]]-Tabla13[[#This Row],[Program Entreg Mes]]</f>
        <v>0</v>
      </c>
    </row>
    <row r="201" spans="1:17">
      <c r="A201" s="824">
        <v>3</v>
      </c>
      <c r="B201" s="824" t="s">
        <v>2441</v>
      </c>
      <c r="C201" s="824" t="s">
        <v>2442</v>
      </c>
      <c r="D201" s="824" t="str">
        <f>'Plan de Acción 2023'!$V$7</f>
        <v>Dirección General</v>
      </c>
      <c r="E201"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201" s="824">
        <v>3</v>
      </c>
      <c r="G201" s="824" t="s">
        <v>2445</v>
      </c>
      <c r="H201" s="824">
        <f>'Plan de Acción 2023'!$T$7</f>
        <v>4</v>
      </c>
      <c r="I201" s="824">
        <f>'Plan de Acción 2023'!H7+'Plan de Acción 2023'!I7+'Plan de Acción 2023'!J7</f>
        <v>1</v>
      </c>
      <c r="J201" s="824">
        <f>'Plan de Acción 2023'!X7+'Plan de Acción 2023'!Y7+'Plan de Acción 2023'!Z7</f>
        <v>1</v>
      </c>
      <c r="K201" s="825">
        <f t="shared" si="0"/>
        <v>0.25</v>
      </c>
      <c r="L201" s="825">
        <f t="shared" si="1"/>
        <v>0.25</v>
      </c>
      <c r="M201" s="824">
        <f>'Plan de Acción 2023'!J7</f>
        <v>1</v>
      </c>
      <c r="N201" s="824">
        <f>'Plan de Acción 2023'!Z7</f>
        <v>1</v>
      </c>
      <c r="O201" s="824">
        <f t="shared" si="2"/>
        <v>1</v>
      </c>
      <c r="P201" s="820">
        <f>Tabla13[[#This Row],[Ejec Real Acumu]]-Tabla13[[#This Row],[Proyec Ejec Acumul]]</f>
        <v>0</v>
      </c>
      <c r="Q201" s="820">
        <f>Tabla13[[#This Row],[Ejec Real Mes]]-Tabla13[[#This Row],[Program Entreg Mes]]</f>
        <v>0</v>
      </c>
    </row>
    <row r="202" spans="1:17">
      <c r="A202" s="824">
        <v>4</v>
      </c>
      <c r="B202" s="824" t="s">
        <v>2441</v>
      </c>
      <c r="C202" s="824" t="s">
        <v>2442</v>
      </c>
      <c r="D202" s="824" t="str">
        <f>'Plan de Acción 2023'!$V$8</f>
        <v>Secretaría General</v>
      </c>
      <c r="E202" s="824" t="str">
        <f>'Plan de Acción 2023'!$F$8</f>
        <v>Ejecutar el Plan Estratégico de Talento Humano</v>
      </c>
      <c r="F202" s="824">
        <v>3</v>
      </c>
      <c r="G202" s="824" t="s">
        <v>2445</v>
      </c>
      <c r="H202" s="824">
        <f>'Plan de Acción 2023'!$T$8</f>
        <v>4</v>
      </c>
      <c r="I202" s="824">
        <f>'Plan de Acción 2023'!H8+'Plan de Acción 2023'!I8+'Plan de Acción 2023'!J8</f>
        <v>1</v>
      </c>
      <c r="J202" s="824">
        <f>'Plan de Acción 2023'!X8+'Plan de Acción 2023'!Y8+'Plan de Acción 2023'!Z8</f>
        <v>1</v>
      </c>
      <c r="K202" s="825">
        <f t="shared" si="0"/>
        <v>0.25</v>
      </c>
      <c r="L202" s="825">
        <f t="shared" si="1"/>
        <v>0.25</v>
      </c>
      <c r="M202" s="824">
        <f>'Plan de Acción 2023'!J8</f>
        <v>1</v>
      </c>
      <c r="N202" s="824">
        <f>'Plan de Acción 2023'!Z8</f>
        <v>1</v>
      </c>
      <c r="O202" s="824">
        <f t="shared" si="2"/>
        <v>1</v>
      </c>
      <c r="P202" s="820">
        <f>Tabla13[[#This Row],[Ejec Real Acumu]]-Tabla13[[#This Row],[Proyec Ejec Acumul]]</f>
        <v>0</v>
      </c>
      <c r="Q202" s="820">
        <f>Tabla13[[#This Row],[Ejec Real Mes]]-Tabla13[[#This Row],[Program Entreg Mes]]</f>
        <v>0</v>
      </c>
    </row>
    <row r="203" spans="1:17">
      <c r="A203" s="824">
        <v>5</v>
      </c>
      <c r="B203" s="824" t="s">
        <v>2441</v>
      </c>
      <c r="C203" s="824" t="s">
        <v>2442</v>
      </c>
      <c r="D203" s="824" t="str">
        <f>'Plan de Acción 2023'!$V$9</f>
        <v>Secretaría General</v>
      </c>
      <c r="E203" s="824" t="str">
        <f>'Plan de Acción 2023'!$F$9</f>
        <v>Ejecutar Plan Anual de Vacantes</v>
      </c>
      <c r="F203" s="824">
        <v>3</v>
      </c>
      <c r="G203" s="824" t="s">
        <v>2445</v>
      </c>
      <c r="H203" s="824">
        <f>'Plan de Acción 2023'!$T$9</f>
        <v>2</v>
      </c>
      <c r="I203" s="824">
        <f>'Plan de Acción 2023'!H9+'Plan de Acción 2023'!I9+'Plan de Acción 2023'!J9</f>
        <v>0</v>
      </c>
      <c r="J203" s="824">
        <f>'Plan de Acción 2023'!X9+'Plan de Acción 2023'!Y9+'Plan de Acción 2023'!Z9</f>
        <v>0</v>
      </c>
      <c r="K203" s="825">
        <f t="shared" si="0"/>
        <v>0</v>
      </c>
      <c r="L203" s="825">
        <f t="shared" si="1"/>
        <v>0</v>
      </c>
      <c r="M203" s="824">
        <f>'Plan de Acción 2023'!J9</f>
        <v>0</v>
      </c>
      <c r="N203" s="824">
        <f>'Plan de Acción 2023'!Z9</f>
        <v>0</v>
      </c>
      <c r="O203" s="824" t="e">
        <f t="shared" si="2"/>
        <v>#DIV/0!</v>
      </c>
      <c r="P203" s="820">
        <f>Tabla13[[#This Row],[Ejec Real Acumu]]-Tabla13[[#This Row],[Proyec Ejec Acumul]]</f>
        <v>0</v>
      </c>
      <c r="Q203" s="820">
        <f>Tabla13[[#This Row],[Ejec Real Mes]]-Tabla13[[#This Row],[Program Entreg Mes]]</f>
        <v>0</v>
      </c>
    </row>
    <row r="204" spans="1:17">
      <c r="A204" s="824">
        <v>6</v>
      </c>
      <c r="B204" s="824" t="s">
        <v>2441</v>
      </c>
      <c r="C204" s="824" t="s">
        <v>2442</v>
      </c>
      <c r="D204" s="824" t="str">
        <f>'Plan de Acción 2023'!$V$10</f>
        <v>Secretaría General</v>
      </c>
      <c r="E204" s="824" t="str">
        <f>'Plan de Acción 2023'!$F$10</f>
        <v>Ejecutar Plan de Previsión de Recursos Humanos</v>
      </c>
      <c r="F204" s="824">
        <v>3</v>
      </c>
      <c r="G204" s="824" t="s">
        <v>2445</v>
      </c>
      <c r="H204" s="824">
        <f>'Plan de Acción 2023'!$T$10</f>
        <v>2</v>
      </c>
      <c r="I204" s="824">
        <f>'Plan de Acción 2023'!H10+'Plan de Acción 2023'!I10+'Plan de Acción 2023'!J10</f>
        <v>0</v>
      </c>
      <c r="J204" s="824">
        <f>'Plan de Acción 2023'!X10+'Plan de Acción 2023'!Y10+'Plan de Acción 2023'!Z10</f>
        <v>0</v>
      </c>
      <c r="K204" s="825">
        <f t="shared" si="0"/>
        <v>0</v>
      </c>
      <c r="L204" s="825">
        <f t="shared" si="1"/>
        <v>0</v>
      </c>
      <c r="M204" s="824">
        <f>'Plan de Acción 2023'!J10</f>
        <v>0</v>
      </c>
      <c r="N204" s="824">
        <f>'Plan de Acción 2023'!Z10</f>
        <v>0</v>
      </c>
      <c r="O204" s="824" t="e">
        <f t="shared" si="2"/>
        <v>#DIV/0!</v>
      </c>
      <c r="P204" s="820">
        <f>Tabla13[[#This Row],[Ejec Real Acumu]]-Tabla13[[#This Row],[Proyec Ejec Acumul]]</f>
        <v>0</v>
      </c>
      <c r="Q204" s="820">
        <f>Tabla13[[#This Row],[Ejec Real Mes]]-Tabla13[[#This Row],[Program Entreg Mes]]</f>
        <v>0</v>
      </c>
    </row>
    <row r="205" spans="1:17">
      <c r="A205" s="824">
        <v>7</v>
      </c>
      <c r="B205" s="824" t="s">
        <v>2441</v>
      </c>
      <c r="C205" s="824" t="s">
        <v>2442</v>
      </c>
      <c r="D205" s="824" t="str">
        <f>'Plan de Acción 2023'!$V$11</f>
        <v>Secretaría General</v>
      </c>
      <c r="E205" s="824" t="str">
        <f>'Plan de Acción 2023'!$F$11</f>
        <v>Ejecutar Plan Institucional de Capacitación</v>
      </c>
      <c r="F205" s="824">
        <v>3</v>
      </c>
      <c r="G205" s="824" t="s">
        <v>2445</v>
      </c>
      <c r="H205" s="824">
        <f>'Plan de Acción 2023'!$T$11</f>
        <v>47</v>
      </c>
      <c r="I205" s="824">
        <f>'Plan de Acción 2023'!H11+'Plan de Acción 2023'!I11+'Plan de Acción 2023'!J11</f>
        <v>0</v>
      </c>
      <c r="J205" s="824">
        <f>'Plan de Acción 2023'!X11+'Plan de Acción 2023'!Y11+'Plan de Acción 2023'!Z11</f>
        <v>0</v>
      </c>
      <c r="K205" s="825">
        <f t="shared" si="0"/>
        <v>0</v>
      </c>
      <c r="L205" s="825">
        <f t="shared" si="1"/>
        <v>0</v>
      </c>
      <c r="M205" s="824">
        <f>'Plan de Acción 2023'!J11</f>
        <v>0</v>
      </c>
      <c r="N205" s="824">
        <f>'Plan de Acción 2023'!Z11</f>
        <v>0</v>
      </c>
      <c r="O205" s="824" t="e">
        <f t="shared" si="2"/>
        <v>#DIV/0!</v>
      </c>
      <c r="P205" s="820">
        <f>Tabla13[[#This Row],[Ejec Real Acumu]]-Tabla13[[#This Row],[Proyec Ejec Acumul]]</f>
        <v>0</v>
      </c>
      <c r="Q205" s="820">
        <f>Tabla13[[#This Row],[Ejec Real Mes]]-Tabla13[[#This Row],[Program Entreg Mes]]</f>
        <v>0</v>
      </c>
    </row>
    <row r="206" spans="1:17">
      <c r="A206" s="824">
        <v>8</v>
      </c>
      <c r="B206" s="824" t="s">
        <v>2441</v>
      </c>
      <c r="C206" s="824" t="s">
        <v>2442</v>
      </c>
      <c r="D206" s="824" t="str">
        <f>'Plan de Acción 2023'!$V$12</f>
        <v>Secretaría General</v>
      </c>
      <c r="E206" s="824" t="str">
        <f>'Plan de Acción 2023'!$F$12</f>
        <v>Ejecutar Plan de Bienestar Laboral e Incentivos</v>
      </c>
      <c r="F206" s="824">
        <v>3</v>
      </c>
      <c r="G206" s="824" t="s">
        <v>2445</v>
      </c>
      <c r="H206" s="824">
        <f>'Plan de Acción 2023'!$T$12</f>
        <v>25</v>
      </c>
      <c r="I206" s="824">
        <f>'Plan de Acción 2023'!H12+'Plan de Acción 2023'!I12+'Plan de Acción 2023'!J12</f>
        <v>0</v>
      </c>
      <c r="J206" s="824">
        <f>'Plan de Acción 2023'!X12+'Plan de Acción 2023'!Y12+'Plan de Acción 2023'!Z12</f>
        <v>0</v>
      </c>
      <c r="K206" s="825">
        <f t="shared" si="0"/>
        <v>0</v>
      </c>
      <c r="L206" s="825">
        <f t="shared" si="1"/>
        <v>0</v>
      </c>
      <c r="M206" s="824">
        <f>'Plan de Acción 2023'!J12</f>
        <v>0</v>
      </c>
      <c r="N206" s="824">
        <f>'Plan de Acción 2023'!Z12</f>
        <v>0</v>
      </c>
      <c r="O206" s="824" t="e">
        <f t="shared" si="2"/>
        <v>#DIV/0!</v>
      </c>
      <c r="P206" s="820">
        <f>Tabla13[[#This Row],[Ejec Real Acumu]]-Tabla13[[#This Row],[Proyec Ejec Acumul]]</f>
        <v>0</v>
      </c>
      <c r="Q206" s="820">
        <f>Tabla13[[#This Row],[Ejec Real Mes]]-Tabla13[[#This Row],[Program Entreg Mes]]</f>
        <v>0</v>
      </c>
    </row>
    <row r="207" spans="1:17">
      <c r="A207" s="824">
        <v>9</v>
      </c>
      <c r="B207" s="824" t="s">
        <v>2441</v>
      </c>
      <c r="C207" s="824" t="s">
        <v>2442</v>
      </c>
      <c r="D207" s="824" t="str">
        <f>'Plan de Acción 2023'!$V$13</f>
        <v>Secretaría General</v>
      </c>
      <c r="E207" s="824" t="str">
        <f>'Plan de Acción 2023'!$F$13</f>
        <v>Implementar las políticas del Modelo Integrado de Planeación y Gestión relacionadas con la SG</v>
      </c>
      <c r="F207" s="824">
        <v>3</v>
      </c>
      <c r="G207" s="824" t="s">
        <v>2445</v>
      </c>
      <c r="H207" s="824">
        <f>'Plan de Acción 2023'!$T$13</f>
        <v>4</v>
      </c>
      <c r="I207" s="824">
        <f>'Plan de Acción 2023'!H13+'Plan de Acción 2023'!I13+'Plan de Acción 2023'!J13</f>
        <v>1</v>
      </c>
      <c r="J207" s="824">
        <f>'Plan de Acción 2023'!X13+'Plan de Acción 2023'!Y13+'Plan de Acción 2023'!Z13</f>
        <v>1</v>
      </c>
      <c r="K207" s="825">
        <f t="shared" si="0"/>
        <v>0.25</v>
      </c>
      <c r="L207" s="825">
        <f t="shared" si="1"/>
        <v>0.25</v>
      </c>
      <c r="M207" s="824">
        <f>'Plan de Acción 2023'!J13</f>
        <v>1</v>
      </c>
      <c r="N207" s="824">
        <f>'Plan de Acción 2023'!Z13</f>
        <v>1</v>
      </c>
      <c r="O207" s="824">
        <f t="shared" si="2"/>
        <v>1</v>
      </c>
      <c r="P207" s="820">
        <f>Tabla13[[#This Row],[Ejec Real Acumu]]-Tabla13[[#This Row],[Proyec Ejec Acumul]]</f>
        <v>0</v>
      </c>
      <c r="Q207" s="820">
        <f>Tabla13[[#This Row],[Ejec Real Mes]]-Tabla13[[#This Row],[Program Entreg Mes]]</f>
        <v>0</v>
      </c>
    </row>
    <row r="208" spans="1:17">
      <c r="A208" s="824">
        <v>10</v>
      </c>
      <c r="B208" s="824" t="s">
        <v>2441</v>
      </c>
      <c r="C208" s="824" t="s">
        <v>2442</v>
      </c>
      <c r="D208" s="824" t="str">
        <f>'Plan de Acción 2023'!$V$14</f>
        <v>Secretaría General</v>
      </c>
      <c r="E208" s="824" t="str">
        <f>'Plan de Acción 2023'!$F$14</f>
        <v>Desarrollar las actividades establecidas para la implementación de Gestión del Conocimiento liderado por Talento Humano</v>
      </c>
      <c r="F208" s="824">
        <v>3</v>
      </c>
      <c r="G208" s="824" t="s">
        <v>2445</v>
      </c>
      <c r="H208" s="824">
        <f>'Plan de Acción 2023'!$T$14</f>
        <v>4</v>
      </c>
      <c r="I208" s="824">
        <f>'Plan de Acción 2023'!H14+'Plan de Acción 2023'!I14+'Plan de Acción 2023'!J14</f>
        <v>1</v>
      </c>
      <c r="J208" s="824">
        <f>'Plan de Acción 2023'!X14+'Plan de Acción 2023'!Y14+'Plan de Acción 2023'!Z14</f>
        <v>0</v>
      </c>
      <c r="K208" s="825">
        <f t="shared" si="0"/>
        <v>0.25</v>
      </c>
      <c r="L208" s="825">
        <f t="shared" si="1"/>
        <v>0</v>
      </c>
      <c r="M208" s="824">
        <f>'Plan de Acción 2023'!J14</f>
        <v>1</v>
      </c>
      <c r="N208" s="824">
        <f>'Plan de Acción 2023'!Z14</f>
        <v>0</v>
      </c>
      <c r="O208" s="824">
        <f t="shared" si="2"/>
        <v>0</v>
      </c>
      <c r="P208" s="820">
        <f>Tabla13[[#This Row],[Ejec Real Acumu]]-Tabla13[[#This Row],[Proyec Ejec Acumul]]</f>
        <v>-1</v>
      </c>
      <c r="Q208" s="820">
        <f>Tabla13[[#This Row],[Ejec Real Mes]]-Tabla13[[#This Row],[Program Entreg Mes]]</f>
        <v>-1</v>
      </c>
    </row>
    <row r="209" spans="1:17">
      <c r="A209" s="824">
        <v>11</v>
      </c>
      <c r="B209" s="824" t="s">
        <v>2441</v>
      </c>
      <c r="C209" s="824" t="s">
        <v>2442</v>
      </c>
      <c r="D209" s="824" t="str">
        <f>'Plan de Acción 2023'!$V$15</f>
        <v>Secretaría General</v>
      </c>
      <c r="E209" s="824" t="str">
        <f>'Plan de Acción 2023'!$F$15</f>
        <v>Realizar campañas de socialización y apropiación de valores institucionales</v>
      </c>
      <c r="F209" s="824">
        <v>3</v>
      </c>
      <c r="G209" s="824" t="s">
        <v>2445</v>
      </c>
      <c r="H209" s="824">
        <f>'Plan de Acción 2023'!$T$15</f>
        <v>2</v>
      </c>
      <c r="I209" s="824">
        <f>'Plan de Acción 2023'!H15+'Plan de Acción 2023'!I15+'Plan de Acción 2023'!J15</f>
        <v>0</v>
      </c>
      <c r="J209" s="824">
        <f>'Plan de Acción 2023'!X15+'Plan de Acción 2023'!Y15+'Plan de Acción 2023'!Z15</f>
        <v>0</v>
      </c>
      <c r="K209" s="825">
        <f t="shared" si="0"/>
        <v>0</v>
      </c>
      <c r="L209" s="825">
        <f t="shared" si="1"/>
        <v>0</v>
      </c>
      <c r="M209" s="824">
        <f>'Plan de Acción 2023'!J15</f>
        <v>0</v>
      </c>
      <c r="N209" s="824">
        <f>'Plan de Acción 2023'!Z15</f>
        <v>0</v>
      </c>
      <c r="O209" s="824" t="e">
        <f t="shared" si="2"/>
        <v>#DIV/0!</v>
      </c>
      <c r="P209" s="820">
        <f>Tabla13[[#This Row],[Ejec Real Acumu]]-Tabla13[[#This Row],[Proyec Ejec Acumul]]</f>
        <v>0</v>
      </c>
      <c r="Q209" s="820">
        <f>Tabla13[[#This Row],[Ejec Real Mes]]-Tabla13[[#This Row],[Program Entreg Mes]]</f>
        <v>0</v>
      </c>
    </row>
    <row r="210" spans="1:17">
      <c r="A210" s="824">
        <v>12</v>
      </c>
      <c r="B210" s="824" t="s">
        <v>2441</v>
      </c>
      <c r="C210" s="824" t="s">
        <v>2442</v>
      </c>
      <c r="D210" s="824" t="str">
        <f>'Plan de Acción 2023'!$V$16</f>
        <v>Secretaría General</v>
      </c>
      <c r="E210" s="824" t="str">
        <f>'Plan de Acción 2023'!$F$16</f>
        <v>Ejecutar las actividades del Plan Institucional de Archivo</v>
      </c>
      <c r="F210" s="824">
        <v>3</v>
      </c>
      <c r="G210" s="824" t="s">
        <v>2445</v>
      </c>
      <c r="H210" s="824">
        <f>'Plan de Acción 2023'!$T$16</f>
        <v>448</v>
      </c>
      <c r="I210" s="824">
        <f>'Plan de Acción 2023'!H16+'Plan de Acción 2023'!I16+'Plan de Acción 2023'!J16</f>
        <v>0</v>
      </c>
      <c r="J210" s="824">
        <f>'Plan de Acción 2023'!X16+'Plan de Acción 2023'!Y16+'Plan de Acción 2023'!Z16</f>
        <v>0</v>
      </c>
      <c r="K210" s="825">
        <f t="shared" si="0"/>
        <v>0</v>
      </c>
      <c r="L210" s="825">
        <f t="shared" si="1"/>
        <v>0</v>
      </c>
      <c r="M210" s="824">
        <f>'Plan de Acción 2023'!J16</f>
        <v>0</v>
      </c>
      <c r="N210" s="824">
        <f>'Plan de Acción 2023'!Z16</f>
        <v>0</v>
      </c>
      <c r="O210" s="824" t="e">
        <f t="shared" si="2"/>
        <v>#DIV/0!</v>
      </c>
      <c r="P210" s="820">
        <f>Tabla13[[#This Row],[Ejec Real Acumu]]-Tabla13[[#This Row],[Proyec Ejec Acumul]]</f>
        <v>0</v>
      </c>
      <c r="Q210" s="820">
        <f>Tabla13[[#This Row],[Ejec Real Mes]]-Tabla13[[#This Row],[Program Entreg Mes]]</f>
        <v>0</v>
      </c>
    </row>
    <row r="211" spans="1:17">
      <c r="A211" s="824">
        <v>13</v>
      </c>
      <c r="B211" s="824" t="s">
        <v>2441</v>
      </c>
      <c r="C211" s="824" t="s">
        <v>2442</v>
      </c>
      <c r="D211" s="824" t="str">
        <f>'Plan de Acción 2023'!$V$17</f>
        <v>Secretaría General</v>
      </c>
      <c r="E211" s="824" t="str">
        <f>'Plan de Acción 2023'!$F$17</f>
        <v>Ejecutar las actividades del Plan de Acción Ambiental</v>
      </c>
      <c r="F211" s="824">
        <v>3</v>
      </c>
      <c r="G211" s="824" t="s">
        <v>2445</v>
      </c>
      <c r="H211" s="824">
        <f>'Plan de Acción 2023'!$T$17</f>
        <v>4</v>
      </c>
      <c r="I211" s="824">
        <f>'Plan de Acción 2023'!H17+'Plan de Acción 2023'!I17+'Plan de Acción 2023'!J17</f>
        <v>1</v>
      </c>
      <c r="J211" s="824">
        <f>'Plan de Acción 2023'!X17+'Plan de Acción 2023'!Y17+'Plan de Acción 2023'!Z17</f>
        <v>1</v>
      </c>
      <c r="K211" s="825">
        <f t="shared" si="0"/>
        <v>0.25</v>
      </c>
      <c r="L211" s="825">
        <f t="shared" si="1"/>
        <v>0.25</v>
      </c>
      <c r="M211" s="824">
        <f>'Plan de Acción 2023'!J17</f>
        <v>1</v>
      </c>
      <c r="N211" s="824">
        <f>'Plan de Acción 2023'!Z17</f>
        <v>1</v>
      </c>
      <c r="O211" s="824">
        <f t="shared" si="2"/>
        <v>1</v>
      </c>
      <c r="P211" s="820">
        <f>Tabla13[[#This Row],[Ejec Real Acumu]]-Tabla13[[#This Row],[Proyec Ejec Acumul]]</f>
        <v>0</v>
      </c>
      <c r="Q211" s="820">
        <f>Tabla13[[#This Row],[Ejec Real Mes]]-Tabla13[[#This Row],[Program Entreg Mes]]</f>
        <v>0</v>
      </c>
    </row>
    <row r="212" spans="1:17">
      <c r="A212" s="824">
        <v>14</v>
      </c>
      <c r="B212" s="824" t="s">
        <v>2441</v>
      </c>
      <c r="C212" s="824" t="s">
        <v>2442</v>
      </c>
      <c r="D212" s="824" t="str">
        <f>'Plan de Acción 2023'!$V$18</f>
        <v>Secretaría General</v>
      </c>
      <c r="E212" s="824" t="str">
        <f>'Plan de Acción 2023'!$F$18</f>
        <v>Ejecutar las actividades programadas en el Plan Anual de Seguridad y Salud en el Trabajo</v>
      </c>
      <c r="F212" s="824">
        <v>3</v>
      </c>
      <c r="G212" s="824" t="s">
        <v>2445</v>
      </c>
      <c r="H212" s="824">
        <f>'Plan de Acción 2023'!$T$18</f>
        <v>89</v>
      </c>
      <c r="I212" s="824">
        <f>'Plan de Acción 2023'!H18+'Plan de Acción 2023'!I18+'Plan de Acción 2023'!J18</f>
        <v>0</v>
      </c>
      <c r="J212" s="824">
        <f>'Plan de Acción 2023'!X18+'Plan de Acción 2023'!Y18+'Plan de Acción 2023'!Z18</f>
        <v>0</v>
      </c>
      <c r="K212" s="825">
        <f t="shared" si="0"/>
        <v>0</v>
      </c>
      <c r="L212" s="825">
        <f t="shared" si="1"/>
        <v>0</v>
      </c>
      <c r="M212" s="824">
        <f>'Plan de Acción 2023'!J18</f>
        <v>0</v>
      </c>
      <c r="N212" s="824">
        <f>'Plan de Acción 2023'!Z18</f>
        <v>0</v>
      </c>
      <c r="O212" s="824" t="e">
        <f t="shared" si="2"/>
        <v>#DIV/0!</v>
      </c>
      <c r="P212" s="820">
        <f>Tabla13[[#This Row],[Ejec Real Acumu]]-Tabla13[[#This Row],[Proyec Ejec Acumul]]</f>
        <v>0</v>
      </c>
      <c r="Q212" s="820">
        <f>Tabla13[[#This Row],[Ejec Real Mes]]-Tabla13[[#This Row],[Program Entreg Mes]]</f>
        <v>0</v>
      </c>
    </row>
    <row r="213" spans="1:17">
      <c r="A213" s="824">
        <v>15</v>
      </c>
      <c r="B213" s="824" t="s">
        <v>2441</v>
      </c>
      <c r="C213" s="824" t="s">
        <v>2442</v>
      </c>
      <c r="D213" s="824" t="str">
        <f>'Plan de Acción 2023'!$V$19</f>
        <v>Secretaría General</v>
      </c>
      <c r="E213" s="824" t="str">
        <f>'Plan de Acción 2023'!$F$19</f>
        <v>Realizar seguimiento al Cronograma de Mantenimientos</v>
      </c>
      <c r="F213" s="824">
        <v>3</v>
      </c>
      <c r="G213" s="824" t="s">
        <v>2445</v>
      </c>
      <c r="H213" s="824">
        <f>'Plan de Acción 2023'!$T$19</f>
        <v>4</v>
      </c>
      <c r="I213" s="824">
        <f>'Plan de Acción 2023'!H19+'Plan de Acción 2023'!I19+'Plan de Acción 2023'!J19</f>
        <v>1</v>
      </c>
      <c r="J213" s="824">
        <f>'Plan de Acción 2023'!X19+'Plan de Acción 2023'!Y19+'Plan de Acción 2023'!Z19</f>
        <v>1</v>
      </c>
      <c r="K213" s="825">
        <f t="shared" si="0"/>
        <v>0.25</v>
      </c>
      <c r="L213" s="825">
        <f t="shared" si="1"/>
        <v>0.25</v>
      </c>
      <c r="M213" s="824">
        <f>'Plan de Acción 2023'!J19</f>
        <v>1</v>
      </c>
      <c r="N213" s="824">
        <f>'Plan de Acción 2023'!Z19</f>
        <v>1</v>
      </c>
      <c r="O213" s="824">
        <f t="shared" si="2"/>
        <v>1</v>
      </c>
      <c r="P213" s="820">
        <f>Tabla13[[#This Row],[Ejec Real Acumu]]-Tabla13[[#This Row],[Proyec Ejec Acumul]]</f>
        <v>0</v>
      </c>
      <c r="Q213" s="820">
        <f>Tabla13[[#This Row],[Ejec Real Mes]]-Tabla13[[#This Row],[Program Entreg Mes]]</f>
        <v>0</v>
      </c>
    </row>
    <row r="214" spans="1:17">
      <c r="A214" s="824">
        <v>16</v>
      </c>
      <c r="B214" s="824" t="s">
        <v>2441</v>
      </c>
      <c r="C214" s="824" t="s">
        <v>2442</v>
      </c>
      <c r="D214" s="824" t="str">
        <f>'Plan de Acción 2023'!$V$20</f>
        <v>Secretaría General</v>
      </c>
      <c r="E214" s="824" t="str">
        <f>'Plan de Acción 2023'!$F$20</f>
        <v>Realizar seguimiento a los rubros de Austeridad del Gasto</v>
      </c>
      <c r="F214" s="824">
        <v>3</v>
      </c>
      <c r="G214" s="824" t="s">
        <v>2445</v>
      </c>
      <c r="H214" s="824">
        <f>'Plan de Acción 2023'!$T$20</f>
        <v>4</v>
      </c>
      <c r="I214" s="824">
        <f>'Plan de Acción 2023'!H20+'Plan de Acción 2023'!I20+'Plan de Acción 2023'!J20</f>
        <v>1</v>
      </c>
      <c r="J214" s="824">
        <f>'Plan de Acción 2023'!X20+'Plan de Acción 2023'!Y20+'Plan de Acción 2023'!Z20</f>
        <v>1</v>
      </c>
      <c r="K214" s="825">
        <f t="shared" si="0"/>
        <v>0.25</v>
      </c>
      <c r="L214" s="825">
        <f t="shared" si="1"/>
        <v>0.25</v>
      </c>
      <c r="M214" s="824">
        <f>'Plan de Acción 2023'!J20</f>
        <v>1</v>
      </c>
      <c r="N214" s="824">
        <f>'Plan de Acción 2023'!Z20</f>
        <v>1</v>
      </c>
      <c r="O214" s="824">
        <f t="shared" si="2"/>
        <v>1</v>
      </c>
      <c r="P214" s="820">
        <f>Tabla13[[#This Row],[Ejec Real Acumu]]-Tabla13[[#This Row],[Proyec Ejec Acumul]]</f>
        <v>0</v>
      </c>
      <c r="Q214" s="820">
        <f>Tabla13[[#This Row],[Ejec Real Mes]]-Tabla13[[#This Row],[Program Entreg Mes]]</f>
        <v>0</v>
      </c>
    </row>
    <row r="215" spans="1:17">
      <c r="A215" s="824">
        <v>17</v>
      </c>
      <c r="B215" s="824" t="s">
        <v>2441</v>
      </c>
      <c r="C215" s="824" t="s">
        <v>2442</v>
      </c>
      <c r="D215" s="824" t="str">
        <f>'Plan de Acción 2023'!$V$21</f>
        <v>Secretaría General</v>
      </c>
      <c r="E215" s="824" t="str">
        <f>'Plan de Acción 2023'!$F$21</f>
        <v>Realizar seguimeinto al Plan Anual de Adquisiciones</v>
      </c>
      <c r="F215" s="824">
        <v>3</v>
      </c>
      <c r="G215" s="824" t="s">
        <v>2445</v>
      </c>
      <c r="H215" s="824">
        <f>'Plan de Acción 2023'!$T$21</f>
        <v>12</v>
      </c>
      <c r="I215" s="824">
        <f>'Plan de Acción 2023'!H21+'Plan de Acción 2023'!I21+'Plan de Acción 2023'!J21</f>
        <v>3</v>
      </c>
      <c r="J215" s="824">
        <f>'Plan de Acción 2023'!X21+'Plan de Acción 2023'!Y21+'Plan de Acción 2023'!Z21</f>
        <v>3</v>
      </c>
      <c r="K215" s="825">
        <f t="shared" si="0"/>
        <v>0.25</v>
      </c>
      <c r="L215" s="825">
        <f t="shared" si="1"/>
        <v>0.25</v>
      </c>
      <c r="M215" s="824">
        <f>'Plan de Acción 2023'!J21</f>
        <v>1</v>
      </c>
      <c r="N215" s="824">
        <f>'Plan de Acción 2023'!Z21</f>
        <v>1</v>
      </c>
      <c r="O215" s="824">
        <f t="shared" si="2"/>
        <v>1</v>
      </c>
      <c r="P215" s="820">
        <f>Tabla13[[#This Row],[Ejec Real Acumu]]-Tabla13[[#This Row],[Proyec Ejec Acumul]]</f>
        <v>0</v>
      </c>
      <c r="Q215" s="820">
        <f>Tabla13[[#This Row],[Ejec Real Mes]]-Tabla13[[#This Row],[Program Entreg Mes]]</f>
        <v>0</v>
      </c>
    </row>
    <row r="216" spans="1:17">
      <c r="A216" s="824">
        <v>18</v>
      </c>
      <c r="B216" s="824" t="s">
        <v>2441</v>
      </c>
      <c r="C216" s="824" t="s">
        <v>2442</v>
      </c>
      <c r="D216" s="824" t="str">
        <f>'Plan de Acción 2023'!$V$22</f>
        <v>Oficina Asesora de Planeación</v>
      </c>
      <c r="E216" s="824" t="str">
        <f>'Plan de Acción 2023'!$F$22</f>
        <v>Realizar seguimiento del estado del proceso de reconocimiento de las CMC actuales y toma de decisiones respecto a las ampliaciones o reducciones de las mismas</v>
      </c>
      <c r="F216" s="824">
        <v>3</v>
      </c>
      <c r="G216" s="824" t="s">
        <v>2445</v>
      </c>
      <c r="H216" s="824">
        <f>'Plan de Acción 2023'!$T$22</f>
        <v>1</v>
      </c>
      <c r="I216" s="824">
        <f>'Plan de Acción 2023'!H22+'Plan de Acción 2023'!I22+'Plan de Acción 2023'!J22</f>
        <v>0</v>
      </c>
      <c r="J216" s="824">
        <f>'Plan de Acción 2023'!X22+'Plan de Acción 2023'!Y22+'Plan de Acción 2023'!Z22</f>
        <v>0</v>
      </c>
      <c r="K216" s="825">
        <f t="shared" si="0"/>
        <v>0</v>
      </c>
      <c r="L216" s="825">
        <f t="shared" si="1"/>
        <v>0</v>
      </c>
      <c r="M216" s="824">
        <f>'Plan de Acción 2023'!J22</f>
        <v>0</v>
      </c>
      <c r="N216" s="824">
        <f>'Plan de Acción 2023'!Z22</f>
        <v>0</v>
      </c>
      <c r="O216" s="824" t="e">
        <f t="shared" si="2"/>
        <v>#DIV/0!</v>
      </c>
      <c r="P216" s="820">
        <f>Tabla13[[#This Row],[Ejec Real Acumu]]-Tabla13[[#This Row],[Proyec Ejec Acumul]]</f>
        <v>0</v>
      </c>
      <c r="Q216" s="820">
        <f>Tabla13[[#This Row],[Ejec Real Mes]]-Tabla13[[#This Row],[Program Entreg Mes]]</f>
        <v>0</v>
      </c>
    </row>
    <row r="217" spans="1:17">
      <c r="A217" s="824">
        <v>19</v>
      </c>
      <c r="B217" s="824" t="s">
        <v>2441</v>
      </c>
      <c r="C217" s="824" t="s">
        <v>2442</v>
      </c>
      <c r="D217" s="824" t="str">
        <f>'Plan de Acción 2023'!$V$23</f>
        <v>Oficina Asesora de Planeación</v>
      </c>
      <c r="E217" s="824" t="str">
        <f>'Plan de Acción 2023'!$F$23</f>
        <v>Representar al INM ante el QSTF del Sistema Interamericano de Metrología</v>
      </c>
      <c r="F217" s="824">
        <v>3</v>
      </c>
      <c r="G217" s="824" t="s">
        <v>2445</v>
      </c>
      <c r="H217" s="824">
        <f>'Plan de Acción 2023'!$T$23</f>
        <v>2</v>
      </c>
      <c r="I217" s="824">
        <f>'Plan de Acción 2023'!H23+'Plan de Acción 2023'!I23+'Plan de Acción 2023'!J23</f>
        <v>0</v>
      </c>
      <c r="J217" s="824">
        <f>'Plan de Acción 2023'!X23+'Plan de Acción 2023'!Y23+'Plan de Acción 2023'!Z23</f>
        <v>0</v>
      </c>
      <c r="K217" s="825">
        <f t="shared" si="0"/>
        <v>0</v>
      </c>
      <c r="L217" s="825">
        <f t="shared" si="1"/>
        <v>0</v>
      </c>
      <c r="M217" s="824">
        <f>'Plan de Acción 2023'!J23</f>
        <v>0</v>
      </c>
      <c r="N217" s="824">
        <f>'Plan de Acción 2023'!Z23</f>
        <v>0</v>
      </c>
      <c r="O217" s="824" t="e">
        <f t="shared" si="2"/>
        <v>#DIV/0!</v>
      </c>
      <c r="P217" s="820">
        <f>Tabla13[[#This Row],[Ejec Real Acumu]]-Tabla13[[#This Row],[Proyec Ejec Acumul]]</f>
        <v>0</v>
      </c>
      <c r="Q217" s="820">
        <f>Tabla13[[#This Row],[Ejec Real Mes]]-Tabla13[[#This Row],[Program Entreg Mes]]</f>
        <v>0</v>
      </c>
    </row>
    <row r="218" spans="1:17">
      <c r="A218" s="824">
        <v>20</v>
      </c>
      <c r="B218" s="824" t="s">
        <v>2441</v>
      </c>
      <c r="C218" s="824" t="s">
        <v>2442</v>
      </c>
      <c r="D218" s="824" t="str">
        <f>'Plan de Acción 2023'!$V$24</f>
        <v>Oficina Asesora de Planeación</v>
      </c>
      <c r="E218" s="824" t="str">
        <f>'Plan de Acción 2023'!$F$24</f>
        <v>Reportar el avance de las Capacidades de Medición y Calibración (CMC) nuevas reconocidas por la Oficina Internacional de Pesas y Medidas (BIPM)</v>
      </c>
      <c r="F218" s="824">
        <v>3</v>
      </c>
      <c r="G218" s="824" t="s">
        <v>2445</v>
      </c>
      <c r="H218" s="824">
        <f>'Plan de Acción 2023'!$T$24</f>
        <v>7</v>
      </c>
      <c r="I218" s="824">
        <f>'Plan de Acción 2023'!H24+'Plan de Acción 2023'!I24+'Plan de Acción 2023'!J24</f>
        <v>0</v>
      </c>
      <c r="J218" s="824">
        <f>'Plan de Acción 2023'!X24+'Plan de Acción 2023'!Y24+'Plan de Acción 2023'!Z24</f>
        <v>0</v>
      </c>
      <c r="K218" s="825">
        <f t="shared" si="0"/>
        <v>0</v>
      </c>
      <c r="L218" s="825">
        <f t="shared" si="1"/>
        <v>0</v>
      </c>
      <c r="M218" s="824">
        <f>'Plan de Acción 2023'!J24</f>
        <v>0</v>
      </c>
      <c r="N218" s="824">
        <f>'Plan de Acción 2023'!Z24</f>
        <v>0</v>
      </c>
      <c r="O218" s="824" t="e">
        <f t="shared" si="2"/>
        <v>#DIV/0!</v>
      </c>
      <c r="P218" s="820">
        <f>Tabla13[[#This Row],[Ejec Real Acumu]]-Tabla13[[#This Row],[Proyec Ejec Acumul]]</f>
        <v>0</v>
      </c>
      <c r="Q218" s="820">
        <f>Tabla13[[#This Row],[Ejec Real Mes]]-Tabla13[[#This Row],[Program Entreg Mes]]</f>
        <v>0</v>
      </c>
    </row>
    <row r="219" spans="1:17">
      <c r="A219" s="824">
        <v>21</v>
      </c>
      <c r="B219" s="824" t="s">
        <v>2441</v>
      </c>
      <c r="C219" s="824" t="s">
        <v>2442</v>
      </c>
      <c r="D219" s="824" t="str">
        <f>'Plan de Acción 2023'!$V$25</f>
        <v>Oficina Asesora de Planeación</v>
      </c>
      <c r="E219" s="824" t="str">
        <f>'Plan de Acción 2023'!$F$25</f>
        <v>Reportar las aprobaciones del Sistema de Gestión de la Calidad ante el QSTF, del Sistema Interamericano de Medición (SIM), para soportar las Capacidades de Medición y Calibración (CMC)</v>
      </c>
      <c r="F219" s="824">
        <v>3</v>
      </c>
      <c r="G219" s="824" t="s">
        <v>2445</v>
      </c>
      <c r="H219" s="824">
        <f>'Plan de Acción 2023'!$T$25</f>
        <v>6</v>
      </c>
      <c r="I219" s="824">
        <f>'Plan de Acción 2023'!H25+'Plan de Acción 2023'!I25+'Plan de Acción 2023'!J25</f>
        <v>0</v>
      </c>
      <c r="J219" s="824">
        <f>'Plan de Acción 2023'!X25+'Plan de Acción 2023'!Y25+'Plan de Acción 2023'!Z25</f>
        <v>0</v>
      </c>
      <c r="K219" s="825">
        <f t="shared" si="0"/>
        <v>0</v>
      </c>
      <c r="L219" s="825">
        <f t="shared" si="1"/>
        <v>0</v>
      </c>
      <c r="M219" s="824">
        <f>'Plan de Acción 2023'!J25</f>
        <v>0</v>
      </c>
      <c r="N219" s="824">
        <f>'Plan de Acción 2023'!Z25</f>
        <v>0</v>
      </c>
      <c r="O219" s="824" t="e">
        <f t="shared" si="2"/>
        <v>#DIV/0!</v>
      </c>
      <c r="P219" s="820">
        <f>Tabla13[[#This Row],[Ejec Real Acumu]]-Tabla13[[#This Row],[Proyec Ejec Acumul]]</f>
        <v>0</v>
      </c>
      <c r="Q219" s="820">
        <f>Tabla13[[#This Row],[Ejec Real Mes]]-Tabla13[[#This Row],[Program Entreg Mes]]</f>
        <v>0</v>
      </c>
    </row>
    <row r="220" spans="1:17">
      <c r="A220" s="824">
        <v>22</v>
      </c>
      <c r="B220" s="824" t="s">
        <v>2441</v>
      </c>
      <c r="C220" s="824" t="s">
        <v>2442</v>
      </c>
      <c r="D220" s="824" t="str">
        <f>'Plan de Acción 2023'!$V$26</f>
        <v>Oficina Asesora de Planeación</v>
      </c>
      <c r="E220" s="824" t="str">
        <f>'Plan de Acción 2023'!$F$26</f>
        <v>Formular el Programa de Auditorías del Sistema Integrado de Gestión</v>
      </c>
      <c r="F220" s="824">
        <v>3</v>
      </c>
      <c r="G220" s="824" t="s">
        <v>2445</v>
      </c>
      <c r="H220" s="824">
        <f>'Plan de Acción 2023'!$T$26</f>
        <v>1</v>
      </c>
      <c r="I220" s="824">
        <f>'Plan de Acción 2023'!H26+'Plan de Acción 2023'!I26+'Plan de Acción 2023'!J26</f>
        <v>1</v>
      </c>
      <c r="J220" s="824">
        <f>'Plan de Acción 2023'!X26+'Plan de Acción 2023'!Y26+'Plan de Acción 2023'!Z26</f>
        <v>1</v>
      </c>
      <c r="K220" s="825">
        <f t="shared" si="0"/>
        <v>1</v>
      </c>
      <c r="L220" s="825">
        <f t="shared" si="1"/>
        <v>1</v>
      </c>
      <c r="M220" s="824">
        <f>'Plan de Acción 2023'!J26</f>
        <v>1</v>
      </c>
      <c r="N220" s="824">
        <f>'Plan de Acción 2023'!Z26</f>
        <v>1</v>
      </c>
      <c r="O220" s="824">
        <f t="shared" si="2"/>
        <v>1</v>
      </c>
      <c r="P220" s="820">
        <f>Tabla13[[#This Row],[Ejec Real Acumu]]-Tabla13[[#This Row],[Proyec Ejec Acumul]]</f>
        <v>0</v>
      </c>
      <c r="Q220" s="820">
        <f>Tabla13[[#This Row],[Ejec Real Mes]]-Tabla13[[#This Row],[Program Entreg Mes]]</f>
        <v>0</v>
      </c>
    </row>
    <row r="221" spans="1:17">
      <c r="A221" s="824">
        <v>23</v>
      </c>
      <c r="B221" s="824" t="s">
        <v>2441</v>
      </c>
      <c r="C221" s="824" t="s">
        <v>2442</v>
      </c>
      <c r="D221" s="824" t="str">
        <f>'Plan de Acción 2023'!$V$27</f>
        <v>Oficina Asesora de Planeación</v>
      </c>
      <c r="E221" s="824" t="str">
        <f>'Plan de Acción 2023'!$F$27</f>
        <v>Realizar seguimiento a la planeación sectorial, planeación estratégica y del plan de acción</v>
      </c>
      <c r="F221" s="824">
        <v>3</v>
      </c>
      <c r="G221" s="824" t="s">
        <v>2445</v>
      </c>
      <c r="H221" s="824">
        <f>'Plan de Acción 2023'!$T$27</f>
        <v>3</v>
      </c>
      <c r="I221" s="824">
        <f>'Plan de Acción 2023'!H27+'Plan de Acción 2023'!I27+'Plan de Acción 2023'!J27</f>
        <v>0</v>
      </c>
      <c r="J221" s="824">
        <f>'Plan de Acción 2023'!X27+'Plan de Acción 2023'!Y27+'Plan de Acción 2023'!Z27</f>
        <v>0</v>
      </c>
      <c r="K221" s="825">
        <f t="shared" si="0"/>
        <v>0</v>
      </c>
      <c r="L221" s="825">
        <f t="shared" si="1"/>
        <v>0</v>
      </c>
      <c r="M221" s="824">
        <f>'Plan de Acción 2023'!J27</f>
        <v>0</v>
      </c>
      <c r="N221" s="824">
        <f>'Plan de Acción 2023'!Z27</f>
        <v>0</v>
      </c>
      <c r="O221" s="824" t="e">
        <f t="shared" si="2"/>
        <v>#DIV/0!</v>
      </c>
      <c r="P221" s="820">
        <f>Tabla13[[#This Row],[Ejec Real Acumu]]-Tabla13[[#This Row],[Proyec Ejec Acumul]]</f>
        <v>0</v>
      </c>
      <c r="Q221" s="820">
        <f>Tabla13[[#This Row],[Ejec Real Mes]]-Tabla13[[#This Row],[Program Entreg Mes]]</f>
        <v>0</v>
      </c>
    </row>
    <row r="222" spans="1:17">
      <c r="A222" s="824">
        <v>24</v>
      </c>
      <c r="B222" s="824" t="s">
        <v>2441</v>
      </c>
      <c r="C222" s="824" t="s">
        <v>2442</v>
      </c>
      <c r="D222" s="824" t="str">
        <f>'Plan de Acción 2023'!$V$28</f>
        <v>Oficina Asesora de Planeación</v>
      </c>
      <c r="E222" s="824" t="str">
        <f>'Plan de Acción 2023'!$F$28</f>
        <v>Actualización procedimiento de proyectos de inversion acorde a los nuevos lineamientos manuales y plataformas de inevrsion publica del DNP</v>
      </c>
      <c r="F222" s="824">
        <v>3</v>
      </c>
      <c r="G222" s="824" t="s">
        <v>2445</v>
      </c>
      <c r="H222" s="824">
        <f>'Plan de Acción 2023'!$T$28</f>
        <v>1</v>
      </c>
      <c r="I222" s="824">
        <f>'Plan de Acción 2023'!H28+'Plan de Acción 2023'!I28+'Plan de Acción 2023'!J28</f>
        <v>0</v>
      </c>
      <c r="J222" s="824">
        <f>'Plan de Acción 2023'!X28+'Plan de Acción 2023'!Y28+'Plan de Acción 2023'!Z28</f>
        <v>0</v>
      </c>
      <c r="K222" s="825">
        <f t="shared" si="0"/>
        <v>0</v>
      </c>
      <c r="L222" s="825">
        <f t="shared" si="1"/>
        <v>0</v>
      </c>
      <c r="M222" s="824">
        <f>'Plan de Acción 2023'!J28</f>
        <v>0</v>
      </c>
      <c r="N222" s="824">
        <f>'Plan de Acción 2023'!Z28</f>
        <v>0</v>
      </c>
      <c r="O222" s="824" t="e">
        <f t="shared" si="2"/>
        <v>#DIV/0!</v>
      </c>
      <c r="P222" s="820">
        <f>Tabla13[[#This Row],[Ejec Real Acumu]]-Tabla13[[#This Row],[Proyec Ejec Acumul]]</f>
        <v>0</v>
      </c>
      <c r="Q222" s="820">
        <f>Tabla13[[#This Row],[Ejec Real Mes]]-Tabla13[[#This Row],[Program Entreg Mes]]</f>
        <v>0</v>
      </c>
    </row>
    <row r="223" spans="1:17">
      <c r="A223" s="824">
        <v>25</v>
      </c>
      <c r="B223" s="824" t="s">
        <v>2441</v>
      </c>
      <c r="C223" s="824" t="s">
        <v>2442</v>
      </c>
      <c r="D223" s="824" t="str">
        <f>'Plan de Acción 2023'!$V$29</f>
        <v>Oficina Asesora de Planeación</v>
      </c>
      <c r="E223" s="824" t="str">
        <f>'Plan de Acción 2023'!$F$29</f>
        <v>Reportar a la Alta Dirección el seguimiento al cumplimiento de riesgos de procesos y de corrupción</v>
      </c>
      <c r="F223" s="824">
        <v>3</v>
      </c>
      <c r="G223" s="824" t="s">
        <v>2445</v>
      </c>
      <c r="H223" s="824">
        <f>'Plan de Acción 2023'!$T$29</f>
        <v>3</v>
      </c>
      <c r="I223" s="824">
        <f>'Plan de Acción 2023'!H29+'Plan de Acción 2023'!I29+'Plan de Acción 2023'!J29</f>
        <v>1</v>
      </c>
      <c r="J223" s="824">
        <f>'Plan de Acción 2023'!X29+'Plan de Acción 2023'!Y29+'Plan de Acción 2023'!Z29</f>
        <v>1</v>
      </c>
      <c r="K223" s="825">
        <f t="shared" si="0"/>
        <v>0.33333333333333331</v>
      </c>
      <c r="L223" s="825">
        <f t="shared" si="1"/>
        <v>0.33333333333333331</v>
      </c>
      <c r="M223" s="824">
        <f>'Plan de Acción 2023'!J29</f>
        <v>0</v>
      </c>
      <c r="N223" s="824">
        <f>'Plan de Acción 2023'!Z29</f>
        <v>0</v>
      </c>
      <c r="O223" s="824" t="e">
        <f t="shared" si="2"/>
        <v>#DIV/0!</v>
      </c>
      <c r="P223" s="820">
        <f>Tabla13[[#This Row],[Ejec Real Acumu]]-Tabla13[[#This Row],[Proyec Ejec Acumul]]</f>
        <v>0</v>
      </c>
      <c r="Q223" s="820">
        <f>Tabla13[[#This Row],[Ejec Real Mes]]-Tabla13[[#This Row],[Program Entreg Mes]]</f>
        <v>0</v>
      </c>
    </row>
    <row r="224" spans="1:17">
      <c r="A224" s="824">
        <v>26</v>
      </c>
      <c r="B224" s="824" t="s">
        <v>2441</v>
      </c>
      <c r="C224" s="824" t="s">
        <v>2442</v>
      </c>
      <c r="D224" s="824" t="str">
        <f>'Plan de Acción 2023'!$V$30</f>
        <v>Oficina Asesora de Planeación</v>
      </c>
      <c r="E224" s="824" t="str">
        <f>'Plan de Acción 2023'!$F$30</f>
        <v>Reportar a la Alta Dirección el seguimiento al cumplimiento de los planes de mejora, indicadores</v>
      </c>
      <c r="F224" s="824">
        <v>3</v>
      </c>
      <c r="G224" s="824" t="s">
        <v>2445</v>
      </c>
      <c r="H224" s="824">
        <f>'Plan de Acción 2023'!$T$30</f>
        <v>4</v>
      </c>
      <c r="I224" s="824">
        <f>'Plan de Acción 2023'!H30+'Plan de Acción 2023'!I30+'Plan de Acción 2023'!J30</f>
        <v>1</v>
      </c>
      <c r="J224" s="824">
        <f>'Plan de Acción 2023'!X30+'Plan de Acción 2023'!Y30+'Plan de Acción 2023'!Z30</f>
        <v>1</v>
      </c>
      <c r="K224" s="825">
        <f t="shared" si="0"/>
        <v>0.25</v>
      </c>
      <c r="L224" s="825">
        <f t="shared" si="1"/>
        <v>0.25</v>
      </c>
      <c r="M224" s="824">
        <f>'Plan de Acción 2023'!J30</f>
        <v>0</v>
      </c>
      <c r="N224" s="824">
        <f>'Plan de Acción 2023'!Z30</f>
        <v>0</v>
      </c>
      <c r="O224" s="824" t="e">
        <f t="shared" si="2"/>
        <v>#DIV/0!</v>
      </c>
      <c r="P224" s="820">
        <f>Tabla13[[#This Row],[Ejec Real Acumu]]-Tabla13[[#This Row],[Proyec Ejec Acumul]]</f>
        <v>0</v>
      </c>
      <c r="Q224" s="820">
        <f>Tabla13[[#This Row],[Ejec Real Mes]]-Tabla13[[#This Row],[Program Entreg Mes]]</f>
        <v>0</v>
      </c>
    </row>
    <row r="225" spans="1:17">
      <c r="A225" s="824">
        <v>27</v>
      </c>
      <c r="B225" s="824" t="s">
        <v>2441</v>
      </c>
      <c r="C225" s="824" t="s">
        <v>2442</v>
      </c>
      <c r="D225" s="824" t="str">
        <f>'Plan de Acción 2023'!$V$31</f>
        <v>Oficina Asesora de Planeación</v>
      </c>
      <c r="E225" s="824" t="str">
        <f>'Plan de Acción 2023'!$F$31</f>
        <v>Reportar a la Alta Dirección el estado de operación del aplicativo de Isolución</v>
      </c>
      <c r="F225" s="824">
        <v>3</v>
      </c>
      <c r="G225" s="824" t="s">
        <v>2445</v>
      </c>
      <c r="H225" s="824">
        <f>'Plan de Acción 2023'!$T$31</f>
        <v>2</v>
      </c>
      <c r="I225" s="824">
        <f>'Plan de Acción 2023'!H31+'Plan de Acción 2023'!I31+'Plan de Acción 2023'!J31</f>
        <v>0</v>
      </c>
      <c r="J225" s="824">
        <f>'Plan de Acción 2023'!X31+'Plan de Acción 2023'!Y31+'Plan de Acción 2023'!Z31</f>
        <v>0</v>
      </c>
      <c r="K225" s="825">
        <f t="shared" si="0"/>
        <v>0</v>
      </c>
      <c r="L225" s="825">
        <f t="shared" si="1"/>
        <v>0</v>
      </c>
      <c r="M225" s="824">
        <f>'Plan de Acción 2023'!J31</f>
        <v>0</v>
      </c>
      <c r="N225" s="824">
        <f>'Plan de Acción 2023'!Z31</f>
        <v>0</v>
      </c>
      <c r="O225" s="824" t="e">
        <f t="shared" si="2"/>
        <v>#DIV/0!</v>
      </c>
      <c r="P225" s="820">
        <f>Tabla13[[#This Row],[Ejec Real Acumu]]-Tabla13[[#This Row],[Proyec Ejec Acumul]]</f>
        <v>0</v>
      </c>
      <c r="Q225" s="820">
        <f>Tabla13[[#This Row],[Ejec Real Mes]]-Tabla13[[#This Row],[Program Entreg Mes]]</f>
        <v>0</v>
      </c>
    </row>
    <row r="226" spans="1:17">
      <c r="A226" s="824">
        <v>28</v>
      </c>
      <c r="B226" s="824" t="s">
        <v>2441</v>
      </c>
      <c r="C226" s="824" t="s">
        <v>2442</v>
      </c>
      <c r="D226" s="824" t="str">
        <f>'Plan de Acción 2023'!$V$32</f>
        <v>Oficina Asesora de Planeación</v>
      </c>
      <c r="E226" s="824" t="str">
        <f>'Plan de Acción 2023'!$F$32</f>
        <v>Implementar las políticas del Modelo Integrado de Planeación y Gestión relacionadas con la OAP</v>
      </c>
      <c r="F226" s="824">
        <v>3</v>
      </c>
      <c r="G226" s="824" t="s">
        <v>2445</v>
      </c>
      <c r="H226" s="824">
        <f>'Plan de Acción 2023'!$T$32</f>
        <v>3</v>
      </c>
      <c r="I226" s="824">
        <f>'Plan de Acción 2023'!H32+'Plan de Acción 2023'!I32+'Plan de Acción 2023'!J32</f>
        <v>1</v>
      </c>
      <c r="J226" s="824">
        <f>'Plan de Acción 2023'!X32+'Plan de Acción 2023'!Y32+'Plan de Acción 2023'!Z32</f>
        <v>1</v>
      </c>
      <c r="K226" s="825">
        <f t="shared" si="0"/>
        <v>0.33333333333333331</v>
      </c>
      <c r="L226" s="825">
        <f t="shared" si="1"/>
        <v>0.33333333333333331</v>
      </c>
      <c r="M226" s="824">
        <f>'Plan de Acción 2023'!J32</f>
        <v>1</v>
      </c>
      <c r="N226" s="824">
        <f>'Plan de Acción 2023'!Z32</f>
        <v>1</v>
      </c>
      <c r="O226" s="824">
        <f t="shared" si="2"/>
        <v>1</v>
      </c>
      <c r="P226" s="820">
        <f>Tabla13[[#This Row],[Ejec Real Acumu]]-Tabla13[[#This Row],[Proyec Ejec Acumul]]</f>
        <v>0</v>
      </c>
      <c r="Q226" s="820">
        <f>Tabla13[[#This Row],[Ejec Real Mes]]-Tabla13[[#This Row],[Program Entreg Mes]]</f>
        <v>0</v>
      </c>
    </row>
    <row r="227" spans="1:17">
      <c r="A227" s="824">
        <v>29</v>
      </c>
      <c r="B227" s="824" t="s">
        <v>2441</v>
      </c>
      <c r="C227" s="824" t="s">
        <v>2442</v>
      </c>
      <c r="D227" s="824" t="str">
        <f>'Plan de Acción 2023'!$V$33</f>
        <v>Oficina Asesora de Planeación</v>
      </c>
      <c r="E227" s="824" t="str">
        <f>'Plan de Acción 2023'!$F$33</f>
        <v>Realizar presentación de estado de avance de las política de MIPG del INM</v>
      </c>
      <c r="F227" s="824">
        <v>3</v>
      </c>
      <c r="G227" s="824" t="s">
        <v>2445</v>
      </c>
      <c r="H227" s="824">
        <f>'Plan de Acción 2023'!$T$33</f>
        <v>2</v>
      </c>
      <c r="I227" s="824">
        <f>'Plan de Acción 2023'!H33+'Plan de Acción 2023'!I33+'Plan de Acción 2023'!J33</f>
        <v>0</v>
      </c>
      <c r="J227" s="824">
        <f>'Plan de Acción 2023'!X33+'Plan de Acción 2023'!Y33+'Plan de Acción 2023'!Z33</f>
        <v>0</v>
      </c>
      <c r="K227" s="825">
        <f t="shared" si="0"/>
        <v>0</v>
      </c>
      <c r="L227" s="825">
        <f t="shared" si="1"/>
        <v>0</v>
      </c>
      <c r="M227" s="824">
        <f>'Plan de Acción 2023'!J33</f>
        <v>0</v>
      </c>
      <c r="N227" s="824">
        <f>'Plan de Acción 2023'!Z33</f>
        <v>0</v>
      </c>
      <c r="O227" s="824" t="e">
        <f t="shared" si="2"/>
        <v>#DIV/0!</v>
      </c>
      <c r="P227" s="820">
        <f>Tabla13[[#This Row],[Ejec Real Acumu]]-Tabla13[[#This Row],[Proyec Ejec Acumul]]</f>
        <v>0</v>
      </c>
      <c r="Q227" s="820">
        <f>Tabla13[[#This Row],[Ejec Real Mes]]-Tabla13[[#This Row],[Program Entreg Mes]]</f>
        <v>0</v>
      </c>
    </row>
    <row r="228" spans="1:17">
      <c r="A228" s="824">
        <v>30</v>
      </c>
      <c r="B228" s="824" t="s">
        <v>2441</v>
      </c>
      <c r="C228" s="824" t="s">
        <v>2442</v>
      </c>
      <c r="D228" s="824" t="str">
        <f>'Plan de Acción 2023'!$V$34</f>
        <v>Oficina Asesora de Planeación</v>
      </c>
      <c r="E228" s="824" t="str">
        <f>'Plan de Acción 2023'!$F$34</f>
        <v>Realizar evento de rendición de cuentas (RdC) enmarcados en la Estrategia de RdC</v>
      </c>
      <c r="F228" s="824">
        <v>3</v>
      </c>
      <c r="G228" s="824" t="s">
        <v>2445</v>
      </c>
      <c r="H228" s="824">
        <f>'Plan de Acción 2023'!$T$34</f>
        <v>1</v>
      </c>
      <c r="I228" s="824">
        <f>'Plan de Acción 2023'!H34+'Plan de Acción 2023'!I34+'Plan de Acción 2023'!J34</f>
        <v>0</v>
      </c>
      <c r="J228" s="824">
        <f>'Plan de Acción 2023'!X34+'Plan de Acción 2023'!Y34+'Plan de Acción 2023'!Z34</f>
        <v>0</v>
      </c>
      <c r="K228" s="825">
        <f t="shared" si="0"/>
        <v>0</v>
      </c>
      <c r="L228" s="825">
        <f t="shared" si="1"/>
        <v>0</v>
      </c>
      <c r="M228" s="824">
        <f>'Plan de Acción 2023'!J34</f>
        <v>0</v>
      </c>
      <c r="N228" s="824">
        <f>'Plan de Acción 2023'!Z34</f>
        <v>0</v>
      </c>
      <c r="O228" s="824" t="e">
        <f t="shared" si="2"/>
        <v>#DIV/0!</v>
      </c>
      <c r="P228" s="820">
        <f>Tabla13[[#This Row],[Ejec Real Acumu]]-Tabla13[[#This Row],[Proyec Ejec Acumul]]</f>
        <v>0</v>
      </c>
      <c r="Q228" s="820">
        <f>Tabla13[[#This Row],[Ejec Real Mes]]-Tabla13[[#This Row],[Program Entreg Mes]]</f>
        <v>0</v>
      </c>
    </row>
    <row r="229" spans="1:17">
      <c r="A229" s="824">
        <v>31</v>
      </c>
      <c r="B229" s="824" t="s">
        <v>2441</v>
      </c>
      <c r="C229" s="824" t="s">
        <v>2442</v>
      </c>
      <c r="D229" s="824" t="str">
        <f>'Plan de Acción 2023'!$V$35</f>
        <v>Oficina Asesora de Planeación</v>
      </c>
      <c r="E229" s="824" t="str">
        <f>'Plan de Acción 2023'!$F$35</f>
        <v>Ejecutar el Plan Anticorrupción y Atención al Ciudadano</v>
      </c>
      <c r="F229" s="824">
        <v>3</v>
      </c>
      <c r="G229" s="824" t="s">
        <v>2445</v>
      </c>
      <c r="H229" s="824">
        <f>'Plan de Acción 2023'!$T$35</f>
        <v>69</v>
      </c>
      <c r="I229" s="824">
        <f>'Plan de Acción 2023'!H35+'Plan de Acción 2023'!I35+'Plan de Acción 2023'!J35</f>
        <v>4</v>
      </c>
      <c r="J229" s="824">
        <f>'Plan de Acción 2023'!X35+'Plan de Acción 2023'!Y35+'Plan de Acción 2023'!Z35</f>
        <v>4</v>
      </c>
      <c r="K229" s="825">
        <f t="shared" si="0"/>
        <v>5.7971014492753624E-2</v>
      </c>
      <c r="L229" s="825">
        <f t="shared" si="1"/>
        <v>5.7971014492753624E-2</v>
      </c>
      <c r="M229" s="824">
        <f>'Plan de Acción 2023'!J35</f>
        <v>0</v>
      </c>
      <c r="N229" s="824">
        <f>'Plan de Acción 2023'!Z35</f>
        <v>0</v>
      </c>
      <c r="O229" s="824" t="e">
        <f t="shared" si="2"/>
        <v>#DIV/0!</v>
      </c>
      <c r="P229" s="820">
        <f>Tabla13[[#This Row],[Ejec Real Acumu]]-Tabla13[[#This Row],[Proyec Ejec Acumul]]</f>
        <v>0</v>
      </c>
      <c r="Q229" s="820">
        <f>Tabla13[[#This Row],[Ejec Real Mes]]-Tabla13[[#This Row],[Program Entreg Mes]]</f>
        <v>0</v>
      </c>
    </row>
    <row r="230" spans="1:17">
      <c r="A230" s="824">
        <v>32</v>
      </c>
      <c r="B230" s="824" t="s">
        <v>2441</v>
      </c>
      <c r="C230" s="824" t="s">
        <v>2442</v>
      </c>
      <c r="D230" s="824" t="str">
        <f>'Plan de Acción 2023'!$V$36</f>
        <v>Oficina Asesora de Planeación</v>
      </c>
      <c r="E230" s="824" t="str">
        <f>'Plan de Acción 2023'!$F$36</f>
        <v>Reportar el estado de ejecución
presupuestal de los proyectos de inversión y
el presupuesto de funcionamiento</v>
      </c>
      <c r="F230" s="824">
        <v>3</v>
      </c>
      <c r="G230" s="824" t="s">
        <v>2445</v>
      </c>
      <c r="H230" s="824">
        <f>'Plan de Acción 2023'!$T$36</f>
        <v>12</v>
      </c>
      <c r="I230" s="824">
        <f>'Plan de Acción 2023'!H36+'Plan de Acción 2023'!I36+'Plan de Acción 2023'!J36</f>
        <v>4</v>
      </c>
      <c r="J230" s="824">
        <f>'Plan de Acción 2023'!X36+'Plan de Acción 2023'!Y36+'Plan de Acción 2023'!Z36</f>
        <v>4</v>
      </c>
      <c r="K230" s="825">
        <f t="shared" si="0"/>
        <v>0.33333333333333331</v>
      </c>
      <c r="L230" s="825">
        <f t="shared" si="1"/>
        <v>0.33333333333333331</v>
      </c>
      <c r="M230" s="824">
        <f>'Plan de Acción 2023'!J36</f>
        <v>1</v>
      </c>
      <c r="N230" s="824">
        <f>'Plan de Acción 2023'!Z36</f>
        <v>1</v>
      </c>
      <c r="O230" s="824">
        <f t="shared" si="2"/>
        <v>1</v>
      </c>
      <c r="P230" s="820">
        <f>Tabla13[[#This Row],[Ejec Real Acumu]]-Tabla13[[#This Row],[Proyec Ejec Acumul]]</f>
        <v>0</v>
      </c>
      <c r="Q230" s="820">
        <f>Tabla13[[#This Row],[Ejec Real Mes]]-Tabla13[[#This Row],[Program Entreg Mes]]</f>
        <v>0</v>
      </c>
    </row>
    <row r="231" spans="1:17">
      <c r="A231" s="824">
        <v>33</v>
      </c>
      <c r="B231" s="824" t="s">
        <v>2441</v>
      </c>
      <c r="C231" s="824" t="s">
        <v>2442</v>
      </c>
      <c r="D231" s="824" t="str">
        <f>'Plan de Acción 2023'!$V$37</f>
        <v>Oficina Asesora de Planeación</v>
      </c>
      <c r="E231" s="824" t="str">
        <f>'Plan de Acción 2023'!$F$37</f>
        <v>Realizar seguimiento en el
aplicativo de la Plataforma Integral de
Inversion Publica (PIIP) a los avances en cadena valor, conforme la ejecución del Presupuesto de Inversión: Producto,
Financiero y de Gestión</v>
      </c>
      <c r="F231" s="824">
        <v>3</v>
      </c>
      <c r="G231" s="824" t="s">
        <v>2445</v>
      </c>
      <c r="H231" s="824">
        <f>'Plan de Acción 2023'!$T$37</f>
        <v>12</v>
      </c>
      <c r="I231" s="824">
        <f>'Plan de Acción 2023'!H37+'Plan de Acción 2023'!I37+'Plan de Acción 2023'!J37</f>
        <v>4</v>
      </c>
      <c r="J231" s="824">
        <f>'Plan de Acción 2023'!X37+'Plan de Acción 2023'!Y37+'Plan de Acción 2023'!Z37</f>
        <v>4</v>
      </c>
      <c r="K231" s="825">
        <f t="shared" si="0"/>
        <v>0.33333333333333331</v>
      </c>
      <c r="L231" s="825">
        <f t="shared" si="1"/>
        <v>0.33333333333333331</v>
      </c>
      <c r="M231" s="824">
        <f>'Plan de Acción 2023'!J37</f>
        <v>1</v>
      </c>
      <c r="N231" s="824">
        <f>'Plan de Acción 2023'!Z37</f>
        <v>1</v>
      </c>
      <c r="O231" s="824">
        <f t="shared" si="2"/>
        <v>1</v>
      </c>
      <c r="P231" s="820">
        <f>Tabla13[[#This Row],[Ejec Real Acumu]]-Tabla13[[#This Row],[Proyec Ejec Acumul]]</f>
        <v>0</v>
      </c>
      <c r="Q231" s="820">
        <f>Tabla13[[#This Row],[Ejec Real Mes]]-Tabla13[[#This Row],[Program Entreg Mes]]</f>
        <v>0</v>
      </c>
    </row>
    <row r="232" spans="1:17">
      <c r="A232" s="824">
        <v>34</v>
      </c>
      <c r="B232" s="824" t="s">
        <v>2441</v>
      </c>
      <c r="C232" s="824" t="s">
        <v>2442</v>
      </c>
      <c r="D232" s="824" t="str">
        <f>'Plan de Acción 2023'!$V$38</f>
        <v>Oficina Asesora de Planeación</v>
      </c>
      <c r="E232" s="824" t="str">
        <f>'Plan de Acción 2023'!$F$38</f>
        <v>Realizar el estudio de tasas de los
servicios que se prestaran por parte de las
areas misionales del instituto para su
publicacion según los terminos de ley.</v>
      </c>
      <c r="F232" s="824">
        <v>3</v>
      </c>
      <c r="G232" s="824" t="s">
        <v>2445</v>
      </c>
      <c r="H232" s="824">
        <f>'Plan de Acción 2023'!$T$38</f>
        <v>1</v>
      </c>
      <c r="I232" s="824">
        <f>'Plan de Acción 2023'!H38+'Plan de Acción 2023'!I38+'Plan de Acción 2023'!J38</f>
        <v>0</v>
      </c>
      <c r="J232" s="824">
        <f>'Plan de Acción 2023'!X38+'Plan de Acción 2023'!Y38+'Plan de Acción 2023'!Z38</f>
        <v>0</v>
      </c>
      <c r="K232" s="825">
        <f t="shared" si="0"/>
        <v>0</v>
      </c>
      <c r="L232" s="825">
        <f t="shared" si="1"/>
        <v>0</v>
      </c>
      <c r="M232" s="824">
        <f>'Plan de Acción 2023'!J38</f>
        <v>0</v>
      </c>
      <c r="N232" s="824">
        <f>'Plan de Acción 2023'!Z38</f>
        <v>0</v>
      </c>
      <c r="O232" s="824" t="e">
        <f t="shared" si="2"/>
        <v>#DIV/0!</v>
      </c>
      <c r="P232" s="820">
        <f>Tabla13[[#This Row],[Ejec Real Acumu]]-Tabla13[[#This Row],[Proyec Ejec Acumul]]</f>
        <v>0</v>
      </c>
      <c r="Q232" s="820">
        <f>Tabla13[[#This Row],[Ejec Real Mes]]-Tabla13[[#This Row],[Program Entreg Mes]]</f>
        <v>0</v>
      </c>
    </row>
    <row r="233" spans="1:17">
      <c r="A233" s="824">
        <v>35</v>
      </c>
      <c r="B233" s="824" t="s">
        <v>2441</v>
      </c>
      <c r="C233" s="824" t="s">
        <v>2442</v>
      </c>
      <c r="D233" s="824" t="str">
        <f>'Plan de Acción 2023'!$V$39</f>
        <v>Oficina Asesora de Planeación</v>
      </c>
      <c r="E233" s="824" t="str">
        <f>'Plan de Acción 2023'!$F$39</f>
        <v xml:space="preserve">Creación o actualización de la
documentación de la OAP
</v>
      </c>
      <c r="F233" s="824">
        <v>3</v>
      </c>
      <c r="G233" s="824" t="s">
        <v>2445</v>
      </c>
      <c r="H233" s="824">
        <f>'Plan de Acción 2023'!$T$39</f>
        <v>13</v>
      </c>
      <c r="I233" s="824">
        <f>'Plan de Acción 2023'!H39+'Plan de Acción 2023'!I39+'Plan de Acción 2023'!J39</f>
        <v>0</v>
      </c>
      <c r="J233" s="824">
        <f>'Plan de Acción 2023'!X39+'Plan de Acción 2023'!Y39+'Plan de Acción 2023'!Z39</f>
        <v>0</v>
      </c>
      <c r="K233" s="825">
        <f t="shared" si="0"/>
        <v>0</v>
      </c>
      <c r="L233" s="825">
        <f t="shared" si="1"/>
        <v>0</v>
      </c>
      <c r="M233" s="824">
        <f>'Plan de Acción 2023'!J39</f>
        <v>0</v>
      </c>
      <c r="N233" s="824">
        <f>'Plan de Acción 2023'!Z39</f>
        <v>0</v>
      </c>
      <c r="O233" s="824" t="e">
        <f t="shared" si="2"/>
        <v>#DIV/0!</v>
      </c>
      <c r="P233" s="820">
        <f>Tabla13[[#This Row],[Ejec Real Acumu]]-Tabla13[[#This Row],[Proyec Ejec Acumul]]</f>
        <v>0</v>
      </c>
      <c r="Q233" s="820">
        <f>Tabla13[[#This Row],[Ejec Real Mes]]-Tabla13[[#This Row],[Program Entreg Mes]]</f>
        <v>0</v>
      </c>
    </row>
    <row r="234" spans="1:17">
      <c r="A234" s="824">
        <v>36</v>
      </c>
      <c r="B234" s="824" t="s">
        <v>2441</v>
      </c>
      <c r="C234" s="824" t="s">
        <v>2442</v>
      </c>
      <c r="D234" s="824" t="str">
        <f>'Plan de Acción 2023'!$V$40</f>
        <v>Subdirección de Servicios Metrológicos y Relación con el Ciudadano</v>
      </c>
      <c r="E234" s="824" t="str">
        <f>'Plan de Acción 2023'!$F$40</f>
        <v>Implementar las políticas del Modelo Integrado de Planeación y Gestión relacionadas con la SSMRC</v>
      </c>
      <c r="F234" s="824">
        <v>3</v>
      </c>
      <c r="G234" s="824" t="s">
        <v>2445</v>
      </c>
      <c r="H234" s="824">
        <f>'Plan de Acción 2023'!$T$40</f>
        <v>3</v>
      </c>
      <c r="I234" s="824">
        <f>'Plan de Acción 2023'!H40+'Plan de Acción 2023'!I40+'Plan de Acción 2023'!J40</f>
        <v>0</v>
      </c>
      <c r="J234" s="824">
        <f>'Plan de Acción 2023'!X40+'Plan de Acción 2023'!Y40+'Plan de Acción 2023'!Z40</f>
        <v>0</v>
      </c>
      <c r="K234" s="825">
        <f t="shared" si="0"/>
        <v>0</v>
      </c>
      <c r="L234" s="825">
        <f t="shared" si="1"/>
        <v>0</v>
      </c>
      <c r="M234" s="824">
        <f>'Plan de Acción 2023'!J40</f>
        <v>0</v>
      </c>
      <c r="N234" s="824">
        <f>'Plan de Acción 2023'!Z40</f>
        <v>0</v>
      </c>
      <c r="O234" s="824" t="e">
        <f t="shared" si="2"/>
        <v>#DIV/0!</v>
      </c>
      <c r="P234" s="820">
        <f>Tabla13[[#This Row],[Ejec Real Acumu]]-Tabla13[[#This Row],[Proyec Ejec Acumul]]</f>
        <v>0</v>
      </c>
      <c r="Q234" s="820">
        <f>Tabla13[[#This Row],[Ejec Real Mes]]-Tabla13[[#This Row],[Program Entreg Mes]]</f>
        <v>0</v>
      </c>
    </row>
    <row r="235" spans="1:17">
      <c r="A235" s="824">
        <v>37</v>
      </c>
      <c r="B235" s="824" t="s">
        <v>2441</v>
      </c>
      <c r="C235" s="824" t="s">
        <v>2442</v>
      </c>
      <c r="D235" s="824" t="str">
        <f>'Plan de Acción 2023'!$V$41</f>
        <v>Subdirección de Servicios Metrológicos y Relación con el Ciudadano</v>
      </c>
      <c r="E235" s="824" t="str">
        <f>'Plan de Acción 2023'!$F$41</f>
        <v>Revisar, ajustar y aprobar Proyecto de Interés Estratégico "Fomento Regional en Metrología 2.0"</v>
      </c>
      <c r="F235" s="824">
        <v>3</v>
      </c>
      <c r="G235" s="824" t="s">
        <v>2445</v>
      </c>
      <c r="H235" s="824">
        <f>'Plan de Acción 2023'!$T$41</f>
        <v>1</v>
      </c>
      <c r="I235" s="824">
        <f>'Plan de Acción 2023'!H41+'Plan de Acción 2023'!I41+'Plan de Acción 2023'!J41</f>
        <v>0</v>
      </c>
      <c r="J235" s="824">
        <f>'Plan de Acción 2023'!X41+'Plan de Acción 2023'!Y41+'Plan de Acción 2023'!Z41</f>
        <v>0</v>
      </c>
      <c r="K235" s="825">
        <f t="shared" si="0"/>
        <v>0</v>
      </c>
      <c r="L235" s="825">
        <f t="shared" si="1"/>
        <v>0</v>
      </c>
      <c r="M235" s="824">
        <f>'Plan de Acción 2023'!J41</f>
        <v>0</v>
      </c>
      <c r="N235" s="824">
        <f>'Plan de Acción 2023'!Z41</f>
        <v>0</v>
      </c>
      <c r="O235" s="824" t="e">
        <f t="shared" si="2"/>
        <v>#DIV/0!</v>
      </c>
      <c r="P235" s="820">
        <f>Tabla13[[#This Row],[Ejec Real Acumu]]-Tabla13[[#This Row],[Proyec Ejec Acumul]]</f>
        <v>0</v>
      </c>
      <c r="Q235" s="820">
        <f>Tabla13[[#This Row],[Ejec Real Mes]]-Tabla13[[#This Row],[Program Entreg Mes]]</f>
        <v>0</v>
      </c>
    </row>
    <row r="236" spans="1:17">
      <c r="A236" s="824">
        <v>38</v>
      </c>
      <c r="B236" s="824" t="s">
        <v>2441</v>
      </c>
      <c r="C236" s="824" t="s">
        <v>2442</v>
      </c>
      <c r="D236" s="824" t="str">
        <f>'Plan de Acción 2023'!$V$42</f>
        <v>Subdirección de Servicios Metrológicos y Relación con el Ciudadano</v>
      </c>
      <c r="E236" s="824" t="str">
        <f>'Plan de Acción 2023'!$F$42</f>
        <v>Ejecutar los compromisos establecidos en los CONPES en los cuales tiene responsabilidad la SSMRC</v>
      </c>
      <c r="F236" s="824">
        <v>3</v>
      </c>
      <c r="G236" s="824" t="s">
        <v>2445</v>
      </c>
      <c r="H236" s="824">
        <f>'Plan de Acción 2023'!$T$42</f>
        <v>3</v>
      </c>
      <c r="I236" s="824">
        <f>'Plan de Acción 2023'!H42+'Plan de Acción 2023'!I42+'Plan de Acción 2023'!J42</f>
        <v>0</v>
      </c>
      <c r="J236" s="824">
        <f>'Plan de Acción 2023'!X42+'Plan de Acción 2023'!Y42+'Plan de Acción 2023'!Z42</f>
        <v>0</v>
      </c>
      <c r="K236" s="825">
        <f t="shared" si="0"/>
        <v>0</v>
      </c>
      <c r="L236" s="825">
        <f t="shared" si="1"/>
        <v>0</v>
      </c>
      <c r="M236" s="824">
        <f>'Plan de Acción 2023'!J42</f>
        <v>0</v>
      </c>
      <c r="N236" s="824">
        <f>'Plan de Acción 2023'!Z42</f>
        <v>0</v>
      </c>
      <c r="O236" s="824" t="e">
        <f t="shared" si="2"/>
        <v>#DIV/0!</v>
      </c>
      <c r="P236" s="820">
        <f>Tabla13[[#This Row],[Ejec Real Acumu]]-Tabla13[[#This Row],[Proyec Ejec Acumul]]</f>
        <v>0</v>
      </c>
      <c r="Q236" s="820">
        <f>Tabla13[[#This Row],[Ejec Real Mes]]-Tabla13[[#This Row],[Program Entreg Mes]]</f>
        <v>0</v>
      </c>
    </row>
    <row r="237" spans="1:17">
      <c r="A237" s="824">
        <v>39</v>
      </c>
      <c r="B237" s="824" t="s">
        <v>2441</v>
      </c>
      <c r="C237" s="824" t="s">
        <v>2442</v>
      </c>
      <c r="D237" s="824" t="str">
        <f>'Plan de Acción 2023'!$V$43</f>
        <v>Subdirección de Servicios Metrológicos y Relación con el Ciudadano</v>
      </c>
      <c r="E237" s="824" t="str">
        <f>'Plan de Acción 2023'!$F$43</f>
        <v>Ejecutar los compromisos establecidos en los Convenios en los cuales tiene responsabilidad la SSMRC</v>
      </c>
      <c r="F237" s="824">
        <v>3</v>
      </c>
      <c r="G237" s="824" t="s">
        <v>2445</v>
      </c>
      <c r="H237" s="824">
        <f>'Plan de Acción 2023'!$T$43</f>
        <v>3</v>
      </c>
      <c r="I237" s="824">
        <f>'Plan de Acción 2023'!H43+'Plan de Acción 2023'!I43+'Plan de Acción 2023'!J43</f>
        <v>0</v>
      </c>
      <c r="J237" s="824">
        <f>'Plan de Acción 2023'!X43+'Plan de Acción 2023'!Y43+'Plan de Acción 2023'!Z43</f>
        <v>0</v>
      </c>
      <c r="K237" s="825">
        <f t="shared" si="0"/>
        <v>0</v>
      </c>
      <c r="L237" s="825">
        <f t="shared" si="1"/>
        <v>0</v>
      </c>
      <c r="M237" s="824">
        <f>'Plan de Acción 2023'!J43</f>
        <v>0</v>
      </c>
      <c r="N237" s="824">
        <f>'Plan de Acción 2023'!Z43</f>
        <v>0</v>
      </c>
      <c r="O237" s="824" t="e">
        <f t="shared" si="2"/>
        <v>#DIV/0!</v>
      </c>
      <c r="P237" s="820">
        <f>Tabla13[[#This Row],[Ejec Real Acumu]]-Tabla13[[#This Row],[Proyec Ejec Acumul]]</f>
        <v>0</v>
      </c>
      <c r="Q237" s="820">
        <f>Tabla13[[#This Row],[Ejec Real Mes]]-Tabla13[[#This Row],[Program Entreg Mes]]</f>
        <v>0</v>
      </c>
    </row>
    <row r="238" spans="1:17">
      <c r="A238" s="824">
        <v>40</v>
      </c>
      <c r="B238" s="824" t="s">
        <v>2441</v>
      </c>
      <c r="C238" s="824" t="s">
        <v>2442</v>
      </c>
      <c r="D238" s="824" t="str">
        <f>'Plan de Acción 2023'!$V$44</f>
        <v>Subdirección de Servicios Metrológicos y Relación con el Ciudadano</v>
      </c>
      <c r="E238" s="824" t="str">
        <f>'Plan de Acción 2023'!$F$44</f>
        <v>Ejecutar actividades desde la Red Colombiana de Metrología según lineamientos estratégicos</v>
      </c>
      <c r="F238" s="824">
        <v>3</v>
      </c>
      <c r="G238" s="824" t="s">
        <v>2445</v>
      </c>
      <c r="H238" s="824">
        <f>'Plan de Acción 2023'!$T$44</f>
        <v>4</v>
      </c>
      <c r="I238" s="824">
        <f>'Plan de Acción 2023'!H44+'Plan de Acción 2023'!I44+'Plan de Acción 2023'!J44</f>
        <v>1</v>
      </c>
      <c r="J238" s="824">
        <f>'Plan de Acción 2023'!X44+'Plan de Acción 2023'!Y44+'Plan de Acción 2023'!Z44</f>
        <v>1</v>
      </c>
      <c r="K238" s="825">
        <f t="shared" si="0"/>
        <v>0.25</v>
      </c>
      <c r="L238" s="825">
        <f t="shared" si="1"/>
        <v>0.25</v>
      </c>
      <c r="M238" s="824">
        <f>'Plan de Acción 2023'!J44</f>
        <v>1</v>
      </c>
      <c r="N238" s="824">
        <f>'Plan de Acción 2023'!Z44</f>
        <v>1</v>
      </c>
      <c r="O238" s="824">
        <f t="shared" si="2"/>
        <v>1</v>
      </c>
      <c r="P238" s="820">
        <f>Tabla13[[#This Row],[Ejec Real Acumu]]-Tabla13[[#This Row],[Proyec Ejec Acumul]]</f>
        <v>0</v>
      </c>
      <c r="Q238" s="820">
        <f>Tabla13[[#This Row],[Ejec Real Mes]]-Tabla13[[#This Row],[Program Entreg Mes]]</f>
        <v>0</v>
      </c>
    </row>
    <row r="239" spans="1:17">
      <c r="A239" s="824">
        <v>41</v>
      </c>
      <c r="B239" s="824" t="s">
        <v>2441</v>
      </c>
      <c r="C239" s="824" t="s">
        <v>2442</v>
      </c>
      <c r="D239" s="824" t="str">
        <f>'Plan de Acción 2023'!$V$45</f>
        <v>Subdirección de Servicios Metrológicos y Relación con el Ciudadano</v>
      </c>
      <c r="E239" s="824" t="str">
        <f>'Plan de Acción 2023'!$F$45</f>
        <v>Prestar los Servicios liderados desde la SSMRC</v>
      </c>
      <c r="F239" s="824">
        <v>3</v>
      </c>
      <c r="G239" s="824" t="s">
        <v>2445</v>
      </c>
      <c r="H239" s="824">
        <f>'Plan de Acción 2023'!$T$45</f>
        <v>4</v>
      </c>
      <c r="I239" s="824">
        <f>'Plan de Acción 2023'!H45+'Plan de Acción 2023'!I45+'Plan de Acción 2023'!J45</f>
        <v>1</v>
      </c>
      <c r="J239" s="824">
        <f>'Plan de Acción 2023'!X45+'Plan de Acción 2023'!Y45+'Plan de Acción 2023'!Z45</f>
        <v>1</v>
      </c>
      <c r="K239" s="825">
        <f t="shared" si="0"/>
        <v>0.25</v>
      </c>
      <c r="L239" s="825">
        <f t="shared" si="1"/>
        <v>0.25</v>
      </c>
      <c r="M239" s="824">
        <f>'Plan de Acción 2023'!J45</f>
        <v>1</v>
      </c>
      <c r="N239" s="824">
        <f>'Plan de Acción 2023'!Z45</f>
        <v>1</v>
      </c>
      <c r="O239" s="824">
        <f t="shared" si="2"/>
        <v>1</v>
      </c>
      <c r="P239" s="820">
        <f>Tabla13[[#This Row],[Ejec Real Acumu]]-Tabla13[[#This Row],[Proyec Ejec Acumul]]</f>
        <v>0</v>
      </c>
      <c r="Q239" s="820">
        <f>Tabla13[[#This Row],[Ejec Real Mes]]-Tabla13[[#This Row],[Program Entreg Mes]]</f>
        <v>0</v>
      </c>
    </row>
    <row r="240" spans="1:17">
      <c r="A240" s="824">
        <v>42</v>
      </c>
      <c r="B240" s="824" t="s">
        <v>2441</v>
      </c>
      <c r="C240" s="824" t="s">
        <v>2442</v>
      </c>
      <c r="D240" s="824" t="str">
        <f>'Plan de Acción 2023'!$V$46</f>
        <v>Subdirección de Servicios Metrológicos y Relación con el Ciudadano</v>
      </c>
      <c r="E240" s="824" t="str">
        <f>'Plan de Acción 2023'!$F$46</f>
        <v>Establecer un diagnóstico y unificar la gestión de la metrología científica en el INM y mantener el reconocimiento como Centro de Investigación</v>
      </c>
      <c r="F240" s="824">
        <v>3</v>
      </c>
      <c r="G240" s="824" t="s">
        <v>2445</v>
      </c>
      <c r="H240" s="824">
        <f>'Plan de Acción 2023'!$T$46</f>
        <v>1</v>
      </c>
      <c r="I240" s="824">
        <f>'Plan de Acción 2023'!H46+'Plan de Acción 2023'!I46+'Plan de Acción 2023'!J46</f>
        <v>0</v>
      </c>
      <c r="J240" s="824">
        <f>'Plan de Acción 2023'!X46+'Plan de Acción 2023'!Y46+'Plan de Acción 2023'!Z46</f>
        <v>0</v>
      </c>
      <c r="K240" s="825">
        <f t="shared" si="0"/>
        <v>0</v>
      </c>
      <c r="L240" s="825">
        <f t="shared" si="1"/>
        <v>0</v>
      </c>
      <c r="M240" s="824">
        <f>'Plan de Acción 2023'!J46</f>
        <v>0</v>
      </c>
      <c r="N240" s="824">
        <f>'Plan de Acción 2023'!Z46</f>
        <v>0</v>
      </c>
      <c r="O240" s="824" t="e">
        <f t="shared" si="2"/>
        <v>#DIV/0!</v>
      </c>
      <c r="P240" s="820">
        <f>Tabla13[[#This Row],[Ejec Real Acumu]]-Tabla13[[#This Row],[Proyec Ejec Acumul]]</f>
        <v>0</v>
      </c>
      <c r="Q240" s="820">
        <f>Tabla13[[#This Row],[Ejec Real Mes]]-Tabla13[[#This Row],[Program Entreg Mes]]</f>
        <v>0</v>
      </c>
    </row>
    <row r="241" spans="1:17">
      <c r="A241" s="824">
        <v>43</v>
      </c>
      <c r="B241" s="824" t="s">
        <v>2441</v>
      </c>
      <c r="C241" s="824" t="s">
        <v>2442</v>
      </c>
      <c r="D241" s="824" t="str">
        <f>'Plan de Acción 2023'!$V$47</f>
        <v>Subdirección de Servicios Metrológicos y Relación con el Ciudadano</v>
      </c>
      <c r="E241" s="824" t="str">
        <f>'Plan de Acción 2023'!$F$47</f>
        <v>Revisar y ajustar las actividades relacionadas con Comunicaciones y Relación con el ciudadano según lineamientos estratégicos</v>
      </c>
      <c r="F241" s="824">
        <v>3</v>
      </c>
      <c r="G241" s="824" t="s">
        <v>2445</v>
      </c>
      <c r="H241" s="824">
        <f>'Plan de Acción 2023'!$T$47</f>
        <v>3</v>
      </c>
      <c r="I241" s="824">
        <f>'Plan de Acción 2023'!H47+'Plan de Acción 2023'!I47+'Plan de Acción 2023'!J47</f>
        <v>0</v>
      </c>
      <c r="J241" s="824">
        <f>'Plan de Acción 2023'!X47+'Plan de Acción 2023'!Y47+'Plan de Acción 2023'!Z47</f>
        <v>0</v>
      </c>
      <c r="K241" s="825">
        <f t="shared" si="0"/>
        <v>0</v>
      </c>
      <c r="L241" s="825">
        <f t="shared" si="1"/>
        <v>0</v>
      </c>
      <c r="M241" s="824">
        <f>'Plan de Acción 2023'!J47</f>
        <v>0</v>
      </c>
      <c r="N241" s="824">
        <f>'Plan de Acción 2023'!Z47</f>
        <v>0</v>
      </c>
      <c r="O241" s="824" t="e">
        <f t="shared" si="2"/>
        <v>#DIV/0!</v>
      </c>
      <c r="P241" s="820">
        <f>Tabla13[[#This Row],[Ejec Real Acumu]]-Tabla13[[#This Row],[Proyec Ejec Acumul]]</f>
        <v>0</v>
      </c>
      <c r="Q241" s="820">
        <f>Tabla13[[#This Row],[Ejec Real Mes]]-Tabla13[[#This Row],[Program Entreg Mes]]</f>
        <v>0</v>
      </c>
    </row>
    <row r="242" spans="1:17">
      <c r="A242" s="824">
        <v>44</v>
      </c>
      <c r="B242" s="824" t="s">
        <v>2441</v>
      </c>
      <c r="C242" s="824" t="s">
        <v>2442</v>
      </c>
      <c r="D242" s="824" t="str">
        <f>'Plan de Acción 2023'!$V$48</f>
        <v>Subdirección de Servicios Metrológicos y Relación con el Ciudadano</v>
      </c>
      <c r="E242" s="824" t="str">
        <f>'Plan de Acción 2023'!$F$48</f>
        <v>Ejecutar actividades relacionadas con la Gestión del SIG según lineamientos estratégicos</v>
      </c>
      <c r="F242" s="824">
        <v>3</v>
      </c>
      <c r="G242" s="824" t="s">
        <v>2445</v>
      </c>
      <c r="H242" s="824">
        <f>'Plan de Acción 2023'!$T$48</f>
        <v>4</v>
      </c>
      <c r="I242" s="824">
        <f>'Plan de Acción 2023'!H48+'Plan de Acción 2023'!I48+'Plan de Acción 2023'!J48</f>
        <v>1</v>
      </c>
      <c r="J242" s="824">
        <f>'Plan de Acción 2023'!X48+'Plan de Acción 2023'!Y48+'Plan de Acción 2023'!Z48</f>
        <v>1</v>
      </c>
      <c r="K242" s="825">
        <f t="shared" si="0"/>
        <v>0.25</v>
      </c>
      <c r="L242" s="825">
        <f t="shared" si="1"/>
        <v>0.25</v>
      </c>
      <c r="M242" s="824">
        <f>'Plan de Acción 2023'!J48</f>
        <v>1</v>
      </c>
      <c r="N242" s="824">
        <f>'Plan de Acción 2023'!Z48</f>
        <v>1</v>
      </c>
      <c r="O242" s="824">
        <f t="shared" si="2"/>
        <v>1</v>
      </c>
      <c r="P242" s="820">
        <f>Tabla13[[#This Row],[Ejec Real Acumu]]-Tabla13[[#This Row],[Proyec Ejec Acumul]]</f>
        <v>0</v>
      </c>
      <c r="Q242" s="820">
        <f>Tabla13[[#This Row],[Ejec Real Mes]]-Tabla13[[#This Row],[Program Entreg Mes]]</f>
        <v>0</v>
      </c>
    </row>
    <row r="243" spans="1:17">
      <c r="A243" s="824">
        <v>45</v>
      </c>
      <c r="B243" s="824" t="s">
        <v>2441</v>
      </c>
      <c r="C243" s="824" t="s">
        <v>2442</v>
      </c>
      <c r="D243" s="824" t="str">
        <f>'Plan de Acción 2023'!$V$49</f>
        <v>Subdirección de Metrología Química y Biología</v>
      </c>
      <c r="E243" s="824" t="str">
        <f>'Plan de Acción 2023'!$F$49</f>
        <v>Participar en comparaciones claves, suplementarias o bilaterales</v>
      </c>
      <c r="F243" s="824">
        <v>3</v>
      </c>
      <c r="G243" s="824" t="s">
        <v>2445</v>
      </c>
      <c r="H243" s="824">
        <f>'Plan de Acción 2023'!$T$49</f>
        <v>4</v>
      </c>
      <c r="I243" s="824">
        <f>'Plan de Acción 2023'!H49+'Plan de Acción 2023'!I49+'Plan de Acción 2023'!J49</f>
        <v>0</v>
      </c>
      <c r="J243" s="824">
        <f>'Plan de Acción 2023'!X49+'Plan de Acción 2023'!Y49+'Plan de Acción 2023'!Z49</f>
        <v>0</v>
      </c>
      <c r="K243" s="825">
        <f t="shared" si="0"/>
        <v>0</v>
      </c>
      <c r="L243" s="825">
        <f t="shared" si="1"/>
        <v>0</v>
      </c>
      <c r="M243" s="824">
        <f>'Plan de Acción 2023'!J49</f>
        <v>0</v>
      </c>
      <c r="N243" s="824">
        <f>'Plan de Acción 2023'!Z49</f>
        <v>0</v>
      </c>
      <c r="O243" s="824" t="e">
        <f t="shared" si="2"/>
        <v>#DIV/0!</v>
      </c>
      <c r="P243" s="820">
        <f>Tabla13[[#This Row],[Ejec Real Acumu]]-Tabla13[[#This Row],[Proyec Ejec Acumul]]</f>
        <v>0</v>
      </c>
      <c r="Q243" s="820">
        <f>Tabla13[[#This Row],[Ejec Real Mes]]-Tabla13[[#This Row],[Program Entreg Mes]]</f>
        <v>0</v>
      </c>
    </row>
    <row r="244" spans="1:17">
      <c r="A244" s="824">
        <v>46</v>
      </c>
      <c r="B244" s="824" t="s">
        <v>2441</v>
      </c>
      <c r="C244" s="824" t="s">
        <v>2442</v>
      </c>
      <c r="D244" s="824" t="str">
        <f>'Plan de Acción 2023'!$V$50</f>
        <v>Subdirección de Metrología Química y Biología</v>
      </c>
      <c r="E244" s="824" t="str">
        <f>'Plan de Acción 2023'!$F$50</f>
        <v>Participar en reuniones comités consultivos, subcomités, grupos de trabajo y/o en la conferencia general del BIPM</v>
      </c>
      <c r="F244" s="824">
        <v>3</v>
      </c>
      <c r="G244" s="824" t="s">
        <v>2445</v>
      </c>
      <c r="H244" s="824">
        <f>'Plan de Acción 2023'!$T$50</f>
        <v>11</v>
      </c>
      <c r="I244" s="824">
        <f>'Plan de Acción 2023'!H50+'Plan de Acción 2023'!I50+'Plan de Acción 2023'!J50</f>
        <v>0</v>
      </c>
      <c r="J244" s="824">
        <f>'Plan de Acción 2023'!X50+'Plan de Acción 2023'!Y50+'Plan de Acción 2023'!Z50</f>
        <v>0</v>
      </c>
      <c r="K244" s="825">
        <f t="shared" si="0"/>
        <v>0</v>
      </c>
      <c r="L244" s="825">
        <f t="shared" si="1"/>
        <v>0</v>
      </c>
      <c r="M244" s="824">
        <f>'Plan de Acción 2023'!J50</f>
        <v>0</v>
      </c>
      <c r="N244" s="824">
        <f>'Plan de Acción 2023'!Z50</f>
        <v>0</v>
      </c>
      <c r="O244" s="824" t="e">
        <f t="shared" si="2"/>
        <v>#DIV/0!</v>
      </c>
      <c r="P244" s="820">
        <f>Tabla13[[#This Row],[Ejec Real Acumu]]-Tabla13[[#This Row],[Proyec Ejec Acumul]]</f>
        <v>0</v>
      </c>
      <c r="Q244" s="820">
        <f>Tabla13[[#This Row],[Ejec Real Mes]]-Tabla13[[#This Row],[Program Entreg Mes]]</f>
        <v>0</v>
      </c>
    </row>
    <row r="245" spans="1:17">
      <c r="A245" s="824">
        <v>47</v>
      </c>
      <c r="B245" s="824" t="s">
        <v>2441</v>
      </c>
      <c r="C245" s="824" t="s">
        <v>2442</v>
      </c>
      <c r="D245" s="824" t="str">
        <f>'Plan de Acción 2023'!$V$51</f>
        <v>Subdirección de Metrología Química y Biología</v>
      </c>
      <c r="E245" s="824" t="str">
        <f>'Plan de Acción 2023'!$F$51</f>
        <v>Participar en Grupos de Trabajo Técnico Regional, Grupo de Trabajo de los Sistemas de Calidad (QSTF por sus siglas en ingles) y Asamblea del Sistema Interamericano de Metrología (SIM)</v>
      </c>
      <c r="F245" s="824">
        <v>3</v>
      </c>
      <c r="G245" s="824" t="s">
        <v>2445</v>
      </c>
      <c r="H245" s="824">
        <f>'Plan de Acción 2023'!$T$51</f>
        <v>5</v>
      </c>
      <c r="I245" s="824">
        <f>'Plan de Acción 2023'!H51+'Plan de Acción 2023'!I51+'Plan de Acción 2023'!J51</f>
        <v>0</v>
      </c>
      <c r="J245" s="824">
        <f>'Plan de Acción 2023'!X51+'Plan de Acción 2023'!Y51+'Plan de Acción 2023'!Z51</f>
        <v>0</v>
      </c>
      <c r="K245" s="825">
        <f t="shared" si="0"/>
        <v>0</v>
      </c>
      <c r="L245" s="825">
        <f t="shared" si="1"/>
        <v>0</v>
      </c>
      <c r="M245" s="824">
        <f>'Plan de Acción 2023'!J51</f>
        <v>0</v>
      </c>
      <c r="N245" s="824">
        <f>'Plan de Acción 2023'!Z51</f>
        <v>0</v>
      </c>
      <c r="O245" s="824" t="e">
        <f t="shared" si="2"/>
        <v>#DIV/0!</v>
      </c>
      <c r="P245" s="820">
        <f>Tabla13[[#This Row],[Ejec Real Acumu]]-Tabla13[[#This Row],[Proyec Ejec Acumul]]</f>
        <v>0</v>
      </c>
      <c r="Q245" s="820">
        <f>Tabla13[[#This Row],[Ejec Real Mes]]-Tabla13[[#This Row],[Program Entreg Mes]]</f>
        <v>0</v>
      </c>
    </row>
    <row r="246" spans="1:17">
      <c r="A246" s="824">
        <v>48</v>
      </c>
      <c r="B246" s="824" t="s">
        <v>2441</v>
      </c>
      <c r="C246" s="824" t="s">
        <v>2442</v>
      </c>
      <c r="D246" s="824" t="str">
        <f>'Plan de Acción 2023'!$V$52</f>
        <v>Subdirección de Metrología Química y Biología</v>
      </c>
      <c r="E246" s="824" t="str">
        <f>'Plan de Acción 2023'!$F$52</f>
        <v>Gestionar los hallazgos de los informes de las
auditorias Internas</v>
      </c>
      <c r="F246" s="824">
        <v>3</v>
      </c>
      <c r="G246" s="824" t="s">
        <v>2445</v>
      </c>
      <c r="H246" s="824">
        <f>'Plan de Acción 2023'!$T$52</f>
        <v>2</v>
      </c>
      <c r="I246" s="824">
        <f>'Plan de Acción 2023'!H52+'Plan de Acción 2023'!I52+'Plan de Acción 2023'!J52</f>
        <v>0</v>
      </c>
      <c r="J246" s="824">
        <f>'Plan de Acción 2023'!X52+'Plan de Acción 2023'!Y52+'Plan de Acción 2023'!Z52</f>
        <v>0</v>
      </c>
      <c r="K246" s="825">
        <f t="shared" si="0"/>
        <v>0</v>
      </c>
      <c r="L246" s="825">
        <f t="shared" si="1"/>
        <v>0</v>
      </c>
      <c r="M246" s="824">
        <f>'Plan de Acción 2023'!J52</f>
        <v>0</v>
      </c>
      <c r="N246" s="824">
        <f>'Plan de Acción 2023'!Z52</f>
        <v>0</v>
      </c>
      <c r="O246" s="824" t="e">
        <f t="shared" si="2"/>
        <v>#DIV/0!</v>
      </c>
      <c r="P246" s="820">
        <f>Tabla13[[#This Row],[Ejec Real Acumu]]-Tabla13[[#This Row],[Proyec Ejec Acumul]]</f>
        <v>0</v>
      </c>
      <c r="Q246" s="820">
        <f>Tabla13[[#This Row],[Ejec Real Mes]]-Tabla13[[#This Row],[Program Entreg Mes]]</f>
        <v>0</v>
      </c>
    </row>
    <row r="247" spans="1:17">
      <c r="A247" s="824">
        <v>49</v>
      </c>
      <c r="B247" s="824" t="s">
        <v>2441</v>
      </c>
      <c r="C247" s="824" t="s">
        <v>2442</v>
      </c>
      <c r="D247" s="824" t="str">
        <f>'Plan de Acción 2023'!$V$53</f>
        <v>Subdirección de Metrología Química y Biología</v>
      </c>
      <c r="E247" s="824" t="str">
        <f>'Plan de Acción 2023'!$F$53</f>
        <v>Revisar e Implementación del documento de la metodología de priorización - CONPES 3957</v>
      </c>
      <c r="F247" s="824">
        <v>3</v>
      </c>
      <c r="G247" s="824" t="s">
        <v>2445</v>
      </c>
      <c r="H247" s="824">
        <f>'Plan de Acción 2023'!$T$53</f>
        <v>1</v>
      </c>
      <c r="I247" s="824">
        <f>'Plan de Acción 2023'!H53+'Plan de Acción 2023'!I53+'Plan de Acción 2023'!J53</f>
        <v>0</v>
      </c>
      <c r="J247" s="824">
        <f>'Plan de Acción 2023'!X53+'Plan de Acción 2023'!Y53+'Plan de Acción 2023'!Z53</f>
        <v>0</v>
      </c>
      <c r="K247" s="825">
        <f t="shared" si="0"/>
        <v>0</v>
      </c>
      <c r="L247" s="825">
        <f t="shared" si="1"/>
        <v>0</v>
      </c>
      <c r="M247" s="824">
        <f>'Plan de Acción 2023'!J53</f>
        <v>0</v>
      </c>
      <c r="N247" s="824">
        <f>'Plan de Acción 2023'!Z53</f>
        <v>0</v>
      </c>
      <c r="O247" s="824" t="e">
        <f t="shared" si="2"/>
        <v>#DIV/0!</v>
      </c>
      <c r="P247" s="820">
        <f>Tabla13[[#This Row],[Ejec Real Acumu]]-Tabla13[[#This Row],[Proyec Ejec Acumul]]</f>
        <v>0</v>
      </c>
      <c r="Q247" s="820">
        <f>Tabla13[[#This Row],[Ejec Real Mes]]-Tabla13[[#This Row],[Program Entreg Mes]]</f>
        <v>0</v>
      </c>
    </row>
    <row r="248" spans="1:17">
      <c r="A248" s="824">
        <v>50</v>
      </c>
      <c r="B248" s="824" t="s">
        <v>2441</v>
      </c>
      <c r="C248" s="824" t="s">
        <v>2442</v>
      </c>
      <c r="D248" s="824" t="str">
        <f>'Plan de Acción 2023'!$V$54</f>
        <v>Subdirección de Metrología Química y Biología</v>
      </c>
      <c r="E248" s="824" t="str">
        <f>'Plan de Acción 2023'!$F$54</f>
        <v>Realizar reuniones del grupo técnico temático o magnitud de la SMQB para la elaboración de guías de medición en metrología química y biológicas o guías de calibración</v>
      </c>
      <c r="F248" s="824">
        <v>3</v>
      </c>
      <c r="G248" s="824" t="s">
        <v>2445</v>
      </c>
      <c r="H248" s="824">
        <f>'Plan de Acción 2023'!$T$54</f>
        <v>3</v>
      </c>
      <c r="I248" s="824">
        <f>'Plan de Acción 2023'!H54+'Plan de Acción 2023'!I54+'Plan de Acción 2023'!J54</f>
        <v>0</v>
      </c>
      <c r="J248" s="824">
        <f>'Plan de Acción 2023'!X54+'Plan de Acción 2023'!Y54+'Plan de Acción 2023'!Z54</f>
        <v>0</v>
      </c>
      <c r="K248" s="825">
        <f t="shared" si="0"/>
        <v>0</v>
      </c>
      <c r="L248" s="825">
        <f t="shared" si="1"/>
        <v>0</v>
      </c>
      <c r="M248" s="824">
        <f>'Plan de Acción 2023'!J54</f>
        <v>0</v>
      </c>
      <c r="N248" s="824">
        <f>'Plan de Acción 2023'!Z54</f>
        <v>0</v>
      </c>
      <c r="O248" s="824" t="e">
        <f t="shared" si="2"/>
        <v>#DIV/0!</v>
      </c>
      <c r="P248" s="820">
        <f>Tabla13[[#This Row],[Ejec Real Acumu]]-Tabla13[[#This Row],[Proyec Ejec Acumul]]</f>
        <v>0</v>
      </c>
      <c r="Q248" s="820">
        <f>Tabla13[[#This Row],[Ejec Real Mes]]-Tabla13[[#This Row],[Program Entreg Mes]]</f>
        <v>0</v>
      </c>
    </row>
    <row r="249" spans="1:17">
      <c r="A249" s="824">
        <v>51</v>
      </c>
      <c r="B249" s="824" t="s">
        <v>2441</v>
      </c>
      <c r="C249" s="824" t="s">
        <v>2442</v>
      </c>
      <c r="D249" s="824" t="str">
        <f>'Plan de Acción 2023'!$V$55</f>
        <v>Subdirección de Metrología Química y Biología</v>
      </c>
      <c r="E249" s="824" t="str">
        <f>'Plan de Acción 2023'!$F$55</f>
        <v>Elaborar guías para mediciones químicas, biológicas o de calibración - RCM</v>
      </c>
      <c r="F249" s="824">
        <v>3</v>
      </c>
      <c r="G249" s="824" t="s">
        <v>2445</v>
      </c>
      <c r="H249" s="824">
        <f>'Plan de Acción 2023'!$T$55</f>
        <v>1</v>
      </c>
      <c r="I249" s="824">
        <f>'Plan de Acción 2023'!H55+'Plan de Acción 2023'!I55+'Plan de Acción 2023'!J55</f>
        <v>0</v>
      </c>
      <c r="J249" s="824">
        <f>'Plan de Acción 2023'!X55+'Plan de Acción 2023'!Y55+'Plan de Acción 2023'!Z55</f>
        <v>0</v>
      </c>
      <c r="K249" s="825">
        <f t="shared" si="0"/>
        <v>0</v>
      </c>
      <c r="L249" s="825">
        <f t="shared" si="1"/>
        <v>0</v>
      </c>
      <c r="M249" s="824">
        <f>'Plan de Acción 2023'!J55</f>
        <v>0</v>
      </c>
      <c r="N249" s="824">
        <f>'Plan de Acción 2023'!Z55</f>
        <v>0</v>
      </c>
      <c r="O249" s="824" t="e">
        <f t="shared" si="2"/>
        <v>#DIV/0!</v>
      </c>
      <c r="P249" s="820">
        <f>Tabla13[[#This Row],[Ejec Real Acumu]]-Tabla13[[#This Row],[Proyec Ejec Acumul]]</f>
        <v>0</v>
      </c>
      <c r="Q249" s="820">
        <f>Tabla13[[#This Row],[Ejec Real Mes]]-Tabla13[[#This Row],[Program Entreg Mes]]</f>
        <v>0</v>
      </c>
    </row>
    <row r="250" spans="1:17">
      <c r="A250" s="824">
        <v>52</v>
      </c>
      <c r="B250" s="824" t="s">
        <v>2441</v>
      </c>
      <c r="C250" s="824" t="s">
        <v>2442</v>
      </c>
      <c r="D250" s="824" t="str">
        <f>'Plan de Acción 2023'!$V$56</f>
        <v>Subdirección de Metrología Química y Biología</v>
      </c>
      <c r="E250" s="824" t="str">
        <f>'Plan de Acción 2023'!$F$56</f>
        <v>Publicar guías para mediciones químicas, biológicas o de calibración - RCM</v>
      </c>
      <c r="F250" s="824">
        <v>3</v>
      </c>
      <c r="G250" s="824" t="s">
        <v>2445</v>
      </c>
      <c r="H250" s="824">
        <f>'Plan de Acción 2023'!$T$56</f>
        <v>5</v>
      </c>
      <c r="I250" s="824">
        <f>'Plan de Acción 2023'!H56+'Plan de Acción 2023'!I56+'Plan de Acción 2023'!J56</f>
        <v>0</v>
      </c>
      <c r="J250" s="824">
        <f>'Plan de Acción 2023'!X56+'Plan de Acción 2023'!Y56+'Plan de Acción 2023'!Z56</f>
        <v>0</v>
      </c>
      <c r="K250" s="825">
        <f t="shared" si="0"/>
        <v>0</v>
      </c>
      <c r="L250" s="825">
        <f t="shared" si="1"/>
        <v>0</v>
      </c>
      <c r="M250" s="824">
        <f>'Plan de Acción 2023'!J56</f>
        <v>0</v>
      </c>
      <c r="N250" s="824">
        <f>'Plan de Acción 2023'!Z56</f>
        <v>0</v>
      </c>
      <c r="O250" s="824" t="e">
        <f t="shared" si="2"/>
        <v>#DIV/0!</v>
      </c>
      <c r="P250" s="820">
        <f>Tabla13[[#This Row],[Ejec Real Acumu]]-Tabla13[[#This Row],[Proyec Ejec Acumul]]</f>
        <v>0</v>
      </c>
      <c r="Q250" s="820">
        <f>Tabla13[[#This Row],[Ejec Real Mes]]-Tabla13[[#This Row],[Program Entreg Mes]]</f>
        <v>0</v>
      </c>
    </row>
    <row r="251" spans="1:17">
      <c r="A251" s="824">
        <v>53</v>
      </c>
      <c r="B251" s="824" t="s">
        <v>2441</v>
      </c>
      <c r="C251" s="824" t="s">
        <v>2442</v>
      </c>
      <c r="D251" s="824" t="str">
        <f>'Plan de Acción 2023'!$V$57</f>
        <v>Subdirección de Metrología Química y Biología</v>
      </c>
      <c r="E251" s="824" t="str">
        <f>'Plan de Acción 2023'!$F$57</f>
        <v>Desarrollar actividades de divulgación: talleres, eventos o seminarios en temas de metrología química y biología.</v>
      </c>
      <c r="F251" s="824">
        <v>3</v>
      </c>
      <c r="G251" s="824" t="s">
        <v>2445</v>
      </c>
      <c r="H251" s="824">
        <f>'Plan de Acción 2023'!$T$57</f>
        <v>6</v>
      </c>
      <c r="I251" s="824">
        <f>'Plan de Acción 2023'!H57+'Plan de Acción 2023'!I57+'Plan de Acción 2023'!J57</f>
        <v>0</v>
      </c>
      <c r="J251" s="824">
        <f>'Plan de Acción 2023'!X57+'Plan de Acción 2023'!Y57+'Plan de Acción 2023'!Z57</f>
        <v>0</v>
      </c>
      <c r="K251" s="825">
        <f t="shared" si="0"/>
        <v>0</v>
      </c>
      <c r="L251" s="825">
        <f t="shared" si="1"/>
        <v>0</v>
      </c>
      <c r="M251" s="824">
        <f>'Plan de Acción 2023'!J57</f>
        <v>0</v>
      </c>
      <c r="N251" s="824">
        <f>'Plan de Acción 2023'!Z57</f>
        <v>0</v>
      </c>
      <c r="O251" s="824" t="e">
        <f t="shared" si="2"/>
        <v>#DIV/0!</v>
      </c>
      <c r="P251" s="820">
        <f>Tabla13[[#This Row],[Ejec Real Acumu]]-Tabla13[[#This Row],[Proyec Ejec Acumul]]</f>
        <v>0</v>
      </c>
      <c r="Q251" s="820">
        <f>Tabla13[[#This Row],[Ejec Real Mes]]-Tabla13[[#This Row],[Program Entreg Mes]]</f>
        <v>0</v>
      </c>
    </row>
    <row r="252" spans="1:17">
      <c r="A252" s="824">
        <v>54</v>
      </c>
      <c r="B252" s="824" t="s">
        <v>2441</v>
      </c>
      <c r="C252" s="824" t="s">
        <v>2442</v>
      </c>
      <c r="D252" s="824" t="str">
        <f>'Plan de Acción 2023'!$V$58</f>
        <v>Subdirección de Metrología Química y Biología</v>
      </c>
      <c r="E252" s="824" t="str">
        <f>'Plan de Acción 2023'!$F$58</f>
        <v>Prestar horas de Asistencia Técnica por personal de la SMQB a demanda</v>
      </c>
      <c r="F252" s="824">
        <v>3</v>
      </c>
      <c r="G252" s="824" t="s">
        <v>2445</v>
      </c>
      <c r="H252" s="824">
        <f>'Plan de Acción 2023'!$T$58</f>
        <v>1</v>
      </c>
      <c r="I252" s="824">
        <f>'Plan de Acción 2023'!H58+'Plan de Acción 2023'!I58+'Plan de Acción 2023'!J58</f>
        <v>0</v>
      </c>
      <c r="J252" s="824">
        <f>'Plan de Acción 2023'!X58+'Plan de Acción 2023'!Y58+'Plan de Acción 2023'!Z58</f>
        <v>0</v>
      </c>
      <c r="K252" s="825">
        <f t="shared" si="0"/>
        <v>0</v>
      </c>
      <c r="L252" s="825">
        <f t="shared" si="1"/>
        <v>0</v>
      </c>
      <c r="M252" s="824">
        <f>'Plan de Acción 2023'!J58</f>
        <v>0</v>
      </c>
      <c r="N252" s="824">
        <f>'Plan de Acción 2023'!Z58</f>
        <v>0</v>
      </c>
      <c r="O252" s="824" t="e">
        <f t="shared" si="2"/>
        <v>#DIV/0!</v>
      </c>
      <c r="P252" s="820">
        <f>Tabla13[[#This Row],[Ejec Real Acumu]]-Tabla13[[#This Row],[Proyec Ejec Acumul]]</f>
        <v>0</v>
      </c>
      <c r="Q252" s="820">
        <f>Tabla13[[#This Row],[Ejec Real Mes]]-Tabla13[[#This Row],[Program Entreg Mes]]</f>
        <v>0</v>
      </c>
    </row>
    <row r="253" spans="1:17">
      <c r="A253" s="824">
        <v>55</v>
      </c>
      <c r="B253" s="824" t="s">
        <v>2441</v>
      </c>
      <c r="C253" s="824" t="s">
        <v>2442</v>
      </c>
      <c r="D253" s="824" t="str">
        <f>'Plan de Acción 2023'!$V$59</f>
        <v>Subdirección de Metrología Química y Biología</v>
      </c>
      <c r="E253" s="824" t="str">
        <f>'Plan de Acción 2023'!$F$59</f>
        <v>Mantener la oferta de Materiales de Referencia</v>
      </c>
      <c r="F253" s="824">
        <v>3</v>
      </c>
      <c r="G253" s="824" t="s">
        <v>2445</v>
      </c>
      <c r="H253" s="824">
        <f>'Plan de Acción 2023'!$T$59</f>
        <v>12</v>
      </c>
      <c r="I253" s="824">
        <f>'Plan de Acción 2023'!H59+'Plan de Acción 2023'!I59+'Plan de Acción 2023'!J59</f>
        <v>0</v>
      </c>
      <c r="J253" s="824">
        <f>'Plan de Acción 2023'!X59+'Plan de Acción 2023'!Y59+'Plan de Acción 2023'!Z59</f>
        <v>0</v>
      </c>
      <c r="K253" s="825">
        <f t="shared" si="0"/>
        <v>0</v>
      </c>
      <c r="L253" s="825">
        <f t="shared" si="1"/>
        <v>0</v>
      </c>
      <c r="M253" s="824">
        <f>'Plan de Acción 2023'!J59</f>
        <v>0</v>
      </c>
      <c r="N253" s="824">
        <f>'Plan de Acción 2023'!Z59</f>
        <v>0</v>
      </c>
      <c r="O253" s="824" t="e">
        <f t="shared" si="2"/>
        <v>#DIV/0!</v>
      </c>
      <c r="P253" s="820">
        <f>Tabla13[[#This Row],[Ejec Real Acumu]]-Tabla13[[#This Row],[Proyec Ejec Acumul]]</f>
        <v>0</v>
      </c>
      <c r="Q253" s="820">
        <f>Tabla13[[#This Row],[Ejec Real Mes]]-Tabla13[[#This Row],[Program Entreg Mes]]</f>
        <v>0</v>
      </c>
    </row>
    <row r="254" spans="1:17">
      <c r="A254" s="824">
        <v>56</v>
      </c>
      <c r="B254" s="824" t="s">
        <v>2441</v>
      </c>
      <c r="C254" s="824" t="s">
        <v>2442</v>
      </c>
      <c r="D254" s="824" t="str">
        <f>'Plan de Acción 2023'!$V$60</f>
        <v>Subdirección de Metrología Química y Biología</v>
      </c>
      <c r="E254" s="824" t="str">
        <f>'Plan de Acción 2023'!$F$60</f>
        <v>Producir Materiales de Referencia nuevos</v>
      </c>
      <c r="F254" s="824">
        <v>3</v>
      </c>
      <c r="G254" s="824" t="s">
        <v>2445</v>
      </c>
      <c r="H254" s="824">
        <f>'Plan de Acción 2023'!$T$60</f>
        <v>4</v>
      </c>
      <c r="I254" s="824">
        <f>'Plan de Acción 2023'!H60+'Plan de Acción 2023'!I60+'Plan de Acción 2023'!J60</f>
        <v>0</v>
      </c>
      <c r="J254" s="824">
        <f>'Plan de Acción 2023'!X60+'Plan de Acción 2023'!Y60+'Plan de Acción 2023'!Z60</f>
        <v>0</v>
      </c>
      <c r="K254" s="825">
        <f t="shared" si="0"/>
        <v>0</v>
      </c>
      <c r="L254" s="825">
        <f t="shared" si="1"/>
        <v>0</v>
      </c>
      <c r="M254" s="824">
        <f>'Plan de Acción 2023'!J60</f>
        <v>0</v>
      </c>
      <c r="N254" s="824">
        <f>'Plan de Acción 2023'!Z60</f>
        <v>0</v>
      </c>
      <c r="O254" s="824" t="e">
        <f t="shared" si="2"/>
        <v>#DIV/0!</v>
      </c>
      <c r="P254" s="820">
        <f>Tabla13[[#This Row],[Ejec Real Acumu]]-Tabla13[[#This Row],[Proyec Ejec Acumul]]</f>
        <v>0</v>
      </c>
      <c r="Q254" s="820">
        <f>Tabla13[[#This Row],[Ejec Real Mes]]-Tabla13[[#This Row],[Program Entreg Mes]]</f>
        <v>0</v>
      </c>
    </row>
    <row r="255" spans="1:17">
      <c r="A255" s="824">
        <v>57</v>
      </c>
      <c r="B255" s="824" t="s">
        <v>2441</v>
      </c>
      <c r="C255" s="824" t="s">
        <v>2442</v>
      </c>
      <c r="D255" s="824" t="str">
        <f>'Plan de Acción 2023'!$V$61</f>
        <v>Subdirección de Metrología Química y Biología</v>
      </c>
      <c r="E255" s="824" t="str">
        <f>'Plan de Acción 2023'!$F$61</f>
        <v>Producir Materiales de Referencia piloto / ítems de comparación</v>
      </c>
      <c r="F255" s="824">
        <v>3</v>
      </c>
      <c r="G255" s="824" t="s">
        <v>2445</v>
      </c>
      <c r="H255" s="824">
        <f>'Plan de Acción 2023'!$T$61</f>
        <v>5</v>
      </c>
      <c r="I255" s="824">
        <f>'Plan de Acción 2023'!H61+'Plan de Acción 2023'!I61+'Plan de Acción 2023'!J61</f>
        <v>1</v>
      </c>
      <c r="J255" s="824">
        <f>'Plan de Acción 2023'!X61+'Plan de Acción 2023'!Y61+'Plan de Acción 2023'!Z61</f>
        <v>1</v>
      </c>
      <c r="K255" s="825">
        <f t="shared" si="0"/>
        <v>0.2</v>
      </c>
      <c r="L255" s="825">
        <f t="shared" si="1"/>
        <v>0.2</v>
      </c>
      <c r="M255" s="824">
        <f>'Plan de Acción 2023'!J61</f>
        <v>1</v>
      </c>
      <c r="N255" s="824">
        <f>'Plan de Acción 2023'!Z61</f>
        <v>1</v>
      </c>
      <c r="O255" s="824">
        <f t="shared" si="2"/>
        <v>1</v>
      </c>
      <c r="P255" s="820">
        <f>Tabla13[[#This Row],[Ejec Real Acumu]]-Tabla13[[#This Row],[Proyec Ejec Acumul]]</f>
        <v>0</v>
      </c>
      <c r="Q255" s="820">
        <f>Tabla13[[#This Row],[Ejec Real Mes]]-Tabla13[[#This Row],[Program Entreg Mes]]</f>
        <v>0</v>
      </c>
    </row>
    <row r="256" spans="1:17">
      <c r="A256" s="824">
        <v>58</v>
      </c>
      <c r="B256" s="824" t="s">
        <v>2441</v>
      </c>
      <c r="C256" s="824" t="s">
        <v>2442</v>
      </c>
      <c r="D256" s="824" t="str">
        <f>'Plan de Acción 2023'!$V$62</f>
        <v>Subdirección de Metrología Química y Biología</v>
      </c>
      <c r="E256" s="824" t="str">
        <f>'Plan de Acción 2023'!$F$62</f>
        <v>Desarrollar la capacidad técnica para la certificación de materiales de referencia</v>
      </c>
      <c r="F256" s="824">
        <v>3</v>
      </c>
      <c r="G256" s="824" t="s">
        <v>2445</v>
      </c>
      <c r="H256" s="824">
        <f>'Plan de Acción 2023'!$T$62</f>
        <v>9</v>
      </c>
      <c r="I256" s="824">
        <f>'Plan de Acción 2023'!H62+'Plan de Acción 2023'!I62+'Plan de Acción 2023'!J62</f>
        <v>1</v>
      </c>
      <c r="J256" s="824">
        <f>'Plan de Acción 2023'!X62+'Plan de Acción 2023'!Y62+'Plan de Acción 2023'!Z62</f>
        <v>1</v>
      </c>
      <c r="K256" s="825">
        <f t="shared" si="0"/>
        <v>0.1111111111111111</v>
      </c>
      <c r="L256" s="825">
        <f t="shared" si="1"/>
        <v>0.1111111111111111</v>
      </c>
      <c r="M256" s="824">
        <f>'Plan de Acción 2023'!J62</f>
        <v>0</v>
      </c>
      <c r="N256" s="824">
        <f>'Plan de Acción 2023'!Z62</f>
        <v>0</v>
      </c>
      <c r="O256" s="824" t="e">
        <f t="shared" si="2"/>
        <v>#DIV/0!</v>
      </c>
      <c r="P256" s="820">
        <f>Tabla13[[#This Row],[Ejec Real Acumu]]-Tabla13[[#This Row],[Proyec Ejec Acumul]]</f>
        <v>0</v>
      </c>
      <c r="Q256" s="820">
        <f>Tabla13[[#This Row],[Ejec Real Mes]]-Tabla13[[#This Row],[Program Entreg Mes]]</f>
        <v>0</v>
      </c>
    </row>
    <row r="257" spans="1:17">
      <c r="A257" s="824">
        <v>59</v>
      </c>
      <c r="B257" s="824" t="s">
        <v>2441</v>
      </c>
      <c r="C257" s="824" t="s">
        <v>2442</v>
      </c>
      <c r="D257" s="824" t="str">
        <f>'Plan de Acción 2023'!$V$63</f>
        <v>Subdirección de Metrología Química y Biología</v>
      </c>
      <c r="E257" s="824" t="str">
        <f>'Plan de Acción 2023'!$F$63</f>
        <v>Desarrollar componente técnico del estudio colaborativo</v>
      </c>
      <c r="F257" s="824">
        <v>3</v>
      </c>
      <c r="G257" s="824" t="s">
        <v>2445</v>
      </c>
      <c r="H257" s="824">
        <f>'Plan de Acción 2023'!$T$63</f>
        <v>1</v>
      </c>
      <c r="I257" s="824">
        <f>'Plan de Acción 2023'!H63+'Plan de Acción 2023'!I63+'Plan de Acción 2023'!J63</f>
        <v>0</v>
      </c>
      <c r="J257" s="824">
        <f>'Plan de Acción 2023'!X63+'Plan de Acción 2023'!Y63+'Plan de Acción 2023'!Z63</f>
        <v>0</v>
      </c>
      <c r="K257" s="825">
        <f t="shared" si="0"/>
        <v>0</v>
      </c>
      <c r="L257" s="825">
        <f t="shared" si="1"/>
        <v>0</v>
      </c>
      <c r="M257" s="824">
        <f>'Plan de Acción 2023'!J63</f>
        <v>0</v>
      </c>
      <c r="N257" s="824">
        <f>'Plan de Acción 2023'!Z63</f>
        <v>0</v>
      </c>
      <c r="O257" s="824" t="e">
        <f t="shared" si="2"/>
        <v>#DIV/0!</v>
      </c>
      <c r="P257" s="820">
        <f>Tabla13[[#This Row],[Ejec Real Acumu]]-Tabla13[[#This Row],[Proyec Ejec Acumul]]</f>
        <v>0</v>
      </c>
      <c r="Q257" s="820">
        <f>Tabla13[[#This Row],[Ejec Real Mes]]-Tabla13[[#This Row],[Program Entreg Mes]]</f>
        <v>0</v>
      </c>
    </row>
    <row r="258" spans="1:17">
      <c r="A258" s="824">
        <v>60</v>
      </c>
      <c r="B258" s="824" t="s">
        <v>2441</v>
      </c>
      <c r="C258" s="824" t="s">
        <v>2442</v>
      </c>
      <c r="D258" s="824" t="str">
        <f>'Plan de Acción 2023'!$V$64</f>
        <v>Subdirección de Metrología Química y Biología</v>
      </c>
      <c r="E258" s="824" t="str">
        <f>'Plan de Acción 2023'!$F$64</f>
        <v>Coadyuvar en la generación de protocolos de los ensayos de aptitud programadas por SSMRC</v>
      </c>
      <c r="F258" s="824">
        <v>3</v>
      </c>
      <c r="G258" s="824" t="s">
        <v>2445</v>
      </c>
      <c r="H258" s="824">
        <f>'Plan de Acción 2023'!$T$64</f>
        <v>2</v>
      </c>
      <c r="I258" s="824">
        <f>'Plan de Acción 2023'!H64+'Plan de Acción 2023'!I64+'Plan de Acción 2023'!J64</f>
        <v>0</v>
      </c>
      <c r="J258" s="824">
        <f>'Plan de Acción 2023'!X64+'Plan de Acción 2023'!Y64+'Plan de Acción 2023'!Z64</f>
        <v>0</v>
      </c>
      <c r="K258" s="825">
        <f t="shared" ref="K258:K512" si="3">I258/H258</f>
        <v>0</v>
      </c>
      <c r="L258" s="825">
        <f t="shared" ref="L258:L512" si="4">J258/H258</f>
        <v>0</v>
      </c>
      <c r="M258" s="824">
        <f>'Plan de Acción 2023'!J64</f>
        <v>0</v>
      </c>
      <c r="N258" s="824">
        <f>'Plan de Acción 2023'!Z64</f>
        <v>0</v>
      </c>
      <c r="O258" s="824" t="e">
        <f t="shared" ref="O258:O512" si="5">N258/M258</f>
        <v>#DIV/0!</v>
      </c>
      <c r="P258" s="820">
        <f>Tabla13[[#This Row],[Ejec Real Acumu]]-Tabla13[[#This Row],[Proyec Ejec Acumul]]</f>
        <v>0</v>
      </c>
      <c r="Q258" s="820">
        <f>Tabla13[[#This Row],[Ejec Real Mes]]-Tabla13[[#This Row],[Program Entreg Mes]]</f>
        <v>0</v>
      </c>
    </row>
    <row r="259" spans="1:17">
      <c r="A259" s="824">
        <v>61</v>
      </c>
      <c r="B259" s="824" t="s">
        <v>2441</v>
      </c>
      <c r="C259" s="824" t="s">
        <v>2442</v>
      </c>
      <c r="D259" s="824" t="str">
        <f>'Plan de Acción 2023'!$V$65</f>
        <v>Subdirección de Metrología Química y Biología</v>
      </c>
      <c r="E259" s="824" t="str">
        <f>'Plan de Acción 2023'!$F$65</f>
        <v>Atender servicios de calibración en espectrofotometría UV - Vis</v>
      </c>
      <c r="F259" s="824">
        <v>3</v>
      </c>
      <c r="G259" s="824" t="s">
        <v>2445</v>
      </c>
      <c r="H259" s="824">
        <f>'Plan de Acción 2023'!$T$65</f>
        <v>2</v>
      </c>
      <c r="I259" s="824">
        <f>'Plan de Acción 2023'!H65+'Plan de Acción 2023'!I65+'Plan de Acción 2023'!J65</f>
        <v>0</v>
      </c>
      <c r="J259" s="824">
        <f>'Plan de Acción 2023'!X65+'Plan de Acción 2023'!Y65+'Plan de Acción 2023'!Z65</f>
        <v>0</v>
      </c>
      <c r="K259" s="825">
        <f t="shared" si="3"/>
        <v>0</v>
      </c>
      <c r="L259" s="825">
        <f t="shared" si="4"/>
        <v>0</v>
      </c>
      <c r="M259" s="824">
        <f>'Plan de Acción 2023'!J65</f>
        <v>0</v>
      </c>
      <c r="N259" s="824">
        <f>'Plan de Acción 2023'!Z65</f>
        <v>0</v>
      </c>
      <c r="O259" s="824" t="e">
        <f t="shared" si="5"/>
        <v>#DIV/0!</v>
      </c>
      <c r="P259" s="820">
        <f>Tabla13[[#This Row],[Ejec Real Acumu]]-Tabla13[[#This Row],[Proyec Ejec Acumul]]</f>
        <v>0</v>
      </c>
      <c r="Q259" s="820">
        <f>Tabla13[[#This Row],[Ejec Real Mes]]-Tabla13[[#This Row],[Program Entreg Mes]]</f>
        <v>0</v>
      </c>
    </row>
    <row r="260" spans="1:17">
      <c r="A260" s="824">
        <v>62</v>
      </c>
      <c r="B260" s="824" t="s">
        <v>2441</v>
      </c>
      <c r="C260" s="824" t="s">
        <v>2442</v>
      </c>
      <c r="D260" s="824" t="str">
        <f>'Plan de Acción 2023'!$V$66</f>
        <v>Subdirección de Metrología Química y Biología</v>
      </c>
      <c r="E260" s="824" t="str">
        <f>'Plan de Acción 2023'!$F$66</f>
        <v>Atender servicio de medición de materiales de referencia</v>
      </c>
      <c r="F260" s="824">
        <v>3</v>
      </c>
      <c r="G260" s="824" t="s">
        <v>2445</v>
      </c>
      <c r="H260" s="824">
        <f>'Plan de Acción 2023'!$T$66</f>
        <v>1</v>
      </c>
      <c r="I260" s="824">
        <f>'Plan de Acción 2023'!H66+'Plan de Acción 2023'!I66+'Plan de Acción 2023'!J66</f>
        <v>0</v>
      </c>
      <c r="J260" s="824">
        <f>'Plan de Acción 2023'!X66+'Plan de Acción 2023'!Y66+'Plan de Acción 2023'!Z66</f>
        <v>0</v>
      </c>
      <c r="K260" s="825">
        <f t="shared" si="3"/>
        <v>0</v>
      </c>
      <c r="L260" s="825">
        <f t="shared" si="4"/>
        <v>0</v>
      </c>
      <c r="M260" s="824">
        <f>'Plan de Acción 2023'!J66</f>
        <v>0</v>
      </c>
      <c r="N260" s="824">
        <f>'Plan de Acción 2023'!Z66</f>
        <v>0</v>
      </c>
      <c r="O260" s="824" t="e">
        <f t="shared" si="5"/>
        <v>#DIV/0!</v>
      </c>
      <c r="P260" s="820">
        <f>Tabla13[[#This Row],[Ejec Real Acumu]]-Tabla13[[#This Row],[Proyec Ejec Acumul]]</f>
        <v>0</v>
      </c>
      <c r="Q260" s="820">
        <f>Tabla13[[#This Row],[Ejec Real Mes]]-Tabla13[[#This Row],[Program Entreg Mes]]</f>
        <v>0</v>
      </c>
    </row>
    <row r="261" spans="1:17">
      <c r="A261" s="824">
        <v>63</v>
      </c>
      <c r="B261" s="824" t="s">
        <v>2441</v>
      </c>
      <c r="C261" s="824" t="s">
        <v>2442</v>
      </c>
      <c r="D261" s="824" t="str">
        <f>'Plan de Acción 2023'!$V$67</f>
        <v>Subdirección de Metrología Química y Biología</v>
      </c>
      <c r="E261" s="824" t="str">
        <f>'Plan de Acción 2023'!$F$67</f>
        <v>Impartir cursos de capacitación según oferta de la SMQB</v>
      </c>
      <c r="F261" s="824">
        <v>3</v>
      </c>
      <c r="G261" s="824" t="s">
        <v>2445</v>
      </c>
      <c r="H261" s="824">
        <f>'Plan de Acción 2023'!$T$67</f>
        <v>8</v>
      </c>
      <c r="I261" s="824">
        <f>'Plan de Acción 2023'!H67+'Plan de Acción 2023'!I67+'Plan de Acción 2023'!J67</f>
        <v>0</v>
      </c>
      <c r="J261" s="824">
        <f>'Plan de Acción 2023'!X67+'Plan de Acción 2023'!Y67+'Plan de Acción 2023'!Z67</f>
        <v>0</v>
      </c>
      <c r="K261" s="825">
        <f t="shared" si="3"/>
        <v>0</v>
      </c>
      <c r="L261" s="825">
        <f t="shared" si="4"/>
        <v>0</v>
      </c>
      <c r="M261" s="824">
        <f>'Plan de Acción 2023'!J67</f>
        <v>0</v>
      </c>
      <c r="N261" s="824">
        <f>'Plan de Acción 2023'!Z67</f>
        <v>0</v>
      </c>
      <c r="O261" s="824" t="e">
        <f t="shared" si="5"/>
        <v>#DIV/0!</v>
      </c>
      <c r="P261" s="820">
        <f>Tabla13[[#This Row],[Ejec Real Acumu]]-Tabla13[[#This Row],[Proyec Ejec Acumul]]</f>
        <v>0</v>
      </c>
      <c r="Q261" s="820">
        <f>Tabla13[[#This Row],[Ejec Real Mes]]-Tabla13[[#This Row],[Program Entreg Mes]]</f>
        <v>0</v>
      </c>
    </row>
    <row r="262" spans="1:17">
      <c r="A262" s="824">
        <v>64</v>
      </c>
      <c r="B262" s="824" t="s">
        <v>2441</v>
      </c>
      <c r="C262" s="824" t="s">
        <v>2442</v>
      </c>
      <c r="D262" s="824" t="str">
        <f>'Plan de Acción 2023'!$V$68</f>
        <v>Subdirección de Metrología Química y Biología</v>
      </c>
      <c r="E262" s="824" t="str">
        <f>'Plan de Acción 2023'!$F$68</f>
        <v>Diseñar nuevos cursos en metrología Química y Biología (Versión Piloto)</v>
      </c>
      <c r="F262" s="824">
        <v>3</v>
      </c>
      <c r="G262" s="824" t="s">
        <v>2445</v>
      </c>
      <c r="H262" s="824">
        <f>'Plan de Acción 2023'!$T$68</f>
        <v>4</v>
      </c>
      <c r="I262" s="824">
        <f>'Plan de Acción 2023'!H68+'Plan de Acción 2023'!I68+'Plan de Acción 2023'!J68</f>
        <v>0</v>
      </c>
      <c r="J262" s="824">
        <f>'Plan de Acción 2023'!X68+'Plan de Acción 2023'!Y68+'Plan de Acción 2023'!Z68</f>
        <v>0</v>
      </c>
      <c r="K262" s="825">
        <f t="shared" si="3"/>
        <v>0</v>
      </c>
      <c r="L262" s="825">
        <f t="shared" si="4"/>
        <v>0</v>
      </c>
      <c r="M262" s="824">
        <f>'Plan de Acción 2023'!J68</f>
        <v>0</v>
      </c>
      <c r="N262" s="824">
        <f>'Plan de Acción 2023'!Z68</f>
        <v>0</v>
      </c>
      <c r="O262" s="824" t="e">
        <f t="shared" si="5"/>
        <v>#DIV/0!</v>
      </c>
      <c r="P262" s="820">
        <f>Tabla13[[#This Row],[Ejec Real Acumu]]-Tabla13[[#This Row],[Proyec Ejec Acumul]]</f>
        <v>0</v>
      </c>
      <c r="Q262" s="820">
        <f>Tabla13[[#This Row],[Ejec Real Mes]]-Tabla13[[#This Row],[Program Entreg Mes]]</f>
        <v>0</v>
      </c>
    </row>
    <row r="263" spans="1:17">
      <c r="A263" s="824">
        <v>65</v>
      </c>
      <c r="B263" s="824" t="s">
        <v>2441</v>
      </c>
      <c r="C263" s="824" t="s">
        <v>2442</v>
      </c>
      <c r="D263" s="824" t="str">
        <f>'Plan de Acción 2023'!$V$69</f>
        <v>Subdirección de Metrología Química y Biología</v>
      </c>
      <c r="E263" s="824" t="str">
        <f>'Plan de Acción 2023'!$F$69</f>
        <v>Rediseño de cursos en metrología química y biología</v>
      </c>
      <c r="F263" s="824">
        <v>3</v>
      </c>
      <c r="G263" s="824" t="s">
        <v>2445</v>
      </c>
      <c r="H263" s="824">
        <f>'Plan de Acción 2023'!$T$69</f>
        <v>1</v>
      </c>
      <c r="I263" s="824">
        <f>'Plan de Acción 2023'!H69+'Plan de Acción 2023'!I69+'Plan de Acción 2023'!J69</f>
        <v>0</v>
      </c>
      <c r="J263" s="824">
        <f>'Plan de Acción 2023'!X69+'Plan de Acción 2023'!Y69+'Plan de Acción 2023'!Z69</f>
        <v>0</v>
      </c>
      <c r="K263" s="825">
        <f t="shared" si="3"/>
        <v>0</v>
      </c>
      <c r="L263" s="825">
        <f t="shared" si="4"/>
        <v>0</v>
      </c>
      <c r="M263" s="824">
        <f>'Plan de Acción 2023'!J69</f>
        <v>0</v>
      </c>
      <c r="N263" s="824">
        <f>'Plan de Acción 2023'!Z69</f>
        <v>0</v>
      </c>
      <c r="O263" s="824" t="e">
        <f t="shared" si="5"/>
        <v>#DIV/0!</v>
      </c>
      <c r="P263" s="820">
        <f>Tabla13[[#This Row],[Ejec Real Acumu]]-Tabla13[[#This Row],[Proyec Ejec Acumul]]</f>
        <v>0</v>
      </c>
      <c r="Q263" s="820">
        <f>Tabla13[[#This Row],[Ejec Real Mes]]-Tabla13[[#This Row],[Program Entreg Mes]]</f>
        <v>0</v>
      </c>
    </row>
    <row r="264" spans="1:17">
      <c r="A264" s="824">
        <v>66</v>
      </c>
      <c r="B264" s="824" t="s">
        <v>2441</v>
      </c>
      <c r="C264" s="824" t="s">
        <v>2442</v>
      </c>
      <c r="D264" s="824" t="str">
        <f>'Plan de Acción 2023'!$V$70</f>
        <v>Subdirección de Metrología Química y Biología</v>
      </c>
      <c r="E264" s="824" t="str">
        <f>'Plan de Acción 2023'!$F$70</f>
        <v>Apoyar en la expedición de normas técnicas, reglamentos técnicos y otros documentos que vinculen temas de metrología a demanda.</v>
      </c>
      <c r="F264" s="824">
        <v>3</v>
      </c>
      <c r="G264" s="824" t="s">
        <v>2445</v>
      </c>
      <c r="H264" s="824">
        <f>'Plan de Acción 2023'!$T$70</f>
        <v>1</v>
      </c>
      <c r="I264" s="824">
        <f>'Plan de Acción 2023'!H70+'Plan de Acción 2023'!I70+'Plan de Acción 2023'!J70</f>
        <v>0</v>
      </c>
      <c r="J264" s="824">
        <f>'Plan de Acción 2023'!X70+'Plan de Acción 2023'!Y70+'Plan de Acción 2023'!Z70</f>
        <v>0</v>
      </c>
      <c r="K264" s="825">
        <f t="shared" si="3"/>
        <v>0</v>
      </c>
      <c r="L264" s="825">
        <f t="shared" si="4"/>
        <v>0</v>
      </c>
      <c r="M264" s="824">
        <f>'Plan de Acción 2023'!J70</f>
        <v>0</v>
      </c>
      <c r="N264" s="824">
        <f>'Plan de Acción 2023'!Z70</f>
        <v>0</v>
      </c>
      <c r="O264" s="824" t="e">
        <f t="shared" si="5"/>
        <v>#DIV/0!</v>
      </c>
      <c r="P264" s="820">
        <f>Tabla13[[#This Row],[Ejec Real Acumu]]-Tabla13[[#This Row],[Proyec Ejec Acumul]]</f>
        <v>0</v>
      </c>
      <c r="Q264" s="820">
        <f>Tabla13[[#This Row],[Ejec Real Mes]]-Tabla13[[#This Row],[Program Entreg Mes]]</f>
        <v>0</v>
      </c>
    </row>
    <row r="265" spans="1:17">
      <c r="A265" s="824">
        <v>67</v>
      </c>
      <c r="B265" s="824" t="s">
        <v>2441</v>
      </c>
      <c r="C265" s="824" t="s">
        <v>2442</v>
      </c>
      <c r="D265" s="824" t="str">
        <f>'Plan de Acción 2023'!$V$71</f>
        <v>Subdirección de Metrología Química y Biología</v>
      </c>
      <c r="E265" s="824" t="str">
        <f>'Plan de Acción 2023'!$F$71</f>
        <v>Apoyar estudios de necesidades de ensayo y mediciones en metrología química y biología a demanda.</v>
      </c>
      <c r="F265" s="824">
        <v>3</v>
      </c>
      <c r="G265" s="824" t="s">
        <v>2445</v>
      </c>
      <c r="H265" s="824">
        <f>'Plan de Acción 2023'!$T$71</f>
        <v>1</v>
      </c>
      <c r="I265" s="824">
        <f>'Plan de Acción 2023'!H71+'Plan de Acción 2023'!I71+'Plan de Acción 2023'!J71</f>
        <v>0</v>
      </c>
      <c r="J265" s="824">
        <f>'Plan de Acción 2023'!X71+'Plan de Acción 2023'!Y71+'Plan de Acción 2023'!Z71</f>
        <v>0</v>
      </c>
      <c r="K265" s="825">
        <f t="shared" si="3"/>
        <v>0</v>
      </c>
      <c r="L265" s="825">
        <f t="shared" si="4"/>
        <v>0</v>
      </c>
      <c r="M265" s="824">
        <f>'Plan de Acción 2023'!J71</f>
        <v>0</v>
      </c>
      <c r="N265" s="824">
        <f>'Plan de Acción 2023'!Z71</f>
        <v>0</v>
      </c>
      <c r="O265" s="824" t="e">
        <f t="shared" si="5"/>
        <v>#DIV/0!</v>
      </c>
      <c r="P265" s="820">
        <f>Tabla13[[#This Row],[Ejec Real Acumu]]-Tabla13[[#This Row],[Proyec Ejec Acumul]]</f>
        <v>0</v>
      </c>
      <c r="Q265" s="820">
        <f>Tabla13[[#This Row],[Ejec Real Mes]]-Tabla13[[#This Row],[Program Entreg Mes]]</f>
        <v>0</v>
      </c>
    </row>
    <row r="266" spans="1:17">
      <c r="A266" s="824">
        <v>68</v>
      </c>
      <c r="B266" s="824" t="s">
        <v>2441</v>
      </c>
      <c r="C266" s="824" t="s">
        <v>2442</v>
      </c>
      <c r="D266" s="824" t="str">
        <f>'Plan de Acción 2023'!$V$72</f>
        <v>Subdirección de Metrología Química y Biología</v>
      </c>
      <c r="E266" s="824" t="str">
        <f>'Plan de Acción 2023'!$F$72</f>
        <v>Realizar actividades de I+D+i relacionadas con proyectos de investigación, sus productos asociados</v>
      </c>
      <c r="F266" s="824">
        <v>3</v>
      </c>
      <c r="G266" s="824" t="s">
        <v>2445</v>
      </c>
      <c r="H266" s="824">
        <f>'Plan de Acción 2023'!$T$72</f>
        <v>22</v>
      </c>
      <c r="I266" s="824">
        <f>'Plan de Acción 2023'!H72+'Plan de Acción 2023'!I72+'Plan de Acción 2023'!J72</f>
        <v>0</v>
      </c>
      <c r="J266" s="824">
        <f>'Plan de Acción 2023'!X72+'Plan de Acción 2023'!Y72+'Plan de Acción 2023'!Z72</f>
        <v>0</v>
      </c>
      <c r="K266" s="825">
        <f t="shared" si="3"/>
        <v>0</v>
      </c>
      <c r="L266" s="825">
        <f t="shared" si="4"/>
        <v>0</v>
      </c>
      <c r="M266" s="824">
        <f>'Plan de Acción 2023'!J72</f>
        <v>0</v>
      </c>
      <c r="N266" s="824">
        <f>'Plan de Acción 2023'!Z72</f>
        <v>0</v>
      </c>
      <c r="O266" s="824" t="e">
        <f t="shared" si="5"/>
        <v>#DIV/0!</v>
      </c>
      <c r="P266" s="820">
        <f>Tabla13[[#This Row],[Ejec Real Acumu]]-Tabla13[[#This Row],[Proyec Ejec Acumul]]</f>
        <v>0</v>
      </c>
      <c r="Q266" s="820">
        <f>Tabla13[[#This Row],[Ejec Real Mes]]-Tabla13[[#This Row],[Program Entreg Mes]]</f>
        <v>0</v>
      </c>
    </row>
    <row r="267" spans="1:17">
      <c r="A267" s="824">
        <v>69</v>
      </c>
      <c r="B267" s="824" t="s">
        <v>2441</v>
      </c>
      <c r="C267" s="824" t="s">
        <v>2442</v>
      </c>
      <c r="D267" s="824" t="str">
        <f>'Plan de Acción 2023'!$V$73</f>
        <v>Subdirección de Metrología Física</v>
      </c>
      <c r="E267" s="824" t="str">
        <f>'Plan de Acción 2023'!$F$73</f>
        <v>Participar en comparaciones claves o suplementarias en metrología Física</v>
      </c>
      <c r="F267" s="824">
        <v>3</v>
      </c>
      <c r="G267" s="824" t="s">
        <v>2445</v>
      </c>
      <c r="H267" s="824">
        <f>'Plan de Acción 2023'!$T$73</f>
        <v>15</v>
      </c>
      <c r="I267" s="824">
        <f>'Plan de Acción 2023'!H73+'Plan de Acción 2023'!I73+'Plan de Acción 2023'!J73</f>
        <v>2</v>
      </c>
      <c r="J267" s="824">
        <f>'Plan de Acción 2023'!X73+'Plan de Acción 2023'!Y73+'Plan de Acción 2023'!Z73</f>
        <v>2</v>
      </c>
      <c r="K267" s="825">
        <f t="shared" si="3"/>
        <v>0.13333333333333333</v>
      </c>
      <c r="L267" s="825">
        <f t="shared" si="4"/>
        <v>0.13333333333333333</v>
      </c>
      <c r="M267" s="824">
        <f>'Plan de Acción 2023'!J73</f>
        <v>1</v>
      </c>
      <c r="N267" s="824">
        <f>'Plan de Acción 2023'!Z73</f>
        <v>1</v>
      </c>
      <c r="O267" s="824">
        <f t="shared" si="5"/>
        <v>1</v>
      </c>
      <c r="P267" s="820">
        <f>Tabla13[[#This Row],[Ejec Real Acumu]]-Tabla13[[#This Row],[Proyec Ejec Acumul]]</f>
        <v>0</v>
      </c>
      <c r="Q267" s="820">
        <f>Tabla13[[#This Row],[Ejec Real Mes]]-Tabla13[[#This Row],[Program Entreg Mes]]</f>
        <v>0</v>
      </c>
    </row>
    <row r="268" spans="1:17">
      <c r="A268" s="824">
        <v>70</v>
      </c>
      <c r="B268" s="824" t="s">
        <v>2441</v>
      </c>
      <c r="C268" s="824" t="s">
        <v>2442</v>
      </c>
      <c r="D268" s="824" t="str">
        <f>'Plan de Acción 2023'!$V$74</f>
        <v>Subdirección de Metrología Física</v>
      </c>
      <c r="E268" s="824" t="str">
        <f>'Plan de Acción 2023'!$F$74</f>
        <v>Participar en reuniones de Grupos de Trabajo,  subcomités y/o Comités Consultivos ante el BIPM o el SIM</v>
      </c>
      <c r="F268" s="824">
        <v>3</v>
      </c>
      <c r="G268" s="824" t="s">
        <v>2445</v>
      </c>
      <c r="H268" s="824">
        <f>'Plan de Acción 2023'!$T$74</f>
        <v>3</v>
      </c>
      <c r="I268" s="824">
        <f>'Plan de Acción 2023'!H74+'Plan de Acción 2023'!I74+'Plan de Acción 2023'!J74</f>
        <v>0</v>
      </c>
      <c r="J268" s="824">
        <f>'Plan de Acción 2023'!X74+'Plan de Acción 2023'!Y74+'Plan de Acción 2023'!Z74</f>
        <v>0</v>
      </c>
      <c r="K268" s="825">
        <f t="shared" si="3"/>
        <v>0</v>
      </c>
      <c r="L268" s="825">
        <f t="shared" si="4"/>
        <v>0</v>
      </c>
      <c r="M268" s="824">
        <f>'Plan de Acción 2023'!J74</f>
        <v>0</v>
      </c>
      <c r="N268" s="824">
        <f>'Plan de Acción 2023'!Z74</f>
        <v>0</v>
      </c>
      <c r="O268" s="824" t="e">
        <f t="shared" si="5"/>
        <v>#DIV/0!</v>
      </c>
      <c r="P268" s="820">
        <f>Tabla13[[#This Row],[Ejec Real Acumu]]-Tabla13[[#This Row],[Proyec Ejec Acumul]]</f>
        <v>0</v>
      </c>
      <c r="Q268" s="820">
        <f>Tabla13[[#This Row],[Ejec Real Mes]]-Tabla13[[#This Row],[Program Entreg Mes]]</f>
        <v>0</v>
      </c>
    </row>
    <row r="269" spans="1:17">
      <c r="A269" s="824">
        <v>71</v>
      </c>
      <c r="B269" s="824" t="s">
        <v>2441</v>
      </c>
      <c r="C269" s="824" t="s">
        <v>2442</v>
      </c>
      <c r="D269" s="824" t="str">
        <f>'Plan de Acción 2023'!$V$75</f>
        <v>Subdirección de Metrología Física</v>
      </c>
      <c r="E269" s="824" t="str">
        <f>'Plan de Acción 2023'!$F$75</f>
        <v>Realizar actividades que permitan la presentación y aprobación de CMC nuevas o renovadas en metrología física</v>
      </c>
      <c r="F269" s="824">
        <v>3</v>
      </c>
      <c r="G269" s="824" t="s">
        <v>2445</v>
      </c>
      <c r="H269" s="824">
        <f>'Plan de Acción 2023'!$T$75</f>
        <v>1</v>
      </c>
      <c r="I269" s="824">
        <f>'Plan de Acción 2023'!H75+'Plan de Acción 2023'!I75+'Plan de Acción 2023'!J75</f>
        <v>0</v>
      </c>
      <c r="J269" s="824">
        <f>'Plan de Acción 2023'!X75+'Plan de Acción 2023'!Y75+'Plan de Acción 2023'!Z75</f>
        <v>0</v>
      </c>
      <c r="K269" s="825">
        <f t="shared" si="3"/>
        <v>0</v>
      </c>
      <c r="L269" s="825">
        <f t="shared" si="4"/>
        <v>0</v>
      </c>
      <c r="M269" s="824">
        <f>'Plan de Acción 2023'!J75</f>
        <v>0</v>
      </c>
      <c r="N269" s="824">
        <f>'Plan de Acción 2023'!Z75</f>
        <v>0</v>
      </c>
      <c r="O269" s="824" t="e">
        <f t="shared" si="5"/>
        <v>#DIV/0!</v>
      </c>
      <c r="P269" s="820">
        <f>Tabla13[[#This Row],[Ejec Real Acumu]]-Tabla13[[#This Row],[Proyec Ejec Acumul]]</f>
        <v>0</v>
      </c>
      <c r="Q269" s="820">
        <f>Tabla13[[#This Row],[Ejec Real Mes]]-Tabla13[[#This Row],[Program Entreg Mes]]</f>
        <v>0</v>
      </c>
    </row>
    <row r="270" spans="1:17">
      <c r="A270" s="824">
        <v>72</v>
      </c>
      <c r="B270" s="824" t="s">
        <v>2441</v>
      </c>
      <c r="C270" s="824" t="s">
        <v>2442</v>
      </c>
      <c r="D270" s="824" t="str">
        <f>'Plan de Acción 2023'!$V$76</f>
        <v>Subdirección de Metrología Física</v>
      </c>
      <c r="E270" s="824" t="str">
        <f>'Plan de Acción 2023'!$F$76</f>
        <v>Presentar documentos para la evaluación del QSTF</v>
      </c>
      <c r="F270" s="824">
        <v>3</v>
      </c>
      <c r="G270" s="824" t="s">
        <v>2445</v>
      </c>
      <c r="H270" s="824">
        <f>'Plan de Acción 2023'!$T$76</f>
        <v>4</v>
      </c>
      <c r="I270" s="824">
        <f>'Plan de Acción 2023'!H76+'Plan de Acción 2023'!I76+'Plan de Acción 2023'!J76</f>
        <v>0</v>
      </c>
      <c r="J270" s="824">
        <f>'Plan de Acción 2023'!X76+'Plan de Acción 2023'!Y76+'Plan de Acción 2023'!Z76</f>
        <v>0</v>
      </c>
      <c r="K270" s="825">
        <f t="shared" si="3"/>
        <v>0</v>
      </c>
      <c r="L270" s="825">
        <f t="shared" si="4"/>
        <v>0</v>
      </c>
      <c r="M270" s="824">
        <f>'Plan de Acción 2023'!J76</f>
        <v>0</v>
      </c>
      <c r="N270" s="824">
        <f>'Plan de Acción 2023'!Z76</f>
        <v>0</v>
      </c>
      <c r="O270" s="824" t="e">
        <f t="shared" si="5"/>
        <v>#DIV/0!</v>
      </c>
      <c r="P270" s="820">
        <f>Tabla13[[#This Row],[Ejec Real Acumu]]-Tabla13[[#This Row],[Proyec Ejec Acumul]]</f>
        <v>0</v>
      </c>
      <c r="Q270" s="820">
        <f>Tabla13[[#This Row],[Ejec Real Mes]]-Tabla13[[#This Row],[Program Entreg Mes]]</f>
        <v>0</v>
      </c>
    </row>
    <row r="271" spans="1:17">
      <c r="A271" s="824">
        <v>73</v>
      </c>
      <c r="B271" s="824" t="s">
        <v>2441</v>
      </c>
      <c r="C271" s="824" t="s">
        <v>2442</v>
      </c>
      <c r="D271" s="824" t="str">
        <f>'Plan de Acción 2023'!$V$77</f>
        <v>Subdirección de Metrología Física</v>
      </c>
      <c r="E271" s="824" t="str">
        <f>'Plan de Acción 2023'!$F$77</f>
        <v>Relizar seguimiento al aseguramiento de la validez de los resultados de la SMF</v>
      </c>
      <c r="F271" s="824">
        <v>3</v>
      </c>
      <c r="G271" s="824" t="s">
        <v>2445</v>
      </c>
      <c r="H271" s="824">
        <f>'Plan de Acción 2023'!$T$77</f>
        <v>3</v>
      </c>
      <c r="I271" s="824">
        <f>'Plan de Acción 2023'!H77+'Plan de Acción 2023'!I77+'Plan de Acción 2023'!J77</f>
        <v>0</v>
      </c>
      <c r="J271" s="824">
        <f>'Plan de Acción 2023'!X77+'Plan de Acción 2023'!Y77+'Plan de Acción 2023'!Z77</f>
        <v>0</v>
      </c>
      <c r="K271" s="825">
        <f t="shared" si="3"/>
        <v>0</v>
      </c>
      <c r="L271" s="825">
        <f t="shared" si="4"/>
        <v>0</v>
      </c>
      <c r="M271" s="824">
        <f>'Plan de Acción 2023'!J77</f>
        <v>0</v>
      </c>
      <c r="N271" s="824">
        <f>'Plan de Acción 2023'!Z77</f>
        <v>0</v>
      </c>
      <c r="O271" s="824" t="e">
        <f t="shared" si="5"/>
        <v>#DIV/0!</v>
      </c>
      <c r="P271" s="820">
        <f>Tabla13[[#This Row],[Ejec Real Acumu]]-Tabla13[[#This Row],[Proyec Ejec Acumul]]</f>
        <v>0</v>
      </c>
      <c r="Q271" s="820">
        <f>Tabla13[[#This Row],[Ejec Real Mes]]-Tabla13[[#This Row],[Program Entreg Mes]]</f>
        <v>0</v>
      </c>
    </row>
    <row r="272" spans="1:17">
      <c r="A272" s="824">
        <v>74</v>
      </c>
      <c r="B272" s="824" t="s">
        <v>2441</v>
      </c>
      <c r="C272" s="824" t="s">
        <v>2442</v>
      </c>
      <c r="D272" s="824" t="str">
        <f>'Plan de Acción 2023'!$V$78</f>
        <v>Subdirección de Metrología Física</v>
      </c>
      <c r="E272" s="824" t="str">
        <f>'Plan de Acción 2023'!$F$78</f>
        <v>Realizar actividades  de vitalidad del sistema de gestiòn para renovacion de CMC  de los laboratorios de la SMF</v>
      </c>
      <c r="F272" s="824">
        <v>3</v>
      </c>
      <c r="G272" s="824" t="s">
        <v>2445</v>
      </c>
      <c r="H272" s="824">
        <f>'Plan de Acción 2023'!$T$78</f>
        <v>2</v>
      </c>
      <c r="I272" s="824">
        <f>'Plan de Acción 2023'!H78+'Plan de Acción 2023'!I78+'Plan de Acción 2023'!J78</f>
        <v>0</v>
      </c>
      <c r="J272" s="824">
        <f>'Plan de Acción 2023'!X78+'Plan de Acción 2023'!Y78+'Plan de Acción 2023'!Z78</f>
        <v>0</v>
      </c>
      <c r="K272" s="825">
        <f t="shared" si="3"/>
        <v>0</v>
      </c>
      <c r="L272" s="825">
        <f t="shared" si="4"/>
        <v>0</v>
      </c>
      <c r="M272" s="824">
        <f>'Plan de Acción 2023'!J78</f>
        <v>0</v>
      </c>
      <c r="N272" s="824">
        <f>'Plan de Acción 2023'!Z78</f>
        <v>0</v>
      </c>
      <c r="O272" s="824" t="e">
        <f t="shared" si="5"/>
        <v>#DIV/0!</v>
      </c>
      <c r="P272" s="820">
        <f>Tabla13[[#This Row],[Ejec Real Acumu]]-Tabla13[[#This Row],[Proyec Ejec Acumul]]</f>
        <v>0</v>
      </c>
      <c r="Q272" s="820">
        <f>Tabla13[[#This Row],[Ejec Real Mes]]-Tabla13[[#This Row],[Program Entreg Mes]]</f>
        <v>0</v>
      </c>
    </row>
    <row r="273" spans="1:17">
      <c r="A273" s="824">
        <v>75</v>
      </c>
      <c r="B273" s="824" t="s">
        <v>2441</v>
      </c>
      <c r="C273" s="824" t="s">
        <v>2442</v>
      </c>
      <c r="D273" s="824" t="str">
        <f>'Plan de Acción 2023'!$V$79</f>
        <v>Subdirección de Metrología Física</v>
      </c>
      <c r="E273" s="824" t="str">
        <f>'Plan de Acción 2023'!$F$79</f>
        <v>Gestionar la calibración de equipos del INM en el exterior para aseguramiento de la trazabilidad</v>
      </c>
      <c r="F273" s="824">
        <v>3</v>
      </c>
      <c r="G273" s="824" t="s">
        <v>2445</v>
      </c>
      <c r="H273" s="824">
        <f>'Plan de Acción 2023'!$T$79</f>
        <v>4</v>
      </c>
      <c r="I273" s="824">
        <f>'Plan de Acción 2023'!H79+'Plan de Acción 2023'!I79+'Plan de Acción 2023'!J79</f>
        <v>0</v>
      </c>
      <c r="J273" s="824">
        <f>'Plan de Acción 2023'!X79+'Plan de Acción 2023'!Y79+'Plan de Acción 2023'!Z79</f>
        <v>0</v>
      </c>
      <c r="K273" s="825">
        <f t="shared" si="3"/>
        <v>0</v>
      </c>
      <c r="L273" s="825">
        <f t="shared" si="4"/>
        <v>0</v>
      </c>
      <c r="M273" s="824">
        <f>'Plan de Acción 2023'!J79</f>
        <v>0</v>
      </c>
      <c r="N273" s="824">
        <f>'Plan de Acción 2023'!Z79</f>
        <v>0</v>
      </c>
      <c r="O273" s="824" t="e">
        <f t="shared" si="5"/>
        <v>#DIV/0!</v>
      </c>
      <c r="P273" s="820">
        <f>Tabla13[[#This Row],[Ejec Real Acumu]]-Tabla13[[#This Row],[Proyec Ejec Acumul]]</f>
        <v>0</v>
      </c>
      <c r="Q273" s="820">
        <f>Tabla13[[#This Row],[Ejec Real Mes]]-Tabla13[[#This Row],[Program Entreg Mes]]</f>
        <v>0</v>
      </c>
    </row>
    <row r="274" spans="1:17">
      <c r="A274" s="824">
        <v>76</v>
      </c>
      <c r="B274" s="824" t="s">
        <v>2441</v>
      </c>
      <c r="C274" s="824" t="s">
        <v>2442</v>
      </c>
      <c r="D274" s="824" t="str">
        <f>'Plan de Acción 2023'!$V$80</f>
        <v>Subdirección de Metrología Física</v>
      </c>
      <c r="E274" s="824" t="str">
        <f>'Plan de Acción 2023'!$F$80</f>
        <v>Diseñar, elaborar y dictar talleres o eventos dirigidos a los sectores productivos en metrología Física</v>
      </c>
      <c r="F274" s="824">
        <v>3</v>
      </c>
      <c r="G274" s="824" t="s">
        <v>2445</v>
      </c>
      <c r="H274" s="824">
        <f>'Plan de Acción 2023'!$T$80</f>
        <v>1</v>
      </c>
      <c r="I274" s="824">
        <f>'Plan de Acción 2023'!H80+'Plan de Acción 2023'!I80+'Plan de Acción 2023'!J80</f>
        <v>0</v>
      </c>
      <c r="J274" s="824">
        <f>'Plan de Acción 2023'!X80+'Plan de Acción 2023'!Y80+'Plan de Acción 2023'!Z80</f>
        <v>0</v>
      </c>
      <c r="K274" s="825">
        <f t="shared" si="3"/>
        <v>0</v>
      </c>
      <c r="L274" s="825">
        <f t="shared" si="4"/>
        <v>0</v>
      </c>
      <c r="M274" s="824">
        <f>'Plan de Acción 2023'!J80</f>
        <v>0</v>
      </c>
      <c r="N274" s="824">
        <f>'Plan de Acción 2023'!Z80</f>
        <v>0</v>
      </c>
      <c r="O274" s="824" t="e">
        <f t="shared" si="5"/>
        <v>#DIV/0!</v>
      </c>
      <c r="P274" s="820">
        <f>Tabla13[[#This Row],[Ejec Real Acumu]]-Tabla13[[#This Row],[Proyec Ejec Acumul]]</f>
        <v>0</v>
      </c>
      <c r="Q274" s="820">
        <f>Tabla13[[#This Row],[Ejec Real Mes]]-Tabla13[[#This Row],[Program Entreg Mes]]</f>
        <v>0</v>
      </c>
    </row>
    <row r="275" spans="1:17">
      <c r="A275" s="824">
        <v>77</v>
      </c>
      <c r="B275" s="824" t="s">
        <v>2441</v>
      </c>
      <c r="C275" s="824" t="s">
        <v>2442</v>
      </c>
      <c r="D275" s="824" t="str">
        <f>'Plan de Acción 2023'!$V$81</f>
        <v>Subdirección de Metrología Física</v>
      </c>
      <c r="E275" s="824" t="str">
        <f>'Plan de Acción 2023'!$F$81</f>
        <v>Establecer, avanzar o diseñar nuevos servicios en metrologìa Fìsica</v>
      </c>
      <c r="F275" s="824">
        <v>3</v>
      </c>
      <c r="G275" s="824" t="s">
        <v>2445</v>
      </c>
      <c r="H275" s="824">
        <f>'Plan de Acción 2023'!$T$81</f>
        <v>10</v>
      </c>
      <c r="I275" s="824">
        <f>'Plan de Acción 2023'!H81+'Plan de Acción 2023'!I81+'Plan de Acción 2023'!J81</f>
        <v>1</v>
      </c>
      <c r="J275" s="824">
        <f>'Plan de Acción 2023'!X81+'Plan de Acción 2023'!Y81+'Plan de Acción 2023'!Z81</f>
        <v>2</v>
      </c>
      <c r="K275" s="825">
        <f t="shared" si="3"/>
        <v>0.1</v>
      </c>
      <c r="L275" s="825">
        <f t="shared" si="4"/>
        <v>0.2</v>
      </c>
      <c r="M275" s="824">
        <f>'Plan de Acción 2023'!J81</f>
        <v>1</v>
      </c>
      <c r="N275" s="824">
        <f>'Plan de Acción 2023'!Z81</f>
        <v>2</v>
      </c>
      <c r="O275" s="824">
        <f t="shared" si="5"/>
        <v>2</v>
      </c>
      <c r="P275" s="820">
        <f>Tabla13[[#This Row],[Ejec Real Acumu]]-Tabla13[[#This Row],[Proyec Ejec Acumul]]</f>
        <v>1</v>
      </c>
      <c r="Q275" s="820">
        <f>Tabla13[[#This Row],[Ejec Real Mes]]-Tabla13[[#This Row],[Program Entreg Mes]]</f>
        <v>1</v>
      </c>
    </row>
    <row r="276" spans="1:17">
      <c r="A276" s="824">
        <v>78</v>
      </c>
      <c r="B276" s="824" t="s">
        <v>2441</v>
      </c>
      <c r="C276" s="824" t="s">
        <v>2442</v>
      </c>
      <c r="D276" s="824" t="str">
        <f>'Plan de Acción 2023'!$V$82</f>
        <v>Subdirección de Metrología Física</v>
      </c>
      <c r="E276" s="824" t="str">
        <f>'Plan de Acción 2023'!$F$82</f>
        <v>Prestar servicios de calibración en metrología física</v>
      </c>
      <c r="F276" s="824">
        <v>3</v>
      </c>
      <c r="G276" s="824" t="s">
        <v>2445</v>
      </c>
      <c r="H276" s="824">
        <f>'Plan de Acción 2023'!$T$82</f>
        <v>80</v>
      </c>
      <c r="I276" s="824">
        <f>'Plan de Acción 2023'!H82+'Plan de Acción 2023'!I82+'Plan de Acción 2023'!J82</f>
        <v>0</v>
      </c>
      <c r="J276" s="824">
        <f>'Plan de Acción 2023'!X82+'Plan de Acción 2023'!Y82+'Plan de Acción 2023'!Z82</f>
        <v>0</v>
      </c>
      <c r="K276" s="825">
        <f t="shared" si="3"/>
        <v>0</v>
      </c>
      <c r="L276" s="825">
        <f t="shared" si="4"/>
        <v>0</v>
      </c>
      <c r="M276" s="824">
        <f>'Plan de Acción 2023'!J82</f>
        <v>0</v>
      </c>
      <c r="N276" s="824">
        <f>'Plan de Acción 2023'!Z82</f>
        <v>0</v>
      </c>
      <c r="O276" s="824" t="e">
        <f t="shared" si="5"/>
        <v>#DIV/0!</v>
      </c>
      <c r="P276" s="820">
        <f>Tabla13[[#This Row],[Ejec Real Acumu]]-Tabla13[[#This Row],[Proyec Ejec Acumul]]</f>
        <v>0</v>
      </c>
      <c r="Q276" s="820">
        <f>Tabla13[[#This Row],[Ejec Real Mes]]-Tabla13[[#This Row],[Program Entreg Mes]]</f>
        <v>0</v>
      </c>
    </row>
    <row r="277" spans="1:17">
      <c r="A277" s="824">
        <v>79</v>
      </c>
      <c r="B277" s="824" t="s">
        <v>2441</v>
      </c>
      <c r="C277" s="824" t="s">
        <v>2442</v>
      </c>
      <c r="D277" s="824" t="str">
        <f>'Plan de Acción 2023'!$V$83</f>
        <v>Subdirección de Metrología Física</v>
      </c>
      <c r="E277" s="824" t="str">
        <f>'Plan de Acción 2023'!$F$83</f>
        <v>Realizar informes de avance frente al CONPES 3957</v>
      </c>
      <c r="F277" s="824">
        <v>3</v>
      </c>
      <c r="G277" s="824" t="s">
        <v>2445</v>
      </c>
      <c r="H277" s="824">
        <f>'Plan de Acción 2023'!$T$83</f>
        <v>2</v>
      </c>
      <c r="I277" s="824">
        <f>'Plan de Acción 2023'!H83+'Plan de Acción 2023'!I83+'Plan de Acción 2023'!J83</f>
        <v>0</v>
      </c>
      <c r="J277" s="824">
        <f>'Plan de Acción 2023'!X83+'Plan de Acción 2023'!Y83+'Plan de Acción 2023'!Z83</f>
        <v>0</v>
      </c>
      <c r="K277" s="825">
        <f t="shared" si="3"/>
        <v>0</v>
      </c>
      <c r="L277" s="825">
        <f t="shared" si="4"/>
        <v>0</v>
      </c>
      <c r="M277" s="824">
        <f>'Plan de Acción 2023'!J83</f>
        <v>0</v>
      </c>
      <c r="N277" s="824">
        <f>'Plan de Acción 2023'!Z83</f>
        <v>0</v>
      </c>
      <c r="O277" s="824" t="e">
        <f t="shared" si="5"/>
        <v>#DIV/0!</v>
      </c>
      <c r="P277" s="820">
        <f>Tabla13[[#This Row],[Ejec Real Acumu]]-Tabla13[[#This Row],[Proyec Ejec Acumul]]</f>
        <v>0</v>
      </c>
      <c r="Q277" s="820">
        <f>Tabla13[[#This Row],[Ejec Real Mes]]-Tabla13[[#This Row],[Program Entreg Mes]]</f>
        <v>0</v>
      </c>
    </row>
    <row r="278" spans="1:17">
      <c r="A278" s="824">
        <v>80</v>
      </c>
      <c r="B278" s="824" t="s">
        <v>2441</v>
      </c>
      <c r="C278" s="824" t="s">
        <v>2442</v>
      </c>
      <c r="D278" s="824" t="str">
        <f>'Plan de Acción 2023'!$V$84</f>
        <v>Subdirección de Metrología Física</v>
      </c>
      <c r="E278" s="824" t="str">
        <f>'Plan de Acción 2023'!$F$84</f>
        <v>Actualizar cursos en metrologia Fisica</v>
      </c>
      <c r="F278" s="824">
        <v>3</v>
      </c>
      <c r="G278" s="824" t="s">
        <v>2445</v>
      </c>
      <c r="H278" s="824">
        <f>'Plan de Acción 2023'!$T$84</f>
        <v>3</v>
      </c>
      <c r="I278" s="824">
        <f>'Plan de Acción 2023'!H84+'Plan de Acción 2023'!I84+'Plan de Acción 2023'!J84</f>
        <v>0</v>
      </c>
      <c r="J278" s="824">
        <f>'Plan de Acción 2023'!X84+'Plan de Acción 2023'!Y84+'Plan de Acción 2023'!Z84</f>
        <v>0</v>
      </c>
      <c r="K278" s="825">
        <f t="shared" si="3"/>
        <v>0</v>
      </c>
      <c r="L278" s="825">
        <f t="shared" si="4"/>
        <v>0</v>
      </c>
      <c r="M278" s="824">
        <f>'Plan de Acción 2023'!J84</f>
        <v>0</v>
      </c>
      <c r="N278" s="824">
        <f>'Plan de Acción 2023'!Z84</f>
        <v>0</v>
      </c>
      <c r="O278" s="824" t="e">
        <f t="shared" si="5"/>
        <v>#DIV/0!</v>
      </c>
      <c r="P278" s="820">
        <f>Tabla13[[#This Row],[Ejec Real Acumu]]-Tabla13[[#This Row],[Proyec Ejec Acumul]]</f>
        <v>0</v>
      </c>
      <c r="Q278" s="820">
        <f>Tabla13[[#This Row],[Ejec Real Mes]]-Tabla13[[#This Row],[Program Entreg Mes]]</f>
        <v>0</v>
      </c>
    </row>
    <row r="279" spans="1:17">
      <c r="A279" s="824">
        <v>81</v>
      </c>
      <c r="B279" s="824" t="s">
        <v>2441</v>
      </c>
      <c r="C279" s="824" t="s">
        <v>2442</v>
      </c>
      <c r="D279" s="824" t="str">
        <f>'Plan de Acción 2023'!$V$85</f>
        <v>Subdirección de Metrología Física</v>
      </c>
      <c r="E279" s="824" t="str">
        <f>'Plan de Acción 2023'!$F$85</f>
        <v>Codirigir tesis de investigación en metrología fisica</v>
      </c>
      <c r="F279" s="824">
        <v>3</v>
      </c>
      <c r="G279" s="824" t="s">
        <v>2445</v>
      </c>
      <c r="H279" s="824">
        <f>'Plan de Acción 2023'!$T$85</f>
        <v>1</v>
      </c>
      <c r="I279" s="824">
        <f>'Plan de Acción 2023'!H85+'Plan de Acción 2023'!I85+'Plan de Acción 2023'!J85</f>
        <v>0</v>
      </c>
      <c r="J279" s="824">
        <f>'Plan de Acción 2023'!X85+'Plan de Acción 2023'!Y85+'Plan de Acción 2023'!Z85</f>
        <v>0</v>
      </c>
      <c r="K279" s="825">
        <f t="shared" si="3"/>
        <v>0</v>
      </c>
      <c r="L279" s="825">
        <f t="shared" si="4"/>
        <v>0</v>
      </c>
      <c r="M279" s="824">
        <f>'Plan de Acción 2023'!J85</f>
        <v>0</v>
      </c>
      <c r="N279" s="824">
        <f>'Plan de Acción 2023'!Z85</f>
        <v>0</v>
      </c>
      <c r="O279" s="824" t="e">
        <f t="shared" si="5"/>
        <v>#DIV/0!</v>
      </c>
      <c r="P279" s="820">
        <f>Tabla13[[#This Row],[Ejec Real Acumu]]-Tabla13[[#This Row],[Proyec Ejec Acumul]]</f>
        <v>0</v>
      </c>
      <c r="Q279" s="820">
        <f>Tabla13[[#This Row],[Ejec Real Mes]]-Tabla13[[#This Row],[Program Entreg Mes]]</f>
        <v>0</v>
      </c>
    </row>
    <row r="280" spans="1:17">
      <c r="A280" s="824">
        <v>82</v>
      </c>
      <c r="B280" s="824" t="s">
        <v>2441</v>
      </c>
      <c r="C280" s="824" t="s">
        <v>2442</v>
      </c>
      <c r="D280" s="824" t="str">
        <f>'Plan de Acción 2023'!$V$86</f>
        <v>Subdirección de Metrología Física</v>
      </c>
      <c r="E280" s="824" t="str">
        <f>'Plan de Acción 2023'!$F$86</f>
        <v>Generar productos de investigacion en metrologìa Fìsica en el marco de la gestion de proyectos I+D+ i con IES.</v>
      </c>
      <c r="F280" s="824">
        <v>3</v>
      </c>
      <c r="G280" s="824" t="s">
        <v>2445</v>
      </c>
      <c r="H280" s="824">
        <f>'Plan de Acción 2023'!$T$86</f>
        <v>4</v>
      </c>
      <c r="I280" s="824">
        <f>'Plan de Acción 2023'!H86+'Plan de Acción 2023'!I86+'Plan de Acción 2023'!J86</f>
        <v>0</v>
      </c>
      <c r="J280" s="824">
        <f>'Plan de Acción 2023'!X86+'Plan de Acción 2023'!Y86+'Plan de Acción 2023'!Z86</f>
        <v>0</v>
      </c>
      <c r="K280" s="825">
        <f t="shared" si="3"/>
        <v>0</v>
      </c>
      <c r="L280" s="825">
        <f t="shared" si="4"/>
        <v>0</v>
      </c>
      <c r="M280" s="824">
        <f>'Plan de Acción 2023'!J86</f>
        <v>0</v>
      </c>
      <c r="N280" s="824">
        <f>'Plan de Acción 2023'!Z86</f>
        <v>0</v>
      </c>
      <c r="O280" s="824" t="e">
        <f t="shared" si="5"/>
        <v>#DIV/0!</v>
      </c>
      <c r="P280" s="820">
        <f>Tabla13[[#This Row],[Ejec Real Acumu]]-Tabla13[[#This Row],[Proyec Ejec Acumul]]</f>
        <v>0</v>
      </c>
      <c r="Q280" s="820">
        <f>Tabla13[[#This Row],[Ejec Real Mes]]-Tabla13[[#This Row],[Program Entreg Mes]]</f>
        <v>0</v>
      </c>
    </row>
    <row r="281" spans="1:17">
      <c r="A281" s="824">
        <v>83</v>
      </c>
      <c r="B281" s="824" t="s">
        <v>2441</v>
      </c>
      <c r="C281" s="824" t="s">
        <v>2442</v>
      </c>
      <c r="D281" s="824" t="str">
        <f>'Plan de Acción 2023'!$V$87</f>
        <v>Subdirección de Metrología Física</v>
      </c>
      <c r="E281" s="824" t="str">
        <f>'Plan de Acción 2023'!$F$87</f>
        <v>Participar en eventos científicos, capacitaciones o intercambios científicos (Excluyendo grupos trabajo SIM y Comites Consultivos)</v>
      </c>
      <c r="F281" s="824">
        <v>3</v>
      </c>
      <c r="G281" s="824" t="s">
        <v>2445</v>
      </c>
      <c r="H281" s="824">
        <f>'Plan de Acción 2023'!$T$87</f>
        <v>4</v>
      </c>
      <c r="I281" s="824">
        <f>'Plan de Acción 2023'!H87+'Plan de Acción 2023'!I87+'Plan de Acción 2023'!J87</f>
        <v>0</v>
      </c>
      <c r="J281" s="824">
        <f>'Plan de Acción 2023'!X87+'Plan de Acción 2023'!Y87+'Plan de Acción 2023'!Z87</f>
        <v>0</v>
      </c>
      <c r="K281" s="825">
        <f t="shared" si="3"/>
        <v>0</v>
      </c>
      <c r="L281" s="825">
        <f t="shared" si="4"/>
        <v>0</v>
      </c>
      <c r="M281" s="824">
        <f>'Plan de Acción 2023'!J87</f>
        <v>0</v>
      </c>
      <c r="N281" s="824">
        <f>'Plan de Acción 2023'!Z87</f>
        <v>0</v>
      </c>
      <c r="O281" s="824" t="e">
        <f t="shared" si="5"/>
        <v>#DIV/0!</v>
      </c>
      <c r="P281" s="820">
        <f>Tabla13[[#This Row],[Ejec Real Acumu]]-Tabla13[[#This Row],[Proyec Ejec Acumul]]</f>
        <v>0</v>
      </c>
      <c r="Q281" s="820">
        <f>Tabla13[[#This Row],[Ejec Real Mes]]-Tabla13[[#This Row],[Program Entreg Mes]]</f>
        <v>0</v>
      </c>
    </row>
    <row r="282" spans="1:17">
      <c r="A282" s="824">
        <v>84</v>
      </c>
      <c r="B282" s="824" t="s">
        <v>2441</v>
      </c>
      <c r="C282" s="824" t="s">
        <v>2442</v>
      </c>
      <c r="D282" s="824" t="str">
        <f>'Plan de Acción 2023'!$V$88</f>
        <v>Subdirección de Metrología Física</v>
      </c>
      <c r="E282" s="824" t="str">
        <f>'Plan de Acción 2023'!$F$88</f>
        <v>Estructurar o formular proyectos de I+D+i que involucren lineas de investigacion en metrologia Fìsica</v>
      </c>
      <c r="F282" s="824">
        <v>3</v>
      </c>
      <c r="G282" s="824" t="s">
        <v>2445</v>
      </c>
      <c r="H282" s="824">
        <f>'Plan de Acción 2023'!$T$88</f>
        <v>6</v>
      </c>
      <c r="I282" s="824">
        <f>'Plan de Acción 2023'!H88+'Plan de Acción 2023'!I88+'Plan de Acción 2023'!J88</f>
        <v>0</v>
      </c>
      <c r="J282" s="824">
        <f>'Plan de Acción 2023'!X88+'Plan de Acción 2023'!Y88+'Plan de Acción 2023'!Z88</f>
        <v>0</v>
      </c>
      <c r="K282" s="825">
        <f t="shared" si="3"/>
        <v>0</v>
      </c>
      <c r="L282" s="825">
        <f t="shared" si="4"/>
        <v>0</v>
      </c>
      <c r="M282" s="824">
        <f>'Plan de Acción 2023'!J88</f>
        <v>0</v>
      </c>
      <c r="N282" s="824">
        <f>'Plan de Acción 2023'!Z88</f>
        <v>0</v>
      </c>
      <c r="O282" s="824" t="e">
        <f t="shared" si="5"/>
        <v>#DIV/0!</v>
      </c>
      <c r="P282" s="820">
        <f>Tabla13[[#This Row],[Ejec Real Acumu]]-Tabla13[[#This Row],[Proyec Ejec Acumul]]</f>
        <v>0</v>
      </c>
      <c r="Q282" s="820">
        <f>Tabla13[[#This Row],[Ejec Real Mes]]-Tabla13[[#This Row],[Program Entreg Mes]]</f>
        <v>0</v>
      </c>
    </row>
    <row r="283" spans="1:17">
      <c r="A283" s="824">
        <v>85</v>
      </c>
      <c r="B283" s="824" t="s">
        <v>2441</v>
      </c>
      <c r="C283" s="824" t="s">
        <v>2442</v>
      </c>
      <c r="D283" s="824" t="str">
        <f>'Plan de Acción 2023'!$V$89</f>
        <v>Subdirección de Metrología Física</v>
      </c>
      <c r="E283" s="824" t="str">
        <f>'Plan de Acción 2023'!$F$89</f>
        <v>Realizar seguimiento ejecución proyectos de I+D+i en metrología física</v>
      </c>
      <c r="F283" s="824">
        <v>3</v>
      </c>
      <c r="G283" s="824" t="s">
        <v>2445</v>
      </c>
      <c r="H283" s="824">
        <f>'Plan de Acción 2023'!$T$89</f>
        <v>6</v>
      </c>
      <c r="I283" s="824">
        <f>'Plan de Acción 2023'!H89+'Plan de Acción 2023'!I89+'Plan de Acción 2023'!J89</f>
        <v>0</v>
      </c>
      <c r="J283" s="824">
        <f>'Plan de Acción 2023'!X89+'Plan de Acción 2023'!Y89+'Plan de Acción 2023'!Z89</f>
        <v>0</v>
      </c>
      <c r="K283" s="825">
        <f t="shared" si="3"/>
        <v>0</v>
      </c>
      <c r="L283" s="825">
        <f t="shared" si="4"/>
        <v>0</v>
      </c>
      <c r="M283" s="824">
        <f>'Plan de Acción 2023'!J89</f>
        <v>0</v>
      </c>
      <c r="N283" s="824">
        <f>'Plan de Acción 2023'!Z89</f>
        <v>0</v>
      </c>
      <c r="O283" s="824" t="e">
        <f t="shared" si="5"/>
        <v>#DIV/0!</v>
      </c>
      <c r="P283" s="820">
        <f>Tabla13[[#This Row],[Ejec Real Acumu]]-Tabla13[[#This Row],[Proyec Ejec Acumul]]</f>
        <v>0</v>
      </c>
      <c r="Q283" s="820">
        <f>Tabla13[[#This Row],[Ejec Real Mes]]-Tabla13[[#This Row],[Program Entreg Mes]]</f>
        <v>0</v>
      </c>
    </row>
    <row r="284" spans="1:17">
      <c r="A284" s="824">
        <v>86</v>
      </c>
      <c r="B284" s="824" t="s">
        <v>2441</v>
      </c>
      <c r="C284" s="824" t="s">
        <v>2442</v>
      </c>
      <c r="D284" s="824" t="str">
        <f>'Plan de Acción 2023'!$V$90</f>
        <v>Subdirección de Metrología Física</v>
      </c>
      <c r="E284" s="824" t="str">
        <f>'Plan de Acción 2023'!$F$90</f>
        <v>Participar en proyectos de I+D+i en metrología Fisica con organizaciones internacionales</v>
      </c>
      <c r="F284" s="824">
        <v>3</v>
      </c>
      <c r="G284" s="824" t="s">
        <v>2445</v>
      </c>
      <c r="H284" s="824">
        <f>'Plan de Acción 2023'!$T$90</f>
        <v>6</v>
      </c>
      <c r="I284" s="824">
        <f>'Plan de Acción 2023'!H90+'Plan de Acción 2023'!I90+'Plan de Acción 2023'!J90</f>
        <v>0</v>
      </c>
      <c r="J284" s="824">
        <f>'Plan de Acción 2023'!X90+'Plan de Acción 2023'!Y90+'Plan de Acción 2023'!Z90</f>
        <v>0</v>
      </c>
      <c r="K284" s="825">
        <f t="shared" si="3"/>
        <v>0</v>
      </c>
      <c r="L284" s="825">
        <f t="shared" si="4"/>
        <v>0</v>
      </c>
      <c r="M284" s="824">
        <f>'Plan de Acción 2023'!J90</f>
        <v>0</v>
      </c>
      <c r="N284" s="824">
        <f>'Plan de Acción 2023'!Z90</f>
        <v>0</v>
      </c>
      <c r="O284" s="824" t="e">
        <f t="shared" si="5"/>
        <v>#DIV/0!</v>
      </c>
      <c r="P284" s="820">
        <f>Tabla13[[#This Row],[Ejec Real Acumu]]-Tabla13[[#This Row],[Proyec Ejec Acumul]]</f>
        <v>0</v>
      </c>
      <c r="Q284" s="820">
        <f>Tabla13[[#This Row],[Ejec Real Mes]]-Tabla13[[#This Row],[Program Entreg Mes]]</f>
        <v>0</v>
      </c>
    </row>
    <row r="285" spans="1:17">
      <c r="A285" s="824">
        <v>87</v>
      </c>
      <c r="B285" s="824" t="s">
        <v>2441</v>
      </c>
      <c r="C285" s="824" t="s">
        <v>2442</v>
      </c>
      <c r="D285" s="824" t="str">
        <f>'Plan de Acción 2023'!$V$91</f>
        <v>Oficina de Informática y Desarrollo Tecnológico</v>
      </c>
      <c r="E285" s="824" t="str">
        <f>'Plan de Acción 2023'!$F$91</f>
        <v>Ejecutar el Plan Estratégico de Tecnologías de la Información - PETI 2021 - 2023</v>
      </c>
      <c r="F285" s="824">
        <v>3</v>
      </c>
      <c r="G285" s="824" t="s">
        <v>2445</v>
      </c>
      <c r="H285" s="824">
        <f>'Plan de Acción 2023'!$T$91</f>
        <v>25</v>
      </c>
      <c r="I285" s="824">
        <f>'Plan de Acción 2023'!H91+'Plan de Acción 2023'!I91+'Plan de Acción 2023'!J91</f>
        <v>0</v>
      </c>
      <c r="J285" s="824">
        <f>'Plan de Acción 2023'!X91+'Plan de Acción 2023'!Y91+'Plan de Acción 2023'!Z91</f>
        <v>1</v>
      </c>
      <c r="K285" s="825">
        <f t="shared" si="3"/>
        <v>0</v>
      </c>
      <c r="L285" s="825">
        <f>J285/H285</f>
        <v>0.04</v>
      </c>
      <c r="M285" s="824">
        <f>'Plan de Acción 2023'!J91</f>
        <v>0</v>
      </c>
      <c r="N285" s="824">
        <f>'Plan de Acción 2023'!Z91</f>
        <v>0</v>
      </c>
      <c r="O285" s="824" t="e">
        <f t="shared" si="5"/>
        <v>#DIV/0!</v>
      </c>
      <c r="P285" s="820">
        <f>Tabla13[[#This Row],[Ejec Real Acumu]]-Tabla13[[#This Row],[Proyec Ejec Acumul]]</f>
        <v>1</v>
      </c>
      <c r="Q285" s="820">
        <f>Tabla13[[#This Row],[Ejec Real Mes]]-Tabla13[[#This Row],[Program Entreg Mes]]</f>
        <v>0</v>
      </c>
    </row>
    <row r="286" spans="1:17">
      <c r="A286" s="824">
        <v>88</v>
      </c>
      <c r="B286" s="824" t="s">
        <v>2441</v>
      </c>
      <c r="C286" s="824" t="s">
        <v>2442</v>
      </c>
      <c r="D286" s="824" t="str">
        <f>'Plan de Acción 2023'!$V$92</f>
        <v>Oficina de Informática y Desarrollo Tecnológico</v>
      </c>
      <c r="E286" s="824" t="str">
        <f>'Plan de Acción 2023'!$F$92</f>
        <v>Formular el Plan de transformación digital.</v>
      </c>
      <c r="F286" s="824">
        <v>3</v>
      </c>
      <c r="G286" s="824" t="s">
        <v>2445</v>
      </c>
      <c r="H286" s="824">
        <f>'Plan de Acción 2023'!$T$92</f>
        <v>7</v>
      </c>
      <c r="I286" s="824">
        <f>'Plan de Acción 2023'!H92+'Plan de Acción 2023'!I92+'Plan de Acción 2023'!J92</f>
        <v>0</v>
      </c>
      <c r="J286" s="824">
        <f>'Plan de Acción 2023'!X92+'Plan de Acción 2023'!Y92+'Plan de Acción 2023'!Z92</f>
        <v>0</v>
      </c>
      <c r="K286" s="825">
        <f t="shared" si="3"/>
        <v>0</v>
      </c>
      <c r="L286" s="825">
        <f t="shared" si="4"/>
        <v>0</v>
      </c>
      <c r="M286" s="824">
        <f>'Plan de Acción 2023'!J92</f>
        <v>0</v>
      </c>
      <c r="N286" s="824">
        <f>'Plan de Acción 2023'!Z92</f>
        <v>0</v>
      </c>
      <c r="O286" s="824" t="e">
        <f t="shared" si="5"/>
        <v>#DIV/0!</v>
      </c>
      <c r="P286" s="820">
        <f>Tabla13[[#This Row],[Ejec Real Acumu]]-Tabla13[[#This Row],[Proyec Ejec Acumul]]</f>
        <v>0</v>
      </c>
      <c r="Q286" s="820">
        <f>Tabla13[[#This Row],[Ejec Real Mes]]-Tabla13[[#This Row],[Program Entreg Mes]]</f>
        <v>0</v>
      </c>
    </row>
    <row r="287" spans="1:17">
      <c r="A287" s="824">
        <v>89</v>
      </c>
      <c r="B287" s="824" t="s">
        <v>2441</v>
      </c>
      <c r="C287" s="824" t="s">
        <v>2442</v>
      </c>
      <c r="D287" s="824" t="str">
        <f>'Plan de Acción 2023'!$V$93</f>
        <v>Oficina de Informática y Desarrollo Tecnológico</v>
      </c>
      <c r="E287" s="824" t="str">
        <f>'Plan de Acción 2023'!$F$93</f>
        <v>Ejecutar el Plan de Tratamiento de Riesgos de Seguridad y Privacidad de la Información</v>
      </c>
      <c r="F287" s="824">
        <v>3</v>
      </c>
      <c r="G287" s="824" t="s">
        <v>2445</v>
      </c>
      <c r="H287" s="824">
        <f>'Plan de Acción 2023'!$T$93</f>
        <v>12</v>
      </c>
      <c r="I287" s="824">
        <f>'Plan de Acción 2023'!H93+'Plan de Acción 2023'!I93+'Plan de Acción 2023'!J93</f>
        <v>1</v>
      </c>
      <c r="J287" s="824">
        <f>'Plan de Acción 2023'!X93+'Plan de Acción 2023'!Y93+'Plan de Acción 2023'!Z93</f>
        <v>1</v>
      </c>
      <c r="K287" s="825">
        <f t="shared" si="3"/>
        <v>8.3333333333333329E-2</v>
      </c>
      <c r="L287" s="825">
        <f t="shared" si="4"/>
        <v>8.3333333333333329E-2</v>
      </c>
      <c r="M287" s="824">
        <f>'Plan de Acción 2023'!J93</f>
        <v>0</v>
      </c>
      <c r="N287" s="824">
        <f>'Plan de Acción 2023'!Z93</f>
        <v>0</v>
      </c>
      <c r="O287" s="824" t="e">
        <f t="shared" si="5"/>
        <v>#DIV/0!</v>
      </c>
      <c r="P287" s="820">
        <f>Tabla13[[#This Row],[Ejec Real Acumu]]-Tabla13[[#This Row],[Proyec Ejec Acumul]]</f>
        <v>0</v>
      </c>
      <c r="Q287" s="820">
        <f>Tabla13[[#This Row],[Ejec Real Mes]]-Tabla13[[#This Row],[Program Entreg Mes]]</f>
        <v>0</v>
      </c>
    </row>
    <row r="288" spans="1:17">
      <c r="A288" s="824">
        <v>90</v>
      </c>
      <c r="B288" s="824" t="s">
        <v>2441</v>
      </c>
      <c r="C288" s="824" t="s">
        <v>2442</v>
      </c>
      <c r="D288" s="824" t="str">
        <f>'Plan de Acción 2023'!$V$94</f>
        <v>Oficina de Informática y Desarrollo Tecnológico</v>
      </c>
      <c r="E288" s="824" t="str">
        <f>'Plan de Acción 2023'!$F$94</f>
        <v>Ejecutar Plan de Seguridad y Privacidad de la Información 2023</v>
      </c>
      <c r="F288" s="824">
        <v>3</v>
      </c>
      <c r="G288" s="824" t="s">
        <v>2445</v>
      </c>
      <c r="H288" s="824">
        <f>'Plan de Acción 2023'!$T$94</f>
        <v>32</v>
      </c>
      <c r="I288" s="824">
        <f>'Plan de Acción 2023'!H94+'Plan de Acción 2023'!I94+'Plan de Acción 2023'!J94</f>
        <v>1</v>
      </c>
      <c r="J288" s="824">
        <f>'Plan de Acción 2023'!X94+'Plan de Acción 2023'!Y94+'Plan de Acción 2023'!Z94</f>
        <v>1</v>
      </c>
      <c r="K288" s="825">
        <f t="shared" si="3"/>
        <v>3.125E-2</v>
      </c>
      <c r="L288" s="825">
        <f t="shared" si="4"/>
        <v>3.125E-2</v>
      </c>
      <c r="M288" s="824">
        <f>'Plan de Acción 2023'!J94</f>
        <v>0</v>
      </c>
      <c r="N288" s="824">
        <f>'Plan de Acción 2023'!Z94</f>
        <v>0</v>
      </c>
      <c r="O288" s="824" t="e">
        <f t="shared" si="5"/>
        <v>#DIV/0!</v>
      </c>
      <c r="P288" s="820">
        <f>Tabla13[[#This Row],[Ejec Real Acumu]]-Tabla13[[#This Row],[Proyec Ejec Acumul]]</f>
        <v>0</v>
      </c>
      <c r="Q288" s="820">
        <f>Tabla13[[#This Row],[Ejec Real Mes]]-Tabla13[[#This Row],[Program Entreg Mes]]</f>
        <v>0</v>
      </c>
    </row>
    <row r="289" spans="1:17">
      <c r="A289" s="824">
        <v>91</v>
      </c>
      <c r="B289" s="824" t="s">
        <v>2441</v>
      </c>
      <c r="C289" s="824" t="s">
        <v>2442</v>
      </c>
      <c r="D289" s="824" t="str">
        <f>'Plan de Acción 2023'!$V$95</f>
        <v>Oficina de Informática y Desarrollo Tecnológico</v>
      </c>
      <c r="E289" s="824" t="str">
        <f>'Plan de Acción 2023'!$F$95</f>
        <v>Implementar las políticas del Modelo Integrado de Planeación y Gestión relacionadas con la OIDT</v>
      </c>
      <c r="F289" s="824">
        <v>3</v>
      </c>
      <c r="G289" s="824" t="s">
        <v>2445</v>
      </c>
      <c r="H289" s="824">
        <f>'Plan de Acción 2023'!$T$95</f>
        <v>4</v>
      </c>
      <c r="I289" s="824">
        <f>'Plan de Acción 2023'!H95+'Plan de Acción 2023'!I95+'Plan de Acción 2023'!J95</f>
        <v>1</v>
      </c>
      <c r="J289" s="824">
        <f>'Plan de Acción 2023'!X95+'Plan de Acción 2023'!Y95+'Plan de Acción 2023'!Z95</f>
        <v>1</v>
      </c>
      <c r="K289" s="825">
        <f t="shared" si="3"/>
        <v>0.25</v>
      </c>
      <c r="L289" s="825">
        <f t="shared" si="4"/>
        <v>0.25</v>
      </c>
      <c r="M289" s="824">
        <f>'Plan de Acción 2023'!J95</f>
        <v>1</v>
      </c>
      <c r="N289" s="824">
        <f>'Plan de Acción 2023'!Z95</f>
        <v>1</v>
      </c>
      <c r="O289" s="824">
        <f t="shared" si="5"/>
        <v>1</v>
      </c>
      <c r="P289" s="820">
        <f>Tabla13[[#This Row],[Ejec Real Acumu]]-Tabla13[[#This Row],[Proyec Ejec Acumul]]</f>
        <v>0</v>
      </c>
      <c r="Q289" s="820">
        <f>Tabla13[[#This Row],[Ejec Real Mes]]-Tabla13[[#This Row],[Program Entreg Mes]]</f>
        <v>0</v>
      </c>
    </row>
    <row r="290" spans="1:17">
      <c r="A290" s="824">
        <v>92</v>
      </c>
      <c r="B290" s="824" t="s">
        <v>2441</v>
      </c>
      <c r="C290" s="824" t="s">
        <v>2442</v>
      </c>
      <c r="D290" s="824" t="str">
        <f>'Plan de Acción 2023'!$V$96</f>
        <v>Subdirección de Metrología Física</v>
      </c>
      <c r="E290" s="824" t="str">
        <f>'Plan de Acción 2023'!$F$96</f>
        <v>Prestar horas de Asistencia Técnica por personal de la SMF a demanda</v>
      </c>
      <c r="F290" s="824">
        <v>3</v>
      </c>
      <c r="G290" s="824" t="s">
        <v>2445</v>
      </c>
      <c r="H290" s="824">
        <f>'Plan de Acción 2023'!$T$96</f>
        <v>1</v>
      </c>
      <c r="I290" s="824">
        <f>'Plan de Acción 2023'!H96+'Plan de Acción 2023'!I96+'Plan de Acción 2023'!J96</f>
        <v>0</v>
      </c>
      <c r="J290" s="824">
        <f>'Plan de Acción 2023'!X96+'Plan de Acción 2023'!Y96+'Plan de Acción 2023'!Z96</f>
        <v>0</v>
      </c>
      <c r="K290" s="825">
        <f t="shared" si="3"/>
        <v>0</v>
      </c>
      <c r="L290" s="825">
        <f t="shared" si="4"/>
        <v>0</v>
      </c>
      <c r="M290" s="824">
        <f>'Plan de Acción 2023'!J96</f>
        <v>0</v>
      </c>
      <c r="N290" s="824">
        <f>'Plan de Acción 2023'!Z96</f>
        <v>0</v>
      </c>
      <c r="O290" s="824" t="e">
        <f t="shared" si="5"/>
        <v>#DIV/0!</v>
      </c>
      <c r="P290" s="820">
        <f>Tabla13[[#This Row],[Ejec Real Acumu]]-Tabla13[[#This Row],[Proyec Ejec Acumul]]</f>
        <v>0</v>
      </c>
      <c r="Q290" s="820">
        <f>Tabla13[[#This Row],[Ejec Real Mes]]-Tabla13[[#This Row],[Program Entreg Mes]]</f>
        <v>0</v>
      </c>
    </row>
    <row r="291" spans="1:17">
      <c r="A291" s="824">
        <v>93</v>
      </c>
      <c r="B291" s="824" t="s">
        <v>2441</v>
      </c>
      <c r="C291" s="824" t="s">
        <v>2442</v>
      </c>
      <c r="D291" s="824" t="str">
        <f>'Plan de Acción 2023'!$V$97</f>
        <v>Oficina de Informática y Desarrollo Tecnológico</v>
      </c>
      <c r="E291" s="824" t="str">
        <f>'Plan de Acción 2023'!$F$97</f>
        <v>Ejecutar actividades relacionadas con la Gestión del SIG según lineamientos estratégicos - OIDT</v>
      </c>
      <c r="F291" s="824">
        <v>3</v>
      </c>
      <c r="G291" s="824" t="s">
        <v>2445</v>
      </c>
      <c r="H291" s="824">
        <f>'Plan de Acción 2023'!$T$97</f>
        <v>4</v>
      </c>
      <c r="I291" s="824">
        <f>'Plan de Acción 2023'!H97+'Plan de Acción 2023'!I97+'Plan de Acción 2023'!J97</f>
        <v>1</v>
      </c>
      <c r="J291" s="824">
        <f>'Plan de Acción 2023'!X97+'Plan de Acción 2023'!Y97+'Plan de Acción 2023'!Z97</f>
        <v>1</v>
      </c>
      <c r="K291" s="825">
        <f t="shared" si="3"/>
        <v>0.25</v>
      </c>
      <c r="L291" s="825">
        <f t="shared" si="4"/>
        <v>0.25</v>
      </c>
      <c r="M291" s="824">
        <f>'Plan de Acción 2023'!J97</f>
        <v>1</v>
      </c>
      <c r="N291" s="824">
        <f>'Plan de Acción 2023'!Z97</f>
        <v>1</v>
      </c>
      <c r="O291" s="824">
        <f t="shared" si="5"/>
        <v>1</v>
      </c>
      <c r="P291" s="820">
        <f>Tabla13[[#This Row],[Ejec Real Acumu]]-Tabla13[[#This Row],[Proyec Ejec Acumul]]</f>
        <v>0</v>
      </c>
      <c r="Q291" s="820">
        <f>Tabla13[[#This Row],[Ejec Real Mes]]-Tabla13[[#This Row],[Program Entreg Mes]]</f>
        <v>0</v>
      </c>
    </row>
    <row r="292" spans="1:17">
      <c r="A292" s="824">
        <v>94</v>
      </c>
      <c r="B292" s="824" t="s">
        <v>2441</v>
      </c>
      <c r="C292" s="824" t="s">
        <v>2442</v>
      </c>
      <c r="D292" s="824" t="str">
        <f>'Plan de Acción 2023'!$V$98</f>
        <v>Subdirección de Metrología Física</v>
      </c>
      <c r="E292" s="824" t="str">
        <f>'Plan de Acción 2023'!$F$98</f>
        <v>Ejecutar actividades relacionadas con la Gestión del SIG según lineamientos estratégicos - SMF</v>
      </c>
      <c r="F292" s="824">
        <v>3</v>
      </c>
      <c r="G292" s="824" t="s">
        <v>2445</v>
      </c>
      <c r="H292" s="824">
        <f>'Plan de Acción 2023'!$T$98</f>
        <v>4</v>
      </c>
      <c r="I292" s="824">
        <f>'Plan de Acción 2023'!H98+'Plan de Acción 2023'!I98+'Plan de Acción 2023'!J98</f>
        <v>1</v>
      </c>
      <c r="J292" s="824">
        <f>'Plan de Acción 2023'!X98+'Plan de Acción 2023'!Y98+'Plan de Acción 2023'!Z98</f>
        <v>1</v>
      </c>
      <c r="K292" s="825">
        <f t="shared" si="3"/>
        <v>0.25</v>
      </c>
      <c r="L292" s="825">
        <f t="shared" si="4"/>
        <v>0.25</v>
      </c>
      <c r="M292" s="824">
        <f>'Plan de Acción 2023'!J98</f>
        <v>1</v>
      </c>
      <c r="N292" s="824">
        <f>'Plan de Acción 2023'!Z98</f>
        <v>1</v>
      </c>
      <c r="O292" s="824">
        <f t="shared" si="5"/>
        <v>1</v>
      </c>
      <c r="P292" s="820">
        <f>Tabla13[[#This Row],[Ejec Real Acumu]]-Tabla13[[#This Row],[Proyec Ejec Acumul]]</f>
        <v>0</v>
      </c>
      <c r="Q292" s="820">
        <f>Tabla13[[#This Row],[Ejec Real Mes]]-Tabla13[[#This Row],[Program Entreg Mes]]</f>
        <v>0</v>
      </c>
    </row>
    <row r="293" spans="1:17">
      <c r="A293" s="824">
        <v>95</v>
      </c>
      <c r="B293" s="824" t="s">
        <v>2441</v>
      </c>
      <c r="C293" s="824" t="s">
        <v>2442</v>
      </c>
      <c r="D293" s="824" t="str">
        <f>'Plan de Acción 2023'!$V$99</f>
        <v>Secretaría General</v>
      </c>
      <c r="E293" s="824" t="str">
        <f>'Plan de Acción 2023'!$F$99</f>
        <v>Ejecutar actividades relacionadas con la Gestión del SIG según lineamientos estratégicos - SG</v>
      </c>
      <c r="F293" s="824">
        <v>3</v>
      </c>
      <c r="G293" s="824" t="s">
        <v>2445</v>
      </c>
      <c r="H293" s="824">
        <f>'Plan de Acción 2023'!$T$99</f>
        <v>4</v>
      </c>
      <c r="I293" s="824">
        <f>'Plan de Acción 2023'!H99+'Plan de Acción 2023'!I99+'Plan de Acción 2023'!J99</f>
        <v>1</v>
      </c>
      <c r="J293" s="824">
        <f>'Plan de Acción 2023'!X99+'Plan de Acción 2023'!Y99+'Plan de Acción 2023'!Z99</f>
        <v>1</v>
      </c>
      <c r="K293" s="825">
        <f t="shared" si="3"/>
        <v>0.25</v>
      </c>
      <c r="L293" s="825">
        <f t="shared" si="4"/>
        <v>0.25</v>
      </c>
      <c r="M293" s="824">
        <f>'Plan de Acción 2023'!J99</f>
        <v>1</v>
      </c>
      <c r="N293" s="824">
        <f>'Plan de Acción 2023'!Z99</f>
        <v>1</v>
      </c>
      <c r="O293" s="824">
        <f t="shared" si="5"/>
        <v>1</v>
      </c>
      <c r="P293" s="820">
        <f>Tabla13[[#This Row],[Ejec Real Acumu]]-Tabla13[[#This Row],[Proyec Ejec Acumul]]</f>
        <v>0</v>
      </c>
      <c r="Q293" s="820">
        <f>Tabla13[[#This Row],[Ejec Real Mes]]-Tabla13[[#This Row],[Program Entreg Mes]]</f>
        <v>0</v>
      </c>
    </row>
    <row r="294" spans="1:17">
      <c r="A294" s="824">
        <v>96</v>
      </c>
      <c r="B294" s="824" t="s">
        <v>2441</v>
      </c>
      <c r="C294" s="824" t="s">
        <v>2442</v>
      </c>
      <c r="D294" s="824" t="str">
        <f>'Plan de Acción 2023'!$V$100</f>
        <v>Subdirección de Metrología Química y Biología</v>
      </c>
      <c r="E294" s="824" t="str">
        <f>'Plan de Acción 2023'!$F$100</f>
        <v>Ejecutar actividades relacionadas con la Gestión del SIG según lineamientos estratégicos - SMQB</v>
      </c>
      <c r="F294" s="824">
        <v>3</v>
      </c>
      <c r="G294" s="824" t="s">
        <v>2445</v>
      </c>
      <c r="H294" s="824">
        <f>'Plan de Acción 2023'!$T$100</f>
        <v>4</v>
      </c>
      <c r="I294" s="824">
        <f>'Plan de Acción 2023'!H100+'Plan de Acción 2023'!I100+'Plan de Acción 2023'!J100</f>
        <v>1</v>
      </c>
      <c r="J294" s="824">
        <f>'Plan de Acción 2023'!X100+'Plan de Acción 2023'!Y100+'Plan de Acción 2023'!Z100</f>
        <v>1</v>
      </c>
      <c r="K294" s="825">
        <f t="shared" si="3"/>
        <v>0.25</v>
      </c>
      <c r="L294" s="825">
        <f t="shared" si="4"/>
        <v>0.25</v>
      </c>
      <c r="M294" s="824">
        <f>'Plan de Acción 2023'!J100</f>
        <v>1</v>
      </c>
      <c r="N294" s="824">
        <f>'Plan de Acción 2023'!Z100</f>
        <v>1</v>
      </c>
      <c r="O294" s="824">
        <f t="shared" si="5"/>
        <v>1</v>
      </c>
      <c r="P294" s="820">
        <f>Tabla13[[#This Row],[Ejec Real Acumu]]-Tabla13[[#This Row],[Proyec Ejec Acumul]]</f>
        <v>0</v>
      </c>
      <c r="Q294" s="820">
        <f>Tabla13[[#This Row],[Ejec Real Mes]]-Tabla13[[#This Row],[Program Entreg Mes]]</f>
        <v>0</v>
      </c>
    </row>
    <row r="295" spans="1:17">
      <c r="A295" s="824">
        <v>97</v>
      </c>
      <c r="B295" s="824" t="s">
        <v>2441</v>
      </c>
      <c r="C295" s="824" t="s">
        <v>2442</v>
      </c>
      <c r="D295" s="824" t="str">
        <f>'Plan de Acción 2023'!$V$101</f>
        <v>Secretaría General</v>
      </c>
      <c r="E295" s="824" t="str">
        <f>'Plan de Acción 2023'!$F$101</f>
        <v>Liderar la Gestión del Cambio con referencia a todos los cambios derivados de los resultados del concurso de méritos Nación 3</v>
      </c>
      <c r="F295" s="824">
        <v>3</v>
      </c>
      <c r="G295" s="824" t="s">
        <v>2445</v>
      </c>
      <c r="H295" s="824">
        <f>'Plan de Acción 2023'!$T$101</f>
        <v>4</v>
      </c>
      <c r="I295" s="824">
        <f>'Plan de Acción 2023'!H101+'Plan de Acción 2023'!I101+'Plan de Acción 2023'!J101</f>
        <v>1</v>
      </c>
      <c r="J295" s="824">
        <f>'Plan de Acción 2023'!X101+'Plan de Acción 2023'!Y101+'Plan de Acción 2023'!Z101</f>
        <v>1</v>
      </c>
      <c r="K295" s="825">
        <f t="shared" si="3"/>
        <v>0.25</v>
      </c>
      <c r="L295" s="825">
        <f t="shared" si="4"/>
        <v>0.25</v>
      </c>
      <c r="M295" s="824">
        <f>'Plan de Acción 2023'!J101</f>
        <v>1</v>
      </c>
      <c r="N295" s="824">
        <f>'Plan de Acción 2023'!Z101</f>
        <v>1</v>
      </c>
      <c r="O295" s="824">
        <f t="shared" si="5"/>
        <v>1</v>
      </c>
      <c r="P295" s="820">
        <f>Tabla13[[#This Row],[Ejec Real Acumu]]-Tabla13[[#This Row],[Proyec Ejec Acumul]]</f>
        <v>0</v>
      </c>
      <c r="Q295" s="820">
        <f>Tabla13[[#This Row],[Ejec Real Mes]]-Tabla13[[#This Row],[Program Entreg Mes]]</f>
        <v>0</v>
      </c>
    </row>
    <row r="296" spans="1:17">
      <c r="A296" s="824">
        <v>98</v>
      </c>
      <c r="B296" s="824" t="s">
        <v>2441</v>
      </c>
      <c r="C296" s="824" t="s">
        <v>2442</v>
      </c>
      <c r="D296" s="824" t="str">
        <f>'Plan de Acción 2023'!$V$102</f>
        <v>Subdirección de Metrología Química y Biología</v>
      </c>
      <c r="E296" s="824" t="str">
        <f>'Plan de Acción 2023'!$F$102</f>
        <v xml:space="preserve">Desarrollar herramientas para la
automatización de los procesos de medición de la SMQB
 </v>
      </c>
      <c r="F296" s="824">
        <v>3</v>
      </c>
      <c r="G296" s="824" t="s">
        <v>2445</v>
      </c>
      <c r="H296" s="824">
        <f>'Plan de Acción 2023'!$T$102</f>
        <v>2</v>
      </c>
      <c r="I296" s="824">
        <f>'Plan de Acción 2023'!H102+'Plan de Acción 2023'!I102+'Plan de Acción 2023'!J102</f>
        <v>0</v>
      </c>
      <c r="J296" s="824">
        <f>'Plan de Acción 2023'!X102+'Plan de Acción 2023'!Y102+'Plan de Acción 2023'!Z102</f>
        <v>0</v>
      </c>
      <c r="K296" s="825">
        <f t="shared" si="3"/>
        <v>0</v>
      </c>
      <c r="L296" s="825">
        <f t="shared" si="4"/>
        <v>0</v>
      </c>
      <c r="M296" s="824">
        <f>'Plan de Acción 2023'!J102</f>
        <v>0</v>
      </c>
      <c r="N296" s="824">
        <f>'Plan de Acción 2023'!Z102</f>
        <v>0</v>
      </c>
      <c r="O296" s="824" t="e">
        <f t="shared" si="5"/>
        <v>#DIV/0!</v>
      </c>
      <c r="P296" s="820">
        <f>Tabla13[[#This Row],[Ejec Real Acumu]]-Tabla13[[#This Row],[Proyec Ejec Acumul]]</f>
        <v>0</v>
      </c>
      <c r="Q296" s="820">
        <f>Tabla13[[#This Row],[Ejec Real Mes]]-Tabla13[[#This Row],[Program Entreg Mes]]</f>
        <v>0</v>
      </c>
    </row>
    <row r="297" spans="1:17">
      <c r="A297" s="824">
        <v>1</v>
      </c>
      <c r="B297" s="824" t="s">
        <v>2441</v>
      </c>
      <c r="C297" s="824" t="s">
        <v>2442</v>
      </c>
      <c r="D297" s="824" t="str">
        <f>'Plan de Acción 2023'!$V$5</f>
        <v>Dirección General</v>
      </c>
      <c r="E297" s="824" t="str">
        <f>'Plan de Acción 2023'!$F$5</f>
        <v>Participar en la Conferencia General de Pesas y Medidas del BIPM - CGPM</v>
      </c>
      <c r="F297" s="824">
        <v>4</v>
      </c>
      <c r="G297" s="824" t="s">
        <v>2446</v>
      </c>
      <c r="H297" s="824">
        <f>'Plan de Acción 2023'!$T$5</f>
        <v>1</v>
      </c>
      <c r="I297" s="824">
        <f>'Plan de Acción 2023'!H5+'Plan de Acción 2023'!I5+'Plan de Acción 2023'!J5+'Plan de Acción 2023'!K5</f>
        <v>0</v>
      </c>
      <c r="J297" s="824">
        <f>'Plan de Acción 2023'!X5+'Plan de Acción 2023'!Y5+'Plan de Acción 2023'!Z5+'Plan de Acción 2023'!AA5</f>
        <v>0</v>
      </c>
      <c r="K297" s="825">
        <f t="shared" si="3"/>
        <v>0</v>
      </c>
      <c r="L297" s="825">
        <f t="shared" si="4"/>
        <v>0</v>
      </c>
      <c r="M297" s="824">
        <f>'Plan de Acción 2023'!K5</f>
        <v>0</v>
      </c>
      <c r="N297" s="824">
        <f>'Plan de Acción 2023'!AA5</f>
        <v>0</v>
      </c>
      <c r="O297" s="824" t="e">
        <f t="shared" si="5"/>
        <v>#DIV/0!</v>
      </c>
      <c r="P297" s="820">
        <f>Tabla13[[#This Row],[Ejec Real Acumu]]-Tabla13[[#This Row],[Proyec Ejec Acumul]]</f>
        <v>0</v>
      </c>
      <c r="Q297" s="820">
        <f>Tabla13[[#This Row],[Ejec Real Mes]]-Tabla13[[#This Row],[Program Entreg Mes]]</f>
        <v>0</v>
      </c>
    </row>
    <row r="298" spans="1:17">
      <c r="A298" s="824">
        <v>2</v>
      </c>
      <c r="B298" s="824" t="s">
        <v>2441</v>
      </c>
      <c r="C298" s="824" t="s">
        <v>2442</v>
      </c>
      <c r="D298" s="824" t="str">
        <f>'Plan de Acción 2023'!$V$6</f>
        <v>Dirección General</v>
      </c>
      <c r="E298" s="824" t="str">
        <f>'Plan de Acción 2023'!$F$6</f>
        <v>Participar en la reunión del Asamblea del SIM</v>
      </c>
      <c r="F298" s="824">
        <v>4</v>
      </c>
      <c r="G298" s="824" t="s">
        <v>2446</v>
      </c>
      <c r="H298" s="824">
        <f>'Plan de Acción 2023'!$T$6</f>
        <v>1</v>
      </c>
      <c r="I298" s="824">
        <f>'Plan de Acción 2023'!H6+'Plan de Acción 2023'!I6+'Plan de Acción 2023'!J6+'Plan de Acción 2023'!K6</f>
        <v>0</v>
      </c>
      <c r="J298" s="824">
        <f>'Plan de Acción 2023'!X6+'Plan de Acción 2023'!Y6+'Plan de Acción 2023'!Z6+'Plan de Acción 2023'!AA6</f>
        <v>0</v>
      </c>
      <c r="K298" s="825">
        <f t="shared" si="3"/>
        <v>0</v>
      </c>
      <c r="L298" s="825">
        <f t="shared" si="4"/>
        <v>0</v>
      </c>
      <c r="M298" s="824">
        <f>'Plan de Acción 2023'!K6</f>
        <v>0</v>
      </c>
      <c r="N298" s="824">
        <f>'Plan de Acción 2023'!AA6</f>
        <v>0</v>
      </c>
      <c r="O298" s="824" t="e">
        <f t="shared" si="5"/>
        <v>#DIV/0!</v>
      </c>
      <c r="P298" s="820">
        <f>Tabla13[[#This Row],[Ejec Real Acumu]]-Tabla13[[#This Row],[Proyec Ejec Acumul]]</f>
        <v>0</v>
      </c>
      <c r="Q298" s="820">
        <f>Tabla13[[#This Row],[Ejec Real Mes]]-Tabla13[[#This Row],[Program Entreg Mes]]</f>
        <v>0</v>
      </c>
    </row>
    <row r="299" spans="1:17">
      <c r="A299" s="824">
        <v>3</v>
      </c>
      <c r="B299" s="824" t="s">
        <v>2441</v>
      </c>
      <c r="C299" s="824" t="s">
        <v>2442</v>
      </c>
      <c r="D299" s="824" t="str">
        <f>'Plan de Acción 2023'!$V$7</f>
        <v>Dirección General</v>
      </c>
      <c r="E299"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299" s="824">
        <v>4</v>
      </c>
      <c r="G299" s="824" t="s">
        <v>2446</v>
      </c>
      <c r="H299" s="824">
        <f>'Plan de Acción 2023'!$T$7</f>
        <v>4</v>
      </c>
      <c r="I299" s="824">
        <f>'Plan de Acción 2023'!H7+'Plan de Acción 2023'!I7+'Plan de Acción 2023'!J7+'Plan de Acción 2023'!K7</f>
        <v>1</v>
      </c>
      <c r="J299" s="824">
        <f>'Plan de Acción 2023'!X7+'Plan de Acción 2023'!Y7+'Plan de Acción 2023'!Z7+'Plan de Acción 2023'!AA7</f>
        <v>1</v>
      </c>
      <c r="K299" s="825">
        <f t="shared" si="3"/>
        <v>0.25</v>
      </c>
      <c r="L299" s="825">
        <f t="shared" si="4"/>
        <v>0.25</v>
      </c>
      <c r="M299" s="824">
        <f>'Plan de Acción 2023'!K7</f>
        <v>0</v>
      </c>
      <c r="N299" s="824">
        <f>'Plan de Acción 2023'!AA7</f>
        <v>0</v>
      </c>
      <c r="O299" s="824" t="e">
        <f t="shared" si="5"/>
        <v>#DIV/0!</v>
      </c>
      <c r="P299" s="820">
        <f>Tabla13[[#This Row],[Ejec Real Acumu]]-Tabla13[[#This Row],[Proyec Ejec Acumul]]</f>
        <v>0</v>
      </c>
      <c r="Q299" s="820">
        <f>Tabla13[[#This Row],[Ejec Real Mes]]-Tabla13[[#This Row],[Program Entreg Mes]]</f>
        <v>0</v>
      </c>
    </row>
    <row r="300" spans="1:17">
      <c r="A300" s="824">
        <v>4</v>
      </c>
      <c r="B300" s="824" t="s">
        <v>2441</v>
      </c>
      <c r="C300" s="824" t="s">
        <v>2442</v>
      </c>
      <c r="D300" s="824" t="str">
        <f>'Plan de Acción 2023'!$V$8</f>
        <v>Secretaría General</v>
      </c>
      <c r="E300" s="824" t="str">
        <f>'Plan de Acción 2023'!$F$8</f>
        <v>Ejecutar el Plan Estratégico de Talento Humano</v>
      </c>
      <c r="F300" s="824">
        <v>4</v>
      </c>
      <c r="G300" s="824" t="s">
        <v>2446</v>
      </c>
      <c r="H300" s="824">
        <f>'Plan de Acción 2023'!$T$8</f>
        <v>4</v>
      </c>
      <c r="I300" s="824">
        <f>'Plan de Acción 2023'!H8+'Plan de Acción 2023'!I8+'Plan de Acción 2023'!J8+'Plan de Acción 2023'!K8</f>
        <v>1</v>
      </c>
      <c r="J300" s="824">
        <f>'Plan de Acción 2023'!X8+'Plan de Acción 2023'!Y8+'Plan de Acción 2023'!Z8+'Plan de Acción 2023'!AA8</f>
        <v>1</v>
      </c>
      <c r="K300" s="825">
        <f t="shared" si="3"/>
        <v>0.25</v>
      </c>
      <c r="L300" s="825">
        <f t="shared" si="4"/>
        <v>0.25</v>
      </c>
      <c r="M300" s="824">
        <f>'Plan de Acción 2023'!K8</f>
        <v>0</v>
      </c>
      <c r="N300" s="824">
        <f>'Plan de Acción 2023'!AA8</f>
        <v>0</v>
      </c>
      <c r="O300" s="824" t="e">
        <f t="shared" si="5"/>
        <v>#DIV/0!</v>
      </c>
      <c r="P300" s="820">
        <f>Tabla13[[#This Row],[Ejec Real Acumu]]-Tabla13[[#This Row],[Proyec Ejec Acumul]]</f>
        <v>0</v>
      </c>
      <c r="Q300" s="820">
        <f>Tabla13[[#This Row],[Ejec Real Mes]]-Tabla13[[#This Row],[Program Entreg Mes]]</f>
        <v>0</v>
      </c>
    </row>
    <row r="301" spans="1:17">
      <c r="A301" s="824">
        <v>5</v>
      </c>
      <c r="B301" s="824" t="s">
        <v>2441</v>
      </c>
      <c r="C301" s="824" t="s">
        <v>2442</v>
      </c>
      <c r="D301" s="824" t="str">
        <f>'Plan de Acción 2023'!$V$9</f>
        <v>Secretaría General</v>
      </c>
      <c r="E301" s="824" t="str">
        <f>'Plan de Acción 2023'!$F$9</f>
        <v>Ejecutar Plan Anual de Vacantes</v>
      </c>
      <c r="F301" s="824">
        <v>4</v>
      </c>
      <c r="G301" s="824" t="s">
        <v>2446</v>
      </c>
      <c r="H301" s="824">
        <f>'Plan de Acción 2023'!$T$9</f>
        <v>2</v>
      </c>
      <c r="I301" s="824">
        <f>'Plan de Acción 2023'!H9+'Plan de Acción 2023'!I9+'Plan de Acción 2023'!J9+'Plan de Acción 2023'!K9</f>
        <v>0</v>
      </c>
      <c r="J301" s="824">
        <f>'Plan de Acción 2023'!X9+'Plan de Acción 2023'!Y9+'Plan de Acción 2023'!Z9+'Plan de Acción 2023'!AA9</f>
        <v>0</v>
      </c>
      <c r="K301" s="825">
        <f t="shared" si="3"/>
        <v>0</v>
      </c>
      <c r="L301" s="825">
        <f t="shared" si="4"/>
        <v>0</v>
      </c>
      <c r="M301" s="824">
        <f>'Plan de Acción 2023'!K9</f>
        <v>0</v>
      </c>
      <c r="N301" s="824">
        <f>'Plan de Acción 2023'!AA9</f>
        <v>0</v>
      </c>
      <c r="O301" s="824" t="e">
        <f t="shared" si="5"/>
        <v>#DIV/0!</v>
      </c>
      <c r="P301" s="820">
        <f>Tabla13[[#This Row],[Ejec Real Acumu]]-Tabla13[[#This Row],[Proyec Ejec Acumul]]</f>
        <v>0</v>
      </c>
      <c r="Q301" s="820">
        <f>Tabla13[[#This Row],[Ejec Real Mes]]-Tabla13[[#This Row],[Program Entreg Mes]]</f>
        <v>0</v>
      </c>
    </row>
    <row r="302" spans="1:17">
      <c r="A302" s="824">
        <v>6</v>
      </c>
      <c r="B302" s="824" t="s">
        <v>2441</v>
      </c>
      <c r="C302" s="824" t="s">
        <v>2442</v>
      </c>
      <c r="D302" s="824" t="str">
        <f>'Plan de Acción 2023'!$V$10</f>
        <v>Secretaría General</v>
      </c>
      <c r="E302" s="824" t="str">
        <f>'Plan de Acción 2023'!$F$10</f>
        <v>Ejecutar Plan de Previsión de Recursos Humanos</v>
      </c>
      <c r="F302" s="824">
        <v>4</v>
      </c>
      <c r="G302" s="824" t="s">
        <v>2446</v>
      </c>
      <c r="H302" s="824">
        <f>'Plan de Acción 2023'!$T$10</f>
        <v>2</v>
      </c>
      <c r="I302" s="824">
        <f>'Plan de Acción 2023'!H10+'Plan de Acción 2023'!I10+'Plan de Acción 2023'!J10+'Plan de Acción 2023'!K10</f>
        <v>0</v>
      </c>
      <c r="J302" s="824">
        <f>'Plan de Acción 2023'!X10+'Plan de Acción 2023'!Y10+'Plan de Acción 2023'!Z10+'Plan de Acción 2023'!AA10</f>
        <v>0</v>
      </c>
      <c r="K302" s="825">
        <f t="shared" si="3"/>
        <v>0</v>
      </c>
      <c r="L302" s="825">
        <f t="shared" si="4"/>
        <v>0</v>
      </c>
      <c r="M302" s="824">
        <f>'Plan de Acción 2023'!K10</f>
        <v>0</v>
      </c>
      <c r="N302" s="824">
        <f>'Plan de Acción 2023'!AA10</f>
        <v>0</v>
      </c>
      <c r="O302" s="824" t="e">
        <f t="shared" si="5"/>
        <v>#DIV/0!</v>
      </c>
      <c r="P302" s="820">
        <f>Tabla13[[#This Row],[Ejec Real Acumu]]-Tabla13[[#This Row],[Proyec Ejec Acumul]]</f>
        <v>0</v>
      </c>
      <c r="Q302" s="820">
        <f>Tabla13[[#This Row],[Ejec Real Mes]]-Tabla13[[#This Row],[Program Entreg Mes]]</f>
        <v>0</v>
      </c>
    </row>
    <row r="303" spans="1:17">
      <c r="A303" s="824">
        <v>7</v>
      </c>
      <c r="B303" s="824" t="s">
        <v>2441</v>
      </c>
      <c r="C303" s="824" t="s">
        <v>2442</v>
      </c>
      <c r="D303" s="824" t="str">
        <f>'Plan de Acción 2023'!$V$11</f>
        <v>Secretaría General</v>
      </c>
      <c r="E303" s="824" t="str">
        <f>'Plan de Acción 2023'!$F$11</f>
        <v>Ejecutar Plan Institucional de Capacitación</v>
      </c>
      <c r="F303" s="824">
        <v>4</v>
      </c>
      <c r="G303" s="824" t="s">
        <v>2446</v>
      </c>
      <c r="H303" s="824">
        <f>'Plan de Acción 2023'!$T$11</f>
        <v>47</v>
      </c>
      <c r="I303" s="824">
        <f>'Plan de Acción 2023'!H11+'Plan de Acción 2023'!I11+'Plan de Acción 2023'!J11+'Plan de Acción 2023'!K11</f>
        <v>0</v>
      </c>
      <c r="J303" s="824">
        <f>'Plan de Acción 2023'!X11+'Plan de Acción 2023'!Y11+'Plan de Acción 2023'!Z11+'Plan de Acción 2023'!AA11</f>
        <v>0</v>
      </c>
      <c r="K303" s="825">
        <f t="shared" si="3"/>
        <v>0</v>
      </c>
      <c r="L303" s="825">
        <f t="shared" si="4"/>
        <v>0</v>
      </c>
      <c r="M303" s="824">
        <f>'Plan de Acción 2023'!K11</f>
        <v>0</v>
      </c>
      <c r="N303" s="824">
        <f>'Plan de Acción 2023'!AA11</f>
        <v>0</v>
      </c>
      <c r="O303" s="824" t="e">
        <f t="shared" si="5"/>
        <v>#DIV/0!</v>
      </c>
      <c r="P303" s="820">
        <f>Tabla13[[#This Row],[Ejec Real Acumu]]-Tabla13[[#This Row],[Proyec Ejec Acumul]]</f>
        <v>0</v>
      </c>
      <c r="Q303" s="820">
        <f>Tabla13[[#This Row],[Ejec Real Mes]]-Tabla13[[#This Row],[Program Entreg Mes]]</f>
        <v>0</v>
      </c>
    </row>
    <row r="304" spans="1:17">
      <c r="A304" s="824">
        <v>8</v>
      </c>
      <c r="B304" s="824" t="s">
        <v>2441</v>
      </c>
      <c r="C304" s="824" t="s">
        <v>2442</v>
      </c>
      <c r="D304" s="824" t="str">
        <f>'Plan de Acción 2023'!$V$12</f>
        <v>Secretaría General</v>
      </c>
      <c r="E304" s="824" t="str">
        <f>'Plan de Acción 2023'!$F$12</f>
        <v>Ejecutar Plan de Bienestar Laboral e Incentivos</v>
      </c>
      <c r="F304" s="824">
        <v>4</v>
      </c>
      <c r="G304" s="824" t="s">
        <v>2446</v>
      </c>
      <c r="H304" s="824">
        <f>'Plan de Acción 2023'!$T$12</f>
        <v>25</v>
      </c>
      <c r="I304" s="824">
        <f>'Plan de Acción 2023'!H12+'Plan de Acción 2023'!I12+'Plan de Acción 2023'!J12+'Plan de Acción 2023'!K12</f>
        <v>0</v>
      </c>
      <c r="J304" s="824">
        <f>'Plan de Acción 2023'!X12+'Plan de Acción 2023'!Y12+'Plan de Acción 2023'!Z12+'Plan de Acción 2023'!AA12</f>
        <v>0</v>
      </c>
      <c r="K304" s="825">
        <f t="shared" si="3"/>
        <v>0</v>
      </c>
      <c r="L304" s="825">
        <f t="shared" si="4"/>
        <v>0</v>
      </c>
      <c r="M304" s="824">
        <f>'Plan de Acción 2023'!K12</f>
        <v>0</v>
      </c>
      <c r="N304" s="824">
        <f>'Plan de Acción 2023'!AA12</f>
        <v>0</v>
      </c>
      <c r="O304" s="824" t="e">
        <f t="shared" si="5"/>
        <v>#DIV/0!</v>
      </c>
      <c r="P304" s="820">
        <f>Tabla13[[#This Row],[Ejec Real Acumu]]-Tabla13[[#This Row],[Proyec Ejec Acumul]]</f>
        <v>0</v>
      </c>
      <c r="Q304" s="820">
        <f>Tabla13[[#This Row],[Ejec Real Mes]]-Tabla13[[#This Row],[Program Entreg Mes]]</f>
        <v>0</v>
      </c>
    </row>
    <row r="305" spans="1:17">
      <c r="A305" s="824">
        <v>9</v>
      </c>
      <c r="B305" s="824" t="s">
        <v>2441</v>
      </c>
      <c r="C305" s="824" t="s">
        <v>2442</v>
      </c>
      <c r="D305" s="824" t="str">
        <f>'Plan de Acción 2023'!$V$13</f>
        <v>Secretaría General</v>
      </c>
      <c r="E305" s="824" t="str">
        <f>'Plan de Acción 2023'!$F$13</f>
        <v>Implementar las políticas del Modelo Integrado de Planeación y Gestión relacionadas con la SG</v>
      </c>
      <c r="F305" s="824">
        <v>4</v>
      </c>
      <c r="G305" s="824" t="s">
        <v>2446</v>
      </c>
      <c r="H305" s="824">
        <f>'Plan de Acción 2023'!$T$13</f>
        <v>4</v>
      </c>
      <c r="I305" s="824">
        <f>'Plan de Acción 2023'!H13+'Plan de Acción 2023'!I13+'Plan de Acción 2023'!J13+'Plan de Acción 2023'!K13</f>
        <v>1</v>
      </c>
      <c r="J305" s="824">
        <f>'Plan de Acción 2023'!X13+'Plan de Acción 2023'!Y13+'Plan de Acción 2023'!Z13+'Plan de Acción 2023'!AA13</f>
        <v>1</v>
      </c>
      <c r="K305" s="825">
        <f t="shared" si="3"/>
        <v>0.25</v>
      </c>
      <c r="L305" s="825">
        <f t="shared" si="4"/>
        <v>0.25</v>
      </c>
      <c r="M305" s="824">
        <f>'Plan de Acción 2023'!K13</f>
        <v>0</v>
      </c>
      <c r="N305" s="824">
        <f>'Plan de Acción 2023'!AA13</f>
        <v>0</v>
      </c>
      <c r="O305" s="824" t="e">
        <f t="shared" si="5"/>
        <v>#DIV/0!</v>
      </c>
      <c r="P305" s="820">
        <f>Tabla13[[#This Row],[Ejec Real Acumu]]-Tabla13[[#This Row],[Proyec Ejec Acumul]]</f>
        <v>0</v>
      </c>
      <c r="Q305" s="820">
        <f>Tabla13[[#This Row],[Ejec Real Mes]]-Tabla13[[#This Row],[Program Entreg Mes]]</f>
        <v>0</v>
      </c>
    </row>
    <row r="306" spans="1:17">
      <c r="A306" s="824">
        <v>10</v>
      </c>
      <c r="B306" s="824" t="s">
        <v>2441</v>
      </c>
      <c r="C306" s="824" t="s">
        <v>2442</v>
      </c>
      <c r="D306" s="824" t="str">
        <f>'Plan de Acción 2023'!$V$14</f>
        <v>Secretaría General</v>
      </c>
      <c r="E306" s="824" t="str">
        <f>'Plan de Acción 2023'!$F$14</f>
        <v>Desarrollar las actividades establecidas para la implementación de Gestión del Conocimiento liderado por Talento Humano</v>
      </c>
      <c r="F306" s="824">
        <v>4</v>
      </c>
      <c r="G306" s="824" t="s">
        <v>2446</v>
      </c>
      <c r="H306" s="824">
        <f>'Plan de Acción 2023'!$T$14</f>
        <v>4</v>
      </c>
      <c r="I306" s="824">
        <f>'Plan de Acción 2023'!H14+'Plan de Acción 2023'!I14+'Plan de Acción 2023'!J14+'Plan de Acción 2023'!K14</f>
        <v>1</v>
      </c>
      <c r="J306" s="824">
        <f>'Plan de Acción 2023'!X14+'Plan de Acción 2023'!Y14+'Plan de Acción 2023'!Z14+'Plan de Acción 2023'!AA14</f>
        <v>0</v>
      </c>
      <c r="K306" s="825">
        <f t="shared" si="3"/>
        <v>0.25</v>
      </c>
      <c r="L306" s="825">
        <f t="shared" si="4"/>
        <v>0</v>
      </c>
      <c r="M306" s="824">
        <f>'Plan de Acción 2023'!K14</f>
        <v>0</v>
      </c>
      <c r="N306" s="824">
        <f>'Plan de Acción 2023'!AA14</f>
        <v>0</v>
      </c>
      <c r="O306" s="824" t="e">
        <f t="shared" si="5"/>
        <v>#DIV/0!</v>
      </c>
      <c r="P306" s="820">
        <f>Tabla13[[#This Row],[Ejec Real Acumu]]-Tabla13[[#This Row],[Proyec Ejec Acumul]]</f>
        <v>-1</v>
      </c>
      <c r="Q306" s="820">
        <f>Tabla13[[#This Row],[Ejec Real Mes]]-Tabla13[[#This Row],[Program Entreg Mes]]</f>
        <v>0</v>
      </c>
    </row>
    <row r="307" spans="1:17">
      <c r="A307" s="824">
        <v>11</v>
      </c>
      <c r="B307" s="824" t="s">
        <v>2441</v>
      </c>
      <c r="C307" s="824" t="s">
        <v>2442</v>
      </c>
      <c r="D307" s="824" t="str">
        <f>'Plan de Acción 2023'!$V$15</f>
        <v>Secretaría General</v>
      </c>
      <c r="E307" s="824" t="str">
        <f>'Plan de Acción 2023'!$F$15</f>
        <v>Realizar campañas de socialización y apropiación de valores institucionales</v>
      </c>
      <c r="F307" s="824">
        <v>4</v>
      </c>
      <c r="G307" s="824" t="s">
        <v>2446</v>
      </c>
      <c r="H307" s="824">
        <f>'Plan de Acción 2023'!$T$15</f>
        <v>2</v>
      </c>
      <c r="I307" s="824">
        <f>'Plan de Acción 2023'!H15+'Plan de Acción 2023'!I15+'Plan de Acción 2023'!J15+'Plan de Acción 2023'!K15</f>
        <v>0</v>
      </c>
      <c r="J307" s="824">
        <f>'Plan de Acción 2023'!X15+'Plan de Acción 2023'!Y15+'Plan de Acción 2023'!Z15+'Plan de Acción 2023'!AA15</f>
        <v>0</v>
      </c>
      <c r="K307" s="825">
        <f t="shared" si="3"/>
        <v>0</v>
      </c>
      <c r="L307" s="825">
        <f t="shared" si="4"/>
        <v>0</v>
      </c>
      <c r="M307" s="824">
        <f>'Plan de Acción 2023'!K15</f>
        <v>0</v>
      </c>
      <c r="N307" s="824">
        <f>'Plan de Acción 2023'!AA15</f>
        <v>0</v>
      </c>
      <c r="O307" s="824" t="e">
        <f t="shared" si="5"/>
        <v>#DIV/0!</v>
      </c>
      <c r="P307" s="820">
        <f>Tabla13[[#This Row],[Ejec Real Acumu]]-Tabla13[[#This Row],[Proyec Ejec Acumul]]</f>
        <v>0</v>
      </c>
      <c r="Q307" s="820">
        <f>Tabla13[[#This Row],[Ejec Real Mes]]-Tabla13[[#This Row],[Program Entreg Mes]]</f>
        <v>0</v>
      </c>
    </row>
    <row r="308" spans="1:17">
      <c r="A308" s="824">
        <v>12</v>
      </c>
      <c r="B308" s="824" t="s">
        <v>2441</v>
      </c>
      <c r="C308" s="824" t="s">
        <v>2442</v>
      </c>
      <c r="D308" s="824" t="str">
        <f>'Plan de Acción 2023'!$V$16</f>
        <v>Secretaría General</v>
      </c>
      <c r="E308" s="824" t="str">
        <f>'Plan de Acción 2023'!$F$16</f>
        <v>Ejecutar las actividades del Plan Institucional de Archivo</v>
      </c>
      <c r="F308" s="824">
        <v>4</v>
      </c>
      <c r="G308" s="824" t="s">
        <v>2446</v>
      </c>
      <c r="H308" s="824">
        <f>'Plan de Acción 2023'!$T$16</f>
        <v>448</v>
      </c>
      <c r="I308" s="824">
        <f>'Plan de Acción 2023'!H16+'Plan de Acción 2023'!I16+'Plan de Acción 2023'!J16+'Plan de Acción 2023'!K16</f>
        <v>0</v>
      </c>
      <c r="J308" s="824">
        <f>'Plan de Acción 2023'!X16+'Plan de Acción 2023'!Y16+'Plan de Acción 2023'!Z16+'Plan de Acción 2023'!AA16</f>
        <v>0</v>
      </c>
      <c r="K308" s="825">
        <f t="shared" si="3"/>
        <v>0</v>
      </c>
      <c r="L308" s="825">
        <f t="shared" si="4"/>
        <v>0</v>
      </c>
      <c r="M308" s="824">
        <f>'Plan de Acción 2023'!K16</f>
        <v>0</v>
      </c>
      <c r="N308" s="824">
        <f>'Plan de Acción 2023'!AA16</f>
        <v>0</v>
      </c>
      <c r="O308" s="824" t="e">
        <f t="shared" si="5"/>
        <v>#DIV/0!</v>
      </c>
      <c r="P308" s="820">
        <f>Tabla13[[#This Row],[Ejec Real Acumu]]-Tabla13[[#This Row],[Proyec Ejec Acumul]]</f>
        <v>0</v>
      </c>
      <c r="Q308" s="820">
        <f>Tabla13[[#This Row],[Ejec Real Mes]]-Tabla13[[#This Row],[Program Entreg Mes]]</f>
        <v>0</v>
      </c>
    </row>
    <row r="309" spans="1:17">
      <c r="A309" s="824">
        <v>13</v>
      </c>
      <c r="B309" s="824" t="s">
        <v>2441</v>
      </c>
      <c r="C309" s="824" t="s">
        <v>2442</v>
      </c>
      <c r="D309" s="824" t="str">
        <f>'Plan de Acción 2023'!$V$17</f>
        <v>Secretaría General</v>
      </c>
      <c r="E309" s="824" t="str">
        <f>'Plan de Acción 2023'!$F$17</f>
        <v>Ejecutar las actividades del Plan de Acción Ambiental</v>
      </c>
      <c r="F309" s="824">
        <v>4</v>
      </c>
      <c r="G309" s="824" t="s">
        <v>2446</v>
      </c>
      <c r="H309" s="824">
        <f>'Plan de Acción 2023'!$T$17</f>
        <v>4</v>
      </c>
      <c r="I309" s="824">
        <f>'Plan de Acción 2023'!H17+'Plan de Acción 2023'!I17+'Plan de Acción 2023'!J17+'Plan de Acción 2023'!K17</f>
        <v>1</v>
      </c>
      <c r="J309" s="824">
        <f>'Plan de Acción 2023'!X17+'Plan de Acción 2023'!Y17+'Plan de Acción 2023'!Z17+'Plan de Acción 2023'!AA17</f>
        <v>1</v>
      </c>
      <c r="K309" s="825">
        <f t="shared" si="3"/>
        <v>0.25</v>
      </c>
      <c r="L309" s="825">
        <f t="shared" si="4"/>
        <v>0.25</v>
      </c>
      <c r="M309" s="824">
        <f>'Plan de Acción 2023'!K17</f>
        <v>0</v>
      </c>
      <c r="N309" s="824">
        <f>'Plan de Acción 2023'!AA17</f>
        <v>0</v>
      </c>
      <c r="O309" s="824" t="e">
        <f t="shared" si="5"/>
        <v>#DIV/0!</v>
      </c>
      <c r="P309" s="820">
        <f>Tabla13[[#This Row],[Ejec Real Acumu]]-Tabla13[[#This Row],[Proyec Ejec Acumul]]</f>
        <v>0</v>
      </c>
      <c r="Q309" s="820">
        <f>Tabla13[[#This Row],[Ejec Real Mes]]-Tabla13[[#This Row],[Program Entreg Mes]]</f>
        <v>0</v>
      </c>
    </row>
    <row r="310" spans="1:17">
      <c r="A310" s="824">
        <v>14</v>
      </c>
      <c r="B310" s="824" t="s">
        <v>2441</v>
      </c>
      <c r="C310" s="824" t="s">
        <v>2442</v>
      </c>
      <c r="D310" s="824" t="str">
        <f>'Plan de Acción 2023'!$V$18</f>
        <v>Secretaría General</v>
      </c>
      <c r="E310" s="824" t="str">
        <f>'Plan de Acción 2023'!$F$18</f>
        <v>Ejecutar las actividades programadas en el Plan Anual de Seguridad y Salud en el Trabajo</v>
      </c>
      <c r="F310" s="824">
        <v>4</v>
      </c>
      <c r="G310" s="824" t="s">
        <v>2446</v>
      </c>
      <c r="H310" s="824">
        <f>'Plan de Acción 2023'!$T$18</f>
        <v>89</v>
      </c>
      <c r="I310" s="824">
        <f>'Plan de Acción 2023'!H18+'Plan de Acción 2023'!I18+'Plan de Acción 2023'!J18+'Plan de Acción 2023'!K18</f>
        <v>0</v>
      </c>
      <c r="J310" s="824">
        <f>'Plan de Acción 2023'!X18+'Plan de Acción 2023'!Y18+'Plan de Acción 2023'!Z18+'Plan de Acción 2023'!AA18</f>
        <v>0</v>
      </c>
      <c r="K310" s="825">
        <f t="shared" si="3"/>
        <v>0</v>
      </c>
      <c r="L310" s="825">
        <f t="shared" si="4"/>
        <v>0</v>
      </c>
      <c r="M310" s="824">
        <f>'Plan de Acción 2023'!K18</f>
        <v>0</v>
      </c>
      <c r="N310" s="824">
        <f>'Plan de Acción 2023'!AA18</f>
        <v>0</v>
      </c>
      <c r="O310" s="824" t="e">
        <f t="shared" si="5"/>
        <v>#DIV/0!</v>
      </c>
      <c r="P310" s="820">
        <f>Tabla13[[#This Row],[Ejec Real Acumu]]-Tabla13[[#This Row],[Proyec Ejec Acumul]]</f>
        <v>0</v>
      </c>
      <c r="Q310" s="820">
        <f>Tabla13[[#This Row],[Ejec Real Mes]]-Tabla13[[#This Row],[Program Entreg Mes]]</f>
        <v>0</v>
      </c>
    </row>
    <row r="311" spans="1:17">
      <c r="A311" s="824">
        <v>15</v>
      </c>
      <c r="B311" s="824" t="s">
        <v>2441</v>
      </c>
      <c r="C311" s="824" t="s">
        <v>2442</v>
      </c>
      <c r="D311" s="824" t="str">
        <f>'Plan de Acción 2023'!$V$19</f>
        <v>Secretaría General</v>
      </c>
      <c r="E311" s="824" t="str">
        <f>'Plan de Acción 2023'!$F$19</f>
        <v>Realizar seguimiento al Cronograma de Mantenimientos</v>
      </c>
      <c r="F311" s="824">
        <v>4</v>
      </c>
      <c r="G311" s="824" t="s">
        <v>2446</v>
      </c>
      <c r="H311" s="824">
        <f>'Plan de Acción 2023'!$T$19</f>
        <v>4</v>
      </c>
      <c r="I311" s="824">
        <f>'Plan de Acción 2023'!H19+'Plan de Acción 2023'!I19+'Plan de Acción 2023'!J19+'Plan de Acción 2023'!K19</f>
        <v>1</v>
      </c>
      <c r="J311" s="824">
        <f>'Plan de Acción 2023'!X19+'Plan de Acción 2023'!Y19+'Plan de Acción 2023'!Z19+'Plan de Acción 2023'!AA19</f>
        <v>1</v>
      </c>
      <c r="K311" s="825">
        <f t="shared" si="3"/>
        <v>0.25</v>
      </c>
      <c r="L311" s="825">
        <f t="shared" si="4"/>
        <v>0.25</v>
      </c>
      <c r="M311" s="824">
        <f>'Plan de Acción 2023'!K19</f>
        <v>0</v>
      </c>
      <c r="N311" s="824">
        <f>'Plan de Acción 2023'!AA19</f>
        <v>0</v>
      </c>
      <c r="O311" s="824" t="e">
        <f t="shared" si="5"/>
        <v>#DIV/0!</v>
      </c>
      <c r="P311" s="820">
        <f>Tabla13[[#This Row],[Ejec Real Acumu]]-Tabla13[[#This Row],[Proyec Ejec Acumul]]</f>
        <v>0</v>
      </c>
      <c r="Q311" s="820">
        <f>Tabla13[[#This Row],[Ejec Real Mes]]-Tabla13[[#This Row],[Program Entreg Mes]]</f>
        <v>0</v>
      </c>
    </row>
    <row r="312" spans="1:17">
      <c r="A312" s="824">
        <v>16</v>
      </c>
      <c r="B312" s="824" t="s">
        <v>2441</v>
      </c>
      <c r="C312" s="824" t="s">
        <v>2442</v>
      </c>
      <c r="D312" s="824" t="str">
        <f>'Plan de Acción 2023'!$V$20</f>
        <v>Secretaría General</v>
      </c>
      <c r="E312" s="824" t="str">
        <f>'Plan de Acción 2023'!$F$20</f>
        <v>Realizar seguimiento a los rubros de Austeridad del Gasto</v>
      </c>
      <c r="F312" s="824">
        <v>4</v>
      </c>
      <c r="G312" s="824" t="s">
        <v>2446</v>
      </c>
      <c r="H312" s="824">
        <f>'Plan de Acción 2023'!$T$20</f>
        <v>4</v>
      </c>
      <c r="I312" s="824">
        <f>'Plan de Acción 2023'!H20+'Plan de Acción 2023'!I20+'Plan de Acción 2023'!J20+'Plan de Acción 2023'!K20</f>
        <v>1</v>
      </c>
      <c r="J312" s="824">
        <f>'Plan de Acción 2023'!X20+'Plan de Acción 2023'!Y20+'Plan de Acción 2023'!Z20+'Plan de Acción 2023'!AA20</f>
        <v>1</v>
      </c>
      <c r="K312" s="825">
        <f t="shared" si="3"/>
        <v>0.25</v>
      </c>
      <c r="L312" s="825">
        <f t="shared" si="4"/>
        <v>0.25</v>
      </c>
      <c r="M312" s="824">
        <f>'Plan de Acción 2023'!K20</f>
        <v>0</v>
      </c>
      <c r="N312" s="824">
        <f>'Plan de Acción 2023'!AA20</f>
        <v>0</v>
      </c>
      <c r="O312" s="824" t="e">
        <f t="shared" si="5"/>
        <v>#DIV/0!</v>
      </c>
      <c r="P312" s="820">
        <f>Tabla13[[#This Row],[Ejec Real Acumu]]-Tabla13[[#This Row],[Proyec Ejec Acumul]]</f>
        <v>0</v>
      </c>
      <c r="Q312" s="820">
        <f>Tabla13[[#This Row],[Ejec Real Mes]]-Tabla13[[#This Row],[Program Entreg Mes]]</f>
        <v>0</v>
      </c>
    </row>
    <row r="313" spans="1:17">
      <c r="A313" s="824">
        <v>17</v>
      </c>
      <c r="B313" s="824" t="s">
        <v>2441</v>
      </c>
      <c r="C313" s="824" t="s">
        <v>2442</v>
      </c>
      <c r="D313" s="824" t="str">
        <f>'Plan de Acción 2023'!$V$21</f>
        <v>Secretaría General</v>
      </c>
      <c r="E313" s="824" t="str">
        <f>'Plan de Acción 2023'!$F$21</f>
        <v>Realizar seguimeinto al Plan Anual de Adquisiciones</v>
      </c>
      <c r="F313" s="824">
        <v>4</v>
      </c>
      <c r="G313" s="824" t="s">
        <v>2446</v>
      </c>
      <c r="H313" s="824">
        <f>'Plan de Acción 2023'!$T$21</f>
        <v>12</v>
      </c>
      <c r="I313" s="824">
        <f>'Plan de Acción 2023'!H21+'Plan de Acción 2023'!I21+'Plan de Acción 2023'!J21+'Plan de Acción 2023'!K21</f>
        <v>4</v>
      </c>
      <c r="J313" s="824">
        <f>'Plan de Acción 2023'!X21+'Plan de Acción 2023'!Y21+'Plan de Acción 2023'!Z21+'Plan de Acción 2023'!AA21</f>
        <v>4</v>
      </c>
      <c r="K313" s="825">
        <f t="shared" si="3"/>
        <v>0.33333333333333331</v>
      </c>
      <c r="L313" s="825">
        <f t="shared" si="4"/>
        <v>0.33333333333333331</v>
      </c>
      <c r="M313" s="824">
        <f>'Plan de Acción 2023'!K21</f>
        <v>1</v>
      </c>
      <c r="N313" s="824">
        <f>'Plan de Acción 2023'!AA21</f>
        <v>1</v>
      </c>
      <c r="O313" s="824">
        <f t="shared" si="5"/>
        <v>1</v>
      </c>
      <c r="P313" s="820">
        <f>Tabla13[[#This Row],[Ejec Real Acumu]]-Tabla13[[#This Row],[Proyec Ejec Acumul]]</f>
        <v>0</v>
      </c>
      <c r="Q313" s="820">
        <f>Tabla13[[#This Row],[Ejec Real Mes]]-Tabla13[[#This Row],[Program Entreg Mes]]</f>
        <v>0</v>
      </c>
    </row>
    <row r="314" spans="1:17">
      <c r="A314" s="824">
        <v>18</v>
      </c>
      <c r="B314" s="824" t="s">
        <v>2441</v>
      </c>
      <c r="C314" s="824" t="s">
        <v>2442</v>
      </c>
      <c r="D314" s="824" t="str">
        <f>'Plan de Acción 2023'!$V$22</f>
        <v>Oficina Asesora de Planeación</v>
      </c>
      <c r="E314" s="824" t="str">
        <f>'Plan de Acción 2023'!$F$22</f>
        <v>Realizar seguimiento del estado del proceso de reconocimiento de las CMC actuales y toma de decisiones respecto a las ampliaciones o reducciones de las mismas</v>
      </c>
      <c r="F314" s="824">
        <v>4</v>
      </c>
      <c r="G314" s="824" t="s">
        <v>2446</v>
      </c>
      <c r="H314" s="824">
        <f>'Plan de Acción 2023'!$T$22</f>
        <v>1</v>
      </c>
      <c r="I314" s="824">
        <f>'Plan de Acción 2023'!H22+'Plan de Acción 2023'!I22+'Plan de Acción 2023'!J22+'Plan de Acción 2023'!K22</f>
        <v>0</v>
      </c>
      <c r="J314" s="824">
        <f>'Plan de Acción 2023'!X22+'Plan de Acción 2023'!Y22+'Plan de Acción 2023'!Z22+'Plan de Acción 2023'!AA22</f>
        <v>0</v>
      </c>
      <c r="K314" s="825">
        <f t="shared" si="3"/>
        <v>0</v>
      </c>
      <c r="L314" s="825">
        <f t="shared" si="4"/>
        <v>0</v>
      </c>
      <c r="M314" s="824">
        <f>'Plan de Acción 2023'!K22</f>
        <v>0</v>
      </c>
      <c r="N314" s="824">
        <f>'Plan de Acción 2023'!AA22</f>
        <v>0</v>
      </c>
      <c r="O314" s="824" t="e">
        <f t="shared" si="5"/>
        <v>#DIV/0!</v>
      </c>
      <c r="P314" s="820">
        <f>Tabla13[[#This Row],[Ejec Real Acumu]]-Tabla13[[#This Row],[Proyec Ejec Acumul]]</f>
        <v>0</v>
      </c>
      <c r="Q314" s="820">
        <f>Tabla13[[#This Row],[Ejec Real Mes]]-Tabla13[[#This Row],[Program Entreg Mes]]</f>
        <v>0</v>
      </c>
    </row>
    <row r="315" spans="1:17">
      <c r="A315" s="824">
        <v>19</v>
      </c>
      <c r="B315" s="824" t="s">
        <v>2441</v>
      </c>
      <c r="C315" s="824" t="s">
        <v>2442</v>
      </c>
      <c r="D315" s="824" t="str">
        <f>'Plan de Acción 2023'!$V$23</f>
        <v>Oficina Asesora de Planeación</v>
      </c>
      <c r="E315" s="824" t="str">
        <f>'Plan de Acción 2023'!$F$23</f>
        <v>Representar al INM ante el QSTF del Sistema Interamericano de Metrología</v>
      </c>
      <c r="F315" s="824">
        <v>4</v>
      </c>
      <c r="G315" s="824" t="s">
        <v>2446</v>
      </c>
      <c r="H315" s="824">
        <f>'Plan de Acción 2023'!$T$23</f>
        <v>2</v>
      </c>
      <c r="I315" s="824">
        <f>'Plan de Acción 2023'!H23+'Plan de Acción 2023'!I23+'Plan de Acción 2023'!J23+'Plan de Acción 2023'!K23</f>
        <v>0</v>
      </c>
      <c r="J315" s="824">
        <f>'Plan de Acción 2023'!X23+'Plan de Acción 2023'!Y23+'Plan de Acción 2023'!Z23+'Plan de Acción 2023'!AA23</f>
        <v>0</v>
      </c>
      <c r="K315" s="825">
        <f t="shared" si="3"/>
        <v>0</v>
      </c>
      <c r="L315" s="825">
        <f t="shared" si="4"/>
        <v>0</v>
      </c>
      <c r="M315" s="824">
        <f>'Plan de Acción 2023'!K23</f>
        <v>0</v>
      </c>
      <c r="N315" s="824">
        <f>'Plan de Acción 2023'!AA23</f>
        <v>0</v>
      </c>
      <c r="O315" s="824" t="e">
        <f t="shared" si="5"/>
        <v>#DIV/0!</v>
      </c>
      <c r="P315" s="820">
        <f>Tabla13[[#This Row],[Ejec Real Acumu]]-Tabla13[[#This Row],[Proyec Ejec Acumul]]</f>
        <v>0</v>
      </c>
      <c r="Q315" s="820">
        <f>Tabla13[[#This Row],[Ejec Real Mes]]-Tabla13[[#This Row],[Program Entreg Mes]]</f>
        <v>0</v>
      </c>
    </row>
    <row r="316" spans="1:17">
      <c r="A316" s="824">
        <v>20</v>
      </c>
      <c r="B316" s="824" t="s">
        <v>2441</v>
      </c>
      <c r="C316" s="824" t="s">
        <v>2442</v>
      </c>
      <c r="D316" s="824" t="str">
        <f>'Plan de Acción 2023'!$V$24</f>
        <v>Oficina Asesora de Planeación</v>
      </c>
      <c r="E316" s="824" t="str">
        <f>'Plan de Acción 2023'!$F$24</f>
        <v>Reportar el avance de las Capacidades de Medición y Calibración (CMC) nuevas reconocidas por la Oficina Internacional de Pesas y Medidas (BIPM)</v>
      </c>
      <c r="F316" s="824">
        <v>4</v>
      </c>
      <c r="G316" s="824" t="s">
        <v>2446</v>
      </c>
      <c r="H316" s="824">
        <f>'Plan de Acción 2023'!$T$24</f>
        <v>7</v>
      </c>
      <c r="I316" s="824">
        <f>'Plan de Acción 2023'!H24+'Plan de Acción 2023'!I24+'Plan de Acción 2023'!J24+'Plan de Acción 2023'!K24</f>
        <v>0</v>
      </c>
      <c r="J316" s="824">
        <f>'Plan de Acción 2023'!X24+'Plan de Acción 2023'!Y24+'Plan de Acción 2023'!Z24+'Plan de Acción 2023'!AA24</f>
        <v>0</v>
      </c>
      <c r="K316" s="825">
        <f t="shared" si="3"/>
        <v>0</v>
      </c>
      <c r="L316" s="825">
        <f t="shared" si="4"/>
        <v>0</v>
      </c>
      <c r="M316" s="824">
        <f>'Plan de Acción 2023'!K24</f>
        <v>0</v>
      </c>
      <c r="N316" s="824">
        <f>'Plan de Acción 2023'!AA24</f>
        <v>0</v>
      </c>
      <c r="O316" s="824" t="e">
        <f t="shared" si="5"/>
        <v>#DIV/0!</v>
      </c>
      <c r="P316" s="820">
        <f>Tabla13[[#This Row],[Ejec Real Acumu]]-Tabla13[[#This Row],[Proyec Ejec Acumul]]</f>
        <v>0</v>
      </c>
      <c r="Q316" s="820">
        <f>Tabla13[[#This Row],[Ejec Real Mes]]-Tabla13[[#This Row],[Program Entreg Mes]]</f>
        <v>0</v>
      </c>
    </row>
    <row r="317" spans="1:17">
      <c r="A317" s="824">
        <v>21</v>
      </c>
      <c r="B317" s="824" t="s">
        <v>2441</v>
      </c>
      <c r="C317" s="824" t="s">
        <v>2442</v>
      </c>
      <c r="D317" s="824" t="str">
        <f>'Plan de Acción 2023'!$V$25</f>
        <v>Oficina Asesora de Planeación</v>
      </c>
      <c r="E317" s="824" t="str">
        <f>'Plan de Acción 2023'!$F$25</f>
        <v>Reportar las aprobaciones del Sistema de Gestión de la Calidad ante el QSTF, del Sistema Interamericano de Medición (SIM), para soportar las Capacidades de Medición y Calibración (CMC)</v>
      </c>
      <c r="F317" s="824">
        <v>4</v>
      </c>
      <c r="G317" s="824" t="s">
        <v>2446</v>
      </c>
      <c r="H317" s="824">
        <f>'Plan de Acción 2023'!$T$25</f>
        <v>6</v>
      </c>
      <c r="I317" s="824">
        <f>'Plan de Acción 2023'!H25+'Plan de Acción 2023'!I25+'Plan de Acción 2023'!J25+'Plan de Acción 2023'!K25</f>
        <v>0</v>
      </c>
      <c r="J317" s="824">
        <f>'Plan de Acción 2023'!X25+'Plan de Acción 2023'!Y25+'Plan de Acción 2023'!Z25+'Plan de Acción 2023'!AA25</f>
        <v>0</v>
      </c>
      <c r="K317" s="825">
        <f t="shared" si="3"/>
        <v>0</v>
      </c>
      <c r="L317" s="825">
        <f t="shared" si="4"/>
        <v>0</v>
      </c>
      <c r="M317" s="824">
        <f>'Plan de Acción 2023'!K25</f>
        <v>0</v>
      </c>
      <c r="N317" s="824">
        <f>'Plan de Acción 2023'!AA25</f>
        <v>0</v>
      </c>
      <c r="O317" s="824" t="e">
        <f t="shared" si="5"/>
        <v>#DIV/0!</v>
      </c>
      <c r="P317" s="820">
        <f>Tabla13[[#This Row],[Ejec Real Acumu]]-Tabla13[[#This Row],[Proyec Ejec Acumul]]</f>
        <v>0</v>
      </c>
      <c r="Q317" s="820">
        <f>Tabla13[[#This Row],[Ejec Real Mes]]-Tabla13[[#This Row],[Program Entreg Mes]]</f>
        <v>0</v>
      </c>
    </row>
    <row r="318" spans="1:17">
      <c r="A318" s="824">
        <v>22</v>
      </c>
      <c r="B318" s="824" t="s">
        <v>2441</v>
      </c>
      <c r="C318" s="824" t="s">
        <v>2442</v>
      </c>
      <c r="D318" s="824" t="str">
        <f>'Plan de Acción 2023'!$V$26</f>
        <v>Oficina Asesora de Planeación</v>
      </c>
      <c r="E318" s="824" t="str">
        <f>'Plan de Acción 2023'!$F$26</f>
        <v>Formular el Programa de Auditorías del Sistema Integrado de Gestión</v>
      </c>
      <c r="F318" s="824">
        <v>4</v>
      </c>
      <c r="G318" s="824" t="s">
        <v>2446</v>
      </c>
      <c r="H318" s="824">
        <f>'Plan de Acción 2023'!$T$26</f>
        <v>1</v>
      </c>
      <c r="I318" s="824">
        <f>'Plan de Acción 2023'!H26+'Plan de Acción 2023'!I26+'Plan de Acción 2023'!J26+'Plan de Acción 2023'!K26</f>
        <v>1</v>
      </c>
      <c r="J318" s="824">
        <f>'Plan de Acción 2023'!X26+'Plan de Acción 2023'!Y26+'Plan de Acción 2023'!Z26+'Plan de Acción 2023'!AA26</f>
        <v>1</v>
      </c>
      <c r="K318" s="825">
        <f t="shared" si="3"/>
        <v>1</v>
      </c>
      <c r="L318" s="825">
        <f t="shared" si="4"/>
        <v>1</v>
      </c>
      <c r="M318" s="824">
        <f>'Plan de Acción 2023'!K26</f>
        <v>0</v>
      </c>
      <c r="N318" s="824">
        <f>'Plan de Acción 2023'!AA26</f>
        <v>0</v>
      </c>
      <c r="O318" s="824" t="e">
        <f t="shared" si="5"/>
        <v>#DIV/0!</v>
      </c>
      <c r="P318" s="820">
        <f>Tabla13[[#This Row],[Ejec Real Acumu]]-Tabla13[[#This Row],[Proyec Ejec Acumul]]</f>
        <v>0</v>
      </c>
      <c r="Q318" s="820">
        <f>Tabla13[[#This Row],[Ejec Real Mes]]-Tabla13[[#This Row],[Program Entreg Mes]]</f>
        <v>0</v>
      </c>
    </row>
    <row r="319" spans="1:17">
      <c r="A319" s="824">
        <v>23</v>
      </c>
      <c r="B319" s="824" t="s">
        <v>2441</v>
      </c>
      <c r="C319" s="824" t="s">
        <v>2442</v>
      </c>
      <c r="D319" s="824" t="str">
        <f>'Plan de Acción 2023'!$V$27</f>
        <v>Oficina Asesora de Planeación</v>
      </c>
      <c r="E319" s="824" t="str">
        <f>'Plan de Acción 2023'!$F$27</f>
        <v>Realizar seguimiento a la planeación sectorial, planeación estratégica y del plan de acción</v>
      </c>
      <c r="F319" s="824">
        <v>4</v>
      </c>
      <c r="G319" s="824" t="s">
        <v>2446</v>
      </c>
      <c r="H319" s="824">
        <f>'Plan de Acción 2023'!$T$27</f>
        <v>3</v>
      </c>
      <c r="I319" s="824">
        <f>'Plan de Acción 2023'!H27+'Plan de Acción 2023'!I27+'Plan de Acción 2023'!J27+'Plan de Acción 2023'!K27</f>
        <v>1</v>
      </c>
      <c r="J319" s="824">
        <f>'Plan de Acción 2023'!X27+'Plan de Acción 2023'!Y27+'Plan de Acción 2023'!Z27+'Plan de Acción 2023'!AA27</f>
        <v>1</v>
      </c>
      <c r="K319" s="825">
        <f t="shared" si="3"/>
        <v>0.33333333333333331</v>
      </c>
      <c r="L319" s="825">
        <f t="shared" si="4"/>
        <v>0.33333333333333331</v>
      </c>
      <c r="M319" s="824">
        <f>'Plan de Acción 2023'!K27</f>
        <v>1</v>
      </c>
      <c r="N319" s="824">
        <f>'Plan de Acción 2023'!AA27</f>
        <v>1</v>
      </c>
      <c r="O319" s="824">
        <f t="shared" si="5"/>
        <v>1</v>
      </c>
      <c r="P319" s="820">
        <f>Tabla13[[#This Row],[Ejec Real Acumu]]-Tabla13[[#This Row],[Proyec Ejec Acumul]]</f>
        <v>0</v>
      </c>
      <c r="Q319" s="820">
        <f>Tabla13[[#This Row],[Ejec Real Mes]]-Tabla13[[#This Row],[Program Entreg Mes]]</f>
        <v>0</v>
      </c>
    </row>
    <row r="320" spans="1:17">
      <c r="A320" s="824">
        <v>24</v>
      </c>
      <c r="B320" s="824" t="s">
        <v>2441</v>
      </c>
      <c r="C320" s="824" t="s">
        <v>2442</v>
      </c>
      <c r="D320" s="824" t="str">
        <f>'Plan de Acción 2023'!$V$28</f>
        <v>Oficina Asesora de Planeación</v>
      </c>
      <c r="E320" s="824" t="str">
        <f>'Plan de Acción 2023'!$F$28</f>
        <v>Actualización procedimiento de proyectos de inversion acorde a los nuevos lineamientos manuales y plataformas de inevrsion publica del DNP</v>
      </c>
      <c r="F320" s="824">
        <v>4</v>
      </c>
      <c r="G320" s="824" t="s">
        <v>2446</v>
      </c>
      <c r="H320" s="824">
        <f>'Plan de Acción 2023'!$T$28</f>
        <v>1</v>
      </c>
      <c r="I320" s="824">
        <f>'Plan de Acción 2023'!H28+'Plan de Acción 2023'!I28+'Plan de Acción 2023'!J28+'Plan de Acción 2023'!K28</f>
        <v>0</v>
      </c>
      <c r="J320" s="824">
        <f>'Plan de Acción 2023'!X28+'Plan de Acción 2023'!Y28+'Plan de Acción 2023'!Z28+'Plan de Acción 2023'!AA28</f>
        <v>0</v>
      </c>
      <c r="K320" s="825">
        <f t="shared" si="3"/>
        <v>0</v>
      </c>
      <c r="L320" s="825">
        <f t="shared" si="4"/>
        <v>0</v>
      </c>
      <c r="M320" s="824">
        <f>'Plan de Acción 2023'!K28</f>
        <v>0</v>
      </c>
      <c r="N320" s="824">
        <f>'Plan de Acción 2023'!AA28</f>
        <v>0</v>
      </c>
      <c r="O320" s="824" t="e">
        <f t="shared" si="5"/>
        <v>#DIV/0!</v>
      </c>
      <c r="P320" s="820">
        <f>Tabla13[[#This Row],[Ejec Real Acumu]]-Tabla13[[#This Row],[Proyec Ejec Acumul]]</f>
        <v>0</v>
      </c>
      <c r="Q320" s="820">
        <f>Tabla13[[#This Row],[Ejec Real Mes]]-Tabla13[[#This Row],[Program Entreg Mes]]</f>
        <v>0</v>
      </c>
    </row>
    <row r="321" spans="1:17">
      <c r="A321" s="824">
        <v>25</v>
      </c>
      <c r="B321" s="824" t="s">
        <v>2441</v>
      </c>
      <c r="C321" s="824" t="s">
        <v>2442</v>
      </c>
      <c r="D321" s="824" t="str">
        <f>'Plan de Acción 2023'!$V$29</f>
        <v>Oficina Asesora de Planeación</v>
      </c>
      <c r="E321" s="824" t="str">
        <f>'Plan de Acción 2023'!$F$29</f>
        <v>Reportar a la Alta Dirección el seguimiento al cumplimiento de riesgos de procesos y de corrupción</v>
      </c>
      <c r="F321" s="824">
        <v>4</v>
      </c>
      <c r="G321" s="824" t="s">
        <v>2446</v>
      </c>
      <c r="H321" s="824">
        <f>'Plan de Acción 2023'!$T$29</f>
        <v>3</v>
      </c>
      <c r="I321" s="824">
        <f>'Plan de Acción 2023'!H29+'Plan de Acción 2023'!I29+'Plan de Acción 2023'!J29+'Plan de Acción 2023'!K29</f>
        <v>1</v>
      </c>
      <c r="J321" s="824">
        <f>'Plan de Acción 2023'!X29+'Plan de Acción 2023'!Y29+'Plan de Acción 2023'!Z29+'Plan de Acción 2023'!AA29</f>
        <v>1</v>
      </c>
      <c r="K321" s="825">
        <f t="shared" si="3"/>
        <v>0.33333333333333331</v>
      </c>
      <c r="L321" s="825">
        <f t="shared" si="4"/>
        <v>0.33333333333333331</v>
      </c>
      <c r="M321" s="824">
        <f>'Plan de Acción 2023'!K29</f>
        <v>0</v>
      </c>
      <c r="N321" s="824">
        <f>'Plan de Acción 2023'!AA29</f>
        <v>0</v>
      </c>
      <c r="O321" s="824" t="e">
        <f t="shared" si="5"/>
        <v>#DIV/0!</v>
      </c>
      <c r="P321" s="820">
        <f>Tabla13[[#This Row],[Ejec Real Acumu]]-Tabla13[[#This Row],[Proyec Ejec Acumul]]</f>
        <v>0</v>
      </c>
      <c r="Q321" s="820">
        <f>Tabla13[[#This Row],[Ejec Real Mes]]-Tabla13[[#This Row],[Program Entreg Mes]]</f>
        <v>0</v>
      </c>
    </row>
    <row r="322" spans="1:17">
      <c r="A322" s="824">
        <v>26</v>
      </c>
      <c r="B322" s="824" t="s">
        <v>2441</v>
      </c>
      <c r="C322" s="824" t="s">
        <v>2442</v>
      </c>
      <c r="D322" s="824" t="str">
        <f>'Plan de Acción 2023'!$V$30</f>
        <v>Oficina Asesora de Planeación</v>
      </c>
      <c r="E322" s="824" t="str">
        <f>'Plan de Acción 2023'!$F$30</f>
        <v>Reportar a la Alta Dirección el seguimiento al cumplimiento de los planes de mejora, indicadores</v>
      </c>
      <c r="F322" s="824">
        <v>4</v>
      </c>
      <c r="G322" s="824" t="s">
        <v>2446</v>
      </c>
      <c r="H322" s="824">
        <f>'Plan de Acción 2023'!$T$30</f>
        <v>4</v>
      </c>
      <c r="I322" s="824">
        <f>'Plan de Acción 2023'!H30+'Plan de Acción 2023'!I30+'Plan de Acción 2023'!J30+'Plan de Acción 2023'!K30</f>
        <v>2</v>
      </c>
      <c r="J322" s="824">
        <f>'Plan de Acción 2023'!X30+'Plan de Acción 2023'!Y30+'Plan de Acción 2023'!Z30+'Plan de Acción 2023'!AA30</f>
        <v>2</v>
      </c>
      <c r="K322" s="825">
        <f t="shared" si="3"/>
        <v>0.5</v>
      </c>
      <c r="L322" s="825">
        <f t="shared" si="4"/>
        <v>0.5</v>
      </c>
      <c r="M322" s="824">
        <f>'Plan de Acción 2023'!K30</f>
        <v>1</v>
      </c>
      <c r="N322" s="824">
        <f>'Plan de Acción 2023'!AA30</f>
        <v>1</v>
      </c>
      <c r="O322" s="824">
        <f t="shared" si="5"/>
        <v>1</v>
      </c>
      <c r="P322" s="820">
        <f>Tabla13[[#This Row],[Ejec Real Acumu]]-Tabla13[[#This Row],[Proyec Ejec Acumul]]</f>
        <v>0</v>
      </c>
      <c r="Q322" s="820">
        <f>Tabla13[[#This Row],[Ejec Real Mes]]-Tabla13[[#This Row],[Program Entreg Mes]]</f>
        <v>0</v>
      </c>
    </row>
    <row r="323" spans="1:17">
      <c r="A323" s="824">
        <v>27</v>
      </c>
      <c r="B323" s="824" t="s">
        <v>2441</v>
      </c>
      <c r="C323" s="824" t="s">
        <v>2442</v>
      </c>
      <c r="D323" s="824" t="str">
        <f>'Plan de Acción 2023'!$V$31</f>
        <v>Oficina Asesora de Planeación</v>
      </c>
      <c r="E323" s="824" t="str">
        <f>'Plan de Acción 2023'!$F$31</f>
        <v>Reportar a la Alta Dirección el estado de operación del aplicativo de Isolución</v>
      </c>
      <c r="F323" s="824">
        <v>4</v>
      </c>
      <c r="G323" s="824" t="s">
        <v>2446</v>
      </c>
      <c r="H323" s="824">
        <f>'Plan de Acción 2023'!$T$31</f>
        <v>2</v>
      </c>
      <c r="I323" s="824">
        <f>'Plan de Acción 2023'!H31+'Plan de Acción 2023'!I31+'Plan de Acción 2023'!J31+'Plan de Acción 2023'!K31</f>
        <v>0</v>
      </c>
      <c r="J323" s="824">
        <f>'Plan de Acción 2023'!X31+'Plan de Acción 2023'!Y31+'Plan de Acción 2023'!Z31+'Plan de Acción 2023'!AA31</f>
        <v>0</v>
      </c>
      <c r="K323" s="825">
        <f t="shared" si="3"/>
        <v>0</v>
      </c>
      <c r="L323" s="825">
        <f t="shared" si="4"/>
        <v>0</v>
      </c>
      <c r="M323" s="824">
        <f>'Plan de Acción 2023'!K31</f>
        <v>0</v>
      </c>
      <c r="N323" s="824">
        <f>'Plan de Acción 2023'!AA31</f>
        <v>0</v>
      </c>
      <c r="O323" s="824" t="e">
        <f t="shared" si="5"/>
        <v>#DIV/0!</v>
      </c>
      <c r="P323" s="820">
        <f>Tabla13[[#This Row],[Ejec Real Acumu]]-Tabla13[[#This Row],[Proyec Ejec Acumul]]</f>
        <v>0</v>
      </c>
      <c r="Q323" s="820">
        <f>Tabla13[[#This Row],[Ejec Real Mes]]-Tabla13[[#This Row],[Program Entreg Mes]]</f>
        <v>0</v>
      </c>
    </row>
    <row r="324" spans="1:17">
      <c r="A324" s="824">
        <v>28</v>
      </c>
      <c r="B324" s="824" t="s">
        <v>2441</v>
      </c>
      <c r="C324" s="824" t="s">
        <v>2442</v>
      </c>
      <c r="D324" s="824" t="str">
        <f>'Plan de Acción 2023'!$V$32</f>
        <v>Oficina Asesora de Planeación</v>
      </c>
      <c r="E324" s="824" t="str">
        <f>'Plan de Acción 2023'!$F$32</f>
        <v>Implementar las políticas del Modelo Integrado de Planeación y Gestión relacionadas con la OAP</v>
      </c>
      <c r="F324" s="824">
        <v>4</v>
      </c>
      <c r="G324" s="824" t="s">
        <v>2446</v>
      </c>
      <c r="H324" s="824">
        <f>'Plan de Acción 2023'!$T$32</f>
        <v>3</v>
      </c>
      <c r="I324" s="824">
        <f>'Plan de Acción 2023'!H32+'Plan de Acción 2023'!I32+'Plan de Acción 2023'!J32+'Plan de Acción 2023'!K32</f>
        <v>1</v>
      </c>
      <c r="J324" s="824">
        <f>'Plan de Acción 2023'!X32+'Plan de Acción 2023'!Y32+'Plan de Acción 2023'!Z32+'Plan de Acción 2023'!AA32</f>
        <v>1</v>
      </c>
      <c r="K324" s="825">
        <f t="shared" si="3"/>
        <v>0.33333333333333331</v>
      </c>
      <c r="L324" s="825">
        <f t="shared" si="4"/>
        <v>0.33333333333333331</v>
      </c>
      <c r="M324" s="824">
        <f>'Plan de Acción 2023'!K32</f>
        <v>0</v>
      </c>
      <c r="N324" s="824">
        <f>'Plan de Acción 2023'!AA32</f>
        <v>0</v>
      </c>
      <c r="O324" s="824" t="e">
        <f t="shared" si="5"/>
        <v>#DIV/0!</v>
      </c>
      <c r="P324" s="820">
        <f>Tabla13[[#This Row],[Ejec Real Acumu]]-Tabla13[[#This Row],[Proyec Ejec Acumul]]</f>
        <v>0</v>
      </c>
      <c r="Q324" s="820">
        <f>Tabla13[[#This Row],[Ejec Real Mes]]-Tabla13[[#This Row],[Program Entreg Mes]]</f>
        <v>0</v>
      </c>
    </row>
    <row r="325" spans="1:17">
      <c r="A325" s="824">
        <v>29</v>
      </c>
      <c r="B325" s="824" t="s">
        <v>2441</v>
      </c>
      <c r="C325" s="824" t="s">
        <v>2442</v>
      </c>
      <c r="D325" s="824" t="str">
        <f>'Plan de Acción 2023'!$V$33</f>
        <v>Oficina Asesora de Planeación</v>
      </c>
      <c r="E325" s="824" t="str">
        <f>'Plan de Acción 2023'!$F$33</f>
        <v>Realizar presentación de estado de avance de las política de MIPG del INM</v>
      </c>
      <c r="F325" s="824">
        <v>4</v>
      </c>
      <c r="G325" s="824" t="s">
        <v>2446</v>
      </c>
      <c r="H325" s="824">
        <f>'Plan de Acción 2023'!$T$33</f>
        <v>2</v>
      </c>
      <c r="I325" s="824">
        <f>'Plan de Acción 2023'!H33+'Plan de Acción 2023'!I33+'Plan de Acción 2023'!J33+'Plan de Acción 2023'!K33</f>
        <v>0</v>
      </c>
      <c r="J325" s="824">
        <f>'Plan de Acción 2023'!X33+'Plan de Acción 2023'!Y33+'Plan de Acción 2023'!Z33+'Plan de Acción 2023'!AA33</f>
        <v>0</v>
      </c>
      <c r="K325" s="825">
        <f t="shared" si="3"/>
        <v>0</v>
      </c>
      <c r="L325" s="825">
        <f t="shared" si="4"/>
        <v>0</v>
      </c>
      <c r="M325" s="824">
        <f>'Plan de Acción 2023'!K33</f>
        <v>0</v>
      </c>
      <c r="N325" s="824">
        <f>'Plan de Acción 2023'!AA33</f>
        <v>0</v>
      </c>
      <c r="O325" s="824" t="e">
        <f t="shared" si="5"/>
        <v>#DIV/0!</v>
      </c>
      <c r="P325" s="820">
        <f>Tabla13[[#This Row],[Ejec Real Acumu]]-Tabla13[[#This Row],[Proyec Ejec Acumul]]</f>
        <v>0</v>
      </c>
      <c r="Q325" s="820">
        <f>Tabla13[[#This Row],[Ejec Real Mes]]-Tabla13[[#This Row],[Program Entreg Mes]]</f>
        <v>0</v>
      </c>
    </row>
    <row r="326" spans="1:17">
      <c r="A326" s="824">
        <v>30</v>
      </c>
      <c r="B326" s="824" t="s">
        <v>2441</v>
      </c>
      <c r="C326" s="824" t="s">
        <v>2442</v>
      </c>
      <c r="D326" s="824" t="str">
        <f>'Plan de Acción 2023'!$V$34</f>
        <v>Oficina Asesora de Planeación</v>
      </c>
      <c r="E326" s="824" t="str">
        <f>'Plan de Acción 2023'!$F$34</f>
        <v>Realizar evento de rendición de cuentas (RdC) enmarcados en la Estrategia de RdC</v>
      </c>
      <c r="F326" s="824">
        <v>4</v>
      </c>
      <c r="G326" s="824" t="s">
        <v>2446</v>
      </c>
      <c r="H326" s="824">
        <f>'Plan de Acción 2023'!$T$34</f>
        <v>1</v>
      </c>
      <c r="I326" s="824">
        <f>'Plan de Acción 2023'!H34+'Plan de Acción 2023'!I34+'Plan de Acción 2023'!J34+'Plan de Acción 2023'!K34</f>
        <v>0</v>
      </c>
      <c r="J326" s="824">
        <f>'Plan de Acción 2023'!X34+'Plan de Acción 2023'!Y34+'Plan de Acción 2023'!Z34+'Plan de Acción 2023'!AA34</f>
        <v>0</v>
      </c>
      <c r="K326" s="825">
        <f t="shared" si="3"/>
        <v>0</v>
      </c>
      <c r="L326" s="825">
        <f t="shared" si="4"/>
        <v>0</v>
      </c>
      <c r="M326" s="824">
        <f>'Plan de Acción 2023'!K34</f>
        <v>0</v>
      </c>
      <c r="N326" s="824">
        <f>'Plan de Acción 2023'!AA34</f>
        <v>0</v>
      </c>
      <c r="O326" s="824" t="e">
        <f t="shared" si="5"/>
        <v>#DIV/0!</v>
      </c>
      <c r="P326" s="820">
        <f>Tabla13[[#This Row],[Ejec Real Acumu]]-Tabla13[[#This Row],[Proyec Ejec Acumul]]</f>
        <v>0</v>
      </c>
      <c r="Q326" s="820">
        <f>Tabla13[[#This Row],[Ejec Real Mes]]-Tabla13[[#This Row],[Program Entreg Mes]]</f>
        <v>0</v>
      </c>
    </row>
    <row r="327" spans="1:17">
      <c r="A327" s="824">
        <v>31</v>
      </c>
      <c r="B327" s="824" t="s">
        <v>2441</v>
      </c>
      <c r="C327" s="824" t="s">
        <v>2442</v>
      </c>
      <c r="D327" s="824" t="str">
        <f>'Plan de Acción 2023'!$V$35</f>
        <v>Oficina Asesora de Planeación</v>
      </c>
      <c r="E327" s="824" t="str">
        <f>'Plan de Acción 2023'!$F$35</f>
        <v>Ejecutar el Plan Anticorrupción y Atención al Ciudadano</v>
      </c>
      <c r="F327" s="824">
        <v>4</v>
      </c>
      <c r="G327" s="824" t="s">
        <v>2446</v>
      </c>
      <c r="H327" s="824">
        <f>'Plan de Acción 2023'!$T$35</f>
        <v>69</v>
      </c>
      <c r="I327" s="824">
        <f>'Plan de Acción 2023'!H35+'Plan de Acción 2023'!I35+'Plan de Acción 2023'!J35+'Plan de Acción 2023'!K35</f>
        <v>9</v>
      </c>
      <c r="J327" s="824">
        <f>'Plan de Acción 2023'!X35+'Plan de Acción 2023'!Y35+'Plan de Acción 2023'!Z35+'Plan de Acción 2023'!AA35</f>
        <v>9</v>
      </c>
      <c r="K327" s="825">
        <f t="shared" si="3"/>
        <v>0.13043478260869565</v>
      </c>
      <c r="L327" s="825">
        <f t="shared" si="4"/>
        <v>0.13043478260869565</v>
      </c>
      <c r="M327" s="824">
        <f>'Plan de Acción 2023'!K35</f>
        <v>5</v>
      </c>
      <c r="N327" s="824">
        <f>'Plan de Acción 2023'!AA35</f>
        <v>5</v>
      </c>
      <c r="O327" s="824">
        <f t="shared" si="5"/>
        <v>1</v>
      </c>
      <c r="P327" s="820">
        <f>Tabla13[[#This Row],[Ejec Real Acumu]]-Tabla13[[#This Row],[Proyec Ejec Acumul]]</f>
        <v>0</v>
      </c>
      <c r="Q327" s="820">
        <f>Tabla13[[#This Row],[Ejec Real Mes]]-Tabla13[[#This Row],[Program Entreg Mes]]</f>
        <v>0</v>
      </c>
    </row>
    <row r="328" spans="1:17">
      <c r="A328" s="824">
        <v>32</v>
      </c>
      <c r="B328" s="824" t="s">
        <v>2441</v>
      </c>
      <c r="C328" s="824" t="s">
        <v>2442</v>
      </c>
      <c r="D328" s="824" t="str">
        <f>'Plan de Acción 2023'!$V$36</f>
        <v>Oficina Asesora de Planeación</v>
      </c>
      <c r="E328" s="824" t="str">
        <f>'Plan de Acción 2023'!$F$36</f>
        <v>Reportar el estado de ejecución
presupuestal de los proyectos de inversión y
el presupuesto de funcionamiento</v>
      </c>
      <c r="F328" s="824">
        <v>4</v>
      </c>
      <c r="G328" s="824" t="s">
        <v>2446</v>
      </c>
      <c r="H328" s="824">
        <f>'Plan de Acción 2023'!$T$36</f>
        <v>12</v>
      </c>
      <c r="I328" s="824">
        <f>'Plan de Acción 2023'!H36+'Plan de Acción 2023'!I36+'Plan de Acción 2023'!J36+'Plan de Acción 2023'!K36</f>
        <v>5</v>
      </c>
      <c r="J328" s="824">
        <f>'Plan de Acción 2023'!X36+'Plan de Acción 2023'!Y36+'Plan de Acción 2023'!Z36+'Plan de Acción 2023'!AA36</f>
        <v>5</v>
      </c>
      <c r="K328" s="825">
        <f t="shared" si="3"/>
        <v>0.41666666666666669</v>
      </c>
      <c r="L328" s="825">
        <f t="shared" si="4"/>
        <v>0.41666666666666669</v>
      </c>
      <c r="M328" s="824">
        <f>'Plan de Acción 2023'!K36</f>
        <v>1</v>
      </c>
      <c r="N328" s="824">
        <f>'Plan de Acción 2023'!AA36</f>
        <v>1</v>
      </c>
      <c r="O328" s="824">
        <f t="shared" si="5"/>
        <v>1</v>
      </c>
      <c r="P328" s="820">
        <f>Tabla13[[#This Row],[Ejec Real Acumu]]-Tabla13[[#This Row],[Proyec Ejec Acumul]]</f>
        <v>0</v>
      </c>
      <c r="Q328" s="820">
        <f>Tabla13[[#This Row],[Ejec Real Mes]]-Tabla13[[#This Row],[Program Entreg Mes]]</f>
        <v>0</v>
      </c>
    </row>
    <row r="329" spans="1:17">
      <c r="A329" s="824">
        <v>33</v>
      </c>
      <c r="B329" s="824" t="s">
        <v>2441</v>
      </c>
      <c r="C329" s="824" t="s">
        <v>2442</v>
      </c>
      <c r="D329" s="824" t="str">
        <f>'Plan de Acción 2023'!$V$37</f>
        <v>Oficina Asesora de Planeación</v>
      </c>
      <c r="E329" s="824" t="str">
        <f>'Plan de Acción 2023'!$F$37</f>
        <v>Realizar seguimiento en el
aplicativo de la Plataforma Integral de
Inversion Publica (PIIP) a los avances en cadena valor, conforme la ejecución del Presupuesto de Inversión: Producto,
Financiero y de Gestión</v>
      </c>
      <c r="F329" s="824">
        <v>4</v>
      </c>
      <c r="G329" s="824" t="s">
        <v>2446</v>
      </c>
      <c r="H329" s="824">
        <f>'Plan de Acción 2023'!$T$37</f>
        <v>12</v>
      </c>
      <c r="I329" s="824">
        <f>'Plan de Acción 2023'!H37+'Plan de Acción 2023'!I37+'Plan de Acción 2023'!J37+'Plan de Acción 2023'!K37</f>
        <v>5</v>
      </c>
      <c r="J329" s="824">
        <f>'Plan de Acción 2023'!X37+'Plan de Acción 2023'!Y37+'Plan de Acción 2023'!Z37+'Plan de Acción 2023'!AA37</f>
        <v>5</v>
      </c>
      <c r="K329" s="825">
        <f t="shared" si="3"/>
        <v>0.41666666666666669</v>
      </c>
      <c r="L329" s="825">
        <f t="shared" si="4"/>
        <v>0.41666666666666669</v>
      </c>
      <c r="M329" s="824">
        <f>'Plan de Acción 2023'!K37</f>
        <v>1</v>
      </c>
      <c r="N329" s="824">
        <f>'Plan de Acción 2023'!AA37</f>
        <v>1</v>
      </c>
      <c r="O329" s="824">
        <f t="shared" si="5"/>
        <v>1</v>
      </c>
      <c r="P329" s="820">
        <f>Tabla13[[#This Row],[Ejec Real Acumu]]-Tabla13[[#This Row],[Proyec Ejec Acumul]]</f>
        <v>0</v>
      </c>
      <c r="Q329" s="820">
        <f>Tabla13[[#This Row],[Ejec Real Mes]]-Tabla13[[#This Row],[Program Entreg Mes]]</f>
        <v>0</v>
      </c>
    </row>
    <row r="330" spans="1:17">
      <c r="A330" s="824">
        <v>34</v>
      </c>
      <c r="B330" s="824" t="s">
        <v>2441</v>
      </c>
      <c r="C330" s="824" t="s">
        <v>2442</v>
      </c>
      <c r="D330" s="824" t="str">
        <f>'Plan de Acción 2023'!$V$38</f>
        <v>Oficina Asesora de Planeación</v>
      </c>
      <c r="E330" s="824" t="str">
        <f>'Plan de Acción 2023'!$F$38</f>
        <v>Realizar el estudio de tasas de los
servicios que se prestaran por parte de las
areas misionales del instituto para su
publicacion según los terminos de ley.</v>
      </c>
      <c r="F330" s="824">
        <v>4</v>
      </c>
      <c r="G330" s="824" t="s">
        <v>2446</v>
      </c>
      <c r="H330" s="824">
        <f>'Plan de Acción 2023'!$T$38</f>
        <v>1</v>
      </c>
      <c r="I330" s="824">
        <f>'Plan de Acción 2023'!H38+'Plan de Acción 2023'!I38+'Plan de Acción 2023'!J38+'Plan de Acción 2023'!K38</f>
        <v>0</v>
      </c>
      <c r="J330" s="824">
        <f>'Plan de Acción 2023'!X38+'Plan de Acción 2023'!Y38+'Plan de Acción 2023'!Z38+'Plan de Acción 2023'!AA38</f>
        <v>0</v>
      </c>
      <c r="K330" s="825">
        <f t="shared" si="3"/>
        <v>0</v>
      </c>
      <c r="L330" s="825">
        <f t="shared" si="4"/>
        <v>0</v>
      </c>
      <c r="M330" s="824">
        <f>'Plan de Acción 2023'!K38</f>
        <v>0</v>
      </c>
      <c r="N330" s="824">
        <f>'Plan de Acción 2023'!AA38</f>
        <v>0</v>
      </c>
      <c r="O330" s="824" t="e">
        <f t="shared" si="5"/>
        <v>#DIV/0!</v>
      </c>
      <c r="P330" s="820">
        <f>Tabla13[[#This Row],[Ejec Real Acumu]]-Tabla13[[#This Row],[Proyec Ejec Acumul]]</f>
        <v>0</v>
      </c>
      <c r="Q330" s="820">
        <f>Tabla13[[#This Row],[Ejec Real Mes]]-Tabla13[[#This Row],[Program Entreg Mes]]</f>
        <v>0</v>
      </c>
    </row>
    <row r="331" spans="1:17">
      <c r="A331" s="824">
        <v>35</v>
      </c>
      <c r="B331" s="824" t="s">
        <v>2441</v>
      </c>
      <c r="C331" s="824" t="s">
        <v>2442</v>
      </c>
      <c r="D331" s="824" t="str">
        <f>'Plan de Acción 2023'!$V$39</f>
        <v>Oficina Asesora de Planeación</v>
      </c>
      <c r="E331" s="824" t="str">
        <f>'Plan de Acción 2023'!$F$39</f>
        <v xml:space="preserve">Creación o actualización de la
documentación de la OAP
</v>
      </c>
      <c r="F331" s="824">
        <v>4</v>
      </c>
      <c r="G331" s="824" t="s">
        <v>2446</v>
      </c>
      <c r="H331" s="824">
        <f>'Plan de Acción 2023'!$T$39</f>
        <v>13</v>
      </c>
      <c r="I331" s="824">
        <f>'Plan de Acción 2023'!H39+'Plan de Acción 2023'!I39+'Plan de Acción 2023'!J39+'Plan de Acción 2023'!K39</f>
        <v>0</v>
      </c>
      <c r="J331" s="824">
        <f>'Plan de Acción 2023'!X39+'Plan de Acción 2023'!Y39+'Plan de Acción 2023'!Z39+'Plan de Acción 2023'!AA39</f>
        <v>0</v>
      </c>
      <c r="K331" s="825">
        <f t="shared" si="3"/>
        <v>0</v>
      </c>
      <c r="L331" s="825">
        <f t="shared" si="4"/>
        <v>0</v>
      </c>
      <c r="M331" s="824">
        <f>'Plan de Acción 2023'!K39</f>
        <v>0</v>
      </c>
      <c r="N331" s="824">
        <f>'Plan de Acción 2023'!AA39</f>
        <v>0</v>
      </c>
      <c r="O331" s="824" t="e">
        <f t="shared" si="5"/>
        <v>#DIV/0!</v>
      </c>
      <c r="P331" s="820">
        <f>Tabla13[[#This Row],[Ejec Real Acumu]]-Tabla13[[#This Row],[Proyec Ejec Acumul]]</f>
        <v>0</v>
      </c>
      <c r="Q331" s="820">
        <f>Tabla13[[#This Row],[Ejec Real Mes]]-Tabla13[[#This Row],[Program Entreg Mes]]</f>
        <v>0</v>
      </c>
    </row>
    <row r="332" spans="1:17">
      <c r="A332" s="824">
        <v>36</v>
      </c>
      <c r="B332" s="824" t="s">
        <v>2441</v>
      </c>
      <c r="C332" s="824" t="s">
        <v>2442</v>
      </c>
      <c r="D332" s="824" t="str">
        <f>'Plan de Acción 2023'!$V$40</f>
        <v>Subdirección de Servicios Metrológicos y Relación con el Ciudadano</v>
      </c>
      <c r="E332" s="824" t="str">
        <f>'Plan de Acción 2023'!$F$40</f>
        <v>Implementar las políticas del Modelo Integrado de Planeación y Gestión relacionadas con la SSMRC</v>
      </c>
      <c r="F332" s="824">
        <v>4</v>
      </c>
      <c r="G332" s="824" t="s">
        <v>2446</v>
      </c>
      <c r="H332" s="824">
        <f>'Plan de Acción 2023'!$T$40</f>
        <v>3</v>
      </c>
      <c r="I332" s="824">
        <f>'Plan de Acción 2023'!H40+'Plan de Acción 2023'!I40+'Plan de Acción 2023'!J40+'Plan de Acción 2023'!K40</f>
        <v>0</v>
      </c>
      <c r="J332" s="824">
        <f>'Plan de Acción 2023'!X40+'Plan de Acción 2023'!Y40+'Plan de Acción 2023'!Z40+'Plan de Acción 2023'!AA40</f>
        <v>0</v>
      </c>
      <c r="K332" s="825">
        <f t="shared" si="3"/>
        <v>0</v>
      </c>
      <c r="L332" s="825">
        <f t="shared" si="4"/>
        <v>0</v>
      </c>
      <c r="M332" s="824">
        <f>'Plan de Acción 2023'!K40</f>
        <v>0</v>
      </c>
      <c r="N332" s="824">
        <f>'Plan de Acción 2023'!AA40</f>
        <v>0</v>
      </c>
      <c r="O332" s="824" t="e">
        <f t="shared" si="5"/>
        <v>#DIV/0!</v>
      </c>
      <c r="P332" s="820">
        <f>Tabla13[[#This Row],[Ejec Real Acumu]]-Tabla13[[#This Row],[Proyec Ejec Acumul]]</f>
        <v>0</v>
      </c>
      <c r="Q332" s="820">
        <f>Tabla13[[#This Row],[Ejec Real Mes]]-Tabla13[[#This Row],[Program Entreg Mes]]</f>
        <v>0</v>
      </c>
    </row>
    <row r="333" spans="1:17">
      <c r="A333" s="824">
        <v>37</v>
      </c>
      <c r="B333" s="824" t="s">
        <v>2441</v>
      </c>
      <c r="C333" s="824" t="s">
        <v>2442</v>
      </c>
      <c r="D333" s="824" t="str">
        <f>'Plan de Acción 2023'!$V$41</f>
        <v>Subdirección de Servicios Metrológicos y Relación con el Ciudadano</v>
      </c>
      <c r="E333" s="824" t="str">
        <f>'Plan de Acción 2023'!$F$41</f>
        <v>Revisar, ajustar y aprobar Proyecto de Interés Estratégico "Fomento Regional en Metrología 2.0"</v>
      </c>
      <c r="F333" s="824">
        <v>4</v>
      </c>
      <c r="G333" s="824" t="s">
        <v>2446</v>
      </c>
      <c r="H333" s="824">
        <f>'Plan de Acción 2023'!$T$41</f>
        <v>1</v>
      </c>
      <c r="I333" s="824">
        <f>'Plan de Acción 2023'!H41+'Plan de Acción 2023'!I41+'Plan de Acción 2023'!J41+'Plan de Acción 2023'!K41</f>
        <v>0</v>
      </c>
      <c r="J333" s="824">
        <f>'Plan de Acción 2023'!X41+'Plan de Acción 2023'!Y41+'Plan de Acción 2023'!Z41+'Plan de Acción 2023'!AA41</f>
        <v>0</v>
      </c>
      <c r="K333" s="825">
        <f t="shared" si="3"/>
        <v>0</v>
      </c>
      <c r="L333" s="825">
        <f t="shared" si="4"/>
        <v>0</v>
      </c>
      <c r="M333" s="824">
        <f>'Plan de Acción 2023'!K41</f>
        <v>0</v>
      </c>
      <c r="N333" s="824">
        <f>'Plan de Acción 2023'!AA41</f>
        <v>0</v>
      </c>
      <c r="O333" s="824" t="e">
        <f t="shared" si="5"/>
        <v>#DIV/0!</v>
      </c>
      <c r="P333" s="820">
        <f>Tabla13[[#This Row],[Ejec Real Acumu]]-Tabla13[[#This Row],[Proyec Ejec Acumul]]</f>
        <v>0</v>
      </c>
      <c r="Q333" s="820">
        <f>Tabla13[[#This Row],[Ejec Real Mes]]-Tabla13[[#This Row],[Program Entreg Mes]]</f>
        <v>0</v>
      </c>
    </row>
    <row r="334" spans="1:17">
      <c r="A334" s="824">
        <v>38</v>
      </c>
      <c r="B334" s="824" t="s">
        <v>2441</v>
      </c>
      <c r="C334" s="824" t="s">
        <v>2442</v>
      </c>
      <c r="D334" s="824" t="str">
        <f>'Plan de Acción 2023'!$V$42</f>
        <v>Subdirección de Servicios Metrológicos y Relación con el Ciudadano</v>
      </c>
      <c r="E334" s="824" t="str">
        <f>'Plan de Acción 2023'!$F$42</f>
        <v>Ejecutar los compromisos establecidos en los CONPES en los cuales tiene responsabilidad la SSMRC</v>
      </c>
      <c r="F334" s="824">
        <v>4</v>
      </c>
      <c r="G334" s="824" t="s">
        <v>2446</v>
      </c>
      <c r="H334" s="824">
        <f>'Plan de Acción 2023'!$T$42</f>
        <v>3</v>
      </c>
      <c r="I334" s="824">
        <f>'Plan de Acción 2023'!H42+'Plan de Acción 2023'!I42+'Plan de Acción 2023'!J42+'Plan de Acción 2023'!K42</f>
        <v>0</v>
      </c>
      <c r="J334" s="824">
        <f>'Plan de Acción 2023'!X42+'Plan de Acción 2023'!Y42+'Plan de Acción 2023'!Z42+'Plan de Acción 2023'!AA42</f>
        <v>0</v>
      </c>
      <c r="K334" s="825">
        <f t="shared" si="3"/>
        <v>0</v>
      </c>
      <c r="L334" s="825">
        <f t="shared" si="4"/>
        <v>0</v>
      </c>
      <c r="M334" s="824">
        <f>'Plan de Acción 2023'!K42</f>
        <v>0</v>
      </c>
      <c r="N334" s="824">
        <f>'Plan de Acción 2023'!AA42</f>
        <v>0</v>
      </c>
      <c r="O334" s="824" t="e">
        <f t="shared" si="5"/>
        <v>#DIV/0!</v>
      </c>
      <c r="P334" s="820">
        <f>Tabla13[[#This Row],[Ejec Real Acumu]]-Tabla13[[#This Row],[Proyec Ejec Acumul]]</f>
        <v>0</v>
      </c>
      <c r="Q334" s="820">
        <f>Tabla13[[#This Row],[Ejec Real Mes]]-Tabla13[[#This Row],[Program Entreg Mes]]</f>
        <v>0</v>
      </c>
    </row>
    <row r="335" spans="1:17">
      <c r="A335" s="824">
        <v>39</v>
      </c>
      <c r="B335" s="824" t="s">
        <v>2441</v>
      </c>
      <c r="C335" s="824" t="s">
        <v>2442</v>
      </c>
      <c r="D335" s="824" t="str">
        <f>'Plan de Acción 2023'!$V$43</f>
        <v>Subdirección de Servicios Metrológicos y Relación con el Ciudadano</v>
      </c>
      <c r="E335" s="824" t="str">
        <f>'Plan de Acción 2023'!$F$43</f>
        <v>Ejecutar los compromisos establecidos en los Convenios en los cuales tiene responsabilidad la SSMRC</v>
      </c>
      <c r="F335" s="824">
        <v>4</v>
      </c>
      <c r="G335" s="824" t="s">
        <v>2446</v>
      </c>
      <c r="H335" s="824">
        <f>'Plan de Acción 2023'!$T$43</f>
        <v>3</v>
      </c>
      <c r="I335" s="824">
        <f>'Plan de Acción 2023'!H43+'Plan de Acción 2023'!I43+'Plan de Acción 2023'!J43+'Plan de Acción 2023'!K43</f>
        <v>0</v>
      </c>
      <c r="J335" s="824">
        <f>'Plan de Acción 2023'!X43+'Plan de Acción 2023'!Y43+'Plan de Acción 2023'!Z43+'Plan de Acción 2023'!AA43</f>
        <v>0</v>
      </c>
      <c r="K335" s="825">
        <f t="shared" si="3"/>
        <v>0</v>
      </c>
      <c r="L335" s="825">
        <f t="shared" si="4"/>
        <v>0</v>
      </c>
      <c r="M335" s="824">
        <f>'Plan de Acción 2023'!K43</f>
        <v>0</v>
      </c>
      <c r="N335" s="824">
        <f>'Plan de Acción 2023'!AA43</f>
        <v>0</v>
      </c>
      <c r="O335" s="824" t="e">
        <f t="shared" si="5"/>
        <v>#DIV/0!</v>
      </c>
      <c r="P335" s="820">
        <f>Tabla13[[#This Row],[Ejec Real Acumu]]-Tabla13[[#This Row],[Proyec Ejec Acumul]]</f>
        <v>0</v>
      </c>
      <c r="Q335" s="820">
        <f>Tabla13[[#This Row],[Ejec Real Mes]]-Tabla13[[#This Row],[Program Entreg Mes]]</f>
        <v>0</v>
      </c>
    </row>
    <row r="336" spans="1:17">
      <c r="A336" s="824">
        <v>40</v>
      </c>
      <c r="B336" s="824" t="s">
        <v>2441</v>
      </c>
      <c r="C336" s="824" t="s">
        <v>2442</v>
      </c>
      <c r="D336" s="824" t="str">
        <f>'Plan de Acción 2023'!$V$44</f>
        <v>Subdirección de Servicios Metrológicos y Relación con el Ciudadano</v>
      </c>
      <c r="E336" s="824" t="str">
        <f>'Plan de Acción 2023'!$F$44</f>
        <v>Ejecutar actividades desde la Red Colombiana de Metrología según lineamientos estratégicos</v>
      </c>
      <c r="F336" s="824">
        <v>4</v>
      </c>
      <c r="G336" s="824" t="s">
        <v>2446</v>
      </c>
      <c r="H336" s="824">
        <f>'Plan de Acción 2023'!$T$44</f>
        <v>4</v>
      </c>
      <c r="I336" s="824">
        <f>'Plan de Acción 2023'!H44+'Plan de Acción 2023'!I44+'Plan de Acción 2023'!J44+'Plan de Acción 2023'!K44</f>
        <v>1</v>
      </c>
      <c r="J336" s="824">
        <f>'Plan de Acción 2023'!X44+'Plan de Acción 2023'!Y44+'Plan de Acción 2023'!Z44+'Plan de Acción 2023'!AA44</f>
        <v>1</v>
      </c>
      <c r="K336" s="825">
        <f t="shared" si="3"/>
        <v>0.25</v>
      </c>
      <c r="L336" s="825">
        <f t="shared" si="4"/>
        <v>0.25</v>
      </c>
      <c r="M336" s="824">
        <f>'Plan de Acción 2023'!K44</f>
        <v>0</v>
      </c>
      <c r="N336" s="824">
        <f>'Plan de Acción 2023'!AA44</f>
        <v>0</v>
      </c>
      <c r="O336" s="824" t="e">
        <f t="shared" si="5"/>
        <v>#DIV/0!</v>
      </c>
      <c r="P336" s="820">
        <f>Tabla13[[#This Row],[Ejec Real Acumu]]-Tabla13[[#This Row],[Proyec Ejec Acumul]]</f>
        <v>0</v>
      </c>
      <c r="Q336" s="820">
        <f>Tabla13[[#This Row],[Ejec Real Mes]]-Tabla13[[#This Row],[Program Entreg Mes]]</f>
        <v>0</v>
      </c>
    </row>
    <row r="337" spans="1:17">
      <c r="A337" s="824">
        <v>41</v>
      </c>
      <c r="B337" s="824" t="s">
        <v>2441</v>
      </c>
      <c r="C337" s="824" t="s">
        <v>2442</v>
      </c>
      <c r="D337" s="824" t="str">
        <f>'Plan de Acción 2023'!$V$45</f>
        <v>Subdirección de Servicios Metrológicos y Relación con el Ciudadano</v>
      </c>
      <c r="E337" s="824" t="str">
        <f>'Plan de Acción 2023'!$F$45</f>
        <v>Prestar los Servicios liderados desde la SSMRC</v>
      </c>
      <c r="F337" s="824">
        <v>4</v>
      </c>
      <c r="G337" s="824" t="s">
        <v>2446</v>
      </c>
      <c r="H337" s="824">
        <f>'Plan de Acción 2023'!$T$45</f>
        <v>4</v>
      </c>
      <c r="I337" s="824">
        <f>'Plan de Acción 2023'!H45+'Plan de Acción 2023'!I45+'Plan de Acción 2023'!J45+'Plan de Acción 2023'!K45</f>
        <v>1</v>
      </c>
      <c r="J337" s="824">
        <f>'Plan de Acción 2023'!X45+'Plan de Acción 2023'!Y45+'Plan de Acción 2023'!Z45+'Plan de Acción 2023'!AA45</f>
        <v>1</v>
      </c>
      <c r="K337" s="825">
        <f t="shared" si="3"/>
        <v>0.25</v>
      </c>
      <c r="L337" s="825">
        <f t="shared" si="4"/>
        <v>0.25</v>
      </c>
      <c r="M337" s="824">
        <f>'Plan de Acción 2023'!K45</f>
        <v>0</v>
      </c>
      <c r="N337" s="824">
        <f>'Plan de Acción 2023'!AA45</f>
        <v>0</v>
      </c>
      <c r="O337" s="824" t="e">
        <f t="shared" si="5"/>
        <v>#DIV/0!</v>
      </c>
      <c r="P337" s="820">
        <f>Tabla13[[#This Row],[Ejec Real Acumu]]-Tabla13[[#This Row],[Proyec Ejec Acumul]]</f>
        <v>0</v>
      </c>
      <c r="Q337" s="820">
        <f>Tabla13[[#This Row],[Ejec Real Mes]]-Tabla13[[#This Row],[Program Entreg Mes]]</f>
        <v>0</v>
      </c>
    </row>
    <row r="338" spans="1:17">
      <c r="A338" s="824">
        <v>42</v>
      </c>
      <c r="B338" s="824" t="s">
        <v>2441</v>
      </c>
      <c r="C338" s="824" t="s">
        <v>2442</v>
      </c>
      <c r="D338" s="824" t="str">
        <f>'Plan de Acción 2023'!$V$46</f>
        <v>Subdirección de Servicios Metrológicos y Relación con el Ciudadano</v>
      </c>
      <c r="E338" s="824" t="str">
        <f>'Plan de Acción 2023'!$F$46</f>
        <v>Establecer un diagnóstico y unificar la gestión de la metrología científica en el INM y mantener el reconocimiento como Centro de Investigación</v>
      </c>
      <c r="F338" s="824">
        <v>4</v>
      </c>
      <c r="G338" s="824" t="s">
        <v>2446</v>
      </c>
      <c r="H338" s="824">
        <f>'Plan de Acción 2023'!$T$46</f>
        <v>1</v>
      </c>
      <c r="I338" s="824">
        <f>'Plan de Acción 2023'!H46+'Plan de Acción 2023'!I46+'Plan de Acción 2023'!J46+'Plan de Acción 2023'!K46</f>
        <v>0</v>
      </c>
      <c r="J338" s="824">
        <f>'Plan de Acción 2023'!X46+'Plan de Acción 2023'!Y46+'Plan de Acción 2023'!Z46+'Plan de Acción 2023'!AA46</f>
        <v>0</v>
      </c>
      <c r="K338" s="825">
        <f t="shared" si="3"/>
        <v>0</v>
      </c>
      <c r="L338" s="825">
        <f t="shared" si="4"/>
        <v>0</v>
      </c>
      <c r="M338" s="824">
        <f>'Plan de Acción 2023'!K46</f>
        <v>0</v>
      </c>
      <c r="N338" s="824">
        <f>'Plan de Acción 2023'!AA46</f>
        <v>0</v>
      </c>
      <c r="O338" s="824" t="e">
        <f t="shared" si="5"/>
        <v>#DIV/0!</v>
      </c>
      <c r="P338" s="820">
        <f>Tabla13[[#This Row],[Ejec Real Acumu]]-Tabla13[[#This Row],[Proyec Ejec Acumul]]</f>
        <v>0</v>
      </c>
      <c r="Q338" s="820">
        <f>Tabla13[[#This Row],[Ejec Real Mes]]-Tabla13[[#This Row],[Program Entreg Mes]]</f>
        <v>0</v>
      </c>
    </row>
    <row r="339" spans="1:17">
      <c r="A339" s="824">
        <v>43</v>
      </c>
      <c r="B339" s="824" t="s">
        <v>2441</v>
      </c>
      <c r="C339" s="824" t="s">
        <v>2442</v>
      </c>
      <c r="D339" s="824" t="str">
        <f>'Plan de Acción 2023'!$V$47</f>
        <v>Subdirección de Servicios Metrológicos y Relación con el Ciudadano</v>
      </c>
      <c r="E339" s="824" t="str">
        <f>'Plan de Acción 2023'!$F$47</f>
        <v>Revisar y ajustar las actividades relacionadas con Comunicaciones y Relación con el ciudadano según lineamientos estratégicos</v>
      </c>
      <c r="F339" s="824">
        <v>4</v>
      </c>
      <c r="G339" s="824" t="s">
        <v>2446</v>
      </c>
      <c r="H339" s="824">
        <f>'Plan de Acción 2023'!$T$47</f>
        <v>3</v>
      </c>
      <c r="I339" s="824">
        <f>'Plan de Acción 2023'!H47+'Plan de Acción 2023'!I47+'Plan de Acción 2023'!J47+'Plan de Acción 2023'!K47</f>
        <v>0</v>
      </c>
      <c r="J339" s="824">
        <f>'Plan de Acción 2023'!X47+'Plan de Acción 2023'!Y47+'Plan de Acción 2023'!Z47+'Plan de Acción 2023'!AA47</f>
        <v>0</v>
      </c>
      <c r="K339" s="825">
        <f t="shared" si="3"/>
        <v>0</v>
      </c>
      <c r="L339" s="825">
        <f t="shared" si="4"/>
        <v>0</v>
      </c>
      <c r="M339" s="824">
        <f>'Plan de Acción 2023'!K47</f>
        <v>0</v>
      </c>
      <c r="N339" s="824">
        <f>'Plan de Acción 2023'!AA47</f>
        <v>0</v>
      </c>
      <c r="O339" s="824" t="e">
        <f t="shared" si="5"/>
        <v>#DIV/0!</v>
      </c>
      <c r="P339" s="820">
        <f>Tabla13[[#This Row],[Ejec Real Acumu]]-Tabla13[[#This Row],[Proyec Ejec Acumul]]</f>
        <v>0</v>
      </c>
      <c r="Q339" s="820">
        <f>Tabla13[[#This Row],[Ejec Real Mes]]-Tabla13[[#This Row],[Program Entreg Mes]]</f>
        <v>0</v>
      </c>
    </row>
    <row r="340" spans="1:17">
      <c r="A340" s="824">
        <v>44</v>
      </c>
      <c r="B340" s="824" t="s">
        <v>2441</v>
      </c>
      <c r="C340" s="824" t="s">
        <v>2442</v>
      </c>
      <c r="D340" s="824" t="str">
        <f>'Plan de Acción 2023'!$V$48</f>
        <v>Subdirección de Servicios Metrológicos y Relación con el Ciudadano</v>
      </c>
      <c r="E340" s="824" t="str">
        <f>'Plan de Acción 2023'!$F$48</f>
        <v>Ejecutar actividades relacionadas con la Gestión del SIG según lineamientos estratégicos</v>
      </c>
      <c r="F340" s="824">
        <v>4</v>
      </c>
      <c r="G340" s="824" t="s">
        <v>2446</v>
      </c>
      <c r="H340" s="824">
        <f>'Plan de Acción 2023'!$T$48</f>
        <v>4</v>
      </c>
      <c r="I340" s="824">
        <f>'Plan de Acción 2023'!H48+'Plan de Acción 2023'!I48+'Plan de Acción 2023'!J48+'Plan de Acción 2023'!K48</f>
        <v>1</v>
      </c>
      <c r="J340" s="824">
        <f>'Plan de Acción 2023'!X48+'Plan de Acción 2023'!Y48+'Plan de Acción 2023'!Z48+'Plan de Acción 2023'!AA48</f>
        <v>1</v>
      </c>
      <c r="K340" s="825">
        <f t="shared" si="3"/>
        <v>0.25</v>
      </c>
      <c r="L340" s="825">
        <f t="shared" si="4"/>
        <v>0.25</v>
      </c>
      <c r="M340" s="824">
        <f>'Plan de Acción 2023'!K48</f>
        <v>0</v>
      </c>
      <c r="N340" s="824">
        <f>'Plan de Acción 2023'!AA48</f>
        <v>0</v>
      </c>
      <c r="O340" s="824" t="e">
        <f t="shared" si="5"/>
        <v>#DIV/0!</v>
      </c>
      <c r="P340" s="820">
        <f>Tabla13[[#This Row],[Ejec Real Acumu]]-Tabla13[[#This Row],[Proyec Ejec Acumul]]</f>
        <v>0</v>
      </c>
      <c r="Q340" s="820">
        <f>Tabla13[[#This Row],[Ejec Real Mes]]-Tabla13[[#This Row],[Program Entreg Mes]]</f>
        <v>0</v>
      </c>
    </row>
    <row r="341" spans="1:17">
      <c r="A341" s="824">
        <v>45</v>
      </c>
      <c r="B341" s="824" t="s">
        <v>2441</v>
      </c>
      <c r="C341" s="824" t="s">
        <v>2442</v>
      </c>
      <c r="D341" s="824" t="str">
        <f>'Plan de Acción 2023'!$V$49</f>
        <v>Subdirección de Metrología Química y Biología</v>
      </c>
      <c r="E341" s="824" t="str">
        <f>'Plan de Acción 2023'!$F$49</f>
        <v>Participar en comparaciones claves, suplementarias o bilaterales</v>
      </c>
      <c r="F341" s="824">
        <v>4</v>
      </c>
      <c r="G341" s="824" t="s">
        <v>2446</v>
      </c>
      <c r="H341" s="824">
        <f>'Plan de Acción 2023'!$T$49</f>
        <v>4</v>
      </c>
      <c r="I341" s="824">
        <f>'Plan de Acción 2023'!H49+'Plan de Acción 2023'!I49+'Plan de Acción 2023'!J49+'Plan de Acción 2023'!K49</f>
        <v>0</v>
      </c>
      <c r="J341" s="824">
        <f>'Plan de Acción 2023'!X49+'Plan de Acción 2023'!Y49+'Plan de Acción 2023'!Z49+'Plan de Acción 2023'!AA49</f>
        <v>0</v>
      </c>
      <c r="K341" s="825">
        <f t="shared" si="3"/>
        <v>0</v>
      </c>
      <c r="L341" s="825">
        <f t="shared" si="4"/>
        <v>0</v>
      </c>
      <c r="M341" s="824">
        <f>'Plan de Acción 2023'!K49</f>
        <v>0</v>
      </c>
      <c r="N341" s="824">
        <f>'Plan de Acción 2023'!AA49</f>
        <v>0</v>
      </c>
      <c r="O341" s="824" t="e">
        <f t="shared" si="5"/>
        <v>#DIV/0!</v>
      </c>
      <c r="P341" s="820">
        <f>Tabla13[[#This Row],[Ejec Real Acumu]]-Tabla13[[#This Row],[Proyec Ejec Acumul]]</f>
        <v>0</v>
      </c>
      <c r="Q341" s="820">
        <f>Tabla13[[#This Row],[Ejec Real Mes]]-Tabla13[[#This Row],[Program Entreg Mes]]</f>
        <v>0</v>
      </c>
    </row>
    <row r="342" spans="1:17">
      <c r="A342" s="824">
        <v>46</v>
      </c>
      <c r="B342" s="824" t="s">
        <v>2441</v>
      </c>
      <c r="C342" s="824" t="s">
        <v>2442</v>
      </c>
      <c r="D342" s="824" t="str">
        <f>'Plan de Acción 2023'!$V$50</f>
        <v>Subdirección de Metrología Química y Biología</v>
      </c>
      <c r="E342" s="824" t="str">
        <f>'Plan de Acción 2023'!$F$50</f>
        <v>Participar en reuniones comités consultivos, subcomités, grupos de trabajo y/o en la conferencia general del BIPM</v>
      </c>
      <c r="F342" s="824">
        <v>4</v>
      </c>
      <c r="G342" s="824" t="s">
        <v>2446</v>
      </c>
      <c r="H342" s="824">
        <f>'Plan de Acción 2023'!$T$50</f>
        <v>11</v>
      </c>
      <c r="I342" s="824">
        <f>'Plan de Acción 2023'!H50+'Plan de Acción 2023'!I50+'Plan de Acción 2023'!J50+'Plan de Acción 2023'!K50</f>
        <v>3</v>
      </c>
      <c r="J342" s="824">
        <f>'Plan de Acción 2023'!X50+'Plan de Acción 2023'!Y50+'Plan de Acción 2023'!Z50+'Plan de Acción 2023'!AA50</f>
        <v>3</v>
      </c>
      <c r="K342" s="825">
        <f t="shared" si="3"/>
        <v>0.27272727272727271</v>
      </c>
      <c r="L342" s="825">
        <f t="shared" si="4"/>
        <v>0.27272727272727271</v>
      </c>
      <c r="M342" s="824">
        <f>'Plan de Acción 2023'!K50</f>
        <v>3</v>
      </c>
      <c r="N342" s="824">
        <f>'Plan de Acción 2023'!AA50</f>
        <v>3</v>
      </c>
      <c r="O342" s="824">
        <f t="shared" si="5"/>
        <v>1</v>
      </c>
      <c r="P342" s="820">
        <f>Tabla13[[#This Row],[Ejec Real Acumu]]-Tabla13[[#This Row],[Proyec Ejec Acumul]]</f>
        <v>0</v>
      </c>
      <c r="Q342" s="820">
        <f>Tabla13[[#This Row],[Ejec Real Mes]]-Tabla13[[#This Row],[Program Entreg Mes]]</f>
        <v>0</v>
      </c>
    </row>
    <row r="343" spans="1:17">
      <c r="A343" s="824">
        <v>47</v>
      </c>
      <c r="B343" s="824" t="s">
        <v>2441</v>
      </c>
      <c r="C343" s="824" t="s">
        <v>2442</v>
      </c>
      <c r="D343" s="824" t="str">
        <f>'Plan de Acción 2023'!$V$51</f>
        <v>Subdirección de Metrología Química y Biología</v>
      </c>
      <c r="E343" s="824" t="str">
        <f>'Plan de Acción 2023'!$F$51</f>
        <v>Participar en Grupos de Trabajo Técnico Regional, Grupo de Trabajo de los Sistemas de Calidad (QSTF por sus siglas en ingles) y Asamblea del Sistema Interamericano de Metrología (SIM)</v>
      </c>
      <c r="F343" s="824">
        <v>4</v>
      </c>
      <c r="G343" s="824" t="s">
        <v>2446</v>
      </c>
      <c r="H343" s="824">
        <f>'Plan de Acción 2023'!$T$51</f>
        <v>5</v>
      </c>
      <c r="I343" s="824">
        <f>'Plan de Acción 2023'!H51+'Plan de Acción 2023'!I51+'Plan de Acción 2023'!J51+'Plan de Acción 2023'!K51</f>
        <v>0</v>
      </c>
      <c r="J343" s="824">
        <f>'Plan de Acción 2023'!X51+'Plan de Acción 2023'!Y51+'Plan de Acción 2023'!Z51+'Plan de Acción 2023'!AA51</f>
        <v>0</v>
      </c>
      <c r="K343" s="825">
        <f t="shared" si="3"/>
        <v>0</v>
      </c>
      <c r="L343" s="825">
        <f t="shared" si="4"/>
        <v>0</v>
      </c>
      <c r="M343" s="824">
        <f>'Plan de Acción 2023'!K51</f>
        <v>0</v>
      </c>
      <c r="N343" s="824">
        <f>'Plan de Acción 2023'!AA51</f>
        <v>0</v>
      </c>
      <c r="O343" s="824" t="e">
        <f t="shared" si="5"/>
        <v>#DIV/0!</v>
      </c>
      <c r="P343" s="820">
        <f>Tabla13[[#This Row],[Ejec Real Acumu]]-Tabla13[[#This Row],[Proyec Ejec Acumul]]</f>
        <v>0</v>
      </c>
      <c r="Q343" s="820">
        <f>Tabla13[[#This Row],[Ejec Real Mes]]-Tabla13[[#This Row],[Program Entreg Mes]]</f>
        <v>0</v>
      </c>
    </row>
    <row r="344" spans="1:17">
      <c r="A344" s="824">
        <v>48</v>
      </c>
      <c r="B344" s="824" t="s">
        <v>2441</v>
      </c>
      <c r="C344" s="824" t="s">
        <v>2442</v>
      </c>
      <c r="D344" s="824" t="str">
        <f>'Plan de Acción 2023'!$V$52</f>
        <v>Subdirección de Metrología Química y Biología</v>
      </c>
      <c r="E344" s="824" t="str">
        <f>'Plan de Acción 2023'!$F$52</f>
        <v>Gestionar los hallazgos de los informes de las
auditorias Internas</v>
      </c>
      <c r="F344" s="824">
        <v>4</v>
      </c>
      <c r="G344" s="824" t="s">
        <v>2446</v>
      </c>
      <c r="H344" s="824">
        <f>'Plan de Acción 2023'!$T$52</f>
        <v>2</v>
      </c>
      <c r="I344" s="824">
        <f>'Plan de Acción 2023'!H52+'Plan de Acción 2023'!I52+'Plan de Acción 2023'!J52+'Plan de Acción 2023'!K52</f>
        <v>0</v>
      </c>
      <c r="J344" s="824">
        <f>'Plan de Acción 2023'!X52+'Plan de Acción 2023'!Y52+'Plan de Acción 2023'!Z52+'Plan de Acción 2023'!AA52</f>
        <v>0</v>
      </c>
      <c r="K344" s="825">
        <f t="shared" si="3"/>
        <v>0</v>
      </c>
      <c r="L344" s="825">
        <f t="shared" si="4"/>
        <v>0</v>
      </c>
      <c r="M344" s="824">
        <f>'Plan de Acción 2023'!K52</f>
        <v>0</v>
      </c>
      <c r="N344" s="824">
        <f>'Plan de Acción 2023'!AA52</f>
        <v>0</v>
      </c>
      <c r="O344" s="824" t="e">
        <f t="shared" si="5"/>
        <v>#DIV/0!</v>
      </c>
      <c r="P344" s="820">
        <f>Tabla13[[#This Row],[Ejec Real Acumu]]-Tabla13[[#This Row],[Proyec Ejec Acumul]]</f>
        <v>0</v>
      </c>
      <c r="Q344" s="820">
        <f>Tabla13[[#This Row],[Ejec Real Mes]]-Tabla13[[#This Row],[Program Entreg Mes]]</f>
        <v>0</v>
      </c>
    </row>
    <row r="345" spans="1:17">
      <c r="A345" s="824">
        <v>49</v>
      </c>
      <c r="B345" s="824" t="s">
        <v>2441</v>
      </c>
      <c r="C345" s="824" t="s">
        <v>2442</v>
      </c>
      <c r="D345" s="824" t="str">
        <f>'Plan de Acción 2023'!$V$53</f>
        <v>Subdirección de Metrología Química y Biología</v>
      </c>
      <c r="E345" s="824" t="str">
        <f>'Plan de Acción 2023'!$F$53</f>
        <v>Revisar e Implementación del documento de la metodología de priorización - CONPES 3957</v>
      </c>
      <c r="F345" s="824">
        <v>4</v>
      </c>
      <c r="G345" s="824" t="s">
        <v>2446</v>
      </c>
      <c r="H345" s="824">
        <f>'Plan de Acción 2023'!$T$53</f>
        <v>1</v>
      </c>
      <c r="I345" s="824">
        <f>'Plan de Acción 2023'!H53+'Plan de Acción 2023'!I53+'Plan de Acción 2023'!J53+'Plan de Acción 2023'!K53</f>
        <v>0</v>
      </c>
      <c r="J345" s="824">
        <f>'Plan de Acción 2023'!X53+'Plan de Acción 2023'!Y53+'Plan de Acción 2023'!Z53+'Plan de Acción 2023'!AA53</f>
        <v>0</v>
      </c>
      <c r="K345" s="825">
        <f t="shared" si="3"/>
        <v>0</v>
      </c>
      <c r="L345" s="825">
        <f t="shared" si="4"/>
        <v>0</v>
      </c>
      <c r="M345" s="824">
        <f>'Plan de Acción 2023'!K53</f>
        <v>0</v>
      </c>
      <c r="N345" s="824">
        <f>'Plan de Acción 2023'!AA53</f>
        <v>0</v>
      </c>
      <c r="O345" s="824" t="e">
        <f t="shared" si="5"/>
        <v>#DIV/0!</v>
      </c>
      <c r="P345" s="820">
        <f>Tabla13[[#This Row],[Ejec Real Acumu]]-Tabla13[[#This Row],[Proyec Ejec Acumul]]</f>
        <v>0</v>
      </c>
      <c r="Q345" s="820">
        <f>Tabla13[[#This Row],[Ejec Real Mes]]-Tabla13[[#This Row],[Program Entreg Mes]]</f>
        <v>0</v>
      </c>
    </row>
    <row r="346" spans="1:17">
      <c r="A346" s="824">
        <v>50</v>
      </c>
      <c r="B346" s="824" t="s">
        <v>2441</v>
      </c>
      <c r="C346" s="824" t="s">
        <v>2442</v>
      </c>
      <c r="D346" s="824" t="str">
        <f>'Plan de Acción 2023'!$V$54</f>
        <v>Subdirección de Metrología Química y Biología</v>
      </c>
      <c r="E346" s="824" t="str">
        <f>'Plan de Acción 2023'!$F$54</f>
        <v>Realizar reuniones del grupo técnico temático o magnitud de la SMQB para la elaboración de guías de medición en metrología química y biológicas o guías de calibración</v>
      </c>
      <c r="F346" s="824">
        <v>4</v>
      </c>
      <c r="G346" s="824" t="s">
        <v>2446</v>
      </c>
      <c r="H346" s="824">
        <f>'Plan de Acción 2023'!$T$54</f>
        <v>3</v>
      </c>
      <c r="I346" s="824">
        <f>'Plan de Acción 2023'!H54+'Plan de Acción 2023'!I54+'Plan de Acción 2023'!J54+'Plan de Acción 2023'!K54</f>
        <v>0</v>
      </c>
      <c r="J346" s="824">
        <f>'Plan de Acción 2023'!X54+'Plan de Acción 2023'!Y54+'Plan de Acción 2023'!Z54+'Plan de Acción 2023'!AA54</f>
        <v>0</v>
      </c>
      <c r="K346" s="825">
        <f t="shared" si="3"/>
        <v>0</v>
      </c>
      <c r="L346" s="825">
        <f t="shared" si="4"/>
        <v>0</v>
      </c>
      <c r="M346" s="824">
        <f>'Plan de Acción 2023'!K54</f>
        <v>0</v>
      </c>
      <c r="N346" s="824">
        <f>'Plan de Acción 2023'!AA54</f>
        <v>0</v>
      </c>
      <c r="O346" s="824" t="e">
        <f t="shared" si="5"/>
        <v>#DIV/0!</v>
      </c>
      <c r="P346" s="820">
        <f>Tabla13[[#This Row],[Ejec Real Acumu]]-Tabla13[[#This Row],[Proyec Ejec Acumul]]</f>
        <v>0</v>
      </c>
      <c r="Q346" s="820">
        <f>Tabla13[[#This Row],[Ejec Real Mes]]-Tabla13[[#This Row],[Program Entreg Mes]]</f>
        <v>0</v>
      </c>
    </row>
    <row r="347" spans="1:17">
      <c r="A347" s="824">
        <v>51</v>
      </c>
      <c r="B347" s="824" t="s">
        <v>2441</v>
      </c>
      <c r="C347" s="824" t="s">
        <v>2442</v>
      </c>
      <c r="D347" s="824" t="str">
        <f>'Plan de Acción 2023'!$V$55</f>
        <v>Subdirección de Metrología Química y Biología</v>
      </c>
      <c r="E347" s="824" t="str">
        <f>'Plan de Acción 2023'!$F$55</f>
        <v>Elaborar guías para mediciones químicas, biológicas o de calibración - RCM</v>
      </c>
      <c r="F347" s="824">
        <v>4</v>
      </c>
      <c r="G347" s="824" t="s">
        <v>2446</v>
      </c>
      <c r="H347" s="824">
        <f>'Plan de Acción 2023'!$T$55</f>
        <v>1</v>
      </c>
      <c r="I347" s="824">
        <f>'Plan de Acción 2023'!H55+'Plan de Acción 2023'!I55+'Plan de Acción 2023'!J55+'Plan de Acción 2023'!K55</f>
        <v>1</v>
      </c>
      <c r="J347" s="824">
        <f>'Plan de Acción 2023'!X55+'Plan de Acción 2023'!Y55+'Plan de Acción 2023'!Z55+'Plan de Acción 2023'!AA55</f>
        <v>1</v>
      </c>
      <c r="K347" s="825">
        <f t="shared" si="3"/>
        <v>1</v>
      </c>
      <c r="L347" s="825">
        <f t="shared" si="4"/>
        <v>1</v>
      </c>
      <c r="M347" s="824">
        <f>'Plan de Acción 2023'!K55</f>
        <v>1</v>
      </c>
      <c r="N347" s="824">
        <f>'Plan de Acción 2023'!AA55</f>
        <v>1</v>
      </c>
      <c r="O347" s="824">
        <f t="shared" si="5"/>
        <v>1</v>
      </c>
      <c r="P347" s="820">
        <f>Tabla13[[#This Row],[Ejec Real Acumu]]-Tabla13[[#This Row],[Proyec Ejec Acumul]]</f>
        <v>0</v>
      </c>
      <c r="Q347" s="820">
        <f>Tabla13[[#This Row],[Ejec Real Mes]]-Tabla13[[#This Row],[Program Entreg Mes]]</f>
        <v>0</v>
      </c>
    </row>
    <row r="348" spans="1:17">
      <c r="A348" s="824">
        <v>52</v>
      </c>
      <c r="B348" s="824" t="s">
        <v>2441</v>
      </c>
      <c r="C348" s="824" t="s">
        <v>2442</v>
      </c>
      <c r="D348" s="824" t="str">
        <f>'Plan de Acción 2023'!$V$56</f>
        <v>Subdirección de Metrología Química y Biología</v>
      </c>
      <c r="E348" s="824" t="str">
        <f>'Plan de Acción 2023'!$F$56</f>
        <v>Publicar guías para mediciones químicas, biológicas o de calibración - RCM</v>
      </c>
      <c r="F348" s="824">
        <v>4</v>
      </c>
      <c r="G348" s="824" t="s">
        <v>2446</v>
      </c>
      <c r="H348" s="824">
        <f>'Plan de Acción 2023'!$T$56</f>
        <v>5</v>
      </c>
      <c r="I348" s="824">
        <f>'Plan de Acción 2023'!H56+'Plan de Acción 2023'!I56+'Plan de Acción 2023'!J56+'Plan de Acción 2023'!K56</f>
        <v>0</v>
      </c>
      <c r="J348" s="824">
        <f>'Plan de Acción 2023'!X56+'Plan de Acción 2023'!Y56+'Plan de Acción 2023'!Z56+'Plan de Acción 2023'!AA56</f>
        <v>0</v>
      </c>
      <c r="K348" s="825">
        <f t="shared" si="3"/>
        <v>0</v>
      </c>
      <c r="L348" s="825">
        <f t="shared" si="4"/>
        <v>0</v>
      </c>
      <c r="M348" s="824">
        <f>'Plan de Acción 2023'!K56</f>
        <v>0</v>
      </c>
      <c r="N348" s="824">
        <f>'Plan de Acción 2023'!AA56</f>
        <v>0</v>
      </c>
      <c r="O348" s="824" t="e">
        <f t="shared" si="5"/>
        <v>#DIV/0!</v>
      </c>
      <c r="P348" s="820">
        <f>Tabla13[[#This Row],[Ejec Real Acumu]]-Tabla13[[#This Row],[Proyec Ejec Acumul]]</f>
        <v>0</v>
      </c>
      <c r="Q348" s="820">
        <f>Tabla13[[#This Row],[Ejec Real Mes]]-Tabla13[[#This Row],[Program Entreg Mes]]</f>
        <v>0</v>
      </c>
    </row>
    <row r="349" spans="1:17">
      <c r="A349" s="824">
        <v>53</v>
      </c>
      <c r="B349" s="824" t="s">
        <v>2441</v>
      </c>
      <c r="C349" s="824" t="s">
        <v>2442</v>
      </c>
      <c r="D349" s="824" t="str">
        <f>'Plan de Acción 2023'!$V$57</f>
        <v>Subdirección de Metrología Química y Biología</v>
      </c>
      <c r="E349" s="824" t="str">
        <f>'Plan de Acción 2023'!$F$57</f>
        <v>Desarrollar actividades de divulgación: talleres, eventos o seminarios en temas de metrología química y biología.</v>
      </c>
      <c r="F349" s="824">
        <v>4</v>
      </c>
      <c r="G349" s="824" t="s">
        <v>2446</v>
      </c>
      <c r="H349" s="824">
        <f>'Plan de Acción 2023'!$T$57</f>
        <v>6</v>
      </c>
      <c r="I349" s="824">
        <f>'Plan de Acción 2023'!H57+'Plan de Acción 2023'!I57+'Plan de Acción 2023'!J57+'Plan de Acción 2023'!K57</f>
        <v>0</v>
      </c>
      <c r="J349" s="824">
        <f>'Plan de Acción 2023'!X57+'Plan de Acción 2023'!Y57+'Plan de Acción 2023'!Z57+'Plan de Acción 2023'!AA57</f>
        <v>0</v>
      </c>
      <c r="K349" s="825">
        <f t="shared" si="3"/>
        <v>0</v>
      </c>
      <c r="L349" s="825">
        <f t="shared" si="4"/>
        <v>0</v>
      </c>
      <c r="M349" s="824">
        <f>'Plan de Acción 2023'!K57</f>
        <v>0</v>
      </c>
      <c r="N349" s="824">
        <f>'Plan de Acción 2023'!AA57</f>
        <v>0</v>
      </c>
      <c r="O349" s="824" t="e">
        <f t="shared" si="5"/>
        <v>#DIV/0!</v>
      </c>
      <c r="P349" s="820">
        <f>Tabla13[[#This Row],[Ejec Real Acumu]]-Tabla13[[#This Row],[Proyec Ejec Acumul]]</f>
        <v>0</v>
      </c>
      <c r="Q349" s="820">
        <f>Tabla13[[#This Row],[Ejec Real Mes]]-Tabla13[[#This Row],[Program Entreg Mes]]</f>
        <v>0</v>
      </c>
    </row>
    <row r="350" spans="1:17">
      <c r="A350" s="824">
        <v>54</v>
      </c>
      <c r="B350" s="824" t="s">
        <v>2441</v>
      </c>
      <c r="C350" s="824" t="s">
        <v>2442</v>
      </c>
      <c r="D350" s="824" t="str">
        <f>'Plan de Acción 2023'!$V$58</f>
        <v>Subdirección de Metrología Química y Biología</v>
      </c>
      <c r="E350" s="824" t="str">
        <f>'Plan de Acción 2023'!$F$58</f>
        <v>Prestar horas de Asistencia Técnica por personal de la SMQB a demanda</v>
      </c>
      <c r="F350" s="824">
        <v>4</v>
      </c>
      <c r="G350" s="824" t="s">
        <v>2446</v>
      </c>
      <c r="H350" s="824">
        <f>'Plan de Acción 2023'!$T$58</f>
        <v>1</v>
      </c>
      <c r="I350" s="824">
        <f>'Plan de Acción 2023'!H58+'Plan de Acción 2023'!I58+'Plan de Acción 2023'!J58+'Plan de Acción 2023'!K58</f>
        <v>0</v>
      </c>
      <c r="J350" s="824">
        <f>'Plan de Acción 2023'!X58+'Plan de Acción 2023'!Y58+'Plan de Acción 2023'!Z58+'Plan de Acción 2023'!AA58</f>
        <v>0</v>
      </c>
      <c r="K350" s="825">
        <f t="shared" si="3"/>
        <v>0</v>
      </c>
      <c r="L350" s="825">
        <f t="shared" si="4"/>
        <v>0</v>
      </c>
      <c r="M350" s="824">
        <f>'Plan de Acción 2023'!K58</f>
        <v>0</v>
      </c>
      <c r="N350" s="824">
        <f>'Plan de Acción 2023'!AA58</f>
        <v>0</v>
      </c>
      <c r="O350" s="824" t="e">
        <f t="shared" si="5"/>
        <v>#DIV/0!</v>
      </c>
      <c r="P350" s="820">
        <f>Tabla13[[#This Row],[Ejec Real Acumu]]-Tabla13[[#This Row],[Proyec Ejec Acumul]]</f>
        <v>0</v>
      </c>
      <c r="Q350" s="820">
        <f>Tabla13[[#This Row],[Ejec Real Mes]]-Tabla13[[#This Row],[Program Entreg Mes]]</f>
        <v>0</v>
      </c>
    </row>
    <row r="351" spans="1:17">
      <c r="A351" s="824">
        <v>55</v>
      </c>
      <c r="B351" s="824" t="s">
        <v>2441</v>
      </c>
      <c r="C351" s="824" t="s">
        <v>2442</v>
      </c>
      <c r="D351" s="824" t="str">
        <f>'Plan de Acción 2023'!$V$59</f>
        <v>Subdirección de Metrología Química y Biología</v>
      </c>
      <c r="E351" s="824" t="str">
        <f>'Plan de Acción 2023'!$F$59</f>
        <v>Mantener la oferta de Materiales de Referencia</v>
      </c>
      <c r="F351" s="824">
        <v>4</v>
      </c>
      <c r="G351" s="824" t="s">
        <v>2446</v>
      </c>
      <c r="H351" s="824">
        <f>'Plan de Acción 2023'!$T$59</f>
        <v>12</v>
      </c>
      <c r="I351" s="824">
        <f>'Plan de Acción 2023'!H59+'Plan de Acción 2023'!I59+'Plan de Acción 2023'!J59+'Plan de Acción 2023'!K59</f>
        <v>1</v>
      </c>
      <c r="J351" s="824">
        <f>'Plan de Acción 2023'!X59+'Plan de Acción 2023'!Y59+'Plan de Acción 2023'!Z59+'Plan de Acción 2023'!AA59</f>
        <v>1</v>
      </c>
      <c r="K351" s="825">
        <f t="shared" si="3"/>
        <v>8.3333333333333329E-2</v>
      </c>
      <c r="L351" s="825">
        <f t="shared" si="4"/>
        <v>8.3333333333333329E-2</v>
      </c>
      <c r="M351" s="824">
        <f>'Plan de Acción 2023'!K59</f>
        <v>1</v>
      </c>
      <c r="N351" s="824">
        <f>'Plan de Acción 2023'!AA59</f>
        <v>1</v>
      </c>
      <c r="O351" s="824">
        <f t="shared" si="5"/>
        <v>1</v>
      </c>
      <c r="P351" s="820">
        <f>Tabla13[[#This Row],[Ejec Real Acumu]]-Tabla13[[#This Row],[Proyec Ejec Acumul]]</f>
        <v>0</v>
      </c>
      <c r="Q351" s="820">
        <f>Tabla13[[#This Row],[Ejec Real Mes]]-Tabla13[[#This Row],[Program Entreg Mes]]</f>
        <v>0</v>
      </c>
    </row>
    <row r="352" spans="1:17">
      <c r="A352" s="824">
        <v>56</v>
      </c>
      <c r="B352" s="824" t="s">
        <v>2441</v>
      </c>
      <c r="C352" s="824" t="s">
        <v>2442</v>
      </c>
      <c r="D352" s="824" t="str">
        <f>'Plan de Acción 2023'!$V$60</f>
        <v>Subdirección de Metrología Química y Biología</v>
      </c>
      <c r="E352" s="824" t="str">
        <f>'Plan de Acción 2023'!$F$60</f>
        <v>Producir Materiales de Referencia nuevos</v>
      </c>
      <c r="F352" s="824">
        <v>4</v>
      </c>
      <c r="G352" s="824" t="s">
        <v>2446</v>
      </c>
      <c r="H352" s="824">
        <f>'Plan de Acción 2023'!$T$60</f>
        <v>4</v>
      </c>
      <c r="I352" s="824">
        <f>'Plan de Acción 2023'!H60+'Plan de Acción 2023'!I60+'Plan de Acción 2023'!J60+'Plan de Acción 2023'!K60</f>
        <v>0</v>
      </c>
      <c r="J352" s="824">
        <f>'Plan de Acción 2023'!X60+'Plan de Acción 2023'!Y60+'Plan de Acción 2023'!Z60+'Plan de Acción 2023'!AA60</f>
        <v>0</v>
      </c>
      <c r="K352" s="825">
        <f t="shared" si="3"/>
        <v>0</v>
      </c>
      <c r="L352" s="825">
        <f t="shared" si="4"/>
        <v>0</v>
      </c>
      <c r="M352" s="824">
        <f>'Plan de Acción 2023'!K60</f>
        <v>0</v>
      </c>
      <c r="N352" s="824">
        <f>'Plan de Acción 2023'!AA60</f>
        <v>0</v>
      </c>
      <c r="O352" s="824" t="e">
        <f t="shared" si="5"/>
        <v>#DIV/0!</v>
      </c>
      <c r="P352" s="820">
        <f>Tabla13[[#This Row],[Ejec Real Acumu]]-Tabla13[[#This Row],[Proyec Ejec Acumul]]</f>
        <v>0</v>
      </c>
      <c r="Q352" s="820">
        <f>Tabla13[[#This Row],[Ejec Real Mes]]-Tabla13[[#This Row],[Program Entreg Mes]]</f>
        <v>0</v>
      </c>
    </row>
    <row r="353" spans="1:17">
      <c r="A353" s="824">
        <v>57</v>
      </c>
      <c r="B353" s="824" t="s">
        <v>2441</v>
      </c>
      <c r="C353" s="824" t="s">
        <v>2442</v>
      </c>
      <c r="D353" s="824" t="str">
        <f>'Plan de Acción 2023'!$V$61</f>
        <v>Subdirección de Metrología Química y Biología</v>
      </c>
      <c r="E353" s="824" t="str">
        <f>'Plan de Acción 2023'!$F$61</f>
        <v>Producir Materiales de Referencia piloto / ítems de comparación</v>
      </c>
      <c r="F353" s="824">
        <v>4</v>
      </c>
      <c r="G353" s="824" t="s">
        <v>2446</v>
      </c>
      <c r="H353" s="824">
        <f>'Plan de Acción 2023'!$T$61</f>
        <v>5</v>
      </c>
      <c r="I353" s="824">
        <f>'Plan de Acción 2023'!H61+'Plan de Acción 2023'!I61+'Plan de Acción 2023'!J61+'Plan de Acción 2023'!K61</f>
        <v>1</v>
      </c>
      <c r="J353" s="824">
        <f>'Plan de Acción 2023'!X61+'Plan de Acción 2023'!Y61+'Plan de Acción 2023'!Z61+'Plan de Acción 2023'!AA61</f>
        <v>1</v>
      </c>
      <c r="K353" s="825">
        <f t="shared" si="3"/>
        <v>0.2</v>
      </c>
      <c r="L353" s="825">
        <f t="shared" si="4"/>
        <v>0.2</v>
      </c>
      <c r="M353" s="824">
        <f>'Plan de Acción 2023'!K61</f>
        <v>0</v>
      </c>
      <c r="N353" s="824">
        <f>'Plan de Acción 2023'!AA61</f>
        <v>0</v>
      </c>
      <c r="O353" s="824" t="e">
        <f t="shared" si="5"/>
        <v>#DIV/0!</v>
      </c>
      <c r="P353" s="820">
        <f>Tabla13[[#This Row],[Ejec Real Acumu]]-Tabla13[[#This Row],[Proyec Ejec Acumul]]</f>
        <v>0</v>
      </c>
      <c r="Q353" s="820">
        <f>Tabla13[[#This Row],[Ejec Real Mes]]-Tabla13[[#This Row],[Program Entreg Mes]]</f>
        <v>0</v>
      </c>
    </row>
    <row r="354" spans="1:17">
      <c r="A354" s="824">
        <v>58</v>
      </c>
      <c r="B354" s="824" t="s">
        <v>2441</v>
      </c>
      <c r="C354" s="824" t="s">
        <v>2442</v>
      </c>
      <c r="D354" s="824" t="str">
        <f>'Plan de Acción 2023'!$V$62</f>
        <v>Subdirección de Metrología Química y Biología</v>
      </c>
      <c r="E354" s="824" t="str">
        <f>'Plan de Acción 2023'!$F$62</f>
        <v>Desarrollar la capacidad técnica para la certificación de materiales de referencia</v>
      </c>
      <c r="F354" s="824">
        <v>4</v>
      </c>
      <c r="G354" s="824" t="s">
        <v>2446</v>
      </c>
      <c r="H354" s="824">
        <f>'Plan de Acción 2023'!$T$62</f>
        <v>9</v>
      </c>
      <c r="I354" s="824">
        <f>'Plan de Acción 2023'!H62+'Plan de Acción 2023'!I62+'Plan de Acción 2023'!J62+'Plan de Acción 2023'!K62</f>
        <v>1</v>
      </c>
      <c r="J354" s="824">
        <f>'Plan de Acción 2023'!X62+'Plan de Acción 2023'!Y62+'Plan de Acción 2023'!Z62+'Plan de Acción 2023'!AA62</f>
        <v>1</v>
      </c>
      <c r="K354" s="825">
        <f t="shared" si="3"/>
        <v>0.1111111111111111</v>
      </c>
      <c r="L354" s="825">
        <f t="shared" si="4"/>
        <v>0.1111111111111111</v>
      </c>
      <c r="M354" s="824">
        <f>'Plan de Acción 2023'!K62</f>
        <v>0</v>
      </c>
      <c r="N354" s="824">
        <f>'Plan de Acción 2023'!AA62</f>
        <v>0</v>
      </c>
      <c r="O354" s="824" t="e">
        <f t="shared" si="5"/>
        <v>#DIV/0!</v>
      </c>
      <c r="P354" s="820">
        <f>Tabla13[[#This Row],[Ejec Real Acumu]]-Tabla13[[#This Row],[Proyec Ejec Acumul]]</f>
        <v>0</v>
      </c>
      <c r="Q354" s="820">
        <f>Tabla13[[#This Row],[Ejec Real Mes]]-Tabla13[[#This Row],[Program Entreg Mes]]</f>
        <v>0</v>
      </c>
    </row>
    <row r="355" spans="1:17">
      <c r="A355" s="824">
        <v>59</v>
      </c>
      <c r="B355" s="824" t="s">
        <v>2441</v>
      </c>
      <c r="C355" s="824" t="s">
        <v>2442</v>
      </c>
      <c r="D355" s="824" t="str">
        <f>'Plan de Acción 2023'!$V$63</f>
        <v>Subdirección de Metrología Química y Biología</v>
      </c>
      <c r="E355" s="824" t="str">
        <f>'Plan de Acción 2023'!$F$63</f>
        <v>Desarrollar componente técnico del estudio colaborativo</v>
      </c>
      <c r="F355" s="824">
        <v>4</v>
      </c>
      <c r="G355" s="824" t="s">
        <v>2446</v>
      </c>
      <c r="H355" s="824">
        <f>'Plan de Acción 2023'!$T$63</f>
        <v>1</v>
      </c>
      <c r="I355" s="824">
        <f>'Plan de Acción 2023'!H63+'Plan de Acción 2023'!I63+'Plan de Acción 2023'!J63+'Plan de Acción 2023'!K63</f>
        <v>0</v>
      </c>
      <c r="J355" s="824">
        <f>'Plan de Acción 2023'!X63+'Plan de Acción 2023'!Y63+'Plan de Acción 2023'!Z63+'Plan de Acción 2023'!AA63</f>
        <v>0</v>
      </c>
      <c r="K355" s="825">
        <f t="shared" si="3"/>
        <v>0</v>
      </c>
      <c r="L355" s="825">
        <f t="shared" si="4"/>
        <v>0</v>
      </c>
      <c r="M355" s="824">
        <f>'Plan de Acción 2023'!K63</f>
        <v>0</v>
      </c>
      <c r="N355" s="824">
        <f>'Plan de Acción 2023'!AA63</f>
        <v>0</v>
      </c>
      <c r="O355" s="824" t="e">
        <f t="shared" si="5"/>
        <v>#DIV/0!</v>
      </c>
      <c r="P355" s="820">
        <f>Tabla13[[#This Row],[Ejec Real Acumu]]-Tabla13[[#This Row],[Proyec Ejec Acumul]]</f>
        <v>0</v>
      </c>
      <c r="Q355" s="820">
        <f>Tabla13[[#This Row],[Ejec Real Mes]]-Tabla13[[#This Row],[Program Entreg Mes]]</f>
        <v>0</v>
      </c>
    </row>
    <row r="356" spans="1:17">
      <c r="A356" s="824">
        <v>60</v>
      </c>
      <c r="B356" s="824" t="s">
        <v>2441</v>
      </c>
      <c r="C356" s="824" t="s">
        <v>2442</v>
      </c>
      <c r="D356" s="824" t="str">
        <f>'Plan de Acción 2023'!$V$64</f>
        <v>Subdirección de Metrología Química y Biología</v>
      </c>
      <c r="E356" s="824" t="str">
        <f>'Plan de Acción 2023'!$F$64</f>
        <v>Coadyuvar en la generación de protocolos de los ensayos de aptitud programadas por SSMRC</v>
      </c>
      <c r="F356" s="824">
        <v>4</v>
      </c>
      <c r="G356" s="824" t="s">
        <v>2446</v>
      </c>
      <c r="H356" s="824">
        <f>'Plan de Acción 2023'!$T$64</f>
        <v>2</v>
      </c>
      <c r="I356" s="824">
        <f>'Plan de Acción 2023'!H64+'Plan de Acción 2023'!I64+'Plan de Acción 2023'!J64+'Plan de Acción 2023'!K64</f>
        <v>0</v>
      </c>
      <c r="J356" s="824">
        <f>'Plan de Acción 2023'!X64+'Plan de Acción 2023'!Y64+'Plan de Acción 2023'!Z64+'Plan de Acción 2023'!AA64</f>
        <v>0</v>
      </c>
      <c r="K356" s="825">
        <f t="shared" si="3"/>
        <v>0</v>
      </c>
      <c r="L356" s="825">
        <f t="shared" si="4"/>
        <v>0</v>
      </c>
      <c r="M356" s="824">
        <f>'Plan de Acción 2023'!K64</f>
        <v>0</v>
      </c>
      <c r="N356" s="824">
        <f>'Plan de Acción 2023'!AA64</f>
        <v>0</v>
      </c>
      <c r="O356" s="824" t="e">
        <f t="shared" si="5"/>
        <v>#DIV/0!</v>
      </c>
      <c r="P356" s="820">
        <f>Tabla13[[#This Row],[Ejec Real Acumu]]-Tabla13[[#This Row],[Proyec Ejec Acumul]]</f>
        <v>0</v>
      </c>
      <c r="Q356" s="820">
        <f>Tabla13[[#This Row],[Ejec Real Mes]]-Tabla13[[#This Row],[Program Entreg Mes]]</f>
        <v>0</v>
      </c>
    </row>
    <row r="357" spans="1:17">
      <c r="A357" s="824">
        <v>61</v>
      </c>
      <c r="B357" s="824" t="s">
        <v>2441</v>
      </c>
      <c r="C357" s="824" t="s">
        <v>2442</v>
      </c>
      <c r="D357" s="824" t="str">
        <f>'Plan de Acción 2023'!$V$65</f>
        <v>Subdirección de Metrología Química y Biología</v>
      </c>
      <c r="E357" s="824" t="str">
        <f>'Plan de Acción 2023'!$F$65</f>
        <v>Atender servicios de calibración en espectrofotometría UV - Vis</v>
      </c>
      <c r="F357" s="824">
        <v>4</v>
      </c>
      <c r="G357" s="824" t="s">
        <v>2446</v>
      </c>
      <c r="H357" s="824">
        <f>'Plan de Acción 2023'!$T$65</f>
        <v>2</v>
      </c>
      <c r="I357" s="824">
        <f>'Plan de Acción 2023'!H65+'Plan de Acción 2023'!I65+'Plan de Acción 2023'!J65+'Plan de Acción 2023'!K65</f>
        <v>0</v>
      </c>
      <c r="J357" s="824">
        <f>'Plan de Acción 2023'!X65+'Plan de Acción 2023'!Y65+'Plan de Acción 2023'!Z65+'Plan de Acción 2023'!AA65</f>
        <v>0</v>
      </c>
      <c r="K357" s="825">
        <f t="shared" si="3"/>
        <v>0</v>
      </c>
      <c r="L357" s="825">
        <f t="shared" si="4"/>
        <v>0</v>
      </c>
      <c r="M357" s="824">
        <f>'Plan de Acción 2023'!K65</f>
        <v>0</v>
      </c>
      <c r="N357" s="824">
        <f>'Plan de Acción 2023'!AA65</f>
        <v>0</v>
      </c>
      <c r="O357" s="824" t="e">
        <f t="shared" si="5"/>
        <v>#DIV/0!</v>
      </c>
      <c r="P357" s="820">
        <f>Tabla13[[#This Row],[Ejec Real Acumu]]-Tabla13[[#This Row],[Proyec Ejec Acumul]]</f>
        <v>0</v>
      </c>
      <c r="Q357" s="820">
        <f>Tabla13[[#This Row],[Ejec Real Mes]]-Tabla13[[#This Row],[Program Entreg Mes]]</f>
        <v>0</v>
      </c>
    </row>
    <row r="358" spans="1:17">
      <c r="A358" s="824">
        <v>62</v>
      </c>
      <c r="B358" s="824" t="s">
        <v>2441</v>
      </c>
      <c r="C358" s="824" t="s">
        <v>2442</v>
      </c>
      <c r="D358" s="824" t="str">
        <f>'Plan de Acción 2023'!$V$66</f>
        <v>Subdirección de Metrología Química y Biología</v>
      </c>
      <c r="E358" s="824" t="str">
        <f>'Plan de Acción 2023'!$F$66</f>
        <v>Atender servicio de medición de materiales de referencia</v>
      </c>
      <c r="F358" s="824">
        <v>4</v>
      </c>
      <c r="G358" s="824" t="s">
        <v>2446</v>
      </c>
      <c r="H358" s="824">
        <f>'Plan de Acción 2023'!$T$66</f>
        <v>1</v>
      </c>
      <c r="I358" s="824">
        <f>'Plan de Acción 2023'!H66+'Plan de Acción 2023'!I66+'Plan de Acción 2023'!J66+'Plan de Acción 2023'!K66</f>
        <v>0</v>
      </c>
      <c r="J358" s="824">
        <f>'Plan de Acción 2023'!X66+'Plan de Acción 2023'!Y66+'Plan de Acción 2023'!Z66+'Plan de Acción 2023'!AA66</f>
        <v>0</v>
      </c>
      <c r="K358" s="825">
        <f t="shared" si="3"/>
        <v>0</v>
      </c>
      <c r="L358" s="825">
        <f t="shared" si="4"/>
        <v>0</v>
      </c>
      <c r="M358" s="824">
        <f>'Plan de Acción 2023'!K66</f>
        <v>0</v>
      </c>
      <c r="N358" s="824">
        <f>'Plan de Acción 2023'!AA66</f>
        <v>0</v>
      </c>
      <c r="O358" s="824" t="e">
        <f t="shared" si="5"/>
        <v>#DIV/0!</v>
      </c>
      <c r="P358" s="820">
        <f>Tabla13[[#This Row],[Ejec Real Acumu]]-Tabla13[[#This Row],[Proyec Ejec Acumul]]</f>
        <v>0</v>
      </c>
      <c r="Q358" s="820">
        <f>Tabla13[[#This Row],[Ejec Real Mes]]-Tabla13[[#This Row],[Program Entreg Mes]]</f>
        <v>0</v>
      </c>
    </row>
    <row r="359" spans="1:17">
      <c r="A359" s="824">
        <v>63</v>
      </c>
      <c r="B359" s="824" t="s">
        <v>2441</v>
      </c>
      <c r="C359" s="824" t="s">
        <v>2442</v>
      </c>
      <c r="D359" s="824" t="str">
        <f>'Plan de Acción 2023'!$V$67</f>
        <v>Subdirección de Metrología Química y Biología</v>
      </c>
      <c r="E359" s="824" t="str">
        <f>'Plan de Acción 2023'!$F$67</f>
        <v>Impartir cursos de capacitación según oferta de la SMQB</v>
      </c>
      <c r="F359" s="824">
        <v>4</v>
      </c>
      <c r="G359" s="824" t="s">
        <v>2446</v>
      </c>
      <c r="H359" s="824">
        <f>'Plan de Acción 2023'!$T$67</f>
        <v>8</v>
      </c>
      <c r="I359" s="824">
        <f>'Plan de Acción 2023'!H67+'Plan de Acción 2023'!I67+'Plan de Acción 2023'!J67+'Plan de Acción 2023'!K67</f>
        <v>0</v>
      </c>
      <c r="J359" s="824">
        <f>'Plan de Acción 2023'!X67+'Plan de Acción 2023'!Y67+'Plan de Acción 2023'!Z67+'Plan de Acción 2023'!AA67</f>
        <v>1</v>
      </c>
      <c r="K359" s="825">
        <f t="shared" si="3"/>
        <v>0</v>
      </c>
      <c r="L359" s="825">
        <f t="shared" si="4"/>
        <v>0.125</v>
      </c>
      <c r="M359" s="824">
        <f>'Plan de Acción 2023'!K67</f>
        <v>0</v>
      </c>
      <c r="N359" s="824">
        <f>'Plan de Acción 2023'!AA67</f>
        <v>1</v>
      </c>
      <c r="O359" s="824" t="e">
        <f t="shared" si="5"/>
        <v>#DIV/0!</v>
      </c>
      <c r="P359" s="820">
        <f>Tabla13[[#This Row],[Ejec Real Acumu]]-Tabla13[[#This Row],[Proyec Ejec Acumul]]</f>
        <v>1</v>
      </c>
      <c r="Q359" s="820">
        <f>Tabla13[[#This Row],[Ejec Real Mes]]-Tabla13[[#This Row],[Program Entreg Mes]]</f>
        <v>1</v>
      </c>
    </row>
    <row r="360" spans="1:17">
      <c r="A360" s="824">
        <v>64</v>
      </c>
      <c r="B360" s="824" t="s">
        <v>2441</v>
      </c>
      <c r="C360" s="824" t="s">
        <v>2442</v>
      </c>
      <c r="D360" s="824" t="str">
        <f>'Plan de Acción 2023'!$V$68</f>
        <v>Subdirección de Metrología Química y Biología</v>
      </c>
      <c r="E360" s="824" t="str">
        <f>'Plan de Acción 2023'!$F$68</f>
        <v>Diseñar nuevos cursos en metrología Química y Biología (Versión Piloto)</v>
      </c>
      <c r="F360" s="824">
        <v>4</v>
      </c>
      <c r="G360" s="824" t="s">
        <v>2446</v>
      </c>
      <c r="H360" s="824">
        <f>'Plan de Acción 2023'!$T$68</f>
        <v>4</v>
      </c>
      <c r="I360" s="824">
        <f>'Plan de Acción 2023'!H68+'Plan de Acción 2023'!I68+'Plan de Acción 2023'!J68+'Plan de Acción 2023'!K68</f>
        <v>0</v>
      </c>
      <c r="J360" s="824">
        <f>'Plan de Acción 2023'!X68+'Plan de Acción 2023'!Y68+'Plan de Acción 2023'!Z68+'Plan de Acción 2023'!AA68</f>
        <v>0</v>
      </c>
      <c r="K360" s="825">
        <f t="shared" si="3"/>
        <v>0</v>
      </c>
      <c r="L360" s="825">
        <f t="shared" si="4"/>
        <v>0</v>
      </c>
      <c r="M360" s="824">
        <f>'Plan de Acción 2023'!K68</f>
        <v>0</v>
      </c>
      <c r="N360" s="824">
        <f>'Plan de Acción 2023'!AA68</f>
        <v>0</v>
      </c>
      <c r="O360" s="824" t="e">
        <f t="shared" si="5"/>
        <v>#DIV/0!</v>
      </c>
      <c r="P360" s="820">
        <f>Tabla13[[#This Row],[Ejec Real Acumu]]-Tabla13[[#This Row],[Proyec Ejec Acumul]]</f>
        <v>0</v>
      </c>
      <c r="Q360" s="820">
        <f>Tabla13[[#This Row],[Ejec Real Mes]]-Tabla13[[#This Row],[Program Entreg Mes]]</f>
        <v>0</v>
      </c>
    </row>
    <row r="361" spans="1:17">
      <c r="A361" s="824">
        <v>65</v>
      </c>
      <c r="B361" s="824" t="s">
        <v>2441</v>
      </c>
      <c r="C361" s="824" t="s">
        <v>2442</v>
      </c>
      <c r="D361" s="824" t="str">
        <f>'Plan de Acción 2023'!$V$69</f>
        <v>Subdirección de Metrología Química y Biología</v>
      </c>
      <c r="E361" s="824" t="str">
        <f>'Plan de Acción 2023'!$F$69</f>
        <v>Rediseño de cursos en metrología química y biología</v>
      </c>
      <c r="F361" s="824">
        <v>4</v>
      </c>
      <c r="G361" s="824" t="s">
        <v>2446</v>
      </c>
      <c r="H361" s="824">
        <f>'Plan de Acción 2023'!$T$69</f>
        <v>1</v>
      </c>
      <c r="I361" s="824">
        <f>'Plan de Acción 2023'!H69+'Plan de Acción 2023'!I69+'Plan de Acción 2023'!J69+'Plan de Acción 2023'!K69</f>
        <v>0</v>
      </c>
      <c r="J361" s="824">
        <f>'Plan de Acción 2023'!X69+'Plan de Acción 2023'!Y69+'Plan de Acción 2023'!Z69+'Plan de Acción 2023'!AA69</f>
        <v>0</v>
      </c>
      <c r="K361" s="825">
        <f t="shared" si="3"/>
        <v>0</v>
      </c>
      <c r="L361" s="825">
        <f t="shared" si="4"/>
        <v>0</v>
      </c>
      <c r="M361" s="824">
        <f>'Plan de Acción 2023'!K69</f>
        <v>0</v>
      </c>
      <c r="N361" s="824">
        <f>'Plan de Acción 2023'!AA69</f>
        <v>0</v>
      </c>
      <c r="O361" s="824" t="e">
        <f t="shared" si="5"/>
        <v>#DIV/0!</v>
      </c>
      <c r="P361" s="820">
        <f>Tabla13[[#This Row],[Ejec Real Acumu]]-Tabla13[[#This Row],[Proyec Ejec Acumul]]</f>
        <v>0</v>
      </c>
      <c r="Q361" s="820">
        <f>Tabla13[[#This Row],[Ejec Real Mes]]-Tabla13[[#This Row],[Program Entreg Mes]]</f>
        <v>0</v>
      </c>
    </row>
    <row r="362" spans="1:17">
      <c r="A362" s="824">
        <v>66</v>
      </c>
      <c r="B362" s="824" t="s">
        <v>2441</v>
      </c>
      <c r="C362" s="824" t="s">
        <v>2442</v>
      </c>
      <c r="D362" s="824" t="str">
        <f>'Plan de Acción 2023'!$V$70</f>
        <v>Subdirección de Metrología Química y Biología</v>
      </c>
      <c r="E362" s="824" t="str">
        <f>'Plan de Acción 2023'!$F$70</f>
        <v>Apoyar en la expedición de normas técnicas, reglamentos técnicos y otros documentos que vinculen temas de metrología a demanda.</v>
      </c>
      <c r="F362" s="824">
        <v>4</v>
      </c>
      <c r="G362" s="824" t="s">
        <v>2446</v>
      </c>
      <c r="H362" s="824">
        <f>'Plan de Acción 2023'!$T$70</f>
        <v>1</v>
      </c>
      <c r="I362" s="824">
        <f>'Plan de Acción 2023'!H70+'Plan de Acción 2023'!I70+'Plan de Acción 2023'!J70+'Plan de Acción 2023'!K70</f>
        <v>0</v>
      </c>
      <c r="J362" s="824">
        <f>'Plan de Acción 2023'!X70+'Plan de Acción 2023'!Y70+'Plan de Acción 2023'!Z70+'Plan de Acción 2023'!AA70</f>
        <v>0</v>
      </c>
      <c r="K362" s="825">
        <f t="shared" si="3"/>
        <v>0</v>
      </c>
      <c r="L362" s="825">
        <f t="shared" si="4"/>
        <v>0</v>
      </c>
      <c r="M362" s="824">
        <f>'Plan de Acción 2023'!K70</f>
        <v>0</v>
      </c>
      <c r="N362" s="824">
        <f>'Plan de Acción 2023'!AA70</f>
        <v>0</v>
      </c>
      <c r="O362" s="824" t="e">
        <f t="shared" si="5"/>
        <v>#DIV/0!</v>
      </c>
      <c r="P362" s="820">
        <f>Tabla13[[#This Row],[Ejec Real Acumu]]-Tabla13[[#This Row],[Proyec Ejec Acumul]]</f>
        <v>0</v>
      </c>
      <c r="Q362" s="820">
        <f>Tabla13[[#This Row],[Ejec Real Mes]]-Tabla13[[#This Row],[Program Entreg Mes]]</f>
        <v>0</v>
      </c>
    </row>
    <row r="363" spans="1:17">
      <c r="A363" s="824">
        <v>67</v>
      </c>
      <c r="B363" s="824" t="s">
        <v>2441</v>
      </c>
      <c r="C363" s="824" t="s">
        <v>2442</v>
      </c>
      <c r="D363" s="824" t="str">
        <f>'Plan de Acción 2023'!$V$71</f>
        <v>Subdirección de Metrología Química y Biología</v>
      </c>
      <c r="E363" s="824" t="str">
        <f>'Plan de Acción 2023'!$F$71</f>
        <v>Apoyar estudios de necesidades de ensayo y mediciones en metrología química y biología a demanda.</v>
      </c>
      <c r="F363" s="824">
        <v>4</v>
      </c>
      <c r="G363" s="824" t="s">
        <v>2446</v>
      </c>
      <c r="H363" s="824">
        <f>'Plan de Acción 2023'!$T$71</f>
        <v>1</v>
      </c>
      <c r="I363" s="824">
        <f>'Plan de Acción 2023'!H71+'Plan de Acción 2023'!I71+'Plan de Acción 2023'!J71+'Plan de Acción 2023'!K71</f>
        <v>0</v>
      </c>
      <c r="J363" s="824">
        <f>'Plan de Acción 2023'!X71+'Plan de Acción 2023'!Y71+'Plan de Acción 2023'!Z71+'Plan de Acción 2023'!AA71</f>
        <v>0</v>
      </c>
      <c r="K363" s="825">
        <f t="shared" si="3"/>
        <v>0</v>
      </c>
      <c r="L363" s="825">
        <f t="shared" si="4"/>
        <v>0</v>
      </c>
      <c r="M363" s="824">
        <f>'Plan de Acción 2023'!K71</f>
        <v>0</v>
      </c>
      <c r="N363" s="824">
        <f>'Plan de Acción 2023'!AA71</f>
        <v>0</v>
      </c>
      <c r="O363" s="824" t="e">
        <f t="shared" si="5"/>
        <v>#DIV/0!</v>
      </c>
      <c r="P363" s="820">
        <f>Tabla13[[#This Row],[Ejec Real Acumu]]-Tabla13[[#This Row],[Proyec Ejec Acumul]]</f>
        <v>0</v>
      </c>
      <c r="Q363" s="820">
        <f>Tabla13[[#This Row],[Ejec Real Mes]]-Tabla13[[#This Row],[Program Entreg Mes]]</f>
        <v>0</v>
      </c>
    </row>
    <row r="364" spans="1:17">
      <c r="A364" s="824">
        <v>68</v>
      </c>
      <c r="B364" s="824" t="s">
        <v>2441</v>
      </c>
      <c r="C364" s="824" t="s">
        <v>2442</v>
      </c>
      <c r="D364" s="824" t="str">
        <f>'Plan de Acción 2023'!$V$72</f>
        <v>Subdirección de Metrología Química y Biología</v>
      </c>
      <c r="E364" s="824" t="str">
        <f>'Plan de Acción 2023'!$F$72</f>
        <v>Realizar actividades de I+D+i relacionadas con proyectos de investigación, sus productos asociados</v>
      </c>
      <c r="F364" s="824">
        <v>4</v>
      </c>
      <c r="G364" s="824" t="s">
        <v>2446</v>
      </c>
      <c r="H364" s="824">
        <f>'Plan de Acción 2023'!$T$72</f>
        <v>22</v>
      </c>
      <c r="I364" s="824">
        <f>'Plan de Acción 2023'!H72+'Plan de Acción 2023'!I72+'Plan de Acción 2023'!J72+'Plan de Acción 2023'!K72</f>
        <v>0</v>
      </c>
      <c r="J364" s="824">
        <f>'Plan de Acción 2023'!X72+'Plan de Acción 2023'!Y72+'Plan de Acción 2023'!Z72+'Plan de Acción 2023'!AA72</f>
        <v>0</v>
      </c>
      <c r="K364" s="825">
        <f t="shared" si="3"/>
        <v>0</v>
      </c>
      <c r="L364" s="825">
        <f t="shared" si="4"/>
        <v>0</v>
      </c>
      <c r="M364" s="824">
        <f>'Plan de Acción 2023'!K72</f>
        <v>0</v>
      </c>
      <c r="N364" s="824">
        <f>'Plan de Acción 2023'!AA72</f>
        <v>0</v>
      </c>
      <c r="O364" s="824" t="e">
        <f t="shared" si="5"/>
        <v>#DIV/0!</v>
      </c>
      <c r="P364" s="820">
        <f>Tabla13[[#This Row],[Ejec Real Acumu]]-Tabla13[[#This Row],[Proyec Ejec Acumul]]</f>
        <v>0</v>
      </c>
      <c r="Q364" s="820">
        <f>Tabla13[[#This Row],[Ejec Real Mes]]-Tabla13[[#This Row],[Program Entreg Mes]]</f>
        <v>0</v>
      </c>
    </row>
    <row r="365" spans="1:17">
      <c r="A365" s="824">
        <v>69</v>
      </c>
      <c r="B365" s="824" t="s">
        <v>2441</v>
      </c>
      <c r="C365" s="824" t="s">
        <v>2442</v>
      </c>
      <c r="D365" s="824" t="str">
        <f>'Plan de Acción 2023'!$V$73</f>
        <v>Subdirección de Metrología Física</v>
      </c>
      <c r="E365" s="824" t="str">
        <f>'Plan de Acción 2023'!$F$73</f>
        <v>Participar en comparaciones claves o suplementarias en metrología Física</v>
      </c>
      <c r="F365" s="824">
        <v>4</v>
      </c>
      <c r="G365" s="824" t="s">
        <v>2446</v>
      </c>
      <c r="H365" s="824">
        <f>'Plan de Acción 2023'!$T$73</f>
        <v>15</v>
      </c>
      <c r="I365" s="824">
        <f>'Plan de Acción 2023'!H73+'Plan de Acción 2023'!I73+'Plan de Acción 2023'!J73+'Plan de Acción 2023'!K73</f>
        <v>3</v>
      </c>
      <c r="J365" s="824">
        <f>'Plan de Acción 2023'!X73+'Plan de Acción 2023'!Y73+'Plan de Acción 2023'!Z73+'Plan de Acción 2023'!AA73</f>
        <v>3</v>
      </c>
      <c r="K365" s="825">
        <f t="shared" si="3"/>
        <v>0.2</v>
      </c>
      <c r="L365" s="825">
        <f t="shared" si="4"/>
        <v>0.2</v>
      </c>
      <c r="M365" s="824">
        <f>'Plan de Acción 2023'!K73</f>
        <v>1</v>
      </c>
      <c r="N365" s="824">
        <f>'Plan de Acción 2023'!AA73</f>
        <v>1</v>
      </c>
      <c r="O365" s="824">
        <f t="shared" si="5"/>
        <v>1</v>
      </c>
      <c r="P365" s="820">
        <f>Tabla13[[#This Row],[Ejec Real Acumu]]-Tabla13[[#This Row],[Proyec Ejec Acumul]]</f>
        <v>0</v>
      </c>
      <c r="Q365" s="820">
        <f>Tabla13[[#This Row],[Ejec Real Mes]]-Tabla13[[#This Row],[Program Entreg Mes]]</f>
        <v>0</v>
      </c>
    </row>
    <row r="366" spans="1:17">
      <c r="A366" s="824">
        <v>70</v>
      </c>
      <c r="B366" s="824" t="s">
        <v>2441</v>
      </c>
      <c r="C366" s="824" t="s">
        <v>2442</v>
      </c>
      <c r="D366" s="824" t="str">
        <f>'Plan de Acción 2023'!$V$74</f>
        <v>Subdirección de Metrología Física</v>
      </c>
      <c r="E366" s="824" t="str">
        <f>'Plan de Acción 2023'!$F$74</f>
        <v>Participar en reuniones de Grupos de Trabajo,  subcomités y/o Comités Consultivos ante el BIPM o el SIM</v>
      </c>
      <c r="F366" s="824">
        <v>4</v>
      </c>
      <c r="G366" s="824" t="s">
        <v>2446</v>
      </c>
      <c r="H366" s="824">
        <f>'Plan de Acción 2023'!$T$74</f>
        <v>3</v>
      </c>
      <c r="I366" s="824">
        <f>'Plan de Acción 2023'!H74+'Plan de Acción 2023'!I74+'Plan de Acción 2023'!J74+'Plan de Acción 2023'!K74</f>
        <v>0</v>
      </c>
      <c r="J366" s="824">
        <f>'Plan de Acción 2023'!X74+'Plan de Acción 2023'!Y74+'Plan de Acción 2023'!Z74+'Plan de Acción 2023'!AA74</f>
        <v>0</v>
      </c>
      <c r="K366" s="825">
        <f t="shared" si="3"/>
        <v>0</v>
      </c>
      <c r="L366" s="825">
        <f t="shared" si="4"/>
        <v>0</v>
      </c>
      <c r="M366" s="824">
        <f>'Plan de Acción 2023'!K74</f>
        <v>0</v>
      </c>
      <c r="N366" s="824">
        <f>'Plan de Acción 2023'!AA74</f>
        <v>0</v>
      </c>
      <c r="O366" s="824" t="e">
        <f t="shared" si="5"/>
        <v>#DIV/0!</v>
      </c>
      <c r="P366" s="820">
        <f>Tabla13[[#This Row],[Ejec Real Acumu]]-Tabla13[[#This Row],[Proyec Ejec Acumul]]</f>
        <v>0</v>
      </c>
      <c r="Q366" s="820">
        <f>Tabla13[[#This Row],[Ejec Real Mes]]-Tabla13[[#This Row],[Program Entreg Mes]]</f>
        <v>0</v>
      </c>
    </row>
    <row r="367" spans="1:17">
      <c r="A367" s="824">
        <v>71</v>
      </c>
      <c r="B367" s="824" t="s">
        <v>2441</v>
      </c>
      <c r="C367" s="824" t="s">
        <v>2442</v>
      </c>
      <c r="D367" s="824" t="str">
        <f>'Plan de Acción 2023'!$V$75</f>
        <v>Subdirección de Metrología Física</v>
      </c>
      <c r="E367" s="824" t="str">
        <f>'Plan de Acción 2023'!$F$75</f>
        <v>Realizar actividades que permitan la presentación y aprobación de CMC nuevas o renovadas en metrología física</v>
      </c>
      <c r="F367" s="824">
        <v>4</v>
      </c>
      <c r="G367" s="824" t="s">
        <v>2446</v>
      </c>
      <c r="H367" s="824">
        <f>'Plan de Acción 2023'!$T$75</f>
        <v>1</v>
      </c>
      <c r="I367" s="824">
        <f>'Plan de Acción 2023'!H75+'Plan de Acción 2023'!I75+'Plan de Acción 2023'!J75+'Plan de Acción 2023'!K75</f>
        <v>0</v>
      </c>
      <c r="J367" s="824">
        <f>'Plan de Acción 2023'!X75+'Plan de Acción 2023'!Y75+'Plan de Acción 2023'!Z75+'Plan de Acción 2023'!AA75</f>
        <v>0</v>
      </c>
      <c r="K367" s="825">
        <f t="shared" si="3"/>
        <v>0</v>
      </c>
      <c r="L367" s="825">
        <f t="shared" si="4"/>
        <v>0</v>
      </c>
      <c r="M367" s="824">
        <f>'Plan de Acción 2023'!K75</f>
        <v>0</v>
      </c>
      <c r="N367" s="824">
        <f>'Plan de Acción 2023'!AA75</f>
        <v>0</v>
      </c>
      <c r="O367" s="824" t="e">
        <f t="shared" si="5"/>
        <v>#DIV/0!</v>
      </c>
      <c r="P367" s="820">
        <f>Tabla13[[#This Row],[Ejec Real Acumu]]-Tabla13[[#This Row],[Proyec Ejec Acumul]]</f>
        <v>0</v>
      </c>
      <c r="Q367" s="820">
        <f>Tabla13[[#This Row],[Ejec Real Mes]]-Tabla13[[#This Row],[Program Entreg Mes]]</f>
        <v>0</v>
      </c>
    </row>
    <row r="368" spans="1:17">
      <c r="A368" s="824">
        <v>72</v>
      </c>
      <c r="B368" s="824" t="s">
        <v>2441</v>
      </c>
      <c r="C368" s="824" t="s">
        <v>2442</v>
      </c>
      <c r="D368" s="824" t="str">
        <f>'Plan de Acción 2023'!$V$76</f>
        <v>Subdirección de Metrología Física</v>
      </c>
      <c r="E368" s="824" t="str">
        <f>'Plan de Acción 2023'!$F$76</f>
        <v>Presentar documentos para la evaluación del QSTF</v>
      </c>
      <c r="F368" s="824">
        <v>4</v>
      </c>
      <c r="G368" s="824" t="s">
        <v>2446</v>
      </c>
      <c r="H368" s="824">
        <f>'Plan de Acción 2023'!$T$76</f>
        <v>4</v>
      </c>
      <c r="I368" s="824">
        <f>'Plan de Acción 2023'!H76+'Plan de Acción 2023'!I76+'Plan de Acción 2023'!J76+'Plan de Acción 2023'!K76</f>
        <v>0</v>
      </c>
      <c r="J368" s="824">
        <f>'Plan de Acción 2023'!X76+'Plan de Acción 2023'!Y76+'Plan de Acción 2023'!Z76+'Plan de Acción 2023'!AA76</f>
        <v>0</v>
      </c>
      <c r="K368" s="825">
        <f t="shared" si="3"/>
        <v>0</v>
      </c>
      <c r="L368" s="825">
        <f t="shared" si="4"/>
        <v>0</v>
      </c>
      <c r="M368" s="824">
        <f>'Plan de Acción 2023'!K76</f>
        <v>0</v>
      </c>
      <c r="N368" s="824">
        <f>'Plan de Acción 2023'!AA76</f>
        <v>0</v>
      </c>
      <c r="O368" s="824" t="e">
        <f t="shared" si="5"/>
        <v>#DIV/0!</v>
      </c>
      <c r="P368" s="820">
        <f>Tabla13[[#This Row],[Ejec Real Acumu]]-Tabla13[[#This Row],[Proyec Ejec Acumul]]</f>
        <v>0</v>
      </c>
      <c r="Q368" s="820">
        <f>Tabla13[[#This Row],[Ejec Real Mes]]-Tabla13[[#This Row],[Program Entreg Mes]]</f>
        <v>0</v>
      </c>
    </row>
    <row r="369" spans="1:17">
      <c r="A369" s="824">
        <v>73</v>
      </c>
      <c r="B369" s="824" t="s">
        <v>2441</v>
      </c>
      <c r="C369" s="824" t="s">
        <v>2442</v>
      </c>
      <c r="D369" s="824" t="str">
        <f>'Plan de Acción 2023'!$V$77</f>
        <v>Subdirección de Metrología Física</v>
      </c>
      <c r="E369" s="824" t="str">
        <f>'Plan de Acción 2023'!$F$77</f>
        <v>Relizar seguimiento al aseguramiento de la validez de los resultados de la SMF</v>
      </c>
      <c r="F369" s="824">
        <v>4</v>
      </c>
      <c r="G369" s="824" t="s">
        <v>2446</v>
      </c>
      <c r="H369" s="824">
        <f>'Plan de Acción 2023'!$T$77</f>
        <v>3</v>
      </c>
      <c r="I369" s="824">
        <f>'Plan de Acción 2023'!H77+'Plan de Acción 2023'!I77+'Plan de Acción 2023'!J77+'Plan de Acción 2023'!K77</f>
        <v>1</v>
      </c>
      <c r="J369" s="824">
        <f>'Plan de Acción 2023'!X77+'Plan de Acción 2023'!Y77+'Plan de Acción 2023'!Z77+'Plan de Acción 2023'!AA77</f>
        <v>1</v>
      </c>
      <c r="K369" s="825">
        <f t="shared" si="3"/>
        <v>0.33333333333333331</v>
      </c>
      <c r="L369" s="825">
        <f t="shared" si="4"/>
        <v>0.33333333333333331</v>
      </c>
      <c r="M369" s="824">
        <f>'Plan de Acción 2023'!K77</f>
        <v>1</v>
      </c>
      <c r="N369" s="824">
        <f>'Plan de Acción 2023'!AA77</f>
        <v>1</v>
      </c>
      <c r="O369" s="824">
        <f t="shared" si="5"/>
        <v>1</v>
      </c>
      <c r="P369" s="820">
        <f>Tabla13[[#This Row],[Ejec Real Acumu]]-Tabla13[[#This Row],[Proyec Ejec Acumul]]</f>
        <v>0</v>
      </c>
      <c r="Q369" s="820">
        <f>Tabla13[[#This Row],[Ejec Real Mes]]-Tabla13[[#This Row],[Program Entreg Mes]]</f>
        <v>0</v>
      </c>
    </row>
    <row r="370" spans="1:17">
      <c r="A370" s="824">
        <v>74</v>
      </c>
      <c r="B370" s="824" t="s">
        <v>2441</v>
      </c>
      <c r="C370" s="824" t="s">
        <v>2442</v>
      </c>
      <c r="D370" s="824" t="str">
        <f>'Plan de Acción 2023'!$V$78</f>
        <v>Subdirección de Metrología Física</v>
      </c>
      <c r="E370" s="824" t="str">
        <f>'Plan de Acción 2023'!$F$78</f>
        <v>Realizar actividades  de vitalidad del sistema de gestiòn para renovacion de CMC  de los laboratorios de la SMF</v>
      </c>
      <c r="F370" s="824">
        <v>4</v>
      </c>
      <c r="G370" s="824" t="s">
        <v>2446</v>
      </c>
      <c r="H370" s="824">
        <f>'Plan de Acción 2023'!$T$78</f>
        <v>2</v>
      </c>
      <c r="I370" s="824">
        <f>'Plan de Acción 2023'!H78+'Plan de Acción 2023'!I78+'Plan de Acción 2023'!J78+'Plan de Acción 2023'!K78</f>
        <v>0</v>
      </c>
      <c r="J370" s="824">
        <f>'Plan de Acción 2023'!X78+'Plan de Acción 2023'!Y78+'Plan de Acción 2023'!Z78+'Plan de Acción 2023'!AA78</f>
        <v>0</v>
      </c>
      <c r="K370" s="825">
        <f t="shared" si="3"/>
        <v>0</v>
      </c>
      <c r="L370" s="825">
        <f t="shared" si="4"/>
        <v>0</v>
      </c>
      <c r="M370" s="824">
        <f>'Plan de Acción 2023'!K78</f>
        <v>0</v>
      </c>
      <c r="N370" s="824">
        <f>'Plan de Acción 2023'!AA78</f>
        <v>0</v>
      </c>
      <c r="O370" s="824" t="e">
        <f t="shared" si="5"/>
        <v>#DIV/0!</v>
      </c>
      <c r="P370" s="820">
        <f>Tabla13[[#This Row],[Ejec Real Acumu]]-Tabla13[[#This Row],[Proyec Ejec Acumul]]</f>
        <v>0</v>
      </c>
      <c r="Q370" s="820">
        <f>Tabla13[[#This Row],[Ejec Real Mes]]-Tabla13[[#This Row],[Program Entreg Mes]]</f>
        <v>0</v>
      </c>
    </row>
    <row r="371" spans="1:17">
      <c r="A371" s="824">
        <v>75</v>
      </c>
      <c r="B371" s="824" t="s">
        <v>2441</v>
      </c>
      <c r="C371" s="824" t="s">
        <v>2442</v>
      </c>
      <c r="D371" s="824" t="str">
        <f>'Plan de Acción 2023'!$V$79</f>
        <v>Subdirección de Metrología Física</v>
      </c>
      <c r="E371" s="824" t="str">
        <f>'Plan de Acción 2023'!$F$79</f>
        <v>Gestionar la calibración de equipos del INM en el exterior para aseguramiento de la trazabilidad</v>
      </c>
      <c r="F371" s="824">
        <v>4</v>
      </c>
      <c r="G371" s="824" t="s">
        <v>2446</v>
      </c>
      <c r="H371" s="824">
        <f>'Plan de Acción 2023'!$T$79</f>
        <v>4</v>
      </c>
      <c r="I371" s="824">
        <f>'Plan de Acción 2023'!H79+'Plan de Acción 2023'!I79+'Plan de Acción 2023'!J79+'Plan de Acción 2023'!K79</f>
        <v>0</v>
      </c>
      <c r="J371" s="824">
        <f>'Plan de Acción 2023'!X79+'Plan de Acción 2023'!Y79+'Plan de Acción 2023'!Z79+'Plan de Acción 2023'!AA79</f>
        <v>0</v>
      </c>
      <c r="K371" s="825">
        <f t="shared" si="3"/>
        <v>0</v>
      </c>
      <c r="L371" s="825">
        <f t="shared" si="4"/>
        <v>0</v>
      </c>
      <c r="M371" s="824">
        <f>'Plan de Acción 2023'!K79</f>
        <v>0</v>
      </c>
      <c r="N371" s="824">
        <f>'Plan de Acción 2023'!AA79</f>
        <v>0</v>
      </c>
      <c r="O371" s="824" t="e">
        <f t="shared" si="5"/>
        <v>#DIV/0!</v>
      </c>
      <c r="P371" s="820">
        <f>Tabla13[[#This Row],[Ejec Real Acumu]]-Tabla13[[#This Row],[Proyec Ejec Acumul]]</f>
        <v>0</v>
      </c>
      <c r="Q371" s="820">
        <f>Tabla13[[#This Row],[Ejec Real Mes]]-Tabla13[[#This Row],[Program Entreg Mes]]</f>
        <v>0</v>
      </c>
    </row>
    <row r="372" spans="1:17">
      <c r="A372" s="824">
        <v>76</v>
      </c>
      <c r="B372" s="824" t="s">
        <v>2441</v>
      </c>
      <c r="C372" s="824" t="s">
        <v>2442</v>
      </c>
      <c r="D372" s="824" t="str">
        <f>'Plan de Acción 2023'!$V$80</f>
        <v>Subdirección de Metrología Física</v>
      </c>
      <c r="E372" s="824" t="str">
        <f>'Plan de Acción 2023'!$F$80</f>
        <v>Diseñar, elaborar y dictar talleres o eventos dirigidos a los sectores productivos en metrología Física</v>
      </c>
      <c r="F372" s="824">
        <v>4</v>
      </c>
      <c r="G372" s="824" t="s">
        <v>2446</v>
      </c>
      <c r="H372" s="824">
        <f>'Plan de Acción 2023'!$T$80</f>
        <v>1</v>
      </c>
      <c r="I372" s="824">
        <f>'Plan de Acción 2023'!H80+'Plan de Acción 2023'!I80+'Plan de Acción 2023'!J80+'Plan de Acción 2023'!K80</f>
        <v>0</v>
      </c>
      <c r="J372" s="824">
        <f>'Plan de Acción 2023'!X80+'Plan de Acción 2023'!Y80+'Plan de Acción 2023'!Z80+'Plan de Acción 2023'!AA80</f>
        <v>0</v>
      </c>
      <c r="K372" s="825">
        <f t="shared" si="3"/>
        <v>0</v>
      </c>
      <c r="L372" s="825">
        <f t="shared" si="4"/>
        <v>0</v>
      </c>
      <c r="M372" s="824">
        <f>'Plan de Acción 2023'!K80</f>
        <v>0</v>
      </c>
      <c r="N372" s="824">
        <f>'Plan de Acción 2023'!AA80</f>
        <v>0</v>
      </c>
      <c r="O372" s="824" t="e">
        <f t="shared" si="5"/>
        <v>#DIV/0!</v>
      </c>
      <c r="P372" s="820">
        <f>Tabla13[[#This Row],[Ejec Real Acumu]]-Tabla13[[#This Row],[Proyec Ejec Acumul]]</f>
        <v>0</v>
      </c>
      <c r="Q372" s="820">
        <f>Tabla13[[#This Row],[Ejec Real Mes]]-Tabla13[[#This Row],[Program Entreg Mes]]</f>
        <v>0</v>
      </c>
    </row>
    <row r="373" spans="1:17">
      <c r="A373" s="824">
        <v>77</v>
      </c>
      <c r="B373" s="824" t="s">
        <v>2441</v>
      </c>
      <c r="C373" s="824" t="s">
        <v>2442</v>
      </c>
      <c r="D373" s="824" t="str">
        <f>'Plan de Acción 2023'!$V$81</f>
        <v>Subdirección de Metrología Física</v>
      </c>
      <c r="E373" s="824" t="str">
        <f>'Plan de Acción 2023'!$F$81</f>
        <v>Establecer, avanzar o diseñar nuevos servicios en metrologìa Fìsica</v>
      </c>
      <c r="F373" s="824">
        <v>4</v>
      </c>
      <c r="G373" s="824" t="s">
        <v>2446</v>
      </c>
      <c r="H373" s="824">
        <f>'Plan de Acción 2023'!$T$81</f>
        <v>10</v>
      </c>
      <c r="I373" s="824">
        <f>'Plan de Acción 2023'!H81+'Plan de Acción 2023'!I81+'Plan de Acción 2023'!J81+'Plan de Acción 2023'!K81</f>
        <v>1</v>
      </c>
      <c r="J373" s="824">
        <f>'Plan de Acción 2023'!X81+'Plan de Acción 2023'!Y81+'Plan de Acción 2023'!Z81+'Plan de Acción 2023'!AA81</f>
        <v>2</v>
      </c>
      <c r="K373" s="825">
        <f t="shared" si="3"/>
        <v>0.1</v>
      </c>
      <c r="L373" s="825">
        <f t="shared" si="4"/>
        <v>0.2</v>
      </c>
      <c r="M373" s="824">
        <f>'Plan de Acción 2023'!K81</f>
        <v>0</v>
      </c>
      <c r="N373" s="824">
        <f>'Plan de Acción 2023'!AA81</f>
        <v>0</v>
      </c>
      <c r="O373" s="824" t="e">
        <f t="shared" si="5"/>
        <v>#DIV/0!</v>
      </c>
      <c r="P373" s="820">
        <f>Tabla13[[#This Row],[Ejec Real Acumu]]-Tabla13[[#This Row],[Proyec Ejec Acumul]]</f>
        <v>1</v>
      </c>
      <c r="Q373" s="820">
        <f>Tabla13[[#This Row],[Ejec Real Mes]]-Tabla13[[#This Row],[Program Entreg Mes]]</f>
        <v>0</v>
      </c>
    </row>
    <row r="374" spans="1:17">
      <c r="A374" s="824">
        <v>78</v>
      </c>
      <c r="B374" s="824" t="s">
        <v>2441</v>
      </c>
      <c r="C374" s="824" t="s">
        <v>2442</v>
      </c>
      <c r="D374" s="824" t="str">
        <f>'Plan de Acción 2023'!$V$82</f>
        <v>Subdirección de Metrología Física</v>
      </c>
      <c r="E374" s="824" t="str">
        <f>'Plan de Acción 2023'!$F$82</f>
        <v>Prestar servicios de calibración en metrología física</v>
      </c>
      <c r="F374" s="824">
        <v>4</v>
      </c>
      <c r="G374" s="824" t="s">
        <v>2446</v>
      </c>
      <c r="H374" s="824">
        <f>'Plan de Acción 2023'!$T$82</f>
        <v>80</v>
      </c>
      <c r="I374" s="824">
        <f>'Plan de Acción 2023'!H82+'Plan de Acción 2023'!I82+'Plan de Acción 2023'!J82+'Plan de Acción 2023'!K82</f>
        <v>5</v>
      </c>
      <c r="J374" s="824">
        <f>'Plan de Acción 2023'!X82+'Plan de Acción 2023'!Y82+'Plan de Acción 2023'!Z82+'Plan de Acción 2023'!AA82</f>
        <v>13</v>
      </c>
      <c r="K374" s="825">
        <f t="shared" si="3"/>
        <v>6.25E-2</v>
      </c>
      <c r="L374" s="825">
        <f t="shared" si="4"/>
        <v>0.16250000000000001</v>
      </c>
      <c r="M374" s="824">
        <f>'Plan de Acción 2023'!K82</f>
        <v>5</v>
      </c>
      <c r="N374" s="824">
        <f>'Plan de Acción 2023'!AA82</f>
        <v>13</v>
      </c>
      <c r="O374" s="824">
        <f t="shared" si="5"/>
        <v>2.6</v>
      </c>
      <c r="P374" s="820">
        <f>Tabla13[[#This Row],[Ejec Real Acumu]]-Tabla13[[#This Row],[Proyec Ejec Acumul]]</f>
        <v>8</v>
      </c>
      <c r="Q374" s="820">
        <f>Tabla13[[#This Row],[Ejec Real Mes]]-Tabla13[[#This Row],[Program Entreg Mes]]</f>
        <v>8</v>
      </c>
    </row>
    <row r="375" spans="1:17">
      <c r="A375" s="824">
        <v>79</v>
      </c>
      <c r="B375" s="824" t="s">
        <v>2441</v>
      </c>
      <c r="C375" s="824" t="s">
        <v>2442</v>
      </c>
      <c r="D375" s="824" t="str">
        <f>'Plan de Acción 2023'!$V$83</f>
        <v>Subdirección de Metrología Física</v>
      </c>
      <c r="E375" s="824" t="str">
        <f>'Plan de Acción 2023'!$F$83</f>
        <v>Realizar informes de avance frente al CONPES 3957</v>
      </c>
      <c r="F375" s="824">
        <v>4</v>
      </c>
      <c r="G375" s="824" t="s">
        <v>2446</v>
      </c>
      <c r="H375" s="824">
        <f>'Plan de Acción 2023'!$T$83</f>
        <v>2</v>
      </c>
      <c r="I375" s="824">
        <f>'Plan de Acción 2023'!H83+'Plan de Acción 2023'!I83+'Plan de Acción 2023'!J83+'Plan de Acción 2023'!K83</f>
        <v>0</v>
      </c>
      <c r="J375" s="824">
        <f>'Plan de Acción 2023'!X83+'Plan de Acción 2023'!Y83+'Plan de Acción 2023'!Z83+'Plan de Acción 2023'!AA83</f>
        <v>0</v>
      </c>
      <c r="K375" s="825">
        <f t="shared" si="3"/>
        <v>0</v>
      </c>
      <c r="L375" s="825">
        <f t="shared" si="4"/>
        <v>0</v>
      </c>
      <c r="M375" s="824">
        <f>'Plan de Acción 2023'!K83</f>
        <v>0</v>
      </c>
      <c r="N375" s="824">
        <f>'Plan de Acción 2023'!AA83</f>
        <v>0</v>
      </c>
      <c r="O375" s="824" t="e">
        <f t="shared" si="5"/>
        <v>#DIV/0!</v>
      </c>
      <c r="P375" s="820">
        <f>Tabla13[[#This Row],[Ejec Real Acumu]]-Tabla13[[#This Row],[Proyec Ejec Acumul]]</f>
        <v>0</v>
      </c>
      <c r="Q375" s="820">
        <f>Tabla13[[#This Row],[Ejec Real Mes]]-Tabla13[[#This Row],[Program Entreg Mes]]</f>
        <v>0</v>
      </c>
    </row>
    <row r="376" spans="1:17">
      <c r="A376" s="824">
        <v>80</v>
      </c>
      <c r="B376" s="824" t="s">
        <v>2441</v>
      </c>
      <c r="C376" s="824" t="s">
        <v>2442</v>
      </c>
      <c r="D376" s="824" t="str">
        <f>'Plan de Acción 2023'!$V$84</f>
        <v>Subdirección de Metrología Física</v>
      </c>
      <c r="E376" s="824" t="str">
        <f>'Plan de Acción 2023'!$F$84</f>
        <v>Actualizar cursos en metrologia Fisica</v>
      </c>
      <c r="F376" s="824">
        <v>4</v>
      </c>
      <c r="G376" s="824" t="s">
        <v>2446</v>
      </c>
      <c r="H376" s="824">
        <f>'Plan de Acción 2023'!$T$84</f>
        <v>3</v>
      </c>
      <c r="I376" s="824">
        <f>'Plan de Acción 2023'!H84+'Plan de Acción 2023'!I84+'Plan de Acción 2023'!J84+'Plan de Acción 2023'!K84</f>
        <v>0</v>
      </c>
      <c r="J376" s="824">
        <f>'Plan de Acción 2023'!X84+'Plan de Acción 2023'!Y84+'Plan de Acción 2023'!Z84+'Plan de Acción 2023'!AA84</f>
        <v>0</v>
      </c>
      <c r="K376" s="825">
        <f t="shared" si="3"/>
        <v>0</v>
      </c>
      <c r="L376" s="825">
        <f t="shared" si="4"/>
        <v>0</v>
      </c>
      <c r="M376" s="824">
        <f>'Plan de Acción 2023'!K84</f>
        <v>0</v>
      </c>
      <c r="N376" s="824">
        <f>'Plan de Acción 2023'!AA84</f>
        <v>0</v>
      </c>
      <c r="O376" s="824" t="e">
        <f t="shared" si="5"/>
        <v>#DIV/0!</v>
      </c>
      <c r="P376" s="820">
        <f>Tabla13[[#This Row],[Ejec Real Acumu]]-Tabla13[[#This Row],[Proyec Ejec Acumul]]</f>
        <v>0</v>
      </c>
      <c r="Q376" s="820">
        <f>Tabla13[[#This Row],[Ejec Real Mes]]-Tabla13[[#This Row],[Program Entreg Mes]]</f>
        <v>0</v>
      </c>
    </row>
    <row r="377" spans="1:17">
      <c r="A377" s="824">
        <v>81</v>
      </c>
      <c r="B377" s="824" t="s">
        <v>2441</v>
      </c>
      <c r="C377" s="824" t="s">
        <v>2442</v>
      </c>
      <c r="D377" s="824" t="str">
        <f>'Plan de Acción 2023'!$V$85</f>
        <v>Subdirección de Metrología Física</v>
      </c>
      <c r="E377" s="824" t="str">
        <f>'Plan de Acción 2023'!$F$85</f>
        <v>Codirigir tesis de investigación en metrología fisica</v>
      </c>
      <c r="F377" s="824">
        <v>4</v>
      </c>
      <c r="G377" s="824" t="s">
        <v>2446</v>
      </c>
      <c r="H377" s="824">
        <f>'Plan de Acción 2023'!$T$85</f>
        <v>1</v>
      </c>
      <c r="I377" s="824">
        <f>'Plan de Acción 2023'!H85+'Plan de Acción 2023'!I85+'Plan de Acción 2023'!J85+'Plan de Acción 2023'!K85</f>
        <v>0</v>
      </c>
      <c r="J377" s="824">
        <f>'Plan de Acción 2023'!X85+'Plan de Acción 2023'!Y85+'Plan de Acción 2023'!Z85+'Plan de Acción 2023'!AA85</f>
        <v>0</v>
      </c>
      <c r="K377" s="825">
        <f t="shared" si="3"/>
        <v>0</v>
      </c>
      <c r="L377" s="825">
        <f t="shared" si="4"/>
        <v>0</v>
      </c>
      <c r="M377" s="824">
        <f>'Plan de Acción 2023'!K85</f>
        <v>0</v>
      </c>
      <c r="N377" s="824">
        <f>'Plan de Acción 2023'!AA85</f>
        <v>0</v>
      </c>
      <c r="O377" s="824" t="e">
        <f t="shared" si="5"/>
        <v>#DIV/0!</v>
      </c>
      <c r="P377" s="820">
        <f>Tabla13[[#This Row],[Ejec Real Acumu]]-Tabla13[[#This Row],[Proyec Ejec Acumul]]</f>
        <v>0</v>
      </c>
      <c r="Q377" s="820">
        <f>Tabla13[[#This Row],[Ejec Real Mes]]-Tabla13[[#This Row],[Program Entreg Mes]]</f>
        <v>0</v>
      </c>
    </row>
    <row r="378" spans="1:17">
      <c r="A378" s="824">
        <v>82</v>
      </c>
      <c r="B378" s="824" t="s">
        <v>2441</v>
      </c>
      <c r="C378" s="824" t="s">
        <v>2442</v>
      </c>
      <c r="D378" s="824" t="str">
        <f>'Plan de Acción 2023'!$V$86</f>
        <v>Subdirección de Metrología Física</v>
      </c>
      <c r="E378" s="824" t="str">
        <f>'Plan de Acción 2023'!$F$86</f>
        <v>Generar productos de investigacion en metrologìa Fìsica en el marco de la gestion de proyectos I+D+ i con IES.</v>
      </c>
      <c r="F378" s="824">
        <v>4</v>
      </c>
      <c r="G378" s="824" t="s">
        <v>2446</v>
      </c>
      <c r="H378" s="824">
        <f>'Plan de Acción 2023'!$T$86</f>
        <v>4</v>
      </c>
      <c r="I378" s="824">
        <f>'Plan de Acción 2023'!H86+'Plan de Acción 2023'!I86+'Plan de Acción 2023'!J86+'Plan de Acción 2023'!K86</f>
        <v>0</v>
      </c>
      <c r="J378" s="824">
        <f>'Plan de Acción 2023'!X86+'Plan de Acción 2023'!Y86+'Plan de Acción 2023'!Z86+'Plan de Acción 2023'!AA86</f>
        <v>0</v>
      </c>
      <c r="K378" s="825">
        <f t="shared" si="3"/>
        <v>0</v>
      </c>
      <c r="L378" s="825">
        <f t="shared" si="4"/>
        <v>0</v>
      </c>
      <c r="M378" s="824">
        <f>'Plan de Acción 2023'!K86</f>
        <v>0</v>
      </c>
      <c r="N378" s="824">
        <f>'Plan de Acción 2023'!AA86</f>
        <v>0</v>
      </c>
      <c r="O378" s="824" t="e">
        <f t="shared" si="5"/>
        <v>#DIV/0!</v>
      </c>
      <c r="P378" s="820">
        <f>Tabla13[[#This Row],[Ejec Real Acumu]]-Tabla13[[#This Row],[Proyec Ejec Acumul]]</f>
        <v>0</v>
      </c>
      <c r="Q378" s="820">
        <f>Tabla13[[#This Row],[Ejec Real Mes]]-Tabla13[[#This Row],[Program Entreg Mes]]</f>
        <v>0</v>
      </c>
    </row>
    <row r="379" spans="1:17">
      <c r="A379" s="824">
        <v>83</v>
      </c>
      <c r="B379" s="824" t="s">
        <v>2441</v>
      </c>
      <c r="C379" s="824" t="s">
        <v>2442</v>
      </c>
      <c r="D379" s="824" t="str">
        <f>'Plan de Acción 2023'!$V$87</f>
        <v>Subdirección de Metrología Física</v>
      </c>
      <c r="E379" s="824" t="str">
        <f>'Plan de Acción 2023'!$F$87</f>
        <v>Participar en eventos científicos, capacitaciones o intercambios científicos (Excluyendo grupos trabajo SIM y Comites Consultivos)</v>
      </c>
      <c r="F379" s="824">
        <v>4</v>
      </c>
      <c r="G379" s="824" t="s">
        <v>2446</v>
      </c>
      <c r="H379" s="824">
        <f>'Plan de Acción 2023'!$T$87</f>
        <v>4</v>
      </c>
      <c r="I379" s="824">
        <f>'Plan de Acción 2023'!H87+'Plan de Acción 2023'!I87+'Plan de Acción 2023'!J87+'Plan de Acción 2023'!K87</f>
        <v>1</v>
      </c>
      <c r="J379" s="824">
        <f>'Plan de Acción 2023'!X87+'Plan de Acción 2023'!Y87+'Plan de Acción 2023'!Z87+'Plan de Acción 2023'!AA87</f>
        <v>1</v>
      </c>
      <c r="K379" s="825">
        <f t="shared" si="3"/>
        <v>0.25</v>
      </c>
      <c r="L379" s="825">
        <f t="shared" si="4"/>
        <v>0.25</v>
      </c>
      <c r="M379" s="824">
        <f>'Plan de Acción 2023'!K87</f>
        <v>1</v>
      </c>
      <c r="N379" s="824">
        <f>'Plan de Acción 2023'!AA87</f>
        <v>1</v>
      </c>
      <c r="O379" s="824">
        <f t="shared" si="5"/>
        <v>1</v>
      </c>
      <c r="P379" s="820">
        <f>Tabla13[[#This Row],[Ejec Real Acumu]]-Tabla13[[#This Row],[Proyec Ejec Acumul]]</f>
        <v>0</v>
      </c>
      <c r="Q379" s="820">
        <f>Tabla13[[#This Row],[Ejec Real Mes]]-Tabla13[[#This Row],[Program Entreg Mes]]</f>
        <v>0</v>
      </c>
    </row>
    <row r="380" spans="1:17">
      <c r="A380" s="824">
        <v>84</v>
      </c>
      <c r="B380" s="824" t="s">
        <v>2441</v>
      </c>
      <c r="C380" s="824" t="s">
        <v>2442</v>
      </c>
      <c r="D380" s="824" t="str">
        <f>'Plan de Acción 2023'!$V$88</f>
        <v>Subdirección de Metrología Física</v>
      </c>
      <c r="E380" s="824" t="str">
        <f>'Plan de Acción 2023'!$F$88</f>
        <v>Estructurar o formular proyectos de I+D+i que involucren lineas de investigacion en metrologia Fìsica</v>
      </c>
      <c r="F380" s="824">
        <v>4</v>
      </c>
      <c r="G380" s="824" t="s">
        <v>2446</v>
      </c>
      <c r="H380" s="824">
        <f>'Plan de Acción 2023'!$T$88</f>
        <v>6</v>
      </c>
      <c r="I380" s="824">
        <f>'Plan de Acción 2023'!H88+'Plan de Acción 2023'!I88+'Plan de Acción 2023'!J88+'Plan de Acción 2023'!K88</f>
        <v>0</v>
      </c>
      <c r="J380" s="824">
        <f>'Plan de Acción 2023'!X88+'Plan de Acción 2023'!Y88+'Plan de Acción 2023'!Z88+'Plan de Acción 2023'!AA88</f>
        <v>0</v>
      </c>
      <c r="K380" s="825">
        <f t="shared" si="3"/>
        <v>0</v>
      </c>
      <c r="L380" s="825">
        <f t="shared" si="4"/>
        <v>0</v>
      </c>
      <c r="M380" s="824">
        <f>'Plan de Acción 2023'!K88</f>
        <v>0</v>
      </c>
      <c r="N380" s="824">
        <f>'Plan de Acción 2023'!AA88</f>
        <v>0</v>
      </c>
      <c r="O380" s="824" t="e">
        <f t="shared" si="5"/>
        <v>#DIV/0!</v>
      </c>
      <c r="P380" s="820">
        <f>Tabla13[[#This Row],[Ejec Real Acumu]]-Tabla13[[#This Row],[Proyec Ejec Acumul]]</f>
        <v>0</v>
      </c>
      <c r="Q380" s="820">
        <f>Tabla13[[#This Row],[Ejec Real Mes]]-Tabla13[[#This Row],[Program Entreg Mes]]</f>
        <v>0</v>
      </c>
    </row>
    <row r="381" spans="1:17">
      <c r="A381" s="824">
        <v>85</v>
      </c>
      <c r="B381" s="824" t="s">
        <v>2441</v>
      </c>
      <c r="C381" s="824" t="s">
        <v>2442</v>
      </c>
      <c r="D381" s="824" t="str">
        <f>'Plan de Acción 2023'!$V$89</f>
        <v>Subdirección de Metrología Física</v>
      </c>
      <c r="E381" s="824" t="str">
        <f>'Plan de Acción 2023'!$F$89</f>
        <v>Realizar seguimiento ejecución proyectos de I+D+i en metrología física</v>
      </c>
      <c r="F381" s="824">
        <v>4</v>
      </c>
      <c r="G381" s="824" t="s">
        <v>2446</v>
      </c>
      <c r="H381" s="824">
        <f>'Plan de Acción 2023'!$T$89</f>
        <v>6</v>
      </c>
      <c r="I381" s="824">
        <f>'Plan de Acción 2023'!H89+'Plan de Acción 2023'!I89+'Plan de Acción 2023'!J89+'Plan de Acción 2023'!K89</f>
        <v>0</v>
      </c>
      <c r="J381" s="824">
        <f>'Plan de Acción 2023'!X89+'Plan de Acción 2023'!Y89+'Plan de Acción 2023'!Z89+'Plan de Acción 2023'!AA89</f>
        <v>0</v>
      </c>
      <c r="K381" s="825">
        <f t="shared" si="3"/>
        <v>0</v>
      </c>
      <c r="L381" s="825">
        <f t="shared" si="4"/>
        <v>0</v>
      </c>
      <c r="M381" s="824">
        <f>'Plan de Acción 2023'!K89</f>
        <v>0</v>
      </c>
      <c r="N381" s="824">
        <f>'Plan de Acción 2023'!AA89</f>
        <v>0</v>
      </c>
      <c r="O381" s="824" t="e">
        <f t="shared" si="5"/>
        <v>#DIV/0!</v>
      </c>
      <c r="P381" s="820">
        <f>Tabla13[[#This Row],[Ejec Real Acumu]]-Tabla13[[#This Row],[Proyec Ejec Acumul]]</f>
        <v>0</v>
      </c>
      <c r="Q381" s="820">
        <f>Tabla13[[#This Row],[Ejec Real Mes]]-Tabla13[[#This Row],[Program Entreg Mes]]</f>
        <v>0</v>
      </c>
    </row>
    <row r="382" spans="1:17">
      <c r="A382" s="824">
        <v>86</v>
      </c>
      <c r="B382" s="824" t="s">
        <v>2441</v>
      </c>
      <c r="C382" s="824" t="s">
        <v>2442</v>
      </c>
      <c r="D382" s="824" t="str">
        <f>'Plan de Acción 2023'!$V$90</f>
        <v>Subdirección de Metrología Física</v>
      </c>
      <c r="E382" s="824" t="str">
        <f>'Plan de Acción 2023'!$F$90</f>
        <v>Participar en proyectos de I+D+i en metrología Fisica con organizaciones internacionales</v>
      </c>
      <c r="F382" s="824">
        <v>4</v>
      </c>
      <c r="G382" s="824" t="s">
        <v>2446</v>
      </c>
      <c r="H382" s="824">
        <f>'Plan de Acción 2023'!$T$90</f>
        <v>6</v>
      </c>
      <c r="I382" s="824">
        <f>'Plan de Acción 2023'!H90+'Plan de Acción 2023'!I90+'Plan de Acción 2023'!J90+'Plan de Acción 2023'!K90</f>
        <v>0</v>
      </c>
      <c r="J382" s="824">
        <f>'Plan de Acción 2023'!X90+'Plan de Acción 2023'!Y90+'Plan de Acción 2023'!Z90+'Plan de Acción 2023'!AA90</f>
        <v>0</v>
      </c>
      <c r="K382" s="825">
        <f t="shared" si="3"/>
        <v>0</v>
      </c>
      <c r="L382" s="825">
        <f t="shared" si="4"/>
        <v>0</v>
      </c>
      <c r="M382" s="824">
        <f>'Plan de Acción 2023'!K90</f>
        <v>0</v>
      </c>
      <c r="N382" s="824">
        <f>'Plan de Acción 2023'!AA90</f>
        <v>0</v>
      </c>
      <c r="O382" s="824" t="e">
        <f t="shared" si="5"/>
        <v>#DIV/0!</v>
      </c>
      <c r="P382" s="820">
        <f>Tabla13[[#This Row],[Ejec Real Acumu]]-Tabla13[[#This Row],[Proyec Ejec Acumul]]</f>
        <v>0</v>
      </c>
      <c r="Q382" s="820">
        <f>Tabla13[[#This Row],[Ejec Real Mes]]-Tabla13[[#This Row],[Program Entreg Mes]]</f>
        <v>0</v>
      </c>
    </row>
    <row r="383" spans="1:17">
      <c r="A383" s="824">
        <v>87</v>
      </c>
      <c r="B383" s="824" t="s">
        <v>2441</v>
      </c>
      <c r="C383" s="824" t="s">
        <v>2442</v>
      </c>
      <c r="D383" s="824" t="str">
        <f>'Plan de Acción 2023'!$V$91</f>
        <v>Oficina de Informática y Desarrollo Tecnológico</v>
      </c>
      <c r="E383" s="824" t="str">
        <f>'Plan de Acción 2023'!$F$91</f>
        <v>Ejecutar el Plan Estratégico de Tecnologías de la Información - PETI 2021 - 2023</v>
      </c>
      <c r="F383" s="824">
        <v>4</v>
      </c>
      <c r="G383" s="824" t="s">
        <v>2446</v>
      </c>
      <c r="H383" s="824">
        <f>'Plan de Acción 2023'!$T$91</f>
        <v>25</v>
      </c>
      <c r="I383" s="824">
        <f>'Plan de Acción 2023'!H91+'Plan de Acción 2023'!I91+'Plan de Acción 2023'!J91+'Plan de Acción 2023'!K91</f>
        <v>0</v>
      </c>
      <c r="J383" s="824">
        <f>'Plan de Acción 2023'!X91+'Plan de Acción 2023'!Y91+'Plan de Acción 2023'!Z91+'Plan de Acción 2023'!AA91</f>
        <v>2</v>
      </c>
      <c r="K383" s="825">
        <f t="shared" si="3"/>
        <v>0</v>
      </c>
      <c r="L383" s="825">
        <f t="shared" si="4"/>
        <v>0.08</v>
      </c>
      <c r="M383" s="824">
        <f>'Plan de Acción 2023'!K91</f>
        <v>0</v>
      </c>
      <c r="N383" s="824">
        <f>'Plan de Acción 2023'!AA91</f>
        <v>1</v>
      </c>
      <c r="O383" s="824" t="e">
        <f t="shared" si="5"/>
        <v>#DIV/0!</v>
      </c>
      <c r="P383" s="820">
        <f>Tabla13[[#This Row],[Ejec Real Acumu]]-Tabla13[[#This Row],[Proyec Ejec Acumul]]</f>
        <v>2</v>
      </c>
      <c r="Q383" s="820">
        <f>Tabla13[[#This Row],[Ejec Real Mes]]-Tabla13[[#This Row],[Program Entreg Mes]]</f>
        <v>1</v>
      </c>
    </row>
    <row r="384" spans="1:17">
      <c r="A384" s="824">
        <v>88</v>
      </c>
      <c r="B384" s="824" t="s">
        <v>2441</v>
      </c>
      <c r="C384" s="824" t="s">
        <v>2442</v>
      </c>
      <c r="D384" s="824" t="str">
        <f>'Plan de Acción 2023'!$V$92</f>
        <v>Oficina de Informática y Desarrollo Tecnológico</v>
      </c>
      <c r="E384" s="824" t="str">
        <f>'Plan de Acción 2023'!$F$92</f>
        <v>Formular el Plan de transformación digital.</v>
      </c>
      <c r="F384" s="824">
        <v>4</v>
      </c>
      <c r="G384" s="824" t="s">
        <v>2446</v>
      </c>
      <c r="H384" s="824">
        <f>'Plan de Acción 2023'!$T$92</f>
        <v>7</v>
      </c>
      <c r="I384" s="824">
        <f>'Plan de Acción 2023'!H92+'Plan de Acción 2023'!I92+'Plan de Acción 2023'!J92+'Plan de Acción 2023'!K92</f>
        <v>0</v>
      </c>
      <c r="J384" s="824">
        <f>'Plan de Acción 2023'!X92+'Plan de Acción 2023'!Y92+'Plan de Acción 2023'!Z92+'Plan de Acción 2023'!AA92</f>
        <v>0</v>
      </c>
      <c r="K384" s="825">
        <f t="shared" si="3"/>
        <v>0</v>
      </c>
      <c r="L384" s="825">
        <f t="shared" si="4"/>
        <v>0</v>
      </c>
      <c r="M384" s="824">
        <f>'Plan de Acción 2023'!K92</f>
        <v>0</v>
      </c>
      <c r="N384" s="824">
        <f>'Plan de Acción 2023'!AA92</f>
        <v>0</v>
      </c>
      <c r="O384" s="824" t="e">
        <f t="shared" si="5"/>
        <v>#DIV/0!</v>
      </c>
      <c r="P384" s="820">
        <f>Tabla13[[#This Row],[Ejec Real Acumu]]-Tabla13[[#This Row],[Proyec Ejec Acumul]]</f>
        <v>0</v>
      </c>
      <c r="Q384" s="820">
        <f>Tabla13[[#This Row],[Ejec Real Mes]]-Tabla13[[#This Row],[Program Entreg Mes]]</f>
        <v>0</v>
      </c>
    </row>
    <row r="385" spans="1:17">
      <c r="A385" s="824">
        <v>89</v>
      </c>
      <c r="B385" s="824" t="s">
        <v>2441</v>
      </c>
      <c r="C385" s="824" t="s">
        <v>2442</v>
      </c>
      <c r="D385" s="824" t="str">
        <f>'Plan de Acción 2023'!$V$93</f>
        <v>Oficina de Informática y Desarrollo Tecnológico</v>
      </c>
      <c r="E385" s="824" t="str">
        <f>'Plan de Acción 2023'!$F$93</f>
        <v>Ejecutar el Plan de Tratamiento de Riesgos de Seguridad y Privacidad de la Información</v>
      </c>
      <c r="F385" s="824">
        <v>4</v>
      </c>
      <c r="G385" s="824" t="s">
        <v>2446</v>
      </c>
      <c r="H385" s="824">
        <f>'Plan de Acción 2023'!$T$93</f>
        <v>12</v>
      </c>
      <c r="I385" s="824">
        <f>'Plan de Acción 2023'!H93+'Plan de Acción 2023'!I93+'Plan de Acción 2023'!J93+'Plan de Acción 2023'!K93</f>
        <v>2</v>
      </c>
      <c r="J385" s="824">
        <f>'Plan de Acción 2023'!X93+'Plan de Acción 2023'!Y93+'Plan de Acción 2023'!Z93+'Plan de Acción 2023'!AA93</f>
        <v>2</v>
      </c>
      <c r="K385" s="825">
        <f t="shared" si="3"/>
        <v>0.16666666666666666</v>
      </c>
      <c r="L385" s="825">
        <f t="shared" si="4"/>
        <v>0.16666666666666666</v>
      </c>
      <c r="M385" s="824">
        <f>'Plan de Acción 2023'!K93</f>
        <v>1</v>
      </c>
      <c r="N385" s="824">
        <f>'Plan de Acción 2023'!AA93</f>
        <v>1</v>
      </c>
      <c r="O385" s="824">
        <f t="shared" si="5"/>
        <v>1</v>
      </c>
      <c r="P385" s="820">
        <f>Tabla13[[#This Row],[Ejec Real Acumu]]-Tabla13[[#This Row],[Proyec Ejec Acumul]]</f>
        <v>0</v>
      </c>
      <c r="Q385" s="820">
        <f>Tabla13[[#This Row],[Ejec Real Mes]]-Tabla13[[#This Row],[Program Entreg Mes]]</f>
        <v>0</v>
      </c>
    </row>
    <row r="386" spans="1:17">
      <c r="A386" s="824">
        <v>90</v>
      </c>
      <c r="B386" s="824" t="s">
        <v>2441</v>
      </c>
      <c r="C386" s="824" t="s">
        <v>2442</v>
      </c>
      <c r="D386" s="824" t="str">
        <f>'Plan de Acción 2023'!$V$94</f>
        <v>Oficina de Informática y Desarrollo Tecnológico</v>
      </c>
      <c r="E386" s="824" t="str">
        <f>'Plan de Acción 2023'!$F$94</f>
        <v>Ejecutar Plan de Seguridad y Privacidad de la Información 2023</v>
      </c>
      <c r="F386" s="824">
        <v>4</v>
      </c>
      <c r="G386" s="824" t="s">
        <v>2446</v>
      </c>
      <c r="H386" s="824">
        <f>'Plan de Acción 2023'!$T$94</f>
        <v>32</v>
      </c>
      <c r="I386" s="824">
        <f>'Plan de Acción 2023'!H94+'Plan de Acción 2023'!I94+'Plan de Acción 2023'!J94+'Plan de Acción 2023'!K94</f>
        <v>2</v>
      </c>
      <c r="J386" s="824">
        <f>'Plan de Acción 2023'!X94+'Plan de Acción 2023'!Y94+'Plan de Acción 2023'!Z94+'Plan de Acción 2023'!AA94</f>
        <v>2</v>
      </c>
      <c r="K386" s="825">
        <f t="shared" si="3"/>
        <v>6.25E-2</v>
      </c>
      <c r="L386" s="825">
        <f t="shared" si="4"/>
        <v>6.25E-2</v>
      </c>
      <c r="M386" s="824">
        <f>'Plan de Acción 2023'!K94</f>
        <v>1</v>
      </c>
      <c r="N386" s="824">
        <f>'Plan de Acción 2023'!AA94</f>
        <v>1</v>
      </c>
      <c r="O386" s="824">
        <f t="shared" si="5"/>
        <v>1</v>
      </c>
      <c r="P386" s="820">
        <f>Tabla13[[#This Row],[Ejec Real Acumu]]-Tabla13[[#This Row],[Proyec Ejec Acumul]]</f>
        <v>0</v>
      </c>
      <c r="Q386" s="820">
        <f>Tabla13[[#This Row],[Ejec Real Mes]]-Tabla13[[#This Row],[Program Entreg Mes]]</f>
        <v>0</v>
      </c>
    </row>
    <row r="387" spans="1:17">
      <c r="A387" s="824">
        <v>91</v>
      </c>
      <c r="B387" s="824" t="s">
        <v>2441</v>
      </c>
      <c r="C387" s="824" t="s">
        <v>2442</v>
      </c>
      <c r="D387" s="824" t="str">
        <f>'Plan de Acción 2023'!$V$95</f>
        <v>Oficina de Informática y Desarrollo Tecnológico</v>
      </c>
      <c r="E387" s="824" t="str">
        <f>'Plan de Acción 2023'!$F$95</f>
        <v>Implementar las políticas del Modelo Integrado de Planeación y Gestión relacionadas con la OIDT</v>
      </c>
      <c r="F387" s="824">
        <v>4</v>
      </c>
      <c r="G387" s="824" t="s">
        <v>2446</v>
      </c>
      <c r="H387" s="824">
        <f>'Plan de Acción 2023'!$T$95</f>
        <v>4</v>
      </c>
      <c r="I387" s="824">
        <f>'Plan de Acción 2023'!H95+'Plan de Acción 2023'!I95+'Plan de Acción 2023'!J95+'Plan de Acción 2023'!K95</f>
        <v>1</v>
      </c>
      <c r="J387" s="824">
        <f>'Plan de Acción 2023'!X95+'Plan de Acción 2023'!Y95+'Plan de Acción 2023'!Z95+'Plan de Acción 2023'!AA95</f>
        <v>1</v>
      </c>
      <c r="K387" s="825">
        <f t="shared" si="3"/>
        <v>0.25</v>
      </c>
      <c r="L387" s="825">
        <f t="shared" si="4"/>
        <v>0.25</v>
      </c>
      <c r="M387" s="824">
        <f>'Plan de Acción 2023'!K95</f>
        <v>0</v>
      </c>
      <c r="N387" s="824">
        <f>'Plan de Acción 2023'!AA95</f>
        <v>0</v>
      </c>
      <c r="O387" s="824" t="e">
        <f t="shared" si="5"/>
        <v>#DIV/0!</v>
      </c>
      <c r="P387" s="820">
        <f>Tabla13[[#This Row],[Ejec Real Acumu]]-Tabla13[[#This Row],[Proyec Ejec Acumul]]</f>
        <v>0</v>
      </c>
      <c r="Q387" s="820">
        <f>Tabla13[[#This Row],[Ejec Real Mes]]-Tabla13[[#This Row],[Program Entreg Mes]]</f>
        <v>0</v>
      </c>
    </row>
    <row r="388" spans="1:17">
      <c r="A388" s="824">
        <v>92</v>
      </c>
      <c r="B388" s="824" t="s">
        <v>2441</v>
      </c>
      <c r="C388" s="824" t="s">
        <v>2442</v>
      </c>
      <c r="D388" s="824" t="str">
        <f>'Plan de Acción 2023'!$V$96</f>
        <v>Subdirección de Metrología Física</v>
      </c>
      <c r="E388" s="824" t="str">
        <f>'Plan de Acción 2023'!$F$96</f>
        <v>Prestar horas de Asistencia Técnica por personal de la SMF a demanda</v>
      </c>
      <c r="F388" s="824">
        <v>4</v>
      </c>
      <c r="G388" s="824" t="s">
        <v>2446</v>
      </c>
      <c r="H388" s="824">
        <f>'Plan de Acción 2023'!$T$96</f>
        <v>1</v>
      </c>
      <c r="I388" s="824">
        <f>'Plan de Acción 2023'!H96+'Plan de Acción 2023'!I96+'Plan de Acción 2023'!J96+'Plan de Acción 2023'!K96</f>
        <v>0</v>
      </c>
      <c r="J388" s="824">
        <f>'Plan de Acción 2023'!X96+'Plan de Acción 2023'!Y96+'Plan de Acción 2023'!Z96+'Plan de Acción 2023'!AA96</f>
        <v>0</v>
      </c>
      <c r="K388" s="825">
        <f t="shared" si="3"/>
        <v>0</v>
      </c>
      <c r="L388" s="825">
        <f t="shared" si="4"/>
        <v>0</v>
      </c>
      <c r="M388" s="824">
        <f>'Plan de Acción 2023'!K96</f>
        <v>0</v>
      </c>
      <c r="N388" s="824">
        <f>'Plan de Acción 2023'!AA96</f>
        <v>0</v>
      </c>
      <c r="O388" s="824" t="e">
        <f t="shared" si="5"/>
        <v>#DIV/0!</v>
      </c>
      <c r="P388" s="820">
        <f>Tabla13[[#This Row],[Ejec Real Acumu]]-Tabla13[[#This Row],[Proyec Ejec Acumul]]</f>
        <v>0</v>
      </c>
      <c r="Q388" s="820">
        <f>Tabla13[[#This Row],[Ejec Real Mes]]-Tabla13[[#This Row],[Program Entreg Mes]]</f>
        <v>0</v>
      </c>
    </row>
    <row r="389" spans="1:17">
      <c r="A389" s="824">
        <v>93</v>
      </c>
      <c r="B389" s="824" t="s">
        <v>2441</v>
      </c>
      <c r="C389" s="824" t="s">
        <v>2442</v>
      </c>
      <c r="D389" s="824" t="str">
        <f>'Plan de Acción 2023'!$V$97</f>
        <v>Oficina de Informática y Desarrollo Tecnológico</v>
      </c>
      <c r="E389" s="824" t="str">
        <f>'Plan de Acción 2023'!$F$97</f>
        <v>Ejecutar actividades relacionadas con la Gestión del SIG según lineamientos estratégicos - OIDT</v>
      </c>
      <c r="F389" s="824">
        <v>4</v>
      </c>
      <c r="G389" s="824" t="s">
        <v>2446</v>
      </c>
      <c r="H389" s="824">
        <f>'Plan de Acción 2023'!$T$97</f>
        <v>4</v>
      </c>
      <c r="I389" s="824">
        <f>'Plan de Acción 2023'!H97+'Plan de Acción 2023'!I97+'Plan de Acción 2023'!J97+'Plan de Acción 2023'!K97</f>
        <v>1</v>
      </c>
      <c r="J389" s="824">
        <f>'Plan de Acción 2023'!X97+'Plan de Acción 2023'!Y97+'Plan de Acción 2023'!Z97+'Plan de Acción 2023'!AA97</f>
        <v>1</v>
      </c>
      <c r="K389" s="825">
        <f t="shared" si="3"/>
        <v>0.25</v>
      </c>
      <c r="L389" s="825">
        <f t="shared" si="4"/>
        <v>0.25</v>
      </c>
      <c r="M389" s="824">
        <f>'Plan de Acción 2023'!K97</f>
        <v>0</v>
      </c>
      <c r="N389" s="824">
        <f>'Plan de Acción 2023'!AA97</f>
        <v>0</v>
      </c>
      <c r="O389" s="824" t="e">
        <f t="shared" si="5"/>
        <v>#DIV/0!</v>
      </c>
      <c r="P389" s="820">
        <f>Tabla13[[#This Row],[Ejec Real Acumu]]-Tabla13[[#This Row],[Proyec Ejec Acumul]]</f>
        <v>0</v>
      </c>
      <c r="Q389" s="820">
        <f>Tabla13[[#This Row],[Ejec Real Mes]]-Tabla13[[#This Row],[Program Entreg Mes]]</f>
        <v>0</v>
      </c>
    </row>
    <row r="390" spans="1:17">
      <c r="A390" s="824">
        <v>94</v>
      </c>
      <c r="B390" s="824" t="s">
        <v>2441</v>
      </c>
      <c r="C390" s="824" t="s">
        <v>2442</v>
      </c>
      <c r="D390" s="824" t="str">
        <f>'Plan de Acción 2023'!$V$98</f>
        <v>Subdirección de Metrología Física</v>
      </c>
      <c r="E390" s="824" t="str">
        <f>'Plan de Acción 2023'!$F$98</f>
        <v>Ejecutar actividades relacionadas con la Gestión del SIG según lineamientos estratégicos - SMF</v>
      </c>
      <c r="F390" s="824">
        <v>4</v>
      </c>
      <c r="G390" s="824" t="s">
        <v>2446</v>
      </c>
      <c r="H390" s="824">
        <f>'Plan de Acción 2023'!$T$98</f>
        <v>4</v>
      </c>
      <c r="I390" s="824">
        <f>'Plan de Acción 2023'!H98+'Plan de Acción 2023'!I98+'Plan de Acción 2023'!J98+'Plan de Acción 2023'!K98</f>
        <v>1</v>
      </c>
      <c r="J390" s="824">
        <f>'Plan de Acción 2023'!X98+'Plan de Acción 2023'!Y98+'Plan de Acción 2023'!Z98+'Plan de Acción 2023'!AA98</f>
        <v>1</v>
      </c>
      <c r="K390" s="825">
        <f t="shared" si="3"/>
        <v>0.25</v>
      </c>
      <c r="L390" s="825">
        <f t="shared" si="4"/>
        <v>0.25</v>
      </c>
      <c r="M390" s="824">
        <f>'Plan de Acción 2023'!K98</f>
        <v>0</v>
      </c>
      <c r="N390" s="824">
        <f>'Plan de Acción 2023'!AA98</f>
        <v>0</v>
      </c>
      <c r="O390" s="824" t="e">
        <f t="shared" si="5"/>
        <v>#DIV/0!</v>
      </c>
      <c r="P390" s="820">
        <f>Tabla13[[#This Row],[Ejec Real Acumu]]-Tabla13[[#This Row],[Proyec Ejec Acumul]]</f>
        <v>0</v>
      </c>
      <c r="Q390" s="820">
        <f>Tabla13[[#This Row],[Ejec Real Mes]]-Tabla13[[#This Row],[Program Entreg Mes]]</f>
        <v>0</v>
      </c>
    </row>
    <row r="391" spans="1:17">
      <c r="A391" s="824">
        <v>95</v>
      </c>
      <c r="B391" s="824" t="s">
        <v>2441</v>
      </c>
      <c r="C391" s="824" t="s">
        <v>2442</v>
      </c>
      <c r="D391" s="824" t="str">
        <f>'Plan de Acción 2023'!$V$99</f>
        <v>Secretaría General</v>
      </c>
      <c r="E391" s="824" t="str">
        <f>'Plan de Acción 2023'!$F$99</f>
        <v>Ejecutar actividades relacionadas con la Gestión del SIG según lineamientos estratégicos - SG</v>
      </c>
      <c r="F391" s="824">
        <v>4</v>
      </c>
      <c r="G391" s="824" t="s">
        <v>2446</v>
      </c>
      <c r="H391" s="824">
        <f>'Plan de Acción 2023'!$T$99</f>
        <v>4</v>
      </c>
      <c r="I391" s="824">
        <f>'Plan de Acción 2023'!H99+'Plan de Acción 2023'!I99+'Plan de Acción 2023'!J99+'Plan de Acción 2023'!K99</f>
        <v>1</v>
      </c>
      <c r="J391" s="824">
        <f>'Plan de Acción 2023'!X99+'Plan de Acción 2023'!Y99+'Plan de Acción 2023'!Z99+'Plan de Acción 2023'!AA99</f>
        <v>1</v>
      </c>
      <c r="K391" s="825">
        <f t="shared" si="3"/>
        <v>0.25</v>
      </c>
      <c r="L391" s="825">
        <f t="shared" si="4"/>
        <v>0.25</v>
      </c>
      <c r="M391" s="824">
        <f>'Plan de Acción 2023'!K99</f>
        <v>0</v>
      </c>
      <c r="N391" s="824">
        <f>'Plan de Acción 2023'!AA99</f>
        <v>0</v>
      </c>
      <c r="O391" s="824" t="e">
        <f t="shared" si="5"/>
        <v>#DIV/0!</v>
      </c>
      <c r="P391" s="820">
        <f>Tabla13[[#This Row],[Ejec Real Acumu]]-Tabla13[[#This Row],[Proyec Ejec Acumul]]</f>
        <v>0</v>
      </c>
      <c r="Q391" s="820">
        <f>Tabla13[[#This Row],[Ejec Real Mes]]-Tabla13[[#This Row],[Program Entreg Mes]]</f>
        <v>0</v>
      </c>
    </row>
    <row r="392" spans="1:17">
      <c r="A392" s="824">
        <v>96</v>
      </c>
      <c r="B392" s="824" t="s">
        <v>2441</v>
      </c>
      <c r="C392" s="824" t="s">
        <v>2442</v>
      </c>
      <c r="D392" s="824" t="str">
        <f>'Plan de Acción 2023'!$V$100</f>
        <v>Subdirección de Metrología Química y Biología</v>
      </c>
      <c r="E392" s="824" t="str">
        <f>'Plan de Acción 2023'!$F$100</f>
        <v>Ejecutar actividades relacionadas con la Gestión del SIG según lineamientos estratégicos - SMQB</v>
      </c>
      <c r="F392" s="824">
        <v>4</v>
      </c>
      <c r="G392" s="824" t="s">
        <v>2446</v>
      </c>
      <c r="H392" s="824">
        <f>'Plan de Acción 2023'!$T$100</f>
        <v>4</v>
      </c>
      <c r="I392" s="824">
        <f>'Plan de Acción 2023'!H100+'Plan de Acción 2023'!I100+'Plan de Acción 2023'!J100+'Plan de Acción 2023'!K100</f>
        <v>1</v>
      </c>
      <c r="J392" s="824">
        <f>'Plan de Acción 2023'!X100+'Plan de Acción 2023'!Y100+'Plan de Acción 2023'!Z100+'Plan de Acción 2023'!AA100</f>
        <v>1</v>
      </c>
      <c r="K392" s="825">
        <f t="shared" si="3"/>
        <v>0.25</v>
      </c>
      <c r="L392" s="825">
        <f t="shared" si="4"/>
        <v>0.25</v>
      </c>
      <c r="M392" s="824">
        <f>'Plan de Acción 2023'!K100</f>
        <v>0</v>
      </c>
      <c r="N392" s="824">
        <f>'Plan de Acción 2023'!AA100</f>
        <v>0</v>
      </c>
      <c r="O392" s="824" t="e">
        <f t="shared" si="5"/>
        <v>#DIV/0!</v>
      </c>
      <c r="P392" s="820">
        <f>Tabla13[[#This Row],[Ejec Real Acumu]]-Tabla13[[#This Row],[Proyec Ejec Acumul]]</f>
        <v>0</v>
      </c>
      <c r="Q392" s="820">
        <f>Tabla13[[#This Row],[Ejec Real Mes]]-Tabla13[[#This Row],[Program Entreg Mes]]</f>
        <v>0</v>
      </c>
    </row>
    <row r="393" spans="1:17">
      <c r="A393" s="824">
        <v>97</v>
      </c>
      <c r="B393" s="824" t="s">
        <v>2441</v>
      </c>
      <c r="C393" s="824" t="s">
        <v>2442</v>
      </c>
      <c r="D393" s="824" t="str">
        <f>'Plan de Acción 2023'!$V$101</f>
        <v>Secretaría General</v>
      </c>
      <c r="E393" s="824" t="str">
        <f>'Plan de Acción 2023'!$F$101</f>
        <v>Liderar la Gestión del Cambio con referencia a todos los cambios derivados de los resultados del concurso de méritos Nación 3</v>
      </c>
      <c r="F393" s="824">
        <v>4</v>
      </c>
      <c r="G393" s="824" t="s">
        <v>2446</v>
      </c>
      <c r="H393" s="824">
        <f>'Plan de Acción 2023'!$T$101</f>
        <v>4</v>
      </c>
      <c r="I393" s="824">
        <f>'Plan de Acción 2023'!H101+'Plan de Acción 2023'!I101+'Plan de Acción 2023'!J101+'Plan de Acción 2023'!K101</f>
        <v>1</v>
      </c>
      <c r="J393" s="824">
        <f>'Plan de Acción 2023'!X101+'Plan de Acción 2023'!Y101+'Plan de Acción 2023'!Z101+'Plan de Acción 2023'!AA101</f>
        <v>1</v>
      </c>
      <c r="K393" s="825">
        <f t="shared" si="3"/>
        <v>0.25</v>
      </c>
      <c r="L393" s="825">
        <f t="shared" si="4"/>
        <v>0.25</v>
      </c>
      <c r="M393" s="824">
        <f>'Plan de Acción 2023'!K101</f>
        <v>0</v>
      </c>
      <c r="N393" s="824">
        <f>'Plan de Acción 2023'!AA101</f>
        <v>0</v>
      </c>
      <c r="O393" s="824" t="e">
        <f t="shared" si="5"/>
        <v>#DIV/0!</v>
      </c>
      <c r="P393" s="820">
        <f>Tabla13[[#This Row],[Ejec Real Acumu]]-Tabla13[[#This Row],[Proyec Ejec Acumul]]</f>
        <v>0</v>
      </c>
      <c r="Q393" s="820">
        <f>Tabla13[[#This Row],[Ejec Real Mes]]-Tabla13[[#This Row],[Program Entreg Mes]]</f>
        <v>0</v>
      </c>
    </row>
    <row r="394" spans="1:17">
      <c r="A394" s="824">
        <v>98</v>
      </c>
      <c r="B394" s="824" t="s">
        <v>2441</v>
      </c>
      <c r="C394" s="824" t="s">
        <v>2442</v>
      </c>
      <c r="D394" s="824" t="str">
        <f>'Plan de Acción 2023'!$V$102</f>
        <v>Subdirección de Metrología Química y Biología</v>
      </c>
      <c r="E394" s="824" t="str">
        <f>'Plan de Acción 2023'!$F$102</f>
        <v xml:space="preserve">Desarrollar herramientas para la
automatización de los procesos de medición de la SMQB
 </v>
      </c>
      <c r="F394" s="824">
        <v>4</v>
      </c>
      <c r="G394" s="824" t="s">
        <v>2446</v>
      </c>
      <c r="H394" s="824">
        <f>'Plan de Acción 2023'!$T$102</f>
        <v>2</v>
      </c>
      <c r="I394" s="824">
        <f>'Plan de Acción 2023'!H102+'Plan de Acción 2023'!I102+'Plan de Acción 2023'!J102+'Plan de Acción 2023'!K102</f>
        <v>0</v>
      </c>
      <c r="J394" s="824">
        <f>'Plan de Acción 2023'!X102+'Plan de Acción 2023'!Y102+'Plan de Acción 2023'!Z102+'Plan de Acción 2023'!AA102</f>
        <v>0</v>
      </c>
      <c r="K394" s="825">
        <f t="shared" si="3"/>
        <v>0</v>
      </c>
      <c r="L394" s="825">
        <f t="shared" si="4"/>
        <v>0</v>
      </c>
      <c r="M394" s="824">
        <f>'Plan de Acción 2023'!K102</f>
        <v>0</v>
      </c>
      <c r="N394" s="824">
        <f>'Plan de Acción 2023'!AA102</f>
        <v>0</v>
      </c>
      <c r="O394" s="824" t="e">
        <f t="shared" si="5"/>
        <v>#DIV/0!</v>
      </c>
      <c r="P394" s="820">
        <f>Tabla13[[#This Row],[Ejec Real Acumu]]-Tabla13[[#This Row],[Proyec Ejec Acumul]]</f>
        <v>0</v>
      </c>
      <c r="Q394" s="820">
        <f>Tabla13[[#This Row],[Ejec Real Mes]]-Tabla13[[#This Row],[Program Entreg Mes]]</f>
        <v>0</v>
      </c>
    </row>
    <row r="395" spans="1:17">
      <c r="A395" s="824">
        <v>1</v>
      </c>
      <c r="B395" s="824" t="s">
        <v>2441</v>
      </c>
      <c r="C395" s="824" t="s">
        <v>2442</v>
      </c>
      <c r="D395" s="824" t="str">
        <f>'Plan de Acción 2023'!$V$5</f>
        <v>Dirección General</v>
      </c>
      <c r="E395" s="824" t="str">
        <f>'Plan de Acción 2023'!$F$5</f>
        <v>Participar en la Conferencia General de Pesas y Medidas del BIPM - CGPM</v>
      </c>
      <c r="F395" s="824">
        <v>5</v>
      </c>
      <c r="G395" s="824" t="s">
        <v>2447</v>
      </c>
      <c r="H395" s="824">
        <f>'Plan de Acción 2023'!$T$5</f>
        <v>1</v>
      </c>
      <c r="I395" s="824">
        <f>'Plan de Acción 2023'!H5+'Plan de Acción 2023'!I5+'Plan de Acción 2023'!J5+'Plan de Acción 2023'!K5+'Plan de Acción 2023'!L5</f>
        <v>0</v>
      </c>
      <c r="J395" s="824">
        <f>'Plan de Acción 2023'!X5+'Plan de Acción 2023'!Y5+'Plan de Acción 2023'!Z5+'Plan de Acción 2023'!AA5+'Plan de Acción 2023'!AB5</f>
        <v>0</v>
      </c>
      <c r="K395" s="825">
        <f t="shared" si="3"/>
        <v>0</v>
      </c>
      <c r="L395" s="825">
        <f t="shared" si="4"/>
        <v>0</v>
      </c>
      <c r="M395" s="824">
        <f>'Plan de Acción 2023'!L5</f>
        <v>0</v>
      </c>
      <c r="N395" s="824">
        <f>'Plan de Acción 2023'!AB5</f>
        <v>0</v>
      </c>
      <c r="O395" s="824" t="e">
        <f t="shared" si="5"/>
        <v>#DIV/0!</v>
      </c>
      <c r="P395" s="820">
        <f>Tabla13[[#This Row],[Ejec Real Acumu]]-Tabla13[[#This Row],[Proyec Ejec Acumul]]</f>
        <v>0</v>
      </c>
      <c r="Q395" s="820">
        <f>Tabla13[[#This Row],[Ejec Real Mes]]-Tabla13[[#This Row],[Program Entreg Mes]]</f>
        <v>0</v>
      </c>
    </row>
    <row r="396" spans="1:17">
      <c r="A396" s="824">
        <v>2</v>
      </c>
      <c r="B396" s="824" t="s">
        <v>2441</v>
      </c>
      <c r="C396" s="824" t="s">
        <v>2442</v>
      </c>
      <c r="D396" s="824" t="str">
        <f>'Plan de Acción 2023'!$V$6</f>
        <v>Dirección General</v>
      </c>
      <c r="E396" s="824" t="str">
        <f>'Plan de Acción 2023'!$F$6</f>
        <v>Participar en la reunión del Asamblea del SIM</v>
      </c>
      <c r="F396" s="824">
        <v>5</v>
      </c>
      <c r="G396" s="824" t="s">
        <v>2447</v>
      </c>
      <c r="H396" s="824">
        <f>'Plan de Acción 2023'!$T$6</f>
        <v>1</v>
      </c>
      <c r="I396" s="824">
        <f>'Plan de Acción 2023'!H6+'Plan de Acción 2023'!I6+'Plan de Acción 2023'!J6+'Plan de Acción 2023'!K6+'Plan de Acción 2023'!L6</f>
        <v>0</v>
      </c>
      <c r="J396" s="824">
        <f>'Plan de Acción 2023'!X6+'Plan de Acción 2023'!Y6+'Plan de Acción 2023'!Z6+'Plan de Acción 2023'!AA6+'Plan de Acción 2023'!AB6</f>
        <v>0</v>
      </c>
      <c r="K396" s="825">
        <f t="shared" si="3"/>
        <v>0</v>
      </c>
      <c r="L396" s="825">
        <f t="shared" si="4"/>
        <v>0</v>
      </c>
      <c r="M396" s="824">
        <f>'Plan de Acción 2023'!L6</f>
        <v>0</v>
      </c>
      <c r="N396" s="824">
        <f>'Plan de Acción 2023'!AB6</f>
        <v>0</v>
      </c>
      <c r="O396" s="824" t="e">
        <f t="shared" si="5"/>
        <v>#DIV/0!</v>
      </c>
      <c r="P396" s="820">
        <f>Tabla13[[#This Row],[Ejec Real Acumu]]-Tabla13[[#This Row],[Proyec Ejec Acumul]]</f>
        <v>0</v>
      </c>
      <c r="Q396" s="820">
        <f>Tabla13[[#This Row],[Ejec Real Mes]]-Tabla13[[#This Row],[Program Entreg Mes]]</f>
        <v>0</v>
      </c>
    </row>
    <row r="397" spans="1:17">
      <c r="A397" s="824">
        <v>3</v>
      </c>
      <c r="B397" s="824" t="s">
        <v>2441</v>
      </c>
      <c r="C397" s="824" t="s">
        <v>2442</v>
      </c>
      <c r="D397" s="824" t="str">
        <f>'Plan de Acción 2023'!$V$7</f>
        <v>Dirección General</v>
      </c>
      <c r="E397"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397" s="824">
        <v>5</v>
      </c>
      <c r="G397" s="824" t="s">
        <v>2447</v>
      </c>
      <c r="H397" s="824">
        <f>'Plan de Acción 2023'!$T$7</f>
        <v>4</v>
      </c>
      <c r="I397" s="824">
        <f>'Plan de Acción 2023'!H7+'Plan de Acción 2023'!I7+'Plan de Acción 2023'!J7+'Plan de Acción 2023'!K7+'Plan de Acción 2023'!L7</f>
        <v>1</v>
      </c>
      <c r="J397" s="824">
        <f>'Plan de Acción 2023'!X7+'Plan de Acción 2023'!Y7+'Plan de Acción 2023'!Z7+'Plan de Acción 2023'!AA7+'Plan de Acción 2023'!AB7</f>
        <v>1</v>
      </c>
      <c r="K397" s="825">
        <f t="shared" si="3"/>
        <v>0.25</v>
      </c>
      <c r="L397" s="825">
        <f t="shared" si="4"/>
        <v>0.25</v>
      </c>
      <c r="M397" s="824">
        <f>'Plan de Acción 2023'!L7</f>
        <v>0</v>
      </c>
      <c r="N397" s="824">
        <f>'Plan de Acción 2023'!AB7</f>
        <v>0</v>
      </c>
      <c r="O397" s="824" t="e">
        <f t="shared" si="5"/>
        <v>#DIV/0!</v>
      </c>
      <c r="P397" s="820">
        <f>Tabla13[[#This Row],[Ejec Real Acumu]]-Tabla13[[#This Row],[Proyec Ejec Acumul]]</f>
        <v>0</v>
      </c>
      <c r="Q397" s="820">
        <f>Tabla13[[#This Row],[Ejec Real Mes]]-Tabla13[[#This Row],[Program Entreg Mes]]</f>
        <v>0</v>
      </c>
    </row>
    <row r="398" spans="1:17">
      <c r="A398" s="824">
        <v>4</v>
      </c>
      <c r="B398" s="824" t="s">
        <v>2441</v>
      </c>
      <c r="C398" s="824" t="s">
        <v>2442</v>
      </c>
      <c r="D398" s="824" t="str">
        <f>'Plan de Acción 2023'!$V$8</f>
        <v>Secretaría General</v>
      </c>
      <c r="E398" s="824" t="str">
        <f>'Plan de Acción 2023'!$F$8</f>
        <v>Ejecutar el Plan Estratégico de Talento Humano</v>
      </c>
      <c r="F398" s="824">
        <v>5</v>
      </c>
      <c r="G398" s="824" t="s">
        <v>2447</v>
      </c>
      <c r="H398" s="824">
        <f>'Plan de Acción 2023'!$T$8</f>
        <v>4</v>
      </c>
      <c r="I398" s="824">
        <f>'Plan de Acción 2023'!H8+'Plan de Acción 2023'!I8+'Plan de Acción 2023'!J8+'Plan de Acción 2023'!K8+'Plan de Acción 2023'!L8</f>
        <v>1</v>
      </c>
      <c r="J398" s="824">
        <f>'Plan de Acción 2023'!X8+'Plan de Acción 2023'!Y8+'Plan de Acción 2023'!Z8+'Plan de Acción 2023'!AA8+'Plan de Acción 2023'!AB8</f>
        <v>1</v>
      </c>
      <c r="K398" s="825">
        <f t="shared" si="3"/>
        <v>0.25</v>
      </c>
      <c r="L398" s="825">
        <f t="shared" si="4"/>
        <v>0.25</v>
      </c>
      <c r="M398" s="824">
        <f>'Plan de Acción 2023'!L8</f>
        <v>0</v>
      </c>
      <c r="N398" s="824">
        <f>'Plan de Acción 2023'!AB8</f>
        <v>0</v>
      </c>
      <c r="O398" s="824" t="e">
        <f t="shared" si="5"/>
        <v>#DIV/0!</v>
      </c>
      <c r="P398" s="820">
        <f>Tabla13[[#This Row],[Ejec Real Acumu]]-Tabla13[[#This Row],[Proyec Ejec Acumul]]</f>
        <v>0</v>
      </c>
      <c r="Q398" s="820">
        <f>Tabla13[[#This Row],[Ejec Real Mes]]-Tabla13[[#This Row],[Program Entreg Mes]]</f>
        <v>0</v>
      </c>
    </row>
    <row r="399" spans="1:17">
      <c r="A399" s="824">
        <v>5</v>
      </c>
      <c r="B399" s="824" t="s">
        <v>2441</v>
      </c>
      <c r="C399" s="824" t="s">
        <v>2442</v>
      </c>
      <c r="D399" s="824" t="str">
        <f>'Plan de Acción 2023'!$V$9</f>
        <v>Secretaría General</v>
      </c>
      <c r="E399" s="824" t="str">
        <f>'Plan de Acción 2023'!$F$9</f>
        <v>Ejecutar Plan Anual de Vacantes</v>
      </c>
      <c r="F399" s="824">
        <v>5</v>
      </c>
      <c r="G399" s="824" t="s">
        <v>2447</v>
      </c>
      <c r="H399" s="824">
        <f>'Plan de Acción 2023'!$T$9</f>
        <v>2</v>
      </c>
      <c r="I399" s="824">
        <f>'Plan de Acción 2023'!H9+'Plan de Acción 2023'!I9+'Plan de Acción 2023'!J9+'Plan de Acción 2023'!K9+'Plan de Acción 2023'!L9</f>
        <v>0</v>
      </c>
      <c r="J399" s="824">
        <f>'Plan de Acción 2023'!X9+'Plan de Acción 2023'!Y9+'Plan de Acción 2023'!Z9+'Plan de Acción 2023'!AA9+'Plan de Acción 2023'!AB9</f>
        <v>0</v>
      </c>
      <c r="K399" s="825">
        <f t="shared" si="3"/>
        <v>0</v>
      </c>
      <c r="L399" s="825">
        <f t="shared" si="4"/>
        <v>0</v>
      </c>
      <c r="M399" s="824">
        <f>'Plan de Acción 2023'!L9</f>
        <v>0</v>
      </c>
      <c r="N399" s="824">
        <f>'Plan de Acción 2023'!AB9</f>
        <v>0</v>
      </c>
      <c r="O399" s="824" t="e">
        <f t="shared" si="5"/>
        <v>#DIV/0!</v>
      </c>
      <c r="P399" s="820">
        <f>Tabla13[[#This Row],[Ejec Real Acumu]]-Tabla13[[#This Row],[Proyec Ejec Acumul]]</f>
        <v>0</v>
      </c>
      <c r="Q399" s="820">
        <f>Tabla13[[#This Row],[Ejec Real Mes]]-Tabla13[[#This Row],[Program Entreg Mes]]</f>
        <v>0</v>
      </c>
    </row>
    <row r="400" spans="1:17">
      <c r="A400" s="824">
        <v>6</v>
      </c>
      <c r="B400" s="824" t="s">
        <v>2441</v>
      </c>
      <c r="C400" s="824" t="s">
        <v>2442</v>
      </c>
      <c r="D400" s="824" t="str">
        <f>'Plan de Acción 2023'!$V$10</f>
        <v>Secretaría General</v>
      </c>
      <c r="E400" s="824" t="str">
        <f>'Plan de Acción 2023'!$F$10</f>
        <v>Ejecutar Plan de Previsión de Recursos Humanos</v>
      </c>
      <c r="F400" s="824">
        <v>5</v>
      </c>
      <c r="G400" s="824" t="s">
        <v>2447</v>
      </c>
      <c r="H400" s="824">
        <f>'Plan de Acción 2023'!$T$10</f>
        <v>2</v>
      </c>
      <c r="I400" s="824">
        <f>'Plan de Acción 2023'!H10+'Plan de Acción 2023'!I10+'Plan de Acción 2023'!J10+'Plan de Acción 2023'!K10+'Plan de Acción 2023'!L10</f>
        <v>0</v>
      </c>
      <c r="J400" s="824">
        <f>'Plan de Acción 2023'!X10+'Plan de Acción 2023'!Y10+'Plan de Acción 2023'!Z10+'Plan de Acción 2023'!AA10+'Plan de Acción 2023'!AB10</f>
        <v>0</v>
      </c>
      <c r="K400" s="825">
        <f t="shared" si="3"/>
        <v>0</v>
      </c>
      <c r="L400" s="825">
        <f t="shared" si="4"/>
        <v>0</v>
      </c>
      <c r="M400" s="824">
        <f>'Plan de Acción 2023'!L10</f>
        <v>0</v>
      </c>
      <c r="N400" s="824">
        <f>'Plan de Acción 2023'!AB10</f>
        <v>0</v>
      </c>
      <c r="O400" s="824" t="e">
        <f t="shared" si="5"/>
        <v>#DIV/0!</v>
      </c>
      <c r="P400" s="820">
        <f>Tabla13[[#This Row],[Ejec Real Acumu]]-Tabla13[[#This Row],[Proyec Ejec Acumul]]</f>
        <v>0</v>
      </c>
      <c r="Q400" s="820">
        <f>Tabla13[[#This Row],[Ejec Real Mes]]-Tabla13[[#This Row],[Program Entreg Mes]]</f>
        <v>0</v>
      </c>
    </row>
    <row r="401" spans="1:17">
      <c r="A401" s="824">
        <v>7</v>
      </c>
      <c r="B401" s="824" t="s">
        <v>2441</v>
      </c>
      <c r="C401" s="824" t="s">
        <v>2442</v>
      </c>
      <c r="D401" s="824" t="str">
        <f>'Plan de Acción 2023'!$V$11</f>
        <v>Secretaría General</v>
      </c>
      <c r="E401" s="824" t="str">
        <f>'Plan de Acción 2023'!$F$11</f>
        <v>Ejecutar Plan Institucional de Capacitación</v>
      </c>
      <c r="F401" s="824">
        <v>5</v>
      </c>
      <c r="G401" s="824" t="s">
        <v>2447</v>
      </c>
      <c r="H401" s="824">
        <f>'Plan de Acción 2023'!$T$11</f>
        <v>47</v>
      </c>
      <c r="I401" s="824">
        <f>'Plan de Acción 2023'!H11+'Plan de Acción 2023'!I11+'Plan de Acción 2023'!J11+'Plan de Acción 2023'!K11+'Plan de Acción 2023'!L11</f>
        <v>0</v>
      </c>
      <c r="J401" s="824">
        <f>'Plan de Acción 2023'!X11+'Plan de Acción 2023'!Y11+'Plan de Acción 2023'!Z11+'Plan de Acción 2023'!AA11+'Plan de Acción 2023'!AB11</f>
        <v>0</v>
      </c>
      <c r="K401" s="825">
        <f t="shared" si="3"/>
        <v>0</v>
      </c>
      <c r="L401" s="825">
        <f t="shared" si="4"/>
        <v>0</v>
      </c>
      <c r="M401" s="824">
        <f>'Plan de Acción 2023'!L11</f>
        <v>0</v>
      </c>
      <c r="N401" s="824">
        <f>'Plan de Acción 2023'!AB11</f>
        <v>0</v>
      </c>
      <c r="O401" s="824" t="e">
        <f t="shared" si="5"/>
        <v>#DIV/0!</v>
      </c>
      <c r="P401" s="820">
        <f>Tabla13[[#This Row],[Ejec Real Acumu]]-Tabla13[[#This Row],[Proyec Ejec Acumul]]</f>
        <v>0</v>
      </c>
      <c r="Q401" s="820">
        <f>Tabla13[[#This Row],[Ejec Real Mes]]-Tabla13[[#This Row],[Program Entreg Mes]]</f>
        <v>0</v>
      </c>
    </row>
    <row r="402" spans="1:17">
      <c r="A402" s="824">
        <v>8</v>
      </c>
      <c r="B402" s="824" t="s">
        <v>2441</v>
      </c>
      <c r="C402" s="824" t="s">
        <v>2442</v>
      </c>
      <c r="D402" s="824" t="str">
        <f>'Plan de Acción 2023'!$V$12</f>
        <v>Secretaría General</v>
      </c>
      <c r="E402" s="824" t="str">
        <f>'Plan de Acción 2023'!$F$12</f>
        <v>Ejecutar Plan de Bienestar Laboral e Incentivos</v>
      </c>
      <c r="F402" s="824">
        <v>5</v>
      </c>
      <c r="G402" s="824" t="s">
        <v>2447</v>
      </c>
      <c r="H402" s="824">
        <f>'Plan de Acción 2023'!$T$12</f>
        <v>25</v>
      </c>
      <c r="I402" s="824">
        <f>'Plan de Acción 2023'!H12+'Plan de Acción 2023'!I12+'Plan de Acción 2023'!J12+'Plan de Acción 2023'!K12+'Plan de Acción 2023'!L12</f>
        <v>0</v>
      </c>
      <c r="J402" s="824">
        <f>'Plan de Acción 2023'!X12+'Plan de Acción 2023'!Y12+'Plan de Acción 2023'!Z12+'Plan de Acción 2023'!AA12+'Plan de Acción 2023'!AB12</f>
        <v>0</v>
      </c>
      <c r="K402" s="825">
        <f t="shared" si="3"/>
        <v>0</v>
      </c>
      <c r="L402" s="825">
        <f t="shared" si="4"/>
        <v>0</v>
      </c>
      <c r="M402" s="824">
        <f>'Plan de Acción 2023'!L12</f>
        <v>0</v>
      </c>
      <c r="N402" s="824">
        <f>'Plan de Acción 2023'!AB12</f>
        <v>0</v>
      </c>
      <c r="O402" s="824" t="e">
        <f t="shared" si="5"/>
        <v>#DIV/0!</v>
      </c>
      <c r="P402" s="820">
        <f>Tabla13[[#This Row],[Ejec Real Acumu]]-Tabla13[[#This Row],[Proyec Ejec Acumul]]</f>
        <v>0</v>
      </c>
      <c r="Q402" s="820">
        <f>Tabla13[[#This Row],[Ejec Real Mes]]-Tabla13[[#This Row],[Program Entreg Mes]]</f>
        <v>0</v>
      </c>
    </row>
    <row r="403" spans="1:17">
      <c r="A403" s="824">
        <v>9</v>
      </c>
      <c r="B403" s="824" t="s">
        <v>2441</v>
      </c>
      <c r="C403" s="824" t="s">
        <v>2442</v>
      </c>
      <c r="D403" s="824" t="str">
        <f>'Plan de Acción 2023'!$V$13</f>
        <v>Secretaría General</v>
      </c>
      <c r="E403" s="824" t="str">
        <f>'Plan de Acción 2023'!$F$13</f>
        <v>Implementar las políticas del Modelo Integrado de Planeación y Gestión relacionadas con la SG</v>
      </c>
      <c r="F403" s="824">
        <v>5</v>
      </c>
      <c r="G403" s="824" t="s">
        <v>2447</v>
      </c>
      <c r="H403" s="824">
        <f>'Plan de Acción 2023'!$T$13</f>
        <v>4</v>
      </c>
      <c r="I403" s="824">
        <f>'Plan de Acción 2023'!H13+'Plan de Acción 2023'!I13+'Plan de Acción 2023'!J13+'Plan de Acción 2023'!K13+'Plan de Acción 2023'!L13</f>
        <v>1</v>
      </c>
      <c r="J403" s="824">
        <f>'Plan de Acción 2023'!X13+'Plan de Acción 2023'!Y13+'Plan de Acción 2023'!Z13+'Plan de Acción 2023'!AA13+'Plan de Acción 2023'!AB13</f>
        <v>1</v>
      </c>
      <c r="K403" s="825">
        <f t="shared" si="3"/>
        <v>0.25</v>
      </c>
      <c r="L403" s="825">
        <f t="shared" si="4"/>
        <v>0.25</v>
      </c>
      <c r="M403" s="824">
        <f>'Plan de Acción 2023'!L13</f>
        <v>0</v>
      </c>
      <c r="N403" s="824">
        <f>'Plan de Acción 2023'!AB13</f>
        <v>0</v>
      </c>
      <c r="O403" s="824" t="e">
        <f t="shared" si="5"/>
        <v>#DIV/0!</v>
      </c>
      <c r="P403" s="820">
        <f>Tabla13[[#This Row],[Ejec Real Acumu]]-Tabla13[[#This Row],[Proyec Ejec Acumul]]</f>
        <v>0</v>
      </c>
      <c r="Q403" s="820">
        <f>Tabla13[[#This Row],[Ejec Real Mes]]-Tabla13[[#This Row],[Program Entreg Mes]]</f>
        <v>0</v>
      </c>
    </row>
    <row r="404" spans="1:17">
      <c r="A404" s="824">
        <v>10</v>
      </c>
      <c r="B404" s="824" t="s">
        <v>2441</v>
      </c>
      <c r="C404" s="824" t="s">
        <v>2442</v>
      </c>
      <c r="D404" s="824" t="str">
        <f>'Plan de Acción 2023'!$V$14</f>
        <v>Secretaría General</v>
      </c>
      <c r="E404" s="824" t="str">
        <f>'Plan de Acción 2023'!$F$14</f>
        <v>Desarrollar las actividades establecidas para la implementación de Gestión del Conocimiento liderado por Talento Humano</v>
      </c>
      <c r="F404" s="824">
        <v>5</v>
      </c>
      <c r="G404" s="824" t="s">
        <v>2447</v>
      </c>
      <c r="H404" s="824">
        <f>'Plan de Acción 2023'!$T$14</f>
        <v>4</v>
      </c>
      <c r="I404" s="824">
        <f>'Plan de Acción 2023'!H14+'Plan de Acción 2023'!I14+'Plan de Acción 2023'!J14+'Plan de Acción 2023'!K14+'Plan de Acción 2023'!L14</f>
        <v>1</v>
      </c>
      <c r="J404" s="824">
        <f>'Plan de Acción 2023'!X14+'Plan de Acción 2023'!Y14+'Plan de Acción 2023'!Z14+'Plan de Acción 2023'!AA14+'Plan de Acción 2023'!AB14</f>
        <v>0</v>
      </c>
      <c r="K404" s="825">
        <f t="shared" si="3"/>
        <v>0.25</v>
      </c>
      <c r="L404" s="825">
        <f t="shared" si="4"/>
        <v>0</v>
      </c>
      <c r="M404" s="824">
        <f>'Plan de Acción 2023'!L14</f>
        <v>0</v>
      </c>
      <c r="N404" s="824">
        <f>'Plan de Acción 2023'!AB14</f>
        <v>0</v>
      </c>
      <c r="O404" s="824" t="e">
        <f t="shared" si="5"/>
        <v>#DIV/0!</v>
      </c>
      <c r="P404" s="820">
        <f>Tabla13[[#This Row],[Ejec Real Acumu]]-Tabla13[[#This Row],[Proyec Ejec Acumul]]</f>
        <v>-1</v>
      </c>
      <c r="Q404" s="820">
        <f>Tabla13[[#This Row],[Ejec Real Mes]]-Tabla13[[#This Row],[Program Entreg Mes]]</f>
        <v>0</v>
      </c>
    </row>
    <row r="405" spans="1:17">
      <c r="A405" s="824">
        <v>11</v>
      </c>
      <c r="B405" s="824" t="s">
        <v>2441</v>
      </c>
      <c r="C405" s="824" t="s">
        <v>2442</v>
      </c>
      <c r="D405" s="824" t="str">
        <f>'Plan de Acción 2023'!$V$15</f>
        <v>Secretaría General</v>
      </c>
      <c r="E405" s="824" t="str">
        <f>'Plan de Acción 2023'!$F$15</f>
        <v>Realizar campañas de socialización y apropiación de valores institucionales</v>
      </c>
      <c r="F405" s="824">
        <v>5</v>
      </c>
      <c r="G405" s="824" t="s">
        <v>2447</v>
      </c>
      <c r="H405" s="824">
        <f>'Plan de Acción 2023'!$T$15</f>
        <v>2</v>
      </c>
      <c r="I405" s="824">
        <f>'Plan de Acción 2023'!H15+'Plan de Acción 2023'!I15+'Plan de Acción 2023'!J15+'Plan de Acción 2023'!K15+'Plan de Acción 2023'!L15</f>
        <v>0</v>
      </c>
      <c r="J405" s="824">
        <f>'Plan de Acción 2023'!X15+'Plan de Acción 2023'!Y15+'Plan de Acción 2023'!Z15+'Plan de Acción 2023'!AA15+'Plan de Acción 2023'!AB15</f>
        <v>0</v>
      </c>
      <c r="K405" s="825">
        <f t="shared" si="3"/>
        <v>0</v>
      </c>
      <c r="L405" s="825">
        <f t="shared" si="4"/>
        <v>0</v>
      </c>
      <c r="M405" s="824">
        <f>'Plan de Acción 2023'!L15</f>
        <v>0</v>
      </c>
      <c r="N405" s="824">
        <f>'Plan de Acción 2023'!AB15</f>
        <v>0</v>
      </c>
      <c r="O405" s="824" t="e">
        <f t="shared" si="5"/>
        <v>#DIV/0!</v>
      </c>
      <c r="P405" s="820">
        <f>Tabla13[[#This Row],[Ejec Real Acumu]]-Tabla13[[#This Row],[Proyec Ejec Acumul]]</f>
        <v>0</v>
      </c>
      <c r="Q405" s="820">
        <f>Tabla13[[#This Row],[Ejec Real Mes]]-Tabla13[[#This Row],[Program Entreg Mes]]</f>
        <v>0</v>
      </c>
    </row>
    <row r="406" spans="1:17">
      <c r="A406" s="824">
        <v>12</v>
      </c>
      <c r="B406" s="824" t="s">
        <v>2441</v>
      </c>
      <c r="C406" s="824" t="s">
        <v>2442</v>
      </c>
      <c r="D406" s="824" t="str">
        <f>'Plan de Acción 2023'!$V$16</f>
        <v>Secretaría General</v>
      </c>
      <c r="E406" s="824" t="str">
        <f>'Plan de Acción 2023'!$F$16</f>
        <v>Ejecutar las actividades del Plan Institucional de Archivo</v>
      </c>
      <c r="F406" s="824">
        <v>5</v>
      </c>
      <c r="G406" s="824" t="s">
        <v>2447</v>
      </c>
      <c r="H406" s="824">
        <f>'Plan de Acción 2023'!$T$16</f>
        <v>448</v>
      </c>
      <c r="I406" s="824">
        <f>'Plan de Acción 2023'!H16+'Plan de Acción 2023'!I16+'Plan de Acción 2023'!J16+'Plan de Acción 2023'!K16+'Plan de Acción 2023'!L16</f>
        <v>0</v>
      </c>
      <c r="J406" s="824">
        <f>'Plan de Acción 2023'!X16+'Plan de Acción 2023'!Y16+'Plan de Acción 2023'!Z16+'Plan de Acción 2023'!AA16+'Plan de Acción 2023'!AB16</f>
        <v>0</v>
      </c>
      <c r="K406" s="825">
        <f t="shared" si="3"/>
        <v>0</v>
      </c>
      <c r="L406" s="825">
        <f t="shared" si="4"/>
        <v>0</v>
      </c>
      <c r="M406" s="824">
        <f>'Plan de Acción 2023'!L16</f>
        <v>0</v>
      </c>
      <c r="N406" s="824">
        <f>'Plan de Acción 2023'!AB16</f>
        <v>0</v>
      </c>
      <c r="O406" s="824" t="e">
        <f t="shared" si="5"/>
        <v>#DIV/0!</v>
      </c>
      <c r="P406" s="820">
        <f>Tabla13[[#This Row],[Ejec Real Acumu]]-Tabla13[[#This Row],[Proyec Ejec Acumul]]</f>
        <v>0</v>
      </c>
      <c r="Q406" s="820">
        <f>Tabla13[[#This Row],[Ejec Real Mes]]-Tabla13[[#This Row],[Program Entreg Mes]]</f>
        <v>0</v>
      </c>
    </row>
    <row r="407" spans="1:17">
      <c r="A407" s="824">
        <v>13</v>
      </c>
      <c r="B407" s="824" t="s">
        <v>2441</v>
      </c>
      <c r="C407" s="824" t="s">
        <v>2442</v>
      </c>
      <c r="D407" s="824" t="str">
        <f>'Plan de Acción 2023'!$V$17</f>
        <v>Secretaría General</v>
      </c>
      <c r="E407" s="824" t="str">
        <f>'Plan de Acción 2023'!$F$17</f>
        <v>Ejecutar las actividades del Plan de Acción Ambiental</v>
      </c>
      <c r="F407" s="824">
        <v>5</v>
      </c>
      <c r="G407" s="824" t="s">
        <v>2447</v>
      </c>
      <c r="H407" s="824">
        <f>'Plan de Acción 2023'!$T$17</f>
        <v>4</v>
      </c>
      <c r="I407" s="824">
        <f>'Plan de Acción 2023'!H17+'Plan de Acción 2023'!I17+'Plan de Acción 2023'!J17+'Plan de Acción 2023'!K17+'Plan de Acción 2023'!L17</f>
        <v>1</v>
      </c>
      <c r="J407" s="824">
        <f>'Plan de Acción 2023'!X17+'Plan de Acción 2023'!Y17+'Plan de Acción 2023'!Z17+'Plan de Acción 2023'!AA17+'Plan de Acción 2023'!AB17</f>
        <v>1</v>
      </c>
      <c r="K407" s="825">
        <f t="shared" si="3"/>
        <v>0.25</v>
      </c>
      <c r="L407" s="825">
        <f t="shared" si="4"/>
        <v>0.25</v>
      </c>
      <c r="M407" s="824">
        <f>'Plan de Acción 2023'!L17</f>
        <v>0</v>
      </c>
      <c r="N407" s="824">
        <f>'Plan de Acción 2023'!AB17</f>
        <v>0</v>
      </c>
      <c r="O407" s="824" t="e">
        <f t="shared" si="5"/>
        <v>#DIV/0!</v>
      </c>
      <c r="P407" s="820">
        <f>Tabla13[[#This Row],[Ejec Real Acumu]]-Tabla13[[#This Row],[Proyec Ejec Acumul]]</f>
        <v>0</v>
      </c>
      <c r="Q407" s="820">
        <f>Tabla13[[#This Row],[Ejec Real Mes]]-Tabla13[[#This Row],[Program Entreg Mes]]</f>
        <v>0</v>
      </c>
    </row>
    <row r="408" spans="1:17">
      <c r="A408" s="824">
        <v>14</v>
      </c>
      <c r="B408" s="824" t="s">
        <v>2441</v>
      </c>
      <c r="C408" s="824" t="s">
        <v>2442</v>
      </c>
      <c r="D408" s="824" t="str">
        <f>'Plan de Acción 2023'!$V$18</f>
        <v>Secretaría General</v>
      </c>
      <c r="E408" s="824" t="str">
        <f>'Plan de Acción 2023'!$F$18</f>
        <v>Ejecutar las actividades programadas en el Plan Anual de Seguridad y Salud en el Trabajo</v>
      </c>
      <c r="F408" s="824">
        <v>5</v>
      </c>
      <c r="G408" s="824" t="s">
        <v>2447</v>
      </c>
      <c r="H408" s="824">
        <f>'Plan de Acción 2023'!$T$18</f>
        <v>89</v>
      </c>
      <c r="I408" s="824">
        <f>'Plan de Acción 2023'!H18+'Plan de Acción 2023'!I18+'Plan de Acción 2023'!J18+'Plan de Acción 2023'!K18+'Plan de Acción 2023'!L18</f>
        <v>0</v>
      </c>
      <c r="J408" s="824">
        <f>'Plan de Acción 2023'!X18+'Plan de Acción 2023'!Y18+'Plan de Acción 2023'!Z18+'Plan de Acción 2023'!AA18+'Plan de Acción 2023'!AB18</f>
        <v>0</v>
      </c>
      <c r="K408" s="825">
        <f t="shared" si="3"/>
        <v>0</v>
      </c>
      <c r="L408" s="825">
        <f t="shared" si="4"/>
        <v>0</v>
      </c>
      <c r="M408" s="824">
        <f>'Plan de Acción 2023'!L18</f>
        <v>0</v>
      </c>
      <c r="N408" s="824">
        <f>'Plan de Acción 2023'!AB18</f>
        <v>0</v>
      </c>
      <c r="O408" s="824" t="e">
        <f t="shared" si="5"/>
        <v>#DIV/0!</v>
      </c>
      <c r="P408" s="820">
        <f>Tabla13[[#This Row],[Ejec Real Acumu]]-Tabla13[[#This Row],[Proyec Ejec Acumul]]</f>
        <v>0</v>
      </c>
      <c r="Q408" s="820">
        <f>Tabla13[[#This Row],[Ejec Real Mes]]-Tabla13[[#This Row],[Program Entreg Mes]]</f>
        <v>0</v>
      </c>
    </row>
    <row r="409" spans="1:17">
      <c r="A409" s="824">
        <v>15</v>
      </c>
      <c r="B409" s="824" t="s">
        <v>2441</v>
      </c>
      <c r="C409" s="824" t="s">
        <v>2442</v>
      </c>
      <c r="D409" s="824" t="str">
        <f>'Plan de Acción 2023'!$V$19</f>
        <v>Secretaría General</v>
      </c>
      <c r="E409" s="824" t="str">
        <f>'Plan de Acción 2023'!$F$19</f>
        <v>Realizar seguimiento al Cronograma de Mantenimientos</v>
      </c>
      <c r="F409" s="824">
        <v>5</v>
      </c>
      <c r="G409" s="824" t="s">
        <v>2447</v>
      </c>
      <c r="H409" s="824">
        <f>'Plan de Acción 2023'!$T$19</f>
        <v>4</v>
      </c>
      <c r="I409" s="824">
        <f>'Plan de Acción 2023'!H19+'Plan de Acción 2023'!I19+'Plan de Acción 2023'!J19+'Plan de Acción 2023'!K19+'Plan de Acción 2023'!L19</f>
        <v>1</v>
      </c>
      <c r="J409" s="824">
        <f>'Plan de Acción 2023'!X19+'Plan de Acción 2023'!Y19+'Plan de Acción 2023'!Z19+'Plan de Acción 2023'!AA19+'Plan de Acción 2023'!AB19</f>
        <v>1</v>
      </c>
      <c r="K409" s="825">
        <f t="shared" si="3"/>
        <v>0.25</v>
      </c>
      <c r="L409" s="825">
        <f t="shared" si="4"/>
        <v>0.25</v>
      </c>
      <c r="M409" s="824">
        <f>'Plan de Acción 2023'!L19</f>
        <v>0</v>
      </c>
      <c r="N409" s="824">
        <f>'Plan de Acción 2023'!AB19</f>
        <v>0</v>
      </c>
      <c r="O409" s="824" t="e">
        <f t="shared" si="5"/>
        <v>#DIV/0!</v>
      </c>
      <c r="P409" s="820">
        <f>Tabla13[[#This Row],[Ejec Real Acumu]]-Tabla13[[#This Row],[Proyec Ejec Acumul]]</f>
        <v>0</v>
      </c>
      <c r="Q409" s="820">
        <f>Tabla13[[#This Row],[Ejec Real Mes]]-Tabla13[[#This Row],[Program Entreg Mes]]</f>
        <v>0</v>
      </c>
    </row>
    <row r="410" spans="1:17">
      <c r="A410" s="824">
        <v>16</v>
      </c>
      <c r="B410" s="824" t="s">
        <v>2441</v>
      </c>
      <c r="C410" s="824" t="s">
        <v>2442</v>
      </c>
      <c r="D410" s="824" t="str">
        <f>'Plan de Acción 2023'!$V$20</f>
        <v>Secretaría General</v>
      </c>
      <c r="E410" s="824" t="str">
        <f>'Plan de Acción 2023'!$F$20</f>
        <v>Realizar seguimiento a los rubros de Austeridad del Gasto</v>
      </c>
      <c r="F410" s="824">
        <v>5</v>
      </c>
      <c r="G410" s="824" t="s">
        <v>2447</v>
      </c>
      <c r="H410" s="824">
        <f>'Plan de Acción 2023'!$T$20</f>
        <v>4</v>
      </c>
      <c r="I410" s="824">
        <f>'Plan de Acción 2023'!H20+'Plan de Acción 2023'!I20+'Plan de Acción 2023'!J20+'Plan de Acción 2023'!K20+'Plan de Acción 2023'!L20</f>
        <v>1</v>
      </c>
      <c r="J410" s="824">
        <f>'Plan de Acción 2023'!X20+'Plan de Acción 2023'!Y20+'Plan de Acción 2023'!Z20+'Plan de Acción 2023'!AA20+'Plan de Acción 2023'!AB20</f>
        <v>1</v>
      </c>
      <c r="K410" s="825">
        <f t="shared" si="3"/>
        <v>0.25</v>
      </c>
      <c r="L410" s="825">
        <f t="shared" si="4"/>
        <v>0.25</v>
      </c>
      <c r="M410" s="824">
        <f>'Plan de Acción 2023'!L20</f>
        <v>0</v>
      </c>
      <c r="N410" s="824">
        <f>'Plan de Acción 2023'!AB20</f>
        <v>0</v>
      </c>
      <c r="O410" s="824" t="e">
        <f t="shared" si="5"/>
        <v>#DIV/0!</v>
      </c>
      <c r="P410" s="820">
        <f>Tabla13[[#This Row],[Ejec Real Acumu]]-Tabla13[[#This Row],[Proyec Ejec Acumul]]</f>
        <v>0</v>
      </c>
      <c r="Q410" s="820">
        <f>Tabla13[[#This Row],[Ejec Real Mes]]-Tabla13[[#This Row],[Program Entreg Mes]]</f>
        <v>0</v>
      </c>
    </row>
    <row r="411" spans="1:17">
      <c r="A411" s="824">
        <v>17</v>
      </c>
      <c r="B411" s="824" t="s">
        <v>2441</v>
      </c>
      <c r="C411" s="824" t="s">
        <v>2442</v>
      </c>
      <c r="D411" s="824" t="str">
        <f>'Plan de Acción 2023'!$V$21</f>
        <v>Secretaría General</v>
      </c>
      <c r="E411" s="824" t="str">
        <f>'Plan de Acción 2023'!$F$21</f>
        <v>Realizar seguimeinto al Plan Anual de Adquisiciones</v>
      </c>
      <c r="F411" s="824">
        <v>5</v>
      </c>
      <c r="G411" s="824" t="s">
        <v>2447</v>
      </c>
      <c r="H411" s="824">
        <f>'Plan de Acción 2023'!$T$21</f>
        <v>12</v>
      </c>
      <c r="I411" s="824">
        <f>'Plan de Acción 2023'!H21+'Plan de Acción 2023'!I21+'Plan de Acción 2023'!J21+'Plan de Acción 2023'!K21+'Plan de Acción 2023'!L21</f>
        <v>5</v>
      </c>
      <c r="J411" s="824">
        <f>'Plan de Acción 2023'!X21+'Plan de Acción 2023'!Y21+'Plan de Acción 2023'!Z21+'Plan de Acción 2023'!AA21+'Plan de Acción 2023'!AB21</f>
        <v>5</v>
      </c>
      <c r="K411" s="825">
        <f t="shared" si="3"/>
        <v>0.41666666666666669</v>
      </c>
      <c r="L411" s="825">
        <f t="shared" si="4"/>
        <v>0.41666666666666669</v>
      </c>
      <c r="M411" s="824">
        <f>'Plan de Acción 2023'!L21</f>
        <v>1</v>
      </c>
      <c r="N411" s="824">
        <f>'Plan de Acción 2023'!AB21</f>
        <v>1</v>
      </c>
      <c r="O411" s="824">
        <f t="shared" si="5"/>
        <v>1</v>
      </c>
      <c r="P411" s="820">
        <f>Tabla13[[#This Row],[Ejec Real Acumu]]-Tabla13[[#This Row],[Proyec Ejec Acumul]]</f>
        <v>0</v>
      </c>
      <c r="Q411" s="820">
        <f>Tabla13[[#This Row],[Ejec Real Mes]]-Tabla13[[#This Row],[Program Entreg Mes]]</f>
        <v>0</v>
      </c>
    </row>
    <row r="412" spans="1:17">
      <c r="A412" s="824">
        <v>18</v>
      </c>
      <c r="B412" s="824" t="s">
        <v>2441</v>
      </c>
      <c r="C412" s="824" t="s">
        <v>2442</v>
      </c>
      <c r="D412" s="824" t="str">
        <f>'Plan de Acción 2023'!$V$22</f>
        <v>Oficina Asesora de Planeación</v>
      </c>
      <c r="E412" s="824" t="str">
        <f>'Plan de Acción 2023'!$F$22</f>
        <v>Realizar seguimiento del estado del proceso de reconocimiento de las CMC actuales y toma de decisiones respecto a las ampliaciones o reducciones de las mismas</v>
      </c>
      <c r="F412" s="824">
        <v>5</v>
      </c>
      <c r="G412" s="824" t="s">
        <v>2447</v>
      </c>
      <c r="H412" s="824">
        <f>'Plan de Acción 2023'!$T$22</f>
        <v>1</v>
      </c>
      <c r="I412" s="824">
        <f>'Plan de Acción 2023'!H22+'Plan de Acción 2023'!I22+'Plan de Acción 2023'!J22+'Plan de Acción 2023'!K22+'Plan de Acción 2023'!L22</f>
        <v>0</v>
      </c>
      <c r="J412" s="824">
        <f>'Plan de Acción 2023'!X22+'Plan de Acción 2023'!Y22+'Plan de Acción 2023'!Z22+'Plan de Acción 2023'!AA22+'Plan de Acción 2023'!AB22</f>
        <v>0</v>
      </c>
      <c r="K412" s="825">
        <f t="shared" si="3"/>
        <v>0</v>
      </c>
      <c r="L412" s="825">
        <f t="shared" si="4"/>
        <v>0</v>
      </c>
      <c r="M412" s="824">
        <f>'Plan de Acción 2023'!L22</f>
        <v>0</v>
      </c>
      <c r="N412" s="824">
        <f>'Plan de Acción 2023'!AB22</f>
        <v>0</v>
      </c>
      <c r="O412" s="824" t="e">
        <f t="shared" si="5"/>
        <v>#DIV/0!</v>
      </c>
      <c r="P412" s="820">
        <f>Tabla13[[#This Row],[Ejec Real Acumu]]-Tabla13[[#This Row],[Proyec Ejec Acumul]]</f>
        <v>0</v>
      </c>
      <c r="Q412" s="820">
        <f>Tabla13[[#This Row],[Ejec Real Mes]]-Tabla13[[#This Row],[Program Entreg Mes]]</f>
        <v>0</v>
      </c>
    </row>
    <row r="413" spans="1:17">
      <c r="A413" s="824">
        <v>19</v>
      </c>
      <c r="B413" s="824" t="s">
        <v>2441</v>
      </c>
      <c r="C413" s="824" t="s">
        <v>2442</v>
      </c>
      <c r="D413" s="824" t="str">
        <f>'Plan de Acción 2023'!$V$23</f>
        <v>Oficina Asesora de Planeación</v>
      </c>
      <c r="E413" s="824" t="str">
        <f>'Plan de Acción 2023'!$F$23</f>
        <v>Representar al INM ante el QSTF del Sistema Interamericano de Metrología</v>
      </c>
      <c r="F413" s="824">
        <v>5</v>
      </c>
      <c r="G413" s="824" t="s">
        <v>2447</v>
      </c>
      <c r="H413" s="824">
        <f>'Plan de Acción 2023'!$T$23</f>
        <v>2</v>
      </c>
      <c r="I413" s="824">
        <f>'Plan de Acción 2023'!H23+'Plan de Acción 2023'!I23+'Plan de Acción 2023'!J23+'Plan de Acción 2023'!K23+'Plan de Acción 2023'!L23</f>
        <v>0</v>
      </c>
      <c r="J413" s="824">
        <f>'Plan de Acción 2023'!X23+'Plan de Acción 2023'!Y23+'Plan de Acción 2023'!Z23+'Plan de Acción 2023'!AA23+'Plan de Acción 2023'!AB23</f>
        <v>0</v>
      </c>
      <c r="K413" s="825">
        <f t="shared" si="3"/>
        <v>0</v>
      </c>
      <c r="L413" s="825">
        <f t="shared" si="4"/>
        <v>0</v>
      </c>
      <c r="M413" s="824">
        <f>'Plan de Acción 2023'!L23</f>
        <v>0</v>
      </c>
      <c r="N413" s="824">
        <f>'Plan de Acción 2023'!AB23</f>
        <v>0</v>
      </c>
      <c r="O413" s="824" t="e">
        <f t="shared" si="5"/>
        <v>#DIV/0!</v>
      </c>
      <c r="P413" s="820">
        <f>Tabla13[[#This Row],[Ejec Real Acumu]]-Tabla13[[#This Row],[Proyec Ejec Acumul]]</f>
        <v>0</v>
      </c>
      <c r="Q413" s="820">
        <f>Tabla13[[#This Row],[Ejec Real Mes]]-Tabla13[[#This Row],[Program Entreg Mes]]</f>
        <v>0</v>
      </c>
    </row>
    <row r="414" spans="1:17">
      <c r="A414" s="824">
        <v>20</v>
      </c>
      <c r="B414" s="824" t="s">
        <v>2441</v>
      </c>
      <c r="C414" s="824" t="s">
        <v>2442</v>
      </c>
      <c r="D414" s="824" t="str">
        <f>'Plan de Acción 2023'!$V$24</f>
        <v>Oficina Asesora de Planeación</v>
      </c>
      <c r="E414" s="824" t="str">
        <f>'Plan de Acción 2023'!$F$24</f>
        <v>Reportar el avance de las Capacidades de Medición y Calibración (CMC) nuevas reconocidas por la Oficina Internacional de Pesas y Medidas (BIPM)</v>
      </c>
      <c r="F414" s="824">
        <v>5</v>
      </c>
      <c r="G414" s="824" t="s">
        <v>2447</v>
      </c>
      <c r="H414" s="824">
        <f>'Plan de Acción 2023'!$T$24</f>
        <v>7</v>
      </c>
      <c r="I414" s="824">
        <f>'Plan de Acción 2023'!H24+'Plan de Acción 2023'!I24+'Plan de Acción 2023'!J24+'Plan de Acción 2023'!K24+'Plan de Acción 2023'!L24</f>
        <v>0</v>
      </c>
      <c r="J414" s="824">
        <f>'Plan de Acción 2023'!X24+'Plan de Acción 2023'!Y24+'Plan de Acción 2023'!Z24+'Plan de Acción 2023'!AA24+'Plan de Acción 2023'!AB24</f>
        <v>0</v>
      </c>
      <c r="K414" s="825">
        <f t="shared" si="3"/>
        <v>0</v>
      </c>
      <c r="L414" s="825">
        <f t="shared" si="4"/>
        <v>0</v>
      </c>
      <c r="M414" s="824">
        <f>'Plan de Acción 2023'!L24</f>
        <v>0</v>
      </c>
      <c r="N414" s="824">
        <f>'Plan de Acción 2023'!AB24</f>
        <v>0</v>
      </c>
      <c r="O414" s="824" t="e">
        <f t="shared" si="5"/>
        <v>#DIV/0!</v>
      </c>
      <c r="P414" s="820">
        <f>Tabla13[[#This Row],[Ejec Real Acumu]]-Tabla13[[#This Row],[Proyec Ejec Acumul]]</f>
        <v>0</v>
      </c>
      <c r="Q414" s="820">
        <f>Tabla13[[#This Row],[Ejec Real Mes]]-Tabla13[[#This Row],[Program Entreg Mes]]</f>
        <v>0</v>
      </c>
    </row>
    <row r="415" spans="1:17">
      <c r="A415" s="824">
        <v>21</v>
      </c>
      <c r="B415" s="824" t="s">
        <v>2441</v>
      </c>
      <c r="C415" s="824" t="s">
        <v>2442</v>
      </c>
      <c r="D415" s="824" t="str">
        <f>'Plan de Acción 2023'!$V$25</f>
        <v>Oficina Asesora de Planeación</v>
      </c>
      <c r="E415" s="824" t="str">
        <f>'Plan de Acción 2023'!$F$25</f>
        <v>Reportar las aprobaciones del Sistema de Gestión de la Calidad ante el QSTF, del Sistema Interamericano de Medición (SIM), para soportar las Capacidades de Medición y Calibración (CMC)</v>
      </c>
      <c r="F415" s="824">
        <v>5</v>
      </c>
      <c r="G415" s="824" t="s">
        <v>2447</v>
      </c>
      <c r="H415" s="824">
        <f>'Plan de Acción 2023'!$T$25</f>
        <v>6</v>
      </c>
      <c r="I415" s="824">
        <f>'Plan de Acción 2023'!H25+'Plan de Acción 2023'!I25+'Plan de Acción 2023'!J25+'Plan de Acción 2023'!K25+'Plan de Acción 2023'!L25</f>
        <v>0</v>
      </c>
      <c r="J415" s="824">
        <f>'Plan de Acción 2023'!X25+'Plan de Acción 2023'!Y25+'Plan de Acción 2023'!Z25+'Plan de Acción 2023'!AA25+'Plan de Acción 2023'!AB25</f>
        <v>0</v>
      </c>
      <c r="K415" s="825">
        <f t="shared" si="3"/>
        <v>0</v>
      </c>
      <c r="L415" s="825">
        <f t="shared" si="4"/>
        <v>0</v>
      </c>
      <c r="M415" s="824">
        <f>'Plan de Acción 2023'!L25</f>
        <v>0</v>
      </c>
      <c r="N415" s="824">
        <f>'Plan de Acción 2023'!AB25</f>
        <v>0</v>
      </c>
      <c r="O415" s="824" t="e">
        <f t="shared" si="5"/>
        <v>#DIV/0!</v>
      </c>
      <c r="P415" s="820">
        <f>Tabla13[[#This Row],[Ejec Real Acumu]]-Tabla13[[#This Row],[Proyec Ejec Acumul]]</f>
        <v>0</v>
      </c>
      <c r="Q415" s="820">
        <f>Tabla13[[#This Row],[Ejec Real Mes]]-Tabla13[[#This Row],[Program Entreg Mes]]</f>
        <v>0</v>
      </c>
    </row>
    <row r="416" spans="1:17">
      <c r="A416" s="824">
        <v>22</v>
      </c>
      <c r="B416" s="824" t="s">
        <v>2441</v>
      </c>
      <c r="C416" s="824" t="s">
        <v>2442</v>
      </c>
      <c r="D416" s="824" t="str">
        <f>'Plan de Acción 2023'!$V$26</f>
        <v>Oficina Asesora de Planeación</v>
      </c>
      <c r="E416" s="824" t="str">
        <f>'Plan de Acción 2023'!$F$26</f>
        <v>Formular el Programa de Auditorías del Sistema Integrado de Gestión</v>
      </c>
      <c r="F416" s="824">
        <v>5</v>
      </c>
      <c r="G416" s="824" t="s">
        <v>2447</v>
      </c>
      <c r="H416" s="824">
        <f>'Plan de Acción 2023'!$T$26</f>
        <v>1</v>
      </c>
      <c r="I416" s="824">
        <f>'Plan de Acción 2023'!H26+'Plan de Acción 2023'!I26+'Plan de Acción 2023'!J26+'Plan de Acción 2023'!K26+'Plan de Acción 2023'!L26</f>
        <v>1</v>
      </c>
      <c r="J416" s="824">
        <f>'Plan de Acción 2023'!X26+'Plan de Acción 2023'!Y26+'Plan de Acción 2023'!Z26+'Plan de Acción 2023'!AA26+'Plan de Acción 2023'!AB26</f>
        <v>1</v>
      </c>
      <c r="K416" s="825">
        <f t="shared" si="3"/>
        <v>1</v>
      </c>
      <c r="L416" s="825">
        <f t="shared" si="4"/>
        <v>1</v>
      </c>
      <c r="M416" s="824">
        <f>'Plan de Acción 2023'!L26</f>
        <v>0</v>
      </c>
      <c r="N416" s="824">
        <f>'Plan de Acción 2023'!AB26</f>
        <v>0</v>
      </c>
      <c r="O416" s="824" t="e">
        <f t="shared" si="5"/>
        <v>#DIV/0!</v>
      </c>
      <c r="P416" s="820">
        <f>Tabla13[[#This Row],[Ejec Real Acumu]]-Tabla13[[#This Row],[Proyec Ejec Acumul]]</f>
        <v>0</v>
      </c>
      <c r="Q416" s="820">
        <f>Tabla13[[#This Row],[Ejec Real Mes]]-Tabla13[[#This Row],[Program Entreg Mes]]</f>
        <v>0</v>
      </c>
    </row>
    <row r="417" spans="1:17">
      <c r="A417" s="824">
        <v>23</v>
      </c>
      <c r="B417" s="824" t="s">
        <v>2441</v>
      </c>
      <c r="C417" s="824" t="s">
        <v>2442</v>
      </c>
      <c r="D417" s="824" t="str">
        <f>'Plan de Acción 2023'!$V$27</f>
        <v>Oficina Asesora de Planeación</v>
      </c>
      <c r="E417" s="824" t="str">
        <f>'Plan de Acción 2023'!$F$27</f>
        <v>Realizar seguimiento a la planeación sectorial, planeación estratégica y del plan de acción</v>
      </c>
      <c r="F417" s="824">
        <v>5</v>
      </c>
      <c r="G417" s="824" t="s">
        <v>2447</v>
      </c>
      <c r="H417" s="824">
        <f>'Plan de Acción 2023'!$T$27</f>
        <v>3</v>
      </c>
      <c r="I417" s="824">
        <f>'Plan de Acción 2023'!H27+'Plan de Acción 2023'!I27+'Plan de Acción 2023'!J27+'Plan de Acción 2023'!K27+'Plan de Acción 2023'!L27</f>
        <v>1</v>
      </c>
      <c r="J417" s="824">
        <f>'Plan de Acción 2023'!X27+'Plan de Acción 2023'!Y27+'Plan de Acción 2023'!Z27+'Plan de Acción 2023'!AA27+'Plan de Acción 2023'!AB27</f>
        <v>1</v>
      </c>
      <c r="K417" s="825">
        <f t="shared" si="3"/>
        <v>0.33333333333333331</v>
      </c>
      <c r="L417" s="825">
        <f t="shared" si="4"/>
        <v>0.33333333333333331</v>
      </c>
      <c r="M417" s="824">
        <f>'Plan de Acción 2023'!L27</f>
        <v>0</v>
      </c>
      <c r="N417" s="824">
        <f>'Plan de Acción 2023'!AB27</f>
        <v>0</v>
      </c>
      <c r="O417" s="824" t="e">
        <f t="shared" si="5"/>
        <v>#DIV/0!</v>
      </c>
      <c r="P417" s="820">
        <f>Tabla13[[#This Row],[Ejec Real Acumu]]-Tabla13[[#This Row],[Proyec Ejec Acumul]]</f>
        <v>0</v>
      </c>
      <c r="Q417" s="820">
        <f>Tabla13[[#This Row],[Ejec Real Mes]]-Tabla13[[#This Row],[Program Entreg Mes]]</f>
        <v>0</v>
      </c>
    </row>
    <row r="418" spans="1:17">
      <c r="A418" s="824">
        <v>24</v>
      </c>
      <c r="B418" s="824" t="s">
        <v>2441</v>
      </c>
      <c r="C418" s="824" t="s">
        <v>2442</v>
      </c>
      <c r="D418" s="824" t="str">
        <f>'Plan de Acción 2023'!$V$28</f>
        <v>Oficina Asesora de Planeación</v>
      </c>
      <c r="E418" s="824" t="str">
        <f>'Plan de Acción 2023'!$F$28</f>
        <v>Actualización procedimiento de proyectos de inversion acorde a los nuevos lineamientos manuales y plataformas de inevrsion publica del DNP</v>
      </c>
      <c r="F418" s="824">
        <v>5</v>
      </c>
      <c r="G418" s="824" t="s">
        <v>2447</v>
      </c>
      <c r="H418" s="824">
        <f>'Plan de Acción 2023'!$T$28</f>
        <v>1</v>
      </c>
      <c r="I418" s="824">
        <f>'Plan de Acción 2023'!H28+'Plan de Acción 2023'!I28+'Plan de Acción 2023'!J28+'Plan de Acción 2023'!K28+'Plan de Acción 2023'!L28</f>
        <v>0</v>
      </c>
      <c r="J418" s="824">
        <f>'Plan de Acción 2023'!X28+'Plan de Acción 2023'!Y28+'Plan de Acción 2023'!Z28+'Plan de Acción 2023'!AA28+'Plan de Acción 2023'!AB28</f>
        <v>0</v>
      </c>
      <c r="K418" s="825">
        <f t="shared" si="3"/>
        <v>0</v>
      </c>
      <c r="L418" s="825">
        <f t="shared" si="4"/>
        <v>0</v>
      </c>
      <c r="M418" s="824">
        <f>'Plan de Acción 2023'!L28</f>
        <v>0</v>
      </c>
      <c r="N418" s="824">
        <f>'Plan de Acción 2023'!AB28</f>
        <v>0</v>
      </c>
      <c r="O418" s="824" t="e">
        <f t="shared" si="5"/>
        <v>#DIV/0!</v>
      </c>
      <c r="P418" s="820">
        <f>Tabla13[[#This Row],[Ejec Real Acumu]]-Tabla13[[#This Row],[Proyec Ejec Acumul]]</f>
        <v>0</v>
      </c>
      <c r="Q418" s="820">
        <f>Tabla13[[#This Row],[Ejec Real Mes]]-Tabla13[[#This Row],[Program Entreg Mes]]</f>
        <v>0</v>
      </c>
    </row>
    <row r="419" spans="1:17">
      <c r="A419" s="824">
        <v>25</v>
      </c>
      <c r="B419" s="824" t="s">
        <v>2441</v>
      </c>
      <c r="C419" s="824" t="s">
        <v>2442</v>
      </c>
      <c r="D419" s="824" t="str">
        <f>'Plan de Acción 2023'!$V$29</f>
        <v>Oficina Asesora de Planeación</v>
      </c>
      <c r="E419" s="824" t="str">
        <f>'Plan de Acción 2023'!$F$29</f>
        <v>Reportar a la Alta Dirección el seguimiento al cumplimiento de riesgos de procesos y de corrupción</v>
      </c>
      <c r="F419" s="824">
        <v>5</v>
      </c>
      <c r="G419" s="824" t="s">
        <v>2447</v>
      </c>
      <c r="H419" s="824">
        <f>'Plan de Acción 2023'!$T$29</f>
        <v>3</v>
      </c>
      <c r="I419" s="824">
        <f>'Plan de Acción 2023'!H29+'Plan de Acción 2023'!I29+'Plan de Acción 2023'!J29+'Plan de Acción 2023'!K29+'Plan de Acción 2023'!L29</f>
        <v>2</v>
      </c>
      <c r="J419" s="824">
        <f>'Plan de Acción 2023'!X29+'Plan de Acción 2023'!Y29+'Plan de Acción 2023'!Z29+'Plan de Acción 2023'!AA29+'Plan de Acción 2023'!AB29</f>
        <v>2</v>
      </c>
      <c r="K419" s="825">
        <f t="shared" si="3"/>
        <v>0.66666666666666663</v>
      </c>
      <c r="L419" s="825">
        <f t="shared" si="4"/>
        <v>0.66666666666666663</v>
      </c>
      <c r="M419" s="824">
        <f>'Plan de Acción 2023'!L29</f>
        <v>1</v>
      </c>
      <c r="N419" s="824">
        <f>'Plan de Acción 2023'!AB29</f>
        <v>1</v>
      </c>
      <c r="O419" s="824">
        <f t="shared" si="5"/>
        <v>1</v>
      </c>
      <c r="P419" s="820">
        <f>Tabla13[[#This Row],[Ejec Real Acumu]]-Tabla13[[#This Row],[Proyec Ejec Acumul]]</f>
        <v>0</v>
      </c>
      <c r="Q419" s="820">
        <f>Tabla13[[#This Row],[Ejec Real Mes]]-Tabla13[[#This Row],[Program Entreg Mes]]</f>
        <v>0</v>
      </c>
    </row>
    <row r="420" spans="1:17">
      <c r="A420" s="824">
        <v>26</v>
      </c>
      <c r="B420" s="824" t="s">
        <v>2441</v>
      </c>
      <c r="C420" s="824" t="s">
        <v>2442</v>
      </c>
      <c r="D420" s="824" t="str">
        <f>'Plan de Acción 2023'!$V$30</f>
        <v>Oficina Asesora de Planeación</v>
      </c>
      <c r="E420" s="824" t="str">
        <f>'Plan de Acción 2023'!$F$30</f>
        <v>Reportar a la Alta Dirección el seguimiento al cumplimiento de los planes de mejora, indicadores</v>
      </c>
      <c r="F420" s="824">
        <v>5</v>
      </c>
      <c r="G420" s="824" t="s">
        <v>2447</v>
      </c>
      <c r="H420" s="824">
        <f>'Plan de Acción 2023'!$T$30</f>
        <v>4</v>
      </c>
      <c r="I420" s="824">
        <f>'Plan de Acción 2023'!H30+'Plan de Acción 2023'!I30+'Plan de Acción 2023'!J30+'Plan de Acción 2023'!K30+'Plan de Acción 2023'!L30</f>
        <v>2</v>
      </c>
      <c r="J420" s="824">
        <f>'Plan de Acción 2023'!X30+'Plan de Acción 2023'!Y30+'Plan de Acción 2023'!Z30+'Plan de Acción 2023'!AA30+'Plan de Acción 2023'!AB30</f>
        <v>2</v>
      </c>
      <c r="K420" s="825">
        <f t="shared" si="3"/>
        <v>0.5</v>
      </c>
      <c r="L420" s="825">
        <f t="shared" si="4"/>
        <v>0.5</v>
      </c>
      <c r="M420" s="824">
        <f>'Plan de Acción 2023'!L30</f>
        <v>0</v>
      </c>
      <c r="N420" s="824">
        <f>'Plan de Acción 2023'!AB30</f>
        <v>0</v>
      </c>
      <c r="O420" s="824" t="e">
        <f t="shared" si="5"/>
        <v>#DIV/0!</v>
      </c>
      <c r="P420" s="820">
        <f>Tabla13[[#This Row],[Ejec Real Acumu]]-Tabla13[[#This Row],[Proyec Ejec Acumul]]</f>
        <v>0</v>
      </c>
      <c r="Q420" s="820">
        <f>Tabla13[[#This Row],[Ejec Real Mes]]-Tabla13[[#This Row],[Program Entreg Mes]]</f>
        <v>0</v>
      </c>
    </row>
    <row r="421" spans="1:17">
      <c r="A421" s="824">
        <v>27</v>
      </c>
      <c r="B421" s="824" t="s">
        <v>2441</v>
      </c>
      <c r="C421" s="824" t="s">
        <v>2442</v>
      </c>
      <c r="D421" s="824" t="str">
        <f>'Plan de Acción 2023'!$V$31</f>
        <v>Oficina Asesora de Planeación</v>
      </c>
      <c r="E421" s="824" t="str">
        <f>'Plan de Acción 2023'!$F$31</f>
        <v>Reportar a la Alta Dirección el estado de operación del aplicativo de Isolución</v>
      </c>
      <c r="F421" s="824">
        <v>5</v>
      </c>
      <c r="G421" s="824" t="s">
        <v>2447</v>
      </c>
      <c r="H421" s="824">
        <f>'Plan de Acción 2023'!$T$31</f>
        <v>2</v>
      </c>
      <c r="I421" s="824">
        <f>'Plan de Acción 2023'!H31+'Plan de Acción 2023'!I31+'Plan de Acción 2023'!J31+'Plan de Acción 2023'!K31+'Plan de Acción 2023'!L31</f>
        <v>0</v>
      </c>
      <c r="J421" s="824">
        <f>'Plan de Acción 2023'!X31+'Plan de Acción 2023'!Y31+'Plan de Acción 2023'!Z31+'Plan de Acción 2023'!AA31+'Plan de Acción 2023'!AB31</f>
        <v>0</v>
      </c>
      <c r="K421" s="825">
        <f t="shared" si="3"/>
        <v>0</v>
      </c>
      <c r="L421" s="825">
        <f t="shared" si="4"/>
        <v>0</v>
      </c>
      <c r="M421" s="824">
        <f>'Plan de Acción 2023'!L31</f>
        <v>0</v>
      </c>
      <c r="N421" s="824">
        <f>'Plan de Acción 2023'!AB31</f>
        <v>0</v>
      </c>
      <c r="O421" s="824" t="e">
        <f t="shared" si="5"/>
        <v>#DIV/0!</v>
      </c>
      <c r="P421" s="820">
        <f>Tabla13[[#This Row],[Ejec Real Acumu]]-Tabla13[[#This Row],[Proyec Ejec Acumul]]</f>
        <v>0</v>
      </c>
      <c r="Q421" s="820">
        <f>Tabla13[[#This Row],[Ejec Real Mes]]-Tabla13[[#This Row],[Program Entreg Mes]]</f>
        <v>0</v>
      </c>
    </row>
    <row r="422" spans="1:17">
      <c r="A422" s="824">
        <v>28</v>
      </c>
      <c r="B422" s="824" t="s">
        <v>2441</v>
      </c>
      <c r="C422" s="824" t="s">
        <v>2442</v>
      </c>
      <c r="D422" s="824" t="str">
        <f>'Plan de Acción 2023'!$V$32</f>
        <v>Oficina Asesora de Planeación</v>
      </c>
      <c r="E422" s="824" t="str">
        <f>'Plan de Acción 2023'!$F$32</f>
        <v>Implementar las políticas del Modelo Integrado de Planeación y Gestión relacionadas con la OAP</v>
      </c>
      <c r="F422" s="824">
        <v>5</v>
      </c>
      <c r="G422" s="824" t="s">
        <v>2447</v>
      </c>
      <c r="H422" s="824">
        <f>'Plan de Acción 2023'!$T$32</f>
        <v>3</v>
      </c>
      <c r="I422" s="824">
        <f>'Plan de Acción 2023'!H32+'Plan de Acción 2023'!I32+'Plan de Acción 2023'!J32+'Plan de Acción 2023'!K32+'Plan de Acción 2023'!L32</f>
        <v>1</v>
      </c>
      <c r="J422" s="824">
        <f>'Plan de Acción 2023'!X32+'Plan de Acción 2023'!Y32+'Plan de Acción 2023'!Z32+'Plan de Acción 2023'!AA32+'Plan de Acción 2023'!AB32</f>
        <v>1</v>
      </c>
      <c r="K422" s="825">
        <f t="shared" si="3"/>
        <v>0.33333333333333331</v>
      </c>
      <c r="L422" s="825">
        <f t="shared" si="4"/>
        <v>0.33333333333333331</v>
      </c>
      <c r="M422" s="824">
        <f>'Plan de Acción 2023'!L32</f>
        <v>0</v>
      </c>
      <c r="N422" s="824">
        <f>'Plan de Acción 2023'!AB32</f>
        <v>0</v>
      </c>
      <c r="O422" s="824" t="e">
        <f t="shared" si="5"/>
        <v>#DIV/0!</v>
      </c>
      <c r="P422" s="820">
        <f>Tabla13[[#This Row],[Ejec Real Acumu]]-Tabla13[[#This Row],[Proyec Ejec Acumul]]</f>
        <v>0</v>
      </c>
      <c r="Q422" s="820">
        <f>Tabla13[[#This Row],[Ejec Real Mes]]-Tabla13[[#This Row],[Program Entreg Mes]]</f>
        <v>0</v>
      </c>
    </row>
    <row r="423" spans="1:17">
      <c r="A423" s="824">
        <v>29</v>
      </c>
      <c r="B423" s="824" t="s">
        <v>2441</v>
      </c>
      <c r="C423" s="824" t="s">
        <v>2442</v>
      </c>
      <c r="D423" s="824" t="str">
        <f>'Plan de Acción 2023'!$V$33</f>
        <v>Oficina Asesora de Planeación</v>
      </c>
      <c r="E423" s="824" t="str">
        <f>'Plan de Acción 2023'!$F$33</f>
        <v>Realizar presentación de estado de avance de las política de MIPG del INM</v>
      </c>
      <c r="F423" s="824">
        <v>5</v>
      </c>
      <c r="G423" s="824" t="s">
        <v>2447</v>
      </c>
      <c r="H423" s="824">
        <f>'Plan de Acción 2023'!$T$33</f>
        <v>2</v>
      </c>
      <c r="I423" s="824">
        <f>'Plan de Acción 2023'!H33+'Plan de Acción 2023'!I33+'Plan de Acción 2023'!J33+'Plan de Acción 2023'!K33+'Plan de Acción 2023'!L33</f>
        <v>1</v>
      </c>
      <c r="J423" s="824">
        <f>'Plan de Acción 2023'!X33+'Plan de Acción 2023'!Y33+'Plan de Acción 2023'!Z33+'Plan de Acción 2023'!AA33+'Plan de Acción 2023'!AB33</f>
        <v>1</v>
      </c>
      <c r="K423" s="825">
        <f t="shared" si="3"/>
        <v>0.5</v>
      </c>
      <c r="L423" s="825">
        <f t="shared" si="4"/>
        <v>0.5</v>
      </c>
      <c r="M423" s="824">
        <f>'Plan de Acción 2023'!L33</f>
        <v>1</v>
      </c>
      <c r="N423" s="824">
        <f>'Plan de Acción 2023'!AB33</f>
        <v>1</v>
      </c>
      <c r="O423" s="824">
        <f t="shared" si="5"/>
        <v>1</v>
      </c>
      <c r="P423" s="820">
        <f>Tabla13[[#This Row],[Ejec Real Acumu]]-Tabla13[[#This Row],[Proyec Ejec Acumul]]</f>
        <v>0</v>
      </c>
      <c r="Q423" s="820">
        <f>Tabla13[[#This Row],[Ejec Real Mes]]-Tabla13[[#This Row],[Program Entreg Mes]]</f>
        <v>0</v>
      </c>
    </row>
    <row r="424" spans="1:17">
      <c r="A424" s="824">
        <v>30</v>
      </c>
      <c r="B424" s="824" t="s">
        <v>2441</v>
      </c>
      <c r="C424" s="824" t="s">
        <v>2442</v>
      </c>
      <c r="D424" s="824" t="str">
        <f>'Plan de Acción 2023'!$V$34</f>
        <v>Oficina Asesora de Planeación</v>
      </c>
      <c r="E424" s="824" t="str">
        <f>'Plan de Acción 2023'!$F$34</f>
        <v>Realizar evento de rendición de cuentas (RdC) enmarcados en la Estrategia de RdC</v>
      </c>
      <c r="F424" s="824">
        <v>5</v>
      </c>
      <c r="G424" s="824" t="s">
        <v>2447</v>
      </c>
      <c r="H424" s="824">
        <f>'Plan de Acción 2023'!$T$34</f>
        <v>1</v>
      </c>
      <c r="I424" s="824">
        <f>'Plan de Acción 2023'!H34+'Plan de Acción 2023'!I34+'Plan de Acción 2023'!J34+'Plan de Acción 2023'!K34+'Plan de Acción 2023'!L34</f>
        <v>0</v>
      </c>
      <c r="J424" s="824">
        <f>'Plan de Acción 2023'!X34+'Plan de Acción 2023'!Y34+'Plan de Acción 2023'!Z34+'Plan de Acción 2023'!AA34+'Plan de Acción 2023'!AB34</f>
        <v>0</v>
      </c>
      <c r="K424" s="825">
        <f t="shared" si="3"/>
        <v>0</v>
      </c>
      <c r="L424" s="825">
        <f t="shared" si="4"/>
        <v>0</v>
      </c>
      <c r="M424" s="824">
        <f>'Plan de Acción 2023'!L34</f>
        <v>0</v>
      </c>
      <c r="N424" s="824">
        <f>'Plan de Acción 2023'!AB34</f>
        <v>0</v>
      </c>
      <c r="O424" s="824" t="e">
        <f t="shared" si="5"/>
        <v>#DIV/0!</v>
      </c>
      <c r="P424" s="820">
        <f>Tabla13[[#This Row],[Ejec Real Acumu]]-Tabla13[[#This Row],[Proyec Ejec Acumul]]</f>
        <v>0</v>
      </c>
      <c r="Q424" s="820">
        <f>Tabla13[[#This Row],[Ejec Real Mes]]-Tabla13[[#This Row],[Program Entreg Mes]]</f>
        <v>0</v>
      </c>
    </row>
    <row r="425" spans="1:17">
      <c r="A425" s="824">
        <v>31</v>
      </c>
      <c r="B425" s="824" t="s">
        <v>2441</v>
      </c>
      <c r="C425" s="824" t="s">
        <v>2442</v>
      </c>
      <c r="D425" s="824" t="str">
        <f>'Plan de Acción 2023'!$V$35</f>
        <v>Oficina Asesora de Planeación</v>
      </c>
      <c r="E425" s="824" t="str">
        <f>'Plan de Acción 2023'!$F$35</f>
        <v>Ejecutar el Plan Anticorrupción y Atención al Ciudadano</v>
      </c>
      <c r="F425" s="824">
        <v>5</v>
      </c>
      <c r="G425" s="824" t="s">
        <v>2447</v>
      </c>
      <c r="H425" s="824">
        <f>'Plan de Acción 2023'!$T$35</f>
        <v>69</v>
      </c>
      <c r="I425" s="824">
        <f>'Plan de Acción 2023'!H35+'Plan de Acción 2023'!I35+'Plan de Acción 2023'!J35+'Plan de Acción 2023'!K35+'Plan de Acción 2023'!L35</f>
        <v>14</v>
      </c>
      <c r="J425" s="824">
        <f>'Plan de Acción 2023'!X35+'Plan de Acción 2023'!Y35+'Plan de Acción 2023'!Z35+'Plan de Acción 2023'!AA35+'Plan de Acción 2023'!AB35</f>
        <v>14</v>
      </c>
      <c r="K425" s="825">
        <f t="shared" si="3"/>
        <v>0.20289855072463769</v>
      </c>
      <c r="L425" s="825">
        <f t="shared" si="4"/>
        <v>0.20289855072463769</v>
      </c>
      <c r="M425" s="824">
        <f>'Plan de Acción 2023'!L35</f>
        <v>5</v>
      </c>
      <c r="N425" s="824">
        <f>'Plan de Acción 2023'!AB35</f>
        <v>5</v>
      </c>
      <c r="O425" s="824">
        <f t="shared" si="5"/>
        <v>1</v>
      </c>
      <c r="P425" s="820">
        <f>Tabla13[[#This Row],[Ejec Real Acumu]]-Tabla13[[#This Row],[Proyec Ejec Acumul]]</f>
        <v>0</v>
      </c>
      <c r="Q425" s="820">
        <f>Tabla13[[#This Row],[Ejec Real Mes]]-Tabla13[[#This Row],[Program Entreg Mes]]</f>
        <v>0</v>
      </c>
    </row>
    <row r="426" spans="1:17">
      <c r="A426" s="824">
        <v>32</v>
      </c>
      <c r="B426" s="824" t="s">
        <v>2441</v>
      </c>
      <c r="C426" s="824" t="s">
        <v>2442</v>
      </c>
      <c r="D426" s="824" t="str">
        <f>'Plan de Acción 2023'!$V$36</f>
        <v>Oficina Asesora de Planeación</v>
      </c>
      <c r="E426" s="824" t="str">
        <f>'Plan de Acción 2023'!$F$36</f>
        <v>Reportar el estado de ejecución
presupuestal de los proyectos de inversión y
el presupuesto de funcionamiento</v>
      </c>
      <c r="F426" s="824">
        <v>5</v>
      </c>
      <c r="G426" s="824" t="s">
        <v>2447</v>
      </c>
      <c r="H426" s="824">
        <f>'Plan de Acción 2023'!$T$36</f>
        <v>12</v>
      </c>
      <c r="I426" s="824">
        <f>'Plan de Acción 2023'!H36+'Plan de Acción 2023'!I36+'Plan de Acción 2023'!J36+'Plan de Acción 2023'!K36+'Plan de Acción 2023'!L36</f>
        <v>6</v>
      </c>
      <c r="J426" s="824">
        <f>'Plan de Acción 2023'!X36+'Plan de Acción 2023'!Y36+'Plan de Acción 2023'!Z36+'Plan de Acción 2023'!AA36+'Plan de Acción 2023'!AB36</f>
        <v>6</v>
      </c>
      <c r="K426" s="825">
        <f t="shared" si="3"/>
        <v>0.5</v>
      </c>
      <c r="L426" s="825">
        <f t="shared" si="4"/>
        <v>0.5</v>
      </c>
      <c r="M426" s="824">
        <f>'Plan de Acción 2023'!L36</f>
        <v>1</v>
      </c>
      <c r="N426" s="824">
        <f>'Plan de Acción 2023'!AB36</f>
        <v>1</v>
      </c>
      <c r="O426" s="824">
        <f t="shared" si="5"/>
        <v>1</v>
      </c>
      <c r="P426" s="820">
        <f>Tabla13[[#This Row],[Ejec Real Acumu]]-Tabla13[[#This Row],[Proyec Ejec Acumul]]</f>
        <v>0</v>
      </c>
      <c r="Q426" s="820">
        <f>Tabla13[[#This Row],[Ejec Real Mes]]-Tabla13[[#This Row],[Program Entreg Mes]]</f>
        <v>0</v>
      </c>
    </row>
    <row r="427" spans="1:17">
      <c r="A427" s="824">
        <v>33</v>
      </c>
      <c r="B427" s="824" t="s">
        <v>2441</v>
      </c>
      <c r="C427" s="824" t="s">
        <v>2442</v>
      </c>
      <c r="D427" s="824" t="str">
        <f>'Plan de Acción 2023'!$V$37</f>
        <v>Oficina Asesora de Planeación</v>
      </c>
      <c r="E427" s="824" t="str">
        <f>'Plan de Acción 2023'!$F$37</f>
        <v>Realizar seguimiento en el
aplicativo de la Plataforma Integral de
Inversion Publica (PIIP) a los avances en cadena valor, conforme la ejecución del Presupuesto de Inversión: Producto,
Financiero y de Gestión</v>
      </c>
      <c r="F427" s="824">
        <v>5</v>
      </c>
      <c r="G427" s="824" t="s">
        <v>2447</v>
      </c>
      <c r="H427" s="824">
        <f>'Plan de Acción 2023'!$T$37</f>
        <v>12</v>
      </c>
      <c r="I427" s="824">
        <f>'Plan de Acción 2023'!H37+'Plan de Acción 2023'!I37+'Plan de Acción 2023'!J37+'Plan de Acción 2023'!K37+'Plan de Acción 2023'!L37</f>
        <v>6</v>
      </c>
      <c r="J427" s="824">
        <f>'Plan de Acción 2023'!X37+'Plan de Acción 2023'!Y37+'Plan de Acción 2023'!Z37+'Plan de Acción 2023'!AA37+'Plan de Acción 2023'!AB37</f>
        <v>6</v>
      </c>
      <c r="K427" s="825">
        <f t="shared" si="3"/>
        <v>0.5</v>
      </c>
      <c r="L427" s="825">
        <f t="shared" si="4"/>
        <v>0.5</v>
      </c>
      <c r="M427" s="824">
        <f>'Plan de Acción 2023'!L37</f>
        <v>1</v>
      </c>
      <c r="N427" s="824">
        <f>'Plan de Acción 2023'!AB37</f>
        <v>1</v>
      </c>
      <c r="O427" s="824">
        <f t="shared" si="5"/>
        <v>1</v>
      </c>
      <c r="P427" s="820">
        <f>Tabla13[[#This Row],[Ejec Real Acumu]]-Tabla13[[#This Row],[Proyec Ejec Acumul]]</f>
        <v>0</v>
      </c>
      <c r="Q427" s="820">
        <f>Tabla13[[#This Row],[Ejec Real Mes]]-Tabla13[[#This Row],[Program Entreg Mes]]</f>
        <v>0</v>
      </c>
    </row>
    <row r="428" spans="1:17">
      <c r="A428" s="824">
        <v>34</v>
      </c>
      <c r="B428" s="824" t="s">
        <v>2441</v>
      </c>
      <c r="C428" s="824" t="s">
        <v>2442</v>
      </c>
      <c r="D428" s="824" t="str">
        <f>'Plan de Acción 2023'!$V$38</f>
        <v>Oficina Asesora de Planeación</v>
      </c>
      <c r="E428" s="824" t="str">
        <f>'Plan de Acción 2023'!$F$38</f>
        <v>Realizar el estudio de tasas de los
servicios que se prestaran por parte de las
areas misionales del instituto para su
publicacion según los terminos de ley.</v>
      </c>
      <c r="F428" s="824">
        <v>5</v>
      </c>
      <c r="G428" s="824" t="s">
        <v>2447</v>
      </c>
      <c r="H428" s="824">
        <f>'Plan de Acción 2023'!$T$38</f>
        <v>1</v>
      </c>
      <c r="I428" s="824">
        <f>'Plan de Acción 2023'!H38+'Plan de Acción 2023'!I38+'Plan de Acción 2023'!J38+'Plan de Acción 2023'!K38+'Plan de Acción 2023'!L38</f>
        <v>0</v>
      </c>
      <c r="J428" s="824">
        <f>'Plan de Acción 2023'!X38+'Plan de Acción 2023'!Y38+'Plan de Acción 2023'!Z38+'Plan de Acción 2023'!AA38+'Plan de Acción 2023'!AB38</f>
        <v>0</v>
      </c>
      <c r="K428" s="825">
        <f t="shared" si="3"/>
        <v>0</v>
      </c>
      <c r="L428" s="825">
        <f t="shared" si="4"/>
        <v>0</v>
      </c>
      <c r="M428" s="824">
        <f>'Plan de Acción 2023'!L38</f>
        <v>0</v>
      </c>
      <c r="N428" s="824">
        <f>'Plan de Acción 2023'!AB38</f>
        <v>0</v>
      </c>
      <c r="O428" s="824" t="e">
        <f t="shared" si="5"/>
        <v>#DIV/0!</v>
      </c>
      <c r="P428" s="820">
        <f>Tabla13[[#This Row],[Ejec Real Acumu]]-Tabla13[[#This Row],[Proyec Ejec Acumul]]</f>
        <v>0</v>
      </c>
      <c r="Q428" s="820">
        <f>Tabla13[[#This Row],[Ejec Real Mes]]-Tabla13[[#This Row],[Program Entreg Mes]]</f>
        <v>0</v>
      </c>
    </row>
    <row r="429" spans="1:17">
      <c r="A429" s="824">
        <v>35</v>
      </c>
      <c r="B429" s="824" t="s">
        <v>2441</v>
      </c>
      <c r="C429" s="824" t="s">
        <v>2442</v>
      </c>
      <c r="D429" s="824" t="str">
        <f>'Plan de Acción 2023'!$V$39</f>
        <v>Oficina Asesora de Planeación</v>
      </c>
      <c r="E429" s="824" t="str">
        <f>'Plan de Acción 2023'!$F$39</f>
        <v xml:space="preserve">Creación o actualización de la
documentación de la OAP
</v>
      </c>
      <c r="F429" s="824">
        <v>5</v>
      </c>
      <c r="G429" s="824" t="s">
        <v>2447</v>
      </c>
      <c r="H429" s="824">
        <f>'Plan de Acción 2023'!$T$39</f>
        <v>13</v>
      </c>
      <c r="I429" s="824">
        <f>'Plan de Acción 2023'!H39+'Plan de Acción 2023'!I39+'Plan de Acción 2023'!J39+'Plan de Acción 2023'!K39+'Plan de Acción 2023'!L39</f>
        <v>0</v>
      </c>
      <c r="J429" s="824">
        <f>'Plan de Acción 2023'!X39+'Plan de Acción 2023'!Y39+'Plan de Acción 2023'!Z39+'Plan de Acción 2023'!AA39+'Plan de Acción 2023'!AB39</f>
        <v>0</v>
      </c>
      <c r="K429" s="825">
        <f t="shared" si="3"/>
        <v>0</v>
      </c>
      <c r="L429" s="825">
        <f t="shared" si="4"/>
        <v>0</v>
      </c>
      <c r="M429" s="824">
        <f>'Plan de Acción 2023'!L39</f>
        <v>0</v>
      </c>
      <c r="N429" s="824">
        <f>'Plan de Acción 2023'!AB39</f>
        <v>0</v>
      </c>
      <c r="O429" s="824" t="e">
        <f t="shared" si="5"/>
        <v>#DIV/0!</v>
      </c>
      <c r="P429" s="820">
        <f>Tabla13[[#This Row],[Ejec Real Acumu]]-Tabla13[[#This Row],[Proyec Ejec Acumul]]</f>
        <v>0</v>
      </c>
      <c r="Q429" s="820">
        <f>Tabla13[[#This Row],[Ejec Real Mes]]-Tabla13[[#This Row],[Program Entreg Mes]]</f>
        <v>0</v>
      </c>
    </row>
    <row r="430" spans="1:17">
      <c r="A430" s="824">
        <v>36</v>
      </c>
      <c r="B430" s="824" t="s">
        <v>2441</v>
      </c>
      <c r="C430" s="824" t="s">
        <v>2442</v>
      </c>
      <c r="D430" s="824" t="str">
        <f>'Plan de Acción 2023'!$V$40</f>
        <v>Subdirección de Servicios Metrológicos y Relación con el Ciudadano</v>
      </c>
      <c r="E430" s="824" t="str">
        <f>'Plan de Acción 2023'!$F$40</f>
        <v>Implementar las políticas del Modelo Integrado de Planeación y Gestión relacionadas con la SSMRC</v>
      </c>
      <c r="F430" s="824">
        <v>5</v>
      </c>
      <c r="G430" s="824" t="s">
        <v>2447</v>
      </c>
      <c r="H430" s="824">
        <f>'Plan de Acción 2023'!$T$40</f>
        <v>3</v>
      </c>
      <c r="I430" s="824">
        <f>'Plan de Acción 2023'!H40+'Plan de Acción 2023'!I40+'Plan de Acción 2023'!J40+'Plan de Acción 2023'!K40+'Plan de Acción 2023'!L40</f>
        <v>0</v>
      </c>
      <c r="J430" s="824">
        <f>'Plan de Acción 2023'!X40+'Plan de Acción 2023'!Y40+'Plan de Acción 2023'!Z40+'Plan de Acción 2023'!AA40+'Plan de Acción 2023'!AB40</f>
        <v>0</v>
      </c>
      <c r="K430" s="825">
        <f t="shared" si="3"/>
        <v>0</v>
      </c>
      <c r="L430" s="825">
        <f t="shared" si="4"/>
        <v>0</v>
      </c>
      <c r="M430" s="824">
        <f>'Plan de Acción 2023'!L40</f>
        <v>0</v>
      </c>
      <c r="N430" s="824">
        <f>'Plan de Acción 2023'!AB40</f>
        <v>0</v>
      </c>
      <c r="O430" s="824" t="e">
        <f t="shared" si="5"/>
        <v>#DIV/0!</v>
      </c>
      <c r="P430" s="820">
        <f>Tabla13[[#This Row],[Ejec Real Acumu]]-Tabla13[[#This Row],[Proyec Ejec Acumul]]</f>
        <v>0</v>
      </c>
      <c r="Q430" s="820">
        <f>Tabla13[[#This Row],[Ejec Real Mes]]-Tabla13[[#This Row],[Program Entreg Mes]]</f>
        <v>0</v>
      </c>
    </row>
    <row r="431" spans="1:17">
      <c r="A431" s="824">
        <v>37</v>
      </c>
      <c r="B431" s="824" t="s">
        <v>2441</v>
      </c>
      <c r="C431" s="824" t="s">
        <v>2442</v>
      </c>
      <c r="D431" s="824" t="str">
        <f>'Plan de Acción 2023'!$V$41</f>
        <v>Subdirección de Servicios Metrológicos y Relación con el Ciudadano</v>
      </c>
      <c r="E431" s="824" t="str">
        <f>'Plan de Acción 2023'!$F$41</f>
        <v>Revisar, ajustar y aprobar Proyecto de Interés Estratégico "Fomento Regional en Metrología 2.0"</v>
      </c>
      <c r="F431" s="824">
        <v>5</v>
      </c>
      <c r="G431" s="824" t="s">
        <v>2447</v>
      </c>
      <c r="H431" s="824">
        <f>'Plan de Acción 2023'!$T$41</f>
        <v>1</v>
      </c>
      <c r="I431" s="824">
        <f>'Plan de Acción 2023'!H41+'Plan de Acción 2023'!I41+'Plan de Acción 2023'!J41+'Plan de Acción 2023'!K41+'Plan de Acción 2023'!L41</f>
        <v>0</v>
      </c>
      <c r="J431" s="824">
        <f>'Plan de Acción 2023'!X41+'Plan de Acción 2023'!Y41+'Plan de Acción 2023'!Z41+'Plan de Acción 2023'!AA41+'Plan de Acción 2023'!AB41</f>
        <v>0</v>
      </c>
      <c r="K431" s="825">
        <f t="shared" si="3"/>
        <v>0</v>
      </c>
      <c r="L431" s="825">
        <f t="shared" si="4"/>
        <v>0</v>
      </c>
      <c r="M431" s="824">
        <f>'Plan de Acción 2023'!L41</f>
        <v>0</v>
      </c>
      <c r="N431" s="824">
        <f>'Plan de Acción 2023'!AB41</f>
        <v>0</v>
      </c>
      <c r="O431" s="824" t="e">
        <f t="shared" si="5"/>
        <v>#DIV/0!</v>
      </c>
      <c r="P431" s="820">
        <f>Tabla13[[#This Row],[Ejec Real Acumu]]-Tabla13[[#This Row],[Proyec Ejec Acumul]]</f>
        <v>0</v>
      </c>
      <c r="Q431" s="820">
        <f>Tabla13[[#This Row],[Ejec Real Mes]]-Tabla13[[#This Row],[Program Entreg Mes]]</f>
        <v>0</v>
      </c>
    </row>
    <row r="432" spans="1:17">
      <c r="A432" s="824">
        <v>38</v>
      </c>
      <c r="B432" s="824" t="s">
        <v>2441</v>
      </c>
      <c r="C432" s="824" t="s">
        <v>2442</v>
      </c>
      <c r="D432" s="824" t="str">
        <f>'Plan de Acción 2023'!$V$42</f>
        <v>Subdirección de Servicios Metrológicos y Relación con el Ciudadano</v>
      </c>
      <c r="E432" s="824" t="str">
        <f>'Plan de Acción 2023'!$F$42</f>
        <v>Ejecutar los compromisos establecidos en los CONPES en los cuales tiene responsabilidad la SSMRC</v>
      </c>
      <c r="F432" s="824">
        <v>5</v>
      </c>
      <c r="G432" s="824" t="s">
        <v>2447</v>
      </c>
      <c r="H432" s="824">
        <f>'Plan de Acción 2023'!$T$42</f>
        <v>3</v>
      </c>
      <c r="I432" s="824">
        <f>'Plan de Acción 2023'!H42+'Plan de Acción 2023'!I42+'Plan de Acción 2023'!J42+'Plan de Acción 2023'!K42+'Plan de Acción 2023'!L42</f>
        <v>0</v>
      </c>
      <c r="J432" s="824">
        <f>'Plan de Acción 2023'!X42+'Plan de Acción 2023'!Y42+'Plan de Acción 2023'!Z42+'Plan de Acción 2023'!AA42+'Plan de Acción 2023'!AB42</f>
        <v>0</v>
      </c>
      <c r="K432" s="825">
        <f t="shared" si="3"/>
        <v>0</v>
      </c>
      <c r="L432" s="825">
        <f t="shared" si="4"/>
        <v>0</v>
      </c>
      <c r="M432" s="824">
        <f>'Plan de Acción 2023'!L42</f>
        <v>0</v>
      </c>
      <c r="N432" s="824">
        <f>'Plan de Acción 2023'!AB42</f>
        <v>0</v>
      </c>
      <c r="O432" s="824" t="e">
        <f t="shared" si="5"/>
        <v>#DIV/0!</v>
      </c>
      <c r="P432" s="820">
        <f>Tabla13[[#This Row],[Ejec Real Acumu]]-Tabla13[[#This Row],[Proyec Ejec Acumul]]</f>
        <v>0</v>
      </c>
      <c r="Q432" s="820">
        <f>Tabla13[[#This Row],[Ejec Real Mes]]-Tabla13[[#This Row],[Program Entreg Mes]]</f>
        <v>0</v>
      </c>
    </row>
    <row r="433" spans="1:17">
      <c r="A433" s="824">
        <v>39</v>
      </c>
      <c r="B433" s="824" t="s">
        <v>2441</v>
      </c>
      <c r="C433" s="824" t="s">
        <v>2442</v>
      </c>
      <c r="D433" s="824" t="str">
        <f>'Plan de Acción 2023'!$V$43</f>
        <v>Subdirección de Servicios Metrológicos y Relación con el Ciudadano</v>
      </c>
      <c r="E433" s="824" t="str">
        <f>'Plan de Acción 2023'!$F$43</f>
        <v>Ejecutar los compromisos establecidos en los Convenios en los cuales tiene responsabilidad la SSMRC</v>
      </c>
      <c r="F433" s="824">
        <v>5</v>
      </c>
      <c r="G433" s="824" t="s">
        <v>2447</v>
      </c>
      <c r="H433" s="824">
        <f>'Plan de Acción 2023'!$T$43</f>
        <v>3</v>
      </c>
      <c r="I433" s="824">
        <f>'Plan de Acción 2023'!H43+'Plan de Acción 2023'!I43+'Plan de Acción 2023'!J43+'Plan de Acción 2023'!K43+'Plan de Acción 2023'!L43</f>
        <v>0</v>
      </c>
      <c r="J433" s="824">
        <f>'Plan de Acción 2023'!X43+'Plan de Acción 2023'!Y43+'Plan de Acción 2023'!Z43+'Plan de Acción 2023'!AA43+'Plan de Acción 2023'!AB43</f>
        <v>0</v>
      </c>
      <c r="K433" s="825">
        <f t="shared" si="3"/>
        <v>0</v>
      </c>
      <c r="L433" s="825">
        <f t="shared" si="4"/>
        <v>0</v>
      </c>
      <c r="M433" s="824">
        <f>'Plan de Acción 2023'!L43</f>
        <v>0</v>
      </c>
      <c r="N433" s="824">
        <f>'Plan de Acción 2023'!AB43</f>
        <v>0</v>
      </c>
      <c r="O433" s="824" t="e">
        <f t="shared" si="5"/>
        <v>#DIV/0!</v>
      </c>
      <c r="P433" s="820">
        <f>Tabla13[[#This Row],[Ejec Real Acumu]]-Tabla13[[#This Row],[Proyec Ejec Acumul]]</f>
        <v>0</v>
      </c>
      <c r="Q433" s="820">
        <f>Tabla13[[#This Row],[Ejec Real Mes]]-Tabla13[[#This Row],[Program Entreg Mes]]</f>
        <v>0</v>
      </c>
    </row>
    <row r="434" spans="1:17">
      <c r="A434" s="824">
        <v>40</v>
      </c>
      <c r="B434" s="824" t="s">
        <v>2441</v>
      </c>
      <c r="C434" s="824" t="s">
        <v>2442</v>
      </c>
      <c r="D434" s="824" t="str">
        <f>'Plan de Acción 2023'!$V$44</f>
        <v>Subdirección de Servicios Metrológicos y Relación con el Ciudadano</v>
      </c>
      <c r="E434" s="824" t="str">
        <f>'Plan de Acción 2023'!$F$44</f>
        <v>Ejecutar actividades desde la Red Colombiana de Metrología según lineamientos estratégicos</v>
      </c>
      <c r="F434" s="824">
        <v>5</v>
      </c>
      <c r="G434" s="824" t="s">
        <v>2447</v>
      </c>
      <c r="H434" s="824">
        <f>'Plan de Acción 2023'!$T$44</f>
        <v>4</v>
      </c>
      <c r="I434" s="824">
        <f>'Plan de Acción 2023'!H44+'Plan de Acción 2023'!I44+'Plan de Acción 2023'!J44+'Plan de Acción 2023'!K44+'Plan de Acción 2023'!L44</f>
        <v>1</v>
      </c>
      <c r="J434" s="824">
        <f>'Plan de Acción 2023'!X44+'Plan de Acción 2023'!Y44+'Plan de Acción 2023'!Z44+'Plan de Acción 2023'!AA44+'Plan de Acción 2023'!AB44</f>
        <v>1</v>
      </c>
      <c r="K434" s="825">
        <f t="shared" si="3"/>
        <v>0.25</v>
      </c>
      <c r="L434" s="825">
        <f t="shared" si="4"/>
        <v>0.25</v>
      </c>
      <c r="M434" s="824">
        <f>'Plan de Acción 2023'!L44</f>
        <v>0</v>
      </c>
      <c r="N434" s="824">
        <f>'Plan de Acción 2023'!AB44</f>
        <v>0</v>
      </c>
      <c r="O434" s="824" t="e">
        <f t="shared" si="5"/>
        <v>#DIV/0!</v>
      </c>
      <c r="P434" s="820">
        <f>Tabla13[[#This Row],[Ejec Real Acumu]]-Tabla13[[#This Row],[Proyec Ejec Acumul]]</f>
        <v>0</v>
      </c>
      <c r="Q434" s="820">
        <f>Tabla13[[#This Row],[Ejec Real Mes]]-Tabla13[[#This Row],[Program Entreg Mes]]</f>
        <v>0</v>
      </c>
    </row>
    <row r="435" spans="1:17">
      <c r="A435" s="824">
        <v>41</v>
      </c>
      <c r="B435" s="824" t="s">
        <v>2441</v>
      </c>
      <c r="C435" s="824" t="s">
        <v>2442</v>
      </c>
      <c r="D435" s="824" t="str">
        <f>'Plan de Acción 2023'!$V$45</f>
        <v>Subdirección de Servicios Metrológicos y Relación con el Ciudadano</v>
      </c>
      <c r="E435" s="824" t="str">
        <f>'Plan de Acción 2023'!$F$45</f>
        <v>Prestar los Servicios liderados desde la SSMRC</v>
      </c>
      <c r="F435" s="824">
        <v>5</v>
      </c>
      <c r="G435" s="824" t="s">
        <v>2447</v>
      </c>
      <c r="H435" s="824">
        <f>'Plan de Acción 2023'!$T$45</f>
        <v>4</v>
      </c>
      <c r="I435" s="824">
        <f>'Plan de Acción 2023'!H45+'Plan de Acción 2023'!I45+'Plan de Acción 2023'!J45+'Plan de Acción 2023'!K45+'Plan de Acción 2023'!L45</f>
        <v>1</v>
      </c>
      <c r="J435" s="824">
        <f>'Plan de Acción 2023'!X45+'Plan de Acción 2023'!Y45+'Plan de Acción 2023'!Z45+'Plan de Acción 2023'!AA45+'Plan de Acción 2023'!AB45</f>
        <v>1</v>
      </c>
      <c r="K435" s="825">
        <f t="shared" si="3"/>
        <v>0.25</v>
      </c>
      <c r="L435" s="825">
        <f t="shared" si="4"/>
        <v>0.25</v>
      </c>
      <c r="M435" s="824">
        <f>'Plan de Acción 2023'!L45</f>
        <v>0</v>
      </c>
      <c r="N435" s="824">
        <f>'Plan de Acción 2023'!AB45</f>
        <v>0</v>
      </c>
      <c r="O435" s="824" t="e">
        <f t="shared" si="5"/>
        <v>#DIV/0!</v>
      </c>
      <c r="P435" s="820">
        <f>Tabla13[[#This Row],[Ejec Real Acumu]]-Tabla13[[#This Row],[Proyec Ejec Acumul]]</f>
        <v>0</v>
      </c>
      <c r="Q435" s="820">
        <f>Tabla13[[#This Row],[Ejec Real Mes]]-Tabla13[[#This Row],[Program Entreg Mes]]</f>
        <v>0</v>
      </c>
    </row>
    <row r="436" spans="1:17">
      <c r="A436" s="824">
        <v>42</v>
      </c>
      <c r="B436" s="824" t="s">
        <v>2441</v>
      </c>
      <c r="C436" s="824" t="s">
        <v>2442</v>
      </c>
      <c r="D436" s="824" t="str">
        <f>'Plan de Acción 2023'!$V$46</f>
        <v>Subdirección de Servicios Metrológicos y Relación con el Ciudadano</v>
      </c>
      <c r="E436" s="824" t="str">
        <f>'Plan de Acción 2023'!$F$46</f>
        <v>Establecer un diagnóstico y unificar la gestión de la metrología científica en el INM y mantener el reconocimiento como Centro de Investigación</v>
      </c>
      <c r="F436" s="824">
        <v>5</v>
      </c>
      <c r="G436" s="824" t="s">
        <v>2447</v>
      </c>
      <c r="H436" s="824">
        <f>'Plan de Acción 2023'!$T$46</f>
        <v>1</v>
      </c>
      <c r="I436" s="824">
        <f>'Plan de Acción 2023'!H46+'Plan de Acción 2023'!I46+'Plan de Acción 2023'!J46+'Plan de Acción 2023'!K46+'Plan de Acción 2023'!L46</f>
        <v>0</v>
      </c>
      <c r="J436" s="824">
        <f>'Plan de Acción 2023'!X46+'Plan de Acción 2023'!Y46+'Plan de Acción 2023'!Z46+'Plan de Acción 2023'!AA46+'Plan de Acción 2023'!AB46</f>
        <v>0</v>
      </c>
      <c r="K436" s="825">
        <f t="shared" si="3"/>
        <v>0</v>
      </c>
      <c r="L436" s="825">
        <f t="shared" si="4"/>
        <v>0</v>
      </c>
      <c r="M436" s="824">
        <f>'Plan de Acción 2023'!L46</f>
        <v>0</v>
      </c>
      <c r="N436" s="824">
        <f>'Plan de Acción 2023'!AB46</f>
        <v>0</v>
      </c>
      <c r="O436" s="824" t="e">
        <f t="shared" si="5"/>
        <v>#DIV/0!</v>
      </c>
      <c r="P436" s="820">
        <f>Tabla13[[#This Row],[Ejec Real Acumu]]-Tabla13[[#This Row],[Proyec Ejec Acumul]]</f>
        <v>0</v>
      </c>
      <c r="Q436" s="820">
        <f>Tabla13[[#This Row],[Ejec Real Mes]]-Tabla13[[#This Row],[Program Entreg Mes]]</f>
        <v>0</v>
      </c>
    </row>
    <row r="437" spans="1:17">
      <c r="A437" s="824">
        <v>43</v>
      </c>
      <c r="B437" s="824" t="s">
        <v>2441</v>
      </c>
      <c r="C437" s="824" t="s">
        <v>2442</v>
      </c>
      <c r="D437" s="824" t="str">
        <f>'Plan de Acción 2023'!$V$47</f>
        <v>Subdirección de Servicios Metrológicos y Relación con el Ciudadano</v>
      </c>
      <c r="E437" s="824" t="str">
        <f>'Plan de Acción 2023'!$F$47</f>
        <v>Revisar y ajustar las actividades relacionadas con Comunicaciones y Relación con el ciudadano según lineamientos estratégicos</v>
      </c>
      <c r="F437" s="824">
        <v>5</v>
      </c>
      <c r="G437" s="824" t="s">
        <v>2447</v>
      </c>
      <c r="H437" s="824">
        <f>'Plan de Acción 2023'!$T$47</f>
        <v>3</v>
      </c>
      <c r="I437" s="824">
        <f>'Plan de Acción 2023'!H47+'Plan de Acción 2023'!I47+'Plan de Acción 2023'!J47+'Plan de Acción 2023'!K47+'Plan de Acción 2023'!L47</f>
        <v>0</v>
      </c>
      <c r="J437" s="824">
        <f>'Plan de Acción 2023'!X47+'Plan de Acción 2023'!Y47+'Plan de Acción 2023'!Z47+'Plan de Acción 2023'!AA47+'Plan de Acción 2023'!AB47</f>
        <v>0</v>
      </c>
      <c r="K437" s="825">
        <f t="shared" si="3"/>
        <v>0</v>
      </c>
      <c r="L437" s="825">
        <f t="shared" si="4"/>
        <v>0</v>
      </c>
      <c r="M437" s="824">
        <f>'Plan de Acción 2023'!L47</f>
        <v>0</v>
      </c>
      <c r="N437" s="824">
        <f>'Plan de Acción 2023'!AB47</f>
        <v>0</v>
      </c>
      <c r="O437" s="824" t="e">
        <f t="shared" si="5"/>
        <v>#DIV/0!</v>
      </c>
      <c r="P437" s="820">
        <f>Tabla13[[#This Row],[Ejec Real Acumu]]-Tabla13[[#This Row],[Proyec Ejec Acumul]]</f>
        <v>0</v>
      </c>
      <c r="Q437" s="820">
        <f>Tabla13[[#This Row],[Ejec Real Mes]]-Tabla13[[#This Row],[Program Entreg Mes]]</f>
        <v>0</v>
      </c>
    </row>
    <row r="438" spans="1:17">
      <c r="A438" s="824">
        <v>44</v>
      </c>
      <c r="B438" s="824" t="s">
        <v>2441</v>
      </c>
      <c r="C438" s="824" t="s">
        <v>2442</v>
      </c>
      <c r="D438" s="824" t="str">
        <f>'Plan de Acción 2023'!$V$48</f>
        <v>Subdirección de Servicios Metrológicos y Relación con el Ciudadano</v>
      </c>
      <c r="E438" s="824" t="str">
        <f>'Plan de Acción 2023'!$F$48</f>
        <v>Ejecutar actividades relacionadas con la Gestión del SIG según lineamientos estratégicos</v>
      </c>
      <c r="F438" s="824">
        <v>5</v>
      </c>
      <c r="G438" s="824" t="s">
        <v>2447</v>
      </c>
      <c r="H438" s="824">
        <f>'Plan de Acción 2023'!$T$48</f>
        <v>4</v>
      </c>
      <c r="I438" s="824">
        <f>'Plan de Acción 2023'!H48+'Plan de Acción 2023'!I48+'Plan de Acción 2023'!J48+'Plan de Acción 2023'!K48+'Plan de Acción 2023'!L48</f>
        <v>1</v>
      </c>
      <c r="J438" s="824">
        <f>'Plan de Acción 2023'!X48+'Plan de Acción 2023'!Y48+'Plan de Acción 2023'!Z48+'Plan de Acción 2023'!AA48+'Plan de Acción 2023'!AB48</f>
        <v>1</v>
      </c>
      <c r="K438" s="825">
        <f t="shared" si="3"/>
        <v>0.25</v>
      </c>
      <c r="L438" s="825">
        <f t="shared" si="4"/>
        <v>0.25</v>
      </c>
      <c r="M438" s="824">
        <f>'Plan de Acción 2023'!L48</f>
        <v>0</v>
      </c>
      <c r="N438" s="824">
        <f>'Plan de Acción 2023'!AB48</f>
        <v>0</v>
      </c>
      <c r="O438" s="824" t="e">
        <f t="shared" si="5"/>
        <v>#DIV/0!</v>
      </c>
      <c r="P438" s="820">
        <f>Tabla13[[#This Row],[Ejec Real Acumu]]-Tabla13[[#This Row],[Proyec Ejec Acumul]]</f>
        <v>0</v>
      </c>
      <c r="Q438" s="820">
        <f>Tabla13[[#This Row],[Ejec Real Mes]]-Tabla13[[#This Row],[Program Entreg Mes]]</f>
        <v>0</v>
      </c>
    </row>
    <row r="439" spans="1:17">
      <c r="A439" s="824">
        <v>45</v>
      </c>
      <c r="B439" s="824" t="s">
        <v>2441</v>
      </c>
      <c r="C439" s="824" t="s">
        <v>2442</v>
      </c>
      <c r="D439" s="824" t="str">
        <f>'Plan de Acción 2023'!$V$49</f>
        <v>Subdirección de Metrología Química y Biología</v>
      </c>
      <c r="E439" s="824" t="str">
        <f>'Plan de Acción 2023'!$F$49</f>
        <v>Participar en comparaciones claves, suplementarias o bilaterales</v>
      </c>
      <c r="F439" s="824">
        <v>5</v>
      </c>
      <c r="G439" s="824" t="s">
        <v>2447</v>
      </c>
      <c r="H439" s="824">
        <f>'Plan de Acción 2023'!$T$49</f>
        <v>4</v>
      </c>
      <c r="I439" s="824">
        <f>'Plan de Acción 2023'!H49+'Plan de Acción 2023'!I49+'Plan de Acción 2023'!J49+'Plan de Acción 2023'!K49+'Plan de Acción 2023'!L49</f>
        <v>0</v>
      </c>
      <c r="J439" s="824">
        <f>'Plan de Acción 2023'!X49+'Plan de Acción 2023'!Y49+'Plan de Acción 2023'!Z49+'Plan de Acción 2023'!AA49+'Plan de Acción 2023'!AB49</f>
        <v>0</v>
      </c>
      <c r="K439" s="825">
        <f t="shared" si="3"/>
        <v>0</v>
      </c>
      <c r="L439" s="825">
        <f t="shared" si="4"/>
        <v>0</v>
      </c>
      <c r="M439" s="824">
        <f>'Plan de Acción 2023'!L49</f>
        <v>0</v>
      </c>
      <c r="N439" s="824">
        <f>'Plan de Acción 2023'!AB49</f>
        <v>0</v>
      </c>
      <c r="O439" s="824" t="e">
        <f t="shared" si="5"/>
        <v>#DIV/0!</v>
      </c>
      <c r="P439" s="820">
        <f>Tabla13[[#This Row],[Ejec Real Acumu]]-Tabla13[[#This Row],[Proyec Ejec Acumul]]</f>
        <v>0</v>
      </c>
      <c r="Q439" s="820">
        <f>Tabla13[[#This Row],[Ejec Real Mes]]-Tabla13[[#This Row],[Program Entreg Mes]]</f>
        <v>0</v>
      </c>
    </row>
    <row r="440" spans="1:17">
      <c r="A440" s="824">
        <v>46</v>
      </c>
      <c r="B440" s="824" t="s">
        <v>2441</v>
      </c>
      <c r="C440" s="824" t="s">
        <v>2442</v>
      </c>
      <c r="D440" s="824" t="str">
        <f>'Plan de Acción 2023'!$V$50</f>
        <v>Subdirección de Metrología Química y Biología</v>
      </c>
      <c r="E440" s="824" t="str">
        <f>'Plan de Acción 2023'!$F$50</f>
        <v>Participar en reuniones comités consultivos, subcomités, grupos de trabajo y/o en la conferencia general del BIPM</v>
      </c>
      <c r="F440" s="824">
        <v>5</v>
      </c>
      <c r="G440" s="824" t="s">
        <v>2447</v>
      </c>
      <c r="H440" s="824">
        <f>'Plan de Acción 2023'!$T$50</f>
        <v>11</v>
      </c>
      <c r="I440" s="824">
        <f>'Plan de Acción 2023'!H50+'Plan de Acción 2023'!I50+'Plan de Acción 2023'!J50+'Plan de Acción 2023'!K50+'Plan de Acción 2023'!L50</f>
        <v>6</v>
      </c>
      <c r="J440" s="824">
        <f>'Plan de Acción 2023'!X50+'Plan de Acción 2023'!Y50+'Plan de Acción 2023'!Z50+'Plan de Acción 2023'!AA50+'Plan de Acción 2023'!AB50</f>
        <v>6</v>
      </c>
      <c r="K440" s="825">
        <f t="shared" si="3"/>
        <v>0.54545454545454541</v>
      </c>
      <c r="L440" s="825">
        <f t="shared" si="4"/>
        <v>0.54545454545454541</v>
      </c>
      <c r="M440" s="824">
        <f>'Plan de Acción 2023'!L50</f>
        <v>3</v>
      </c>
      <c r="N440" s="824">
        <f>'Plan de Acción 2023'!AB50</f>
        <v>3</v>
      </c>
      <c r="O440" s="824">
        <f t="shared" si="5"/>
        <v>1</v>
      </c>
      <c r="P440" s="820">
        <f>Tabla13[[#This Row],[Ejec Real Acumu]]-Tabla13[[#This Row],[Proyec Ejec Acumul]]</f>
        <v>0</v>
      </c>
      <c r="Q440" s="820">
        <f>Tabla13[[#This Row],[Ejec Real Mes]]-Tabla13[[#This Row],[Program Entreg Mes]]</f>
        <v>0</v>
      </c>
    </row>
    <row r="441" spans="1:17">
      <c r="A441" s="824">
        <v>47</v>
      </c>
      <c r="B441" s="824" t="s">
        <v>2441</v>
      </c>
      <c r="C441" s="824" t="s">
        <v>2442</v>
      </c>
      <c r="D441" s="824" t="str">
        <f>'Plan de Acción 2023'!$V$51</f>
        <v>Subdirección de Metrología Química y Biología</v>
      </c>
      <c r="E441" s="824" t="str">
        <f>'Plan de Acción 2023'!$F$51</f>
        <v>Participar en Grupos de Trabajo Técnico Regional, Grupo de Trabajo de los Sistemas de Calidad (QSTF por sus siglas en ingles) y Asamblea del Sistema Interamericano de Metrología (SIM)</v>
      </c>
      <c r="F441" s="824">
        <v>5</v>
      </c>
      <c r="G441" s="824" t="s">
        <v>2447</v>
      </c>
      <c r="H441" s="824">
        <f>'Plan de Acción 2023'!$T$51</f>
        <v>5</v>
      </c>
      <c r="I441" s="824">
        <f>'Plan de Acción 2023'!H51+'Plan de Acción 2023'!I51+'Plan de Acción 2023'!J51+'Plan de Acción 2023'!K51+'Plan de Acción 2023'!L51</f>
        <v>0</v>
      </c>
      <c r="J441" s="824">
        <f>'Plan de Acción 2023'!X51+'Plan de Acción 2023'!Y51+'Plan de Acción 2023'!Z51+'Plan de Acción 2023'!AA51+'Plan de Acción 2023'!AB51</f>
        <v>0</v>
      </c>
      <c r="K441" s="825">
        <f t="shared" si="3"/>
        <v>0</v>
      </c>
      <c r="L441" s="825">
        <f t="shared" si="4"/>
        <v>0</v>
      </c>
      <c r="M441" s="824">
        <f>'Plan de Acción 2023'!L51</f>
        <v>0</v>
      </c>
      <c r="N441" s="824">
        <f>'Plan de Acción 2023'!AB51</f>
        <v>0</v>
      </c>
      <c r="O441" s="824" t="e">
        <f t="shared" si="5"/>
        <v>#DIV/0!</v>
      </c>
      <c r="P441" s="820">
        <f>Tabla13[[#This Row],[Ejec Real Acumu]]-Tabla13[[#This Row],[Proyec Ejec Acumul]]</f>
        <v>0</v>
      </c>
      <c r="Q441" s="820">
        <f>Tabla13[[#This Row],[Ejec Real Mes]]-Tabla13[[#This Row],[Program Entreg Mes]]</f>
        <v>0</v>
      </c>
    </row>
    <row r="442" spans="1:17">
      <c r="A442" s="824">
        <v>48</v>
      </c>
      <c r="B442" s="824" t="s">
        <v>2441</v>
      </c>
      <c r="C442" s="824" t="s">
        <v>2442</v>
      </c>
      <c r="D442" s="824" t="str">
        <f>'Plan de Acción 2023'!$V$52</f>
        <v>Subdirección de Metrología Química y Biología</v>
      </c>
      <c r="E442" s="824" t="str">
        <f>'Plan de Acción 2023'!$F$52</f>
        <v>Gestionar los hallazgos de los informes de las
auditorias Internas</v>
      </c>
      <c r="F442" s="824">
        <v>5</v>
      </c>
      <c r="G442" s="824" t="s">
        <v>2447</v>
      </c>
      <c r="H442" s="824">
        <f>'Plan de Acción 2023'!$T$52</f>
        <v>2</v>
      </c>
      <c r="I442" s="824">
        <f>'Plan de Acción 2023'!H52+'Plan de Acción 2023'!I52+'Plan de Acción 2023'!J52+'Plan de Acción 2023'!K52+'Plan de Acción 2023'!L52</f>
        <v>1</v>
      </c>
      <c r="J442" s="824">
        <f>'Plan de Acción 2023'!X52+'Plan de Acción 2023'!Y52+'Plan de Acción 2023'!Z52+'Plan de Acción 2023'!AA52+'Plan de Acción 2023'!AB52</f>
        <v>1</v>
      </c>
      <c r="K442" s="825">
        <f t="shared" si="3"/>
        <v>0.5</v>
      </c>
      <c r="L442" s="825">
        <f t="shared" si="4"/>
        <v>0.5</v>
      </c>
      <c r="M442" s="824">
        <f>'Plan de Acción 2023'!L52</f>
        <v>1</v>
      </c>
      <c r="N442" s="824">
        <f>'Plan de Acción 2023'!AB52</f>
        <v>1</v>
      </c>
      <c r="O442" s="824">
        <f t="shared" si="5"/>
        <v>1</v>
      </c>
      <c r="P442" s="820">
        <f>Tabla13[[#This Row],[Ejec Real Acumu]]-Tabla13[[#This Row],[Proyec Ejec Acumul]]</f>
        <v>0</v>
      </c>
      <c r="Q442" s="820">
        <f>Tabla13[[#This Row],[Ejec Real Mes]]-Tabla13[[#This Row],[Program Entreg Mes]]</f>
        <v>0</v>
      </c>
    </row>
    <row r="443" spans="1:17">
      <c r="A443" s="824">
        <v>49</v>
      </c>
      <c r="B443" s="824" t="s">
        <v>2441</v>
      </c>
      <c r="C443" s="824" t="s">
        <v>2442</v>
      </c>
      <c r="D443" s="824" t="str">
        <f>'Plan de Acción 2023'!$V$53</f>
        <v>Subdirección de Metrología Química y Biología</v>
      </c>
      <c r="E443" s="824" t="str">
        <f>'Plan de Acción 2023'!$F$53</f>
        <v>Revisar e Implementación del documento de la metodología de priorización - CONPES 3957</v>
      </c>
      <c r="F443" s="824">
        <v>5</v>
      </c>
      <c r="G443" s="824" t="s">
        <v>2447</v>
      </c>
      <c r="H443" s="824">
        <f>'Plan de Acción 2023'!$T$53</f>
        <v>1</v>
      </c>
      <c r="I443" s="824">
        <f>'Plan de Acción 2023'!H53+'Plan de Acción 2023'!I53+'Plan de Acción 2023'!J53+'Plan de Acción 2023'!K53+'Plan de Acción 2023'!L53</f>
        <v>0</v>
      </c>
      <c r="J443" s="824">
        <f>'Plan de Acción 2023'!X53+'Plan de Acción 2023'!Y53+'Plan de Acción 2023'!Z53+'Plan de Acción 2023'!AA53+'Plan de Acción 2023'!AB53</f>
        <v>0</v>
      </c>
      <c r="K443" s="825">
        <f t="shared" si="3"/>
        <v>0</v>
      </c>
      <c r="L443" s="825">
        <f t="shared" si="4"/>
        <v>0</v>
      </c>
      <c r="M443" s="824">
        <f>'Plan de Acción 2023'!L53</f>
        <v>0</v>
      </c>
      <c r="N443" s="824">
        <f>'Plan de Acción 2023'!AB53</f>
        <v>0</v>
      </c>
      <c r="O443" s="824" t="e">
        <f t="shared" si="5"/>
        <v>#DIV/0!</v>
      </c>
      <c r="P443" s="820">
        <f>Tabla13[[#This Row],[Ejec Real Acumu]]-Tabla13[[#This Row],[Proyec Ejec Acumul]]</f>
        <v>0</v>
      </c>
      <c r="Q443" s="820">
        <f>Tabla13[[#This Row],[Ejec Real Mes]]-Tabla13[[#This Row],[Program Entreg Mes]]</f>
        <v>0</v>
      </c>
    </row>
    <row r="444" spans="1:17">
      <c r="A444" s="824">
        <v>50</v>
      </c>
      <c r="B444" s="824" t="s">
        <v>2441</v>
      </c>
      <c r="C444" s="824" t="s">
        <v>2442</v>
      </c>
      <c r="D444" s="824" t="str">
        <f>'Plan de Acción 2023'!$V$54</f>
        <v>Subdirección de Metrología Química y Biología</v>
      </c>
      <c r="E444" s="824" t="str">
        <f>'Plan de Acción 2023'!$F$54</f>
        <v>Realizar reuniones del grupo técnico temático o magnitud de la SMQB para la elaboración de guías de medición en metrología química y biológicas o guías de calibración</v>
      </c>
      <c r="F444" s="824">
        <v>5</v>
      </c>
      <c r="G444" s="824" t="s">
        <v>2447</v>
      </c>
      <c r="H444" s="824">
        <f>'Plan de Acción 2023'!$T$54</f>
        <v>3</v>
      </c>
      <c r="I444" s="824">
        <f>'Plan de Acción 2023'!H54+'Plan de Acción 2023'!I54+'Plan de Acción 2023'!J54+'Plan de Acción 2023'!K54+'Plan de Acción 2023'!L54</f>
        <v>0</v>
      </c>
      <c r="J444" s="824">
        <f>'Plan de Acción 2023'!X54+'Plan de Acción 2023'!Y54+'Plan de Acción 2023'!Z54+'Plan de Acción 2023'!AA54+'Plan de Acción 2023'!AB54</f>
        <v>0</v>
      </c>
      <c r="K444" s="825">
        <f t="shared" si="3"/>
        <v>0</v>
      </c>
      <c r="L444" s="825">
        <f t="shared" si="4"/>
        <v>0</v>
      </c>
      <c r="M444" s="824">
        <f>'Plan de Acción 2023'!L54</f>
        <v>0</v>
      </c>
      <c r="N444" s="824">
        <f>'Plan de Acción 2023'!AB54</f>
        <v>0</v>
      </c>
      <c r="O444" s="824" t="e">
        <f t="shared" si="5"/>
        <v>#DIV/0!</v>
      </c>
      <c r="P444" s="820">
        <f>Tabla13[[#This Row],[Ejec Real Acumu]]-Tabla13[[#This Row],[Proyec Ejec Acumul]]</f>
        <v>0</v>
      </c>
      <c r="Q444" s="820">
        <f>Tabla13[[#This Row],[Ejec Real Mes]]-Tabla13[[#This Row],[Program Entreg Mes]]</f>
        <v>0</v>
      </c>
    </row>
    <row r="445" spans="1:17">
      <c r="A445" s="824">
        <v>51</v>
      </c>
      <c r="B445" s="824" t="s">
        <v>2441</v>
      </c>
      <c r="C445" s="824" t="s">
        <v>2442</v>
      </c>
      <c r="D445" s="824" t="str">
        <f>'Plan de Acción 2023'!$V$55</f>
        <v>Subdirección de Metrología Química y Biología</v>
      </c>
      <c r="E445" s="824" t="str">
        <f>'Plan de Acción 2023'!$F$55</f>
        <v>Elaborar guías para mediciones químicas, biológicas o de calibración - RCM</v>
      </c>
      <c r="F445" s="824">
        <v>5</v>
      </c>
      <c r="G445" s="824" t="s">
        <v>2447</v>
      </c>
      <c r="H445" s="824">
        <f>'Plan de Acción 2023'!$T$55</f>
        <v>1</v>
      </c>
      <c r="I445" s="824">
        <f>'Plan de Acción 2023'!H55+'Plan de Acción 2023'!I55+'Plan de Acción 2023'!J55+'Plan de Acción 2023'!K55+'Plan de Acción 2023'!L55</f>
        <v>1</v>
      </c>
      <c r="J445" s="824">
        <f>'Plan de Acción 2023'!X55+'Plan de Acción 2023'!Y55+'Plan de Acción 2023'!Z55+'Plan de Acción 2023'!AA55+'Plan de Acción 2023'!AB55</f>
        <v>1</v>
      </c>
      <c r="K445" s="825">
        <f t="shared" si="3"/>
        <v>1</v>
      </c>
      <c r="L445" s="825">
        <f t="shared" si="4"/>
        <v>1</v>
      </c>
      <c r="M445" s="824">
        <f>'Plan de Acción 2023'!L55</f>
        <v>0</v>
      </c>
      <c r="N445" s="824">
        <f>'Plan de Acción 2023'!AB55</f>
        <v>0</v>
      </c>
      <c r="O445" s="824" t="e">
        <f t="shared" si="5"/>
        <v>#DIV/0!</v>
      </c>
      <c r="P445" s="820">
        <f>Tabla13[[#This Row],[Ejec Real Acumu]]-Tabla13[[#This Row],[Proyec Ejec Acumul]]</f>
        <v>0</v>
      </c>
      <c r="Q445" s="820">
        <f>Tabla13[[#This Row],[Ejec Real Mes]]-Tabla13[[#This Row],[Program Entreg Mes]]</f>
        <v>0</v>
      </c>
    </row>
    <row r="446" spans="1:17">
      <c r="A446" s="824">
        <v>52</v>
      </c>
      <c r="B446" s="824" t="s">
        <v>2441</v>
      </c>
      <c r="C446" s="824" t="s">
        <v>2442</v>
      </c>
      <c r="D446" s="824" t="str">
        <f>'Plan de Acción 2023'!$V$56</f>
        <v>Subdirección de Metrología Química y Biología</v>
      </c>
      <c r="E446" s="824" t="str">
        <f>'Plan de Acción 2023'!$F$56</f>
        <v>Publicar guías para mediciones químicas, biológicas o de calibración - RCM</v>
      </c>
      <c r="F446" s="824">
        <v>5</v>
      </c>
      <c r="G446" s="824" t="s">
        <v>2447</v>
      </c>
      <c r="H446" s="824">
        <f>'Plan de Acción 2023'!$T$56</f>
        <v>5</v>
      </c>
      <c r="I446" s="824">
        <f>'Plan de Acción 2023'!H56+'Plan de Acción 2023'!I56+'Plan de Acción 2023'!J56+'Plan de Acción 2023'!K56+'Plan de Acción 2023'!L56</f>
        <v>1</v>
      </c>
      <c r="J446" s="824">
        <f>'Plan de Acción 2023'!X56+'Plan de Acción 2023'!Y56+'Plan de Acción 2023'!Z56+'Plan de Acción 2023'!AA56+'Plan de Acción 2023'!AB56</f>
        <v>1</v>
      </c>
      <c r="K446" s="825">
        <f t="shared" si="3"/>
        <v>0.2</v>
      </c>
      <c r="L446" s="825">
        <f t="shared" si="4"/>
        <v>0.2</v>
      </c>
      <c r="M446" s="824">
        <f>'Plan de Acción 2023'!L56</f>
        <v>1</v>
      </c>
      <c r="N446" s="824">
        <f>'Plan de Acción 2023'!AB56</f>
        <v>1</v>
      </c>
      <c r="O446" s="824">
        <f t="shared" si="5"/>
        <v>1</v>
      </c>
      <c r="P446" s="820">
        <f>Tabla13[[#This Row],[Ejec Real Acumu]]-Tabla13[[#This Row],[Proyec Ejec Acumul]]</f>
        <v>0</v>
      </c>
      <c r="Q446" s="820">
        <f>Tabla13[[#This Row],[Ejec Real Mes]]-Tabla13[[#This Row],[Program Entreg Mes]]</f>
        <v>0</v>
      </c>
    </row>
    <row r="447" spans="1:17">
      <c r="A447" s="824">
        <v>53</v>
      </c>
      <c r="B447" s="824" t="s">
        <v>2441</v>
      </c>
      <c r="C447" s="824" t="s">
        <v>2442</v>
      </c>
      <c r="D447" s="824" t="str">
        <f>'Plan de Acción 2023'!$V$57</f>
        <v>Subdirección de Metrología Química y Biología</v>
      </c>
      <c r="E447" s="824" t="str">
        <f>'Plan de Acción 2023'!$F$57</f>
        <v>Desarrollar actividades de divulgación: talleres, eventos o seminarios en temas de metrología química y biología.</v>
      </c>
      <c r="F447" s="824">
        <v>5</v>
      </c>
      <c r="G447" s="824" t="s">
        <v>2447</v>
      </c>
      <c r="H447" s="824">
        <f>'Plan de Acción 2023'!$T$57</f>
        <v>6</v>
      </c>
      <c r="I447" s="824">
        <f>'Plan de Acción 2023'!H57+'Plan de Acción 2023'!I57+'Plan de Acción 2023'!J57+'Plan de Acción 2023'!K57+'Plan de Acción 2023'!L57</f>
        <v>0</v>
      </c>
      <c r="J447" s="824">
        <f>'Plan de Acción 2023'!X57+'Plan de Acción 2023'!Y57+'Plan de Acción 2023'!Z57+'Plan de Acción 2023'!AA57+'Plan de Acción 2023'!AB57</f>
        <v>0</v>
      </c>
      <c r="K447" s="825">
        <f t="shared" si="3"/>
        <v>0</v>
      </c>
      <c r="L447" s="825">
        <f t="shared" si="4"/>
        <v>0</v>
      </c>
      <c r="M447" s="824">
        <f>'Plan de Acción 2023'!L57</f>
        <v>0</v>
      </c>
      <c r="N447" s="824">
        <f>'Plan de Acción 2023'!AB57</f>
        <v>0</v>
      </c>
      <c r="O447" s="824" t="e">
        <f t="shared" si="5"/>
        <v>#DIV/0!</v>
      </c>
      <c r="P447" s="820">
        <f>Tabla13[[#This Row],[Ejec Real Acumu]]-Tabla13[[#This Row],[Proyec Ejec Acumul]]</f>
        <v>0</v>
      </c>
      <c r="Q447" s="820">
        <f>Tabla13[[#This Row],[Ejec Real Mes]]-Tabla13[[#This Row],[Program Entreg Mes]]</f>
        <v>0</v>
      </c>
    </row>
    <row r="448" spans="1:17">
      <c r="A448" s="824">
        <v>54</v>
      </c>
      <c r="B448" s="824" t="s">
        <v>2441</v>
      </c>
      <c r="C448" s="824" t="s">
        <v>2442</v>
      </c>
      <c r="D448" s="824" t="str">
        <f>'Plan de Acción 2023'!$V$58</f>
        <v>Subdirección de Metrología Química y Biología</v>
      </c>
      <c r="E448" s="824" t="str">
        <f>'Plan de Acción 2023'!$F$58</f>
        <v>Prestar horas de Asistencia Técnica por personal de la SMQB a demanda</v>
      </c>
      <c r="F448" s="824">
        <v>5</v>
      </c>
      <c r="G448" s="824" t="s">
        <v>2447</v>
      </c>
      <c r="H448" s="824">
        <f>'Plan de Acción 2023'!$T$58</f>
        <v>1</v>
      </c>
      <c r="I448" s="824">
        <f>'Plan de Acción 2023'!H58+'Plan de Acción 2023'!I58+'Plan de Acción 2023'!J58+'Plan de Acción 2023'!K58+'Plan de Acción 2023'!L58</f>
        <v>0</v>
      </c>
      <c r="J448" s="824">
        <f>'Plan de Acción 2023'!X58+'Plan de Acción 2023'!Y58+'Plan de Acción 2023'!Z58+'Plan de Acción 2023'!AA58+'Plan de Acción 2023'!AB58</f>
        <v>0</v>
      </c>
      <c r="K448" s="825">
        <f t="shared" si="3"/>
        <v>0</v>
      </c>
      <c r="L448" s="825">
        <f t="shared" si="4"/>
        <v>0</v>
      </c>
      <c r="M448" s="824">
        <f>'Plan de Acción 2023'!L58</f>
        <v>0</v>
      </c>
      <c r="N448" s="824">
        <f>'Plan de Acción 2023'!AB58</f>
        <v>0</v>
      </c>
      <c r="O448" s="824" t="e">
        <f t="shared" si="5"/>
        <v>#DIV/0!</v>
      </c>
      <c r="P448" s="820">
        <f>Tabla13[[#This Row],[Ejec Real Acumu]]-Tabla13[[#This Row],[Proyec Ejec Acumul]]</f>
        <v>0</v>
      </c>
      <c r="Q448" s="820">
        <f>Tabla13[[#This Row],[Ejec Real Mes]]-Tabla13[[#This Row],[Program Entreg Mes]]</f>
        <v>0</v>
      </c>
    </row>
    <row r="449" spans="1:17">
      <c r="A449" s="824">
        <v>55</v>
      </c>
      <c r="B449" s="824" t="s">
        <v>2441</v>
      </c>
      <c r="C449" s="824" t="s">
        <v>2442</v>
      </c>
      <c r="D449" s="824" t="str">
        <f>'Plan de Acción 2023'!$V$59</f>
        <v>Subdirección de Metrología Química y Biología</v>
      </c>
      <c r="E449" s="824" t="str">
        <f>'Plan de Acción 2023'!$F$59</f>
        <v>Mantener la oferta de Materiales de Referencia</v>
      </c>
      <c r="F449" s="824">
        <v>5</v>
      </c>
      <c r="G449" s="824" t="s">
        <v>2447</v>
      </c>
      <c r="H449" s="824">
        <f>'Plan de Acción 2023'!$T$59</f>
        <v>12</v>
      </c>
      <c r="I449" s="824">
        <f>'Plan de Acción 2023'!H59+'Plan de Acción 2023'!I59+'Plan de Acción 2023'!J59+'Plan de Acción 2023'!K59+'Plan de Acción 2023'!L59</f>
        <v>4</v>
      </c>
      <c r="J449" s="824">
        <f>'Plan de Acción 2023'!X59+'Plan de Acción 2023'!Y59+'Plan de Acción 2023'!Z59+'Plan de Acción 2023'!AA59+'Plan de Acción 2023'!AB59</f>
        <v>4</v>
      </c>
      <c r="K449" s="825">
        <f t="shared" si="3"/>
        <v>0.33333333333333331</v>
      </c>
      <c r="L449" s="825">
        <f t="shared" si="4"/>
        <v>0.33333333333333331</v>
      </c>
      <c r="M449" s="824">
        <f>'Plan de Acción 2023'!L59</f>
        <v>3</v>
      </c>
      <c r="N449" s="824">
        <f>'Plan de Acción 2023'!AB59</f>
        <v>3</v>
      </c>
      <c r="O449" s="824">
        <f t="shared" si="5"/>
        <v>1</v>
      </c>
      <c r="P449" s="820">
        <f>Tabla13[[#This Row],[Ejec Real Acumu]]-Tabla13[[#This Row],[Proyec Ejec Acumul]]</f>
        <v>0</v>
      </c>
      <c r="Q449" s="820">
        <f>Tabla13[[#This Row],[Ejec Real Mes]]-Tabla13[[#This Row],[Program Entreg Mes]]</f>
        <v>0</v>
      </c>
    </row>
    <row r="450" spans="1:17">
      <c r="A450" s="824">
        <v>56</v>
      </c>
      <c r="B450" s="824" t="s">
        <v>2441</v>
      </c>
      <c r="C450" s="824" t="s">
        <v>2442</v>
      </c>
      <c r="D450" s="824" t="str">
        <f>'Plan de Acción 2023'!$V$60</f>
        <v>Subdirección de Metrología Química y Biología</v>
      </c>
      <c r="E450" s="824" t="str">
        <f>'Plan de Acción 2023'!$F$60</f>
        <v>Producir Materiales de Referencia nuevos</v>
      </c>
      <c r="F450" s="824">
        <v>5</v>
      </c>
      <c r="G450" s="824" t="s">
        <v>2447</v>
      </c>
      <c r="H450" s="824">
        <f>'Plan de Acción 2023'!$T$60</f>
        <v>4</v>
      </c>
      <c r="I450" s="824">
        <f>'Plan de Acción 2023'!H60+'Plan de Acción 2023'!I60+'Plan de Acción 2023'!J60+'Plan de Acción 2023'!K60+'Plan de Acción 2023'!L60</f>
        <v>0</v>
      </c>
      <c r="J450" s="824">
        <f>'Plan de Acción 2023'!X60+'Plan de Acción 2023'!Y60+'Plan de Acción 2023'!Z60+'Plan de Acción 2023'!AA60+'Plan de Acción 2023'!AB60</f>
        <v>0</v>
      </c>
      <c r="K450" s="825">
        <f t="shared" si="3"/>
        <v>0</v>
      </c>
      <c r="L450" s="825">
        <f t="shared" si="4"/>
        <v>0</v>
      </c>
      <c r="M450" s="824">
        <f>'Plan de Acción 2023'!L60</f>
        <v>0</v>
      </c>
      <c r="N450" s="824">
        <f>'Plan de Acción 2023'!AB60</f>
        <v>0</v>
      </c>
      <c r="O450" s="824" t="e">
        <f t="shared" si="5"/>
        <v>#DIV/0!</v>
      </c>
      <c r="P450" s="820">
        <f>Tabla13[[#This Row],[Ejec Real Acumu]]-Tabla13[[#This Row],[Proyec Ejec Acumul]]</f>
        <v>0</v>
      </c>
      <c r="Q450" s="820">
        <f>Tabla13[[#This Row],[Ejec Real Mes]]-Tabla13[[#This Row],[Program Entreg Mes]]</f>
        <v>0</v>
      </c>
    </row>
    <row r="451" spans="1:17">
      <c r="A451" s="824">
        <v>57</v>
      </c>
      <c r="B451" s="824" t="s">
        <v>2441</v>
      </c>
      <c r="C451" s="824" t="s">
        <v>2442</v>
      </c>
      <c r="D451" s="824" t="str">
        <f>'Plan de Acción 2023'!$V$61</f>
        <v>Subdirección de Metrología Química y Biología</v>
      </c>
      <c r="E451" s="824" t="str">
        <f>'Plan de Acción 2023'!$F$61</f>
        <v>Producir Materiales de Referencia piloto / ítems de comparación</v>
      </c>
      <c r="F451" s="824">
        <v>5</v>
      </c>
      <c r="G451" s="824" t="s">
        <v>2447</v>
      </c>
      <c r="H451" s="824">
        <f>'Plan de Acción 2023'!$T$61</f>
        <v>5</v>
      </c>
      <c r="I451" s="824">
        <f>'Plan de Acción 2023'!H61+'Plan de Acción 2023'!I61+'Plan de Acción 2023'!J61+'Plan de Acción 2023'!K61+'Plan de Acción 2023'!L61</f>
        <v>1</v>
      </c>
      <c r="J451" s="824">
        <f>'Plan de Acción 2023'!X61+'Plan de Acción 2023'!Y61+'Plan de Acción 2023'!Z61+'Plan de Acción 2023'!AA61+'Plan de Acción 2023'!AB61</f>
        <v>1</v>
      </c>
      <c r="K451" s="825">
        <f t="shared" si="3"/>
        <v>0.2</v>
      </c>
      <c r="L451" s="825">
        <f t="shared" si="4"/>
        <v>0.2</v>
      </c>
      <c r="M451" s="824">
        <f>'Plan de Acción 2023'!L61</f>
        <v>0</v>
      </c>
      <c r="N451" s="824">
        <f>'Plan de Acción 2023'!AB61</f>
        <v>0</v>
      </c>
      <c r="O451" s="824" t="e">
        <f t="shared" si="5"/>
        <v>#DIV/0!</v>
      </c>
      <c r="P451" s="820">
        <f>Tabla13[[#This Row],[Ejec Real Acumu]]-Tabla13[[#This Row],[Proyec Ejec Acumul]]</f>
        <v>0</v>
      </c>
      <c r="Q451" s="820">
        <f>Tabla13[[#This Row],[Ejec Real Mes]]-Tabla13[[#This Row],[Program Entreg Mes]]</f>
        <v>0</v>
      </c>
    </row>
    <row r="452" spans="1:17">
      <c r="A452" s="824">
        <v>58</v>
      </c>
      <c r="B452" s="824" t="s">
        <v>2441</v>
      </c>
      <c r="C452" s="824" t="s">
        <v>2442</v>
      </c>
      <c r="D452" s="824" t="str">
        <f>'Plan de Acción 2023'!$V$62</f>
        <v>Subdirección de Metrología Química y Biología</v>
      </c>
      <c r="E452" s="824" t="str">
        <f>'Plan de Acción 2023'!$F$62</f>
        <v>Desarrollar la capacidad técnica para la certificación de materiales de referencia</v>
      </c>
      <c r="F452" s="824">
        <v>5</v>
      </c>
      <c r="G452" s="824" t="s">
        <v>2447</v>
      </c>
      <c r="H452" s="824">
        <f>'Plan de Acción 2023'!$T$62</f>
        <v>9</v>
      </c>
      <c r="I452" s="824">
        <f>'Plan de Acción 2023'!H62+'Plan de Acción 2023'!I62+'Plan de Acción 2023'!J62+'Plan de Acción 2023'!K62+'Plan de Acción 2023'!L62</f>
        <v>1</v>
      </c>
      <c r="J452" s="824">
        <f>'Plan de Acción 2023'!X62+'Plan de Acción 2023'!Y62+'Plan de Acción 2023'!Z62+'Plan de Acción 2023'!AA62+'Plan de Acción 2023'!AB62</f>
        <v>1</v>
      </c>
      <c r="K452" s="825">
        <f t="shared" si="3"/>
        <v>0.1111111111111111</v>
      </c>
      <c r="L452" s="825">
        <f t="shared" si="4"/>
        <v>0.1111111111111111</v>
      </c>
      <c r="M452" s="824">
        <f>'Plan de Acción 2023'!L62</f>
        <v>0</v>
      </c>
      <c r="N452" s="824">
        <f>'Plan de Acción 2023'!AB62</f>
        <v>0</v>
      </c>
      <c r="O452" s="824" t="e">
        <f t="shared" si="5"/>
        <v>#DIV/0!</v>
      </c>
      <c r="P452" s="820">
        <f>Tabla13[[#This Row],[Ejec Real Acumu]]-Tabla13[[#This Row],[Proyec Ejec Acumul]]</f>
        <v>0</v>
      </c>
      <c r="Q452" s="820">
        <f>Tabla13[[#This Row],[Ejec Real Mes]]-Tabla13[[#This Row],[Program Entreg Mes]]</f>
        <v>0</v>
      </c>
    </row>
    <row r="453" spans="1:17">
      <c r="A453" s="824">
        <v>59</v>
      </c>
      <c r="B453" s="824" t="s">
        <v>2441</v>
      </c>
      <c r="C453" s="824" t="s">
        <v>2442</v>
      </c>
      <c r="D453" s="824" t="str">
        <f>'Plan de Acción 2023'!$V$63</f>
        <v>Subdirección de Metrología Química y Biología</v>
      </c>
      <c r="E453" s="824" t="str">
        <f>'Plan de Acción 2023'!$F$63</f>
        <v>Desarrollar componente técnico del estudio colaborativo</v>
      </c>
      <c r="F453" s="824">
        <v>5</v>
      </c>
      <c r="G453" s="824" t="s">
        <v>2447</v>
      </c>
      <c r="H453" s="824">
        <f>'Plan de Acción 2023'!$T$63</f>
        <v>1</v>
      </c>
      <c r="I453" s="824">
        <f>'Plan de Acción 2023'!H63+'Plan de Acción 2023'!I63+'Plan de Acción 2023'!J63+'Plan de Acción 2023'!K63+'Plan de Acción 2023'!L63</f>
        <v>0</v>
      </c>
      <c r="J453" s="824">
        <f>'Plan de Acción 2023'!X63+'Plan de Acción 2023'!Y63+'Plan de Acción 2023'!Z63+'Plan de Acción 2023'!AA63+'Plan de Acción 2023'!AB63</f>
        <v>0</v>
      </c>
      <c r="K453" s="825">
        <f t="shared" si="3"/>
        <v>0</v>
      </c>
      <c r="L453" s="825">
        <f t="shared" si="4"/>
        <v>0</v>
      </c>
      <c r="M453" s="824">
        <f>'Plan de Acción 2023'!L63</f>
        <v>0</v>
      </c>
      <c r="N453" s="824">
        <f>'Plan de Acción 2023'!AB63</f>
        <v>0</v>
      </c>
      <c r="O453" s="824" t="e">
        <f t="shared" si="5"/>
        <v>#DIV/0!</v>
      </c>
      <c r="P453" s="820">
        <f>Tabla13[[#This Row],[Ejec Real Acumu]]-Tabla13[[#This Row],[Proyec Ejec Acumul]]</f>
        <v>0</v>
      </c>
      <c r="Q453" s="820">
        <f>Tabla13[[#This Row],[Ejec Real Mes]]-Tabla13[[#This Row],[Program Entreg Mes]]</f>
        <v>0</v>
      </c>
    </row>
    <row r="454" spans="1:17">
      <c r="A454" s="824">
        <v>60</v>
      </c>
      <c r="B454" s="824" t="s">
        <v>2441</v>
      </c>
      <c r="C454" s="824" t="s">
        <v>2442</v>
      </c>
      <c r="D454" s="824" t="str">
        <f>'Plan de Acción 2023'!$V$64</f>
        <v>Subdirección de Metrología Química y Biología</v>
      </c>
      <c r="E454" s="824" t="str">
        <f>'Plan de Acción 2023'!$F$64</f>
        <v>Coadyuvar en la generación de protocolos de los ensayos de aptitud programadas por SSMRC</v>
      </c>
      <c r="F454" s="824">
        <v>5</v>
      </c>
      <c r="G454" s="824" t="s">
        <v>2447</v>
      </c>
      <c r="H454" s="824">
        <f>'Plan de Acción 2023'!$T$64</f>
        <v>2</v>
      </c>
      <c r="I454" s="824">
        <f>'Plan de Acción 2023'!H64+'Plan de Acción 2023'!I64+'Plan de Acción 2023'!J64+'Plan de Acción 2023'!K64+'Plan de Acción 2023'!L64</f>
        <v>0</v>
      </c>
      <c r="J454" s="824">
        <f>'Plan de Acción 2023'!X64+'Plan de Acción 2023'!Y64+'Plan de Acción 2023'!Z64+'Plan de Acción 2023'!AA64+'Plan de Acción 2023'!AB64</f>
        <v>0</v>
      </c>
      <c r="K454" s="825">
        <f t="shared" si="3"/>
        <v>0</v>
      </c>
      <c r="L454" s="825">
        <f t="shared" si="4"/>
        <v>0</v>
      </c>
      <c r="M454" s="824">
        <f>'Plan de Acción 2023'!L64</f>
        <v>0</v>
      </c>
      <c r="N454" s="824">
        <f>'Plan de Acción 2023'!AB64</f>
        <v>0</v>
      </c>
      <c r="O454" s="824" t="e">
        <f t="shared" si="5"/>
        <v>#DIV/0!</v>
      </c>
      <c r="P454" s="820">
        <f>Tabla13[[#This Row],[Ejec Real Acumu]]-Tabla13[[#This Row],[Proyec Ejec Acumul]]</f>
        <v>0</v>
      </c>
      <c r="Q454" s="820">
        <f>Tabla13[[#This Row],[Ejec Real Mes]]-Tabla13[[#This Row],[Program Entreg Mes]]</f>
        <v>0</v>
      </c>
    </row>
    <row r="455" spans="1:17">
      <c r="A455" s="824">
        <v>61</v>
      </c>
      <c r="B455" s="824" t="s">
        <v>2441</v>
      </c>
      <c r="C455" s="824" t="s">
        <v>2442</v>
      </c>
      <c r="D455" s="824" t="str">
        <f>'Plan de Acción 2023'!$V$65</f>
        <v>Subdirección de Metrología Química y Biología</v>
      </c>
      <c r="E455" s="824" t="str">
        <f>'Plan de Acción 2023'!$F$65</f>
        <v>Atender servicios de calibración en espectrofotometría UV - Vis</v>
      </c>
      <c r="F455" s="824">
        <v>5</v>
      </c>
      <c r="G455" s="824" t="s">
        <v>2447</v>
      </c>
      <c r="H455" s="824">
        <f>'Plan de Acción 2023'!$T$65</f>
        <v>2</v>
      </c>
      <c r="I455" s="824">
        <f>'Plan de Acción 2023'!H65+'Plan de Acción 2023'!I65+'Plan de Acción 2023'!J65+'Plan de Acción 2023'!K65+'Plan de Acción 2023'!L65</f>
        <v>0</v>
      </c>
      <c r="J455" s="824">
        <f>'Plan de Acción 2023'!X65+'Plan de Acción 2023'!Y65+'Plan de Acción 2023'!Z65+'Plan de Acción 2023'!AA65+'Plan de Acción 2023'!AB65</f>
        <v>0</v>
      </c>
      <c r="K455" s="825">
        <f t="shared" si="3"/>
        <v>0</v>
      </c>
      <c r="L455" s="825">
        <f t="shared" si="4"/>
        <v>0</v>
      </c>
      <c r="M455" s="824">
        <f>'Plan de Acción 2023'!L65</f>
        <v>0</v>
      </c>
      <c r="N455" s="824">
        <f>'Plan de Acción 2023'!AB65</f>
        <v>0</v>
      </c>
      <c r="O455" s="824" t="e">
        <f t="shared" si="5"/>
        <v>#DIV/0!</v>
      </c>
      <c r="P455" s="820">
        <f>Tabla13[[#This Row],[Ejec Real Acumu]]-Tabla13[[#This Row],[Proyec Ejec Acumul]]</f>
        <v>0</v>
      </c>
      <c r="Q455" s="820">
        <f>Tabla13[[#This Row],[Ejec Real Mes]]-Tabla13[[#This Row],[Program Entreg Mes]]</f>
        <v>0</v>
      </c>
    </row>
    <row r="456" spans="1:17">
      <c r="A456" s="824">
        <v>62</v>
      </c>
      <c r="B456" s="824" t="s">
        <v>2441</v>
      </c>
      <c r="C456" s="824" t="s">
        <v>2442</v>
      </c>
      <c r="D456" s="824" t="str">
        <f>'Plan de Acción 2023'!$V$66</f>
        <v>Subdirección de Metrología Química y Biología</v>
      </c>
      <c r="E456" s="824" t="str">
        <f>'Plan de Acción 2023'!$F$66</f>
        <v>Atender servicio de medición de materiales de referencia</v>
      </c>
      <c r="F456" s="824">
        <v>5</v>
      </c>
      <c r="G456" s="824" t="s">
        <v>2447</v>
      </c>
      <c r="H456" s="824">
        <f>'Plan de Acción 2023'!$T$66</f>
        <v>1</v>
      </c>
      <c r="I456" s="824">
        <f>'Plan de Acción 2023'!H66+'Plan de Acción 2023'!I66+'Plan de Acción 2023'!J66+'Plan de Acción 2023'!K66+'Plan de Acción 2023'!L66</f>
        <v>0</v>
      </c>
      <c r="J456" s="824">
        <f>'Plan de Acción 2023'!X66+'Plan de Acción 2023'!Y66+'Plan de Acción 2023'!Z66+'Plan de Acción 2023'!AA66+'Plan de Acción 2023'!AB66</f>
        <v>0</v>
      </c>
      <c r="K456" s="825">
        <f t="shared" si="3"/>
        <v>0</v>
      </c>
      <c r="L456" s="825">
        <f t="shared" si="4"/>
        <v>0</v>
      </c>
      <c r="M456" s="824">
        <f>'Plan de Acción 2023'!L66</f>
        <v>0</v>
      </c>
      <c r="N456" s="824">
        <f>'Plan de Acción 2023'!AB66</f>
        <v>0</v>
      </c>
      <c r="O456" s="824" t="e">
        <f t="shared" si="5"/>
        <v>#DIV/0!</v>
      </c>
      <c r="P456" s="820">
        <f>Tabla13[[#This Row],[Ejec Real Acumu]]-Tabla13[[#This Row],[Proyec Ejec Acumul]]</f>
        <v>0</v>
      </c>
      <c r="Q456" s="820">
        <f>Tabla13[[#This Row],[Ejec Real Mes]]-Tabla13[[#This Row],[Program Entreg Mes]]</f>
        <v>0</v>
      </c>
    </row>
    <row r="457" spans="1:17">
      <c r="A457" s="824">
        <v>63</v>
      </c>
      <c r="B457" s="824" t="s">
        <v>2441</v>
      </c>
      <c r="C457" s="824" t="s">
        <v>2442</v>
      </c>
      <c r="D457" s="824" t="str">
        <f>'Plan de Acción 2023'!$V$67</f>
        <v>Subdirección de Metrología Química y Biología</v>
      </c>
      <c r="E457" s="824" t="str">
        <f>'Plan de Acción 2023'!$F$67</f>
        <v>Impartir cursos de capacitación según oferta de la SMQB</v>
      </c>
      <c r="F457" s="824">
        <v>5</v>
      </c>
      <c r="G457" s="824" t="s">
        <v>2447</v>
      </c>
      <c r="H457" s="824">
        <f>'Plan de Acción 2023'!$T$67</f>
        <v>8</v>
      </c>
      <c r="I457" s="824">
        <f>'Plan de Acción 2023'!H67+'Plan de Acción 2023'!I67+'Plan de Acción 2023'!J67+'Plan de Acción 2023'!K67+'Plan de Acción 2023'!L67</f>
        <v>1</v>
      </c>
      <c r="J457" s="824">
        <f>'Plan de Acción 2023'!X67+'Plan de Acción 2023'!Y67+'Plan de Acción 2023'!Z67+'Plan de Acción 2023'!AA67+'Plan de Acción 2023'!AB67</f>
        <v>2</v>
      </c>
      <c r="K457" s="825">
        <f t="shared" si="3"/>
        <v>0.125</v>
      </c>
      <c r="L457" s="825">
        <f t="shared" si="4"/>
        <v>0.25</v>
      </c>
      <c r="M457" s="824">
        <f>'Plan de Acción 2023'!L67</f>
        <v>1</v>
      </c>
      <c r="N457" s="824">
        <f>'Plan de Acción 2023'!AB67</f>
        <v>1</v>
      </c>
      <c r="O457" s="824">
        <f t="shared" si="5"/>
        <v>1</v>
      </c>
      <c r="P457" s="820">
        <f>Tabla13[[#This Row],[Ejec Real Acumu]]-Tabla13[[#This Row],[Proyec Ejec Acumul]]</f>
        <v>1</v>
      </c>
      <c r="Q457" s="820">
        <f>Tabla13[[#This Row],[Ejec Real Mes]]-Tabla13[[#This Row],[Program Entreg Mes]]</f>
        <v>0</v>
      </c>
    </row>
    <row r="458" spans="1:17">
      <c r="A458" s="824">
        <v>64</v>
      </c>
      <c r="B458" s="824" t="s">
        <v>2441</v>
      </c>
      <c r="C458" s="824" t="s">
        <v>2442</v>
      </c>
      <c r="D458" s="824" t="str">
        <f>'Plan de Acción 2023'!$V$68</f>
        <v>Subdirección de Metrología Química y Biología</v>
      </c>
      <c r="E458" s="824" t="str">
        <f>'Plan de Acción 2023'!$F$68</f>
        <v>Diseñar nuevos cursos en metrología Química y Biología (Versión Piloto)</v>
      </c>
      <c r="F458" s="824">
        <v>5</v>
      </c>
      <c r="G458" s="824" t="s">
        <v>2447</v>
      </c>
      <c r="H458" s="824">
        <f>'Plan de Acción 2023'!$T$68</f>
        <v>4</v>
      </c>
      <c r="I458" s="824">
        <f>'Plan de Acción 2023'!H68+'Plan de Acción 2023'!I68+'Plan de Acción 2023'!J68+'Plan de Acción 2023'!K68+'Plan de Acción 2023'!L68</f>
        <v>0</v>
      </c>
      <c r="J458" s="824">
        <f>'Plan de Acción 2023'!X68+'Plan de Acción 2023'!Y68+'Plan de Acción 2023'!Z68+'Plan de Acción 2023'!AA68+'Plan de Acción 2023'!AB68</f>
        <v>0</v>
      </c>
      <c r="K458" s="825">
        <f t="shared" si="3"/>
        <v>0</v>
      </c>
      <c r="L458" s="825">
        <f t="shared" si="4"/>
        <v>0</v>
      </c>
      <c r="M458" s="824">
        <f>'Plan de Acción 2023'!L68</f>
        <v>0</v>
      </c>
      <c r="N458" s="824">
        <f>'Plan de Acción 2023'!AB68</f>
        <v>0</v>
      </c>
      <c r="O458" s="824" t="e">
        <f t="shared" si="5"/>
        <v>#DIV/0!</v>
      </c>
      <c r="P458" s="820">
        <f>Tabla13[[#This Row],[Ejec Real Acumu]]-Tabla13[[#This Row],[Proyec Ejec Acumul]]</f>
        <v>0</v>
      </c>
      <c r="Q458" s="820">
        <f>Tabla13[[#This Row],[Ejec Real Mes]]-Tabla13[[#This Row],[Program Entreg Mes]]</f>
        <v>0</v>
      </c>
    </row>
    <row r="459" spans="1:17">
      <c r="A459" s="824">
        <v>65</v>
      </c>
      <c r="B459" s="824" t="s">
        <v>2441</v>
      </c>
      <c r="C459" s="824" t="s">
        <v>2442</v>
      </c>
      <c r="D459" s="824" t="str">
        <f>'Plan de Acción 2023'!$V$69</f>
        <v>Subdirección de Metrología Química y Biología</v>
      </c>
      <c r="E459" s="824" t="str">
        <f>'Plan de Acción 2023'!$F$69</f>
        <v>Rediseño de cursos en metrología química y biología</v>
      </c>
      <c r="F459" s="824">
        <v>5</v>
      </c>
      <c r="G459" s="824" t="s">
        <v>2447</v>
      </c>
      <c r="H459" s="824">
        <f>'Plan de Acción 2023'!$T$69</f>
        <v>1</v>
      </c>
      <c r="I459" s="824">
        <f>'Plan de Acción 2023'!H69+'Plan de Acción 2023'!I69+'Plan de Acción 2023'!J69+'Plan de Acción 2023'!K69+'Plan de Acción 2023'!L69</f>
        <v>0</v>
      </c>
      <c r="J459" s="824">
        <f>'Plan de Acción 2023'!X69+'Plan de Acción 2023'!Y69+'Plan de Acción 2023'!Z69+'Plan de Acción 2023'!AA69+'Plan de Acción 2023'!AB69</f>
        <v>0</v>
      </c>
      <c r="K459" s="825">
        <f t="shared" si="3"/>
        <v>0</v>
      </c>
      <c r="L459" s="825">
        <f t="shared" si="4"/>
        <v>0</v>
      </c>
      <c r="M459" s="824">
        <f>'Plan de Acción 2023'!L69</f>
        <v>0</v>
      </c>
      <c r="N459" s="824">
        <f>'Plan de Acción 2023'!AB69</f>
        <v>0</v>
      </c>
      <c r="O459" s="824" t="e">
        <f t="shared" si="5"/>
        <v>#DIV/0!</v>
      </c>
      <c r="P459" s="820">
        <f>Tabla13[[#This Row],[Ejec Real Acumu]]-Tabla13[[#This Row],[Proyec Ejec Acumul]]</f>
        <v>0</v>
      </c>
      <c r="Q459" s="820">
        <f>Tabla13[[#This Row],[Ejec Real Mes]]-Tabla13[[#This Row],[Program Entreg Mes]]</f>
        <v>0</v>
      </c>
    </row>
    <row r="460" spans="1:17">
      <c r="A460" s="824">
        <v>66</v>
      </c>
      <c r="B460" s="824" t="s">
        <v>2441</v>
      </c>
      <c r="C460" s="824" t="s">
        <v>2442</v>
      </c>
      <c r="D460" s="824" t="str">
        <f>'Plan de Acción 2023'!$V$70</f>
        <v>Subdirección de Metrología Química y Biología</v>
      </c>
      <c r="E460" s="824" t="str">
        <f>'Plan de Acción 2023'!$F$70</f>
        <v>Apoyar en la expedición de normas técnicas, reglamentos técnicos y otros documentos que vinculen temas de metrología a demanda.</v>
      </c>
      <c r="F460" s="824">
        <v>5</v>
      </c>
      <c r="G460" s="824" t="s">
        <v>2447</v>
      </c>
      <c r="H460" s="824">
        <f>'Plan de Acción 2023'!$T$70</f>
        <v>1</v>
      </c>
      <c r="I460" s="824">
        <f>'Plan de Acción 2023'!H70+'Plan de Acción 2023'!I70+'Plan de Acción 2023'!J70+'Plan de Acción 2023'!K70+'Plan de Acción 2023'!L70</f>
        <v>0</v>
      </c>
      <c r="J460" s="824">
        <f>'Plan de Acción 2023'!X70+'Plan de Acción 2023'!Y70+'Plan de Acción 2023'!Z70+'Plan de Acción 2023'!AA70+'Plan de Acción 2023'!AB70</f>
        <v>0</v>
      </c>
      <c r="K460" s="825">
        <f t="shared" si="3"/>
        <v>0</v>
      </c>
      <c r="L460" s="825">
        <f t="shared" si="4"/>
        <v>0</v>
      </c>
      <c r="M460" s="824">
        <f>'Plan de Acción 2023'!L70</f>
        <v>0</v>
      </c>
      <c r="N460" s="824">
        <f>'Plan de Acción 2023'!AB70</f>
        <v>0</v>
      </c>
      <c r="O460" s="824" t="e">
        <f t="shared" si="5"/>
        <v>#DIV/0!</v>
      </c>
      <c r="P460" s="820">
        <f>Tabla13[[#This Row],[Ejec Real Acumu]]-Tabla13[[#This Row],[Proyec Ejec Acumul]]</f>
        <v>0</v>
      </c>
      <c r="Q460" s="820">
        <f>Tabla13[[#This Row],[Ejec Real Mes]]-Tabla13[[#This Row],[Program Entreg Mes]]</f>
        <v>0</v>
      </c>
    </row>
    <row r="461" spans="1:17">
      <c r="A461" s="824">
        <v>67</v>
      </c>
      <c r="B461" s="824" t="s">
        <v>2441</v>
      </c>
      <c r="C461" s="824" t="s">
        <v>2442</v>
      </c>
      <c r="D461" s="824" t="str">
        <f>'Plan de Acción 2023'!$V$71</f>
        <v>Subdirección de Metrología Química y Biología</v>
      </c>
      <c r="E461" s="824" t="str">
        <f>'Plan de Acción 2023'!$F$71</f>
        <v>Apoyar estudios de necesidades de ensayo y mediciones en metrología química y biología a demanda.</v>
      </c>
      <c r="F461" s="824">
        <v>5</v>
      </c>
      <c r="G461" s="824" t="s">
        <v>2447</v>
      </c>
      <c r="H461" s="824">
        <f>'Plan de Acción 2023'!$T$71</f>
        <v>1</v>
      </c>
      <c r="I461" s="824">
        <f>'Plan de Acción 2023'!H71+'Plan de Acción 2023'!I71+'Plan de Acción 2023'!J71+'Plan de Acción 2023'!K71+'Plan de Acción 2023'!L71</f>
        <v>0</v>
      </c>
      <c r="J461" s="824">
        <f>'Plan de Acción 2023'!X71+'Plan de Acción 2023'!Y71+'Plan de Acción 2023'!Z71+'Plan de Acción 2023'!AA71+'Plan de Acción 2023'!AB71</f>
        <v>0</v>
      </c>
      <c r="K461" s="825">
        <f t="shared" si="3"/>
        <v>0</v>
      </c>
      <c r="L461" s="825">
        <f t="shared" si="4"/>
        <v>0</v>
      </c>
      <c r="M461" s="824">
        <f>'Plan de Acción 2023'!L71</f>
        <v>0</v>
      </c>
      <c r="N461" s="824">
        <f>'Plan de Acción 2023'!AB71</f>
        <v>0</v>
      </c>
      <c r="O461" s="824" t="e">
        <f t="shared" si="5"/>
        <v>#DIV/0!</v>
      </c>
      <c r="P461" s="820">
        <f>Tabla13[[#This Row],[Ejec Real Acumu]]-Tabla13[[#This Row],[Proyec Ejec Acumul]]</f>
        <v>0</v>
      </c>
      <c r="Q461" s="820">
        <f>Tabla13[[#This Row],[Ejec Real Mes]]-Tabla13[[#This Row],[Program Entreg Mes]]</f>
        <v>0</v>
      </c>
    </row>
    <row r="462" spans="1:17">
      <c r="A462" s="824">
        <v>68</v>
      </c>
      <c r="B462" s="824" t="s">
        <v>2441</v>
      </c>
      <c r="C462" s="824" t="s">
        <v>2442</v>
      </c>
      <c r="D462" s="824" t="str">
        <f>'Plan de Acción 2023'!$V$72</f>
        <v>Subdirección de Metrología Química y Biología</v>
      </c>
      <c r="E462" s="824" t="str">
        <f>'Plan de Acción 2023'!$F$72</f>
        <v>Realizar actividades de I+D+i relacionadas con proyectos de investigación, sus productos asociados</v>
      </c>
      <c r="F462" s="824">
        <v>5</v>
      </c>
      <c r="G462" s="824" t="s">
        <v>2447</v>
      </c>
      <c r="H462" s="824">
        <f>'Plan de Acción 2023'!$T$72</f>
        <v>22</v>
      </c>
      <c r="I462" s="824">
        <f>'Plan de Acción 2023'!H72+'Plan de Acción 2023'!I72+'Plan de Acción 2023'!J72+'Plan de Acción 2023'!K72+'Plan de Acción 2023'!L72</f>
        <v>0</v>
      </c>
      <c r="J462" s="824">
        <f>'Plan de Acción 2023'!X72+'Plan de Acción 2023'!Y72+'Plan de Acción 2023'!Z72+'Plan de Acción 2023'!AA72+'Plan de Acción 2023'!AB72</f>
        <v>0</v>
      </c>
      <c r="K462" s="825">
        <f t="shared" si="3"/>
        <v>0</v>
      </c>
      <c r="L462" s="825">
        <f t="shared" si="4"/>
        <v>0</v>
      </c>
      <c r="M462" s="824">
        <f>'Plan de Acción 2023'!L72</f>
        <v>0</v>
      </c>
      <c r="N462" s="824">
        <f>'Plan de Acción 2023'!AB72</f>
        <v>0</v>
      </c>
      <c r="O462" s="824" t="e">
        <f t="shared" si="5"/>
        <v>#DIV/0!</v>
      </c>
      <c r="P462" s="820">
        <f>Tabla13[[#This Row],[Ejec Real Acumu]]-Tabla13[[#This Row],[Proyec Ejec Acumul]]</f>
        <v>0</v>
      </c>
      <c r="Q462" s="820">
        <f>Tabla13[[#This Row],[Ejec Real Mes]]-Tabla13[[#This Row],[Program Entreg Mes]]</f>
        <v>0</v>
      </c>
    </row>
    <row r="463" spans="1:17">
      <c r="A463" s="824">
        <v>69</v>
      </c>
      <c r="B463" s="824" t="s">
        <v>2441</v>
      </c>
      <c r="C463" s="824" t="s">
        <v>2442</v>
      </c>
      <c r="D463" s="824" t="str">
        <f>'Plan de Acción 2023'!$V$73</f>
        <v>Subdirección de Metrología Física</v>
      </c>
      <c r="E463" s="824" t="str">
        <f>'Plan de Acción 2023'!$F$73</f>
        <v>Participar en comparaciones claves o suplementarias en metrología Física</v>
      </c>
      <c r="F463" s="824">
        <v>5</v>
      </c>
      <c r="G463" s="824" t="s">
        <v>2447</v>
      </c>
      <c r="H463" s="824">
        <f>'Plan de Acción 2023'!$T$73</f>
        <v>15</v>
      </c>
      <c r="I463" s="824">
        <f>'Plan de Acción 2023'!H73+'Plan de Acción 2023'!I73+'Plan de Acción 2023'!J73+'Plan de Acción 2023'!K73+'Plan de Acción 2023'!L73</f>
        <v>4</v>
      </c>
      <c r="J463" s="824">
        <f>'Plan de Acción 2023'!X73+'Plan de Acción 2023'!Y73+'Plan de Acción 2023'!Z73+'Plan de Acción 2023'!AA73+'Plan de Acción 2023'!AB73</f>
        <v>4</v>
      </c>
      <c r="K463" s="825">
        <f t="shared" si="3"/>
        <v>0.26666666666666666</v>
      </c>
      <c r="L463" s="825">
        <f t="shared" si="4"/>
        <v>0.26666666666666666</v>
      </c>
      <c r="M463" s="824">
        <f>'Plan de Acción 2023'!L73</f>
        <v>1</v>
      </c>
      <c r="N463" s="824">
        <f>'Plan de Acción 2023'!AB73</f>
        <v>1</v>
      </c>
      <c r="O463" s="824">
        <f t="shared" si="5"/>
        <v>1</v>
      </c>
      <c r="P463" s="820">
        <f>Tabla13[[#This Row],[Ejec Real Acumu]]-Tabla13[[#This Row],[Proyec Ejec Acumul]]</f>
        <v>0</v>
      </c>
      <c r="Q463" s="820">
        <f>Tabla13[[#This Row],[Ejec Real Mes]]-Tabla13[[#This Row],[Program Entreg Mes]]</f>
        <v>0</v>
      </c>
    </row>
    <row r="464" spans="1:17">
      <c r="A464" s="824">
        <v>70</v>
      </c>
      <c r="B464" s="824" t="s">
        <v>2441</v>
      </c>
      <c r="C464" s="824" t="s">
        <v>2442</v>
      </c>
      <c r="D464" s="824" t="str">
        <f>'Plan de Acción 2023'!$V$74</f>
        <v>Subdirección de Metrología Física</v>
      </c>
      <c r="E464" s="824" t="str">
        <f>'Plan de Acción 2023'!$F$74</f>
        <v>Participar en reuniones de Grupos de Trabajo,  subcomités y/o Comités Consultivos ante el BIPM o el SIM</v>
      </c>
      <c r="F464" s="824">
        <v>5</v>
      </c>
      <c r="G464" s="824" t="s">
        <v>2447</v>
      </c>
      <c r="H464" s="824">
        <f>'Plan de Acción 2023'!$T$74</f>
        <v>3</v>
      </c>
      <c r="I464" s="824">
        <f>'Plan de Acción 2023'!H74+'Plan de Acción 2023'!I74+'Plan de Acción 2023'!J74+'Plan de Acción 2023'!K74+'Plan de Acción 2023'!L74</f>
        <v>0</v>
      </c>
      <c r="J464" s="824">
        <f>'Plan de Acción 2023'!X74+'Plan de Acción 2023'!Y74+'Plan de Acción 2023'!Z74+'Plan de Acción 2023'!AA74+'Plan de Acción 2023'!AB74</f>
        <v>0</v>
      </c>
      <c r="K464" s="825">
        <f t="shared" si="3"/>
        <v>0</v>
      </c>
      <c r="L464" s="825">
        <f t="shared" si="4"/>
        <v>0</v>
      </c>
      <c r="M464" s="824">
        <f>'Plan de Acción 2023'!L74</f>
        <v>0</v>
      </c>
      <c r="N464" s="824">
        <f>'Plan de Acción 2023'!AB74</f>
        <v>0</v>
      </c>
      <c r="O464" s="824" t="e">
        <f t="shared" si="5"/>
        <v>#DIV/0!</v>
      </c>
      <c r="P464" s="820">
        <f>Tabla13[[#This Row],[Ejec Real Acumu]]-Tabla13[[#This Row],[Proyec Ejec Acumul]]</f>
        <v>0</v>
      </c>
      <c r="Q464" s="820">
        <f>Tabla13[[#This Row],[Ejec Real Mes]]-Tabla13[[#This Row],[Program Entreg Mes]]</f>
        <v>0</v>
      </c>
    </row>
    <row r="465" spans="1:17">
      <c r="A465" s="824">
        <v>71</v>
      </c>
      <c r="B465" s="824" t="s">
        <v>2441</v>
      </c>
      <c r="C465" s="824" t="s">
        <v>2442</v>
      </c>
      <c r="D465" s="824" t="str">
        <f>'Plan de Acción 2023'!$V$75</f>
        <v>Subdirección de Metrología Física</v>
      </c>
      <c r="E465" s="824" t="str">
        <f>'Plan de Acción 2023'!$F$75</f>
        <v>Realizar actividades que permitan la presentación y aprobación de CMC nuevas o renovadas en metrología física</v>
      </c>
      <c r="F465" s="824">
        <v>5</v>
      </c>
      <c r="G465" s="824" t="s">
        <v>2447</v>
      </c>
      <c r="H465" s="824">
        <f>'Plan de Acción 2023'!$T$75</f>
        <v>1</v>
      </c>
      <c r="I465" s="824">
        <f>'Plan de Acción 2023'!H75+'Plan de Acción 2023'!I75+'Plan de Acción 2023'!J75+'Plan de Acción 2023'!K75+'Plan de Acción 2023'!L75</f>
        <v>0</v>
      </c>
      <c r="J465" s="824">
        <f>'Plan de Acción 2023'!X75+'Plan de Acción 2023'!Y75+'Plan de Acción 2023'!Z75+'Plan de Acción 2023'!AA75+'Plan de Acción 2023'!AB75</f>
        <v>0</v>
      </c>
      <c r="K465" s="825">
        <f t="shared" si="3"/>
        <v>0</v>
      </c>
      <c r="L465" s="825">
        <f t="shared" si="4"/>
        <v>0</v>
      </c>
      <c r="M465" s="824">
        <f>'Plan de Acción 2023'!L75</f>
        <v>0</v>
      </c>
      <c r="N465" s="824">
        <f>'Plan de Acción 2023'!AB75</f>
        <v>0</v>
      </c>
      <c r="O465" s="824" t="e">
        <f t="shared" si="5"/>
        <v>#DIV/0!</v>
      </c>
      <c r="P465" s="820">
        <f>Tabla13[[#This Row],[Ejec Real Acumu]]-Tabla13[[#This Row],[Proyec Ejec Acumul]]</f>
        <v>0</v>
      </c>
      <c r="Q465" s="820">
        <f>Tabla13[[#This Row],[Ejec Real Mes]]-Tabla13[[#This Row],[Program Entreg Mes]]</f>
        <v>0</v>
      </c>
    </row>
    <row r="466" spans="1:17">
      <c r="A466" s="824">
        <v>72</v>
      </c>
      <c r="B466" s="824" t="s">
        <v>2441</v>
      </c>
      <c r="C466" s="824" t="s">
        <v>2442</v>
      </c>
      <c r="D466" s="824" t="str">
        <f>'Plan de Acción 2023'!$V$76</f>
        <v>Subdirección de Metrología Física</v>
      </c>
      <c r="E466" s="824" t="str">
        <f>'Plan de Acción 2023'!$F$76</f>
        <v>Presentar documentos para la evaluación del QSTF</v>
      </c>
      <c r="F466" s="824">
        <v>5</v>
      </c>
      <c r="G466" s="824" t="s">
        <v>2447</v>
      </c>
      <c r="H466" s="824">
        <f>'Plan de Acción 2023'!$T$76</f>
        <v>4</v>
      </c>
      <c r="I466" s="824">
        <f>'Plan de Acción 2023'!H76+'Plan de Acción 2023'!I76+'Plan de Acción 2023'!J76+'Plan de Acción 2023'!K76+'Plan de Acción 2023'!L76</f>
        <v>0</v>
      </c>
      <c r="J466" s="824">
        <f>'Plan de Acción 2023'!X76+'Plan de Acción 2023'!Y76+'Plan de Acción 2023'!Z76+'Plan de Acción 2023'!AA76+'Plan de Acción 2023'!AB76</f>
        <v>0</v>
      </c>
      <c r="K466" s="825">
        <f t="shared" si="3"/>
        <v>0</v>
      </c>
      <c r="L466" s="825">
        <f t="shared" si="4"/>
        <v>0</v>
      </c>
      <c r="M466" s="824">
        <f>'Plan de Acción 2023'!L76</f>
        <v>0</v>
      </c>
      <c r="N466" s="824">
        <f>'Plan de Acción 2023'!AB76</f>
        <v>0</v>
      </c>
      <c r="O466" s="824" t="e">
        <f t="shared" si="5"/>
        <v>#DIV/0!</v>
      </c>
      <c r="P466" s="820">
        <f>Tabla13[[#This Row],[Ejec Real Acumu]]-Tabla13[[#This Row],[Proyec Ejec Acumul]]</f>
        <v>0</v>
      </c>
      <c r="Q466" s="820">
        <f>Tabla13[[#This Row],[Ejec Real Mes]]-Tabla13[[#This Row],[Program Entreg Mes]]</f>
        <v>0</v>
      </c>
    </row>
    <row r="467" spans="1:17">
      <c r="A467" s="824">
        <v>73</v>
      </c>
      <c r="B467" s="824" t="s">
        <v>2441</v>
      </c>
      <c r="C467" s="824" t="s">
        <v>2442</v>
      </c>
      <c r="D467" s="824" t="str">
        <f>'Plan de Acción 2023'!$V$77</f>
        <v>Subdirección de Metrología Física</v>
      </c>
      <c r="E467" s="824" t="str">
        <f>'Plan de Acción 2023'!$F$77</f>
        <v>Relizar seguimiento al aseguramiento de la validez de los resultados de la SMF</v>
      </c>
      <c r="F467" s="824">
        <v>5</v>
      </c>
      <c r="G467" s="824" t="s">
        <v>2447</v>
      </c>
      <c r="H467" s="824">
        <f>'Plan de Acción 2023'!$T$77</f>
        <v>3</v>
      </c>
      <c r="I467" s="824">
        <f>'Plan de Acción 2023'!H77+'Plan de Acción 2023'!I77+'Plan de Acción 2023'!J77+'Plan de Acción 2023'!K77+'Plan de Acción 2023'!L77</f>
        <v>1</v>
      </c>
      <c r="J467" s="824">
        <f>'Plan de Acción 2023'!X77+'Plan de Acción 2023'!Y77+'Plan de Acción 2023'!Z77+'Plan de Acción 2023'!AA77+'Plan de Acción 2023'!AB77</f>
        <v>1</v>
      </c>
      <c r="K467" s="825">
        <f t="shared" si="3"/>
        <v>0.33333333333333331</v>
      </c>
      <c r="L467" s="825">
        <f t="shared" si="4"/>
        <v>0.33333333333333331</v>
      </c>
      <c r="M467" s="824">
        <f>'Plan de Acción 2023'!L77</f>
        <v>0</v>
      </c>
      <c r="N467" s="824">
        <f>'Plan de Acción 2023'!AB77</f>
        <v>0</v>
      </c>
      <c r="O467" s="824" t="e">
        <f t="shared" si="5"/>
        <v>#DIV/0!</v>
      </c>
      <c r="P467" s="820">
        <f>Tabla13[[#This Row],[Ejec Real Acumu]]-Tabla13[[#This Row],[Proyec Ejec Acumul]]</f>
        <v>0</v>
      </c>
      <c r="Q467" s="820">
        <f>Tabla13[[#This Row],[Ejec Real Mes]]-Tabla13[[#This Row],[Program Entreg Mes]]</f>
        <v>0</v>
      </c>
    </row>
    <row r="468" spans="1:17">
      <c r="A468" s="824">
        <v>74</v>
      </c>
      <c r="B468" s="824" t="s">
        <v>2441</v>
      </c>
      <c r="C468" s="824" t="s">
        <v>2442</v>
      </c>
      <c r="D468" s="824" t="str">
        <f>'Plan de Acción 2023'!$V$78</f>
        <v>Subdirección de Metrología Física</v>
      </c>
      <c r="E468" s="824" t="str">
        <f>'Plan de Acción 2023'!$F$78</f>
        <v>Realizar actividades  de vitalidad del sistema de gestiòn para renovacion de CMC  de los laboratorios de la SMF</v>
      </c>
      <c r="F468" s="824">
        <v>5</v>
      </c>
      <c r="G468" s="824" t="s">
        <v>2447</v>
      </c>
      <c r="H468" s="824">
        <f>'Plan de Acción 2023'!$T$78</f>
        <v>2</v>
      </c>
      <c r="I468" s="824">
        <f>'Plan de Acción 2023'!H78+'Plan de Acción 2023'!I78+'Plan de Acción 2023'!J78+'Plan de Acción 2023'!K78+'Plan de Acción 2023'!L78</f>
        <v>0</v>
      </c>
      <c r="J468" s="824">
        <f>'Plan de Acción 2023'!X78+'Plan de Acción 2023'!Y78+'Plan de Acción 2023'!Z78+'Plan de Acción 2023'!AA78+'Plan de Acción 2023'!AB78</f>
        <v>0</v>
      </c>
      <c r="K468" s="825">
        <f t="shared" si="3"/>
        <v>0</v>
      </c>
      <c r="L468" s="825">
        <f t="shared" si="4"/>
        <v>0</v>
      </c>
      <c r="M468" s="824">
        <f>'Plan de Acción 2023'!L78</f>
        <v>0</v>
      </c>
      <c r="N468" s="824">
        <f>'Plan de Acción 2023'!AB78</f>
        <v>0</v>
      </c>
      <c r="O468" s="824" t="e">
        <f t="shared" si="5"/>
        <v>#DIV/0!</v>
      </c>
      <c r="P468" s="820">
        <f>Tabla13[[#This Row],[Ejec Real Acumu]]-Tabla13[[#This Row],[Proyec Ejec Acumul]]</f>
        <v>0</v>
      </c>
      <c r="Q468" s="820">
        <f>Tabla13[[#This Row],[Ejec Real Mes]]-Tabla13[[#This Row],[Program Entreg Mes]]</f>
        <v>0</v>
      </c>
    </row>
    <row r="469" spans="1:17">
      <c r="A469" s="824">
        <v>75</v>
      </c>
      <c r="B469" s="824" t="s">
        <v>2441</v>
      </c>
      <c r="C469" s="824" t="s">
        <v>2442</v>
      </c>
      <c r="D469" s="824" t="str">
        <f>'Plan de Acción 2023'!$V$79</f>
        <v>Subdirección de Metrología Física</v>
      </c>
      <c r="E469" s="824" t="str">
        <f>'Plan de Acción 2023'!$F$79</f>
        <v>Gestionar la calibración de equipos del INM en el exterior para aseguramiento de la trazabilidad</v>
      </c>
      <c r="F469" s="824">
        <v>5</v>
      </c>
      <c r="G469" s="824" t="s">
        <v>2447</v>
      </c>
      <c r="H469" s="824">
        <f>'Plan de Acción 2023'!$T$79</f>
        <v>4</v>
      </c>
      <c r="I469" s="824">
        <f>'Plan de Acción 2023'!H79+'Plan de Acción 2023'!I79+'Plan de Acción 2023'!J79+'Plan de Acción 2023'!K79+'Plan de Acción 2023'!L79</f>
        <v>0</v>
      </c>
      <c r="J469" s="824">
        <f>'Plan de Acción 2023'!X79+'Plan de Acción 2023'!Y79+'Plan de Acción 2023'!Z79+'Plan de Acción 2023'!AA79+'Plan de Acción 2023'!AB79</f>
        <v>0</v>
      </c>
      <c r="K469" s="825">
        <f t="shared" si="3"/>
        <v>0</v>
      </c>
      <c r="L469" s="825">
        <f t="shared" si="4"/>
        <v>0</v>
      </c>
      <c r="M469" s="824">
        <f>'Plan de Acción 2023'!L79</f>
        <v>0</v>
      </c>
      <c r="N469" s="824">
        <f>'Plan de Acción 2023'!AB79</f>
        <v>0</v>
      </c>
      <c r="O469" s="824" t="e">
        <f t="shared" si="5"/>
        <v>#DIV/0!</v>
      </c>
      <c r="P469" s="820">
        <f>Tabla13[[#This Row],[Ejec Real Acumu]]-Tabla13[[#This Row],[Proyec Ejec Acumul]]</f>
        <v>0</v>
      </c>
      <c r="Q469" s="820">
        <f>Tabla13[[#This Row],[Ejec Real Mes]]-Tabla13[[#This Row],[Program Entreg Mes]]</f>
        <v>0</v>
      </c>
    </row>
    <row r="470" spans="1:17">
      <c r="A470" s="824">
        <v>76</v>
      </c>
      <c r="B470" s="824" t="s">
        <v>2441</v>
      </c>
      <c r="C470" s="824" t="s">
        <v>2442</v>
      </c>
      <c r="D470" s="824" t="str">
        <f>'Plan de Acción 2023'!$V$80</f>
        <v>Subdirección de Metrología Física</v>
      </c>
      <c r="E470" s="824" t="str">
        <f>'Plan de Acción 2023'!$F$80</f>
        <v>Diseñar, elaborar y dictar talleres o eventos dirigidos a los sectores productivos en metrología Física</v>
      </c>
      <c r="F470" s="824">
        <v>5</v>
      </c>
      <c r="G470" s="824" t="s">
        <v>2447</v>
      </c>
      <c r="H470" s="824">
        <f>'Plan de Acción 2023'!$T$80</f>
        <v>1</v>
      </c>
      <c r="I470" s="824">
        <f>'Plan de Acción 2023'!H80+'Plan de Acción 2023'!I80+'Plan de Acción 2023'!J80+'Plan de Acción 2023'!K80+'Plan de Acción 2023'!L80</f>
        <v>0</v>
      </c>
      <c r="J470" s="824">
        <f>'Plan de Acción 2023'!X80+'Plan de Acción 2023'!Y80+'Plan de Acción 2023'!Z80+'Plan de Acción 2023'!AA80+'Plan de Acción 2023'!AB80</f>
        <v>0</v>
      </c>
      <c r="K470" s="825">
        <f t="shared" si="3"/>
        <v>0</v>
      </c>
      <c r="L470" s="825">
        <f t="shared" si="4"/>
        <v>0</v>
      </c>
      <c r="M470" s="824">
        <f>'Plan de Acción 2023'!L80</f>
        <v>0</v>
      </c>
      <c r="N470" s="824">
        <f>'Plan de Acción 2023'!AB80</f>
        <v>0</v>
      </c>
      <c r="O470" s="824" t="e">
        <f t="shared" si="5"/>
        <v>#DIV/0!</v>
      </c>
      <c r="P470" s="820">
        <f>Tabla13[[#This Row],[Ejec Real Acumu]]-Tabla13[[#This Row],[Proyec Ejec Acumul]]</f>
        <v>0</v>
      </c>
      <c r="Q470" s="820">
        <f>Tabla13[[#This Row],[Ejec Real Mes]]-Tabla13[[#This Row],[Program Entreg Mes]]</f>
        <v>0</v>
      </c>
    </row>
    <row r="471" spans="1:17">
      <c r="A471" s="824">
        <v>77</v>
      </c>
      <c r="B471" s="824" t="s">
        <v>2441</v>
      </c>
      <c r="C471" s="824" t="s">
        <v>2442</v>
      </c>
      <c r="D471" s="824" t="str">
        <f>'Plan de Acción 2023'!$V$81</f>
        <v>Subdirección de Metrología Física</v>
      </c>
      <c r="E471" s="824" t="str">
        <f>'Plan de Acción 2023'!$F$81</f>
        <v>Establecer, avanzar o diseñar nuevos servicios en metrologìa Fìsica</v>
      </c>
      <c r="F471" s="824">
        <v>5</v>
      </c>
      <c r="G471" s="824" t="s">
        <v>2447</v>
      </c>
      <c r="H471" s="824">
        <f>'Plan de Acción 2023'!$T$81</f>
        <v>10</v>
      </c>
      <c r="I471" s="824">
        <f>'Plan de Acción 2023'!H81+'Plan de Acción 2023'!I81+'Plan de Acción 2023'!J81+'Plan de Acción 2023'!K81+'Plan de Acción 2023'!L81</f>
        <v>2</v>
      </c>
      <c r="J471" s="824">
        <f>'Plan de Acción 2023'!X81+'Plan de Acción 2023'!Y81+'Plan de Acción 2023'!Z81+'Plan de Acción 2023'!AA81+'Plan de Acción 2023'!AB81</f>
        <v>2</v>
      </c>
      <c r="K471" s="825">
        <f t="shared" si="3"/>
        <v>0.2</v>
      </c>
      <c r="L471" s="825">
        <f t="shared" si="4"/>
        <v>0.2</v>
      </c>
      <c r="M471" s="824">
        <f>'Plan de Acción 2023'!L81</f>
        <v>1</v>
      </c>
      <c r="N471" s="824">
        <f>'Plan de Acción 2023'!AB81</f>
        <v>0</v>
      </c>
      <c r="O471" s="824">
        <f t="shared" si="5"/>
        <v>0</v>
      </c>
      <c r="P471" s="820">
        <f>Tabla13[[#This Row],[Ejec Real Acumu]]-Tabla13[[#This Row],[Proyec Ejec Acumul]]</f>
        <v>0</v>
      </c>
      <c r="Q471" s="820">
        <f>Tabla13[[#This Row],[Ejec Real Mes]]-Tabla13[[#This Row],[Program Entreg Mes]]</f>
        <v>-1</v>
      </c>
    </row>
    <row r="472" spans="1:17">
      <c r="A472" s="824">
        <v>78</v>
      </c>
      <c r="B472" s="824" t="s">
        <v>2441</v>
      </c>
      <c r="C472" s="824" t="s">
        <v>2442</v>
      </c>
      <c r="D472" s="824" t="str">
        <f>'Plan de Acción 2023'!$V$82</f>
        <v>Subdirección de Metrología Física</v>
      </c>
      <c r="E472" s="824" t="str">
        <f>'Plan de Acción 2023'!$F$82</f>
        <v>Prestar servicios de calibración en metrología física</v>
      </c>
      <c r="F472" s="824">
        <v>5</v>
      </c>
      <c r="G472" s="824" t="s">
        <v>2447</v>
      </c>
      <c r="H472" s="824">
        <f>'Plan de Acción 2023'!$T$82</f>
        <v>80</v>
      </c>
      <c r="I472" s="824">
        <f>'Plan de Acción 2023'!H82+'Plan de Acción 2023'!I82+'Plan de Acción 2023'!J82+'Plan de Acción 2023'!K82+'Plan de Acción 2023'!L82</f>
        <v>15</v>
      </c>
      <c r="J472" s="824">
        <f>'Plan de Acción 2023'!X82+'Plan de Acción 2023'!Y82+'Plan de Acción 2023'!Z82+'Plan de Acción 2023'!AA82+'Plan de Acción 2023'!AB82</f>
        <v>26</v>
      </c>
      <c r="K472" s="825">
        <f t="shared" si="3"/>
        <v>0.1875</v>
      </c>
      <c r="L472" s="825">
        <f t="shared" si="4"/>
        <v>0.32500000000000001</v>
      </c>
      <c r="M472" s="824">
        <f>'Plan de Acción 2023'!L82</f>
        <v>10</v>
      </c>
      <c r="N472" s="824">
        <f>'Plan de Acción 2023'!AB82</f>
        <v>13</v>
      </c>
      <c r="O472" s="824">
        <f t="shared" si="5"/>
        <v>1.3</v>
      </c>
      <c r="P472" s="820">
        <f>Tabla13[[#This Row],[Ejec Real Acumu]]-Tabla13[[#This Row],[Proyec Ejec Acumul]]</f>
        <v>11</v>
      </c>
      <c r="Q472" s="820">
        <f>Tabla13[[#This Row],[Ejec Real Mes]]-Tabla13[[#This Row],[Program Entreg Mes]]</f>
        <v>3</v>
      </c>
    </row>
    <row r="473" spans="1:17">
      <c r="A473" s="824">
        <v>79</v>
      </c>
      <c r="B473" s="824" t="s">
        <v>2441</v>
      </c>
      <c r="C473" s="824" t="s">
        <v>2442</v>
      </c>
      <c r="D473" s="824" t="str">
        <f>'Plan de Acción 2023'!$V$83</f>
        <v>Subdirección de Metrología Física</v>
      </c>
      <c r="E473" s="824" t="str">
        <f>'Plan de Acción 2023'!$F$83</f>
        <v>Realizar informes de avance frente al CONPES 3957</v>
      </c>
      <c r="F473" s="824">
        <v>5</v>
      </c>
      <c r="G473" s="824" t="s">
        <v>2447</v>
      </c>
      <c r="H473" s="824">
        <f>'Plan de Acción 2023'!$T$83</f>
        <v>2</v>
      </c>
      <c r="I473" s="824">
        <f>'Plan de Acción 2023'!H83+'Plan de Acción 2023'!I83+'Plan de Acción 2023'!J83+'Plan de Acción 2023'!K83+'Plan de Acción 2023'!L83</f>
        <v>0</v>
      </c>
      <c r="J473" s="824">
        <f>'Plan de Acción 2023'!X83+'Plan de Acción 2023'!Y83+'Plan de Acción 2023'!Z83+'Plan de Acción 2023'!AA83+'Plan de Acción 2023'!AB83</f>
        <v>0</v>
      </c>
      <c r="K473" s="825">
        <f t="shared" si="3"/>
        <v>0</v>
      </c>
      <c r="L473" s="825">
        <f t="shared" si="4"/>
        <v>0</v>
      </c>
      <c r="M473" s="824">
        <f>'Plan de Acción 2023'!L83</f>
        <v>0</v>
      </c>
      <c r="N473" s="824">
        <f>'Plan de Acción 2023'!AB83</f>
        <v>0</v>
      </c>
      <c r="O473" s="824" t="e">
        <f t="shared" si="5"/>
        <v>#DIV/0!</v>
      </c>
      <c r="P473" s="820">
        <f>Tabla13[[#This Row],[Ejec Real Acumu]]-Tabla13[[#This Row],[Proyec Ejec Acumul]]</f>
        <v>0</v>
      </c>
      <c r="Q473" s="820">
        <f>Tabla13[[#This Row],[Ejec Real Mes]]-Tabla13[[#This Row],[Program Entreg Mes]]</f>
        <v>0</v>
      </c>
    </row>
    <row r="474" spans="1:17">
      <c r="A474" s="824">
        <v>80</v>
      </c>
      <c r="B474" s="824" t="s">
        <v>2441</v>
      </c>
      <c r="C474" s="824" t="s">
        <v>2442</v>
      </c>
      <c r="D474" s="824" t="str">
        <f>'Plan de Acción 2023'!$V$84</f>
        <v>Subdirección de Metrología Física</v>
      </c>
      <c r="E474" s="824" t="str">
        <f>'Plan de Acción 2023'!$F$84</f>
        <v>Actualizar cursos en metrologia Fisica</v>
      </c>
      <c r="F474" s="824">
        <v>5</v>
      </c>
      <c r="G474" s="824" t="s">
        <v>2447</v>
      </c>
      <c r="H474" s="824">
        <f>'Plan de Acción 2023'!$T$84</f>
        <v>3</v>
      </c>
      <c r="I474" s="824">
        <f>'Plan de Acción 2023'!H84+'Plan de Acción 2023'!I84+'Plan de Acción 2023'!J84+'Plan de Acción 2023'!K84+'Plan de Acción 2023'!L84</f>
        <v>0</v>
      </c>
      <c r="J474" s="824">
        <f>'Plan de Acción 2023'!X84+'Plan de Acción 2023'!Y84+'Plan de Acción 2023'!Z84+'Plan de Acción 2023'!AA84+'Plan de Acción 2023'!AB84</f>
        <v>0</v>
      </c>
      <c r="K474" s="825">
        <f t="shared" si="3"/>
        <v>0</v>
      </c>
      <c r="L474" s="825">
        <f t="shared" si="4"/>
        <v>0</v>
      </c>
      <c r="M474" s="824">
        <f>'Plan de Acción 2023'!L84</f>
        <v>0</v>
      </c>
      <c r="N474" s="824">
        <f>'Plan de Acción 2023'!AB84</f>
        <v>0</v>
      </c>
      <c r="O474" s="824" t="e">
        <f t="shared" si="5"/>
        <v>#DIV/0!</v>
      </c>
      <c r="P474" s="820">
        <f>Tabla13[[#This Row],[Ejec Real Acumu]]-Tabla13[[#This Row],[Proyec Ejec Acumul]]</f>
        <v>0</v>
      </c>
      <c r="Q474" s="820">
        <f>Tabla13[[#This Row],[Ejec Real Mes]]-Tabla13[[#This Row],[Program Entreg Mes]]</f>
        <v>0</v>
      </c>
    </row>
    <row r="475" spans="1:17">
      <c r="A475" s="824">
        <v>81</v>
      </c>
      <c r="B475" s="824" t="s">
        <v>2441</v>
      </c>
      <c r="C475" s="824" t="s">
        <v>2442</v>
      </c>
      <c r="D475" s="824" t="str">
        <f>'Plan de Acción 2023'!$V$85</f>
        <v>Subdirección de Metrología Física</v>
      </c>
      <c r="E475" s="824" t="str">
        <f>'Plan de Acción 2023'!$F$85</f>
        <v>Codirigir tesis de investigación en metrología fisica</v>
      </c>
      <c r="F475" s="824">
        <v>5</v>
      </c>
      <c r="G475" s="824" t="s">
        <v>2447</v>
      </c>
      <c r="H475" s="824">
        <f>'Plan de Acción 2023'!$T$85</f>
        <v>1</v>
      </c>
      <c r="I475" s="824">
        <f>'Plan de Acción 2023'!H85+'Plan de Acción 2023'!I85+'Plan de Acción 2023'!J85+'Plan de Acción 2023'!K85+'Plan de Acción 2023'!L85</f>
        <v>0</v>
      </c>
      <c r="J475" s="824">
        <f>'Plan de Acción 2023'!X85+'Plan de Acción 2023'!Y85+'Plan de Acción 2023'!Z85+'Plan de Acción 2023'!AA85+'Plan de Acción 2023'!AB85</f>
        <v>0</v>
      </c>
      <c r="K475" s="825">
        <f t="shared" si="3"/>
        <v>0</v>
      </c>
      <c r="L475" s="825">
        <f t="shared" si="4"/>
        <v>0</v>
      </c>
      <c r="M475" s="824">
        <f>'Plan de Acción 2023'!L85</f>
        <v>0</v>
      </c>
      <c r="N475" s="824">
        <f>'Plan de Acción 2023'!AB85</f>
        <v>0</v>
      </c>
      <c r="O475" s="824" t="e">
        <f t="shared" si="5"/>
        <v>#DIV/0!</v>
      </c>
      <c r="P475" s="820">
        <f>Tabla13[[#This Row],[Ejec Real Acumu]]-Tabla13[[#This Row],[Proyec Ejec Acumul]]</f>
        <v>0</v>
      </c>
      <c r="Q475" s="820">
        <f>Tabla13[[#This Row],[Ejec Real Mes]]-Tabla13[[#This Row],[Program Entreg Mes]]</f>
        <v>0</v>
      </c>
    </row>
    <row r="476" spans="1:17">
      <c r="A476" s="824">
        <v>82</v>
      </c>
      <c r="B476" s="824" t="s">
        <v>2441</v>
      </c>
      <c r="C476" s="824" t="s">
        <v>2442</v>
      </c>
      <c r="D476" s="824" t="str">
        <f>'Plan de Acción 2023'!$V$86</f>
        <v>Subdirección de Metrología Física</v>
      </c>
      <c r="E476" s="824" t="str">
        <f>'Plan de Acción 2023'!$F$86</f>
        <v>Generar productos de investigacion en metrologìa Fìsica en el marco de la gestion de proyectos I+D+ i con IES.</v>
      </c>
      <c r="F476" s="824">
        <v>5</v>
      </c>
      <c r="G476" s="824" t="s">
        <v>2447</v>
      </c>
      <c r="H476" s="824">
        <f>'Plan de Acción 2023'!$T$86</f>
        <v>4</v>
      </c>
      <c r="I476" s="824">
        <f>'Plan de Acción 2023'!H86+'Plan de Acción 2023'!I86+'Plan de Acción 2023'!J86+'Plan de Acción 2023'!K86+'Plan de Acción 2023'!L86</f>
        <v>1</v>
      </c>
      <c r="J476" s="824">
        <f>'Plan de Acción 2023'!X86+'Plan de Acción 2023'!Y86+'Plan de Acción 2023'!Z86+'Plan de Acción 2023'!AA86+'Plan de Acción 2023'!AB86</f>
        <v>1</v>
      </c>
      <c r="K476" s="825">
        <f t="shared" si="3"/>
        <v>0.25</v>
      </c>
      <c r="L476" s="825">
        <f t="shared" si="4"/>
        <v>0.25</v>
      </c>
      <c r="M476" s="824">
        <f>'Plan de Acción 2023'!L86</f>
        <v>1</v>
      </c>
      <c r="N476" s="824">
        <f>'Plan de Acción 2023'!AB86</f>
        <v>1</v>
      </c>
      <c r="O476" s="824">
        <f t="shared" si="5"/>
        <v>1</v>
      </c>
      <c r="P476" s="820">
        <f>Tabla13[[#This Row],[Ejec Real Acumu]]-Tabla13[[#This Row],[Proyec Ejec Acumul]]</f>
        <v>0</v>
      </c>
      <c r="Q476" s="820">
        <f>Tabla13[[#This Row],[Ejec Real Mes]]-Tabla13[[#This Row],[Program Entreg Mes]]</f>
        <v>0</v>
      </c>
    </row>
    <row r="477" spans="1:17">
      <c r="A477" s="824">
        <v>83</v>
      </c>
      <c r="B477" s="824" t="s">
        <v>2441</v>
      </c>
      <c r="C477" s="824" t="s">
        <v>2442</v>
      </c>
      <c r="D477" s="824" t="str">
        <f>'Plan de Acción 2023'!$V$87</f>
        <v>Subdirección de Metrología Física</v>
      </c>
      <c r="E477" s="824" t="str">
        <f>'Plan de Acción 2023'!$F$87</f>
        <v>Participar en eventos científicos, capacitaciones o intercambios científicos (Excluyendo grupos trabajo SIM y Comites Consultivos)</v>
      </c>
      <c r="F477" s="824">
        <v>5</v>
      </c>
      <c r="G477" s="824" t="s">
        <v>2447</v>
      </c>
      <c r="H477" s="824">
        <f>'Plan de Acción 2023'!$T$87</f>
        <v>4</v>
      </c>
      <c r="I477" s="824">
        <f>'Plan de Acción 2023'!H87+'Plan de Acción 2023'!I87+'Plan de Acción 2023'!J87+'Plan de Acción 2023'!K87+'Plan de Acción 2023'!L87</f>
        <v>1</v>
      </c>
      <c r="J477" s="824">
        <f>'Plan de Acción 2023'!X87+'Plan de Acción 2023'!Y87+'Plan de Acción 2023'!Z87+'Plan de Acción 2023'!AA87+'Plan de Acción 2023'!AB87</f>
        <v>1</v>
      </c>
      <c r="K477" s="825">
        <f t="shared" si="3"/>
        <v>0.25</v>
      </c>
      <c r="L477" s="825">
        <f t="shared" si="4"/>
        <v>0.25</v>
      </c>
      <c r="M477" s="824">
        <f>'Plan de Acción 2023'!L87</f>
        <v>0</v>
      </c>
      <c r="N477" s="824">
        <f>'Plan de Acción 2023'!AB87</f>
        <v>0</v>
      </c>
      <c r="O477" s="824" t="e">
        <f t="shared" si="5"/>
        <v>#DIV/0!</v>
      </c>
      <c r="P477" s="820">
        <f>Tabla13[[#This Row],[Ejec Real Acumu]]-Tabla13[[#This Row],[Proyec Ejec Acumul]]</f>
        <v>0</v>
      </c>
      <c r="Q477" s="820">
        <f>Tabla13[[#This Row],[Ejec Real Mes]]-Tabla13[[#This Row],[Program Entreg Mes]]</f>
        <v>0</v>
      </c>
    </row>
    <row r="478" spans="1:17">
      <c r="A478" s="824">
        <v>84</v>
      </c>
      <c r="B478" s="824" t="s">
        <v>2441</v>
      </c>
      <c r="C478" s="824" t="s">
        <v>2442</v>
      </c>
      <c r="D478" s="824" t="str">
        <f>'Plan de Acción 2023'!$V$88</f>
        <v>Subdirección de Metrología Física</v>
      </c>
      <c r="E478" s="824" t="str">
        <f>'Plan de Acción 2023'!$F$88</f>
        <v>Estructurar o formular proyectos de I+D+i que involucren lineas de investigacion en metrologia Fìsica</v>
      </c>
      <c r="F478" s="824">
        <v>5</v>
      </c>
      <c r="G478" s="824" t="s">
        <v>2447</v>
      </c>
      <c r="H478" s="824">
        <f>'Plan de Acción 2023'!$T$88</f>
        <v>6</v>
      </c>
      <c r="I478" s="824">
        <f>'Plan de Acción 2023'!H88+'Plan de Acción 2023'!I88+'Plan de Acción 2023'!J88+'Plan de Acción 2023'!K88+'Plan de Acción 2023'!L88</f>
        <v>0</v>
      </c>
      <c r="J478" s="824">
        <f>'Plan de Acción 2023'!X88+'Plan de Acción 2023'!Y88+'Plan de Acción 2023'!Z88+'Plan de Acción 2023'!AA88+'Plan de Acción 2023'!AB88</f>
        <v>0</v>
      </c>
      <c r="K478" s="825">
        <f t="shared" si="3"/>
        <v>0</v>
      </c>
      <c r="L478" s="825">
        <f t="shared" si="4"/>
        <v>0</v>
      </c>
      <c r="M478" s="824">
        <f>'Plan de Acción 2023'!L88</f>
        <v>0</v>
      </c>
      <c r="N478" s="824">
        <f>'Plan de Acción 2023'!AB88</f>
        <v>0</v>
      </c>
      <c r="O478" s="824" t="e">
        <f t="shared" si="5"/>
        <v>#DIV/0!</v>
      </c>
      <c r="P478" s="820">
        <f>Tabla13[[#This Row],[Ejec Real Acumu]]-Tabla13[[#This Row],[Proyec Ejec Acumul]]</f>
        <v>0</v>
      </c>
      <c r="Q478" s="820">
        <f>Tabla13[[#This Row],[Ejec Real Mes]]-Tabla13[[#This Row],[Program Entreg Mes]]</f>
        <v>0</v>
      </c>
    </row>
    <row r="479" spans="1:17">
      <c r="A479" s="824">
        <v>85</v>
      </c>
      <c r="B479" s="824" t="s">
        <v>2441</v>
      </c>
      <c r="C479" s="824" t="s">
        <v>2442</v>
      </c>
      <c r="D479" s="824" t="str">
        <f>'Plan de Acción 2023'!$V$89</f>
        <v>Subdirección de Metrología Física</v>
      </c>
      <c r="E479" s="824" t="str">
        <f>'Plan de Acción 2023'!$F$89</f>
        <v>Realizar seguimiento ejecución proyectos de I+D+i en metrología física</v>
      </c>
      <c r="F479" s="824">
        <v>5</v>
      </c>
      <c r="G479" s="824" t="s">
        <v>2447</v>
      </c>
      <c r="H479" s="824">
        <f>'Plan de Acción 2023'!$T$89</f>
        <v>6</v>
      </c>
      <c r="I479" s="824">
        <f>'Plan de Acción 2023'!H89+'Plan de Acción 2023'!I89+'Plan de Acción 2023'!J89+'Plan de Acción 2023'!K89+'Plan de Acción 2023'!L89</f>
        <v>0</v>
      </c>
      <c r="J479" s="824">
        <f>'Plan de Acción 2023'!X89+'Plan de Acción 2023'!Y89+'Plan de Acción 2023'!Z89+'Plan de Acción 2023'!AA89+'Plan de Acción 2023'!AB89</f>
        <v>0</v>
      </c>
      <c r="K479" s="825">
        <f t="shared" si="3"/>
        <v>0</v>
      </c>
      <c r="L479" s="825">
        <f t="shared" si="4"/>
        <v>0</v>
      </c>
      <c r="M479" s="824">
        <f>'Plan de Acción 2023'!L89</f>
        <v>0</v>
      </c>
      <c r="N479" s="824">
        <f>'Plan de Acción 2023'!AB89</f>
        <v>0</v>
      </c>
      <c r="O479" s="824" t="e">
        <f t="shared" si="5"/>
        <v>#DIV/0!</v>
      </c>
      <c r="P479" s="820">
        <f>Tabla13[[#This Row],[Ejec Real Acumu]]-Tabla13[[#This Row],[Proyec Ejec Acumul]]</f>
        <v>0</v>
      </c>
      <c r="Q479" s="820">
        <f>Tabla13[[#This Row],[Ejec Real Mes]]-Tabla13[[#This Row],[Program Entreg Mes]]</f>
        <v>0</v>
      </c>
    </row>
    <row r="480" spans="1:17">
      <c r="A480" s="824">
        <v>86</v>
      </c>
      <c r="B480" s="824" t="s">
        <v>2441</v>
      </c>
      <c r="C480" s="824" t="s">
        <v>2442</v>
      </c>
      <c r="D480" s="824" t="str">
        <f>'Plan de Acción 2023'!$V$90</f>
        <v>Subdirección de Metrología Física</v>
      </c>
      <c r="E480" s="824" t="str">
        <f>'Plan de Acción 2023'!$F$90</f>
        <v>Participar en proyectos de I+D+i en metrología Fisica con organizaciones internacionales</v>
      </c>
      <c r="F480" s="824">
        <v>5</v>
      </c>
      <c r="G480" s="824" t="s">
        <v>2447</v>
      </c>
      <c r="H480" s="824">
        <f>'Plan de Acción 2023'!$T$90</f>
        <v>6</v>
      </c>
      <c r="I480" s="824">
        <f>'Plan de Acción 2023'!H90+'Plan de Acción 2023'!I90+'Plan de Acción 2023'!J90+'Plan de Acción 2023'!K90+'Plan de Acción 2023'!L90</f>
        <v>0</v>
      </c>
      <c r="J480" s="824">
        <f>'Plan de Acción 2023'!X90+'Plan de Acción 2023'!Y90+'Plan de Acción 2023'!Z90+'Plan de Acción 2023'!AA90+'Plan de Acción 2023'!AB90</f>
        <v>0</v>
      </c>
      <c r="K480" s="825">
        <f t="shared" si="3"/>
        <v>0</v>
      </c>
      <c r="L480" s="825">
        <f t="shared" si="4"/>
        <v>0</v>
      </c>
      <c r="M480" s="824">
        <f>'Plan de Acción 2023'!L90</f>
        <v>0</v>
      </c>
      <c r="N480" s="824">
        <f>'Plan de Acción 2023'!AB90</f>
        <v>0</v>
      </c>
      <c r="O480" s="824" t="e">
        <f t="shared" si="5"/>
        <v>#DIV/0!</v>
      </c>
      <c r="P480" s="820">
        <f>Tabla13[[#This Row],[Ejec Real Acumu]]-Tabla13[[#This Row],[Proyec Ejec Acumul]]</f>
        <v>0</v>
      </c>
      <c r="Q480" s="820">
        <f>Tabla13[[#This Row],[Ejec Real Mes]]-Tabla13[[#This Row],[Program Entreg Mes]]</f>
        <v>0</v>
      </c>
    </row>
    <row r="481" spans="1:17">
      <c r="A481" s="824">
        <v>87</v>
      </c>
      <c r="B481" s="824" t="s">
        <v>2441</v>
      </c>
      <c r="C481" s="824" t="s">
        <v>2442</v>
      </c>
      <c r="D481" s="824" t="str">
        <f>'Plan de Acción 2023'!$V$91</f>
        <v>Oficina de Informática y Desarrollo Tecnológico</v>
      </c>
      <c r="E481" s="824" t="str">
        <f>'Plan de Acción 2023'!$F$91</f>
        <v>Ejecutar el Plan Estratégico de Tecnologías de la Información - PETI 2021 - 2023</v>
      </c>
      <c r="F481" s="824">
        <v>5</v>
      </c>
      <c r="G481" s="824" t="s">
        <v>2447</v>
      </c>
      <c r="H481" s="824">
        <f>'Plan de Acción 2023'!$T$91</f>
        <v>25</v>
      </c>
      <c r="I481" s="824">
        <f>'Plan de Acción 2023'!H91+'Plan de Acción 2023'!I91+'Plan de Acción 2023'!J91+'Plan de Acción 2023'!K91+'Plan de Acción 2023'!L91</f>
        <v>8</v>
      </c>
      <c r="J481" s="824">
        <f>'Plan de Acción 2023'!X91+'Plan de Acción 2023'!Y91+'Plan de Acción 2023'!Z91+'Plan de Acción 2023'!AA91+'Plan de Acción 2023'!AB91</f>
        <v>10</v>
      </c>
      <c r="K481" s="825">
        <f t="shared" si="3"/>
        <v>0.32</v>
      </c>
      <c r="L481" s="825">
        <f t="shared" si="4"/>
        <v>0.4</v>
      </c>
      <c r="M481" s="824">
        <f>'Plan de Acción 2023'!L91</f>
        <v>8</v>
      </c>
      <c r="N481" s="824">
        <f>'Plan de Acción 2023'!AB91</f>
        <v>8</v>
      </c>
      <c r="O481" s="824">
        <f t="shared" si="5"/>
        <v>1</v>
      </c>
      <c r="P481" s="820">
        <f>Tabla13[[#This Row],[Ejec Real Acumu]]-Tabla13[[#This Row],[Proyec Ejec Acumul]]</f>
        <v>2</v>
      </c>
      <c r="Q481" s="820">
        <f>Tabla13[[#This Row],[Ejec Real Mes]]-Tabla13[[#This Row],[Program Entreg Mes]]</f>
        <v>0</v>
      </c>
    </row>
    <row r="482" spans="1:17">
      <c r="A482" s="824">
        <v>88</v>
      </c>
      <c r="B482" s="824" t="s">
        <v>2441</v>
      </c>
      <c r="C482" s="824" t="s">
        <v>2442</v>
      </c>
      <c r="D482" s="824" t="str">
        <f>'Plan de Acción 2023'!$V$92</f>
        <v>Oficina de Informática y Desarrollo Tecnológico</v>
      </c>
      <c r="E482" s="824" t="str">
        <f>'Plan de Acción 2023'!$F$92</f>
        <v>Formular el Plan de transformación digital.</v>
      </c>
      <c r="F482" s="824">
        <v>5</v>
      </c>
      <c r="G482" s="824" t="s">
        <v>2447</v>
      </c>
      <c r="H482" s="824">
        <f>'Plan de Acción 2023'!$T$92</f>
        <v>7</v>
      </c>
      <c r="I482" s="824">
        <f>'Plan de Acción 2023'!H92+'Plan de Acción 2023'!I92+'Plan de Acción 2023'!J92+'Plan de Acción 2023'!K92+'Plan de Acción 2023'!L92</f>
        <v>1</v>
      </c>
      <c r="J482" s="824">
        <f>'Plan de Acción 2023'!X92+'Plan de Acción 2023'!Y92+'Plan de Acción 2023'!Z92+'Plan de Acción 2023'!AA92+'Plan de Acción 2023'!AB92</f>
        <v>1</v>
      </c>
      <c r="K482" s="825">
        <f t="shared" si="3"/>
        <v>0.14285714285714285</v>
      </c>
      <c r="L482" s="825">
        <f t="shared" si="4"/>
        <v>0.14285714285714285</v>
      </c>
      <c r="M482" s="824">
        <f>'Plan de Acción 2023'!L92</f>
        <v>1</v>
      </c>
      <c r="N482" s="824">
        <f>'Plan de Acción 2023'!AB92</f>
        <v>1</v>
      </c>
      <c r="O482" s="824">
        <f t="shared" si="5"/>
        <v>1</v>
      </c>
      <c r="P482" s="820">
        <f>Tabla13[[#This Row],[Ejec Real Acumu]]-Tabla13[[#This Row],[Proyec Ejec Acumul]]</f>
        <v>0</v>
      </c>
      <c r="Q482" s="820">
        <f>Tabla13[[#This Row],[Ejec Real Mes]]-Tabla13[[#This Row],[Program Entreg Mes]]</f>
        <v>0</v>
      </c>
    </row>
    <row r="483" spans="1:17">
      <c r="A483" s="824">
        <v>89</v>
      </c>
      <c r="B483" s="824" t="s">
        <v>2441</v>
      </c>
      <c r="C483" s="824" t="s">
        <v>2442</v>
      </c>
      <c r="D483" s="824" t="str">
        <f>'Plan de Acción 2023'!$V$93</f>
        <v>Oficina de Informática y Desarrollo Tecnológico</v>
      </c>
      <c r="E483" s="824" t="str">
        <f>'Plan de Acción 2023'!$F$93</f>
        <v>Ejecutar el Plan de Tratamiento de Riesgos de Seguridad y Privacidad de la Información</v>
      </c>
      <c r="F483" s="824">
        <v>5</v>
      </c>
      <c r="G483" s="824" t="s">
        <v>2447</v>
      </c>
      <c r="H483" s="824">
        <f>'Plan de Acción 2023'!$T$93</f>
        <v>12</v>
      </c>
      <c r="I483" s="824">
        <f>'Plan de Acción 2023'!H93+'Plan de Acción 2023'!I93+'Plan de Acción 2023'!J93+'Plan de Acción 2023'!K93+'Plan de Acción 2023'!L93</f>
        <v>2</v>
      </c>
      <c r="J483" s="824">
        <f>'Plan de Acción 2023'!X93+'Plan de Acción 2023'!Y93+'Plan de Acción 2023'!Z93+'Plan de Acción 2023'!AA93+'Plan de Acción 2023'!AB93</f>
        <v>2</v>
      </c>
      <c r="K483" s="825">
        <f t="shared" si="3"/>
        <v>0.16666666666666666</v>
      </c>
      <c r="L483" s="825">
        <f t="shared" si="4"/>
        <v>0.16666666666666666</v>
      </c>
      <c r="M483" s="824">
        <f>'Plan de Acción 2023'!L93</f>
        <v>0</v>
      </c>
      <c r="N483" s="824">
        <f>'Plan de Acción 2023'!AB93</f>
        <v>0</v>
      </c>
      <c r="O483" s="824" t="e">
        <f t="shared" si="5"/>
        <v>#DIV/0!</v>
      </c>
      <c r="P483" s="820">
        <f>Tabla13[[#This Row],[Ejec Real Acumu]]-Tabla13[[#This Row],[Proyec Ejec Acumul]]</f>
        <v>0</v>
      </c>
      <c r="Q483" s="820">
        <f>Tabla13[[#This Row],[Ejec Real Mes]]-Tabla13[[#This Row],[Program Entreg Mes]]</f>
        <v>0</v>
      </c>
    </row>
    <row r="484" spans="1:17">
      <c r="A484" s="824">
        <v>90</v>
      </c>
      <c r="B484" s="824" t="s">
        <v>2441</v>
      </c>
      <c r="C484" s="824" t="s">
        <v>2442</v>
      </c>
      <c r="D484" s="824" t="str">
        <f>'Plan de Acción 2023'!$V$94</f>
        <v>Oficina de Informática y Desarrollo Tecnológico</v>
      </c>
      <c r="E484" s="824" t="str">
        <f>'Plan de Acción 2023'!$F$94</f>
        <v>Ejecutar Plan de Seguridad y Privacidad de la Información 2023</v>
      </c>
      <c r="F484" s="824">
        <v>5</v>
      </c>
      <c r="G484" s="824" t="s">
        <v>2447</v>
      </c>
      <c r="H484" s="824">
        <f>'Plan de Acción 2023'!$T$94</f>
        <v>32</v>
      </c>
      <c r="I484" s="824">
        <f>'Plan de Acción 2023'!H94+'Plan de Acción 2023'!I94+'Plan de Acción 2023'!J94+'Plan de Acción 2023'!K94+'Plan de Acción 2023'!L94</f>
        <v>2</v>
      </c>
      <c r="J484" s="824">
        <f>'Plan de Acción 2023'!X94+'Plan de Acción 2023'!Y94+'Plan de Acción 2023'!Z94+'Plan de Acción 2023'!AA94+'Plan de Acción 2023'!AB94</f>
        <v>2</v>
      </c>
      <c r="K484" s="825">
        <f t="shared" si="3"/>
        <v>6.25E-2</v>
      </c>
      <c r="L484" s="825">
        <f t="shared" si="4"/>
        <v>6.25E-2</v>
      </c>
      <c r="M484" s="824">
        <f>'Plan de Acción 2023'!L94</f>
        <v>0</v>
      </c>
      <c r="N484" s="824">
        <f>'Plan de Acción 2023'!AB94</f>
        <v>0</v>
      </c>
      <c r="O484" s="824" t="e">
        <f t="shared" si="5"/>
        <v>#DIV/0!</v>
      </c>
      <c r="P484" s="820">
        <f>Tabla13[[#This Row],[Ejec Real Acumu]]-Tabla13[[#This Row],[Proyec Ejec Acumul]]</f>
        <v>0</v>
      </c>
      <c r="Q484" s="820">
        <f>Tabla13[[#This Row],[Ejec Real Mes]]-Tabla13[[#This Row],[Program Entreg Mes]]</f>
        <v>0</v>
      </c>
    </row>
    <row r="485" spans="1:17">
      <c r="A485" s="824">
        <v>91</v>
      </c>
      <c r="B485" s="824" t="s">
        <v>2441</v>
      </c>
      <c r="C485" s="824" t="s">
        <v>2442</v>
      </c>
      <c r="D485" s="824" t="str">
        <f>'Plan de Acción 2023'!$V$95</f>
        <v>Oficina de Informática y Desarrollo Tecnológico</v>
      </c>
      <c r="E485" s="824" t="str">
        <f>'Plan de Acción 2023'!$F$95</f>
        <v>Implementar las políticas del Modelo Integrado de Planeación y Gestión relacionadas con la OIDT</v>
      </c>
      <c r="F485" s="824">
        <v>5</v>
      </c>
      <c r="G485" s="824" t="s">
        <v>2447</v>
      </c>
      <c r="H485" s="824">
        <f>'Plan de Acción 2023'!$T$95</f>
        <v>4</v>
      </c>
      <c r="I485" s="824">
        <f>'Plan de Acción 2023'!H95+'Plan de Acción 2023'!I95+'Plan de Acción 2023'!J95+'Plan de Acción 2023'!K95+'Plan de Acción 2023'!L95</f>
        <v>1</v>
      </c>
      <c r="J485" s="824">
        <f>'Plan de Acción 2023'!X95+'Plan de Acción 2023'!Y95+'Plan de Acción 2023'!Z95+'Plan de Acción 2023'!AA95+'Plan de Acción 2023'!AB95</f>
        <v>1</v>
      </c>
      <c r="K485" s="825">
        <f t="shared" si="3"/>
        <v>0.25</v>
      </c>
      <c r="L485" s="825">
        <f t="shared" si="4"/>
        <v>0.25</v>
      </c>
      <c r="M485" s="824">
        <f>'Plan de Acción 2023'!L95</f>
        <v>0</v>
      </c>
      <c r="N485" s="824">
        <f>'Plan de Acción 2023'!AB95</f>
        <v>0</v>
      </c>
      <c r="O485" s="824" t="e">
        <f t="shared" si="5"/>
        <v>#DIV/0!</v>
      </c>
      <c r="P485" s="820">
        <f>Tabla13[[#This Row],[Ejec Real Acumu]]-Tabla13[[#This Row],[Proyec Ejec Acumul]]</f>
        <v>0</v>
      </c>
      <c r="Q485" s="820">
        <f>Tabla13[[#This Row],[Ejec Real Mes]]-Tabla13[[#This Row],[Program Entreg Mes]]</f>
        <v>0</v>
      </c>
    </row>
    <row r="486" spans="1:17">
      <c r="A486" s="824">
        <v>92</v>
      </c>
      <c r="B486" s="824" t="s">
        <v>2441</v>
      </c>
      <c r="C486" s="824" t="s">
        <v>2442</v>
      </c>
      <c r="D486" s="824" t="str">
        <f>'Plan de Acción 2023'!$V$96</f>
        <v>Subdirección de Metrología Física</v>
      </c>
      <c r="E486" s="824" t="str">
        <f>'Plan de Acción 2023'!$F$96</f>
        <v>Prestar horas de Asistencia Técnica por personal de la SMF a demanda</v>
      </c>
      <c r="F486" s="824">
        <v>5</v>
      </c>
      <c r="G486" s="824" t="s">
        <v>2447</v>
      </c>
      <c r="H486" s="824">
        <f>'Plan de Acción 2023'!$T$96</f>
        <v>1</v>
      </c>
      <c r="I486" s="824">
        <f>'Plan de Acción 2023'!H96+'Plan de Acción 2023'!I96+'Plan de Acción 2023'!J96+'Plan de Acción 2023'!K96+'Plan de Acción 2023'!L96</f>
        <v>0</v>
      </c>
      <c r="J486" s="824">
        <f>'Plan de Acción 2023'!X96+'Plan de Acción 2023'!Y96+'Plan de Acción 2023'!Z96+'Plan de Acción 2023'!AA96+'Plan de Acción 2023'!AB96</f>
        <v>0</v>
      </c>
      <c r="K486" s="825">
        <f t="shared" si="3"/>
        <v>0</v>
      </c>
      <c r="L486" s="825">
        <f t="shared" si="4"/>
        <v>0</v>
      </c>
      <c r="M486" s="824">
        <f>'Plan de Acción 2023'!L96</f>
        <v>0</v>
      </c>
      <c r="N486" s="824">
        <f>'Plan de Acción 2023'!AB96</f>
        <v>0</v>
      </c>
      <c r="O486" s="824" t="e">
        <f t="shared" si="5"/>
        <v>#DIV/0!</v>
      </c>
      <c r="P486" s="820">
        <f>Tabla13[[#This Row],[Ejec Real Acumu]]-Tabla13[[#This Row],[Proyec Ejec Acumul]]</f>
        <v>0</v>
      </c>
      <c r="Q486" s="820">
        <f>Tabla13[[#This Row],[Ejec Real Mes]]-Tabla13[[#This Row],[Program Entreg Mes]]</f>
        <v>0</v>
      </c>
    </row>
    <row r="487" spans="1:17">
      <c r="A487" s="824">
        <v>93</v>
      </c>
      <c r="B487" s="824" t="s">
        <v>2441</v>
      </c>
      <c r="C487" s="824" t="s">
        <v>2442</v>
      </c>
      <c r="D487" s="824" t="str">
        <f>'Plan de Acción 2023'!$V$97</f>
        <v>Oficina de Informática y Desarrollo Tecnológico</v>
      </c>
      <c r="E487" s="824" t="str">
        <f>'Plan de Acción 2023'!$F$97</f>
        <v>Ejecutar actividades relacionadas con la Gestión del SIG según lineamientos estratégicos - OIDT</v>
      </c>
      <c r="F487" s="824">
        <v>5</v>
      </c>
      <c r="G487" s="824" t="s">
        <v>2447</v>
      </c>
      <c r="H487" s="824">
        <f>'Plan de Acción 2023'!$T$97</f>
        <v>4</v>
      </c>
      <c r="I487" s="824">
        <f>'Plan de Acción 2023'!H97+'Plan de Acción 2023'!I97+'Plan de Acción 2023'!J97+'Plan de Acción 2023'!K97+'Plan de Acción 2023'!L97</f>
        <v>1</v>
      </c>
      <c r="J487" s="824">
        <f>'Plan de Acción 2023'!X97+'Plan de Acción 2023'!Y97+'Plan de Acción 2023'!Z97+'Plan de Acción 2023'!AA97+'Plan de Acción 2023'!AB97</f>
        <v>1</v>
      </c>
      <c r="K487" s="825">
        <f t="shared" si="3"/>
        <v>0.25</v>
      </c>
      <c r="L487" s="825">
        <f t="shared" si="4"/>
        <v>0.25</v>
      </c>
      <c r="M487" s="824">
        <f>'Plan de Acción 2023'!L97</f>
        <v>0</v>
      </c>
      <c r="N487" s="824">
        <f>'Plan de Acción 2023'!AB97</f>
        <v>0</v>
      </c>
      <c r="O487" s="824" t="e">
        <f t="shared" si="5"/>
        <v>#DIV/0!</v>
      </c>
      <c r="P487" s="820">
        <f>Tabla13[[#This Row],[Ejec Real Acumu]]-Tabla13[[#This Row],[Proyec Ejec Acumul]]</f>
        <v>0</v>
      </c>
      <c r="Q487" s="820">
        <f>Tabla13[[#This Row],[Ejec Real Mes]]-Tabla13[[#This Row],[Program Entreg Mes]]</f>
        <v>0</v>
      </c>
    </row>
    <row r="488" spans="1:17">
      <c r="A488" s="824">
        <v>94</v>
      </c>
      <c r="B488" s="824" t="s">
        <v>2441</v>
      </c>
      <c r="C488" s="824" t="s">
        <v>2442</v>
      </c>
      <c r="D488" s="824" t="str">
        <f>'Plan de Acción 2023'!$V$98</f>
        <v>Subdirección de Metrología Física</v>
      </c>
      <c r="E488" s="824" t="str">
        <f>'Plan de Acción 2023'!$F$98</f>
        <v>Ejecutar actividades relacionadas con la Gestión del SIG según lineamientos estratégicos - SMF</v>
      </c>
      <c r="F488" s="824">
        <v>5</v>
      </c>
      <c r="G488" s="824" t="s">
        <v>2447</v>
      </c>
      <c r="H488" s="824">
        <f>'Plan de Acción 2023'!$T$98</f>
        <v>4</v>
      </c>
      <c r="I488" s="824">
        <f>'Plan de Acción 2023'!H98+'Plan de Acción 2023'!I98+'Plan de Acción 2023'!J98+'Plan de Acción 2023'!K98+'Plan de Acción 2023'!L98</f>
        <v>1</v>
      </c>
      <c r="J488" s="824">
        <f>'Plan de Acción 2023'!X98+'Plan de Acción 2023'!Y98+'Plan de Acción 2023'!Z98+'Plan de Acción 2023'!AA98+'Plan de Acción 2023'!AB98</f>
        <v>1</v>
      </c>
      <c r="K488" s="825">
        <f t="shared" si="3"/>
        <v>0.25</v>
      </c>
      <c r="L488" s="825">
        <f t="shared" si="4"/>
        <v>0.25</v>
      </c>
      <c r="M488" s="824">
        <f>'Plan de Acción 2023'!L98</f>
        <v>0</v>
      </c>
      <c r="N488" s="824">
        <f>'Plan de Acción 2023'!AB98</f>
        <v>0</v>
      </c>
      <c r="O488" s="824" t="e">
        <f t="shared" si="5"/>
        <v>#DIV/0!</v>
      </c>
      <c r="P488" s="820">
        <f>Tabla13[[#This Row],[Ejec Real Acumu]]-Tabla13[[#This Row],[Proyec Ejec Acumul]]</f>
        <v>0</v>
      </c>
      <c r="Q488" s="820">
        <f>Tabla13[[#This Row],[Ejec Real Mes]]-Tabla13[[#This Row],[Program Entreg Mes]]</f>
        <v>0</v>
      </c>
    </row>
    <row r="489" spans="1:17">
      <c r="A489" s="824">
        <v>95</v>
      </c>
      <c r="B489" s="824" t="s">
        <v>2441</v>
      </c>
      <c r="C489" s="824" t="s">
        <v>2442</v>
      </c>
      <c r="D489" s="824" t="str">
        <f>'Plan de Acción 2023'!$V$99</f>
        <v>Secretaría General</v>
      </c>
      <c r="E489" s="824" t="str">
        <f>'Plan de Acción 2023'!$F$99</f>
        <v>Ejecutar actividades relacionadas con la Gestión del SIG según lineamientos estratégicos - SG</v>
      </c>
      <c r="F489" s="824">
        <v>5</v>
      </c>
      <c r="G489" s="824" t="s">
        <v>2447</v>
      </c>
      <c r="H489" s="824">
        <f>'Plan de Acción 2023'!$T$99</f>
        <v>4</v>
      </c>
      <c r="I489" s="824">
        <f>'Plan de Acción 2023'!H99+'Plan de Acción 2023'!I99+'Plan de Acción 2023'!J99+'Plan de Acción 2023'!K99+'Plan de Acción 2023'!L99</f>
        <v>1</v>
      </c>
      <c r="J489" s="824">
        <f>'Plan de Acción 2023'!X99+'Plan de Acción 2023'!Y99+'Plan de Acción 2023'!Z99+'Plan de Acción 2023'!AA99+'Plan de Acción 2023'!AB99</f>
        <v>1</v>
      </c>
      <c r="K489" s="825">
        <f t="shared" si="3"/>
        <v>0.25</v>
      </c>
      <c r="L489" s="825">
        <f t="shared" si="4"/>
        <v>0.25</v>
      </c>
      <c r="M489" s="824">
        <f>'Plan de Acción 2023'!L99</f>
        <v>0</v>
      </c>
      <c r="N489" s="824">
        <f>'Plan de Acción 2023'!AB99</f>
        <v>0</v>
      </c>
      <c r="O489" s="824" t="e">
        <f t="shared" si="5"/>
        <v>#DIV/0!</v>
      </c>
      <c r="P489" s="820">
        <f>Tabla13[[#This Row],[Ejec Real Acumu]]-Tabla13[[#This Row],[Proyec Ejec Acumul]]</f>
        <v>0</v>
      </c>
      <c r="Q489" s="820">
        <f>Tabla13[[#This Row],[Ejec Real Mes]]-Tabla13[[#This Row],[Program Entreg Mes]]</f>
        <v>0</v>
      </c>
    </row>
    <row r="490" spans="1:17">
      <c r="A490" s="824">
        <v>96</v>
      </c>
      <c r="B490" s="824" t="s">
        <v>2441</v>
      </c>
      <c r="C490" s="824" t="s">
        <v>2442</v>
      </c>
      <c r="D490" s="824" t="str">
        <f>'Plan de Acción 2023'!$V$100</f>
        <v>Subdirección de Metrología Química y Biología</v>
      </c>
      <c r="E490" s="824" t="str">
        <f>'Plan de Acción 2023'!$F$100</f>
        <v>Ejecutar actividades relacionadas con la Gestión del SIG según lineamientos estratégicos - SMQB</v>
      </c>
      <c r="F490" s="824">
        <v>5</v>
      </c>
      <c r="G490" s="824" t="s">
        <v>2447</v>
      </c>
      <c r="H490" s="824">
        <f>'Plan de Acción 2023'!$T$100</f>
        <v>4</v>
      </c>
      <c r="I490" s="824">
        <f>'Plan de Acción 2023'!H100+'Plan de Acción 2023'!I100+'Plan de Acción 2023'!J100+'Plan de Acción 2023'!K100+'Plan de Acción 2023'!L100</f>
        <v>1</v>
      </c>
      <c r="J490" s="824">
        <f>'Plan de Acción 2023'!X100+'Plan de Acción 2023'!Y100+'Plan de Acción 2023'!Z100+'Plan de Acción 2023'!AA100+'Plan de Acción 2023'!AB100</f>
        <v>1</v>
      </c>
      <c r="K490" s="825">
        <f t="shared" si="3"/>
        <v>0.25</v>
      </c>
      <c r="L490" s="825">
        <f t="shared" si="4"/>
        <v>0.25</v>
      </c>
      <c r="M490" s="824">
        <f>'Plan de Acción 2023'!L100</f>
        <v>0</v>
      </c>
      <c r="N490" s="824">
        <f>'Plan de Acción 2023'!AB100</f>
        <v>0</v>
      </c>
      <c r="O490" s="824" t="e">
        <f t="shared" si="5"/>
        <v>#DIV/0!</v>
      </c>
      <c r="P490" s="820">
        <f>Tabla13[[#This Row],[Ejec Real Acumu]]-Tabla13[[#This Row],[Proyec Ejec Acumul]]</f>
        <v>0</v>
      </c>
      <c r="Q490" s="820">
        <f>Tabla13[[#This Row],[Ejec Real Mes]]-Tabla13[[#This Row],[Program Entreg Mes]]</f>
        <v>0</v>
      </c>
    </row>
    <row r="491" spans="1:17">
      <c r="A491" s="824">
        <v>97</v>
      </c>
      <c r="B491" s="824" t="s">
        <v>2441</v>
      </c>
      <c r="C491" s="824" t="s">
        <v>2442</v>
      </c>
      <c r="D491" s="824" t="str">
        <f>'Plan de Acción 2023'!$V$101</f>
        <v>Secretaría General</v>
      </c>
      <c r="E491" s="824" t="str">
        <f>'Plan de Acción 2023'!$F$101</f>
        <v>Liderar la Gestión del Cambio con referencia a todos los cambios derivados de los resultados del concurso de méritos Nación 3</v>
      </c>
      <c r="F491" s="824">
        <v>5</v>
      </c>
      <c r="G491" s="824" t="s">
        <v>2447</v>
      </c>
      <c r="H491" s="824">
        <f>'Plan de Acción 2023'!$T$101</f>
        <v>4</v>
      </c>
      <c r="I491" s="824">
        <f>'Plan de Acción 2023'!H101+'Plan de Acción 2023'!I101+'Plan de Acción 2023'!J101+'Plan de Acción 2023'!K101+'Plan de Acción 2023'!L101</f>
        <v>1</v>
      </c>
      <c r="J491" s="824">
        <f>'Plan de Acción 2023'!X101+'Plan de Acción 2023'!Y101+'Plan de Acción 2023'!Z101+'Plan de Acción 2023'!AA101+'Plan de Acción 2023'!AB101</f>
        <v>1</v>
      </c>
      <c r="K491" s="825">
        <f t="shared" si="3"/>
        <v>0.25</v>
      </c>
      <c r="L491" s="825">
        <f t="shared" si="4"/>
        <v>0.25</v>
      </c>
      <c r="M491" s="824">
        <f>'Plan de Acción 2023'!L101</f>
        <v>0</v>
      </c>
      <c r="N491" s="824">
        <f>'Plan de Acción 2023'!AB101</f>
        <v>0</v>
      </c>
      <c r="O491" s="824" t="e">
        <f t="shared" si="5"/>
        <v>#DIV/0!</v>
      </c>
      <c r="P491" s="820">
        <f>Tabla13[[#This Row],[Ejec Real Acumu]]-Tabla13[[#This Row],[Proyec Ejec Acumul]]</f>
        <v>0</v>
      </c>
      <c r="Q491" s="820">
        <f>Tabla13[[#This Row],[Ejec Real Mes]]-Tabla13[[#This Row],[Program Entreg Mes]]</f>
        <v>0</v>
      </c>
    </row>
    <row r="492" spans="1:17">
      <c r="A492" s="824">
        <v>98</v>
      </c>
      <c r="B492" s="824" t="s">
        <v>2441</v>
      </c>
      <c r="C492" s="824" t="s">
        <v>2442</v>
      </c>
      <c r="D492" s="824" t="str">
        <f>'Plan de Acción 2023'!$V$102</f>
        <v>Subdirección de Metrología Química y Biología</v>
      </c>
      <c r="E492" s="824" t="str">
        <f>'Plan de Acción 2023'!$F$102</f>
        <v xml:space="preserve">Desarrollar herramientas para la
automatización de los procesos de medición de la SMQB
 </v>
      </c>
      <c r="F492" s="824">
        <v>5</v>
      </c>
      <c r="G492" s="824" t="s">
        <v>2447</v>
      </c>
      <c r="H492" s="824">
        <f>'Plan de Acción 2023'!$T$102</f>
        <v>2</v>
      </c>
      <c r="I492" s="824">
        <f>'Plan de Acción 2023'!H102+'Plan de Acción 2023'!I102+'Plan de Acción 2023'!J102+'Plan de Acción 2023'!K102+'Plan de Acción 2023'!L102</f>
        <v>0</v>
      </c>
      <c r="J492" s="824">
        <f>'Plan de Acción 2023'!X102+'Plan de Acción 2023'!Y102+'Plan de Acción 2023'!Z102+'Plan de Acción 2023'!AA102+'Plan de Acción 2023'!AB102</f>
        <v>0</v>
      </c>
      <c r="K492" s="825">
        <f t="shared" si="3"/>
        <v>0</v>
      </c>
      <c r="L492" s="825">
        <f t="shared" si="4"/>
        <v>0</v>
      </c>
      <c r="M492" s="824">
        <f>'Plan de Acción 2023'!L102</f>
        <v>0</v>
      </c>
      <c r="N492" s="824">
        <f>'Plan de Acción 2023'!AB102</f>
        <v>0</v>
      </c>
      <c r="O492" s="824" t="e">
        <f t="shared" si="5"/>
        <v>#DIV/0!</v>
      </c>
      <c r="P492" s="820">
        <f>Tabla13[[#This Row],[Ejec Real Acumu]]-Tabla13[[#This Row],[Proyec Ejec Acumul]]</f>
        <v>0</v>
      </c>
      <c r="Q492" s="820">
        <f>Tabla13[[#This Row],[Ejec Real Mes]]-Tabla13[[#This Row],[Program Entreg Mes]]</f>
        <v>0</v>
      </c>
    </row>
    <row r="493" spans="1:17">
      <c r="A493" s="824">
        <v>1</v>
      </c>
      <c r="B493" s="824" t="s">
        <v>2441</v>
      </c>
      <c r="C493" s="824" t="s">
        <v>2442</v>
      </c>
      <c r="D493" s="824" t="str">
        <f>'Plan de Acción 2023'!$V$5</f>
        <v>Dirección General</v>
      </c>
      <c r="E493" s="824" t="str">
        <f>'Plan de Acción 2023'!$F$5</f>
        <v>Participar en la Conferencia General de Pesas y Medidas del BIPM - CGPM</v>
      </c>
      <c r="F493" s="824">
        <v>6</v>
      </c>
      <c r="G493" s="824" t="s">
        <v>2448</v>
      </c>
      <c r="H493" s="824">
        <f>'Plan de Acción 2023'!$T$5</f>
        <v>1</v>
      </c>
      <c r="I493" s="824">
        <f>'Plan de Acción 2023'!H5+'Plan de Acción 2023'!I5+'Plan de Acción 2023'!J5+'Plan de Acción 2023'!K5+'Plan de Acción 2023'!L5+'Plan de Acción 2023'!M5</f>
        <v>0</v>
      </c>
      <c r="J493" s="824">
        <f>'Plan de Acción 2023'!X5+'Plan de Acción 2023'!Y5+'Plan de Acción 2023'!Z5+'Plan de Acción 2023'!AA5+'Plan de Acción 2023'!AB5+'Plan de Acción 2023'!AC5</f>
        <v>0</v>
      </c>
      <c r="K493" s="825">
        <f t="shared" si="3"/>
        <v>0</v>
      </c>
      <c r="L493" s="825">
        <f t="shared" si="4"/>
        <v>0</v>
      </c>
      <c r="M493" s="824">
        <f>'Plan de Acción 2023'!M5</f>
        <v>0</v>
      </c>
      <c r="N493" s="824">
        <f>'Plan de Acción 2023'!AC5</f>
        <v>0</v>
      </c>
      <c r="O493" s="824" t="e">
        <f t="shared" si="5"/>
        <v>#DIV/0!</v>
      </c>
      <c r="P493" s="820">
        <f>Tabla13[[#This Row],[Ejec Real Acumu]]-Tabla13[[#This Row],[Proyec Ejec Acumul]]</f>
        <v>0</v>
      </c>
      <c r="Q493" s="820">
        <f>Tabla13[[#This Row],[Ejec Real Mes]]-Tabla13[[#This Row],[Program Entreg Mes]]</f>
        <v>0</v>
      </c>
    </row>
    <row r="494" spans="1:17">
      <c r="A494" s="824">
        <v>2</v>
      </c>
      <c r="B494" s="824" t="s">
        <v>2441</v>
      </c>
      <c r="C494" s="824" t="s">
        <v>2442</v>
      </c>
      <c r="D494" s="824" t="str">
        <f>'Plan de Acción 2023'!$V$6</f>
        <v>Dirección General</v>
      </c>
      <c r="E494" s="824" t="str">
        <f>'Plan de Acción 2023'!$F$6</f>
        <v>Participar en la reunión del Asamblea del SIM</v>
      </c>
      <c r="F494" s="824">
        <v>6</v>
      </c>
      <c r="G494" s="824" t="s">
        <v>2448</v>
      </c>
      <c r="H494" s="824">
        <f>'Plan de Acción 2023'!$T$6</f>
        <v>1</v>
      </c>
      <c r="I494" s="824">
        <f>'Plan de Acción 2023'!H6+'Plan de Acción 2023'!I6+'Plan de Acción 2023'!J6+'Plan de Acción 2023'!K6+'Plan de Acción 2023'!L6+'Plan de Acción 2023'!M6</f>
        <v>0</v>
      </c>
      <c r="J494" s="824">
        <f>'Plan de Acción 2023'!X6+'Plan de Acción 2023'!Y6+'Plan de Acción 2023'!Z6+'Plan de Acción 2023'!AA6+'Plan de Acción 2023'!AB6+'Plan de Acción 2023'!AC6</f>
        <v>0</v>
      </c>
      <c r="K494" s="825">
        <f t="shared" si="3"/>
        <v>0</v>
      </c>
      <c r="L494" s="825">
        <f t="shared" si="4"/>
        <v>0</v>
      </c>
      <c r="M494" s="824">
        <f>'Plan de Acción 2023'!M6</f>
        <v>0</v>
      </c>
      <c r="N494" s="824">
        <f>'Plan de Acción 2023'!AC6</f>
        <v>0</v>
      </c>
      <c r="O494" s="824" t="e">
        <f t="shared" si="5"/>
        <v>#DIV/0!</v>
      </c>
      <c r="P494" s="820">
        <f>Tabla13[[#This Row],[Ejec Real Acumu]]-Tabla13[[#This Row],[Proyec Ejec Acumul]]</f>
        <v>0</v>
      </c>
      <c r="Q494" s="820">
        <f>Tabla13[[#This Row],[Ejec Real Mes]]-Tabla13[[#This Row],[Program Entreg Mes]]</f>
        <v>0</v>
      </c>
    </row>
    <row r="495" spans="1:17">
      <c r="A495" s="824">
        <v>3</v>
      </c>
      <c r="B495" s="824" t="s">
        <v>2441</v>
      </c>
      <c r="C495" s="824" t="s">
        <v>2442</v>
      </c>
      <c r="D495" s="824" t="str">
        <f>'Plan de Acción 2023'!$V$7</f>
        <v>Dirección General</v>
      </c>
      <c r="E495"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495" s="824">
        <v>6</v>
      </c>
      <c r="G495" s="824" t="s">
        <v>2448</v>
      </c>
      <c r="H495" s="824">
        <f>'Plan de Acción 2023'!$T$7</f>
        <v>4</v>
      </c>
      <c r="I495" s="824">
        <f>'Plan de Acción 2023'!H7+'Plan de Acción 2023'!I7+'Plan de Acción 2023'!J7+'Plan de Acción 2023'!K7+'Plan de Acción 2023'!L7+'Plan de Acción 2023'!M7</f>
        <v>2</v>
      </c>
      <c r="J495" s="824">
        <f>'Plan de Acción 2023'!X7+'Plan de Acción 2023'!Y7+'Plan de Acción 2023'!Z7+'Plan de Acción 2023'!AA7+'Plan de Acción 2023'!AB7+'Plan de Acción 2023'!AC7</f>
        <v>2</v>
      </c>
      <c r="K495" s="825">
        <f t="shared" si="3"/>
        <v>0.5</v>
      </c>
      <c r="L495" s="825">
        <f t="shared" si="4"/>
        <v>0.5</v>
      </c>
      <c r="M495" s="824">
        <f>'Plan de Acción 2023'!M7</f>
        <v>1</v>
      </c>
      <c r="N495" s="824">
        <f>'Plan de Acción 2023'!AC7</f>
        <v>1</v>
      </c>
      <c r="O495" s="824">
        <f t="shared" si="5"/>
        <v>1</v>
      </c>
      <c r="P495" s="820">
        <f>Tabla13[[#This Row],[Ejec Real Acumu]]-Tabla13[[#This Row],[Proyec Ejec Acumul]]</f>
        <v>0</v>
      </c>
      <c r="Q495" s="820">
        <f>Tabla13[[#This Row],[Ejec Real Mes]]-Tabla13[[#This Row],[Program Entreg Mes]]</f>
        <v>0</v>
      </c>
    </row>
    <row r="496" spans="1:17">
      <c r="A496" s="824">
        <v>4</v>
      </c>
      <c r="B496" s="824" t="s">
        <v>2441</v>
      </c>
      <c r="C496" s="824" t="s">
        <v>2442</v>
      </c>
      <c r="D496" s="824" t="str">
        <f>'Plan de Acción 2023'!$V$8</f>
        <v>Secretaría General</v>
      </c>
      <c r="E496" s="824" t="str">
        <f>'Plan de Acción 2023'!$F$8</f>
        <v>Ejecutar el Plan Estratégico de Talento Humano</v>
      </c>
      <c r="F496" s="824">
        <v>6</v>
      </c>
      <c r="G496" s="824" t="s">
        <v>2448</v>
      </c>
      <c r="H496" s="824">
        <f>'Plan de Acción 2023'!$T$8</f>
        <v>4</v>
      </c>
      <c r="I496" s="824">
        <f>'Plan de Acción 2023'!H8+'Plan de Acción 2023'!I8+'Plan de Acción 2023'!J8+'Plan de Acción 2023'!K8+'Plan de Acción 2023'!L8+'Plan de Acción 2023'!M8</f>
        <v>2</v>
      </c>
      <c r="J496" s="824">
        <f>'Plan de Acción 2023'!X8+'Plan de Acción 2023'!Y8+'Plan de Acción 2023'!Z8+'Plan de Acción 2023'!AA8+'Plan de Acción 2023'!AB8+'Plan de Acción 2023'!AC8</f>
        <v>2</v>
      </c>
      <c r="K496" s="825">
        <f t="shared" si="3"/>
        <v>0.5</v>
      </c>
      <c r="L496" s="825">
        <f t="shared" si="4"/>
        <v>0.5</v>
      </c>
      <c r="M496" s="824">
        <f>'Plan de Acción 2023'!M8</f>
        <v>1</v>
      </c>
      <c r="N496" s="824">
        <f>'Plan de Acción 2023'!AC8</f>
        <v>1</v>
      </c>
      <c r="O496" s="824">
        <f t="shared" si="5"/>
        <v>1</v>
      </c>
      <c r="P496" s="820">
        <f>Tabla13[[#This Row],[Ejec Real Acumu]]-Tabla13[[#This Row],[Proyec Ejec Acumul]]</f>
        <v>0</v>
      </c>
      <c r="Q496" s="820">
        <f>Tabla13[[#This Row],[Ejec Real Mes]]-Tabla13[[#This Row],[Program Entreg Mes]]</f>
        <v>0</v>
      </c>
    </row>
    <row r="497" spans="1:17">
      <c r="A497" s="824">
        <v>5</v>
      </c>
      <c r="B497" s="824" t="s">
        <v>2441</v>
      </c>
      <c r="C497" s="824" t="s">
        <v>2442</v>
      </c>
      <c r="D497" s="824" t="str">
        <f>'Plan de Acción 2023'!$V$9</f>
        <v>Secretaría General</v>
      </c>
      <c r="E497" s="824" t="str">
        <f>'Plan de Acción 2023'!$F$9</f>
        <v>Ejecutar Plan Anual de Vacantes</v>
      </c>
      <c r="F497" s="824">
        <v>6</v>
      </c>
      <c r="G497" s="824" t="s">
        <v>2448</v>
      </c>
      <c r="H497" s="824">
        <f>'Plan de Acción 2023'!$T$9</f>
        <v>2</v>
      </c>
      <c r="I497" s="824">
        <f>'Plan de Acción 2023'!H9+'Plan de Acción 2023'!I9+'Plan de Acción 2023'!J9+'Plan de Acción 2023'!K9+'Plan de Acción 2023'!L9+'Plan de Acción 2023'!M9</f>
        <v>0</v>
      </c>
      <c r="J497" s="824">
        <f>'Plan de Acción 2023'!X9+'Plan de Acción 2023'!Y9+'Plan de Acción 2023'!Z9+'Plan de Acción 2023'!AA9+'Plan de Acción 2023'!AB9+'Plan de Acción 2023'!AC9</f>
        <v>0</v>
      </c>
      <c r="K497" s="825">
        <f t="shared" si="3"/>
        <v>0</v>
      </c>
      <c r="L497" s="825">
        <f t="shared" si="4"/>
        <v>0</v>
      </c>
      <c r="M497" s="824">
        <f>'Plan de Acción 2023'!M9</f>
        <v>0</v>
      </c>
      <c r="N497" s="824">
        <f>'Plan de Acción 2023'!AC9</f>
        <v>0</v>
      </c>
      <c r="O497" s="824" t="e">
        <f t="shared" si="5"/>
        <v>#DIV/0!</v>
      </c>
      <c r="P497" s="820">
        <f>Tabla13[[#This Row],[Ejec Real Acumu]]-Tabla13[[#This Row],[Proyec Ejec Acumul]]</f>
        <v>0</v>
      </c>
      <c r="Q497" s="820">
        <f>Tabla13[[#This Row],[Ejec Real Mes]]-Tabla13[[#This Row],[Program Entreg Mes]]</f>
        <v>0</v>
      </c>
    </row>
    <row r="498" spans="1:17">
      <c r="A498" s="824">
        <v>6</v>
      </c>
      <c r="B498" s="824" t="s">
        <v>2441</v>
      </c>
      <c r="C498" s="824" t="s">
        <v>2442</v>
      </c>
      <c r="D498" s="824" t="str">
        <f>'Plan de Acción 2023'!$V$10</f>
        <v>Secretaría General</v>
      </c>
      <c r="E498" s="824" t="str">
        <f>'Plan de Acción 2023'!$F$10</f>
        <v>Ejecutar Plan de Previsión de Recursos Humanos</v>
      </c>
      <c r="F498" s="824">
        <v>6</v>
      </c>
      <c r="G498" s="824" t="s">
        <v>2448</v>
      </c>
      <c r="H498" s="824">
        <f>'Plan de Acción 2023'!$T$10</f>
        <v>2</v>
      </c>
      <c r="I498" s="824">
        <f>'Plan de Acción 2023'!H10+'Plan de Acción 2023'!I10+'Plan de Acción 2023'!J10+'Plan de Acción 2023'!K10+'Plan de Acción 2023'!L10+'Plan de Acción 2023'!M10</f>
        <v>0</v>
      </c>
      <c r="J498" s="824">
        <f>'Plan de Acción 2023'!X10+'Plan de Acción 2023'!Y10+'Plan de Acción 2023'!Z10+'Plan de Acción 2023'!AA10+'Plan de Acción 2023'!AB10+'Plan de Acción 2023'!AC10</f>
        <v>0</v>
      </c>
      <c r="K498" s="825">
        <f t="shared" si="3"/>
        <v>0</v>
      </c>
      <c r="L498" s="825">
        <f t="shared" si="4"/>
        <v>0</v>
      </c>
      <c r="M498" s="824">
        <f>'Plan de Acción 2023'!M10</f>
        <v>0</v>
      </c>
      <c r="N498" s="824">
        <f>'Plan de Acción 2023'!AC10</f>
        <v>0</v>
      </c>
      <c r="O498" s="824" t="e">
        <f t="shared" si="5"/>
        <v>#DIV/0!</v>
      </c>
      <c r="P498" s="820">
        <f>Tabla13[[#This Row],[Ejec Real Acumu]]-Tabla13[[#This Row],[Proyec Ejec Acumul]]</f>
        <v>0</v>
      </c>
      <c r="Q498" s="820">
        <f>Tabla13[[#This Row],[Ejec Real Mes]]-Tabla13[[#This Row],[Program Entreg Mes]]</f>
        <v>0</v>
      </c>
    </row>
    <row r="499" spans="1:17">
      <c r="A499" s="824">
        <v>7</v>
      </c>
      <c r="B499" s="824" t="s">
        <v>2441</v>
      </c>
      <c r="C499" s="824" t="s">
        <v>2442</v>
      </c>
      <c r="D499" s="824" t="str">
        <f>'Plan de Acción 2023'!$V$11</f>
        <v>Secretaría General</v>
      </c>
      <c r="E499" s="824" t="str">
        <f>'Plan de Acción 2023'!$F$11</f>
        <v>Ejecutar Plan Institucional de Capacitación</v>
      </c>
      <c r="F499" s="824">
        <v>6</v>
      </c>
      <c r="G499" s="824" t="s">
        <v>2448</v>
      </c>
      <c r="H499" s="824">
        <f>'Plan de Acción 2023'!$T$11</f>
        <v>47</v>
      </c>
      <c r="I499" s="824">
        <f>'Plan de Acción 2023'!H11+'Plan de Acción 2023'!I11+'Plan de Acción 2023'!J11+'Plan de Acción 2023'!K11+'Plan de Acción 2023'!L11+'Plan de Acción 2023'!M11</f>
        <v>17</v>
      </c>
      <c r="J499" s="824">
        <f>'Plan de Acción 2023'!X11+'Plan de Acción 2023'!Y11+'Plan de Acción 2023'!Z11+'Plan de Acción 2023'!AA11+'Plan de Acción 2023'!AB11+'Plan de Acción 2023'!AC11</f>
        <v>16</v>
      </c>
      <c r="K499" s="825">
        <f t="shared" si="3"/>
        <v>0.36170212765957449</v>
      </c>
      <c r="L499" s="825">
        <f t="shared" si="4"/>
        <v>0.34042553191489361</v>
      </c>
      <c r="M499" s="824">
        <f>'Plan de Acción 2023'!M11</f>
        <v>17</v>
      </c>
      <c r="N499" s="824">
        <f>'Plan de Acción 2023'!AC11</f>
        <v>16</v>
      </c>
      <c r="O499" s="824">
        <f t="shared" si="5"/>
        <v>0.94117647058823528</v>
      </c>
      <c r="P499" s="820">
        <f>Tabla13[[#This Row],[Ejec Real Acumu]]-Tabla13[[#This Row],[Proyec Ejec Acumul]]</f>
        <v>-1</v>
      </c>
      <c r="Q499" s="820">
        <f>Tabla13[[#This Row],[Ejec Real Mes]]-Tabla13[[#This Row],[Program Entreg Mes]]</f>
        <v>-1</v>
      </c>
    </row>
    <row r="500" spans="1:17">
      <c r="A500" s="824">
        <v>8</v>
      </c>
      <c r="B500" s="824" t="s">
        <v>2441</v>
      </c>
      <c r="C500" s="824" t="s">
        <v>2442</v>
      </c>
      <c r="D500" s="824" t="str">
        <f>'Plan de Acción 2023'!$V$12</f>
        <v>Secretaría General</v>
      </c>
      <c r="E500" s="824" t="str">
        <f>'Plan de Acción 2023'!$F$12</f>
        <v>Ejecutar Plan de Bienestar Laboral e Incentivos</v>
      </c>
      <c r="F500" s="824">
        <v>6</v>
      </c>
      <c r="G500" s="824" t="s">
        <v>2448</v>
      </c>
      <c r="H500" s="824">
        <f>'Plan de Acción 2023'!$T$12</f>
        <v>25</v>
      </c>
      <c r="I500" s="824">
        <f>'Plan de Acción 2023'!H12+'Plan de Acción 2023'!I12+'Plan de Acción 2023'!J12+'Plan de Acción 2023'!K12+'Plan de Acción 2023'!L12+'Plan de Acción 2023'!M12</f>
        <v>14</v>
      </c>
      <c r="J500" s="824">
        <f>'Plan de Acción 2023'!X12+'Plan de Acción 2023'!Y12+'Plan de Acción 2023'!Z12+'Plan de Acción 2023'!AA12+'Plan de Acción 2023'!AB12+'Plan de Acción 2023'!AC12</f>
        <v>14</v>
      </c>
      <c r="K500" s="825">
        <f t="shared" si="3"/>
        <v>0.56000000000000005</v>
      </c>
      <c r="L500" s="825">
        <f t="shared" si="4"/>
        <v>0.56000000000000005</v>
      </c>
      <c r="M500" s="824">
        <f>'Plan de Acción 2023'!M12</f>
        <v>14</v>
      </c>
      <c r="N500" s="824">
        <f>'Plan de Acción 2023'!AC12</f>
        <v>14</v>
      </c>
      <c r="O500" s="824">
        <f t="shared" si="5"/>
        <v>1</v>
      </c>
      <c r="P500" s="820">
        <f>Tabla13[[#This Row],[Ejec Real Acumu]]-Tabla13[[#This Row],[Proyec Ejec Acumul]]</f>
        <v>0</v>
      </c>
      <c r="Q500" s="820">
        <f>Tabla13[[#This Row],[Ejec Real Mes]]-Tabla13[[#This Row],[Program Entreg Mes]]</f>
        <v>0</v>
      </c>
    </row>
    <row r="501" spans="1:17">
      <c r="A501" s="824">
        <v>9</v>
      </c>
      <c r="B501" s="824" t="s">
        <v>2441</v>
      </c>
      <c r="C501" s="824" t="s">
        <v>2442</v>
      </c>
      <c r="D501" s="824" t="str">
        <f>'Plan de Acción 2023'!$V$13</f>
        <v>Secretaría General</v>
      </c>
      <c r="E501" s="824" t="str">
        <f>'Plan de Acción 2023'!$F$13</f>
        <v>Implementar las políticas del Modelo Integrado de Planeación y Gestión relacionadas con la SG</v>
      </c>
      <c r="F501" s="824">
        <v>6</v>
      </c>
      <c r="G501" s="824" t="s">
        <v>2448</v>
      </c>
      <c r="H501" s="824">
        <f>'Plan de Acción 2023'!$T$13</f>
        <v>4</v>
      </c>
      <c r="I501" s="824">
        <f>'Plan de Acción 2023'!H13+'Plan de Acción 2023'!I13+'Plan de Acción 2023'!J13+'Plan de Acción 2023'!K13+'Plan de Acción 2023'!L13+'Plan de Acción 2023'!M13</f>
        <v>2</v>
      </c>
      <c r="J501" s="824">
        <f>'Plan de Acción 2023'!X13+'Plan de Acción 2023'!Y13+'Plan de Acción 2023'!Z13+'Plan de Acción 2023'!AA13+'Plan de Acción 2023'!AB13+'Plan de Acción 2023'!AC13</f>
        <v>2</v>
      </c>
      <c r="K501" s="825">
        <f t="shared" si="3"/>
        <v>0.5</v>
      </c>
      <c r="L501" s="825">
        <f t="shared" si="4"/>
        <v>0.5</v>
      </c>
      <c r="M501" s="824">
        <f>'Plan de Acción 2023'!M13</f>
        <v>1</v>
      </c>
      <c r="N501" s="824">
        <f>'Plan de Acción 2023'!AC13</f>
        <v>1</v>
      </c>
      <c r="O501" s="824">
        <f t="shared" si="5"/>
        <v>1</v>
      </c>
      <c r="P501" s="820">
        <f>Tabla13[[#This Row],[Ejec Real Acumu]]-Tabla13[[#This Row],[Proyec Ejec Acumul]]</f>
        <v>0</v>
      </c>
      <c r="Q501" s="820">
        <f>Tabla13[[#This Row],[Ejec Real Mes]]-Tabla13[[#This Row],[Program Entreg Mes]]</f>
        <v>0</v>
      </c>
    </row>
    <row r="502" spans="1:17">
      <c r="A502" s="824">
        <v>10</v>
      </c>
      <c r="B502" s="824" t="s">
        <v>2441</v>
      </c>
      <c r="C502" s="824" t="s">
        <v>2442</v>
      </c>
      <c r="D502" s="824" t="str">
        <f>'Plan de Acción 2023'!$V$14</f>
        <v>Secretaría General</v>
      </c>
      <c r="E502" s="824" t="str">
        <f>'Plan de Acción 2023'!$F$14</f>
        <v>Desarrollar las actividades establecidas para la implementación de Gestión del Conocimiento liderado por Talento Humano</v>
      </c>
      <c r="F502" s="824">
        <v>6</v>
      </c>
      <c r="G502" s="824" t="s">
        <v>2448</v>
      </c>
      <c r="H502" s="824">
        <f>'Plan de Acción 2023'!$T$14</f>
        <v>4</v>
      </c>
      <c r="I502" s="824">
        <f>'Plan de Acción 2023'!H14+'Plan de Acción 2023'!I14+'Plan de Acción 2023'!J14+'Plan de Acción 2023'!K14+'Plan de Acción 2023'!L14+'Plan de Acción 2023'!M14</f>
        <v>2</v>
      </c>
      <c r="J502" s="824">
        <f>'Plan de Acción 2023'!X14+'Plan de Acción 2023'!Y14+'Plan de Acción 2023'!Z14+'Plan de Acción 2023'!AA14+'Plan de Acción 2023'!AB14+'Plan de Acción 2023'!AC14</f>
        <v>1</v>
      </c>
      <c r="K502" s="825">
        <f t="shared" si="3"/>
        <v>0.5</v>
      </c>
      <c r="L502" s="825">
        <f t="shared" si="4"/>
        <v>0.25</v>
      </c>
      <c r="M502" s="824">
        <f>'Plan de Acción 2023'!M14</f>
        <v>1</v>
      </c>
      <c r="N502" s="824">
        <f>'Plan de Acción 2023'!AC14</f>
        <v>1</v>
      </c>
      <c r="O502" s="824">
        <f t="shared" si="5"/>
        <v>1</v>
      </c>
      <c r="P502" s="820">
        <f>Tabla13[[#This Row],[Ejec Real Acumu]]-Tabla13[[#This Row],[Proyec Ejec Acumul]]</f>
        <v>-1</v>
      </c>
      <c r="Q502" s="820">
        <f>Tabla13[[#This Row],[Ejec Real Mes]]-Tabla13[[#This Row],[Program Entreg Mes]]</f>
        <v>0</v>
      </c>
    </row>
    <row r="503" spans="1:17">
      <c r="A503" s="824">
        <v>11</v>
      </c>
      <c r="B503" s="824" t="s">
        <v>2441</v>
      </c>
      <c r="C503" s="824" t="s">
        <v>2442</v>
      </c>
      <c r="D503" s="824" t="str">
        <f>'Plan de Acción 2023'!$V$15</f>
        <v>Secretaría General</v>
      </c>
      <c r="E503" s="824" t="str">
        <f>'Plan de Acción 2023'!$F$15</f>
        <v>Realizar campañas de socialización y apropiación de valores institucionales</v>
      </c>
      <c r="F503" s="824">
        <v>6</v>
      </c>
      <c r="G503" s="824" t="s">
        <v>2448</v>
      </c>
      <c r="H503" s="824">
        <f>'Plan de Acción 2023'!$T$15</f>
        <v>2</v>
      </c>
      <c r="I503" s="824">
        <f>'Plan de Acción 2023'!H15+'Plan de Acción 2023'!I15+'Plan de Acción 2023'!J15+'Plan de Acción 2023'!K15+'Plan de Acción 2023'!L15+'Plan de Acción 2023'!M15</f>
        <v>1</v>
      </c>
      <c r="J503" s="824">
        <f>'Plan de Acción 2023'!X15+'Plan de Acción 2023'!Y15+'Plan de Acción 2023'!Z15+'Plan de Acción 2023'!AA15+'Plan de Acción 2023'!AB15+'Plan de Acción 2023'!AC15</f>
        <v>1</v>
      </c>
      <c r="K503" s="825">
        <f t="shared" si="3"/>
        <v>0.5</v>
      </c>
      <c r="L503" s="825">
        <f t="shared" si="4"/>
        <v>0.5</v>
      </c>
      <c r="M503" s="824">
        <f>'Plan de Acción 2023'!M15</f>
        <v>1</v>
      </c>
      <c r="N503" s="824">
        <f>'Plan de Acción 2023'!AC15</f>
        <v>1</v>
      </c>
      <c r="O503" s="824">
        <f t="shared" si="5"/>
        <v>1</v>
      </c>
      <c r="P503" s="820">
        <f>Tabla13[[#This Row],[Ejec Real Acumu]]-Tabla13[[#This Row],[Proyec Ejec Acumul]]</f>
        <v>0</v>
      </c>
      <c r="Q503" s="820">
        <f>Tabla13[[#This Row],[Ejec Real Mes]]-Tabla13[[#This Row],[Program Entreg Mes]]</f>
        <v>0</v>
      </c>
    </row>
    <row r="504" spans="1:17">
      <c r="A504" s="824">
        <v>12</v>
      </c>
      <c r="B504" s="824" t="s">
        <v>2441</v>
      </c>
      <c r="C504" s="824" t="s">
        <v>2442</v>
      </c>
      <c r="D504" s="824" t="str">
        <f>'Plan de Acción 2023'!$V$16</f>
        <v>Secretaría General</v>
      </c>
      <c r="E504" s="824" t="str">
        <f>'Plan de Acción 2023'!$F$16</f>
        <v>Ejecutar las actividades del Plan Institucional de Archivo</v>
      </c>
      <c r="F504" s="824">
        <v>6</v>
      </c>
      <c r="G504" s="824" t="s">
        <v>2448</v>
      </c>
      <c r="H504" s="824">
        <f>'Plan de Acción 2023'!$T$16</f>
        <v>448</v>
      </c>
      <c r="I504" s="824">
        <f>'Plan de Acción 2023'!H16+'Plan de Acción 2023'!I16+'Plan de Acción 2023'!J16+'Plan de Acción 2023'!K16+'Plan de Acción 2023'!L16+'Plan de Acción 2023'!M16</f>
        <v>205</v>
      </c>
      <c r="J504" s="824">
        <f>'Plan de Acción 2023'!X16+'Plan de Acción 2023'!Y16+'Plan de Acción 2023'!Z16+'Plan de Acción 2023'!AA16+'Plan de Acción 2023'!AB16+'Plan de Acción 2023'!AC16</f>
        <v>205</v>
      </c>
      <c r="K504" s="825">
        <f t="shared" si="3"/>
        <v>0.4575892857142857</v>
      </c>
      <c r="L504" s="825">
        <f t="shared" si="4"/>
        <v>0.4575892857142857</v>
      </c>
      <c r="M504" s="824">
        <f>'Plan de Acción 2023'!M16</f>
        <v>205</v>
      </c>
      <c r="N504" s="824">
        <f>'Plan de Acción 2023'!AC16</f>
        <v>205</v>
      </c>
      <c r="O504" s="824">
        <f t="shared" si="5"/>
        <v>1</v>
      </c>
      <c r="P504" s="820">
        <f>Tabla13[[#This Row],[Ejec Real Acumu]]-Tabla13[[#This Row],[Proyec Ejec Acumul]]</f>
        <v>0</v>
      </c>
      <c r="Q504" s="820">
        <f>Tabla13[[#This Row],[Ejec Real Mes]]-Tabla13[[#This Row],[Program Entreg Mes]]</f>
        <v>0</v>
      </c>
    </row>
    <row r="505" spans="1:17">
      <c r="A505" s="824">
        <v>13</v>
      </c>
      <c r="B505" s="824" t="s">
        <v>2441</v>
      </c>
      <c r="C505" s="824" t="s">
        <v>2442</v>
      </c>
      <c r="D505" s="824" t="str">
        <f>'Plan de Acción 2023'!$V$17</f>
        <v>Secretaría General</v>
      </c>
      <c r="E505" s="824" t="str">
        <f>'Plan de Acción 2023'!$F$17</f>
        <v>Ejecutar las actividades del Plan de Acción Ambiental</v>
      </c>
      <c r="F505" s="824">
        <v>6</v>
      </c>
      <c r="G505" s="824" t="s">
        <v>2448</v>
      </c>
      <c r="H505" s="824">
        <f>'Plan de Acción 2023'!$T$17</f>
        <v>4</v>
      </c>
      <c r="I505" s="824">
        <f>'Plan de Acción 2023'!H17+'Plan de Acción 2023'!I17+'Plan de Acción 2023'!J17+'Plan de Acción 2023'!K17+'Plan de Acción 2023'!L17+'Plan de Acción 2023'!M17</f>
        <v>2</v>
      </c>
      <c r="J505" s="824">
        <f>'Plan de Acción 2023'!X17+'Plan de Acción 2023'!Y17+'Plan de Acción 2023'!Z17+'Plan de Acción 2023'!AA17+'Plan de Acción 2023'!AB17+'Plan de Acción 2023'!AC17</f>
        <v>2</v>
      </c>
      <c r="K505" s="825">
        <f t="shared" si="3"/>
        <v>0.5</v>
      </c>
      <c r="L505" s="825">
        <f t="shared" si="4"/>
        <v>0.5</v>
      </c>
      <c r="M505" s="824">
        <f>'Plan de Acción 2023'!M17</f>
        <v>1</v>
      </c>
      <c r="N505" s="824">
        <f>'Plan de Acción 2023'!AC17</f>
        <v>1</v>
      </c>
      <c r="O505" s="824">
        <f t="shared" si="5"/>
        <v>1</v>
      </c>
      <c r="P505" s="820">
        <f>Tabla13[[#This Row],[Ejec Real Acumu]]-Tabla13[[#This Row],[Proyec Ejec Acumul]]</f>
        <v>0</v>
      </c>
      <c r="Q505" s="820">
        <f>Tabla13[[#This Row],[Ejec Real Mes]]-Tabla13[[#This Row],[Program Entreg Mes]]</f>
        <v>0</v>
      </c>
    </row>
    <row r="506" spans="1:17">
      <c r="A506" s="824">
        <v>14</v>
      </c>
      <c r="B506" s="824" t="s">
        <v>2441</v>
      </c>
      <c r="C506" s="824" t="s">
        <v>2442</v>
      </c>
      <c r="D506" s="824" t="str">
        <f>'Plan de Acción 2023'!$V$18</f>
        <v>Secretaría General</v>
      </c>
      <c r="E506" s="824" t="str">
        <f>'Plan de Acción 2023'!$F$18</f>
        <v>Ejecutar las actividades programadas en el Plan Anual de Seguridad y Salud en el Trabajo</v>
      </c>
      <c r="F506" s="824">
        <v>6</v>
      </c>
      <c r="G506" s="824" t="s">
        <v>2448</v>
      </c>
      <c r="H506" s="824">
        <f>'Plan de Acción 2023'!$T$18</f>
        <v>89</v>
      </c>
      <c r="I506" s="824">
        <f>'Plan de Acción 2023'!H18+'Plan de Acción 2023'!I18+'Plan de Acción 2023'!J18+'Plan de Acción 2023'!K18+'Plan de Acción 2023'!L18+'Plan de Acción 2023'!M18</f>
        <v>38</v>
      </c>
      <c r="J506" s="824">
        <f>'Plan de Acción 2023'!X18+'Plan de Acción 2023'!Y18+'Plan de Acción 2023'!Z18+'Plan de Acción 2023'!AA18+'Plan de Acción 2023'!AB18+'Plan de Acción 2023'!AC18</f>
        <v>38</v>
      </c>
      <c r="K506" s="825">
        <f t="shared" si="3"/>
        <v>0.42696629213483145</v>
      </c>
      <c r="L506" s="825">
        <f t="shared" si="4"/>
        <v>0.42696629213483145</v>
      </c>
      <c r="M506" s="824">
        <f>'Plan de Acción 2023'!M18</f>
        <v>38</v>
      </c>
      <c r="N506" s="824">
        <f>'Plan de Acción 2023'!AC18</f>
        <v>38</v>
      </c>
      <c r="O506" s="824">
        <f t="shared" si="5"/>
        <v>1</v>
      </c>
      <c r="P506" s="820">
        <f>Tabla13[[#This Row],[Ejec Real Acumu]]-Tabla13[[#This Row],[Proyec Ejec Acumul]]</f>
        <v>0</v>
      </c>
      <c r="Q506" s="820">
        <f>Tabla13[[#This Row],[Ejec Real Mes]]-Tabla13[[#This Row],[Program Entreg Mes]]</f>
        <v>0</v>
      </c>
    </row>
    <row r="507" spans="1:17">
      <c r="A507" s="824">
        <v>15</v>
      </c>
      <c r="B507" s="824" t="s">
        <v>2441</v>
      </c>
      <c r="C507" s="824" t="s">
        <v>2442</v>
      </c>
      <c r="D507" s="824" t="str">
        <f>'Plan de Acción 2023'!$V$19</f>
        <v>Secretaría General</v>
      </c>
      <c r="E507" s="824" t="str">
        <f>'Plan de Acción 2023'!$F$19</f>
        <v>Realizar seguimiento al Cronograma de Mantenimientos</v>
      </c>
      <c r="F507" s="824">
        <v>6</v>
      </c>
      <c r="G507" s="824" t="s">
        <v>2448</v>
      </c>
      <c r="H507" s="824">
        <f>'Plan de Acción 2023'!$T$19</f>
        <v>4</v>
      </c>
      <c r="I507" s="824">
        <f>'Plan de Acción 2023'!H19+'Plan de Acción 2023'!I19+'Plan de Acción 2023'!J19+'Plan de Acción 2023'!K19+'Plan de Acción 2023'!L19+'Plan de Acción 2023'!M19</f>
        <v>2</v>
      </c>
      <c r="J507" s="824">
        <f>'Plan de Acción 2023'!X19+'Plan de Acción 2023'!Y19+'Plan de Acción 2023'!Z19+'Plan de Acción 2023'!AA19+'Plan de Acción 2023'!AB19+'Plan de Acción 2023'!AC19</f>
        <v>2</v>
      </c>
      <c r="K507" s="825">
        <f t="shared" si="3"/>
        <v>0.5</v>
      </c>
      <c r="L507" s="825">
        <f t="shared" si="4"/>
        <v>0.5</v>
      </c>
      <c r="M507" s="824">
        <f>'Plan de Acción 2023'!M19</f>
        <v>1</v>
      </c>
      <c r="N507" s="824">
        <f>'Plan de Acción 2023'!AC19</f>
        <v>1</v>
      </c>
      <c r="O507" s="824">
        <f t="shared" si="5"/>
        <v>1</v>
      </c>
      <c r="P507" s="820">
        <f>Tabla13[[#This Row],[Ejec Real Acumu]]-Tabla13[[#This Row],[Proyec Ejec Acumul]]</f>
        <v>0</v>
      </c>
      <c r="Q507" s="820">
        <f>Tabla13[[#This Row],[Ejec Real Mes]]-Tabla13[[#This Row],[Program Entreg Mes]]</f>
        <v>0</v>
      </c>
    </row>
    <row r="508" spans="1:17">
      <c r="A508" s="824">
        <v>16</v>
      </c>
      <c r="B508" s="824" t="s">
        <v>2441</v>
      </c>
      <c r="C508" s="824" t="s">
        <v>2442</v>
      </c>
      <c r="D508" s="824" t="str">
        <f>'Plan de Acción 2023'!$V$20</f>
        <v>Secretaría General</v>
      </c>
      <c r="E508" s="824" t="str">
        <f>'Plan de Acción 2023'!$F$20</f>
        <v>Realizar seguimiento a los rubros de Austeridad del Gasto</v>
      </c>
      <c r="F508" s="824">
        <v>6</v>
      </c>
      <c r="G508" s="824" t="s">
        <v>2448</v>
      </c>
      <c r="H508" s="824">
        <f>'Plan de Acción 2023'!$T$20</f>
        <v>4</v>
      </c>
      <c r="I508" s="824">
        <f>'Plan de Acción 2023'!H20+'Plan de Acción 2023'!I20+'Plan de Acción 2023'!J20+'Plan de Acción 2023'!K20+'Plan de Acción 2023'!L20+'Plan de Acción 2023'!M20</f>
        <v>2</v>
      </c>
      <c r="J508" s="824">
        <f>'Plan de Acción 2023'!X20+'Plan de Acción 2023'!Y20+'Plan de Acción 2023'!Z20+'Plan de Acción 2023'!AA20+'Plan de Acción 2023'!AB20+'Plan de Acción 2023'!AC20</f>
        <v>2</v>
      </c>
      <c r="K508" s="825">
        <f t="shared" si="3"/>
        <v>0.5</v>
      </c>
      <c r="L508" s="825">
        <f t="shared" si="4"/>
        <v>0.5</v>
      </c>
      <c r="M508" s="824">
        <f>'Plan de Acción 2023'!M20</f>
        <v>1</v>
      </c>
      <c r="N508" s="824">
        <f>'Plan de Acción 2023'!AC20</f>
        <v>1</v>
      </c>
      <c r="O508" s="824">
        <f t="shared" si="5"/>
        <v>1</v>
      </c>
      <c r="P508" s="820">
        <f>Tabla13[[#This Row],[Ejec Real Acumu]]-Tabla13[[#This Row],[Proyec Ejec Acumul]]</f>
        <v>0</v>
      </c>
      <c r="Q508" s="820">
        <f>Tabla13[[#This Row],[Ejec Real Mes]]-Tabla13[[#This Row],[Program Entreg Mes]]</f>
        <v>0</v>
      </c>
    </row>
    <row r="509" spans="1:17">
      <c r="A509" s="824">
        <v>17</v>
      </c>
      <c r="B509" s="824" t="s">
        <v>2441</v>
      </c>
      <c r="C509" s="824" t="s">
        <v>2442</v>
      </c>
      <c r="D509" s="824" t="str">
        <f>'Plan de Acción 2023'!$V$21</f>
        <v>Secretaría General</v>
      </c>
      <c r="E509" s="824" t="str">
        <f>'Plan de Acción 2023'!$F$21</f>
        <v>Realizar seguimeinto al Plan Anual de Adquisiciones</v>
      </c>
      <c r="F509" s="824">
        <v>6</v>
      </c>
      <c r="G509" s="824" t="s">
        <v>2448</v>
      </c>
      <c r="H509" s="824">
        <f>'Plan de Acción 2023'!$T$21</f>
        <v>12</v>
      </c>
      <c r="I509" s="824">
        <f>'Plan de Acción 2023'!H21+'Plan de Acción 2023'!I21+'Plan de Acción 2023'!J21+'Plan de Acción 2023'!K21+'Plan de Acción 2023'!L21+'Plan de Acción 2023'!M21</f>
        <v>6</v>
      </c>
      <c r="J509" s="824">
        <f>'Plan de Acción 2023'!X21+'Plan de Acción 2023'!Y21+'Plan de Acción 2023'!Z21+'Plan de Acción 2023'!AA21+'Plan de Acción 2023'!AB21+'Plan de Acción 2023'!AC21</f>
        <v>6</v>
      </c>
      <c r="K509" s="825">
        <f t="shared" si="3"/>
        <v>0.5</v>
      </c>
      <c r="L509" s="825">
        <f t="shared" si="4"/>
        <v>0.5</v>
      </c>
      <c r="M509" s="824">
        <f>'Plan de Acción 2023'!M21</f>
        <v>1</v>
      </c>
      <c r="N509" s="824">
        <f>'Plan de Acción 2023'!AC21</f>
        <v>1</v>
      </c>
      <c r="O509" s="824">
        <f t="shared" si="5"/>
        <v>1</v>
      </c>
      <c r="P509" s="820">
        <f>Tabla13[[#This Row],[Ejec Real Acumu]]-Tabla13[[#This Row],[Proyec Ejec Acumul]]</f>
        <v>0</v>
      </c>
      <c r="Q509" s="820">
        <f>Tabla13[[#This Row],[Ejec Real Mes]]-Tabla13[[#This Row],[Program Entreg Mes]]</f>
        <v>0</v>
      </c>
    </row>
    <row r="510" spans="1:17">
      <c r="A510" s="824">
        <v>18</v>
      </c>
      <c r="B510" s="824" t="s">
        <v>2441</v>
      </c>
      <c r="C510" s="824" t="s">
        <v>2442</v>
      </c>
      <c r="D510" s="824" t="str">
        <f>'Plan de Acción 2023'!$V$22</f>
        <v>Oficina Asesora de Planeación</v>
      </c>
      <c r="E510" s="824" t="str">
        <f>'Plan de Acción 2023'!$F$22</f>
        <v>Realizar seguimiento del estado del proceso de reconocimiento de las CMC actuales y toma de decisiones respecto a las ampliaciones o reducciones de las mismas</v>
      </c>
      <c r="F510" s="824">
        <v>6</v>
      </c>
      <c r="G510" s="824" t="s">
        <v>2448</v>
      </c>
      <c r="H510" s="824">
        <f>'Plan de Acción 2023'!$T$22</f>
        <v>1</v>
      </c>
      <c r="I510" s="824">
        <f>'Plan de Acción 2023'!H22+'Plan de Acción 2023'!I22+'Plan de Acción 2023'!J22+'Plan de Acción 2023'!K22+'Plan de Acción 2023'!L22+'Plan de Acción 2023'!M22</f>
        <v>0</v>
      </c>
      <c r="J510" s="824">
        <f>'Plan de Acción 2023'!X22+'Plan de Acción 2023'!Y22+'Plan de Acción 2023'!Z22+'Plan de Acción 2023'!AA22+'Plan de Acción 2023'!AB22+'Plan de Acción 2023'!AC22</f>
        <v>0</v>
      </c>
      <c r="K510" s="825">
        <f t="shared" si="3"/>
        <v>0</v>
      </c>
      <c r="L510" s="825">
        <f t="shared" si="4"/>
        <v>0</v>
      </c>
      <c r="M510" s="824">
        <f>'Plan de Acción 2023'!M22</f>
        <v>0</v>
      </c>
      <c r="N510" s="824">
        <f>'Plan de Acción 2023'!AC22</f>
        <v>0</v>
      </c>
      <c r="O510" s="824" t="e">
        <f t="shared" si="5"/>
        <v>#DIV/0!</v>
      </c>
      <c r="P510" s="820">
        <f>Tabla13[[#This Row],[Ejec Real Acumu]]-Tabla13[[#This Row],[Proyec Ejec Acumul]]</f>
        <v>0</v>
      </c>
      <c r="Q510" s="820">
        <f>Tabla13[[#This Row],[Ejec Real Mes]]-Tabla13[[#This Row],[Program Entreg Mes]]</f>
        <v>0</v>
      </c>
    </row>
    <row r="511" spans="1:17">
      <c r="A511" s="824">
        <v>19</v>
      </c>
      <c r="B511" s="824" t="s">
        <v>2441</v>
      </c>
      <c r="C511" s="824" t="s">
        <v>2442</v>
      </c>
      <c r="D511" s="824" t="str">
        <f>'Plan de Acción 2023'!$V$23</f>
        <v>Oficina Asesora de Planeación</v>
      </c>
      <c r="E511" s="824" t="str">
        <f>'Plan de Acción 2023'!$F$23</f>
        <v>Representar al INM ante el QSTF del Sistema Interamericano de Metrología</v>
      </c>
      <c r="F511" s="824">
        <v>6</v>
      </c>
      <c r="G511" s="824" t="s">
        <v>2448</v>
      </c>
      <c r="H511" s="824">
        <f>'Plan de Acción 2023'!$T$23</f>
        <v>2</v>
      </c>
      <c r="I511" s="824">
        <f>'Plan de Acción 2023'!H23+'Plan de Acción 2023'!I23+'Plan de Acción 2023'!J23+'Plan de Acción 2023'!K23+'Plan de Acción 2023'!L23+'Plan de Acción 2023'!M23</f>
        <v>0</v>
      </c>
      <c r="J511" s="824">
        <f>'Plan de Acción 2023'!X23+'Plan de Acción 2023'!Y23+'Plan de Acción 2023'!Z23+'Plan de Acción 2023'!AA23+'Plan de Acción 2023'!AB23+'Plan de Acción 2023'!AC23</f>
        <v>0</v>
      </c>
      <c r="K511" s="825">
        <f t="shared" si="3"/>
        <v>0</v>
      </c>
      <c r="L511" s="825">
        <f t="shared" si="4"/>
        <v>0</v>
      </c>
      <c r="M511" s="824">
        <f>'Plan de Acción 2023'!M23</f>
        <v>0</v>
      </c>
      <c r="N511" s="824">
        <f>'Plan de Acción 2023'!AC23</f>
        <v>0</v>
      </c>
      <c r="O511" s="824" t="e">
        <f t="shared" si="5"/>
        <v>#DIV/0!</v>
      </c>
      <c r="P511" s="820">
        <f>Tabla13[[#This Row],[Ejec Real Acumu]]-Tabla13[[#This Row],[Proyec Ejec Acumul]]</f>
        <v>0</v>
      </c>
      <c r="Q511" s="820">
        <f>Tabla13[[#This Row],[Ejec Real Mes]]-Tabla13[[#This Row],[Program Entreg Mes]]</f>
        <v>0</v>
      </c>
    </row>
    <row r="512" spans="1:17">
      <c r="A512" s="824">
        <v>20</v>
      </c>
      <c r="B512" s="824" t="s">
        <v>2441</v>
      </c>
      <c r="C512" s="824" t="s">
        <v>2442</v>
      </c>
      <c r="D512" s="824" t="str">
        <f>'Plan de Acción 2023'!$V$24</f>
        <v>Oficina Asesora de Planeación</v>
      </c>
      <c r="E512" s="824" t="str">
        <f>'Plan de Acción 2023'!$F$24</f>
        <v>Reportar el avance de las Capacidades de Medición y Calibración (CMC) nuevas reconocidas por la Oficina Internacional de Pesas y Medidas (BIPM)</v>
      </c>
      <c r="F512" s="824">
        <v>6</v>
      </c>
      <c r="G512" s="824" t="s">
        <v>2448</v>
      </c>
      <c r="H512" s="824">
        <f>'Plan de Acción 2023'!$T$24</f>
        <v>7</v>
      </c>
      <c r="I512" s="824">
        <f>'Plan de Acción 2023'!H24+'Plan de Acción 2023'!I24+'Plan de Acción 2023'!J24+'Plan de Acción 2023'!K24+'Plan de Acción 2023'!L24+'Plan de Acción 2023'!M24</f>
        <v>0</v>
      </c>
      <c r="J512" s="824">
        <f>'Plan de Acción 2023'!X24+'Plan de Acción 2023'!Y24+'Plan de Acción 2023'!Z24+'Plan de Acción 2023'!AA24+'Plan de Acción 2023'!AB24+'Plan de Acción 2023'!AC24</f>
        <v>0</v>
      </c>
      <c r="K512" s="825">
        <f t="shared" si="3"/>
        <v>0</v>
      </c>
      <c r="L512" s="825">
        <f t="shared" si="4"/>
        <v>0</v>
      </c>
      <c r="M512" s="824">
        <f>'Plan de Acción 2023'!M24</f>
        <v>0</v>
      </c>
      <c r="N512" s="824">
        <f>'Plan de Acción 2023'!AC24</f>
        <v>0</v>
      </c>
      <c r="O512" s="824" t="e">
        <f t="shared" si="5"/>
        <v>#DIV/0!</v>
      </c>
      <c r="P512" s="820">
        <f>Tabla13[[#This Row],[Ejec Real Acumu]]-Tabla13[[#This Row],[Proyec Ejec Acumul]]</f>
        <v>0</v>
      </c>
      <c r="Q512" s="820">
        <f>Tabla13[[#This Row],[Ejec Real Mes]]-Tabla13[[#This Row],[Program Entreg Mes]]</f>
        <v>0</v>
      </c>
    </row>
    <row r="513" spans="1:17">
      <c r="A513" s="824">
        <v>21</v>
      </c>
      <c r="B513" s="824" t="s">
        <v>2441</v>
      </c>
      <c r="C513" s="824" t="s">
        <v>2442</v>
      </c>
      <c r="D513" s="824" t="str">
        <f>'Plan de Acción 2023'!$V$25</f>
        <v>Oficina Asesora de Planeación</v>
      </c>
      <c r="E513" s="824" t="str">
        <f>'Plan de Acción 2023'!$F$25</f>
        <v>Reportar las aprobaciones del Sistema de Gestión de la Calidad ante el QSTF, del Sistema Interamericano de Medición (SIM), para soportar las Capacidades de Medición y Calibración (CMC)</v>
      </c>
      <c r="F513" s="824">
        <v>6</v>
      </c>
      <c r="G513" s="824" t="s">
        <v>2448</v>
      </c>
      <c r="H513" s="824">
        <f>'Plan de Acción 2023'!$T$25</f>
        <v>6</v>
      </c>
      <c r="I513" s="824">
        <f>'Plan de Acción 2023'!H25+'Plan de Acción 2023'!I25+'Plan de Acción 2023'!J25+'Plan de Acción 2023'!K25+'Plan de Acción 2023'!L25+'Plan de Acción 2023'!M25</f>
        <v>4</v>
      </c>
      <c r="J513" s="824">
        <f>'Plan de Acción 2023'!X25+'Plan de Acción 2023'!Y25+'Plan de Acción 2023'!Z25+'Plan de Acción 2023'!AA25+'Plan de Acción 2023'!AB25+'Plan de Acción 2023'!AC25</f>
        <v>4</v>
      </c>
      <c r="K513" s="825">
        <f t="shared" ref="K513:K767" si="6">I513/H513</f>
        <v>0.66666666666666663</v>
      </c>
      <c r="L513" s="825">
        <f t="shared" ref="L513:L767" si="7">J513/H513</f>
        <v>0.66666666666666663</v>
      </c>
      <c r="M513" s="824">
        <f>'Plan de Acción 2023'!M25</f>
        <v>4</v>
      </c>
      <c r="N513" s="824">
        <f>'Plan de Acción 2023'!AC25</f>
        <v>4</v>
      </c>
      <c r="O513" s="824">
        <f t="shared" ref="O513:O767" si="8">N513/M513</f>
        <v>1</v>
      </c>
      <c r="P513" s="820">
        <f>Tabla13[[#This Row],[Ejec Real Acumu]]-Tabla13[[#This Row],[Proyec Ejec Acumul]]</f>
        <v>0</v>
      </c>
      <c r="Q513" s="820">
        <f>Tabla13[[#This Row],[Ejec Real Mes]]-Tabla13[[#This Row],[Program Entreg Mes]]</f>
        <v>0</v>
      </c>
    </row>
    <row r="514" spans="1:17">
      <c r="A514" s="824">
        <v>22</v>
      </c>
      <c r="B514" s="824" t="s">
        <v>2441</v>
      </c>
      <c r="C514" s="824" t="s">
        <v>2442</v>
      </c>
      <c r="D514" s="824" t="str">
        <f>'Plan de Acción 2023'!$V$26</f>
        <v>Oficina Asesora de Planeación</v>
      </c>
      <c r="E514" s="824" t="str">
        <f>'Plan de Acción 2023'!$F$26</f>
        <v>Formular el Programa de Auditorías del Sistema Integrado de Gestión</v>
      </c>
      <c r="F514" s="824">
        <v>6</v>
      </c>
      <c r="G514" s="824" t="s">
        <v>2448</v>
      </c>
      <c r="H514" s="824">
        <f>'Plan de Acción 2023'!$T$26</f>
        <v>1</v>
      </c>
      <c r="I514" s="824">
        <f>'Plan de Acción 2023'!H26+'Plan de Acción 2023'!I26+'Plan de Acción 2023'!J26+'Plan de Acción 2023'!K26+'Plan de Acción 2023'!L26+'Plan de Acción 2023'!M26</f>
        <v>1</v>
      </c>
      <c r="J514" s="824">
        <f>'Plan de Acción 2023'!X26+'Plan de Acción 2023'!Y26+'Plan de Acción 2023'!Z26+'Plan de Acción 2023'!AA26+'Plan de Acción 2023'!AB26+'Plan de Acción 2023'!AC26</f>
        <v>1</v>
      </c>
      <c r="K514" s="825">
        <f t="shared" si="6"/>
        <v>1</v>
      </c>
      <c r="L514" s="825">
        <f t="shared" si="7"/>
        <v>1</v>
      </c>
      <c r="M514" s="824">
        <f>'Plan de Acción 2023'!M26</f>
        <v>0</v>
      </c>
      <c r="N514" s="824">
        <f>'Plan de Acción 2023'!AC26</f>
        <v>0</v>
      </c>
      <c r="O514" s="824" t="e">
        <f t="shared" si="8"/>
        <v>#DIV/0!</v>
      </c>
      <c r="P514" s="820">
        <f>Tabla13[[#This Row],[Ejec Real Acumu]]-Tabla13[[#This Row],[Proyec Ejec Acumul]]</f>
        <v>0</v>
      </c>
      <c r="Q514" s="820">
        <f>Tabla13[[#This Row],[Ejec Real Mes]]-Tabla13[[#This Row],[Program Entreg Mes]]</f>
        <v>0</v>
      </c>
    </row>
    <row r="515" spans="1:17">
      <c r="A515" s="824">
        <v>23</v>
      </c>
      <c r="B515" s="824" t="s">
        <v>2441</v>
      </c>
      <c r="C515" s="824" t="s">
        <v>2442</v>
      </c>
      <c r="D515" s="824" t="str">
        <f>'Plan de Acción 2023'!$V$27</f>
        <v>Oficina Asesora de Planeación</v>
      </c>
      <c r="E515" s="824" t="str">
        <f>'Plan de Acción 2023'!$F$27</f>
        <v>Realizar seguimiento a la planeación sectorial, planeación estratégica y del plan de acción</v>
      </c>
      <c r="F515" s="824">
        <v>6</v>
      </c>
      <c r="G515" s="824" t="s">
        <v>2448</v>
      </c>
      <c r="H515" s="824">
        <f>'Plan de Acción 2023'!$T$27</f>
        <v>3</v>
      </c>
      <c r="I515" s="824">
        <f>'Plan de Acción 2023'!H27+'Plan de Acción 2023'!I27+'Plan de Acción 2023'!J27+'Plan de Acción 2023'!K27+'Plan de Acción 2023'!L27+'Plan de Acción 2023'!M27</f>
        <v>1</v>
      </c>
      <c r="J515" s="824">
        <f>'Plan de Acción 2023'!X27+'Plan de Acción 2023'!Y27+'Plan de Acción 2023'!Z27+'Plan de Acción 2023'!AA27+'Plan de Acción 2023'!AB27+'Plan de Acción 2023'!AC27</f>
        <v>1</v>
      </c>
      <c r="K515" s="825">
        <f t="shared" si="6"/>
        <v>0.33333333333333331</v>
      </c>
      <c r="L515" s="825">
        <f t="shared" si="7"/>
        <v>0.33333333333333331</v>
      </c>
      <c r="M515" s="824">
        <f>'Plan de Acción 2023'!M27</f>
        <v>0</v>
      </c>
      <c r="N515" s="824">
        <f>'Plan de Acción 2023'!AC27</f>
        <v>0</v>
      </c>
      <c r="O515" s="824" t="e">
        <f t="shared" si="8"/>
        <v>#DIV/0!</v>
      </c>
      <c r="P515" s="820">
        <f>Tabla13[[#This Row],[Ejec Real Acumu]]-Tabla13[[#This Row],[Proyec Ejec Acumul]]</f>
        <v>0</v>
      </c>
      <c r="Q515" s="820">
        <f>Tabla13[[#This Row],[Ejec Real Mes]]-Tabla13[[#This Row],[Program Entreg Mes]]</f>
        <v>0</v>
      </c>
    </row>
    <row r="516" spans="1:17">
      <c r="A516" s="824">
        <v>24</v>
      </c>
      <c r="B516" s="824" t="s">
        <v>2441</v>
      </c>
      <c r="C516" s="824" t="s">
        <v>2442</v>
      </c>
      <c r="D516" s="824" t="str">
        <f>'Plan de Acción 2023'!$V$28</f>
        <v>Oficina Asesora de Planeación</v>
      </c>
      <c r="E516" s="824" t="str">
        <f>'Plan de Acción 2023'!$F$28</f>
        <v>Actualización procedimiento de proyectos de inversion acorde a los nuevos lineamientos manuales y plataformas de inevrsion publica del DNP</v>
      </c>
      <c r="F516" s="824">
        <v>6</v>
      </c>
      <c r="G516" s="824" t="s">
        <v>2448</v>
      </c>
      <c r="H516" s="824">
        <f>'Plan de Acción 2023'!$T$28</f>
        <v>1</v>
      </c>
      <c r="I516" s="824">
        <f>'Plan de Acción 2023'!H28+'Plan de Acción 2023'!I28+'Plan de Acción 2023'!J28+'Plan de Acción 2023'!K28+'Plan de Acción 2023'!L28+'Plan de Acción 2023'!M28</f>
        <v>0</v>
      </c>
      <c r="J516" s="824">
        <f>'Plan de Acción 2023'!X28+'Plan de Acción 2023'!Y28+'Plan de Acción 2023'!Z28+'Plan de Acción 2023'!AA28+'Plan de Acción 2023'!AB28+'Plan de Acción 2023'!AC28</f>
        <v>0</v>
      </c>
      <c r="K516" s="825">
        <f t="shared" si="6"/>
        <v>0</v>
      </c>
      <c r="L516" s="825">
        <f t="shared" si="7"/>
        <v>0</v>
      </c>
      <c r="M516" s="824">
        <f>'Plan de Acción 2023'!M28</f>
        <v>0</v>
      </c>
      <c r="N516" s="824">
        <f>'Plan de Acción 2023'!AC28</f>
        <v>0</v>
      </c>
      <c r="O516" s="824" t="e">
        <f t="shared" si="8"/>
        <v>#DIV/0!</v>
      </c>
      <c r="P516" s="820">
        <f>Tabla13[[#This Row],[Ejec Real Acumu]]-Tabla13[[#This Row],[Proyec Ejec Acumul]]</f>
        <v>0</v>
      </c>
      <c r="Q516" s="820">
        <f>Tabla13[[#This Row],[Ejec Real Mes]]-Tabla13[[#This Row],[Program Entreg Mes]]</f>
        <v>0</v>
      </c>
    </row>
    <row r="517" spans="1:17">
      <c r="A517" s="824">
        <v>25</v>
      </c>
      <c r="B517" s="824" t="s">
        <v>2441</v>
      </c>
      <c r="C517" s="824" t="s">
        <v>2442</v>
      </c>
      <c r="D517" s="824" t="str">
        <f>'Plan de Acción 2023'!$V$29</f>
        <v>Oficina Asesora de Planeación</v>
      </c>
      <c r="E517" s="824" t="str">
        <f>'Plan de Acción 2023'!$F$29</f>
        <v>Reportar a la Alta Dirección el seguimiento al cumplimiento de riesgos de procesos y de corrupción</v>
      </c>
      <c r="F517" s="824">
        <v>6</v>
      </c>
      <c r="G517" s="824" t="s">
        <v>2448</v>
      </c>
      <c r="H517" s="824">
        <f>'Plan de Acción 2023'!$T$29</f>
        <v>3</v>
      </c>
      <c r="I517" s="824">
        <f>'Plan de Acción 2023'!H29+'Plan de Acción 2023'!I29+'Plan de Acción 2023'!J29+'Plan de Acción 2023'!K29+'Plan de Acción 2023'!L29+'Plan de Acción 2023'!M29</f>
        <v>2</v>
      </c>
      <c r="J517" s="824">
        <f>'Plan de Acción 2023'!X29+'Plan de Acción 2023'!Y29+'Plan de Acción 2023'!Z29+'Plan de Acción 2023'!AA29+'Plan de Acción 2023'!AB29+'Plan de Acción 2023'!AC29</f>
        <v>2</v>
      </c>
      <c r="K517" s="825">
        <f t="shared" si="6"/>
        <v>0.66666666666666663</v>
      </c>
      <c r="L517" s="825">
        <f t="shared" si="7"/>
        <v>0.66666666666666663</v>
      </c>
      <c r="M517" s="824">
        <f>'Plan de Acción 2023'!M29</f>
        <v>0</v>
      </c>
      <c r="N517" s="824">
        <f>'Plan de Acción 2023'!AC29</f>
        <v>0</v>
      </c>
      <c r="O517" s="824" t="e">
        <f t="shared" si="8"/>
        <v>#DIV/0!</v>
      </c>
      <c r="P517" s="820">
        <f>Tabla13[[#This Row],[Ejec Real Acumu]]-Tabla13[[#This Row],[Proyec Ejec Acumul]]</f>
        <v>0</v>
      </c>
      <c r="Q517" s="820">
        <f>Tabla13[[#This Row],[Ejec Real Mes]]-Tabla13[[#This Row],[Program Entreg Mes]]</f>
        <v>0</v>
      </c>
    </row>
    <row r="518" spans="1:17">
      <c r="A518" s="824">
        <v>26</v>
      </c>
      <c r="B518" s="824" t="s">
        <v>2441</v>
      </c>
      <c r="C518" s="824" t="s">
        <v>2442</v>
      </c>
      <c r="D518" s="824" t="str">
        <f>'Plan de Acción 2023'!$V$30</f>
        <v>Oficina Asesora de Planeación</v>
      </c>
      <c r="E518" s="824" t="str">
        <f>'Plan de Acción 2023'!$F$30</f>
        <v>Reportar a la Alta Dirección el seguimiento al cumplimiento de los planes de mejora, indicadores</v>
      </c>
      <c r="F518" s="824">
        <v>6</v>
      </c>
      <c r="G518" s="824" t="s">
        <v>2448</v>
      </c>
      <c r="H518" s="824">
        <f>'Plan de Acción 2023'!$T$30</f>
        <v>4</v>
      </c>
      <c r="I518" s="824">
        <f>'Plan de Acción 2023'!H30+'Plan de Acción 2023'!I30+'Plan de Acción 2023'!J30+'Plan de Acción 2023'!K30+'Plan de Acción 2023'!L30+'Plan de Acción 2023'!M30</f>
        <v>2</v>
      </c>
      <c r="J518" s="824">
        <f>'Plan de Acción 2023'!X30+'Plan de Acción 2023'!Y30+'Plan de Acción 2023'!Z30+'Plan de Acción 2023'!AA30+'Plan de Acción 2023'!AB30+'Plan de Acción 2023'!AC30</f>
        <v>2</v>
      </c>
      <c r="K518" s="825">
        <f t="shared" si="6"/>
        <v>0.5</v>
      </c>
      <c r="L518" s="825">
        <f t="shared" si="7"/>
        <v>0.5</v>
      </c>
      <c r="M518" s="824">
        <f>'Plan de Acción 2023'!M30</f>
        <v>0</v>
      </c>
      <c r="N518" s="824">
        <f>'Plan de Acción 2023'!AC30</f>
        <v>0</v>
      </c>
      <c r="O518" s="824" t="e">
        <f t="shared" si="8"/>
        <v>#DIV/0!</v>
      </c>
      <c r="P518" s="820">
        <f>Tabla13[[#This Row],[Ejec Real Acumu]]-Tabla13[[#This Row],[Proyec Ejec Acumul]]</f>
        <v>0</v>
      </c>
      <c r="Q518" s="820">
        <f>Tabla13[[#This Row],[Ejec Real Mes]]-Tabla13[[#This Row],[Program Entreg Mes]]</f>
        <v>0</v>
      </c>
    </row>
    <row r="519" spans="1:17">
      <c r="A519" s="824">
        <v>27</v>
      </c>
      <c r="B519" s="824" t="s">
        <v>2441</v>
      </c>
      <c r="C519" s="824" t="s">
        <v>2442</v>
      </c>
      <c r="D519" s="824" t="str">
        <f>'Plan de Acción 2023'!$V$31</f>
        <v>Oficina Asesora de Planeación</v>
      </c>
      <c r="E519" s="824" t="str">
        <f>'Plan de Acción 2023'!$F$31</f>
        <v>Reportar a la Alta Dirección el estado de operación del aplicativo de Isolución</v>
      </c>
      <c r="F519" s="824">
        <v>6</v>
      </c>
      <c r="G519" s="824" t="s">
        <v>2448</v>
      </c>
      <c r="H519" s="824">
        <f>'Plan de Acción 2023'!$T$31</f>
        <v>2</v>
      </c>
      <c r="I519" s="824">
        <f>'Plan de Acción 2023'!H31+'Plan de Acción 2023'!I31+'Plan de Acción 2023'!J31+'Plan de Acción 2023'!K31+'Plan de Acción 2023'!L31+'Plan de Acción 2023'!M31</f>
        <v>1</v>
      </c>
      <c r="J519" s="824">
        <f>'Plan de Acción 2023'!X31+'Plan de Acción 2023'!Y31+'Plan de Acción 2023'!Z31+'Plan de Acción 2023'!AA31+'Plan de Acción 2023'!AB31+'Plan de Acción 2023'!AC31</f>
        <v>1</v>
      </c>
      <c r="K519" s="825">
        <f t="shared" si="6"/>
        <v>0.5</v>
      </c>
      <c r="L519" s="825">
        <f t="shared" si="7"/>
        <v>0.5</v>
      </c>
      <c r="M519" s="824">
        <f>'Plan de Acción 2023'!M31</f>
        <v>1</v>
      </c>
      <c r="N519" s="824">
        <f>'Plan de Acción 2023'!AC31</f>
        <v>1</v>
      </c>
      <c r="O519" s="824">
        <f t="shared" si="8"/>
        <v>1</v>
      </c>
      <c r="P519" s="820">
        <f>Tabla13[[#This Row],[Ejec Real Acumu]]-Tabla13[[#This Row],[Proyec Ejec Acumul]]</f>
        <v>0</v>
      </c>
      <c r="Q519" s="820">
        <f>Tabla13[[#This Row],[Ejec Real Mes]]-Tabla13[[#This Row],[Program Entreg Mes]]</f>
        <v>0</v>
      </c>
    </row>
    <row r="520" spans="1:17">
      <c r="A520" s="824">
        <v>28</v>
      </c>
      <c r="B520" s="824" t="s">
        <v>2441</v>
      </c>
      <c r="C520" s="824" t="s">
        <v>2442</v>
      </c>
      <c r="D520" s="824" t="str">
        <f>'Plan de Acción 2023'!$V$32</f>
        <v>Oficina Asesora de Planeación</v>
      </c>
      <c r="E520" s="824" t="str">
        <f>'Plan de Acción 2023'!$F$32</f>
        <v>Implementar las políticas del Modelo Integrado de Planeación y Gestión relacionadas con la OAP</v>
      </c>
      <c r="F520" s="824">
        <v>6</v>
      </c>
      <c r="G520" s="824" t="s">
        <v>2448</v>
      </c>
      <c r="H520" s="824">
        <f>'Plan de Acción 2023'!$T$32</f>
        <v>3</v>
      </c>
      <c r="I520" s="824">
        <f>'Plan de Acción 2023'!H32+'Plan de Acción 2023'!I32+'Plan de Acción 2023'!J32+'Plan de Acción 2023'!K32+'Plan de Acción 2023'!L32+'Plan de Acción 2023'!M32</f>
        <v>1</v>
      </c>
      <c r="J520" s="824">
        <f>'Plan de Acción 2023'!X32+'Plan de Acción 2023'!Y32+'Plan de Acción 2023'!Z32+'Plan de Acción 2023'!AA32+'Plan de Acción 2023'!AB32+'Plan de Acción 2023'!AC32</f>
        <v>1</v>
      </c>
      <c r="K520" s="825">
        <f t="shared" si="6"/>
        <v>0.33333333333333331</v>
      </c>
      <c r="L520" s="825">
        <f t="shared" si="7"/>
        <v>0.33333333333333331</v>
      </c>
      <c r="M520" s="824">
        <f>'Plan de Acción 2023'!M32</f>
        <v>0</v>
      </c>
      <c r="N520" s="824">
        <f>'Plan de Acción 2023'!AC32</f>
        <v>0</v>
      </c>
      <c r="O520" s="824" t="e">
        <f t="shared" si="8"/>
        <v>#DIV/0!</v>
      </c>
      <c r="P520" s="820">
        <f>Tabla13[[#This Row],[Ejec Real Acumu]]-Tabla13[[#This Row],[Proyec Ejec Acumul]]</f>
        <v>0</v>
      </c>
      <c r="Q520" s="820">
        <f>Tabla13[[#This Row],[Ejec Real Mes]]-Tabla13[[#This Row],[Program Entreg Mes]]</f>
        <v>0</v>
      </c>
    </row>
    <row r="521" spans="1:17">
      <c r="A521" s="824">
        <v>29</v>
      </c>
      <c r="B521" s="824" t="s">
        <v>2441</v>
      </c>
      <c r="C521" s="824" t="s">
        <v>2442</v>
      </c>
      <c r="D521" s="824" t="str">
        <f>'Plan de Acción 2023'!$V$33</f>
        <v>Oficina Asesora de Planeación</v>
      </c>
      <c r="E521" s="824" t="str">
        <f>'Plan de Acción 2023'!$F$33</f>
        <v>Realizar presentación de estado de avance de las política de MIPG del INM</v>
      </c>
      <c r="F521" s="824">
        <v>6</v>
      </c>
      <c r="G521" s="824" t="s">
        <v>2448</v>
      </c>
      <c r="H521" s="824">
        <f>'Plan de Acción 2023'!$T$33</f>
        <v>2</v>
      </c>
      <c r="I521" s="824">
        <f>'Plan de Acción 2023'!H33+'Plan de Acción 2023'!I33+'Plan de Acción 2023'!J33+'Plan de Acción 2023'!K33+'Plan de Acción 2023'!L33+'Plan de Acción 2023'!M33</f>
        <v>1</v>
      </c>
      <c r="J521" s="824">
        <f>'Plan de Acción 2023'!X33+'Plan de Acción 2023'!Y33+'Plan de Acción 2023'!Z33+'Plan de Acción 2023'!AA33+'Plan de Acción 2023'!AB33+'Plan de Acción 2023'!AC33</f>
        <v>1</v>
      </c>
      <c r="K521" s="825">
        <f t="shared" si="6"/>
        <v>0.5</v>
      </c>
      <c r="L521" s="825">
        <f t="shared" si="7"/>
        <v>0.5</v>
      </c>
      <c r="M521" s="824">
        <f>'Plan de Acción 2023'!M33</f>
        <v>0</v>
      </c>
      <c r="N521" s="824">
        <f>'Plan de Acción 2023'!AC33</f>
        <v>0</v>
      </c>
      <c r="O521" s="824" t="e">
        <f t="shared" si="8"/>
        <v>#DIV/0!</v>
      </c>
      <c r="P521" s="820">
        <f>Tabla13[[#This Row],[Ejec Real Acumu]]-Tabla13[[#This Row],[Proyec Ejec Acumul]]</f>
        <v>0</v>
      </c>
      <c r="Q521" s="820">
        <f>Tabla13[[#This Row],[Ejec Real Mes]]-Tabla13[[#This Row],[Program Entreg Mes]]</f>
        <v>0</v>
      </c>
    </row>
    <row r="522" spans="1:17">
      <c r="A522" s="824">
        <v>30</v>
      </c>
      <c r="B522" s="824" t="s">
        <v>2441</v>
      </c>
      <c r="C522" s="824" t="s">
        <v>2442</v>
      </c>
      <c r="D522" s="824" t="str">
        <f>'Plan de Acción 2023'!$V$34</f>
        <v>Oficina Asesora de Planeación</v>
      </c>
      <c r="E522" s="824" t="str">
        <f>'Plan de Acción 2023'!$F$34</f>
        <v>Realizar evento de rendición de cuentas (RdC) enmarcados en la Estrategia de RdC</v>
      </c>
      <c r="F522" s="824">
        <v>6</v>
      </c>
      <c r="G522" s="824" t="s">
        <v>2448</v>
      </c>
      <c r="H522" s="824">
        <f>'Plan de Acción 2023'!$T$34</f>
        <v>1</v>
      </c>
      <c r="I522" s="824">
        <f>'Plan de Acción 2023'!H34+'Plan de Acción 2023'!I34+'Plan de Acción 2023'!J34+'Plan de Acción 2023'!K34+'Plan de Acción 2023'!L34+'Plan de Acción 2023'!M34</f>
        <v>0</v>
      </c>
      <c r="J522" s="824">
        <f>'Plan de Acción 2023'!X34+'Plan de Acción 2023'!Y34+'Plan de Acción 2023'!Z34+'Plan de Acción 2023'!AA34+'Plan de Acción 2023'!AB34+'Plan de Acción 2023'!AC34</f>
        <v>0</v>
      </c>
      <c r="K522" s="825">
        <f t="shared" si="6"/>
        <v>0</v>
      </c>
      <c r="L522" s="825">
        <f t="shared" si="7"/>
        <v>0</v>
      </c>
      <c r="M522" s="824">
        <f>'Plan de Acción 2023'!M34</f>
        <v>0</v>
      </c>
      <c r="N522" s="824">
        <f>'Plan de Acción 2023'!AC34</f>
        <v>0</v>
      </c>
      <c r="O522" s="824" t="e">
        <f t="shared" si="8"/>
        <v>#DIV/0!</v>
      </c>
      <c r="P522" s="820">
        <f>Tabla13[[#This Row],[Ejec Real Acumu]]-Tabla13[[#This Row],[Proyec Ejec Acumul]]</f>
        <v>0</v>
      </c>
      <c r="Q522" s="820">
        <f>Tabla13[[#This Row],[Ejec Real Mes]]-Tabla13[[#This Row],[Program Entreg Mes]]</f>
        <v>0</v>
      </c>
    </row>
    <row r="523" spans="1:17">
      <c r="A523" s="824">
        <v>31</v>
      </c>
      <c r="B523" s="824" t="s">
        <v>2441</v>
      </c>
      <c r="C523" s="824" t="s">
        <v>2442</v>
      </c>
      <c r="D523" s="824" t="str">
        <f>'Plan de Acción 2023'!$V$35</f>
        <v>Oficina Asesora de Planeación</v>
      </c>
      <c r="E523" s="824" t="str">
        <f>'Plan de Acción 2023'!$F$35</f>
        <v>Ejecutar el Plan Anticorrupción y Atención al Ciudadano</v>
      </c>
      <c r="F523" s="824">
        <v>6</v>
      </c>
      <c r="G523" s="824" t="s">
        <v>2448</v>
      </c>
      <c r="H523" s="824">
        <f>'Plan de Acción 2023'!$T$35</f>
        <v>69</v>
      </c>
      <c r="I523" s="824">
        <f>'Plan de Acción 2023'!H35+'Plan de Acción 2023'!I35+'Plan de Acción 2023'!J35+'Plan de Acción 2023'!K35+'Plan de Acción 2023'!L35+'Plan de Acción 2023'!M35</f>
        <v>20</v>
      </c>
      <c r="J523" s="824">
        <f>'Plan de Acción 2023'!X35+'Plan de Acción 2023'!Y35+'Plan de Acción 2023'!Z35+'Plan de Acción 2023'!AA35+'Plan de Acción 2023'!AB35+'Plan de Acción 2023'!AC35</f>
        <v>20</v>
      </c>
      <c r="K523" s="825">
        <f t="shared" si="6"/>
        <v>0.28985507246376813</v>
      </c>
      <c r="L523" s="825">
        <f t="shared" si="7"/>
        <v>0.28985507246376813</v>
      </c>
      <c r="M523" s="824">
        <f>'Plan de Acción 2023'!M35</f>
        <v>6</v>
      </c>
      <c r="N523" s="824">
        <f>'Plan de Acción 2023'!AC35</f>
        <v>6</v>
      </c>
      <c r="O523" s="824">
        <f t="shared" si="8"/>
        <v>1</v>
      </c>
      <c r="P523" s="820">
        <f>Tabla13[[#This Row],[Ejec Real Acumu]]-Tabla13[[#This Row],[Proyec Ejec Acumul]]</f>
        <v>0</v>
      </c>
      <c r="Q523" s="820">
        <f>Tabla13[[#This Row],[Ejec Real Mes]]-Tabla13[[#This Row],[Program Entreg Mes]]</f>
        <v>0</v>
      </c>
    </row>
    <row r="524" spans="1:17">
      <c r="A524" s="824">
        <v>32</v>
      </c>
      <c r="B524" s="824" t="s">
        <v>2441</v>
      </c>
      <c r="C524" s="824" t="s">
        <v>2442</v>
      </c>
      <c r="D524" s="824" t="str">
        <f>'Plan de Acción 2023'!$V$36</f>
        <v>Oficina Asesora de Planeación</v>
      </c>
      <c r="E524" s="824" t="str">
        <f>'Plan de Acción 2023'!$F$36</f>
        <v>Reportar el estado de ejecución
presupuestal de los proyectos de inversión y
el presupuesto de funcionamiento</v>
      </c>
      <c r="F524" s="824">
        <v>6</v>
      </c>
      <c r="G524" s="824" t="s">
        <v>2448</v>
      </c>
      <c r="H524" s="824">
        <f>'Plan de Acción 2023'!$T$36</f>
        <v>12</v>
      </c>
      <c r="I524" s="824">
        <f>'Plan de Acción 2023'!H36+'Plan de Acción 2023'!I36+'Plan de Acción 2023'!J36+'Plan de Acción 2023'!K36+'Plan de Acción 2023'!L36+'Plan de Acción 2023'!M36</f>
        <v>7</v>
      </c>
      <c r="J524" s="824">
        <f>'Plan de Acción 2023'!X36+'Plan de Acción 2023'!Y36+'Plan de Acción 2023'!Z36+'Plan de Acción 2023'!AA36+'Plan de Acción 2023'!AB36+'Plan de Acción 2023'!AC36</f>
        <v>7</v>
      </c>
      <c r="K524" s="825">
        <f t="shared" si="6"/>
        <v>0.58333333333333337</v>
      </c>
      <c r="L524" s="825">
        <f t="shared" si="7"/>
        <v>0.58333333333333337</v>
      </c>
      <c r="M524" s="824">
        <f>'Plan de Acción 2023'!M36</f>
        <v>1</v>
      </c>
      <c r="N524" s="824">
        <f>'Plan de Acción 2023'!AC36</f>
        <v>1</v>
      </c>
      <c r="O524" s="824">
        <f t="shared" si="8"/>
        <v>1</v>
      </c>
      <c r="P524" s="820">
        <f>Tabla13[[#This Row],[Ejec Real Acumu]]-Tabla13[[#This Row],[Proyec Ejec Acumul]]</f>
        <v>0</v>
      </c>
      <c r="Q524" s="820">
        <f>Tabla13[[#This Row],[Ejec Real Mes]]-Tabla13[[#This Row],[Program Entreg Mes]]</f>
        <v>0</v>
      </c>
    </row>
    <row r="525" spans="1:17">
      <c r="A525" s="824">
        <v>33</v>
      </c>
      <c r="B525" s="824" t="s">
        <v>2441</v>
      </c>
      <c r="C525" s="824" t="s">
        <v>2442</v>
      </c>
      <c r="D525" s="824" t="str">
        <f>'Plan de Acción 2023'!$V$37</f>
        <v>Oficina Asesora de Planeación</v>
      </c>
      <c r="E525" s="824" t="str">
        <f>'Plan de Acción 2023'!$F$37</f>
        <v>Realizar seguimiento en el
aplicativo de la Plataforma Integral de
Inversion Publica (PIIP) a los avances en cadena valor, conforme la ejecución del Presupuesto de Inversión: Producto,
Financiero y de Gestión</v>
      </c>
      <c r="F525" s="824">
        <v>6</v>
      </c>
      <c r="G525" s="824" t="s">
        <v>2448</v>
      </c>
      <c r="H525" s="824">
        <f>'Plan de Acción 2023'!$T$37</f>
        <v>12</v>
      </c>
      <c r="I525" s="824">
        <f>'Plan de Acción 2023'!H37+'Plan de Acción 2023'!I37+'Plan de Acción 2023'!J37+'Plan de Acción 2023'!K37+'Plan de Acción 2023'!L37+'Plan de Acción 2023'!M37</f>
        <v>7</v>
      </c>
      <c r="J525" s="824">
        <f>'Plan de Acción 2023'!X37+'Plan de Acción 2023'!Y37+'Plan de Acción 2023'!Z37+'Plan de Acción 2023'!AA37+'Plan de Acción 2023'!AB37+'Plan de Acción 2023'!AC37</f>
        <v>7</v>
      </c>
      <c r="K525" s="825">
        <f t="shared" si="6"/>
        <v>0.58333333333333337</v>
      </c>
      <c r="L525" s="825">
        <f t="shared" si="7"/>
        <v>0.58333333333333337</v>
      </c>
      <c r="M525" s="824">
        <f>'Plan de Acción 2023'!M37</f>
        <v>1</v>
      </c>
      <c r="N525" s="824">
        <f>'Plan de Acción 2023'!AC37</f>
        <v>1</v>
      </c>
      <c r="O525" s="824">
        <f t="shared" si="8"/>
        <v>1</v>
      </c>
      <c r="P525" s="820">
        <f>Tabla13[[#This Row],[Ejec Real Acumu]]-Tabla13[[#This Row],[Proyec Ejec Acumul]]</f>
        <v>0</v>
      </c>
      <c r="Q525" s="820">
        <f>Tabla13[[#This Row],[Ejec Real Mes]]-Tabla13[[#This Row],[Program Entreg Mes]]</f>
        <v>0</v>
      </c>
    </row>
    <row r="526" spans="1:17">
      <c r="A526" s="824">
        <v>34</v>
      </c>
      <c r="B526" s="824" t="s">
        <v>2441</v>
      </c>
      <c r="C526" s="824" t="s">
        <v>2442</v>
      </c>
      <c r="D526" s="824" t="str">
        <f>'Plan de Acción 2023'!$V$38</f>
        <v>Oficina Asesora de Planeación</v>
      </c>
      <c r="E526" s="824" t="str">
        <f>'Plan de Acción 2023'!$F$38</f>
        <v>Realizar el estudio de tasas de los
servicios que se prestaran por parte de las
areas misionales del instituto para su
publicacion según los terminos de ley.</v>
      </c>
      <c r="F526" s="824">
        <v>6</v>
      </c>
      <c r="G526" s="824" t="s">
        <v>2448</v>
      </c>
      <c r="H526" s="824">
        <f>'Plan de Acción 2023'!$T$38</f>
        <v>1</v>
      </c>
      <c r="I526" s="824">
        <f>'Plan de Acción 2023'!H38+'Plan de Acción 2023'!I38+'Plan de Acción 2023'!J38+'Plan de Acción 2023'!K38+'Plan de Acción 2023'!L38+'Plan de Acción 2023'!M38</f>
        <v>0</v>
      </c>
      <c r="J526" s="824">
        <f>'Plan de Acción 2023'!X38+'Plan de Acción 2023'!Y38+'Plan de Acción 2023'!Z38+'Plan de Acción 2023'!AA38+'Plan de Acción 2023'!AB38+'Plan de Acción 2023'!AC38</f>
        <v>0</v>
      </c>
      <c r="K526" s="825">
        <f t="shared" si="6"/>
        <v>0</v>
      </c>
      <c r="L526" s="825">
        <f t="shared" si="7"/>
        <v>0</v>
      </c>
      <c r="M526" s="824">
        <f>'Plan de Acción 2023'!M38</f>
        <v>0</v>
      </c>
      <c r="N526" s="824">
        <f>'Plan de Acción 2023'!AC38</f>
        <v>0</v>
      </c>
      <c r="O526" s="824" t="e">
        <f t="shared" si="8"/>
        <v>#DIV/0!</v>
      </c>
      <c r="P526" s="820">
        <f>Tabla13[[#This Row],[Ejec Real Acumu]]-Tabla13[[#This Row],[Proyec Ejec Acumul]]</f>
        <v>0</v>
      </c>
      <c r="Q526" s="820">
        <f>Tabla13[[#This Row],[Ejec Real Mes]]-Tabla13[[#This Row],[Program Entreg Mes]]</f>
        <v>0</v>
      </c>
    </row>
    <row r="527" spans="1:17">
      <c r="A527" s="824">
        <v>35</v>
      </c>
      <c r="B527" s="824" t="s">
        <v>2441</v>
      </c>
      <c r="C527" s="824" t="s">
        <v>2442</v>
      </c>
      <c r="D527" s="824" t="str">
        <f>'Plan de Acción 2023'!$V$39</f>
        <v>Oficina Asesora de Planeación</v>
      </c>
      <c r="E527" s="824" t="str">
        <f>'Plan de Acción 2023'!$F$39</f>
        <v xml:space="preserve">Creación o actualización de la
documentación de la OAP
</v>
      </c>
      <c r="F527" s="824">
        <v>6</v>
      </c>
      <c r="G527" s="824" t="s">
        <v>2448</v>
      </c>
      <c r="H527" s="824">
        <f>'Plan de Acción 2023'!$T$39</f>
        <v>13</v>
      </c>
      <c r="I527" s="824">
        <f>'Plan de Acción 2023'!H39+'Plan de Acción 2023'!I39+'Plan de Acción 2023'!J39+'Plan de Acción 2023'!K39+'Plan de Acción 2023'!L39+'Plan de Acción 2023'!M39</f>
        <v>0</v>
      </c>
      <c r="J527" s="824">
        <f>'Plan de Acción 2023'!X39+'Plan de Acción 2023'!Y39+'Plan de Acción 2023'!Z39+'Plan de Acción 2023'!AA39+'Plan de Acción 2023'!AB39+'Plan de Acción 2023'!AC39</f>
        <v>0</v>
      </c>
      <c r="K527" s="825">
        <f t="shared" si="6"/>
        <v>0</v>
      </c>
      <c r="L527" s="825">
        <f t="shared" si="7"/>
        <v>0</v>
      </c>
      <c r="M527" s="824">
        <f>'Plan de Acción 2023'!M39</f>
        <v>0</v>
      </c>
      <c r="N527" s="824">
        <f>'Plan de Acción 2023'!AC39</f>
        <v>0</v>
      </c>
      <c r="O527" s="824" t="e">
        <f t="shared" si="8"/>
        <v>#DIV/0!</v>
      </c>
      <c r="P527" s="820">
        <f>Tabla13[[#This Row],[Ejec Real Acumu]]-Tabla13[[#This Row],[Proyec Ejec Acumul]]</f>
        <v>0</v>
      </c>
      <c r="Q527" s="820">
        <f>Tabla13[[#This Row],[Ejec Real Mes]]-Tabla13[[#This Row],[Program Entreg Mes]]</f>
        <v>0</v>
      </c>
    </row>
    <row r="528" spans="1:17">
      <c r="A528" s="824">
        <v>36</v>
      </c>
      <c r="B528" s="824" t="s">
        <v>2441</v>
      </c>
      <c r="C528" s="824" t="s">
        <v>2442</v>
      </c>
      <c r="D528" s="824" t="str">
        <f>'Plan de Acción 2023'!$V$40</f>
        <v>Subdirección de Servicios Metrológicos y Relación con el Ciudadano</v>
      </c>
      <c r="E528" s="824" t="str">
        <f>'Plan de Acción 2023'!$F$40</f>
        <v>Implementar las políticas del Modelo Integrado de Planeación y Gestión relacionadas con la SSMRC</v>
      </c>
      <c r="F528" s="824">
        <v>6</v>
      </c>
      <c r="G528" s="824" t="s">
        <v>2448</v>
      </c>
      <c r="H528" s="824">
        <f>'Plan de Acción 2023'!$T$40</f>
        <v>3</v>
      </c>
      <c r="I528" s="824">
        <f>'Plan de Acción 2023'!H40+'Plan de Acción 2023'!I40+'Plan de Acción 2023'!J40+'Plan de Acción 2023'!K40+'Plan de Acción 2023'!L40+'Plan de Acción 2023'!M40</f>
        <v>1</v>
      </c>
      <c r="J528" s="824">
        <f>'Plan de Acción 2023'!X40+'Plan de Acción 2023'!Y40+'Plan de Acción 2023'!Z40+'Plan de Acción 2023'!AA40+'Plan de Acción 2023'!AB40+'Plan de Acción 2023'!AC40</f>
        <v>1</v>
      </c>
      <c r="K528" s="825">
        <f t="shared" si="6"/>
        <v>0.33333333333333331</v>
      </c>
      <c r="L528" s="825">
        <f t="shared" si="7"/>
        <v>0.33333333333333331</v>
      </c>
      <c r="M528" s="824">
        <f>'Plan de Acción 2023'!M40</f>
        <v>1</v>
      </c>
      <c r="N528" s="824">
        <f>'Plan de Acción 2023'!AC40</f>
        <v>1</v>
      </c>
      <c r="O528" s="824">
        <f t="shared" si="8"/>
        <v>1</v>
      </c>
      <c r="P528" s="820">
        <f>Tabla13[[#This Row],[Ejec Real Acumu]]-Tabla13[[#This Row],[Proyec Ejec Acumul]]</f>
        <v>0</v>
      </c>
      <c r="Q528" s="820">
        <f>Tabla13[[#This Row],[Ejec Real Mes]]-Tabla13[[#This Row],[Program Entreg Mes]]</f>
        <v>0</v>
      </c>
    </row>
    <row r="529" spans="1:17">
      <c r="A529" s="824">
        <v>37</v>
      </c>
      <c r="B529" s="824" t="s">
        <v>2441</v>
      </c>
      <c r="C529" s="824" t="s">
        <v>2442</v>
      </c>
      <c r="D529" s="824" t="str">
        <f>'Plan de Acción 2023'!$V$41</f>
        <v>Subdirección de Servicios Metrológicos y Relación con el Ciudadano</v>
      </c>
      <c r="E529" s="824" t="str">
        <f>'Plan de Acción 2023'!$F$41</f>
        <v>Revisar, ajustar y aprobar Proyecto de Interés Estratégico "Fomento Regional en Metrología 2.0"</v>
      </c>
      <c r="F529" s="824">
        <v>6</v>
      </c>
      <c r="G529" s="824" t="s">
        <v>2448</v>
      </c>
      <c r="H529" s="824">
        <f>'Plan de Acción 2023'!$T$41</f>
        <v>1</v>
      </c>
      <c r="I529" s="824">
        <f>'Plan de Acción 2023'!H41+'Plan de Acción 2023'!I41+'Plan de Acción 2023'!J41+'Plan de Acción 2023'!K41+'Plan de Acción 2023'!L41+'Plan de Acción 2023'!M41</f>
        <v>0</v>
      </c>
      <c r="J529" s="824">
        <f>'Plan de Acción 2023'!X41+'Plan de Acción 2023'!Y41+'Plan de Acción 2023'!Z41+'Plan de Acción 2023'!AA41+'Plan de Acción 2023'!AB41+'Plan de Acción 2023'!AC41</f>
        <v>0</v>
      </c>
      <c r="K529" s="825">
        <f t="shared" si="6"/>
        <v>0</v>
      </c>
      <c r="L529" s="825">
        <f t="shared" si="7"/>
        <v>0</v>
      </c>
      <c r="M529" s="824">
        <f>'Plan de Acción 2023'!M41</f>
        <v>0</v>
      </c>
      <c r="N529" s="824">
        <f>'Plan de Acción 2023'!AC41</f>
        <v>0</v>
      </c>
      <c r="O529" s="824" t="e">
        <f t="shared" si="8"/>
        <v>#DIV/0!</v>
      </c>
      <c r="P529" s="820">
        <f>Tabla13[[#This Row],[Ejec Real Acumu]]-Tabla13[[#This Row],[Proyec Ejec Acumul]]</f>
        <v>0</v>
      </c>
      <c r="Q529" s="820">
        <f>Tabla13[[#This Row],[Ejec Real Mes]]-Tabla13[[#This Row],[Program Entreg Mes]]</f>
        <v>0</v>
      </c>
    </row>
    <row r="530" spans="1:17">
      <c r="A530" s="824">
        <v>38</v>
      </c>
      <c r="B530" s="824" t="s">
        <v>2441</v>
      </c>
      <c r="C530" s="824" t="s">
        <v>2442</v>
      </c>
      <c r="D530" s="824" t="str">
        <f>'Plan de Acción 2023'!$V$42</f>
        <v>Subdirección de Servicios Metrológicos y Relación con el Ciudadano</v>
      </c>
      <c r="E530" s="824" t="str">
        <f>'Plan de Acción 2023'!$F$42</f>
        <v>Ejecutar los compromisos establecidos en los CONPES en los cuales tiene responsabilidad la SSMRC</v>
      </c>
      <c r="F530" s="824">
        <v>6</v>
      </c>
      <c r="G530" s="824" t="s">
        <v>2448</v>
      </c>
      <c r="H530" s="824">
        <f>'Plan de Acción 2023'!$T$42</f>
        <v>3</v>
      </c>
      <c r="I530" s="824">
        <f>'Plan de Acción 2023'!H42+'Plan de Acción 2023'!I42+'Plan de Acción 2023'!J42+'Plan de Acción 2023'!K42+'Plan de Acción 2023'!L42+'Plan de Acción 2023'!M42</f>
        <v>1</v>
      </c>
      <c r="J530" s="824">
        <f>'Plan de Acción 2023'!X42+'Plan de Acción 2023'!Y42+'Plan de Acción 2023'!Z42+'Plan de Acción 2023'!AA42+'Plan de Acción 2023'!AB42+'Plan de Acción 2023'!AC42</f>
        <v>1</v>
      </c>
      <c r="K530" s="825">
        <f t="shared" si="6"/>
        <v>0.33333333333333331</v>
      </c>
      <c r="L530" s="825">
        <f t="shared" si="7"/>
        <v>0.33333333333333331</v>
      </c>
      <c r="M530" s="824">
        <f>'Plan de Acción 2023'!M42</f>
        <v>1</v>
      </c>
      <c r="N530" s="824">
        <f>'Plan de Acción 2023'!AC42</f>
        <v>1</v>
      </c>
      <c r="O530" s="824">
        <f t="shared" si="8"/>
        <v>1</v>
      </c>
      <c r="P530" s="820">
        <f>Tabla13[[#This Row],[Ejec Real Acumu]]-Tabla13[[#This Row],[Proyec Ejec Acumul]]</f>
        <v>0</v>
      </c>
      <c r="Q530" s="820">
        <f>Tabla13[[#This Row],[Ejec Real Mes]]-Tabla13[[#This Row],[Program Entreg Mes]]</f>
        <v>0</v>
      </c>
    </row>
    <row r="531" spans="1:17">
      <c r="A531" s="824">
        <v>39</v>
      </c>
      <c r="B531" s="824" t="s">
        <v>2441</v>
      </c>
      <c r="C531" s="824" t="s">
        <v>2442</v>
      </c>
      <c r="D531" s="824" t="str">
        <f>'Plan de Acción 2023'!$V$43</f>
        <v>Subdirección de Servicios Metrológicos y Relación con el Ciudadano</v>
      </c>
      <c r="E531" s="824" t="str">
        <f>'Plan de Acción 2023'!$F$43</f>
        <v>Ejecutar los compromisos establecidos en los Convenios en los cuales tiene responsabilidad la SSMRC</v>
      </c>
      <c r="F531" s="824">
        <v>6</v>
      </c>
      <c r="G531" s="824" t="s">
        <v>2448</v>
      </c>
      <c r="H531" s="824">
        <f>'Plan de Acción 2023'!$T$43</f>
        <v>3</v>
      </c>
      <c r="I531" s="824">
        <f>'Plan de Acción 2023'!H43+'Plan de Acción 2023'!I43+'Plan de Acción 2023'!J43+'Plan de Acción 2023'!K43+'Plan de Acción 2023'!L43+'Plan de Acción 2023'!M43</f>
        <v>1</v>
      </c>
      <c r="J531" s="824">
        <f>'Plan de Acción 2023'!X43+'Plan de Acción 2023'!Y43+'Plan de Acción 2023'!Z43+'Plan de Acción 2023'!AA43+'Plan de Acción 2023'!AB43+'Plan de Acción 2023'!AC43</f>
        <v>1</v>
      </c>
      <c r="K531" s="825">
        <f t="shared" si="6"/>
        <v>0.33333333333333331</v>
      </c>
      <c r="L531" s="825">
        <f t="shared" si="7"/>
        <v>0.33333333333333331</v>
      </c>
      <c r="M531" s="824">
        <f>'Plan de Acción 2023'!M43</f>
        <v>1</v>
      </c>
      <c r="N531" s="824">
        <f>'Plan de Acción 2023'!AC43</f>
        <v>1</v>
      </c>
      <c r="O531" s="824">
        <f t="shared" si="8"/>
        <v>1</v>
      </c>
      <c r="P531" s="820">
        <f>Tabla13[[#This Row],[Ejec Real Acumu]]-Tabla13[[#This Row],[Proyec Ejec Acumul]]</f>
        <v>0</v>
      </c>
      <c r="Q531" s="820">
        <f>Tabla13[[#This Row],[Ejec Real Mes]]-Tabla13[[#This Row],[Program Entreg Mes]]</f>
        <v>0</v>
      </c>
    </row>
    <row r="532" spans="1:17">
      <c r="A532" s="824">
        <v>40</v>
      </c>
      <c r="B532" s="824" t="s">
        <v>2441</v>
      </c>
      <c r="C532" s="824" t="s">
        <v>2442</v>
      </c>
      <c r="D532" s="824" t="str">
        <f>'Plan de Acción 2023'!$V$44</f>
        <v>Subdirección de Servicios Metrológicos y Relación con el Ciudadano</v>
      </c>
      <c r="E532" s="824" t="str">
        <f>'Plan de Acción 2023'!$F$44</f>
        <v>Ejecutar actividades desde la Red Colombiana de Metrología según lineamientos estratégicos</v>
      </c>
      <c r="F532" s="824">
        <v>6</v>
      </c>
      <c r="G532" s="824" t="s">
        <v>2448</v>
      </c>
      <c r="H532" s="824">
        <f>'Plan de Acción 2023'!$T$44</f>
        <v>4</v>
      </c>
      <c r="I532" s="824">
        <f>'Plan de Acción 2023'!H44+'Plan de Acción 2023'!I44+'Plan de Acción 2023'!J44+'Plan de Acción 2023'!K44+'Plan de Acción 2023'!L44+'Plan de Acción 2023'!M44</f>
        <v>2</v>
      </c>
      <c r="J532" s="824">
        <f>'Plan de Acción 2023'!X44+'Plan de Acción 2023'!Y44+'Plan de Acción 2023'!Z44+'Plan de Acción 2023'!AA44+'Plan de Acción 2023'!AB44+'Plan de Acción 2023'!AC44</f>
        <v>2</v>
      </c>
      <c r="K532" s="825">
        <f t="shared" si="6"/>
        <v>0.5</v>
      </c>
      <c r="L532" s="825">
        <f t="shared" si="7"/>
        <v>0.5</v>
      </c>
      <c r="M532" s="824">
        <f>'Plan de Acción 2023'!M44</f>
        <v>1</v>
      </c>
      <c r="N532" s="824">
        <f>'Plan de Acción 2023'!AC44</f>
        <v>1</v>
      </c>
      <c r="O532" s="824">
        <f t="shared" si="8"/>
        <v>1</v>
      </c>
      <c r="P532" s="820">
        <f>Tabla13[[#This Row],[Ejec Real Acumu]]-Tabla13[[#This Row],[Proyec Ejec Acumul]]</f>
        <v>0</v>
      </c>
      <c r="Q532" s="820">
        <f>Tabla13[[#This Row],[Ejec Real Mes]]-Tabla13[[#This Row],[Program Entreg Mes]]</f>
        <v>0</v>
      </c>
    </row>
    <row r="533" spans="1:17">
      <c r="A533" s="824">
        <v>41</v>
      </c>
      <c r="B533" s="824" t="s">
        <v>2441</v>
      </c>
      <c r="C533" s="824" t="s">
        <v>2442</v>
      </c>
      <c r="D533" s="824" t="str">
        <f>'Plan de Acción 2023'!$V$45</f>
        <v>Subdirección de Servicios Metrológicos y Relación con el Ciudadano</v>
      </c>
      <c r="E533" s="824" t="str">
        <f>'Plan de Acción 2023'!$F$45</f>
        <v>Prestar los Servicios liderados desde la SSMRC</v>
      </c>
      <c r="F533" s="824">
        <v>6</v>
      </c>
      <c r="G533" s="824" t="s">
        <v>2448</v>
      </c>
      <c r="H533" s="824">
        <f>'Plan de Acción 2023'!$T$45</f>
        <v>4</v>
      </c>
      <c r="I533" s="824">
        <f>'Plan de Acción 2023'!H45+'Plan de Acción 2023'!I45+'Plan de Acción 2023'!J45+'Plan de Acción 2023'!K45+'Plan de Acción 2023'!L45+'Plan de Acción 2023'!M45</f>
        <v>2</v>
      </c>
      <c r="J533" s="824">
        <f>'Plan de Acción 2023'!X45+'Plan de Acción 2023'!Y45+'Plan de Acción 2023'!Z45+'Plan de Acción 2023'!AA45+'Plan de Acción 2023'!AB45+'Plan de Acción 2023'!AC45</f>
        <v>2</v>
      </c>
      <c r="K533" s="825">
        <f t="shared" si="6"/>
        <v>0.5</v>
      </c>
      <c r="L533" s="825">
        <f t="shared" si="7"/>
        <v>0.5</v>
      </c>
      <c r="M533" s="824">
        <f>'Plan de Acción 2023'!M45</f>
        <v>1</v>
      </c>
      <c r="N533" s="824">
        <f>'Plan de Acción 2023'!AC45</f>
        <v>1</v>
      </c>
      <c r="O533" s="824">
        <f t="shared" si="8"/>
        <v>1</v>
      </c>
      <c r="P533" s="820">
        <f>Tabla13[[#This Row],[Ejec Real Acumu]]-Tabla13[[#This Row],[Proyec Ejec Acumul]]</f>
        <v>0</v>
      </c>
      <c r="Q533" s="820">
        <f>Tabla13[[#This Row],[Ejec Real Mes]]-Tabla13[[#This Row],[Program Entreg Mes]]</f>
        <v>0</v>
      </c>
    </row>
    <row r="534" spans="1:17">
      <c r="A534" s="824">
        <v>42</v>
      </c>
      <c r="B534" s="824" t="s">
        <v>2441</v>
      </c>
      <c r="C534" s="824" t="s">
        <v>2442</v>
      </c>
      <c r="D534" s="824" t="str">
        <f>'Plan de Acción 2023'!$V$46</f>
        <v>Subdirección de Servicios Metrológicos y Relación con el Ciudadano</v>
      </c>
      <c r="E534" s="824" t="str">
        <f>'Plan de Acción 2023'!$F$46</f>
        <v>Establecer un diagnóstico y unificar la gestión de la metrología científica en el INM y mantener el reconocimiento como Centro de Investigación</v>
      </c>
      <c r="F534" s="824">
        <v>6</v>
      </c>
      <c r="G534" s="824" t="s">
        <v>2448</v>
      </c>
      <c r="H534" s="824">
        <f>'Plan de Acción 2023'!$T$46</f>
        <v>1</v>
      </c>
      <c r="I534" s="824">
        <f>'Plan de Acción 2023'!H46+'Plan de Acción 2023'!I46+'Plan de Acción 2023'!J46+'Plan de Acción 2023'!K46+'Plan de Acción 2023'!L46+'Plan de Acción 2023'!M46</f>
        <v>1</v>
      </c>
      <c r="J534" s="824">
        <f>'Plan de Acción 2023'!X46+'Plan de Acción 2023'!Y46+'Plan de Acción 2023'!Z46+'Plan de Acción 2023'!AA46+'Plan de Acción 2023'!AB46+'Plan de Acción 2023'!AC46</f>
        <v>1</v>
      </c>
      <c r="K534" s="825">
        <f t="shared" si="6"/>
        <v>1</v>
      </c>
      <c r="L534" s="825">
        <f t="shared" si="7"/>
        <v>1</v>
      </c>
      <c r="M534" s="824">
        <f>'Plan de Acción 2023'!M46</f>
        <v>1</v>
      </c>
      <c r="N534" s="824">
        <f>'Plan de Acción 2023'!AC46</f>
        <v>1</v>
      </c>
      <c r="O534" s="824">
        <f t="shared" si="8"/>
        <v>1</v>
      </c>
      <c r="P534" s="820">
        <f>Tabla13[[#This Row],[Ejec Real Acumu]]-Tabla13[[#This Row],[Proyec Ejec Acumul]]</f>
        <v>0</v>
      </c>
      <c r="Q534" s="820">
        <f>Tabla13[[#This Row],[Ejec Real Mes]]-Tabla13[[#This Row],[Program Entreg Mes]]</f>
        <v>0</v>
      </c>
    </row>
    <row r="535" spans="1:17">
      <c r="A535" s="824">
        <v>43</v>
      </c>
      <c r="B535" s="824" t="s">
        <v>2441</v>
      </c>
      <c r="C535" s="824" t="s">
        <v>2442</v>
      </c>
      <c r="D535" s="824" t="str">
        <f>'Plan de Acción 2023'!$V$47</f>
        <v>Subdirección de Servicios Metrológicos y Relación con el Ciudadano</v>
      </c>
      <c r="E535" s="824" t="str">
        <f>'Plan de Acción 2023'!$F$47</f>
        <v>Revisar y ajustar las actividades relacionadas con Comunicaciones y Relación con el ciudadano según lineamientos estratégicos</v>
      </c>
      <c r="F535" s="824">
        <v>6</v>
      </c>
      <c r="G535" s="824" t="s">
        <v>2448</v>
      </c>
      <c r="H535" s="824">
        <f>'Plan de Acción 2023'!$T$47</f>
        <v>3</v>
      </c>
      <c r="I535" s="824">
        <f>'Plan de Acción 2023'!H47+'Plan de Acción 2023'!I47+'Plan de Acción 2023'!J47+'Plan de Acción 2023'!K47+'Plan de Acción 2023'!L47+'Plan de Acción 2023'!M47</f>
        <v>1</v>
      </c>
      <c r="J535" s="824">
        <f>'Plan de Acción 2023'!X47+'Plan de Acción 2023'!Y47+'Plan de Acción 2023'!Z47+'Plan de Acción 2023'!AA47+'Plan de Acción 2023'!AB47+'Plan de Acción 2023'!AC47</f>
        <v>1</v>
      </c>
      <c r="K535" s="825">
        <f t="shared" si="6"/>
        <v>0.33333333333333331</v>
      </c>
      <c r="L535" s="825">
        <f t="shared" si="7"/>
        <v>0.33333333333333331</v>
      </c>
      <c r="M535" s="824">
        <f>'Plan de Acción 2023'!M47</f>
        <v>1</v>
      </c>
      <c r="N535" s="824">
        <f>'Plan de Acción 2023'!AC47</f>
        <v>1</v>
      </c>
      <c r="O535" s="824">
        <f t="shared" si="8"/>
        <v>1</v>
      </c>
      <c r="P535" s="820">
        <f>Tabla13[[#This Row],[Ejec Real Acumu]]-Tabla13[[#This Row],[Proyec Ejec Acumul]]</f>
        <v>0</v>
      </c>
      <c r="Q535" s="820">
        <f>Tabla13[[#This Row],[Ejec Real Mes]]-Tabla13[[#This Row],[Program Entreg Mes]]</f>
        <v>0</v>
      </c>
    </row>
    <row r="536" spans="1:17">
      <c r="A536" s="824">
        <v>44</v>
      </c>
      <c r="B536" s="824" t="s">
        <v>2441</v>
      </c>
      <c r="C536" s="824" t="s">
        <v>2442</v>
      </c>
      <c r="D536" s="824" t="str">
        <f>'Plan de Acción 2023'!$V$48</f>
        <v>Subdirección de Servicios Metrológicos y Relación con el Ciudadano</v>
      </c>
      <c r="E536" s="824" t="str">
        <f>'Plan de Acción 2023'!$F$48</f>
        <v>Ejecutar actividades relacionadas con la Gestión del SIG según lineamientos estratégicos</v>
      </c>
      <c r="F536" s="824">
        <v>6</v>
      </c>
      <c r="G536" s="824" t="s">
        <v>2448</v>
      </c>
      <c r="H536" s="824">
        <f>'Plan de Acción 2023'!$T$48</f>
        <v>4</v>
      </c>
      <c r="I536" s="824">
        <f>'Plan de Acción 2023'!H48+'Plan de Acción 2023'!I48+'Plan de Acción 2023'!J48+'Plan de Acción 2023'!K48+'Plan de Acción 2023'!L48+'Plan de Acción 2023'!M48</f>
        <v>2</v>
      </c>
      <c r="J536" s="824">
        <f>'Plan de Acción 2023'!X48+'Plan de Acción 2023'!Y48+'Plan de Acción 2023'!Z48+'Plan de Acción 2023'!AA48+'Plan de Acción 2023'!AB48+'Plan de Acción 2023'!AC48</f>
        <v>2</v>
      </c>
      <c r="K536" s="825">
        <f t="shared" si="6"/>
        <v>0.5</v>
      </c>
      <c r="L536" s="825">
        <f t="shared" si="7"/>
        <v>0.5</v>
      </c>
      <c r="M536" s="824">
        <f>'Plan de Acción 2023'!M48</f>
        <v>1</v>
      </c>
      <c r="N536" s="824">
        <f>'Plan de Acción 2023'!AC48</f>
        <v>1</v>
      </c>
      <c r="O536" s="824">
        <f t="shared" si="8"/>
        <v>1</v>
      </c>
      <c r="P536" s="820">
        <f>Tabla13[[#This Row],[Ejec Real Acumu]]-Tabla13[[#This Row],[Proyec Ejec Acumul]]</f>
        <v>0</v>
      </c>
      <c r="Q536" s="820">
        <f>Tabla13[[#This Row],[Ejec Real Mes]]-Tabla13[[#This Row],[Program Entreg Mes]]</f>
        <v>0</v>
      </c>
    </row>
    <row r="537" spans="1:17">
      <c r="A537" s="824">
        <v>45</v>
      </c>
      <c r="B537" s="824" t="s">
        <v>2441</v>
      </c>
      <c r="C537" s="824" t="s">
        <v>2442</v>
      </c>
      <c r="D537" s="824" t="str">
        <f>'Plan de Acción 2023'!$V$49</f>
        <v>Subdirección de Metrología Química y Biología</v>
      </c>
      <c r="E537" s="824" t="str">
        <f>'Plan de Acción 2023'!$F$49</f>
        <v>Participar en comparaciones claves, suplementarias o bilaterales</v>
      </c>
      <c r="F537" s="824">
        <v>6</v>
      </c>
      <c r="G537" s="824" t="s">
        <v>2448</v>
      </c>
      <c r="H537" s="824">
        <f>'Plan de Acción 2023'!$T$49</f>
        <v>4</v>
      </c>
      <c r="I537" s="824">
        <f>'Plan de Acción 2023'!H49+'Plan de Acción 2023'!I49+'Plan de Acción 2023'!J49+'Plan de Acción 2023'!K49+'Plan de Acción 2023'!L49+'Plan de Acción 2023'!M49</f>
        <v>0</v>
      </c>
      <c r="J537" s="824">
        <f>'Plan de Acción 2023'!X49+'Plan de Acción 2023'!Y49+'Plan de Acción 2023'!Z49+'Plan de Acción 2023'!AA49+'Plan de Acción 2023'!AB49+'Plan de Acción 2023'!AC49</f>
        <v>0</v>
      </c>
      <c r="K537" s="825">
        <f t="shared" si="6"/>
        <v>0</v>
      </c>
      <c r="L537" s="825">
        <f t="shared" si="7"/>
        <v>0</v>
      </c>
      <c r="M537" s="824">
        <f>'Plan de Acción 2023'!M49</f>
        <v>0</v>
      </c>
      <c r="N537" s="824">
        <f>'Plan de Acción 2023'!AC49</f>
        <v>0</v>
      </c>
      <c r="O537" s="824" t="e">
        <f t="shared" si="8"/>
        <v>#DIV/0!</v>
      </c>
      <c r="P537" s="820">
        <f>Tabla13[[#This Row],[Ejec Real Acumu]]-Tabla13[[#This Row],[Proyec Ejec Acumul]]</f>
        <v>0</v>
      </c>
      <c r="Q537" s="820">
        <f>Tabla13[[#This Row],[Ejec Real Mes]]-Tabla13[[#This Row],[Program Entreg Mes]]</f>
        <v>0</v>
      </c>
    </row>
    <row r="538" spans="1:17">
      <c r="A538" s="824">
        <v>46</v>
      </c>
      <c r="B538" s="824" t="s">
        <v>2441</v>
      </c>
      <c r="C538" s="824" t="s">
        <v>2442</v>
      </c>
      <c r="D538" s="824" t="str">
        <f>'Plan de Acción 2023'!$V$50</f>
        <v>Subdirección de Metrología Química y Biología</v>
      </c>
      <c r="E538" s="824" t="str">
        <f>'Plan de Acción 2023'!$F$50</f>
        <v>Participar en reuniones comités consultivos, subcomités, grupos de trabajo y/o en la conferencia general del BIPM</v>
      </c>
      <c r="F538" s="824">
        <v>6</v>
      </c>
      <c r="G538" s="824" t="s">
        <v>2448</v>
      </c>
      <c r="H538" s="824">
        <f>'Plan de Acción 2023'!$T$50</f>
        <v>11</v>
      </c>
      <c r="I538" s="824">
        <f>'Plan de Acción 2023'!H50+'Plan de Acción 2023'!I50+'Plan de Acción 2023'!J50+'Plan de Acción 2023'!K50+'Plan de Acción 2023'!L50+'Plan de Acción 2023'!M50</f>
        <v>7</v>
      </c>
      <c r="J538" s="824">
        <f>'Plan de Acción 2023'!X50+'Plan de Acción 2023'!Y50+'Plan de Acción 2023'!Z50+'Plan de Acción 2023'!AA50+'Plan de Acción 2023'!AB50+'Plan de Acción 2023'!AC50</f>
        <v>7</v>
      </c>
      <c r="K538" s="825">
        <f t="shared" si="6"/>
        <v>0.63636363636363635</v>
      </c>
      <c r="L538" s="825">
        <f t="shared" si="7"/>
        <v>0.63636363636363635</v>
      </c>
      <c r="M538" s="824">
        <f>'Plan de Acción 2023'!M50</f>
        <v>1</v>
      </c>
      <c r="N538" s="824">
        <f>'Plan de Acción 2023'!AC50</f>
        <v>1</v>
      </c>
      <c r="O538" s="824">
        <f t="shared" si="8"/>
        <v>1</v>
      </c>
      <c r="P538" s="820">
        <f>Tabla13[[#This Row],[Ejec Real Acumu]]-Tabla13[[#This Row],[Proyec Ejec Acumul]]</f>
        <v>0</v>
      </c>
      <c r="Q538" s="820">
        <f>Tabla13[[#This Row],[Ejec Real Mes]]-Tabla13[[#This Row],[Program Entreg Mes]]</f>
        <v>0</v>
      </c>
    </row>
    <row r="539" spans="1:17">
      <c r="A539" s="824">
        <v>47</v>
      </c>
      <c r="B539" s="824" t="s">
        <v>2441</v>
      </c>
      <c r="C539" s="824" t="s">
        <v>2442</v>
      </c>
      <c r="D539" s="824" t="str">
        <f>'Plan de Acción 2023'!$V$51</f>
        <v>Subdirección de Metrología Química y Biología</v>
      </c>
      <c r="E539" s="824" t="str">
        <f>'Plan de Acción 2023'!$F$51</f>
        <v>Participar en Grupos de Trabajo Técnico Regional, Grupo de Trabajo de los Sistemas de Calidad (QSTF por sus siglas en ingles) y Asamblea del Sistema Interamericano de Metrología (SIM)</v>
      </c>
      <c r="F539" s="824">
        <v>6</v>
      </c>
      <c r="G539" s="824" t="s">
        <v>2448</v>
      </c>
      <c r="H539" s="824">
        <f>'Plan de Acción 2023'!$T$51</f>
        <v>5</v>
      </c>
      <c r="I539" s="824">
        <f>'Plan de Acción 2023'!H51+'Plan de Acción 2023'!I51+'Plan de Acción 2023'!J51+'Plan de Acción 2023'!K51+'Plan de Acción 2023'!L51+'Plan de Acción 2023'!M51</f>
        <v>1</v>
      </c>
      <c r="J539" s="824">
        <f>'Plan de Acción 2023'!X51+'Plan de Acción 2023'!Y51+'Plan de Acción 2023'!Z51+'Plan de Acción 2023'!AA51+'Plan de Acción 2023'!AB51+'Plan de Acción 2023'!AC51</f>
        <v>1</v>
      </c>
      <c r="K539" s="825">
        <f t="shared" si="6"/>
        <v>0.2</v>
      </c>
      <c r="L539" s="825">
        <f t="shared" si="7"/>
        <v>0.2</v>
      </c>
      <c r="M539" s="824">
        <f>'Plan de Acción 2023'!M51</f>
        <v>1</v>
      </c>
      <c r="N539" s="824">
        <f>'Plan de Acción 2023'!AC51</f>
        <v>1</v>
      </c>
      <c r="O539" s="824">
        <f t="shared" si="8"/>
        <v>1</v>
      </c>
      <c r="P539" s="820">
        <f>Tabla13[[#This Row],[Ejec Real Acumu]]-Tabla13[[#This Row],[Proyec Ejec Acumul]]</f>
        <v>0</v>
      </c>
      <c r="Q539" s="820">
        <f>Tabla13[[#This Row],[Ejec Real Mes]]-Tabla13[[#This Row],[Program Entreg Mes]]</f>
        <v>0</v>
      </c>
    </row>
    <row r="540" spans="1:17">
      <c r="A540" s="824">
        <v>48</v>
      </c>
      <c r="B540" s="824" t="s">
        <v>2441</v>
      </c>
      <c r="C540" s="824" t="s">
        <v>2442</v>
      </c>
      <c r="D540" s="824" t="str">
        <f>'Plan de Acción 2023'!$V$52</f>
        <v>Subdirección de Metrología Química y Biología</v>
      </c>
      <c r="E540" s="824" t="str">
        <f>'Plan de Acción 2023'!$F$52</f>
        <v>Gestionar los hallazgos de los informes de las
auditorias Internas</v>
      </c>
      <c r="F540" s="824">
        <v>6</v>
      </c>
      <c r="G540" s="824" t="s">
        <v>2448</v>
      </c>
      <c r="H540" s="824">
        <f>'Plan de Acción 2023'!$T$52</f>
        <v>2</v>
      </c>
      <c r="I540" s="824">
        <f>'Plan de Acción 2023'!H52+'Plan de Acción 2023'!I52+'Plan de Acción 2023'!J52+'Plan de Acción 2023'!K52+'Plan de Acción 2023'!L52+'Plan de Acción 2023'!M52</f>
        <v>1</v>
      </c>
      <c r="J540" s="824">
        <f>'Plan de Acción 2023'!X52+'Plan de Acción 2023'!Y52+'Plan de Acción 2023'!Z52+'Plan de Acción 2023'!AA52+'Plan de Acción 2023'!AB52+'Plan de Acción 2023'!AC52</f>
        <v>1</v>
      </c>
      <c r="K540" s="825">
        <f t="shared" si="6"/>
        <v>0.5</v>
      </c>
      <c r="L540" s="825">
        <f t="shared" si="7"/>
        <v>0.5</v>
      </c>
      <c r="M540" s="824">
        <f>'Plan de Acción 2023'!M52</f>
        <v>0</v>
      </c>
      <c r="N540" s="824">
        <f>'Plan de Acción 2023'!AC52</f>
        <v>0</v>
      </c>
      <c r="O540" s="824" t="e">
        <f t="shared" si="8"/>
        <v>#DIV/0!</v>
      </c>
      <c r="P540" s="820">
        <f>Tabla13[[#This Row],[Ejec Real Acumu]]-Tabla13[[#This Row],[Proyec Ejec Acumul]]</f>
        <v>0</v>
      </c>
      <c r="Q540" s="820">
        <f>Tabla13[[#This Row],[Ejec Real Mes]]-Tabla13[[#This Row],[Program Entreg Mes]]</f>
        <v>0</v>
      </c>
    </row>
    <row r="541" spans="1:17">
      <c r="A541" s="824">
        <v>49</v>
      </c>
      <c r="B541" s="824" t="s">
        <v>2441</v>
      </c>
      <c r="C541" s="824" t="s">
        <v>2442</v>
      </c>
      <c r="D541" s="824" t="str">
        <f>'Plan de Acción 2023'!$V$53</f>
        <v>Subdirección de Metrología Química y Biología</v>
      </c>
      <c r="E541" s="824" t="str">
        <f>'Plan de Acción 2023'!$F$53</f>
        <v>Revisar e Implementación del documento de la metodología de priorización - CONPES 3957</v>
      </c>
      <c r="F541" s="824">
        <v>6</v>
      </c>
      <c r="G541" s="824" t="s">
        <v>2448</v>
      </c>
      <c r="H541" s="824">
        <f>'Plan de Acción 2023'!$T$53</f>
        <v>1</v>
      </c>
      <c r="I541" s="824">
        <f>'Plan de Acción 2023'!H53+'Plan de Acción 2023'!I53+'Plan de Acción 2023'!J53+'Plan de Acción 2023'!K53+'Plan de Acción 2023'!L53+'Plan de Acción 2023'!M53</f>
        <v>0</v>
      </c>
      <c r="J541" s="824">
        <f>'Plan de Acción 2023'!X53+'Plan de Acción 2023'!Y53+'Plan de Acción 2023'!Z53+'Plan de Acción 2023'!AA53+'Plan de Acción 2023'!AB53+'Plan de Acción 2023'!AC53</f>
        <v>0</v>
      </c>
      <c r="K541" s="825">
        <f t="shared" si="6"/>
        <v>0</v>
      </c>
      <c r="L541" s="825">
        <f t="shared" si="7"/>
        <v>0</v>
      </c>
      <c r="M541" s="824">
        <f>'Plan de Acción 2023'!M53</f>
        <v>0</v>
      </c>
      <c r="N541" s="824">
        <f>'Plan de Acción 2023'!AC53</f>
        <v>0</v>
      </c>
      <c r="O541" s="824" t="e">
        <f t="shared" si="8"/>
        <v>#DIV/0!</v>
      </c>
      <c r="P541" s="820">
        <f>Tabla13[[#This Row],[Ejec Real Acumu]]-Tabla13[[#This Row],[Proyec Ejec Acumul]]</f>
        <v>0</v>
      </c>
      <c r="Q541" s="820">
        <f>Tabla13[[#This Row],[Ejec Real Mes]]-Tabla13[[#This Row],[Program Entreg Mes]]</f>
        <v>0</v>
      </c>
    </row>
    <row r="542" spans="1:17">
      <c r="A542" s="824">
        <v>50</v>
      </c>
      <c r="B542" s="824" t="s">
        <v>2441</v>
      </c>
      <c r="C542" s="824" t="s">
        <v>2442</v>
      </c>
      <c r="D542" s="824" t="str">
        <f>'Plan de Acción 2023'!$V$54</f>
        <v>Subdirección de Metrología Química y Biología</v>
      </c>
      <c r="E542" s="824" t="str">
        <f>'Plan de Acción 2023'!$F$54</f>
        <v>Realizar reuniones del grupo técnico temático o magnitud de la SMQB para la elaboración de guías de medición en metrología química y biológicas o guías de calibración</v>
      </c>
      <c r="F542" s="824">
        <v>6</v>
      </c>
      <c r="G542" s="824" t="s">
        <v>2448</v>
      </c>
      <c r="H542" s="824">
        <f>'Plan de Acción 2023'!$T$54</f>
        <v>3</v>
      </c>
      <c r="I542" s="824">
        <f>'Plan de Acción 2023'!H54+'Plan de Acción 2023'!I54+'Plan de Acción 2023'!J54+'Plan de Acción 2023'!K54+'Plan de Acción 2023'!L54+'Plan de Acción 2023'!M54</f>
        <v>0</v>
      </c>
      <c r="J542" s="824">
        <f>'Plan de Acción 2023'!X54+'Plan de Acción 2023'!Y54+'Plan de Acción 2023'!Z54+'Plan de Acción 2023'!AA54+'Plan de Acción 2023'!AB54+'Plan de Acción 2023'!AC54</f>
        <v>0</v>
      </c>
      <c r="K542" s="825">
        <f t="shared" si="6"/>
        <v>0</v>
      </c>
      <c r="L542" s="825">
        <f t="shared" si="7"/>
        <v>0</v>
      </c>
      <c r="M542" s="824">
        <f>'Plan de Acción 2023'!M54</f>
        <v>0</v>
      </c>
      <c r="N542" s="824">
        <f>'Plan de Acción 2023'!AC54</f>
        <v>0</v>
      </c>
      <c r="O542" s="824" t="e">
        <f t="shared" si="8"/>
        <v>#DIV/0!</v>
      </c>
      <c r="P542" s="820">
        <f>Tabla13[[#This Row],[Ejec Real Acumu]]-Tabla13[[#This Row],[Proyec Ejec Acumul]]</f>
        <v>0</v>
      </c>
      <c r="Q542" s="820">
        <f>Tabla13[[#This Row],[Ejec Real Mes]]-Tabla13[[#This Row],[Program Entreg Mes]]</f>
        <v>0</v>
      </c>
    </row>
    <row r="543" spans="1:17">
      <c r="A543" s="824">
        <v>51</v>
      </c>
      <c r="B543" s="824" t="s">
        <v>2441</v>
      </c>
      <c r="C543" s="824" t="s">
        <v>2442</v>
      </c>
      <c r="D543" s="824" t="str">
        <f>'Plan de Acción 2023'!$V$55</f>
        <v>Subdirección de Metrología Química y Biología</v>
      </c>
      <c r="E543" s="824" t="str">
        <f>'Plan de Acción 2023'!$F$55</f>
        <v>Elaborar guías para mediciones químicas, biológicas o de calibración - RCM</v>
      </c>
      <c r="F543" s="824">
        <v>6</v>
      </c>
      <c r="G543" s="824" t="s">
        <v>2448</v>
      </c>
      <c r="H543" s="824">
        <f>'Plan de Acción 2023'!$T$55</f>
        <v>1</v>
      </c>
      <c r="I543" s="824">
        <f>'Plan de Acción 2023'!H55+'Plan de Acción 2023'!I55+'Plan de Acción 2023'!J55+'Plan de Acción 2023'!K55+'Plan de Acción 2023'!L55+'Plan de Acción 2023'!M55</f>
        <v>1</v>
      </c>
      <c r="J543" s="824">
        <f>'Plan de Acción 2023'!X55+'Plan de Acción 2023'!Y55+'Plan de Acción 2023'!Z55+'Plan de Acción 2023'!AA55+'Plan de Acción 2023'!AB55+'Plan de Acción 2023'!AC55</f>
        <v>1</v>
      </c>
      <c r="K543" s="825">
        <f t="shared" si="6"/>
        <v>1</v>
      </c>
      <c r="L543" s="825">
        <f t="shared" si="7"/>
        <v>1</v>
      </c>
      <c r="M543" s="824">
        <f>'Plan de Acción 2023'!M55</f>
        <v>0</v>
      </c>
      <c r="N543" s="824">
        <f>'Plan de Acción 2023'!AC55</f>
        <v>0</v>
      </c>
      <c r="O543" s="824" t="e">
        <f t="shared" si="8"/>
        <v>#DIV/0!</v>
      </c>
      <c r="P543" s="820">
        <f>Tabla13[[#This Row],[Ejec Real Acumu]]-Tabla13[[#This Row],[Proyec Ejec Acumul]]</f>
        <v>0</v>
      </c>
      <c r="Q543" s="820">
        <f>Tabla13[[#This Row],[Ejec Real Mes]]-Tabla13[[#This Row],[Program Entreg Mes]]</f>
        <v>0</v>
      </c>
    </row>
    <row r="544" spans="1:17">
      <c r="A544" s="824">
        <v>52</v>
      </c>
      <c r="B544" s="824" t="s">
        <v>2441</v>
      </c>
      <c r="C544" s="824" t="s">
        <v>2442</v>
      </c>
      <c r="D544" s="824" t="str">
        <f>'Plan de Acción 2023'!$V$56</f>
        <v>Subdirección de Metrología Química y Biología</v>
      </c>
      <c r="E544" s="824" t="str">
        <f>'Plan de Acción 2023'!$F$56</f>
        <v>Publicar guías para mediciones químicas, biológicas o de calibración - RCM</v>
      </c>
      <c r="F544" s="824">
        <v>6</v>
      </c>
      <c r="G544" s="824" t="s">
        <v>2448</v>
      </c>
      <c r="H544" s="824">
        <f>'Plan de Acción 2023'!$T$56</f>
        <v>5</v>
      </c>
      <c r="I544" s="824">
        <f>'Plan de Acción 2023'!H56+'Plan de Acción 2023'!I56+'Plan de Acción 2023'!J56+'Plan de Acción 2023'!K56+'Plan de Acción 2023'!L56+'Plan de Acción 2023'!M56</f>
        <v>2</v>
      </c>
      <c r="J544" s="824">
        <f>'Plan de Acción 2023'!X56+'Plan de Acción 2023'!Y56+'Plan de Acción 2023'!Z56+'Plan de Acción 2023'!AA56+'Plan de Acción 2023'!AB56+'Plan de Acción 2023'!AC56</f>
        <v>2</v>
      </c>
      <c r="K544" s="825">
        <f t="shared" si="6"/>
        <v>0.4</v>
      </c>
      <c r="L544" s="825">
        <f t="shared" si="7"/>
        <v>0.4</v>
      </c>
      <c r="M544" s="824">
        <f>'Plan de Acción 2023'!M56</f>
        <v>1</v>
      </c>
      <c r="N544" s="824">
        <f>'Plan de Acción 2023'!AC56</f>
        <v>1</v>
      </c>
      <c r="O544" s="824">
        <f t="shared" si="8"/>
        <v>1</v>
      </c>
      <c r="P544" s="820">
        <f>Tabla13[[#This Row],[Ejec Real Acumu]]-Tabla13[[#This Row],[Proyec Ejec Acumul]]</f>
        <v>0</v>
      </c>
      <c r="Q544" s="820">
        <f>Tabla13[[#This Row],[Ejec Real Mes]]-Tabla13[[#This Row],[Program Entreg Mes]]</f>
        <v>0</v>
      </c>
    </row>
    <row r="545" spans="1:17">
      <c r="A545" s="824">
        <v>53</v>
      </c>
      <c r="B545" s="824" t="s">
        <v>2441</v>
      </c>
      <c r="C545" s="824" t="s">
        <v>2442</v>
      </c>
      <c r="D545" s="824" t="str">
        <f>'Plan de Acción 2023'!$V$57</f>
        <v>Subdirección de Metrología Química y Biología</v>
      </c>
      <c r="E545" s="824" t="str">
        <f>'Plan de Acción 2023'!$F$57</f>
        <v>Desarrollar actividades de divulgación: talleres, eventos o seminarios en temas de metrología química y biología.</v>
      </c>
      <c r="F545" s="824">
        <v>6</v>
      </c>
      <c r="G545" s="824" t="s">
        <v>2448</v>
      </c>
      <c r="H545" s="824">
        <f>'Plan de Acción 2023'!$T$57</f>
        <v>6</v>
      </c>
      <c r="I545" s="824">
        <f>'Plan de Acción 2023'!H57+'Plan de Acción 2023'!I57+'Plan de Acción 2023'!J57+'Plan de Acción 2023'!K57+'Plan de Acción 2023'!L57+'Plan de Acción 2023'!M57</f>
        <v>0</v>
      </c>
      <c r="J545" s="824">
        <f>'Plan de Acción 2023'!X57+'Plan de Acción 2023'!Y57+'Plan de Acción 2023'!Z57+'Plan de Acción 2023'!AA57+'Plan de Acción 2023'!AB57+'Plan de Acción 2023'!AC57</f>
        <v>0</v>
      </c>
      <c r="K545" s="825">
        <f t="shared" si="6"/>
        <v>0</v>
      </c>
      <c r="L545" s="825">
        <f t="shared" si="7"/>
        <v>0</v>
      </c>
      <c r="M545" s="824">
        <f>'Plan de Acción 2023'!M57</f>
        <v>0</v>
      </c>
      <c r="N545" s="824">
        <f>'Plan de Acción 2023'!AC57</f>
        <v>0</v>
      </c>
      <c r="O545" s="824" t="e">
        <f t="shared" si="8"/>
        <v>#DIV/0!</v>
      </c>
      <c r="P545" s="820">
        <f>Tabla13[[#This Row],[Ejec Real Acumu]]-Tabla13[[#This Row],[Proyec Ejec Acumul]]</f>
        <v>0</v>
      </c>
      <c r="Q545" s="820">
        <f>Tabla13[[#This Row],[Ejec Real Mes]]-Tabla13[[#This Row],[Program Entreg Mes]]</f>
        <v>0</v>
      </c>
    </row>
    <row r="546" spans="1:17">
      <c r="A546" s="824">
        <v>54</v>
      </c>
      <c r="B546" s="824" t="s">
        <v>2441</v>
      </c>
      <c r="C546" s="824" t="s">
        <v>2442</v>
      </c>
      <c r="D546" s="824" t="str">
        <f>'Plan de Acción 2023'!$V$58</f>
        <v>Subdirección de Metrología Química y Biología</v>
      </c>
      <c r="E546" s="824" t="str">
        <f>'Plan de Acción 2023'!$F$58</f>
        <v>Prestar horas de Asistencia Técnica por personal de la SMQB a demanda</v>
      </c>
      <c r="F546" s="824">
        <v>6</v>
      </c>
      <c r="G546" s="824" t="s">
        <v>2448</v>
      </c>
      <c r="H546" s="824">
        <f>'Plan de Acción 2023'!$T$58</f>
        <v>1</v>
      </c>
      <c r="I546" s="824">
        <f>'Plan de Acción 2023'!H58+'Plan de Acción 2023'!I58+'Plan de Acción 2023'!J58+'Plan de Acción 2023'!K58+'Plan de Acción 2023'!L58+'Plan de Acción 2023'!M58</f>
        <v>0</v>
      </c>
      <c r="J546" s="824">
        <f>'Plan de Acción 2023'!X58+'Plan de Acción 2023'!Y58+'Plan de Acción 2023'!Z58+'Plan de Acción 2023'!AA58+'Plan de Acción 2023'!AB58+'Plan de Acción 2023'!AC58</f>
        <v>0</v>
      </c>
      <c r="K546" s="825">
        <f t="shared" si="6"/>
        <v>0</v>
      </c>
      <c r="L546" s="825">
        <f t="shared" si="7"/>
        <v>0</v>
      </c>
      <c r="M546" s="824">
        <f>'Plan de Acción 2023'!M58</f>
        <v>0</v>
      </c>
      <c r="N546" s="824">
        <f>'Plan de Acción 2023'!AC58</f>
        <v>0</v>
      </c>
      <c r="O546" s="824" t="e">
        <f t="shared" si="8"/>
        <v>#DIV/0!</v>
      </c>
      <c r="P546" s="820">
        <f>Tabla13[[#This Row],[Ejec Real Acumu]]-Tabla13[[#This Row],[Proyec Ejec Acumul]]</f>
        <v>0</v>
      </c>
      <c r="Q546" s="820">
        <f>Tabla13[[#This Row],[Ejec Real Mes]]-Tabla13[[#This Row],[Program Entreg Mes]]</f>
        <v>0</v>
      </c>
    </row>
    <row r="547" spans="1:17">
      <c r="A547" s="824">
        <v>55</v>
      </c>
      <c r="B547" s="824" t="s">
        <v>2441</v>
      </c>
      <c r="C547" s="824" t="s">
        <v>2442</v>
      </c>
      <c r="D547" s="824" t="str">
        <f>'Plan de Acción 2023'!$V$59</f>
        <v>Subdirección de Metrología Química y Biología</v>
      </c>
      <c r="E547" s="824" t="str">
        <f>'Plan de Acción 2023'!$F$59</f>
        <v>Mantener la oferta de Materiales de Referencia</v>
      </c>
      <c r="F547" s="824">
        <v>6</v>
      </c>
      <c r="G547" s="824" t="s">
        <v>2448</v>
      </c>
      <c r="H547" s="824">
        <f>'Plan de Acción 2023'!$T$59</f>
        <v>12</v>
      </c>
      <c r="I547" s="824">
        <f>'Plan de Acción 2023'!H59+'Plan de Acción 2023'!I59+'Plan de Acción 2023'!J59+'Plan de Acción 2023'!K59+'Plan de Acción 2023'!L59+'Plan de Acción 2023'!M59</f>
        <v>4</v>
      </c>
      <c r="J547" s="824">
        <f>'Plan de Acción 2023'!X59+'Plan de Acción 2023'!Y59+'Plan de Acción 2023'!Z59+'Plan de Acción 2023'!AA59+'Plan de Acción 2023'!AB59+'Plan de Acción 2023'!AC59</f>
        <v>4</v>
      </c>
      <c r="K547" s="825">
        <f t="shared" si="6"/>
        <v>0.33333333333333331</v>
      </c>
      <c r="L547" s="825">
        <f t="shared" si="7"/>
        <v>0.33333333333333331</v>
      </c>
      <c r="M547" s="824">
        <f>'Plan de Acción 2023'!M59</f>
        <v>0</v>
      </c>
      <c r="N547" s="824">
        <f>'Plan de Acción 2023'!AC59</f>
        <v>0</v>
      </c>
      <c r="O547" s="824" t="e">
        <f t="shared" si="8"/>
        <v>#DIV/0!</v>
      </c>
      <c r="P547" s="820">
        <f>Tabla13[[#This Row],[Ejec Real Acumu]]-Tabla13[[#This Row],[Proyec Ejec Acumul]]</f>
        <v>0</v>
      </c>
      <c r="Q547" s="820">
        <f>Tabla13[[#This Row],[Ejec Real Mes]]-Tabla13[[#This Row],[Program Entreg Mes]]</f>
        <v>0</v>
      </c>
    </row>
    <row r="548" spans="1:17">
      <c r="A548" s="824">
        <v>56</v>
      </c>
      <c r="B548" s="824" t="s">
        <v>2441</v>
      </c>
      <c r="C548" s="824" t="s">
        <v>2442</v>
      </c>
      <c r="D548" s="824" t="str">
        <f>'Plan de Acción 2023'!$V$60</f>
        <v>Subdirección de Metrología Química y Biología</v>
      </c>
      <c r="E548" s="824" t="str">
        <f>'Plan de Acción 2023'!$F$60</f>
        <v>Producir Materiales de Referencia nuevos</v>
      </c>
      <c r="F548" s="824">
        <v>6</v>
      </c>
      <c r="G548" s="824" t="s">
        <v>2448</v>
      </c>
      <c r="H548" s="824">
        <f>'Plan de Acción 2023'!$T$60</f>
        <v>4</v>
      </c>
      <c r="I548" s="824">
        <f>'Plan de Acción 2023'!H60+'Plan de Acción 2023'!I60+'Plan de Acción 2023'!J60+'Plan de Acción 2023'!K60+'Plan de Acción 2023'!L60+'Plan de Acción 2023'!M60</f>
        <v>0</v>
      </c>
      <c r="J548" s="824">
        <f>'Plan de Acción 2023'!X60+'Plan de Acción 2023'!Y60+'Plan de Acción 2023'!Z60+'Plan de Acción 2023'!AA60+'Plan de Acción 2023'!AB60+'Plan de Acción 2023'!AC60</f>
        <v>0</v>
      </c>
      <c r="K548" s="825">
        <f t="shared" si="6"/>
        <v>0</v>
      </c>
      <c r="L548" s="825">
        <f t="shared" si="7"/>
        <v>0</v>
      </c>
      <c r="M548" s="824">
        <f>'Plan de Acción 2023'!M60</f>
        <v>0</v>
      </c>
      <c r="N548" s="824">
        <f>'Plan de Acción 2023'!AC60</f>
        <v>0</v>
      </c>
      <c r="O548" s="824" t="e">
        <f t="shared" si="8"/>
        <v>#DIV/0!</v>
      </c>
      <c r="P548" s="820">
        <f>Tabla13[[#This Row],[Ejec Real Acumu]]-Tabla13[[#This Row],[Proyec Ejec Acumul]]</f>
        <v>0</v>
      </c>
      <c r="Q548" s="820">
        <f>Tabla13[[#This Row],[Ejec Real Mes]]-Tabla13[[#This Row],[Program Entreg Mes]]</f>
        <v>0</v>
      </c>
    </row>
    <row r="549" spans="1:17">
      <c r="A549" s="824">
        <v>57</v>
      </c>
      <c r="B549" s="824" t="s">
        <v>2441</v>
      </c>
      <c r="C549" s="824" t="s">
        <v>2442</v>
      </c>
      <c r="D549" s="824" t="str">
        <f>'Plan de Acción 2023'!$V$61</f>
        <v>Subdirección de Metrología Química y Biología</v>
      </c>
      <c r="E549" s="824" t="str">
        <f>'Plan de Acción 2023'!$F$61</f>
        <v>Producir Materiales de Referencia piloto / ítems de comparación</v>
      </c>
      <c r="F549" s="824">
        <v>6</v>
      </c>
      <c r="G549" s="824" t="s">
        <v>2448</v>
      </c>
      <c r="H549" s="824">
        <f>'Plan de Acción 2023'!$T$61</f>
        <v>5</v>
      </c>
      <c r="I549" s="824">
        <f>'Plan de Acción 2023'!H61+'Plan de Acción 2023'!I61+'Plan de Acción 2023'!J61+'Plan de Acción 2023'!K61+'Plan de Acción 2023'!L61+'Plan de Acción 2023'!M61</f>
        <v>2</v>
      </c>
      <c r="J549" s="824">
        <f>'Plan de Acción 2023'!X61+'Plan de Acción 2023'!Y61+'Plan de Acción 2023'!Z61+'Plan de Acción 2023'!AA61+'Plan de Acción 2023'!AB61+'Plan de Acción 2023'!AC61</f>
        <v>2</v>
      </c>
      <c r="K549" s="825">
        <f t="shared" si="6"/>
        <v>0.4</v>
      </c>
      <c r="L549" s="825">
        <f t="shared" si="7"/>
        <v>0.4</v>
      </c>
      <c r="M549" s="824">
        <f>'Plan de Acción 2023'!M61</f>
        <v>1</v>
      </c>
      <c r="N549" s="824">
        <f>'Plan de Acción 2023'!AC61</f>
        <v>1</v>
      </c>
      <c r="O549" s="824">
        <f t="shared" si="8"/>
        <v>1</v>
      </c>
      <c r="P549" s="820">
        <f>Tabla13[[#This Row],[Ejec Real Acumu]]-Tabla13[[#This Row],[Proyec Ejec Acumul]]</f>
        <v>0</v>
      </c>
      <c r="Q549" s="820">
        <f>Tabla13[[#This Row],[Ejec Real Mes]]-Tabla13[[#This Row],[Program Entreg Mes]]</f>
        <v>0</v>
      </c>
    </row>
    <row r="550" spans="1:17">
      <c r="A550" s="824">
        <v>58</v>
      </c>
      <c r="B550" s="824" t="s">
        <v>2441</v>
      </c>
      <c r="C550" s="824" t="s">
        <v>2442</v>
      </c>
      <c r="D550" s="824" t="str">
        <f>'Plan de Acción 2023'!$V$62</f>
        <v>Subdirección de Metrología Química y Biología</v>
      </c>
      <c r="E550" s="824" t="str">
        <f>'Plan de Acción 2023'!$F$62</f>
        <v>Desarrollar la capacidad técnica para la certificación de materiales de referencia</v>
      </c>
      <c r="F550" s="824">
        <v>6</v>
      </c>
      <c r="G550" s="824" t="s">
        <v>2448</v>
      </c>
      <c r="H550" s="824">
        <f>'Plan de Acción 2023'!$T$62</f>
        <v>9</v>
      </c>
      <c r="I550" s="824">
        <f>'Plan de Acción 2023'!H62+'Plan de Acción 2023'!I62+'Plan de Acción 2023'!J62+'Plan de Acción 2023'!K62+'Plan de Acción 2023'!L62+'Plan de Acción 2023'!M62</f>
        <v>3</v>
      </c>
      <c r="J550" s="824">
        <f>'Plan de Acción 2023'!X62+'Plan de Acción 2023'!Y62+'Plan de Acción 2023'!Z62+'Plan de Acción 2023'!AA62+'Plan de Acción 2023'!AB62+'Plan de Acción 2023'!AC62</f>
        <v>2</v>
      </c>
      <c r="K550" s="825">
        <f t="shared" si="6"/>
        <v>0.33333333333333331</v>
      </c>
      <c r="L550" s="825">
        <f t="shared" si="7"/>
        <v>0.22222222222222221</v>
      </c>
      <c r="M550" s="824">
        <f>'Plan de Acción 2023'!M62</f>
        <v>2</v>
      </c>
      <c r="N550" s="824">
        <f>'Plan de Acción 2023'!AC62</f>
        <v>1</v>
      </c>
      <c r="O550" s="824">
        <f t="shared" si="8"/>
        <v>0.5</v>
      </c>
      <c r="P550" s="820">
        <f>Tabla13[[#This Row],[Ejec Real Acumu]]-Tabla13[[#This Row],[Proyec Ejec Acumul]]</f>
        <v>-1</v>
      </c>
      <c r="Q550" s="820">
        <f>Tabla13[[#This Row],[Ejec Real Mes]]-Tabla13[[#This Row],[Program Entreg Mes]]</f>
        <v>-1</v>
      </c>
    </row>
    <row r="551" spans="1:17">
      <c r="A551" s="824">
        <v>59</v>
      </c>
      <c r="B551" s="824" t="s">
        <v>2441</v>
      </c>
      <c r="C551" s="824" t="s">
        <v>2442</v>
      </c>
      <c r="D551" s="824" t="str">
        <f>'Plan de Acción 2023'!$V$63</f>
        <v>Subdirección de Metrología Química y Biología</v>
      </c>
      <c r="E551" s="824" t="str">
        <f>'Plan de Acción 2023'!$F$63</f>
        <v>Desarrollar componente técnico del estudio colaborativo</v>
      </c>
      <c r="F551" s="824">
        <v>6</v>
      </c>
      <c r="G551" s="824" t="s">
        <v>2448</v>
      </c>
      <c r="H551" s="824">
        <f>'Plan de Acción 2023'!$T$63</f>
        <v>1</v>
      </c>
      <c r="I551" s="824">
        <f>'Plan de Acción 2023'!H63+'Plan de Acción 2023'!I63+'Plan de Acción 2023'!J63+'Plan de Acción 2023'!K63+'Plan de Acción 2023'!L63+'Plan de Acción 2023'!M63</f>
        <v>0</v>
      </c>
      <c r="J551" s="824">
        <f>'Plan de Acción 2023'!X63+'Plan de Acción 2023'!Y63+'Plan de Acción 2023'!Z63+'Plan de Acción 2023'!AA63+'Plan de Acción 2023'!AB63+'Plan de Acción 2023'!AC63</f>
        <v>0</v>
      </c>
      <c r="K551" s="825">
        <f t="shared" si="6"/>
        <v>0</v>
      </c>
      <c r="L551" s="825">
        <f t="shared" si="7"/>
        <v>0</v>
      </c>
      <c r="M551" s="824">
        <f>'Plan de Acción 2023'!M63</f>
        <v>0</v>
      </c>
      <c r="N551" s="824">
        <f>'Plan de Acción 2023'!AC63</f>
        <v>0</v>
      </c>
      <c r="O551" s="824" t="e">
        <f t="shared" si="8"/>
        <v>#DIV/0!</v>
      </c>
      <c r="P551" s="820">
        <f>Tabla13[[#This Row],[Ejec Real Acumu]]-Tabla13[[#This Row],[Proyec Ejec Acumul]]</f>
        <v>0</v>
      </c>
      <c r="Q551" s="820">
        <f>Tabla13[[#This Row],[Ejec Real Mes]]-Tabla13[[#This Row],[Program Entreg Mes]]</f>
        <v>0</v>
      </c>
    </row>
    <row r="552" spans="1:17">
      <c r="A552" s="824">
        <v>60</v>
      </c>
      <c r="B552" s="824" t="s">
        <v>2441</v>
      </c>
      <c r="C552" s="824" t="s">
        <v>2442</v>
      </c>
      <c r="D552" s="824" t="str">
        <f>'Plan de Acción 2023'!$V$64</f>
        <v>Subdirección de Metrología Química y Biología</v>
      </c>
      <c r="E552" s="824" t="str">
        <f>'Plan de Acción 2023'!$F$64</f>
        <v>Coadyuvar en la generación de protocolos de los ensayos de aptitud programadas por SSMRC</v>
      </c>
      <c r="F552" s="824">
        <v>6</v>
      </c>
      <c r="G552" s="824" t="s">
        <v>2448</v>
      </c>
      <c r="H552" s="824">
        <f>'Plan de Acción 2023'!$T$64</f>
        <v>2</v>
      </c>
      <c r="I552" s="824">
        <f>'Plan de Acción 2023'!H64+'Plan de Acción 2023'!I64+'Plan de Acción 2023'!J64+'Plan de Acción 2023'!K64+'Plan de Acción 2023'!L64+'Plan de Acción 2023'!M64</f>
        <v>1</v>
      </c>
      <c r="J552" s="824">
        <f>'Plan de Acción 2023'!X64+'Plan de Acción 2023'!Y64+'Plan de Acción 2023'!Z64+'Plan de Acción 2023'!AA64+'Plan de Acción 2023'!AB64+'Plan de Acción 2023'!AC64</f>
        <v>1</v>
      </c>
      <c r="K552" s="825">
        <f t="shared" si="6"/>
        <v>0.5</v>
      </c>
      <c r="L552" s="825">
        <f t="shared" si="7"/>
        <v>0.5</v>
      </c>
      <c r="M552" s="824">
        <f>'Plan de Acción 2023'!M64</f>
        <v>1</v>
      </c>
      <c r="N552" s="824">
        <f>'Plan de Acción 2023'!AC64</f>
        <v>1</v>
      </c>
      <c r="O552" s="824">
        <f t="shared" si="8"/>
        <v>1</v>
      </c>
      <c r="P552" s="820">
        <f>Tabla13[[#This Row],[Ejec Real Acumu]]-Tabla13[[#This Row],[Proyec Ejec Acumul]]</f>
        <v>0</v>
      </c>
      <c r="Q552" s="820">
        <f>Tabla13[[#This Row],[Ejec Real Mes]]-Tabla13[[#This Row],[Program Entreg Mes]]</f>
        <v>0</v>
      </c>
    </row>
    <row r="553" spans="1:17">
      <c r="A553" s="824">
        <v>61</v>
      </c>
      <c r="B553" s="824" t="s">
        <v>2441</v>
      </c>
      <c r="C553" s="824" t="s">
        <v>2442</v>
      </c>
      <c r="D553" s="824" t="str">
        <f>'Plan de Acción 2023'!$V$65</f>
        <v>Subdirección de Metrología Química y Biología</v>
      </c>
      <c r="E553" s="824" t="str">
        <f>'Plan de Acción 2023'!$F$65</f>
        <v>Atender servicios de calibración en espectrofotometría UV - Vis</v>
      </c>
      <c r="F553" s="824">
        <v>6</v>
      </c>
      <c r="G553" s="824" t="s">
        <v>2448</v>
      </c>
      <c r="H553" s="824">
        <f>'Plan de Acción 2023'!$T$65</f>
        <v>2</v>
      </c>
      <c r="I553" s="824">
        <f>'Plan de Acción 2023'!H65+'Plan de Acción 2023'!I65+'Plan de Acción 2023'!J65+'Plan de Acción 2023'!K65+'Plan de Acción 2023'!L65+'Plan de Acción 2023'!M65</f>
        <v>1</v>
      </c>
      <c r="J553" s="824">
        <f>'Plan de Acción 2023'!X65+'Plan de Acción 2023'!Y65+'Plan de Acción 2023'!Z65+'Plan de Acción 2023'!AA65+'Plan de Acción 2023'!AB65+'Plan de Acción 2023'!AC65</f>
        <v>1</v>
      </c>
      <c r="K553" s="825">
        <f t="shared" si="6"/>
        <v>0.5</v>
      </c>
      <c r="L553" s="825">
        <f t="shared" si="7"/>
        <v>0.5</v>
      </c>
      <c r="M553" s="824">
        <f>'Plan de Acción 2023'!M65</f>
        <v>1</v>
      </c>
      <c r="N553" s="824">
        <f>'Plan de Acción 2023'!AC65</f>
        <v>1</v>
      </c>
      <c r="O553" s="824">
        <f t="shared" si="8"/>
        <v>1</v>
      </c>
      <c r="P553" s="820">
        <f>Tabla13[[#This Row],[Ejec Real Acumu]]-Tabla13[[#This Row],[Proyec Ejec Acumul]]</f>
        <v>0</v>
      </c>
      <c r="Q553" s="820">
        <f>Tabla13[[#This Row],[Ejec Real Mes]]-Tabla13[[#This Row],[Program Entreg Mes]]</f>
        <v>0</v>
      </c>
    </row>
    <row r="554" spans="1:17">
      <c r="A554" s="824">
        <v>62</v>
      </c>
      <c r="B554" s="824" t="s">
        <v>2441</v>
      </c>
      <c r="C554" s="824" t="s">
        <v>2442</v>
      </c>
      <c r="D554" s="824" t="str">
        <f>'Plan de Acción 2023'!$V$66</f>
        <v>Subdirección de Metrología Química y Biología</v>
      </c>
      <c r="E554" s="824" t="str">
        <f>'Plan de Acción 2023'!$F$66</f>
        <v>Atender servicio de medición de materiales de referencia</v>
      </c>
      <c r="F554" s="824">
        <v>6</v>
      </c>
      <c r="G554" s="824" t="s">
        <v>2448</v>
      </c>
      <c r="H554" s="824">
        <f>'Plan de Acción 2023'!$T$66</f>
        <v>1</v>
      </c>
      <c r="I554" s="824">
        <f>'Plan de Acción 2023'!H66+'Plan de Acción 2023'!I66+'Plan de Acción 2023'!J66+'Plan de Acción 2023'!K66+'Plan de Acción 2023'!L66+'Plan de Acción 2023'!M66</f>
        <v>0</v>
      </c>
      <c r="J554" s="824">
        <f>'Plan de Acción 2023'!X66+'Plan de Acción 2023'!Y66+'Plan de Acción 2023'!Z66+'Plan de Acción 2023'!AA66+'Plan de Acción 2023'!AB66+'Plan de Acción 2023'!AC66</f>
        <v>0</v>
      </c>
      <c r="K554" s="825">
        <f t="shared" si="6"/>
        <v>0</v>
      </c>
      <c r="L554" s="825">
        <f t="shared" si="7"/>
        <v>0</v>
      </c>
      <c r="M554" s="824">
        <f>'Plan de Acción 2023'!M66</f>
        <v>0</v>
      </c>
      <c r="N554" s="824">
        <f>'Plan de Acción 2023'!AC66</f>
        <v>0</v>
      </c>
      <c r="O554" s="824" t="e">
        <f t="shared" si="8"/>
        <v>#DIV/0!</v>
      </c>
      <c r="P554" s="820">
        <f>Tabla13[[#This Row],[Ejec Real Acumu]]-Tabla13[[#This Row],[Proyec Ejec Acumul]]</f>
        <v>0</v>
      </c>
      <c r="Q554" s="820">
        <f>Tabla13[[#This Row],[Ejec Real Mes]]-Tabla13[[#This Row],[Program Entreg Mes]]</f>
        <v>0</v>
      </c>
    </row>
    <row r="555" spans="1:17">
      <c r="A555" s="824">
        <v>63</v>
      </c>
      <c r="B555" s="824" t="s">
        <v>2441</v>
      </c>
      <c r="C555" s="824" t="s">
        <v>2442</v>
      </c>
      <c r="D555" s="824" t="str">
        <f>'Plan de Acción 2023'!$V$67</f>
        <v>Subdirección de Metrología Química y Biología</v>
      </c>
      <c r="E555" s="824" t="str">
        <f>'Plan de Acción 2023'!$F$67</f>
        <v>Impartir cursos de capacitación según oferta de la SMQB</v>
      </c>
      <c r="F555" s="824">
        <v>6</v>
      </c>
      <c r="G555" s="824" t="s">
        <v>2448</v>
      </c>
      <c r="H555" s="824">
        <f>'Plan de Acción 2023'!$T$67</f>
        <v>8</v>
      </c>
      <c r="I555" s="824">
        <f>'Plan de Acción 2023'!H67+'Plan de Acción 2023'!I67+'Plan de Acción 2023'!J67+'Plan de Acción 2023'!K67+'Plan de Acción 2023'!L67+'Plan de Acción 2023'!M67</f>
        <v>3</v>
      </c>
      <c r="J555" s="824">
        <f>'Plan de Acción 2023'!X67+'Plan de Acción 2023'!Y67+'Plan de Acción 2023'!Z67+'Plan de Acción 2023'!AA67+'Plan de Acción 2023'!AB67+'Plan de Acción 2023'!AC67</f>
        <v>4</v>
      </c>
      <c r="K555" s="825">
        <f t="shared" si="6"/>
        <v>0.375</v>
      </c>
      <c r="L555" s="825">
        <f t="shared" si="7"/>
        <v>0.5</v>
      </c>
      <c r="M555" s="824">
        <f>'Plan de Acción 2023'!M67</f>
        <v>2</v>
      </c>
      <c r="N555" s="824">
        <f>'Plan de Acción 2023'!AC67</f>
        <v>2</v>
      </c>
      <c r="O555" s="824">
        <f t="shared" si="8"/>
        <v>1</v>
      </c>
      <c r="P555" s="820">
        <f>Tabla13[[#This Row],[Ejec Real Acumu]]-Tabla13[[#This Row],[Proyec Ejec Acumul]]</f>
        <v>1</v>
      </c>
      <c r="Q555" s="820">
        <f>Tabla13[[#This Row],[Ejec Real Mes]]-Tabla13[[#This Row],[Program Entreg Mes]]</f>
        <v>0</v>
      </c>
    </row>
    <row r="556" spans="1:17">
      <c r="A556" s="824">
        <v>64</v>
      </c>
      <c r="B556" s="824" t="s">
        <v>2441</v>
      </c>
      <c r="C556" s="824" t="s">
        <v>2442</v>
      </c>
      <c r="D556" s="824" t="str">
        <f>'Plan de Acción 2023'!$V$68</f>
        <v>Subdirección de Metrología Química y Biología</v>
      </c>
      <c r="E556" s="824" t="str">
        <f>'Plan de Acción 2023'!$F$68</f>
        <v>Diseñar nuevos cursos en metrología Química y Biología (Versión Piloto)</v>
      </c>
      <c r="F556" s="824">
        <v>6</v>
      </c>
      <c r="G556" s="824" t="s">
        <v>2448</v>
      </c>
      <c r="H556" s="824">
        <f>'Plan de Acción 2023'!$T$68</f>
        <v>4</v>
      </c>
      <c r="I556" s="824">
        <f>'Plan de Acción 2023'!H68+'Plan de Acción 2023'!I68+'Plan de Acción 2023'!J68+'Plan de Acción 2023'!K68+'Plan de Acción 2023'!L68+'Plan de Acción 2023'!M68</f>
        <v>0</v>
      </c>
      <c r="J556" s="824">
        <f>'Plan de Acción 2023'!X68+'Plan de Acción 2023'!Y68+'Plan de Acción 2023'!Z68+'Plan de Acción 2023'!AA68+'Plan de Acción 2023'!AB68+'Plan de Acción 2023'!AC68</f>
        <v>0</v>
      </c>
      <c r="K556" s="825">
        <f t="shared" si="6"/>
        <v>0</v>
      </c>
      <c r="L556" s="825">
        <f t="shared" si="7"/>
        <v>0</v>
      </c>
      <c r="M556" s="824">
        <f>'Plan de Acción 2023'!M68</f>
        <v>0</v>
      </c>
      <c r="N556" s="824">
        <f>'Plan de Acción 2023'!AC68</f>
        <v>0</v>
      </c>
      <c r="O556" s="824" t="e">
        <f t="shared" si="8"/>
        <v>#DIV/0!</v>
      </c>
      <c r="P556" s="820">
        <f>Tabla13[[#This Row],[Ejec Real Acumu]]-Tabla13[[#This Row],[Proyec Ejec Acumul]]</f>
        <v>0</v>
      </c>
      <c r="Q556" s="820">
        <f>Tabla13[[#This Row],[Ejec Real Mes]]-Tabla13[[#This Row],[Program Entreg Mes]]</f>
        <v>0</v>
      </c>
    </row>
    <row r="557" spans="1:17">
      <c r="A557" s="824">
        <v>65</v>
      </c>
      <c r="B557" s="824" t="s">
        <v>2441</v>
      </c>
      <c r="C557" s="824" t="s">
        <v>2442</v>
      </c>
      <c r="D557" s="824" t="str">
        <f>'Plan de Acción 2023'!$V$69</f>
        <v>Subdirección de Metrología Química y Biología</v>
      </c>
      <c r="E557" s="824" t="str">
        <f>'Plan de Acción 2023'!$F$69</f>
        <v>Rediseño de cursos en metrología química y biología</v>
      </c>
      <c r="F557" s="824">
        <v>6</v>
      </c>
      <c r="G557" s="824" t="s">
        <v>2448</v>
      </c>
      <c r="H557" s="824">
        <f>'Plan de Acción 2023'!$T$69</f>
        <v>1</v>
      </c>
      <c r="I557" s="824">
        <f>'Plan de Acción 2023'!H69+'Plan de Acción 2023'!I69+'Plan de Acción 2023'!J69+'Plan de Acción 2023'!K69+'Plan de Acción 2023'!L69+'Plan de Acción 2023'!M69</f>
        <v>0</v>
      </c>
      <c r="J557" s="824">
        <f>'Plan de Acción 2023'!X69+'Plan de Acción 2023'!Y69+'Plan de Acción 2023'!Z69+'Plan de Acción 2023'!AA69+'Plan de Acción 2023'!AB69+'Plan de Acción 2023'!AC69</f>
        <v>0</v>
      </c>
      <c r="K557" s="825">
        <f t="shared" si="6"/>
        <v>0</v>
      </c>
      <c r="L557" s="825">
        <f t="shared" si="7"/>
        <v>0</v>
      </c>
      <c r="M557" s="824">
        <f>'Plan de Acción 2023'!M69</f>
        <v>0</v>
      </c>
      <c r="N557" s="824">
        <f>'Plan de Acción 2023'!AC69</f>
        <v>0</v>
      </c>
      <c r="O557" s="824" t="e">
        <f t="shared" si="8"/>
        <v>#DIV/0!</v>
      </c>
      <c r="P557" s="820">
        <f>Tabla13[[#This Row],[Ejec Real Acumu]]-Tabla13[[#This Row],[Proyec Ejec Acumul]]</f>
        <v>0</v>
      </c>
      <c r="Q557" s="820">
        <f>Tabla13[[#This Row],[Ejec Real Mes]]-Tabla13[[#This Row],[Program Entreg Mes]]</f>
        <v>0</v>
      </c>
    </row>
    <row r="558" spans="1:17">
      <c r="A558" s="824">
        <v>66</v>
      </c>
      <c r="B558" s="824" t="s">
        <v>2441</v>
      </c>
      <c r="C558" s="824" t="s">
        <v>2442</v>
      </c>
      <c r="D558" s="824" t="str">
        <f>'Plan de Acción 2023'!$V$70</f>
        <v>Subdirección de Metrología Química y Biología</v>
      </c>
      <c r="E558" s="824" t="str">
        <f>'Plan de Acción 2023'!$F$70</f>
        <v>Apoyar en la expedición de normas técnicas, reglamentos técnicos y otros documentos que vinculen temas de metrología a demanda.</v>
      </c>
      <c r="F558" s="824">
        <v>6</v>
      </c>
      <c r="G558" s="824" t="s">
        <v>2448</v>
      </c>
      <c r="H558" s="824">
        <f>'Plan de Acción 2023'!$T$70</f>
        <v>1</v>
      </c>
      <c r="I558" s="824">
        <f>'Plan de Acción 2023'!H70+'Plan de Acción 2023'!I70+'Plan de Acción 2023'!J70+'Plan de Acción 2023'!K70+'Plan de Acción 2023'!L70+'Plan de Acción 2023'!M70</f>
        <v>0</v>
      </c>
      <c r="J558" s="824">
        <f>'Plan de Acción 2023'!X70+'Plan de Acción 2023'!Y70+'Plan de Acción 2023'!Z70+'Plan de Acción 2023'!AA70+'Plan de Acción 2023'!AB70+'Plan de Acción 2023'!AC70</f>
        <v>0</v>
      </c>
      <c r="K558" s="825">
        <f t="shared" si="6"/>
        <v>0</v>
      </c>
      <c r="L558" s="825">
        <f t="shared" si="7"/>
        <v>0</v>
      </c>
      <c r="M558" s="824">
        <f>'Plan de Acción 2023'!M70</f>
        <v>0</v>
      </c>
      <c r="N558" s="824">
        <f>'Plan de Acción 2023'!AC70</f>
        <v>0</v>
      </c>
      <c r="O558" s="824" t="e">
        <f t="shared" si="8"/>
        <v>#DIV/0!</v>
      </c>
      <c r="P558" s="820">
        <f>Tabla13[[#This Row],[Ejec Real Acumu]]-Tabla13[[#This Row],[Proyec Ejec Acumul]]</f>
        <v>0</v>
      </c>
      <c r="Q558" s="820">
        <f>Tabla13[[#This Row],[Ejec Real Mes]]-Tabla13[[#This Row],[Program Entreg Mes]]</f>
        <v>0</v>
      </c>
    </row>
    <row r="559" spans="1:17">
      <c r="A559" s="824">
        <v>67</v>
      </c>
      <c r="B559" s="824" t="s">
        <v>2441</v>
      </c>
      <c r="C559" s="824" t="s">
        <v>2442</v>
      </c>
      <c r="D559" s="824" t="str">
        <f>'Plan de Acción 2023'!$V$71</f>
        <v>Subdirección de Metrología Química y Biología</v>
      </c>
      <c r="E559" s="824" t="str">
        <f>'Plan de Acción 2023'!$F$71</f>
        <v>Apoyar estudios de necesidades de ensayo y mediciones en metrología química y biología a demanda.</v>
      </c>
      <c r="F559" s="824">
        <v>6</v>
      </c>
      <c r="G559" s="824" t="s">
        <v>2448</v>
      </c>
      <c r="H559" s="824">
        <f>'Plan de Acción 2023'!$T$71</f>
        <v>1</v>
      </c>
      <c r="I559" s="824">
        <f>'Plan de Acción 2023'!H71+'Plan de Acción 2023'!I71+'Plan de Acción 2023'!J71+'Plan de Acción 2023'!K71+'Plan de Acción 2023'!L71+'Plan de Acción 2023'!M71</f>
        <v>0</v>
      </c>
      <c r="J559" s="824">
        <f>'Plan de Acción 2023'!X71+'Plan de Acción 2023'!Y71+'Plan de Acción 2023'!Z71+'Plan de Acción 2023'!AA71+'Plan de Acción 2023'!AB71+'Plan de Acción 2023'!AC71</f>
        <v>0</v>
      </c>
      <c r="K559" s="825">
        <f t="shared" si="6"/>
        <v>0</v>
      </c>
      <c r="L559" s="825">
        <f t="shared" si="7"/>
        <v>0</v>
      </c>
      <c r="M559" s="824">
        <f>'Plan de Acción 2023'!M71</f>
        <v>0</v>
      </c>
      <c r="N559" s="824">
        <f>'Plan de Acción 2023'!AC71</f>
        <v>0</v>
      </c>
      <c r="O559" s="824" t="e">
        <f t="shared" si="8"/>
        <v>#DIV/0!</v>
      </c>
      <c r="P559" s="820">
        <f>Tabla13[[#This Row],[Ejec Real Acumu]]-Tabla13[[#This Row],[Proyec Ejec Acumul]]</f>
        <v>0</v>
      </c>
      <c r="Q559" s="820">
        <f>Tabla13[[#This Row],[Ejec Real Mes]]-Tabla13[[#This Row],[Program Entreg Mes]]</f>
        <v>0</v>
      </c>
    </row>
    <row r="560" spans="1:17">
      <c r="A560" s="824">
        <v>68</v>
      </c>
      <c r="B560" s="824" t="s">
        <v>2441</v>
      </c>
      <c r="C560" s="824" t="s">
        <v>2442</v>
      </c>
      <c r="D560" s="824" t="str">
        <f>'Plan de Acción 2023'!$V$72</f>
        <v>Subdirección de Metrología Química y Biología</v>
      </c>
      <c r="E560" s="824" t="str">
        <f>'Plan de Acción 2023'!$F$72</f>
        <v>Realizar actividades de I+D+i relacionadas con proyectos de investigación, sus productos asociados</v>
      </c>
      <c r="F560" s="824">
        <v>6</v>
      </c>
      <c r="G560" s="824" t="s">
        <v>2448</v>
      </c>
      <c r="H560" s="824">
        <f>'Plan de Acción 2023'!$T$72</f>
        <v>22</v>
      </c>
      <c r="I560" s="824">
        <f>'Plan de Acción 2023'!H72+'Plan de Acción 2023'!I72+'Plan de Acción 2023'!J72+'Plan de Acción 2023'!K72+'Plan de Acción 2023'!L72+'Plan de Acción 2023'!M72</f>
        <v>0</v>
      </c>
      <c r="J560" s="824">
        <f>'Plan de Acción 2023'!X72+'Plan de Acción 2023'!Y72+'Plan de Acción 2023'!Z72+'Plan de Acción 2023'!AA72+'Plan de Acción 2023'!AB72+'Plan de Acción 2023'!AC72</f>
        <v>0</v>
      </c>
      <c r="K560" s="825">
        <f t="shared" si="6"/>
        <v>0</v>
      </c>
      <c r="L560" s="825">
        <f t="shared" si="7"/>
        <v>0</v>
      </c>
      <c r="M560" s="824">
        <f>'Plan de Acción 2023'!M72</f>
        <v>0</v>
      </c>
      <c r="N560" s="824">
        <f>'Plan de Acción 2023'!AC72</f>
        <v>0</v>
      </c>
      <c r="O560" s="824" t="e">
        <f t="shared" si="8"/>
        <v>#DIV/0!</v>
      </c>
      <c r="P560" s="820">
        <f>Tabla13[[#This Row],[Ejec Real Acumu]]-Tabla13[[#This Row],[Proyec Ejec Acumul]]</f>
        <v>0</v>
      </c>
      <c r="Q560" s="820">
        <f>Tabla13[[#This Row],[Ejec Real Mes]]-Tabla13[[#This Row],[Program Entreg Mes]]</f>
        <v>0</v>
      </c>
    </row>
    <row r="561" spans="1:17">
      <c r="A561" s="824">
        <v>69</v>
      </c>
      <c r="B561" s="824" t="s">
        <v>2441</v>
      </c>
      <c r="C561" s="824" t="s">
        <v>2442</v>
      </c>
      <c r="D561" s="824" t="str">
        <f>'Plan de Acción 2023'!$V$73</f>
        <v>Subdirección de Metrología Física</v>
      </c>
      <c r="E561" s="824" t="str">
        <f>'Plan de Acción 2023'!$F$73</f>
        <v>Participar en comparaciones claves o suplementarias en metrología Física</v>
      </c>
      <c r="F561" s="824">
        <v>6</v>
      </c>
      <c r="G561" s="824" t="s">
        <v>2448</v>
      </c>
      <c r="H561" s="824">
        <f>'Plan de Acción 2023'!$T$73</f>
        <v>15</v>
      </c>
      <c r="I561" s="824">
        <f>'Plan de Acción 2023'!H73+'Plan de Acción 2023'!I73+'Plan de Acción 2023'!J73+'Plan de Acción 2023'!K73+'Plan de Acción 2023'!L73+'Plan de Acción 2023'!M73</f>
        <v>6</v>
      </c>
      <c r="J561" s="824">
        <f>'Plan de Acción 2023'!X73+'Plan de Acción 2023'!Y73+'Plan de Acción 2023'!Z73+'Plan de Acción 2023'!AA73+'Plan de Acción 2023'!AB73+'Plan de Acción 2023'!AC73</f>
        <v>6</v>
      </c>
      <c r="K561" s="825">
        <f t="shared" si="6"/>
        <v>0.4</v>
      </c>
      <c r="L561" s="825">
        <f t="shared" si="7"/>
        <v>0.4</v>
      </c>
      <c r="M561" s="824">
        <f>'Plan de Acción 2023'!M73</f>
        <v>2</v>
      </c>
      <c r="N561" s="824">
        <f>'Plan de Acción 2023'!AC73</f>
        <v>2</v>
      </c>
      <c r="O561" s="824">
        <f t="shared" si="8"/>
        <v>1</v>
      </c>
      <c r="P561" s="820">
        <f>Tabla13[[#This Row],[Ejec Real Acumu]]-Tabla13[[#This Row],[Proyec Ejec Acumul]]</f>
        <v>0</v>
      </c>
      <c r="Q561" s="820">
        <f>Tabla13[[#This Row],[Ejec Real Mes]]-Tabla13[[#This Row],[Program Entreg Mes]]</f>
        <v>0</v>
      </c>
    </row>
    <row r="562" spans="1:17">
      <c r="A562" s="824">
        <v>70</v>
      </c>
      <c r="B562" s="824" t="s">
        <v>2441</v>
      </c>
      <c r="C562" s="824" t="s">
        <v>2442</v>
      </c>
      <c r="D562" s="824" t="str">
        <f>'Plan de Acción 2023'!$V$74</f>
        <v>Subdirección de Metrología Física</v>
      </c>
      <c r="E562" s="824" t="str">
        <f>'Plan de Acción 2023'!$F$74</f>
        <v>Participar en reuniones de Grupos de Trabajo,  subcomités y/o Comités Consultivos ante el BIPM o el SIM</v>
      </c>
      <c r="F562" s="824">
        <v>6</v>
      </c>
      <c r="G562" s="824" t="s">
        <v>2448</v>
      </c>
      <c r="H562" s="824">
        <f>'Plan de Acción 2023'!$T$74</f>
        <v>3</v>
      </c>
      <c r="I562" s="824">
        <f>'Plan de Acción 2023'!H74+'Plan de Acción 2023'!I74+'Plan de Acción 2023'!J74+'Plan de Acción 2023'!K74+'Plan de Acción 2023'!L74+'Plan de Acción 2023'!M74</f>
        <v>0</v>
      </c>
      <c r="J562" s="824">
        <f>'Plan de Acción 2023'!X74+'Plan de Acción 2023'!Y74+'Plan de Acción 2023'!Z74+'Plan de Acción 2023'!AA74+'Plan de Acción 2023'!AB74+'Plan de Acción 2023'!AC74</f>
        <v>0</v>
      </c>
      <c r="K562" s="825">
        <f t="shared" si="6"/>
        <v>0</v>
      </c>
      <c r="L562" s="825">
        <f t="shared" si="7"/>
        <v>0</v>
      </c>
      <c r="M562" s="824">
        <f>'Plan de Acción 2023'!M74</f>
        <v>0</v>
      </c>
      <c r="N562" s="824">
        <f>'Plan de Acción 2023'!AC74</f>
        <v>0</v>
      </c>
      <c r="O562" s="824" t="e">
        <f t="shared" si="8"/>
        <v>#DIV/0!</v>
      </c>
      <c r="P562" s="820">
        <f>Tabla13[[#This Row],[Ejec Real Acumu]]-Tabla13[[#This Row],[Proyec Ejec Acumul]]</f>
        <v>0</v>
      </c>
      <c r="Q562" s="820">
        <f>Tabla13[[#This Row],[Ejec Real Mes]]-Tabla13[[#This Row],[Program Entreg Mes]]</f>
        <v>0</v>
      </c>
    </row>
    <row r="563" spans="1:17">
      <c r="A563" s="824">
        <v>71</v>
      </c>
      <c r="B563" s="824" t="s">
        <v>2441</v>
      </c>
      <c r="C563" s="824" t="s">
        <v>2442</v>
      </c>
      <c r="D563" s="824" t="str">
        <f>'Plan de Acción 2023'!$V$75</f>
        <v>Subdirección de Metrología Física</v>
      </c>
      <c r="E563" s="824" t="str">
        <f>'Plan de Acción 2023'!$F$75</f>
        <v>Realizar actividades que permitan la presentación y aprobación de CMC nuevas o renovadas en metrología física</v>
      </c>
      <c r="F563" s="824">
        <v>6</v>
      </c>
      <c r="G563" s="824" t="s">
        <v>2448</v>
      </c>
      <c r="H563" s="824">
        <f>'Plan de Acción 2023'!$T$75</f>
        <v>1</v>
      </c>
      <c r="I563" s="824">
        <f>'Plan de Acción 2023'!H75+'Plan de Acción 2023'!I75+'Plan de Acción 2023'!J75+'Plan de Acción 2023'!K75+'Plan de Acción 2023'!L75+'Plan de Acción 2023'!M75</f>
        <v>0</v>
      </c>
      <c r="J563" s="824">
        <f>'Plan de Acción 2023'!X75+'Plan de Acción 2023'!Y75+'Plan de Acción 2023'!Z75+'Plan de Acción 2023'!AA75+'Plan de Acción 2023'!AB75+'Plan de Acción 2023'!AC75</f>
        <v>0</v>
      </c>
      <c r="K563" s="825">
        <f t="shared" si="6"/>
        <v>0</v>
      </c>
      <c r="L563" s="825">
        <f t="shared" si="7"/>
        <v>0</v>
      </c>
      <c r="M563" s="824">
        <f>'Plan de Acción 2023'!M75</f>
        <v>0</v>
      </c>
      <c r="N563" s="824">
        <f>'Plan de Acción 2023'!AC75</f>
        <v>0</v>
      </c>
      <c r="O563" s="824" t="e">
        <f t="shared" si="8"/>
        <v>#DIV/0!</v>
      </c>
      <c r="P563" s="820">
        <f>Tabla13[[#This Row],[Ejec Real Acumu]]-Tabla13[[#This Row],[Proyec Ejec Acumul]]</f>
        <v>0</v>
      </c>
      <c r="Q563" s="820">
        <f>Tabla13[[#This Row],[Ejec Real Mes]]-Tabla13[[#This Row],[Program Entreg Mes]]</f>
        <v>0</v>
      </c>
    </row>
    <row r="564" spans="1:17">
      <c r="A564" s="824">
        <v>72</v>
      </c>
      <c r="B564" s="824" t="s">
        <v>2441</v>
      </c>
      <c r="C564" s="824" t="s">
        <v>2442</v>
      </c>
      <c r="D564" s="824" t="str">
        <f>'Plan de Acción 2023'!$V$76</f>
        <v>Subdirección de Metrología Física</v>
      </c>
      <c r="E564" s="824" t="str">
        <f>'Plan de Acción 2023'!$F$76</f>
        <v>Presentar documentos para la evaluación del QSTF</v>
      </c>
      <c r="F564" s="824">
        <v>6</v>
      </c>
      <c r="G564" s="824" t="s">
        <v>2448</v>
      </c>
      <c r="H564" s="824">
        <f>'Plan de Acción 2023'!$T$76</f>
        <v>4</v>
      </c>
      <c r="I564" s="824">
        <f>'Plan de Acción 2023'!H76+'Plan de Acción 2023'!I76+'Plan de Acción 2023'!J76+'Plan de Acción 2023'!K76+'Plan de Acción 2023'!L76+'Plan de Acción 2023'!M76</f>
        <v>2</v>
      </c>
      <c r="J564" s="824">
        <f>'Plan de Acción 2023'!X76+'Plan de Acción 2023'!Y76+'Plan de Acción 2023'!Z76+'Plan de Acción 2023'!AA76+'Plan de Acción 2023'!AB76+'Plan de Acción 2023'!AC76</f>
        <v>3</v>
      </c>
      <c r="K564" s="825">
        <f t="shared" si="6"/>
        <v>0.5</v>
      </c>
      <c r="L564" s="825">
        <f t="shared" si="7"/>
        <v>0.75</v>
      </c>
      <c r="M564" s="824">
        <f>'Plan de Acción 2023'!M76</f>
        <v>2</v>
      </c>
      <c r="N564" s="824">
        <f>'Plan de Acción 2023'!AC76</f>
        <v>3</v>
      </c>
      <c r="O564" s="824">
        <f t="shared" si="8"/>
        <v>1.5</v>
      </c>
      <c r="P564" s="820">
        <f>Tabla13[[#This Row],[Ejec Real Acumu]]-Tabla13[[#This Row],[Proyec Ejec Acumul]]</f>
        <v>1</v>
      </c>
      <c r="Q564" s="820">
        <f>Tabla13[[#This Row],[Ejec Real Mes]]-Tabla13[[#This Row],[Program Entreg Mes]]</f>
        <v>1</v>
      </c>
    </row>
    <row r="565" spans="1:17">
      <c r="A565" s="824">
        <v>73</v>
      </c>
      <c r="B565" s="824" t="s">
        <v>2441</v>
      </c>
      <c r="C565" s="824" t="s">
        <v>2442</v>
      </c>
      <c r="D565" s="824" t="str">
        <f>'Plan de Acción 2023'!$V$77</f>
        <v>Subdirección de Metrología Física</v>
      </c>
      <c r="E565" s="824" t="str">
        <f>'Plan de Acción 2023'!$F$77</f>
        <v>Relizar seguimiento al aseguramiento de la validez de los resultados de la SMF</v>
      </c>
      <c r="F565" s="824">
        <v>6</v>
      </c>
      <c r="G565" s="824" t="s">
        <v>2448</v>
      </c>
      <c r="H565" s="824">
        <f>'Plan de Acción 2023'!$T$77</f>
        <v>3</v>
      </c>
      <c r="I565" s="824">
        <f>'Plan de Acción 2023'!H77+'Plan de Acción 2023'!I77+'Plan de Acción 2023'!J77+'Plan de Acción 2023'!K77+'Plan de Acción 2023'!L77+'Plan de Acción 2023'!M77</f>
        <v>1</v>
      </c>
      <c r="J565" s="824">
        <f>'Plan de Acción 2023'!X77+'Plan de Acción 2023'!Y77+'Plan de Acción 2023'!Z77+'Plan de Acción 2023'!AA77+'Plan de Acción 2023'!AB77+'Plan de Acción 2023'!AC77</f>
        <v>1</v>
      </c>
      <c r="K565" s="825">
        <f t="shared" si="6"/>
        <v>0.33333333333333331</v>
      </c>
      <c r="L565" s="825">
        <f t="shared" si="7"/>
        <v>0.33333333333333331</v>
      </c>
      <c r="M565" s="824">
        <f>'Plan de Acción 2023'!M77</f>
        <v>0</v>
      </c>
      <c r="N565" s="824">
        <f>'Plan de Acción 2023'!AC77</f>
        <v>0</v>
      </c>
      <c r="O565" s="824" t="e">
        <f t="shared" si="8"/>
        <v>#DIV/0!</v>
      </c>
      <c r="P565" s="820">
        <f>Tabla13[[#This Row],[Ejec Real Acumu]]-Tabla13[[#This Row],[Proyec Ejec Acumul]]</f>
        <v>0</v>
      </c>
      <c r="Q565" s="820">
        <f>Tabla13[[#This Row],[Ejec Real Mes]]-Tabla13[[#This Row],[Program Entreg Mes]]</f>
        <v>0</v>
      </c>
    </row>
    <row r="566" spans="1:17">
      <c r="A566" s="824">
        <v>74</v>
      </c>
      <c r="B566" s="824" t="s">
        <v>2441</v>
      </c>
      <c r="C566" s="824" t="s">
        <v>2442</v>
      </c>
      <c r="D566" s="824" t="str">
        <f>'Plan de Acción 2023'!$V$78</f>
        <v>Subdirección de Metrología Física</v>
      </c>
      <c r="E566" s="824" t="str">
        <f>'Plan de Acción 2023'!$F$78</f>
        <v>Realizar actividades  de vitalidad del sistema de gestiòn para renovacion de CMC  de los laboratorios de la SMF</v>
      </c>
      <c r="F566" s="824">
        <v>6</v>
      </c>
      <c r="G566" s="824" t="s">
        <v>2448</v>
      </c>
      <c r="H566" s="824">
        <f>'Plan de Acción 2023'!$T$78</f>
        <v>2</v>
      </c>
      <c r="I566" s="824">
        <f>'Plan de Acción 2023'!H78+'Plan de Acción 2023'!I78+'Plan de Acción 2023'!J78+'Plan de Acción 2023'!K78+'Plan de Acción 2023'!L78+'Plan de Acción 2023'!M78</f>
        <v>0</v>
      </c>
      <c r="J566" s="824">
        <f>'Plan de Acción 2023'!X78+'Plan de Acción 2023'!Y78+'Plan de Acción 2023'!Z78+'Plan de Acción 2023'!AA78+'Plan de Acción 2023'!AB78+'Plan de Acción 2023'!AC78</f>
        <v>0</v>
      </c>
      <c r="K566" s="825">
        <f t="shared" si="6"/>
        <v>0</v>
      </c>
      <c r="L566" s="825">
        <f t="shared" si="7"/>
        <v>0</v>
      </c>
      <c r="M566" s="824">
        <f>'Plan de Acción 2023'!M78</f>
        <v>0</v>
      </c>
      <c r="N566" s="824">
        <f>'Plan de Acción 2023'!AC78</f>
        <v>0</v>
      </c>
      <c r="O566" s="824" t="e">
        <f t="shared" si="8"/>
        <v>#DIV/0!</v>
      </c>
      <c r="P566" s="820">
        <f>Tabla13[[#This Row],[Ejec Real Acumu]]-Tabla13[[#This Row],[Proyec Ejec Acumul]]</f>
        <v>0</v>
      </c>
      <c r="Q566" s="820">
        <f>Tabla13[[#This Row],[Ejec Real Mes]]-Tabla13[[#This Row],[Program Entreg Mes]]</f>
        <v>0</v>
      </c>
    </row>
    <row r="567" spans="1:17">
      <c r="A567" s="824">
        <v>75</v>
      </c>
      <c r="B567" s="824" t="s">
        <v>2441</v>
      </c>
      <c r="C567" s="824" t="s">
        <v>2442</v>
      </c>
      <c r="D567" s="824" t="str">
        <f>'Plan de Acción 2023'!$V$79</f>
        <v>Subdirección de Metrología Física</v>
      </c>
      <c r="E567" s="824" t="str">
        <f>'Plan de Acción 2023'!$F$79</f>
        <v>Gestionar la calibración de equipos del INM en el exterior para aseguramiento de la trazabilidad</v>
      </c>
      <c r="F567" s="824">
        <v>6</v>
      </c>
      <c r="G567" s="824" t="s">
        <v>2448</v>
      </c>
      <c r="H567" s="824">
        <f>'Plan de Acción 2023'!$T$79</f>
        <v>4</v>
      </c>
      <c r="I567" s="824">
        <f>'Plan de Acción 2023'!H79+'Plan de Acción 2023'!I79+'Plan de Acción 2023'!J79+'Plan de Acción 2023'!K79+'Plan de Acción 2023'!L79+'Plan de Acción 2023'!M79</f>
        <v>0</v>
      </c>
      <c r="J567" s="824">
        <f>'Plan de Acción 2023'!X79+'Plan de Acción 2023'!Y79+'Plan de Acción 2023'!Z79+'Plan de Acción 2023'!AA79+'Plan de Acción 2023'!AB79+'Plan de Acción 2023'!AC79</f>
        <v>0</v>
      </c>
      <c r="K567" s="825">
        <f t="shared" si="6"/>
        <v>0</v>
      </c>
      <c r="L567" s="825">
        <f t="shared" si="7"/>
        <v>0</v>
      </c>
      <c r="M567" s="824">
        <f>'Plan de Acción 2023'!M79</f>
        <v>0</v>
      </c>
      <c r="N567" s="824">
        <f>'Plan de Acción 2023'!AC79</f>
        <v>0</v>
      </c>
      <c r="O567" s="824" t="e">
        <f t="shared" si="8"/>
        <v>#DIV/0!</v>
      </c>
      <c r="P567" s="820">
        <f>Tabla13[[#This Row],[Ejec Real Acumu]]-Tabla13[[#This Row],[Proyec Ejec Acumul]]</f>
        <v>0</v>
      </c>
      <c r="Q567" s="820">
        <f>Tabla13[[#This Row],[Ejec Real Mes]]-Tabla13[[#This Row],[Program Entreg Mes]]</f>
        <v>0</v>
      </c>
    </row>
    <row r="568" spans="1:17">
      <c r="A568" s="824">
        <v>76</v>
      </c>
      <c r="B568" s="824" t="s">
        <v>2441</v>
      </c>
      <c r="C568" s="824" t="s">
        <v>2442</v>
      </c>
      <c r="D568" s="824" t="str">
        <f>'Plan de Acción 2023'!$V$80</f>
        <v>Subdirección de Metrología Física</v>
      </c>
      <c r="E568" s="824" t="str">
        <f>'Plan de Acción 2023'!$F$80</f>
        <v>Diseñar, elaborar y dictar talleres o eventos dirigidos a los sectores productivos en metrología Física</v>
      </c>
      <c r="F568" s="824">
        <v>6</v>
      </c>
      <c r="G568" s="824" t="s">
        <v>2448</v>
      </c>
      <c r="H568" s="824">
        <f>'Plan de Acción 2023'!$T$80</f>
        <v>1</v>
      </c>
      <c r="I568" s="824">
        <f>'Plan de Acción 2023'!H80+'Plan de Acción 2023'!I80+'Plan de Acción 2023'!J80+'Plan de Acción 2023'!K80+'Plan de Acción 2023'!L80+'Plan de Acción 2023'!M80</f>
        <v>0</v>
      </c>
      <c r="J568" s="824">
        <f>'Plan de Acción 2023'!X80+'Plan de Acción 2023'!Y80+'Plan de Acción 2023'!Z80+'Plan de Acción 2023'!AA80+'Plan de Acción 2023'!AB80+'Plan de Acción 2023'!AC80</f>
        <v>0</v>
      </c>
      <c r="K568" s="825">
        <f t="shared" si="6"/>
        <v>0</v>
      </c>
      <c r="L568" s="825">
        <f t="shared" si="7"/>
        <v>0</v>
      </c>
      <c r="M568" s="824">
        <f>'Plan de Acción 2023'!M80</f>
        <v>0</v>
      </c>
      <c r="N568" s="824">
        <f>'Plan de Acción 2023'!AC80</f>
        <v>0</v>
      </c>
      <c r="O568" s="824" t="e">
        <f t="shared" si="8"/>
        <v>#DIV/0!</v>
      </c>
      <c r="P568" s="820">
        <f>Tabla13[[#This Row],[Ejec Real Acumu]]-Tabla13[[#This Row],[Proyec Ejec Acumul]]</f>
        <v>0</v>
      </c>
      <c r="Q568" s="820">
        <f>Tabla13[[#This Row],[Ejec Real Mes]]-Tabla13[[#This Row],[Program Entreg Mes]]</f>
        <v>0</v>
      </c>
    </row>
    <row r="569" spans="1:17">
      <c r="A569" s="824">
        <v>77</v>
      </c>
      <c r="B569" s="824" t="s">
        <v>2441</v>
      </c>
      <c r="C569" s="824" t="s">
        <v>2442</v>
      </c>
      <c r="D569" s="824" t="str">
        <f>'Plan de Acción 2023'!$V$81</f>
        <v>Subdirección de Metrología Física</v>
      </c>
      <c r="E569" s="824" t="str">
        <f>'Plan de Acción 2023'!$F$81</f>
        <v>Establecer, avanzar o diseñar nuevos servicios en metrologìa Fìsica</v>
      </c>
      <c r="F569" s="824">
        <v>6</v>
      </c>
      <c r="G569" s="824" t="s">
        <v>2448</v>
      </c>
      <c r="H569" s="824">
        <f>'Plan de Acción 2023'!$T$81</f>
        <v>10</v>
      </c>
      <c r="I569" s="824">
        <f>'Plan de Acción 2023'!H81+'Plan de Acción 2023'!I81+'Plan de Acción 2023'!J81+'Plan de Acción 2023'!K81+'Plan de Acción 2023'!L81+'Plan de Acción 2023'!M81</f>
        <v>3</v>
      </c>
      <c r="J569" s="824">
        <f>'Plan de Acción 2023'!X81+'Plan de Acción 2023'!Y81+'Plan de Acción 2023'!Z81+'Plan de Acción 2023'!AA81+'Plan de Acción 2023'!AB81+'Plan de Acción 2023'!AC81</f>
        <v>3</v>
      </c>
      <c r="K569" s="825">
        <f t="shared" si="6"/>
        <v>0.3</v>
      </c>
      <c r="L569" s="825">
        <f t="shared" si="7"/>
        <v>0.3</v>
      </c>
      <c r="M569" s="824">
        <f>'Plan de Acción 2023'!M81</f>
        <v>1</v>
      </c>
      <c r="N569" s="824">
        <f>'Plan de Acción 2023'!AC81</f>
        <v>1</v>
      </c>
      <c r="O569" s="824">
        <f t="shared" si="8"/>
        <v>1</v>
      </c>
      <c r="P569" s="820">
        <f>Tabla13[[#This Row],[Ejec Real Acumu]]-Tabla13[[#This Row],[Proyec Ejec Acumul]]</f>
        <v>0</v>
      </c>
      <c r="Q569" s="820">
        <f>Tabla13[[#This Row],[Ejec Real Mes]]-Tabla13[[#This Row],[Program Entreg Mes]]</f>
        <v>0</v>
      </c>
    </row>
    <row r="570" spans="1:17">
      <c r="A570" s="824">
        <v>78</v>
      </c>
      <c r="B570" s="824" t="s">
        <v>2441</v>
      </c>
      <c r="C570" s="824" t="s">
        <v>2442</v>
      </c>
      <c r="D570" s="824" t="str">
        <f>'Plan de Acción 2023'!$V$82</f>
        <v>Subdirección de Metrología Física</v>
      </c>
      <c r="E570" s="824" t="str">
        <f>'Plan de Acción 2023'!$F$82</f>
        <v>Prestar servicios de calibración en metrología física</v>
      </c>
      <c r="F570" s="824">
        <v>6</v>
      </c>
      <c r="G570" s="824" t="s">
        <v>2448</v>
      </c>
      <c r="H570" s="824">
        <f>'Plan de Acción 2023'!$T$82</f>
        <v>80</v>
      </c>
      <c r="I570" s="824">
        <f>'Plan de Acción 2023'!H82+'Plan de Acción 2023'!I82+'Plan de Acción 2023'!J82+'Plan de Acción 2023'!K82+'Plan de Acción 2023'!L82+'Plan de Acción 2023'!M82</f>
        <v>25</v>
      </c>
      <c r="J570" s="824">
        <f>'Plan de Acción 2023'!X82+'Plan de Acción 2023'!Y82+'Plan de Acción 2023'!Z82+'Plan de Acción 2023'!AA82+'Plan de Acción 2023'!AB82+'Plan de Acción 2023'!AC82</f>
        <v>54</v>
      </c>
      <c r="K570" s="825">
        <f t="shared" si="6"/>
        <v>0.3125</v>
      </c>
      <c r="L570" s="825">
        <f t="shared" si="7"/>
        <v>0.67500000000000004</v>
      </c>
      <c r="M570" s="824">
        <f>'Plan de Acción 2023'!M82</f>
        <v>10</v>
      </c>
      <c r="N570" s="824">
        <f>'Plan de Acción 2023'!AC82</f>
        <v>28</v>
      </c>
      <c r="O570" s="824">
        <f t="shared" si="8"/>
        <v>2.8</v>
      </c>
      <c r="P570" s="820">
        <f>Tabla13[[#This Row],[Ejec Real Acumu]]-Tabla13[[#This Row],[Proyec Ejec Acumul]]</f>
        <v>29</v>
      </c>
      <c r="Q570" s="820">
        <f>Tabla13[[#This Row],[Ejec Real Mes]]-Tabla13[[#This Row],[Program Entreg Mes]]</f>
        <v>18</v>
      </c>
    </row>
    <row r="571" spans="1:17">
      <c r="A571" s="824">
        <v>79</v>
      </c>
      <c r="B571" s="824" t="s">
        <v>2441</v>
      </c>
      <c r="C571" s="824" t="s">
        <v>2442</v>
      </c>
      <c r="D571" s="824" t="str">
        <f>'Plan de Acción 2023'!$V$83</f>
        <v>Subdirección de Metrología Física</v>
      </c>
      <c r="E571" s="824" t="str">
        <f>'Plan de Acción 2023'!$F$83</f>
        <v>Realizar informes de avance frente al CONPES 3957</v>
      </c>
      <c r="F571" s="824">
        <v>6</v>
      </c>
      <c r="G571" s="824" t="s">
        <v>2448</v>
      </c>
      <c r="H571" s="824">
        <f>'Plan de Acción 2023'!$T$83</f>
        <v>2</v>
      </c>
      <c r="I571" s="824">
        <f>'Plan de Acción 2023'!H83+'Plan de Acción 2023'!I83+'Plan de Acción 2023'!J83+'Plan de Acción 2023'!K83+'Plan de Acción 2023'!L83+'Plan de Acción 2023'!M83</f>
        <v>0</v>
      </c>
      <c r="J571" s="824">
        <f>'Plan de Acción 2023'!X83+'Plan de Acción 2023'!Y83+'Plan de Acción 2023'!Z83+'Plan de Acción 2023'!AA83+'Plan de Acción 2023'!AB83+'Plan de Acción 2023'!AC83</f>
        <v>0</v>
      </c>
      <c r="K571" s="825">
        <f t="shared" si="6"/>
        <v>0</v>
      </c>
      <c r="L571" s="825">
        <f t="shared" si="7"/>
        <v>0</v>
      </c>
      <c r="M571" s="824">
        <f>'Plan de Acción 2023'!M83</f>
        <v>0</v>
      </c>
      <c r="N571" s="824">
        <f>'Plan de Acción 2023'!AC83</f>
        <v>0</v>
      </c>
      <c r="O571" s="824" t="e">
        <f t="shared" si="8"/>
        <v>#DIV/0!</v>
      </c>
      <c r="P571" s="820">
        <f>Tabla13[[#This Row],[Ejec Real Acumu]]-Tabla13[[#This Row],[Proyec Ejec Acumul]]</f>
        <v>0</v>
      </c>
      <c r="Q571" s="820">
        <f>Tabla13[[#This Row],[Ejec Real Mes]]-Tabla13[[#This Row],[Program Entreg Mes]]</f>
        <v>0</v>
      </c>
    </row>
    <row r="572" spans="1:17">
      <c r="A572" s="824">
        <v>80</v>
      </c>
      <c r="B572" s="824" t="s">
        <v>2441</v>
      </c>
      <c r="C572" s="824" t="s">
        <v>2442</v>
      </c>
      <c r="D572" s="824" t="str">
        <f>'Plan de Acción 2023'!$V$84</f>
        <v>Subdirección de Metrología Física</v>
      </c>
      <c r="E572" s="824" t="str">
        <f>'Plan de Acción 2023'!$F$84</f>
        <v>Actualizar cursos en metrologia Fisica</v>
      </c>
      <c r="F572" s="824">
        <v>6</v>
      </c>
      <c r="G572" s="824" t="s">
        <v>2448</v>
      </c>
      <c r="H572" s="824">
        <f>'Plan de Acción 2023'!$T$84</f>
        <v>3</v>
      </c>
      <c r="I572" s="824">
        <f>'Plan de Acción 2023'!H84+'Plan de Acción 2023'!I84+'Plan de Acción 2023'!J84+'Plan de Acción 2023'!K84+'Plan de Acción 2023'!L84+'Plan de Acción 2023'!M84</f>
        <v>0</v>
      </c>
      <c r="J572" s="824">
        <f>'Plan de Acción 2023'!X84+'Plan de Acción 2023'!Y84+'Plan de Acción 2023'!Z84+'Plan de Acción 2023'!AA84+'Plan de Acción 2023'!AB84+'Plan de Acción 2023'!AC84</f>
        <v>0</v>
      </c>
      <c r="K572" s="825">
        <f t="shared" si="6"/>
        <v>0</v>
      </c>
      <c r="L572" s="825">
        <f t="shared" si="7"/>
        <v>0</v>
      </c>
      <c r="M572" s="824">
        <f>'Plan de Acción 2023'!M84</f>
        <v>0</v>
      </c>
      <c r="N572" s="824">
        <f>'Plan de Acción 2023'!AC84</f>
        <v>0</v>
      </c>
      <c r="O572" s="824" t="e">
        <f t="shared" si="8"/>
        <v>#DIV/0!</v>
      </c>
      <c r="P572" s="820">
        <f>Tabla13[[#This Row],[Ejec Real Acumu]]-Tabla13[[#This Row],[Proyec Ejec Acumul]]</f>
        <v>0</v>
      </c>
      <c r="Q572" s="820">
        <f>Tabla13[[#This Row],[Ejec Real Mes]]-Tabla13[[#This Row],[Program Entreg Mes]]</f>
        <v>0</v>
      </c>
    </row>
    <row r="573" spans="1:17">
      <c r="A573" s="824">
        <v>81</v>
      </c>
      <c r="B573" s="824" t="s">
        <v>2441</v>
      </c>
      <c r="C573" s="824" t="s">
        <v>2442</v>
      </c>
      <c r="D573" s="824" t="str">
        <f>'Plan de Acción 2023'!$V$85</f>
        <v>Subdirección de Metrología Física</v>
      </c>
      <c r="E573" s="824" t="str">
        <f>'Plan de Acción 2023'!$F$85</f>
        <v>Codirigir tesis de investigación en metrología fisica</v>
      </c>
      <c r="F573" s="824">
        <v>6</v>
      </c>
      <c r="G573" s="824" t="s">
        <v>2448</v>
      </c>
      <c r="H573" s="824">
        <f>'Plan de Acción 2023'!$T$85</f>
        <v>1</v>
      </c>
      <c r="I573" s="824">
        <f>'Plan de Acción 2023'!H85+'Plan de Acción 2023'!I85+'Plan de Acción 2023'!J85+'Plan de Acción 2023'!K85+'Plan de Acción 2023'!L85+'Plan de Acción 2023'!M85</f>
        <v>0</v>
      </c>
      <c r="J573" s="824">
        <f>'Plan de Acción 2023'!X85+'Plan de Acción 2023'!Y85+'Plan de Acción 2023'!Z85+'Plan de Acción 2023'!AA85+'Plan de Acción 2023'!AB85+'Plan de Acción 2023'!AC85</f>
        <v>0</v>
      </c>
      <c r="K573" s="825">
        <f t="shared" si="6"/>
        <v>0</v>
      </c>
      <c r="L573" s="825">
        <f t="shared" si="7"/>
        <v>0</v>
      </c>
      <c r="M573" s="824">
        <f>'Plan de Acción 2023'!M85</f>
        <v>0</v>
      </c>
      <c r="N573" s="824">
        <f>'Plan de Acción 2023'!AC85</f>
        <v>0</v>
      </c>
      <c r="O573" s="824" t="e">
        <f t="shared" si="8"/>
        <v>#DIV/0!</v>
      </c>
      <c r="P573" s="820">
        <f>Tabla13[[#This Row],[Ejec Real Acumu]]-Tabla13[[#This Row],[Proyec Ejec Acumul]]</f>
        <v>0</v>
      </c>
      <c r="Q573" s="820">
        <f>Tabla13[[#This Row],[Ejec Real Mes]]-Tabla13[[#This Row],[Program Entreg Mes]]</f>
        <v>0</v>
      </c>
    </row>
    <row r="574" spans="1:17">
      <c r="A574" s="824">
        <v>82</v>
      </c>
      <c r="B574" s="824" t="s">
        <v>2441</v>
      </c>
      <c r="C574" s="824" t="s">
        <v>2442</v>
      </c>
      <c r="D574" s="824" t="str">
        <f>'Plan de Acción 2023'!$V$86</f>
        <v>Subdirección de Metrología Física</v>
      </c>
      <c r="E574" s="824" t="str">
        <f>'Plan de Acción 2023'!$F$86</f>
        <v>Generar productos de investigacion en metrologìa Fìsica en el marco de la gestion de proyectos I+D+ i con IES.</v>
      </c>
      <c r="F574" s="824">
        <v>6</v>
      </c>
      <c r="G574" s="824" t="s">
        <v>2448</v>
      </c>
      <c r="H574" s="824">
        <f>'Plan de Acción 2023'!$T$86</f>
        <v>4</v>
      </c>
      <c r="I574" s="824">
        <f>'Plan de Acción 2023'!H86+'Plan de Acción 2023'!I86+'Plan de Acción 2023'!J86+'Plan de Acción 2023'!K86+'Plan de Acción 2023'!L86+'Plan de Acción 2023'!M86</f>
        <v>1</v>
      </c>
      <c r="J574" s="824">
        <f>'Plan de Acción 2023'!X86+'Plan de Acción 2023'!Y86+'Plan de Acción 2023'!Z86+'Plan de Acción 2023'!AA86+'Plan de Acción 2023'!AB86+'Plan de Acción 2023'!AC86</f>
        <v>1</v>
      </c>
      <c r="K574" s="825">
        <f t="shared" si="6"/>
        <v>0.25</v>
      </c>
      <c r="L574" s="825">
        <f t="shared" si="7"/>
        <v>0.25</v>
      </c>
      <c r="M574" s="824">
        <f>'Plan de Acción 2023'!M86</f>
        <v>0</v>
      </c>
      <c r="N574" s="824">
        <f>'Plan de Acción 2023'!AC86</f>
        <v>0</v>
      </c>
      <c r="O574" s="824" t="e">
        <f t="shared" si="8"/>
        <v>#DIV/0!</v>
      </c>
      <c r="P574" s="820">
        <f>Tabla13[[#This Row],[Ejec Real Acumu]]-Tabla13[[#This Row],[Proyec Ejec Acumul]]</f>
        <v>0</v>
      </c>
      <c r="Q574" s="820">
        <f>Tabla13[[#This Row],[Ejec Real Mes]]-Tabla13[[#This Row],[Program Entreg Mes]]</f>
        <v>0</v>
      </c>
    </row>
    <row r="575" spans="1:17">
      <c r="A575" s="824">
        <v>83</v>
      </c>
      <c r="B575" s="824" t="s">
        <v>2441</v>
      </c>
      <c r="C575" s="824" t="s">
        <v>2442</v>
      </c>
      <c r="D575" s="824" t="str">
        <f>'Plan de Acción 2023'!$V$87</f>
        <v>Subdirección de Metrología Física</v>
      </c>
      <c r="E575" s="824" t="str">
        <f>'Plan de Acción 2023'!$F$87</f>
        <v>Participar en eventos científicos, capacitaciones o intercambios científicos (Excluyendo grupos trabajo SIM y Comites Consultivos)</v>
      </c>
      <c r="F575" s="824">
        <v>6</v>
      </c>
      <c r="G575" s="824" t="s">
        <v>2448</v>
      </c>
      <c r="H575" s="824">
        <f>'Plan de Acción 2023'!$T$87</f>
        <v>4</v>
      </c>
      <c r="I575" s="824">
        <f>'Plan de Acción 2023'!H87+'Plan de Acción 2023'!I87+'Plan de Acción 2023'!J87+'Plan de Acción 2023'!K87+'Plan de Acción 2023'!L87+'Plan de Acción 2023'!M87</f>
        <v>1</v>
      </c>
      <c r="J575" s="824">
        <f>'Plan de Acción 2023'!X87+'Plan de Acción 2023'!Y87+'Plan de Acción 2023'!Z87+'Plan de Acción 2023'!AA87+'Plan de Acción 2023'!AB87+'Plan de Acción 2023'!AC87</f>
        <v>1</v>
      </c>
      <c r="K575" s="825">
        <f t="shared" si="6"/>
        <v>0.25</v>
      </c>
      <c r="L575" s="825">
        <f t="shared" si="7"/>
        <v>0.25</v>
      </c>
      <c r="M575" s="824">
        <f>'Plan de Acción 2023'!M87</f>
        <v>0</v>
      </c>
      <c r="N575" s="824">
        <f>'Plan de Acción 2023'!AC87</f>
        <v>0</v>
      </c>
      <c r="O575" s="824" t="e">
        <f t="shared" si="8"/>
        <v>#DIV/0!</v>
      </c>
      <c r="P575" s="820">
        <f>Tabla13[[#This Row],[Ejec Real Acumu]]-Tabla13[[#This Row],[Proyec Ejec Acumul]]</f>
        <v>0</v>
      </c>
      <c r="Q575" s="820">
        <f>Tabla13[[#This Row],[Ejec Real Mes]]-Tabla13[[#This Row],[Program Entreg Mes]]</f>
        <v>0</v>
      </c>
    </row>
    <row r="576" spans="1:17">
      <c r="A576" s="824">
        <v>84</v>
      </c>
      <c r="B576" s="824" t="s">
        <v>2441</v>
      </c>
      <c r="C576" s="824" t="s">
        <v>2442</v>
      </c>
      <c r="D576" s="824" t="str">
        <f>'Plan de Acción 2023'!$V$88</f>
        <v>Subdirección de Metrología Física</v>
      </c>
      <c r="E576" s="824" t="str">
        <f>'Plan de Acción 2023'!$F$88</f>
        <v>Estructurar o formular proyectos de I+D+i que involucren lineas de investigacion en metrologia Fìsica</v>
      </c>
      <c r="F576" s="824">
        <v>6</v>
      </c>
      <c r="G576" s="824" t="s">
        <v>2448</v>
      </c>
      <c r="H576" s="824">
        <f>'Plan de Acción 2023'!$T$88</f>
        <v>6</v>
      </c>
      <c r="I576" s="824">
        <f>'Plan de Acción 2023'!H88+'Plan de Acción 2023'!I88+'Plan de Acción 2023'!J88+'Plan de Acción 2023'!K88+'Plan de Acción 2023'!L88+'Plan de Acción 2023'!M88</f>
        <v>2</v>
      </c>
      <c r="J576" s="824">
        <f>'Plan de Acción 2023'!X88+'Plan de Acción 2023'!Y88+'Plan de Acción 2023'!Z88+'Plan de Acción 2023'!AA88+'Plan de Acción 2023'!AB88+'Plan de Acción 2023'!AC88</f>
        <v>2</v>
      </c>
      <c r="K576" s="825">
        <f t="shared" si="6"/>
        <v>0.33333333333333331</v>
      </c>
      <c r="L576" s="825">
        <f t="shared" si="7"/>
        <v>0.33333333333333331</v>
      </c>
      <c r="M576" s="824">
        <f>'Plan de Acción 2023'!M88</f>
        <v>2</v>
      </c>
      <c r="N576" s="824">
        <f>'Plan de Acción 2023'!AC88</f>
        <v>2</v>
      </c>
      <c r="O576" s="824">
        <f t="shared" si="8"/>
        <v>1</v>
      </c>
      <c r="P576" s="820">
        <f>Tabla13[[#This Row],[Ejec Real Acumu]]-Tabla13[[#This Row],[Proyec Ejec Acumul]]</f>
        <v>0</v>
      </c>
      <c r="Q576" s="820">
        <f>Tabla13[[#This Row],[Ejec Real Mes]]-Tabla13[[#This Row],[Program Entreg Mes]]</f>
        <v>0</v>
      </c>
    </row>
    <row r="577" spans="1:17">
      <c r="A577" s="824">
        <v>85</v>
      </c>
      <c r="B577" s="824" t="s">
        <v>2441</v>
      </c>
      <c r="C577" s="824" t="s">
        <v>2442</v>
      </c>
      <c r="D577" s="824" t="str">
        <f>'Plan de Acción 2023'!$V$89</f>
        <v>Subdirección de Metrología Física</v>
      </c>
      <c r="E577" s="824" t="str">
        <f>'Plan de Acción 2023'!$F$89</f>
        <v>Realizar seguimiento ejecución proyectos de I+D+i en metrología física</v>
      </c>
      <c r="F577" s="824">
        <v>6</v>
      </c>
      <c r="G577" s="824" t="s">
        <v>2448</v>
      </c>
      <c r="H577" s="824">
        <f>'Plan de Acción 2023'!$T$89</f>
        <v>6</v>
      </c>
      <c r="I577" s="824">
        <f>'Plan de Acción 2023'!H89+'Plan de Acción 2023'!I89+'Plan de Acción 2023'!J89+'Plan de Acción 2023'!K89+'Plan de Acción 2023'!L89+'Plan de Acción 2023'!M89</f>
        <v>1</v>
      </c>
      <c r="J577" s="824">
        <f>'Plan de Acción 2023'!X89+'Plan de Acción 2023'!Y89+'Plan de Acción 2023'!Z89+'Plan de Acción 2023'!AA89+'Plan de Acción 2023'!AB89+'Plan de Acción 2023'!AC89</f>
        <v>1</v>
      </c>
      <c r="K577" s="825">
        <f t="shared" si="6"/>
        <v>0.16666666666666666</v>
      </c>
      <c r="L577" s="825">
        <f t="shared" si="7"/>
        <v>0.16666666666666666</v>
      </c>
      <c r="M577" s="824">
        <f>'Plan de Acción 2023'!M89</f>
        <v>1</v>
      </c>
      <c r="N577" s="824">
        <f>'Plan de Acción 2023'!AC89</f>
        <v>1</v>
      </c>
      <c r="O577" s="824">
        <f t="shared" si="8"/>
        <v>1</v>
      </c>
      <c r="P577" s="820">
        <f>Tabla13[[#This Row],[Ejec Real Acumu]]-Tabla13[[#This Row],[Proyec Ejec Acumul]]</f>
        <v>0</v>
      </c>
      <c r="Q577" s="820">
        <f>Tabla13[[#This Row],[Ejec Real Mes]]-Tabla13[[#This Row],[Program Entreg Mes]]</f>
        <v>0</v>
      </c>
    </row>
    <row r="578" spans="1:17">
      <c r="A578" s="824">
        <v>86</v>
      </c>
      <c r="B578" s="824" t="s">
        <v>2441</v>
      </c>
      <c r="C578" s="824" t="s">
        <v>2442</v>
      </c>
      <c r="D578" s="824" t="str">
        <f>'Plan de Acción 2023'!$V$90</f>
        <v>Subdirección de Metrología Física</v>
      </c>
      <c r="E578" s="824" t="str">
        <f>'Plan de Acción 2023'!$F$90</f>
        <v>Participar en proyectos de I+D+i en metrología Fisica con organizaciones internacionales</v>
      </c>
      <c r="F578" s="824">
        <v>6</v>
      </c>
      <c r="G578" s="824" t="s">
        <v>2448</v>
      </c>
      <c r="H578" s="824">
        <f>'Plan de Acción 2023'!$T$90</f>
        <v>6</v>
      </c>
      <c r="I578" s="824">
        <f>'Plan de Acción 2023'!H90+'Plan de Acción 2023'!I90+'Plan de Acción 2023'!J90+'Plan de Acción 2023'!K90+'Plan de Acción 2023'!L90+'Plan de Acción 2023'!M90</f>
        <v>0</v>
      </c>
      <c r="J578" s="824">
        <f>'Plan de Acción 2023'!X90+'Plan de Acción 2023'!Y90+'Plan de Acción 2023'!Z90+'Plan de Acción 2023'!AA90+'Plan de Acción 2023'!AB90+'Plan de Acción 2023'!AC90</f>
        <v>0</v>
      </c>
      <c r="K578" s="825">
        <f t="shared" si="6"/>
        <v>0</v>
      </c>
      <c r="L578" s="825">
        <f t="shared" si="7"/>
        <v>0</v>
      </c>
      <c r="M578" s="824">
        <f>'Plan de Acción 2023'!M90</f>
        <v>0</v>
      </c>
      <c r="N578" s="824">
        <f>'Plan de Acción 2023'!AC90</f>
        <v>0</v>
      </c>
      <c r="O578" s="824" t="e">
        <f t="shared" si="8"/>
        <v>#DIV/0!</v>
      </c>
      <c r="P578" s="820">
        <f>Tabla13[[#This Row],[Ejec Real Acumu]]-Tabla13[[#This Row],[Proyec Ejec Acumul]]</f>
        <v>0</v>
      </c>
      <c r="Q578" s="820">
        <f>Tabla13[[#This Row],[Ejec Real Mes]]-Tabla13[[#This Row],[Program Entreg Mes]]</f>
        <v>0</v>
      </c>
    </row>
    <row r="579" spans="1:17">
      <c r="A579" s="824">
        <v>87</v>
      </c>
      <c r="B579" s="824" t="s">
        <v>2441</v>
      </c>
      <c r="C579" s="824" t="s">
        <v>2442</v>
      </c>
      <c r="D579" s="824" t="str">
        <f>'Plan de Acción 2023'!$V$91</f>
        <v>Oficina de Informática y Desarrollo Tecnológico</v>
      </c>
      <c r="E579" s="824" t="str">
        <f>'Plan de Acción 2023'!$F$91</f>
        <v>Ejecutar el Plan Estratégico de Tecnologías de la Información - PETI 2021 - 2023</v>
      </c>
      <c r="F579" s="824">
        <v>6</v>
      </c>
      <c r="G579" s="824" t="s">
        <v>2448</v>
      </c>
      <c r="H579" s="824">
        <f>'Plan de Acción 2023'!$T$91</f>
        <v>25</v>
      </c>
      <c r="I579" s="824">
        <f>'Plan de Acción 2023'!H91+'Plan de Acción 2023'!I91+'Plan de Acción 2023'!J91+'Plan de Acción 2023'!K91+'Plan de Acción 2023'!L91+'Plan de Acción 2023'!M91</f>
        <v>12</v>
      </c>
      <c r="J579" s="824">
        <f>'Plan de Acción 2023'!X91+'Plan de Acción 2023'!Y91+'Plan de Acción 2023'!Z91+'Plan de Acción 2023'!AA91+'Plan de Acción 2023'!AB91+'Plan de Acción 2023'!AC91</f>
        <v>11</v>
      </c>
      <c r="K579" s="825">
        <f t="shared" si="6"/>
        <v>0.48</v>
      </c>
      <c r="L579" s="825">
        <f t="shared" si="7"/>
        <v>0.44</v>
      </c>
      <c r="M579" s="824">
        <f>'Plan de Acción 2023'!M91</f>
        <v>4</v>
      </c>
      <c r="N579" s="824">
        <f>'Plan de Acción 2023'!AC91</f>
        <v>1</v>
      </c>
      <c r="O579" s="824">
        <f t="shared" si="8"/>
        <v>0.25</v>
      </c>
      <c r="P579" s="820">
        <f>Tabla13[[#This Row],[Ejec Real Acumu]]-Tabla13[[#This Row],[Proyec Ejec Acumul]]</f>
        <v>-1</v>
      </c>
      <c r="Q579" s="820">
        <f>Tabla13[[#This Row],[Ejec Real Mes]]-Tabla13[[#This Row],[Program Entreg Mes]]</f>
        <v>-3</v>
      </c>
    </row>
    <row r="580" spans="1:17">
      <c r="A580" s="824">
        <v>88</v>
      </c>
      <c r="B580" s="824" t="s">
        <v>2441</v>
      </c>
      <c r="C580" s="824" t="s">
        <v>2442</v>
      </c>
      <c r="D580" s="824" t="str">
        <f>'Plan de Acción 2023'!$V$92</f>
        <v>Oficina de Informática y Desarrollo Tecnológico</v>
      </c>
      <c r="E580" s="824" t="str">
        <f>'Plan de Acción 2023'!$F$92</f>
        <v>Formular el Plan de transformación digital.</v>
      </c>
      <c r="F580" s="824">
        <v>6</v>
      </c>
      <c r="G580" s="824" t="s">
        <v>2448</v>
      </c>
      <c r="H580" s="824">
        <f>'Plan de Acción 2023'!$T$92</f>
        <v>7</v>
      </c>
      <c r="I580" s="824">
        <f>'Plan de Acción 2023'!H92+'Plan de Acción 2023'!I92+'Plan de Acción 2023'!J92+'Plan de Acción 2023'!K92+'Plan de Acción 2023'!L92+'Plan de Acción 2023'!M92</f>
        <v>1</v>
      </c>
      <c r="J580" s="824">
        <f>'Plan de Acción 2023'!X92+'Plan de Acción 2023'!Y92+'Plan de Acción 2023'!Z92+'Plan de Acción 2023'!AA92+'Plan de Acción 2023'!AB92+'Plan de Acción 2023'!AC92</f>
        <v>1</v>
      </c>
      <c r="K580" s="825">
        <f t="shared" si="6"/>
        <v>0.14285714285714285</v>
      </c>
      <c r="L580" s="825">
        <f t="shared" si="7"/>
        <v>0.14285714285714285</v>
      </c>
      <c r="M580" s="824">
        <f>'Plan de Acción 2023'!M92</f>
        <v>0</v>
      </c>
      <c r="N580" s="824">
        <f>'Plan de Acción 2023'!AC92</f>
        <v>0</v>
      </c>
      <c r="O580" s="824" t="e">
        <f t="shared" si="8"/>
        <v>#DIV/0!</v>
      </c>
      <c r="P580" s="820">
        <f>Tabla13[[#This Row],[Ejec Real Acumu]]-Tabla13[[#This Row],[Proyec Ejec Acumul]]</f>
        <v>0</v>
      </c>
      <c r="Q580" s="820">
        <f>Tabla13[[#This Row],[Ejec Real Mes]]-Tabla13[[#This Row],[Program Entreg Mes]]</f>
        <v>0</v>
      </c>
    </row>
    <row r="581" spans="1:17">
      <c r="A581" s="824">
        <v>89</v>
      </c>
      <c r="B581" s="824" t="s">
        <v>2441</v>
      </c>
      <c r="C581" s="824" t="s">
        <v>2442</v>
      </c>
      <c r="D581" s="824" t="str">
        <f>'Plan de Acción 2023'!$V$93</f>
        <v>Oficina de Informática y Desarrollo Tecnológico</v>
      </c>
      <c r="E581" s="824" t="str">
        <f>'Plan de Acción 2023'!$F$93</f>
        <v>Ejecutar el Plan de Tratamiento de Riesgos de Seguridad y Privacidad de la Información</v>
      </c>
      <c r="F581" s="824">
        <v>6</v>
      </c>
      <c r="G581" s="824" t="s">
        <v>2448</v>
      </c>
      <c r="H581" s="824">
        <f>'Plan de Acción 2023'!$T$93</f>
        <v>12</v>
      </c>
      <c r="I581" s="824">
        <f>'Plan de Acción 2023'!H93+'Plan de Acción 2023'!I93+'Plan de Acción 2023'!J93+'Plan de Acción 2023'!K93+'Plan de Acción 2023'!L93+'Plan de Acción 2023'!M93</f>
        <v>3</v>
      </c>
      <c r="J581" s="824">
        <f>'Plan de Acción 2023'!X93+'Plan de Acción 2023'!Y93+'Plan de Acción 2023'!Z93+'Plan de Acción 2023'!AA93+'Plan de Acción 2023'!AB93+'Plan de Acción 2023'!AC93</f>
        <v>3</v>
      </c>
      <c r="K581" s="825">
        <f t="shared" si="6"/>
        <v>0.25</v>
      </c>
      <c r="L581" s="825">
        <f t="shared" si="7"/>
        <v>0.25</v>
      </c>
      <c r="M581" s="824">
        <f>'Plan de Acción 2023'!M93</f>
        <v>1</v>
      </c>
      <c r="N581" s="824">
        <f>'Plan de Acción 2023'!AC93</f>
        <v>1</v>
      </c>
      <c r="O581" s="824">
        <f t="shared" si="8"/>
        <v>1</v>
      </c>
      <c r="P581" s="820">
        <f>Tabla13[[#This Row],[Ejec Real Acumu]]-Tabla13[[#This Row],[Proyec Ejec Acumul]]</f>
        <v>0</v>
      </c>
      <c r="Q581" s="820">
        <f>Tabla13[[#This Row],[Ejec Real Mes]]-Tabla13[[#This Row],[Program Entreg Mes]]</f>
        <v>0</v>
      </c>
    </row>
    <row r="582" spans="1:17">
      <c r="A582" s="824">
        <v>90</v>
      </c>
      <c r="B582" s="824" t="s">
        <v>2441</v>
      </c>
      <c r="C582" s="824" t="s">
        <v>2442</v>
      </c>
      <c r="D582" s="824" t="str">
        <f>'Plan de Acción 2023'!$V$94</f>
        <v>Oficina de Informática y Desarrollo Tecnológico</v>
      </c>
      <c r="E582" s="824" t="str">
        <f>'Plan de Acción 2023'!$F$94</f>
        <v>Ejecutar Plan de Seguridad y Privacidad de la Información 2023</v>
      </c>
      <c r="F582" s="824">
        <v>6</v>
      </c>
      <c r="G582" s="824" t="s">
        <v>2448</v>
      </c>
      <c r="H582" s="824">
        <f>'Plan de Acción 2023'!$T$94</f>
        <v>32</v>
      </c>
      <c r="I582" s="824">
        <f>'Plan de Acción 2023'!H94+'Plan de Acción 2023'!I94+'Plan de Acción 2023'!J94+'Plan de Acción 2023'!K94+'Plan de Acción 2023'!L94+'Plan de Acción 2023'!M94</f>
        <v>3</v>
      </c>
      <c r="J582" s="824">
        <f>'Plan de Acción 2023'!X94+'Plan de Acción 2023'!Y94+'Plan de Acción 2023'!Z94+'Plan de Acción 2023'!AA94+'Plan de Acción 2023'!AB94+'Plan de Acción 2023'!AC94</f>
        <v>3</v>
      </c>
      <c r="K582" s="825">
        <f t="shared" si="6"/>
        <v>9.375E-2</v>
      </c>
      <c r="L582" s="825">
        <f t="shared" si="7"/>
        <v>9.375E-2</v>
      </c>
      <c r="M582" s="824">
        <f>'Plan de Acción 2023'!M94</f>
        <v>1</v>
      </c>
      <c r="N582" s="824">
        <f>'Plan de Acción 2023'!AC94</f>
        <v>1</v>
      </c>
      <c r="O582" s="824">
        <f t="shared" si="8"/>
        <v>1</v>
      </c>
      <c r="P582" s="820">
        <f>Tabla13[[#This Row],[Ejec Real Acumu]]-Tabla13[[#This Row],[Proyec Ejec Acumul]]</f>
        <v>0</v>
      </c>
      <c r="Q582" s="820">
        <f>Tabla13[[#This Row],[Ejec Real Mes]]-Tabla13[[#This Row],[Program Entreg Mes]]</f>
        <v>0</v>
      </c>
    </row>
    <row r="583" spans="1:17">
      <c r="A583" s="824">
        <v>91</v>
      </c>
      <c r="B583" s="824" t="s">
        <v>2441</v>
      </c>
      <c r="C583" s="824" t="s">
        <v>2442</v>
      </c>
      <c r="D583" s="824" t="str">
        <f>'Plan de Acción 2023'!$V$95</f>
        <v>Oficina de Informática y Desarrollo Tecnológico</v>
      </c>
      <c r="E583" s="824" t="str">
        <f>'Plan de Acción 2023'!$F$95</f>
        <v>Implementar las políticas del Modelo Integrado de Planeación y Gestión relacionadas con la OIDT</v>
      </c>
      <c r="F583" s="824">
        <v>6</v>
      </c>
      <c r="G583" s="824" t="s">
        <v>2448</v>
      </c>
      <c r="H583" s="824">
        <f>'Plan de Acción 2023'!$T$95</f>
        <v>4</v>
      </c>
      <c r="I583" s="824">
        <f>'Plan de Acción 2023'!H95+'Plan de Acción 2023'!I95+'Plan de Acción 2023'!J95+'Plan de Acción 2023'!K95+'Plan de Acción 2023'!L95+'Plan de Acción 2023'!M95</f>
        <v>2</v>
      </c>
      <c r="J583" s="824">
        <f>'Plan de Acción 2023'!X95+'Plan de Acción 2023'!Y95+'Plan de Acción 2023'!Z95+'Plan de Acción 2023'!AA95+'Plan de Acción 2023'!AB95+'Plan de Acción 2023'!AC95</f>
        <v>2</v>
      </c>
      <c r="K583" s="825">
        <f t="shared" si="6"/>
        <v>0.5</v>
      </c>
      <c r="L583" s="825">
        <f t="shared" si="7"/>
        <v>0.5</v>
      </c>
      <c r="M583" s="824">
        <f>'Plan de Acción 2023'!M95</f>
        <v>1</v>
      </c>
      <c r="N583" s="824">
        <f>'Plan de Acción 2023'!AC95</f>
        <v>1</v>
      </c>
      <c r="O583" s="824">
        <f t="shared" si="8"/>
        <v>1</v>
      </c>
      <c r="P583" s="820">
        <f>Tabla13[[#This Row],[Ejec Real Acumu]]-Tabla13[[#This Row],[Proyec Ejec Acumul]]</f>
        <v>0</v>
      </c>
      <c r="Q583" s="820">
        <f>Tabla13[[#This Row],[Ejec Real Mes]]-Tabla13[[#This Row],[Program Entreg Mes]]</f>
        <v>0</v>
      </c>
    </row>
    <row r="584" spans="1:17">
      <c r="A584" s="824">
        <v>92</v>
      </c>
      <c r="B584" s="824" t="s">
        <v>2441</v>
      </c>
      <c r="C584" s="824" t="s">
        <v>2442</v>
      </c>
      <c r="D584" s="824" t="str">
        <f>'Plan de Acción 2023'!$V$96</f>
        <v>Subdirección de Metrología Física</v>
      </c>
      <c r="E584" s="824" t="str">
        <f>'Plan de Acción 2023'!$F$96</f>
        <v>Prestar horas de Asistencia Técnica por personal de la SMF a demanda</v>
      </c>
      <c r="F584" s="824">
        <v>6</v>
      </c>
      <c r="G584" s="824" t="s">
        <v>2448</v>
      </c>
      <c r="H584" s="824">
        <f>'Plan de Acción 2023'!$T$96</f>
        <v>1</v>
      </c>
      <c r="I584" s="824">
        <f>'Plan de Acción 2023'!H96+'Plan de Acción 2023'!I96+'Plan de Acción 2023'!J96+'Plan de Acción 2023'!K96+'Plan de Acción 2023'!L96+'Plan de Acción 2023'!M96</f>
        <v>0</v>
      </c>
      <c r="J584" s="824">
        <f>'Plan de Acción 2023'!X96+'Plan de Acción 2023'!Y96+'Plan de Acción 2023'!Z96+'Plan de Acción 2023'!AA96+'Plan de Acción 2023'!AB96+'Plan de Acción 2023'!AC96</f>
        <v>0</v>
      </c>
      <c r="K584" s="825">
        <f t="shared" si="6"/>
        <v>0</v>
      </c>
      <c r="L584" s="825">
        <f t="shared" si="7"/>
        <v>0</v>
      </c>
      <c r="M584" s="824">
        <f>'Plan de Acción 2023'!M96</f>
        <v>0</v>
      </c>
      <c r="N584" s="824">
        <f>'Plan de Acción 2023'!AC96</f>
        <v>0</v>
      </c>
      <c r="O584" s="824" t="e">
        <f t="shared" si="8"/>
        <v>#DIV/0!</v>
      </c>
      <c r="P584" s="820">
        <f>Tabla13[[#This Row],[Ejec Real Acumu]]-Tabla13[[#This Row],[Proyec Ejec Acumul]]</f>
        <v>0</v>
      </c>
      <c r="Q584" s="820">
        <f>Tabla13[[#This Row],[Ejec Real Mes]]-Tabla13[[#This Row],[Program Entreg Mes]]</f>
        <v>0</v>
      </c>
    </row>
    <row r="585" spans="1:17">
      <c r="A585" s="824">
        <v>93</v>
      </c>
      <c r="B585" s="824" t="s">
        <v>2441</v>
      </c>
      <c r="C585" s="824" t="s">
        <v>2442</v>
      </c>
      <c r="D585" s="824" t="str">
        <f>'Plan de Acción 2023'!$V$97</f>
        <v>Oficina de Informática y Desarrollo Tecnológico</v>
      </c>
      <c r="E585" s="824" t="str">
        <f>'Plan de Acción 2023'!$F$97</f>
        <v>Ejecutar actividades relacionadas con la Gestión del SIG según lineamientos estratégicos - OIDT</v>
      </c>
      <c r="F585" s="824">
        <v>6</v>
      </c>
      <c r="G585" s="824" t="s">
        <v>2448</v>
      </c>
      <c r="H585" s="824">
        <f>'Plan de Acción 2023'!$T$97</f>
        <v>4</v>
      </c>
      <c r="I585" s="824">
        <f>'Plan de Acción 2023'!H97+'Plan de Acción 2023'!I97+'Plan de Acción 2023'!J97+'Plan de Acción 2023'!K97+'Plan de Acción 2023'!L97+'Plan de Acción 2023'!M97</f>
        <v>2</v>
      </c>
      <c r="J585" s="824">
        <f>'Plan de Acción 2023'!X97+'Plan de Acción 2023'!Y97+'Plan de Acción 2023'!Z97+'Plan de Acción 2023'!AA97+'Plan de Acción 2023'!AB97+'Plan de Acción 2023'!AC97</f>
        <v>2</v>
      </c>
      <c r="K585" s="825">
        <f t="shared" si="6"/>
        <v>0.5</v>
      </c>
      <c r="L585" s="825">
        <f t="shared" si="7"/>
        <v>0.5</v>
      </c>
      <c r="M585" s="824">
        <f>'Plan de Acción 2023'!M97</f>
        <v>1</v>
      </c>
      <c r="N585" s="824">
        <f>'Plan de Acción 2023'!AC97</f>
        <v>1</v>
      </c>
      <c r="O585" s="824">
        <f t="shared" si="8"/>
        <v>1</v>
      </c>
      <c r="P585" s="820">
        <f>Tabla13[[#This Row],[Ejec Real Acumu]]-Tabla13[[#This Row],[Proyec Ejec Acumul]]</f>
        <v>0</v>
      </c>
      <c r="Q585" s="820">
        <f>Tabla13[[#This Row],[Ejec Real Mes]]-Tabla13[[#This Row],[Program Entreg Mes]]</f>
        <v>0</v>
      </c>
    </row>
    <row r="586" spans="1:17">
      <c r="A586" s="824">
        <v>94</v>
      </c>
      <c r="B586" s="824" t="s">
        <v>2441</v>
      </c>
      <c r="C586" s="824" t="s">
        <v>2442</v>
      </c>
      <c r="D586" s="824" t="str">
        <f>'Plan de Acción 2023'!$V$98</f>
        <v>Subdirección de Metrología Física</v>
      </c>
      <c r="E586" s="824" t="str">
        <f>'Plan de Acción 2023'!$F$98</f>
        <v>Ejecutar actividades relacionadas con la Gestión del SIG según lineamientos estratégicos - SMF</v>
      </c>
      <c r="F586" s="824">
        <v>6</v>
      </c>
      <c r="G586" s="824" t="s">
        <v>2448</v>
      </c>
      <c r="H586" s="824">
        <f>'Plan de Acción 2023'!$T$98</f>
        <v>4</v>
      </c>
      <c r="I586" s="824">
        <f>'Plan de Acción 2023'!H98+'Plan de Acción 2023'!I98+'Plan de Acción 2023'!J98+'Plan de Acción 2023'!K98+'Plan de Acción 2023'!L98+'Plan de Acción 2023'!M98</f>
        <v>2</v>
      </c>
      <c r="J586" s="824">
        <f>'Plan de Acción 2023'!X98+'Plan de Acción 2023'!Y98+'Plan de Acción 2023'!Z98+'Plan de Acción 2023'!AA98+'Plan de Acción 2023'!AB98+'Plan de Acción 2023'!AC98</f>
        <v>2</v>
      </c>
      <c r="K586" s="825">
        <f t="shared" si="6"/>
        <v>0.5</v>
      </c>
      <c r="L586" s="825">
        <f t="shared" si="7"/>
        <v>0.5</v>
      </c>
      <c r="M586" s="824">
        <f>'Plan de Acción 2023'!M98</f>
        <v>1</v>
      </c>
      <c r="N586" s="824">
        <f>'Plan de Acción 2023'!AC98</f>
        <v>1</v>
      </c>
      <c r="O586" s="824">
        <f t="shared" si="8"/>
        <v>1</v>
      </c>
      <c r="P586" s="820">
        <f>Tabla13[[#This Row],[Ejec Real Acumu]]-Tabla13[[#This Row],[Proyec Ejec Acumul]]</f>
        <v>0</v>
      </c>
      <c r="Q586" s="820">
        <f>Tabla13[[#This Row],[Ejec Real Mes]]-Tabla13[[#This Row],[Program Entreg Mes]]</f>
        <v>0</v>
      </c>
    </row>
    <row r="587" spans="1:17">
      <c r="A587" s="824">
        <v>95</v>
      </c>
      <c r="B587" s="824" t="s">
        <v>2441</v>
      </c>
      <c r="C587" s="824" t="s">
        <v>2442</v>
      </c>
      <c r="D587" s="824" t="str">
        <f>'Plan de Acción 2023'!$V$99</f>
        <v>Secretaría General</v>
      </c>
      <c r="E587" s="824" t="str">
        <f>'Plan de Acción 2023'!$F$99</f>
        <v>Ejecutar actividades relacionadas con la Gestión del SIG según lineamientos estratégicos - SG</v>
      </c>
      <c r="F587" s="824">
        <v>6</v>
      </c>
      <c r="G587" s="824" t="s">
        <v>2448</v>
      </c>
      <c r="H587" s="824">
        <f>'Plan de Acción 2023'!$T$99</f>
        <v>4</v>
      </c>
      <c r="I587" s="824">
        <f>'Plan de Acción 2023'!H99+'Plan de Acción 2023'!I99+'Plan de Acción 2023'!J99+'Plan de Acción 2023'!K99+'Plan de Acción 2023'!L99+'Plan de Acción 2023'!M99</f>
        <v>2</v>
      </c>
      <c r="J587" s="824">
        <f>'Plan de Acción 2023'!X99+'Plan de Acción 2023'!Y99+'Plan de Acción 2023'!Z99+'Plan de Acción 2023'!AA99+'Plan de Acción 2023'!AB99+'Plan de Acción 2023'!AC99</f>
        <v>2</v>
      </c>
      <c r="K587" s="825">
        <f t="shared" si="6"/>
        <v>0.5</v>
      </c>
      <c r="L587" s="825">
        <f t="shared" si="7"/>
        <v>0.5</v>
      </c>
      <c r="M587" s="824">
        <f>'Plan de Acción 2023'!M99</f>
        <v>1</v>
      </c>
      <c r="N587" s="824">
        <f>'Plan de Acción 2023'!AC99</f>
        <v>1</v>
      </c>
      <c r="O587" s="824">
        <f t="shared" si="8"/>
        <v>1</v>
      </c>
      <c r="P587" s="820">
        <f>Tabla13[[#This Row],[Ejec Real Acumu]]-Tabla13[[#This Row],[Proyec Ejec Acumul]]</f>
        <v>0</v>
      </c>
      <c r="Q587" s="820">
        <f>Tabla13[[#This Row],[Ejec Real Mes]]-Tabla13[[#This Row],[Program Entreg Mes]]</f>
        <v>0</v>
      </c>
    </row>
    <row r="588" spans="1:17">
      <c r="A588" s="824">
        <v>96</v>
      </c>
      <c r="B588" s="824" t="s">
        <v>2441</v>
      </c>
      <c r="C588" s="824" t="s">
        <v>2442</v>
      </c>
      <c r="D588" s="824" t="str">
        <f>'Plan de Acción 2023'!$V$100</f>
        <v>Subdirección de Metrología Química y Biología</v>
      </c>
      <c r="E588" s="824" t="str">
        <f>'Plan de Acción 2023'!$F$100</f>
        <v>Ejecutar actividades relacionadas con la Gestión del SIG según lineamientos estratégicos - SMQB</v>
      </c>
      <c r="F588" s="824">
        <v>6</v>
      </c>
      <c r="G588" s="824" t="s">
        <v>2448</v>
      </c>
      <c r="H588" s="824">
        <f>'Plan de Acción 2023'!$T$100</f>
        <v>4</v>
      </c>
      <c r="I588" s="824">
        <f>'Plan de Acción 2023'!H100+'Plan de Acción 2023'!I100+'Plan de Acción 2023'!J100+'Plan de Acción 2023'!K100+'Plan de Acción 2023'!L100+'Plan de Acción 2023'!M100</f>
        <v>2</v>
      </c>
      <c r="J588" s="824">
        <f>'Plan de Acción 2023'!X100+'Plan de Acción 2023'!Y100+'Plan de Acción 2023'!Z100+'Plan de Acción 2023'!AA100+'Plan de Acción 2023'!AB100+'Plan de Acción 2023'!AC100</f>
        <v>2</v>
      </c>
      <c r="K588" s="825">
        <f t="shared" si="6"/>
        <v>0.5</v>
      </c>
      <c r="L588" s="825">
        <f t="shared" si="7"/>
        <v>0.5</v>
      </c>
      <c r="M588" s="824">
        <f>'Plan de Acción 2023'!M100</f>
        <v>1</v>
      </c>
      <c r="N588" s="824">
        <f>'Plan de Acción 2023'!AC100</f>
        <v>1</v>
      </c>
      <c r="O588" s="824">
        <f t="shared" si="8"/>
        <v>1</v>
      </c>
      <c r="P588" s="820">
        <f>Tabla13[[#This Row],[Ejec Real Acumu]]-Tabla13[[#This Row],[Proyec Ejec Acumul]]</f>
        <v>0</v>
      </c>
      <c r="Q588" s="820">
        <f>Tabla13[[#This Row],[Ejec Real Mes]]-Tabla13[[#This Row],[Program Entreg Mes]]</f>
        <v>0</v>
      </c>
    </row>
    <row r="589" spans="1:17">
      <c r="A589" s="824">
        <v>97</v>
      </c>
      <c r="B589" s="824" t="s">
        <v>2441</v>
      </c>
      <c r="C589" s="824" t="s">
        <v>2442</v>
      </c>
      <c r="D589" s="824" t="str">
        <f>'Plan de Acción 2023'!$V$101</f>
        <v>Secretaría General</v>
      </c>
      <c r="E589" s="824" t="str">
        <f>'Plan de Acción 2023'!$F$101</f>
        <v>Liderar la Gestión del Cambio con referencia a todos los cambios derivados de los resultados del concurso de méritos Nación 3</v>
      </c>
      <c r="F589" s="824">
        <v>6</v>
      </c>
      <c r="G589" s="824" t="s">
        <v>2448</v>
      </c>
      <c r="H589" s="824">
        <f>'Plan de Acción 2023'!$T$101</f>
        <v>4</v>
      </c>
      <c r="I589" s="824">
        <f>'Plan de Acción 2023'!H101+'Plan de Acción 2023'!I101+'Plan de Acción 2023'!J101+'Plan de Acción 2023'!K101+'Plan de Acción 2023'!L101+'Plan de Acción 2023'!M101</f>
        <v>2</v>
      </c>
      <c r="J589" s="824">
        <f>'Plan de Acción 2023'!X101+'Plan de Acción 2023'!Y101+'Plan de Acción 2023'!Z101+'Plan de Acción 2023'!AA101+'Plan de Acción 2023'!AB101+'Plan de Acción 2023'!AC101</f>
        <v>2</v>
      </c>
      <c r="K589" s="825">
        <f t="shared" si="6"/>
        <v>0.5</v>
      </c>
      <c r="L589" s="825">
        <f t="shared" si="7"/>
        <v>0.5</v>
      </c>
      <c r="M589" s="824">
        <f>'Plan de Acción 2023'!M101</f>
        <v>1</v>
      </c>
      <c r="N589" s="824">
        <f>'Plan de Acción 2023'!AC101</f>
        <v>1</v>
      </c>
      <c r="O589" s="824">
        <f t="shared" si="8"/>
        <v>1</v>
      </c>
      <c r="P589" s="820">
        <f>Tabla13[[#This Row],[Ejec Real Acumu]]-Tabla13[[#This Row],[Proyec Ejec Acumul]]</f>
        <v>0</v>
      </c>
      <c r="Q589" s="820">
        <f>Tabla13[[#This Row],[Ejec Real Mes]]-Tabla13[[#This Row],[Program Entreg Mes]]</f>
        <v>0</v>
      </c>
    </row>
    <row r="590" spans="1:17">
      <c r="A590" s="824">
        <v>98</v>
      </c>
      <c r="B590" s="824" t="s">
        <v>2441</v>
      </c>
      <c r="C590" s="824" t="s">
        <v>2442</v>
      </c>
      <c r="D590" s="824" t="str">
        <f>'Plan de Acción 2023'!$V$102</f>
        <v>Subdirección de Metrología Química y Biología</v>
      </c>
      <c r="E590" s="824" t="str">
        <f>'Plan de Acción 2023'!$F$102</f>
        <v xml:space="preserve">Desarrollar herramientas para la
automatización de los procesos de medición de la SMQB
 </v>
      </c>
      <c r="F590" s="824">
        <v>6</v>
      </c>
      <c r="G590" s="824" t="s">
        <v>2448</v>
      </c>
      <c r="H590" s="824">
        <f>'Plan de Acción 2023'!$T$102</f>
        <v>2</v>
      </c>
      <c r="I590" s="824">
        <f>'Plan de Acción 2023'!H102+'Plan de Acción 2023'!I102+'Plan de Acción 2023'!J102+'Plan de Acción 2023'!K102+'Plan de Acción 2023'!L102+'Plan de Acción 2023'!M102</f>
        <v>0</v>
      </c>
      <c r="J590" s="824">
        <f>'Plan de Acción 2023'!X102+'Plan de Acción 2023'!Y102+'Plan de Acción 2023'!Z102+'Plan de Acción 2023'!AA102+'Plan de Acción 2023'!AB102+'Plan de Acción 2023'!AC102</f>
        <v>0</v>
      </c>
      <c r="K590" s="825">
        <f t="shared" si="6"/>
        <v>0</v>
      </c>
      <c r="L590" s="825">
        <f t="shared" si="7"/>
        <v>0</v>
      </c>
      <c r="M590" s="824">
        <f>'Plan de Acción 2023'!M102</f>
        <v>0</v>
      </c>
      <c r="N590" s="824">
        <f>'Plan de Acción 2023'!AC102</f>
        <v>0</v>
      </c>
      <c r="O590" s="824" t="e">
        <f t="shared" si="8"/>
        <v>#DIV/0!</v>
      </c>
      <c r="P590" s="820">
        <f>Tabla13[[#This Row],[Ejec Real Acumu]]-Tabla13[[#This Row],[Proyec Ejec Acumul]]</f>
        <v>0</v>
      </c>
      <c r="Q590" s="820">
        <f>Tabla13[[#This Row],[Ejec Real Mes]]-Tabla13[[#This Row],[Program Entreg Mes]]</f>
        <v>0</v>
      </c>
    </row>
    <row r="591" spans="1:17">
      <c r="A591" s="824">
        <v>1</v>
      </c>
      <c r="B591" s="824" t="s">
        <v>2441</v>
      </c>
      <c r="C591" s="824" t="s">
        <v>2442</v>
      </c>
      <c r="D591" s="824" t="str">
        <f>'Plan de Acción 2023'!$V$5</f>
        <v>Dirección General</v>
      </c>
      <c r="E591" s="824" t="str">
        <f>'Plan de Acción 2023'!$F$5</f>
        <v>Participar en la Conferencia General de Pesas y Medidas del BIPM - CGPM</v>
      </c>
      <c r="F591" s="824">
        <v>7</v>
      </c>
      <c r="G591" s="824" t="s">
        <v>2449</v>
      </c>
      <c r="H591" s="824">
        <f>'Plan de Acción 2023'!$T$5</f>
        <v>1</v>
      </c>
      <c r="I591" s="824">
        <f>'Plan de Acción 2023'!H5+'Plan de Acción 2023'!I5+'Plan de Acción 2023'!J5+'Plan de Acción 2023'!K5+'Plan de Acción 2023'!L5+'Plan de Acción 2023'!M5+'Plan de Acción 2023'!N5</f>
        <v>0</v>
      </c>
      <c r="J591" s="824">
        <f>'Plan de Acción 2023'!X5+'Plan de Acción 2023'!Y5+'Plan de Acción 2023'!Z5+'Plan de Acción 2023'!AA5+'Plan de Acción 2023'!AB5+'Plan de Acción 2023'!AC5+'Plan de Acción 2023'!AD5</f>
        <v>0</v>
      </c>
      <c r="K591" s="825">
        <f t="shared" si="6"/>
        <v>0</v>
      </c>
      <c r="L591" s="825">
        <f t="shared" si="7"/>
        <v>0</v>
      </c>
      <c r="M591" s="824">
        <f>'Plan de Acción 2023'!N5</f>
        <v>0</v>
      </c>
      <c r="N591" s="824">
        <f>'Plan de Acción 2023'!AD5</f>
        <v>0</v>
      </c>
      <c r="O591" s="824" t="e">
        <f t="shared" si="8"/>
        <v>#DIV/0!</v>
      </c>
      <c r="P591" s="820">
        <f>Tabla13[[#This Row],[Ejec Real Acumu]]-Tabla13[[#This Row],[Proyec Ejec Acumul]]</f>
        <v>0</v>
      </c>
      <c r="Q591" s="820">
        <f>Tabla13[[#This Row],[Ejec Real Mes]]-Tabla13[[#This Row],[Program Entreg Mes]]</f>
        <v>0</v>
      </c>
    </row>
    <row r="592" spans="1:17">
      <c r="A592" s="824">
        <v>2</v>
      </c>
      <c r="B592" s="824" t="s">
        <v>2441</v>
      </c>
      <c r="C592" s="824" t="s">
        <v>2442</v>
      </c>
      <c r="D592" s="824" t="str">
        <f>'Plan de Acción 2023'!$V$6</f>
        <v>Dirección General</v>
      </c>
      <c r="E592" s="824" t="str">
        <f>'Plan de Acción 2023'!$F$6</f>
        <v>Participar en la reunión del Asamblea del SIM</v>
      </c>
      <c r="F592" s="824">
        <v>7</v>
      </c>
      <c r="G592" s="824" t="s">
        <v>2449</v>
      </c>
      <c r="H592" s="824">
        <f>'Plan de Acción 2023'!$T$6</f>
        <v>1</v>
      </c>
      <c r="I592" s="824">
        <f>'Plan de Acción 2023'!H6+'Plan de Acción 2023'!I6+'Plan de Acción 2023'!J6+'Plan de Acción 2023'!K6+'Plan de Acción 2023'!L6+'Plan de Acción 2023'!M6+'Plan de Acción 2023'!N6</f>
        <v>0</v>
      </c>
      <c r="J592" s="824">
        <f>'Plan de Acción 2023'!X6+'Plan de Acción 2023'!Y6+'Plan de Acción 2023'!Z6+'Plan de Acción 2023'!AA6+'Plan de Acción 2023'!AB6+'Plan de Acción 2023'!AC6+'Plan de Acción 2023'!AD6</f>
        <v>0</v>
      </c>
      <c r="K592" s="825">
        <f t="shared" si="6"/>
        <v>0</v>
      </c>
      <c r="L592" s="825">
        <f t="shared" si="7"/>
        <v>0</v>
      </c>
      <c r="M592" s="824">
        <f>'Plan de Acción 2023'!N6</f>
        <v>0</v>
      </c>
      <c r="N592" s="824">
        <f>'Plan de Acción 2023'!AD6</f>
        <v>0</v>
      </c>
      <c r="O592" s="824" t="e">
        <f t="shared" si="8"/>
        <v>#DIV/0!</v>
      </c>
      <c r="P592" s="820">
        <f>Tabla13[[#This Row],[Ejec Real Acumu]]-Tabla13[[#This Row],[Proyec Ejec Acumul]]</f>
        <v>0</v>
      </c>
      <c r="Q592" s="820">
        <f>Tabla13[[#This Row],[Ejec Real Mes]]-Tabla13[[#This Row],[Program Entreg Mes]]</f>
        <v>0</v>
      </c>
    </row>
    <row r="593" spans="1:17">
      <c r="A593" s="824">
        <v>3</v>
      </c>
      <c r="B593" s="824" t="s">
        <v>2441</v>
      </c>
      <c r="C593" s="824" t="s">
        <v>2442</v>
      </c>
      <c r="D593" s="824" t="str">
        <f>'Plan de Acción 2023'!$V$7</f>
        <v>Dirección General</v>
      </c>
      <c r="E593"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593" s="824">
        <v>7</v>
      </c>
      <c r="G593" s="824" t="s">
        <v>2449</v>
      </c>
      <c r="H593" s="824">
        <f>'Plan de Acción 2023'!$T$7</f>
        <v>4</v>
      </c>
      <c r="I593" s="824">
        <f>'Plan de Acción 2023'!H7+'Plan de Acción 2023'!I7+'Plan de Acción 2023'!J7+'Plan de Acción 2023'!K7+'Plan de Acción 2023'!L7+'Plan de Acción 2023'!M7+'Plan de Acción 2023'!N7</f>
        <v>2</v>
      </c>
      <c r="J593" s="824">
        <f>'Plan de Acción 2023'!X7+'Plan de Acción 2023'!Y7+'Plan de Acción 2023'!Z7+'Plan de Acción 2023'!AA7+'Plan de Acción 2023'!AB7+'Plan de Acción 2023'!AC7+'Plan de Acción 2023'!AD7</f>
        <v>2</v>
      </c>
      <c r="K593" s="825">
        <f t="shared" si="6"/>
        <v>0.5</v>
      </c>
      <c r="L593" s="825">
        <f t="shared" si="7"/>
        <v>0.5</v>
      </c>
      <c r="M593" s="824">
        <f>'Plan de Acción 2023'!N7</f>
        <v>0</v>
      </c>
      <c r="N593" s="824">
        <f>'Plan de Acción 2023'!AD7</f>
        <v>0</v>
      </c>
      <c r="O593" s="824" t="e">
        <f t="shared" si="8"/>
        <v>#DIV/0!</v>
      </c>
      <c r="P593" s="820">
        <f>Tabla13[[#This Row],[Ejec Real Acumu]]-Tabla13[[#This Row],[Proyec Ejec Acumul]]</f>
        <v>0</v>
      </c>
      <c r="Q593" s="820">
        <f>Tabla13[[#This Row],[Ejec Real Mes]]-Tabla13[[#This Row],[Program Entreg Mes]]</f>
        <v>0</v>
      </c>
    </row>
    <row r="594" spans="1:17">
      <c r="A594" s="824">
        <v>4</v>
      </c>
      <c r="B594" s="824" t="s">
        <v>2441</v>
      </c>
      <c r="C594" s="824" t="s">
        <v>2442</v>
      </c>
      <c r="D594" s="824" t="str">
        <f>'Plan de Acción 2023'!$V$8</f>
        <v>Secretaría General</v>
      </c>
      <c r="E594" s="824" t="str">
        <f>'Plan de Acción 2023'!$F$8</f>
        <v>Ejecutar el Plan Estratégico de Talento Humano</v>
      </c>
      <c r="F594" s="824">
        <v>7</v>
      </c>
      <c r="G594" s="824" t="s">
        <v>2449</v>
      </c>
      <c r="H594" s="824">
        <f>'Plan de Acción 2023'!$T$8</f>
        <v>4</v>
      </c>
      <c r="I594" s="824">
        <f>'Plan de Acción 2023'!H8+'Plan de Acción 2023'!I8+'Plan de Acción 2023'!J8+'Plan de Acción 2023'!K8+'Plan de Acción 2023'!L8+'Plan de Acción 2023'!M8+'Plan de Acción 2023'!N8</f>
        <v>2</v>
      </c>
      <c r="J594" s="824">
        <f>'Plan de Acción 2023'!X8+'Plan de Acción 2023'!Y8+'Plan de Acción 2023'!Z8+'Plan de Acción 2023'!AA8+'Plan de Acción 2023'!AB8+'Plan de Acción 2023'!AC8+'Plan de Acción 2023'!AD8</f>
        <v>2</v>
      </c>
      <c r="K594" s="825">
        <f t="shared" si="6"/>
        <v>0.5</v>
      </c>
      <c r="L594" s="825">
        <f t="shared" si="7"/>
        <v>0.5</v>
      </c>
      <c r="M594" s="824">
        <f>'Plan de Acción 2023'!N8</f>
        <v>0</v>
      </c>
      <c r="N594" s="824">
        <f>'Plan de Acción 2023'!AD8</f>
        <v>0</v>
      </c>
      <c r="O594" s="824" t="e">
        <f t="shared" si="8"/>
        <v>#DIV/0!</v>
      </c>
      <c r="P594" s="820">
        <f>Tabla13[[#This Row],[Ejec Real Acumu]]-Tabla13[[#This Row],[Proyec Ejec Acumul]]</f>
        <v>0</v>
      </c>
      <c r="Q594" s="820">
        <f>Tabla13[[#This Row],[Ejec Real Mes]]-Tabla13[[#This Row],[Program Entreg Mes]]</f>
        <v>0</v>
      </c>
    </row>
    <row r="595" spans="1:17">
      <c r="A595" s="824">
        <v>5</v>
      </c>
      <c r="B595" s="824" t="s">
        <v>2441</v>
      </c>
      <c r="C595" s="824" t="s">
        <v>2442</v>
      </c>
      <c r="D595" s="824" t="str">
        <f>'Plan de Acción 2023'!$V$9</f>
        <v>Secretaría General</v>
      </c>
      <c r="E595" s="824" t="str">
        <f>'Plan de Acción 2023'!$F$9</f>
        <v>Ejecutar Plan Anual de Vacantes</v>
      </c>
      <c r="F595" s="824">
        <v>7</v>
      </c>
      <c r="G595" s="824" t="s">
        <v>2449</v>
      </c>
      <c r="H595" s="824">
        <f>'Plan de Acción 2023'!$T$9</f>
        <v>2</v>
      </c>
      <c r="I595" s="824">
        <f>'Plan de Acción 2023'!H9+'Plan de Acción 2023'!I9+'Plan de Acción 2023'!J9+'Plan de Acción 2023'!K9+'Plan de Acción 2023'!L9+'Plan de Acción 2023'!M9+'Plan de Acción 2023'!N9</f>
        <v>1</v>
      </c>
      <c r="J595" s="824">
        <f>'Plan de Acción 2023'!X9+'Plan de Acción 2023'!Y9+'Plan de Acción 2023'!Z9+'Plan de Acción 2023'!AA9+'Plan de Acción 2023'!AB9+'Plan de Acción 2023'!AC9+'Plan de Acción 2023'!AD9</f>
        <v>1</v>
      </c>
      <c r="K595" s="825">
        <f t="shared" si="6"/>
        <v>0.5</v>
      </c>
      <c r="L595" s="825">
        <f t="shared" si="7"/>
        <v>0.5</v>
      </c>
      <c r="M595" s="824">
        <f>'Plan de Acción 2023'!N9</f>
        <v>1</v>
      </c>
      <c r="N595" s="824">
        <f>'Plan de Acción 2023'!AD9</f>
        <v>1</v>
      </c>
      <c r="O595" s="824">
        <f t="shared" si="8"/>
        <v>1</v>
      </c>
      <c r="P595" s="820">
        <f>Tabla13[[#This Row],[Ejec Real Acumu]]-Tabla13[[#This Row],[Proyec Ejec Acumul]]</f>
        <v>0</v>
      </c>
      <c r="Q595" s="820">
        <f>Tabla13[[#This Row],[Ejec Real Mes]]-Tabla13[[#This Row],[Program Entreg Mes]]</f>
        <v>0</v>
      </c>
    </row>
    <row r="596" spans="1:17">
      <c r="A596" s="824">
        <v>6</v>
      </c>
      <c r="B596" s="824" t="s">
        <v>2441</v>
      </c>
      <c r="C596" s="824" t="s">
        <v>2442</v>
      </c>
      <c r="D596" s="824" t="str">
        <f>'Plan de Acción 2023'!$V$10</f>
        <v>Secretaría General</v>
      </c>
      <c r="E596" s="824" t="str">
        <f>'Plan de Acción 2023'!$F$10</f>
        <v>Ejecutar Plan de Previsión de Recursos Humanos</v>
      </c>
      <c r="F596" s="824">
        <v>7</v>
      </c>
      <c r="G596" s="824" t="s">
        <v>2449</v>
      </c>
      <c r="H596" s="824">
        <f>'Plan de Acción 2023'!$T$10</f>
        <v>2</v>
      </c>
      <c r="I596" s="824">
        <f>'Plan de Acción 2023'!H10+'Plan de Acción 2023'!I10+'Plan de Acción 2023'!J10+'Plan de Acción 2023'!K10+'Plan de Acción 2023'!L10+'Plan de Acción 2023'!M10+'Plan de Acción 2023'!N10</f>
        <v>1</v>
      </c>
      <c r="J596" s="824">
        <f>'Plan de Acción 2023'!X10+'Plan de Acción 2023'!Y10+'Plan de Acción 2023'!Z10+'Plan de Acción 2023'!AA10+'Plan de Acción 2023'!AB10+'Plan de Acción 2023'!AC10+'Plan de Acción 2023'!AD10</f>
        <v>1</v>
      </c>
      <c r="K596" s="825">
        <f t="shared" si="6"/>
        <v>0.5</v>
      </c>
      <c r="L596" s="825">
        <f t="shared" si="7"/>
        <v>0.5</v>
      </c>
      <c r="M596" s="824">
        <f>'Plan de Acción 2023'!N10</f>
        <v>1</v>
      </c>
      <c r="N596" s="824">
        <f>'Plan de Acción 2023'!AD10</f>
        <v>1</v>
      </c>
      <c r="O596" s="824">
        <f t="shared" si="8"/>
        <v>1</v>
      </c>
      <c r="P596" s="820">
        <f>Tabla13[[#This Row],[Ejec Real Acumu]]-Tabla13[[#This Row],[Proyec Ejec Acumul]]</f>
        <v>0</v>
      </c>
      <c r="Q596" s="820">
        <f>Tabla13[[#This Row],[Ejec Real Mes]]-Tabla13[[#This Row],[Program Entreg Mes]]</f>
        <v>0</v>
      </c>
    </row>
    <row r="597" spans="1:17">
      <c r="A597" s="824">
        <v>7</v>
      </c>
      <c r="B597" s="824" t="s">
        <v>2441</v>
      </c>
      <c r="C597" s="824" t="s">
        <v>2442</v>
      </c>
      <c r="D597" s="824" t="str">
        <f>'Plan de Acción 2023'!$V$11</f>
        <v>Secretaría General</v>
      </c>
      <c r="E597" s="824" t="str">
        <f>'Plan de Acción 2023'!$F$11</f>
        <v>Ejecutar Plan Institucional de Capacitación</v>
      </c>
      <c r="F597" s="824">
        <v>7</v>
      </c>
      <c r="G597" s="824" t="s">
        <v>2449</v>
      </c>
      <c r="H597" s="824">
        <f>'Plan de Acción 2023'!$T$11</f>
        <v>47</v>
      </c>
      <c r="I597" s="824">
        <f>'Plan de Acción 2023'!H11+'Plan de Acción 2023'!I11+'Plan de Acción 2023'!J11+'Plan de Acción 2023'!K11+'Plan de Acción 2023'!L11+'Plan de Acción 2023'!M11+'Plan de Acción 2023'!N11</f>
        <v>20</v>
      </c>
      <c r="J597" s="824">
        <f>'Plan de Acción 2023'!X11+'Plan de Acción 2023'!Y11+'Plan de Acción 2023'!Z11+'Plan de Acción 2023'!AA11+'Plan de Acción 2023'!AB11+'Plan de Acción 2023'!AC11+'Plan de Acción 2023'!AD11</f>
        <v>20</v>
      </c>
      <c r="K597" s="825">
        <f t="shared" si="6"/>
        <v>0.42553191489361702</v>
      </c>
      <c r="L597" s="825">
        <f t="shared" si="7"/>
        <v>0.42553191489361702</v>
      </c>
      <c r="M597" s="824">
        <f>'Plan de Acción 2023'!N11</f>
        <v>3</v>
      </c>
      <c r="N597" s="824">
        <f>'Plan de Acción 2023'!AD11</f>
        <v>4</v>
      </c>
      <c r="O597" s="824">
        <f t="shared" si="8"/>
        <v>1.3333333333333333</v>
      </c>
      <c r="P597" s="820">
        <f>Tabla13[[#This Row],[Ejec Real Acumu]]-Tabla13[[#This Row],[Proyec Ejec Acumul]]</f>
        <v>0</v>
      </c>
      <c r="Q597" s="820">
        <f>Tabla13[[#This Row],[Ejec Real Mes]]-Tabla13[[#This Row],[Program Entreg Mes]]</f>
        <v>1</v>
      </c>
    </row>
    <row r="598" spans="1:17">
      <c r="A598" s="824">
        <v>8</v>
      </c>
      <c r="B598" s="824" t="s">
        <v>2441</v>
      </c>
      <c r="C598" s="824" t="s">
        <v>2442</v>
      </c>
      <c r="D598" s="824" t="str">
        <f>'Plan de Acción 2023'!$V$12</f>
        <v>Secretaría General</v>
      </c>
      <c r="E598" s="824" t="str">
        <f>'Plan de Acción 2023'!$F$12</f>
        <v>Ejecutar Plan de Bienestar Laboral e Incentivos</v>
      </c>
      <c r="F598" s="824">
        <v>7</v>
      </c>
      <c r="G598" s="824" t="s">
        <v>2449</v>
      </c>
      <c r="H598" s="824">
        <f>'Plan de Acción 2023'!$T$12</f>
        <v>25</v>
      </c>
      <c r="I598" s="824">
        <f>'Plan de Acción 2023'!H12+'Plan de Acción 2023'!I12+'Plan de Acción 2023'!J12+'Plan de Acción 2023'!K12+'Plan de Acción 2023'!L12+'Plan de Acción 2023'!M12+'Plan de Acción 2023'!N12</f>
        <v>16</v>
      </c>
      <c r="J598" s="824">
        <f>'Plan de Acción 2023'!X12+'Plan de Acción 2023'!Y12+'Plan de Acción 2023'!Z12+'Plan de Acción 2023'!AA12+'Plan de Acción 2023'!AB12+'Plan de Acción 2023'!AC12+'Plan de Acción 2023'!AD12</f>
        <v>15</v>
      </c>
      <c r="K598" s="825">
        <f t="shared" si="6"/>
        <v>0.64</v>
      </c>
      <c r="L598" s="825">
        <f t="shared" si="7"/>
        <v>0.6</v>
      </c>
      <c r="M598" s="824">
        <f>'Plan de Acción 2023'!N12</f>
        <v>2</v>
      </c>
      <c r="N598" s="824">
        <f>'Plan de Acción 2023'!AD12</f>
        <v>1</v>
      </c>
      <c r="O598" s="824">
        <f t="shared" si="8"/>
        <v>0.5</v>
      </c>
      <c r="P598" s="820">
        <f>Tabla13[[#This Row],[Ejec Real Acumu]]-Tabla13[[#This Row],[Proyec Ejec Acumul]]</f>
        <v>-1</v>
      </c>
      <c r="Q598" s="820">
        <f>Tabla13[[#This Row],[Ejec Real Mes]]-Tabla13[[#This Row],[Program Entreg Mes]]</f>
        <v>-1</v>
      </c>
    </row>
    <row r="599" spans="1:17">
      <c r="A599" s="824">
        <v>9</v>
      </c>
      <c r="B599" s="824" t="s">
        <v>2441</v>
      </c>
      <c r="C599" s="824" t="s">
        <v>2442</v>
      </c>
      <c r="D599" s="824" t="str">
        <f>'Plan de Acción 2023'!$V$13</f>
        <v>Secretaría General</v>
      </c>
      <c r="E599" s="824" t="str">
        <f>'Plan de Acción 2023'!$F$13</f>
        <v>Implementar las políticas del Modelo Integrado de Planeación y Gestión relacionadas con la SG</v>
      </c>
      <c r="F599" s="824">
        <v>7</v>
      </c>
      <c r="G599" s="824" t="s">
        <v>2449</v>
      </c>
      <c r="H599" s="824">
        <f>'Plan de Acción 2023'!$T$13</f>
        <v>4</v>
      </c>
      <c r="I599" s="824">
        <f>'Plan de Acción 2023'!H13+'Plan de Acción 2023'!I13+'Plan de Acción 2023'!J13+'Plan de Acción 2023'!K13+'Plan de Acción 2023'!L13+'Plan de Acción 2023'!M13+'Plan de Acción 2023'!N13</f>
        <v>2</v>
      </c>
      <c r="J599" s="824">
        <f>'Plan de Acción 2023'!X13+'Plan de Acción 2023'!Y13+'Plan de Acción 2023'!Z13+'Plan de Acción 2023'!AA13+'Plan de Acción 2023'!AB13+'Plan de Acción 2023'!AC13+'Plan de Acción 2023'!AD13</f>
        <v>2</v>
      </c>
      <c r="K599" s="825">
        <f t="shared" si="6"/>
        <v>0.5</v>
      </c>
      <c r="L599" s="825">
        <f t="shared" si="7"/>
        <v>0.5</v>
      </c>
      <c r="M599" s="824">
        <f>'Plan de Acción 2023'!N13</f>
        <v>0</v>
      </c>
      <c r="N599" s="824">
        <f>'Plan de Acción 2023'!AD13</f>
        <v>0</v>
      </c>
      <c r="O599" s="824" t="e">
        <f t="shared" si="8"/>
        <v>#DIV/0!</v>
      </c>
      <c r="P599" s="820">
        <f>Tabla13[[#This Row],[Ejec Real Acumu]]-Tabla13[[#This Row],[Proyec Ejec Acumul]]</f>
        <v>0</v>
      </c>
      <c r="Q599" s="820">
        <f>Tabla13[[#This Row],[Ejec Real Mes]]-Tabla13[[#This Row],[Program Entreg Mes]]</f>
        <v>0</v>
      </c>
    </row>
    <row r="600" spans="1:17">
      <c r="A600" s="824">
        <v>10</v>
      </c>
      <c r="B600" s="824" t="s">
        <v>2441</v>
      </c>
      <c r="C600" s="824" t="s">
        <v>2442</v>
      </c>
      <c r="D600" s="824" t="str">
        <f>'Plan de Acción 2023'!$V$14</f>
        <v>Secretaría General</v>
      </c>
      <c r="E600" s="824" t="str">
        <f>'Plan de Acción 2023'!$F$14</f>
        <v>Desarrollar las actividades establecidas para la implementación de Gestión del Conocimiento liderado por Talento Humano</v>
      </c>
      <c r="F600" s="824">
        <v>7</v>
      </c>
      <c r="G600" s="824" t="s">
        <v>2449</v>
      </c>
      <c r="H600" s="824">
        <f>'Plan de Acción 2023'!$T$14</f>
        <v>4</v>
      </c>
      <c r="I600" s="824">
        <f>'Plan de Acción 2023'!H14+'Plan de Acción 2023'!I14+'Plan de Acción 2023'!J14+'Plan de Acción 2023'!K14+'Plan de Acción 2023'!L14+'Plan de Acción 2023'!M14+'Plan de Acción 2023'!N14</f>
        <v>2</v>
      </c>
      <c r="J600" s="824">
        <f>'Plan de Acción 2023'!X14+'Plan de Acción 2023'!Y14+'Plan de Acción 2023'!Z14+'Plan de Acción 2023'!AA14+'Plan de Acción 2023'!AB14+'Plan de Acción 2023'!AC14+'Plan de Acción 2023'!AD14</f>
        <v>1</v>
      </c>
      <c r="K600" s="825">
        <f t="shared" si="6"/>
        <v>0.5</v>
      </c>
      <c r="L600" s="825">
        <f t="shared" si="7"/>
        <v>0.25</v>
      </c>
      <c r="M600" s="824">
        <f>'Plan de Acción 2023'!N14</f>
        <v>0</v>
      </c>
      <c r="N600" s="824">
        <f>'Plan de Acción 2023'!AD14</f>
        <v>0</v>
      </c>
      <c r="O600" s="824" t="e">
        <f t="shared" si="8"/>
        <v>#DIV/0!</v>
      </c>
      <c r="P600" s="820">
        <f>Tabla13[[#This Row],[Ejec Real Acumu]]-Tabla13[[#This Row],[Proyec Ejec Acumul]]</f>
        <v>-1</v>
      </c>
      <c r="Q600" s="820">
        <f>Tabla13[[#This Row],[Ejec Real Mes]]-Tabla13[[#This Row],[Program Entreg Mes]]</f>
        <v>0</v>
      </c>
    </row>
    <row r="601" spans="1:17">
      <c r="A601" s="824">
        <v>11</v>
      </c>
      <c r="B601" s="824" t="s">
        <v>2441</v>
      </c>
      <c r="C601" s="824" t="s">
        <v>2442</v>
      </c>
      <c r="D601" s="824" t="str">
        <f>'Plan de Acción 2023'!$V$15</f>
        <v>Secretaría General</v>
      </c>
      <c r="E601" s="824" t="str">
        <f>'Plan de Acción 2023'!$F$15</f>
        <v>Realizar campañas de socialización y apropiación de valores institucionales</v>
      </c>
      <c r="F601" s="824">
        <v>7</v>
      </c>
      <c r="G601" s="824" t="s">
        <v>2449</v>
      </c>
      <c r="H601" s="824">
        <f>'Plan de Acción 2023'!$T$15</f>
        <v>2</v>
      </c>
      <c r="I601" s="824">
        <f>'Plan de Acción 2023'!H15+'Plan de Acción 2023'!I15+'Plan de Acción 2023'!J15+'Plan de Acción 2023'!K15+'Plan de Acción 2023'!L15+'Plan de Acción 2023'!M15+'Plan de Acción 2023'!N15</f>
        <v>1</v>
      </c>
      <c r="J601" s="824">
        <f>'Plan de Acción 2023'!X15+'Plan de Acción 2023'!Y15+'Plan de Acción 2023'!Z15+'Plan de Acción 2023'!AA15+'Plan de Acción 2023'!AB15+'Plan de Acción 2023'!AC15+'Plan de Acción 2023'!AD15</f>
        <v>1</v>
      </c>
      <c r="K601" s="825">
        <f t="shared" si="6"/>
        <v>0.5</v>
      </c>
      <c r="L601" s="825">
        <f t="shared" si="7"/>
        <v>0.5</v>
      </c>
      <c r="M601" s="824">
        <f>'Plan de Acción 2023'!N15</f>
        <v>0</v>
      </c>
      <c r="N601" s="824">
        <f>'Plan de Acción 2023'!AD15</f>
        <v>0</v>
      </c>
      <c r="O601" s="824" t="e">
        <f t="shared" si="8"/>
        <v>#DIV/0!</v>
      </c>
      <c r="P601" s="820">
        <f>Tabla13[[#This Row],[Ejec Real Acumu]]-Tabla13[[#This Row],[Proyec Ejec Acumul]]</f>
        <v>0</v>
      </c>
      <c r="Q601" s="820">
        <f>Tabla13[[#This Row],[Ejec Real Mes]]-Tabla13[[#This Row],[Program Entreg Mes]]</f>
        <v>0</v>
      </c>
    </row>
    <row r="602" spans="1:17">
      <c r="A602" s="824">
        <v>12</v>
      </c>
      <c r="B602" s="824" t="s">
        <v>2441</v>
      </c>
      <c r="C602" s="824" t="s">
        <v>2442</v>
      </c>
      <c r="D602" s="824" t="str">
        <f>'Plan de Acción 2023'!$V$16</f>
        <v>Secretaría General</v>
      </c>
      <c r="E602" s="824" t="str">
        <f>'Plan de Acción 2023'!$F$16</f>
        <v>Ejecutar las actividades del Plan Institucional de Archivo</v>
      </c>
      <c r="F602" s="824">
        <v>7</v>
      </c>
      <c r="G602" s="824" t="s">
        <v>2449</v>
      </c>
      <c r="H602" s="824">
        <f>'Plan de Acción 2023'!$T$16</f>
        <v>448</v>
      </c>
      <c r="I602" s="824">
        <f>'Plan de Acción 2023'!H16+'Plan de Acción 2023'!I16+'Plan de Acción 2023'!J16+'Plan de Acción 2023'!K16+'Plan de Acción 2023'!L16+'Plan de Acción 2023'!M16+'Plan de Acción 2023'!N16</f>
        <v>242</v>
      </c>
      <c r="J602" s="824">
        <f>'Plan de Acción 2023'!X16+'Plan de Acción 2023'!Y16+'Plan de Acción 2023'!Z16+'Plan de Acción 2023'!AA16+'Plan de Acción 2023'!AB16+'Plan de Acción 2023'!AC16+'Plan de Acción 2023'!AD16</f>
        <v>242</v>
      </c>
      <c r="K602" s="825">
        <f t="shared" si="6"/>
        <v>0.5401785714285714</v>
      </c>
      <c r="L602" s="825">
        <f t="shared" si="7"/>
        <v>0.5401785714285714</v>
      </c>
      <c r="M602" s="824">
        <f>'Plan de Acción 2023'!N16</f>
        <v>37</v>
      </c>
      <c r="N602" s="824">
        <f>'Plan de Acción 2023'!AD16</f>
        <v>37</v>
      </c>
      <c r="O602" s="824">
        <f t="shared" si="8"/>
        <v>1</v>
      </c>
      <c r="P602" s="820">
        <f>Tabla13[[#This Row],[Ejec Real Acumu]]-Tabla13[[#This Row],[Proyec Ejec Acumul]]</f>
        <v>0</v>
      </c>
      <c r="Q602" s="820">
        <f>Tabla13[[#This Row],[Ejec Real Mes]]-Tabla13[[#This Row],[Program Entreg Mes]]</f>
        <v>0</v>
      </c>
    </row>
    <row r="603" spans="1:17">
      <c r="A603" s="824">
        <v>13</v>
      </c>
      <c r="B603" s="824" t="s">
        <v>2441</v>
      </c>
      <c r="C603" s="824" t="s">
        <v>2442</v>
      </c>
      <c r="D603" s="824" t="str">
        <f>'Plan de Acción 2023'!$V$17</f>
        <v>Secretaría General</v>
      </c>
      <c r="E603" s="824" t="str">
        <f>'Plan de Acción 2023'!$F$17</f>
        <v>Ejecutar las actividades del Plan de Acción Ambiental</v>
      </c>
      <c r="F603" s="824">
        <v>7</v>
      </c>
      <c r="G603" s="824" t="s">
        <v>2449</v>
      </c>
      <c r="H603" s="824">
        <f>'Plan de Acción 2023'!$T$17</f>
        <v>4</v>
      </c>
      <c r="I603" s="824">
        <f>'Plan de Acción 2023'!H17+'Plan de Acción 2023'!I17+'Plan de Acción 2023'!J17+'Plan de Acción 2023'!K17+'Plan de Acción 2023'!L17+'Plan de Acción 2023'!M17+'Plan de Acción 2023'!N17</f>
        <v>2</v>
      </c>
      <c r="J603" s="824">
        <f>'Plan de Acción 2023'!X17+'Plan de Acción 2023'!Y17+'Plan de Acción 2023'!Z17+'Plan de Acción 2023'!AA17+'Plan de Acción 2023'!AB17+'Plan de Acción 2023'!AC17+'Plan de Acción 2023'!AD17</f>
        <v>2</v>
      </c>
      <c r="K603" s="825">
        <f t="shared" si="6"/>
        <v>0.5</v>
      </c>
      <c r="L603" s="825">
        <f t="shared" si="7"/>
        <v>0.5</v>
      </c>
      <c r="M603" s="824">
        <f>'Plan de Acción 2023'!N17</f>
        <v>0</v>
      </c>
      <c r="N603" s="824">
        <f>'Plan de Acción 2023'!AD17</f>
        <v>0</v>
      </c>
      <c r="O603" s="824" t="e">
        <f t="shared" si="8"/>
        <v>#DIV/0!</v>
      </c>
      <c r="P603" s="820">
        <f>Tabla13[[#This Row],[Ejec Real Acumu]]-Tabla13[[#This Row],[Proyec Ejec Acumul]]</f>
        <v>0</v>
      </c>
      <c r="Q603" s="820">
        <f>Tabla13[[#This Row],[Ejec Real Mes]]-Tabla13[[#This Row],[Program Entreg Mes]]</f>
        <v>0</v>
      </c>
    </row>
    <row r="604" spans="1:17">
      <c r="A604" s="824">
        <v>14</v>
      </c>
      <c r="B604" s="824" t="s">
        <v>2441</v>
      </c>
      <c r="C604" s="824" t="s">
        <v>2442</v>
      </c>
      <c r="D604" s="824" t="str">
        <f>'Plan de Acción 2023'!$V$18</f>
        <v>Secretaría General</v>
      </c>
      <c r="E604" s="824" t="str">
        <f>'Plan de Acción 2023'!$F$18</f>
        <v>Ejecutar las actividades programadas en el Plan Anual de Seguridad y Salud en el Trabajo</v>
      </c>
      <c r="F604" s="824">
        <v>7</v>
      </c>
      <c r="G604" s="824" t="s">
        <v>2449</v>
      </c>
      <c r="H604" s="824">
        <f>'Plan de Acción 2023'!$T$18</f>
        <v>89</v>
      </c>
      <c r="I604" s="824">
        <f>'Plan de Acción 2023'!H18+'Plan de Acción 2023'!I18+'Plan de Acción 2023'!J18+'Plan de Acción 2023'!K18+'Plan de Acción 2023'!L18+'Plan de Acción 2023'!M18+'Plan de Acción 2023'!N18</f>
        <v>48</v>
      </c>
      <c r="J604" s="824">
        <f>'Plan de Acción 2023'!X18+'Plan de Acción 2023'!Y18+'Plan de Acción 2023'!Z18+'Plan de Acción 2023'!AA18+'Plan de Acción 2023'!AB18+'Plan de Acción 2023'!AC18+'Plan de Acción 2023'!AD18</f>
        <v>45</v>
      </c>
      <c r="K604" s="825">
        <f t="shared" si="6"/>
        <v>0.5393258426966292</v>
      </c>
      <c r="L604" s="825">
        <f t="shared" si="7"/>
        <v>0.5056179775280899</v>
      </c>
      <c r="M604" s="824">
        <f>'Plan de Acción 2023'!N18</f>
        <v>10</v>
      </c>
      <c r="N604" s="824">
        <f>'Plan de Acción 2023'!AD18</f>
        <v>7</v>
      </c>
      <c r="O604" s="824">
        <f t="shared" si="8"/>
        <v>0.7</v>
      </c>
      <c r="P604" s="820">
        <f>Tabla13[[#This Row],[Ejec Real Acumu]]-Tabla13[[#This Row],[Proyec Ejec Acumul]]</f>
        <v>-3</v>
      </c>
      <c r="Q604" s="820">
        <f>Tabla13[[#This Row],[Ejec Real Mes]]-Tabla13[[#This Row],[Program Entreg Mes]]</f>
        <v>-3</v>
      </c>
    </row>
    <row r="605" spans="1:17">
      <c r="A605" s="824">
        <v>15</v>
      </c>
      <c r="B605" s="824" t="s">
        <v>2441</v>
      </c>
      <c r="C605" s="824" t="s">
        <v>2442</v>
      </c>
      <c r="D605" s="824" t="str">
        <f>'Plan de Acción 2023'!$V$19</f>
        <v>Secretaría General</v>
      </c>
      <c r="E605" s="824" t="str">
        <f>'Plan de Acción 2023'!$F$19</f>
        <v>Realizar seguimiento al Cronograma de Mantenimientos</v>
      </c>
      <c r="F605" s="824">
        <v>7</v>
      </c>
      <c r="G605" s="824" t="s">
        <v>2449</v>
      </c>
      <c r="H605" s="824">
        <f>'Plan de Acción 2023'!$T$19</f>
        <v>4</v>
      </c>
      <c r="I605" s="824">
        <f>'Plan de Acción 2023'!H19+'Plan de Acción 2023'!I19+'Plan de Acción 2023'!J19+'Plan de Acción 2023'!K19+'Plan de Acción 2023'!L19+'Plan de Acción 2023'!M19+'Plan de Acción 2023'!N19</f>
        <v>2</v>
      </c>
      <c r="J605" s="824">
        <f>'Plan de Acción 2023'!X19+'Plan de Acción 2023'!Y19+'Plan de Acción 2023'!Z19+'Plan de Acción 2023'!AA19+'Plan de Acción 2023'!AB19+'Plan de Acción 2023'!AC19+'Plan de Acción 2023'!AD19</f>
        <v>2</v>
      </c>
      <c r="K605" s="825">
        <f t="shared" si="6"/>
        <v>0.5</v>
      </c>
      <c r="L605" s="825">
        <f t="shared" si="7"/>
        <v>0.5</v>
      </c>
      <c r="M605" s="824">
        <f>'Plan de Acción 2023'!N19</f>
        <v>0</v>
      </c>
      <c r="N605" s="824">
        <f>'Plan de Acción 2023'!AD19</f>
        <v>0</v>
      </c>
      <c r="O605" s="824" t="e">
        <f t="shared" si="8"/>
        <v>#DIV/0!</v>
      </c>
      <c r="P605" s="820">
        <f>Tabla13[[#This Row],[Ejec Real Acumu]]-Tabla13[[#This Row],[Proyec Ejec Acumul]]</f>
        <v>0</v>
      </c>
      <c r="Q605" s="820">
        <f>Tabla13[[#This Row],[Ejec Real Mes]]-Tabla13[[#This Row],[Program Entreg Mes]]</f>
        <v>0</v>
      </c>
    </row>
    <row r="606" spans="1:17">
      <c r="A606" s="824">
        <v>16</v>
      </c>
      <c r="B606" s="824" t="s">
        <v>2441</v>
      </c>
      <c r="C606" s="824" t="s">
        <v>2442</v>
      </c>
      <c r="D606" s="824" t="str">
        <f>'Plan de Acción 2023'!$V$20</f>
        <v>Secretaría General</v>
      </c>
      <c r="E606" s="824" t="str">
        <f>'Plan de Acción 2023'!$F$20</f>
        <v>Realizar seguimiento a los rubros de Austeridad del Gasto</v>
      </c>
      <c r="F606" s="824">
        <v>7</v>
      </c>
      <c r="G606" s="824" t="s">
        <v>2449</v>
      </c>
      <c r="H606" s="824">
        <f>'Plan de Acción 2023'!$T$20</f>
        <v>4</v>
      </c>
      <c r="I606" s="824">
        <f>'Plan de Acción 2023'!H20+'Plan de Acción 2023'!I20+'Plan de Acción 2023'!J20+'Plan de Acción 2023'!K20+'Plan de Acción 2023'!L20+'Plan de Acción 2023'!M20+'Plan de Acción 2023'!N20</f>
        <v>2</v>
      </c>
      <c r="J606" s="824">
        <f>'Plan de Acción 2023'!X20+'Plan de Acción 2023'!Y20+'Plan de Acción 2023'!Z20+'Plan de Acción 2023'!AA20+'Plan de Acción 2023'!AB20+'Plan de Acción 2023'!AC20+'Plan de Acción 2023'!AD20</f>
        <v>2</v>
      </c>
      <c r="K606" s="825">
        <f t="shared" si="6"/>
        <v>0.5</v>
      </c>
      <c r="L606" s="825">
        <f t="shared" si="7"/>
        <v>0.5</v>
      </c>
      <c r="M606" s="824">
        <f>'Plan de Acción 2023'!N20</f>
        <v>0</v>
      </c>
      <c r="N606" s="824">
        <f>'Plan de Acción 2023'!AD20</f>
        <v>0</v>
      </c>
      <c r="O606" s="824" t="e">
        <f t="shared" si="8"/>
        <v>#DIV/0!</v>
      </c>
      <c r="P606" s="820">
        <f>Tabla13[[#This Row],[Ejec Real Acumu]]-Tabla13[[#This Row],[Proyec Ejec Acumul]]</f>
        <v>0</v>
      </c>
      <c r="Q606" s="820">
        <f>Tabla13[[#This Row],[Ejec Real Mes]]-Tabla13[[#This Row],[Program Entreg Mes]]</f>
        <v>0</v>
      </c>
    </row>
    <row r="607" spans="1:17">
      <c r="A607" s="824">
        <v>17</v>
      </c>
      <c r="B607" s="824" t="s">
        <v>2441</v>
      </c>
      <c r="C607" s="824" t="s">
        <v>2442</v>
      </c>
      <c r="D607" s="824" t="str">
        <f>'Plan de Acción 2023'!$V$21</f>
        <v>Secretaría General</v>
      </c>
      <c r="E607" s="824" t="str">
        <f>'Plan de Acción 2023'!$F$21</f>
        <v>Realizar seguimeinto al Plan Anual de Adquisiciones</v>
      </c>
      <c r="F607" s="824">
        <v>7</v>
      </c>
      <c r="G607" s="824" t="s">
        <v>2449</v>
      </c>
      <c r="H607" s="824">
        <f>'Plan de Acción 2023'!$T$21</f>
        <v>12</v>
      </c>
      <c r="I607" s="824">
        <f>'Plan de Acción 2023'!H21+'Plan de Acción 2023'!I21+'Plan de Acción 2023'!J21+'Plan de Acción 2023'!K21+'Plan de Acción 2023'!L21+'Plan de Acción 2023'!M21+'Plan de Acción 2023'!N21</f>
        <v>7</v>
      </c>
      <c r="J607" s="824">
        <f>'Plan de Acción 2023'!X21+'Plan de Acción 2023'!Y21+'Plan de Acción 2023'!Z21+'Plan de Acción 2023'!AA21+'Plan de Acción 2023'!AB21+'Plan de Acción 2023'!AC21+'Plan de Acción 2023'!AD21</f>
        <v>7</v>
      </c>
      <c r="K607" s="825">
        <f t="shared" si="6"/>
        <v>0.58333333333333337</v>
      </c>
      <c r="L607" s="825">
        <f t="shared" si="7"/>
        <v>0.58333333333333337</v>
      </c>
      <c r="M607" s="824">
        <f>'Plan de Acción 2023'!N21</f>
        <v>1</v>
      </c>
      <c r="N607" s="824">
        <f>'Plan de Acción 2023'!AD21</f>
        <v>1</v>
      </c>
      <c r="O607" s="824">
        <f t="shared" si="8"/>
        <v>1</v>
      </c>
      <c r="P607" s="820">
        <f>Tabla13[[#This Row],[Ejec Real Acumu]]-Tabla13[[#This Row],[Proyec Ejec Acumul]]</f>
        <v>0</v>
      </c>
      <c r="Q607" s="820">
        <f>Tabla13[[#This Row],[Ejec Real Mes]]-Tabla13[[#This Row],[Program Entreg Mes]]</f>
        <v>0</v>
      </c>
    </row>
    <row r="608" spans="1:17">
      <c r="A608" s="824">
        <v>18</v>
      </c>
      <c r="B608" s="824" t="s">
        <v>2441</v>
      </c>
      <c r="C608" s="824" t="s">
        <v>2442</v>
      </c>
      <c r="D608" s="824" t="str">
        <f>'Plan de Acción 2023'!$V$22</f>
        <v>Oficina Asesora de Planeación</v>
      </c>
      <c r="E608" s="824" t="str">
        <f>'Plan de Acción 2023'!$F$22</f>
        <v>Realizar seguimiento del estado del proceso de reconocimiento de las CMC actuales y toma de decisiones respecto a las ampliaciones o reducciones de las mismas</v>
      </c>
      <c r="F608" s="824">
        <v>7</v>
      </c>
      <c r="G608" s="824" t="s">
        <v>2449</v>
      </c>
      <c r="H608" s="824">
        <f>'Plan de Acción 2023'!$T$22</f>
        <v>1</v>
      </c>
      <c r="I608" s="824">
        <f>'Plan de Acción 2023'!H22+'Plan de Acción 2023'!I22+'Plan de Acción 2023'!J22+'Plan de Acción 2023'!K22+'Plan de Acción 2023'!L22+'Plan de Acción 2023'!M22+'Plan de Acción 2023'!N22</f>
        <v>0</v>
      </c>
      <c r="J608" s="824">
        <f>'Plan de Acción 2023'!X22+'Plan de Acción 2023'!Y22+'Plan de Acción 2023'!Z22+'Plan de Acción 2023'!AA22+'Plan de Acción 2023'!AB22+'Plan de Acción 2023'!AC22+'Plan de Acción 2023'!AD22</f>
        <v>0</v>
      </c>
      <c r="K608" s="825">
        <f t="shared" si="6"/>
        <v>0</v>
      </c>
      <c r="L608" s="825">
        <f t="shared" si="7"/>
        <v>0</v>
      </c>
      <c r="M608" s="824">
        <f>'Plan de Acción 2023'!N22</f>
        <v>0</v>
      </c>
      <c r="N608" s="824">
        <f>'Plan de Acción 2023'!AD22</f>
        <v>0</v>
      </c>
      <c r="O608" s="824" t="e">
        <f t="shared" si="8"/>
        <v>#DIV/0!</v>
      </c>
      <c r="P608" s="820">
        <f>Tabla13[[#This Row],[Ejec Real Acumu]]-Tabla13[[#This Row],[Proyec Ejec Acumul]]</f>
        <v>0</v>
      </c>
      <c r="Q608" s="820">
        <f>Tabla13[[#This Row],[Ejec Real Mes]]-Tabla13[[#This Row],[Program Entreg Mes]]</f>
        <v>0</v>
      </c>
    </row>
    <row r="609" spans="1:17">
      <c r="A609" s="824">
        <v>19</v>
      </c>
      <c r="B609" s="824" t="s">
        <v>2441</v>
      </c>
      <c r="C609" s="824" t="s">
        <v>2442</v>
      </c>
      <c r="D609" s="824" t="str">
        <f>'Plan de Acción 2023'!$V$23</f>
        <v>Oficina Asesora de Planeación</v>
      </c>
      <c r="E609" s="824" t="str">
        <f>'Plan de Acción 2023'!$F$23</f>
        <v>Representar al INM ante el QSTF del Sistema Interamericano de Metrología</v>
      </c>
      <c r="F609" s="824">
        <v>7</v>
      </c>
      <c r="G609" s="824" t="s">
        <v>2449</v>
      </c>
      <c r="H609" s="824">
        <f>'Plan de Acción 2023'!$T$23</f>
        <v>2</v>
      </c>
      <c r="I609" s="824">
        <f>'Plan de Acción 2023'!H23+'Plan de Acción 2023'!I23+'Plan de Acción 2023'!J23+'Plan de Acción 2023'!K23+'Plan de Acción 2023'!L23+'Plan de Acción 2023'!M23+'Plan de Acción 2023'!N23</f>
        <v>1</v>
      </c>
      <c r="J609" s="824">
        <f>'Plan de Acción 2023'!X23+'Plan de Acción 2023'!Y23+'Plan de Acción 2023'!Z23+'Plan de Acción 2023'!AA23+'Plan de Acción 2023'!AB23+'Plan de Acción 2023'!AC23+'Plan de Acción 2023'!AD23</f>
        <v>1</v>
      </c>
      <c r="K609" s="825">
        <f t="shared" si="6"/>
        <v>0.5</v>
      </c>
      <c r="L609" s="825">
        <f t="shared" si="7"/>
        <v>0.5</v>
      </c>
      <c r="M609" s="824">
        <f>'Plan de Acción 2023'!N23</f>
        <v>1</v>
      </c>
      <c r="N609" s="824">
        <f>'Plan de Acción 2023'!AD23</f>
        <v>1</v>
      </c>
      <c r="O609" s="824">
        <f t="shared" si="8"/>
        <v>1</v>
      </c>
      <c r="P609" s="820">
        <f>Tabla13[[#This Row],[Ejec Real Acumu]]-Tabla13[[#This Row],[Proyec Ejec Acumul]]</f>
        <v>0</v>
      </c>
      <c r="Q609" s="820">
        <f>Tabla13[[#This Row],[Ejec Real Mes]]-Tabla13[[#This Row],[Program Entreg Mes]]</f>
        <v>0</v>
      </c>
    </row>
    <row r="610" spans="1:17">
      <c r="A610" s="824">
        <v>20</v>
      </c>
      <c r="B610" s="824" t="s">
        <v>2441</v>
      </c>
      <c r="C610" s="824" t="s">
        <v>2442</v>
      </c>
      <c r="D610" s="824" t="str">
        <f>'Plan de Acción 2023'!$V$24</f>
        <v>Oficina Asesora de Planeación</v>
      </c>
      <c r="E610" s="824" t="str">
        <f>'Plan de Acción 2023'!$F$24</f>
        <v>Reportar el avance de las Capacidades de Medición y Calibración (CMC) nuevas reconocidas por la Oficina Internacional de Pesas y Medidas (BIPM)</v>
      </c>
      <c r="F610" s="824">
        <v>7</v>
      </c>
      <c r="G610" s="824" t="s">
        <v>2449</v>
      </c>
      <c r="H610" s="824">
        <f>'Plan de Acción 2023'!$T$24</f>
        <v>7</v>
      </c>
      <c r="I610" s="824">
        <f>'Plan de Acción 2023'!H24+'Plan de Acción 2023'!I24+'Plan de Acción 2023'!J24+'Plan de Acción 2023'!K24+'Plan de Acción 2023'!L24+'Plan de Acción 2023'!M24+'Plan de Acción 2023'!N24</f>
        <v>0</v>
      </c>
      <c r="J610" s="824">
        <f>'Plan de Acción 2023'!X24+'Plan de Acción 2023'!Y24+'Plan de Acción 2023'!Z24+'Plan de Acción 2023'!AA24+'Plan de Acción 2023'!AB24+'Plan de Acción 2023'!AC24+'Plan de Acción 2023'!AD24</f>
        <v>0</v>
      </c>
      <c r="K610" s="825">
        <f t="shared" si="6"/>
        <v>0</v>
      </c>
      <c r="L610" s="825">
        <f t="shared" si="7"/>
        <v>0</v>
      </c>
      <c r="M610" s="824">
        <f>'Plan de Acción 2023'!N24</f>
        <v>0</v>
      </c>
      <c r="N610" s="824">
        <f>'Plan de Acción 2023'!AD24</f>
        <v>0</v>
      </c>
      <c r="O610" s="824" t="e">
        <f t="shared" si="8"/>
        <v>#DIV/0!</v>
      </c>
      <c r="P610" s="820">
        <f>Tabla13[[#This Row],[Ejec Real Acumu]]-Tabla13[[#This Row],[Proyec Ejec Acumul]]</f>
        <v>0</v>
      </c>
      <c r="Q610" s="820">
        <f>Tabla13[[#This Row],[Ejec Real Mes]]-Tabla13[[#This Row],[Program Entreg Mes]]</f>
        <v>0</v>
      </c>
    </row>
    <row r="611" spans="1:17">
      <c r="A611" s="824">
        <v>21</v>
      </c>
      <c r="B611" s="824" t="s">
        <v>2441</v>
      </c>
      <c r="C611" s="824" t="s">
        <v>2442</v>
      </c>
      <c r="D611" s="824" t="str">
        <f>'Plan de Acción 2023'!$V$25</f>
        <v>Oficina Asesora de Planeación</v>
      </c>
      <c r="E611" s="824" t="str">
        <f>'Plan de Acción 2023'!$F$25</f>
        <v>Reportar las aprobaciones del Sistema de Gestión de la Calidad ante el QSTF, del Sistema Interamericano de Medición (SIM), para soportar las Capacidades de Medición y Calibración (CMC)</v>
      </c>
      <c r="F611" s="824">
        <v>7</v>
      </c>
      <c r="G611" s="824" t="s">
        <v>2449</v>
      </c>
      <c r="H611" s="824">
        <f>'Plan de Acción 2023'!$T$25</f>
        <v>6</v>
      </c>
      <c r="I611" s="824">
        <f>'Plan de Acción 2023'!H25+'Plan de Acción 2023'!I25+'Plan de Acción 2023'!J25+'Plan de Acción 2023'!K25+'Plan de Acción 2023'!L25+'Plan de Acción 2023'!M25+'Plan de Acción 2023'!N25</f>
        <v>4</v>
      </c>
      <c r="J611" s="824">
        <f>'Plan de Acción 2023'!X25+'Plan de Acción 2023'!Y25+'Plan de Acción 2023'!Z25+'Plan de Acción 2023'!AA25+'Plan de Acción 2023'!AB25+'Plan de Acción 2023'!AC25+'Plan de Acción 2023'!AD25</f>
        <v>4</v>
      </c>
      <c r="K611" s="825">
        <f t="shared" si="6"/>
        <v>0.66666666666666663</v>
      </c>
      <c r="L611" s="825">
        <f t="shared" si="7"/>
        <v>0.66666666666666663</v>
      </c>
      <c r="M611" s="824">
        <f>'Plan de Acción 2023'!N25</f>
        <v>0</v>
      </c>
      <c r="N611" s="824">
        <f>'Plan de Acción 2023'!AD25</f>
        <v>0</v>
      </c>
      <c r="O611" s="824" t="e">
        <f t="shared" si="8"/>
        <v>#DIV/0!</v>
      </c>
      <c r="P611" s="820">
        <f>Tabla13[[#This Row],[Ejec Real Acumu]]-Tabla13[[#This Row],[Proyec Ejec Acumul]]</f>
        <v>0</v>
      </c>
      <c r="Q611" s="820">
        <f>Tabla13[[#This Row],[Ejec Real Mes]]-Tabla13[[#This Row],[Program Entreg Mes]]</f>
        <v>0</v>
      </c>
    </row>
    <row r="612" spans="1:17">
      <c r="A612" s="824">
        <v>22</v>
      </c>
      <c r="B612" s="824" t="s">
        <v>2441</v>
      </c>
      <c r="C612" s="824" t="s">
        <v>2442</v>
      </c>
      <c r="D612" s="824" t="str">
        <f>'Plan de Acción 2023'!$V$26</f>
        <v>Oficina Asesora de Planeación</v>
      </c>
      <c r="E612" s="824" t="str">
        <f>'Plan de Acción 2023'!$F$26</f>
        <v>Formular el Programa de Auditorías del Sistema Integrado de Gestión</v>
      </c>
      <c r="F612" s="824">
        <v>7</v>
      </c>
      <c r="G612" s="824" t="s">
        <v>2449</v>
      </c>
      <c r="H612" s="824">
        <f>'Plan de Acción 2023'!$T$26</f>
        <v>1</v>
      </c>
      <c r="I612" s="824">
        <f>'Plan de Acción 2023'!H26+'Plan de Acción 2023'!I26+'Plan de Acción 2023'!J26+'Plan de Acción 2023'!K26+'Plan de Acción 2023'!L26+'Plan de Acción 2023'!M26+'Plan de Acción 2023'!N26</f>
        <v>1</v>
      </c>
      <c r="J612" s="824">
        <f>'Plan de Acción 2023'!X26+'Plan de Acción 2023'!Y26+'Plan de Acción 2023'!Z26+'Plan de Acción 2023'!AA26+'Plan de Acción 2023'!AB26+'Plan de Acción 2023'!AC26+'Plan de Acción 2023'!AD26</f>
        <v>1</v>
      </c>
      <c r="K612" s="825">
        <f t="shared" si="6"/>
        <v>1</v>
      </c>
      <c r="L612" s="825">
        <f t="shared" si="7"/>
        <v>1</v>
      </c>
      <c r="M612" s="824">
        <f>'Plan de Acción 2023'!N26</f>
        <v>0</v>
      </c>
      <c r="N612" s="824">
        <f>'Plan de Acción 2023'!AD26</f>
        <v>0</v>
      </c>
      <c r="O612" s="824" t="e">
        <f t="shared" si="8"/>
        <v>#DIV/0!</v>
      </c>
      <c r="P612" s="820">
        <f>Tabla13[[#This Row],[Ejec Real Acumu]]-Tabla13[[#This Row],[Proyec Ejec Acumul]]</f>
        <v>0</v>
      </c>
      <c r="Q612" s="820">
        <f>Tabla13[[#This Row],[Ejec Real Mes]]-Tabla13[[#This Row],[Program Entreg Mes]]</f>
        <v>0</v>
      </c>
    </row>
    <row r="613" spans="1:17">
      <c r="A613" s="824">
        <v>23</v>
      </c>
      <c r="B613" s="824" t="s">
        <v>2441</v>
      </c>
      <c r="C613" s="824" t="s">
        <v>2442</v>
      </c>
      <c r="D613" s="824" t="str">
        <f>'Plan de Acción 2023'!$V$27</f>
        <v>Oficina Asesora de Planeación</v>
      </c>
      <c r="E613" s="824" t="str">
        <f>'Plan de Acción 2023'!$F$27</f>
        <v>Realizar seguimiento a la planeación sectorial, planeación estratégica y del plan de acción</v>
      </c>
      <c r="F613" s="824">
        <v>7</v>
      </c>
      <c r="G613" s="824" t="s">
        <v>2449</v>
      </c>
      <c r="H613" s="824">
        <f>'Plan de Acción 2023'!$T$27</f>
        <v>3</v>
      </c>
      <c r="I613" s="824">
        <f>'Plan de Acción 2023'!H27+'Plan de Acción 2023'!I27+'Plan de Acción 2023'!J27+'Plan de Acción 2023'!K27+'Plan de Acción 2023'!L27+'Plan de Acción 2023'!M27+'Plan de Acción 2023'!N27</f>
        <v>2</v>
      </c>
      <c r="J613" s="824">
        <f>'Plan de Acción 2023'!X27+'Plan de Acción 2023'!Y27+'Plan de Acción 2023'!Z27+'Plan de Acción 2023'!AA27+'Plan de Acción 2023'!AB27+'Plan de Acción 2023'!AC27+'Plan de Acción 2023'!AD27</f>
        <v>2</v>
      </c>
      <c r="K613" s="825">
        <f t="shared" si="6"/>
        <v>0.66666666666666663</v>
      </c>
      <c r="L613" s="825">
        <f t="shared" si="7"/>
        <v>0.66666666666666663</v>
      </c>
      <c r="M613" s="824">
        <f>'Plan de Acción 2023'!N27</f>
        <v>1</v>
      </c>
      <c r="N613" s="824">
        <f>'Plan de Acción 2023'!AD27</f>
        <v>1</v>
      </c>
      <c r="O613" s="824">
        <f t="shared" si="8"/>
        <v>1</v>
      </c>
      <c r="P613" s="820">
        <f>Tabla13[[#This Row],[Ejec Real Acumu]]-Tabla13[[#This Row],[Proyec Ejec Acumul]]</f>
        <v>0</v>
      </c>
      <c r="Q613" s="820">
        <f>Tabla13[[#This Row],[Ejec Real Mes]]-Tabla13[[#This Row],[Program Entreg Mes]]</f>
        <v>0</v>
      </c>
    </row>
    <row r="614" spans="1:17">
      <c r="A614" s="824">
        <v>24</v>
      </c>
      <c r="B614" s="824" t="s">
        <v>2441</v>
      </c>
      <c r="C614" s="824" t="s">
        <v>2442</v>
      </c>
      <c r="D614" s="824" t="str">
        <f>'Plan de Acción 2023'!$V$28</f>
        <v>Oficina Asesora de Planeación</v>
      </c>
      <c r="E614" s="824" t="str">
        <f>'Plan de Acción 2023'!$F$28</f>
        <v>Actualización procedimiento de proyectos de inversion acorde a los nuevos lineamientos manuales y plataformas de inevrsion publica del DNP</v>
      </c>
      <c r="F614" s="824">
        <v>7</v>
      </c>
      <c r="G614" s="824" t="s">
        <v>2449</v>
      </c>
      <c r="H614" s="824">
        <f>'Plan de Acción 2023'!$T$28</f>
        <v>1</v>
      </c>
      <c r="I614" s="824">
        <f>'Plan de Acción 2023'!H28+'Plan de Acción 2023'!I28+'Plan de Acción 2023'!J28+'Plan de Acción 2023'!K28+'Plan de Acción 2023'!L28+'Plan de Acción 2023'!M28+'Plan de Acción 2023'!N28</f>
        <v>0</v>
      </c>
      <c r="J614" s="824">
        <f>'Plan de Acción 2023'!X28+'Plan de Acción 2023'!Y28+'Plan de Acción 2023'!Z28+'Plan de Acción 2023'!AA28+'Plan de Acción 2023'!AB28+'Plan de Acción 2023'!AC28+'Plan de Acción 2023'!AD28</f>
        <v>0</v>
      </c>
      <c r="K614" s="825">
        <f t="shared" si="6"/>
        <v>0</v>
      </c>
      <c r="L614" s="825">
        <f t="shared" si="7"/>
        <v>0</v>
      </c>
      <c r="M614" s="824">
        <f>'Plan de Acción 2023'!N28</f>
        <v>0</v>
      </c>
      <c r="N614" s="824">
        <f>'Plan de Acción 2023'!AD28</f>
        <v>0</v>
      </c>
      <c r="O614" s="824" t="e">
        <f t="shared" si="8"/>
        <v>#DIV/0!</v>
      </c>
      <c r="P614" s="820">
        <f>Tabla13[[#This Row],[Ejec Real Acumu]]-Tabla13[[#This Row],[Proyec Ejec Acumul]]</f>
        <v>0</v>
      </c>
      <c r="Q614" s="820">
        <f>Tabla13[[#This Row],[Ejec Real Mes]]-Tabla13[[#This Row],[Program Entreg Mes]]</f>
        <v>0</v>
      </c>
    </row>
    <row r="615" spans="1:17">
      <c r="A615" s="824">
        <v>25</v>
      </c>
      <c r="B615" s="824" t="s">
        <v>2441</v>
      </c>
      <c r="C615" s="824" t="s">
        <v>2442</v>
      </c>
      <c r="D615" s="824" t="str">
        <f>'Plan de Acción 2023'!$V$29</f>
        <v>Oficina Asesora de Planeación</v>
      </c>
      <c r="E615" s="824" t="str">
        <f>'Plan de Acción 2023'!$F$29</f>
        <v>Reportar a la Alta Dirección el seguimiento al cumplimiento de riesgos de procesos y de corrupción</v>
      </c>
      <c r="F615" s="824">
        <v>7</v>
      </c>
      <c r="G615" s="824" t="s">
        <v>2449</v>
      </c>
      <c r="H615" s="824">
        <f>'Plan de Acción 2023'!$T$29</f>
        <v>3</v>
      </c>
      <c r="I615" s="824">
        <f>'Plan de Acción 2023'!H29+'Plan de Acción 2023'!I29+'Plan de Acción 2023'!J29+'Plan de Acción 2023'!K29+'Plan de Acción 2023'!L29+'Plan de Acción 2023'!M29+'Plan de Acción 2023'!N29</f>
        <v>2</v>
      </c>
      <c r="J615" s="824">
        <f>'Plan de Acción 2023'!X29+'Plan de Acción 2023'!Y29+'Plan de Acción 2023'!Z29+'Plan de Acción 2023'!AA29+'Plan de Acción 2023'!AB29+'Plan de Acción 2023'!AC29+'Plan de Acción 2023'!AD29</f>
        <v>2</v>
      </c>
      <c r="K615" s="825">
        <f t="shared" si="6"/>
        <v>0.66666666666666663</v>
      </c>
      <c r="L615" s="825">
        <f t="shared" si="7"/>
        <v>0.66666666666666663</v>
      </c>
      <c r="M615" s="824">
        <f>'Plan de Acción 2023'!N29</f>
        <v>0</v>
      </c>
      <c r="N615" s="824">
        <f>'Plan de Acción 2023'!AD29</f>
        <v>0</v>
      </c>
      <c r="O615" s="824" t="e">
        <f t="shared" si="8"/>
        <v>#DIV/0!</v>
      </c>
      <c r="P615" s="820">
        <f>Tabla13[[#This Row],[Ejec Real Acumu]]-Tabla13[[#This Row],[Proyec Ejec Acumul]]</f>
        <v>0</v>
      </c>
      <c r="Q615" s="820">
        <f>Tabla13[[#This Row],[Ejec Real Mes]]-Tabla13[[#This Row],[Program Entreg Mes]]</f>
        <v>0</v>
      </c>
    </row>
    <row r="616" spans="1:17">
      <c r="A616" s="824">
        <v>26</v>
      </c>
      <c r="B616" s="824" t="s">
        <v>2441</v>
      </c>
      <c r="C616" s="824" t="s">
        <v>2442</v>
      </c>
      <c r="D616" s="824" t="str">
        <f>'Plan de Acción 2023'!$V$30</f>
        <v>Oficina Asesora de Planeación</v>
      </c>
      <c r="E616" s="824" t="str">
        <f>'Plan de Acción 2023'!$F$30</f>
        <v>Reportar a la Alta Dirección el seguimiento al cumplimiento de los planes de mejora, indicadores</v>
      </c>
      <c r="F616" s="824">
        <v>7</v>
      </c>
      <c r="G616" s="824" t="s">
        <v>2449</v>
      </c>
      <c r="H616" s="824">
        <f>'Plan de Acción 2023'!$T$30</f>
        <v>4</v>
      </c>
      <c r="I616" s="824">
        <f>'Plan de Acción 2023'!H30+'Plan de Acción 2023'!I30+'Plan de Acción 2023'!J30+'Plan de Acción 2023'!K30+'Plan de Acción 2023'!L30+'Plan de Acción 2023'!M30+'Plan de Acción 2023'!N30</f>
        <v>3</v>
      </c>
      <c r="J616" s="824">
        <f>'Plan de Acción 2023'!X30+'Plan de Acción 2023'!Y30+'Plan de Acción 2023'!Z30+'Plan de Acción 2023'!AA30+'Plan de Acción 2023'!AB30+'Plan de Acción 2023'!AC30+'Plan de Acción 2023'!AD30</f>
        <v>3</v>
      </c>
      <c r="K616" s="825">
        <f t="shared" si="6"/>
        <v>0.75</v>
      </c>
      <c r="L616" s="825">
        <f t="shared" si="7"/>
        <v>0.75</v>
      </c>
      <c r="M616" s="824">
        <f>'Plan de Acción 2023'!N30</f>
        <v>1</v>
      </c>
      <c r="N616" s="824">
        <f>'Plan de Acción 2023'!AD30</f>
        <v>1</v>
      </c>
      <c r="O616" s="824">
        <f t="shared" si="8"/>
        <v>1</v>
      </c>
      <c r="P616" s="820">
        <f>Tabla13[[#This Row],[Ejec Real Acumu]]-Tabla13[[#This Row],[Proyec Ejec Acumul]]</f>
        <v>0</v>
      </c>
      <c r="Q616" s="820">
        <f>Tabla13[[#This Row],[Ejec Real Mes]]-Tabla13[[#This Row],[Program Entreg Mes]]</f>
        <v>0</v>
      </c>
    </row>
    <row r="617" spans="1:17">
      <c r="A617" s="824">
        <v>27</v>
      </c>
      <c r="B617" s="824" t="s">
        <v>2441</v>
      </c>
      <c r="C617" s="824" t="s">
        <v>2442</v>
      </c>
      <c r="D617" s="824" t="str">
        <f>'Plan de Acción 2023'!$V$31</f>
        <v>Oficina Asesora de Planeación</v>
      </c>
      <c r="E617" s="824" t="str">
        <f>'Plan de Acción 2023'!$F$31</f>
        <v>Reportar a la Alta Dirección el estado de operación del aplicativo de Isolución</v>
      </c>
      <c r="F617" s="824">
        <v>7</v>
      </c>
      <c r="G617" s="824" t="s">
        <v>2449</v>
      </c>
      <c r="H617" s="824">
        <f>'Plan de Acción 2023'!$T$31</f>
        <v>2</v>
      </c>
      <c r="I617" s="824">
        <f>'Plan de Acción 2023'!H31+'Plan de Acción 2023'!I31+'Plan de Acción 2023'!J31+'Plan de Acción 2023'!K31+'Plan de Acción 2023'!L31+'Plan de Acción 2023'!M31+'Plan de Acción 2023'!N31</f>
        <v>1</v>
      </c>
      <c r="J617" s="824">
        <f>'Plan de Acción 2023'!X31+'Plan de Acción 2023'!Y31+'Plan de Acción 2023'!Z31+'Plan de Acción 2023'!AA31+'Plan de Acción 2023'!AB31+'Plan de Acción 2023'!AC31+'Plan de Acción 2023'!AD31</f>
        <v>1</v>
      </c>
      <c r="K617" s="825">
        <f t="shared" si="6"/>
        <v>0.5</v>
      </c>
      <c r="L617" s="825">
        <f t="shared" si="7"/>
        <v>0.5</v>
      </c>
      <c r="M617" s="824">
        <f>'Plan de Acción 2023'!N31</f>
        <v>0</v>
      </c>
      <c r="N617" s="824">
        <f>'Plan de Acción 2023'!AD31</f>
        <v>0</v>
      </c>
      <c r="O617" s="824" t="e">
        <f t="shared" si="8"/>
        <v>#DIV/0!</v>
      </c>
      <c r="P617" s="820">
        <f>Tabla13[[#This Row],[Ejec Real Acumu]]-Tabla13[[#This Row],[Proyec Ejec Acumul]]</f>
        <v>0</v>
      </c>
      <c r="Q617" s="820">
        <f>Tabla13[[#This Row],[Ejec Real Mes]]-Tabla13[[#This Row],[Program Entreg Mes]]</f>
        <v>0</v>
      </c>
    </row>
    <row r="618" spans="1:17">
      <c r="A618" s="824">
        <v>28</v>
      </c>
      <c r="B618" s="824" t="s">
        <v>2441</v>
      </c>
      <c r="C618" s="824" t="s">
        <v>2442</v>
      </c>
      <c r="D618" s="824" t="str">
        <f>'Plan de Acción 2023'!$V$32</f>
        <v>Oficina Asesora de Planeación</v>
      </c>
      <c r="E618" s="824" t="str">
        <f>'Plan de Acción 2023'!$F$32</f>
        <v>Implementar las políticas del Modelo Integrado de Planeación y Gestión relacionadas con la OAP</v>
      </c>
      <c r="F618" s="824">
        <v>7</v>
      </c>
      <c r="G618" s="824" t="s">
        <v>2449</v>
      </c>
      <c r="H618" s="824">
        <f>'Plan de Acción 2023'!$T$32</f>
        <v>3</v>
      </c>
      <c r="I618" s="824">
        <f>'Plan de Acción 2023'!H32+'Plan de Acción 2023'!I32+'Plan de Acción 2023'!J32+'Plan de Acción 2023'!K32+'Plan de Acción 2023'!L32+'Plan de Acción 2023'!M32+'Plan de Acción 2023'!N32</f>
        <v>2</v>
      </c>
      <c r="J618" s="824">
        <f>'Plan de Acción 2023'!X32+'Plan de Acción 2023'!Y32+'Plan de Acción 2023'!Z32+'Plan de Acción 2023'!AA32+'Plan de Acción 2023'!AB32+'Plan de Acción 2023'!AC32+'Plan de Acción 2023'!AD32</f>
        <v>2</v>
      </c>
      <c r="K618" s="825">
        <f t="shared" si="6"/>
        <v>0.66666666666666663</v>
      </c>
      <c r="L618" s="825">
        <f t="shared" si="7"/>
        <v>0.66666666666666663</v>
      </c>
      <c r="M618" s="824">
        <f>'Plan de Acción 2023'!N32</f>
        <v>1</v>
      </c>
      <c r="N618" s="824">
        <f>'Plan de Acción 2023'!AD32</f>
        <v>1</v>
      </c>
      <c r="O618" s="824">
        <f t="shared" si="8"/>
        <v>1</v>
      </c>
      <c r="P618" s="820">
        <f>Tabla13[[#This Row],[Ejec Real Acumu]]-Tabla13[[#This Row],[Proyec Ejec Acumul]]</f>
        <v>0</v>
      </c>
      <c r="Q618" s="820">
        <f>Tabla13[[#This Row],[Ejec Real Mes]]-Tabla13[[#This Row],[Program Entreg Mes]]</f>
        <v>0</v>
      </c>
    </row>
    <row r="619" spans="1:17">
      <c r="A619" s="824">
        <v>29</v>
      </c>
      <c r="B619" s="824" t="s">
        <v>2441</v>
      </c>
      <c r="C619" s="824" t="s">
        <v>2442</v>
      </c>
      <c r="D619" s="824" t="str">
        <f>'Plan de Acción 2023'!$V$33</f>
        <v>Oficina Asesora de Planeación</v>
      </c>
      <c r="E619" s="824" t="str">
        <f>'Plan de Acción 2023'!$F$33</f>
        <v>Realizar presentación de estado de avance de las política de MIPG del INM</v>
      </c>
      <c r="F619" s="824">
        <v>7</v>
      </c>
      <c r="G619" s="824" t="s">
        <v>2449</v>
      </c>
      <c r="H619" s="824">
        <f>'Plan de Acción 2023'!$T$33</f>
        <v>2</v>
      </c>
      <c r="I619" s="824">
        <f>'Plan de Acción 2023'!H33+'Plan de Acción 2023'!I33+'Plan de Acción 2023'!J33+'Plan de Acción 2023'!K33+'Plan de Acción 2023'!L33+'Plan de Acción 2023'!M33+'Plan de Acción 2023'!N33</f>
        <v>1</v>
      </c>
      <c r="J619" s="824">
        <f>'Plan de Acción 2023'!X33+'Plan de Acción 2023'!Y33+'Plan de Acción 2023'!Z33+'Plan de Acción 2023'!AA33+'Plan de Acción 2023'!AB33+'Plan de Acción 2023'!AC33+'Plan de Acción 2023'!AD33</f>
        <v>1</v>
      </c>
      <c r="K619" s="825">
        <f t="shared" si="6"/>
        <v>0.5</v>
      </c>
      <c r="L619" s="825">
        <f t="shared" si="7"/>
        <v>0.5</v>
      </c>
      <c r="M619" s="824">
        <f>'Plan de Acción 2023'!N33</f>
        <v>0</v>
      </c>
      <c r="N619" s="824">
        <f>'Plan de Acción 2023'!AD33</f>
        <v>0</v>
      </c>
      <c r="O619" s="824" t="e">
        <f t="shared" si="8"/>
        <v>#DIV/0!</v>
      </c>
      <c r="P619" s="820">
        <f>Tabla13[[#This Row],[Ejec Real Acumu]]-Tabla13[[#This Row],[Proyec Ejec Acumul]]</f>
        <v>0</v>
      </c>
      <c r="Q619" s="820">
        <f>Tabla13[[#This Row],[Ejec Real Mes]]-Tabla13[[#This Row],[Program Entreg Mes]]</f>
        <v>0</v>
      </c>
    </row>
    <row r="620" spans="1:17">
      <c r="A620" s="824">
        <v>30</v>
      </c>
      <c r="B620" s="824" t="s">
        <v>2441</v>
      </c>
      <c r="C620" s="824" t="s">
        <v>2442</v>
      </c>
      <c r="D620" s="824" t="str">
        <f>'Plan de Acción 2023'!$V$34</f>
        <v>Oficina Asesora de Planeación</v>
      </c>
      <c r="E620" s="824" t="str">
        <f>'Plan de Acción 2023'!$F$34</f>
        <v>Realizar evento de rendición de cuentas (RdC) enmarcados en la Estrategia de RdC</v>
      </c>
      <c r="F620" s="824">
        <v>7</v>
      </c>
      <c r="G620" s="824" t="s">
        <v>2449</v>
      </c>
      <c r="H620" s="824">
        <f>'Plan de Acción 2023'!$T$34</f>
        <v>1</v>
      </c>
      <c r="I620" s="824">
        <f>'Plan de Acción 2023'!H34+'Plan de Acción 2023'!I34+'Plan de Acción 2023'!J34+'Plan de Acción 2023'!K34+'Plan de Acción 2023'!L34+'Plan de Acción 2023'!M34+'Plan de Acción 2023'!N34</f>
        <v>0</v>
      </c>
      <c r="J620" s="824">
        <f>'Plan de Acción 2023'!X34+'Plan de Acción 2023'!Y34+'Plan de Acción 2023'!Z34+'Plan de Acción 2023'!AA34+'Plan de Acción 2023'!AB34+'Plan de Acción 2023'!AC34+'Plan de Acción 2023'!AD34</f>
        <v>0</v>
      </c>
      <c r="K620" s="825">
        <f t="shared" si="6"/>
        <v>0</v>
      </c>
      <c r="L620" s="825">
        <f t="shared" si="7"/>
        <v>0</v>
      </c>
      <c r="M620" s="824">
        <f>'Plan de Acción 2023'!N34</f>
        <v>0</v>
      </c>
      <c r="N620" s="824">
        <f>'Plan de Acción 2023'!AD34</f>
        <v>0</v>
      </c>
      <c r="O620" s="824" t="e">
        <f t="shared" si="8"/>
        <v>#DIV/0!</v>
      </c>
      <c r="P620" s="820">
        <f>Tabla13[[#This Row],[Ejec Real Acumu]]-Tabla13[[#This Row],[Proyec Ejec Acumul]]</f>
        <v>0</v>
      </c>
      <c r="Q620" s="820">
        <f>Tabla13[[#This Row],[Ejec Real Mes]]-Tabla13[[#This Row],[Program Entreg Mes]]</f>
        <v>0</v>
      </c>
    </row>
    <row r="621" spans="1:17">
      <c r="A621" s="824">
        <v>31</v>
      </c>
      <c r="B621" s="824" t="s">
        <v>2441</v>
      </c>
      <c r="C621" s="824" t="s">
        <v>2442</v>
      </c>
      <c r="D621" s="824" t="str">
        <f>'Plan de Acción 2023'!$V$35</f>
        <v>Oficina Asesora de Planeación</v>
      </c>
      <c r="E621" s="824" t="str">
        <f>'Plan de Acción 2023'!$F$35</f>
        <v>Ejecutar el Plan Anticorrupción y Atención al Ciudadano</v>
      </c>
      <c r="F621" s="824">
        <v>7</v>
      </c>
      <c r="G621" s="824" t="s">
        <v>2449</v>
      </c>
      <c r="H621" s="824">
        <f>'Plan de Acción 2023'!$T$35</f>
        <v>69</v>
      </c>
      <c r="I621" s="824">
        <f>'Plan de Acción 2023'!H35+'Plan de Acción 2023'!I35+'Plan de Acción 2023'!J35+'Plan de Acción 2023'!K35+'Plan de Acción 2023'!L35+'Plan de Acción 2023'!M35+'Plan de Acción 2023'!N35</f>
        <v>25</v>
      </c>
      <c r="J621" s="824">
        <f>'Plan de Acción 2023'!X35+'Plan de Acción 2023'!Y35+'Plan de Acción 2023'!Z35+'Plan de Acción 2023'!AA35+'Plan de Acción 2023'!AB35+'Plan de Acción 2023'!AC35+'Plan de Acción 2023'!AD35</f>
        <v>25</v>
      </c>
      <c r="K621" s="825">
        <f t="shared" si="6"/>
        <v>0.36231884057971014</v>
      </c>
      <c r="L621" s="825">
        <f t="shared" si="7"/>
        <v>0.36231884057971014</v>
      </c>
      <c r="M621" s="824">
        <f>'Plan de Acción 2023'!N35</f>
        <v>5</v>
      </c>
      <c r="N621" s="824">
        <f>'Plan de Acción 2023'!AD35</f>
        <v>5</v>
      </c>
      <c r="O621" s="824">
        <f t="shared" si="8"/>
        <v>1</v>
      </c>
      <c r="P621" s="820">
        <f>Tabla13[[#This Row],[Ejec Real Acumu]]-Tabla13[[#This Row],[Proyec Ejec Acumul]]</f>
        <v>0</v>
      </c>
      <c r="Q621" s="820">
        <f>Tabla13[[#This Row],[Ejec Real Mes]]-Tabla13[[#This Row],[Program Entreg Mes]]</f>
        <v>0</v>
      </c>
    </row>
    <row r="622" spans="1:17">
      <c r="A622" s="824">
        <v>32</v>
      </c>
      <c r="B622" s="824" t="s">
        <v>2441</v>
      </c>
      <c r="C622" s="824" t="s">
        <v>2442</v>
      </c>
      <c r="D622" s="824" t="str">
        <f>'Plan de Acción 2023'!$V$36</f>
        <v>Oficina Asesora de Planeación</v>
      </c>
      <c r="E622" s="824" t="str">
        <f>'Plan de Acción 2023'!$F$36</f>
        <v>Reportar el estado de ejecución
presupuestal de los proyectos de inversión y
el presupuesto de funcionamiento</v>
      </c>
      <c r="F622" s="824">
        <v>7</v>
      </c>
      <c r="G622" s="824" t="s">
        <v>2449</v>
      </c>
      <c r="H622" s="824">
        <f>'Plan de Acción 2023'!$T$36</f>
        <v>12</v>
      </c>
      <c r="I622" s="824">
        <f>'Plan de Acción 2023'!H36+'Plan de Acción 2023'!I36+'Plan de Acción 2023'!J36+'Plan de Acción 2023'!K36+'Plan de Acción 2023'!L36+'Plan de Acción 2023'!M36+'Plan de Acción 2023'!N36</f>
        <v>8</v>
      </c>
      <c r="J622" s="824">
        <f>'Plan de Acción 2023'!X36+'Plan de Acción 2023'!Y36+'Plan de Acción 2023'!Z36+'Plan de Acción 2023'!AA36+'Plan de Acción 2023'!AB36+'Plan de Acción 2023'!AC36+'Plan de Acción 2023'!AD36</f>
        <v>8</v>
      </c>
      <c r="K622" s="825">
        <f t="shared" si="6"/>
        <v>0.66666666666666663</v>
      </c>
      <c r="L622" s="825">
        <f t="shared" si="7"/>
        <v>0.66666666666666663</v>
      </c>
      <c r="M622" s="824">
        <f>'Plan de Acción 2023'!N36</f>
        <v>1</v>
      </c>
      <c r="N622" s="824">
        <f>'Plan de Acción 2023'!AD36</f>
        <v>1</v>
      </c>
      <c r="O622" s="824">
        <f t="shared" si="8"/>
        <v>1</v>
      </c>
      <c r="P622" s="820">
        <f>Tabla13[[#This Row],[Ejec Real Acumu]]-Tabla13[[#This Row],[Proyec Ejec Acumul]]</f>
        <v>0</v>
      </c>
      <c r="Q622" s="820">
        <f>Tabla13[[#This Row],[Ejec Real Mes]]-Tabla13[[#This Row],[Program Entreg Mes]]</f>
        <v>0</v>
      </c>
    </row>
    <row r="623" spans="1:17">
      <c r="A623" s="824">
        <v>33</v>
      </c>
      <c r="B623" s="824" t="s">
        <v>2441</v>
      </c>
      <c r="C623" s="824" t="s">
        <v>2442</v>
      </c>
      <c r="D623" s="824" t="str">
        <f>'Plan de Acción 2023'!$V$37</f>
        <v>Oficina Asesora de Planeación</v>
      </c>
      <c r="E623" s="824" t="str">
        <f>'Plan de Acción 2023'!$F$37</f>
        <v>Realizar seguimiento en el
aplicativo de la Plataforma Integral de
Inversion Publica (PIIP) a los avances en cadena valor, conforme la ejecución del Presupuesto de Inversión: Producto,
Financiero y de Gestión</v>
      </c>
      <c r="F623" s="824">
        <v>7</v>
      </c>
      <c r="G623" s="824" t="s">
        <v>2449</v>
      </c>
      <c r="H623" s="824">
        <f>'Plan de Acción 2023'!$T$37</f>
        <v>12</v>
      </c>
      <c r="I623" s="824">
        <f>'Plan de Acción 2023'!H37+'Plan de Acción 2023'!I37+'Plan de Acción 2023'!J37+'Plan de Acción 2023'!K37+'Plan de Acción 2023'!L37+'Plan de Acción 2023'!M37+'Plan de Acción 2023'!N37</f>
        <v>8</v>
      </c>
      <c r="J623" s="824">
        <f>'Plan de Acción 2023'!X37+'Plan de Acción 2023'!Y37+'Plan de Acción 2023'!Z37+'Plan de Acción 2023'!AA37+'Plan de Acción 2023'!AB37+'Plan de Acción 2023'!AC37+'Plan de Acción 2023'!AD37</f>
        <v>8</v>
      </c>
      <c r="K623" s="825">
        <f t="shared" si="6"/>
        <v>0.66666666666666663</v>
      </c>
      <c r="L623" s="825">
        <f t="shared" si="7"/>
        <v>0.66666666666666663</v>
      </c>
      <c r="M623" s="824">
        <f>'Plan de Acción 2023'!N37</f>
        <v>1</v>
      </c>
      <c r="N623" s="824">
        <f>'Plan de Acción 2023'!AD37</f>
        <v>1</v>
      </c>
      <c r="O623" s="824">
        <f t="shared" si="8"/>
        <v>1</v>
      </c>
      <c r="P623" s="820">
        <f>Tabla13[[#This Row],[Ejec Real Acumu]]-Tabla13[[#This Row],[Proyec Ejec Acumul]]</f>
        <v>0</v>
      </c>
      <c r="Q623" s="820">
        <f>Tabla13[[#This Row],[Ejec Real Mes]]-Tabla13[[#This Row],[Program Entreg Mes]]</f>
        <v>0</v>
      </c>
    </row>
    <row r="624" spans="1:17">
      <c r="A624" s="824">
        <v>34</v>
      </c>
      <c r="B624" s="824" t="s">
        <v>2441</v>
      </c>
      <c r="C624" s="824" t="s">
        <v>2442</v>
      </c>
      <c r="D624" s="824" t="str">
        <f>'Plan de Acción 2023'!$V$38</f>
        <v>Oficina Asesora de Planeación</v>
      </c>
      <c r="E624" s="824" t="str">
        <f>'Plan de Acción 2023'!$F$38</f>
        <v>Realizar el estudio de tasas de los
servicios que se prestaran por parte de las
areas misionales del instituto para su
publicacion según los terminos de ley.</v>
      </c>
      <c r="F624" s="824">
        <v>7</v>
      </c>
      <c r="G624" s="824" t="s">
        <v>2449</v>
      </c>
      <c r="H624" s="824">
        <f>'Plan de Acción 2023'!$T$38</f>
        <v>1</v>
      </c>
      <c r="I624" s="824">
        <f>'Plan de Acción 2023'!H38+'Plan de Acción 2023'!I38+'Plan de Acción 2023'!J38+'Plan de Acción 2023'!K38+'Plan de Acción 2023'!L38+'Plan de Acción 2023'!M38+'Plan de Acción 2023'!N38</f>
        <v>0</v>
      </c>
      <c r="J624" s="824">
        <f>'Plan de Acción 2023'!X38+'Plan de Acción 2023'!Y38+'Plan de Acción 2023'!Z38+'Plan de Acción 2023'!AA38+'Plan de Acción 2023'!AB38+'Plan de Acción 2023'!AC38+'Plan de Acción 2023'!AD38</f>
        <v>0</v>
      </c>
      <c r="K624" s="825">
        <f t="shared" si="6"/>
        <v>0</v>
      </c>
      <c r="L624" s="825">
        <f t="shared" si="7"/>
        <v>0</v>
      </c>
      <c r="M624" s="824">
        <f>'Plan de Acción 2023'!N38</f>
        <v>0</v>
      </c>
      <c r="N624" s="824">
        <f>'Plan de Acción 2023'!AD38</f>
        <v>0</v>
      </c>
      <c r="O624" s="824" t="e">
        <f t="shared" si="8"/>
        <v>#DIV/0!</v>
      </c>
      <c r="P624" s="820">
        <f>Tabla13[[#This Row],[Ejec Real Acumu]]-Tabla13[[#This Row],[Proyec Ejec Acumul]]</f>
        <v>0</v>
      </c>
      <c r="Q624" s="820">
        <f>Tabla13[[#This Row],[Ejec Real Mes]]-Tabla13[[#This Row],[Program Entreg Mes]]</f>
        <v>0</v>
      </c>
    </row>
    <row r="625" spans="1:17">
      <c r="A625" s="824">
        <v>35</v>
      </c>
      <c r="B625" s="824" t="s">
        <v>2441</v>
      </c>
      <c r="C625" s="824" t="s">
        <v>2442</v>
      </c>
      <c r="D625" s="824" t="str">
        <f>'Plan de Acción 2023'!$V$39</f>
        <v>Oficina Asesora de Planeación</v>
      </c>
      <c r="E625" s="824" t="str">
        <f>'Plan de Acción 2023'!$F$39</f>
        <v xml:space="preserve">Creación o actualización de la
documentación de la OAP
</v>
      </c>
      <c r="F625" s="824">
        <v>7</v>
      </c>
      <c r="G625" s="824" t="s">
        <v>2449</v>
      </c>
      <c r="H625" s="824">
        <f>'Plan de Acción 2023'!$T$39</f>
        <v>13</v>
      </c>
      <c r="I625" s="824">
        <f>'Plan de Acción 2023'!H39+'Plan de Acción 2023'!I39+'Plan de Acción 2023'!J39+'Plan de Acción 2023'!K39+'Plan de Acción 2023'!L39+'Plan de Acción 2023'!M39+'Plan de Acción 2023'!N39</f>
        <v>0</v>
      </c>
      <c r="J625" s="824">
        <f>'Plan de Acción 2023'!X39+'Plan de Acción 2023'!Y39+'Plan de Acción 2023'!Z39+'Plan de Acción 2023'!AA39+'Plan de Acción 2023'!AB39+'Plan de Acción 2023'!AC39+'Plan de Acción 2023'!AD39</f>
        <v>0</v>
      </c>
      <c r="K625" s="825">
        <f t="shared" si="6"/>
        <v>0</v>
      </c>
      <c r="L625" s="825">
        <f t="shared" si="7"/>
        <v>0</v>
      </c>
      <c r="M625" s="824">
        <f>'Plan de Acción 2023'!N39</f>
        <v>0</v>
      </c>
      <c r="N625" s="824">
        <f>'Plan de Acción 2023'!AD39</f>
        <v>0</v>
      </c>
      <c r="O625" s="824" t="e">
        <f t="shared" si="8"/>
        <v>#DIV/0!</v>
      </c>
      <c r="P625" s="820">
        <f>Tabla13[[#This Row],[Ejec Real Acumu]]-Tabla13[[#This Row],[Proyec Ejec Acumul]]</f>
        <v>0</v>
      </c>
      <c r="Q625" s="820">
        <f>Tabla13[[#This Row],[Ejec Real Mes]]-Tabla13[[#This Row],[Program Entreg Mes]]</f>
        <v>0</v>
      </c>
    </row>
    <row r="626" spans="1:17">
      <c r="A626" s="824">
        <v>36</v>
      </c>
      <c r="B626" s="824" t="s">
        <v>2441</v>
      </c>
      <c r="C626" s="824" t="s">
        <v>2442</v>
      </c>
      <c r="D626" s="824" t="str">
        <f>'Plan de Acción 2023'!$V$40</f>
        <v>Subdirección de Servicios Metrológicos y Relación con el Ciudadano</v>
      </c>
      <c r="E626" s="824" t="str">
        <f>'Plan de Acción 2023'!$F$40</f>
        <v>Implementar las políticas del Modelo Integrado de Planeación y Gestión relacionadas con la SSMRC</v>
      </c>
      <c r="F626" s="824">
        <v>7</v>
      </c>
      <c r="G626" s="824" t="s">
        <v>2449</v>
      </c>
      <c r="H626" s="824">
        <f>'Plan de Acción 2023'!$T$40</f>
        <v>3</v>
      </c>
      <c r="I626" s="824">
        <f>'Plan de Acción 2023'!H40+'Plan de Acción 2023'!I40+'Plan de Acción 2023'!J40+'Plan de Acción 2023'!K40+'Plan de Acción 2023'!L40+'Plan de Acción 2023'!M40+'Plan de Acción 2023'!N40</f>
        <v>1</v>
      </c>
      <c r="J626" s="824">
        <f>'Plan de Acción 2023'!X40+'Plan de Acción 2023'!Y40+'Plan de Acción 2023'!Z40+'Plan de Acción 2023'!AA40+'Plan de Acción 2023'!AB40+'Plan de Acción 2023'!AC40+'Plan de Acción 2023'!AD40</f>
        <v>1</v>
      </c>
      <c r="K626" s="825">
        <f t="shared" si="6"/>
        <v>0.33333333333333331</v>
      </c>
      <c r="L626" s="825">
        <f t="shared" si="7"/>
        <v>0.33333333333333331</v>
      </c>
      <c r="M626" s="824">
        <f>'Plan de Acción 2023'!N40</f>
        <v>0</v>
      </c>
      <c r="N626" s="824">
        <f>'Plan de Acción 2023'!AD40</f>
        <v>0</v>
      </c>
      <c r="O626" s="824" t="e">
        <f t="shared" si="8"/>
        <v>#DIV/0!</v>
      </c>
      <c r="P626" s="820">
        <f>Tabla13[[#This Row],[Ejec Real Acumu]]-Tabla13[[#This Row],[Proyec Ejec Acumul]]</f>
        <v>0</v>
      </c>
      <c r="Q626" s="820">
        <f>Tabla13[[#This Row],[Ejec Real Mes]]-Tabla13[[#This Row],[Program Entreg Mes]]</f>
        <v>0</v>
      </c>
    </row>
    <row r="627" spans="1:17">
      <c r="A627" s="824">
        <v>37</v>
      </c>
      <c r="B627" s="824" t="s">
        <v>2441</v>
      </c>
      <c r="C627" s="824" t="s">
        <v>2442</v>
      </c>
      <c r="D627" s="824" t="str">
        <f>'Plan de Acción 2023'!$V$41</f>
        <v>Subdirección de Servicios Metrológicos y Relación con el Ciudadano</v>
      </c>
      <c r="E627" s="824" t="str">
        <f>'Plan de Acción 2023'!$F$41</f>
        <v>Revisar, ajustar y aprobar Proyecto de Interés Estratégico "Fomento Regional en Metrología 2.0"</v>
      </c>
      <c r="F627" s="824">
        <v>7</v>
      </c>
      <c r="G627" s="824" t="s">
        <v>2449</v>
      </c>
      <c r="H627" s="824">
        <f>'Plan de Acción 2023'!$T$41</f>
        <v>1</v>
      </c>
      <c r="I627" s="824">
        <f>'Plan de Acción 2023'!H41+'Plan de Acción 2023'!I41+'Plan de Acción 2023'!J41+'Plan de Acción 2023'!K41+'Plan de Acción 2023'!L41+'Plan de Acción 2023'!M41+'Plan de Acción 2023'!N41</f>
        <v>0</v>
      </c>
      <c r="J627" s="824">
        <f>'Plan de Acción 2023'!X41+'Plan de Acción 2023'!Y41+'Plan de Acción 2023'!Z41+'Plan de Acción 2023'!AA41+'Plan de Acción 2023'!AB41+'Plan de Acción 2023'!AC41+'Plan de Acción 2023'!AD41</f>
        <v>0</v>
      </c>
      <c r="K627" s="825">
        <f t="shared" si="6"/>
        <v>0</v>
      </c>
      <c r="L627" s="825">
        <f t="shared" si="7"/>
        <v>0</v>
      </c>
      <c r="M627" s="824">
        <f>'Plan de Acción 2023'!N41</f>
        <v>0</v>
      </c>
      <c r="N627" s="824">
        <f>'Plan de Acción 2023'!AD41</f>
        <v>0</v>
      </c>
      <c r="O627" s="824" t="e">
        <f t="shared" si="8"/>
        <v>#DIV/0!</v>
      </c>
      <c r="P627" s="820">
        <f>Tabla13[[#This Row],[Ejec Real Acumu]]-Tabla13[[#This Row],[Proyec Ejec Acumul]]</f>
        <v>0</v>
      </c>
      <c r="Q627" s="820">
        <f>Tabla13[[#This Row],[Ejec Real Mes]]-Tabla13[[#This Row],[Program Entreg Mes]]</f>
        <v>0</v>
      </c>
    </row>
    <row r="628" spans="1:17">
      <c r="A628" s="824">
        <v>38</v>
      </c>
      <c r="B628" s="824" t="s">
        <v>2441</v>
      </c>
      <c r="C628" s="824" t="s">
        <v>2442</v>
      </c>
      <c r="D628" s="824" t="str">
        <f>'Plan de Acción 2023'!$V$42</f>
        <v>Subdirección de Servicios Metrológicos y Relación con el Ciudadano</v>
      </c>
      <c r="E628" s="824" t="str">
        <f>'Plan de Acción 2023'!$F$42</f>
        <v>Ejecutar los compromisos establecidos en los CONPES en los cuales tiene responsabilidad la SSMRC</v>
      </c>
      <c r="F628" s="824">
        <v>7</v>
      </c>
      <c r="G628" s="824" t="s">
        <v>2449</v>
      </c>
      <c r="H628" s="824">
        <f>'Plan de Acción 2023'!$T$42</f>
        <v>3</v>
      </c>
      <c r="I628" s="824">
        <f>'Plan de Acción 2023'!H42+'Plan de Acción 2023'!I42+'Plan de Acción 2023'!J42+'Plan de Acción 2023'!K42+'Plan de Acción 2023'!L42+'Plan de Acción 2023'!M42+'Plan de Acción 2023'!N42</f>
        <v>1</v>
      </c>
      <c r="J628" s="824">
        <f>'Plan de Acción 2023'!X42+'Plan de Acción 2023'!Y42+'Plan de Acción 2023'!Z42+'Plan de Acción 2023'!AA42+'Plan de Acción 2023'!AB42+'Plan de Acción 2023'!AC42+'Plan de Acción 2023'!AD42</f>
        <v>1</v>
      </c>
      <c r="K628" s="825">
        <f t="shared" si="6"/>
        <v>0.33333333333333331</v>
      </c>
      <c r="L628" s="825">
        <f t="shared" si="7"/>
        <v>0.33333333333333331</v>
      </c>
      <c r="M628" s="824">
        <f>'Plan de Acción 2023'!N42</f>
        <v>0</v>
      </c>
      <c r="N628" s="824">
        <f>'Plan de Acción 2023'!AD42</f>
        <v>0</v>
      </c>
      <c r="O628" s="824" t="e">
        <f t="shared" si="8"/>
        <v>#DIV/0!</v>
      </c>
      <c r="P628" s="820">
        <f>Tabla13[[#This Row],[Ejec Real Acumu]]-Tabla13[[#This Row],[Proyec Ejec Acumul]]</f>
        <v>0</v>
      </c>
      <c r="Q628" s="820">
        <f>Tabla13[[#This Row],[Ejec Real Mes]]-Tabla13[[#This Row],[Program Entreg Mes]]</f>
        <v>0</v>
      </c>
    </row>
    <row r="629" spans="1:17">
      <c r="A629" s="824">
        <v>39</v>
      </c>
      <c r="B629" s="824" t="s">
        <v>2441</v>
      </c>
      <c r="C629" s="824" t="s">
        <v>2442</v>
      </c>
      <c r="D629" s="824" t="str">
        <f>'Plan de Acción 2023'!$V$43</f>
        <v>Subdirección de Servicios Metrológicos y Relación con el Ciudadano</v>
      </c>
      <c r="E629" s="824" t="str">
        <f>'Plan de Acción 2023'!$F$43</f>
        <v>Ejecutar los compromisos establecidos en los Convenios en los cuales tiene responsabilidad la SSMRC</v>
      </c>
      <c r="F629" s="824">
        <v>7</v>
      </c>
      <c r="G629" s="824" t="s">
        <v>2449</v>
      </c>
      <c r="H629" s="824">
        <f>'Plan de Acción 2023'!$T$43</f>
        <v>3</v>
      </c>
      <c r="I629" s="824">
        <f>'Plan de Acción 2023'!H43+'Plan de Acción 2023'!I43+'Plan de Acción 2023'!J43+'Plan de Acción 2023'!K43+'Plan de Acción 2023'!L43+'Plan de Acción 2023'!M43+'Plan de Acción 2023'!N43</f>
        <v>1</v>
      </c>
      <c r="J629" s="824">
        <f>'Plan de Acción 2023'!X43+'Plan de Acción 2023'!Y43+'Plan de Acción 2023'!Z43+'Plan de Acción 2023'!AA43+'Plan de Acción 2023'!AB43+'Plan de Acción 2023'!AC43+'Plan de Acción 2023'!AD43</f>
        <v>1</v>
      </c>
      <c r="K629" s="825">
        <f t="shared" si="6"/>
        <v>0.33333333333333331</v>
      </c>
      <c r="L629" s="825">
        <f t="shared" si="7"/>
        <v>0.33333333333333331</v>
      </c>
      <c r="M629" s="824">
        <f>'Plan de Acción 2023'!N43</f>
        <v>0</v>
      </c>
      <c r="N629" s="824">
        <f>'Plan de Acción 2023'!AD43</f>
        <v>0</v>
      </c>
      <c r="O629" s="824" t="e">
        <f t="shared" si="8"/>
        <v>#DIV/0!</v>
      </c>
      <c r="P629" s="820">
        <f>Tabla13[[#This Row],[Ejec Real Acumu]]-Tabla13[[#This Row],[Proyec Ejec Acumul]]</f>
        <v>0</v>
      </c>
      <c r="Q629" s="820">
        <f>Tabla13[[#This Row],[Ejec Real Mes]]-Tabla13[[#This Row],[Program Entreg Mes]]</f>
        <v>0</v>
      </c>
    </row>
    <row r="630" spans="1:17">
      <c r="A630" s="824">
        <v>40</v>
      </c>
      <c r="B630" s="824" t="s">
        <v>2441</v>
      </c>
      <c r="C630" s="824" t="s">
        <v>2442</v>
      </c>
      <c r="D630" s="824" t="str">
        <f>'Plan de Acción 2023'!$V$44</f>
        <v>Subdirección de Servicios Metrológicos y Relación con el Ciudadano</v>
      </c>
      <c r="E630" s="824" t="str">
        <f>'Plan de Acción 2023'!$F$44</f>
        <v>Ejecutar actividades desde la Red Colombiana de Metrología según lineamientos estratégicos</v>
      </c>
      <c r="F630" s="824">
        <v>7</v>
      </c>
      <c r="G630" s="824" t="s">
        <v>2449</v>
      </c>
      <c r="H630" s="824">
        <f>'Plan de Acción 2023'!$T$44</f>
        <v>4</v>
      </c>
      <c r="I630" s="824">
        <f>'Plan de Acción 2023'!H44+'Plan de Acción 2023'!I44+'Plan de Acción 2023'!J44+'Plan de Acción 2023'!K44+'Plan de Acción 2023'!L44+'Plan de Acción 2023'!M44+'Plan de Acción 2023'!N44</f>
        <v>2</v>
      </c>
      <c r="J630" s="824">
        <f>'Plan de Acción 2023'!X44+'Plan de Acción 2023'!Y44+'Plan de Acción 2023'!Z44+'Plan de Acción 2023'!AA44+'Plan de Acción 2023'!AB44+'Plan de Acción 2023'!AC44+'Plan de Acción 2023'!AD44</f>
        <v>2</v>
      </c>
      <c r="K630" s="825">
        <f t="shared" si="6"/>
        <v>0.5</v>
      </c>
      <c r="L630" s="825">
        <f t="shared" si="7"/>
        <v>0.5</v>
      </c>
      <c r="M630" s="824">
        <f>'Plan de Acción 2023'!N44</f>
        <v>0</v>
      </c>
      <c r="N630" s="824">
        <f>'Plan de Acción 2023'!AD44</f>
        <v>0</v>
      </c>
      <c r="O630" s="824" t="e">
        <f t="shared" si="8"/>
        <v>#DIV/0!</v>
      </c>
      <c r="P630" s="820">
        <f>Tabla13[[#This Row],[Ejec Real Acumu]]-Tabla13[[#This Row],[Proyec Ejec Acumul]]</f>
        <v>0</v>
      </c>
      <c r="Q630" s="820">
        <f>Tabla13[[#This Row],[Ejec Real Mes]]-Tabla13[[#This Row],[Program Entreg Mes]]</f>
        <v>0</v>
      </c>
    </row>
    <row r="631" spans="1:17">
      <c r="A631" s="824">
        <v>41</v>
      </c>
      <c r="B631" s="824" t="s">
        <v>2441</v>
      </c>
      <c r="C631" s="824" t="s">
        <v>2442</v>
      </c>
      <c r="D631" s="824" t="str">
        <f>'Plan de Acción 2023'!$V$45</f>
        <v>Subdirección de Servicios Metrológicos y Relación con el Ciudadano</v>
      </c>
      <c r="E631" s="824" t="str">
        <f>'Plan de Acción 2023'!$F$45</f>
        <v>Prestar los Servicios liderados desde la SSMRC</v>
      </c>
      <c r="F631" s="824">
        <v>7</v>
      </c>
      <c r="G631" s="824" t="s">
        <v>2449</v>
      </c>
      <c r="H631" s="824">
        <f>'Plan de Acción 2023'!$T$45</f>
        <v>4</v>
      </c>
      <c r="I631" s="824">
        <f>'Plan de Acción 2023'!H45+'Plan de Acción 2023'!I45+'Plan de Acción 2023'!J45+'Plan de Acción 2023'!K45+'Plan de Acción 2023'!L45+'Plan de Acción 2023'!M45+'Plan de Acción 2023'!N45</f>
        <v>2</v>
      </c>
      <c r="J631" s="824">
        <f>'Plan de Acción 2023'!X45+'Plan de Acción 2023'!Y45+'Plan de Acción 2023'!Z45+'Plan de Acción 2023'!AA45+'Plan de Acción 2023'!AB45+'Plan de Acción 2023'!AC45+'Plan de Acción 2023'!AD45</f>
        <v>2</v>
      </c>
      <c r="K631" s="825">
        <f t="shared" si="6"/>
        <v>0.5</v>
      </c>
      <c r="L631" s="825">
        <f t="shared" si="7"/>
        <v>0.5</v>
      </c>
      <c r="M631" s="824">
        <f>'Plan de Acción 2023'!N45</f>
        <v>0</v>
      </c>
      <c r="N631" s="824">
        <f>'Plan de Acción 2023'!AD45</f>
        <v>0</v>
      </c>
      <c r="O631" s="824" t="e">
        <f t="shared" si="8"/>
        <v>#DIV/0!</v>
      </c>
      <c r="P631" s="820">
        <f>Tabla13[[#This Row],[Ejec Real Acumu]]-Tabla13[[#This Row],[Proyec Ejec Acumul]]</f>
        <v>0</v>
      </c>
      <c r="Q631" s="820">
        <f>Tabla13[[#This Row],[Ejec Real Mes]]-Tabla13[[#This Row],[Program Entreg Mes]]</f>
        <v>0</v>
      </c>
    </row>
    <row r="632" spans="1:17">
      <c r="A632" s="824">
        <v>42</v>
      </c>
      <c r="B632" s="824" t="s">
        <v>2441</v>
      </c>
      <c r="C632" s="824" t="s">
        <v>2442</v>
      </c>
      <c r="D632" s="824" t="str">
        <f>'Plan de Acción 2023'!$V$46</f>
        <v>Subdirección de Servicios Metrológicos y Relación con el Ciudadano</v>
      </c>
      <c r="E632" s="824" t="str">
        <f>'Plan de Acción 2023'!$F$46</f>
        <v>Establecer un diagnóstico y unificar la gestión de la metrología científica en el INM y mantener el reconocimiento como Centro de Investigación</v>
      </c>
      <c r="F632" s="824">
        <v>7</v>
      </c>
      <c r="G632" s="824" t="s">
        <v>2449</v>
      </c>
      <c r="H632" s="824">
        <f>'Plan de Acción 2023'!$T$46</f>
        <v>1</v>
      </c>
      <c r="I632" s="824">
        <f>'Plan de Acción 2023'!H46+'Plan de Acción 2023'!I46+'Plan de Acción 2023'!J46+'Plan de Acción 2023'!K46+'Plan de Acción 2023'!L46+'Plan de Acción 2023'!M46+'Plan de Acción 2023'!N46</f>
        <v>1</v>
      </c>
      <c r="J632" s="824">
        <f>'Plan de Acción 2023'!X46+'Plan de Acción 2023'!Y46+'Plan de Acción 2023'!Z46+'Plan de Acción 2023'!AA46+'Plan de Acción 2023'!AB46+'Plan de Acción 2023'!AC46+'Plan de Acción 2023'!AD46</f>
        <v>1</v>
      </c>
      <c r="K632" s="825">
        <f t="shared" si="6"/>
        <v>1</v>
      </c>
      <c r="L632" s="825">
        <f t="shared" si="7"/>
        <v>1</v>
      </c>
      <c r="M632" s="824">
        <f>'Plan de Acción 2023'!N46</f>
        <v>0</v>
      </c>
      <c r="N632" s="824">
        <f>'Plan de Acción 2023'!AD46</f>
        <v>0</v>
      </c>
      <c r="O632" s="824" t="e">
        <f t="shared" si="8"/>
        <v>#DIV/0!</v>
      </c>
      <c r="P632" s="820">
        <f>Tabla13[[#This Row],[Ejec Real Acumu]]-Tabla13[[#This Row],[Proyec Ejec Acumul]]</f>
        <v>0</v>
      </c>
      <c r="Q632" s="820">
        <f>Tabla13[[#This Row],[Ejec Real Mes]]-Tabla13[[#This Row],[Program Entreg Mes]]</f>
        <v>0</v>
      </c>
    </row>
    <row r="633" spans="1:17">
      <c r="A633" s="824">
        <v>43</v>
      </c>
      <c r="B633" s="824" t="s">
        <v>2441</v>
      </c>
      <c r="C633" s="824" t="s">
        <v>2442</v>
      </c>
      <c r="D633" s="824" t="str">
        <f>'Plan de Acción 2023'!$V$47</f>
        <v>Subdirección de Servicios Metrológicos y Relación con el Ciudadano</v>
      </c>
      <c r="E633" s="824" t="str">
        <f>'Plan de Acción 2023'!$F$47</f>
        <v>Revisar y ajustar las actividades relacionadas con Comunicaciones y Relación con el ciudadano según lineamientos estratégicos</v>
      </c>
      <c r="F633" s="824">
        <v>7</v>
      </c>
      <c r="G633" s="824" t="s">
        <v>2449</v>
      </c>
      <c r="H633" s="824">
        <f>'Plan de Acción 2023'!$T$47</f>
        <v>3</v>
      </c>
      <c r="I633" s="824">
        <f>'Plan de Acción 2023'!H47+'Plan de Acción 2023'!I47+'Plan de Acción 2023'!J47+'Plan de Acción 2023'!K47+'Plan de Acción 2023'!L47+'Plan de Acción 2023'!M47+'Plan de Acción 2023'!N47</f>
        <v>1</v>
      </c>
      <c r="J633" s="824">
        <f>'Plan de Acción 2023'!X47+'Plan de Acción 2023'!Y47+'Plan de Acción 2023'!Z47+'Plan de Acción 2023'!AA47+'Plan de Acción 2023'!AB47+'Plan de Acción 2023'!AC47+'Plan de Acción 2023'!AD47</f>
        <v>1</v>
      </c>
      <c r="K633" s="825">
        <f t="shared" si="6"/>
        <v>0.33333333333333331</v>
      </c>
      <c r="L633" s="825">
        <f t="shared" si="7"/>
        <v>0.33333333333333331</v>
      </c>
      <c r="M633" s="824">
        <f>'Plan de Acción 2023'!N47</f>
        <v>0</v>
      </c>
      <c r="N633" s="824">
        <f>'Plan de Acción 2023'!AD47</f>
        <v>0</v>
      </c>
      <c r="O633" s="824" t="e">
        <f t="shared" si="8"/>
        <v>#DIV/0!</v>
      </c>
      <c r="P633" s="820">
        <f>Tabla13[[#This Row],[Ejec Real Acumu]]-Tabla13[[#This Row],[Proyec Ejec Acumul]]</f>
        <v>0</v>
      </c>
      <c r="Q633" s="820">
        <f>Tabla13[[#This Row],[Ejec Real Mes]]-Tabla13[[#This Row],[Program Entreg Mes]]</f>
        <v>0</v>
      </c>
    </row>
    <row r="634" spans="1:17">
      <c r="A634" s="824">
        <v>44</v>
      </c>
      <c r="B634" s="824" t="s">
        <v>2441</v>
      </c>
      <c r="C634" s="824" t="s">
        <v>2442</v>
      </c>
      <c r="D634" s="824" t="str">
        <f>'Plan de Acción 2023'!$V$48</f>
        <v>Subdirección de Servicios Metrológicos y Relación con el Ciudadano</v>
      </c>
      <c r="E634" s="824" t="str">
        <f>'Plan de Acción 2023'!$F$48</f>
        <v>Ejecutar actividades relacionadas con la Gestión del SIG según lineamientos estratégicos</v>
      </c>
      <c r="F634" s="824">
        <v>7</v>
      </c>
      <c r="G634" s="824" t="s">
        <v>2449</v>
      </c>
      <c r="H634" s="824">
        <f>'Plan de Acción 2023'!$T$48</f>
        <v>4</v>
      </c>
      <c r="I634" s="824">
        <f>'Plan de Acción 2023'!H48+'Plan de Acción 2023'!I48+'Plan de Acción 2023'!J48+'Plan de Acción 2023'!K48+'Plan de Acción 2023'!L48+'Plan de Acción 2023'!M48+'Plan de Acción 2023'!N48</f>
        <v>2</v>
      </c>
      <c r="J634" s="824">
        <f>'Plan de Acción 2023'!X48+'Plan de Acción 2023'!Y48+'Plan de Acción 2023'!Z48+'Plan de Acción 2023'!AA48+'Plan de Acción 2023'!AB48+'Plan de Acción 2023'!AC48+'Plan de Acción 2023'!AD48</f>
        <v>2</v>
      </c>
      <c r="K634" s="825">
        <f t="shared" si="6"/>
        <v>0.5</v>
      </c>
      <c r="L634" s="825">
        <f t="shared" si="7"/>
        <v>0.5</v>
      </c>
      <c r="M634" s="824">
        <f>'Plan de Acción 2023'!N48</f>
        <v>0</v>
      </c>
      <c r="N634" s="824">
        <f>'Plan de Acción 2023'!AD48</f>
        <v>0</v>
      </c>
      <c r="O634" s="824" t="e">
        <f t="shared" si="8"/>
        <v>#DIV/0!</v>
      </c>
      <c r="P634" s="820">
        <f>Tabla13[[#This Row],[Ejec Real Acumu]]-Tabla13[[#This Row],[Proyec Ejec Acumul]]</f>
        <v>0</v>
      </c>
      <c r="Q634" s="820">
        <f>Tabla13[[#This Row],[Ejec Real Mes]]-Tabla13[[#This Row],[Program Entreg Mes]]</f>
        <v>0</v>
      </c>
    </row>
    <row r="635" spans="1:17">
      <c r="A635" s="824">
        <v>45</v>
      </c>
      <c r="B635" s="824" t="s">
        <v>2441</v>
      </c>
      <c r="C635" s="824" t="s">
        <v>2442</v>
      </c>
      <c r="D635" s="824" t="str">
        <f>'Plan de Acción 2023'!$V$49</f>
        <v>Subdirección de Metrología Química y Biología</v>
      </c>
      <c r="E635" s="824" t="str">
        <f>'Plan de Acción 2023'!$F$49</f>
        <v>Participar en comparaciones claves, suplementarias o bilaterales</v>
      </c>
      <c r="F635" s="824">
        <v>7</v>
      </c>
      <c r="G635" s="824" t="s">
        <v>2449</v>
      </c>
      <c r="H635" s="824">
        <f>'Plan de Acción 2023'!$T$49</f>
        <v>4</v>
      </c>
      <c r="I635" s="824">
        <f>'Plan de Acción 2023'!H49+'Plan de Acción 2023'!I49+'Plan de Acción 2023'!J49+'Plan de Acción 2023'!K49+'Plan de Acción 2023'!L49+'Plan de Acción 2023'!M49+'Plan de Acción 2023'!N49</f>
        <v>1</v>
      </c>
      <c r="J635" s="824">
        <f>'Plan de Acción 2023'!X49+'Plan de Acción 2023'!Y49+'Plan de Acción 2023'!Z49+'Plan de Acción 2023'!AA49+'Plan de Acción 2023'!AB49+'Plan de Acción 2023'!AC49+'Plan de Acción 2023'!AD49</f>
        <v>1</v>
      </c>
      <c r="K635" s="825">
        <f t="shared" si="6"/>
        <v>0.25</v>
      </c>
      <c r="L635" s="825">
        <f t="shared" si="7"/>
        <v>0.25</v>
      </c>
      <c r="M635" s="824">
        <f>'Plan de Acción 2023'!N49</f>
        <v>1</v>
      </c>
      <c r="N635" s="824">
        <f>'Plan de Acción 2023'!AD49</f>
        <v>1</v>
      </c>
      <c r="O635" s="824">
        <f t="shared" si="8"/>
        <v>1</v>
      </c>
      <c r="P635" s="820">
        <f>Tabla13[[#This Row],[Ejec Real Acumu]]-Tabla13[[#This Row],[Proyec Ejec Acumul]]</f>
        <v>0</v>
      </c>
      <c r="Q635" s="820">
        <f>Tabla13[[#This Row],[Ejec Real Mes]]-Tabla13[[#This Row],[Program Entreg Mes]]</f>
        <v>0</v>
      </c>
    </row>
    <row r="636" spans="1:17">
      <c r="A636" s="824">
        <v>46</v>
      </c>
      <c r="B636" s="824" t="s">
        <v>2441</v>
      </c>
      <c r="C636" s="824" t="s">
        <v>2442</v>
      </c>
      <c r="D636" s="824" t="str">
        <f>'Plan de Acción 2023'!$V$50</f>
        <v>Subdirección de Metrología Química y Biología</v>
      </c>
      <c r="E636" s="824" t="str">
        <f>'Plan de Acción 2023'!$F$50</f>
        <v>Participar en reuniones comités consultivos, subcomités, grupos de trabajo y/o en la conferencia general del BIPM</v>
      </c>
      <c r="F636" s="824">
        <v>7</v>
      </c>
      <c r="G636" s="824" t="s">
        <v>2449</v>
      </c>
      <c r="H636" s="824">
        <f>'Plan de Acción 2023'!$T$50</f>
        <v>11</v>
      </c>
      <c r="I636" s="824">
        <f>'Plan de Acción 2023'!H50+'Plan de Acción 2023'!I50+'Plan de Acción 2023'!J50+'Plan de Acción 2023'!K50+'Plan de Acción 2023'!L50+'Plan de Acción 2023'!M50+'Plan de Acción 2023'!N50</f>
        <v>8</v>
      </c>
      <c r="J636" s="824">
        <f>'Plan de Acción 2023'!X50+'Plan de Acción 2023'!Y50+'Plan de Acción 2023'!Z50+'Plan de Acción 2023'!AA50+'Plan de Acción 2023'!AB50+'Plan de Acción 2023'!AC50+'Plan de Acción 2023'!AD50</f>
        <v>8</v>
      </c>
      <c r="K636" s="825">
        <f t="shared" si="6"/>
        <v>0.72727272727272729</v>
      </c>
      <c r="L636" s="825">
        <f t="shared" si="7"/>
        <v>0.72727272727272729</v>
      </c>
      <c r="M636" s="824">
        <f>'Plan de Acción 2023'!N50</f>
        <v>1</v>
      </c>
      <c r="N636" s="824">
        <f>'Plan de Acción 2023'!AD50</f>
        <v>1</v>
      </c>
      <c r="O636" s="824">
        <f t="shared" si="8"/>
        <v>1</v>
      </c>
      <c r="P636" s="820">
        <f>Tabla13[[#This Row],[Ejec Real Acumu]]-Tabla13[[#This Row],[Proyec Ejec Acumul]]</f>
        <v>0</v>
      </c>
      <c r="Q636" s="820">
        <f>Tabla13[[#This Row],[Ejec Real Mes]]-Tabla13[[#This Row],[Program Entreg Mes]]</f>
        <v>0</v>
      </c>
    </row>
    <row r="637" spans="1:17">
      <c r="A637" s="824">
        <v>47</v>
      </c>
      <c r="B637" s="824" t="s">
        <v>2441</v>
      </c>
      <c r="C637" s="824" t="s">
        <v>2442</v>
      </c>
      <c r="D637" s="824" t="str">
        <f>'Plan de Acción 2023'!$V$51</f>
        <v>Subdirección de Metrología Química y Biología</v>
      </c>
      <c r="E637" s="824" t="str">
        <f>'Plan de Acción 2023'!$F$51</f>
        <v>Participar en Grupos de Trabajo Técnico Regional, Grupo de Trabajo de los Sistemas de Calidad (QSTF por sus siglas en ingles) y Asamblea del Sistema Interamericano de Metrología (SIM)</v>
      </c>
      <c r="F637" s="824">
        <v>7</v>
      </c>
      <c r="G637" s="824" t="s">
        <v>2449</v>
      </c>
      <c r="H637" s="824">
        <f>'Plan de Acción 2023'!$T$51</f>
        <v>5</v>
      </c>
      <c r="I637" s="824">
        <f>'Plan de Acción 2023'!H51+'Plan de Acción 2023'!I51+'Plan de Acción 2023'!J51+'Plan de Acción 2023'!K51+'Plan de Acción 2023'!L51+'Plan de Acción 2023'!M51+'Plan de Acción 2023'!N51</f>
        <v>2</v>
      </c>
      <c r="J637" s="824">
        <f>'Plan de Acción 2023'!X51+'Plan de Acción 2023'!Y51+'Plan de Acción 2023'!Z51+'Plan de Acción 2023'!AA51+'Plan de Acción 2023'!AB51+'Plan de Acción 2023'!AC51+'Plan de Acción 2023'!AD51</f>
        <v>2</v>
      </c>
      <c r="K637" s="825">
        <f t="shared" si="6"/>
        <v>0.4</v>
      </c>
      <c r="L637" s="825">
        <f t="shared" si="7"/>
        <v>0.4</v>
      </c>
      <c r="M637" s="824">
        <f>'Plan de Acción 2023'!N51</f>
        <v>1</v>
      </c>
      <c r="N637" s="824">
        <f>'Plan de Acción 2023'!AD51</f>
        <v>1</v>
      </c>
      <c r="O637" s="824">
        <f t="shared" si="8"/>
        <v>1</v>
      </c>
      <c r="P637" s="820">
        <f>Tabla13[[#This Row],[Ejec Real Acumu]]-Tabla13[[#This Row],[Proyec Ejec Acumul]]</f>
        <v>0</v>
      </c>
      <c r="Q637" s="820">
        <f>Tabla13[[#This Row],[Ejec Real Mes]]-Tabla13[[#This Row],[Program Entreg Mes]]</f>
        <v>0</v>
      </c>
    </row>
    <row r="638" spans="1:17">
      <c r="A638" s="824">
        <v>48</v>
      </c>
      <c r="B638" s="824" t="s">
        <v>2441</v>
      </c>
      <c r="C638" s="824" t="s">
        <v>2442</v>
      </c>
      <c r="D638" s="824" t="str">
        <f>'Plan de Acción 2023'!$V$52</f>
        <v>Subdirección de Metrología Química y Biología</v>
      </c>
      <c r="E638" s="824" t="str">
        <f>'Plan de Acción 2023'!$F$52</f>
        <v>Gestionar los hallazgos de los informes de las
auditorias Internas</v>
      </c>
      <c r="F638" s="824">
        <v>7</v>
      </c>
      <c r="G638" s="824" t="s">
        <v>2449</v>
      </c>
      <c r="H638" s="824">
        <f>'Plan de Acción 2023'!$T$52</f>
        <v>2</v>
      </c>
      <c r="I638" s="824">
        <f>'Plan de Acción 2023'!H52+'Plan de Acción 2023'!I52+'Plan de Acción 2023'!J52+'Plan de Acción 2023'!K52+'Plan de Acción 2023'!L52+'Plan de Acción 2023'!M52+'Plan de Acción 2023'!N52</f>
        <v>1</v>
      </c>
      <c r="J638" s="824">
        <f>'Plan de Acción 2023'!X52+'Plan de Acción 2023'!Y52+'Plan de Acción 2023'!Z52+'Plan de Acción 2023'!AA52+'Plan de Acción 2023'!AB52+'Plan de Acción 2023'!AC52+'Plan de Acción 2023'!AD52</f>
        <v>1</v>
      </c>
      <c r="K638" s="825">
        <f t="shared" si="6"/>
        <v>0.5</v>
      </c>
      <c r="L638" s="825">
        <f t="shared" si="7"/>
        <v>0.5</v>
      </c>
      <c r="M638" s="824">
        <f>'Plan de Acción 2023'!N52</f>
        <v>0</v>
      </c>
      <c r="N638" s="824">
        <f>'Plan de Acción 2023'!AD52</f>
        <v>0</v>
      </c>
      <c r="O638" s="824" t="e">
        <f t="shared" si="8"/>
        <v>#DIV/0!</v>
      </c>
      <c r="P638" s="820">
        <f>Tabla13[[#This Row],[Ejec Real Acumu]]-Tabla13[[#This Row],[Proyec Ejec Acumul]]</f>
        <v>0</v>
      </c>
      <c r="Q638" s="820">
        <f>Tabla13[[#This Row],[Ejec Real Mes]]-Tabla13[[#This Row],[Program Entreg Mes]]</f>
        <v>0</v>
      </c>
    </row>
    <row r="639" spans="1:17">
      <c r="A639" s="824">
        <v>49</v>
      </c>
      <c r="B639" s="824" t="s">
        <v>2441</v>
      </c>
      <c r="C639" s="824" t="s">
        <v>2442</v>
      </c>
      <c r="D639" s="824" t="str">
        <f>'Plan de Acción 2023'!$V$53</f>
        <v>Subdirección de Metrología Química y Biología</v>
      </c>
      <c r="E639" s="824" t="str">
        <f>'Plan de Acción 2023'!$F$53</f>
        <v>Revisar e Implementación del documento de la metodología de priorización - CONPES 3957</v>
      </c>
      <c r="F639" s="824">
        <v>7</v>
      </c>
      <c r="G639" s="824" t="s">
        <v>2449</v>
      </c>
      <c r="H639" s="824">
        <f>'Plan de Acción 2023'!$T$53</f>
        <v>1</v>
      </c>
      <c r="I639" s="824">
        <f>'Plan de Acción 2023'!H53+'Plan de Acción 2023'!I53+'Plan de Acción 2023'!J53+'Plan de Acción 2023'!K53+'Plan de Acción 2023'!L53+'Plan de Acción 2023'!M53+'Plan de Acción 2023'!N53</f>
        <v>0</v>
      </c>
      <c r="J639" s="824">
        <f>'Plan de Acción 2023'!X53+'Plan de Acción 2023'!Y53+'Plan de Acción 2023'!Z53+'Plan de Acción 2023'!AA53+'Plan de Acción 2023'!AB53+'Plan de Acción 2023'!AC53+'Plan de Acción 2023'!AD53</f>
        <v>0</v>
      </c>
      <c r="K639" s="825">
        <f t="shared" si="6"/>
        <v>0</v>
      </c>
      <c r="L639" s="825">
        <f t="shared" si="7"/>
        <v>0</v>
      </c>
      <c r="M639" s="824">
        <f>'Plan de Acción 2023'!N53</f>
        <v>0</v>
      </c>
      <c r="N639" s="824">
        <f>'Plan de Acción 2023'!AD53</f>
        <v>0</v>
      </c>
      <c r="O639" s="824" t="e">
        <f t="shared" si="8"/>
        <v>#DIV/0!</v>
      </c>
      <c r="P639" s="820">
        <f>Tabla13[[#This Row],[Ejec Real Acumu]]-Tabla13[[#This Row],[Proyec Ejec Acumul]]</f>
        <v>0</v>
      </c>
      <c r="Q639" s="820">
        <f>Tabla13[[#This Row],[Ejec Real Mes]]-Tabla13[[#This Row],[Program Entreg Mes]]</f>
        <v>0</v>
      </c>
    </row>
    <row r="640" spans="1:17">
      <c r="A640" s="824">
        <v>50</v>
      </c>
      <c r="B640" s="824" t="s">
        <v>2441</v>
      </c>
      <c r="C640" s="824" t="s">
        <v>2442</v>
      </c>
      <c r="D640" s="824" t="str">
        <f>'Plan de Acción 2023'!$V$54</f>
        <v>Subdirección de Metrología Química y Biología</v>
      </c>
      <c r="E640" s="824" t="str">
        <f>'Plan de Acción 2023'!$F$54</f>
        <v>Realizar reuniones del grupo técnico temático o magnitud de la SMQB para la elaboración de guías de medición en metrología química y biológicas o guías de calibración</v>
      </c>
      <c r="F640" s="824">
        <v>7</v>
      </c>
      <c r="G640" s="824" t="s">
        <v>2449</v>
      </c>
      <c r="H640" s="824">
        <f>'Plan de Acción 2023'!$T$54</f>
        <v>3</v>
      </c>
      <c r="I640" s="824">
        <f>'Plan de Acción 2023'!H54+'Plan de Acción 2023'!I54+'Plan de Acción 2023'!J54+'Plan de Acción 2023'!K54+'Plan de Acción 2023'!L54+'Plan de Acción 2023'!M54+'Plan de Acción 2023'!N54</f>
        <v>0</v>
      </c>
      <c r="J640" s="824">
        <f>'Plan de Acción 2023'!X54+'Plan de Acción 2023'!Y54+'Plan de Acción 2023'!Z54+'Plan de Acción 2023'!AA54+'Plan de Acción 2023'!AB54+'Plan de Acción 2023'!AC54+'Plan de Acción 2023'!AD54</f>
        <v>0</v>
      </c>
      <c r="K640" s="825">
        <f t="shared" si="6"/>
        <v>0</v>
      </c>
      <c r="L640" s="825">
        <f t="shared" si="7"/>
        <v>0</v>
      </c>
      <c r="M640" s="824">
        <f>'Plan de Acción 2023'!N54</f>
        <v>0</v>
      </c>
      <c r="N640" s="824">
        <f>'Plan de Acción 2023'!AD54</f>
        <v>0</v>
      </c>
      <c r="O640" s="824" t="e">
        <f t="shared" si="8"/>
        <v>#DIV/0!</v>
      </c>
      <c r="P640" s="820">
        <f>Tabla13[[#This Row],[Ejec Real Acumu]]-Tabla13[[#This Row],[Proyec Ejec Acumul]]</f>
        <v>0</v>
      </c>
      <c r="Q640" s="820">
        <f>Tabla13[[#This Row],[Ejec Real Mes]]-Tabla13[[#This Row],[Program Entreg Mes]]</f>
        <v>0</v>
      </c>
    </row>
    <row r="641" spans="1:17">
      <c r="A641" s="824">
        <v>51</v>
      </c>
      <c r="B641" s="824" t="s">
        <v>2441</v>
      </c>
      <c r="C641" s="824" t="s">
        <v>2442</v>
      </c>
      <c r="D641" s="824" t="str">
        <f>'Plan de Acción 2023'!$V$55</f>
        <v>Subdirección de Metrología Química y Biología</v>
      </c>
      <c r="E641" s="824" t="str">
        <f>'Plan de Acción 2023'!$F$55</f>
        <v>Elaborar guías para mediciones químicas, biológicas o de calibración - RCM</v>
      </c>
      <c r="F641" s="824">
        <v>7</v>
      </c>
      <c r="G641" s="824" t="s">
        <v>2449</v>
      </c>
      <c r="H641" s="824">
        <f>'Plan de Acción 2023'!$T$55</f>
        <v>1</v>
      </c>
      <c r="I641" s="824">
        <f>'Plan de Acción 2023'!H55+'Plan de Acción 2023'!I55+'Plan de Acción 2023'!J55+'Plan de Acción 2023'!K55+'Plan de Acción 2023'!L55+'Plan de Acción 2023'!M55+'Plan de Acción 2023'!N55</f>
        <v>1</v>
      </c>
      <c r="J641" s="824">
        <f>'Plan de Acción 2023'!X55+'Plan de Acción 2023'!Y55+'Plan de Acción 2023'!Z55+'Plan de Acción 2023'!AA55+'Plan de Acción 2023'!AB55+'Plan de Acción 2023'!AC55+'Plan de Acción 2023'!AD55</f>
        <v>1</v>
      </c>
      <c r="K641" s="825">
        <f t="shared" si="6"/>
        <v>1</v>
      </c>
      <c r="L641" s="825">
        <f t="shared" si="7"/>
        <v>1</v>
      </c>
      <c r="M641" s="824">
        <f>'Plan de Acción 2023'!N55</f>
        <v>0</v>
      </c>
      <c r="N641" s="824">
        <f>'Plan de Acción 2023'!AD55</f>
        <v>0</v>
      </c>
      <c r="O641" s="824" t="e">
        <f t="shared" si="8"/>
        <v>#DIV/0!</v>
      </c>
      <c r="P641" s="820">
        <f>Tabla13[[#This Row],[Ejec Real Acumu]]-Tabla13[[#This Row],[Proyec Ejec Acumul]]</f>
        <v>0</v>
      </c>
      <c r="Q641" s="820">
        <f>Tabla13[[#This Row],[Ejec Real Mes]]-Tabla13[[#This Row],[Program Entreg Mes]]</f>
        <v>0</v>
      </c>
    </row>
    <row r="642" spans="1:17">
      <c r="A642" s="824">
        <v>52</v>
      </c>
      <c r="B642" s="824" t="s">
        <v>2441</v>
      </c>
      <c r="C642" s="824" t="s">
        <v>2442</v>
      </c>
      <c r="D642" s="824" t="str">
        <f>'Plan de Acción 2023'!$V$56</f>
        <v>Subdirección de Metrología Química y Biología</v>
      </c>
      <c r="E642" s="824" t="str">
        <f>'Plan de Acción 2023'!$F$56</f>
        <v>Publicar guías para mediciones químicas, biológicas o de calibración - RCM</v>
      </c>
      <c r="F642" s="824">
        <v>7</v>
      </c>
      <c r="G642" s="824" t="s">
        <v>2449</v>
      </c>
      <c r="H642" s="824">
        <f>'Plan de Acción 2023'!$T$56</f>
        <v>5</v>
      </c>
      <c r="I642" s="824">
        <f>'Plan de Acción 2023'!H56+'Plan de Acción 2023'!I56+'Plan de Acción 2023'!J56+'Plan de Acción 2023'!K56+'Plan de Acción 2023'!L56+'Plan de Acción 2023'!M56+'Plan de Acción 2023'!N56</f>
        <v>2</v>
      </c>
      <c r="J642" s="824">
        <f>'Plan de Acción 2023'!X56+'Plan de Acción 2023'!Y56+'Plan de Acción 2023'!Z56+'Plan de Acción 2023'!AA56+'Plan de Acción 2023'!AB56+'Plan de Acción 2023'!AC56+'Plan de Acción 2023'!AD56</f>
        <v>2</v>
      </c>
      <c r="K642" s="825">
        <f t="shared" si="6"/>
        <v>0.4</v>
      </c>
      <c r="L642" s="825">
        <f t="shared" si="7"/>
        <v>0.4</v>
      </c>
      <c r="M642" s="824">
        <f>'Plan de Acción 2023'!N56</f>
        <v>0</v>
      </c>
      <c r="N642" s="824">
        <f>'Plan de Acción 2023'!AD56</f>
        <v>0</v>
      </c>
      <c r="O642" s="824" t="e">
        <f t="shared" si="8"/>
        <v>#DIV/0!</v>
      </c>
      <c r="P642" s="820">
        <f>Tabla13[[#This Row],[Ejec Real Acumu]]-Tabla13[[#This Row],[Proyec Ejec Acumul]]</f>
        <v>0</v>
      </c>
      <c r="Q642" s="820">
        <f>Tabla13[[#This Row],[Ejec Real Mes]]-Tabla13[[#This Row],[Program Entreg Mes]]</f>
        <v>0</v>
      </c>
    </row>
    <row r="643" spans="1:17">
      <c r="A643" s="824">
        <v>53</v>
      </c>
      <c r="B643" s="824" t="s">
        <v>2441</v>
      </c>
      <c r="C643" s="824" t="s">
        <v>2442</v>
      </c>
      <c r="D643" s="824" t="str">
        <f>'Plan de Acción 2023'!$V$57</f>
        <v>Subdirección de Metrología Química y Biología</v>
      </c>
      <c r="E643" s="824" t="str">
        <f>'Plan de Acción 2023'!$F$57</f>
        <v>Desarrollar actividades de divulgación: talleres, eventos o seminarios en temas de metrología química y biología.</v>
      </c>
      <c r="F643" s="824">
        <v>7</v>
      </c>
      <c r="G643" s="824" t="s">
        <v>2449</v>
      </c>
      <c r="H643" s="824">
        <f>'Plan de Acción 2023'!$T$57</f>
        <v>6</v>
      </c>
      <c r="I643" s="824">
        <f>'Plan de Acción 2023'!H57+'Plan de Acción 2023'!I57+'Plan de Acción 2023'!J57+'Plan de Acción 2023'!K57+'Plan de Acción 2023'!L57+'Plan de Acción 2023'!M57+'Plan de Acción 2023'!N57</f>
        <v>1</v>
      </c>
      <c r="J643" s="824">
        <f>'Plan de Acción 2023'!X57+'Plan de Acción 2023'!Y57+'Plan de Acción 2023'!Z57+'Plan de Acción 2023'!AA57+'Plan de Acción 2023'!AB57+'Plan de Acción 2023'!AC57+'Plan de Acción 2023'!AD57</f>
        <v>1</v>
      </c>
      <c r="K643" s="825">
        <f t="shared" si="6"/>
        <v>0.16666666666666666</v>
      </c>
      <c r="L643" s="825">
        <f t="shared" si="7"/>
        <v>0.16666666666666666</v>
      </c>
      <c r="M643" s="824">
        <f>'Plan de Acción 2023'!N57</f>
        <v>1</v>
      </c>
      <c r="N643" s="824">
        <f>'Plan de Acción 2023'!AD57</f>
        <v>1</v>
      </c>
      <c r="O643" s="824">
        <f t="shared" si="8"/>
        <v>1</v>
      </c>
      <c r="P643" s="820">
        <f>Tabla13[[#This Row],[Ejec Real Acumu]]-Tabla13[[#This Row],[Proyec Ejec Acumul]]</f>
        <v>0</v>
      </c>
      <c r="Q643" s="820">
        <f>Tabla13[[#This Row],[Ejec Real Mes]]-Tabla13[[#This Row],[Program Entreg Mes]]</f>
        <v>0</v>
      </c>
    </row>
    <row r="644" spans="1:17">
      <c r="A644" s="824">
        <v>54</v>
      </c>
      <c r="B644" s="824" t="s">
        <v>2441</v>
      </c>
      <c r="C644" s="824" t="s">
        <v>2442</v>
      </c>
      <c r="D644" s="824" t="str">
        <f>'Plan de Acción 2023'!$V$58</f>
        <v>Subdirección de Metrología Química y Biología</v>
      </c>
      <c r="E644" s="824" t="str">
        <f>'Plan de Acción 2023'!$F$58</f>
        <v>Prestar horas de Asistencia Técnica por personal de la SMQB a demanda</v>
      </c>
      <c r="F644" s="824">
        <v>7</v>
      </c>
      <c r="G644" s="824" t="s">
        <v>2449</v>
      </c>
      <c r="H644" s="824">
        <f>'Plan de Acción 2023'!$T$58</f>
        <v>1</v>
      </c>
      <c r="I644" s="824">
        <f>'Plan de Acción 2023'!H58+'Plan de Acción 2023'!I58+'Plan de Acción 2023'!J58+'Plan de Acción 2023'!K58+'Plan de Acción 2023'!L58+'Plan de Acción 2023'!M58+'Plan de Acción 2023'!N58</f>
        <v>0</v>
      </c>
      <c r="J644" s="824">
        <f>'Plan de Acción 2023'!X58+'Plan de Acción 2023'!Y58+'Plan de Acción 2023'!Z58+'Plan de Acción 2023'!AA58+'Plan de Acción 2023'!AB58+'Plan de Acción 2023'!AC58+'Plan de Acción 2023'!AD58</f>
        <v>0</v>
      </c>
      <c r="K644" s="825">
        <f t="shared" si="6"/>
        <v>0</v>
      </c>
      <c r="L644" s="825">
        <f t="shared" si="7"/>
        <v>0</v>
      </c>
      <c r="M644" s="824">
        <f>'Plan de Acción 2023'!N58</f>
        <v>0</v>
      </c>
      <c r="N644" s="824">
        <f>'Plan de Acción 2023'!AD58</f>
        <v>0</v>
      </c>
      <c r="O644" s="824" t="e">
        <f t="shared" si="8"/>
        <v>#DIV/0!</v>
      </c>
      <c r="P644" s="820">
        <f>Tabla13[[#This Row],[Ejec Real Acumu]]-Tabla13[[#This Row],[Proyec Ejec Acumul]]</f>
        <v>0</v>
      </c>
      <c r="Q644" s="820">
        <f>Tabla13[[#This Row],[Ejec Real Mes]]-Tabla13[[#This Row],[Program Entreg Mes]]</f>
        <v>0</v>
      </c>
    </row>
    <row r="645" spans="1:17">
      <c r="A645" s="824">
        <v>55</v>
      </c>
      <c r="B645" s="824" t="s">
        <v>2441</v>
      </c>
      <c r="C645" s="824" t="s">
        <v>2442</v>
      </c>
      <c r="D645" s="824" t="str">
        <f>'Plan de Acción 2023'!$V$59</f>
        <v>Subdirección de Metrología Química y Biología</v>
      </c>
      <c r="E645" s="824" t="str">
        <f>'Plan de Acción 2023'!$F$59</f>
        <v>Mantener la oferta de Materiales de Referencia</v>
      </c>
      <c r="F645" s="824">
        <v>7</v>
      </c>
      <c r="G645" s="824" t="s">
        <v>2449</v>
      </c>
      <c r="H645" s="824">
        <f>'Plan de Acción 2023'!$T$59</f>
        <v>12</v>
      </c>
      <c r="I645" s="824">
        <f>'Plan de Acción 2023'!H59+'Plan de Acción 2023'!I59+'Plan de Acción 2023'!J59+'Plan de Acción 2023'!K59+'Plan de Acción 2023'!L59+'Plan de Acción 2023'!M59+'Plan de Acción 2023'!N59</f>
        <v>8</v>
      </c>
      <c r="J645" s="824">
        <f>'Plan de Acción 2023'!X59+'Plan de Acción 2023'!Y59+'Plan de Acción 2023'!Z59+'Plan de Acción 2023'!AA59+'Plan de Acción 2023'!AB59+'Plan de Acción 2023'!AC59+'Plan de Acción 2023'!AD59</f>
        <v>8</v>
      </c>
      <c r="K645" s="825">
        <f t="shared" si="6"/>
        <v>0.66666666666666663</v>
      </c>
      <c r="L645" s="825">
        <f t="shared" si="7"/>
        <v>0.66666666666666663</v>
      </c>
      <c r="M645" s="824">
        <f>'Plan de Acción 2023'!N59</f>
        <v>4</v>
      </c>
      <c r="N645" s="824">
        <f>'Plan de Acción 2023'!AD59</f>
        <v>4</v>
      </c>
      <c r="O645" s="824">
        <f t="shared" si="8"/>
        <v>1</v>
      </c>
      <c r="P645" s="820">
        <f>Tabla13[[#This Row],[Ejec Real Acumu]]-Tabla13[[#This Row],[Proyec Ejec Acumul]]</f>
        <v>0</v>
      </c>
      <c r="Q645" s="820">
        <f>Tabla13[[#This Row],[Ejec Real Mes]]-Tabla13[[#This Row],[Program Entreg Mes]]</f>
        <v>0</v>
      </c>
    </row>
    <row r="646" spans="1:17">
      <c r="A646" s="824">
        <v>56</v>
      </c>
      <c r="B646" s="824" t="s">
        <v>2441</v>
      </c>
      <c r="C646" s="824" t="s">
        <v>2442</v>
      </c>
      <c r="D646" s="824" t="str">
        <f>'Plan de Acción 2023'!$V$60</f>
        <v>Subdirección de Metrología Química y Biología</v>
      </c>
      <c r="E646" s="824" t="str">
        <f>'Plan de Acción 2023'!$F$60</f>
        <v>Producir Materiales de Referencia nuevos</v>
      </c>
      <c r="F646" s="824">
        <v>7</v>
      </c>
      <c r="G646" s="824" t="s">
        <v>2449</v>
      </c>
      <c r="H646" s="824">
        <f>'Plan de Acción 2023'!$T$60</f>
        <v>4</v>
      </c>
      <c r="I646" s="824">
        <f>'Plan de Acción 2023'!H60+'Plan de Acción 2023'!I60+'Plan de Acción 2023'!J60+'Plan de Acción 2023'!K60+'Plan de Acción 2023'!L60+'Plan de Acción 2023'!M60+'Plan de Acción 2023'!N60</f>
        <v>0</v>
      </c>
      <c r="J646" s="824">
        <f>'Plan de Acción 2023'!X60+'Plan de Acción 2023'!Y60+'Plan de Acción 2023'!Z60+'Plan de Acción 2023'!AA60+'Plan de Acción 2023'!AB60+'Plan de Acción 2023'!AC60+'Plan de Acción 2023'!AD60</f>
        <v>0</v>
      </c>
      <c r="K646" s="825">
        <f t="shared" si="6"/>
        <v>0</v>
      </c>
      <c r="L646" s="825">
        <f t="shared" si="7"/>
        <v>0</v>
      </c>
      <c r="M646" s="824">
        <f>'Plan de Acción 2023'!N60</f>
        <v>0</v>
      </c>
      <c r="N646" s="824">
        <f>'Plan de Acción 2023'!AD60</f>
        <v>0</v>
      </c>
      <c r="O646" s="824" t="e">
        <f t="shared" si="8"/>
        <v>#DIV/0!</v>
      </c>
      <c r="P646" s="820">
        <f>Tabla13[[#This Row],[Ejec Real Acumu]]-Tabla13[[#This Row],[Proyec Ejec Acumul]]</f>
        <v>0</v>
      </c>
      <c r="Q646" s="820">
        <f>Tabla13[[#This Row],[Ejec Real Mes]]-Tabla13[[#This Row],[Program Entreg Mes]]</f>
        <v>0</v>
      </c>
    </row>
    <row r="647" spans="1:17">
      <c r="A647" s="824">
        <v>57</v>
      </c>
      <c r="B647" s="824" t="s">
        <v>2441</v>
      </c>
      <c r="C647" s="824" t="s">
        <v>2442</v>
      </c>
      <c r="D647" s="824" t="str">
        <f>'Plan de Acción 2023'!$V$61</f>
        <v>Subdirección de Metrología Química y Biología</v>
      </c>
      <c r="E647" s="824" t="str">
        <f>'Plan de Acción 2023'!$F$61</f>
        <v>Producir Materiales de Referencia piloto / ítems de comparación</v>
      </c>
      <c r="F647" s="824">
        <v>7</v>
      </c>
      <c r="G647" s="824" t="s">
        <v>2449</v>
      </c>
      <c r="H647" s="824">
        <f>'Plan de Acción 2023'!$T$61</f>
        <v>5</v>
      </c>
      <c r="I647" s="824">
        <f>'Plan de Acción 2023'!H61+'Plan de Acción 2023'!I61+'Plan de Acción 2023'!J61+'Plan de Acción 2023'!K61+'Plan de Acción 2023'!L61+'Plan de Acción 2023'!M61+'Plan de Acción 2023'!N61</f>
        <v>2</v>
      </c>
      <c r="J647" s="824">
        <f>'Plan de Acción 2023'!X61+'Plan de Acción 2023'!Y61+'Plan de Acción 2023'!Z61+'Plan de Acción 2023'!AA61+'Plan de Acción 2023'!AB61+'Plan de Acción 2023'!AC61+'Plan de Acción 2023'!AD61</f>
        <v>2</v>
      </c>
      <c r="K647" s="825">
        <f t="shared" si="6"/>
        <v>0.4</v>
      </c>
      <c r="L647" s="825">
        <f t="shared" si="7"/>
        <v>0.4</v>
      </c>
      <c r="M647" s="824">
        <f>'Plan de Acción 2023'!N61</f>
        <v>0</v>
      </c>
      <c r="N647" s="824">
        <f>'Plan de Acción 2023'!AD61</f>
        <v>0</v>
      </c>
      <c r="O647" s="824" t="e">
        <f t="shared" si="8"/>
        <v>#DIV/0!</v>
      </c>
      <c r="P647" s="820">
        <f>Tabla13[[#This Row],[Ejec Real Acumu]]-Tabla13[[#This Row],[Proyec Ejec Acumul]]</f>
        <v>0</v>
      </c>
      <c r="Q647" s="820">
        <f>Tabla13[[#This Row],[Ejec Real Mes]]-Tabla13[[#This Row],[Program Entreg Mes]]</f>
        <v>0</v>
      </c>
    </row>
    <row r="648" spans="1:17">
      <c r="A648" s="824">
        <v>58</v>
      </c>
      <c r="B648" s="824" t="s">
        <v>2441</v>
      </c>
      <c r="C648" s="824" t="s">
        <v>2442</v>
      </c>
      <c r="D648" s="824" t="str">
        <f>'Plan de Acción 2023'!$V$62</f>
        <v>Subdirección de Metrología Química y Biología</v>
      </c>
      <c r="E648" s="824" t="str">
        <f>'Plan de Acción 2023'!$F$62</f>
        <v>Desarrollar la capacidad técnica para la certificación de materiales de referencia</v>
      </c>
      <c r="F648" s="824">
        <v>7</v>
      </c>
      <c r="G648" s="824" t="s">
        <v>2449</v>
      </c>
      <c r="H648" s="824">
        <f>'Plan de Acción 2023'!$T$62</f>
        <v>9</v>
      </c>
      <c r="I648" s="824">
        <f>'Plan de Acción 2023'!H62+'Plan de Acción 2023'!I62+'Plan de Acción 2023'!J62+'Plan de Acción 2023'!K62+'Plan de Acción 2023'!L62+'Plan de Acción 2023'!M62+'Plan de Acción 2023'!N62</f>
        <v>3</v>
      </c>
      <c r="J648" s="824">
        <f>'Plan de Acción 2023'!X62+'Plan de Acción 2023'!Y62+'Plan de Acción 2023'!Z62+'Plan de Acción 2023'!AA62+'Plan de Acción 2023'!AB62+'Plan de Acción 2023'!AC62+'Plan de Acción 2023'!AD62</f>
        <v>2</v>
      </c>
      <c r="K648" s="825">
        <f t="shared" si="6"/>
        <v>0.33333333333333331</v>
      </c>
      <c r="L648" s="825">
        <f t="shared" si="7"/>
        <v>0.22222222222222221</v>
      </c>
      <c r="M648" s="824">
        <f>'Plan de Acción 2023'!N62</f>
        <v>0</v>
      </c>
      <c r="N648" s="824">
        <f>'Plan de Acción 2023'!AD62</f>
        <v>0</v>
      </c>
      <c r="O648" s="824" t="e">
        <f t="shared" si="8"/>
        <v>#DIV/0!</v>
      </c>
      <c r="P648" s="820">
        <f>Tabla13[[#This Row],[Ejec Real Acumu]]-Tabla13[[#This Row],[Proyec Ejec Acumul]]</f>
        <v>-1</v>
      </c>
      <c r="Q648" s="820">
        <f>Tabla13[[#This Row],[Ejec Real Mes]]-Tabla13[[#This Row],[Program Entreg Mes]]</f>
        <v>0</v>
      </c>
    </row>
    <row r="649" spans="1:17">
      <c r="A649" s="824">
        <v>59</v>
      </c>
      <c r="B649" s="824" t="s">
        <v>2441</v>
      </c>
      <c r="C649" s="824" t="s">
        <v>2442</v>
      </c>
      <c r="D649" s="824" t="str">
        <f>'Plan de Acción 2023'!$V$63</f>
        <v>Subdirección de Metrología Química y Biología</v>
      </c>
      <c r="E649" s="824" t="str">
        <f>'Plan de Acción 2023'!$F$63</f>
        <v>Desarrollar componente técnico del estudio colaborativo</v>
      </c>
      <c r="F649" s="824">
        <v>7</v>
      </c>
      <c r="G649" s="824" t="s">
        <v>2449</v>
      </c>
      <c r="H649" s="824">
        <f>'Plan de Acción 2023'!$T$63</f>
        <v>1</v>
      </c>
      <c r="I649" s="824">
        <f>'Plan de Acción 2023'!H63+'Plan de Acción 2023'!I63+'Plan de Acción 2023'!J63+'Plan de Acción 2023'!K63+'Plan de Acción 2023'!L63+'Plan de Acción 2023'!M63+'Plan de Acción 2023'!N63</f>
        <v>0</v>
      </c>
      <c r="J649" s="824">
        <f>'Plan de Acción 2023'!X63+'Plan de Acción 2023'!Y63+'Plan de Acción 2023'!Z63+'Plan de Acción 2023'!AA63+'Plan de Acción 2023'!AB63+'Plan de Acción 2023'!AC63+'Plan de Acción 2023'!AD63</f>
        <v>0</v>
      </c>
      <c r="K649" s="825">
        <f t="shared" si="6"/>
        <v>0</v>
      </c>
      <c r="L649" s="825">
        <f t="shared" si="7"/>
        <v>0</v>
      </c>
      <c r="M649" s="824">
        <f>'Plan de Acción 2023'!N63</f>
        <v>0</v>
      </c>
      <c r="N649" s="824">
        <f>'Plan de Acción 2023'!AD63</f>
        <v>0</v>
      </c>
      <c r="O649" s="824" t="e">
        <f t="shared" si="8"/>
        <v>#DIV/0!</v>
      </c>
      <c r="P649" s="820">
        <f>Tabla13[[#This Row],[Ejec Real Acumu]]-Tabla13[[#This Row],[Proyec Ejec Acumul]]</f>
        <v>0</v>
      </c>
      <c r="Q649" s="820">
        <f>Tabla13[[#This Row],[Ejec Real Mes]]-Tabla13[[#This Row],[Program Entreg Mes]]</f>
        <v>0</v>
      </c>
    </row>
    <row r="650" spans="1:17">
      <c r="A650" s="824">
        <v>60</v>
      </c>
      <c r="B650" s="824" t="s">
        <v>2441</v>
      </c>
      <c r="C650" s="824" t="s">
        <v>2442</v>
      </c>
      <c r="D650" s="824" t="str">
        <f>'Plan de Acción 2023'!$V$64</f>
        <v>Subdirección de Metrología Química y Biología</v>
      </c>
      <c r="E650" s="824" t="str">
        <f>'Plan de Acción 2023'!$F$64</f>
        <v>Coadyuvar en la generación de protocolos de los ensayos de aptitud programadas por SSMRC</v>
      </c>
      <c r="F650" s="824">
        <v>7</v>
      </c>
      <c r="G650" s="824" t="s">
        <v>2449</v>
      </c>
      <c r="H650" s="824">
        <f>'Plan de Acción 2023'!$T$64</f>
        <v>2</v>
      </c>
      <c r="I650" s="824">
        <f>'Plan de Acción 2023'!H64+'Plan de Acción 2023'!I64+'Plan de Acción 2023'!J64+'Plan de Acción 2023'!K64+'Plan de Acción 2023'!L64+'Plan de Acción 2023'!M64+'Plan de Acción 2023'!N64</f>
        <v>1</v>
      </c>
      <c r="J650" s="824">
        <f>'Plan de Acción 2023'!X64+'Plan de Acción 2023'!Y64+'Plan de Acción 2023'!Z64+'Plan de Acción 2023'!AA64+'Plan de Acción 2023'!AB64+'Plan de Acción 2023'!AC64+'Plan de Acción 2023'!AD64</f>
        <v>1</v>
      </c>
      <c r="K650" s="825">
        <f>I650/H650</f>
        <v>0.5</v>
      </c>
      <c r="L650" s="825">
        <f t="shared" si="7"/>
        <v>0.5</v>
      </c>
      <c r="M650" s="824">
        <f>'Plan de Acción 2023'!N64</f>
        <v>0</v>
      </c>
      <c r="N650" s="824">
        <f>'Plan de Acción 2023'!AD64</f>
        <v>0</v>
      </c>
      <c r="O650" s="824" t="e">
        <f t="shared" si="8"/>
        <v>#DIV/0!</v>
      </c>
      <c r="P650" s="820">
        <f>Tabla13[[#This Row],[Ejec Real Acumu]]-Tabla13[[#This Row],[Proyec Ejec Acumul]]</f>
        <v>0</v>
      </c>
      <c r="Q650" s="820">
        <f>Tabla13[[#This Row],[Ejec Real Mes]]-Tabla13[[#This Row],[Program Entreg Mes]]</f>
        <v>0</v>
      </c>
    </row>
    <row r="651" spans="1:17">
      <c r="A651" s="824">
        <v>61</v>
      </c>
      <c r="B651" s="824" t="s">
        <v>2441</v>
      </c>
      <c r="C651" s="824" t="s">
        <v>2442</v>
      </c>
      <c r="D651" s="824" t="str">
        <f>'Plan de Acción 2023'!$V$65</f>
        <v>Subdirección de Metrología Química y Biología</v>
      </c>
      <c r="E651" s="824" t="str">
        <f>'Plan de Acción 2023'!$F$65</f>
        <v>Atender servicios de calibración en espectrofotometría UV - Vis</v>
      </c>
      <c r="F651" s="824">
        <v>7</v>
      </c>
      <c r="G651" s="824" t="s">
        <v>2449</v>
      </c>
      <c r="H651" s="824">
        <f>'Plan de Acción 2023'!$T$65</f>
        <v>2</v>
      </c>
      <c r="I651" s="824">
        <f>'Plan de Acción 2023'!H65+'Plan de Acción 2023'!I65+'Plan de Acción 2023'!J65+'Plan de Acción 2023'!K65+'Plan de Acción 2023'!L65+'Plan de Acción 2023'!M65+'Plan de Acción 2023'!N65</f>
        <v>1</v>
      </c>
      <c r="J651" s="824">
        <f>'Plan de Acción 2023'!X65+'Plan de Acción 2023'!Y65+'Plan de Acción 2023'!Z65+'Plan de Acción 2023'!AA65+'Plan de Acción 2023'!AB65+'Plan de Acción 2023'!AC65+'Plan de Acción 2023'!AD65</f>
        <v>1</v>
      </c>
      <c r="K651" s="825">
        <f t="shared" si="6"/>
        <v>0.5</v>
      </c>
      <c r="L651" s="825">
        <f t="shared" si="7"/>
        <v>0.5</v>
      </c>
      <c r="M651" s="824">
        <f>'Plan de Acción 2023'!N65</f>
        <v>0</v>
      </c>
      <c r="N651" s="824">
        <f>'Plan de Acción 2023'!AD65</f>
        <v>0</v>
      </c>
      <c r="O651" s="824" t="e">
        <f t="shared" si="8"/>
        <v>#DIV/0!</v>
      </c>
      <c r="P651" s="820">
        <f>Tabla13[[#This Row],[Ejec Real Acumu]]-Tabla13[[#This Row],[Proyec Ejec Acumul]]</f>
        <v>0</v>
      </c>
      <c r="Q651" s="820">
        <f>Tabla13[[#This Row],[Ejec Real Mes]]-Tabla13[[#This Row],[Program Entreg Mes]]</f>
        <v>0</v>
      </c>
    </row>
    <row r="652" spans="1:17">
      <c r="A652" s="824">
        <v>62</v>
      </c>
      <c r="B652" s="824" t="s">
        <v>2441</v>
      </c>
      <c r="C652" s="824" t="s">
        <v>2442</v>
      </c>
      <c r="D652" s="824" t="str">
        <f>'Plan de Acción 2023'!$V$66</f>
        <v>Subdirección de Metrología Química y Biología</v>
      </c>
      <c r="E652" s="824" t="str">
        <f>'Plan de Acción 2023'!$F$66</f>
        <v>Atender servicio de medición de materiales de referencia</v>
      </c>
      <c r="F652" s="824">
        <v>7</v>
      </c>
      <c r="G652" s="824" t="s">
        <v>2449</v>
      </c>
      <c r="H652" s="824">
        <f>'Plan de Acción 2023'!$T$66</f>
        <v>1</v>
      </c>
      <c r="I652" s="824">
        <f>'Plan de Acción 2023'!H66+'Plan de Acción 2023'!I66+'Plan de Acción 2023'!J66+'Plan de Acción 2023'!K66+'Plan de Acción 2023'!L66+'Plan de Acción 2023'!M66+'Plan de Acción 2023'!N66</f>
        <v>0</v>
      </c>
      <c r="J652" s="824">
        <f>'Plan de Acción 2023'!X66+'Plan de Acción 2023'!Y66+'Plan de Acción 2023'!Z66+'Plan de Acción 2023'!AA66+'Plan de Acción 2023'!AB66+'Plan de Acción 2023'!AC66+'Plan de Acción 2023'!AD66</f>
        <v>0</v>
      </c>
      <c r="K652" s="825">
        <f t="shared" si="6"/>
        <v>0</v>
      </c>
      <c r="L652" s="825">
        <f t="shared" si="7"/>
        <v>0</v>
      </c>
      <c r="M652" s="824">
        <f>'Plan de Acción 2023'!N66</f>
        <v>0</v>
      </c>
      <c r="N652" s="824">
        <f>'Plan de Acción 2023'!AD66</f>
        <v>0</v>
      </c>
      <c r="O652" s="824" t="e">
        <f t="shared" si="8"/>
        <v>#DIV/0!</v>
      </c>
      <c r="P652" s="820">
        <f>Tabla13[[#This Row],[Ejec Real Acumu]]-Tabla13[[#This Row],[Proyec Ejec Acumul]]</f>
        <v>0</v>
      </c>
      <c r="Q652" s="820">
        <f>Tabla13[[#This Row],[Ejec Real Mes]]-Tabla13[[#This Row],[Program Entreg Mes]]</f>
        <v>0</v>
      </c>
    </row>
    <row r="653" spans="1:17">
      <c r="A653" s="824">
        <v>63</v>
      </c>
      <c r="B653" s="824" t="s">
        <v>2441</v>
      </c>
      <c r="C653" s="824" t="s">
        <v>2442</v>
      </c>
      <c r="D653" s="824" t="str">
        <f>'Plan de Acción 2023'!$V$67</f>
        <v>Subdirección de Metrología Química y Biología</v>
      </c>
      <c r="E653" s="824" t="str">
        <f>'Plan de Acción 2023'!$F$67</f>
        <v>Impartir cursos de capacitación según oferta de la SMQB</v>
      </c>
      <c r="F653" s="824">
        <v>7</v>
      </c>
      <c r="G653" s="824" t="s">
        <v>2449</v>
      </c>
      <c r="H653" s="824">
        <f>'Plan de Acción 2023'!$T$67</f>
        <v>8</v>
      </c>
      <c r="I653" s="824">
        <f>'Plan de Acción 2023'!H67+'Plan de Acción 2023'!I67+'Plan de Acción 2023'!J67+'Plan de Acción 2023'!K67+'Plan de Acción 2023'!L67+'Plan de Acción 2023'!M67+'Plan de Acción 2023'!N67</f>
        <v>4</v>
      </c>
      <c r="J653" s="824">
        <f>'Plan de Acción 2023'!X67+'Plan de Acción 2023'!Y67+'Plan de Acción 2023'!Z67+'Plan de Acción 2023'!AA67+'Plan de Acción 2023'!AB67+'Plan de Acción 2023'!AC67+'Plan de Acción 2023'!AD67</f>
        <v>5</v>
      </c>
      <c r="K653" s="825">
        <f t="shared" si="6"/>
        <v>0.5</v>
      </c>
      <c r="L653" s="825">
        <f t="shared" si="7"/>
        <v>0.625</v>
      </c>
      <c r="M653" s="824">
        <f>'Plan de Acción 2023'!N67</f>
        <v>1</v>
      </c>
      <c r="N653" s="824">
        <f>'Plan de Acción 2023'!AD67</f>
        <v>1</v>
      </c>
      <c r="O653" s="824">
        <f t="shared" si="8"/>
        <v>1</v>
      </c>
      <c r="P653" s="820">
        <f>Tabla13[[#This Row],[Ejec Real Acumu]]-Tabla13[[#This Row],[Proyec Ejec Acumul]]</f>
        <v>1</v>
      </c>
      <c r="Q653" s="820">
        <f>Tabla13[[#This Row],[Ejec Real Mes]]-Tabla13[[#This Row],[Program Entreg Mes]]</f>
        <v>0</v>
      </c>
    </row>
    <row r="654" spans="1:17">
      <c r="A654" s="824">
        <v>64</v>
      </c>
      <c r="B654" s="824" t="s">
        <v>2441</v>
      </c>
      <c r="C654" s="824" t="s">
        <v>2442</v>
      </c>
      <c r="D654" s="824" t="str">
        <f>'Plan de Acción 2023'!$V$68</f>
        <v>Subdirección de Metrología Química y Biología</v>
      </c>
      <c r="E654" s="824" t="str">
        <f>'Plan de Acción 2023'!$F$68</f>
        <v>Diseñar nuevos cursos en metrología Química y Biología (Versión Piloto)</v>
      </c>
      <c r="F654" s="824">
        <v>7</v>
      </c>
      <c r="G654" s="824" t="s">
        <v>2449</v>
      </c>
      <c r="H654" s="824">
        <f>'Plan de Acción 2023'!$T$68</f>
        <v>4</v>
      </c>
      <c r="I654" s="824">
        <f>'Plan de Acción 2023'!H68+'Plan de Acción 2023'!I68+'Plan de Acción 2023'!J68+'Plan de Acción 2023'!K68+'Plan de Acción 2023'!L68+'Plan de Acción 2023'!M68+'Plan de Acción 2023'!N68</f>
        <v>0</v>
      </c>
      <c r="J654" s="824">
        <f>'Plan de Acción 2023'!X68+'Plan de Acción 2023'!Y68+'Plan de Acción 2023'!Z68+'Plan de Acción 2023'!AA68+'Plan de Acción 2023'!AB68+'Plan de Acción 2023'!AC68+'Plan de Acción 2023'!AD68</f>
        <v>0</v>
      </c>
      <c r="K654" s="825">
        <f t="shared" si="6"/>
        <v>0</v>
      </c>
      <c r="L654" s="825">
        <f t="shared" si="7"/>
        <v>0</v>
      </c>
      <c r="M654" s="824">
        <f>'Plan de Acción 2023'!N68</f>
        <v>0</v>
      </c>
      <c r="N654" s="824">
        <f>'Plan de Acción 2023'!AD68</f>
        <v>0</v>
      </c>
      <c r="O654" s="824" t="e">
        <f t="shared" si="8"/>
        <v>#DIV/0!</v>
      </c>
      <c r="P654" s="820">
        <f>Tabla13[[#This Row],[Ejec Real Acumu]]-Tabla13[[#This Row],[Proyec Ejec Acumul]]</f>
        <v>0</v>
      </c>
      <c r="Q654" s="820">
        <f>Tabla13[[#This Row],[Ejec Real Mes]]-Tabla13[[#This Row],[Program Entreg Mes]]</f>
        <v>0</v>
      </c>
    </row>
    <row r="655" spans="1:17">
      <c r="A655" s="824">
        <v>65</v>
      </c>
      <c r="B655" s="824" t="s">
        <v>2441</v>
      </c>
      <c r="C655" s="824" t="s">
        <v>2442</v>
      </c>
      <c r="D655" s="824" t="str">
        <f>'Plan de Acción 2023'!$V$69</f>
        <v>Subdirección de Metrología Química y Biología</v>
      </c>
      <c r="E655" s="824" t="str">
        <f>'Plan de Acción 2023'!$F$69</f>
        <v>Rediseño de cursos en metrología química y biología</v>
      </c>
      <c r="F655" s="824">
        <v>7</v>
      </c>
      <c r="G655" s="824" t="s">
        <v>2449</v>
      </c>
      <c r="H655" s="824">
        <f>'Plan de Acción 2023'!$T$69</f>
        <v>1</v>
      </c>
      <c r="I655" s="824">
        <f>'Plan de Acción 2023'!H69+'Plan de Acción 2023'!I69+'Plan de Acción 2023'!J69+'Plan de Acción 2023'!K69+'Plan de Acción 2023'!L69+'Plan de Acción 2023'!M69+'Plan de Acción 2023'!N69</f>
        <v>1</v>
      </c>
      <c r="J655" s="824">
        <f>'Plan de Acción 2023'!X69+'Plan de Acción 2023'!Y69+'Plan de Acción 2023'!Z69+'Plan de Acción 2023'!AA69+'Plan de Acción 2023'!AB69+'Plan de Acción 2023'!AC69+'Plan de Acción 2023'!AD69</f>
        <v>1</v>
      </c>
      <c r="K655" s="825">
        <f t="shared" si="6"/>
        <v>1</v>
      </c>
      <c r="L655" s="825">
        <f t="shared" si="7"/>
        <v>1</v>
      </c>
      <c r="M655" s="824">
        <f>'Plan de Acción 2023'!N69</f>
        <v>1</v>
      </c>
      <c r="N655" s="824">
        <f>'Plan de Acción 2023'!AD69</f>
        <v>1</v>
      </c>
      <c r="O655" s="824">
        <f t="shared" si="8"/>
        <v>1</v>
      </c>
      <c r="P655" s="820">
        <f>Tabla13[[#This Row],[Ejec Real Acumu]]-Tabla13[[#This Row],[Proyec Ejec Acumul]]</f>
        <v>0</v>
      </c>
      <c r="Q655" s="820">
        <f>Tabla13[[#This Row],[Ejec Real Mes]]-Tabla13[[#This Row],[Program Entreg Mes]]</f>
        <v>0</v>
      </c>
    </row>
    <row r="656" spans="1:17">
      <c r="A656" s="824">
        <v>66</v>
      </c>
      <c r="B656" s="824" t="s">
        <v>2441</v>
      </c>
      <c r="C656" s="824" t="s">
        <v>2442</v>
      </c>
      <c r="D656" s="824" t="str">
        <f>'Plan de Acción 2023'!$V$70</f>
        <v>Subdirección de Metrología Química y Biología</v>
      </c>
      <c r="E656" s="824" t="str">
        <f>'Plan de Acción 2023'!$F$70</f>
        <v>Apoyar en la expedición de normas técnicas, reglamentos técnicos y otros documentos que vinculen temas de metrología a demanda.</v>
      </c>
      <c r="F656" s="824">
        <v>7</v>
      </c>
      <c r="G656" s="824" t="s">
        <v>2449</v>
      </c>
      <c r="H656" s="824">
        <f>'Plan de Acción 2023'!$T$70</f>
        <v>1</v>
      </c>
      <c r="I656" s="824">
        <f>'Plan de Acción 2023'!H70+'Plan de Acción 2023'!I70+'Plan de Acción 2023'!J70+'Plan de Acción 2023'!K70+'Plan de Acción 2023'!L70+'Plan de Acción 2023'!M70+'Plan de Acción 2023'!N70</f>
        <v>0</v>
      </c>
      <c r="J656" s="824">
        <f>'Plan de Acción 2023'!X70+'Plan de Acción 2023'!Y70+'Plan de Acción 2023'!Z70+'Plan de Acción 2023'!AA70+'Plan de Acción 2023'!AB70+'Plan de Acción 2023'!AC70+'Plan de Acción 2023'!AD70</f>
        <v>0</v>
      </c>
      <c r="K656" s="825">
        <f t="shared" si="6"/>
        <v>0</v>
      </c>
      <c r="L656" s="825">
        <f t="shared" si="7"/>
        <v>0</v>
      </c>
      <c r="M656" s="824">
        <f>'Plan de Acción 2023'!N70</f>
        <v>0</v>
      </c>
      <c r="N656" s="824">
        <f>'Plan de Acción 2023'!AD70</f>
        <v>0</v>
      </c>
      <c r="O656" s="824" t="e">
        <f t="shared" si="8"/>
        <v>#DIV/0!</v>
      </c>
      <c r="P656" s="820">
        <f>Tabla13[[#This Row],[Ejec Real Acumu]]-Tabla13[[#This Row],[Proyec Ejec Acumul]]</f>
        <v>0</v>
      </c>
      <c r="Q656" s="820">
        <f>Tabla13[[#This Row],[Ejec Real Mes]]-Tabla13[[#This Row],[Program Entreg Mes]]</f>
        <v>0</v>
      </c>
    </row>
    <row r="657" spans="1:17">
      <c r="A657" s="824">
        <v>67</v>
      </c>
      <c r="B657" s="824" t="s">
        <v>2441</v>
      </c>
      <c r="C657" s="824" t="s">
        <v>2442</v>
      </c>
      <c r="D657" s="824" t="str">
        <f>'Plan de Acción 2023'!$V$71</f>
        <v>Subdirección de Metrología Química y Biología</v>
      </c>
      <c r="E657" s="824" t="str">
        <f>'Plan de Acción 2023'!$F$71</f>
        <v>Apoyar estudios de necesidades de ensayo y mediciones en metrología química y biología a demanda.</v>
      </c>
      <c r="F657" s="824">
        <v>7</v>
      </c>
      <c r="G657" s="824" t="s">
        <v>2449</v>
      </c>
      <c r="H657" s="824">
        <f>'Plan de Acción 2023'!$T$71</f>
        <v>1</v>
      </c>
      <c r="I657" s="824">
        <f>'Plan de Acción 2023'!H71+'Plan de Acción 2023'!I71+'Plan de Acción 2023'!J71+'Plan de Acción 2023'!K71+'Plan de Acción 2023'!L71+'Plan de Acción 2023'!M71+'Plan de Acción 2023'!N71</f>
        <v>0</v>
      </c>
      <c r="J657" s="824">
        <f>'Plan de Acción 2023'!X71+'Plan de Acción 2023'!Y71+'Plan de Acción 2023'!Z71+'Plan de Acción 2023'!AA71+'Plan de Acción 2023'!AB71+'Plan de Acción 2023'!AC71+'Plan de Acción 2023'!AD71</f>
        <v>0</v>
      </c>
      <c r="K657" s="825">
        <f t="shared" si="6"/>
        <v>0</v>
      </c>
      <c r="L657" s="825">
        <f t="shared" si="7"/>
        <v>0</v>
      </c>
      <c r="M657" s="824">
        <f>'Plan de Acción 2023'!N71</f>
        <v>0</v>
      </c>
      <c r="N657" s="824">
        <f>'Plan de Acción 2023'!AD71</f>
        <v>0</v>
      </c>
      <c r="O657" s="824" t="e">
        <f t="shared" si="8"/>
        <v>#DIV/0!</v>
      </c>
      <c r="P657" s="820">
        <f>Tabla13[[#This Row],[Ejec Real Acumu]]-Tabla13[[#This Row],[Proyec Ejec Acumul]]</f>
        <v>0</v>
      </c>
      <c r="Q657" s="820">
        <f>Tabla13[[#This Row],[Ejec Real Mes]]-Tabla13[[#This Row],[Program Entreg Mes]]</f>
        <v>0</v>
      </c>
    </row>
    <row r="658" spans="1:17">
      <c r="A658" s="824">
        <v>68</v>
      </c>
      <c r="B658" s="824" t="s">
        <v>2441</v>
      </c>
      <c r="C658" s="824" t="s">
        <v>2442</v>
      </c>
      <c r="D658" s="824" t="str">
        <f>'Plan de Acción 2023'!$V$72</f>
        <v>Subdirección de Metrología Química y Biología</v>
      </c>
      <c r="E658" s="824" t="str">
        <f>'Plan de Acción 2023'!$F$72</f>
        <v>Realizar actividades de I+D+i relacionadas con proyectos de investigación, sus productos asociados</v>
      </c>
      <c r="F658" s="824">
        <v>7</v>
      </c>
      <c r="G658" s="824" t="s">
        <v>2449</v>
      </c>
      <c r="H658" s="824">
        <f>'Plan de Acción 2023'!$T$72</f>
        <v>22</v>
      </c>
      <c r="I658" s="824">
        <f>'Plan de Acción 2023'!H72+'Plan de Acción 2023'!I72+'Plan de Acción 2023'!J72+'Plan de Acción 2023'!K72+'Plan de Acción 2023'!L72+'Plan de Acción 2023'!M72+'Plan de Acción 2023'!N72</f>
        <v>0</v>
      </c>
      <c r="J658" s="824">
        <f>'Plan de Acción 2023'!X72+'Plan de Acción 2023'!Y72+'Plan de Acción 2023'!Z72+'Plan de Acción 2023'!AA72+'Plan de Acción 2023'!AB72+'Plan de Acción 2023'!AC72+'Plan de Acción 2023'!AD72</f>
        <v>0</v>
      </c>
      <c r="K658" s="825">
        <f t="shared" si="6"/>
        <v>0</v>
      </c>
      <c r="L658" s="825">
        <f t="shared" si="7"/>
        <v>0</v>
      </c>
      <c r="M658" s="824">
        <f>'Plan de Acción 2023'!N72</f>
        <v>0</v>
      </c>
      <c r="N658" s="824">
        <f>'Plan de Acción 2023'!AD72</f>
        <v>0</v>
      </c>
      <c r="O658" s="824" t="e">
        <f t="shared" si="8"/>
        <v>#DIV/0!</v>
      </c>
      <c r="P658" s="820">
        <f>Tabla13[[#This Row],[Ejec Real Acumu]]-Tabla13[[#This Row],[Proyec Ejec Acumul]]</f>
        <v>0</v>
      </c>
      <c r="Q658" s="820">
        <f>Tabla13[[#This Row],[Ejec Real Mes]]-Tabla13[[#This Row],[Program Entreg Mes]]</f>
        <v>0</v>
      </c>
    </row>
    <row r="659" spans="1:17">
      <c r="A659" s="824">
        <v>69</v>
      </c>
      <c r="B659" s="824" t="s">
        <v>2441</v>
      </c>
      <c r="C659" s="824" t="s">
        <v>2442</v>
      </c>
      <c r="D659" s="824" t="str">
        <f>'Plan de Acción 2023'!$V$73</f>
        <v>Subdirección de Metrología Física</v>
      </c>
      <c r="E659" s="824" t="str">
        <f>'Plan de Acción 2023'!$F$73</f>
        <v>Participar en comparaciones claves o suplementarias en metrología Física</v>
      </c>
      <c r="F659" s="824">
        <v>7</v>
      </c>
      <c r="G659" s="824" t="s">
        <v>2449</v>
      </c>
      <c r="H659" s="824">
        <f>'Plan de Acción 2023'!$T$73</f>
        <v>15</v>
      </c>
      <c r="I659" s="824">
        <f>'Plan de Acción 2023'!H73+'Plan de Acción 2023'!I73+'Plan de Acción 2023'!J73+'Plan de Acción 2023'!K73+'Plan de Acción 2023'!L73+'Plan de Acción 2023'!M73+'Plan de Acción 2023'!N73</f>
        <v>7</v>
      </c>
      <c r="J659" s="824">
        <f>'Plan de Acción 2023'!X73+'Plan de Acción 2023'!Y73+'Plan de Acción 2023'!Z73+'Plan de Acción 2023'!AA73+'Plan de Acción 2023'!AB73+'Plan de Acción 2023'!AC73+'Plan de Acción 2023'!AD73</f>
        <v>7</v>
      </c>
      <c r="K659" s="825">
        <f t="shared" si="6"/>
        <v>0.46666666666666667</v>
      </c>
      <c r="L659" s="825">
        <f t="shared" si="7"/>
        <v>0.46666666666666667</v>
      </c>
      <c r="M659" s="824">
        <f>'Plan de Acción 2023'!N73</f>
        <v>1</v>
      </c>
      <c r="N659" s="824">
        <f>'Plan de Acción 2023'!AD73</f>
        <v>1</v>
      </c>
      <c r="O659" s="824">
        <f t="shared" si="8"/>
        <v>1</v>
      </c>
      <c r="P659" s="820">
        <f>Tabla13[[#This Row],[Ejec Real Acumu]]-Tabla13[[#This Row],[Proyec Ejec Acumul]]</f>
        <v>0</v>
      </c>
      <c r="Q659" s="820">
        <f>Tabla13[[#This Row],[Ejec Real Mes]]-Tabla13[[#This Row],[Program Entreg Mes]]</f>
        <v>0</v>
      </c>
    </row>
    <row r="660" spans="1:17">
      <c r="A660" s="824">
        <v>70</v>
      </c>
      <c r="B660" s="824" t="s">
        <v>2441</v>
      </c>
      <c r="C660" s="824" t="s">
        <v>2442</v>
      </c>
      <c r="D660" s="824" t="str">
        <f>'Plan de Acción 2023'!$V$74</f>
        <v>Subdirección de Metrología Física</v>
      </c>
      <c r="E660" s="824" t="str">
        <f>'Plan de Acción 2023'!$F$74</f>
        <v>Participar en reuniones de Grupos de Trabajo,  subcomités y/o Comités Consultivos ante el BIPM o el SIM</v>
      </c>
      <c r="F660" s="824">
        <v>7</v>
      </c>
      <c r="G660" s="824" t="s">
        <v>2449</v>
      </c>
      <c r="H660" s="824">
        <f>'Plan de Acción 2023'!$T$74</f>
        <v>3</v>
      </c>
      <c r="I660" s="824">
        <f>'Plan de Acción 2023'!H74+'Plan de Acción 2023'!I74+'Plan de Acción 2023'!J74+'Plan de Acción 2023'!K74+'Plan de Acción 2023'!L74+'Plan de Acción 2023'!M74+'Plan de Acción 2023'!N74</f>
        <v>0</v>
      </c>
      <c r="J660" s="824">
        <f>'Plan de Acción 2023'!X74+'Plan de Acción 2023'!Y74+'Plan de Acción 2023'!Z74+'Plan de Acción 2023'!AA74+'Plan de Acción 2023'!AB74+'Plan de Acción 2023'!AC74+'Plan de Acción 2023'!AD74</f>
        <v>0</v>
      </c>
      <c r="K660" s="825">
        <f t="shared" si="6"/>
        <v>0</v>
      </c>
      <c r="L660" s="825">
        <f t="shared" si="7"/>
        <v>0</v>
      </c>
      <c r="M660" s="824">
        <f>'Plan de Acción 2023'!N74</f>
        <v>0</v>
      </c>
      <c r="N660" s="824">
        <f>'Plan de Acción 2023'!AD74</f>
        <v>0</v>
      </c>
      <c r="O660" s="824" t="e">
        <f t="shared" si="8"/>
        <v>#DIV/0!</v>
      </c>
      <c r="P660" s="820">
        <f>Tabla13[[#This Row],[Ejec Real Acumu]]-Tabla13[[#This Row],[Proyec Ejec Acumul]]</f>
        <v>0</v>
      </c>
      <c r="Q660" s="820">
        <f>Tabla13[[#This Row],[Ejec Real Mes]]-Tabla13[[#This Row],[Program Entreg Mes]]</f>
        <v>0</v>
      </c>
    </row>
    <row r="661" spans="1:17">
      <c r="A661" s="824">
        <v>71</v>
      </c>
      <c r="B661" s="824" t="s">
        <v>2441</v>
      </c>
      <c r="C661" s="824" t="s">
        <v>2442</v>
      </c>
      <c r="D661" s="824" t="str">
        <f>'Plan de Acción 2023'!$V$75</f>
        <v>Subdirección de Metrología Física</v>
      </c>
      <c r="E661" s="824" t="str">
        <f>'Plan de Acción 2023'!$F$75</f>
        <v>Realizar actividades que permitan la presentación y aprobación de CMC nuevas o renovadas en metrología física</v>
      </c>
      <c r="F661" s="824">
        <v>7</v>
      </c>
      <c r="G661" s="824" t="s">
        <v>2449</v>
      </c>
      <c r="H661" s="824">
        <f>'Plan de Acción 2023'!$T$75</f>
        <v>1</v>
      </c>
      <c r="I661" s="824">
        <f>'Plan de Acción 2023'!H75+'Plan de Acción 2023'!I75+'Plan de Acción 2023'!J75+'Plan de Acción 2023'!K75+'Plan de Acción 2023'!L75+'Plan de Acción 2023'!M75+'Plan de Acción 2023'!N75</f>
        <v>0</v>
      </c>
      <c r="J661" s="824">
        <f>'Plan de Acción 2023'!X75+'Plan de Acción 2023'!Y75+'Plan de Acción 2023'!Z75+'Plan de Acción 2023'!AA75+'Plan de Acción 2023'!AB75+'Plan de Acción 2023'!AC75+'Plan de Acción 2023'!AD75</f>
        <v>0</v>
      </c>
      <c r="K661" s="825">
        <f t="shared" si="6"/>
        <v>0</v>
      </c>
      <c r="L661" s="825">
        <f t="shared" si="7"/>
        <v>0</v>
      </c>
      <c r="M661" s="824">
        <f>'Plan de Acción 2023'!N75</f>
        <v>0</v>
      </c>
      <c r="N661" s="824">
        <f>'Plan de Acción 2023'!AD75</f>
        <v>0</v>
      </c>
      <c r="O661" s="824" t="e">
        <f t="shared" si="8"/>
        <v>#DIV/0!</v>
      </c>
      <c r="P661" s="820">
        <f>Tabla13[[#This Row],[Ejec Real Acumu]]-Tabla13[[#This Row],[Proyec Ejec Acumul]]</f>
        <v>0</v>
      </c>
      <c r="Q661" s="820">
        <f>Tabla13[[#This Row],[Ejec Real Mes]]-Tabla13[[#This Row],[Program Entreg Mes]]</f>
        <v>0</v>
      </c>
    </row>
    <row r="662" spans="1:17">
      <c r="A662" s="824">
        <v>72</v>
      </c>
      <c r="B662" s="824" t="s">
        <v>2441</v>
      </c>
      <c r="C662" s="824" t="s">
        <v>2442</v>
      </c>
      <c r="D662" s="824" t="str">
        <f>'Plan de Acción 2023'!$V$76</f>
        <v>Subdirección de Metrología Física</v>
      </c>
      <c r="E662" s="824" t="str">
        <f>'Plan de Acción 2023'!$F$76</f>
        <v>Presentar documentos para la evaluación del QSTF</v>
      </c>
      <c r="F662" s="824">
        <v>7</v>
      </c>
      <c r="G662" s="824" t="s">
        <v>2449</v>
      </c>
      <c r="H662" s="824">
        <f>'Plan de Acción 2023'!$T$76</f>
        <v>4</v>
      </c>
      <c r="I662" s="824">
        <f>'Plan de Acción 2023'!H76+'Plan de Acción 2023'!I76+'Plan de Acción 2023'!J76+'Plan de Acción 2023'!K76+'Plan de Acción 2023'!L76+'Plan de Acción 2023'!M76+'Plan de Acción 2023'!N76</f>
        <v>2</v>
      </c>
      <c r="J662" s="824">
        <f>'Plan de Acción 2023'!X76+'Plan de Acción 2023'!Y76+'Plan de Acción 2023'!Z76+'Plan de Acción 2023'!AA76+'Plan de Acción 2023'!AB76+'Plan de Acción 2023'!AC76+'Plan de Acción 2023'!AD76</f>
        <v>3</v>
      </c>
      <c r="K662" s="825">
        <f t="shared" si="6"/>
        <v>0.5</v>
      </c>
      <c r="L662" s="825">
        <f t="shared" si="7"/>
        <v>0.75</v>
      </c>
      <c r="M662" s="824">
        <f>'Plan de Acción 2023'!N76</f>
        <v>0</v>
      </c>
      <c r="N662" s="824">
        <f>'Plan de Acción 2023'!AD76</f>
        <v>0</v>
      </c>
      <c r="O662" s="824" t="e">
        <f t="shared" si="8"/>
        <v>#DIV/0!</v>
      </c>
      <c r="P662" s="820">
        <f>Tabla13[[#This Row],[Ejec Real Acumu]]-Tabla13[[#This Row],[Proyec Ejec Acumul]]</f>
        <v>1</v>
      </c>
      <c r="Q662" s="820">
        <f>Tabla13[[#This Row],[Ejec Real Mes]]-Tabla13[[#This Row],[Program Entreg Mes]]</f>
        <v>0</v>
      </c>
    </row>
    <row r="663" spans="1:17">
      <c r="A663" s="824">
        <v>73</v>
      </c>
      <c r="B663" s="824" t="s">
        <v>2441</v>
      </c>
      <c r="C663" s="824" t="s">
        <v>2442</v>
      </c>
      <c r="D663" s="824" t="str">
        <f>'Plan de Acción 2023'!$V$77</f>
        <v>Subdirección de Metrología Física</v>
      </c>
      <c r="E663" s="824" t="str">
        <f>'Plan de Acción 2023'!$F$77</f>
        <v>Relizar seguimiento al aseguramiento de la validez de los resultados de la SMF</v>
      </c>
      <c r="F663" s="824">
        <v>7</v>
      </c>
      <c r="G663" s="824" t="s">
        <v>2449</v>
      </c>
      <c r="H663" s="824">
        <f>'Plan de Acción 2023'!$T$77</f>
        <v>3</v>
      </c>
      <c r="I663" s="824">
        <f>'Plan de Acción 2023'!H77+'Plan de Acción 2023'!I77+'Plan de Acción 2023'!J77+'Plan de Acción 2023'!K77+'Plan de Acción 2023'!L77+'Plan de Acción 2023'!M77+'Plan de Acción 2023'!N77</f>
        <v>1</v>
      </c>
      <c r="J663" s="824">
        <f>'Plan de Acción 2023'!X77+'Plan de Acción 2023'!Y77+'Plan de Acción 2023'!Z77+'Plan de Acción 2023'!AA77+'Plan de Acción 2023'!AB77+'Plan de Acción 2023'!AC77+'Plan de Acción 2023'!AD77</f>
        <v>1</v>
      </c>
      <c r="K663" s="825">
        <f t="shared" si="6"/>
        <v>0.33333333333333331</v>
      </c>
      <c r="L663" s="825">
        <f t="shared" si="7"/>
        <v>0.33333333333333331</v>
      </c>
      <c r="M663" s="824">
        <f>'Plan de Acción 2023'!N77</f>
        <v>0</v>
      </c>
      <c r="N663" s="824">
        <f>'Plan de Acción 2023'!AD77</f>
        <v>0</v>
      </c>
      <c r="O663" s="824" t="e">
        <f t="shared" si="8"/>
        <v>#DIV/0!</v>
      </c>
      <c r="P663" s="820">
        <f>Tabla13[[#This Row],[Ejec Real Acumu]]-Tabla13[[#This Row],[Proyec Ejec Acumul]]</f>
        <v>0</v>
      </c>
      <c r="Q663" s="820">
        <f>Tabla13[[#This Row],[Ejec Real Mes]]-Tabla13[[#This Row],[Program Entreg Mes]]</f>
        <v>0</v>
      </c>
    </row>
    <row r="664" spans="1:17">
      <c r="A664" s="824">
        <v>74</v>
      </c>
      <c r="B664" s="824" t="s">
        <v>2441</v>
      </c>
      <c r="C664" s="824" t="s">
        <v>2442</v>
      </c>
      <c r="D664" s="824" t="str">
        <f>'Plan de Acción 2023'!$V$78</f>
        <v>Subdirección de Metrología Física</v>
      </c>
      <c r="E664" s="824" t="str">
        <f>'Plan de Acción 2023'!$F$78</f>
        <v>Realizar actividades  de vitalidad del sistema de gestiòn para renovacion de CMC  de los laboratorios de la SMF</v>
      </c>
      <c r="F664" s="824">
        <v>7</v>
      </c>
      <c r="G664" s="824" t="s">
        <v>2449</v>
      </c>
      <c r="H664" s="824">
        <f>'Plan de Acción 2023'!$T$78</f>
        <v>2</v>
      </c>
      <c r="I664" s="824">
        <f>'Plan de Acción 2023'!H78+'Plan de Acción 2023'!I78+'Plan de Acción 2023'!J78+'Plan de Acción 2023'!K78+'Plan de Acción 2023'!L78+'Plan de Acción 2023'!M78+'Plan de Acción 2023'!N78</f>
        <v>0</v>
      </c>
      <c r="J664" s="824">
        <f>'Plan de Acción 2023'!X78+'Plan de Acción 2023'!Y78+'Plan de Acción 2023'!Z78+'Plan de Acción 2023'!AA78+'Plan de Acción 2023'!AB78+'Plan de Acción 2023'!AC78+'Plan de Acción 2023'!AD78</f>
        <v>0</v>
      </c>
      <c r="K664" s="825">
        <f t="shared" si="6"/>
        <v>0</v>
      </c>
      <c r="L664" s="825">
        <f t="shared" si="7"/>
        <v>0</v>
      </c>
      <c r="M664" s="824">
        <f>'Plan de Acción 2023'!N78</f>
        <v>0</v>
      </c>
      <c r="N664" s="824">
        <f>'Plan de Acción 2023'!AD78</f>
        <v>0</v>
      </c>
      <c r="O664" s="824" t="e">
        <f t="shared" si="8"/>
        <v>#DIV/0!</v>
      </c>
      <c r="P664" s="820">
        <f>Tabla13[[#This Row],[Ejec Real Acumu]]-Tabla13[[#This Row],[Proyec Ejec Acumul]]</f>
        <v>0</v>
      </c>
      <c r="Q664" s="820">
        <f>Tabla13[[#This Row],[Ejec Real Mes]]-Tabla13[[#This Row],[Program Entreg Mes]]</f>
        <v>0</v>
      </c>
    </row>
    <row r="665" spans="1:17">
      <c r="A665" s="824">
        <v>75</v>
      </c>
      <c r="B665" s="824" t="s">
        <v>2441</v>
      </c>
      <c r="C665" s="824" t="s">
        <v>2442</v>
      </c>
      <c r="D665" s="824" t="str">
        <f>'Plan de Acción 2023'!$V$79</f>
        <v>Subdirección de Metrología Física</v>
      </c>
      <c r="E665" s="824" t="str">
        <f>'Plan de Acción 2023'!$F$79</f>
        <v>Gestionar la calibración de equipos del INM en el exterior para aseguramiento de la trazabilidad</v>
      </c>
      <c r="F665" s="824">
        <v>7</v>
      </c>
      <c r="G665" s="824" t="s">
        <v>2449</v>
      </c>
      <c r="H665" s="824">
        <f>'Plan de Acción 2023'!$T$79</f>
        <v>4</v>
      </c>
      <c r="I665" s="824">
        <f>'Plan de Acción 2023'!H79+'Plan de Acción 2023'!I79+'Plan de Acción 2023'!J79+'Plan de Acción 2023'!K79+'Plan de Acción 2023'!L79+'Plan de Acción 2023'!M79+'Plan de Acción 2023'!N79</f>
        <v>3</v>
      </c>
      <c r="J665" s="824">
        <f>'Plan de Acción 2023'!X79+'Plan de Acción 2023'!Y79+'Plan de Acción 2023'!Z79+'Plan de Acción 2023'!AA79+'Plan de Acción 2023'!AB79+'Plan de Acción 2023'!AC79+'Plan de Acción 2023'!AD79</f>
        <v>5</v>
      </c>
      <c r="K665" s="825">
        <f t="shared" si="6"/>
        <v>0.75</v>
      </c>
      <c r="L665" s="825">
        <f t="shared" si="7"/>
        <v>1.25</v>
      </c>
      <c r="M665" s="824">
        <f>'Plan de Acción 2023'!N79</f>
        <v>3</v>
      </c>
      <c r="N665" s="824">
        <f>'Plan de Acción 2023'!AD79</f>
        <v>5</v>
      </c>
      <c r="O665" s="824">
        <f t="shared" si="8"/>
        <v>1.6666666666666667</v>
      </c>
      <c r="P665" s="820">
        <f>Tabla13[[#This Row],[Ejec Real Acumu]]-Tabla13[[#This Row],[Proyec Ejec Acumul]]</f>
        <v>2</v>
      </c>
      <c r="Q665" s="820">
        <f>Tabla13[[#This Row],[Ejec Real Mes]]-Tabla13[[#This Row],[Program Entreg Mes]]</f>
        <v>2</v>
      </c>
    </row>
    <row r="666" spans="1:17">
      <c r="A666" s="824">
        <v>76</v>
      </c>
      <c r="B666" s="824" t="s">
        <v>2441</v>
      </c>
      <c r="C666" s="824" t="s">
        <v>2442</v>
      </c>
      <c r="D666" s="824" t="str">
        <f>'Plan de Acción 2023'!$V$80</f>
        <v>Subdirección de Metrología Física</v>
      </c>
      <c r="E666" s="824" t="str">
        <f>'Plan de Acción 2023'!$F$80</f>
        <v>Diseñar, elaborar y dictar talleres o eventos dirigidos a los sectores productivos en metrología Física</v>
      </c>
      <c r="F666" s="824">
        <v>7</v>
      </c>
      <c r="G666" s="824" t="s">
        <v>2449</v>
      </c>
      <c r="H666" s="824">
        <f>'Plan de Acción 2023'!$T$80</f>
        <v>1</v>
      </c>
      <c r="I666" s="824">
        <f>'Plan de Acción 2023'!H80+'Plan de Acción 2023'!I80+'Plan de Acción 2023'!J80+'Plan de Acción 2023'!K80+'Plan de Acción 2023'!L80+'Plan de Acción 2023'!M80+'Plan de Acción 2023'!N80</f>
        <v>0</v>
      </c>
      <c r="J666" s="824">
        <f>'Plan de Acción 2023'!X80+'Plan de Acción 2023'!Y80+'Plan de Acción 2023'!Z80+'Plan de Acción 2023'!AA80+'Plan de Acción 2023'!AB80+'Plan de Acción 2023'!AC80+'Plan de Acción 2023'!AD80</f>
        <v>0</v>
      </c>
      <c r="K666" s="825">
        <f t="shared" si="6"/>
        <v>0</v>
      </c>
      <c r="L666" s="825">
        <f t="shared" si="7"/>
        <v>0</v>
      </c>
      <c r="M666" s="824">
        <f>'Plan de Acción 2023'!N80</f>
        <v>0</v>
      </c>
      <c r="N666" s="824">
        <f>'Plan de Acción 2023'!AD80</f>
        <v>0</v>
      </c>
      <c r="O666" s="824" t="e">
        <f t="shared" si="8"/>
        <v>#DIV/0!</v>
      </c>
      <c r="P666" s="820">
        <f>Tabla13[[#This Row],[Ejec Real Acumu]]-Tabla13[[#This Row],[Proyec Ejec Acumul]]</f>
        <v>0</v>
      </c>
      <c r="Q666" s="820">
        <f>Tabla13[[#This Row],[Ejec Real Mes]]-Tabla13[[#This Row],[Program Entreg Mes]]</f>
        <v>0</v>
      </c>
    </row>
    <row r="667" spans="1:17">
      <c r="A667" s="824">
        <v>77</v>
      </c>
      <c r="B667" s="824" t="s">
        <v>2441</v>
      </c>
      <c r="C667" s="824" t="s">
        <v>2442</v>
      </c>
      <c r="D667" s="824" t="str">
        <f>'Plan de Acción 2023'!$V$81</f>
        <v>Subdirección de Metrología Física</v>
      </c>
      <c r="E667" s="824" t="str">
        <f>'Plan de Acción 2023'!$F$81</f>
        <v>Establecer, avanzar o diseñar nuevos servicios en metrologìa Fìsica</v>
      </c>
      <c r="F667" s="824">
        <v>7</v>
      </c>
      <c r="G667" s="824" t="s">
        <v>2449</v>
      </c>
      <c r="H667" s="824">
        <f>'Plan de Acción 2023'!$T$81</f>
        <v>10</v>
      </c>
      <c r="I667" s="824">
        <f>'Plan de Acción 2023'!H81+'Plan de Acción 2023'!I81+'Plan de Acción 2023'!J81+'Plan de Acción 2023'!K81+'Plan de Acción 2023'!L81+'Plan de Acción 2023'!M81+'Plan de Acción 2023'!N81</f>
        <v>4</v>
      </c>
      <c r="J667" s="824">
        <f>'Plan de Acción 2023'!X81+'Plan de Acción 2023'!Y81+'Plan de Acción 2023'!Z81+'Plan de Acción 2023'!AA81+'Plan de Acción 2023'!AB81+'Plan de Acción 2023'!AC81+'Plan de Acción 2023'!AD81</f>
        <v>4</v>
      </c>
      <c r="K667" s="825">
        <f t="shared" si="6"/>
        <v>0.4</v>
      </c>
      <c r="L667" s="825">
        <f t="shared" si="7"/>
        <v>0.4</v>
      </c>
      <c r="M667" s="824">
        <f>'Plan de Acción 2023'!N81</f>
        <v>1</v>
      </c>
      <c r="N667" s="824">
        <f>'Plan de Acción 2023'!AD81</f>
        <v>1</v>
      </c>
      <c r="O667" s="824">
        <f t="shared" si="8"/>
        <v>1</v>
      </c>
      <c r="P667" s="820">
        <f>Tabla13[[#This Row],[Ejec Real Acumu]]-Tabla13[[#This Row],[Proyec Ejec Acumul]]</f>
        <v>0</v>
      </c>
      <c r="Q667" s="820">
        <f>Tabla13[[#This Row],[Ejec Real Mes]]-Tabla13[[#This Row],[Program Entreg Mes]]</f>
        <v>0</v>
      </c>
    </row>
    <row r="668" spans="1:17">
      <c r="A668" s="824">
        <v>78</v>
      </c>
      <c r="B668" s="824" t="s">
        <v>2441</v>
      </c>
      <c r="C668" s="824" t="s">
        <v>2442</v>
      </c>
      <c r="D668" s="824" t="str">
        <f>'Plan de Acción 2023'!$V$82</f>
        <v>Subdirección de Metrología Física</v>
      </c>
      <c r="E668" s="824" t="str">
        <f>'Plan de Acción 2023'!$F$82</f>
        <v>Prestar servicios de calibración en metrología física</v>
      </c>
      <c r="F668" s="824">
        <v>7</v>
      </c>
      <c r="G668" s="824" t="s">
        <v>2449</v>
      </c>
      <c r="H668" s="824">
        <f>'Plan de Acción 2023'!$T$82</f>
        <v>80</v>
      </c>
      <c r="I668" s="824">
        <f>'Plan de Acción 2023'!H82+'Plan de Acción 2023'!I82+'Plan de Acción 2023'!J82+'Plan de Acción 2023'!K82+'Plan de Acción 2023'!L82+'Plan de Acción 2023'!M82+'Plan de Acción 2023'!N82</f>
        <v>35</v>
      </c>
      <c r="J668" s="824">
        <f>'Plan de Acción 2023'!X82+'Plan de Acción 2023'!Y82+'Plan de Acción 2023'!Z82+'Plan de Acción 2023'!AA82+'Plan de Acción 2023'!AB82+'Plan de Acción 2023'!AC82+'Plan de Acción 2023'!AD82</f>
        <v>70</v>
      </c>
      <c r="K668" s="825">
        <f t="shared" si="6"/>
        <v>0.4375</v>
      </c>
      <c r="L668" s="825">
        <f t="shared" si="7"/>
        <v>0.875</v>
      </c>
      <c r="M668" s="824">
        <f>'Plan de Acción 2023'!N82</f>
        <v>10</v>
      </c>
      <c r="N668" s="824">
        <f>'Plan de Acción 2023'!AD82</f>
        <v>16</v>
      </c>
      <c r="O668" s="824">
        <f t="shared" si="8"/>
        <v>1.6</v>
      </c>
      <c r="P668" s="820">
        <f>Tabla13[[#This Row],[Ejec Real Acumu]]-Tabla13[[#This Row],[Proyec Ejec Acumul]]</f>
        <v>35</v>
      </c>
      <c r="Q668" s="820">
        <f>Tabla13[[#This Row],[Ejec Real Mes]]-Tabla13[[#This Row],[Program Entreg Mes]]</f>
        <v>6</v>
      </c>
    </row>
    <row r="669" spans="1:17">
      <c r="A669" s="824">
        <v>79</v>
      </c>
      <c r="B669" s="824" t="s">
        <v>2441</v>
      </c>
      <c r="C669" s="824" t="s">
        <v>2442</v>
      </c>
      <c r="D669" s="824" t="str">
        <f>'Plan de Acción 2023'!$V$83</f>
        <v>Subdirección de Metrología Física</v>
      </c>
      <c r="E669" s="824" t="str">
        <f>'Plan de Acción 2023'!$F$83</f>
        <v>Realizar informes de avance frente al CONPES 3957</v>
      </c>
      <c r="F669" s="824">
        <v>7</v>
      </c>
      <c r="G669" s="824" t="s">
        <v>2449</v>
      </c>
      <c r="H669" s="824">
        <f>'Plan de Acción 2023'!$T$83</f>
        <v>2</v>
      </c>
      <c r="I669" s="824">
        <f>'Plan de Acción 2023'!H83+'Plan de Acción 2023'!I83+'Plan de Acción 2023'!J83+'Plan de Acción 2023'!K83+'Plan de Acción 2023'!L83+'Plan de Acción 2023'!M83+'Plan de Acción 2023'!N83</f>
        <v>1</v>
      </c>
      <c r="J669" s="824">
        <f>'Plan de Acción 2023'!X83+'Plan de Acción 2023'!Y83+'Plan de Acción 2023'!Z83+'Plan de Acción 2023'!AA83+'Plan de Acción 2023'!AB83+'Plan de Acción 2023'!AC83+'Plan de Acción 2023'!AD83</f>
        <v>1</v>
      </c>
      <c r="K669" s="825">
        <f t="shared" si="6"/>
        <v>0.5</v>
      </c>
      <c r="L669" s="825">
        <f t="shared" si="7"/>
        <v>0.5</v>
      </c>
      <c r="M669" s="824">
        <f>'Plan de Acción 2023'!N83</f>
        <v>1</v>
      </c>
      <c r="N669" s="824">
        <f>'Plan de Acción 2023'!AD83</f>
        <v>1</v>
      </c>
      <c r="O669" s="824">
        <f t="shared" si="8"/>
        <v>1</v>
      </c>
      <c r="P669" s="820">
        <f>Tabla13[[#This Row],[Ejec Real Acumu]]-Tabla13[[#This Row],[Proyec Ejec Acumul]]</f>
        <v>0</v>
      </c>
      <c r="Q669" s="820">
        <f>Tabla13[[#This Row],[Ejec Real Mes]]-Tabla13[[#This Row],[Program Entreg Mes]]</f>
        <v>0</v>
      </c>
    </row>
    <row r="670" spans="1:17">
      <c r="A670" s="824">
        <v>80</v>
      </c>
      <c r="B670" s="824" t="s">
        <v>2441</v>
      </c>
      <c r="C670" s="824" t="s">
        <v>2442</v>
      </c>
      <c r="D670" s="824" t="str">
        <f>'Plan de Acción 2023'!$V$84</f>
        <v>Subdirección de Metrología Física</v>
      </c>
      <c r="E670" s="824" t="str">
        <f>'Plan de Acción 2023'!$F$84</f>
        <v>Actualizar cursos en metrologia Fisica</v>
      </c>
      <c r="F670" s="824">
        <v>7</v>
      </c>
      <c r="G670" s="824" t="s">
        <v>2449</v>
      </c>
      <c r="H670" s="824">
        <f>'Plan de Acción 2023'!$T$84</f>
        <v>3</v>
      </c>
      <c r="I670" s="824">
        <f>'Plan de Acción 2023'!H84+'Plan de Acción 2023'!I84+'Plan de Acción 2023'!J84+'Plan de Acción 2023'!K84+'Plan de Acción 2023'!L84+'Plan de Acción 2023'!M84+'Plan de Acción 2023'!N84</f>
        <v>0</v>
      </c>
      <c r="J670" s="824">
        <f>'Plan de Acción 2023'!X84+'Plan de Acción 2023'!Y84+'Plan de Acción 2023'!Z84+'Plan de Acción 2023'!AA84+'Plan de Acción 2023'!AB84+'Plan de Acción 2023'!AC84+'Plan de Acción 2023'!AD84</f>
        <v>0</v>
      </c>
      <c r="K670" s="825">
        <f t="shared" si="6"/>
        <v>0</v>
      </c>
      <c r="L670" s="825">
        <f t="shared" si="7"/>
        <v>0</v>
      </c>
      <c r="M670" s="824">
        <f>'Plan de Acción 2023'!N84</f>
        <v>0</v>
      </c>
      <c r="N670" s="824">
        <f>'Plan de Acción 2023'!AD84</f>
        <v>0</v>
      </c>
      <c r="O670" s="824" t="e">
        <f t="shared" si="8"/>
        <v>#DIV/0!</v>
      </c>
      <c r="P670" s="820">
        <f>Tabla13[[#This Row],[Ejec Real Acumu]]-Tabla13[[#This Row],[Proyec Ejec Acumul]]</f>
        <v>0</v>
      </c>
      <c r="Q670" s="820">
        <f>Tabla13[[#This Row],[Ejec Real Mes]]-Tabla13[[#This Row],[Program Entreg Mes]]</f>
        <v>0</v>
      </c>
    </row>
    <row r="671" spans="1:17">
      <c r="A671" s="824">
        <v>81</v>
      </c>
      <c r="B671" s="824" t="s">
        <v>2441</v>
      </c>
      <c r="C671" s="824" t="s">
        <v>2442</v>
      </c>
      <c r="D671" s="824" t="str">
        <f>'Plan de Acción 2023'!$V$85</f>
        <v>Subdirección de Metrología Física</v>
      </c>
      <c r="E671" s="824" t="str">
        <f>'Plan de Acción 2023'!$F$85</f>
        <v>Codirigir tesis de investigación en metrología fisica</v>
      </c>
      <c r="F671" s="824">
        <v>7</v>
      </c>
      <c r="G671" s="824" t="s">
        <v>2449</v>
      </c>
      <c r="H671" s="824">
        <f>'Plan de Acción 2023'!$T$85</f>
        <v>1</v>
      </c>
      <c r="I671" s="824">
        <f>'Plan de Acción 2023'!H85+'Plan de Acción 2023'!I85+'Plan de Acción 2023'!J85+'Plan de Acción 2023'!K85+'Plan de Acción 2023'!L85+'Plan de Acción 2023'!M85+'Plan de Acción 2023'!N85</f>
        <v>0</v>
      </c>
      <c r="J671" s="824">
        <f>'Plan de Acción 2023'!X85+'Plan de Acción 2023'!Y85+'Plan de Acción 2023'!Z85+'Plan de Acción 2023'!AA85+'Plan de Acción 2023'!AB85+'Plan de Acción 2023'!AC85+'Plan de Acción 2023'!AD85</f>
        <v>0</v>
      </c>
      <c r="K671" s="825">
        <f t="shared" si="6"/>
        <v>0</v>
      </c>
      <c r="L671" s="825">
        <f t="shared" si="7"/>
        <v>0</v>
      </c>
      <c r="M671" s="824">
        <f>'Plan de Acción 2023'!N85</f>
        <v>0</v>
      </c>
      <c r="N671" s="824">
        <f>'Plan de Acción 2023'!AD85</f>
        <v>0</v>
      </c>
      <c r="O671" s="824" t="e">
        <f t="shared" si="8"/>
        <v>#DIV/0!</v>
      </c>
      <c r="P671" s="820">
        <f>Tabla13[[#This Row],[Ejec Real Acumu]]-Tabla13[[#This Row],[Proyec Ejec Acumul]]</f>
        <v>0</v>
      </c>
      <c r="Q671" s="820">
        <f>Tabla13[[#This Row],[Ejec Real Mes]]-Tabla13[[#This Row],[Program Entreg Mes]]</f>
        <v>0</v>
      </c>
    </row>
    <row r="672" spans="1:17">
      <c r="A672" s="824">
        <v>82</v>
      </c>
      <c r="B672" s="824" t="s">
        <v>2441</v>
      </c>
      <c r="C672" s="824" t="s">
        <v>2442</v>
      </c>
      <c r="D672" s="824" t="str">
        <f>'Plan de Acción 2023'!$V$86</f>
        <v>Subdirección de Metrología Física</v>
      </c>
      <c r="E672" s="824" t="str">
        <f>'Plan de Acción 2023'!$F$86</f>
        <v>Generar productos de investigacion en metrologìa Fìsica en el marco de la gestion de proyectos I+D+ i con IES.</v>
      </c>
      <c r="F672" s="824">
        <v>7</v>
      </c>
      <c r="G672" s="824" t="s">
        <v>2449</v>
      </c>
      <c r="H672" s="824">
        <f>'Plan de Acción 2023'!$T$86</f>
        <v>4</v>
      </c>
      <c r="I672" s="824">
        <f>'Plan de Acción 2023'!H86+'Plan de Acción 2023'!I86+'Plan de Acción 2023'!J86+'Plan de Acción 2023'!K86+'Plan de Acción 2023'!L86+'Plan de Acción 2023'!M86+'Plan de Acción 2023'!N86</f>
        <v>1</v>
      </c>
      <c r="J672" s="824">
        <f>'Plan de Acción 2023'!X86+'Plan de Acción 2023'!Y86+'Plan de Acción 2023'!Z86+'Plan de Acción 2023'!AA86+'Plan de Acción 2023'!AB86+'Plan de Acción 2023'!AC86+'Plan de Acción 2023'!AD86</f>
        <v>1</v>
      </c>
      <c r="K672" s="825">
        <f t="shared" si="6"/>
        <v>0.25</v>
      </c>
      <c r="L672" s="825">
        <f t="shared" si="7"/>
        <v>0.25</v>
      </c>
      <c r="M672" s="824">
        <f>'Plan de Acción 2023'!N86</f>
        <v>0</v>
      </c>
      <c r="N672" s="824">
        <f>'Plan de Acción 2023'!AD86</f>
        <v>0</v>
      </c>
      <c r="O672" s="824" t="e">
        <f t="shared" si="8"/>
        <v>#DIV/0!</v>
      </c>
      <c r="P672" s="820">
        <f>Tabla13[[#This Row],[Ejec Real Acumu]]-Tabla13[[#This Row],[Proyec Ejec Acumul]]</f>
        <v>0</v>
      </c>
      <c r="Q672" s="820">
        <f>Tabla13[[#This Row],[Ejec Real Mes]]-Tabla13[[#This Row],[Program Entreg Mes]]</f>
        <v>0</v>
      </c>
    </row>
    <row r="673" spans="1:17">
      <c r="A673" s="824">
        <v>83</v>
      </c>
      <c r="B673" s="824" t="s">
        <v>2441</v>
      </c>
      <c r="C673" s="824" t="s">
        <v>2442</v>
      </c>
      <c r="D673" s="824" t="str">
        <f>'Plan de Acción 2023'!$V$87</f>
        <v>Subdirección de Metrología Física</v>
      </c>
      <c r="E673" s="824" t="str">
        <f>'Plan de Acción 2023'!$F$87</f>
        <v>Participar en eventos científicos, capacitaciones o intercambios científicos (Excluyendo grupos trabajo SIM y Comites Consultivos)</v>
      </c>
      <c r="F673" s="824">
        <v>7</v>
      </c>
      <c r="G673" s="824" t="s">
        <v>2449</v>
      </c>
      <c r="H673" s="824">
        <f>'Plan de Acción 2023'!$T$87</f>
        <v>4</v>
      </c>
      <c r="I673" s="824">
        <f>'Plan de Acción 2023'!H87+'Plan de Acción 2023'!I87+'Plan de Acción 2023'!J87+'Plan de Acción 2023'!K87+'Plan de Acción 2023'!L87+'Plan de Acción 2023'!M87+'Plan de Acción 2023'!N87</f>
        <v>2</v>
      </c>
      <c r="J673" s="824">
        <f>'Plan de Acción 2023'!X87+'Plan de Acción 2023'!Y87+'Plan de Acción 2023'!Z87+'Plan de Acción 2023'!AA87+'Plan de Acción 2023'!AB87+'Plan de Acción 2023'!AC87+'Plan de Acción 2023'!AD87</f>
        <v>2</v>
      </c>
      <c r="K673" s="825">
        <f t="shared" si="6"/>
        <v>0.5</v>
      </c>
      <c r="L673" s="825">
        <f t="shared" si="7"/>
        <v>0.5</v>
      </c>
      <c r="M673" s="824">
        <f>'Plan de Acción 2023'!N87</f>
        <v>1</v>
      </c>
      <c r="N673" s="824">
        <f>'Plan de Acción 2023'!AD87</f>
        <v>1</v>
      </c>
      <c r="O673" s="824">
        <f t="shared" si="8"/>
        <v>1</v>
      </c>
      <c r="P673" s="820">
        <f>Tabla13[[#This Row],[Ejec Real Acumu]]-Tabla13[[#This Row],[Proyec Ejec Acumul]]</f>
        <v>0</v>
      </c>
      <c r="Q673" s="820">
        <f>Tabla13[[#This Row],[Ejec Real Mes]]-Tabla13[[#This Row],[Program Entreg Mes]]</f>
        <v>0</v>
      </c>
    </row>
    <row r="674" spans="1:17">
      <c r="A674" s="824">
        <v>84</v>
      </c>
      <c r="B674" s="824" t="s">
        <v>2441</v>
      </c>
      <c r="C674" s="824" t="s">
        <v>2442</v>
      </c>
      <c r="D674" s="824" t="str">
        <f>'Plan de Acción 2023'!$V$88</f>
        <v>Subdirección de Metrología Física</v>
      </c>
      <c r="E674" s="824" t="str">
        <f>'Plan de Acción 2023'!$F$88</f>
        <v>Estructurar o formular proyectos de I+D+i que involucren lineas de investigacion en metrologia Fìsica</v>
      </c>
      <c r="F674" s="824">
        <v>7</v>
      </c>
      <c r="G674" s="824" t="s">
        <v>2449</v>
      </c>
      <c r="H674" s="824">
        <f>'Plan de Acción 2023'!$T$88</f>
        <v>6</v>
      </c>
      <c r="I674" s="824">
        <f>'Plan de Acción 2023'!H88+'Plan de Acción 2023'!I88+'Plan de Acción 2023'!J88+'Plan de Acción 2023'!K88+'Plan de Acción 2023'!L88+'Plan de Acción 2023'!M88+'Plan de Acción 2023'!N88</f>
        <v>2</v>
      </c>
      <c r="J674" s="824">
        <f>'Plan de Acción 2023'!X88+'Plan de Acción 2023'!Y88+'Plan de Acción 2023'!Z88+'Plan de Acción 2023'!AA88+'Plan de Acción 2023'!AB88+'Plan de Acción 2023'!AC88+'Plan de Acción 2023'!AD88</f>
        <v>2</v>
      </c>
      <c r="K674" s="825">
        <f t="shared" si="6"/>
        <v>0.33333333333333331</v>
      </c>
      <c r="L674" s="825">
        <f t="shared" si="7"/>
        <v>0.33333333333333331</v>
      </c>
      <c r="M674" s="824">
        <f>'Plan de Acción 2023'!N88</f>
        <v>0</v>
      </c>
      <c r="N674" s="824">
        <f>'Plan de Acción 2023'!AD88</f>
        <v>0</v>
      </c>
      <c r="O674" s="824" t="e">
        <f t="shared" si="8"/>
        <v>#DIV/0!</v>
      </c>
      <c r="P674" s="820">
        <f>Tabla13[[#This Row],[Ejec Real Acumu]]-Tabla13[[#This Row],[Proyec Ejec Acumul]]</f>
        <v>0</v>
      </c>
      <c r="Q674" s="820">
        <f>Tabla13[[#This Row],[Ejec Real Mes]]-Tabla13[[#This Row],[Program Entreg Mes]]</f>
        <v>0</v>
      </c>
    </row>
    <row r="675" spans="1:17">
      <c r="A675" s="824">
        <v>85</v>
      </c>
      <c r="B675" s="824" t="s">
        <v>2441</v>
      </c>
      <c r="C675" s="824" t="s">
        <v>2442</v>
      </c>
      <c r="D675" s="824" t="str">
        <f>'Plan de Acción 2023'!$V$89</f>
        <v>Subdirección de Metrología Física</v>
      </c>
      <c r="E675" s="824" t="str">
        <f>'Plan de Acción 2023'!$F$89</f>
        <v>Realizar seguimiento ejecución proyectos de I+D+i en metrología física</v>
      </c>
      <c r="F675" s="824">
        <v>7</v>
      </c>
      <c r="G675" s="824" t="s">
        <v>2449</v>
      </c>
      <c r="H675" s="824">
        <f>'Plan de Acción 2023'!$T$89</f>
        <v>6</v>
      </c>
      <c r="I675" s="824">
        <f>'Plan de Acción 2023'!H89+'Plan de Acción 2023'!I89+'Plan de Acción 2023'!J89+'Plan de Acción 2023'!K89+'Plan de Acción 2023'!L89+'Plan de Acción 2023'!M89+'Plan de Acción 2023'!N89</f>
        <v>1</v>
      </c>
      <c r="J675" s="824">
        <f>'Plan de Acción 2023'!X89+'Plan de Acción 2023'!Y89+'Plan de Acción 2023'!Z89+'Plan de Acción 2023'!AA89+'Plan de Acción 2023'!AB89+'Plan de Acción 2023'!AC89+'Plan de Acción 2023'!AD89</f>
        <v>1</v>
      </c>
      <c r="K675" s="825">
        <f t="shared" si="6"/>
        <v>0.16666666666666666</v>
      </c>
      <c r="L675" s="825">
        <f t="shared" si="7"/>
        <v>0.16666666666666666</v>
      </c>
      <c r="M675" s="824">
        <f>'Plan de Acción 2023'!N89</f>
        <v>0</v>
      </c>
      <c r="N675" s="824">
        <f>'Plan de Acción 2023'!AD89</f>
        <v>0</v>
      </c>
      <c r="O675" s="824" t="e">
        <f t="shared" si="8"/>
        <v>#DIV/0!</v>
      </c>
      <c r="P675" s="820">
        <f>Tabla13[[#This Row],[Ejec Real Acumu]]-Tabla13[[#This Row],[Proyec Ejec Acumul]]</f>
        <v>0</v>
      </c>
      <c r="Q675" s="820">
        <f>Tabla13[[#This Row],[Ejec Real Mes]]-Tabla13[[#This Row],[Program Entreg Mes]]</f>
        <v>0</v>
      </c>
    </row>
    <row r="676" spans="1:17">
      <c r="A676" s="824">
        <v>86</v>
      </c>
      <c r="B676" s="824" t="s">
        <v>2441</v>
      </c>
      <c r="C676" s="824" t="s">
        <v>2442</v>
      </c>
      <c r="D676" s="824" t="str">
        <f>'Plan de Acción 2023'!$V$90</f>
        <v>Subdirección de Metrología Física</v>
      </c>
      <c r="E676" s="824" t="str">
        <f>'Plan de Acción 2023'!$F$90</f>
        <v>Participar en proyectos de I+D+i en metrología Fisica con organizaciones internacionales</v>
      </c>
      <c r="F676" s="824">
        <v>7</v>
      </c>
      <c r="G676" s="824" t="s">
        <v>2449</v>
      </c>
      <c r="H676" s="824">
        <f>'Plan de Acción 2023'!$T$90</f>
        <v>6</v>
      </c>
      <c r="I676" s="824">
        <f>'Plan de Acción 2023'!H90+'Plan de Acción 2023'!I90+'Plan de Acción 2023'!J90+'Plan de Acción 2023'!K90+'Plan de Acción 2023'!L90+'Plan de Acción 2023'!M90+'Plan de Acción 2023'!N90</f>
        <v>2</v>
      </c>
      <c r="J676" s="824">
        <f>'Plan de Acción 2023'!X90+'Plan de Acción 2023'!Y90+'Plan de Acción 2023'!Z90+'Plan de Acción 2023'!AA90+'Plan de Acción 2023'!AB90+'Plan de Acción 2023'!AC90+'Plan de Acción 2023'!AD90</f>
        <v>3</v>
      </c>
      <c r="K676" s="825">
        <f t="shared" si="6"/>
        <v>0.33333333333333331</v>
      </c>
      <c r="L676" s="825">
        <f t="shared" si="7"/>
        <v>0.5</v>
      </c>
      <c r="M676" s="824">
        <f>'Plan de Acción 2023'!N90</f>
        <v>2</v>
      </c>
      <c r="N676" s="824">
        <f>'Plan de Acción 2023'!AD90</f>
        <v>3</v>
      </c>
      <c r="O676" s="824">
        <f t="shared" si="8"/>
        <v>1.5</v>
      </c>
      <c r="P676" s="820">
        <f>Tabla13[[#This Row],[Ejec Real Acumu]]-Tabla13[[#This Row],[Proyec Ejec Acumul]]</f>
        <v>1</v>
      </c>
      <c r="Q676" s="820">
        <f>Tabla13[[#This Row],[Ejec Real Mes]]-Tabla13[[#This Row],[Program Entreg Mes]]</f>
        <v>1</v>
      </c>
    </row>
    <row r="677" spans="1:17">
      <c r="A677" s="824">
        <v>87</v>
      </c>
      <c r="B677" s="824" t="s">
        <v>2441</v>
      </c>
      <c r="C677" s="824" t="s">
        <v>2442</v>
      </c>
      <c r="D677" s="824" t="str">
        <f>'Plan de Acción 2023'!$V$91</f>
        <v>Oficina de Informática y Desarrollo Tecnológico</v>
      </c>
      <c r="E677" s="824" t="str">
        <f>'Plan de Acción 2023'!$F$91</f>
        <v>Ejecutar el Plan Estratégico de Tecnologías de la Información - PETI 2021 - 2023</v>
      </c>
      <c r="F677" s="824">
        <v>7</v>
      </c>
      <c r="G677" s="824" t="s">
        <v>2449</v>
      </c>
      <c r="H677" s="824">
        <f>'Plan de Acción 2023'!$T$91</f>
        <v>25</v>
      </c>
      <c r="I677" s="824">
        <f>'Plan de Acción 2023'!H91+'Plan de Acción 2023'!I91+'Plan de Acción 2023'!J91+'Plan de Acción 2023'!K91+'Plan de Acción 2023'!L91+'Plan de Acción 2023'!M91+'Plan de Acción 2023'!N91</f>
        <v>14</v>
      </c>
      <c r="J677" s="824">
        <f>'Plan de Acción 2023'!X91+'Plan de Acción 2023'!Y91+'Plan de Acción 2023'!Z91+'Plan de Acción 2023'!AA91+'Plan de Acción 2023'!AB91+'Plan de Acción 2023'!AC91+'Plan de Acción 2023'!AD91</f>
        <v>13</v>
      </c>
      <c r="K677" s="825">
        <f t="shared" si="6"/>
        <v>0.56000000000000005</v>
      </c>
      <c r="L677" s="825">
        <f t="shared" si="7"/>
        <v>0.52</v>
      </c>
      <c r="M677" s="824">
        <f>'Plan de Acción 2023'!N91</f>
        <v>2</v>
      </c>
      <c r="N677" s="824">
        <f>'Plan de Acción 2023'!AD91</f>
        <v>2</v>
      </c>
      <c r="O677" s="824">
        <f t="shared" si="8"/>
        <v>1</v>
      </c>
      <c r="P677" s="820">
        <f>Tabla13[[#This Row],[Ejec Real Acumu]]-Tabla13[[#This Row],[Proyec Ejec Acumul]]</f>
        <v>-1</v>
      </c>
      <c r="Q677" s="820">
        <f>Tabla13[[#This Row],[Ejec Real Mes]]-Tabla13[[#This Row],[Program Entreg Mes]]</f>
        <v>0</v>
      </c>
    </row>
    <row r="678" spans="1:17">
      <c r="A678" s="824">
        <v>88</v>
      </c>
      <c r="B678" s="824" t="s">
        <v>2441</v>
      </c>
      <c r="C678" s="824" t="s">
        <v>2442</v>
      </c>
      <c r="D678" s="824" t="str">
        <f>'Plan de Acción 2023'!$V$92</f>
        <v>Oficina de Informática y Desarrollo Tecnológico</v>
      </c>
      <c r="E678" s="824" t="str">
        <f>'Plan de Acción 2023'!$F$92</f>
        <v>Formular el Plan de transformación digital.</v>
      </c>
      <c r="F678" s="824">
        <v>7</v>
      </c>
      <c r="G678" s="824" t="s">
        <v>2449</v>
      </c>
      <c r="H678" s="824">
        <f>'Plan de Acción 2023'!$T$92</f>
        <v>7</v>
      </c>
      <c r="I678" s="824">
        <f>'Plan de Acción 2023'!H92+'Plan de Acción 2023'!I92+'Plan de Acción 2023'!J92+'Plan de Acción 2023'!K92+'Plan de Acción 2023'!L92+'Plan de Acción 2023'!M92+'Plan de Acción 2023'!N92</f>
        <v>1</v>
      </c>
      <c r="J678" s="824">
        <f>'Plan de Acción 2023'!X92+'Plan de Acción 2023'!Y92+'Plan de Acción 2023'!Z92+'Plan de Acción 2023'!AA92+'Plan de Acción 2023'!AB92+'Plan de Acción 2023'!AC92+'Plan de Acción 2023'!AD92</f>
        <v>1</v>
      </c>
      <c r="K678" s="825">
        <f t="shared" si="6"/>
        <v>0.14285714285714285</v>
      </c>
      <c r="L678" s="825">
        <f t="shared" si="7"/>
        <v>0.14285714285714285</v>
      </c>
      <c r="M678" s="824">
        <f>'Plan de Acción 2023'!N92</f>
        <v>0</v>
      </c>
      <c r="N678" s="824">
        <f>'Plan de Acción 2023'!AD92</f>
        <v>0</v>
      </c>
      <c r="O678" s="824" t="e">
        <f t="shared" si="8"/>
        <v>#DIV/0!</v>
      </c>
      <c r="P678" s="820">
        <f>Tabla13[[#This Row],[Ejec Real Acumu]]-Tabla13[[#This Row],[Proyec Ejec Acumul]]</f>
        <v>0</v>
      </c>
      <c r="Q678" s="820">
        <f>Tabla13[[#This Row],[Ejec Real Mes]]-Tabla13[[#This Row],[Program Entreg Mes]]</f>
        <v>0</v>
      </c>
    </row>
    <row r="679" spans="1:17">
      <c r="A679" s="824">
        <v>89</v>
      </c>
      <c r="B679" s="824" t="s">
        <v>2441</v>
      </c>
      <c r="C679" s="824" t="s">
        <v>2442</v>
      </c>
      <c r="D679" s="824" t="str">
        <f>'Plan de Acción 2023'!$V$93</f>
        <v>Oficina de Informática y Desarrollo Tecnológico</v>
      </c>
      <c r="E679" s="824" t="str">
        <f>'Plan de Acción 2023'!$F$93</f>
        <v>Ejecutar el Plan de Tratamiento de Riesgos de Seguridad y Privacidad de la Información</v>
      </c>
      <c r="F679" s="824">
        <v>7</v>
      </c>
      <c r="G679" s="824" t="s">
        <v>2449</v>
      </c>
      <c r="H679" s="824">
        <f>'Plan de Acción 2023'!$T$93</f>
        <v>12</v>
      </c>
      <c r="I679" s="824">
        <f>'Plan de Acción 2023'!H93+'Plan de Acción 2023'!I93+'Plan de Acción 2023'!J93+'Plan de Acción 2023'!K93+'Plan de Acción 2023'!L93+'Plan de Acción 2023'!M93+'Plan de Acción 2023'!N93</f>
        <v>4</v>
      </c>
      <c r="J679" s="824">
        <f>'Plan de Acción 2023'!X93+'Plan de Acción 2023'!Y93+'Plan de Acción 2023'!Z93+'Plan de Acción 2023'!AA93+'Plan de Acción 2023'!AB93+'Plan de Acción 2023'!AC93+'Plan de Acción 2023'!AD93</f>
        <v>4</v>
      </c>
      <c r="K679" s="825">
        <f t="shared" si="6"/>
        <v>0.33333333333333331</v>
      </c>
      <c r="L679" s="825">
        <f t="shared" si="7"/>
        <v>0.33333333333333331</v>
      </c>
      <c r="M679" s="824">
        <f>'Plan de Acción 2023'!N93</f>
        <v>1</v>
      </c>
      <c r="N679" s="824">
        <f>'Plan de Acción 2023'!AD93</f>
        <v>1</v>
      </c>
      <c r="O679" s="824">
        <f t="shared" si="8"/>
        <v>1</v>
      </c>
      <c r="P679" s="820">
        <f>Tabla13[[#This Row],[Ejec Real Acumu]]-Tabla13[[#This Row],[Proyec Ejec Acumul]]</f>
        <v>0</v>
      </c>
      <c r="Q679" s="820">
        <f>Tabla13[[#This Row],[Ejec Real Mes]]-Tabla13[[#This Row],[Program Entreg Mes]]</f>
        <v>0</v>
      </c>
    </row>
    <row r="680" spans="1:17">
      <c r="A680" s="824">
        <v>90</v>
      </c>
      <c r="B680" s="824" t="s">
        <v>2441</v>
      </c>
      <c r="C680" s="824" t="s">
        <v>2442</v>
      </c>
      <c r="D680" s="824" t="str">
        <f>'Plan de Acción 2023'!$V$94</f>
        <v>Oficina de Informática y Desarrollo Tecnológico</v>
      </c>
      <c r="E680" s="824" t="str">
        <f>'Plan de Acción 2023'!$F$94</f>
        <v>Ejecutar Plan de Seguridad y Privacidad de la Información 2023</v>
      </c>
      <c r="F680" s="824">
        <v>7</v>
      </c>
      <c r="G680" s="824" t="s">
        <v>2449</v>
      </c>
      <c r="H680" s="824">
        <f>'Plan de Acción 2023'!$T$94</f>
        <v>32</v>
      </c>
      <c r="I680" s="824">
        <f>'Plan de Acción 2023'!H94+'Plan de Acción 2023'!I94+'Plan de Acción 2023'!J94+'Plan de Acción 2023'!K94+'Plan de Acción 2023'!L94+'Plan de Acción 2023'!M94+'Plan de Acción 2023'!N94</f>
        <v>9</v>
      </c>
      <c r="J680" s="824">
        <f>'Plan de Acción 2023'!X94+'Plan de Acción 2023'!Y94+'Plan de Acción 2023'!Z94+'Plan de Acción 2023'!AA94+'Plan de Acción 2023'!AB94+'Plan de Acción 2023'!AC94+'Plan de Acción 2023'!AD94</f>
        <v>9</v>
      </c>
      <c r="K680" s="825">
        <f t="shared" si="6"/>
        <v>0.28125</v>
      </c>
      <c r="L680" s="825">
        <f t="shared" si="7"/>
        <v>0.28125</v>
      </c>
      <c r="M680" s="824">
        <f>'Plan de Acción 2023'!N94</f>
        <v>6</v>
      </c>
      <c r="N680" s="824">
        <f>'Plan de Acción 2023'!AD94</f>
        <v>6</v>
      </c>
      <c r="O680" s="824">
        <f t="shared" si="8"/>
        <v>1</v>
      </c>
      <c r="P680" s="820">
        <f>Tabla13[[#This Row],[Ejec Real Acumu]]-Tabla13[[#This Row],[Proyec Ejec Acumul]]</f>
        <v>0</v>
      </c>
      <c r="Q680" s="820">
        <f>Tabla13[[#This Row],[Ejec Real Mes]]-Tabla13[[#This Row],[Program Entreg Mes]]</f>
        <v>0</v>
      </c>
    </row>
    <row r="681" spans="1:17">
      <c r="A681" s="824">
        <v>91</v>
      </c>
      <c r="B681" s="824" t="s">
        <v>2441</v>
      </c>
      <c r="C681" s="824" t="s">
        <v>2442</v>
      </c>
      <c r="D681" s="824" t="str">
        <f>'Plan de Acción 2023'!$V$95</f>
        <v>Oficina de Informática y Desarrollo Tecnológico</v>
      </c>
      <c r="E681" s="824" t="str">
        <f>'Plan de Acción 2023'!$F$95</f>
        <v>Implementar las políticas del Modelo Integrado de Planeación y Gestión relacionadas con la OIDT</v>
      </c>
      <c r="F681" s="824">
        <v>7</v>
      </c>
      <c r="G681" s="824" t="s">
        <v>2449</v>
      </c>
      <c r="H681" s="824">
        <f>'Plan de Acción 2023'!$T$95</f>
        <v>4</v>
      </c>
      <c r="I681" s="824">
        <f>'Plan de Acción 2023'!H95+'Plan de Acción 2023'!I95+'Plan de Acción 2023'!J95+'Plan de Acción 2023'!K95+'Plan de Acción 2023'!L95+'Plan de Acción 2023'!M95+'Plan de Acción 2023'!N95</f>
        <v>2</v>
      </c>
      <c r="J681" s="824">
        <f>'Plan de Acción 2023'!X95+'Plan de Acción 2023'!Y95+'Plan de Acción 2023'!Z95+'Plan de Acción 2023'!AA95+'Plan de Acción 2023'!AB95+'Plan de Acción 2023'!AC95+'Plan de Acción 2023'!AD95</f>
        <v>2</v>
      </c>
      <c r="K681" s="825">
        <f t="shared" si="6"/>
        <v>0.5</v>
      </c>
      <c r="L681" s="825">
        <f t="shared" si="7"/>
        <v>0.5</v>
      </c>
      <c r="M681" s="824">
        <f>'Plan de Acción 2023'!N95</f>
        <v>0</v>
      </c>
      <c r="N681" s="824">
        <f>'Plan de Acción 2023'!AD95</f>
        <v>0</v>
      </c>
      <c r="O681" s="824" t="e">
        <f t="shared" si="8"/>
        <v>#DIV/0!</v>
      </c>
      <c r="P681" s="820">
        <f>Tabla13[[#This Row],[Ejec Real Acumu]]-Tabla13[[#This Row],[Proyec Ejec Acumul]]</f>
        <v>0</v>
      </c>
      <c r="Q681" s="820">
        <f>Tabla13[[#This Row],[Ejec Real Mes]]-Tabla13[[#This Row],[Program Entreg Mes]]</f>
        <v>0</v>
      </c>
    </row>
    <row r="682" spans="1:17">
      <c r="A682" s="824">
        <v>92</v>
      </c>
      <c r="B682" s="824" t="s">
        <v>2441</v>
      </c>
      <c r="C682" s="824" t="s">
        <v>2442</v>
      </c>
      <c r="D682" s="824" t="str">
        <f>'Plan de Acción 2023'!$V$96</f>
        <v>Subdirección de Metrología Física</v>
      </c>
      <c r="E682" s="824" t="str">
        <f>'Plan de Acción 2023'!$F$96</f>
        <v>Prestar horas de Asistencia Técnica por personal de la SMF a demanda</v>
      </c>
      <c r="F682" s="824">
        <v>7</v>
      </c>
      <c r="G682" s="824" t="s">
        <v>2449</v>
      </c>
      <c r="H682" s="824">
        <f>'Plan de Acción 2023'!$T$96</f>
        <v>1</v>
      </c>
      <c r="I682" s="824">
        <f>'Plan de Acción 2023'!H96+'Plan de Acción 2023'!I96+'Plan de Acción 2023'!J96+'Plan de Acción 2023'!K96+'Plan de Acción 2023'!L96+'Plan de Acción 2023'!M96+'Plan de Acción 2023'!N96</f>
        <v>0</v>
      </c>
      <c r="J682" s="824">
        <f>'Plan de Acción 2023'!X96+'Plan de Acción 2023'!Y96+'Plan de Acción 2023'!Z96+'Plan de Acción 2023'!AA96+'Plan de Acción 2023'!AB96+'Plan de Acción 2023'!AC96+'Plan de Acción 2023'!AD96</f>
        <v>0</v>
      </c>
      <c r="K682" s="825">
        <f t="shared" si="6"/>
        <v>0</v>
      </c>
      <c r="L682" s="825">
        <f t="shared" si="7"/>
        <v>0</v>
      </c>
      <c r="M682" s="824">
        <f>'Plan de Acción 2023'!N96</f>
        <v>0</v>
      </c>
      <c r="N682" s="824">
        <f>'Plan de Acción 2023'!AD96</f>
        <v>0</v>
      </c>
      <c r="O682" s="824" t="e">
        <f t="shared" si="8"/>
        <v>#DIV/0!</v>
      </c>
      <c r="P682" s="820">
        <f>Tabla13[[#This Row],[Ejec Real Acumu]]-Tabla13[[#This Row],[Proyec Ejec Acumul]]</f>
        <v>0</v>
      </c>
      <c r="Q682" s="820">
        <f>Tabla13[[#This Row],[Ejec Real Mes]]-Tabla13[[#This Row],[Program Entreg Mes]]</f>
        <v>0</v>
      </c>
    </row>
    <row r="683" spans="1:17">
      <c r="A683" s="824">
        <v>93</v>
      </c>
      <c r="B683" s="824" t="s">
        <v>2441</v>
      </c>
      <c r="C683" s="824" t="s">
        <v>2442</v>
      </c>
      <c r="D683" s="824" t="str">
        <f>'Plan de Acción 2023'!$V$97</f>
        <v>Oficina de Informática y Desarrollo Tecnológico</v>
      </c>
      <c r="E683" s="824" t="str">
        <f>'Plan de Acción 2023'!$F$97</f>
        <v>Ejecutar actividades relacionadas con la Gestión del SIG según lineamientos estratégicos - OIDT</v>
      </c>
      <c r="F683" s="824">
        <v>7</v>
      </c>
      <c r="G683" s="824" t="s">
        <v>2449</v>
      </c>
      <c r="H683" s="824">
        <f>'Plan de Acción 2023'!$T$97</f>
        <v>4</v>
      </c>
      <c r="I683" s="824">
        <f>'Plan de Acción 2023'!H97+'Plan de Acción 2023'!I97+'Plan de Acción 2023'!J97+'Plan de Acción 2023'!K97+'Plan de Acción 2023'!L97+'Plan de Acción 2023'!M97+'Plan de Acción 2023'!N97</f>
        <v>2</v>
      </c>
      <c r="J683" s="824">
        <f>'Plan de Acción 2023'!X97+'Plan de Acción 2023'!Y97+'Plan de Acción 2023'!Z97+'Plan de Acción 2023'!AA97+'Plan de Acción 2023'!AB97+'Plan de Acción 2023'!AC97+'Plan de Acción 2023'!AD97</f>
        <v>2</v>
      </c>
      <c r="K683" s="825">
        <f t="shared" si="6"/>
        <v>0.5</v>
      </c>
      <c r="L683" s="825">
        <f t="shared" si="7"/>
        <v>0.5</v>
      </c>
      <c r="M683" s="824">
        <f>'Plan de Acción 2023'!N97</f>
        <v>0</v>
      </c>
      <c r="N683" s="824">
        <f>'Plan de Acción 2023'!AD97</f>
        <v>0</v>
      </c>
      <c r="O683" s="824" t="e">
        <f t="shared" si="8"/>
        <v>#DIV/0!</v>
      </c>
      <c r="P683" s="820">
        <f>Tabla13[[#This Row],[Ejec Real Acumu]]-Tabla13[[#This Row],[Proyec Ejec Acumul]]</f>
        <v>0</v>
      </c>
      <c r="Q683" s="820">
        <f>Tabla13[[#This Row],[Ejec Real Mes]]-Tabla13[[#This Row],[Program Entreg Mes]]</f>
        <v>0</v>
      </c>
    </row>
    <row r="684" spans="1:17">
      <c r="A684" s="824">
        <v>94</v>
      </c>
      <c r="B684" s="824" t="s">
        <v>2441</v>
      </c>
      <c r="C684" s="824" t="s">
        <v>2442</v>
      </c>
      <c r="D684" s="824" t="str">
        <f>'Plan de Acción 2023'!$V$98</f>
        <v>Subdirección de Metrología Física</v>
      </c>
      <c r="E684" s="824" t="str">
        <f>'Plan de Acción 2023'!$F$98</f>
        <v>Ejecutar actividades relacionadas con la Gestión del SIG según lineamientos estratégicos - SMF</v>
      </c>
      <c r="F684" s="824">
        <v>7</v>
      </c>
      <c r="G684" s="824" t="s">
        <v>2449</v>
      </c>
      <c r="H684" s="824">
        <f>'Plan de Acción 2023'!$T$98</f>
        <v>4</v>
      </c>
      <c r="I684" s="824">
        <f>'Plan de Acción 2023'!H98+'Plan de Acción 2023'!I98+'Plan de Acción 2023'!J98+'Plan de Acción 2023'!K98+'Plan de Acción 2023'!L98+'Plan de Acción 2023'!M98+'Plan de Acción 2023'!N98</f>
        <v>2</v>
      </c>
      <c r="J684" s="824">
        <f>'Plan de Acción 2023'!X98+'Plan de Acción 2023'!Y98+'Plan de Acción 2023'!Z98+'Plan de Acción 2023'!AA98+'Plan de Acción 2023'!AB98+'Plan de Acción 2023'!AC98+'Plan de Acción 2023'!AD98</f>
        <v>2</v>
      </c>
      <c r="K684" s="825">
        <f t="shared" si="6"/>
        <v>0.5</v>
      </c>
      <c r="L684" s="825">
        <f t="shared" si="7"/>
        <v>0.5</v>
      </c>
      <c r="M684" s="824">
        <f>'Plan de Acción 2023'!N98</f>
        <v>0</v>
      </c>
      <c r="N684" s="824">
        <f>'Plan de Acción 2023'!AD98</f>
        <v>0</v>
      </c>
      <c r="O684" s="824" t="e">
        <f t="shared" si="8"/>
        <v>#DIV/0!</v>
      </c>
      <c r="P684" s="820">
        <f>Tabla13[[#This Row],[Ejec Real Acumu]]-Tabla13[[#This Row],[Proyec Ejec Acumul]]</f>
        <v>0</v>
      </c>
      <c r="Q684" s="820">
        <f>Tabla13[[#This Row],[Ejec Real Mes]]-Tabla13[[#This Row],[Program Entreg Mes]]</f>
        <v>0</v>
      </c>
    </row>
    <row r="685" spans="1:17">
      <c r="A685" s="824">
        <v>95</v>
      </c>
      <c r="B685" s="824" t="s">
        <v>2441</v>
      </c>
      <c r="C685" s="824" t="s">
        <v>2442</v>
      </c>
      <c r="D685" s="824" t="str">
        <f>'Plan de Acción 2023'!$V$99</f>
        <v>Secretaría General</v>
      </c>
      <c r="E685" s="824" t="str">
        <f>'Plan de Acción 2023'!$F$99</f>
        <v>Ejecutar actividades relacionadas con la Gestión del SIG según lineamientos estratégicos - SG</v>
      </c>
      <c r="F685" s="824">
        <v>7</v>
      </c>
      <c r="G685" s="824" t="s">
        <v>2449</v>
      </c>
      <c r="H685" s="824">
        <f>'Plan de Acción 2023'!$T$99</f>
        <v>4</v>
      </c>
      <c r="I685" s="824">
        <f>'Plan de Acción 2023'!H99+'Plan de Acción 2023'!I99+'Plan de Acción 2023'!J99+'Plan de Acción 2023'!K99+'Plan de Acción 2023'!L99+'Plan de Acción 2023'!M99+'Plan de Acción 2023'!N99</f>
        <v>2</v>
      </c>
      <c r="J685" s="824">
        <f>'Plan de Acción 2023'!X99+'Plan de Acción 2023'!Y99+'Plan de Acción 2023'!Z99+'Plan de Acción 2023'!AA99+'Plan de Acción 2023'!AB99+'Plan de Acción 2023'!AC99+'Plan de Acción 2023'!AD99</f>
        <v>2</v>
      </c>
      <c r="K685" s="825">
        <f t="shared" si="6"/>
        <v>0.5</v>
      </c>
      <c r="L685" s="825">
        <f t="shared" si="7"/>
        <v>0.5</v>
      </c>
      <c r="M685" s="824">
        <f>'Plan de Acción 2023'!N99</f>
        <v>0</v>
      </c>
      <c r="N685" s="824">
        <f>'Plan de Acción 2023'!AD99</f>
        <v>0</v>
      </c>
      <c r="O685" s="824" t="e">
        <f t="shared" si="8"/>
        <v>#DIV/0!</v>
      </c>
      <c r="P685" s="820">
        <f>Tabla13[[#This Row],[Ejec Real Acumu]]-Tabla13[[#This Row],[Proyec Ejec Acumul]]</f>
        <v>0</v>
      </c>
      <c r="Q685" s="820">
        <f>Tabla13[[#This Row],[Ejec Real Mes]]-Tabla13[[#This Row],[Program Entreg Mes]]</f>
        <v>0</v>
      </c>
    </row>
    <row r="686" spans="1:17">
      <c r="A686" s="824">
        <v>96</v>
      </c>
      <c r="B686" s="824" t="s">
        <v>2441</v>
      </c>
      <c r="C686" s="824" t="s">
        <v>2442</v>
      </c>
      <c r="D686" s="824" t="str">
        <f>'Plan de Acción 2023'!$V$100</f>
        <v>Subdirección de Metrología Química y Biología</v>
      </c>
      <c r="E686" s="824" t="str">
        <f>'Plan de Acción 2023'!$F$100</f>
        <v>Ejecutar actividades relacionadas con la Gestión del SIG según lineamientos estratégicos - SMQB</v>
      </c>
      <c r="F686" s="824">
        <v>7</v>
      </c>
      <c r="G686" s="824" t="s">
        <v>2449</v>
      </c>
      <c r="H686" s="824">
        <f>'Plan de Acción 2023'!$T$100</f>
        <v>4</v>
      </c>
      <c r="I686" s="824">
        <f>'Plan de Acción 2023'!H100+'Plan de Acción 2023'!I100+'Plan de Acción 2023'!J100+'Plan de Acción 2023'!K100+'Plan de Acción 2023'!L100+'Plan de Acción 2023'!M100+'Plan de Acción 2023'!N100</f>
        <v>2</v>
      </c>
      <c r="J686" s="824">
        <f>'Plan de Acción 2023'!X100+'Plan de Acción 2023'!Y100+'Plan de Acción 2023'!Z100+'Plan de Acción 2023'!AA100+'Plan de Acción 2023'!AB100+'Plan de Acción 2023'!AC100+'Plan de Acción 2023'!AD100</f>
        <v>2</v>
      </c>
      <c r="K686" s="825">
        <f t="shared" si="6"/>
        <v>0.5</v>
      </c>
      <c r="L686" s="825">
        <f t="shared" si="7"/>
        <v>0.5</v>
      </c>
      <c r="M686" s="824">
        <f>'Plan de Acción 2023'!N100</f>
        <v>0</v>
      </c>
      <c r="N686" s="824">
        <f>'Plan de Acción 2023'!AD100</f>
        <v>0</v>
      </c>
      <c r="O686" s="824" t="e">
        <f t="shared" si="8"/>
        <v>#DIV/0!</v>
      </c>
      <c r="P686" s="820">
        <f>Tabla13[[#This Row],[Ejec Real Acumu]]-Tabla13[[#This Row],[Proyec Ejec Acumul]]</f>
        <v>0</v>
      </c>
      <c r="Q686" s="820">
        <f>Tabla13[[#This Row],[Ejec Real Mes]]-Tabla13[[#This Row],[Program Entreg Mes]]</f>
        <v>0</v>
      </c>
    </row>
    <row r="687" spans="1:17">
      <c r="A687" s="824">
        <v>97</v>
      </c>
      <c r="B687" s="824" t="s">
        <v>2441</v>
      </c>
      <c r="C687" s="824" t="s">
        <v>2442</v>
      </c>
      <c r="D687" s="824" t="str">
        <f>'Plan de Acción 2023'!$V$101</f>
        <v>Secretaría General</v>
      </c>
      <c r="E687" s="824" t="str">
        <f>'Plan de Acción 2023'!$F$101</f>
        <v>Liderar la Gestión del Cambio con referencia a todos los cambios derivados de los resultados del concurso de méritos Nación 3</v>
      </c>
      <c r="F687" s="824">
        <v>7</v>
      </c>
      <c r="G687" s="824" t="s">
        <v>2449</v>
      </c>
      <c r="H687" s="824">
        <f>'Plan de Acción 2023'!$T$101</f>
        <v>4</v>
      </c>
      <c r="I687" s="824">
        <f>'Plan de Acción 2023'!H101+'Plan de Acción 2023'!I101+'Plan de Acción 2023'!J101+'Plan de Acción 2023'!K101+'Plan de Acción 2023'!L101+'Plan de Acción 2023'!M101+'Plan de Acción 2023'!N101</f>
        <v>2</v>
      </c>
      <c r="J687" s="824">
        <f>'Plan de Acción 2023'!X101+'Plan de Acción 2023'!Y101+'Plan de Acción 2023'!Z101+'Plan de Acción 2023'!AA101+'Plan de Acción 2023'!AB101+'Plan de Acción 2023'!AC101+'Plan de Acción 2023'!AD101</f>
        <v>2</v>
      </c>
      <c r="K687" s="825">
        <f t="shared" si="6"/>
        <v>0.5</v>
      </c>
      <c r="L687" s="825">
        <f t="shared" si="7"/>
        <v>0.5</v>
      </c>
      <c r="M687" s="824">
        <f>'Plan de Acción 2023'!N101</f>
        <v>0</v>
      </c>
      <c r="N687" s="824">
        <f>'Plan de Acción 2023'!AD101</f>
        <v>0</v>
      </c>
      <c r="O687" s="824" t="e">
        <f t="shared" si="8"/>
        <v>#DIV/0!</v>
      </c>
      <c r="P687" s="820">
        <f>Tabla13[[#This Row],[Ejec Real Acumu]]-Tabla13[[#This Row],[Proyec Ejec Acumul]]</f>
        <v>0</v>
      </c>
      <c r="Q687" s="820">
        <f>Tabla13[[#This Row],[Ejec Real Mes]]-Tabla13[[#This Row],[Program Entreg Mes]]</f>
        <v>0</v>
      </c>
    </row>
    <row r="688" spans="1:17">
      <c r="A688" s="824">
        <v>98</v>
      </c>
      <c r="B688" s="824" t="s">
        <v>2441</v>
      </c>
      <c r="C688" s="824" t="s">
        <v>2442</v>
      </c>
      <c r="D688" s="824" t="str">
        <f>'Plan de Acción 2023'!$V$102</f>
        <v>Subdirección de Metrología Química y Biología</v>
      </c>
      <c r="E688" s="824" t="str">
        <f>'Plan de Acción 2023'!$F$102</f>
        <v xml:space="preserve">Desarrollar herramientas para la
automatización de los procesos de medición de la SMQB
 </v>
      </c>
      <c r="F688" s="824">
        <v>7</v>
      </c>
      <c r="G688" s="824" t="s">
        <v>2449</v>
      </c>
      <c r="H688" s="824">
        <f>'Plan de Acción 2023'!$T$102</f>
        <v>2</v>
      </c>
      <c r="I688" s="824">
        <f>'Plan de Acción 2023'!H102+'Plan de Acción 2023'!I102+'Plan de Acción 2023'!J102+'Plan de Acción 2023'!K102+'Plan de Acción 2023'!L102+'Plan de Acción 2023'!M102+'Plan de Acción 2023'!N102</f>
        <v>0</v>
      </c>
      <c r="J688" s="824">
        <f>'Plan de Acción 2023'!X102+'Plan de Acción 2023'!Y102+'Plan de Acción 2023'!Z102+'Plan de Acción 2023'!AA102+'Plan de Acción 2023'!AB102+'Plan de Acción 2023'!AC102+'Plan de Acción 2023'!AD102</f>
        <v>0</v>
      </c>
      <c r="K688" s="825">
        <f t="shared" si="6"/>
        <v>0</v>
      </c>
      <c r="L688" s="825">
        <f t="shared" si="7"/>
        <v>0</v>
      </c>
      <c r="M688" s="824">
        <f>'Plan de Acción 2023'!N102</f>
        <v>0</v>
      </c>
      <c r="N688" s="824">
        <f>'Plan de Acción 2023'!AD102</f>
        <v>0</v>
      </c>
      <c r="O688" s="824" t="e">
        <f t="shared" si="8"/>
        <v>#DIV/0!</v>
      </c>
      <c r="P688" s="820">
        <f>Tabla13[[#This Row],[Ejec Real Acumu]]-Tabla13[[#This Row],[Proyec Ejec Acumul]]</f>
        <v>0</v>
      </c>
      <c r="Q688" s="820">
        <f>Tabla13[[#This Row],[Ejec Real Mes]]-Tabla13[[#This Row],[Program Entreg Mes]]</f>
        <v>0</v>
      </c>
    </row>
    <row r="689" spans="1:17">
      <c r="A689" s="824">
        <v>1</v>
      </c>
      <c r="B689" s="824" t="s">
        <v>2441</v>
      </c>
      <c r="C689" s="824" t="s">
        <v>2442</v>
      </c>
      <c r="D689" s="824" t="str">
        <f>'Plan de Acción 2023'!$V$5</f>
        <v>Dirección General</v>
      </c>
      <c r="E689" s="824" t="str">
        <f>'Plan de Acción 2023'!$F$5</f>
        <v>Participar en la Conferencia General de Pesas y Medidas del BIPM - CGPM</v>
      </c>
      <c r="F689" s="824">
        <v>8</v>
      </c>
      <c r="G689" s="824" t="s">
        <v>2450</v>
      </c>
      <c r="H689" s="824">
        <f>'Plan de Acción 2023'!$T$5</f>
        <v>1</v>
      </c>
      <c r="I689" s="824">
        <f>'Plan de Acción 2023'!H5+'Plan de Acción 2023'!I5+'Plan de Acción 2023'!J5+'Plan de Acción 2023'!K5+'Plan de Acción 2023'!L5+'Plan de Acción 2023'!M5+'Plan de Acción 2023'!N5+'Plan de Acción 2023'!O5</f>
        <v>0</v>
      </c>
      <c r="J689" s="824">
        <f>'Plan de Acción 2023'!X5+'Plan de Acción 2023'!Y5+'Plan de Acción 2023'!Z5+'Plan de Acción 2023'!AA5+'Plan de Acción 2023'!AB5+'Plan de Acción 2023'!AC5+'Plan de Acción 2023'!AD5+'Plan de Acción 2023'!AE5</f>
        <v>0</v>
      </c>
      <c r="K689" s="825">
        <f t="shared" si="6"/>
        <v>0</v>
      </c>
      <c r="L689" s="825">
        <f t="shared" si="7"/>
        <v>0</v>
      </c>
      <c r="M689" s="824">
        <f>'Plan de Acción 2023'!O5</f>
        <v>0</v>
      </c>
      <c r="N689" s="824">
        <f>'Plan de Acción 2023'!AE5</f>
        <v>0</v>
      </c>
      <c r="O689" s="824" t="e">
        <f t="shared" si="8"/>
        <v>#DIV/0!</v>
      </c>
      <c r="P689" s="820">
        <f>Tabla13[[#This Row],[Ejec Real Acumu]]-Tabla13[[#This Row],[Proyec Ejec Acumul]]</f>
        <v>0</v>
      </c>
      <c r="Q689" s="820">
        <f>Tabla13[[#This Row],[Ejec Real Mes]]-Tabla13[[#This Row],[Program Entreg Mes]]</f>
        <v>0</v>
      </c>
    </row>
    <row r="690" spans="1:17">
      <c r="A690" s="824">
        <v>2</v>
      </c>
      <c r="B690" s="824" t="s">
        <v>2441</v>
      </c>
      <c r="C690" s="824" t="s">
        <v>2442</v>
      </c>
      <c r="D690" s="824" t="str">
        <f>'Plan de Acción 2023'!$V$6</f>
        <v>Dirección General</v>
      </c>
      <c r="E690" s="824" t="str">
        <f>'Plan de Acción 2023'!$F$6</f>
        <v>Participar en la reunión del Asamblea del SIM</v>
      </c>
      <c r="F690" s="824">
        <v>8</v>
      </c>
      <c r="G690" s="824" t="s">
        <v>2450</v>
      </c>
      <c r="H690" s="824">
        <f>'Plan de Acción 2023'!$T$6</f>
        <v>1</v>
      </c>
      <c r="I690" s="824">
        <f>'Plan de Acción 2023'!H6+'Plan de Acción 2023'!I6+'Plan de Acción 2023'!J6+'Plan de Acción 2023'!K6+'Plan de Acción 2023'!L6+'Plan de Acción 2023'!M6+'Plan de Acción 2023'!N6+'Plan de Acción 2023'!O6</f>
        <v>0</v>
      </c>
      <c r="J690" s="824">
        <f>'Plan de Acción 2023'!X6+'Plan de Acción 2023'!Y6+'Plan de Acción 2023'!Z6+'Plan de Acción 2023'!AA6+'Plan de Acción 2023'!AB6+'Plan de Acción 2023'!AC6+'Plan de Acción 2023'!AD6+'Plan de Acción 2023'!AE6</f>
        <v>0</v>
      </c>
      <c r="K690" s="825">
        <f t="shared" si="6"/>
        <v>0</v>
      </c>
      <c r="L690" s="825">
        <f t="shared" si="7"/>
        <v>0</v>
      </c>
      <c r="M690" s="824">
        <f>'Plan de Acción 2023'!O6</f>
        <v>0</v>
      </c>
      <c r="N690" s="824">
        <f>'Plan de Acción 2023'!AE6</f>
        <v>0</v>
      </c>
      <c r="O690" s="824" t="e">
        <f t="shared" si="8"/>
        <v>#DIV/0!</v>
      </c>
      <c r="P690" s="820">
        <f>Tabla13[[#This Row],[Ejec Real Acumu]]-Tabla13[[#This Row],[Proyec Ejec Acumul]]</f>
        <v>0</v>
      </c>
      <c r="Q690" s="820">
        <f>Tabla13[[#This Row],[Ejec Real Mes]]-Tabla13[[#This Row],[Program Entreg Mes]]</f>
        <v>0</v>
      </c>
    </row>
    <row r="691" spans="1:17">
      <c r="A691" s="824">
        <v>3</v>
      </c>
      <c r="B691" s="824" t="s">
        <v>2441</v>
      </c>
      <c r="C691" s="824" t="s">
        <v>2442</v>
      </c>
      <c r="D691" s="824" t="str">
        <f>'Plan de Acción 2023'!$V$7</f>
        <v>Dirección General</v>
      </c>
      <c r="E691"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691" s="824">
        <v>8</v>
      </c>
      <c r="G691" s="824" t="s">
        <v>2450</v>
      </c>
      <c r="H691" s="824">
        <f>'Plan de Acción 2023'!$T$7</f>
        <v>4</v>
      </c>
      <c r="I691" s="824">
        <f>'Plan de Acción 2023'!H7+'Plan de Acción 2023'!I7+'Plan de Acción 2023'!J7+'Plan de Acción 2023'!K7+'Plan de Acción 2023'!L7+'Plan de Acción 2023'!M7+'Plan de Acción 2023'!N7+'Plan de Acción 2023'!O7</f>
        <v>2</v>
      </c>
      <c r="J691" s="824">
        <f>'Plan de Acción 2023'!X7+'Plan de Acción 2023'!Y7+'Plan de Acción 2023'!Z7+'Plan de Acción 2023'!AA7+'Plan de Acción 2023'!AB7+'Plan de Acción 2023'!AC7+'Plan de Acción 2023'!AD7+'Plan de Acción 2023'!AE7</f>
        <v>2</v>
      </c>
      <c r="K691" s="825">
        <f t="shared" si="6"/>
        <v>0.5</v>
      </c>
      <c r="L691" s="825">
        <f t="shared" si="7"/>
        <v>0.5</v>
      </c>
      <c r="M691" s="824">
        <f>'Plan de Acción 2023'!O7</f>
        <v>0</v>
      </c>
      <c r="N691" s="824">
        <f>'Plan de Acción 2023'!AE7</f>
        <v>0</v>
      </c>
      <c r="O691" s="824" t="e">
        <f t="shared" si="8"/>
        <v>#DIV/0!</v>
      </c>
      <c r="P691" s="820">
        <f>Tabla13[[#This Row],[Ejec Real Acumu]]-Tabla13[[#This Row],[Proyec Ejec Acumul]]</f>
        <v>0</v>
      </c>
      <c r="Q691" s="820">
        <f>Tabla13[[#This Row],[Ejec Real Mes]]-Tabla13[[#This Row],[Program Entreg Mes]]</f>
        <v>0</v>
      </c>
    </row>
    <row r="692" spans="1:17">
      <c r="A692" s="824">
        <v>4</v>
      </c>
      <c r="B692" s="824" t="s">
        <v>2441</v>
      </c>
      <c r="C692" s="824" t="s">
        <v>2442</v>
      </c>
      <c r="D692" s="824" t="str">
        <f>'Plan de Acción 2023'!$V$8</f>
        <v>Secretaría General</v>
      </c>
      <c r="E692" s="824" t="str">
        <f>'Plan de Acción 2023'!$F$8</f>
        <v>Ejecutar el Plan Estratégico de Talento Humano</v>
      </c>
      <c r="F692" s="824">
        <v>8</v>
      </c>
      <c r="G692" s="824" t="s">
        <v>2450</v>
      </c>
      <c r="H692" s="824">
        <f>'Plan de Acción 2023'!$T$8</f>
        <v>4</v>
      </c>
      <c r="I692" s="824">
        <f>'Plan de Acción 2023'!H8+'Plan de Acción 2023'!I8+'Plan de Acción 2023'!J8+'Plan de Acción 2023'!K8+'Plan de Acción 2023'!L8+'Plan de Acción 2023'!M8+'Plan de Acción 2023'!N8+'Plan de Acción 2023'!O8</f>
        <v>2</v>
      </c>
      <c r="J692" s="824">
        <f>'Plan de Acción 2023'!X8+'Plan de Acción 2023'!Y8+'Plan de Acción 2023'!Z8+'Plan de Acción 2023'!AA8+'Plan de Acción 2023'!AB8+'Plan de Acción 2023'!AC8+'Plan de Acción 2023'!AD8+'Plan de Acción 2023'!AE8</f>
        <v>2</v>
      </c>
      <c r="K692" s="825">
        <f t="shared" si="6"/>
        <v>0.5</v>
      </c>
      <c r="L692" s="825">
        <f t="shared" si="7"/>
        <v>0.5</v>
      </c>
      <c r="M692" s="824">
        <f>'Plan de Acción 2023'!O8</f>
        <v>0</v>
      </c>
      <c r="N692" s="824">
        <f>'Plan de Acción 2023'!AE8</f>
        <v>0</v>
      </c>
      <c r="O692" s="824" t="e">
        <f t="shared" si="8"/>
        <v>#DIV/0!</v>
      </c>
      <c r="P692" s="820">
        <f>Tabla13[[#This Row],[Ejec Real Acumu]]-Tabla13[[#This Row],[Proyec Ejec Acumul]]</f>
        <v>0</v>
      </c>
      <c r="Q692" s="820">
        <f>Tabla13[[#This Row],[Ejec Real Mes]]-Tabla13[[#This Row],[Program Entreg Mes]]</f>
        <v>0</v>
      </c>
    </row>
    <row r="693" spans="1:17">
      <c r="A693" s="824">
        <v>5</v>
      </c>
      <c r="B693" s="824" t="s">
        <v>2441</v>
      </c>
      <c r="C693" s="824" t="s">
        <v>2442</v>
      </c>
      <c r="D693" s="824" t="str">
        <f>'Plan de Acción 2023'!$V$9</f>
        <v>Secretaría General</v>
      </c>
      <c r="E693" s="824" t="str">
        <f>'Plan de Acción 2023'!$F$9</f>
        <v>Ejecutar Plan Anual de Vacantes</v>
      </c>
      <c r="F693" s="824">
        <v>8</v>
      </c>
      <c r="G693" s="824" t="s">
        <v>2450</v>
      </c>
      <c r="H693" s="824">
        <f>'Plan de Acción 2023'!$T$9</f>
        <v>2</v>
      </c>
      <c r="I693" s="824">
        <f>'Plan de Acción 2023'!H9+'Plan de Acción 2023'!I9+'Plan de Acción 2023'!J9+'Plan de Acción 2023'!K9+'Plan de Acción 2023'!L9+'Plan de Acción 2023'!M9+'Plan de Acción 2023'!N9+'Plan de Acción 2023'!O9</f>
        <v>1</v>
      </c>
      <c r="J693" s="824">
        <f>'Plan de Acción 2023'!X9+'Plan de Acción 2023'!Y9+'Plan de Acción 2023'!Z9+'Plan de Acción 2023'!AA9+'Plan de Acción 2023'!AB9+'Plan de Acción 2023'!AC9+'Plan de Acción 2023'!AD9+'Plan de Acción 2023'!AE9</f>
        <v>1</v>
      </c>
      <c r="K693" s="825">
        <f t="shared" si="6"/>
        <v>0.5</v>
      </c>
      <c r="L693" s="825">
        <f t="shared" si="7"/>
        <v>0.5</v>
      </c>
      <c r="M693" s="824">
        <f>'Plan de Acción 2023'!O9</f>
        <v>0</v>
      </c>
      <c r="N693" s="824">
        <f>'Plan de Acción 2023'!AE9</f>
        <v>0</v>
      </c>
      <c r="O693" s="824" t="e">
        <f t="shared" si="8"/>
        <v>#DIV/0!</v>
      </c>
      <c r="P693" s="820">
        <f>Tabla13[[#This Row],[Ejec Real Acumu]]-Tabla13[[#This Row],[Proyec Ejec Acumul]]</f>
        <v>0</v>
      </c>
      <c r="Q693" s="820">
        <f>Tabla13[[#This Row],[Ejec Real Mes]]-Tabla13[[#This Row],[Program Entreg Mes]]</f>
        <v>0</v>
      </c>
    </row>
    <row r="694" spans="1:17">
      <c r="A694" s="824">
        <v>6</v>
      </c>
      <c r="B694" s="824" t="s">
        <v>2441</v>
      </c>
      <c r="C694" s="824" t="s">
        <v>2442</v>
      </c>
      <c r="D694" s="824" t="str">
        <f>'Plan de Acción 2023'!$V$10</f>
        <v>Secretaría General</v>
      </c>
      <c r="E694" s="824" t="str">
        <f>'Plan de Acción 2023'!$F$10</f>
        <v>Ejecutar Plan de Previsión de Recursos Humanos</v>
      </c>
      <c r="F694" s="824">
        <v>8</v>
      </c>
      <c r="G694" s="824" t="s">
        <v>2450</v>
      </c>
      <c r="H694" s="824">
        <f>'Plan de Acción 2023'!$T$10</f>
        <v>2</v>
      </c>
      <c r="I694" s="824">
        <f>'Plan de Acción 2023'!H10+'Plan de Acción 2023'!I10+'Plan de Acción 2023'!J10+'Plan de Acción 2023'!K10+'Plan de Acción 2023'!L10+'Plan de Acción 2023'!M10+'Plan de Acción 2023'!N10+'Plan de Acción 2023'!O10</f>
        <v>1</v>
      </c>
      <c r="J694" s="824">
        <f>'Plan de Acción 2023'!X10+'Plan de Acción 2023'!Y10+'Plan de Acción 2023'!Z10+'Plan de Acción 2023'!AA10+'Plan de Acción 2023'!AB10+'Plan de Acción 2023'!AC10+'Plan de Acción 2023'!AD10+'Plan de Acción 2023'!AE10</f>
        <v>1</v>
      </c>
      <c r="K694" s="825">
        <f t="shared" si="6"/>
        <v>0.5</v>
      </c>
      <c r="L694" s="825">
        <f t="shared" si="7"/>
        <v>0.5</v>
      </c>
      <c r="M694" s="824">
        <f>'Plan de Acción 2023'!O10</f>
        <v>0</v>
      </c>
      <c r="N694" s="824">
        <f>'Plan de Acción 2023'!AE10</f>
        <v>0</v>
      </c>
      <c r="O694" s="824" t="e">
        <f t="shared" si="8"/>
        <v>#DIV/0!</v>
      </c>
      <c r="P694" s="820">
        <f>Tabla13[[#This Row],[Ejec Real Acumu]]-Tabla13[[#This Row],[Proyec Ejec Acumul]]</f>
        <v>0</v>
      </c>
      <c r="Q694" s="820">
        <f>Tabla13[[#This Row],[Ejec Real Mes]]-Tabla13[[#This Row],[Program Entreg Mes]]</f>
        <v>0</v>
      </c>
    </row>
    <row r="695" spans="1:17">
      <c r="A695" s="824">
        <v>7</v>
      </c>
      <c r="B695" s="824" t="s">
        <v>2441</v>
      </c>
      <c r="C695" s="824" t="s">
        <v>2442</v>
      </c>
      <c r="D695" s="824" t="str">
        <f>'Plan de Acción 2023'!$V$11</f>
        <v>Secretaría General</v>
      </c>
      <c r="E695" s="824" t="str">
        <f>'Plan de Acción 2023'!$F$11</f>
        <v>Ejecutar Plan Institucional de Capacitación</v>
      </c>
      <c r="F695" s="824">
        <v>8</v>
      </c>
      <c r="G695" s="824" t="s">
        <v>2450</v>
      </c>
      <c r="H695" s="824">
        <f>'Plan de Acción 2023'!$T$11</f>
        <v>47</v>
      </c>
      <c r="I695" s="824">
        <f>'Plan de Acción 2023'!H11+'Plan de Acción 2023'!I11+'Plan de Acción 2023'!J11+'Plan de Acción 2023'!K11+'Plan de Acción 2023'!L11+'Plan de Acción 2023'!M11+'Plan de Acción 2023'!N11+'Plan de Acción 2023'!O11</f>
        <v>23</v>
      </c>
      <c r="J695" s="824">
        <f>'Plan de Acción 2023'!X11+'Plan de Acción 2023'!Y11+'Plan de Acción 2023'!Z11+'Plan de Acción 2023'!AA11+'Plan de Acción 2023'!AB11+'Plan de Acción 2023'!AC11+'Plan de Acción 2023'!AD11+'Plan de Acción 2023'!AE11</f>
        <v>31</v>
      </c>
      <c r="K695" s="825">
        <f t="shared" si="6"/>
        <v>0.48936170212765956</v>
      </c>
      <c r="L695" s="825">
        <f t="shared" si="7"/>
        <v>0.65957446808510634</v>
      </c>
      <c r="M695" s="824">
        <f>'Plan de Acción 2023'!O11</f>
        <v>3</v>
      </c>
      <c r="N695" s="824">
        <f>'Plan de Acción 2023'!AE11</f>
        <v>11</v>
      </c>
      <c r="O695" s="824">
        <f t="shared" si="8"/>
        <v>3.6666666666666665</v>
      </c>
      <c r="P695" s="820">
        <f>Tabla13[[#This Row],[Ejec Real Acumu]]-Tabla13[[#This Row],[Proyec Ejec Acumul]]</f>
        <v>8</v>
      </c>
      <c r="Q695" s="820">
        <f>Tabla13[[#This Row],[Ejec Real Mes]]-Tabla13[[#This Row],[Program Entreg Mes]]</f>
        <v>8</v>
      </c>
    </row>
    <row r="696" spans="1:17">
      <c r="A696" s="824">
        <v>8</v>
      </c>
      <c r="B696" s="824" t="s">
        <v>2441</v>
      </c>
      <c r="C696" s="824" t="s">
        <v>2442</v>
      </c>
      <c r="D696" s="824" t="str">
        <f>'Plan de Acción 2023'!$V$12</f>
        <v>Secretaría General</v>
      </c>
      <c r="E696" s="824" t="str">
        <f>'Plan de Acción 2023'!$F$12</f>
        <v>Ejecutar Plan de Bienestar Laboral e Incentivos</v>
      </c>
      <c r="F696" s="824">
        <v>8</v>
      </c>
      <c r="G696" s="824" t="s">
        <v>2450</v>
      </c>
      <c r="H696" s="824">
        <f>'Plan de Acción 2023'!$T$12</f>
        <v>25</v>
      </c>
      <c r="I696" s="824">
        <f>'Plan de Acción 2023'!H12+'Plan de Acción 2023'!I12+'Plan de Acción 2023'!J12+'Plan de Acción 2023'!K12+'Plan de Acción 2023'!L12+'Plan de Acción 2023'!M12+'Plan de Acción 2023'!N12+'Plan de Acción 2023'!O12</f>
        <v>18</v>
      </c>
      <c r="J696" s="824">
        <f>'Plan de Acción 2023'!X12+'Plan de Acción 2023'!Y12+'Plan de Acción 2023'!Z12+'Plan de Acción 2023'!AA12+'Plan de Acción 2023'!AB12+'Plan de Acción 2023'!AC12+'Plan de Acción 2023'!AD12+'Plan de Acción 2023'!AE12</f>
        <v>15</v>
      </c>
      <c r="K696" s="825">
        <f t="shared" si="6"/>
        <v>0.72</v>
      </c>
      <c r="L696" s="825">
        <f t="shared" si="7"/>
        <v>0.6</v>
      </c>
      <c r="M696" s="824">
        <f>'Plan de Acción 2023'!O12</f>
        <v>2</v>
      </c>
      <c r="N696" s="824">
        <f>'Plan de Acción 2023'!AE12</f>
        <v>0</v>
      </c>
      <c r="O696" s="824">
        <f t="shared" si="8"/>
        <v>0</v>
      </c>
      <c r="P696" s="820">
        <f>Tabla13[[#This Row],[Ejec Real Acumu]]-Tabla13[[#This Row],[Proyec Ejec Acumul]]</f>
        <v>-3</v>
      </c>
      <c r="Q696" s="820">
        <f>Tabla13[[#This Row],[Ejec Real Mes]]-Tabla13[[#This Row],[Program Entreg Mes]]</f>
        <v>-2</v>
      </c>
    </row>
    <row r="697" spans="1:17">
      <c r="A697" s="824">
        <v>9</v>
      </c>
      <c r="B697" s="824" t="s">
        <v>2441</v>
      </c>
      <c r="C697" s="824" t="s">
        <v>2442</v>
      </c>
      <c r="D697" s="824" t="str">
        <f>'Plan de Acción 2023'!$V$13</f>
        <v>Secretaría General</v>
      </c>
      <c r="E697" s="824" t="str">
        <f>'Plan de Acción 2023'!$F$13</f>
        <v>Implementar las políticas del Modelo Integrado de Planeación y Gestión relacionadas con la SG</v>
      </c>
      <c r="F697" s="824">
        <v>8</v>
      </c>
      <c r="G697" s="824" t="s">
        <v>2450</v>
      </c>
      <c r="H697" s="824">
        <f>'Plan de Acción 2023'!$T$13</f>
        <v>4</v>
      </c>
      <c r="I697" s="824">
        <f>'Plan de Acción 2023'!H13+'Plan de Acción 2023'!I13+'Plan de Acción 2023'!J13+'Plan de Acción 2023'!K13+'Plan de Acción 2023'!L13+'Plan de Acción 2023'!M13+'Plan de Acción 2023'!N13+'Plan de Acción 2023'!O13</f>
        <v>2</v>
      </c>
      <c r="J697" s="824">
        <f>'Plan de Acción 2023'!X13+'Plan de Acción 2023'!Y13+'Plan de Acción 2023'!Z13+'Plan de Acción 2023'!AA13+'Plan de Acción 2023'!AB13+'Plan de Acción 2023'!AC13+'Plan de Acción 2023'!AD13+'Plan de Acción 2023'!AE13</f>
        <v>2</v>
      </c>
      <c r="K697" s="825">
        <f t="shared" si="6"/>
        <v>0.5</v>
      </c>
      <c r="L697" s="825">
        <f t="shared" si="7"/>
        <v>0.5</v>
      </c>
      <c r="M697" s="824">
        <f>'Plan de Acción 2023'!O13</f>
        <v>0</v>
      </c>
      <c r="N697" s="824">
        <f>'Plan de Acción 2023'!AE13</f>
        <v>0</v>
      </c>
      <c r="O697" s="824" t="e">
        <f t="shared" si="8"/>
        <v>#DIV/0!</v>
      </c>
      <c r="P697" s="820">
        <f>Tabla13[[#This Row],[Ejec Real Acumu]]-Tabla13[[#This Row],[Proyec Ejec Acumul]]</f>
        <v>0</v>
      </c>
      <c r="Q697" s="820">
        <f>Tabla13[[#This Row],[Ejec Real Mes]]-Tabla13[[#This Row],[Program Entreg Mes]]</f>
        <v>0</v>
      </c>
    </row>
    <row r="698" spans="1:17">
      <c r="A698" s="824">
        <v>10</v>
      </c>
      <c r="B698" s="824" t="s">
        <v>2441</v>
      </c>
      <c r="C698" s="824" t="s">
        <v>2442</v>
      </c>
      <c r="D698" s="824" t="str">
        <f>'Plan de Acción 2023'!$V$14</f>
        <v>Secretaría General</v>
      </c>
      <c r="E698" s="824" t="str">
        <f>'Plan de Acción 2023'!$F$14</f>
        <v>Desarrollar las actividades establecidas para la implementación de Gestión del Conocimiento liderado por Talento Humano</v>
      </c>
      <c r="F698" s="824">
        <v>8</v>
      </c>
      <c r="G698" s="824" t="s">
        <v>2450</v>
      </c>
      <c r="H698" s="824">
        <f>'Plan de Acción 2023'!$T$14</f>
        <v>4</v>
      </c>
      <c r="I698" s="824">
        <f>'Plan de Acción 2023'!H14+'Plan de Acción 2023'!I14+'Plan de Acción 2023'!J14+'Plan de Acción 2023'!K14+'Plan de Acción 2023'!L14+'Plan de Acción 2023'!M14+'Plan de Acción 2023'!N14+'Plan de Acción 2023'!O14</f>
        <v>2</v>
      </c>
      <c r="J698" s="824">
        <f>'Plan de Acción 2023'!X14+'Plan de Acción 2023'!Y14+'Plan de Acción 2023'!Z14+'Plan de Acción 2023'!AA14+'Plan de Acción 2023'!AB14+'Plan de Acción 2023'!AC14+'Plan de Acción 2023'!AD14+'Plan de Acción 2023'!AE14</f>
        <v>1</v>
      </c>
      <c r="K698" s="825">
        <f t="shared" si="6"/>
        <v>0.5</v>
      </c>
      <c r="L698" s="825">
        <f t="shared" si="7"/>
        <v>0.25</v>
      </c>
      <c r="M698" s="824">
        <f>'Plan de Acción 2023'!O14</f>
        <v>0</v>
      </c>
      <c r="N698" s="824">
        <f>'Plan de Acción 2023'!AE14</f>
        <v>0</v>
      </c>
      <c r="O698" s="824" t="e">
        <f t="shared" si="8"/>
        <v>#DIV/0!</v>
      </c>
      <c r="P698" s="820">
        <f>Tabla13[[#This Row],[Ejec Real Acumu]]-Tabla13[[#This Row],[Proyec Ejec Acumul]]</f>
        <v>-1</v>
      </c>
      <c r="Q698" s="820">
        <f>Tabla13[[#This Row],[Ejec Real Mes]]-Tabla13[[#This Row],[Program Entreg Mes]]</f>
        <v>0</v>
      </c>
    </row>
    <row r="699" spans="1:17">
      <c r="A699" s="824">
        <v>11</v>
      </c>
      <c r="B699" s="824" t="s">
        <v>2441</v>
      </c>
      <c r="C699" s="824" t="s">
        <v>2442</v>
      </c>
      <c r="D699" s="824" t="str">
        <f>'Plan de Acción 2023'!$V$15</f>
        <v>Secretaría General</v>
      </c>
      <c r="E699" s="824" t="str">
        <f>'Plan de Acción 2023'!$F$15</f>
        <v>Realizar campañas de socialización y apropiación de valores institucionales</v>
      </c>
      <c r="F699" s="824">
        <v>8</v>
      </c>
      <c r="G699" s="824" t="s">
        <v>2450</v>
      </c>
      <c r="H699" s="824">
        <f>'Plan de Acción 2023'!$T$15</f>
        <v>2</v>
      </c>
      <c r="I699" s="824">
        <f>'Plan de Acción 2023'!H15+'Plan de Acción 2023'!I15+'Plan de Acción 2023'!J15+'Plan de Acción 2023'!K15+'Plan de Acción 2023'!L15+'Plan de Acción 2023'!M15+'Plan de Acción 2023'!N15+'Plan de Acción 2023'!O15</f>
        <v>1</v>
      </c>
      <c r="J699" s="824">
        <f>'Plan de Acción 2023'!X15+'Plan de Acción 2023'!Y15+'Plan de Acción 2023'!Z15+'Plan de Acción 2023'!AA15+'Plan de Acción 2023'!AB15+'Plan de Acción 2023'!AC15+'Plan de Acción 2023'!AD15+'Plan de Acción 2023'!AE15</f>
        <v>1</v>
      </c>
      <c r="K699" s="825">
        <f t="shared" si="6"/>
        <v>0.5</v>
      </c>
      <c r="L699" s="825">
        <f t="shared" si="7"/>
        <v>0.5</v>
      </c>
      <c r="M699" s="824">
        <f>'Plan de Acción 2023'!O15</f>
        <v>0</v>
      </c>
      <c r="N699" s="824">
        <f>'Plan de Acción 2023'!AE15</f>
        <v>0</v>
      </c>
      <c r="O699" s="824" t="e">
        <f t="shared" si="8"/>
        <v>#DIV/0!</v>
      </c>
      <c r="P699" s="820">
        <f>Tabla13[[#This Row],[Ejec Real Acumu]]-Tabla13[[#This Row],[Proyec Ejec Acumul]]</f>
        <v>0</v>
      </c>
      <c r="Q699" s="820">
        <f>Tabla13[[#This Row],[Ejec Real Mes]]-Tabla13[[#This Row],[Program Entreg Mes]]</f>
        <v>0</v>
      </c>
    </row>
    <row r="700" spans="1:17">
      <c r="A700" s="824">
        <v>12</v>
      </c>
      <c r="B700" s="824" t="s">
        <v>2441</v>
      </c>
      <c r="C700" s="824" t="s">
        <v>2442</v>
      </c>
      <c r="D700" s="824" t="str">
        <f>'Plan de Acción 2023'!$V$16</f>
        <v>Secretaría General</v>
      </c>
      <c r="E700" s="824" t="str">
        <f>'Plan de Acción 2023'!$F$16</f>
        <v>Ejecutar las actividades del Plan Institucional de Archivo</v>
      </c>
      <c r="F700" s="824">
        <v>8</v>
      </c>
      <c r="G700" s="824" t="s">
        <v>2450</v>
      </c>
      <c r="H700" s="824">
        <f>'Plan de Acción 2023'!$T$16</f>
        <v>448</v>
      </c>
      <c r="I700" s="824">
        <f>'Plan de Acción 2023'!H16+'Plan de Acción 2023'!I16+'Plan de Acción 2023'!J16+'Plan de Acción 2023'!K16+'Plan de Acción 2023'!L16+'Plan de Acción 2023'!M16+'Plan de Acción 2023'!N16+'Plan de Acción 2023'!O16</f>
        <v>278</v>
      </c>
      <c r="J700" s="824">
        <f>'Plan de Acción 2023'!X16+'Plan de Acción 2023'!Y16+'Plan de Acción 2023'!Z16+'Plan de Acción 2023'!AA16+'Plan de Acción 2023'!AB16+'Plan de Acción 2023'!AC16+'Plan de Acción 2023'!AD16+'Plan de Acción 2023'!AE16</f>
        <v>278</v>
      </c>
      <c r="K700" s="825">
        <f t="shared" si="6"/>
        <v>0.6205357142857143</v>
      </c>
      <c r="L700" s="825">
        <f t="shared" si="7"/>
        <v>0.6205357142857143</v>
      </c>
      <c r="M700" s="824">
        <f>'Plan de Acción 2023'!O16</f>
        <v>36</v>
      </c>
      <c r="N700" s="824">
        <f>'Plan de Acción 2023'!AE16</f>
        <v>36</v>
      </c>
      <c r="O700" s="824">
        <f t="shared" si="8"/>
        <v>1</v>
      </c>
      <c r="P700" s="820">
        <f>Tabla13[[#This Row],[Ejec Real Acumu]]-Tabla13[[#This Row],[Proyec Ejec Acumul]]</f>
        <v>0</v>
      </c>
      <c r="Q700" s="820">
        <f>Tabla13[[#This Row],[Ejec Real Mes]]-Tabla13[[#This Row],[Program Entreg Mes]]</f>
        <v>0</v>
      </c>
    </row>
    <row r="701" spans="1:17">
      <c r="A701" s="824">
        <v>13</v>
      </c>
      <c r="B701" s="824" t="s">
        <v>2441</v>
      </c>
      <c r="C701" s="824" t="s">
        <v>2442</v>
      </c>
      <c r="D701" s="824" t="str">
        <f>'Plan de Acción 2023'!$V$17</f>
        <v>Secretaría General</v>
      </c>
      <c r="E701" s="824" t="str">
        <f>'Plan de Acción 2023'!$F$17</f>
        <v>Ejecutar las actividades del Plan de Acción Ambiental</v>
      </c>
      <c r="F701" s="824">
        <v>8</v>
      </c>
      <c r="G701" s="824" t="s">
        <v>2450</v>
      </c>
      <c r="H701" s="824">
        <f>'Plan de Acción 2023'!$T$17</f>
        <v>4</v>
      </c>
      <c r="I701" s="824">
        <f>'Plan de Acción 2023'!H17+'Plan de Acción 2023'!I17+'Plan de Acción 2023'!J17+'Plan de Acción 2023'!K17+'Plan de Acción 2023'!L17+'Plan de Acción 2023'!M17+'Plan de Acción 2023'!N17+'Plan de Acción 2023'!O17</f>
        <v>2</v>
      </c>
      <c r="J701" s="824">
        <f>'Plan de Acción 2023'!X17+'Plan de Acción 2023'!Y17+'Plan de Acción 2023'!Z17+'Plan de Acción 2023'!AA17+'Plan de Acción 2023'!AB17+'Plan de Acción 2023'!AC17+'Plan de Acción 2023'!AD17+'Plan de Acción 2023'!AE17</f>
        <v>2</v>
      </c>
      <c r="K701" s="825">
        <f t="shared" si="6"/>
        <v>0.5</v>
      </c>
      <c r="L701" s="825">
        <f t="shared" si="7"/>
        <v>0.5</v>
      </c>
      <c r="M701" s="824">
        <f>'Plan de Acción 2023'!O17</f>
        <v>0</v>
      </c>
      <c r="N701" s="824">
        <f>'Plan de Acción 2023'!AE17</f>
        <v>0</v>
      </c>
      <c r="O701" s="824" t="e">
        <f t="shared" si="8"/>
        <v>#DIV/0!</v>
      </c>
      <c r="P701" s="820">
        <f>Tabla13[[#This Row],[Ejec Real Acumu]]-Tabla13[[#This Row],[Proyec Ejec Acumul]]</f>
        <v>0</v>
      </c>
      <c r="Q701" s="820">
        <f>Tabla13[[#This Row],[Ejec Real Mes]]-Tabla13[[#This Row],[Program Entreg Mes]]</f>
        <v>0</v>
      </c>
    </row>
    <row r="702" spans="1:17">
      <c r="A702" s="824">
        <v>14</v>
      </c>
      <c r="B702" s="824" t="s">
        <v>2441</v>
      </c>
      <c r="C702" s="824" t="s">
        <v>2442</v>
      </c>
      <c r="D702" s="824" t="str">
        <f>'Plan de Acción 2023'!$V$18</f>
        <v>Secretaría General</v>
      </c>
      <c r="E702" s="824" t="str">
        <f>'Plan de Acción 2023'!$F$18</f>
        <v>Ejecutar las actividades programadas en el Plan Anual de Seguridad y Salud en el Trabajo</v>
      </c>
      <c r="F702" s="824">
        <v>8</v>
      </c>
      <c r="G702" s="824" t="s">
        <v>2450</v>
      </c>
      <c r="H702" s="824">
        <f>'Plan de Acción 2023'!$T$18</f>
        <v>89</v>
      </c>
      <c r="I702" s="824">
        <f>'Plan de Acción 2023'!H18+'Plan de Acción 2023'!I18+'Plan de Acción 2023'!J18+'Plan de Acción 2023'!K18+'Plan de Acción 2023'!L18+'Plan de Acción 2023'!M18+'Plan de Acción 2023'!N18+'Plan de Acción 2023'!O18</f>
        <v>54</v>
      </c>
      <c r="J702" s="824">
        <f>'Plan de Acción 2023'!X18+'Plan de Acción 2023'!Y18+'Plan de Acción 2023'!Z18+'Plan de Acción 2023'!AA18+'Plan de Acción 2023'!AB18+'Plan de Acción 2023'!AC18+'Plan de Acción 2023'!AD18+'Plan de Acción 2023'!AE18</f>
        <v>51</v>
      </c>
      <c r="K702" s="825">
        <f t="shared" si="6"/>
        <v>0.6067415730337079</v>
      </c>
      <c r="L702" s="825">
        <f t="shared" si="7"/>
        <v>0.5730337078651685</v>
      </c>
      <c r="M702" s="824">
        <f>'Plan de Acción 2023'!O18</f>
        <v>6</v>
      </c>
      <c r="N702" s="824">
        <f>'Plan de Acción 2023'!AE18</f>
        <v>6</v>
      </c>
      <c r="O702" s="824">
        <f t="shared" si="8"/>
        <v>1</v>
      </c>
      <c r="P702" s="820">
        <f>Tabla13[[#This Row],[Ejec Real Acumu]]-Tabla13[[#This Row],[Proyec Ejec Acumul]]</f>
        <v>-3</v>
      </c>
      <c r="Q702" s="820">
        <f>Tabla13[[#This Row],[Ejec Real Mes]]-Tabla13[[#This Row],[Program Entreg Mes]]</f>
        <v>0</v>
      </c>
    </row>
    <row r="703" spans="1:17">
      <c r="A703" s="824">
        <v>15</v>
      </c>
      <c r="B703" s="824" t="s">
        <v>2441</v>
      </c>
      <c r="C703" s="824" t="s">
        <v>2442</v>
      </c>
      <c r="D703" s="824" t="str">
        <f>'Plan de Acción 2023'!$V$19</f>
        <v>Secretaría General</v>
      </c>
      <c r="E703" s="824" t="str">
        <f>'Plan de Acción 2023'!$F$19</f>
        <v>Realizar seguimiento al Cronograma de Mantenimientos</v>
      </c>
      <c r="F703" s="824">
        <v>8</v>
      </c>
      <c r="G703" s="824" t="s">
        <v>2450</v>
      </c>
      <c r="H703" s="824">
        <f>'Plan de Acción 2023'!$T$19</f>
        <v>4</v>
      </c>
      <c r="I703" s="824">
        <f>'Plan de Acción 2023'!H19+'Plan de Acción 2023'!I19+'Plan de Acción 2023'!J19+'Plan de Acción 2023'!K19+'Plan de Acción 2023'!L19+'Plan de Acción 2023'!M19+'Plan de Acción 2023'!N19+'Plan de Acción 2023'!O19</f>
        <v>2</v>
      </c>
      <c r="J703" s="824">
        <f>'Plan de Acción 2023'!X19+'Plan de Acción 2023'!Y19+'Plan de Acción 2023'!Z19+'Plan de Acción 2023'!AA19+'Plan de Acción 2023'!AB19+'Plan de Acción 2023'!AC19+'Plan de Acción 2023'!AD19+'Plan de Acción 2023'!AE19</f>
        <v>2</v>
      </c>
      <c r="K703" s="825">
        <f t="shared" si="6"/>
        <v>0.5</v>
      </c>
      <c r="L703" s="825">
        <f t="shared" si="7"/>
        <v>0.5</v>
      </c>
      <c r="M703" s="824">
        <f>'Plan de Acción 2023'!O19</f>
        <v>0</v>
      </c>
      <c r="N703" s="824">
        <f>'Plan de Acción 2023'!AE19</f>
        <v>0</v>
      </c>
      <c r="O703" s="824" t="e">
        <f t="shared" si="8"/>
        <v>#DIV/0!</v>
      </c>
      <c r="P703" s="820">
        <f>Tabla13[[#This Row],[Ejec Real Acumu]]-Tabla13[[#This Row],[Proyec Ejec Acumul]]</f>
        <v>0</v>
      </c>
      <c r="Q703" s="820">
        <f>Tabla13[[#This Row],[Ejec Real Mes]]-Tabla13[[#This Row],[Program Entreg Mes]]</f>
        <v>0</v>
      </c>
    </row>
    <row r="704" spans="1:17">
      <c r="A704" s="824">
        <v>16</v>
      </c>
      <c r="B704" s="824" t="s">
        <v>2441</v>
      </c>
      <c r="C704" s="824" t="s">
        <v>2442</v>
      </c>
      <c r="D704" s="824" t="str">
        <f>'Plan de Acción 2023'!$V$20</f>
        <v>Secretaría General</v>
      </c>
      <c r="E704" s="824" t="str">
        <f>'Plan de Acción 2023'!$F$20</f>
        <v>Realizar seguimiento a los rubros de Austeridad del Gasto</v>
      </c>
      <c r="F704" s="824">
        <v>8</v>
      </c>
      <c r="G704" s="824" t="s">
        <v>2450</v>
      </c>
      <c r="H704" s="824">
        <f>'Plan de Acción 2023'!$T$20</f>
        <v>4</v>
      </c>
      <c r="I704" s="824">
        <f>'Plan de Acción 2023'!H20+'Plan de Acción 2023'!I20+'Plan de Acción 2023'!J20+'Plan de Acción 2023'!K20+'Plan de Acción 2023'!L20+'Plan de Acción 2023'!M20+'Plan de Acción 2023'!N20+'Plan de Acción 2023'!O20</f>
        <v>2</v>
      </c>
      <c r="J704" s="824">
        <f>'Plan de Acción 2023'!X20+'Plan de Acción 2023'!Y20+'Plan de Acción 2023'!Z20+'Plan de Acción 2023'!AA20+'Plan de Acción 2023'!AB20+'Plan de Acción 2023'!AC20+'Plan de Acción 2023'!AD20+'Plan de Acción 2023'!AE20</f>
        <v>2</v>
      </c>
      <c r="K704" s="825">
        <f t="shared" si="6"/>
        <v>0.5</v>
      </c>
      <c r="L704" s="825">
        <f t="shared" si="7"/>
        <v>0.5</v>
      </c>
      <c r="M704" s="824">
        <f>'Plan de Acción 2023'!O20</f>
        <v>0</v>
      </c>
      <c r="N704" s="824">
        <f>'Plan de Acción 2023'!AE20</f>
        <v>0</v>
      </c>
      <c r="O704" s="824" t="e">
        <f t="shared" si="8"/>
        <v>#DIV/0!</v>
      </c>
      <c r="P704" s="820">
        <f>Tabla13[[#This Row],[Ejec Real Acumu]]-Tabla13[[#This Row],[Proyec Ejec Acumul]]</f>
        <v>0</v>
      </c>
      <c r="Q704" s="820">
        <f>Tabla13[[#This Row],[Ejec Real Mes]]-Tabla13[[#This Row],[Program Entreg Mes]]</f>
        <v>0</v>
      </c>
    </row>
    <row r="705" spans="1:17">
      <c r="A705" s="824">
        <v>17</v>
      </c>
      <c r="B705" s="824" t="s">
        <v>2441</v>
      </c>
      <c r="C705" s="824" t="s">
        <v>2442</v>
      </c>
      <c r="D705" s="824" t="str">
        <f>'Plan de Acción 2023'!$V$21</f>
        <v>Secretaría General</v>
      </c>
      <c r="E705" s="824" t="str">
        <f>'Plan de Acción 2023'!$F$21</f>
        <v>Realizar seguimeinto al Plan Anual de Adquisiciones</v>
      </c>
      <c r="F705" s="824">
        <v>8</v>
      </c>
      <c r="G705" s="824" t="s">
        <v>2450</v>
      </c>
      <c r="H705" s="824">
        <f>'Plan de Acción 2023'!$T$21</f>
        <v>12</v>
      </c>
      <c r="I705" s="824">
        <f>'Plan de Acción 2023'!H21+'Plan de Acción 2023'!I21+'Plan de Acción 2023'!J21+'Plan de Acción 2023'!K21+'Plan de Acción 2023'!L21+'Plan de Acción 2023'!M21+'Plan de Acción 2023'!N21+'Plan de Acción 2023'!O21</f>
        <v>8</v>
      </c>
      <c r="J705" s="824">
        <f>'Plan de Acción 2023'!X21+'Plan de Acción 2023'!Y21+'Plan de Acción 2023'!Z21+'Plan de Acción 2023'!AA21+'Plan de Acción 2023'!AB21+'Plan de Acción 2023'!AC21+'Plan de Acción 2023'!AD21+'Plan de Acción 2023'!AE21</f>
        <v>8</v>
      </c>
      <c r="K705" s="825">
        <f t="shared" si="6"/>
        <v>0.66666666666666663</v>
      </c>
      <c r="L705" s="825">
        <f t="shared" si="7"/>
        <v>0.66666666666666663</v>
      </c>
      <c r="M705" s="824">
        <f>'Plan de Acción 2023'!O21</f>
        <v>1</v>
      </c>
      <c r="N705" s="824">
        <f>'Plan de Acción 2023'!AE21</f>
        <v>1</v>
      </c>
      <c r="O705" s="824">
        <f t="shared" si="8"/>
        <v>1</v>
      </c>
      <c r="P705" s="820">
        <f>Tabla13[[#This Row],[Ejec Real Acumu]]-Tabla13[[#This Row],[Proyec Ejec Acumul]]</f>
        <v>0</v>
      </c>
      <c r="Q705" s="820">
        <f>Tabla13[[#This Row],[Ejec Real Mes]]-Tabla13[[#This Row],[Program Entreg Mes]]</f>
        <v>0</v>
      </c>
    </row>
    <row r="706" spans="1:17">
      <c r="A706" s="824">
        <v>18</v>
      </c>
      <c r="B706" s="824" t="s">
        <v>2441</v>
      </c>
      <c r="C706" s="824" t="s">
        <v>2442</v>
      </c>
      <c r="D706" s="824" t="str">
        <f>'Plan de Acción 2023'!$V$22</f>
        <v>Oficina Asesora de Planeación</v>
      </c>
      <c r="E706" s="824" t="str">
        <f>'Plan de Acción 2023'!$F$22</f>
        <v>Realizar seguimiento del estado del proceso de reconocimiento de las CMC actuales y toma de decisiones respecto a las ampliaciones o reducciones de las mismas</v>
      </c>
      <c r="F706" s="824">
        <v>8</v>
      </c>
      <c r="G706" s="824" t="s">
        <v>2450</v>
      </c>
      <c r="H706" s="824">
        <f>'Plan de Acción 2023'!$T$22</f>
        <v>1</v>
      </c>
      <c r="I706" s="824">
        <f>'Plan de Acción 2023'!H22+'Plan de Acción 2023'!I22+'Plan de Acción 2023'!J22+'Plan de Acción 2023'!K22+'Plan de Acción 2023'!L22+'Plan de Acción 2023'!M22+'Plan de Acción 2023'!N22+'Plan de Acción 2023'!O22</f>
        <v>0</v>
      </c>
      <c r="J706" s="824">
        <f>'Plan de Acción 2023'!X22+'Plan de Acción 2023'!Y22+'Plan de Acción 2023'!Z22+'Plan de Acción 2023'!AA22+'Plan de Acción 2023'!AB22+'Plan de Acción 2023'!AC22+'Plan de Acción 2023'!AD22+'Plan de Acción 2023'!AE22</f>
        <v>0</v>
      </c>
      <c r="K706" s="825">
        <f t="shared" si="6"/>
        <v>0</v>
      </c>
      <c r="L706" s="825">
        <f t="shared" si="7"/>
        <v>0</v>
      </c>
      <c r="M706" s="824">
        <f>'Plan de Acción 2023'!O22</f>
        <v>0</v>
      </c>
      <c r="N706" s="824">
        <f>'Plan de Acción 2023'!AE22</f>
        <v>0</v>
      </c>
      <c r="O706" s="824" t="e">
        <f t="shared" si="8"/>
        <v>#DIV/0!</v>
      </c>
      <c r="P706" s="820">
        <f>Tabla13[[#This Row],[Ejec Real Acumu]]-Tabla13[[#This Row],[Proyec Ejec Acumul]]</f>
        <v>0</v>
      </c>
      <c r="Q706" s="820">
        <f>Tabla13[[#This Row],[Ejec Real Mes]]-Tabla13[[#This Row],[Program Entreg Mes]]</f>
        <v>0</v>
      </c>
    </row>
    <row r="707" spans="1:17">
      <c r="A707" s="824">
        <v>19</v>
      </c>
      <c r="B707" s="824" t="s">
        <v>2441</v>
      </c>
      <c r="C707" s="824" t="s">
        <v>2442</v>
      </c>
      <c r="D707" s="824" t="str">
        <f>'Plan de Acción 2023'!$V$23</f>
        <v>Oficina Asesora de Planeación</v>
      </c>
      <c r="E707" s="824" t="str">
        <f>'Plan de Acción 2023'!$F$23</f>
        <v>Representar al INM ante el QSTF del Sistema Interamericano de Metrología</v>
      </c>
      <c r="F707" s="824">
        <v>8</v>
      </c>
      <c r="G707" s="824" t="s">
        <v>2450</v>
      </c>
      <c r="H707" s="824">
        <f>'Plan de Acción 2023'!$T$23</f>
        <v>2</v>
      </c>
      <c r="I707" s="824">
        <f>'Plan de Acción 2023'!H23+'Plan de Acción 2023'!I23+'Plan de Acción 2023'!J23+'Plan de Acción 2023'!K23+'Plan de Acción 2023'!L23+'Plan de Acción 2023'!M23+'Plan de Acción 2023'!N23+'Plan de Acción 2023'!O23</f>
        <v>1</v>
      </c>
      <c r="J707" s="824">
        <f>'Plan de Acción 2023'!X23+'Plan de Acción 2023'!Y23+'Plan de Acción 2023'!Z23+'Plan de Acción 2023'!AA23+'Plan de Acción 2023'!AB23+'Plan de Acción 2023'!AC23+'Plan de Acción 2023'!AD23+'Plan de Acción 2023'!AE23</f>
        <v>1</v>
      </c>
      <c r="K707" s="825">
        <f t="shared" si="6"/>
        <v>0.5</v>
      </c>
      <c r="L707" s="825">
        <f t="shared" si="7"/>
        <v>0.5</v>
      </c>
      <c r="M707" s="824">
        <f>'Plan de Acción 2023'!O23</f>
        <v>0</v>
      </c>
      <c r="N707" s="824">
        <f>'Plan de Acción 2023'!AE23</f>
        <v>0</v>
      </c>
      <c r="O707" s="824" t="e">
        <f t="shared" si="8"/>
        <v>#DIV/0!</v>
      </c>
      <c r="P707" s="820">
        <f>Tabla13[[#This Row],[Ejec Real Acumu]]-Tabla13[[#This Row],[Proyec Ejec Acumul]]</f>
        <v>0</v>
      </c>
      <c r="Q707" s="820">
        <f>Tabla13[[#This Row],[Ejec Real Mes]]-Tabla13[[#This Row],[Program Entreg Mes]]</f>
        <v>0</v>
      </c>
    </row>
    <row r="708" spans="1:17">
      <c r="A708" s="824">
        <v>20</v>
      </c>
      <c r="B708" s="824" t="s">
        <v>2441</v>
      </c>
      <c r="C708" s="824" t="s">
        <v>2442</v>
      </c>
      <c r="D708" s="824" t="str">
        <f>'Plan de Acción 2023'!$V$24</f>
        <v>Oficina Asesora de Planeación</v>
      </c>
      <c r="E708" s="824" t="str">
        <f>'Plan de Acción 2023'!$F$24</f>
        <v>Reportar el avance de las Capacidades de Medición y Calibración (CMC) nuevas reconocidas por la Oficina Internacional de Pesas y Medidas (BIPM)</v>
      </c>
      <c r="F708" s="824">
        <v>8</v>
      </c>
      <c r="G708" s="824" t="s">
        <v>2450</v>
      </c>
      <c r="H708" s="824">
        <f>'Plan de Acción 2023'!$T$24</f>
        <v>7</v>
      </c>
      <c r="I708" s="824">
        <f>'Plan de Acción 2023'!H24+'Plan de Acción 2023'!I24+'Plan de Acción 2023'!J24+'Plan de Acción 2023'!K24+'Plan de Acción 2023'!L24+'Plan de Acción 2023'!M24+'Plan de Acción 2023'!N24+'Plan de Acción 2023'!O24</f>
        <v>0</v>
      </c>
      <c r="J708" s="824">
        <f>'Plan de Acción 2023'!X24+'Plan de Acción 2023'!Y24+'Plan de Acción 2023'!Z24+'Plan de Acción 2023'!AA24+'Plan de Acción 2023'!AB24+'Plan de Acción 2023'!AC24+'Plan de Acción 2023'!AD24+'Plan de Acción 2023'!AE24</f>
        <v>0</v>
      </c>
      <c r="K708" s="825">
        <f t="shared" si="6"/>
        <v>0</v>
      </c>
      <c r="L708" s="825">
        <f t="shared" si="7"/>
        <v>0</v>
      </c>
      <c r="M708" s="824">
        <f>'Plan de Acción 2023'!O24</f>
        <v>0</v>
      </c>
      <c r="N708" s="824">
        <f>'Plan de Acción 2023'!AE24</f>
        <v>0</v>
      </c>
      <c r="O708" s="824" t="e">
        <f t="shared" si="8"/>
        <v>#DIV/0!</v>
      </c>
      <c r="P708" s="820">
        <f>Tabla13[[#This Row],[Ejec Real Acumu]]-Tabla13[[#This Row],[Proyec Ejec Acumul]]</f>
        <v>0</v>
      </c>
      <c r="Q708" s="820">
        <f>Tabla13[[#This Row],[Ejec Real Mes]]-Tabla13[[#This Row],[Program Entreg Mes]]</f>
        <v>0</v>
      </c>
    </row>
    <row r="709" spans="1:17">
      <c r="A709" s="824">
        <v>21</v>
      </c>
      <c r="B709" s="824" t="s">
        <v>2441</v>
      </c>
      <c r="C709" s="824" t="s">
        <v>2442</v>
      </c>
      <c r="D709" s="824" t="str">
        <f>'Plan de Acción 2023'!$V$25</f>
        <v>Oficina Asesora de Planeación</v>
      </c>
      <c r="E709" s="824" t="str">
        <f>'Plan de Acción 2023'!$F$25</f>
        <v>Reportar las aprobaciones del Sistema de Gestión de la Calidad ante el QSTF, del Sistema Interamericano de Medición (SIM), para soportar las Capacidades de Medición y Calibración (CMC)</v>
      </c>
      <c r="F709" s="824">
        <v>8</v>
      </c>
      <c r="G709" s="824" t="s">
        <v>2450</v>
      </c>
      <c r="H709" s="824">
        <f>'Plan de Acción 2023'!$T$25</f>
        <v>6</v>
      </c>
      <c r="I709" s="824">
        <f>'Plan de Acción 2023'!H25+'Plan de Acción 2023'!I25+'Plan de Acción 2023'!J25+'Plan de Acción 2023'!K25+'Plan de Acción 2023'!L25+'Plan de Acción 2023'!M25+'Plan de Acción 2023'!N25+'Plan de Acción 2023'!O25</f>
        <v>4</v>
      </c>
      <c r="J709" s="824">
        <f>'Plan de Acción 2023'!X25+'Plan de Acción 2023'!Y25+'Plan de Acción 2023'!Z25+'Plan de Acción 2023'!AA25+'Plan de Acción 2023'!AB25+'Plan de Acción 2023'!AC25+'Plan de Acción 2023'!AD25+'Plan de Acción 2023'!AE25</f>
        <v>4</v>
      </c>
      <c r="K709" s="825">
        <f t="shared" si="6"/>
        <v>0.66666666666666663</v>
      </c>
      <c r="L709" s="825">
        <f t="shared" si="7"/>
        <v>0.66666666666666663</v>
      </c>
      <c r="M709" s="824">
        <f>'Plan de Acción 2023'!O25</f>
        <v>0</v>
      </c>
      <c r="N709" s="824">
        <f>'Plan de Acción 2023'!AE25</f>
        <v>0</v>
      </c>
      <c r="O709" s="824" t="e">
        <f t="shared" si="8"/>
        <v>#DIV/0!</v>
      </c>
      <c r="P709" s="820">
        <f>Tabla13[[#This Row],[Ejec Real Acumu]]-Tabla13[[#This Row],[Proyec Ejec Acumul]]</f>
        <v>0</v>
      </c>
      <c r="Q709" s="820">
        <f>Tabla13[[#This Row],[Ejec Real Mes]]-Tabla13[[#This Row],[Program Entreg Mes]]</f>
        <v>0</v>
      </c>
    </row>
    <row r="710" spans="1:17">
      <c r="A710" s="824">
        <v>22</v>
      </c>
      <c r="B710" s="824" t="s">
        <v>2441</v>
      </c>
      <c r="C710" s="824" t="s">
        <v>2442</v>
      </c>
      <c r="D710" s="824" t="str">
        <f>'Plan de Acción 2023'!$V$26</f>
        <v>Oficina Asesora de Planeación</v>
      </c>
      <c r="E710" s="824" t="str">
        <f>'Plan de Acción 2023'!$F$26</f>
        <v>Formular el Programa de Auditorías del Sistema Integrado de Gestión</v>
      </c>
      <c r="F710" s="824">
        <v>8</v>
      </c>
      <c r="G710" s="824" t="s">
        <v>2450</v>
      </c>
      <c r="H710" s="824">
        <f>'Plan de Acción 2023'!$T$26</f>
        <v>1</v>
      </c>
      <c r="I710" s="824">
        <f>'Plan de Acción 2023'!H26+'Plan de Acción 2023'!I26+'Plan de Acción 2023'!J26+'Plan de Acción 2023'!K26+'Plan de Acción 2023'!L26+'Plan de Acción 2023'!M26+'Plan de Acción 2023'!N26+'Plan de Acción 2023'!O26</f>
        <v>1</v>
      </c>
      <c r="J710" s="824">
        <f>'Plan de Acción 2023'!X26+'Plan de Acción 2023'!Y26+'Plan de Acción 2023'!Z26+'Plan de Acción 2023'!AA26+'Plan de Acción 2023'!AB26+'Plan de Acción 2023'!AC26+'Plan de Acción 2023'!AD26+'Plan de Acción 2023'!AE26</f>
        <v>1</v>
      </c>
      <c r="K710" s="825">
        <f t="shared" si="6"/>
        <v>1</v>
      </c>
      <c r="L710" s="825">
        <f t="shared" si="7"/>
        <v>1</v>
      </c>
      <c r="M710" s="824">
        <f>'Plan de Acción 2023'!O26</f>
        <v>0</v>
      </c>
      <c r="N710" s="824">
        <f>'Plan de Acción 2023'!AE26</f>
        <v>0</v>
      </c>
      <c r="O710" s="824" t="e">
        <f t="shared" si="8"/>
        <v>#DIV/0!</v>
      </c>
      <c r="P710" s="820">
        <f>Tabla13[[#This Row],[Ejec Real Acumu]]-Tabla13[[#This Row],[Proyec Ejec Acumul]]</f>
        <v>0</v>
      </c>
      <c r="Q710" s="820">
        <f>Tabla13[[#This Row],[Ejec Real Mes]]-Tabla13[[#This Row],[Program Entreg Mes]]</f>
        <v>0</v>
      </c>
    </row>
    <row r="711" spans="1:17">
      <c r="A711" s="824">
        <v>23</v>
      </c>
      <c r="B711" s="824" t="s">
        <v>2441</v>
      </c>
      <c r="C711" s="824" t="s">
        <v>2442</v>
      </c>
      <c r="D711" s="824" t="str">
        <f>'Plan de Acción 2023'!$V$27</f>
        <v>Oficina Asesora de Planeación</v>
      </c>
      <c r="E711" s="824" t="str">
        <f>'Plan de Acción 2023'!$F$27</f>
        <v>Realizar seguimiento a la planeación sectorial, planeación estratégica y del plan de acción</v>
      </c>
      <c r="F711" s="824">
        <v>8</v>
      </c>
      <c r="G711" s="824" t="s">
        <v>2450</v>
      </c>
      <c r="H711" s="824">
        <f>'Plan de Acción 2023'!$T$27</f>
        <v>3</v>
      </c>
      <c r="I711" s="824">
        <f>'Plan de Acción 2023'!H27+'Plan de Acción 2023'!I27+'Plan de Acción 2023'!J27+'Plan de Acción 2023'!K27+'Plan de Acción 2023'!L27+'Plan de Acción 2023'!M27+'Plan de Acción 2023'!N27+'Plan de Acción 2023'!O27</f>
        <v>2</v>
      </c>
      <c r="J711" s="824">
        <f>'Plan de Acción 2023'!X27+'Plan de Acción 2023'!Y27+'Plan de Acción 2023'!Z27+'Plan de Acción 2023'!AA27+'Plan de Acción 2023'!AB27+'Plan de Acción 2023'!AC27+'Plan de Acción 2023'!AD27+'Plan de Acción 2023'!AE27</f>
        <v>2</v>
      </c>
      <c r="K711" s="825">
        <f t="shared" si="6"/>
        <v>0.66666666666666663</v>
      </c>
      <c r="L711" s="825">
        <f t="shared" si="7"/>
        <v>0.66666666666666663</v>
      </c>
      <c r="M711" s="824">
        <f>'Plan de Acción 2023'!O27</f>
        <v>0</v>
      </c>
      <c r="N711" s="824">
        <f>'Plan de Acción 2023'!AE27</f>
        <v>0</v>
      </c>
      <c r="O711" s="824" t="e">
        <f t="shared" si="8"/>
        <v>#DIV/0!</v>
      </c>
      <c r="P711" s="820">
        <f>Tabla13[[#This Row],[Ejec Real Acumu]]-Tabla13[[#This Row],[Proyec Ejec Acumul]]</f>
        <v>0</v>
      </c>
      <c r="Q711" s="820">
        <f>Tabla13[[#This Row],[Ejec Real Mes]]-Tabla13[[#This Row],[Program Entreg Mes]]</f>
        <v>0</v>
      </c>
    </row>
    <row r="712" spans="1:17">
      <c r="A712" s="824">
        <v>24</v>
      </c>
      <c r="B712" s="824" t="s">
        <v>2441</v>
      </c>
      <c r="C712" s="824" t="s">
        <v>2442</v>
      </c>
      <c r="D712" s="824" t="str">
        <f>'Plan de Acción 2023'!$V$28</f>
        <v>Oficina Asesora de Planeación</v>
      </c>
      <c r="E712" s="824" t="str">
        <f>'Plan de Acción 2023'!$F$28</f>
        <v>Actualización procedimiento de proyectos de inversion acorde a los nuevos lineamientos manuales y plataformas de inevrsion publica del DNP</v>
      </c>
      <c r="F712" s="824">
        <v>8</v>
      </c>
      <c r="G712" s="824" t="s">
        <v>2450</v>
      </c>
      <c r="H712" s="824">
        <f>'Plan de Acción 2023'!$T$28</f>
        <v>1</v>
      </c>
      <c r="I712" s="824">
        <f>'Plan de Acción 2023'!H28+'Plan de Acción 2023'!I28+'Plan de Acción 2023'!J28+'Plan de Acción 2023'!K28+'Plan de Acción 2023'!L28+'Plan de Acción 2023'!M28+'Plan de Acción 2023'!N28+'Plan de Acción 2023'!O28</f>
        <v>0</v>
      </c>
      <c r="J712" s="824">
        <f>'Plan de Acción 2023'!X28+'Plan de Acción 2023'!Y28+'Plan de Acción 2023'!Z28+'Plan de Acción 2023'!AA28+'Plan de Acción 2023'!AB28+'Plan de Acción 2023'!AC28+'Plan de Acción 2023'!AD28+'Plan de Acción 2023'!AE28</f>
        <v>0</v>
      </c>
      <c r="K712" s="825">
        <f t="shared" si="6"/>
        <v>0</v>
      </c>
      <c r="L712" s="825">
        <f t="shared" si="7"/>
        <v>0</v>
      </c>
      <c r="M712" s="824">
        <f>'Plan de Acción 2023'!O28</f>
        <v>0</v>
      </c>
      <c r="N712" s="824">
        <f>'Plan de Acción 2023'!AE28</f>
        <v>0</v>
      </c>
      <c r="O712" s="824" t="e">
        <f t="shared" si="8"/>
        <v>#DIV/0!</v>
      </c>
      <c r="P712" s="820">
        <f>Tabla13[[#This Row],[Ejec Real Acumu]]-Tabla13[[#This Row],[Proyec Ejec Acumul]]</f>
        <v>0</v>
      </c>
      <c r="Q712" s="820">
        <f>Tabla13[[#This Row],[Ejec Real Mes]]-Tabla13[[#This Row],[Program Entreg Mes]]</f>
        <v>0</v>
      </c>
    </row>
    <row r="713" spans="1:17">
      <c r="A713" s="824">
        <v>25</v>
      </c>
      <c r="B713" s="824" t="s">
        <v>2441</v>
      </c>
      <c r="C713" s="824" t="s">
        <v>2442</v>
      </c>
      <c r="D713" s="824" t="str">
        <f>'Plan de Acción 2023'!$V$29</f>
        <v>Oficina Asesora de Planeación</v>
      </c>
      <c r="E713" s="824" t="str">
        <f>'Plan de Acción 2023'!$F$29</f>
        <v>Reportar a la Alta Dirección el seguimiento al cumplimiento de riesgos de procesos y de corrupción</v>
      </c>
      <c r="F713" s="824">
        <v>8</v>
      </c>
      <c r="G713" s="824" t="s">
        <v>2450</v>
      </c>
      <c r="H713" s="824">
        <f>'Plan de Acción 2023'!$T$29</f>
        <v>3</v>
      </c>
      <c r="I713" s="824">
        <f>'Plan de Acción 2023'!H29+'Plan de Acción 2023'!I29+'Plan de Acción 2023'!J29+'Plan de Acción 2023'!K29+'Plan de Acción 2023'!L29+'Plan de Acción 2023'!M29+'Plan de Acción 2023'!N29+'Plan de Acción 2023'!O29</f>
        <v>2</v>
      </c>
      <c r="J713" s="824">
        <f>'Plan de Acción 2023'!X29+'Plan de Acción 2023'!Y29+'Plan de Acción 2023'!Z29+'Plan de Acción 2023'!AA29+'Plan de Acción 2023'!AB29+'Plan de Acción 2023'!AC29+'Plan de Acción 2023'!AD29+'Plan de Acción 2023'!AE29</f>
        <v>2</v>
      </c>
      <c r="K713" s="825">
        <f t="shared" si="6"/>
        <v>0.66666666666666663</v>
      </c>
      <c r="L713" s="825">
        <f t="shared" si="7"/>
        <v>0.66666666666666663</v>
      </c>
      <c r="M713" s="824">
        <f>'Plan de Acción 2023'!O29</f>
        <v>0</v>
      </c>
      <c r="N713" s="824">
        <f>'Plan de Acción 2023'!AE29</f>
        <v>0</v>
      </c>
      <c r="O713" s="824" t="e">
        <f t="shared" si="8"/>
        <v>#DIV/0!</v>
      </c>
      <c r="P713" s="820">
        <f>Tabla13[[#This Row],[Ejec Real Acumu]]-Tabla13[[#This Row],[Proyec Ejec Acumul]]</f>
        <v>0</v>
      </c>
      <c r="Q713" s="820">
        <f>Tabla13[[#This Row],[Ejec Real Mes]]-Tabla13[[#This Row],[Program Entreg Mes]]</f>
        <v>0</v>
      </c>
    </row>
    <row r="714" spans="1:17">
      <c r="A714" s="824">
        <v>26</v>
      </c>
      <c r="B714" s="824" t="s">
        <v>2441</v>
      </c>
      <c r="C714" s="824" t="s">
        <v>2442</v>
      </c>
      <c r="D714" s="824" t="str">
        <f>'Plan de Acción 2023'!$V$30</f>
        <v>Oficina Asesora de Planeación</v>
      </c>
      <c r="E714" s="824" t="str">
        <f>'Plan de Acción 2023'!$F$30</f>
        <v>Reportar a la Alta Dirección el seguimiento al cumplimiento de los planes de mejora, indicadores</v>
      </c>
      <c r="F714" s="824">
        <v>8</v>
      </c>
      <c r="G714" s="824" t="s">
        <v>2450</v>
      </c>
      <c r="H714" s="824">
        <f>'Plan de Acción 2023'!$T$30</f>
        <v>4</v>
      </c>
      <c r="I714" s="824">
        <f>'Plan de Acción 2023'!H30+'Plan de Acción 2023'!I30+'Plan de Acción 2023'!J30+'Plan de Acción 2023'!K30+'Plan de Acción 2023'!L30+'Plan de Acción 2023'!M30+'Plan de Acción 2023'!N30+'Plan de Acción 2023'!O30</f>
        <v>3</v>
      </c>
      <c r="J714" s="824">
        <f>'Plan de Acción 2023'!X30+'Plan de Acción 2023'!Y30+'Plan de Acción 2023'!Z30+'Plan de Acción 2023'!AA30+'Plan de Acción 2023'!AB30+'Plan de Acción 2023'!AC30+'Plan de Acción 2023'!AD30+'Plan de Acción 2023'!AE30</f>
        <v>3</v>
      </c>
      <c r="K714" s="825">
        <f t="shared" si="6"/>
        <v>0.75</v>
      </c>
      <c r="L714" s="825">
        <f t="shared" si="7"/>
        <v>0.75</v>
      </c>
      <c r="M714" s="824">
        <f>'Plan de Acción 2023'!O30</f>
        <v>0</v>
      </c>
      <c r="N714" s="824">
        <f>'Plan de Acción 2023'!AE30</f>
        <v>0</v>
      </c>
      <c r="O714" s="824" t="e">
        <f t="shared" si="8"/>
        <v>#DIV/0!</v>
      </c>
      <c r="P714" s="820">
        <f>Tabla13[[#This Row],[Ejec Real Acumu]]-Tabla13[[#This Row],[Proyec Ejec Acumul]]</f>
        <v>0</v>
      </c>
      <c r="Q714" s="820">
        <f>Tabla13[[#This Row],[Ejec Real Mes]]-Tabla13[[#This Row],[Program Entreg Mes]]</f>
        <v>0</v>
      </c>
    </row>
    <row r="715" spans="1:17">
      <c r="A715" s="824">
        <v>27</v>
      </c>
      <c r="B715" s="824" t="s">
        <v>2441</v>
      </c>
      <c r="C715" s="824" t="s">
        <v>2442</v>
      </c>
      <c r="D715" s="824" t="str">
        <f>'Plan de Acción 2023'!$V$31</f>
        <v>Oficina Asesora de Planeación</v>
      </c>
      <c r="E715" s="824" t="str">
        <f>'Plan de Acción 2023'!$F$31</f>
        <v>Reportar a la Alta Dirección el estado de operación del aplicativo de Isolución</v>
      </c>
      <c r="F715" s="824">
        <v>8</v>
      </c>
      <c r="G715" s="824" t="s">
        <v>2450</v>
      </c>
      <c r="H715" s="824">
        <f>'Plan de Acción 2023'!$T$31</f>
        <v>2</v>
      </c>
      <c r="I715" s="824">
        <f>'Plan de Acción 2023'!H31+'Plan de Acción 2023'!I31+'Plan de Acción 2023'!J31+'Plan de Acción 2023'!K31+'Plan de Acción 2023'!L31+'Plan de Acción 2023'!M31+'Plan de Acción 2023'!N31+'Plan de Acción 2023'!O31</f>
        <v>1</v>
      </c>
      <c r="J715" s="824">
        <f>'Plan de Acción 2023'!X31+'Plan de Acción 2023'!Y31+'Plan de Acción 2023'!Z31+'Plan de Acción 2023'!AA31+'Plan de Acción 2023'!AB31+'Plan de Acción 2023'!AC31+'Plan de Acción 2023'!AD31+'Plan de Acción 2023'!AE31</f>
        <v>1</v>
      </c>
      <c r="K715" s="825">
        <f t="shared" si="6"/>
        <v>0.5</v>
      </c>
      <c r="L715" s="825">
        <f t="shared" si="7"/>
        <v>0.5</v>
      </c>
      <c r="M715" s="824">
        <f>'Plan de Acción 2023'!O31</f>
        <v>0</v>
      </c>
      <c r="N715" s="824">
        <f>'Plan de Acción 2023'!AE31</f>
        <v>0</v>
      </c>
      <c r="O715" s="824" t="e">
        <f t="shared" si="8"/>
        <v>#DIV/0!</v>
      </c>
      <c r="P715" s="820">
        <f>Tabla13[[#This Row],[Ejec Real Acumu]]-Tabla13[[#This Row],[Proyec Ejec Acumul]]</f>
        <v>0</v>
      </c>
      <c r="Q715" s="820">
        <f>Tabla13[[#This Row],[Ejec Real Mes]]-Tabla13[[#This Row],[Program Entreg Mes]]</f>
        <v>0</v>
      </c>
    </row>
    <row r="716" spans="1:17">
      <c r="A716" s="824">
        <v>28</v>
      </c>
      <c r="B716" s="824" t="s">
        <v>2441</v>
      </c>
      <c r="C716" s="824" t="s">
        <v>2442</v>
      </c>
      <c r="D716" s="824" t="str">
        <f>'Plan de Acción 2023'!$V$32</f>
        <v>Oficina Asesora de Planeación</v>
      </c>
      <c r="E716" s="824" t="str">
        <f>'Plan de Acción 2023'!$F$32</f>
        <v>Implementar las políticas del Modelo Integrado de Planeación y Gestión relacionadas con la OAP</v>
      </c>
      <c r="F716" s="824">
        <v>8</v>
      </c>
      <c r="G716" s="824" t="s">
        <v>2450</v>
      </c>
      <c r="H716" s="824">
        <f>'Plan de Acción 2023'!$T$32</f>
        <v>3</v>
      </c>
      <c r="I716" s="824">
        <f>'Plan de Acción 2023'!H32+'Plan de Acción 2023'!I32+'Plan de Acción 2023'!J32+'Plan de Acción 2023'!K32+'Plan de Acción 2023'!L32+'Plan de Acción 2023'!M32+'Plan de Acción 2023'!N32+'Plan de Acción 2023'!O32</f>
        <v>2</v>
      </c>
      <c r="J716" s="824">
        <f>'Plan de Acción 2023'!X32+'Plan de Acción 2023'!Y32+'Plan de Acción 2023'!Z32+'Plan de Acción 2023'!AA32+'Plan de Acción 2023'!AB32+'Plan de Acción 2023'!AC32+'Plan de Acción 2023'!AD32+'Plan de Acción 2023'!AE32</f>
        <v>2</v>
      </c>
      <c r="K716" s="825">
        <f t="shared" si="6"/>
        <v>0.66666666666666663</v>
      </c>
      <c r="L716" s="825">
        <f t="shared" si="7"/>
        <v>0.66666666666666663</v>
      </c>
      <c r="M716" s="824">
        <f>'Plan de Acción 2023'!O32</f>
        <v>0</v>
      </c>
      <c r="N716" s="824">
        <f>'Plan de Acción 2023'!AE32</f>
        <v>0</v>
      </c>
      <c r="O716" s="824" t="e">
        <f t="shared" si="8"/>
        <v>#DIV/0!</v>
      </c>
      <c r="P716" s="820">
        <f>Tabla13[[#This Row],[Ejec Real Acumu]]-Tabla13[[#This Row],[Proyec Ejec Acumul]]</f>
        <v>0</v>
      </c>
      <c r="Q716" s="820">
        <f>Tabla13[[#This Row],[Ejec Real Mes]]-Tabla13[[#This Row],[Program Entreg Mes]]</f>
        <v>0</v>
      </c>
    </row>
    <row r="717" spans="1:17">
      <c r="A717" s="824">
        <v>29</v>
      </c>
      <c r="B717" s="824" t="s">
        <v>2441</v>
      </c>
      <c r="C717" s="824" t="s">
        <v>2442</v>
      </c>
      <c r="D717" s="824" t="str">
        <f>'Plan de Acción 2023'!$V$33</f>
        <v>Oficina Asesora de Planeación</v>
      </c>
      <c r="E717" s="824" t="str">
        <f>'Plan de Acción 2023'!$F$33</f>
        <v>Realizar presentación de estado de avance de las política de MIPG del INM</v>
      </c>
      <c r="F717" s="824">
        <v>8</v>
      </c>
      <c r="G717" s="824" t="s">
        <v>2450</v>
      </c>
      <c r="H717" s="824">
        <f>'Plan de Acción 2023'!$T$33</f>
        <v>2</v>
      </c>
      <c r="I717" s="824">
        <f>'Plan de Acción 2023'!H33+'Plan de Acción 2023'!I33+'Plan de Acción 2023'!J33+'Plan de Acción 2023'!K33+'Plan de Acción 2023'!L33+'Plan de Acción 2023'!M33+'Plan de Acción 2023'!N33+'Plan de Acción 2023'!O33</f>
        <v>1</v>
      </c>
      <c r="J717" s="824">
        <f>'Plan de Acción 2023'!X33+'Plan de Acción 2023'!Y33+'Plan de Acción 2023'!Z33+'Plan de Acción 2023'!AA33+'Plan de Acción 2023'!AB33+'Plan de Acción 2023'!AC33+'Plan de Acción 2023'!AD33+'Plan de Acción 2023'!AE33</f>
        <v>1</v>
      </c>
      <c r="K717" s="825">
        <f t="shared" si="6"/>
        <v>0.5</v>
      </c>
      <c r="L717" s="825">
        <f t="shared" si="7"/>
        <v>0.5</v>
      </c>
      <c r="M717" s="824">
        <f>'Plan de Acción 2023'!O33</f>
        <v>0</v>
      </c>
      <c r="N717" s="824">
        <f>'Plan de Acción 2023'!AE33</f>
        <v>0</v>
      </c>
      <c r="O717" s="824" t="e">
        <f t="shared" si="8"/>
        <v>#DIV/0!</v>
      </c>
      <c r="P717" s="820">
        <f>Tabla13[[#This Row],[Ejec Real Acumu]]-Tabla13[[#This Row],[Proyec Ejec Acumul]]</f>
        <v>0</v>
      </c>
      <c r="Q717" s="820">
        <f>Tabla13[[#This Row],[Ejec Real Mes]]-Tabla13[[#This Row],[Program Entreg Mes]]</f>
        <v>0</v>
      </c>
    </row>
    <row r="718" spans="1:17">
      <c r="A718" s="824">
        <v>30</v>
      </c>
      <c r="B718" s="824" t="s">
        <v>2441</v>
      </c>
      <c r="C718" s="824" t="s">
        <v>2442</v>
      </c>
      <c r="D718" s="824" t="str">
        <f>'Plan de Acción 2023'!$V$34</f>
        <v>Oficina Asesora de Planeación</v>
      </c>
      <c r="E718" s="824" t="str">
        <f>'Plan de Acción 2023'!$F$34</f>
        <v>Realizar evento de rendición de cuentas (RdC) enmarcados en la Estrategia de RdC</v>
      </c>
      <c r="F718" s="824">
        <v>8</v>
      </c>
      <c r="G718" s="824" t="s">
        <v>2450</v>
      </c>
      <c r="H718" s="824">
        <f>'Plan de Acción 2023'!$T$34</f>
        <v>1</v>
      </c>
      <c r="I718" s="824">
        <f>'Plan de Acción 2023'!H34+'Plan de Acción 2023'!I34+'Plan de Acción 2023'!J34+'Plan de Acción 2023'!K34+'Plan de Acción 2023'!L34+'Plan de Acción 2023'!M34+'Plan de Acción 2023'!N34+'Plan de Acción 2023'!O34</f>
        <v>0</v>
      </c>
      <c r="J718" s="824">
        <f>'Plan de Acción 2023'!X34+'Plan de Acción 2023'!Y34+'Plan de Acción 2023'!Z34+'Plan de Acción 2023'!AA34+'Plan de Acción 2023'!AB34+'Plan de Acción 2023'!AC34+'Plan de Acción 2023'!AD34+'Plan de Acción 2023'!AE34</f>
        <v>0</v>
      </c>
      <c r="K718" s="825">
        <f t="shared" si="6"/>
        <v>0</v>
      </c>
      <c r="L718" s="825">
        <f t="shared" si="7"/>
        <v>0</v>
      </c>
      <c r="M718" s="824">
        <f>'Plan de Acción 2023'!O34</f>
        <v>0</v>
      </c>
      <c r="N718" s="824">
        <f>'Plan de Acción 2023'!AE34</f>
        <v>0</v>
      </c>
      <c r="O718" s="824" t="e">
        <f t="shared" si="8"/>
        <v>#DIV/0!</v>
      </c>
      <c r="P718" s="820">
        <f>Tabla13[[#This Row],[Ejec Real Acumu]]-Tabla13[[#This Row],[Proyec Ejec Acumul]]</f>
        <v>0</v>
      </c>
      <c r="Q718" s="820">
        <f>Tabla13[[#This Row],[Ejec Real Mes]]-Tabla13[[#This Row],[Program Entreg Mes]]</f>
        <v>0</v>
      </c>
    </row>
    <row r="719" spans="1:17">
      <c r="A719" s="824">
        <v>31</v>
      </c>
      <c r="B719" s="824" t="s">
        <v>2441</v>
      </c>
      <c r="C719" s="824" t="s">
        <v>2442</v>
      </c>
      <c r="D719" s="824" t="str">
        <f>'Plan de Acción 2023'!$V$35</f>
        <v>Oficina Asesora de Planeación</v>
      </c>
      <c r="E719" s="824" t="str">
        <f>'Plan de Acción 2023'!$F$35</f>
        <v>Ejecutar el Plan Anticorrupción y Atención al Ciudadano</v>
      </c>
      <c r="F719" s="824">
        <v>8</v>
      </c>
      <c r="G719" s="824" t="s">
        <v>2450</v>
      </c>
      <c r="H719" s="824">
        <f>'Plan de Acción 2023'!$T$35</f>
        <v>69</v>
      </c>
      <c r="I719" s="824">
        <f>'Plan de Acción 2023'!H35+'Plan de Acción 2023'!I35+'Plan de Acción 2023'!J35+'Plan de Acción 2023'!K35+'Plan de Acción 2023'!L35+'Plan de Acción 2023'!M35+'Plan de Acción 2023'!N35+'Plan de Acción 2023'!O35</f>
        <v>28</v>
      </c>
      <c r="J719" s="824">
        <f>'Plan de Acción 2023'!X35+'Plan de Acción 2023'!Y35+'Plan de Acción 2023'!Z35+'Plan de Acción 2023'!AA35+'Plan de Acción 2023'!AB35+'Plan de Acción 2023'!AC35+'Plan de Acción 2023'!AD35+'Plan de Acción 2023'!AE35</f>
        <v>28</v>
      </c>
      <c r="K719" s="825">
        <f t="shared" si="6"/>
        <v>0.40579710144927539</v>
      </c>
      <c r="L719" s="825">
        <f t="shared" si="7"/>
        <v>0.40579710144927539</v>
      </c>
      <c r="M719" s="824">
        <f>'Plan de Acción 2023'!O35</f>
        <v>3</v>
      </c>
      <c r="N719" s="824">
        <f>'Plan de Acción 2023'!AE35</f>
        <v>3</v>
      </c>
      <c r="O719" s="824">
        <f t="shared" si="8"/>
        <v>1</v>
      </c>
      <c r="P719" s="820">
        <f>Tabla13[[#This Row],[Ejec Real Acumu]]-Tabla13[[#This Row],[Proyec Ejec Acumul]]</f>
        <v>0</v>
      </c>
      <c r="Q719" s="820">
        <f>Tabla13[[#This Row],[Ejec Real Mes]]-Tabla13[[#This Row],[Program Entreg Mes]]</f>
        <v>0</v>
      </c>
    </row>
    <row r="720" spans="1:17">
      <c r="A720" s="824">
        <v>32</v>
      </c>
      <c r="B720" s="824" t="s">
        <v>2441</v>
      </c>
      <c r="C720" s="824" t="s">
        <v>2442</v>
      </c>
      <c r="D720" s="824" t="str">
        <f>'Plan de Acción 2023'!$V$36</f>
        <v>Oficina Asesora de Planeación</v>
      </c>
      <c r="E720" s="824" t="str">
        <f>'Plan de Acción 2023'!$F$36</f>
        <v>Reportar el estado de ejecución
presupuestal de los proyectos de inversión y
el presupuesto de funcionamiento</v>
      </c>
      <c r="F720" s="824">
        <v>8</v>
      </c>
      <c r="G720" s="824" t="s">
        <v>2450</v>
      </c>
      <c r="H720" s="824">
        <f>'Plan de Acción 2023'!$T$36</f>
        <v>12</v>
      </c>
      <c r="I720" s="824">
        <f>'Plan de Acción 2023'!H36+'Plan de Acción 2023'!I36+'Plan de Acción 2023'!J36+'Plan de Acción 2023'!K36+'Plan de Acción 2023'!L36+'Plan de Acción 2023'!M36+'Plan de Acción 2023'!N36+'Plan de Acción 2023'!O36</f>
        <v>9</v>
      </c>
      <c r="J720" s="824">
        <f>'Plan de Acción 2023'!X36+'Plan de Acción 2023'!Y36+'Plan de Acción 2023'!Z36+'Plan de Acción 2023'!AA36+'Plan de Acción 2023'!AB36+'Plan de Acción 2023'!AC36+'Plan de Acción 2023'!AD36+'Plan de Acción 2023'!AE36</f>
        <v>9</v>
      </c>
      <c r="K720" s="825">
        <f t="shared" si="6"/>
        <v>0.75</v>
      </c>
      <c r="L720" s="825">
        <f t="shared" si="7"/>
        <v>0.75</v>
      </c>
      <c r="M720" s="824">
        <f>'Plan de Acción 2023'!O36</f>
        <v>1</v>
      </c>
      <c r="N720" s="824">
        <f>'Plan de Acción 2023'!AE36</f>
        <v>1</v>
      </c>
      <c r="O720" s="824">
        <f t="shared" si="8"/>
        <v>1</v>
      </c>
      <c r="P720" s="820">
        <f>Tabla13[[#This Row],[Ejec Real Acumu]]-Tabla13[[#This Row],[Proyec Ejec Acumul]]</f>
        <v>0</v>
      </c>
      <c r="Q720" s="820">
        <f>Tabla13[[#This Row],[Ejec Real Mes]]-Tabla13[[#This Row],[Program Entreg Mes]]</f>
        <v>0</v>
      </c>
    </row>
    <row r="721" spans="1:17">
      <c r="A721" s="824">
        <v>33</v>
      </c>
      <c r="B721" s="824" t="s">
        <v>2441</v>
      </c>
      <c r="C721" s="824" t="s">
        <v>2442</v>
      </c>
      <c r="D721" s="824" t="str">
        <f>'Plan de Acción 2023'!$V$37</f>
        <v>Oficina Asesora de Planeación</v>
      </c>
      <c r="E721" s="824" t="str">
        <f>'Plan de Acción 2023'!$F$37</f>
        <v>Realizar seguimiento en el
aplicativo de la Plataforma Integral de
Inversion Publica (PIIP) a los avances en cadena valor, conforme la ejecución del Presupuesto de Inversión: Producto,
Financiero y de Gestión</v>
      </c>
      <c r="F721" s="824">
        <v>8</v>
      </c>
      <c r="G721" s="824" t="s">
        <v>2450</v>
      </c>
      <c r="H721" s="824">
        <f>'Plan de Acción 2023'!$T$37</f>
        <v>12</v>
      </c>
      <c r="I721" s="824">
        <f>'Plan de Acción 2023'!H37+'Plan de Acción 2023'!I37+'Plan de Acción 2023'!J37+'Plan de Acción 2023'!K37+'Plan de Acción 2023'!L37+'Plan de Acción 2023'!M37+'Plan de Acción 2023'!N37+'Plan de Acción 2023'!O37</f>
        <v>9</v>
      </c>
      <c r="J721" s="824">
        <f>'Plan de Acción 2023'!X37+'Plan de Acción 2023'!Y37+'Plan de Acción 2023'!Z37+'Plan de Acción 2023'!AA37+'Plan de Acción 2023'!AB37+'Plan de Acción 2023'!AC37+'Plan de Acción 2023'!AD37+'Plan de Acción 2023'!AE37</f>
        <v>9</v>
      </c>
      <c r="K721" s="825">
        <f t="shared" si="6"/>
        <v>0.75</v>
      </c>
      <c r="L721" s="825">
        <f t="shared" si="7"/>
        <v>0.75</v>
      </c>
      <c r="M721" s="824">
        <f>'Plan de Acción 2023'!O37</f>
        <v>1</v>
      </c>
      <c r="N721" s="824">
        <f>'Plan de Acción 2023'!AE37</f>
        <v>1</v>
      </c>
      <c r="O721" s="824">
        <f t="shared" si="8"/>
        <v>1</v>
      </c>
      <c r="P721" s="820">
        <f>Tabla13[[#This Row],[Ejec Real Acumu]]-Tabla13[[#This Row],[Proyec Ejec Acumul]]</f>
        <v>0</v>
      </c>
      <c r="Q721" s="820">
        <f>Tabla13[[#This Row],[Ejec Real Mes]]-Tabla13[[#This Row],[Program Entreg Mes]]</f>
        <v>0</v>
      </c>
    </row>
    <row r="722" spans="1:17">
      <c r="A722" s="824">
        <v>34</v>
      </c>
      <c r="B722" s="824" t="s">
        <v>2441</v>
      </c>
      <c r="C722" s="824" t="s">
        <v>2442</v>
      </c>
      <c r="D722" s="824" t="str">
        <f>'Plan de Acción 2023'!$V$38</f>
        <v>Oficina Asesora de Planeación</v>
      </c>
      <c r="E722" s="824" t="str">
        <f>'Plan de Acción 2023'!$F$38</f>
        <v>Realizar el estudio de tasas de los
servicios que se prestaran por parte de las
areas misionales del instituto para su
publicacion según los terminos de ley.</v>
      </c>
      <c r="F722" s="824">
        <v>8</v>
      </c>
      <c r="G722" s="824" t="s">
        <v>2450</v>
      </c>
      <c r="H722" s="824">
        <f>'Plan de Acción 2023'!$T$38</f>
        <v>1</v>
      </c>
      <c r="I722" s="824">
        <f>'Plan de Acción 2023'!H38+'Plan de Acción 2023'!I38+'Plan de Acción 2023'!J38+'Plan de Acción 2023'!K38+'Plan de Acción 2023'!L38+'Plan de Acción 2023'!M38+'Plan de Acción 2023'!N38+'Plan de Acción 2023'!O38</f>
        <v>0</v>
      </c>
      <c r="J722" s="824">
        <f>'Plan de Acción 2023'!X38+'Plan de Acción 2023'!Y38+'Plan de Acción 2023'!Z38+'Plan de Acción 2023'!AA38+'Plan de Acción 2023'!AB38+'Plan de Acción 2023'!AC38+'Plan de Acción 2023'!AD38+'Plan de Acción 2023'!AE38</f>
        <v>0</v>
      </c>
      <c r="K722" s="825">
        <f t="shared" si="6"/>
        <v>0</v>
      </c>
      <c r="L722" s="825">
        <f t="shared" si="7"/>
        <v>0</v>
      </c>
      <c r="M722" s="824">
        <f>'Plan de Acción 2023'!O38</f>
        <v>0</v>
      </c>
      <c r="N722" s="824">
        <f>'Plan de Acción 2023'!AE38</f>
        <v>0</v>
      </c>
      <c r="O722" s="824" t="e">
        <f t="shared" si="8"/>
        <v>#DIV/0!</v>
      </c>
      <c r="P722" s="820">
        <f>Tabla13[[#This Row],[Ejec Real Acumu]]-Tabla13[[#This Row],[Proyec Ejec Acumul]]</f>
        <v>0</v>
      </c>
      <c r="Q722" s="820">
        <f>Tabla13[[#This Row],[Ejec Real Mes]]-Tabla13[[#This Row],[Program Entreg Mes]]</f>
        <v>0</v>
      </c>
    </row>
    <row r="723" spans="1:17">
      <c r="A723" s="824">
        <v>35</v>
      </c>
      <c r="B723" s="824" t="s">
        <v>2441</v>
      </c>
      <c r="C723" s="824" t="s">
        <v>2442</v>
      </c>
      <c r="D723" s="824" t="str">
        <f>'Plan de Acción 2023'!$V$39</f>
        <v>Oficina Asesora de Planeación</v>
      </c>
      <c r="E723" s="824" t="str">
        <f>'Plan de Acción 2023'!$F$39</f>
        <v xml:space="preserve">Creación o actualización de la
documentación de la OAP
</v>
      </c>
      <c r="F723" s="824">
        <v>8</v>
      </c>
      <c r="G723" s="824" t="s">
        <v>2450</v>
      </c>
      <c r="H723" s="824">
        <f>'Plan de Acción 2023'!$T$39</f>
        <v>13</v>
      </c>
      <c r="I723" s="824">
        <f>'Plan de Acción 2023'!H39+'Plan de Acción 2023'!I39+'Plan de Acción 2023'!J39+'Plan de Acción 2023'!K39+'Plan de Acción 2023'!L39+'Plan de Acción 2023'!M39+'Plan de Acción 2023'!N39+'Plan de Acción 2023'!O39</f>
        <v>0</v>
      </c>
      <c r="J723" s="824">
        <f>'Plan de Acción 2023'!X39+'Plan de Acción 2023'!Y39+'Plan de Acción 2023'!Z39+'Plan de Acción 2023'!AA39+'Plan de Acción 2023'!AB39+'Plan de Acción 2023'!AC39+'Plan de Acción 2023'!AD39+'Plan de Acción 2023'!AE39</f>
        <v>0</v>
      </c>
      <c r="K723" s="825">
        <f t="shared" si="6"/>
        <v>0</v>
      </c>
      <c r="L723" s="825">
        <f t="shared" si="7"/>
        <v>0</v>
      </c>
      <c r="M723" s="824">
        <f>'Plan de Acción 2023'!O39</f>
        <v>0</v>
      </c>
      <c r="N723" s="824">
        <f>'Plan de Acción 2023'!AE39</f>
        <v>0</v>
      </c>
      <c r="O723" s="824" t="e">
        <f t="shared" si="8"/>
        <v>#DIV/0!</v>
      </c>
      <c r="P723" s="820">
        <f>Tabla13[[#This Row],[Ejec Real Acumu]]-Tabla13[[#This Row],[Proyec Ejec Acumul]]</f>
        <v>0</v>
      </c>
      <c r="Q723" s="820">
        <f>Tabla13[[#This Row],[Ejec Real Mes]]-Tabla13[[#This Row],[Program Entreg Mes]]</f>
        <v>0</v>
      </c>
    </row>
    <row r="724" spans="1:17">
      <c r="A724" s="824">
        <v>36</v>
      </c>
      <c r="B724" s="824" t="s">
        <v>2441</v>
      </c>
      <c r="C724" s="824" t="s">
        <v>2442</v>
      </c>
      <c r="D724" s="824" t="str">
        <f>'Plan de Acción 2023'!$V$40</f>
        <v>Subdirección de Servicios Metrológicos y Relación con el Ciudadano</v>
      </c>
      <c r="E724" s="824" t="str">
        <f>'Plan de Acción 2023'!$F$40</f>
        <v>Implementar las políticas del Modelo Integrado de Planeación y Gestión relacionadas con la SSMRC</v>
      </c>
      <c r="F724" s="824">
        <v>8</v>
      </c>
      <c r="G724" s="824" t="s">
        <v>2450</v>
      </c>
      <c r="H724" s="824">
        <f>'Plan de Acción 2023'!$T$40</f>
        <v>3</v>
      </c>
      <c r="I724" s="824">
        <f>'Plan de Acción 2023'!H40+'Plan de Acción 2023'!I40+'Plan de Acción 2023'!J40+'Plan de Acción 2023'!K40+'Plan de Acción 2023'!L40+'Plan de Acción 2023'!M40+'Plan de Acción 2023'!N40+'Plan de Acción 2023'!O40</f>
        <v>1</v>
      </c>
      <c r="J724" s="824">
        <f>'Plan de Acción 2023'!X40+'Plan de Acción 2023'!Y40+'Plan de Acción 2023'!Z40+'Plan de Acción 2023'!AA40+'Plan de Acción 2023'!AB40+'Plan de Acción 2023'!AC40+'Plan de Acción 2023'!AD40+'Plan de Acción 2023'!AE40</f>
        <v>1</v>
      </c>
      <c r="K724" s="825">
        <f t="shared" si="6"/>
        <v>0.33333333333333331</v>
      </c>
      <c r="L724" s="825">
        <f t="shared" si="7"/>
        <v>0.33333333333333331</v>
      </c>
      <c r="M724" s="824">
        <f>'Plan de Acción 2023'!O40</f>
        <v>0</v>
      </c>
      <c r="N724" s="824">
        <f>'Plan de Acción 2023'!AE40</f>
        <v>0</v>
      </c>
      <c r="O724" s="824" t="e">
        <f t="shared" si="8"/>
        <v>#DIV/0!</v>
      </c>
      <c r="P724" s="820">
        <f>Tabla13[[#This Row],[Ejec Real Acumu]]-Tabla13[[#This Row],[Proyec Ejec Acumul]]</f>
        <v>0</v>
      </c>
      <c r="Q724" s="820">
        <f>Tabla13[[#This Row],[Ejec Real Mes]]-Tabla13[[#This Row],[Program Entreg Mes]]</f>
        <v>0</v>
      </c>
    </row>
    <row r="725" spans="1:17">
      <c r="A725" s="824">
        <v>37</v>
      </c>
      <c r="B725" s="824" t="s">
        <v>2441</v>
      </c>
      <c r="C725" s="824" t="s">
        <v>2442</v>
      </c>
      <c r="D725" s="824" t="str">
        <f>'Plan de Acción 2023'!$V$41</f>
        <v>Subdirección de Servicios Metrológicos y Relación con el Ciudadano</v>
      </c>
      <c r="E725" s="824" t="str">
        <f>'Plan de Acción 2023'!$F$41</f>
        <v>Revisar, ajustar y aprobar Proyecto de Interés Estratégico "Fomento Regional en Metrología 2.0"</v>
      </c>
      <c r="F725" s="824">
        <v>8</v>
      </c>
      <c r="G725" s="824" t="s">
        <v>2450</v>
      </c>
      <c r="H725" s="824">
        <f>'Plan de Acción 2023'!$T$41</f>
        <v>1</v>
      </c>
      <c r="I725" s="824">
        <f>'Plan de Acción 2023'!H41+'Plan de Acción 2023'!I41+'Plan de Acción 2023'!J41+'Plan de Acción 2023'!K41+'Plan de Acción 2023'!L41+'Plan de Acción 2023'!M41+'Plan de Acción 2023'!N41+'Plan de Acción 2023'!O41</f>
        <v>0</v>
      </c>
      <c r="J725" s="824">
        <f>'Plan de Acción 2023'!X41+'Plan de Acción 2023'!Y41+'Plan de Acción 2023'!Z41+'Plan de Acción 2023'!AA41+'Plan de Acción 2023'!AB41+'Plan de Acción 2023'!AC41+'Plan de Acción 2023'!AD41+'Plan de Acción 2023'!AE41</f>
        <v>0</v>
      </c>
      <c r="K725" s="825">
        <f t="shared" si="6"/>
        <v>0</v>
      </c>
      <c r="L725" s="825">
        <f t="shared" si="7"/>
        <v>0</v>
      </c>
      <c r="M725" s="824">
        <f>'Plan de Acción 2023'!O41</f>
        <v>0</v>
      </c>
      <c r="N725" s="824">
        <f>'Plan de Acción 2023'!AE41</f>
        <v>0</v>
      </c>
      <c r="O725" s="824" t="e">
        <f t="shared" si="8"/>
        <v>#DIV/0!</v>
      </c>
      <c r="P725" s="820">
        <f>Tabla13[[#This Row],[Ejec Real Acumu]]-Tabla13[[#This Row],[Proyec Ejec Acumul]]</f>
        <v>0</v>
      </c>
      <c r="Q725" s="820">
        <f>Tabla13[[#This Row],[Ejec Real Mes]]-Tabla13[[#This Row],[Program Entreg Mes]]</f>
        <v>0</v>
      </c>
    </row>
    <row r="726" spans="1:17">
      <c r="A726" s="824">
        <v>38</v>
      </c>
      <c r="B726" s="824" t="s">
        <v>2441</v>
      </c>
      <c r="C726" s="824" t="s">
        <v>2442</v>
      </c>
      <c r="D726" s="824" t="str">
        <f>'Plan de Acción 2023'!$V$42</f>
        <v>Subdirección de Servicios Metrológicos y Relación con el Ciudadano</v>
      </c>
      <c r="E726" s="824" t="str">
        <f>'Plan de Acción 2023'!$F$42</f>
        <v>Ejecutar los compromisos establecidos en los CONPES en los cuales tiene responsabilidad la SSMRC</v>
      </c>
      <c r="F726" s="824">
        <v>8</v>
      </c>
      <c r="G726" s="824" t="s">
        <v>2450</v>
      </c>
      <c r="H726" s="824">
        <f>'Plan de Acción 2023'!$T$42</f>
        <v>3</v>
      </c>
      <c r="I726" s="824">
        <f>'Plan de Acción 2023'!H42+'Plan de Acción 2023'!I42+'Plan de Acción 2023'!J42+'Plan de Acción 2023'!K42+'Plan de Acción 2023'!L42+'Plan de Acción 2023'!M42+'Plan de Acción 2023'!N42+'Plan de Acción 2023'!O42</f>
        <v>1</v>
      </c>
      <c r="J726" s="824">
        <f>'Plan de Acción 2023'!X42+'Plan de Acción 2023'!Y42+'Plan de Acción 2023'!Z42+'Plan de Acción 2023'!AA42+'Plan de Acción 2023'!AB42+'Plan de Acción 2023'!AC42+'Plan de Acción 2023'!AD42+'Plan de Acción 2023'!AE42</f>
        <v>1</v>
      </c>
      <c r="K726" s="825">
        <f t="shared" si="6"/>
        <v>0.33333333333333331</v>
      </c>
      <c r="L726" s="825">
        <f t="shared" si="7"/>
        <v>0.33333333333333331</v>
      </c>
      <c r="M726" s="824">
        <f>'Plan de Acción 2023'!O42</f>
        <v>0</v>
      </c>
      <c r="N726" s="824">
        <f>'Plan de Acción 2023'!AE42</f>
        <v>0</v>
      </c>
      <c r="O726" s="824" t="e">
        <f t="shared" si="8"/>
        <v>#DIV/0!</v>
      </c>
      <c r="P726" s="820">
        <f>Tabla13[[#This Row],[Ejec Real Acumu]]-Tabla13[[#This Row],[Proyec Ejec Acumul]]</f>
        <v>0</v>
      </c>
      <c r="Q726" s="820">
        <f>Tabla13[[#This Row],[Ejec Real Mes]]-Tabla13[[#This Row],[Program Entreg Mes]]</f>
        <v>0</v>
      </c>
    </row>
    <row r="727" spans="1:17">
      <c r="A727" s="824">
        <v>39</v>
      </c>
      <c r="B727" s="824" t="s">
        <v>2441</v>
      </c>
      <c r="C727" s="824" t="s">
        <v>2442</v>
      </c>
      <c r="D727" s="824" t="str">
        <f>'Plan de Acción 2023'!$V$43</f>
        <v>Subdirección de Servicios Metrológicos y Relación con el Ciudadano</v>
      </c>
      <c r="E727" s="824" t="str">
        <f>'Plan de Acción 2023'!$F$43</f>
        <v>Ejecutar los compromisos establecidos en los Convenios en los cuales tiene responsabilidad la SSMRC</v>
      </c>
      <c r="F727" s="824">
        <v>8</v>
      </c>
      <c r="G727" s="824" t="s">
        <v>2450</v>
      </c>
      <c r="H727" s="824">
        <f>'Plan de Acción 2023'!$T$43</f>
        <v>3</v>
      </c>
      <c r="I727" s="824">
        <f>'Plan de Acción 2023'!H43+'Plan de Acción 2023'!I43+'Plan de Acción 2023'!J43+'Plan de Acción 2023'!K43+'Plan de Acción 2023'!L43+'Plan de Acción 2023'!M43+'Plan de Acción 2023'!N43+'Plan de Acción 2023'!O43</f>
        <v>1</v>
      </c>
      <c r="J727" s="824">
        <f>'Plan de Acción 2023'!X43+'Plan de Acción 2023'!Y43+'Plan de Acción 2023'!Z43+'Plan de Acción 2023'!AA43+'Plan de Acción 2023'!AB43+'Plan de Acción 2023'!AC43+'Plan de Acción 2023'!AD43+'Plan de Acción 2023'!AE43</f>
        <v>1</v>
      </c>
      <c r="K727" s="825">
        <f t="shared" si="6"/>
        <v>0.33333333333333331</v>
      </c>
      <c r="L727" s="825">
        <f t="shared" si="7"/>
        <v>0.33333333333333331</v>
      </c>
      <c r="M727" s="824">
        <f>'Plan de Acción 2023'!O43</f>
        <v>0</v>
      </c>
      <c r="N727" s="824">
        <f>'Plan de Acción 2023'!AE43</f>
        <v>0</v>
      </c>
      <c r="O727" s="824" t="e">
        <f t="shared" si="8"/>
        <v>#DIV/0!</v>
      </c>
      <c r="P727" s="820">
        <f>Tabla13[[#This Row],[Ejec Real Acumu]]-Tabla13[[#This Row],[Proyec Ejec Acumul]]</f>
        <v>0</v>
      </c>
      <c r="Q727" s="820">
        <f>Tabla13[[#This Row],[Ejec Real Mes]]-Tabla13[[#This Row],[Program Entreg Mes]]</f>
        <v>0</v>
      </c>
    </row>
    <row r="728" spans="1:17">
      <c r="A728" s="824">
        <v>40</v>
      </c>
      <c r="B728" s="824" t="s">
        <v>2441</v>
      </c>
      <c r="C728" s="824" t="s">
        <v>2442</v>
      </c>
      <c r="D728" s="824" t="str">
        <f>'Plan de Acción 2023'!$V$44</f>
        <v>Subdirección de Servicios Metrológicos y Relación con el Ciudadano</v>
      </c>
      <c r="E728" s="824" t="str">
        <f>'Plan de Acción 2023'!$F$44</f>
        <v>Ejecutar actividades desde la Red Colombiana de Metrología según lineamientos estratégicos</v>
      </c>
      <c r="F728" s="824">
        <v>8</v>
      </c>
      <c r="G728" s="824" t="s">
        <v>2450</v>
      </c>
      <c r="H728" s="824">
        <f>'Plan de Acción 2023'!$T$44</f>
        <v>4</v>
      </c>
      <c r="I728" s="824">
        <f>'Plan de Acción 2023'!H44+'Plan de Acción 2023'!I44+'Plan de Acción 2023'!J44+'Plan de Acción 2023'!K44+'Plan de Acción 2023'!L44+'Plan de Acción 2023'!M44+'Plan de Acción 2023'!N44+'Plan de Acción 2023'!O44</f>
        <v>2</v>
      </c>
      <c r="J728" s="824">
        <f>'Plan de Acción 2023'!X44+'Plan de Acción 2023'!Y44+'Plan de Acción 2023'!Z44+'Plan de Acción 2023'!AA44+'Plan de Acción 2023'!AB44+'Plan de Acción 2023'!AC44+'Plan de Acción 2023'!AD44+'Plan de Acción 2023'!AE44</f>
        <v>2</v>
      </c>
      <c r="K728" s="825">
        <f t="shared" si="6"/>
        <v>0.5</v>
      </c>
      <c r="L728" s="825">
        <f t="shared" si="7"/>
        <v>0.5</v>
      </c>
      <c r="M728" s="824">
        <f>'Plan de Acción 2023'!O44</f>
        <v>0</v>
      </c>
      <c r="N728" s="824">
        <f>'Plan de Acción 2023'!AE44</f>
        <v>0</v>
      </c>
      <c r="O728" s="824" t="e">
        <f t="shared" si="8"/>
        <v>#DIV/0!</v>
      </c>
      <c r="P728" s="820">
        <f>Tabla13[[#This Row],[Ejec Real Acumu]]-Tabla13[[#This Row],[Proyec Ejec Acumul]]</f>
        <v>0</v>
      </c>
      <c r="Q728" s="820">
        <f>Tabla13[[#This Row],[Ejec Real Mes]]-Tabla13[[#This Row],[Program Entreg Mes]]</f>
        <v>0</v>
      </c>
    </row>
    <row r="729" spans="1:17">
      <c r="A729" s="824">
        <v>41</v>
      </c>
      <c r="B729" s="824" t="s">
        <v>2441</v>
      </c>
      <c r="C729" s="824" t="s">
        <v>2442</v>
      </c>
      <c r="D729" s="824" t="str">
        <f>'Plan de Acción 2023'!$V$45</f>
        <v>Subdirección de Servicios Metrológicos y Relación con el Ciudadano</v>
      </c>
      <c r="E729" s="824" t="str">
        <f>'Plan de Acción 2023'!$F$45</f>
        <v>Prestar los Servicios liderados desde la SSMRC</v>
      </c>
      <c r="F729" s="824">
        <v>8</v>
      </c>
      <c r="G729" s="824" t="s">
        <v>2450</v>
      </c>
      <c r="H729" s="824">
        <f>'Plan de Acción 2023'!$T$45</f>
        <v>4</v>
      </c>
      <c r="I729" s="824">
        <f>'Plan de Acción 2023'!H45+'Plan de Acción 2023'!I45+'Plan de Acción 2023'!J45+'Plan de Acción 2023'!K45+'Plan de Acción 2023'!L45+'Plan de Acción 2023'!M45+'Plan de Acción 2023'!N45+'Plan de Acción 2023'!O45</f>
        <v>2</v>
      </c>
      <c r="J729" s="824">
        <f>'Plan de Acción 2023'!X45+'Plan de Acción 2023'!Y45+'Plan de Acción 2023'!Z45+'Plan de Acción 2023'!AA45+'Plan de Acción 2023'!AB45+'Plan de Acción 2023'!AC45+'Plan de Acción 2023'!AD45+'Plan de Acción 2023'!AE45</f>
        <v>2</v>
      </c>
      <c r="K729" s="825">
        <f t="shared" si="6"/>
        <v>0.5</v>
      </c>
      <c r="L729" s="825">
        <f t="shared" si="7"/>
        <v>0.5</v>
      </c>
      <c r="M729" s="824">
        <f>'Plan de Acción 2023'!O45</f>
        <v>0</v>
      </c>
      <c r="N729" s="824">
        <f>'Plan de Acción 2023'!AE45</f>
        <v>0</v>
      </c>
      <c r="O729" s="824" t="e">
        <f t="shared" si="8"/>
        <v>#DIV/0!</v>
      </c>
      <c r="P729" s="820">
        <f>Tabla13[[#This Row],[Ejec Real Acumu]]-Tabla13[[#This Row],[Proyec Ejec Acumul]]</f>
        <v>0</v>
      </c>
      <c r="Q729" s="820">
        <f>Tabla13[[#This Row],[Ejec Real Mes]]-Tabla13[[#This Row],[Program Entreg Mes]]</f>
        <v>0</v>
      </c>
    </row>
    <row r="730" spans="1:17">
      <c r="A730" s="824">
        <v>42</v>
      </c>
      <c r="B730" s="824" t="s">
        <v>2441</v>
      </c>
      <c r="C730" s="824" t="s">
        <v>2442</v>
      </c>
      <c r="D730" s="824" t="str">
        <f>'Plan de Acción 2023'!$V$46</f>
        <v>Subdirección de Servicios Metrológicos y Relación con el Ciudadano</v>
      </c>
      <c r="E730" s="824" t="str">
        <f>'Plan de Acción 2023'!$F$46</f>
        <v>Establecer un diagnóstico y unificar la gestión de la metrología científica en el INM y mantener el reconocimiento como Centro de Investigación</v>
      </c>
      <c r="F730" s="824">
        <v>8</v>
      </c>
      <c r="G730" s="824" t="s">
        <v>2450</v>
      </c>
      <c r="H730" s="824">
        <f>'Plan de Acción 2023'!$T$46</f>
        <v>1</v>
      </c>
      <c r="I730" s="824">
        <f>'Plan de Acción 2023'!H46+'Plan de Acción 2023'!I46+'Plan de Acción 2023'!J46+'Plan de Acción 2023'!K46+'Plan de Acción 2023'!L46+'Plan de Acción 2023'!M46+'Plan de Acción 2023'!N46+'Plan de Acción 2023'!O46</f>
        <v>1</v>
      </c>
      <c r="J730" s="824">
        <f>'Plan de Acción 2023'!X46+'Plan de Acción 2023'!Y46+'Plan de Acción 2023'!Z46+'Plan de Acción 2023'!AA46+'Plan de Acción 2023'!AB46+'Plan de Acción 2023'!AC46+'Plan de Acción 2023'!AD46+'Plan de Acción 2023'!AE46</f>
        <v>1</v>
      </c>
      <c r="K730" s="825">
        <f t="shared" si="6"/>
        <v>1</v>
      </c>
      <c r="L730" s="825">
        <f t="shared" si="7"/>
        <v>1</v>
      </c>
      <c r="M730" s="824">
        <f>'Plan de Acción 2023'!O46</f>
        <v>0</v>
      </c>
      <c r="N730" s="824">
        <f>'Plan de Acción 2023'!AE46</f>
        <v>0</v>
      </c>
      <c r="O730" s="824" t="e">
        <f t="shared" si="8"/>
        <v>#DIV/0!</v>
      </c>
      <c r="P730" s="820">
        <f>Tabla13[[#This Row],[Ejec Real Acumu]]-Tabla13[[#This Row],[Proyec Ejec Acumul]]</f>
        <v>0</v>
      </c>
      <c r="Q730" s="820">
        <f>Tabla13[[#This Row],[Ejec Real Mes]]-Tabla13[[#This Row],[Program Entreg Mes]]</f>
        <v>0</v>
      </c>
    </row>
    <row r="731" spans="1:17">
      <c r="A731" s="824">
        <v>43</v>
      </c>
      <c r="B731" s="824" t="s">
        <v>2441</v>
      </c>
      <c r="C731" s="824" t="s">
        <v>2442</v>
      </c>
      <c r="D731" s="824" t="str">
        <f>'Plan de Acción 2023'!$V$47</f>
        <v>Subdirección de Servicios Metrológicos y Relación con el Ciudadano</v>
      </c>
      <c r="E731" s="824" t="str">
        <f>'Plan de Acción 2023'!$F$47</f>
        <v>Revisar y ajustar las actividades relacionadas con Comunicaciones y Relación con el ciudadano según lineamientos estratégicos</v>
      </c>
      <c r="F731" s="824">
        <v>8</v>
      </c>
      <c r="G731" s="824" t="s">
        <v>2450</v>
      </c>
      <c r="H731" s="824">
        <f>'Plan de Acción 2023'!$T$47</f>
        <v>3</v>
      </c>
      <c r="I731" s="824">
        <f>'Plan de Acción 2023'!H47+'Plan de Acción 2023'!I47+'Plan de Acción 2023'!J47+'Plan de Acción 2023'!K47+'Plan de Acción 2023'!L47+'Plan de Acción 2023'!M47+'Plan de Acción 2023'!N47+'Plan de Acción 2023'!O47</f>
        <v>1</v>
      </c>
      <c r="J731" s="824">
        <f>'Plan de Acción 2023'!X47+'Plan de Acción 2023'!Y47+'Plan de Acción 2023'!Z47+'Plan de Acción 2023'!AA47+'Plan de Acción 2023'!AB47+'Plan de Acción 2023'!AC47+'Plan de Acción 2023'!AD47+'Plan de Acción 2023'!AE47</f>
        <v>1</v>
      </c>
      <c r="K731" s="825">
        <f t="shared" si="6"/>
        <v>0.33333333333333331</v>
      </c>
      <c r="L731" s="825">
        <f t="shared" si="7"/>
        <v>0.33333333333333331</v>
      </c>
      <c r="M731" s="824">
        <f>'Plan de Acción 2023'!O47</f>
        <v>0</v>
      </c>
      <c r="N731" s="824">
        <f>'Plan de Acción 2023'!AE47</f>
        <v>0</v>
      </c>
      <c r="O731" s="824" t="e">
        <f t="shared" si="8"/>
        <v>#DIV/0!</v>
      </c>
      <c r="P731" s="820">
        <f>Tabla13[[#This Row],[Ejec Real Acumu]]-Tabla13[[#This Row],[Proyec Ejec Acumul]]</f>
        <v>0</v>
      </c>
      <c r="Q731" s="820">
        <f>Tabla13[[#This Row],[Ejec Real Mes]]-Tabla13[[#This Row],[Program Entreg Mes]]</f>
        <v>0</v>
      </c>
    </row>
    <row r="732" spans="1:17">
      <c r="A732" s="824">
        <v>44</v>
      </c>
      <c r="B732" s="824" t="s">
        <v>2441</v>
      </c>
      <c r="C732" s="824" t="s">
        <v>2442</v>
      </c>
      <c r="D732" s="824" t="str">
        <f>'Plan de Acción 2023'!$V$48</f>
        <v>Subdirección de Servicios Metrológicos y Relación con el Ciudadano</v>
      </c>
      <c r="E732" s="824" t="str">
        <f>'Plan de Acción 2023'!$F$48</f>
        <v>Ejecutar actividades relacionadas con la Gestión del SIG según lineamientos estratégicos</v>
      </c>
      <c r="F732" s="824">
        <v>8</v>
      </c>
      <c r="G732" s="824" t="s">
        <v>2450</v>
      </c>
      <c r="H732" s="824">
        <f>'Plan de Acción 2023'!$T$48</f>
        <v>4</v>
      </c>
      <c r="I732" s="824">
        <f>'Plan de Acción 2023'!H48+'Plan de Acción 2023'!I48+'Plan de Acción 2023'!J48+'Plan de Acción 2023'!K48+'Plan de Acción 2023'!L48+'Plan de Acción 2023'!M48+'Plan de Acción 2023'!N48+'Plan de Acción 2023'!O48</f>
        <v>2</v>
      </c>
      <c r="J732" s="824">
        <f>'Plan de Acción 2023'!X48+'Plan de Acción 2023'!Y48+'Plan de Acción 2023'!Z48+'Plan de Acción 2023'!AA48+'Plan de Acción 2023'!AB48+'Plan de Acción 2023'!AC48+'Plan de Acción 2023'!AD48+'Plan de Acción 2023'!AE48</f>
        <v>2</v>
      </c>
      <c r="K732" s="825">
        <f t="shared" si="6"/>
        <v>0.5</v>
      </c>
      <c r="L732" s="825">
        <f t="shared" si="7"/>
        <v>0.5</v>
      </c>
      <c r="M732" s="824">
        <f>'Plan de Acción 2023'!O48</f>
        <v>0</v>
      </c>
      <c r="N732" s="824">
        <f>'Plan de Acción 2023'!AE48</f>
        <v>0</v>
      </c>
      <c r="O732" s="824" t="e">
        <f t="shared" si="8"/>
        <v>#DIV/0!</v>
      </c>
      <c r="P732" s="820">
        <f>Tabla13[[#This Row],[Ejec Real Acumu]]-Tabla13[[#This Row],[Proyec Ejec Acumul]]</f>
        <v>0</v>
      </c>
      <c r="Q732" s="820">
        <f>Tabla13[[#This Row],[Ejec Real Mes]]-Tabla13[[#This Row],[Program Entreg Mes]]</f>
        <v>0</v>
      </c>
    </row>
    <row r="733" spans="1:17">
      <c r="A733" s="824">
        <v>45</v>
      </c>
      <c r="B733" s="824" t="s">
        <v>2441</v>
      </c>
      <c r="C733" s="824" t="s">
        <v>2442</v>
      </c>
      <c r="D733" s="824" t="str">
        <f>'Plan de Acción 2023'!$V$49</f>
        <v>Subdirección de Metrología Química y Biología</v>
      </c>
      <c r="E733" s="824" t="str">
        <f>'Plan de Acción 2023'!$F$49</f>
        <v>Participar en comparaciones claves, suplementarias o bilaterales</v>
      </c>
      <c r="F733" s="824">
        <v>8</v>
      </c>
      <c r="G733" s="824" t="s">
        <v>2450</v>
      </c>
      <c r="H733" s="824">
        <f>'Plan de Acción 2023'!$T$49</f>
        <v>4</v>
      </c>
      <c r="I733" s="824">
        <f>'Plan de Acción 2023'!H49+'Plan de Acción 2023'!I49+'Plan de Acción 2023'!J49+'Plan de Acción 2023'!K49+'Plan de Acción 2023'!L49+'Plan de Acción 2023'!M49+'Plan de Acción 2023'!N49+'Plan de Acción 2023'!O49</f>
        <v>1</v>
      </c>
      <c r="J733" s="824">
        <f>'Plan de Acción 2023'!X49+'Plan de Acción 2023'!Y49+'Plan de Acción 2023'!Z49+'Plan de Acción 2023'!AA49+'Plan de Acción 2023'!AB49+'Plan de Acción 2023'!AC49+'Plan de Acción 2023'!AD49+'Plan de Acción 2023'!AE49</f>
        <v>1</v>
      </c>
      <c r="K733" s="825">
        <f t="shared" si="6"/>
        <v>0.25</v>
      </c>
      <c r="L733" s="825">
        <f t="shared" si="7"/>
        <v>0.25</v>
      </c>
      <c r="M733" s="824">
        <f>'Plan de Acción 2023'!O49</f>
        <v>0</v>
      </c>
      <c r="N733" s="824">
        <f>'Plan de Acción 2023'!AE49</f>
        <v>0</v>
      </c>
      <c r="O733" s="824" t="e">
        <f t="shared" si="8"/>
        <v>#DIV/0!</v>
      </c>
      <c r="P733" s="820">
        <f>Tabla13[[#This Row],[Ejec Real Acumu]]-Tabla13[[#This Row],[Proyec Ejec Acumul]]</f>
        <v>0</v>
      </c>
      <c r="Q733" s="820">
        <f>Tabla13[[#This Row],[Ejec Real Mes]]-Tabla13[[#This Row],[Program Entreg Mes]]</f>
        <v>0</v>
      </c>
    </row>
    <row r="734" spans="1:17">
      <c r="A734" s="824">
        <v>46</v>
      </c>
      <c r="B734" s="824" t="s">
        <v>2441</v>
      </c>
      <c r="C734" s="824" t="s">
        <v>2442</v>
      </c>
      <c r="D734" s="824" t="str">
        <f>'Plan de Acción 2023'!$V$50</f>
        <v>Subdirección de Metrología Química y Biología</v>
      </c>
      <c r="E734" s="824" t="str">
        <f>'Plan de Acción 2023'!$F$50</f>
        <v>Participar en reuniones comités consultivos, subcomités, grupos de trabajo y/o en la conferencia general del BIPM</v>
      </c>
      <c r="F734" s="824">
        <v>8</v>
      </c>
      <c r="G734" s="824" t="s">
        <v>2450</v>
      </c>
      <c r="H734" s="824">
        <f>'Plan de Acción 2023'!$T$50</f>
        <v>11</v>
      </c>
      <c r="I734" s="824">
        <f>'Plan de Acción 2023'!H50+'Plan de Acción 2023'!I50+'Plan de Acción 2023'!J50+'Plan de Acción 2023'!K50+'Plan de Acción 2023'!L50+'Plan de Acción 2023'!M50+'Plan de Acción 2023'!N50+'Plan de Acción 2023'!O50</f>
        <v>8</v>
      </c>
      <c r="J734" s="824">
        <f>'Plan de Acción 2023'!X50+'Plan de Acción 2023'!Y50+'Plan de Acción 2023'!Z50+'Plan de Acción 2023'!AA50+'Plan de Acción 2023'!AB50+'Plan de Acción 2023'!AC50+'Plan de Acción 2023'!AD50+'Plan de Acción 2023'!AE50</f>
        <v>8</v>
      </c>
      <c r="K734" s="825">
        <f t="shared" si="6"/>
        <v>0.72727272727272729</v>
      </c>
      <c r="L734" s="825">
        <f t="shared" si="7"/>
        <v>0.72727272727272729</v>
      </c>
      <c r="M734" s="824">
        <f>'Plan de Acción 2023'!O50</f>
        <v>0</v>
      </c>
      <c r="N734" s="824">
        <f>'Plan de Acción 2023'!AE50</f>
        <v>0</v>
      </c>
      <c r="O734" s="824" t="e">
        <f t="shared" si="8"/>
        <v>#DIV/0!</v>
      </c>
      <c r="P734" s="820">
        <f>Tabla13[[#This Row],[Ejec Real Acumu]]-Tabla13[[#This Row],[Proyec Ejec Acumul]]</f>
        <v>0</v>
      </c>
      <c r="Q734" s="820">
        <f>Tabla13[[#This Row],[Ejec Real Mes]]-Tabla13[[#This Row],[Program Entreg Mes]]</f>
        <v>0</v>
      </c>
    </row>
    <row r="735" spans="1:17">
      <c r="A735" s="824">
        <v>47</v>
      </c>
      <c r="B735" s="824" t="s">
        <v>2441</v>
      </c>
      <c r="C735" s="824" t="s">
        <v>2442</v>
      </c>
      <c r="D735" s="824" t="str">
        <f>'Plan de Acción 2023'!$V$51</f>
        <v>Subdirección de Metrología Química y Biología</v>
      </c>
      <c r="E735" s="824" t="str">
        <f>'Plan de Acción 2023'!$F$51</f>
        <v>Participar en Grupos de Trabajo Técnico Regional, Grupo de Trabajo de los Sistemas de Calidad (QSTF por sus siglas en ingles) y Asamblea del Sistema Interamericano de Metrología (SIM)</v>
      </c>
      <c r="F735" s="824">
        <v>8</v>
      </c>
      <c r="G735" s="824" t="s">
        <v>2450</v>
      </c>
      <c r="H735" s="824">
        <f>'Plan de Acción 2023'!$T$51</f>
        <v>5</v>
      </c>
      <c r="I735" s="824">
        <f>'Plan de Acción 2023'!H51+'Plan de Acción 2023'!I51+'Plan de Acción 2023'!J51+'Plan de Acción 2023'!K51+'Plan de Acción 2023'!L51+'Plan de Acción 2023'!M51+'Plan de Acción 2023'!N51+'Plan de Acción 2023'!O51</f>
        <v>2</v>
      </c>
      <c r="J735" s="824">
        <f>'Plan de Acción 2023'!X51+'Plan de Acción 2023'!Y51+'Plan de Acción 2023'!Z51+'Plan de Acción 2023'!AA51+'Plan de Acción 2023'!AB51+'Plan de Acción 2023'!AC51+'Plan de Acción 2023'!AD51+'Plan de Acción 2023'!AE51</f>
        <v>2</v>
      </c>
      <c r="K735" s="825">
        <f t="shared" si="6"/>
        <v>0.4</v>
      </c>
      <c r="L735" s="825">
        <f t="shared" si="7"/>
        <v>0.4</v>
      </c>
      <c r="M735" s="824">
        <f>'Plan de Acción 2023'!O51</f>
        <v>0</v>
      </c>
      <c r="N735" s="824">
        <f>'Plan de Acción 2023'!AE51</f>
        <v>0</v>
      </c>
      <c r="O735" s="824" t="e">
        <f t="shared" si="8"/>
        <v>#DIV/0!</v>
      </c>
      <c r="P735" s="820">
        <f>Tabla13[[#This Row],[Ejec Real Acumu]]-Tabla13[[#This Row],[Proyec Ejec Acumul]]</f>
        <v>0</v>
      </c>
      <c r="Q735" s="820">
        <f>Tabla13[[#This Row],[Ejec Real Mes]]-Tabla13[[#This Row],[Program Entreg Mes]]</f>
        <v>0</v>
      </c>
    </row>
    <row r="736" spans="1:17">
      <c r="A736" s="824">
        <v>48</v>
      </c>
      <c r="B736" s="824" t="s">
        <v>2441</v>
      </c>
      <c r="C736" s="824" t="s">
        <v>2442</v>
      </c>
      <c r="D736" s="824" t="str">
        <f>'Plan de Acción 2023'!$V$52</f>
        <v>Subdirección de Metrología Química y Biología</v>
      </c>
      <c r="E736" s="824" t="str">
        <f>'Plan de Acción 2023'!$F$52</f>
        <v>Gestionar los hallazgos de los informes de las
auditorias Internas</v>
      </c>
      <c r="F736" s="824">
        <v>8</v>
      </c>
      <c r="G736" s="824" t="s">
        <v>2450</v>
      </c>
      <c r="H736" s="824">
        <f>'Plan de Acción 2023'!$T$52</f>
        <v>2</v>
      </c>
      <c r="I736" s="824">
        <f>'Plan de Acción 2023'!H52+'Plan de Acción 2023'!I52+'Plan de Acción 2023'!J52+'Plan de Acción 2023'!K52+'Plan de Acción 2023'!L52+'Plan de Acción 2023'!M52+'Plan de Acción 2023'!N52+'Plan de Acción 2023'!O52</f>
        <v>1</v>
      </c>
      <c r="J736" s="824">
        <f>'Plan de Acción 2023'!X52+'Plan de Acción 2023'!Y52+'Plan de Acción 2023'!Z52+'Plan de Acción 2023'!AA52+'Plan de Acción 2023'!AB52+'Plan de Acción 2023'!AC52+'Plan de Acción 2023'!AD52+'Plan de Acción 2023'!AE52</f>
        <v>1</v>
      </c>
      <c r="K736" s="825">
        <f t="shared" si="6"/>
        <v>0.5</v>
      </c>
      <c r="L736" s="825">
        <f t="shared" si="7"/>
        <v>0.5</v>
      </c>
      <c r="M736" s="824">
        <f>'Plan de Acción 2023'!O52</f>
        <v>0</v>
      </c>
      <c r="N736" s="824">
        <f>'Plan de Acción 2023'!AE52</f>
        <v>0</v>
      </c>
      <c r="O736" s="824" t="e">
        <f t="shared" si="8"/>
        <v>#DIV/0!</v>
      </c>
      <c r="P736" s="820">
        <f>Tabla13[[#This Row],[Ejec Real Acumu]]-Tabla13[[#This Row],[Proyec Ejec Acumul]]</f>
        <v>0</v>
      </c>
      <c r="Q736" s="820">
        <f>Tabla13[[#This Row],[Ejec Real Mes]]-Tabla13[[#This Row],[Program Entreg Mes]]</f>
        <v>0</v>
      </c>
    </row>
    <row r="737" spans="1:17">
      <c r="A737" s="824">
        <v>49</v>
      </c>
      <c r="B737" s="824" t="s">
        <v>2441</v>
      </c>
      <c r="C737" s="824" t="s">
        <v>2442</v>
      </c>
      <c r="D737" s="824" t="str">
        <f>'Plan de Acción 2023'!$V$53</f>
        <v>Subdirección de Metrología Química y Biología</v>
      </c>
      <c r="E737" s="824" t="str">
        <f>'Plan de Acción 2023'!$F$53</f>
        <v>Revisar e Implementación del documento de la metodología de priorización - CONPES 3957</v>
      </c>
      <c r="F737" s="824">
        <v>8</v>
      </c>
      <c r="G737" s="824" t="s">
        <v>2450</v>
      </c>
      <c r="H737" s="824">
        <f>'Plan de Acción 2023'!$T$53</f>
        <v>1</v>
      </c>
      <c r="I737" s="824">
        <f>'Plan de Acción 2023'!H53+'Plan de Acción 2023'!I53+'Plan de Acción 2023'!J53+'Plan de Acción 2023'!K53+'Plan de Acción 2023'!L53+'Plan de Acción 2023'!M53+'Plan de Acción 2023'!N53+'Plan de Acción 2023'!O53</f>
        <v>0</v>
      </c>
      <c r="J737" s="824">
        <f>'Plan de Acción 2023'!X53+'Plan de Acción 2023'!Y53+'Plan de Acción 2023'!Z53+'Plan de Acción 2023'!AA53+'Plan de Acción 2023'!AB53+'Plan de Acción 2023'!AC53+'Plan de Acción 2023'!AD53+'Plan de Acción 2023'!AE53</f>
        <v>0</v>
      </c>
      <c r="K737" s="825">
        <f t="shared" si="6"/>
        <v>0</v>
      </c>
      <c r="L737" s="825">
        <f t="shared" si="7"/>
        <v>0</v>
      </c>
      <c r="M737" s="824">
        <f>'Plan de Acción 2023'!O53</f>
        <v>0</v>
      </c>
      <c r="N737" s="824">
        <f>'Plan de Acción 2023'!AE53</f>
        <v>0</v>
      </c>
      <c r="O737" s="824" t="e">
        <f t="shared" si="8"/>
        <v>#DIV/0!</v>
      </c>
      <c r="P737" s="820">
        <f>Tabla13[[#This Row],[Ejec Real Acumu]]-Tabla13[[#This Row],[Proyec Ejec Acumul]]</f>
        <v>0</v>
      </c>
      <c r="Q737" s="820">
        <f>Tabla13[[#This Row],[Ejec Real Mes]]-Tabla13[[#This Row],[Program Entreg Mes]]</f>
        <v>0</v>
      </c>
    </row>
    <row r="738" spans="1:17">
      <c r="A738" s="824">
        <v>50</v>
      </c>
      <c r="B738" s="824" t="s">
        <v>2441</v>
      </c>
      <c r="C738" s="824" t="s">
        <v>2442</v>
      </c>
      <c r="D738" s="824" t="str">
        <f>'Plan de Acción 2023'!$V$54</f>
        <v>Subdirección de Metrología Química y Biología</v>
      </c>
      <c r="E738" s="824" t="str">
        <f>'Plan de Acción 2023'!$F$54</f>
        <v>Realizar reuniones del grupo técnico temático o magnitud de la SMQB para la elaboración de guías de medición en metrología química y biológicas o guías de calibración</v>
      </c>
      <c r="F738" s="824">
        <v>8</v>
      </c>
      <c r="G738" s="824" t="s">
        <v>2450</v>
      </c>
      <c r="H738" s="824">
        <f>'Plan de Acción 2023'!$T$54</f>
        <v>3</v>
      </c>
      <c r="I738" s="824">
        <f>'Plan de Acción 2023'!H54+'Plan de Acción 2023'!I54+'Plan de Acción 2023'!J54+'Plan de Acción 2023'!K54+'Plan de Acción 2023'!L54+'Plan de Acción 2023'!M54+'Plan de Acción 2023'!N54+'Plan de Acción 2023'!O54</f>
        <v>1</v>
      </c>
      <c r="J738" s="824">
        <f>'Plan de Acción 2023'!X54+'Plan de Acción 2023'!Y54+'Plan de Acción 2023'!Z54+'Plan de Acción 2023'!AA54+'Plan de Acción 2023'!AB54+'Plan de Acción 2023'!AC54+'Plan de Acción 2023'!AD54+'Plan de Acción 2023'!AE54</f>
        <v>1</v>
      </c>
      <c r="K738" s="825">
        <f t="shared" si="6"/>
        <v>0.33333333333333331</v>
      </c>
      <c r="L738" s="825">
        <f t="shared" si="7"/>
        <v>0.33333333333333331</v>
      </c>
      <c r="M738" s="824">
        <f>'Plan de Acción 2023'!O54</f>
        <v>1</v>
      </c>
      <c r="N738" s="824">
        <f>'Plan de Acción 2023'!AE54</f>
        <v>1</v>
      </c>
      <c r="O738" s="824">
        <f t="shared" si="8"/>
        <v>1</v>
      </c>
      <c r="P738" s="820">
        <f>Tabla13[[#This Row],[Ejec Real Acumu]]-Tabla13[[#This Row],[Proyec Ejec Acumul]]</f>
        <v>0</v>
      </c>
      <c r="Q738" s="820">
        <f>Tabla13[[#This Row],[Ejec Real Mes]]-Tabla13[[#This Row],[Program Entreg Mes]]</f>
        <v>0</v>
      </c>
    </row>
    <row r="739" spans="1:17">
      <c r="A739" s="824">
        <v>51</v>
      </c>
      <c r="B739" s="824" t="s">
        <v>2441</v>
      </c>
      <c r="C739" s="824" t="s">
        <v>2442</v>
      </c>
      <c r="D739" s="824" t="str">
        <f>'Plan de Acción 2023'!$V$55</f>
        <v>Subdirección de Metrología Química y Biología</v>
      </c>
      <c r="E739" s="824" t="str">
        <f>'Plan de Acción 2023'!$F$55</f>
        <v>Elaborar guías para mediciones químicas, biológicas o de calibración - RCM</v>
      </c>
      <c r="F739" s="824">
        <v>8</v>
      </c>
      <c r="G739" s="824" t="s">
        <v>2450</v>
      </c>
      <c r="H739" s="824">
        <f>'Plan de Acción 2023'!$T$55</f>
        <v>1</v>
      </c>
      <c r="I739" s="824">
        <f>'Plan de Acción 2023'!H55+'Plan de Acción 2023'!I55+'Plan de Acción 2023'!J55+'Plan de Acción 2023'!K55+'Plan de Acción 2023'!L55+'Plan de Acción 2023'!M55+'Plan de Acción 2023'!N55+'Plan de Acción 2023'!O55</f>
        <v>1</v>
      </c>
      <c r="J739" s="824">
        <f>'Plan de Acción 2023'!X55+'Plan de Acción 2023'!Y55+'Plan de Acción 2023'!Z55+'Plan de Acción 2023'!AA55+'Plan de Acción 2023'!AB55+'Plan de Acción 2023'!AC55+'Plan de Acción 2023'!AD55+'Plan de Acción 2023'!AE55</f>
        <v>1</v>
      </c>
      <c r="K739" s="825">
        <f t="shared" si="6"/>
        <v>1</v>
      </c>
      <c r="L739" s="825">
        <f t="shared" si="7"/>
        <v>1</v>
      </c>
      <c r="M739" s="824">
        <f>'Plan de Acción 2023'!O55</f>
        <v>0</v>
      </c>
      <c r="N739" s="824">
        <f>'Plan de Acción 2023'!AE55</f>
        <v>0</v>
      </c>
      <c r="O739" s="824" t="e">
        <f t="shared" si="8"/>
        <v>#DIV/0!</v>
      </c>
      <c r="P739" s="820">
        <f>Tabla13[[#This Row],[Ejec Real Acumu]]-Tabla13[[#This Row],[Proyec Ejec Acumul]]</f>
        <v>0</v>
      </c>
      <c r="Q739" s="820">
        <f>Tabla13[[#This Row],[Ejec Real Mes]]-Tabla13[[#This Row],[Program Entreg Mes]]</f>
        <v>0</v>
      </c>
    </row>
    <row r="740" spans="1:17">
      <c r="A740" s="824">
        <v>52</v>
      </c>
      <c r="B740" s="824" t="s">
        <v>2441</v>
      </c>
      <c r="C740" s="824" t="s">
        <v>2442</v>
      </c>
      <c r="D740" s="824" t="str">
        <f>'Plan de Acción 2023'!$V$56</f>
        <v>Subdirección de Metrología Química y Biología</v>
      </c>
      <c r="E740" s="824" t="str">
        <f>'Plan de Acción 2023'!$F$56</f>
        <v>Publicar guías para mediciones químicas, biológicas o de calibración - RCM</v>
      </c>
      <c r="F740" s="824">
        <v>8</v>
      </c>
      <c r="G740" s="824" t="s">
        <v>2450</v>
      </c>
      <c r="H740" s="824">
        <f>'Plan de Acción 2023'!$T$56</f>
        <v>5</v>
      </c>
      <c r="I740" s="824">
        <f>'Plan de Acción 2023'!H56+'Plan de Acción 2023'!I56+'Plan de Acción 2023'!J56+'Plan de Acción 2023'!K56+'Plan de Acción 2023'!L56+'Plan de Acción 2023'!M56+'Plan de Acción 2023'!N56+'Plan de Acción 2023'!O56</f>
        <v>3</v>
      </c>
      <c r="J740" s="824">
        <f>'Plan de Acción 2023'!X56+'Plan de Acción 2023'!Y56+'Plan de Acción 2023'!Z56+'Plan de Acción 2023'!AA56+'Plan de Acción 2023'!AB56+'Plan de Acción 2023'!AC56+'Plan de Acción 2023'!AD56+'Plan de Acción 2023'!AE56</f>
        <v>3</v>
      </c>
      <c r="K740" s="825">
        <f t="shared" si="6"/>
        <v>0.6</v>
      </c>
      <c r="L740" s="825">
        <f t="shared" si="7"/>
        <v>0.6</v>
      </c>
      <c r="M740" s="824">
        <f>'Plan de Acción 2023'!O56</f>
        <v>1</v>
      </c>
      <c r="N740" s="824">
        <f>'Plan de Acción 2023'!AE56</f>
        <v>1</v>
      </c>
      <c r="O740" s="824">
        <f t="shared" si="8"/>
        <v>1</v>
      </c>
      <c r="P740" s="820">
        <f>Tabla13[[#This Row],[Ejec Real Acumu]]-Tabla13[[#This Row],[Proyec Ejec Acumul]]</f>
        <v>0</v>
      </c>
      <c r="Q740" s="820">
        <f>Tabla13[[#This Row],[Ejec Real Mes]]-Tabla13[[#This Row],[Program Entreg Mes]]</f>
        <v>0</v>
      </c>
    </row>
    <row r="741" spans="1:17">
      <c r="A741" s="824">
        <v>53</v>
      </c>
      <c r="B741" s="824" t="s">
        <v>2441</v>
      </c>
      <c r="C741" s="824" t="s">
        <v>2442</v>
      </c>
      <c r="D741" s="824" t="str">
        <f>'Plan de Acción 2023'!$V$57</f>
        <v>Subdirección de Metrología Química y Biología</v>
      </c>
      <c r="E741" s="824" t="str">
        <f>'Plan de Acción 2023'!$F$57</f>
        <v>Desarrollar actividades de divulgación: talleres, eventos o seminarios en temas de metrología química y biología.</v>
      </c>
      <c r="F741" s="824">
        <v>8</v>
      </c>
      <c r="G741" s="824" t="s">
        <v>2450</v>
      </c>
      <c r="H741" s="824">
        <f>'Plan de Acción 2023'!$T$57</f>
        <v>6</v>
      </c>
      <c r="I741" s="824">
        <f>'Plan de Acción 2023'!H57+'Plan de Acción 2023'!I57+'Plan de Acción 2023'!J57+'Plan de Acción 2023'!K57+'Plan de Acción 2023'!L57+'Plan de Acción 2023'!M57+'Plan de Acción 2023'!N57+'Plan de Acción 2023'!O57</f>
        <v>4</v>
      </c>
      <c r="J741" s="824">
        <f>'Plan de Acción 2023'!X57+'Plan de Acción 2023'!Y57+'Plan de Acción 2023'!Z57+'Plan de Acción 2023'!AA57+'Plan de Acción 2023'!AB57+'Plan de Acción 2023'!AC57+'Plan de Acción 2023'!AD57+'Plan de Acción 2023'!AE57</f>
        <v>4</v>
      </c>
      <c r="K741" s="825">
        <f t="shared" si="6"/>
        <v>0.66666666666666663</v>
      </c>
      <c r="L741" s="825">
        <f t="shared" si="7"/>
        <v>0.66666666666666663</v>
      </c>
      <c r="M741" s="824">
        <f>'Plan de Acción 2023'!O57</f>
        <v>3</v>
      </c>
      <c r="N741" s="824">
        <f>'Plan de Acción 2023'!AE57</f>
        <v>3</v>
      </c>
      <c r="O741" s="824">
        <f t="shared" si="8"/>
        <v>1</v>
      </c>
      <c r="P741" s="820">
        <f>Tabla13[[#This Row],[Ejec Real Acumu]]-Tabla13[[#This Row],[Proyec Ejec Acumul]]</f>
        <v>0</v>
      </c>
      <c r="Q741" s="820">
        <f>Tabla13[[#This Row],[Ejec Real Mes]]-Tabla13[[#This Row],[Program Entreg Mes]]</f>
        <v>0</v>
      </c>
    </row>
    <row r="742" spans="1:17">
      <c r="A742" s="824">
        <v>54</v>
      </c>
      <c r="B742" s="824" t="s">
        <v>2441</v>
      </c>
      <c r="C742" s="824" t="s">
        <v>2442</v>
      </c>
      <c r="D742" s="824" t="str">
        <f>'Plan de Acción 2023'!$V$58</f>
        <v>Subdirección de Metrología Química y Biología</v>
      </c>
      <c r="E742" s="824" t="str">
        <f>'Plan de Acción 2023'!$F$58</f>
        <v>Prestar horas de Asistencia Técnica por personal de la SMQB a demanda</v>
      </c>
      <c r="F742" s="824">
        <v>8</v>
      </c>
      <c r="G742" s="824" t="s">
        <v>2450</v>
      </c>
      <c r="H742" s="824">
        <f>'Plan de Acción 2023'!$T$58</f>
        <v>1</v>
      </c>
      <c r="I742" s="824">
        <f>'Plan de Acción 2023'!H58+'Plan de Acción 2023'!I58+'Plan de Acción 2023'!J58+'Plan de Acción 2023'!K58+'Plan de Acción 2023'!L58+'Plan de Acción 2023'!M58+'Plan de Acción 2023'!N58+'Plan de Acción 2023'!O58</f>
        <v>0</v>
      </c>
      <c r="J742" s="824">
        <f>'Plan de Acción 2023'!X58+'Plan de Acción 2023'!Y58+'Plan de Acción 2023'!Z58+'Plan de Acción 2023'!AA58+'Plan de Acción 2023'!AB58+'Plan de Acción 2023'!AC58+'Plan de Acción 2023'!AD58+'Plan de Acción 2023'!AE58</f>
        <v>0</v>
      </c>
      <c r="K742" s="825">
        <f t="shared" si="6"/>
        <v>0</v>
      </c>
      <c r="L742" s="825">
        <f t="shared" si="7"/>
        <v>0</v>
      </c>
      <c r="M742" s="824">
        <f>'Plan de Acción 2023'!O58</f>
        <v>0</v>
      </c>
      <c r="N742" s="824">
        <f>'Plan de Acción 2023'!AE58</f>
        <v>0</v>
      </c>
      <c r="O742" s="824" t="e">
        <f t="shared" si="8"/>
        <v>#DIV/0!</v>
      </c>
      <c r="P742" s="820">
        <f>Tabla13[[#This Row],[Ejec Real Acumu]]-Tabla13[[#This Row],[Proyec Ejec Acumul]]</f>
        <v>0</v>
      </c>
      <c r="Q742" s="820">
        <f>Tabla13[[#This Row],[Ejec Real Mes]]-Tabla13[[#This Row],[Program Entreg Mes]]</f>
        <v>0</v>
      </c>
    </row>
    <row r="743" spans="1:17">
      <c r="A743" s="824">
        <v>55</v>
      </c>
      <c r="B743" s="824" t="s">
        <v>2441</v>
      </c>
      <c r="C743" s="824" t="s">
        <v>2442</v>
      </c>
      <c r="D743" s="824" t="str">
        <f>'Plan de Acción 2023'!$V$59</f>
        <v>Subdirección de Metrología Química y Biología</v>
      </c>
      <c r="E743" s="824" t="str">
        <f>'Plan de Acción 2023'!$F$59</f>
        <v>Mantener la oferta de Materiales de Referencia</v>
      </c>
      <c r="F743" s="824">
        <v>8</v>
      </c>
      <c r="G743" s="824" t="s">
        <v>2450</v>
      </c>
      <c r="H743" s="824">
        <f>'Plan de Acción 2023'!$T$59</f>
        <v>12</v>
      </c>
      <c r="I743" s="824">
        <f>'Plan de Acción 2023'!H59+'Plan de Acción 2023'!I59+'Plan de Acción 2023'!J59+'Plan de Acción 2023'!K59+'Plan de Acción 2023'!L59+'Plan de Acción 2023'!M59+'Plan de Acción 2023'!N59+'Plan de Acción 2023'!O59</f>
        <v>8</v>
      </c>
      <c r="J743" s="824">
        <f>'Plan de Acción 2023'!X59+'Plan de Acción 2023'!Y59+'Plan de Acción 2023'!Z59+'Plan de Acción 2023'!AA59+'Plan de Acción 2023'!AB59+'Plan de Acción 2023'!AC59+'Plan de Acción 2023'!AD59+'Plan de Acción 2023'!AE59</f>
        <v>8</v>
      </c>
      <c r="K743" s="825">
        <f t="shared" si="6"/>
        <v>0.66666666666666663</v>
      </c>
      <c r="L743" s="825">
        <f t="shared" si="7"/>
        <v>0.66666666666666663</v>
      </c>
      <c r="M743" s="824">
        <f>'Plan de Acción 2023'!O59</f>
        <v>0</v>
      </c>
      <c r="N743" s="824">
        <f>'Plan de Acción 2023'!AE59</f>
        <v>0</v>
      </c>
      <c r="O743" s="824" t="e">
        <f t="shared" si="8"/>
        <v>#DIV/0!</v>
      </c>
      <c r="P743" s="820">
        <f>Tabla13[[#This Row],[Ejec Real Acumu]]-Tabla13[[#This Row],[Proyec Ejec Acumul]]</f>
        <v>0</v>
      </c>
      <c r="Q743" s="820">
        <f>Tabla13[[#This Row],[Ejec Real Mes]]-Tabla13[[#This Row],[Program Entreg Mes]]</f>
        <v>0</v>
      </c>
    </row>
    <row r="744" spans="1:17">
      <c r="A744" s="824">
        <v>56</v>
      </c>
      <c r="B744" s="824" t="s">
        <v>2441</v>
      </c>
      <c r="C744" s="824" t="s">
        <v>2442</v>
      </c>
      <c r="D744" s="824" t="str">
        <f>'Plan de Acción 2023'!$V$60</f>
        <v>Subdirección de Metrología Química y Biología</v>
      </c>
      <c r="E744" s="824" t="str">
        <f>'Plan de Acción 2023'!$F$60</f>
        <v>Producir Materiales de Referencia nuevos</v>
      </c>
      <c r="F744" s="824">
        <v>8</v>
      </c>
      <c r="G744" s="824" t="s">
        <v>2450</v>
      </c>
      <c r="H744" s="824">
        <f>'Plan de Acción 2023'!$T$60</f>
        <v>4</v>
      </c>
      <c r="I744" s="824">
        <f>'Plan de Acción 2023'!H60+'Plan de Acción 2023'!I60+'Plan de Acción 2023'!J60+'Plan de Acción 2023'!K60+'Plan de Acción 2023'!L60+'Plan de Acción 2023'!M60+'Plan de Acción 2023'!N60+'Plan de Acción 2023'!O60</f>
        <v>0</v>
      </c>
      <c r="J744" s="824">
        <f>'Plan de Acción 2023'!X60+'Plan de Acción 2023'!Y60+'Plan de Acción 2023'!Z60+'Plan de Acción 2023'!AA60+'Plan de Acción 2023'!AB60+'Plan de Acción 2023'!AC60+'Plan de Acción 2023'!AD60+'Plan de Acción 2023'!AE60</f>
        <v>0</v>
      </c>
      <c r="K744" s="825">
        <f t="shared" si="6"/>
        <v>0</v>
      </c>
      <c r="L744" s="825">
        <f t="shared" si="7"/>
        <v>0</v>
      </c>
      <c r="M744" s="824">
        <f>'Plan de Acción 2023'!O60</f>
        <v>0</v>
      </c>
      <c r="N744" s="824">
        <f>'Plan de Acción 2023'!AE60</f>
        <v>0</v>
      </c>
      <c r="O744" s="824" t="e">
        <f t="shared" si="8"/>
        <v>#DIV/0!</v>
      </c>
      <c r="P744" s="820">
        <f>Tabla13[[#This Row],[Ejec Real Acumu]]-Tabla13[[#This Row],[Proyec Ejec Acumul]]</f>
        <v>0</v>
      </c>
      <c r="Q744" s="820">
        <f>Tabla13[[#This Row],[Ejec Real Mes]]-Tabla13[[#This Row],[Program Entreg Mes]]</f>
        <v>0</v>
      </c>
    </row>
    <row r="745" spans="1:17">
      <c r="A745" s="824">
        <v>57</v>
      </c>
      <c r="B745" s="824" t="s">
        <v>2441</v>
      </c>
      <c r="C745" s="824" t="s">
        <v>2442</v>
      </c>
      <c r="D745" s="824" t="str">
        <f>'Plan de Acción 2023'!$V$61</f>
        <v>Subdirección de Metrología Química y Biología</v>
      </c>
      <c r="E745" s="824" t="str">
        <f>'Plan de Acción 2023'!$F$61</f>
        <v>Producir Materiales de Referencia piloto / ítems de comparación</v>
      </c>
      <c r="F745" s="824">
        <v>8</v>
      </c>
      <c r="G745" s="824" t="s">
        <v>2450</v>
      </c>
      <c r="H745" s="824">
        <f>'Plan de Acción 2023'!$T$61</f>
        <v>5</v>
      </c>
      <c r="I745" s="824">
        <f>'Plan de Acción 2023'!H61+'Plan de Acción 2023'!I61+'Plan de Acción 2023'!J61+'Plan de Acción 2023'!K61+'Plan de Acción 2023'!L61+'Plan de Acción 2023'!M61+'Plan de Acción 2023'!N61+'Plan de Acción 2023'!O61</f>
        <v>2</v>
      </c>
      <c r="J745" s="824">
        <f>'Plan de Acción 2023'!X61+'Plan de Acción 2023'!Y61+'Plan de Acción 2023'!Z61+'Plan de Acción 2023'!AA61+'Plan de Acción 2023'!AB61+'Plan de Acción 2023'!AC61+'Plan de Acción 2023'!AD61+'Plan de Acción 2023'!AE61</f>
        <v>2</v>
      </c>
      <c r="K745" s="825">
        <f t="shared" si="6"/>
        <v>0.4</v>
      </c>
      <c r="L745" s="825">
        <f t="shared" si="7"/>
        <v>0.4</v>
      </c>
      <c r="M745" s="824">
        <f>'Plan de Acción 2023'!O61</f>
        <v>0</v>
      </c>
      <c r="N745" s="824">
        <f>'Plan de Acción 2023'!AE61</f>
        <v>0</v>
      </c>
      <c r="O745" s="824" t="e">
        <f t="shared" si="8"/>
        <v>#DIV/0!</v>
      </c>
      <c r="P745" s="820">
        <f>Tabla13[[#This Row],[Ejec Real Acumu]]-Tabla13[[#This Row],[Proyec Ejec Acumul]]</f>
        <v>0</v>
      </c>
      <c r="Q745" s="820">
        <f>Tabla13[[#This Row],[Ejec Real Mes]]-Tabla13[[#This Row],[Program Entreg Mes]]</f>
        <v>0</v>
      </c>
    </row>
    <row r="746" spans="1:17">
      <c r="A746" s="824">
        <v>58</v>
      </c>
      <c r="B746" s="824" t="s">
        <v>2441</v>
      </c>
      <c r="C746" s="824" t="s">
        <v>2442</v>
      </c>
      <c r="D746" s="824" t="str">
        <f>'Plan de Acción 2023'!$V$62</f>
        <v>Subdirección de Metrología Química y Biología</v>
      </c>
      <c r="E746" s="824" t="str">
        <f>'Plan de Acción 2023'!$F$62</f>
        <v>Desarrollar la capacidad técnica para la certificación de materiales de referencia</v>
      </c>
      <c r="F746" s="824">
        <v>8</v>
      </c>
      <c r="G746" s="824" t="s">
        <v>2450</v>
      </c>
      <c r="H746" s="824">
        <f>'Plan de Acción 2023'!$T$62</f>
        <v>9</v>
      </c>
      <c r="I746" s="824">
        <f>'Plan de Acción 2023'!H62+'Plan de Acción 2023'!I62+'Plan de Acción 2023'!J62+'Plan de Acción 2023'!K62+'Plan de Acción 2023'!L62+'Plan de Acción 2023'!M62+'Plan de Acción 2023'!N62+'Plan de Acción 2023'!O62</f>
        <v>3</v>
      </c>
      <c r="J746" s="824">
        <f>'Plan de Acción 2023'!X62+'Plan de Acción 2023'!Y62+'Plan de Acción 2023'!Z62+'Plan de Acción 2023'!AA62+'Plan de Acción 2023'!AB62+'Plan de Acción 2023'!AC62+'Plan de Acción 2023'!AD62+'Plan de Acción 2023'!AE62</f>
        <v>2</v>
      </c>
      <c r="K746" s="825">
        <f t="shared" si="6"/>
        <v>0.33333333333333331</v>
      </c>
      <c r="L746" s="825">
        <f t="shared" si="7"/>
        <v>0.22222222222222221</v>
      </c>
      <c r="M746" s="824">
        <f>'Plan de Acción 2023'!O62</f>
        <v>0</v>
      </c>
      <c r="N746" s="824">
        <f>'Plan de Acción 2023'!AE62</f>
        <v>0</v>
      </c>
      <c r="O746" s="824" t="e">
        <f t="shared" si="8"/>
        <v>#DIV/0!</v>
      </c>
      <c r="P746" s="820">
        <f>Tabla13[[#This Row],[Ejec Real Acumu]]-Tabla13[[#This Row],[Proyec Ejec Acumul]]</f>
        <v>-1</v>
      </c>
      <c r="Q746" s="820">
        <f>Tabla13[[#This Row],[Ejec Real Mes]]-Tabla13[[#This Row],[Program Entreg Mes]]</f>
        <v>0</v>
      </c>
    </row>
    <row r="747" spans="1:17">
      <c r="A747" s="824">
        <v>59</v>
      </c>
      <c r="B747" s="824" t="s">
        <v>2441</v>
      </c>
      <c r="C747" s="824" t="s">
        <v>2442</v>
      </c>
      <c r="D747" s="824" t="str">
        <f>'Plan de Acción 2023'!$V$63</f>
        <v>Subdirección de Metrología Química y Biología</v>
      </c>
      <c r="E747" s="824" t="str">
        <f>'Plan de Acción 2023'!$F$63</f>
        <v>Desarrollar componente técnico del estudio colaborativo</v>
      </c>
      <c r="F747" s="824">
        <v>8</v>
      </c>
      <c r="G747" s="824" t="s">
        <v>2450</v>
      </c>
      <c r="H747" s="824">
        <f>'Plan de Acción 2023'!$T$63</f>
        <v>1</v>
      </c>
      <c r="I747" s="824">
        <f>'Plan de Acción 2023'!H63+'Plan de Acción 2023'!I63+'Plan de Acción 2023'!J63+'Plan de Acción 2023'!K63+'Plan de Acción 2023'!L63+'Plan de Acción 2023'!M63+'Plan de Acción 2023'!N63+'Plan de Acción 2023'!O63</f>
        <v>0</v>
      </c>
      <c r="J747" s="824">
        <f>'Plan de Acción 2023'!X63+'Plan de Acción 2023'!Y63+'Plan de Acción 2023'!Z63+'Plan de Acción 2023'!AA63+'Plan de Acción 2023'!AB63+'Plan de Acción 2023'!AC63+'Plan de Acción 2023'!AD63+'Plan de Acción 2023'!AE63</f>
        <v>0</v>
      </c>
      <c r="K747" s="825">
        <f t="shared" si="6"/>
        <v>0</v>
      </c>
      <c r="L747" s="825">
        <f t="shared" si="7"/>
        <v>0</v>
      </c>
      <c r="M747" s="824">
        <f>'Plan de Acción 2023'!O63</f>
        <v>0</v>
      </c>
      <c r="N747" s="824">
        <f>'Plan de Acción 2023'!AE63</f>
        <v>0</v>
      </c>
      <c r="O747" s="824" t="e">
        <f t="shared" si="8"/>
        <v>#DIV/0!</v>
      </c>
      <c r="P747" s="820">
        <f>Tabla13[[#This Row],[Ejec Real Acumu]]-Tabla13[[#This Row],[Proyec Ejec Acumul]]</f>
        <v>0</v>
      </c>
      <c r="Q747" s="820">
        <f>Tabla13[[#This Row],[Ejec Real Mes]]-Tabla13[[#This Row],[Program Entreg Mes]]</f>
        <v>0</v>
      </c>
    </row>
    <row r="748" spans="1:17">
      <c r="A748" s="824">
        <v>60</v>
      </c>
      <c r="B748" s="824" t="s">
        <v>2441</v>
      </c>
      <c r="C748" s="824" t="s">
        <v>2442</v>
      </c>
      <c r="D748" s="824" t="str">
        <f>'Plan de Acción 2023'!$V$64</f>
        <v>Subdirección de Metrología Química y Biología</v>
      </c>
      <c r="E748" s="824" t="str">
        <f>'Plan de Acción 2023'!$F$64</f>
        <v>Coadyuvar en la generación de protocolos de los ensayos de aptitud programadas por SSMRC</v>
      </c>
      <c r="F748" s="824">
        <v>8</v>
      </c>
      <c r="G748" s="824" t="s">
        <v>2450</v>
      </c>
      <c r="H748" s="824">
        <f>'Plan de Acción 2023'!$T$64</f>
        <v>2</v>
      </c>
      <c r="I748" s="824">
        <f>'Plan de Acción 2023'!H64+'Plan de Acción 2023'!I64+'Plan de Acción 2023'!J64+'Plan de Acción 2023'!K64+'Plan de Acción 2023'!L64+'Plan de Acción 2023'!M64+'Plan de Acción 2023'!N64+'Plan de Acción 2023'!O64</f>
        <v>1</v>
      </c>
      <c r="J748" s="824">
        <f>'Plan de Acción 2023'!X64+'Plan de Acción 2023'!Y64+'Plan de Acción 2023'!Z64+'Plan de Acción 2023'!AA64+'Plan de Acción 2023'!AB64+'Plan de Acción 2023'!AC64+'Plan de Acción 2023'!AD64+'Plan de Acción 2023'!AE64</f>
        <v>1</v>
      </c>
      <c r="K748" s="825">
        <f t="shared" si="6"/>
        <v>0.5</v>
      </c>
      <c r="L748" s="825">
        <f t="shared" si="7"/>
        <v>0.5</v>
      </c>
      <c r="M748" s="824">
        <f>'Plan de Acción 2023'!O64</f>
        <v>0</v>
      </c>
      <c r="N748" s="824">
        <f>'Plan de Acción 2023'!AE64</f>
        <v>0</v>
      </c>
      <c r="O748" s="824" t="e">
        <f t="shared" si="8"/>
        <v>#DIV/0!</v>
      </c>
      <c r="P748" s="820">
        <f>Tabla13[[#This Row],[Ejec Real Acumu]]-Tabla13[[#This Row],[Proyec Ejec Acumul]]</f>
        <v>0</v>
      </c>
      <c r="Q748" s="820">
        <f>Tabla13[[#This Row],[Ejec Real Mes]]-Tabla13[[#This Row],[Program Entreg Mes]]</f>
        <v>0</v>
      </c>
    </row>
    <row r="749" spans="1:17">
      <c r="A749" s="824">
        <v>61</v>
      </c>
      <c r="B749" s="824" t="s">
        <v>2441</v>
      </c>
      <c r="C749" s="824" t="s">
        <v>2442</v>
      </c>
      <c r="D749" s="824" t="str">
        <f>'Plan de Acción 2023'!$V$65</f>
        <v>Subdirección de Metrología Química y Biología</v>
      </c>
      <c r="E749" s="824" t="str">
        <f>'Plan de Acción 2023'!$F$65</f>
        <v>Atender servicios de calibración en espectrofotometría UV - Vis</v>
      </c>
      <c r="F749" s="824">
        <v>8</v>
      </c>
      <c r="G749" s="824" t="s">
        <v>2450</v>
      </c>
      <c r="H749" s="824">
        <f>'Plan de Acción 2023'!$T$65</f>
        <v>2</v>
      </c>
      <c r="I749" s="824">
        <f>'Plan de Acción 2023'!H65+'Plan de Acción 2023'!I65+'Plan de Acción 2023'!J65+'Plan de Acción 2023'!K65+'Plan de Acción 2023'!L65+'Plan de Acción 2023'!M65+'Plan de Acción 2023'!N65+'Plan de Acción 2023'!O65</f>
        <v>1</v>
      </c>
      <c r="J749" s="824">
        <f>'Plan de Acción 2023'!X65+'Plan de Acción 2023'!Y65+'Plan de Acción 2023'!Z65+'Plan de Acción 2023'!AA65+'Plan de Acción 2023'!AB65+'Plan de Acción 2023'!AC65+'Plan de Acción 2023'!AD65+'Plan de Acción 2023'!AE65</f>
        <v>1</v>
      </c>
      <c r="K749" s="825">
        <f t="shared" si="6"/>
        <v>0.5</v>
      </c>
      <c r="L749" s="825">
        <f t="shared" si="7"/>
        <v>0.5</v>
      </c>
      <c r="M749" s="824">
        <f>'Plan de Acción 2023'!O65</f>
        <v>0</v>
      </c>
      <c r="N749" s="824">
        <f>'Plan de Acción 2023'!AE65</f>
        <v>0</v>
      </c>
      <c r="O749" s="824" t="e">
        <f t="shared" si="8"/>
        <v>#DIV/0!</v>
      </c>
      <c r="P749" s="820">
        <f>Tabla13[[#This Row],[Ejec Real Acumu]]-Tabla13[[#This Row],[Proyec Ejec Acumul]]</f>
        <v>0</v>
      </c>
      <c r="Q749" s="820">
        <f>Tabla13[[#This Row],[Ejec Real Mes]]-Tabla13[[#This Row],[Program Entreg Mes]]</f>
        <v>0</v>
      </c>
    </row>
    <row r="750" spans="1:17">
      <c r="A750" s="824">
        <v>62</v>
      </c>
      <c r="B750" s="824" t="s">
        <v>2441</v>
      </c>
      <c r="C750" s="824" t="s">
        <v>2442</v>
      </c>
      <c r="D750" s="824" t="str">
        <f>'Plan de Acción 2023'!$V$66</f>
        <v>Subdirección de Metrología Química y Biología</v>
      </c>
      <c r="E750" s="824" t="str">
        <f>'Plan de Acción 2023'!$F$66</f>
        <v>Atender servicio de medición de materiales de referencia</v>
      </c>
      <c r="F750" s="824">
        <v>8</v>
      </c>
      <c r="G750" s="824" t="s">
        <v>2450</v>
      </c>
      <c r="H750" s="824">
        <f>'Plan de Acción 2023'!$T$66</f>
        <v>1</v>
      </c>
      <c r="I750" s="824">
        <f>'Plan de Acción 2023'!H66+'Plan de Acción 2023'!I66+'Plan de Acción 2023'!J66+'Plan de Acción 2023'!K66+'Plan de Acción 2023'!L66+'Plan de Acción 2023'!M66+'Plan de Acción 2023'!N66+'Plan de Acción 2023'!O66</f>
        <v>0</v>
      </c>
      <c r="J750" s="824">
        <f>'Plan de Acción 2023'!X66+'Plan de Acción 2023'!Y66+'Plan de Acción 2023'!Z66+'Plan de Acción 2023'!AA66+'Plan de Acción 2023'!AB66+'Plan de Acción 2023'!AC66+'Plan de Acción 2023'!AD66+'Plan de Acción 2023'!AE66</f>
        <v>0</v>
      </c>
      <c r="K750" s="825">
        <f t="shared" si="6"/>
        <v>0</v>
      </c>
      <c r="L750" s="825">
        <f t="shared" si="7"/>
        <v>0</v>
      </c>
      <c r="M750" s="824">
        <f>'Plan de Acción 2023'!O66</f>
        <v>0</v>
      </c>
      <c r="N750" s="824">
        <f>'Plan de Acción 2023'!AE66</f>
        <v>0</v>
      </c>
      <c r="O750" s="824" t="e">
        <f t="shared" si="8"/>
        <v>#DIV/0!</v>
      </c>
      <c r="P750" s="820">
        <f>Tabla13[[#This Row],[Ejec Real Acumu]]-Tabla13[[#This Row],[Proyec Ejec Acumul]]</f>
        <v>0</v>
      </c>
      <c r="Q750" s="820">
        <f>Tabla13[[#This Row],[Ejec Real Mes]]-Tabla13[[#This Row],[Program Entreg Mes]]</f>
        <v>0</v>
      </c>
    </row>
    <row r="751" spans="1:17">
      <c r="A751" s="824">
        <v>63</v>
      </c>
      <c r="B751" s="824" t="s">
        <v>2441</v>
      </c>
      <c r="C751" s="824" t="s">
        <v>2442</v>
      </c>
      <c r="D751" s="824" t="str">
        <f>'Plan de Acción 2023'!$V$67</f>
        <v>Subdirección de Metrología Química y Biología</v>
      </c>
      <c r="E751" s="824" t="str">
        <f>'Plan de Acción 2023'!$F$67</f>
        <v>Impartir cursos de capacitación según oferta de la SMQB</v>
      </c>
      <c r="F751" s="824">
        <v>8</v>
      </c>
      <c r="G751" s="824" t="s">
        <v>2450</v>
      </c>
      <c r="H751" s="824">
        <f>'Plan de Acción 2023'!$T$67</f>
        <v>8</v>
      </c>
      <c r="I751" s="824">
        <f>'Plan de Acción 2023'!H67+'Plan de Acción 2023'!I67+'Plan de Acción 2023'!J67+'Plan de Acción 2023'!K67+'Plan de Acción 2023'!L67+'Plan de Acción 2023'!M67+'Plan de Acción 2023'!N67+'Plan de Acción 2023'!O67</f>
        <v>5</v>
      </c>
      <c r="J751" s="824">
        <f>'Plan de Acción 2023'!X67+'Plan de Acción 2023'!Y67+'Plan de Acción 2023'!Z67+'Plan de Acción 2023'!AA67+'Plan de Acción 2023'!AB67+'Plan de Acción 2023'!AC67+'Plan de Acción 2023'!AD67+'Plan de Acción 2023'!AE67</f>
        <v>6</v>
      </c>
      <c r="K751" s="825">
        <f t="shared" si="6"/>
        <v>0.625</v>
      </c>
      <c r="L751" s="825">
        <f t="shared" si="7"/>
        <v>0.75</v>
      </c>
      <c r="M751" s="824">
        <f>'Plan de Acción 2023'!O67</f>
        <v>1</v>
      </c>
      <c r="N751" s="824">
        <f>'Plan de Acción 2023'!AE67</f>
        <v>1</v>
      </c>
      <c r="O751" s="824">
        <f t="shared" si="8"/>
        <v>1</v>
      </c>
      <c r="P751" s="820">
        <f>Tabla13[[#This Row],[Ejec Real Acumu]]-Tabla13[[#This Row],[Proyec Ejec Acumul]]</f>
        <v>1</v>
      </c>
      <c r="Q751" s="820">
        <f>Tabla13[[#This Row],[Ejec Real Mes]]-Tabla13[[#This Row],[Program Entreg Mes]]</f>
        <v>0</v>
      </c>
    </row>
    <row r="752" spans="1:17">
      <c r="A752" s="824">
        <v>64</v>
      </c>
      <c r="B752" s="824" t="s">
        <v>2441</v>
      </c>
      <c r="C752" s="824" t="s">
        <v>2442</v>
      </c>
      <c r="D752" s="824" t="str">
        <f>'Plan de Acción 2023'!$V$68</f>
        <v>Subdirección de Metrología Química y Biología</v>
      </c>
      <c r="E752" s="824" t="str">
        <f>'Plan de Acción 2023'!$F$68</f>
        <v>Diseñar nuevos cursos en metrología Química y Biología (Versión Piloto)</v>
      </c>
      <c r="F752" s="824">
        <v>8</v>
      </c>
      <c r="G752" s="824" t="s">
        <v>2450</v>
      </c>
      <c r="H752" s="824">
        <f>'Plan de Acción 2023'!$T$68</f>
        <v>4</v>
      </c>
      <c r="I752" s="824">
        <f>'Plan de Acción 2023'!H68+'Plan de Acción 2023'!I68+'Plan de Acción 2023'!J68+'Plan de Acción 2023'!K68+'Plan de Acción 2023'!L68+'Plan de Acción 2023'!M68+'Plan de Acción 2023'!N68+'Plan de Acción 2023'!O68</f>
        <v>0</v>
      </c>
      <c r="J752" s="824">
        <f>'Plan de Acción 2023'!X68+'Plan de Acción 2023'!Y68+'Plan de Acción 2023'!Z68+'Plan de Acción 2023'!AA68+'Plan de Acción 2023'!AB68+'Plan de Acción 2023'!AC68+'Plan de Acción 2023'!AD68+'Plan de Acción 2023'!AE68</f>
        <v>0</v>
      </c>
      <c r="K752" s="825">
        <f t="shared" si="6"/>
        <v>0</v>
      </c>
      <c r="L752" s="825">
        <f t="shared" si="7"/>
        <v>0</v>
      </c>
      <c r="M752" s="824">
        <f>'Plan de Acción 2023'!O68</f>
        <v>0</v>
      </c>
      <c r="N752" s="824">
        <f>'Plan de Acción 2023'!AE68</f>
        <v>0</v>
      </c>
      <c r="O752" s="824" t="e">
        <f t="shared" si="8"/>
        <v>#DIV/0!</v>
      </c>
      <c r="P752" s="820">
        <f>Tabla13[[#This Row],[Ejec Real Acumu]]-Tabla13[[#This Row],[Proyec Ejec Acumul]]</f>
        <v>0</v>
      </c>
      <c r="Q752" s="820">
        <f>Tabla13[[#This Row],[Ejec Real Mes]]-Tabla13[[#This Row],[Program Entreg Mes]]</f>
        <v>0</v>
      </c>
    </row>
    <row r="753" spans="1:17">
      <c r="A753" s="824">
        <v>65</v>
      </c>
      <c r="B753" s="824" t="s">
        <v>2441</v>
      </c>
      <c r="C753" s="824" t="s">
        <v>2442</v>
      </c>
      <c r="D753" s="824" t="str">
        <f>'Plan de Acción 2023'!$V$69</f>
        <v>Subdirección de Metrología Química y Biología</v>
      </c>
      <c r="E753" s="824" t="str">
        <f>'Plan de Acción 2023'!$F$69</f>
        <v>Rediseño de cursos en metrología química y biología</v>
      </c>
      <c r="F753" s="824">
        <v>8</v>
      </c>
      <c r="G753" s="824" t="s">
        <v>2450</v>
      </c>
      <c r="H753" s="824">
        <f>'Plan de Acción 2023'!$T$69</f>
        <v>1</v>
      </c>
      <c r="I753" s="824">
        <f>'Plan de Acción 2023'!H69+'Plan de Acción 2023'!I69+'Plan de Acción 2023'!J69+'Plan de Acción 2023'!K69+'Plan de Acción 2023'!L69+'Plan de Acción 2023'!M69+'Plan de Acción 2023'!N69+'Plan de Acción 2023'!O69</f>
        <v>1</v>
      </c>
      <c r="J753" s="824">
        <f>'Plan de Acción 2023'!X69+'Plan de Acción 2023'!Y69+'Plan de Acción 2023'!Z69+'Plan de Acción 2023'!AA69+'Plan de Acción 2023'!AB69+'Plan de Acción 2023'!AC69+'Plan de Acción 2023'!AD69+'Plan de Acción 2023'!AE69</f>
        <v>1</v>
      </c>
      <c r="K753" s="825">
        <f t="shared" si="6"/>
        <v>1</v>
      </c>
      <c r="L753" s="825">
        <f t="shared" si="7"/>
        <v>1</v>
      </c>
      <c r="M753" s="824">
        <f>'Plan de Acción 2023'!O69</f>
        <v>0</v>
      </c>
      <c r="N753" s="824">
        <f>'Plan de Acción 2023'!AE69</f>
        <v>0</v>
      </c>
      <c r="O753" s="824" t="e">
        <f t="shared" si="8"/>
        <v>#DIV/0!</v>
      </c>
      <c r="P753" s="820">
        <f>Tabla13[[#This Row],[Ejec Real Acumu]]-Tabla13[[#This Row],[Proyec Ejec Acumul]]</f>
        <v>0</v>
      </c>
      <c r="Q753" s="820">
        <f>Tabla13[[#This Row],[Ejec Real Mes]]-Tabla13[[#This Row],[Program Entreg Mes]]</f>
        <v>0</v>
      </c>
    </row>
    <row r="754" spans="1:17">
      <c r="A754" s="824">
        <v>66</v>
      </c>
      <c r="B754" s="824" t="s">
        <v>2441</v>
      </c>
      <c r="C754" s="824" t="s">
        <v>2442</v>
      </c>
      <c r="D754" s="824" t="str">
        <f>'Plan de Acción 2023'!$V$70</f>
        <v>Subdirección de Metrología Química y Biología</v>
      </c>
      <c r="E754" s="824" t="str">
        <f>'Plan de Acción 2023'!$F$70</f>
        <v>Apoyar en la expedición de normas técnicas, reglamentos técnicos y otros documentos que vinculen temas de metrología a demanda.</v>
      </c>
      <c r="F754" s="824">
        <v>8</v>
      </c>
      <c r="G754" s="824" t="s">
        <v>2450</v>
      </c>
      <c r="H754" s="824">
        <f>'Plan de Acción 2023'!$T$70</f>
        <v>1</v>
      </c>
      <c r="I754" s="824">
        <f>'Plan de Acción 2023'!H70+'Plan de Acción 2023'!I70+'Plan de Acción 2023'!J70+'Plan de Acción 2023'!K70+'Plan de Acción 2023'!L70+'Plan de Acción 2023'!M70+'Plan de Acción 2023'!N70+'Plan de Acción 2023'!O70</f>
        <v>0</v>
      </c>
      <c r="J754" s="824">
        <f>'Plan de Acción 2023'!X70+'Plan de Acción 2023'!Y70+'Plan de Acción 2023'!Z70+'Plan de Acción 2023'!AA70+'Plan de Acción 2023'!AB70+'Plan de Acción 2023'!AC70+'Plan de Acción 2023'!AD70+'Plan de Acción 2023'!AE70</f>
        <v>0</v>
      </c>
      <c r="K754" s="825">
        <f t="shared" si="6"/>
        <v>0</v>
      </c>
      <c r="L754" s="825">
        <f t="shared" si="7"/>
        <v>0</v>
      </c>
      <c r="M754" s="824">
        <f>'Plan de Acción 2023'!O70</f>
        <v>0</v>
      </c>
      <c r="N754" s="824">
        <f>'Plan de Acción 2023'!AE70</f>
        <v>0</v>
      </c>
      <c r="O754" s="824" t="e">
        <f t="shared" si="8"/>
        <v>#DIV/0!</v>
      </c>
      <c r="P754" s="820">
        <f>Tabla13[[#This Row],[Ejec Real Acumu]]-Tabla13[[#This Row],[Proyec Ejec Acumul]]</f>
        <v>0</v>
      </c>
      <c r="Q754" s="820">
        <f>Tabla13[[#This Row],[Ejec Real Mes]]-Tabla13[[#This Row],[Program Entreg Mes]]</f>
        <v>0</v>
      </c>
    </row>
    <row r="755" spans="1:17">
      <c r="A755" s="824">
        <v>67</v>
      </c>
      <c r="B755" s="824" t="s">
        <v>2441</v>
      </c>
      <c r="C755" s="824" t="s">
        <v>2442</v>
      </c>
      <c r="D755" s="824" t="str">
        <f>'Plan de Acción 2023'!$V$71</f>
        <v>Subdirección de Metrología Química y Biología</v>
      </c>
      <c r="E755" s="824" t="str">
        <f>'Plan de Acción 2023'!$F$71</f>
        <v>Apoyar estudios de necesidades de ensayo y mediciones en metrología química y biología a demanda.</v>
      </c>
      <c r="F755" s="824">
        <v>8</v>
      </c>
      <c r="G755" s="824" t="s">
        <v>2450</v>
      </c>
      <c r="H755" s="824">
        <f>'Plan de Acción 2023'!$T$71</f>
        <v>1</v>
      </c>
      <c r="I755" s="824">
        <f>'Plan de Acción 2023'!H71+'Plan de Acción 2023'!I71+'Plan de Acción 2023'!J71+'Plan de Acción 2023'!K71+'Plan de Acción 2023'!L71+'Plan de Acción 2023'!M71+'Plan de Acción 2023'!N71+'Plan de Acción 2023'!O71</f>
        <v>0</v>
      </c>
      <c r="J755" s="824">
        <f>'Plan de Acción 2023'!X71+'Plan de Acción 2023'!Y71+'Plan de Acción 2023'!Z71+'Plan de Acción 2023'!AA71+'Plan de Acción 2023'!AB71+'Plan de Acción 2023'!AC71+'Plan de Acción 2023'!AD71+'Plan de Acción 2023'!AE71</f>
        <v>0</v>
      </c>
      <c r="K755" s="825">
        <f t="shared" si="6"/>
        <v>0</v>
      </c>
      <c r="L755" s="825">
        <f t="shared" si="7"/>
        <v>0</v>
      </c>
      <c r="M755" s="824">
        <f>'Plan de Acción 2023'!O71</f>
        <v>0</v>
      </c>
      <c r="N755" s="824">
        <f>'Plan de Acción 2023'!AE71</f>
        <v>0</v>
      </c>
      <c r="O755" s="824" t="e">
        <f t="shared" si="8"/>
        <v>#DIV/0!</v>
      </c>
      <c r="P755" s="820">
        <f>Tabla13[[#This Row],[Ejec Real Acumu]]-Tabla13[[#This Row],[Proyec Ejec Acumul]]</f>
        <v>0</v>
      </c>
      <c r="Q755" s="820">
        <f>Tabla13[[#This Row],[Ejec Real Mes]]-Tabla13[[#This Row],[Program Entreg Mes]]</f>
        <v>0</v>
      </c>
    </row>
    <row r="756" spans="1:17">
      <c r="A756" s="824">
        <v>68</v>
      </c>
      <c r="B756" s="824" t="s">
        <v>2441</v>
      </c>
      <c r="C756" s="824" t="s">
        <v>2442</v>
      </c>
      <c r="D756" s="824" t="str">
        <f>'Plan de Acción 2023'!$V$72</f>
        <v>Subdirección de Metrología Química y Biología</v>
      </c>
      <c r="E756" s="824" t="str">
        <f>'Plan de Acción 2023'!$F$72</f>
        <v>Realizar actividades de I+D+i relacionadas con proyectos de investigación, sus productos asociados</v>
      </c>
      <c r="F756" s="824">
        <v>8</v>
      </c>
      <c r="G756" s="824" t="s">
        <v>2450</v>
      </c>
      <c r="H756" s="824">
        <f>'Plan de Acción 2023'!$T$72</f>
        <v>22</v>
      </c>
      <c r="I756" s="824">
        <f>'Plan de Acción 2023'!H72+'Plan de Acción 2023'!I72+'Plan de Acción 2023'!J72+'Plan de Acción 2023'!K72+'Plan de Acción 2023'!L72+'Plan de Acción 2023'!M72+'Plan de Acción 2023'!N72+'Plan de Acción 2023'!O72</f>
        <v>0</v>
      </c>
      <c r="J756" s="824">
        <f>'Plan de Acción 2023'!X72+'Plan de Acción 2023'!Y72+'Plan de Acción 2023'!Z72+'Plan de Acción 2023'!AA72+'Plan de Acción 2023'!AB72+'Plan de Acción 2023'!AC72+'Plan de Acción 2023'!AD72+'Plan de Acción 2023'!AE72</f>
        <v>0</v>
      </c>
      <c r="K756" s="825">
        <f t="shared" si="6"/>
        <v>0</v>
      </c>
      <c r="L756" s="825">
        <f t="shared" si="7"/>
        <v>0</v>
      </c>
      <c r="M756" s="824">
        <f>'Plan de Acción 2023'!O72</f>
        <v>0</v>
      </c>
      <c r="N756" s="824">
        <f>'Plan de Acción 2023'!AE72</f>
        <v>0</v>
      </c>
      <c r="O756" s="824" t="e">
        <f t="shared" si="8"/>
        <v>#DIV/0!</v>
      </c>
      <c r="P756" s="820">
        <f>Tabla13[[#This Row],[Ejec Real Acumu]]-Tabla13[[#This Row],[Proyec Ejec Acumul]]</f>
        <v>0</v>
      </c>
      <c r="Q756" s="820">
        <f>Tabla13[[#This Row],[Ejec Real Mes]]-Tabla13[[#This Row],[Program Entreg Mes]]</f>
        <v>0</v>
      </c>
    </row>
    <row r="757" spans="1:17">
      <c r="A757" s="824">
        <v>69</v>
      </c>
      <c r="B757" s="824" t="s">
        <v>2441</v>
      </c>
      <c r="C757" s="824" t="s">
        <v>2442</v>
      </c>
      <c r="D757" s="824" t="str">
        <f>'Plan de Acción 2023'!$V$73</f>
        <v>Subdirección de Metrología Física</v>
      </c>
      <c r="E757" s="824" t="str">
        <f>'Plan de Acción 2023'!$F$73</f>
        <v>Participar en comparaciones claves o suplementarias en metrología Física</v>
      </c>
      <c r="F757" s="824">
        <v>8</v>
      </c>
      <c r="G757" s="824" t="s">
        <v>2450</v>
      </c>
      <c r="H757" s="824">
        <f>'Plan de Acción 2023'!$T$73</f>
        <v>15</v>
      </c>
      <c r="I757" s="824">
        <f>'Plan de Acción 2023'!H73+'Plan de Acción 2023'!I73+'Plan de Acción 2023'!J73+'Plan de Acción 2023'!K73+'Plan de Acción 2023'!L73+'Plan de Acción 2023'!M73+'Plan de Acción 2023'!N73+'Plan de Acción 2023'!O73</f>
        <v>8</v>
      </c>
      <c r="J757" s="824">
        <f>'Plan de Acción 2023'!X73+'Plan de Acción 2023'!Y73+'Plan de Acción 2023'!Z73+'Plan de Acción 2023'!AA73+'Plan de Acción 2023'!AB73+'Plan de Acción 2023'!AC73+'Plan de Acción 2023'!AD73+'Plan de Acción 2023'!AE73</f>
        <v>8</v>
      </c>
      <c r="K757" s="825">
        <f t="shared" si="6"/>
        <v>0.53333333333333333</v>
      </c>
      <c r="L757" s="825">
        <f t="shared" si="7"/>
        <v>0.53333333333333333</v>
      </c>
      <c r="M757" s="824">
        <f>'Plan de Acción 2023'!O73</f>
        <v>1</v>
      </c>
      <c r="N757" s="824">
        <f>'Plan de Acción 2023'!AE73</f>
        <v>1</v>
      </c>
      <c r="O757" s="824">
        <f t="shared" si="8"/>
        <v>1</v>
      </c>
      <c r="P757" s="820">
        <f>Tabla13[[#This Row],[Ejec Real Acumu]]-Tabla13[[#This Row],[Proyec Ejec Acumul]]</f>
        <v>0</v>
      </c>
      <c r="Q757" s="820">
        <f>Tabla13[[#This Row],[Ejec Real Mes]]-Tabla13[[#This Row],[Program Entreg Mes]]</f>
        <v>0</v>
      </c>
    </row>
    <row r="758" spans="1:17">
      <c r="A758" s="824">
        <v>70</v>
      </c>
      <c r="B758" s="824" t="s">
        <v>2441</v>
      </c>
      <c r="C758" s="824" t="s">
        <v>2442</v>
      </c>
      <c r="D758" s="824" t="str">
        <f>'Plan de Acción 2023'!$V$74</f>
        <v>Subdirección de Metrología Física</v>
      </c>
      <c r="E758" s="824" t="str">
        <f>'Plan de Acción 2023'!$F$74</f>
        <v>Participar en reuniones de Grupos de Trabajo,  subcomités y/o Comités Consultivos ante el BIPM o el SIM</v>
      </c>
      <c r="F758" s="824">
        <v>8</v>
      </c>
      <c r="G758" s="824" t="s">
        <v>2450</v>
      </c>
      <c r="H758" s="824">
        <f>'Plan de Acción 2023'!$T$74</f>
        <v>3</v>
      </c>
      <c r="I758" s="824">
        <f>'Plan de Acción 2023'!H74+'Plan de Acción 2023'!I74+'Plan de Acción 2023'!J74+'Plan de Acción 2023'!K74+'Plan de Acción 2023'!L74+'Plan de Acción 2023'!M74+'Plan de Acción 2023'!N74+'Plan de Acción 2023'!O74</f>
        <v>1</v>
      </c>
      <c r="J758" s="824">
        <f>'Plan de Acción 2023'!X74+'Plan de Acción 2023'!Y74+'Plan de Acción 2023'!Z74+'Plan de Acción 2023'!AA74+'Plan de Acción 2023'!AB74+'Plan de Acción 2023'!AC74+'Plan de Acción 2023'!AD74+'Plan de Acción 2023'!AE74</f>
        <v>1</v>
      </c>
      <c r="K758" s="825">
        <f t="shared" si="6"/>
        <v>0.33333333333333331</v>
      </c>
      <c r="L758" s="825">
        <f t="shared" si="7"/>
        <v>0.33333333333333331</v>
      </c>
      <c r="M758" s="824">
        <f>'Plan de Acción 2023'!O74</f>
        <v>1</v>
      </c>
      <c r="N758" s="824">
        <f>'Plan de Acción 2023'!AE74</f>
        <v>1</v>
      </c>
      <c r="O758" s="824">
        <f t="shared" si="8"/>
        <v>1</v>
      </c>
      <c r="P758" s="820">
        <f>Tabla13[[#This Row],[Ejec Real Acumu]]-Tabla13[[#This Row],[Proyec Ejec Acumul]]</f>
        <v>0</v>
      </c>
      <c r="Q758" s="820">
        <f>Tabla13[[#This Row],[Ejec Real Mes]]-Tabla13[[#This Row],[Program Entreg Mes]]</f>
        <v>0</v>
      </c>
    </row>
    <row r="759" spans="1:17">
      <c r="A759" s="824">
        <v>71</v>
      </c>
      <c r="B759" s="824" t="s">
        <v>2441</v>
      </c>
      <c r="C759" s="824" t="s">
        <v>2442</v>
      </c>
      <c r="D759" s="824" t="str">
        <f>'Plan de Acción 2023'!$V$75</f>
        <v>Subdirección de Metrología Física</v>
      </c>
      <c r="E759" s="824" t="str">
        <f>'Plan de Acción 2023'!$F$75</f>
        <v>Realizar actividades que permitan la presentación y aprobación de CMC nuevas o renovadas en metrología física</v>
      </c>
      <c r="F759" s="824">
        <v>8</v>
      </c>
      <c r="G759" s="824" t="s">
        <v>2450</v>
      </c>
      <c r="H759" s="824">
        <f>'Plan de Acción 2023'!$T$75</f>
        <v>1</v>
      </c>
      <c r="I759" s="824">
        <f>'Plan de Acción 2023'!H75+'Plan de Acción 2023'!I75+'Plan de Acción 2023'!J75+'Plan de Acción 2023'!K75+'Plan de Acción 2023'!L75+'Plan de Acción 2023'!M75+'Plan de Acción 2023'!N75+'Plan de Acción 2023'!O75</f>
        <v>0</v>
      </c>
      <c r="J759" s="824">
        <f>'Plan de Acción 2023'!X75+'Plan de Acción 2023'!Y75+'Plan de Acción 2023'!Z75+'Plan de Acción 2023'!AA75+'Plan de Acción 2023'!AB75+'Plan de Acción 2023'!AC75+'Plan de Acción 2023'!AD75+'Plan de Acción 2023'!AE75</f>
        <v>0</v>
      </c>
      <c r="K759" s="825">
        <f t="shared" si="6"/>
        <v>0</v>
      </c>
      <c r="L759" s="825">
        <f t="shared" si="7"/>
        <v>0</v>
      </c>
      <c r="M759" s="824">
        <f>'Plan de Acción 2023'!O75</f>
        <v>0</v>
      </c>
      <c r="N759" s="824">
        <f>'Plan de Acción 2023'!AE75</f>
        <v>0</v>
      </c>
      <c r="O759" s="824" t="e">
        <f t="shared" si="8"/>
        <v>#DIV/0!</v>
      </c>
      <c r="P759" s="820">
        <f>Tabla13[[#This Row],[Ejec Real Acumu]]-Tabla13[[#This Row],[Proyec Ejec Acumul]]</f>
        <v>0</v>
      </c>
      <c r="Q759" s="820">
        <f>Tabla13[[#This Row],[Ejec Real Mes]]-Tabla13[[#This Row],[Program Entreg Mes]]</f>
        <v>0</v>
      </c>
    </row>
    <row r="760" spans="1:17">
      <c r="A760" s="824">
        <v>72</v>
      </c>
      <c r="B760" s="824" t="s">
        <v>2441</v>
      </c>
      <c r="C760" s="824" t="s">
        <v>2442</v>
      </c>
      <c r="D760" s="824" t="str">
        <f>'Plan de Acción 2023'!$V$76</f>
        <v>Subdirección de Metrología Física</v>
      </c>
      <c r="E760" s="824" t="str">
        <f>'Plan de Acción 2023'!$F$76</f>
        <v>Presentar documentos para la evaluación del QSTF</v>
      </c>
      <c r="F760" s="824">
        <v>8</v>
      </c>
      <c r="G760" s="824" t="s">
        <v>2450</v>
      </c>
      <c r="H760" s="824">
        <f>'Plan de Acción 2023'!$T$76</f>
        <v>4</v>
      </c>
      <c r="I760" s="824">
        <f>'Plan de Acción 2023'!H76+'Plan de Acción 2023'!I76+'Plan de Acción 2023'!J76+'Plan de Acción 2023'!K76+'Plan de Acción 2023'!L76+'Plan de Acción 2023'!M76+'Plan de Acción 2023'!N76+'Plan de Acción 2023'!O76</f>
        <v>2</v>
      </c>
      <c r="J760" s="824">
        <f>'Plan de Acción 2023'!X76+'Plan de Acción 2023'!Y76+'Plan de Acción 2023'!Z76+'Plan de Acción 2023'!AA76+'Plan de Acción 2023'!AB76+'Plan de Acción 2023'!AC76+'Plan de Acción 2023'!AD76+'Plan de Acción 2023'!AE76</f>
        <v>3</v>
      </c>
      <c r="K760" s="825">
        <f t="shared" si="6"/>
        <v>0.5</v>
      </c>
      <c r="L760" s="825">
        <f t="shared" si="7"/>
        <v>0.75</v>
      </c>
      <c r="M760" s="824">
        <f>'Plan de Acción 2023'!O76</f>
        <v>0</v>
      </c>
      <c r="N760" s="824">
        <f>'Plan de Acción 2023'!AE76</f>
        <v>0</v>
      </c>
      <c r="O760" s="824" t="e">
        <f t="shared" si="8"/>
        <v>#DIV/0!</v>
      </c>
      <c r="P760" s="820">
        <f>Tabla13[[#This Row],[Ejec Real Acumu]]-Tabla13[[#This Row],[Proyec Ejec Acumul]]</f>
        <v>1</v>
      </c>
      <c r="Q760" s="820">
        <f>Tabla13[[#This Row],[Ejec Real Mes]]-Tabla13[[#This Row],[Program Entreg Mes]]</f>
        <v>0</v>
      </c>
    </row>
    <row r="761" spans="1:17">
      <c r="A761" s="824">
        <v>73</v>
      </c>
      <c r="B761" s="824" t="s">
        <v>2441</v>
      </c>
      <c r="C761" s="824" t="s">
        <v>2442</v>
      </c>
      <c r="D761" s="824" t="str">
        <f>'Plan de Acción 2023'!$V$77</f>
        <v>Subdirección de Metrología Física</v>
      </c>
      <c r="E761" s="824" t="str">
        <f>'Plan de Acción 2023'!$F$77</f>
        <v>Relizar seguimiento al aseguramiento de la validez de los resultados de la SMF</v>
      </c>
      <c r="F761" s="824">
        <v>8</v>
      </c>
      <c r="G761" s="824" t="s">
        <v>2450</v>
      </c>
      <c r="H761" s="824">
        <f>'Plan de Acción 2023'!$T$77</f>
        <v>3</v>
      </c>
      <c r="I761" s="824">
        <f>'Plan de Acción 2023'!H77+'Plan de Acción 2023'!I77+'Plan de Acción 2023'!J77+'Plan de Acción 2023'!K77+'Plan de Acción 2023'!L77+'Plan de Acción 2023'!M77+'Plan de Acción 2023'!N77+'Plan de Acción 2023'!O77</f>
        <v>2</v>
      </c>
      <c r="J761" s="824">
        <f>'Plan de Acción 2023'!X77+'Plan de Acción 2023'!Y77+'Plan de Acción 2023'!Z77+'Plan de Acción 2023'!AA77+'Plan de Acción 2023'!AB77+'Plan de Acción 2023'!AC77+'Plan de Acción 2023'!AD77+'Plan de Acción 2023'!AE77</f>
        <v>2</v>
      </c>
      <c r="K761" s="825">
        <f t="shared" si="6"/>
        <v>0.66666666666666663</v>
      </c>
      <c r="L761" s="825">
        <f t="shared" si="7"/>
        <v>0.66666666666666663</v>
      </c>
      <c r="M761" s="824">
        <f>'Plan de Acción 2023'!O77</f>
        <v>1</v>
      </c>
      <c r="N761" s="824">
        <f>'Plan de Acción 2023'!AE77</f>
        <v>1</v>
      </c>
      <c r="O761" s="824">
        <f t="shared" si="8"/>
        <v>1</v>
      </c>
      <c r="P761" s="820">
        <f>Tabla13[[#This Row],[Ejec Real Acumu]]-Tabla13[[#This Row],[Proyec Ejec Acumul]]</f>
        <v>0</v>
      </c>
      <c r="Q761" s="820">
        <f>Tabla13[[#This Row],[Ejec Real Mes]]-Tabla13[[#This Row],[Program Entreg Mes]]</f>
        <v>0</v>
      </c>
    </row>
    <row r="762" spans="1:17">
      <c r="A762" s="824">
        <v>74</v>
      </c>
      <c r="B762" s="824" t="s">
        <v>2441</v>
      </c>
      <c r="C762" s="824" t="s">
        <v>2442</v>
      </c>
      <c r="D762" s="824" t="str">
        <f>'Plan de Acción 2023'!$V$78</f>
        <v>Subdirección de Metrología Física</v>
      </c>
      <c r="E762" s="824" t="str">
        <f>'Plan de Acción 2023'!$F$78</f>
        <v>Realizar actividades  de vitalidad del sistema de gestiòn para renovacion de CMC  de los laboratorios de la SMF</v>
      </c>
      <c r="F762" s="824">
        <v>8</v>
      </c>
      <c r="G762" s="824" t="s">
        <v>2450</v>
      </c>
      <c r="H762" s="824">
        <f>'Plan de Acción 2023'!$T$78</f>
        <v>2</v>
      </c>
      <c r="I762" s="824">
        <f>'Plan de Acción 2023'!H78+'Plan de Acción 2023'!I78+'Plan de Acción 2023'!J78+'Plan de Acción 2023'!K78+'Plan de Acción 2023'!L78+'Plan de Acción 2023'!M78+'Plan de Acción 2023'!N78+'Plan de Acción 2023'!O78</f>
        <v>0</v>
      </c>
      <c r="J762" s="824">
        <f>'Plan de Acción 2023'!X78+'Plan de Acción 2023'!Y78+'Plan de Acción 2023'!Z78+'Plan de Acción 2023'!AA78+'Plan de Acción 2023'!AB78+'Plan de Acción 2023'!AC78+'Plan de Acción 2023'!AD78+'Plan de Acción 2023'!AE78</f>
        <v>0</v>
      </c>
      <c r="K762" s="825">
        <f t="shared" si="6"/>
        <v>0</v>
      </c>
      <c r="L762" s="825">
        <f t="shared" si="7"/>
        <v>0</v>
      </c>
      <c r="M762" s="824">
        <f>'Plan de Acción 2023'!O78</f>
        <v>0</v>
      </c>
      <c r="N762" s="824">
        <f>'Plan de Acción 2023'!AE78</f>
        <v>0</v>
      </c>
      <c r="O762" s="824" t="e">
        <f t="shared" si="8"/>
        <v>#DIV/0!</v>
      </c>
      <c r="P762" s="820">
        <f>Tabla13[[#This Row],[Ejec Real Acumu]]-Tabla13[[#This Row],[Proyec Ejec Acumul]]</f>
        <v>0</v>
      </c>
      <c r="Q762" s="820">
        <f>Tabla13[[#This Row],[Ejec Real Mes]]-Tabla13[[#This Row],[Program Entreg Mes]]</f>
        <v>0</v>
      </c>
    </row>
    <row r="763" spans="1:17">
      <c r="A763" s="824">
        <v>75</v>
      </c>
      <c r="B763" s="824" t="s">
        <v>2441</v>
      </c>
      <c r="C763" s="824" t="s">
        <v>2442</v>
      </c>
      <c r="D763" s="824" t="str">
        <f>'Plan de Acción 2023'!$V$79</f>
        <v>Subdirección de Metrología Física</v>
      </c>
      <c r="E763" s="824" t="str">
        <f>'Plan de Acción 2023'!$F$79</f>
        <v>Gestionar la calibración de equipos del INM en el exterior para aseguramiento de la trazabilidad</v>
      </c>
      <c r="F763" s="824">
        <v>8</v>
      </c>
      <c r="G763" s="824" t="s">
        <v>2450</v>
      </c>
      <c r="H763" s="824">
        <f>'Plan de Acción 2023'!$T$79</f>
        <v>4</v>
      </c>
      <c r="I763" s="824">
        <f>'Plan de Acción 2023'!H79+'Plan de Acción 2023'!I79+'Plan de Acción 2023'!J79+'Plan de Acción 2023'!K79+'Plan de Acción 2023'!L79+'Plan de Acción 2023'!M79+'Plan de Acción 2023'!N79+'Plan de Acción 2023'!O79</f>
        <v>3</v>
      </c>
      <c r="J763" s="824">
        <f>'Plan de Acción 2023'!X79+'Plan de Acción 2023'!Y79+'Plan de Acción 2023'!Z79+'Plan de Acción 2023'!AA79+'Plan de Acción 2023'!AB79+'Plan de Acción 2023'!AC79+'Plan de Acción 2023'!AD79+'Plan de Acción 2023'!AE79</f>
        <v>5</v>
      </c>
      <c r="K763" s="825">
        <f t="shared" si="6"/>
        <v>0.75</v>
      </c>
      <c r="L763" s="825">
        <f t="shared" si="7"/>
        <v>1.25</v>
      </c>
      <c r="M763" s="824">
        <f>'Plan de Acción 2023'!O79</f>
        <v>0</v>
      </c>
      <c r="N763" s="824">
        <f>'Plan de Acción 2023'!AE79</f>
        <v>0</v>
      </c>
      <c r="O763" s="824" t="e">
        <f t="shared" si="8"/>
        <v>#DIV/0!</v>
      </c>
      <c r="P763" s="820">
        <f>Tabla13[[#This Row],[Ejec Real Acumu]]-Tabla13[[#This Row],[Proyec Ejec Acumul]]</f>
        <v>2</v>
      </c>
      <c r="Q763" s="820">
        <f>Tabla13[[#This Row],[Ejec Real Mes]]-Tabla13[[#This Row],[Program Entreg Mes]]</f>
        <v>0</v>
      </c>
    </row>
    <row r="764" spans="1:17">
      <c r="A764" s="824">
        <v>76</v>
      </c>
      <c r="B764" s="824" t="s">
        <v>2441</v>
      </c>
      <c r="C764" s="824" t="s">
        <v>2442</v>
      </c>
      <c r="D764" s="824" t="str">
        <f>'Plan de Acción 2023'!$V$80</f>
        <v>Subdirección de Metrología Física</v>
      </c>
      <c r="E764" s="824" t="str">
        <f>'Plan de Acción 2023'!$F$80</f>
        <v>Diseñar, elaborar y dictar talleres o eventos dirigidos a los sectores productivos en metrología Física</v>
      </c>
      <c r="F764" s="824">
        <v>8</v>
      </c>
      <c r="G764" s="824" t="s">
        <v>2450</v>
      </c>
      <c r="H764" s="824">
        <f>'Plan de Acción 2023'!$T$80</f>
        <v>1</v>
      </c>
      <c r="I764" s="824">
        <f>'Plan de Acción 2023'!H80+'Plan de Acción 2023'!I80+'Plan de Acción 2023'!J80+'Plan de Acción 2023'!K80+'Plan de Acción 2023'!L80+'Plan de Acción 2023'!M80+'Plan de Acción 2023'!N80+'Plan de Acción 2023'!O80</f>
        <v>0</v>
      </c>
      <c r="J764" s="824">
        <f>'Plan de Acción 2023'!X80+'Plan de Acción 2023'!Y80+'Plan de Acción 2023'!Z80+'Plan de Acción 2023'!AA80+'Plan de Acción 2023'!AB80+'Plan de Acción 2023'!AC80+'Plan de Acción 2023'!AD80+'Plan de Acción 2023'!AE80</f>
        <v>0</v>
      </c>
      <c r="K764" s="825">
        <f t="shared" si="6"/>
        <v>0</v>
      </c>
      <c r="L764" s="825">
        <f t="shared" si="7"/>
        <v>0</v>
      </c>
      <c r="M764" s="824">
        <f>'Plan de Acción 2023'!O80</f>
        <v>0</v>
      </c>
      <c r="N764" s="824">
        <f>'Plan de Acción 2023'!AE80</f>
        <v>0</v>
      </c>
      <c r="O764" s="824" t="e">
        <f t="shared" si="8"/>
        <v>#DIV/0!</v>
      </c>
      <c r="P764" s="820">
        <f>Tabla13[[#This Row],[Ejec Real Acumu]]-Tabla13[[#This Row],[Proyec Ejec Acumul]]</f>
        <v>0</v>
      </c>
      <c r="Q764" s="820">
        <f>Tabla13[[#This Row],[Ejec Real Mes]]-Tabla13[[#This Row],[Program Entreg Mes]]</f>
        <v>0</v>
      </c>
    </row>
    <row r="765" spans="1:17">
      <c r="A765" s="824">
        <v>77</v>
      </c>
      <c r="B765" s="824" t="s">
        <v>2441</v>
      </c>
      <c r="C765" s="824" t="s">
        <v>2442</v>
      </c>
      <c r="D765" s="824" t="str">
        <f>'Plan de Acción 2023'!$V$81</f>
        <v>Subdirección de Metrología Física</v>
      </c>
      <c r="E765" s="824" t="str">
        <f>'Plan de Acción 2023'!$F$81</f>
        <v>Establecer, avanzar o diseñar nuevos servicios en metrologìa Fìsica</v>
      </c>
      <c r="F765" s="824">
        <v>8</v>
      </c>
      <c r="G765" s="824" t="s">
        <v>2450</v>
      </c>
      <c r="H765" s="824">
        <f>'Plan de Acción 2023'!$T$81</f>
        <v>10</v>
      </c>
      <c r="I765" s="824">
        <f>'Plan de Acción 2023'!H81+'Plan de Acción 2023'!I81+'Plan de Acción 2023'!J81+'Plan de Acción 2023'!K81+'Plan de Acción 2023'!L81+'Plan de Acción 2023'!M81+'Plan de Acción 2023'!N81+'Plan de Acción 2023'!O81</f>
        <v>4</v>
      </c>
      <c r="J765" s="824">
        <f>'Plan de Acción 2023'!X81+'Plan de Acción 2023'!Y81+'Plan de Acción 2023'!Z81+'Plan de Acción 2023'!AA81+'Plan de Acción 2023'!AB81+'Plan de Acción 2023'!AC81+'Plan de Acción 2023'!AD81+'Plan de Acción 2023'!AE81</f>
        <v>4</v>
      </c>
      <c r="K765" s="825">
        <f t="shared" si="6"/>
        <v>0.4</v>
      </c>
      <c r="L765" s="825">
        <f t="shared" si="7"/>
        <v>0.4</v>
      </c>
      <c r="M765" s="824">
        <f>'Plan de Acción 2023'!O81</f>
        <v>0</v>
      </c>
      <c r="N765" s="824">
        <f>'Plan de Acción 2023'!AE81</f>
        <v>0</v>
      </c>
      <c r="O765" s="824" t="e">
        <f t="shared" si="8"/>
        <v>#DIV/0!</v>
      </c>
      <c r="P765" s="820">
        <f>Tabla13[[#This Row],[Ejec Real Acumu]]-Tabla13[[#This Row],[Proyec Ejec Acumul]]</f>
        <v>0</v>
      </c>
      <c r="Q765" s="820">
        <f>Tabla13[[#This Row],[Ejec Real Mes]]-Tabla13[[#This Row],[Program Entreg Mes]]</f>
        <v>0</v>
      </c>
    </row>
    <row r="766" spans="1:17">
      <c r="A766" s="824">
        <v>78</v>
      </c>
      <c r="B766" s="824" t="s">
        <v>2441</v>
      </c>
      <c r="C766" s="824" t="s">
        <v>2442</v>
      </c>
      <c r="D766" s="824" t="str">
        <f>'Plan de Acción 2023'!$V$82</f>
        <v>Subdirección de Metrología Física</v>
      </c>
      <c r="E766" s="824" t="str">
        <f>'Plan de Acción 2023'!$F$82</f>
        <v>Prestar servicios de calibración en metrología física</v>
      </c>
      <c r="F766" s="824">
        <v>8</v>
      </c>
      <c r="G766" s="824" t="s">
        <v>2450</v>
      </c>
      <c r="H766" s="824">
        <f>'Plan de Acción 2023'!$T$82</f>
        <v>80</v>
      </c>
      <c r="I766" s="824">
        <f>'Plan de Acción 2023'!H82+'Plan de Acción 2023'!I82+'Plan de Acción 2023'!J82+'Plan de Acción 2023'!K82+'Plan de Acción 2023'!L82+'Plan de Acción 2023'!M82+'Plan de Acción 2023'!N82+'Plan de Acción 2023'!O82</f>
        <v>45</v>
      </c>
      <c r="J766" s="824">
        <f>'Plan de Acción 2023'!X82+'Plan de Acción 2023'!Y82+'Plan de Acción 2023'!Z82+'Plan de Acción 2023'!AA82+'Plan de Acción 2023'!AB82+'Plan de Acción 2023'!AC82+'Plan de Acción 2023'!AD82+'Plan de Acción 2023'!AE82</f>
        <v>98</v>
      </c>
      <c r="K766" s="825">
        <f t="shared" si="6"/>
        <v>0.5625</v>
      </c>
      <c r="L766" s="825">
        <f t="shared" si="7"/>
        <v>1.2250000000000001</v>
      </c>
      <c r="M766" s="824">
        <f>'Plan de Acción 2023'!O82</f>
        <v>10</v>
      </c>
      <c r="N766" s="824">
        <f>'Plan de Acción 2023'!AE82</f>
        <v>28</v>
      </c>
      <c r="O766" s="824">
        <f t="shared" si="8"/>
        <v>2.8</v>
      </c>
      <c r="P766" s="820">
        <f>Tabla13[[#This Row],[Ejec Real Acumu]]-Tabla13[[#This Row],[Proyec Ejec Acumul]]</f>
        <v>53</v>
      </c>
      <c r="Q766" s="820">
        <f>Tabla13[[#This Row],[Ejec Real Mes]]-Tabla13[[#This Row],[Program Entreg Mes]]</f>
        <v>18</v>
      </c>
    </row>
    <row r="767" spans="1:17">
      <c r="A767" s="824">
        <v>79</v>
      </c>
      <c r="B767" s="824" t="s">
        <v>2441</v>
      </c>
      <c r="C767" s="824" t="s">
        <v>2442</v>
      </c>
      <c r="D767" s="824" t="str">
        <f>'Plan de Acción 2023'!$V$83</f>
        <v>Subdirección de Metrología Física</v>
      </c>
      <c r="E767" s="824" t="str">
        <f>'Plan de Acción 2023'!$F$83</f>
        <v>Realizar informes de avance frente al CONPES 3957</v>
      </c>
      <c r="F767" s="824">
        <v>8</v>
      </c>
      <c r="G767" s="824" t="s">
        <v>2450</v>
      </c>
      <c r="H767" s="824">
        <f>'Plan de Acción 2023'!$T$83</f>
        <v>2</v>
      </c>
      <c r="I767" s="824">
        <f>'Plan de Acción 2023'!H83+'Plan de Acción 2023'!I83+'Plan de Acción 2023'!J83+'Plan de Acción 2023'!K83+'Plan de Acción 2023'!L83+'Plan de Acción 2023'!M83+'Plan de Acción 2023'!N83+'Plan de Acción 2023'!O83</f>
        <v>1</v>
      </c>
      <c r="J767" s="824">
        <f>'Plan de Acción 2023'!X83+'Plan de Acción 2023'!Y83+'Plan de Acción 2023'!Z83+'Plan de Acción 2023'!AA83+'Plan de Acción 2023'!AB83+'Plan de Acción 2023'!AC83+'Plan de Acción 2023'!AD83+'Plan de Acción 2023'!AE83</f>
        <v>1</v>
      </c>
      <c r="K767" s="825">
        <f t="shared" si="6"/>
        <v>0.5</v>
      </c>
      <c r="L767" s="825">
        <f t="shared" si="7"/>
        <v>0.5</v>
      </c>
      <c r="M767" s="824">
        <f>'Plan de Acción 2023'!O83</f>
        <v>0</v>
      </c>
      <c r="N767" s="824">
        <f>'Plan de Acción 2023'!AE83</f>
        <v>0</v>
      </c>
      <c r="O767" s="824" t="e">
        <f t="shared" si="8"/>
        <v>#DIV/0!</v>
      </c>
      <c r="P767" s="820">
        <f>Tabla13[[#This Row],[Ejec Real Acumu]]-Tabla13[[#This Row],[Proyec Ejec Acumul]]</f>
        <v>0</v>
      </c>
      <c r="Q767" s="820">
        <f>Tabla13[[#This Row],[Ejec Real Mes]]-Tabla13[[#This Row],[Program Entreg Mes]]</f>
        <v>0</v>
      </c>
    </row>
    <row r="768" spans="1:17">
      <c r="A768" s="824">
        <v>80</v>
      </c>
      <c r="B768" s="824" t="s">
        <v>2441</v>
      </c>
      <c r="C768" s="824" t="s">
        <v>2442</v>
      </c>
      <c r="D768" s="824" t="str">
        <f>'Plan de Acción 2023'!$V$84</f>
        <v>Subdirección de Metrología Física</v>
      </c>
      <c r="E768" s="824" t="str">
        <f>'Plan de Acción 2023'!$F$84</f>
        <v>Actualizar cursos en metrologia Fisica</v>
      </c>
      <c r="F768" s="824">
        <v>8</v>
      </c>
      <c r="G768" s="824" t="s">
        <v>2450</v>
      </c>
      <c r="H768" s="824">
        <f>'Plan de Acción 2023'!$T$84</f>
        <v>3</v>
      </c>
      <c r="I768" s="824">
        <f>'Plan de Acción 2023'!H84+'Plan de Acción 2023'!I84+'Plan de Acción 2023'!J84+'Plan de Acción 2023'!K84+'Plan de Acción 2023'!L84+'Plan de Acción 2023'!M84+'Plan de Acción 2023'!N84+'Plan de Acción 2023'!O84</f>
        <v>0</v>
      </c>
      <c r="J768" s="824">
        <f>'Plan de Acción 2023'!X84+'Plan de Acción 2023'!Y84+'Plan de Acción 2023'!Z84+'Plan de Acción 2023'!AA84+'Plan de Acción 2023'!AB84+'Plan de Acción 2023'!AC84+'Plan de Acción 2023'!AD84+'Plan de Acción 2023'!AE84</f>
        <v>0</v>
      </c>
      <c r="K768" s="825">
        <f t="shared" ref="K768:K1022" si="9">I768/H768</f>
        <v>0</v>
      </c>
      <c r="L768" s="825">
        <f t="shared" ref="L768:L1022" si="10">J768/H768</f>
        <v>0</v>
      </c>
      <c r="M768" s="824">
        <f>'Plan de Acción 2023'!O84</f>
        <v>0</v>
      </c>
      <c r="N768" s="824">
        <f>'Plan de Acción 2023'!AE84</f>
        <v>0</v>
      </c>
      <c r="O768" s="824" t="e">
        <f t="shared" ref="O768:O1022" si="11">N768/M768</f>
        <v>#DIV/0!</v>
      </c>
      <c r="P768" s="820">
        <f>Tabla13[[#This Row],[Ejec Real Acumu]]-Tabla13[[#This Row],[Proyec Ejec Acumul]]</f>
        <v>0</v>
      </c>
      <c r="Q768" s="820">
        <f>Tabla13[[#This Row],[Ejec Real Mes]]-Tabla13[[#This Row],[Program Entreg Mes]]</f>
        <v>0</v>
      </c>
    </row>
    <row r="769" spans="1:17">
      <c r="A769" s="824">
        <v>81</v>
      </c>
      <c r="B769" s="824" t="s">
        <v>2441</v>
      </c>
      <c r="C769" s="824" t="s">
        <v>2442</v>
      </c>
      <c r="D769" s="824" t="str">
        <f>'Plan de Acción 2023'!$V$85</f>
        <v>Subdirección de Metrología Física</v>
      </c>
      <c r="E769" s="824" t="str">
        <f>'Plan de Acción 2023'!$F$85</f>
        <v>Codirigir tesis de investigación en metrología fisica</v>
      </c>
      <c r="F769" s="824">
        <v>8</v>
      </c>
      <c r="G769" s="824" t="s">
        <v>2450</v>
      </c>
      <c r="H769" s="824">
        <f>'Plan de Acción 2023'!$T$85</f>
        <v>1</v>
      </c>
      <c r="I769" s="824">
        <f>'Plan de Acción 2023'!H85+'Plan de Acción 2023'!I85+'Plan de Acción 2023'!J85+'Plan de Acción 2023'!K85+'Plan de Acción 2023'!L85+'Plan de Acción 2023'!M85+'Plan de Acción 2023'!N85+'Plan de Acción 2023'!O85</f>
        <v>0</v>
      </c>
      <c r="J769" s="824">
        <f>'Plan de Acción 2023'!X85+'Plan de Acción 2023'!Y85+'Plan de Acción 2023'!Z85+'Plan de Acción 2023'!AA85+'Plan de Acción 2023'!AB85+'Plan de Acción 2023'!AC85+'Plan de Acción 2023'!AD85+'Plan de Acción 2023'!AE85</f>
        <v>0</v>
      </c>
      <c r="K769" s="825">
        <f t="shared" si="9"/>
        <v>0</v>
      </c>
      <c r="L769" s="825">
        <f t="shared" si="10"/>
        <v>0</v>
      </c>
      <c r="M769" s="824">
        <f>'Plan de Acción 2023'!O85</f>
        <v>0</v>
      </c>
      <c r="N769" s="824">
        <f>'Plan de Acción 2023'!AE85</f>
        <v>0</v>
      </c>
      <c r="O769" s="824" t="e">
        <f t="shared" si="11"/>
        <v>#DIV/0!</v>
      </c>
      <c r="P769" s="820">
        <f>Tabla13[[#This Row],[Ejec Real Acumu]]-Tabla13[[#This Row],[Proyec Ejec Acumul]]</f>
        <v>0</v>
      </c>
      <c r="Q769" s="820">
        <f>Tabla13[[#This Row],[Ejec Real Mes]]-Tabla13[[#This Row],[Program Entreg Mes]]</f>
        <v>0</v>
      </c>
    </row>
    <row r="770" spans="1:17">
      <c r="A770" s="824">
        <v>82</v>
      </c>
      <c r="B770" s="824" t="s">
        <v>2441</v>
      </c>
      <c r="C770" s="824" t="s">
        <v>2442</v>
      </c>
      <c r="D770" s="824" t="str">
        <f>'Plan de Acción 2023'!$V$86</f>
        <v>Subdirección de Metrología Física</v>
      </c>
      <c r="E770" s="824" t="str">
        <f>'Plan de Acción 2023'!$F$86</f>
        <v>Generar productos de investigacion en metrologìa Fìsica en el marco de la gestion de proyectos I+D+ i con IES.</v>
      </c>
      <c r="F770" s="824">
        <v>8</v>
      </c>
      <c r="G770" s="824" t="s">
        <v>2450</v>
      </c>
      <c r="H770" s="824">
        <f>'Plan de Acción 2023'!$T$86</f>
        <v>4</v>
      </c>
      <c r="I770" s="824">
        <f>'Plan de Acción 2023'!H86+'Plan de Acción 2023'!I86+'Plan de Acción 2023'!J86+'Plan de Acción 2023'!K86+'Plan de Acción 2023'!L86+'Plan de Acción 2023'!M86+'Plan de Acción 2023'!N86+'Plan de Acción 2023'!O86</f>
        <v>1</v>
      </c>
      <c r="J770" s="824">
        <f>'Plan de Acción 2023'!X86+'Plan de Acción 2023'!Y86+'Plan de Acción 2023'!Z86+'Plan de Acción 2023'!AA86+'Plan de Acción 2023'!AB86+'Plan de Acción 2023'!AC86+'Plan de Acción 2023'!AD86+'Plan de Acción 2023'!AE86</f>
        <v>1</v>
      </c>
      <c r="K770" s="825">
        <f t="shared" si="9"/>
        <v>0.25</v>
      </c>
      <c r="L770" s="825">
        <f t="shared" si="10"/>
        <v>0.25</v>
      </c>
      <c r="M770" s="824">
        <f>'Plan de Acción 2023'!O86</f>
        <v>0</v>
      </c>
      <c r="N770" s="824">
        <f>'Plan de Acción 2023'!AE86</f>
        <v>0</v>
      </c>
      <c r="O770" s="824" t="e">
        <f t="shared" si="11"/>
        <v>#DIV/0!</v>
      </c>
      <c r="P770" s="820">
        <f>Tabla13[[#This Row],[Ejec Real Acumu]]-Tabla13[[#This Row],[Proyec Ejec Acumul]]</f>
        <v>0</v>
      </c>
      <c r="Q770" s="820">
        <f>Tabla13[[#This Row],[Ejec Real Mes]]-Tabla13[[#This Row],[Program Entreg Mes]]</f>
        <v>0</v>
      </c>
    </row>
    <row r="771" spans="1:17">
      <c r="A771" s="824">
        <v>83</v>
      </c>
      <c r="B771" s="824" t="s">
        <v>2441</v>
      </c>
      <c r="C771" s="824" t="s">
        <v>2442</v>
      </c>
      <c r="D771" s="824" t="str">
        <f>'Plan de Acción 2023'!$V$87</f>
        <v>Subdirección de Metrología Física</v>
      </c>
      <c r="E771" s="824" t="str">
        <f>'Plan de Acción 2023'!$F$87</f>
        <v>Participar en eventos científicos, capacitaciones o intercambios científicos (Excluyendo grupos trabajo SIM y Comites Consultivos)</v>
      </c>
      <c r="F771" s="824">
        <v>8</v>
      </c>
      <c r="G771" s="824" t="s">
        <v>2450</v>
      </c>
      <c r="H771" s="824">
        <f>'Plan de Acción 2023'!$T$87</f>
        <v>4</v>
      </c>
      <c r="I771" s="824">
        <f>'Plan de Acción 2023'!H87+'Plan de Acción 2023'!I87+'Plan de Acción 2023'!J87+'Plan de Acción 2023'!K87+'Plan de Acción 2023'!L87+'Plan de Acción 2023'!M87+'Plan de Acción 2023'!N87+'Plan de Acción 2023'!O87</f>
        <v>3</v>
      </c>
      <c r="J771" s="824">
        <f>'Plan de Acción 2023'!X87+'Plan de Acción 2023'!Y87+'Plan de Acción 2023'!Z87+'Plan de Acción 2023'!AA87+'Plan de Acción 2023'!AB87+'Plan de Acción 2023'!AC87+'Plan de Acción 2023'!AD87+'Plan de Acción 2023'!AE87</f>
        <v>3</v>
      </c>
      <c r="K771" s="825">
        <f t="shared" si="9"/>
        <v>0.75</v>
      </c>
      <c r="L771" s="825">
        <f t="shared" si="10"/>
        <v>0.75</v>
      </c>
      <c r="M771" s="824">
        <f>'Plan de Acción 2023'!O87</f>
        <v>1</v>
      </c>
      <c r="N771" s="824">
        <f>'Plan de Acción 2023'!AE87</f>
        <v>1</v>
      </c>
      <c r="O771" s="824">
        <f t="shared" si="11"/>
        <v>1</v>
      </c>
      <c r="P771" s="820">
        <f>Tabla13[[#This Row],[Ejec Real Acumu]]-Tabla13[[#This Row],[Proyec Ejec Acumul]]</f>
        <v>0</v>
      </c>
      <c r="Q771" s="820">
        <f>Tabla13[[#This Row],[Ejec Real Mes]]-Tabla13[[#This Row],[Program Entreg Mes]]</f>
        <v>0</v>
      </c>
    </row>
    <row r="772" spans="1:17">
      <c r="A772" s="824">
        <v>84</v>
      </c>
      <c r="B772" s="824" t="s">
        <v>2441</v>
      </c>
      <c r="C772" s="824" t="s">
        <v>2442</v>
      </c>
      <c r="D772" s="824" t="str">
        <f>'Plan de Acción 2023'!$V$88</f>
        <v>Subdirección de Metrología Física</v>
      </c>
      <c r="E772" s="824" t="str">
        <f>'Plan de Acción 2023'!$F$88</f>
        <v>Estructurar o formular proyectos de I+D+i que involucren lineas de investigacion en metrologia Fìsica</v>
      </c>
      <c r="F772" s="824">
        <v>8</v>
      </c>
      <c r="G772" s="824" t="s">
        <v>2450</v>
      </c>
      <c r="H772" s="824">
        <f>'Plan de Acción 2023'!$T$88</f>
        <v>6</v>
      </c>
      <c r="I772" s="824">
        <f>'Plan de Acción 2023'!H88+'Plan de Acción 2023'!I88+'Plan de Acción 2023'!J88+'Plan de Acción 2023'!K88+'Plan de Acción 2023'!L88+'Plan de Acción 2023'!M88+'Plan de Acción 2023'!N88+'Plan de Acción 2023'!O88</f>
        <v>2</v>
      </c>
      <c r="J772" s="824">
        <f>'Plan de Acción 2023'!X88+'Plan de Acción 2023'!Y88+'Plan de Acción 2023'!Z88+'Plan de Acción 2023'!AA88+'Plan de Acción 2023'!AB88+'Plan de Acción 2023'!AC88+'Plan de Acción 2023'!AD88+'Plan de Acción 2023'!AE88</f>
        <v>2</v>
      </c>
      <c r="K772" s="825">
        <f t="shared" si="9"/>
        <v>0.33333333333333331</v>
      </c>
      <c r="L772" s="825">
        <f t="shared" si="10"/>
        <v>0.33333333333333331</v>
      </c>
      <c r="M772" s="824">
        <f>'Plan de Acción 2023'!O88</f>
        <v>0</v>
      </c>
      <c r="N772" s="824">
        <f>'Plan de Acción 2023'!AE88</f>
        <v>0</v>
      </c>
      <c r="O772" s="824" t="e">
        <f t="shared" si="11"/>
        <v>#DIV/0!</v>
      </c>
      <c r="P772" s="820">
        <f>Tabla13[[#This Row],[Ejec Real Acumu]]-Tabla13[[#This Row],[Proyec Ejec Acumul]]</f>
        <v>0</v>
      </c>
      <c r="Q772" s="820">
        <f>Tabla13[[#This Row],[Ejec Real Mes]]-Tabla13[[#This Row],[Program Entreg Mes]]</f>
        <v>0</v>
      </c>
    </row>
    <row r="773" spans="1:17">
      <c r="A773" s="824">
        <v>85</v>
      </c>
      <c r="B773" s="824" t="s">
        <v>2441</v>
      </c>
      <c r="C773" s="824" t="s">
        <v>2442</v>
      </c>
      <c r="D773" s="824" t="str">
        <f>'Plan de Acción 2023'!$V$89</f>
        <v>Subdirección de Metrología Física</v>
      </c>
      <c r="E773" s="824" t="str">
        <f>'Plan de Acción 2023'!$F$89</f>
        <v>Realizar seguimiento ejecución proyectos de I+D+i en metrología física</v>
      </c>
      <c r="F773" s="824">
        <v>8</v>
      </c>
      <c r="G773" s="824" t="s">
        <v>2450</v>
      </c>
      <c r="H773" s="824">
        <f>'Plan de Acción 2023'!$T$89</f>
        <v>6</v>
      </c>
      <c r="I773" s="824">
        <f>'Plan de Acción 2023'!H89+'Plan de Acción 2023'!I89+'Plan de Acción 2023'!J89+'Plan de Acción 2023'!K89+'Plan de Acción 2023'!L89+'Plan de Acción 2023'!M89+'Plan de Acción 2023'!N89+'Plan de Acción 2023'!O89</f>
        <v>4</v>
      </c>
      <c r="J773" s="824">
        <f>'Plan de Acción 2023'!X89+'Plan de Acción 2023'!Y89+'Plan de Acción 2023'!Z89+'Plan de Acción 2023'!AA89+'Plan de Acción 2023'!AB89+'Plan de Acción 2023'!AC89+'Plan de Acción 2023'!AD89+'Plan de Acción 2023'!AE89</f>
        <v>4</v>
      </c>
      <c r="K773" s="825">
        <f t="shared" si="9"/>
        <v>0.66666666666666663</v>
      </c>
      <c r="L773" s="825">
        <f t="shared" si="10"/>
        <v>0.66666666666666663</v>
      </c>
      <c r="M773" s="824">
        <f>'Plan de Acción 2023'!O89</f>
        <v>3</v>
      </c>
      <c r="N773" s="824">
        <f>'Plan de Acción 2023'!AE89</f>
        <v>3</v>
      </c>
      <c r="O773" s="824">
        <f t="shared" si="11"/>
        <v>1</v>
      </c>
      <c r="P773" s="820">
        <f>Tabla13[[#This Row],[Ejec Real Acumu]]-Tabla13[[#This Row],[Proyec Ejec Acumul]]</f>
        <v>0</v>
      </c>
      <c r="Q773" s="820">
        <f>Tabla13[[#This Row],[Ejec Real Mes]]-Tabla13[[#This Row],[Program Entreg Mes]]</f>
        <v>0</v>
      </c>
    </row>
    <row r="774" spans="1:17">
      <c r="A774" s="824">
        <v>86</v>
      </c>
      <c r="B774" s="824" t="s">
        <v>2441</v>
      </c>
      <c r="C774" s="824" t="s">
        <v>2442</v>
      </c>
      <c r="D774" s="824" t="str">
        <f>'Plan de Acción 2023'!$V$90</f>
        <v>Subdirección de Metrología Física</v>
      </c>
      <c r="E774" s="824" t="str">
        <f>'Plan de Acción 2023'!$F$90</f>
        <v>Participar en proyectos de I+D+i en metrología Fisica con organizaciones internacionales</v>
      </c>
      <c r="F774" s="824">
        <v>8</v>
      </c>
      <c r="G774" s="824" t="s">
        <v>2450</v>
      </c>
      <c r="H774" s="824">
        <f>'Plan de Acción 2023'!$T$90</f>
        <v>6</v>
      </c>
      <c r="I774" s="824">
        <f>'Plan de Acción 2023'!H90+'Plan de Acción 2023'!I90+'Plan de Acción 2023'!J90+'Plan de Acción 2023'!K90+'Plan de Acción 2023'!L90+'Plan de Acción 2023'!M90+'Plan de Acción 2023'!N90+'Plan de Acción 2023'!O90</f>
        <v>2</v>
      </c>
      <c r="J774" s="824">
        <f>'Plan de Acción 2023'!X90+'Plan de Acción 2023'!Y90+'Plan de Acción 2023'!Z90+'Plan de Acción 2023'!AA90+'Plan de Acción 2023'!AB90+'Plan de Acción 2023'!AC90+'Plan de Acción 2023'!AD90+'Plan de Acción 2023'!AE90</f>
        <v>3</v>
      </c>
      <c r="K774" s="825">
        <f t="shared" si="9"/>
        <v>0.33333333333333331</v>
      </c>
      <c r="L774" s="825">
        <f t="shared" si="10"/>
        <v>0.5</v>
      </c>
      <c r="M774" s="824">
        <f>'Plan de Acción 2023'!O90</f>
        <v>0</v>
      </c>
      <c r="N774" s="824">
        <f>'Plan de Acción 2023'!AE90</f>
        <v>0</v>
      </c>
      <c r="O774" s="824" t="e">
        <f t="shared" si="11"/>
        <v>#DIV/0!</v>
      </c>
      <c r="P774" s="820">
        <f>Tabla13[[#This Row],[Ejec Real Acumu]]-Tabla13[[#This Row],[Proyec Ejec Acumul]]</f>
        <v>1</v>
      </c>
      <c r="Q774" s="820">
        <f>Tabla13[[#This Row],[Ejec Real Mes]]-Tabla13[[#This Row],[Program Entreg Mes]]</f>
        <v>0</v>
      </c>
    </row>
    <row r="775" spans="1:17">
      <c r="A775" s="824">
        <v>87</v>
      </c>
      <c r="B775" s="824" t="s">
        <v>2441</v>
      </c>
      <c r="C775" s="824" t="s">
        <v>2442</v>
      </c>
      <c r="D775" s="824" t="str">
        <f>'Plan de Acción 2023'!$V$91</f>
        <v>Oficina de Informática y Desarrollo Tecnológico</v>
      </c>
      <c r="E775" s="824" t="str">
        <f>'Plan de Acción 2023'!$F$91</f>
        <v>Ejecutar el Plan Estratégico de Tecnologías de la Información - PETI 2021 - 2023</v>
      </c>
      <c r="F775" s="824">
        <v>8</v>
      </c>
      <c r="G775" s="824" t="s">
        <v>2450</v>
      </c>
      <c r="H775" s="824">
        <f>'Plan de Acción 2023'!$T$91</f>
        <v>25</v>
      </c>
      <c r="I775" s="824">
        <f>'Plan de Acción 2023'!H91+'Plan de Acción 2023'!I91+'Plan de Acción 2023'!J91+'Plan de Acción 2023'!K91+'Plan de Acción 2023'!L91+'Plan de Acción 2023'!M91+'Plan de Acción 2023'!N91+'Plan de Acción 2023'!O91</f>
        <v>14</v>
      </c>
      <c r="J775" s="824">
        <f>'Plan de Acción 2023'!X91+'Plan de Acción 2023'!Y91+'Plan de Acción 2023'!Z91+'Plan de Acción 2023'!AA91+'Plan de Acción 2023'!AB91+'Plan de Acción 2023'!AC91+'Plan de Acción 2023'!AD91+'Plan de Acción 2023'!AE91</f>
        <v>13</v>
      </c>
      <c r="K775" s="825">
        <f t="shared" si="9"/>
        <v>0.56000000000000005</v>
      </c>
      <c r="L775" s="825">
        <f t="shared" si="10"/>
        <v>0.52</v>
      </c>
      <c r="M775" s="824">
        <f>'Plan de Acción 2023'!O91</f>
        <v>0</v>
      </c>
      <c r="N775" s="824">
        <f>'Plan de Acción 2023'!AE91</f>
        <v>0</v>
      </c>
      <c r="O775" s="824" t="e">
        <f t="shared" si="11"/>
        <v>#DIV/0!</v>
      </c>
      <c r="P775" s="820">
        <f>Tabla13[[#This Row],[Ejec Real Acumu]]-Tabla13[[#This Row],[Proyec Ejec Acumul]]</f>
        <v>-1</v>
      </c>
      <c r="Q775" s="820">
        <f>Tabla13[[#This Row],[Ejec Real Mes]]-Tabla13[[#This Row],[Program Entreg Mes]]</f>
        <v>0</v>
      </c>
    </row>
    <row r="776" spans="1:17">
      <c r="A776" s="824">
        <v>88</v>
      </c>
      <c r="B776" s="824" t="s">
        <v>2441</v>
      </c>
      <c r="C776" s="824" t="s">
        <v>2442</v>
      </c>
      <c r="D776" s="824" t="str">
        <f>'Plan de Acción 2023'!$V$92</f>
        <v>Oficina de Informática y Desarrollo Tecnológico</v>
      </c>
      <c r="E776" s="824" t="str">
        <f>'Plan de Acción 2023'!$F$92</f>
        <v>Formular el Plan de transformación digital.</v>
      </c>
      <c r="F776" s="824">
        <v>8</v>
      </c>
      <c r="G776" s="824" t="s">
        <v>2450</v>
      </c>
      <c r="H776" s="824">
        <f>'Plan de Acción 2023'!$T$92</f>
        <v>7</v>
      </c>
      <c r="I776" s="824">
        <f>'Plan de Acción 2023'!H92+'Plan de Acción 2023'!I92+'Plan de Acción 2023'!J92+'Plan de Acción 2023'!K92+'Plan de Acción 2023'!L92+'Plan de Acción 2023'!M92+'Plan de Acción 2023'!N92+'Plan de Acción 2023'!O92</f>
        <v>1</v>
      </c>
      <c r="J776" s="824">
        <f>'Plan de Acción 2023'!X92+'Plan de Acción 2023'!Y92+'Plan de Acción 2023'!Z92+'Plan de Acción 2023'!AA92+'Plan de Acción 2023'!AB92+'Plan de Acción 2023'!AC92+'Plan de Acción 2023'!AD92+'Plan de Acción 2023'!AE92</f>
        <v>1</v>
      </c>
      <c r="K776" s="825">
        <f t="shared" si="9"/>
        <v>0.14285714285714285</v>
      </c>
      <c r="L776" s="825">
        <f t="shared" si="10"/>
        <v>0.14285714285714285</v>
      </c>
      <c r="M776" s="824">
        <f>'Plan de Acción 2023'!O92</f>
        <v>0</v>
      </c>
      <c r="N776" s="824">
        <f>'Plan de Acción 2023'!AE92</f>
        <v>0</v>
      </c>
      <c r="O776" s="824" t="e">
        <f t="shared" si="11"/>
        <v>#DIV/0!</v>
      </c>
      <c r="P776" s="820">
        <f>Tabla13[[#This Row],[Ejec Real Acumu]]-Tabla13[[#This Row],[Proyec Ejec Acumul]]</f>
        <v>0</v>
      </c>
      <c r="Q776" s="820">
        <f>Tabla13[[#This Row],[Ejec Real Mes]]-Tabla13[[#This Row],[Program Entreg Mes]]</f>
        <v>0</v>
      </c>
    </row>
    <row r="777" spans="1:17">
      <c r="A777" s="824">
        <v>89</v>
      </c>
      <c r="B777" s="824" t="s">
        <v>2441</v>
      </c>
      <c r="C777" s="824" t="s">
        <v>2442</v>
      </c>
      <c r="D777" s="824" t="str">
        <f>'Plan de Acción 2023'!$V$93</f>
        <v>Oficina de Informática y Desarrollo Tecnológico</v>
      </c>
      <c r="E777" s="824" t="str">
        <f>'Plan de Acción 2023'!$F$93</f>
        <v>Ejecutar el Plan de Tratamiento de Riesgos de Seguridad y Privacidad de la Información</v>
      </c>
      <c r="F777" s="824">
        <v>8</v>
      </c>
      <c r="G777" s="824" t="s">
        <v>2450</v>
      </c>
      <c r="H777" s="824">
        <f>'Plan de Acción 2023'!$T$93</f>
        <v>12</v>
      </c>
      <c r="I777" s="824">
        <f>'Plan de Acción 2023'!H93+'Plan de Acción 2023'!I93+'Plan de Acción 2023'!J93+'Plan de Acción 2023'!K93+'Plan de Acción 2023'!L93+'Plan de Acción 2023'!M93+'Plan de Acción 2023'!N93+'Plan de Acción 2023'!O93</f>
        <v>6</v>
      </c>
      <c r="J777" s="824">
        <f>'Plan de Acción 2023'!X93+'Plan de Acción 2023'!Y93+'Plan de Acción 2023'!Z93+'Plan de Acción 2023'!AA93+'Plan de Acción 2023'!AB93+'Plan de Acción 2023'!AC93+'Plan de Acción 2023'!AD93+'Plan de Acción 2023'!AE93</f>
        <v>5</v>
      </c>
      <c r="K777" s="825">
        <f t="shared" si="9"/>
        <v>0.5</v>
      </c>
      <c r="L777" s="825">
        <f t="shared" si="10"/>
        <v>0.41666666666666669</v>
      </c>
      <c r="M777" s="824">
        <f>'Plan de Acción 2023'!O93</f>
        <v>2</v>
      </c>
      <c r="N777" s="824">
        <f>'Plan de Acción 2023'!AE93</f>
        <v>1</v>
      </c>
      <c r="O777" s="824">
        <f t="shared" si="11"/>
        <v>0.5</v>
      </c>
      <c r="P777" s="820">
        <f>Tabla13[[#This Row],[Ejec Real Acumu]]-Tabla13[[#This Row],[Proyec Ejec Acumul]]</f>
        <v>-1</v>
      </c>
      <c r="Q777" s="820">
        <f>Tabla13[[#This Row],[Ejec Real Mes]]-Tabla13[[#This Row],[Program Entreg Mes]]</f>
        <v>-1</v>
      </c>
    </row>
    <row r="778" spans="1:17">
      <c r="A778" s="824">
        <v>90</v>
      </c>
      <c r="B778" s="824" t="s">
        <v>2441</v>
      </c>
      <c r="C778" s="824" t="s">
        <v>2442</v>
      </c>
      <c r="D778" s="824" t="str">
        <f>'Plan de Acción 2023'!$V$94</f>
        <v>Oficina de Informática y Desarrollo Tecnológico</v>
      </c>
      <c r="E778" s="824" t="str">
        <f>'Plan de Acción 2023'!$F$94</f>
        <v>Ejecutar Plan de Seguridad y Privacidad de la Información 2023</v>
      </c>
      <c r="F778" s="824">
        <v>8</v>
      </c>
      <c r="G778" s="824" t="s">
        <v>2450</v>
      </c>
      <c r="H778" s="824">
        <f>'Plan de Acción 2023'!$T$94</f>
        <v>32</v>
      </c>
      <c r="I778" s="824">
        <f>'Plan de Acción 2023'!H94+'Plan de Acción 2023'!I94+'Plan de Acción 2023'!J94+'Plan de Acción 2023'!K94+'Plan de Acción 2023'!L94+'Plan de Acción 2023'!M94+'Plan de Acción 2023'!N94+'Plan de Acción 2023'!O94</f>
        <v>15</v>
      </c>
      <c r="J778" s="824">
        <f>'Plan de Acción 2023'!X94+'Plan de Acción 2023'!Y94+'Plan de Acción 2023'!Z94+'Plan de Acción 2023'!AA94+'Plan de Acción 2023'!AB94+'Plan de Acción 2023'!AC94+'Plan de Acción 2023'!AD94+'Plan de Acción 2023'!AE94</f>
        <v>15</v>
      </c>
      <c r="K778" s="825">
        <f t="shared" si="9"/>
        <v>0.46875</v>
      </c>
      <c r="L778" s="825">
        <f t="shared" si="10"/>
        <v>0.46875</v>
      </c>
      <c r="M778" s="824">
        <f>'Plan de Acción 2023'!O94</f>
        <v>6</v>
      </c>
      <c r="N778" s="824">
        <f>'Plan de Acción 2023'!AE94</f>
        <v>6</v>
      </c>
      <c r="O778" s="824">
        <f t="shared" si="11"/>
        <v>1</v>
      </c>
      <c r="P778" s="820">
        <f>Tabla13[[#This Row],[Ejec Real Acumu]]-Tabla13[[#This Row],[Proyec Ejec Acumul]]</f>
        <v>0</v>
      </c>
      <c r="Q778" s="820">
        <f>Tabla13[[#This Row],[Ejec Real Mes]]-Tabla13[[#This Row],[Program Entreg Mes]]</f>
        <v>0</v>
      </c>
    </row>
    <row r="779" spans="1:17">
      <c r="A779" s="824">
        <v>91</v>
      </c>
      <c r="B779" s="824" t="s">
        <v>2441</v>
      </c>
      <c r="C779" s="824" t="s">
        <v>2442</v>
      </c>
      <c r="D779" s="824" t="str">
        <f>'Plan de Acción 2023'!$V$95</f>
        <v>Oficina de Informática y Desarrollo Tecnológico</v>
      </c>
      <c r="E779" s="824" t="str">
        <f>'Plan de Acción 2023'!$F$95</f>
        <v>Implementar las políticas del Modelo Integrado de Planeación y Gestión relacionadas con la OIDT</v>
      </c>
      <c r="F779" s="824">
        <v>8</v>
      </c>
      <c r="G779" s="824" t="s">
        <v>2450</v>
      </c>
      <c r="H779" s="824">
        <f>'Plan de Acción 2023'!$T$95</f>
        <v>4</v>
      </c>
      <c r="I779" s="824">
        <f>'Plan de Acción 2023'!H95+'Plan de Acción 2023'!I95+'Plan de Acción 2023'!J95+'Plan de Acción 2023'!K95+'Plan de Acción 2023'!L95+'Plan de Acción 2023'!M95+'Plan de Acción 2023'!N95+'Plan de Acción 2023'!O95</f>
        <v>2</v>
      </c>
      <c r="J779" s="824">
        <f>'Plan de Acción 2023'!X95+'Plan de Acción 2023'!Y95+'Plan de Acción 2023'!Z95+'Plan de Acción 2023'!AA95+'Plan de Acción 2023'!AB95+'Plan de Acción 2023'!AC95+'Plan de Acción 2023'!AD95+'Plan de Acción 2023'!AE95</f>
        <v>2</v>
      </c>
      <c r="K779" s="825">
        <f t="shared" si="9"/>
        <v>0.5</v>
      </c>
      <c r="L779" s="825">
        <f t="shared" si="10"/>
        <v>0.5</v>
      </c>
      <c r="M779" s="824">
        <f>'Plan de Acción 2023'!O95</f>
        <v>0</v>
      </c>
      <c r="N779" s="824">
        <f>'Plan de Acción 2023'!AE95</f>
        <v>0</v>
      </c>
      <c r="O779" s="824" t="e">
        <f t="shared" si="11"/>
        <v>#DIV/0!</v>
      </c>
      <c r="P779" s="820">
        <f>Tabla13[[#This Row],[Ejec Real Acumu]]-Tabla13[[#This Row],[Proyec Ejec Acumul]]</f>
        <v>0</v>
      </c>
      <c r="Q779" s="820">
        <f>Tabla13[[#This Row],[Ejec Real Mes]]-Tabla13[[#This Row],[Program Entreg Mes]]</f>
        <v>0</v>
      </c>
    </row>
    <row r="780" spans="1:17">
      <c r="A780" s="824">
        <v>92</v>
      </c>
      <c r="B780" s="824" t="s">
        <v>2441</v>
      </c>
      <c r="C780" s="824" t="s">
        <v>2442</v>
      </c>
      <c r="D780" s="824" t="str">
        <f>'Plan de Acción 2023'!$V$96</f>
        <v>Subdirección de Metrología Física</v>
      </c>
      <c r="E780" s="824" t="str">
        <f>'Plan de Acción 2023'!$F$96</f>
        <v>Prestar horas de Asistencia Técnica por personal de la SMF a demanda</v>
      </c>
      <c r="F780" s="824">
        <v>8</v>
      </c>
      <c r="G780" s="824" t="s">
        <v>2450</v>
      </c>
      <c r="H780" s="824">
        <f>'Plan de Acción 2023'!$T$96</f>
        <v>1</v>
      </c>
      <c r="I780" s="824">
        <f>'Plan de Acción 2023'!H96+'Plan de Acción 2023'!I96+'Plan de Acción 2023'!J96+'Plan de Acción 2023'!K96+'Plan de Acción 2023'!L96+'Plan de Acción 2023'!M96+'Plan de Acción 2023'!N96+'Plan de Acción 2023'!O96</f>
        <v>0</v>
      </c>
      <c r="J780" s="824">
        <f>'Plan de Acción 2023'!X96+'Plan de Acción 2023'!Y96+'Plan de Acción 2023'!Z96+'Plan de Acción 2023'!AA96+'Plan de Acción 2023'!AB96+'Plan de Acción 2023'!AC96+'Plan de Acción 2023'!AD96+'Plan de Acción 2023'!AE96</f>
        <v>0</v>
      </c>
      <c r="K780" s="825">
        <f t="shared" si="9"/>
        <v>0</v>
      </c>
      <c r="L780" s="825">
        <f t="shared" si="10"/>
        <v>0</v>
      </c>
      <c r="M780" s="824">
        <f>'Plan de Acción 2023'!O96</f>
        <v>0</v>
      </c>
      <c r="N780" s="824">
        <f>'Plan de Acción 2023'!AE96</f>
        <v>0</v>
      </c>
      <c r="O780" s="824" t="e">
        <f t="shared" si="11"/>
        <v>#DIV/0!</v>
      </c>
      <c r="P780" s="820">
        <f>Tabla13[[#This Row],[Ejec Real Acumu]]-Tabla13[[#This Row],[Proyec Ejec Acumul]]</f>
        <v>0</v>
      </c>
      <c r="Q780" s="820">
        <f>Tabla13[[#This Row],[Ejec Real Mes]]-Tabla13[[#This Row],[Program Entreg Mes]]</f>
        <v>0</v>
      </c>
    </row>
    <row r="781" spans="1:17">
      <c r="A781" s="824">
        <v>93</v>
      </c>
      <c r="B781" s="824" t="s">
        <v>2441</v>
      </c>
      <c r="C781" s="824" t="s">
        <v>2442</v>
      </c>
      <c r="D781" s="824" t="str">
        <f>'Plan de Acción 2023'!$V$97</f>
        <v>Oficina de Informática y Desarrollo Tecnológico</v>
      </c>
      <c r="E781" s="824" t="str">
        <f>'Plan de Acción 2023'!$F$97</f>
        <v>Ejecutar actividades relacionadas con la Gestión del SIG según lineamientos estratégicos - OIDT</v>
      </c>
      <c r="F781" s="824">
        <v>8</v>
      </c>
      <c r="G781" s="824" t="s">
        <v>2450</v>
      </c>
      <c r="H781" s="824">
        <f>'Plan de Acción 2023'!$T$97</f>
        <v>4</v>
      </c>
      <c r="I781" s="824">
        <f>'Plan de Acción 2023'!H97+'Plan de Acción 2023'!I97+'Plan de Acción 2023'!J97+'Plan de Acción 2023'!K97+'Plan de Acción 2023'!L97+'Plan de Acción 2023'!M97+'Plan de Acción 2023'!N97+'Plan de Acción 2023'!O97</f>
        <v>2</v>
      </c>
      <c r="J781" s="824">
        <f>'Plan de Acción 2023'!X97+'Plan de Acción 2023'!Y97+'Plan de Acción 2023'!Z97+'Plan de Acción 2023'!AA97+'Plan de Acción 2023'!AB97+'Plan de Acción 2023'!AC97+'Plan de Acción 2023'!AD97+'Plan de Acción 2023'!AE97</f>
        <v>2</v>
      </c>
      <c r="K781" s="825">
        <f t="shared" si="9"/>
        <v>0.5</v>
      </c>
      <c r="L781" s="825">
        <f t="shared" si="10"/>
        <v>0.5</v>
      </c>
      <c r="M781" s="824">
        <f>'Plan de Acción 2023'!O97</f>
        <v>0</v>
      </c>
      <c r="N781" s="824">
        <f>'Plan de Acción 2023'!AE97</f>
        <v>0</v>
      </c>
      <c r="O781" s="824" t="e">
        <f t="shared" si="11"/>
        <v>#DIV/0!</v>
      </c>
      <c r="P781" s="820">
        <f>Tabla13[[#This Row],[Ejec Real Acumu]]-Tabla13[[#This Row],[Proyec Ejec Acumul]]</f>
        <v>0</v>
      </c>
      <c r="Q781" s="820">
        <f>Tabla13[[#This Row],[Ejec Real Mes]]-Tabla13[[#This Row],[Program Entreg Mes]]</f>
        <v>0</v>
      </c>
    </row>
    <row r="782" spans="1:17">
      <c r="A782" s="824">
        <v>94</v>
      </c>
      <c r="B782" s="824" t="s">
        <v>2441</v>
      </c>
      <c r="C782" s="824" t="s">
        <v>2442</v>
      </c>
      <c r="D782" s="824" t="str">
        <f>'Plan de Acción 2023'!$V$98</f>
        <v>Subdirección de Metrología Física</v>
      </c>
      <c r="E782" s="824" t="str">
        <f>'Plan de Acción 2023'!$F$98</f>
        <v>Ejecutar actividades relacionadas con la Gestión del SIG según lineamientos estratégicos - SMF</v>
      </c>
      <c r="F782" s="824">
        <v>8</v>
      </c>
      <c r="G782" s="824" t="s">
        <v>2450</v>
      </c>
      <c r="H782" s="824">
        <f>'Plan de Acción 2023'!$T$98</f>
        <v>4</v>
      </c>
      <c r="I782" s="824">
        <f>'Plan de Acción 2023'!H98+'Plan de Acción 2023'!I98+'Plan de Acción 2023'!J98+'Plan de Acción 2023'!K98+'Plan de Acción 2023'!L98+'Plan de Acción 2023'!M98+'Plan de Acción 2023'!N98+'Plan de Acción 2023'!O98</f>
        <v>2</v>
      </c>
      <c r="J782" s="824">
        <f>'Plan de Acción 2023'!X98+'Plan de Acción 2023'!Y98+'Plan de Acción 2023'!Z98+'Plan de Acción 2023'!AA98+'Plan de Acción 2023'!AB98+'Plan de Acción 2023'!AC98+'Plan de Acción 2023'!AD98+'Plan de Acción 2023'!AE98</f>
        <v>2</v>
      </c>
      <c r="K782" s="825">
        <f t="shared" si="9"/>
        <v>0.5</v>
      </c>
      <c r="L782" s="825">
        <f t="shared" si="10"/>
        <v>0.5</v>
      </c>
      <c r="M782" s="824">
        <f>'Plan de Acción 2023'!O98</f>
        <v>0</v>
      </c>
      <c r="N782" s="824">
        <f>'Plan de Acción 2023'!AE98</f>
        <v>0</v>
      </c>
      <c r="O782" s="824" t="e">
        <f t="shared" si="11"/>
        <v>#DIV/0!</v>
      </c>
      <c r="P782" s="820">
        <f>Tabla13[[#This Row],[Ejec Real Acumu]]-Tabla13[[#This Row],[Proyec Ejec Acumul]]</f>
        <v>0</v>
      </c>
      <c r="Q782" s="820">
        <f>Tabla13[[#This Row],[Ejec Real Mes]]-Tabla13[[#This Row],[Program Entreg Mes]]</f>
        <v>0</v>
      </c>
    </row>
    <row r="783" spans="1:17">
      <c r="A783" s="824">
        <v>95</v>
      </c>
      <c r="B783" s="824" t="s">
        <v>2441</v>
      </c>
      <c r="C783" s="824" t="s">
        <v>2442</v>
      </c>
      <c r="D783" s="824" t="str">
        <f>'Plan de Acción 2023'!$V$99</f>
        <v>Secretaría General</v>
      </c>
      <c r="E783" s="824" t="str">
        <f>'Plan de Acción 2023'!$F$99</f>
        <v>Ejecutar actividades relacionadas con la Gestión del SIG según lineamientos estratégicos - SG</v>
      </c>
      <c r="F783" s="824">
        <v>8</v>
      </c>
      <c r="G783" s="824" t="s">
        <v>2450</v>
      </c>
      <c r="H783" s="824">
        <f>'Plan de Acción 2023'!$T$99</f>
        <v>4</v>
      </c>
      <c r="I783" s="824">
        <f>'Plan de Acción 2023'!H99+'Plan de Acción 2023'!I99+'Plan de Acción 2023'!J99+'Plan de Acción 2023'!K99+'Plan de Acción 2023'!L99+'Plan de Acción 2023'!M99+'Plan de Acción 2023'!N99+'Plan de Acción 2023'!O99</f>
        <v>2</v>
      </c>
      <c r="J783" s="824">
        <f>'Plan de Acción 2023'!X99+'Plan de Acción 2023'!Y99+'Plan de Acción 2023'!Z99+'Plan de Acción 2023'!AA99+'Plan de Acción 2023'!AB99+'Plan de Acción 2023'!AC99+'Plan de Acción 2023'!AD99+'Plan de Acción 2023'!AE99</f>
        <v>2</v>
      </c>
      <c r="K783" s="825">
        <f t="shared" si="9"/>
        <v>0.5</v>
      </c>
      <c r="L783" s="825">
        <f t="shared" si="10"/>
        <v>0.5</v>
      </c>
      <c r="M783" s="824">
        <f>'Plan de Acción 2023'!O99</f>
        <v>0</v>
      </c>
      <c r="N783" s="824">
        <f>'Plan de Acción 2023'!AE99</f>
        <v>0</v>
      </c>
      <c r="O783" s="824" t="e">
        <f t="shared" si="11"/>
        <v>#DIV/0!</v>
      </c>
      <c r="P783" s="820">
        <f>Tabla13[[#This Row],[Ejec Real Acumu]]-Tabla13[[#This Row],[Proyec Ejec Acumul]]</f>
        <v>0</v>
      </c>
      <c r="Q783" s="820">
        <f>Tabla13[[#This Row],[Ejec Real Mes]]-Tabla13[[#This Row],[Program Entreg Mes]]</f>
        <v>0</v>
      </c>
    </row>
    <row r="784" spans="1:17">
      <c r="A784" s="824">
        <v>96</v>
      </c>
      <c r="B784" s="824" t="s">
        <v>2441</v>
      </c>
      <c r="C784" s="824" t="s">
        <v>2442</v>
      </c>
      <c r="D784" s="824" t="str">
        <f>'Plan de Acción 2023'!$V$100</f>
        <v>Subdirección de Metrología Química y Biología</v>
      </c>
      <c r="E784" s="824" t="str">
        <f>'Plan de Acción 2023'!$F$100</f>
        <v>Ejecutar actividades relacionadas con la Gestión del SIG según lineamientos estratégicos - SMQB</v>
      </c>
      <c r="F784" s="824">
        <v>8</v>
      </c>
      <c r="G784" s="824" t="s">
        <v>2450</v>
      </c>
      <c r="H784" s="824">
        <f>'Plan de Acción 2023'!$T$100</f>
        <v>4</v>
      </c>
      <c r="I784" s="824">
        <f>'Plan de Acción 2023'!H100+'Plan de Acción 2023'!I100+'Plan de Acción 2023'!J100+'Plan de Acción 2023'!K100+'Plan de Acción 2023'!L100+'Plan de Acción 2023'!M100+'Plan de Acción 2023'!N100+'Plan de Acción 2023'!O100</f>
        <v>2</v>
      </c>
      <c r="J784" s="824">
        <f>'Plan de Acción 2023'!X100+'Plan de Acción 2023'!Y100+'Plan de Acción 2023'!Z100+'Plan de Acción 2023'!AA100+'Plan de Acción 2023'!AB100+'Plan de Acción 2023'!AC100+'Plan de Acción 2023'!AD100+'Plan de Acción 2023'!AE100</f>
        <v>2</v>
      </c>
      <c r="K784" s="825">
        <f t="shared" si="9"/>
        <v>0.5</v>
      </c>
      <c r="L784" s="825">
        <f t="shared" si="10"/>
        <v>0.5</v>
      </c>
      <c r="M784" s="824">
        <f>'Plan de Acción 2023'!O100</f>
        <v>0</v>
      </c>
      <c r="N784" s="824">
        <f>'Plan de Acción 2023'!AE100</f>
        <v>0</v>
      </c>
      <c r="O784" s="824" t="e">
        <f t="shared" si="11"/>
        <v>#DIV/0!</v>
      </c>
      <c r="P784" s="820">
        <f>Tabla13[[#This Row],[Ejec Real Acumu]]-Tabla13[[#This Row],[Proyec Ejec Acumul]]</f>
        <v>0</v>
      </c>
      <c r="Q784" s="820">
        <f>Tabla13[[#This Row],[Ejec Real Mes]]-Tabla13[[#This Row],[Program Entreg Mes]]</f>
        <v>0</v>
      </c>
    </row>
    <row r="785" spans="1:17">
      <c r="A785" s="824">
        <v>97</v>
      </c>
      <c r="B785" s="824" t="s">
        <v>2441</v>
      </c>
      <c r="C785" s="824" t="s">
        <v>2442</v>
      </c>
      <c r="D785" s="824" t="str">
        <f>'Plan de Acción 2023'!$V$101</f>
        <v>Secretaría General</v>
      </c>
      <c r="E785" s="824" t="str">
        <f>'Plan de Acción 2023'!$F$101</f>
        <v>Liderar la Gestión del Cambio con referencia a todos los cambios derivados de los resultados del concurso de méritos Nación 3</v>
      </c>
      <c r="F785" s="824">
        <v>8</v>
      </c>
      <c r="G785" s="824" t="s">
        <v>2450</v>
      </c>
      <c r="H785" s="824">
        <f>'Plan de Acción 2023'!$T$101</f>
        <v>4</v>
      </c>
      <c r="I785" s="824">
        <f>'Plan de Acción 2023'!H101+'Plan de Acción 2023'!I101+'Plan de Acción 2023'!J101+'Plan de Acción 2023'!K101+'Plan de Acción 2023'!L101+'Plan de Acción 2023'!M101+'Plan de Acción 2023'!N101+'Plan de Acción 2023'!O101</f>
        <v>2</v>
      </c>
      <c r="J785" s="824">
        <f>'Plan de Acción 2023'!X101+'Plan de Acción 2023'!Y101+'Plan de Acción 2023'!Z101+'Plan de Acción 2023'!AA101+'Plan de Acción 2023'!AB101+'Plan de Acción 2023'!AC101+'Plan de Acción 2023'!AD101+'Plan de Acción 2023'!AE101</f>
        <v>2</v>
      </c>
      <c r="K785" s="825">
        <f t="shared" si="9"/>
        <v>0.5</v>
      </c>
      <c r="L785" s="825">
        <f t="shared" si="10"/>
        <v>0.5</v>
      </c>
      <c r="M785" s="824">
        <f>'Plan de Acción 2023'!O101</f>
        <v>0</v>
      </c>
      <c r="N785" s="824">
        <f>'Plan de Acción 2023'!AE101</f>
        <v>0</v>
      </c>
      <c r="O785" s="824" t="e">
        <f t="shared" si="11"/>
        <v>#DIV/0!</v>
      </c>
      <c r="P785" s="820">
        <f>Tabla13[[#This Row],[Ejec Real Acumu]]-Tabla13[[#This Row],[Proyec Ejec Acumul]]</f>
        <v>0</v>
      </c>
      <c r="Q785" s="820">
        <f>Tabla13[[#This Row],[Ejec Real Mes]]-Tabla13[[#This Row],[Program Entreg Mes]]</f>
        <v>0</v>
      </c>
    </row>
    <row r="786" spans="1:17">
      <c r="A786" s="824">
        <v>98</v>
      </c>
      <c r="B786" s="824" t="s">
        <v>2441</v>
      </c>
      <c r="C786" s="824" t="s">
        <v>2442</v>
      </c>
      <c r="D786" s="824" t="str">
        <f>'Plan de Acción 2023'!$V$102</f>
        <v>Subdirección de Metrología Química y Biología</v>
      </c>
      <c r="E786" s="824" t="str">
        <f>'Plan de Acción 2023'!$F$102</f>
        <v xml:space="preserve">Desarrollar herramientas para la
automatización de los procesos de medición de la SMQB
 </v>
      </c>
      <c r="F786" s="824">
        <v>8</v>
      </c>
      <c r="G786" s="824" t="s">
        <v>2450</v>
      </c>
      <c r="H786" s="824">
        <f>'Plan de Acción 2023'!$T$102</f>
        <v>2</v>
      </c>
      <c r="I786" s="824">
        <f>'Plan de Acción 2023'!H102+'Plan de Acción 2023'!I102+'Plan de Acción 2023'!J102+'Plan de Acción 2023'!K102+'Plan de Acción 2023'!L102+'Plan de Acción 2023'!M102+'Plan de Acción 2023'!N102+'Plan de Acción 2023'!O102</f>
        <v>0</v>
      </c>
      <c r="J786" s="824">
        <f>'Plan de Acción 2023'!X102+'Plan de Acción 2023'!Y102+'Plan de Acción 2023'!Z102+'Plan de Acción 2023'!AA102+'Plan de Acción 2023'!AB102+'Plan de Acción 2023'!AC102+'Plan de Acción 2023'!AD102+'Plan de Acción 2023'!AE102</f>
        <v>0</v>
      </c>
      <c r="K786" s="825">
        <f t="shared" si="9"/>
        <v>0</v>
      </c>
      <c r="L786" s="825">
        <f t="shared" si="10"/>
        <v>0</v>
      </c>
      <c r="M786" s="824">
        <f>'Plan de Acción 2023'!O102</f>
        <v>0</v>
      </c>
      <c r="N786" s="824">
        <f>'Plan de Acción 2023'!AE102</f>
        <v>0</v>
      </c>
      <c r="O786" s="824" t="e">
        <f t="shared" si="11"/>
        <v>#DIV/0!</v>
      </c>
      <c r="P786" s="820">
        <f>Tabla13[[#This Row],[Ejec Real Acumu]]-Tabla13[[#This Row],[Proyec Ejec Acumul]]</f>
        <v>0</v>
      </c>
      <c r="Q786" s="820">
        <f>Tabla13[[#This Row],[Ejec Real Mes]]-Tabla13[[#This Row],[Program Entreg Mes]]</f>
        <v>0</v>
      </c>
    </row>
    <row r="787" spans="1:17">
      <c r="A787" s="824">
        <v>1</v>
      </c>
      <c r="B787" s="824" t="s">
        <v>2441</v>
      </c>
      <c r="C787" s="824" t="s">
        <v>2442</v>
      </c>
      <c r="D787" s="824" t="str">
        <f>'Plan de Acción 2023'!$V$5</f>
        <v>Dirección General</v>
      </c>
      <c r="E787" s="824" t="str">
        <f>'Plan de Acción 2023'!$F$5</f>
        <v>Participar en la Conferencia General de Pesas y Medidas del BIPM - CGPM</v>
      </c>
      <c r="F787" s="824">
        <v>9</v>
      </c>
      <c r="G787" s="824" t="s">
        <v>2451</v>
      </c>
      <c r="H787" s="824">
        <f>'Plan de Acción 2023'!$T$5</f>
        <v>1</v>
      </c>
      <c r="I787" s="824">
        <f>'Plan de Acción 2023'!H5+'Plan de Acción 2023'!I5+'Plan de Acción 2023'!J5+'Plan de Acción 2023'!K5+'Plan de Acción 2023'!L5+'Plan de Acción 2023'!M5+'Plan de Acción 2023'!N5+'Plan de Acción 2023'!O5+'Plan de Acción 2023'!P5</f>
        <v>0</v>
      </c>
      <c r="J787" s="824">
        <f>'Plan de Acción 2023'!X5+'Plan de Acción 2023'!Y5+'Plan de Acción 2023'!Z5+'Plan de Acción 2023'!AA5+'Plan de Acción 2023'!AB5+'Plan de Acción 2023'!AC5+'Plan de Acción 2023'!AD5+'Plan de Acción 2023'!AE5+'Plan de Acción 2023'!AF5</f>
        <v>0</v>
      </c>
      <c r="K787" s="825">
        <f t="shared" si="9"/>
        <v>0</v>
      </c>
      <c r="L787" s="825">
        <f t="shared" si="10"/>
        <v>0</v>
      </c>
      <c r="M787" s="824">
        <f>'Plan de Acción 2023'!P5</f>
        <v>0</v>
      </c>
      <c r="N787" s="824">
        <f>'Plan de Acción 2023'!AF5</f>
        <v>0</v>
      </c>
      <c r="O787" s="824" t="e">
        <f t="shared" si="11"/>
        <v>#DIV/0!</v>
      </c>
      <c r="P787" s="820">
        <f>Tabla13[[#This Row],[Ejec Real Acumu]]-Tabla13[[#This Row],[Proyec Ejec Acumul]]</f>
        <v>0</v>
      </c>
      <c r="Q787" s="820">
        <f>Tabla13[[#This Row],[Ejec Real Mes]]-Tabla13[[#This Row],[Program Entreg Mes]]</f>
        <v>0</v>
      </c>
    </row>
    <row r="788" spans="1:17">
      <c r="A788" s="824">
        <v>2</v>
      </c>
      <c r="B788" s="824" t="s">
        <v>2441</v>
      </c>
      <c r="C788" s="824" t="s">
        <v>2442</v>
      </c>
      <c r="D788" s="824" t="str">
        <f>'Plan de Acción 2023'!$V$6</f>
        <v>Dirección General</v>
      </c>
      <c r="E788" s="824" t="str">
        <f>'Plan de Acción 2023'!$F$6</f>
        <v>Participar en la reunión del Asamblea del SIM</v>
      </c>
      <c r="F788" s="824">
        <v>9</v>
      </c>
      <c r="G788" s="824" t="s">
        <v>2451</v>
      </c>
      <c r="H788" s="824">
        <f>'Plan de Acción 2023'!$T$6</f>
        <v>1</v>
      </c>
      <c r="I788" s="824">
        <f>'Plan de Acción 2023'!H6+'Plan de Acción 2023'!I6+'Plan de Acción 2023'!J6+'Plan de Acción 2023'!K6+'Plan de Acción 2023'!L6+'Plan de Acción 2023'!M6+'Plan de Acción 2023'!N6+'Plan de Acción 2023'!O6+'Plan de Acción 2023'!P6</f>
        <v>0</v>
      </c>
      <c r="J788" s="824">
        <f>'Plan de Acción 2023'!X6+'Plan de Acción 2023'!Y6+'Plan de Acción 2023'!Z6+'Plan de Acción 2023'!AA6+'Plan de Acción 2023'!AB6+'Plan de Acción 2023'!AC6+'Plan de Acción 2023'!AD6+'Plan de Acción 2023'!AE6+'Plan de Acción 2023'!AF6</f>
        <v>0</v>
      </c>
      <c r="K788" s="825">
        <f t="shared" si="9"/>
        <v>0</v>
      </c>
      <c r="L788" s="825">
        <f t="shared" si="10"/>
        <v>0</v>
      </c>
      <c r="M788" s="824">
        <f>'Plan de Acción 2023'!P6</f>
        <v>0</v>
      </c>
      <c r="N788" s="824">
        <f>'Plan de Acción 2023'!AF6</f>
        <v>0</v>
      </c>
      <c r="O788" s="824" t="e">
        <f t="shared" si="11"/>
        <v>#DIV/0!</v>
      </c>
      <c r="P788" s="820">
        <f>Tabla13[[#This Row],[Ejec Real Acumu]]-Tabla13[[#This Row],[Proyec Ejec Acumul]]</f>
        <v>0</v>
      </c>
      <c r="Q788" s="820">
        <f>Tabla13[[#This Row],[Ejec Real Mes]]-Tabla13[[#This Row],[Program Entreg Mes]]</f>
        <v>0</v>
      </c>
    </row>
    <row r="789" spans="1:17">
      <c r="A789" s="824">
        <v>3</v>
      </c>
      <c r="B789" s="824" t="s">
        <v>2441</v>
      </c>
      <c r="C789" s="824" t="s">
        <v>2442</v>
      </c>
      <c r="D789" s="824" t="str">
        <f>'Plan de Acción 2023'!$V$7</f>
        <v>Dirección General</v>
      </c>
      <c r="E789"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789" s="824">
        <v>9</v>
      </c>
      <c r="G789" s="824" t="s">
        <v>2451</v>
      </c>
      <c r="H789" s="824">
        <f>'Plan de Acción 2023'!$T$7</f>
        <v>4</v>
      </c>
      <c r="I789" s="824">
        <f>'Plan de Acción 2023'!H7+'Plan de Acción 2023'!I7+'Plan de Acción 2023'!J7+'Plan de Acción 2023'!K7+'Plan de Acción 2023'!L7+'Plan de Acción 2023'!M7+'Plan de Acción 2023'!N7+'Plan de Acción 2023'!O7+'Plan de Acción 2023'!P7</f>
        <v>3</v>
      </c>
      <c r="J789" s="824">
        <f>'Plan de Acción 2023'!X7+'Plan de Acción 2023'!Y7+'Plan de Acción 2023'!Z7+'Plan de Acción 2023'!AA7+'Plan de Acción 2023'!AB7+'Plan de Acción 2023'!AC7+'Plan de Acción 2023'!AD7+'Plan de Acción 2023'!AE7+'Plan de Acción 2023'!AF7</f>
        <v>3</v>
      </c>
      <c r="K789" s="825">
        <f t="shared" si="9"/>
        <v>0.75</v>
      </c>
      <c r="L789" s="825">
        <f t="shared" si="10"/>
        <v>0.75</v>
      </c>
      <c r="M789" s="824">
        <f>'Plan de Acción 2023'!P7</f>
        <v>1</v>
      </c>
      <c r="N789" s="824">
        <f>'Plan de Acción 2023'!AF7</f>
        <v>1</v>
      </c>
      <c r="O789" s="824">
        <f t="shared" si="11"/>
        <v>1</v>
      </c>
      <c r="P789" s="820">
        <f>Tabla13[[#This Row],[Ejec Real Acumu]]-Tabla13[[#This Row],[Proyec Ejec Acumul]]</f>
        <v>0</v>
      </c>
      <c r="Q789" s="820">
        <f>Tabla13[[#This Row],[Ejec Real Mes]]-Tabla13[[#This Row],[Program Entreg Mes]]</f>
        <v>0</v>
      </c>
    </row>
    <row r="790" spans="1:17">
      <c r="A790" s="824">
        <v>4</v>
      </c>
      <c r="B790" s="824" t="s">
        <v>2441</v>
      </c>
      <c r="C790" s="824" t="s">
        <v>2442</v>
      </c>
      <c r="D790" s="824" t="str">
        <f>'Plan de Acción 2023'!$V$8</f>
        <v>Secretaría General</v>
      </c>
      <c r="E790" s="824" t="str">
        <f>'Plan de Acción 2023'!$F$8</f>
        <v>Ejecutar el Plan Estratégico de Talento Humano</v>
      </c>
      <c r="F790" s="824">
        <v>9</v>
      </c>
      <c r="G790" s="824" t="s">
        <v>2451</v>
      </c>
      <c r="H790" s="824">
        <f>'Plan de Acción 2023'!$T$8</f>
        <v>4</v>
      </c>
      <c r="I790" s="824">
        <f>'Plan de Acción 2023'!H8+'Plan de Acción 2023'!I8+'Plan de Acción 2023'!J8+'Plan de Acción 2023'!K8+'Plan de Acción 2023'!L8+'Plan de Acción 2023'!M8+'Plan de Acción 2023'!N8+'Plan de Acción 2023'!O8+'Plan de Acción 2023'!P8</f>
        <v>3</v>
      </c>
      <c r="J790" s="824">
        <f>'Plan de Acción 2023'!X8+'Plan de Acción 2023'!Y8+'Plan de Acción 2023'!Z8+'Plan de Acción 2023'!AA8+'Plan de Acción 2023'!AB8+'Plan de Acción 2023'!AC8+'Plan de Acción 2023'!AD8+'Plan de Acción 2023'!AE8+'Plan de Acción 2023'!AF8</f>
        <v>3</v>
      </c>
      <c r="K790" s="825">
        <f t="shared" si="9"/>
        <v>0.75</v>
      </c>
      <c r="L790" s="825">
        <f t="shared" si="10"/>
        <v>0.75</v>
      </c>
      <c r="M790" s="824">
        <f>'Plan de Acción 2023'!P8</f>
        <v>1</v>
      </c>
      <c r="N790" s="824">
        <f>'Plan de Acción 2023'!AF8</f>
        <v>1</v>
      </c>
      <c r="O790" s="824">
        <f t="shared" si="11"/>
        <v>1</v>
      </c>
      <c r="P790" s="820">
        <f>Tabla13[[#This Row],[Ejec Real Acumu]]-Tabla13[[#This Row],[Proyec Ejec Acumul]]</f>
        <v>0</v>
      </c>
      <c r="Q790" s="820">
        <f>Tabla13[[#This Row],[Ejec Real Mes]]-Tabla13[[#This Row],[Program Entreg Mes]]</f>
        <v>0</v>
      </c>
    </row>
    <row r="791" spans="1:17">
      <c r="A791" s="824">
        <v>5</v>
      </c>
      <c r="B791" s="824" t="s">
        <v>2441</v>
      </c>
      <c r="C791" s="824" t="s">
        <v>2442</v>
      </c>
      <c r="D791" s="824" t="str">
        <f>'Plan de Acción 2023'!$V$9</f>
        <v>Secretaría General</v>
      </c>
      <c r="E791" s="824" t="str">
        <f>'Plan de Acción 2023'!$F$9</f>
        <v>Ejecutar Plan Anual de Vacantes</v>
      </c>
      <c r="F791" s="824">
        <v>9</v>
      </c>
      <c r="G791" s="824" t="s">
        <v>2451</v>
      </c>
      <c r="H791" s="824">
        <f>'Plan de Acción 2023'!$T$9</f>
        <v>2</v>
      </c>
      <c r="I791" s="824">
        <f>'Plan de Acción 2023'!H9+'Plan de Acción 2023'!I9+'Plan de Acción 2023'!J9+'Plan de Acción 2023'!K9+'Plan de Acción 2023'!L9+'Plan de Acción 2023'!M9+'Plan de Acción 2023'!N9+'Plan de Acción 2023'!O9+'Plan de Acción 2023'!P9</f>
        <v>1</v>
      </c>
      <c r="J791" s="824">
        <f>'Plan de Acción 2023'!X9+'Plan de Acción 2023'!Y9+'Plan de Acción 2023'!Z9+'Plan de Acción 2023'!AA9+'Plan de Acción 2023'!AB9+'Plan de Acción 2023'!AC9+'Plan de Acción 2023'!AD9+'Plan de Acción 2023'!AE9+'Plan de Acción 2023'!AF9</f>
        <v>1</v>
      </c>
      <c r="K791" s="825">
        <f t="shared" si="9"/>
        <v>0.5</v>
      </c>
      <c r="L791" s="825">
        <f t="shared" si="10"/>
        <v>0.5</v>
      </c>
      <c r="M791" s="824">
        <f>'Plan de Acción 2023'!P9</f>
        <v>0</v>
      </c>
      <c r="N791" s="824">
        <f>'Plan de Acción 2023'!AF9</f>
        <v>0</v>
      </c>
      <c r="O791" s="824" t="e">
        <f t="shared" si="11"/>
        <v>#DIV/0!</v>
      </c>
      <c r="P791" s="820">
        <f>Tabla13[[#This Row],[Ejec Real Acumu]]-Tabla13[[#This Row],[Proyec Ejec Acumul]]</f>
        <v>0</v>
      </c>
      <c r="Q791" s="820">
        <f>Tabla13[[#This Row],[Ejec Real Mes]]-Tabla13[[#This Row],[Program Entreg Mes]]</f>
        <v>0</v>
      </c>
    </row>
    <row r="792" spans="1:17">
      <c r="A792" s="824">
        <v>6</v>
      </c>
      <c r="B792" s="824" t="s">
        <v>2441</v>
      </c>
      <c r="C792" s="824" t="s">
        <v>2442</v>
      </c>
      <c r="D792" s="824" t="str">
        <f>'Plan de Acción 2023'!$V$10</f>
        <v>Secretaría General</v>
      </c>
      <c r="E792" s="824" t="str">
        <f>'Plan de Acción 2023'!$F$10</f>
        <v>Ejecutar Plan de Previsión de Recursos Humanos</v>
      </c>
      <c r="F792" s="824">
        <v>9</v>
      </c>
      <c r="G792" s="824" t="s">
        <v>2451</v>
      </c>
      <c r="H792" s="824">
        <f>'Plan de Acción 2023'!$T$10</f>
        <v>2</v>
      </c>
      <c r="I792" s="824">
        <f>'Plan de Acción 2023'!H10+'Plan de Acción 2023'!I10+'Plan de Acción 2023'!J10+'Plan de Acción 2023'!K10+'Plan de Acción 2023'!L10+'Plan de Acción 2023'!M10+'Plan de Acción 2023'!N10+'Plan de Acción 2023'!O10+'Plan de Acción 2023'!P10</f>
        <v>1</v>
      </c>
      <c r="J792" s="824">
        <f>'Plan de Acción 2023'!X10+'Plan de Acción 2023'!Y10+'Plan de Acción 2023'!Z10+'Plan de Acción 2023'!AA10+'Plan de Acción 2023'!AB10+'Plan de Acción 2023'!AC10+'Plan de Acción 2023'!AD10+'Plan de Acción 2023'!AE10+'Plan de Acción 2023'!AF10</f>
        <v>1</v>
      </c>
      <c r="K792" s="825">
        <f t="shared" si="9"/>
        <v>0.5</v>
      </c>
      <c r="L792" s="825">
        <f t="shared" si="10"/>
        <v>0.5</v>
      </c>
      <c r="M792" s="824">
        <f>'Plan de Acción 2023'!P10</f>
        <v>0</v>
      </c>
      <c r="N792" s="824">
        <f>'Plan de Acción 2023'!AF10</f>
        <v>0</v>
      </c>
      <c r="O792" s="824" t="e">
        <f t="shared" si="11"/>
        <v>#DIV/0!</v>
      </c>
      <c r="P792" s="820">
        <f>Tabla13[[#This Row],[Ejec Real Acumu]]-Tabla13[[#This Row],[Proyec Ejec Acumul]]</f>
        <v>0</v>
      </c>
      <c r="Q792" s="820">
        <f>Tabla13[[#This Row],[Ejec Real Mes]]-Tabla13[[#This Row],[Program Entreg Mes]]</f>
        <v>0</v>
      </c>
    </row>
    <row r="793" spans="1:17">
      <c r="A793" s="824">
        <v>7</v>
      </c>
      <c r="B793" s="824" t="s">
        <v>2441</v>
      </c>
      <c r="C793" s="824" t="s">
        <v>2442</v>
      </c>
      <c r="D793" s="824" t="str">
        <f>'Plan de Acción 2023'!$V$11</f>
        <v>Secretaría General</v>
      </c>
      <c r="E793" s="824" t="str">
        <f>'Plan de Acción 2023'!$F$11</f>
        <v>Ejecutar Plan Institucional de Capacitación</v>
      </c>
      <c r="F793" s="824">
        <v>9</v>
      </c>
      <c r="G793" s="824" t="s">
        <v>2451</v>
      </c>
      <c r="H793" s="824">
        <f>'Plan de Acción 2023'!$T$11</f>
        <v>47</v>
      </c>
      <c r="I793" s="824">
        <f>'Plan de Acción 2023'!H11+'Plan de Acción 2023'!I11+'Plan de Acción 2023'!J11+'Plan de Acción 2023'!K11+'Plan de Acción 2023'!L11+'Plan de Acción 2023'!M11+'Plan de Acción 2023'!N11+'Plan de Acción 2023'!O11+'Plan de Acción 2023'!P11</f>
        <v>37</v>
      </c>
      <c r="J793" s="824">
        <f>'Plan de Acción 2023'!X11+'Plan de Acción 2023'!Y11+'Plan de Acción 2023'!Z11+'Plan de Acción 2023'!AA11+'Plan de Acción 2023'!AB11+'Plan de Acción 2023'!AC11+'Plan de Acción 2023'!AD11+'Plan de Acción 2023'!AE11+'Plan de Acción 2023'!AF11</f>
        <v>42</v>
      </c>
      <c r="K793" s="825">
        <f t="shared" si="9"/>
        <v>0.78723404255319152</v>
      </c>
      <c r="L793" s="825">
        <f t="shared" si="10"/>
        <v>0.8936170212765957</v>
      </c>
      <c r="M793" s="824">
        <f>'Plan de Acción 2023'!P11</f>
        <v>14</v>
      </c>
      <c r="N793" s="824">
        <f>'Plan de Acción 2023'!AF11</f>
        <v>11</v>
      </c>
      <c r="O793" s="824">
        <f t="shared" si="11"/>
        <v>0.7857142857142857</v>
      </c>
      <c r="P793" s="820">
        <f>Tabla13[[#This Row],[Ejec Real Acumu]]-Tabla13[[#This Row],[Proyec Ejec Acumul]]</f>
        <v>5</v>
      </c>
      <c r="Q793" s="820">
        <f>Tabla13[[#This Row],[Ejec Real Mes]]-Tabla13[[#This Row],[Program Entreg Mes]]</f>
        <v>-3</v>
      </c>
    </row>
    <row r="794" spans="1:17">
      <c r="A794" s="824">
        <v>8</v>
      </c>
      <c r="B794" s="824" t="s">
        <v>2441</v>
      </c>
      <c r="C794" s="824" t="s">
        <v>2442</v>
      </c>
      <c r="D794" s="824" t="str">
        <f>'Plan de Acción 2023'!$V$12</f>
        <v>Secretaría General</v>
      </c>
      <c r="E794" s="824" t="str">
        <f>'Plan de Acción 2023'!$F$12</f>
        <v>Ejecutar Plan de Bienestar Laboral e Incentivos</v>
      </c>
      <c r="F794" s="824">
        <v>9</v>
      </c>
      <c r="G794" s="824" t="s">
        <v>2451</v>
      </c>
      <c r="H794" s="824">
        <f>'Plan de Acción 2023'!$T$12</f>
        <v>25</v>
      </c>
      <c r="I794" s="824">
        <f>'Plan de Acción 2023'!H12+'Plan de Acción 2023'!I12+'Plan de Acción 2023'!J12+'Plan de Acción 2023'!K12+'Plan de Acción 2023'!L12+'Plan de Acción 2023'!M12+'Plan de Acción 2023'!N12+'Plan de Acción 2023'!O12+'Plan de Acción 2023'!P12</f>
        <v>20</v>
      </c>
      <c r="J794" s="824">
        <f>'Plan de Acción 2023'!X12+'Plan de Acción 2023'!Y12+'Plan de Acción 2023'!Z12+'Plan de Acción 2023'!AA12+'Plan de Acción 2023'!AB12+'Plan de Acción 2023'!AC12+'Plan de Acción 2023'!AD12+'Plan de Acción 2023'!AE12+'Plan de Acción 2023'!AF12</f>
        <v>21</v>
      </c>
      <c r="K794" s="825">
        <f t="shared" si="9"/>
        <v>0.8</v>
      </c>
      <c r="L794" s="825">
        <f t="shared" si="10"/>
        <v>0.84</v>
      </c>
      <c r="M794" s="824">
        <f>'Plan de Acción 2023'!P12</f>
        <v>2</v>
      </c>
      <c r="N794" s="824">
        <f>'Plan de Acción 2023'!AF12</f>
        <v>6</v>
      </c>
      <c r="O794" s="824">
        <f t="shared" si="11"/>
        <v>3</v>
      </c>
      <c r="P794" s="820">
        <f>Tabla13[[#This Row],[Ejec Real Acumu]]-Tabla13[[#This Row],[Proyec Ejec Acumul]]</f>
        <v>1</v>
      </c>
      <c r="Q794" s="820">
        <f>Tabla13[[#This Row],[Ejec Real Mes]]-Tabla13[[#This Row],[Program Entreg Mes]]</f>
        <v>4</v>
      </c>
    </row>
    <row r="795" spans="1:17">
      <c r="A795" s="824">
        <v>9</v>
      </c>
      <c r="B795" s="824" t="s">
        <v>2441</v>
      </c>
      <c r="C795" s="824" t="s">
        <v>2442</v>
      </c>
      <c r="D795" s="824" t="str">
        <f>'Plan de Acción 2023'!$V$13</f>
        <v>Secretaría General</v>
      </c>
      <c r="E795" s="824" t="str">
        <f>'Plan de Acción 2023'!$F$13</f>
        <v>Implementar las políticas del Modelo Integrado de Planeación y Gestión relacionadas con la SG</v>
      </c>
      <c r="F795" s="824">
        <v>9</v>
      </c>
      <c r="G795" s="824" t="s">
        <v>2451</v>
      </c>
      <c r="H795" s="824">
        <f>'Plan de Acción 2023'!$T$13</f>
        <v>4</v>
      </c>
      <c r="I795" s="824">
        <f>'Plan de Acción 2023'!H13+'Plan de Acción 2023'!I13+'Plan de Acción 2023'!J13+'Plan de Acción 2023'!K13+'Plan de Acción 2023'!L13+'Plan de Acción 2023'!M13+'Plan de Acción 2023'!N13+'Plan de Acción 2023'!O13+'Plan de Acción 2023'!P13</f>
        <v>3</v>
      </c>
      <c r="J795" s="824">
        <f>'Plan de Acción 2023'!X13+'Plan de Acción 2023'!Y13+'Plan de Acción 2023'!Z13+'Plan de Acción 2023'!AA13+'Plan de Acción 2023'!AB13+'Plan de Acción 2023'!AC13+'Plan de Acción 2023'!AD13+'Plan de Acción 2023'!AE13+'Plan de Acción 2023'!AF13</f>
        <v>3</v>
      </c>
      <c r="K795" s="825">
        <f t="shared" si="9"/>
        <v>0.75</v>
      </c>
      <c r="L795" s="825">
        <f t="shared" si="10"/>
        <v>0.75</v>
      </c>
      <c r="M795" s="824">
        <f>'Plan de Acción 2023'!P13</f>
        <v>1</v>
      </c>
      <c r="N795" s="824">
        <f>'Plan de Acción 2023'!AF13</f>
        <v>1</v>
      </c>
      <c r="O795" s="824">
        <f t="shared" si="11"/>
        <v>1</v>
      </c>
      <c r="P795" s="820">
        <f>Tabla13[[#This Row],[Ejec Real Acumu]]-Tabla13[[#This Row],[Proyec Ejec Acumul]]</f>
        <v>0</v>
      </c>
      <c r="Q795" s="820">
        <f>Tabla13[[#This Row],[Ejec Real Mes]]-Tabla13[[#This Row],[Program Entreg Mes]]</f>
        <v>0</v>
      </c>
    </row>
    <row r="796" spans="1:17">
      <c r="A796" s="824">
        <v>10</v>
      </c>
      <c r="B796" s="824" t="s">
        <v>2441</v>
      </c>
      <c r="C796" s="824" t="s">
        <v>2442</v>
      </c>
      <c r="D796" s="824" t="str">
        <f>'Plan de Acción 2023'!$V$14</f>
        <v>Secretaría General</v>
      </c>
      <c r="E796" s="824" t="str">
        <f>'Plan de Acción 2023'!$F$14</f>
        <v>Desarrollar las actividades establecidas para la implementación de Gestión del Conocimiento liderado por Talento Humano</v>
      </c>
      <c r="F796" s="824">
        <v>9</v>
      </c>
      <c r="G796" s="824" t="s">
        <v>2451</v>
      </c>
      <c r="H796" s="824">
        <f>'Plan de Acción 2023'!$T$14</f>
        <v>4</v>
      </c>
      <c r="I796" s="824">
        <f>'Plan de Acción 2023'!H14+'Plan de Acción 2023'!I14+'Plan de Acción 2023'!J14+'Plan de Acción 2023'!K14+'Plan de Acción 2023'!L14+'Plan de Acción 2023'!M14+'Plan de Acción 2023'!N14+'Plan de Acción 2023'!O14+'Plan de Acción 2023'!P14</f>
        <v>3</v>
      </c>
      <c r="J796" s="824">
        <f>'Plan de Acción 2023'!X14+'Plan de Acción 2023'!Y14+'Plan de Acción 2023'!Z14+'Plan de Acción 2023'!AA14+'Plan de Acción 2023'!AB14+'Plan de Acción 2023'!AC14+'Plan de Acción 2023'!AD14+'Plan de Acción 2023'!AE14+'Plan de Acción 2023'!AF14</f>
        <v>2</v>
      </c>
      <c r="K796" s="825">
        <f t="shared" si="9"/>
        <v>0.75</v>
      </c>
      <c r="L796" s="825">
        <f t="shared" si="10"/>
        <v>0.5</v>
      </c>
      <c r="M796" s="824">
        <f>'Plan de Acción 2023'!P14</f>
        <v>1</v>
      </c>
      <c r="N796" s="824">
        <f>'Plan de Acción 2023'!AF14</f>
        <v>1</v>
      </c>
      <c r="O796" s="824">
        <f t="shared" si="11"/>
        <v>1</v>
      </c>
      <c r="P796" s="820">
        <f>Tabla13[[#This Row],[Ejec Real Acumu]]-Tabla13[[#This Row],[Proyec Ejec Acumul]]</f>
        <v>-1</v>
      </c>
      <c r="Q796" s="820">
        <f>Tabla13[[#This Row],[Ejec Real Mes]]-Tabla13[[#This Row],[Program Entreg Mes]]</f>
        <v>0</v>
      </c>
    </row>
    <row r="797" spans="1:17">
      <c r="A797" s="824">
        <v>11</v>
      </c>
      <c r="B797" s="824" t="s">
        <v>2441</v>
      </c>
      <c r="C797" s="824" t="s">
        <v>2442</v>
      </c>
      <c r="D797" s="824" t="str">
        <f>'Plan de Acción 2023'!$V$15</f>
        <v>Secretaría General</v>
      </c>
      <c r="E797" s="824" t="str">
        <f>'Plan de Acción 2023'!$F$15</f>
        <v>Realizar campañas de socialización y apropiación de valores institucionales</v>
      </c>
      <c r="F797" s="824">
        <v>9</v>
      </c>
      <c r="G797" s="824" t="s">
        <v>2451</v>
      </c>
      <c r="H797" s="824">
        <f>'Plan de Acción 2023'!$T$15</f>
        <v>2</v>
      </c>
      <c r="I797" s="824">
        <f>'Plan de Acción 2023'!H15+'Plan de Acción 2023'!I15+'Plan de Acción 2023'!J15+'Plan de Acción 2023'!K15+'Plan de Acción 2023'!L15+'Plan de Acción 2023'!M15+'Plan de Acción 2023'!N15+'Plan de Acción 2023'!O15+'Plan de Acción 2023'!P15</f>
        <v>1</v>
      </c>
      <c r="J797" s="824">
        <f>'Plan de Acción 2023'!X15+'Plan de Acción 2023'!Y15+'Plan de Acción 2023'!Z15+'Plan de Acción 2023'!AA15+'Plan de Acción 2023'!AB15+'Plan de Acción 2023'!AC15+'Plan de Acción 2023'!AD15+'Plan de Acción 2023'!AE15+'Plan de Acción 2023'!AF15</f>
        <v>1</v>
      </c>
      <c r="K797" s="825">
        <f t="shared" si="9"/>
        <v>0.5</v>
      </c>
      <c r="L797" s="825">
        <f t="shared" si="10"/>
        <v>0.5</v>
      </c>
      <c r="M797" s="824">
        <f>'Plan de Acción 2023'!P15</f>
        <v>0</v>
      </c>
      <c r="N797" s="824">
        <f>'Plan de Acción 2023'!AF15</f>
        <v>0</v>
      </c>
      <c r="O797" s="824" t="e">
        <f t="shared" si="11"/>
        <v>#DIV/0!</v>
      </c>
      <c r="P797" s="820">
        <f>Tabla13[[#This Row],[Ejec Real Acumu]]-Tabla13[[#This Row],[Proyec Ejec Acumul]]</f>
        <v>0</v>
      </c>
      <c r="Q797" s="820">
        <f>Tabla13[[#This Row],[Ejec Real Mes]]-Tabla13[[#This Row],[Program Entreg Mes]]</f>
        <v>0</v>
      </c>
    </row>
    <row r="798" spans="1:17">
      <c r="A798" s="824">
        <v>12</v>
      </c>
      <c r="B798" s="824" t="s">
        <v>2441</v>
      </c>
      <c r="C798" s="824" t="s">
        <v>2442</v>
      </c>
      <c r="D798" s="824" t="str">
        <f>'Plan de Acción 2023'!$V$16</f>
        <v>Secretaría General</v>
      </c>
      <c r="E798" s="824" t="str">
        <f>'Plan de Acción 2023'!$F$16</f>
        <v>Ejecutar las actividades del Plan Institucional de Archivo</v>
      </c>
      <c r="F798" s="824">
        <v>9</v>
      </c>
      <c r="G798" s="824" t="s">
        <v>2451</v>
      </c>
      <c r="H798" s="824">
        <f>'Plan de Acción 2023'!$T$16</f>
        <v>448</v>
      </c>
      <c r="I798" s="824">
        <f>'Plan de Acción 2023'!H16+'Plan de Acción 2023'!I16+'Plan de Acción 2023'!J16+'Plan de Acción 2023'!K16+'Plan de Acción 2023'!L16+'Plan de Acción 2023'!M16+'Plan de Acción 2023'!N16+'Plan de Acción 2023'!O16+'Plan de Acción 2023'!P16</f>
        <v>328</v>
      </c>
      <c r="J798" s="824">
        <f>'Plan de Acción 2023'!X16+'Plan de Acción 2023'!Y16+'Plan de Acción 2023'!Z16+'Plan de Acción 2023'!AA16+'Plan de Acción 2023'!AB16+'Plan de Acción 2023'!AC16+'Plan de Acción 2023'!AD16+'Plan de Acción 2023'!AE16+'Plan de Acción 2023'!AF16</f>
        <v>328</v>
      </c>
      <c r="K798" s="825">
        <f t="shared" si="9"/>
        <v>0.7321428571428571</v>
      </c>
      <c r="L798" s="825">
        <f t="shared" si="10"/>
        <v>0.7321428571428571</v>
      </c>
      <c r="M798" s="824">
        <f>'Plan de Acción 2023'!P16</f>
        <v>50</v>
      </c>
      <c r="N798" s="824">
        <f>'Plan de Acción 2023'!AF16</f>
        <v>50</v>
      </c>
      <c r="O798" s="824">
        <f t="shared" si="11"/>
        <v>1</v>
      </c>
      <c r="P798" s="820">
        <f>Tabla13[[#This Row],[Ejec Real Acumu]]-Tabla13[[#This Row],[Proyec Ejec Acumul]]</f>
        <v>0</v>
      </c>
      <c r="Q798" s="820">
        <f>Tabla13[[#This Row],[Ejec Real Mes]]-Tabla13[[#This Row],[Program Entreg Mes]]</f>
        <v>0</v>
      </c>
    </row>
    <row r="799" spans="1:17">
      <c r="A799" s="824">
        <v>13</v>
      </c>
      <c r="B799" s="824" t="s">
        <v>2441</v>
      </c>
      <c r="C799" s="824" t="s">
        <v>2442</v>
      </c>
      <c r="D799" s="824" t="str">
        <f>'Plan de Acción 2023'!$V$17</f>
        <v>Secretaría General</v>
      </c>
      <c r="E799" s="824" t="str">
        <f>'Plan de Acción 2023'!$F$17</f>
        <v>Ejecutar las actividades del Plan de Acción Ambiental</v>
      </c>
      <c r="F799" s="824">
        <v>9</v>
      </c>
      <c r="G799" s="824" t="s">
        <v>2451</v>
      </c>
      <c r="H799" s="824">
        <f>'Plan de Acción 2023'!$T$17</f>
        <v>4</v>
      </c>
      <c r="I799" s="824">
        <f>'Plan de Acción 2023'!H17+'Plan de Acción 2023'!I17+'Plan de Acción 2023'!J17+'Plan de Acción 2023'!K17+'Plan de Acción 2023'!L17+'Plan de Acción 2023'!M17+'Plan de Acción 2023'!N17+'Plan de Acción 2023'!O17+'Plan de Acción 2023'!P17</f>
        <v>3</v>
      </c>
      <c r="J799" s="824">
        <f>'Plan de Acción 2023'!X17+'Plan de Acción 2023'!Y17+'Plan de Acción 2023'!Z17+'Plan de Acción 2023'!AA17+'Plan de Acción 2023'!AB17+'Plan de Acción 2023'!AC17+'Plan de Acción 2023'!AD17+'Plan de Acción 2023'!AE17+'Plan de Acción 2023'!AF17</f>
        <v>3</v>
      </c>
      <c r="K799" s="825">
        <f t="shared" si="9"/>
        <v>0.75</v>
      </c>
      <c r="L799" s="825">
        <f t="shared" si="10"/>
        <v>0.75</v>
      </c>
      <c r="M799" s="824">
        <f>'Plan de Acción 2023'!P17</f>
        <v>1</v>
      </c>
      <c r="N799" s="824">
        <f>'Plan de Acción 2023'!AF17</f>
        <v>1</v>
      </c>
      <c r="O799" s="824">
        <f t="shared" si="11"/>
        <v>1</v>
      </c>
      <c r="P799" s="820">
        <f>Tabla13[[#This Row],[Ejec Real Acumu]]-Tabla13[[#This Row],[Proyec Ejec Acumul]]</f>
        <v>0</v>
      </c>
      <c r="Q799" s="820">
        <f>Tabla13[[#This Row],[Ejec Real Mes]]-Tabla13[[#This Row],[Program Entreg Mes]]</f>
        <v>0</v>
      </c>
    </row>
    <row r="800" spans="1:17">
      <c r="A800" s="824">
        <v>14</v>
      </c>
      <c r="B800" s="824" t="s">
        <v>2441</v>
      </c>
      <c r="C800" s="824" t="s">
        <v>2442</v>
      </c>
      <c r="D800" s="824" t="str">
        <f>'Plan de Acción 2023'!$V$18</f>
        <v>Secretaría General</v>
      </c>
      <c r="E800" s="824" t="str">
        <f>'Plan de Acción 2023'!$F$18</f>
        <v>Ejecutar las actividades programadas en el Plan Anual de Seguridad y Salud en el Trabajo</v>
      </c>
      <c r="F800" s="824">
        <v>9</v>
      </c>
      <c r="G800" s="824" t="s">
        <v>2451</v>
      </c>
      <c r="H800" s="824">
        <f>'Plan de Acción 2023'!$T$18</f>
        <v>89</v>
      </c>
      <c r="I800" s="824">
        <f>'Plan de Acción 2023'!H18+'Plan de Acción 2023'!I18+'Plan de Acción 2023'!J18+'Plan de Acción 2023'!K18+'Plan de Acción 2023'!L18+'Plan de Acción 2023'!M18+'Plan de Acción 2023'!N18+'Plan de Acción 2023'!O18+'Plan de Acción 2023'!P18</f>
        <v>62</v>
      </c>
      <c r="J800" s="824">
        <f>'Plan de Acción 2023'!X18+'Plan de Acción 2023'!Y18+'Plan de Acción 2023'!Z18+'Plan de Acción 2023'!AA18+'Plan de Acción 2023'!AB18+'Plan de Acción 2023'!AC18+'Plan de Acción 2023'!AD18+'Plan de Acción 2023'!AE18+'Plan de Acción 2023'!AF18</f>
        <v>59</v>
      </c>
      <c r="K800" s="825">
        <f t="shared" si="9"/>
        <v>0.6966292134831461</v>
      </c>
      <c r="L800" s="825">
        <f t="shared" si="10"/>
        <v>0.6629213483146067</v>
      </c>
      <c r="M800" s="824">
        <f>'Plan de Acción 2023'!P18</f>
        <v>8</v>
      </c>
      <c r="N800" s="824">
        <f>'Plan de Acción 2023'!AF18</f>
        <v>8</v>
      </c>
      <c r="O800" s="824">
        <f t="shared" si="11"/>
        <v>1</v>
      </c>
      <c r="P800" s="820">
        <f>Tabla13[[#This Row],[Ejec Real Acumu]]-Tabla13[[#This Row],[Proyec Ejec Acumul]]</f>
        <v>-3</v>
      </c>
      <c r="Q800" s="820">
        <f>Tabla13[[#This Row],[Ejec Real Mes]]-Tabla13[[#This Row],[Program Entreg Mes]]</f>
        <v>0</v>
      </c>
    </row>
    <row r="801" spans="1:17">
      <c r="A801" s="824">
        <v>15</v>
      </c>
      <c r="B801" s="824" t="s">
        <v>2441</v>
      </c>
      <c r="C801" s="824" t="s">
        <v>2442</v>
      </c>
      <c r="D801" s="824" t="str">
        <f>'Plan de Acción 2023'!$V$19</f>
        <v>Secretaría General</v>
      </c>
      <c r="E801" s="824" t="str">
        <f>'Plan de Acción 2023'!$F$19</f>
        <v>Realizar seguimiento al Cronograma de Mantenimientos</v>
      </c>
      <c r="F801" s="824">
        <v>9</v>
      </c>
      <c r="G801" s="824" t="s">
        <v>2451</v>
      </c>
      <c r="H801" s="824">
        <f>'Plan de Acción 2023'!$T$19</f>
        <v>4</v>
      </c>
      <c r="I801" s="824">
        <f>'Plan de Acción 2023'!H19+'Plan de Acción 2023'!I19+'Plan de Acción 2023'!J19+'Plan de Acción 2023'!K19+'Plan de Acción 2023'!L19+'Plan de Acción 2023'!M19+'Plan de Acción 2023'!N19+'Plan de Acción 2023'!O19+'Plan de Acción 2023'!P19</f>
        <v>3</v>
      </c>
      <c r="J801" s="824">
        <f>'Plan de Acción 2023'!X19+'Plan de Acción 2023'!Y19+'Plan de Acción 2023'!Z19+'Plan de Acción 2023'!AA19+'Plan de Acción 2023'!AB19+'Plan de Acción 2023'!AC19+'Plan de Acción 2023'!AD19+'Plan de Acción 2023'!AE19+'Plan de Acción 2023'!AF19</f>
        <v>3</v>
      </c>
      <c r="K801" s="825">
        <f t="shared" si="9"/>
        <v>0.75</v>
      </c>
      <c r="L801" s="825">
        <f t="shared" si="10"/>
        <v>0.75</v>
      </c>
      <c r="M801" s="824">
        <f>'Plan de Acción 2023'!P19</f>
        <v>1</v>
      </c>
      <c r="N801" s="824">
        <f>'Plan de Acción 2023'!AF19</f>
        <v>1</v>
      </c>
      <c r="O801" s="824">
        <f t="shared" si="11"/>
        <v>1</v>
      </c>
      <c r="P801" s="820">
        <f>Tabla13[[#This Row],[Ejec Real Acumu]]-Tabla13[[#This Row],[Proyec Ejec Acumul]]</f>
        <v>0</v>
      </c>
      <c r="Q801" s="820">
        <f>Tabla13[[#This Row],[Ejec Real Mes]]-Tabla13[[#This Row],[Program Entreg Mes]]</f>
        <v>0</v>
      </c>
    </row>
    <row r="802" spans="1:17">
      <c r="A802" s="824">
        <v>16</v>
      </c>
      <c r="B802" s="824" t="s">
        <v>2441</v>
      </c>
      <c r="C802" s="824" t="s">
        <v>2442</v>
      </c>
      <c r="D802" s="824" t="str">
        <f>'Plan de Acción 2023'!$V$20</f>
        <v>Secretaría General</v>
      </c>
      <c r="E802" s="824" t="str">
        <f>'Plan de Acción 2023'!$F$20</f>
        <v>Realizar seguimiento a los rubros de Austeridad del Gasto</v>
      </c>
      <c r="F802" s="824">
        <v>9</v>
      </c>
      <c r="G802" s="824" t="s">
        <v>2451</v>
      </c>
      <c r="H802" s="824">
        <f>'Plan de Acción 2023'!$T$20</f>
        <v>4</v>
      </c>
      <c r="I802" s="824">
        <f>'Plan de Acción 2023'!H20+'Plan de Acción 2023'!I20+'Plan de Acción 2023'!J20+'Plan de Acción 2023'!K20+'Plan de Acción 2023'!L20+'Plan de Acción 2023'!M20+'Plan de Acción 2023'!N20+'Plan de Acción 2023'!O20+'Plan de Acción 2023'!P20</f>
        <v>3</v>
      </c>
      <c r="J802" s="824">
        <f>'Plan de Acción 2023'!X20+'Plan de Acción 2023'!Y20+'Plan de Acción 2023'!Z20+'Plan de Acción 2023'!AA20+'Plan de Acción 2023'!AB20+'Plan de Acción 2023'!AC20+'Plan de Acción 2023'!AD20+'Plan de Acción 2023'!AE20+'Plan de Acción 2023'!AF20</f>
        <v>3</v>
      </c>
      <c r="K802" s="825">
        <f t="shared" si="9"/>
        <v>0.75</v>
      </c>
      <c r="L802" s="825">
        <f t="shared" si="10"/>
        <v>0.75</v>
      </c>
      <c r="M802" s="824">
        <f>'Plan de Acción 2023'!P20</f>
        <v>1</v>
      </c>
      <c r="N802" s="824">
        <f>'Plan de Acción 2023'!AF20</f>
        <v>1</v>
      </c>
      <c r="O802" s="824">
        <f t="shared" si="11"/>
        <v>1</v>
      </c>
      <c r="P802" s="820">
        <f>Tabla13[[#This Row],[Ejec Real Acumu]]-Tabla13[[#This Row],[Proyec Ejec Acumul]]</f>
        <v>0</v>
      </c>
      <c r="Q802" s="820">
        <f>Tabla13[[#This Row],[Ejec Real Mes]]-Tabla13[[#This Row],[Program Entreg Mes]]</f>
        <v>0</v>
      </c>
    </row>
    <row r="803" spans="1:17">
      <c r="A803" s="824">
        <v>17</v>
      </c>
      <c r="B803" s="824" t="s">
        <v>2441</v>
      </c>
      <c r="C803" s="824" t="s">
        <v>2442</v>
      </c>
      <c r="D803" s="824" t="str">
        <f>'Plan de Acción 2023'!$V$21</f>
        <v>Secretaría General</v>
      </c>
      <c r="E803" s="824" t="str">
        <f>'Plan de Acción 2023'!$F$21</f>
        <v>Realizar seguimeinto al Plan Anual de Adquisiciones</v>
      </c>
      <c r="F803" s="824">
        <v>9</v>
      </c>
      <c r="G803" s="824" t="s">
        <v>2451</v>
      </c>
      <c r="H803" s="824">
        <f>'Plan de Acción 2023'!$T$21</f>
        <v>12</v>
      </c>
      <c r="I803" s="824">
        <f>'Plan de Acción 2023'!H21+'Plan de Acción 2023'!I21+'Plan de Acción 2023'!J21+'Plan de Acción 2023'!K21+'Plan de Acción 2023'!L21+'Plan de Acción 2023'!M21+'Plan de Acción 2023'!N21+'Plan de Acción 2023'!O21+'Plan de Acción 2023'!P21</f>
        <v>9</v>
      </c>
      <c r="J803" s="824">
        <f>'Plan de Acción 2023'!X21+'Plan de Acción 2023'!Y21+'Plan de Acción 2023'!Z21+'Plan de Acción 2023'!AA21+'Plan de Acción 2023'!AB21+'Plan de Acción 2023'!AC21+'Plan de Acción 2023'!AD21+'Plan de Acción 2023'!AE21+'Plan de Acción 2023'!AF21</f>
        <v>9</v>
      </c>
      <c r="K803" s="825">
        <f t="shared" si="9"/>
        <v>0.75</v>
      </c>
      <c r="L803" s="825">
        <f t="shared" si="10"/>
        <v>0.75</v>
      </c>
      <c r="M803" s="824">
        <f>'Plan de Acción 2023'!P21</f>
        <v>1</v>
      </c>
      <c r="N803" s="824">
        <f>'Plan de Acción 2023'!AF21</f>
        <v>1</v>
      </c>
      <c r="O803" s="824">
        <f t="shared" si="11"/>
        <v>1</v>
      </c>
      <c r="P803" s="820">
        <f>Tabla13[[#This Row],[Ejec Real Acumu]]-Tabla13[[#This Row],[Proyec Ejec Acumul]]</f>
        <v>0</v>
      </c>
      <c r="Q803" s="820">
        <f>Tabla13[[#This Row],[Ejec Real Mes]]-Tabla13[[#This Row],[Program Entreg Mes]]</f>
        <v>0</v>
      </c>
    </row>
    <row r="804" spans="1:17">
      <c r="A804" s="824">
        <v>18</v>
      </c>
      <c r="B804" s="824" t="s">
        <v>2441</v>
      </c>
      <c r="C804" s="824" t="s">
        <v>2442</v>
      </c>
      <c r="D804" s="824" t="str">
        <f>'Plan de Acción 2023'!$V$22</f>
        <v>Oficina Asesora de Planeación</v>
      </c>
      <c r="E804" s="824" t="str">
        <f>'Plan de Acción 2023'!$F$22</f>
        <v>Realizar seguimiento del estado del proceso de reconocimiento de las CMC actuales y toma de decisiones respecto a las ampliaciones o reducciones de las mismas</v>
      </c>
      <c r="F804" s="824">
        <v>9</v>
      </c>
      <c r="G804" s="824" t="s">
        <v>2451</v>
      </c>
      <c r="H804" s="824">
        <f>'Plan de Acción 2023'!$T$22</f>
        <v>1</v>
      </c>
      <c r="I804" s="824">
        <f>'Plan de Acción 2023'!H22+'Plan de Acción 2023'!I22+'Plan de Acción 2023'!J22+'Plan de Acción 2023'!K22+'Plan de Acción 2023'!L22+'Plan de Acción 2023'!M22+'Plan de Acción 2023'!N22+'Plan de Acción 2023'!O22+'Plan de Acción 2023'!P22</f>
        <v>0</v>
      </c>
      <c r="J804" s="824">
        <f>'Plan de Acción 2023'!X22+'Plan de Acción 2023'!Y22+'Plan de Acción 2023'!Z22+'Plan de Acción 2023'!AA22+'Plan de Acción 2023'!AB22+'Plan de Acción 2023'!AC22+'Plan de Acción 2023'!AD22+'Plan de Acción 2023'!AE22+'Plan de Acción 2023'!AF22</f>
        <v>0</v>
      </c>
      <c r="K804" s="825">
        <f t="shared" si="9"/>
        <v>0</v>
      </c>
      <c r="L804" s="825">
        <f t="shared" si="10"/>
        <v>0</v>
      </c>
      <c r="M804" s="824">
        <f>'Plan de Acción 2023'!P22</f>
        <v>0</v>
      </c>
      <c r="N804" s="824">
        <f>'Plan de Acción 2023'!AF22</f>
        <v>0</v>
      </c>
      <c r="O804" s="824" t="e">
        <f t="shared" si="11"/>
        <v>#DIV/0!</v>
      </c>
      <c r="P804" s="820">
        <f>Tabla13[[#This Row],[Ejec Real Acumu]]-Tabla13[[#This Row],[Proyec Ejec Acumul]]</f>
        <v>0</v>
      </c>
      <c r="Q804" s="820">
        <f>Tabla13[[#This Row],[Ejec Real Mes]]-Tabla13[[#This Row],[Program Entreg Mes]]</f>
        <v>0</v>
      </c>
    </row>
    <row r="805" spans="1:17">
      <c r="A805" s="824">
        <v>19</v>
      </c>
      <c r="B805" s="824" t="s">
        <v>2441</v>
      </c>
      <c r="C805" s="824" t="s">
        <v>2442</v>
      </c>
      <c r="D805" s="824" t="str">
        <f>'Plan de Acción 2023'!$V$23</f>
        <v>Oficina Asesora de Planeación</v>
      </c>
      <c r="E805" s="824" t="str">
        <f>'Plan de Acción 2023'!$F$23</f>
        <v>Representar al INM ante el QSTF del Sistema Interamericano de Metrología</v>
      </c>
      <c r="F805" s="824">
        <v>9</v>
      </c>
      <c r="G805" s="824" t="s">
        <v>2451</v>
      </c>
      <c r="H805" s="824">
        <f>'Plan de Acción 2023'!$T$23</f>
        <v>2</v>
      </c>
      <c r="I805" s="824">
        <f>'Plan de Acción 2023'!H23+'Plan de Acción 2023'!I23+'Plan de Acción 2023'!J23+'Plan de Acción 2023'!K23+'Plan de Acción 2023'!L23+'Plan de Acción 2023'!M23+'Plan de Acción 2023'!N23+'Plan de Acción 2023'!O23+'Plan de Acción 2023'!P23</f>
        <v>1</v>
      </c>
      <c r="J805" s="824">
        <f>'Plan de Acción 2023'!X23+'Plan de Acción 2023'!Y23+'Plan de Acción 2023'!Z23+'Plan de Acción 2023'!AA23+'Plan de Acción 2023'!AB23+'Plan de Acción 2023'!AC23+'Plan de Acción 2023'!AD23+'Plan de Acción 2023'!AE23+'Plan de Acción 2023'!AF23</f>
        <v>1</v>
      </c>
      <c r="K805" s="825">
        <f t="shared" si="9"/>
        <v>0.5</v>
      </c>
      <c r="L805" s="825">
        <f t="shared" si="10"/>
        <v>0.5</v>
      </c>
      <c r="M805" s="824">
        <f>'Plan de Acción 2023'!P23</f>
        <v>0</v>
      </c>
      <c r="N805" s="824">
        <f>'Plan de Acción 2023'!AF23</f>
        <v>0</v>
      </c>
      <c r="O805" s="824" t="e">
        <f t="shared" si="11"/>
        <v>#DIV/0!</v>
      </c>
      <c r="P805" s="820">
        <f>Tabla13[[#This Row],[Ejec Real Acumu]]-Tabla13[[#This Row],[Proyec Ejec Acumul]]</f>
        <v>0</v>
      </c>
      <c r="Q805" s="820">
        <f>Tabla13[[#This Row],[Ejec Real Mes]]-Tabla13[[#This Row],[Program Entreg Mes]]</f>
        <v>0</v>
      </c>
    </row>
    <row r="806" spans="1:17">
      <c r="A806" s="824">
        <v>20</v>
      </c>
      <c r="B806" s="824" t="s">
        <v>2441</v>
      </c>
      <c r="C806" s="824" t="s">
        <v>2442</v>
      </c>
      <c r="D806" s="824" t="str">
        <f>'Plan de Acción 2023'!$V$24</f>
        <v>Oficina Asesora de Planeación</v>
      </c>
      <c r="E806" s="824" t="str">
        <f>'Plan de Acción 2023'!$F$24</f>
        <v>Reportar el avance de las Capacidades de Medición y Calibración (CMC) nuevas reconocidas por la Oficina Internacional de Pesas y Medidas (BIPM)</v>
      </c>
      <c r="F806" s="824">
        <v>9</v>
      </c>
      <c r="G806" s="824" t="s">
        <v>2451</v>
      </c>
      <c r="H806" s="824">
        <f>'Plan de Acción 2023'!$T$24</f>
        <v>7</v>
      </c>
      <c r="I806" s="824">
        <f>'Plan de Acción 2023'!H24+'Plan de Acción 2023'!I24+'Plan de Acción 2023'!J24+'Plan de Acción 2023'!K24+'Plan de Acción 2023'!L24+'Plan de Acción 2023'!M24+'Plan de Acción 2023'!N24+'Plan de Acción 2023'!O24+'Plan de Acción 2023'!P24</f>
        <v>0</v>
      </c>
      <c r="J806" s="824">
        <f>'Plan de Acción 2023'!X24+'Plan de Acción 2023'!Y24+'Plan de Acción 2023'!Z24+'Plan de Acción 2023'!AA24+'Plan de Acción 2023'!AB24+'Plan de Acción 2023'!AC24+'Plan de Acción 2023'!AD24+'Plan de Acción 2023'!AE24+'Plan de Acción 2023'!AF24</f>
        <v>7</v>
      </c>
      <c r="K806" s="825">
        <f t="shared" si="9"/>
        <v>0</v>
      </c>
      <c r="L806" s="825">
        <f t="shared" si="10"/>
        <v>1</v>
      </c>
      <c r="M806" s="824">
        <f>'Plan de Acción 2023'!P24</f>
        <v>0</v>
      </c>
      <c r="N806" s="824">
        <f>'Plan de Acción 2023'!AF24</f>
        <v>7</v>
      </c>
      <c r="O806" s="824" t="e">
        <f t="shared" si="11"/>
        <v>#DIV/0!</v>
      </c>
      <c r="P806" s="820">
        <f>Tabla13[[#This Row],[Ejec Real Acumu]]-Tabla13[[#This Row],[Proyec Ejec Acumul]]</f>
        <v>7</v>
      </c>
      <c r="Q806" s="820">
        <f>Tabla13[[#This Row],[Ejec Real Mes]]-Tabla13[[#This Row],[Program Entreg Mes]]</f>
        <v>7</v>
      </c>
    </row>
    <row r="807" spans="1:17">
      <c r="A807" s="824">
        <v>21</v>
      </c>
      <c r="B807" s="824" t="s">
        <v>2441</v>
      </c>
      <c r="C807" s="824" t="s">
        <v>2442</v>
      </c>
      <c r="D807" s="824" t="str">
        <f>'Plan de Acción 2023'!$V$25</f>
        <v>Oficina Asesora de Planeación</v>
      </c>
      <c r="E807" s="824" t="str">
        <f>'Plan de Acción 2023'!$F$25</f>
        <v>Reportar las aprobaciones del Sistema de Gestión de la Calidad ante el QSTF, del Sistema Interamericano de Medición (SIM), para soportar las Capacidades de Medición y Calibración (CMC)</v>
      </c>
      <c r="F807" s="824">
        <v>9</v>
      </c>
      <c r="G807" s="824" t="s">
        <v>2451</v>
      </c>
      <c r="H807" s="824">
        <f>'Plan de Acción 2023'!$T$25</f>
        <v>6</v>
      </c>
      <c r="I807" s="824">
        <f>'Plan de Acción 2023'!H25+'Plan de Acción 2023'!I25+'Plan de Acción 2023'!J25+'Plan de Acción 2023'!K25+'Plan de Acción 2023'!L25+'Plan de Acción 2023'!M25+'Plan de Acción 2023'!N25+'Plan de Acción 2023'!O25+'Plan de Acción 2023'!P25</f>
        <v>4</v>
      </c>
      <c r="J807" s="824">
        <f>'Plan de Acción 2023'!X25+'Plan de Acción 2023'!Y25+'Plan de Acción 2023'!Z25+'Plan de Acción 2023'!AA25+'Plan de Acción 2023'!AB25+'Plan de Acción 2023'!AC25+'Plan de Acción 2023'!AD25+'Plan de Acción 2023'!AE25+'Plan de Acción 2023'!AF25</f>
        <v>4</v>
      </c>
      <c r="K807" s="825">
        <f t="shared" si="9"/>
        <v>0.66666666666666663</v>
      </c>
      <c r="L807" s="825">
        <f t="shared" si="10"/>
        <v>0.66666666666666663</v>
      </c>
      <c r="M807" s="824">
        <f>'Plan de Acción 2023'!P25</f>
        <v>0</v>
      </c>
      <c r="N807" s="824">
        <f>'Plan de Acción 2023'!AF25</f>
        <v>0</v>
      </c>
      <c r="O807" s="824" t="e">
        <f t="shared" si="11"/>
        <v>#DIV/0!</v>
      </c>
      <c r="P807" s="820">
        <f>Tabla13[[#This Row],[Ejec Real Acumu]]-Tabla13[[#This Row],[Proyec Ejec Acumul]]</f>
        <v>0</v>
      </c>
      <c r="Q807" s="820">
        <f>Tabla13[[#This Row],[Ejec Real Mes]]-Tabla13[[#This Row],[Program Entreg Mes]]</f>
        <v>0</v>
      </c>
    </row>
    <row r="808" spans="1:17">
      <c r="A808" s="824">
        <v>22</v>
      </c>
      <c r="B808" s="824" t="s">
        <v>2441</v>
      </c>
      <c r="C808" s="824" t="s">
        <v>2442</v>
      </c>
      <c r="D808" s="824" t="str">
        <f>'Plan de Acción 2023'!$V$26</f>
        <v>Oficina Asesora de Planeación</v>
      </c>
      <c r="E808" s="824" t="str">
        <f>'Plan de Acción 2023'!$F$26</f>
        <v>Formular el Programa de Auditorías del Sistema Integrado de Gestión</v>
      </c>
      <c r="F808" s="824">
        <v>9</v>
      </c>
      <c r="G808" s="824" t="s">
        <v>2451</v>
      </c>
      <c r="H808" s="824">
        <f>'Plan de Acción 2023'!$T$26</f>
        <v>1</v>
      </c>
      <c r="I808" s="824">
        <f>'Plan de Acción 2023'!H26+'Plan de Acción 2023'!I26+'Plan de Acción 2023'!J26+'Plan de Acción 2023'!K26+'Plan de Acción 2023'!L26+'Plan de Acción 2023'!M26+'Plan de Acción 2023'!N26+'Plan de Acción 2023'!O26+'Plan de Acción 2023'!P26</f>
        <v>1</v>
      </c>
      <c r="J808" s="824">
        <f>'Plan de Acción 2023'!X26+'Plan de Acción 2023'!Y26+'Plan de Acción 2023'!Z26+'Plan de Acción 2023'!AA26+'Plan de Acción 2023'!AB26+'Plan de Acción 2023'!AC26+'Plan de Acción 2023'!AD26+'Plan de Acción 2023'!AE26+'Plan de Acción 2023'!AF26</f>
        <v>1</v>
      </c>
      <c r="K808" s="825">
        <f t="shared" si="9"/>
        <v>1</v>
      </c>
      <c r="L808" s="825">
        <f t="shared" si="10"/>
        <v>1</v>
      </c>
      <c r="M808" s="824">
        <f>'Plan de Acción 2023'!P26</f>
        <v>0</v>
      </c>
      <c r="N808" s="824">
        <f>'Plan de Acción 2023'!AF26</f>
        <v>0</v>
      </c>
      <c r="O808" s="824" t="e">
        <f t="shared" si="11"/>
        <v>#DIV/0!</v>
      </c>
      <c r="P808" s="820">
        <f>Tabla13[[#This Row],[Ejec Real Acumu]]-Tabla13[[#This Row],[Proyec Ejec Acumul]]</f>
        <v>0</v>
      </c>
      <c r="Q808" s="820">
        <f>Tabla13[[#This Row],[Ejec Real Mes]]-Tabla13[[#This Row],[Program Entreg Mes]]</f>
        <v>0</v>
      </c>
    </row>
    <row r="809" spans="1:17">
      <c r="A809" s="824">
        <v>23</v>
      </c>
      <c r="B809" s="824" t="s">
        <v>2441</v>
      </c>
      <c r="C809" s="824" t="s">
        <v>2442</v>
      </c>
      <c r="D809" s="824" t="str">
        <f>'Plan de Acción 2023'!$V$27</f>
        <v>Oficina Asesora de Planeación</v>
      </c>
      <c r="E809" s="824" t="str">
        <f>'Plan de Acción 2023'!$F$27</f>
        <v>Realizar seguimiento a la planeación sectorial, planeación estratégica y del plan de acción</v>
      </c>
      <c r="F809" s="824">
        <v>9</v>
      </c>
      <c r="G809" s="824" t="s">
        <v>2451</v>
      </c>
      <c r="H809" s="824">
        <f>'Plan de Acción 2023'!$T$27</f>
        <v>3</v>
      </c>
      <c r="I809" s="824">
        <f>'Plan de Acción 2023'!H27+'Plan de Acción 2023'!I27+'Plan de Acción 2023'!J27+'Plan de Acción 2023'!K27+'Plan de Acción 2023'!L27+'Plan de Acción 2023'!M27+'Plan de Acción 2023'!N27+'Plan de Acción 2023'!O27+'Plan de Acción 2023'!P27</f>
        <v>2</v>
      </c>
      <c r="J809" s="824">
        <f>'Plan de Acción 2023'!X27+'Plan de Acción 2023'!Y27+'Plan de Acción 2023'!Z27+'Plan de Acción 2023'!AA27+'Plan de Acción 2023'!AB27+'Plan de Acción 2023'!AC27+'Plan de Acción 2023'!AD27+'Plan de Acción 2023'!AE27+'Plan de Acción 2023'!AF27</f>
        <v>2</v>
      </c>
      <c r="K809" s="825">
        <f t="shared" si="9"/>
        <v>0.66666666666666663</v>
      </c>
      <c r="L809" s="825">
        <f t="shared" si="10"/>
        <v>0.66666666666666663</v>
      </c>
      <c r="M809" s="824">
        <f>'Plan de Acción 2023'!P27</f>
        <v>0</v>
      </c>
      <c r="N809" s="824">
        <f>'Plan de Acción 2023'!AF27</f>
        <v>0</v>
      </c>
      <c r="O809" s="824" t="e">
        <f t="shared" si="11"/>
        <v>#DIV/0!</v>
      </c>
      <c r="P809" s="820">
        <f>Tabla13[[#This Row],[Ejec Real Acumu]]-Tabla13[[#This Row],[Proyec Ejec Acumul]]</f>
        <v>0</v>
      </c>
      <c r="Q809" s="820">
        <f>Tabla13[[#This Row],[Ejec Real Mes]]-Tabla13[[#This Row],[Program Entreg Mes]]</f>
        <v>0</v>
      </c>
    </row>
    <row r="810" spans="1:17">
      <c r="A810" s="824">
        <v>24</v>
      </c>
      <c r="B810" s="824" t="s">
        <v>2441</v>
      </c>
      <c r="C810" s="824" t="s">
        <v>2442</v>
      </c>
      <c r="D810" s="824" t="str">
        <f>'Plan de Acción 2023'!$V$28</f>
        <v>Oficina Asesora de Planeación</v>
      </c>
      <c r="E810" s="824" t="str">
        <f>'Plan de Acción 2023'!$F$28</f>
        <v>Actualización procedimiento de proyectos de inversion acorde a los nuevos lineamientos manuales y plataformas de inevrsion publica del DNP</v>
      </c>
      <c r="F810" s="824">
        <v>9</v>
      </c>
      <c r="G810" s="824" t="s">
        <v>2451</v>
      </c>
      <c r="H810" s="824">
        <f>'Plan de Acción 2023'!$T$28</f>
        <v>1</v>
      </c>
      <c r="I810" s="824">
        <f>'Plan de Acción 2023'!H28+'Plan de Acción 2023'!I28+'Plan de Acción 2023'!J28+'Plan de Acción 2023'!K28+'Plan de Acción 2023'!L28+'Plan de Acción 2023'!M28+'Plan de Acción 2023'!N28+'Plan de Acción 2023'!O28+'Plan de Acción 2023'!P28</f>
        <v>0</v>
      </c>
      <c r="J810" s="824">
        <f>'Plan de Acción 2023'!X28+'Plan de Acción 2023'!Y28+'Plan de Acción 2023'!Z28+'Plan de Acción 2023'!AA28+'Plan de Acción 2023'!AB28+'Plan de Acción 2023'!AC28+'Plan de Acción 2023'!AD28+'Plan de Acción 2023'!AE28+'Plan de Acción 2023'!AF28</f>
        <v>0</v>
      </c>
      <c r="K810" s="825">
        <f t="shared" si="9"/>
        <v>0</v>
      </c>
      <c r="L810" s="825">
        <f t="shared" si="10"/>
        <v>0</v>
      </c>
      <c r="M810" s="824">
        <f>'Plan de Acción 2023'!P28</f>
        <v>0</v>
      </c>
      <c r="N810" s="824">
        <f>'Plan de Acción 2023'!AF28</f>
        <v>0</v>
      </c>
      <c r="O810" s="824" t="e">
        <f t="shared" si="11"/>
        <v>#DIV/0!</v>
      </c>
      <c r="P810" s="820">
        <f>Tabla13[[#This Row],[Ejec Real Acumu]]-Tabla13[[#This Row],[Proyec Ejec Acumul]]</f>
        <v>0</v>
      </c>
      <c r="Q810" s="820">
        <f>Tabla13[[#This Row],[Ejec Real Mes]]-Tabla13[[#This Row],[Program Entreg Mes]]</f>
        <v>0</v>
      </c>
    </row>
    <row r="811" spans="1:17">
      <c r="A811" s="824">
        <v>25</v>
      </c>
      <c r="B811" s="824" t="s">
        <v>2441</v>
      </c>
      <c r="C811" s="824" t="s">
        <v>2442</v>
      </c>
      <c r="D811" s="824" t="str">
        <f>'Plan de Acción 2023'!$V$29</f>
        <v>Oficina Asesora de Planeación</v>
      </c>
      <c r="E811" s="824" t="str">
        <f>'Plan de Acción 2023'!$F$29</f>
        <v>Reportar a la Alta Dirección el seguimiento al cumplimiento de riesgos de procesos y de corrupción</v>
      </c>
      <c r="F811" s="824">
        <v>9</v>
      </c>
      <c r="G811" s="824" t="s">
        <v>2451</v>
      </c>
      <c r="H811" s="824">
        <f>'Plan de Acción 2023'!$T$29</f>
        <v>3</v>
      </c>
      <c r="I811" s="824">
        <f>'Plan de Acción 2023'!H29+'Plan de Acción 2023'!I29+'Plan de Acción 2023'!J29+'Plan de Acción 2023'!K29+'Plan de Acción 2023'!L29+'Plan de Acción 2023'!M29+'Plan de Acción 2023'!N29+'Plan de Acción 2023'!O29+'Plan de Acción 2023'!P29</f>
        <v>3</v>
      </c>
      <c r="J811" s="824">
        <f>'Plan de Acción 2023'!X29+'Plan de Acción 2023'!Y29+'Plan de Acción 2023'!Z29+'Plan de Acción 2023'!AA29+'Plan de Acción 2023'!AB29+'Plan de Acción 2023'!AC29+'Plan de Acción 2023'!AD29+'Plan de Acción 2023'!AE29+'Plan de Acción 2023'!AF29</f>
        <v>3</v>
      </c>
      <c r="K811" s="825">
        <f t="shared" si="9"/>
        <v>1</v>
      </c>
      <c r="L811" s="825">
        <f t="shared" si="10"/>
        <v>1</v>
      </c>
      <c r="M811" s="824">
        <f>'Plan de Acción 2023'!P29</f>
        <v>1</v>
      </c>
      <c r="N811" s="824">
        <f>'Plan de Acción 2023'!AF29</f>
        <v>1</v>
      </c>
      <c r="O811" s="824">
        <f t="shared" si="11"/>
        <v>1</v>
      </c>
      <c r="P811" s="820">
        <f>Tabla13[[#This Row],[Ejec Real Acumu]]-Tabla13[[#This Row],[Proyec Ejec Acumul]]</f>
        <v>0</v>
      </c>
      <c r="Q811" s="820">
        <f>Tabla13[[#This Row],[Ejec Real Mes]]-Tabla13[[#This Row],[Program Entreg Mes]]</f>
        <v>0</v>
      </c>
    </row>
    <row r="812" spans="1:17">
      <c r="A812" s="824">
        <v>26</v>
      </c>
      <c r="B812" s="824" t="s">
        <v>2441</v>
      </c>
      <c r="C812" s="824" t="s">
        <v>2442</v>
      </c>
      <c r="D812" s="824" t="str">
        <f>'Plan de Acción 2023'!$V$30</f>
        <v>Oficina Asesora de Planeación</v>
      </c>
      <c r="E812" s="824" t="str">
        <f>'Plan de Acción 2023'!$F$30</f>
        <v>Reportar a la Alta Dirección el seguimiento al cumplimiento de los planes de mejora, indicadores</v>
      </c>
      <c r="F812" s="824">
        <v>9</v>
      </c>
      <c r="G812" s="824" t="s">
        <v>2451</v>
      </c>
      <c r="H812" s="824">
        <f>'Plan de Acción 2023'!$T$30</f>
        <v>4</v>
      </c>
      <c r="I812" s="824">
        <f>'Plan de Acción 2023'!H30+'Plan de Acción 2023'!I30+'Plan de Acción 2023'!J30+'Plan de Acción 2023'!K30+'Plan de Acción 2023'!L30+'Plan de Acción 2023'!M30+'Plan de Acción 2023'!N30+'Plan de Acción 2023'!O30+'Plan de Acción 2023'!P30</f>
        <v>3</v>
      </c>
      <c r="J812" s="824">
        <f>'Plan de Acción 2023'!X30+'Plan de Acción 2023'!Y30+'Plan de Acción 2023'!Z30+'Plan de Acción 2023'!AA30+'Plan de Acción 2023'!AB30+'Plan de Acción 2023'!AC30+'Plan de Acción 2023'!AD30+'Plan de Acción 2023'!AE30+'Plan de Acción 2023'!AF30</f>
        <v>3</v>
      </c>
      <c r="K812" s="825">
        <f t="shared" si="9"/>
        <v>0.75</v>
      </c>
      <c r="L812" s="825">
        <f t="shared" si="10"/>
        <v>0.75</v>
      </c>
      <c r="M812" s="824">
        <f>'Plan de Acción 2023'!P30</f>
        <v>0</v>
      </c>
      <c r="N812" s="824">
        <f>'Plan de Acción 2023'!AF30</f>
        <v>0</v>
      </c>
      <c r="O812" s="824" t="e">
        <f t="shared" si="11"/>
        <v>#DIV/0!</v>
      </c>
      <c r="P812" s="820">
        <f>Tabla13[[#This Row],[Ejec Real Acumu]]-Tabla13[[#This Row],[Proyec Ejec Acumul]]</f>
        <v>0</v>
      </c>
      <c r="Q812" s="820">
        <f>Tabla13[[#This Row],[Ejec Real Mes]]-Tabla13[[#This Row],[Program Entreg Mes]]</f>
        <v>0</v>
      </c>
    </row>
    <row r="813" spans="1:17">
      <c r="A813" s="824">
        <v>27</v>
      </c>
      <c r="B813" s="824" t="s">
        <v>2441</v>
      </c>
      <c r="C813" s="824" t="s">
        <v>2442</v>
      </c>
      <c r="D813" s="824" t="str">
        <f>'Plan de Acción 2023'!$V$31</f>
        <v>Oficina Asesora de Planeación</v>
      </c>
      <c r="E813" s="824" t="str">
        <f>'Plan de Acción 2023'!$F$31</f>
        <v>Reportar a la Alta Dirección el estado de operación del aplicativo de Isolución</v>
      </c>
      <c r="F813" s="824">
        <v>9</v>
      </c>
      <c r="G813" s="824" t="s">
        <v>2451</v>
      </c>
      <c r="H813" s="824">
        <f>'Plan de Acción 2023'!$T$31</f>
        <v>2</v>
      </c>
      <c r="I813" s="824">
        <f>'Plan de Acción 2023'!H31+'Plan de Acción 2023'!I31+'Plan de Acción 2023'!J31+'Plan de Acción 2023'!K31+'Plan de Acción 2023'!L31+'Plan de Acción 2023'!M31+'Plan de Acción 2023'!N31+'Plan de Acción 2023'!O31+'Plan de Acción 2023'!P31</f>
        <v>1</v>
      </c>
      <c r="J813" s="824">
        <f>'Plan de Acción 2023'!X31+'Plan de Acción 2023'!Y31+'Plan de Acción 2023'!Z31+'Plan de Acción 2023'!AA31+'Plan de Acción 2023'!AB31+'Plan de Acción 2023'!AC31+'Plan de Acción 2023'!AD31+'Plan de Acción 2023'!AE31+'Plan de Acción 2023'!AF31</f>
        <v>1</v>
      </c>
      <c r="K813" s="825">
        <f t="shared" si="9"/>
        <v>0.5</v>
      </c>
      <c r="L813" s="825">
        <f t="shared" si="10"/>
        <v>0.5</v>
      </c>
      <c r="M813" s="824">
        <f>'Plan de Acción 2023'!P31</f>
        <v>0</v>
      </c>
      <c r="N813" s="824">
        <f>'Plan de Acción 2023'!AF31</f>
        <v>0</v>
      </c>
      <c r="O813" s="824" t="e">
        <f t="shared" si="11"/>
        <v>#DIV/0!</v>
      </c>
      <c r="P813" s="820">
        <f>Tabla13[[#This Row],[Ejec Real Acumu]]-Tabla13[[#This Row],[Proyec Ejec Acumul]]</f>
        <v>0</v>
      </c>
      <c r="Q813" s="820">
        <f>Tabla13[[#This Row],[Ejec Real Mes]]-Tabla13[[#This Row],[Program Entreg Mes]]</f>
        <v>0</v>
      </c>
    </row>
    <row r="814" spans="1:17">
      <c r="A814" s="824">
        <v>28</v>
      </c>
      <c r="B814" s="824" t="s">
        <v>2441</v>
      </c>
      <c r="C814" s="824" t="s">
        <v>2442</v>
      </c>
      <c r="D814" s="824" t="str">
        <f>'Plan de Acción 2023'!$V$32</f>
        <v>Oficina Asesora de Planeación</v>
      </c>
      <c r="E814" s="824" t="str">
        <f>'Plan de Acción 2023'!$F$32</f>
        <v>Implementar las políticas del Modelo Integrado de Planeación y Gestión relacionadas con la OAP</v>
      </c>
      <c r="F814" s="824">
        <v>9</v>
      </c>
      <c r="G814" s="824" t="s">
        <v>2451</v>
      </c>
      <c r="H814" s="824">
        <f>'Plan de Acción 2023'!$T$32</f>
        <v>3</v>
      </c>
      <c r="I814" s="824">
        <f>'Plan de Acción 2023'!H32+'Plan de Acción 2023'!I32+'Plan de Acción 2023'!J32+'Plan de Acción 2023'!K32+'Plan de Acción 2023'!L32+'Plan de Acción 2023'!M32+'Plan de Acción 2023'!N32+'Plan de Acción 2023'!O32+'Plan de Acción 2023'!P32</f>
        <v>2</v>
      </c>
      <c r="J814" s="824">
        <f>'Plan de Acción 2023'!X32+'Plan de Acción 2023'!Y32+'Plan de Acción 2023'!Z32+'Plan de Acción 2023'!AA32+'Plan de Acción 2023'!AB32+'Plan de Acción 2023'!AC32+'Plan de Acción 2023'!AD32+'Plan de Acción 2023'!AE32+'Plan de Acción 2023'!AF32</f>
        <v>2</v>
      </c>
      <c r="K814" s="825">
        <f t="shared" si="9"/>
        <v>0.66666666666666663</v>
      </c>
      <c r="L814" s="825">
        <f t="shared" si="10"/>
        <v>0.66666666666666663</v>
      </c>
      <c r="M814" s="824">
        <f>'Plan de Acción 2023'!P32</f>
        <v>0</v>
      </c>
      <c r="N814" s="824">
        <f>'Plan de Acción 2023'!AF32</f>
        <v>0</v>
      </c>
      <c r="O814" s="824" t="e">
        <f t="shared" si="11"/>
        <v>#DIV/0!</v>
      </c>
      <c r="P814" s="820">
        <f>Tabla13[[#This Row],[Ejec Real Acumu]]-Tabla13[[#This Row],[Proyec Ejec Acumul]]</f>
        <v>0</v>
      </c>
      <c r="Q814" s="820">
        <f>Tabla13[[#This Row],[Ejec Real Mes]]-Tabla13[[#This Row],[Program Entreg Mes]]</f>
        <v>0</v>
      </c>
    </row>
    <row r="815" spans="1:17">
      <c r="A815" s="824">
        <v>29</v>
      </c>
      <c r="B815" s="824" t="s">
        <v>2441</v>
      </c>
      <c r="C815" s="824" t="s">
        <v>2442</v>
      </c>
      <c r="D815" s="824" t="str">
        <f>'Plan de Acción 2023'!$V$33</f>
        <v>Oficina Asesora de Planeación</v>
      </c>
      <c r="E815" s="824" t="str">
        <f>'Plan de Acción 2023'!$F$33</f>
        <v>Realizar presentación de estado de avance de las política de MIPG del INM</v>
      </c>
      <c r="F815" s="824">
        <v>9</v>
      </c>
      <c r="G815" s="824" t="s">
        <v>2451</v>
      </c>
      <c r="H815" s="824">
        <f>'Plan de Acción 2023'!$T$33</f>
        <v>2</v>
      </c>
      <c r="I815" s="824">
        <f>'Plan de Acción 2023'!H33+'Plan de Acción 2023'!I33+'Plan de Acción 2023'!J33+'Plan de Acción 2023'!K33+'Plan de Acción 2023'!L33+'Plan de Acción 2023'!M33+'Plan de Acción 2023'!N33+'Plan de Acción 2023'!O33+'Plan de Acción 2023'!P33</f>
        <v>2</v>
      </c>
      <c r="J815" s="824">
        <f>'Plan de Acción 2023'!X33+'Plan de Acción 2023'!Y33+'Plan de Acción 2023'!Z33+'Plan de Acción 2023'!AA33+'Plan de Acción 2023'!AB33+'Plan de Acción 2023'!AC33+'Plan de Acción 2023'!AD33+'Plan de Acción 2023'!AE33+'Plan de Acción 2023'!AF33</f>
        <v>1</v>
      </c>
      <c r="K815" s="825">
        <f t="shared" si="9"/>
        <v>1</v>
      </c>
      <c r="L815" s="825">
        <f t="shared" si="10"/>
        <v>0.5</v>
      </c>
      <c r="M815" s="824">
        <f>'Plan de Acción 2023'!P33</f>
        <v>1</v>
      </c>
      <c r="N815" s="824">
        <f>'Plan de Acción 2023'!AF33</f>
        <v>0</v>
      </c>
      <c r="O815" s="824">
        <f t="shared" si="11"/>
        <v>0</v>
      </c>
      <c r="P815" s="820">
        <f>Tabla13[[#This Row],[Ejec Real Acumu]]-Tabla13[[#This Row],[Proyec Ejec Acumul]]</f>
        <v>-1</v>
      </c>
      <c r="Q815" s="820">
        <f>Tabla13[[#This Row],[Ejec Real Mes]]-Tabla13[[#This Row],[Program Entreg Mes]]</f>
        <v>-1</v>
      </c>
    </row>
    <row r="816" spans="1:17">
      <c r="A816" s="824">
        <v>30</v>
      </c>
      <c r="B816" s="824" t="s">
        <v>2441</v>
      </c>
      <c r="C816" s="824" t="s">
        <v>2442</v>
      </c>
      <c r="D816" s="824" t="str">
        <f>'Plan de Acción 2023'!$V$34</f>
        <v>Oficina Asesora de Planeación</v>
      </c>
      <c r="E816" s="824" t="str">
        <f>'Plan de Acción 2023'!$F$34</f>
        <v>Realizar evento de rendición de cuentas (RdC) enmarcados en la Estrategia de RdC</v>
      </c>
      <c r="F816" s="824">
        <v>9</v>
      </c>
      <c r="G816" s="824" t="s">
        <v>2451</v>
      </c>
      <c r="H816" s="824">
        <f>'Plan de Acción 2023'!$T$34</f>
        <v>1</v>
      </c>
      <c r="I816" s="824">
        <f>'Plan de Acción 2023'!H34+'Plan de Acción 2023'!I34+'Plan de Acción 2023'!J34+'Plan de Acción 2023'!K34+'Plan de Acción 2023'!L34+'Plan de Acción 2023'!M34+'Plan de Acción 2023'!N34+'Plan de Acción 2023'!O34+'Plan de Acción 2023'!P34</f>
        <v>0</v>
      </c>
      <c r="J816" s="824">
        <f>'Plan de Acción 2023'!X34+'Plan de Acción 2023'!Y34+'Plan de Acción 2023'!Z34+'Plan de Acción 2023'!AA34+'Plan de Acción 2023'!AB34+'Plan de Acción 2023'!AC34+'Plan de Acción 2023'!AD34+'Plan de Acción 2023'!AE34+'Plan de Acción 2023'!AF34</f>
        <v>0</v>
      </c>
      <c r="K816" s="825">
        <f t="shared" si="9"/>
        <v>0</v>
      </c>
      <c r="L816" s="825">
        <f t="shared" si="10"/>
        <v>0</v>
      </c>
      <c r="M816" s="824">
        <f>'Plan de Acción 2023'!P34</f>
        <v>0</v>
      </c>
      <c r="N816" s="824">
        <f>'Plan de Acción 2023'!AF34</f>
        <v>0</v>
      </c>
      <c r="O816" s="824" t="e">
        <f t="shared" si="11"/>
        <v>#DIV/0!</v>
      </c>
      <c r="P816" s="820">
        <f>Tabla13[[#This Row],[Ejec Real Acumu]]-Tabla13[[#This Row],[Proyec Ejec Acumul]]</f>
        <v>0</v>
      </c>
      <c r="Q816" s="820">
        <f>Tabla13[[#This Row],[Ejec Real Mes]]-Tabla13[[#This Row],[Program Entreg Mes]]</f>
        <v>0</v>
      </c>
    </row>
    <row r="817" spans="1:17">
      <c r="A817" s="824">
        <v>31</v>
      </c>
      <c r="B817" s="824" t="s">
        <v>2441</v>
      </c>
      <c r="C817" s="824" t="s">
        <v>2442</v>
      </c>
      <c r="D817" s="824" t="str">
        <f>'Plan de Acción 2023'!$V$35</f>
        <v>Oficina Asesora de Planeación</v>
      </c>
      <c r="E817" s="824" t="str">
        <f>'Plan de Acción 2023'!$F$35</f>
        <v>Ejecutar el Plan Anticorrupción y Atención al Ciudadano</v>
      </c>
      <c r="F817" s="824">
        <v>9</v>
      </c>
      <c r="G817" s="824" t="s">
        <v>2451</v>
      </c>
      <c r="H817" s="824">
        <f>'Plan de Acción 2023'!$T$35</f>
        <v>69</v>
      </c>
      <c r="I817" s="824">
        <f>'Plan de Acción 2023'!H35+'Plan de Acción 2023'!I35+'Plan de Acción 2023'!J35+'Plan de Acción 2023'!K35+'Plan de Acción 2023'!L35+'Plan de Acción 2023'!M35+'Plan de Acción 2023'!N35+'Plan de Acción 2023'!O35+'Plan de Acción 2023'!P35</f>
        <v>34</v>
      </c>
      <c r="J817" s="824">
        <f>'Plan de Acción 2023'!X35+'Plan de Acción 2023'!Y35+'Plan de Acción 2023'!Z35+'Plan de Acción 2023'!AA35+'Plan de Acción 2023'!AB35+'Plan de Acción 2023'!AC35+'Plan de Acción 2023'!AD35+'Plan de Acción 2023'!AE35+'Plan de Acción 2023'!AF35</f>
        <v>34</v>
      </c>
      <c r="K817" s="825">
        <f t="shared" si="9"/>
        <v>0.49275362318840582</v>
      </c>
      <c r="L817" s="825">
        <f t="shared" si="10"/>
        <v>0.49275362318840582</v>
      </c>
      <c r="M817" s="824">
        <f>'Plan de Acción 2023'!P35</f>
        <v>6</v>
      </c>
      <c r="N817" s="824">
        <f>'Plan de Acción 2023'!AF35</f>
        <v>6</v>
      </c>
      <c r="O817" s="824">
        <f t="shared" si="11"/>
        <v>1</v>
      </c>
      <c r="P817" s="820">
        <f>Tabla13[[#This Row],[Ejec Real Acumu]]-Tabla13[[#This Row],[Proyec Ejec Acumul]]</f>
        <v>0</v>
      </c>
      <c r="Q817" s="820">
        <f>Tabla13[[#This Row],[Ejec Real Mes]]-Tabla13[[#This Row],[Program Entreg Mes]]</f>
        <v>0</v>
      </c>
    </row>
    <row r="818" spans="1:17">
      <c r="A818" s="824">
        <v>32</v>
      </c>
      <c r="B818" s="824" t="s">
        <v>2441</v>
      </c>
      <c r="C818" s="824" t="s">
        <v>2442</v>
      </c>
      <c r="D818" s="824" t="str">
        <f>'Plan de Acción 2023'!$V$36</f>
        <v>Oficina Asesora de Planeación</v>
      </c>
      <c r="E818" s="824" t="str">
        <f>'Plan de Acción 2023'!$F$36</f>
        <v>Reportar el estado de ejecución
presupuestal de los proyectos de inversión y
el presupuesto de funcionamiento</v>
      </c>
      <c r="F818" s="824">
        <v>9</v>
      </c>
      <c r="G818" s="824" t="s">
        <v>2451</v>
      </c>
      <c r="H818" s="824">
        <f>'Plan de Acción 2023'!$T$36</f>
        <v>12</v>
      </c>
      <c r="I818" s="824">
        <f>'Plan de Acción 2023'!H36+'Plan de Acción 2023'!I36+'Plan de Acción 2023'!J36+'Plan de Acción 2023'!K36+'Plan de Acción 2023'!L36+'Plan de Acción 2023'!M36+'Plan de Acción 2023'!N36+'Plan de Acción 2023'!O36+'Plan de Acción 2023'!P36</f>
        <v>10</v>
      </c>
      <c r="J818" s="824">
        <f>'Plan de Acción 2023'!X36+'Plan de Acción 2023'!Y36+'Plan de Acción 2023'!Z36+'Plan de Acción 2023'!AA36+'Plan de Acción 2023'!AB36+'Plan de Acción 2023'!AC36+'Plan de Acción 2023'!AD36+'Plan de Acción 2023'!AE36+'Plan de Acción 2023'!AF36</f>
        <v>10</v>
      </c>
      <c r="K818" s="825">
        <f t="shared" si="9"/>
        <v>0.83333333333333337</v>
      </c>
      <c r="L818" s="825">
        <f t="shared" si="10"/>
        <v>0.83333333333333337</v>
      </c>
      <c r="M818" s="824">
        <f>'Plan de Acción 2023'!P36</f>
        <v>1</v>
      </c>
      <c r="N818" s="824">
        <f>'Plan de Acción 2023'!AF36</f>
        <v>1</v>
      </c>
      <c r="O818" s="824">
        <f t="shared" si="11"/>
        <v>1</v>
      </c>
      <c r="P818" s="820">
        <f>Tabla13[[#This Row],[Ejec Real Acumu]]-Tabla13[[#This Row],[Proyec Ejec Acumul]]</f>
        <v>0</v>
      </c>
      <c r="Q818" s="820">
        <f>Tabla13[[#This Row],[Ejec Real Mes]]-Tabla13[[#This Row],[Program Entreg Mes]]</f>
        <v>0</v>
      </c>
    </row>
    <row r="819" spans="1:17">
      <c r="A819" s="824">
        <v>33</v>
      </c>
      <c r="B819" s="824" t="s">
        <v>2441</v>
      </c>
      <c r="C819" s="824" t="s">
        <v>2442</v>
      </c>
      <c r="D819" s="824" t="str">
        <f>'Plan de Acción 2023'!$V$37</f>
        <v>Oficina Asesora de Planeación</v>
      </c>
      <c r="E819" s="824" t="str">
        <f>'Plan de Acción 2023'!$F$37</f>
        <v>Realizar seguimiento en el
aplicativo de la Plataforma Integral de
Inversion Publica (PIIP) a los avances en cadena valor, conforme la ejecución del Presupuesto de Inversión: Producto,
Financiero y de Gestión</v>
      </c>
      <c r="F819" s="824">
        <v>9</v>
      </c>
      <c r="G819" s="824" t="s">
        <v>2451</v>
      </c>
      <c r="H819" s="824">
        <f>'Plan de Acción 2023'!$T$37</f>
        <v>12</v>
      </c>
      <c r="I819" s="824">
        <f>'Plan de Acción 2023'!H37+'Plan de Acción 2023'!I37+'Plan de Acción 2023'!J37+'Plan de Acción 2023'!K37+'Plan de Acción 2023'!L37+'Plan de Acción 2023'!M37+'Plan de Acción 2023'!N37+'Plan de Acción 2023'!O37+'Plan de Acción 2023'!P37</f>
        <v>10</v>
      </c>
      <c r="J819" s="824">
        <f>'Plan de Acción 2023'!X37+'Plan de Acción 2023'!Y37+'Plan de Acción 2023'!Z37+'Plan de Acción 2023'!AA37+'Plan de Acción 2023'!AB37+'Plan de Acción 2023'!AC37+'Plan de Acción 2023'!AD37+'Plan de Acción 2023'!AE37+'Plan de Acción 2023'!AF37</f>
        <v>10</v>
      </c>
      <c r="K819" s="825">
        <f t="shared" si="9"/>
        <v>0.83333333333333337</v>
      </c>
      <c r="L819" s="825">
        <f t="shared" si="10"/>
        <v>0.83333333333333337</v>
      </c>
      <c r="M819" s="824">
        <f>'Plan de Acción 2023'!P37</f>
        <v>1</v>
      </c>
      <c r="N819" s="824">
        <f>'Plan de Acción 2023'!AF37</f>
        <v>1</v>
      </c>
      <c r="O819" s="824">
        <f t="shared" si="11"/>
        <v>1</v>
      </c>
      <c r="P819" s="820">
        <f>Tabla13[[#This Row],[Ejec Real Acumu]]-Tabla13[[#This Row],[Proyec Ejec Acumul]]</f>
        <v>0</v>
      </c>
      <c r="Q819" s="820">
        <f>Tabla13[[#This Row],[Ejec Real Mes]]-Tabla13[[#This Row],[Program Entreg Mes]]</f>
        <v>0</v>
      </c>
    </row>
    <row r="820" spans="1:17">
      <c r="A820" s="824">
        <v>34</v>
      </c>
      <c r="B820" s="824" t="s">
        <v>2441</v>
      </c>
      <c r="C820" s="824" t="s">
        <v>2442</v>
      </c>
      <c r="D820" s="824" t="str">
        <f>'Plan de Acción 2023'!$V$38</f>
        <v>Oficina Asesora de Planeación</v>
      </c>
      <c r="E820" s="824" t="str">
        <f>'Plan de Acción 2023'!$F$38</f>
        <v>Realizar el estudio de tasas de los
servicios que se prestaran por parte de las
areas misionales del instituto para su
publicacion según los terminos de ley.</v>
      </c>
      <c r="F820" s="824">
        <v>9</v>
      </c>
      <c r="G820" s="824" t="s">
        <v>2451</v>
      </c>
      <c r="H820" s="824">
        <f>'Plan de Acción 2023'!$T$38</f>
        <v>1</v>
      </c>
      <c r="I820" s="824">
        <f>'Plan de Acción 2023'!H38+'Plan de Acción 2023'!I38+'Plan de Acción 2023'!J38+'Plan de Acción 2023'!K38+'Plan de Acción 2023'!L38+'Plan de Acción 2023'!M38+'Plan de Acción 2023'!N38+'Plan de Acción 2023'!O38+'Plan de Acción 2023'!P38</f>
        <v>0</v>
      </c>
      <c r="J820" s="824">
        <f>'Plan de Acción 2023'!X38+'Plan de Acción 2023'!Y38+'Plan de Acción 2023'!Z38+'Plan de Acción 2023'!AA38+'Plan de Acción 2023'!AB38+'Plan de Acción 2023'!AC38+'Plan de Acción 2023'!AD38+'Plan de Acción 2023'!AE38+'Plan de Acción 2023'!AF38</f>
        <v>0</v>
      </c>
      <c r="K820" s="825">
        <f t="shared" si="9"/>
        <v>0</v>
      </c>
      <c r="L820" s="825">
        <f t="shared" si="10"/>
        <v>0</v>
      </c>
      <c r="M820" s="824">
        <f>'Plan de Acción 2023'!P38</f>
        <v>0</v>
      </c>
      <c r="N820" s="824">
        <f>'Plan de Acción 2023'!AF38</f>
        <v>0</v>
      </c>
      <c r="O820" s="824" t="e">
        <f t="shared" si="11"/>
        <v>#DIV/0!</v>
      </c>
      <c r="P820" s="820">
        <f>Tabla13[[#This Row],[Ejec Real Acumu]]-Tabla13[[#This Row],[Proyec Ejec Acumul]]</f>
        <v>0</v>
      </c>
      <c r="Q820" s="820">
        <f>Tabla13[[#This Row],[Ejec Real Mes]]-Tabla13[[#This Row],[Program Entreg Mes]]</f>
        <v>0</v>
      </c>
    </row>
    <row r="821" spans="1:17">
      <c r="A821" s="824">
        <v>35</v>
      </c>
      <c r="B821" s="824" t="s">
        <v>2441</v>
      </c>
      <c r="C821" s="824" t="s">
        <v>2442</v>
      </c>
      <c r="D821" s="824" t="str">
        <f>'Plan de Acción 2023'!$V$39</f>
        <v>Oficina Asesora de Planeación</v>
      </c>
      <c r="E821" s="824" t="str">
        <f>'Plan de Acción 2023'!$F$39</f>
        <v xml:space="preserve">Creación o actualización de la
documentación de la OAP
</v>
      </c>
      <c r="F821" s="824">
        <v>9</v>
      </c>
      <c r="G821" s="824" t="s">
        <v>2451</v>
      </c>
      <c r="H821" s="824">
        <f>'Plan de Acción 2023'!$T$39</f>
        <v>13</v>
      </c>
      <c r="I821" s="824">
        <f>'Plan de Acción 2023'!H39+'Plan de Acción 2023'!I39+'Plan de Acción 2023'!J39+'Plan de Acción 2023'!K39+'Plan de Acción 2023'!L39+'Plan de Acción 2023'!M39+'Plan de Acción 2023'!N39+'Plan de Acción 2023'!O39+'Plan de Acción 2023'!P39</f>
        <v>0</v>
      </c>
      <c r="J821" s="824">
        <f>'Plan de Acción 2023'!X39+'Plan de Acción 2023'!Y39+'Plan de Acción 2023'!Z39+'Plan de Acción 2023'!AA39+'Plan de Acción 2023'!AB39+'Plan de Acción 2023'!AC39+'Plan de Acción 2023'!AD39+'Plan de Acción 2023'!AE39+'Plan de Acción 2023'!AF39</f>
        <v>0</v>
      </c>
      <c r="K821" s="825">
        <f t="shared" si="9"/>
        <v>0</v>
      </c>
      <c r="L821" s="825">
        <f t="shared" si="10"/>
        <v>0</v>
      </c>
      <c r="M821" s="824">
        <f>'Plan de Acción 2023'!P39</f>
        <v>0</v>
      </c>
      <c r="N821" s="824">
        <f>'Plan de Acción 2023'!AF39</f>
        <v>0</v>
      </c>
      <c r="O821" s="824" t="e">
        <f t="shared" si="11"/>
        <v>#DIV/0!</v>
      </c>
      <c r="P821" s="820">
        <f>Tabla13[[#This Row],[Ejec Real Acumu]]-Tabla13[[#This Row],[Proyec Ejec Acumul]]</f>
        <v>0</v>
      </c>
      <c r="Q821" s="820">
        <f>Tabla13[[#This Row],[Ejec Real Mes]]-Tabla13[[#This Row],[Program Entreg Mes]]</f>
        <v>0</v>
      </c>
    </row>
    <row r="822" spans="1:17">
      <c r="A822" s="824">
        <v>36</v>
      </c>
      <c r="B822" s="824" t="s">
        <v>2441</v>
      </c>
      <c r="C822" s="824" t="s">
        <v>2442</v>
      </c>
      <c r="D822" s="824" t="str">
        <f>'Plan de Acción 2023'!$V$40</f>
        <v>Subdirección de Servicios Metrológicos y Relación con el Ciudadano</v>
      </c>
      <c r="E822" s="824" t="str">
        <f>'Plan de Acción 2023'!$F$40</f>
        <v>Implementar las políticas del Modelo Integrado de Planeación y Gestión relacionadas con la SSMRC</v>
      </c>
      <c r="F822" s="824">
        <v>9</v>
      </c>
      <c r="G822" s="824" t="s">
        <v>2451</v>
      </c>
      <c r="H822" s="824">
        <f>'Plan de Acción 2023'!$T$40</f>
        <v>3</v>
      </c>
      <c r="I822" s="824">
        <f>'Plan de Acción 2023'!H40+'Plan de Acción 2023'!I40+'Plan de Acción 2023'!J40+'Plan de Acción 2023'!K40+'Plan de Acción 2023'!L40+'Plan de Acción 2023'!M40+'Plan de Acción 2023'!N40+'Plan de Acción 2023'!O40+'Plan de Acción 2023'!P40</f>
        <v>2</v>
      </c>
      <c r="J822" s="824">
        <f>'Plan de Acción 2023'!X40+'Plan de Acción 2023'!Y40+'Plan de Acción 2023'!Z40+'Plan de Acción 2023'!AA40+'Plan de Acción 2023'!AB40+'Plan de Acción 2023'!AC40+'Plan de Acción 2023'!AD40+'Plan de Acción 2023'!AE40+'Plan de Acción 2023'!AF40</f>
        <v>2</v>
      </c>
      <c r="K822" s="825">
        <f t="shared" si="9"/>
        <v>0.66666666666666663</v>
      </c>
      <c r="L822" s="825">
        <f t="shared" si="10"/>
        <v>0.66666666666666663</v>
      </c>
      <c r="M822" s="824">
        <f>'Plan de Acción 2023'!P40</f>
        <v>1</v>
      </c>
      <c r="N822" s="824">
        <f>'Plan de Acción 2023'!AF40</f>
        <v>1</v>
      </c>
      <c r="O822" s="824">
        <f t="shared" si="11"/>
        <v>1</v>
      </c>
      <c r="P822" s="820">
        <f>Tabla13[[#This Row],[Ejec Real Acumu]]-Tabla13[[#This Row],[Proyec Ejec Acumul]]</f>
        <v>0</v>
      </c>
      <c r="Q822" s="820">
        <f>Tabla13[[#This Row],[Ejec Real Mes]]-Tabla13[[#This Row],[Program Entreg Mes]]</f>
        <v>0</v>
      </c>
    </row>
    <row r="823" spans="1:17">
      <c r="A823" s="824">
        <v>37</v>
      </c>
      <c r="B823" s="824" t="s">
        <v>2441</v>
      </c>
      <c r="C823" s="824" t="s">
        <v>2442</v>
      </c>
      <c r="D823" s="824" t="str">
        <f>'Plan de Acción 2023'!$V$41</f>
        <v>Subdirección de Servicios Metrológicos y Relación con el Ciudadano</v>
      </c>
      <c r="E823" s="824" t="str">
        <f>'Plan de Acción 2023'!$F$41</f>
        <v>Revisar, ajustar y aprobar Proyecto de Interés Estratégico "Fomento Regional en Metrología 2.0"</v>
      </c>
      <c r="F823" s="824">
        <v>9</v>
      </c>
      <c r="G823" s="824" t="s">
        <v>2451</v>
      </c>
      <c r="H823" s="824">
        <f>'Plan de Acción 2023'!$T$41</f>
        <v>1</v>
      </c>
      <c r="I823" s="824">
        <f>'Plan de Acción 2023'!H41+'Plan de Acción 2023'!I41+'Plan de Acción 2023'!J41+'Plan de Acción 2023'!K41+'Plan de Acción 2023'!L41+'Plan de Acción 2023'!M41+'Plan de Acción 2023'!N41+'Plan de Acción 2023'!O41+'Plan de Acción 2023'!P41</f>
        <v>1</v>
      </c>
      <c r="J823" s="824">
        <f>'Plan de Acción 2023'!X41+'Plan de Acción 2023'!Y41+'Plan de Acción 2023'!Z41+'Plan de Acción 2023'!AA41+'Plan de Acción 2023'!AB41+'Plan de Acción 2023'!AC41+'Plan de Acción 2023'!AD41+'Plan de Acción 2023'!AE41+'Plan de Acción 2023'!AF41</f>
        <v>1</v>
      </c>
      <c r="K823" s="825">
        <f t="shared" si="9"/>
        <v>1</v>
      </c>
      <c r="L823" s="825">
        <f t="shared" si="10"/>
        <v>1</v>
      </c>
      <c r="M823" s="824">
        <f>'Plan de Acción 2023'!P41</f>
        <v>1</v>
      </c>
      <c r="N823" s="824">
        <f>'Plan de Acción 2023'!AF41</f>
        <v>1</v>
      </c>
      <c r="O823" s="824">
        <f t="shared" si="11"/>
        <v>1</v>
      </c>
      <c r="P823" s="820">
        <f>Tabla13[[#This Row],[Ejec Real Acumu]]-Tabla13[[#This Row],[Proyec Ejec Acumul]]</f>
        <v>0</v>
      </c>
      <c r="Q823" s="820">
        <f>Tabla13[[#This Row],[Ejec Real Mes]]-Tabla13[[#This Row],[Program Entreg Mes]]</f>
        <v>0</v>
      </c>
    </row>
    <row r="824" spans="1:17">
      <c r="A824" s="824">
        <v>38</v>
      </c>
      <c r="B824" s="824" t="s">
        <v>2441</v>
      </c>
      <c r="C824" s="824" t="s">
        <v>2442</v>
      </c>
      <c r="D824" s="824" t="str">
        <f>'Plan de Acción 2023'!$V$42</f>
        <v>Subdirección de Servicios Metrológicos y Relación con el Ciudadano</v>
      </c>
      <c r="E824" s="824" t="str">
        <f>'Plan de Acción 2023'!$F$42</f>
        <v>Ejecutar los compromisos establecidos en los CONPES en los cuales tiene responsabilidad la SSMRC</v>
      </c>
      <c r="F824" s="824">
        <v>9</v>
      </c>
      <c r="G824" s="824" t="s">
        <v>2451</v>
      </c>
      <c r="H824" s="824">
        <f>'Plan de Acción 2023'!$T$42</f>
        <v>3</v>
      </c>
      <c r="I824" s="824">
        <f>'Plan de Acción 2023'!H42+'Plan de Acción 2023'!I42+'Plan de Acción 2023'!J42+'Plan de Acción 2023'!K42+'Plan de Acción 2023'!L42+'Plan de Acción 2023'!M42+'Plan de Acción 2023'!N42+'Plan de Acción 2023'!O42+'Plan de Acción 2023'!P42</f>
        <v>2</v>
      </c>
      <c r="J824" s="824">
        <f>'Plan de Acción 2023'!X42+'Plan de Acción 2023'!Y42+'Plan de Acción 2023'!Z42+'Plan de Acción 2023'!AA42+'Plan de Acción 2023'!AB42+'Plan de Acción 2023'!AC42+'Plan de Acción 2023'!AD42+'Plan de Acción 2023'!AE42+'Plan de Acción 2023'!AF42</f>
        <v>2</v>
      </c>
      <c r="K824" s="825">
        <f t="shared" si="9"/>
        <v>0.66666666666666663</v>
      </c>
      <c r="L824" s="825">
        <f t="shared" si="10"/>
        <v>0.66666666666666663</v>
      </c>
      <c r="M824" s="824">
        <f>'Plan de Acción 2023'!P42</f>
        <v>1</v>
      </c>
      <c r="N824" s="824">
        <f>'Plan de Acción 2023'!AF42</f>
        <v>1</v>
      </c>
      <c r="O824" s="824">
        <f t="shared" si="11"/>
        <v>1</v>
      </c>
      <c r="P824" s="820">
        <f>Tabla13[[#This Row],[Ejec Real Acumu]]-Tabla13[[#This Row],[Proyec Ejec Acumul]]</f>
        <v>0</v>
      </c>
      <c r="Q824" s="820">
        <f>Tabla13[[#This Row],[Ejec Real Mes]]-Tabla13[[#This Row],[Program Entreg Mes]]</f>
        <v>0</v>
      </c>
    </row>
    <row r="825" spans="1:17">
      <c r="A825" s="824">
        <v>39</v>
      </c>
      <c r="B825" s="824" t="s">
        <v>2441</v>
      </c>
      <c r="C825" s="824" t="s">
        <v>2442</v>
      </c>
      <c r="D825" s="824" t="str">
        <f>'Plan de Acción 2023'!$V$43</f>
        <v>Subdirección de Servicios Metrológicos y Relación con el Ciudadano</v>
      </c>
      <c r="E825" s="824" t="str">
        <f>'Plan de Acción 2023'!$F$43</f>
        <v>Ejecutar los compromisos establecidos en los Convenios en los cuales tiene responsabilidad la SSMRC</v>
      </c>
      <c r="F825" s="824">
        <v>9</v>
      </c>
      <c r="G825" s="824" t="s">
        <v>2451</v>
      </c>
      <c r="H825" s="824">
        <f>'Plan de Acción 2023'!$T$43</f>
        <v>3</v>
      </c>
      <c r="I825" s="824">
        <f>'Plan de Acción 2023'!H43+'Plan de Acción 2023'!I43+'Plan de Acción 2023'!J43+'Plan de Acción 2023'!K43+'Plan de Acción 2023'!L43+'Plan de Acción 2023'!M43+'Plan de Acción 2023'!N43+'Plan de Acción 2023'!O43+'Plan de Acción 2023'!P43</f>
        <v>2</v>
      </c>
      <c r="J825" s="824">
        <f>'Plan de Acción 2023'!X43+'Plan de Acción 2023'!Y43+'Plan de Acción 2023'!Z43+'Plan de Acción 2023'!AA43+'Plan de Acción 2023'!AB43+'Plan de Acción 2023'!AC43+'Plan de Acción 2023'!AD43+'Plan de Acción 2023'!AE43+'Plan de Acción 2023'!AF43</f>
        <v>2</v>
      </c>
      <c r="K825" s="825">
        <f t="shared" si="9"/>
        <v>0.66666666666666663</v>
      </c>
      <c r="L825" s="825">
        <f t="shared" si="10"/>
        <v>0.66666666666666663</v>
      </c>
      <c r="M825" s="824">
        <f>'Plan de Acción 2023'!P43</f>
        <v>1</v>
      </c>
      <c r="N825" s="824">
        <f>'Plan de Acción 2023'!AF43</f>
        <v>1</v>
      </c>
      <c r="O825" s="824">
        <f t="shared" si="11"/>
        <v>1</v>
      </c>
      <c r="P825" s="820">
        <f>Tabla13[[#This Row],[Ejec Real Acumu]]-Tabla13[[#This Row],[Proyec Ejec Acumul]]</f>
        <v>0</v>
      </c>
      <c r="Q825" s="820">
        <f>Tabla13[[#This Row],[Ejec Real Mes]]-Tabla13[[#This Row],[Program Entreg Mes]]</f>
        <v>0</v>
      </c>
    </row>
    <row r="826" spans="1:17">
      <c r="A826" s="824">
        <v>40</v>
      </c>
      <c r="B826" s="824" t="s">
        <v>2441</v>
      </c>
      <c r="C826" s="824" t="s">
        <v>2442</v>
      </c>
      <c r="D826" s="824" t="str">
        <f>'Plan de Acción 2023'!$V$44</f>
        <v>Subdirección de Servicios Metrológicos y Relación con el Ciudadano</v>
      </c>
      <c r="E826" s="824" t="str">
        <f>'Plan de Acción 2023'!$F$44</f>
        <v>Ejecutar actividades desde la Red Colombiana de Metrología según lineamientos estratégicos</v>
      </c>
      <c r="F826" s="824">
        <v>9</v>
      </c>
      <c r="G826" s="824" t="s">
        <v>2451</v>
      </c>
      <c r="H826" s="824">
        <f>'Plan de Acción 2023'!$T$44</f>
        <v>4</v>
      </c>
      <c r="I826" s="824">
        <f>'Plan de Acción 2023'!H44+'Plan de Acción 2023'!I44+'Plan de Acción 2023'!J44+'Plan de Acción 2023'!K44+'Plan de Acción 2023'!L44+'Plan de Acción 2023'!M44+'Plan de Acción 2023'!N44+'Plan de Acción 2023'!O44+'Plan de Acción 2023'!P44</f>
        <v>3</v>
      </c>
      <c r="J826" s="824">
        <f>'Plan de Acción 2023'!X44+'Plan de Acción 2023'!Y44+'Plan de Acción 2023'!Z44+'Plan de Acción 2023'!AA44+'Plan de Acción 2023'!AB44+'Plan de Acción 2023'!AC44+'Plan de Acción 2023'!AD44+'Plan de Acción 2023'!AE44+'Plan de Acción 2023'!AF44</f>
        <v>3</v>
      </c>
      <c r="K826" s="825">
        <f t="shared" si="9"/>
        <v>0.75</v>
      </c>
      <c r="L826" s="825">
        <f t="shared" si="10"/>
        <v>0.75</v>
      </c>
      <c r="M826" s="824">
        <f>'Plan de Acción 2023'!P44</f>
        <v>1</v>
      </c>
      <c r="N826" s="824">
        <f>'Plan de Acción 2023'!AF44</f>
        <v>1</v>
      </c>
      <c r="O826" s="824">
        <f t="shared" si="11"/>
        <v>1</v>
      </c>
      <c r="P826" s="820">
        <f>Tabla13[[#This Row],[Ejec Real Acumu]]-Tabla13[[#This Row],[Proyec Ejec Acumul]]</f>
        <v>0</v>
      </c>
      <c r="Q826" s="820">
        <f>Tabla13[[#This Row],[Ejec Real Mes]]-Tabla13[[#This Row],[Program Entreg Mes]]</f>
        <v>0</v>
      </c>
    </row>
    <row r="827" spans="1:17">
      <c r="A827" s="824">
        <v>41</v>
      </c>
      <c r="B827" s="824" t="s">
        <v>2441</v>
      </c>
      <c r="C827" s="824" t="s">
        <v>2442</v>
      </c>
      <c r="D827" s="824" t="str">
        <f>'Plan de Acción 2023'!$V$45</f>
        <v>Subdirección de Servicios Metrológicos y Relación con el Ciudadano</v>
      </c>
      <c r="E827" s="824" t="str">
        <f>'Plan de Acción 2023'!$F$45</f>
        <v>Prestar los Servicios liderados desde la SSMRC</v>
      </c>
      <c r="F827" s="824">
        <v>9</v>
      </c>
      <c r="G827" s="824" t="s">
        <v>2451</v>
      </c>
      <c r="H827" s="824">
        <f>'Plan de Acción 2023'!$T$45</f>
        <v>4</v>
      </c>
      <c r="I827" s="824">
        <f>'Plan de Acción 2023'!H45+'Plan de Acción 2023'!I45+'Plan de Acción 2023'!J45+'Plan de Acción 2023'!K45+'Plan de Acción 2023'!L45+'Plan de Acción 2023'!M45+'Plan de Acción 2023'!N45+'Plan de Acción 2023'!O45+'Plan de Acción 2023'!P45</f>
        <v>3</v>
      </c>
      <c r="J827" s="824">
        <f>'Plan de Acción 2023'!X45+'Plan de Acción 2023'!Y45+'Plan de Acción 2023'!Z45+'Plan de Acción 2023'!AA45+'Plan de Acción 2023'!AB45+'Plan de Acción 2023'!AC45+'Plan de Acción 2023'!AD45+'Plan de Acción 2023'!AE45+'Plan de Acción 2023'!AF45</f>
        <v>3</v>
      </c>
      <c r="K827" s="825">
        <f t="shared" si="9"/>
        <v>0.75</v>
      </c>
      <c r="L827" s="825">
        <f t="shared" si="10"/>
        <v>0.75</v>
      </c>
      <c r="M827" s="824">
        <f>'Plan de Acción 2023'!P45</f>
        <v>1</v>
      </c>
      <c r="N827" s="824">
        <f>'Plan de Acción 2023'!AF45</f>
        <v>1</v>
      </c>
      <c r="O827" s="824">
        <f t="shared" si="11"/>
        <v>1</v>
      </c>
      <c r="P827" s="820">
        <f>Tabla13[[#This Row],[Ejec Real Acumu]]-Tabla13[[#This Row],[Proyec Ejec Acumul]]</f>
        <v>0</v>
      </c>
      <c r="Q827" s="820">
        <f>Tabla13[[#This Row],[Ejec Real Mes]]-Tabla13[[#This Row],[Program Entreg Mes]]</f>
        <v>0</v>
      </c>
    </row>
    <row r="828" spans="1:17">
      <c r="A828" s="824">
        <v>42</v>
      </c>
      <c r="B828" s="824" t="s">
        <v>2441</v>
      </c>
      <c r="C828" s="824" t="s">
        <v>2442</v>
      </c>
      <c r="D828" s="824" t="str">
        <f>'Plan de Acción 2023'!$V$46</f>
        <v>Subdirección de Servicios Metrológicos y Relación con el Ciudadano</v>
      </c>
      <c r="E828" s="824" t="str">
        <f>'Plan de Acción 2023'!$F$46</f>
        <v>Establecer un diagnóstico y unificar la gestión de la metrología científica en el INM y mantener el reconocimiento como Centro de Investigación</v>
      </c>
      <c r="F828" s="824">
        <v>9</v>
      </c>
      <c r="G828" s="824" t="s">
        <v>2451</v>
      </c>
      <c r="H828" s="824">
        <f>'Plan de Acción 2023'!$T$46</f>
        <v>1</v>
      </c>
      <c r="I828" s="824">
        <f>'Plan de Acción 2023'!H46+'Plan de Acción 2023'!I46+'Plan de Acción 2023'!J46+'Plan de Acción 2023'!K46+'Plan de Acción 2023'!L46+'Plan de Acción 2023'!M46+'Plan de Acción 2023'!N46+'Plan de Acción 2023'!O46+'Plan de Acción 2023'!P46</f>
        <v>1</v>
      </c>
      <c r="J828" s="824">
        <f>'Plan de Acción 2023'!X46+'Plan de Acción 2023'!Y46+'Plan de Acción 2023'!Z46+'Plan de Acción 2023'!AA46+'Plan de Acción 2023'!AB46+'Plan de Acción 2023'!AC46+'Plan de Acción 2023'!AD46+'Plan de Acción 2023'!AE46+'Plan de Acción 2023'!AF46</f>
        <v>2</v>
      </c>
      <c r="K828" s="825">
        <f t="shared" si="9"/>
        <v>1</v>
      </c>
      <c r="L828" s="825">
        <f t="shared" si="10"/>
        <v>2</v>
      </c>
      <c r="M828" s="824">
        <f>'Plan de Acción 2023'!P46</f>
        <v>0</v>
      </c>
      <c r="N828" s="824">
        <f>'Plan de Acción 2023'!AF46</f>
        <v>1</v>
      </c>
      <c r="O828" s="824" t="e">
        <f t="shared" si="11"/>
        <v>#DIV/0!</v>
      </c>
      <c r="P828" s="820">
        <f>Tabla13[[#This Row],[Ejec Real Acumu]]-Tabla13[[#This Row],[Proyec Ejec Acumul]]</f>
        <v>1</v>
      </c>
      <c r="Q828" s="820">
        <f>Tabla13[[#This Row],[Ejec Real Mes]]-Tabla13[[#This Row],[Program Entreg Mes]]</f>
        <v>1</v>
      </c>
    </row>
    <row r="829" spans="1:17">
      <c r="A829" s="824">
        <v>43</v>
      </c>
      <c r="B829" s="824" t="s">
        <v>2441</v>
      </c>
      <c r="C829" s="824" t="s">
        <v>2442</v>
      </c>
      <c r="D829" s="824" t="str">
        <f>'Plan de Acción 2023'!$V$47</f>
        <v>Subdirección de Servicios Metrológicos y Relación con el Ciudadano</v>
      </c>
      <c r="E829" s="824" t="str">
        <f>'Plan de Acción 2023'!$F$47</f>
        <v>Revisar y ajustar las actividades relacionadas con Comunicaciones y Relación con el ciudadano según lineamientos estratégicos</v>
      </c>
      <c r="F829" s="824">
        <v>9</v>
      </c>
      <c r="G829" s="824" t="s">
        <v>2451</v>
      </c>
      <c r="H829" s="824">
        <f>'Plan de Acción 2023'!$T$47</f>
        <v>3</v>
      </c>
      <c r="I829" s="824">
        <f>'Plan de Acción 2023'!H47+'Plan de Acción 2023'!I47+'Plan de Acción 2023'!J47+'Plan de Acción 2023'!K47+'Plan de Acción 2023'!L47+'Plan de Acción 2023'!M47+'Plan de Acción 2023'!N47+'Plan de Acción 2023'!O47+'Plan de Acción 2023'!P47</f>
        <v>2</v>
      </c>
      <c r="J829" s="824">
        <f>'Plan de Acción 2023'!X47+'Plan de Acción 2023'!Y47+'Plan de Acción 2023'!Z47+'Plan de Acción 2023'!AA47+'Plan de Acción 2023'!AB47+'Plan de Acción 2023'!AC47+'Plan de Acción 2023'!AD47+'Plan de Acción 2023'!AE47+'Plan de Acción 2023'!AF47</f>
        <v>2</v>
      </c>
      <c r="K829" s="825">
        <f t="shared" si="9"/>
        <v>0.66666666666666663</v>
      </c>
      <c r="L829" s="825">
        <f t="shared" si="10"/>
        <v>0.66666666666666663</v>
      </c>
      <c r="M829" s="824">
        <f>'Plan de Acción 2023'!P47</f>
        <v>1</v>
      </c>
      <c r="N829" s="824">
        <f>'Plan de Acción 2023'!AF47</f>
        <v>1</v>
      </c>
      <c r="O829" s="824">
        <f t="shared" si="11"/>
        <v>1</v>
      </c>
      <c r="P829" s="820">
        <f>Tabla13[[#This Row],[Ejec Real Acumu]]-Tabla13[[#This Row],[Proyec Ejec Acumul]]</f>
        <v>0</v>
      </c>
      <c r="Q829" s="820">
        <f>Tabla13[[#This Row],[Ejec Real Mes]]-Tabla13[[#This Row],[Program Entreg Mes]]</f>
        <v>0</v>
      </c>
    </row>
    <row r="830" spans="1:17">
      <c r="A830" s="824">
        <v>44</v>
      </c>
      <c r="B830" s="824" t="s">
        <v>2441</v>
      </c>
      <c r="C830" s="824" t="s">
        <v>2442</v>
      </c>
      <c r="D830" s="824" t="str">
        <f>'Plan de Acción 2023'!$V$48</f>
        <v>Subdirección de Servicios Metrológicos y Relación con el Ciudadano</v>
      </c>
      <c r="E830" s="824" t="str">
        <f>'Plan de Acción 2023'!$F$48</f>
        <v>Ejecutar actividades relacionadas con la Gestión del SIG según lineamientos estratégicos</v>
      </c>
      <c r="F830" s="824">
        <v>9</v>
      </c>
      <c r="G830" s="824" t="s">
        <v>2451</v>
      </c>
      <c r="H830" s="824">
        <f>'Plan de Acción 2023'!$T$48</f>
        <v>4</v>
      </c>
      <c r="I830" s="824">
        <f>'Plan de Acción 2023'!H48+'Plan de Acción 2023'!I48+'Plan de Acción 2023'!J48+'Plan de Acción 2023'!K48+'Plan de Acción 2023'!L48+'Plan de Acción 2023'!M48+'Plan de Acción 2023'!N48+'Plan de Acción 2023'!O48+'Plan de Acción 2023'!P48</f>
        <v>3</v>
      </c>
      <c r="J830" s="824">
        <f>'Plan de Acción 2023'!X48+'Plan de Acción 2023'!Y48+'Plan de Acción 2023'!Z48+'Plan de Acción 2023'!AA48+'Plan de Acción 2023'!AB48+'Plan de Acción 2023'!AC48+'Plan de Acción 2023'!AD48+'Plan de Acción 2023'!AE48+'Plan de Acción 2023'!AF48</f>
        <v>3</v>
      </c>
      <c r="K830" s="825">
        <f t="shared" si="9"/>
        <v>0.75</v>
      </c>
      <c r="L830" s="825">
        <f t="shared" si="10"/>
        <v>0.75</v>
      </c>
      <c r="M830" s="824">
        <f>'Plan de Acción 2023'!P48</f>
        <v>1</v>
      </c>
      <c r="N830" s="824">
        <f>'Plan de Acción 2023'!AF48</f>
        <v>1</v>
      </c>
      <c r="O830" s="824">
        <f t="shared" si="11"/>
        <v>1</v>
      </c>
      <c r="P830" s="820">
        <f>Tabla13[[#This Row],[Ejec Real Acumu]]-Tabla13[[#This Row],[Proyec Ejec Acumul]]</f>
        <v>0</v>
      </c>
      <c r="Q830" s="820">
        <f>Tabla13[[#This Row],[Ejec Real Mes]]-Tabla13[[#This Row],[Program Entreg Mes]]</f>
        <v>0</v>
      </c>
    </row>
    <row r="831" spans="1:17">
      <c r="A831" s="824">
        <v>45</v>
      </c>
      <c r="B831" s="824" t="s">
        <v>2441</v>
      </c>
      <c r="C831" s="824" t="s">
        <v>2442</v>
      </c>
      <c r="D831" s="824" t="str">
        <f>'Plan de Acción 2023'!$V$49</f>
        <v>Subdirección de Metrología Química y Biología</v>
      </c>
      <c r="E831" s="824" t="str">
        <f>'Plan de Acción 2023'!$F$49</f>
        <v>Participar en comparaciones claves, suplementarias o bilaterales</v>
      </c>
      <c r="F831" s="824">
        <v>9</v>
      </c>
      <c r="G831" s="824" t="s">
        <v>2451</v>
      </c>
      <c r="H831" s="824">
        <f>'Plan de Acción 2023'!$T$49</f>
        <v>4</v>
      </c>
      <c r="I831" s="824">
        <f>'Plan de Acción 2023'!H49+'Plan de Acción 2023'!I49+'Plan de Acción 2023'!J49+'Plan de Acción 2023'!K49+'Plan de Acción 2023'!L49+'Plan de Acción 2023'!M49+'Plan de Acción 2023'!N49+'Plan de Acción 2023'!O49+'Plan de Acción 2023'!P49</f>
        <v>1</v>
      </c>
      <c r="J831" s="824">
        <f>'Plan de Acción 2023'!X49+'Plan de Acción 2023'!Y49+'Plan de Acción 2023'!Z49+'Plan de Acción 2023'!AA49+'Plan de Acción 2023'!AB49+'Plan de Acción 2023'!AC49+'Plan de Acción 2023'!AD49+'Plan de Acción 2023'!AE49+'Plan de Acción 2023'!AF49</f>
        <v>1</v>
      </c>
      <c r="K831" s="825">
        <f t="shared" si="9"/>
        <v>0.25</v>
      </c>
      <c r="L831" s="825">
        <f t="shared" si="10"/>
        <v>0.25</v>
      </c>
      <c r="M831" s="824">
        <f>'Plan de Acción 2023'!P49</f>
        <v>0</v>
      </c>
      <c r="N831" s="824">
        <f>'Plan de Acción 2023'!AF49</f>
        <v>0</v>
      </c>
      <c r="O831" s="824" t="e">
        <f t="shared" si="11"/>
        <v>#DIV/0!</v>
      </c>
      <c r="P831" s="820">
        <f>Tabla13[[#This Row],[Ejec Real Acumu]]-Tabla13[[#This Row],[Proyec Ejec Acumul]]</f>
        <v>0</v>
      </c>
      <c r="Q831" s="820">
        <f>Tabla13[[#This Row],[Ejec Real Mes]]-Tabla13[[#This Row],[Program Entreg Mes]]</f>
        <v>0</v>
      </c>
    </row>
    <row r="832" spans="1:17">
      <c r="A832" s="824">
        <v>46</v>
      </c>
      <c r="B832" s="824" t="s">
        <v>2441</v>
      </c>
      <c r="C832" s="824" t="s">
        <v>2442</v>
      </c>
      <c r="D832" s="824" t="str">
        <f>'Plan de Acción 2023'!$V$50</f>
        <v>Subdirección de Metrología Química y Biología</v>
      </c>
      <c r="E832" s="824" t="str">
        <f>'Plan de Acción 2023'!$F$50</f>
        <v>Participar en reuniones comités consultivos, subcomités, grupos de trabajo y/o en la conferencia general del BIPM</v>
      </c>
      <c r="F832" s="824">
        <v>9</v>
      </c>
      <c r="G832" s="824" t="s">
        <v>2451</v>
      </c>
      <c r="H832" s="824">
        <f>'Plan de Acción 2023'!$T$50</f>
        <v>11</v>
      </c>
      <c r="I832" s="824">
        <f>'Plan de Acción 2023'!H50+'Plan de Acción 2023'!I50+'Plan de Acción 2023'!J50+'Plan de Acción 2023'!K50+'Plan de Acción 2023'!L50+'Plan de Acción 2023'!M50+'Plan de Acción 2023'!N50+'Plan de Acción 2023'!O50+'Plan de Acción 2023'!P50</f>
        <v>8</v>
      </c>
      <c r="J832" s="824">
        <f>'Plan de Acción 2023'!X50+'Plan de Acción 2023'!Y50+'Plan de Acción 2023'!Z50+'Plan de Acción 2023'!AA50+'Plan de Acción 2023'!AB50+'Plan de Acción 2023'!AC50+'Plan de Acción 2023'!AD50+'Plan de Acción 2023'!AE50+'Plan de Acción 2023'!AF50</f>
        <v>8</v>
      </c>
      <c r="K832" s="825">
        <f t="shared" si="9"/>
        <v>0.72727272727272729</v>
      </c>
      <c r="L832" s="825">
        <f t="shared" si="10"/>
        <v>0.72727272727272729</v>
      </c>
      <c r="M832" s="824">
        <f>'Plan de Acción 2023'!P50</f>
        <v>0</v>
      </c>
      <c r="N832" s="824">
        <f>'Plan de Acción 2023'!AF50</f>
        <v>0</v>
      </c>
      <c r="O832" s="824" t="e">
        <f t="shared" si="11"/>
        <v>#DIV/0!</v>
      </c>
      <c r="P832" s="820">
        <f>Tabla13[[#This Row],[Ejec Real Acumu]]-Tabla13[[#This Row],[Proyec Ejec Acumul]]</f>
        <v>0</v>
      </c>
      <c r="Q832" s="820">
        <f>Tabla13[[#This Row],[Ejec Real Mes]]-Tabla13[[#This Row],[Program Entreg Mes]]</f>
        <v>0</v>
      </c>
    </row>
    <row r="833" spans="1:17">
      <c r="A833" s="824">
        <v>47</v>
      </c>
      <c r="B833" s="824" t="s">
        <v>2441</v>
      </c>
      <c r="C833" s="824" t="s">
        <v>2442</v>
      </c>
      <c r="D833" s="824" t="str">
        <f>'Plan de Acción 2023'!$V$51</f>
        <v>Subdirección de Metrología Química y Biología</v>
      </c>
      <c r="E833" s="824" t="str">
        <f>'Plan de Acción 2023'!$F$51</f>
        <v>Participar en Grupos de Trabajo Técnico Regional, Grupo de Trabajo de los Sistemas de Calidad (QSTF por sus siglas en ingles) y Asamblea del Sistema Interamericano de Metrología (SIM)</v>
      </c>
      <c r="F833" s="824">
        <v>9</v>
      </c>
      <c r="G833" s="824" t="s">
        <v>2451</v>
      </c>
      <c r="H833" s="824">
        <f>'Plan de Acción 2023'!$T$51</f>
        <v>5</v>
      </c>
      <c r="I833" s="824">
        <f>'Plan de Acción 2023'!H51+'Plan de Acción 2023'!I51+'Plan de Acción 2023'!J51+'Plan de Acción 2023'!K51+'Plan de Acción 2023'!L51+'Plan de Acción 2023'!M51+'Plan de Acción 2023'!N51+'Plan de Acción 2023'!O51+'Plan de Acción 2023'!P51</f>
        <v>2</v>
      </c>
      <c r="J833" s="824">
        <f>'Plan de Acción 2023'!X51+'Plan de Acción 2023'!Y51+'Plan de Acción 2023'!Z51+'Plan de Acción 2023'!AA51+'Plan de Acción 2023'!AB51+'Plan de Acción 2023'!AC51+'Plan de Acción 2023'!AD51+'Plan de Acción 2023'!AE51+'Plan de Acción 2023'!AF51</f>
        <v>2</v>
      </c>
      <c r="K833" s="825">
        <f t="shared" si="9"/>
        <v>0.4</v>
      </c>
      <c r="L833" s="825">
        <f t="shared" si="10"/>
        <v>0.4</v>
      </c>
      <c r="M833" s="824">
        <f>'Plan de Acción 2023'!P51</f>
        <v>0</v>
      </c>
      <c r="N833" s="824">
        <f>'Plan de Acción 2023'!AF51</f>
        <v>0</v>
      </c>
      <c r="O833" s="824" t="e">
        <f t="shared" si="11"/>
        <v>#DIV/0!</v>
      </c>
      <c r="P833" s="820">
        <f>Tabla13[[#This Row],[Ejec Real Acumu]]-Tabla13[[#This Row],[Proyec Ejec Acumul]]</f>
        <v>0</v>
      </c>
      <c r="Q833" s="820">
        <f>Tabla13[[#This Row],[Ejec Real Mes]]-Tabla13[[#This Row],[Program Entreg Mes]]</f>
        <v>0</v>
      </c>
    </row>
    <row r="834" spans="1:17">
      <c r="A834" s="824">
        <v>48</v>
      </c>
      <c r="B834" s="824" t="s">
        <v>2441</v>
      </c>
      <c r="C834" s="824" t="s">
        <v>2442</v>
      </c>
      <c r="D834" s="824" t="str">
        <f>'Plan de Acción 2023'!$V$52</f>
        <v>Subdirección de Metrología Química y Biología</v>
      </c>
      <c r="E834" s="824" t="str">
        <f>'Plan de Acción 2023'!$F$52</f>
        <v>Gestionar los hallazgos de los informes de las
auditorias Internas</v>
      </c>
      <c r="F834" s="824">
        <v>9</v>
      </c>
      <c r="G834" s="824" t="s">
        <v>2451</v>
      </c>
      <c r="H834" s="824">
        <f>'Plan de Acción 2023'!$T$52</f>
        <v>2</v>
      </c>
      <c r="I834" s="824">
        <f>'Plan de Acción 2023'!H52+'Plan de Acción 2023'!I52+'Plan de Acción 2023'!J52+'Plan de Acción 2023'!K52+'Plan de Acción 2023'!L52+'Plan de Acción 2023'!M52+'Plan de Acción 2023'!N52+'Plan de Acción 2023'!O52+'Plan de Acción 2023'!P52</f>
        <v>1</v>
      </c>
      <c r="J834" s="824">
        <f>'Plan de Acción 2023'!X52+'Plan de Acción 2023'!Y52+'Plan de Acción 2023'!Z52+'Plan de Acción 2023'!AA52+'Plan de Acción 2023'!AB52+'Plan de Acción 2023'!AC52+'Plan de Acción 2023'!AD52+'Plan de Acción 2023'!AE52+'Plan de Acción 2023'!AF52</f>
        <v>1</v>
      </c>
      <c r="K834" s="825">
        <f t="shared" si="9"/>
        <v>0.5</v>
      </c>
      <c r="L834" s="825">
        <f t="shared" si="10"/>
        <v>0.5</v>
      </c>
      <c r="M834" s="824">
        <f>'Plan de Acción 2023'!P52</f>
        <v>0</v>
      </c>
      <c r="N834" s="824">
        <f>'Plan de Acción 2023'!AF52</f>
        <v>0</v>
      </c>
      <c r="O834" s="824" t="e">
        <f t="shared" si="11"/>
        <v>#DIV/0!</v>
      </c>
      <c r="P834" s="820">
        <f>Tabla13[[#This Row],[Ejec Real Acumu]]-Tabla13[[#This Row],[Proyec Ejec Acumul]]</f>
        <v>0</v>
      </c>
      <c r="Q834" s="820">
        <f>Tabla13[[#This Row],[Ejec Real Mes]]-Tabla13[[#This Row],[Program Entreg Mes]]</f>
        <v>0</v>
      </c>
    </row>
    <row r="835" spans="1:17">
      <c r="A835" s="824">
        <v>49</v>
      </c>
      <c r="B835" s="824" t="s">
        <v>2441</v>
      </c>
      <c r="C835" s="824" t="s">
        <v>2442</v>
      </c>
      <c r="D835" s="824" t="str">
        <f>'Plan de Acción 2023'!$V$53</f>
        <v>Subdirección de Metrología Química y Biología</v>
      </c>
      <c r="E835" s="824" t="str">
        <f>'Plan de Acción 2023'!$F$53</f>
        <v>Revisar e Implementación del documento de la metodología de priorización - CONPES 3957</v>
      </c>
      <c r="F835" s="824">
        <v>9</v>
      </c>
      <c r="G835" s="824" t="s">
        <v>2451</v>
      </c>
      <c r="H835" s="824">
        <f>'Plan de Acción 2023'!$T$53</f>
        <v>1</v>
      </c>
      <c r="I835" s="824">
        <f>'Plan de Acción 2023'!H53+'Plan de Acción 2023'!I53+'Plan de Acción 2023'!J53+'Plan de Acción 2023'!K53+'Plan de Acción 2023'!L53+'Plan de Acción 2023'!M53+'Plan de Acción 2023'!N53+'Plan de Acción 2023'!O53+'Plan de Acción 2023'!P53</f>
        <v>0</v>
      </c>
      <c r="J835" s="824">
        <f>'Plan de Acción 2023'!X53+'Plan de Acción 2023'!Y53+'Plan de Acción 2023'!Z53+'Plan de Acción 2023'!AA53+'Plan de Acción 2023'!AB53+'Plan de Acción 2023'!AC53+'Plan de Acción 2023'!AD53+'Plan de Acción 2023'!AE53+'Plan de Acción 2023'!AF53</f>
        <v>0</v>
      </c>
      <c r="K835" s="825">
        <f t="shared" si="9"/>
        <v>0</v>
      </c>
      <c r="L835" s="825">
        <f t="shared" si="10"/>
        <v>0</v>
      </c>
      <c r="M835" s="824">
        <f>'Plan de Acción 2023'!P53</f>
        <v>0</v>
      </c>
      <c r="N835" s="824">
        <f>'Plan de Acción 2023'!AF53</f>
        <v>0</v>
      </c>
      <c r="O835" s="824" t="e">
        <f t="shared" si="11"/>
        <v>#DIV/0!</v>
      </c>
      <c r="P835" s="820">
        <f>Tabla13[[#This Row],[Ejec Real Acumu]]-Tabla13[[#This Row],[Proyec Ejec Acumul]]</f>
        <v>0</v>
      </c>
      <c r="Q835" s="820">
        <f>Tabla13[[#This Row],[Ejec Real Mes]]-Tabla13[[#This Row],[Program Entreg Mes]]</f>
        <v>0</v>
      </c>
    </row>
    <row r="836" spans="1:17">
      <c r="A836" s="824">
        <v>50</v>
      </c>
      <c r="B836" s="824" t="s">
        <v>2441</v>
      </c>
      <c r="C836" s="824" t="s">
        <v>2442</v>
      </c>
      <c r="D836" s="824" t="str">
        <f>'Plan de Acción 2023'!$V$54</f>
        <v>Subdirección de Metrología Química y Biología</v>
      </c>
      <c r="E836" s="824" t="str">
        <f>'Plan de Acción 2023'!$F$54</f>
        <v>Realizar reuniones del grupo técnico temático o magnitud de la SMQB para la elaboración de guías de medición en metrología química y biológicas o guías de calibración</v>
      </c>
      <c r="F836" s="824">
        <v>9</v>
      </c>
      <c r="G836" s="824" t="s">
        <v>2451</v>
      </c>
      <c r="H836" s="824">
        <f>'Plan de Acción 2023'!$T$54</f>
        <v>3</v>
      </c>
      <c r="I836" s="824">
        <f>'Plan de Acción 2023'!H54+'Plan de Acción 2023'!I54+'Plan de Acción 2023'!J54+'Plan de Acción 2023'!K54+'Plan de Acción 2023'!L54+'Plan de Acción 2023'!M54+'Plan de Acción 2023'!N54+'Plan de Acción 2023'!O54+'Plan de Acción 2023'!P54</f>
        <v>1</v>
      </c>
      <c r="J836" s="824">
        <f>'Plan de Acción 2023'!X54+'Plan de Acción 2023'!Y54+'Plan de Acción 2023'!Z54+'Plan de Acción 2023'!AA54+'Plan de Acción 2023'!AB54+'Plan de Acción 2023'!AC54+'Plan de Acción 2023'!AD54+'Plan de Acción 2023'!AE54+'Plan de Acción 2023'!AF54</f>
        <v>1</v>
      </c>
      <c r="K836" s="825">
        <f t="shared" si="9"/>
        <v>0.33333333333333331</v>
      </c>
      <c r="L836" s="825">
        <f t="shared" si="10"/>
        <v>0.33333333333333331</v>
      </c>
      <c r="M836" s="824">
        <f>'Plan de Acción 2023'!P54</f>
        <v>0</v>
      </c>
      <c r="N836" s="824">
        <f>'Plan de Acción 2023'!AF54</f>
        <v>0</v>
      </c>
      <c r="O836" s="824" t="e">
        <f t="shared" si="11"/>
        <v>#DIV/0!</v>
      </c>
      <c r="P836" s="820">
        <f>Tabla13[[#This Row],[Ejec Real Acumu]]-Tabla13[[#This Row],[Proyec Ejec Acumul]]</f>
        <v>0</v>
      </c>
      <c r="Q836" s="820">
        <f>Tabla13[[#This Row],[Ejec Real Mes]]-Tabla13[[#This Row],[Program Entreg Mes]]</f>
        <v>0</v>
      </c>
    </row>
    <row r="837" spans="1:17">
      <c r="A837" s="824">
        <v>51</v>
      </c>
      <c r="B837" s="824" t="s">
        <v>2441</v>
      </c>
      <c r="C837" s="824" t="s">
        <v>2442</v>
      </c>
      <c r="D837" s="824" t="str">
        <f>'Plan de Acción 2023'!$V$55</f>
        <v>Subdirección de Metrología Química y Biología</v>
      </c>
      <c r="E837" s="824" t="str">
        <f>'Plan de Acción 2023'!$F$55</f>
        <v>Elaborar guías para mediciones químicas, biológicas o de calibración - RCM</v>
      </c>
      <c r="F837" s="824">
        <v>9</v>
      </c>
      <c r="G837" s="824" t="s">
        <v>2451</v>
      </c>
      <c r="H837" s="824">
        <f>'Plan de Acción 2023'!$T$55</f>
        <v>1</v>
      </c>
      <c r="I837" s="824">
        <f>'Plan de Acción 2023'!H55+'Plan de Acción 2023'!I55+'Plan de Acción 2023'!J55+'Plan de Acción 2023'!K55+'Plan de Acción 2023'!L55+'Plan de Acción 2023'!M55+'Plan de Acción 2023'!N55+'Plan de Acción 2023'!O55+'Plan de Acción 2023'!P55</f>
        <v>1</v>
      </c>
      <c r="J837" s="824">
        <f>'Plan de Acción 2023'!X55+'Plan de Acción 2023'!Y55+'Plan de Acción 2023'!Z55+'Plan de Acción 2023'!AA55+'Plan de Acción 2023'!AB55+'Plan de Acción 2023'!AC55+'Plan de Acción 2023'!AD55+'Plan de Acción 2023'!AE55+'Plan de Acción 2023'!AF55</f>
        <v>1</v>
      </c>
      <c r="K837" s="825">
        <f t="shared" si="9"/>
        <v>1</v>
      </c>
      <c r="L837" s="825">
        <f t="shared" si="10"/>
        <v>1</v>
      </c>
      <c r="M837" s="824">
        <f>'Plan de Acción 2023'!P55</f>
        <v>0</v>
      </c>
      <c r="N837" s="824">
        <f>'Plan de Acción 2023'!AF55</f>
        <v>0</v>
      </c>
      <c r="O837" s="824" t="e">
        <f t="shared" si="11"/>
        <v>#DIV/0!</v>
      </c>
      <c r="P837" s="820">
        <f>Tabla13[[#This Row],[Ejec Real Acumu]]-Tabla13[[#This Row],[Proyec Ejec Acumul]]</f>
        <v>0</v>
      </c>
      <c r="Q837" s="820">
        <f>Tabla13[[#This Row],[Ejec Real Mes]]-Tabla13[[#This Row],[Program Entreg Mes]]</f>
        <v>0</v>
      </c>
    </row>
    <row r="838" spans="1:17">
      <c r="A838" s="824">
        <v>52</v>
      </c>
      <c r="B838" s="824" t="s">
        <v>2441</v>
      </c>
      <c r="C838" s="824" t="s">
        <v>2442</v>
      </c>
      <c r="D838" s="824" t="str">
        <f>'Plan de Acción 2023'!$V$56</f>
        <v>Subdirección de Metrología Química y Biología</v>
      </c>
      <c r="E838" s="824" t="str">
        <f>'Plan de Acción 2023'!$F$56</f>
        <v>Publicar guías para mediciones químicas, biológicas o de calibración - RCM</v>
      </c>
      <c r="F838" s="824">
        <v>9</v>
      </c>
      <c r="G838" s="824" t="s">
        <v>2451</v>
      </c>
      <c r="H838" s="824">
        <f>'Plan de Acción 2023'!$T$56</f>
        <v>5</v>
      </c>
      <c r="I838" s="824">
        <f>'Plan de Acción 2023'!H56+'Plan de Acción 2023'!I56+'Plan de Acción 2023'!J56+'Plan de Acción 2023'!K56+'Plan de Acción 2023'!L56+'Plan de Acción 2023'!M56+'Plan de Acción 2023'!N56+'Plan de Acción 2023'!O56+'Plan de Acción 2023'!P56</f>
        <v>3</v>
      </c>
      <c r="J838" s="824">
        <f>'Plan de Acción 2023'!X56+'Plan de Acción 2023'!Y56+'Plan de Acción 2023'!Z56+'Plan de Acción 2023'!AA56+'Plan de Acción 2023'!AB56+'Plan de Acción 2023'!AC56+'Plan de Acción 2023'!AD56+'Plan de Acción 2023'!AE56+'Plan de Acción 2023'!AF56</f>
        <v>3</v>
      </c>
      <c r="K838" s="825">
        <f t="shared" si="9"/>
        <v>0.6</v>
      </c>
      <c r="L838" s="825">
        <f t="shared" si="10"/>
        <v>0.6</v>
      </c>
      <c r="M838" s="824">
        <f>'Plan de Acción 2023'!P56</f>
        <v>0</v>
      </c>
      <c r="N838" s="824">
        <f>'Plan de Acción 2023'!AF56</f>
        <v>0</v>
      </c>
      <c r="O838" s="824" t="e">
        <f t="shared" si="11"/>
        <v>#DIV/0!</v>
      </c>
      <c r="P838" s="820">
        <f>Tabla13[[#This Row],[Ejec Real Acumu]]-Tabla13[[#This Row],[Proyec Ejec Acumul]]</f>
        <v>0</v>
      </c>
      <c r="Q838" s="820">
        <f>Tabla13[[#This Row],[Ejec Real Mes]]-Tabla13[[#This Row],[Program Entreg Mes]]</f>
        <v>0</v>
      </c>
    </row>
    <row r="839" spans="1:17">
      <c r="A839" s="824">
        <v>53</v>
      </c>
      <c r="B839" s="824" t="s">
        <v>2441</v>
      </c>
      <c r="C839" s="824" t="s">
        <v>2442</v>
      </c>
      <c r="D839" s="824" t="str">
        <f>'Plan de Acción 2023'!$V$57</f>
        <v>Subdirección de Metrología Química y Biología</v>
      </c>
      <c r="E839" s="824" t="str">
        <f>'Plan de Acción 2023'!$F$57</f>
        <v>Desarrollar actividades de divulgación: talleres, eventos o seminarios en temas de metrología química y biología.</v>
      </c>
      <c r="F839" s="824">
        <v>9</v>
      </c>
      <c r="G839" s="824" t="s">
        <v>2451</v>
      </c>
      <c r="H839" s="824">
        <f>'Plan de Acción 2023'!$T$57</f>
        <v>6</v>
      </c>
      <c r="I839" s="824">
        <f>'Plan de Acción 2023'!H57+'Plan de Acción 2023'!I57+'Plan de Acción 2023'!J57+'Plan de Acción 2023'!K57+'Plan de Acción 2023'!L57+'Plan de Acción 2023'!M57+'Plan de Acción 2023'!N57+'Plan de Acción 2023'!O57+'Plan de Acción 2023'!P57</f>
        <v>4</v>
      </c>
      <c r="J839" s="824">
        <f>'Plan de Acción 2023'!X57+'Plan de Acción 2023'!Y57+'Plan de Acción 2023'!Z57+'Plan de Acción 2023'!AA57+'Plan de Acción 2023'!AB57+'Plan de Acción 2023'!AC57+'Plan de Acción 2023'!AD57+'Plan de Acción 2023'!AE57+'Plan de Acción 2023'!AF57</f>
        <v>4</v>
      </c>
      <c r="K839" s="825">
        <f t="shared" si="9"/>
        <v>0.66666666666666663</v>
      </c>
      <c r="L839" s="825">
        <f t="shared" si="10"/>
        <v>0.66666666666666663</v>
      </c>
      <c r="M839" s="824">
        <f>'Plan de Acción 2023'!P57</f>
        <v>0</v>
      </c>
      <c r="N839" s="824">
        <f>'Plan de Acción 2023'!AF57</f>
        <v>0</v>
      </c>
      <c r="O839" s="824" t="e">
        <f t="shared" si="11"/>
        <v>#DIV/0!</v>
      </c>
      <c r="P839" s="820">
        <f>Tabla13[[#This Row],[Ejec Real Acumu]]-Tabla13[[#This Row],[Proyec Ejec Acumul]]</f>
        <v>0</v>
      </c>
      <c r="Q839" s="820">
        <f>Tabla13[[#This Row],[Ejec Real Mes]]-Tabla13[[#This Row],[Program Entreg Mes]]</f>
        <v>0</v>
      </c>
    </row>
    <row r="840" spans="1:17">
      <c r="A840" s="824">
        <v>54</v>
      </c>
      <c r="B840" s="824" t="s">
        <v>2441</v>
      </c>
      <c r="C840" s="824" t="s">
        <v>2442</v>
      </c>
      <c r="D840" s="824" t="str">
        <f>'Plan de Acción 2023'!$V$58</f>
        <v>Subdirección de Metrología Química y Biología</v>
      </c>
      <c r="E840" s="824" t="str">
        <f>'Plan de Acción 2023'!$F$58</f>
        <v>Prestar horas de Asistencia Técnica por personal de la SMQB a demanda</v>
      </c>
      <c r="F840" s="824">
        <v>9</v>
      </c>
      <c r="G840" s="824" t="s">
        <v>2451</v>
      </c>
      <c r="H840" s="824">
        <f>'Plan de Acción 2023'!$T$58</f>
        <v>1</v>
      </c>
      <c r="I840" s="824">
        <f>'Plan de Acción 2023'!H58+'Plan de Acción 2023'!I58+'Plan de Acción 2023'!J58+'Plan de Acción 2023'!K58+'Plan de Acción 2023'!L58+'Plan de Acción 2023'!M58+'Plan de Acción 2023'!N58+'Plan de Acción 2023'!O58+'Plan de Acción 2023'!P58</f>
        <v>0</v>
      </c>
      <c r="J840" s="824">
        <f>'Plan de Acción 2023'!X58+'Plan de Acción 2023'!Y58+'Plan de Acción 2023'!Z58+'Plan de Acción 2023'!AA58+'Plan de Acción 2023'!AB58+'Plan de Acción 2023'!AC58+'Plan de Acción 2023'!AD58+'Plan de Acción 2023'!AE58+'Plan de Acción 2023'!AF58</f>
        <v>0</v>
      </c>
      <c r="K840" s="825">
        <f t="shared" si="9"/>
        <v>0</v>
      </c>
      <c r="L840" s="825">
        <f t="shared" si="10"/>
        <v>0</v>
      </c>
      <c r="M840" s="824">
        <f>'Plan de Acción 2023'!P58</f>
        <v>0</v>
      </c>
      <c r="N840" s="824">
        <f>'Plan de Acción 2023'!AF58</f>
        <v>0</v>
      </c>
      <c r="O840" s="824" t="e">
        <f t="shared" si="11"/>
        <v>#DIV/0!</v>
      </c>
      <c r="P840" s="820">
        <f>Tabla13[[#This Row],[Ejec Real Acumu]]-Tabla13[[#This Row],[Proyec Ejec Acumul]]</f>
        <v>0</v>
      </c>
      <c r="Q840" s="820">
        <f>Tabla13[[#This Row],[Ejec Real Mes]]-Tabla13[[#This Row],[Program Entreg Mes]]</f>
        <v>0</v>
      </c>
    </row>
    <row r="841" spans="1:17">
      <c r="A841" s="824">
        <v>55</v>
      </c>
      <c r="B841" s="824" t="s">
        <v>2441</v>
      </c>
      <c r="C841" s="824" t="s">
        <v>2442</v>
      </c>
      <c r="D841" s="824" t="str">
        <f>'Plan de Acción 2023'!$V$59</f>
        <v>Subdirección de Metrología Química y Biología</v>
      </c>
      <c r="E841" s="824" t="str">
        <f>'Plan de Acción 2023'!$F$59</f>
        <v>Mantener la oferta de Materiales de Referencia</v>
      </c>
      <c r="F841" s="824">
        <v>9</v>
      </c>
      <c r="G841" s="824" t="s">
        <v>2451</v>
      </c>
      <c r="H841" s="824">
        <f>'Plan de Acción 2023'!$T$59</f>
        <v>12</v>
      </c>
      <c r="I841" s="824">
        <f>'Plan de Acción 2023'!H59+'Plan de Acción 2023'!I59+'Plan de Acción 2023'!J59+'Plan de Acción 2023'!K59+'Plan de Acción 2023'!L59+'Plan de Acción 2023'!M59+'Plan de Acción 2023'!N59+'Plan de Acción 2023'!O59+'Plan de Acción 2023'!P59</f>
        <v>9</v>
      </c>
      <c r="J841" s="824">
        <f>'Plan de Acción 2023'!X59+'Plan de Acción 2023'!Y59+'Plan de Acción 2023'!Z59+'Plan de Acción 2023'!AA59+'Plan de Acción 2023'!AB59+'Plan de Acción 2023'!AC59+'Plan de Acción 2023'!AD59+'Plan de Acción 2023'!AE59+'Plan de Acción 2023'!AF59</f>
        <v>9</v>
      </c>
      <c r="K841" s="825">
        <f t="shared" si="9"/>
        <v>0.75</v>
      </c>
      <c r="L841" s="825">
        <f t="shared" si="10"/>
        <v>0.75</v>
      </c>
      <c r="M841" s="824">
        <f>'Plan de Acción 2023'!P59</f>
        <v>1</v>
      </c>
      <c r="N841" s="824">
        <f>'Plan de Acción 2023'!AF59</f>
        <v>1</v>
      </c>
      <c r="O841" s="824">
        <f t="shared" si="11"/>
        <v>1</v>
      </c>
      <c r="P841" s="820">
        <f>Tabla13[[#This Row],[Ejec Real Acumu]]-Tabla13[[#This Row],[Proyec Ejec Acumul]]</f>
        <v>0</v>
      </c>
      <c r="Q841" s="820">
        <f>Tabla13[[#This Row],[Ejec Real Mes]]-Tabla13[[#This Row],[Program Entreg Mes]]</f>
        <v>0</v>
      </c>
    </row>
    <row r="842" spans="1:17">
      <c r="A842" s="824">
        <v>56</v>
      </c>
      <c r="B842" s="824" t="s">
        <v>2441</v>
      </c>
      <c r="C842" s="824" t="s">
        <v>2442</v>
      </c>
      <c r="D842" s="824" t="str">
        <f>'Plan de Acción 2023'!$V$60</f>
        <v>Subdirección de Metrología Química y Biología</v>
      </c>
      <c r="E842" s="824" t="str">
        <f>'Plan de Acción 2023'!$F$60</f>
        <v>Producir Materiales de Referencia nuevos</v>
      </c>
      <c r="F842" s="824">
        <v>9</v>
      </c>
      <c r="G842" s="824" t="s">
        <v>2451</v>
      </c>
      <c r="H842" s="824">
        <f>'Plan de Acción 2023'!$T$60</f>
        <v>4</v>
      </c>
      <c r="I842" s="824">
        <f>'Plan de Acción 2023'!H60+'Plan de Acción 2023'!I60+'Plan de Acción 2023'!J60+'Plan de Acción 2023'!K60+'Plan de Acción 2023'!L60+'Plan de Acción 2023'!M60+'Plan de Acción 2023'!N60+'Plan de Acción 2023'!O60+'Plan de Acción 2023'!P60</f>
        <v>0</v>
      </c>
      <c r="J842" s="824">
        <f>'Plan de Acción 2023'!X60+'Plan de Acción 2023'!Y60+'Plan de Acción 2023'!Z60+'Plan de Acción 2023'!AA60+'Plan de Acción 2023'!AB60+'Plan de Acción 2023'!AC60+'Plan de Acción 2023'!AD60+'Plan de Acción 2023'!AE60+'Plan de Acción 2023'!AF60</f>
        <v>0</v>
      </c>
      <c r="K842" s="825">
        <f t="shared" si="9"/>
        <v>0</v>
      </c>
      <c r="L842" s="825">
        <f t="shared" si="10"/>
        <v>0</v>
      </c>
      <c r="M842" s="824">
        <f>'Plan de Acción 2023'!P60</f>
        <v>0</v>
      </c>
      <c r="N842" s="824">
        <f>'Plan de Acción 2023'!AF60</f>
        <v>0</v>
      </c>
      <c r="O842" s="824" t="e">
        <f t="shared" si="11"/>
        <v>#DIV/0!</v>
      </c>
      <c r="P842" s="820">
        <f>Tabla13[[#This Row],[Ejec Real Acumu]]-Tabla13[[#This Row],[Proyec Ejec Acumul]]</f>
        <v>0</v>
      </c>
      <c r="Q842" s="820">
        <f>Tabla13[[#This Row],[Ejec Real Mes]]-Tabla13[[#This Row],[Program Entreg Mes]]</f>
        <v>0</v>
      </c>
    </row>
    <row r="843" spans="1:17">
      <c r="A843" s="824">
        <v>57</v>
      </c>
      <c r="B843" s="824" t="s">
        <v>2441</v>
      </c>
      <c r="C843" s="824" t="s">
        <v>2442</v>
      </c>
      <c r="D843" s="824" t="str">
        <f>'Plan de Acción 2023'!$V$61</f>
        <v>Subdirección de Metrología Química y Biología</v>
      </c>
      <c r="E843" s="824" t="str">
        <f>'Plan de Acción 2023'!$F$61</f>
        <v>Producir Materiales de Referencia piloto / ítems de comparación</v>
      </c>
      <c r="F843" s="824">
        <v>9</v>
      </c>
      <c r="G843" s="824" t="s">
        <v>2451</v>
      </c>
      <c r="H843" s="824">
        <f>'Plan de Acción 2023'!$T$61</f>
        <v>5</v>
      </c>
      <c r="I843" s="824">
        <f>'Plan de Acción 2023'!H61+'Plan de Acción 2023'!I61+'Plan de Acción 2023'!J61+'Plan de Acción 2023'!K61+'Plan de Acción 2023'!L61+'Plan de Acción 2023'!M61+'Plan de Acción 2023'!N61+'Plan de Acción 2023'!O61+'Plan de Acción 2023'!P61</f>
        <v>2</v>
      </c>
      <c r="J843" s="824">
        <f>'Plan de Acción 2023'!X61+'Plan de Acción 2023'!Y61+'Plan de Acción 2023'!Z61+'Plan de Acción 2023'!AA61+'Plan de Acción 2023'!AB61+'Plan de Acción 2023'!AC61+'Plan de Acción 2023'!AD61+'Plan de Acción 2023'!AE61+'Plan de Acción 2023'!AF61</f>
        <v>2</v>
      </c>
      <c r="K843" s="825">
        <f t="shared" si="9"/>
        <v>0.4</v>
      </c>
      <c r="L843" s="825">
        <f t="shared" si="10"/>
        <v>0.4</v>
      </c>
      <c r="M843" s="824">
        <f>'Plan de Acción 2023'!P61</f>
        <v>0</v>
      </c>
      <c r="N843" s="824">
        <f>'Plan de Acción 2023'!AF61</f>
        <v>0</v>
      </c>
      <c r="O843" s="824" t="e">
        <f t="shared" si="11"/>
        <v>#DIV/0!</v>
      </c>
      <c r="P843" s="820">
        <f>Tabla13[[#This Row],[Ejec Real Acumu]]-Tabla13[[#This Row],[Proyec Ejec Acumul]]</f>
        <v>0</v>
      </c>
      <c r="Q843" s="820">
        <f>Tabla13[[#This Row],[Ejec Real Mes]]-Tabla13[[#This Row],[Program Entreg Mes]]</f>
        <v>0</v>
      </c>
    </row>
    <row r="844" spans="1:17">
      <c r="A844" s="824">
        <v>58</v>
      </c>
      <c r="B844" s="824" t="s">
        <v>2441</v>
      </c>
      <c r="C844" s="824" t="s">
        <v>2442</v>
      </c>
      <c r="D844" s="824" t="str">
        <f>'Plan de Acción 2023'!$V$62</f>
        <v>Subdirección de Metrología Química y Biología</v>
      </c>
      <c r="E844" s="824" t="str">
        <f>'Plan de Acción 2023'!$F$62</f>
        <v>Desarrollar la capacidad técnica para la certificación de materiales de referencia</v>
      </c>
      <c r="F844" s="824">
        <v>9</v>
      </c>
      <c r="G844" s="824" t="s">
        <v>2451</v>
      </c>
      <c r="H844" s="824">
        <f>'Plan de Acción 2023'!$T$62</f>
        <v>9</v>
      </c>
      <c r="I844" s="824">
        <f>'Plan de Acción 2023'!H62+'Plan de Acción 2023'!I62+'Plan de Acción 2023'!J62+'Plan de Acción 2023'!K62+'Plan de Acción 2023'!L62+'Plan de Acción 2023'!M62+'Plan de Acción 2023'!N62+'Plan de Acción 2023'!O62+'Plan de Acción 2023'!P62</f>
        <v>4</v>
      </c>
      <c r="J844" s="824">
        <f>'Plan de Acción 2023'!X62+'Plan de Acción 2023'!Y62+'Plan de Acción 2023'!Z62+'Plan de Acción 2023'!AA62+'Plan de Acción 2023'!AB62+'Plan de Acción 2023'!AC62+'Plan de Acción 2023'!AD62+'Plan de Acción 2023'!AE62+'Plan de Acción 2023'!AF62</f>
        <v>3</v>
      </c>
      <c r="K844" s="825">
        <f t="shared" si="9"/>
        <v>0.44444444444444442</v>
      </c>
      <c r="L844" s="825">
        <f t="shared" si="10"/>
        <v>0.33333333333333331</v>
      </c>
      <c r="M844" s="824">
        <f>'Plan de Acción 2023'!P62</f>
        <v>1</v>
      </c>
      <c r="N844" s="824">
        <f>'Plan de Acción 2023'!AF62</f>
        <v>1</v>
      </c>
      <c r="O844" s="824">
        <f t="shared" si="11"/>
        <v>1</v>
      </c>
      <c r="P844" s="820">
        <f>Tabla13[[#This Row],[Ejec Real Acumu]]-Tabla13[[#This Row],[Proyec Ejec Acumul]]</f>
        <v>-1</v>
      </c>
      <c r="Q844" s="820">
        <f>Tabla13[[#This Row],[Ejec Real Mes]]-Tabla13[[#This Row],[Program Entreg Mes]]</f>
        <v>0</v>
      </c>
    </row>
    <row r="845" spans="1:17">
      <c r="A845" s="824">
        <v>59</v>
      </c>
      <c r="B845" s="824" t="s">
        <v>2441</v>
      </c>
      <c r="C845" s="824" t="s">
        <v>2442</v>
      </c>
      <c r="D845" s="824" t="str">
        <f>'Plan de Acción 2023'!$V$63</f>
        <v>Subdirección de Metrología Química y Biología</v>
      </c>
      <c r="E845" s="824" t="str">
        <f>'Plan de Acción 2023'!$F$63</f>
        <v>Desarrollar componente técnico del estudio colaborativo</v>
      </c>
      <c r="F845" s="824">
        <v>9</v>
      </c>
      <c r="G845" s="824" t="s">
        <v>2451</v>
      </c>
      <c r="H845" s="824">
        <f>'Plan de Acción 2023'!$T$63</f>
        <v>1</v>
      </c>
      <c r="I845" s="824">
        <f>'Plan de Acción 2023'!H63+'Plan de Acción 2023'!I63+'Plan de Acción 2023'!J63+'Plan de Acción 2023'!K63+'Plan de Acción 2023'!L63+'Plan de Acción 2023'!M63+'Plan de Acción 2023'!N63+'Plan de Acción 2023'!O63+'Plan de Acción 2023'!P63</f>
        <v>0</v>
      </c>
      <c r="J845" s="824">
        <f>'Plan de Acción 2023'!X63+'Plan de Acción 2023'!Y63+'Plan de Acción 2023'!Z63+'Plan de Acción 2023'!AA63+'Plan de Acción 2023'!AB63+'Plan de Acción 2023'!AC63+'Plan de Acción 2023'!AD63+'Plan de Acción 2023'!AE63+'Plan de Acción 2023'!AF63</f>
        <v>0</v>
      </c>
      <c r="K845" s="825">
        <f t="shared" si="9"/>
        <v>0</v>
      </c>
      <c r="L845" s="825">
        <f t="shared" si="10"/>
        <v>0</v>
      </c>
      <c r="M845" s="824">
        <f>'Plan de Acción 2023'!P63</f>
        <v>0</v>
      </c>
      <c r="N845" s="824">
        <f>'Plan de Acción 2023'!AF63</f>
        <v>0</v>
      </c>
      <c r="O845" s="824" t="e">
        <f t="shared" si="11"/>
        <v>#DIV/0!</v>
      </c>
      <c r="P845" s="820">
        <f>Tabla13[[#This Row],[Ejec Real Acumu]]-Tabla13[[#This Row],[Proyec Ejec Acumul]]</f>
        <v>0</v>
      </c>
      <c r="Q845" s="820">
        <f>Tabla13[[#This Row],[Ejec Real Mes]]-Tabla13[[#This Row],[Program Entreg Mes]]</f>
        <v>0</v>
      </c>
    </row>
    <row r="846" spans="1:17">
      <c r="A846" s="824">
        <v>60</v>
      </c>
      <c r="B846" s="824" t="s">
        <v>2441</v>
      </c>
      <c r="C846" s="824" t="s">
        <v>2442</v>
      </c>
      <c r="D846" s="824" t="str">
        <f>'Plan de Acción 2023'!$V$64</f>
        <v>Subdirección de Metrología Química y Biología</v>
      </c>
      <c r="E846" s="824" t="str">
        <f>'Plan de Acción 2023'!$F$64</f>
        <v>Coadyuvar en la generación de protocolos de los ensayos de aptitud programadas por SSMRC</v>
      </c>
      <c r="F846" s="824">
        <v>9</v>
      </c>
      <c r="G846" s="824" t="s">
        <v>2451</v>
      </c>
      <c r="H846" s="824">
        <f>'Plan de Acción 2023'!$T$64</f>
        <v>2</v>
      </c>
      <c r="I846" s="824">
        <f>'Plan de Acción 2023'!H64+'Plan de Acción 2023'!I64+'Plan de Acción 2023'!J64+'Plan de Acción 2023'!K64+'Plan de Acción 2023'!L64+'Plan de Acción 2023'!M64+'Plan de Acción 2023'!N64+'Plan de Acción 2023'!O64+'Plan de Acción 2023'!P64</f>
        <v>2</v>
      </c>
      <c r="J846" s="824">
        <f>'Plan de Acción 2023'!X64+'Plan de Acción 2023'!Y64+'Plan de Acción 2023'!Z64+'Plan de Acción 2023'!AA64+'Plan de Acción 2023'!AB64+'Plan de Acción 2023'!AC64+'Plan de Acción 2023'!AD64+'Plan de Acción 2023'!AE64+'Plan de Acción 2023'!AF64</f>
        <v>2</v>
      </c>
      <c r="K846" s="825">
        <f t="shared" si="9"/>
        <v>1</v>
      </c>
      <c r="L846" s="825">
        <f t="shared" si="10"/>
        <v>1</v>
      </c>
      <c r="M846" s="824">
        <f>'Plan de Acción 2023'!P64</f>
        <v>1</v>
      </c>
      <c r="N846" s="824">
        <f>'Plan de Acción 2023'!AF64</f>
        <v>1</v>
      </c>
      <c r="O846" s="824">
        <f t="shared" si="11"/>
        <v>1</v>
      </c>
      <c r="P846" s="820">
        <f>Tabla13[[#This Row],[Ejec Real Acumu]]-Tabla13[[#This Row],[Proyec Ejec Acumul]]</f>
        <v>0</v>
      </c>
      <c r="Q846" s="820">
        <f>Tabla13[[#This Row],[Ejec Real Mes]]-Tabla13[[#This Row],[Program Entreg Mes]]</f>
        <v>0</v>
      </c>
    </row>
    <row r="847" spans="1:17">
      <c r="A847" s="824">
        <v>61</v>
      </c>
      <c r="B847" s="824" t="s">
        <v>2441</v>
      </c>
      <c r="C847" s="824" t="s">
        <v>2442</v>
      </c>
      <c r="D847" s="824" t="str">
        <f>'Plan de Acción 2023'!$V$65</f>
        <v>Subdirección de Metrología Química y Biología</v>
      </c>
      <c r="E847" s="824" t="str">
        <f>'Plan de Acción 2023'!$F$65</f>
        <v>Atender servicios de calibración en espectrofotometría UV - Vis</v>
      </c>
      <c r="F847" s="824">
        <v>9</v>
      </c>
      <c r="G847" s="824" t="s">
        <v>2451</v>
      </c>
      <c r="H847" s="824">
        <f>'Plan de Acción 2023'!$T$65</f>
        <v>2</v>
      </c>
      <c r="I847" s="824">
        <f>'Plan de Acción 2023'!H65+'Plan de Acción 2023'!I65+'Plan de Acción 2023'!J65+'Plan de Acción 2023'!K65+'Plan de Acción 2023'!L65+'Plan de Acción 2023'!M65+'Plan de Acción 2023'!N65+'Plan de Acción 2023'!O65+'Plan de Acción 2023'!P65</f>
        <v>1</v>
      </c>
      <c r="J847" s="824">
        <f>'Plan de Acción 2023'!X65+'Plan de Acción 2023'!Y65+'Plan de Acción 2023'!Z65+'Plan de Acción 2023'!AA65+'Plan de Acción 2023'!AB65+'Plan de Acción 2023'!AC65+'Plan de Acción 2023'!AD65+'Plan de Acción 2023'!AE65+'Plan de Acción 2023'!AF65</f>
        <v>1</v>
      </c>
      <c r="K847" s="825">
        <f t="shared" si="9"/>
        <v>0.5</v>
      </c>
      <c r="L847" s="825">
        <f t="shared" si="10"/>
        <v>0.5</v>
      </c>
      <c r="M847" s="824">
        <f>'Plan de Acción 2023'!P65</f>
        <v>0</v>
      </c>
      <c r="N847" s="824">
        <f>'Plan de Acción 2023'!AF65</f>
        <v>0</v>
      </c>
      <c r="O847" s="824" t="e">
        <f t="shared" si="11"/>
        <v>#DIV/0!</v>
      </c>
      <c r="P847" s="820">
        <f>Tabla13[[#This Row],[Ejec Real Acumu]]-Tabla13[[#This Row],[Proyec Ejec Acumul]]</f>
        <v>0</v>
      </c>
      <c r="Q847" s="820">
        <f>Tabla13[[#This Row],[Ejec Real Mes]]-Tabla13[[#This Row],[Program Entreg Mes]]</f>
        <v>0</v>
      </c>
    </row>
    <row r="848" spans="1:17">
      <c r="A848" s="824">
        <v>62</v>
      </c>
      <c r="B848" s="824" t="s">
        <v>2441</v>
      </c>
      <c r="C848" s="824" t="s">
        <v>2442</v>
      </c>
      <c r="D848" s="824" t="str">
        <f>'Plan de Acción 2023'!$V$66</f>
        <v>Subdirección de Metrología Química y Biología</v>
      </c>
      <c r="E848" s="824" t="str">
        <f>'Plan de Acción 2023'!$F$66</f>
        <v>Atender servicio de medición de materiales de referencia</v>
      </c>
      <c r="F848" s="824">
        <v>9</v>
      </c>
      <c r="G848" s="824" t="s">
        <v>2451</v>
      </c>
      <c r="H848" s="824">
        <f>'Plan de Acción 2023'!$T$66</f>
        <v>1</v>
      </c>
      <c r="I848" s="824">
        <f>'Plan de Acción 2023'!H66+'Plan de Acción 2023'!I66+'Plan de Acción 2023'!J66+'Plan de Acción 2023'!K66+'Plan de Acción 2023'!L66+'Plan de Acción 2023'!M66+'Plan de Acción 2023'!N66+'Plan de Acción 2023'!O66+'Plan de Acción 2023'!P66</f>
        <v>0</v>
      </c>
      <c r="J848" s="824">
        <f>'Plan de Acción 2023'!X66+'Plan de Acción 2023'!Y66+'Plan de Acción 2023'!Z66+'Plan de Acción 2023'!AA66+'Plan de Acción 2023'!AB66+'Plan de Acción 2023'!AC66+'Plan de Acción 2023'!AD66+'Plan de Acción 2023'!AE66+'Plan de Acción 2023'!AF66</f>
        <v>0</v>
      </c>
      <c r="K848" s="825">
        <f t="shared" si="9"/>
        <v>0</v>
      </c>
      <c r="L848" s="825">
        <f t="shared" si="10"/>
        <v>0</v>
      </c>
      <c r="M848" s="824">
        <f>'Plan de Acción 2023'!P66</f>
        <v>0</v>
      </c>
      <c r="N848" s="824">
        <f>'Plan de Acción 2023'!AF66</f>
        <v>0</v>
      </c>
      <c r="O848" s="824" t="e">
        <f t="shared" si="11"/>
        <v>#DIV/0!</v>
      </c>
      <c r="P848" s="820">
        <f>Tabla13[[#This Row],[Ejec Real Acumu]]-Tabla13[[#This Row],[Proyec Ejec Acumul]]</f>
        <v>0</v>
      </c>
      <c r="Q848" s="820">
        <f>Tabla13[[#This Row],[Ejec Real Mes]]-Tabla13[[#This Row],[Program Entreg Mes]]</f>
        <v>0</v>
      </c>
    </row>
    <row r="849" spans="1:17">
      <c r="A849" s="824">
        <v>63</v>
      </c>
      <c r="B849" s="824" t="s">
        <v>2441</v>
      </c>
      <c r="C849" s="824" t="s">
        <v>2442</v>
      </c>
      <c r="D849" s="824" t="str">
        <f>'Plan de Acción 2023'!$V$67</f>
        <v>Subdirección de Metrología Química y Biología</v>
      </c>
      <c r="E849" s="824" t="str">
        <f>'Plan de Acción 2023'!$F$67</f>
        <v>Impartir cursos de capacitación según oferta de la SMQB</v>
      </c>
      <c r="F849" s="824">
        <v>9</v>
      </c>
      <c r="G849" s="824" t="s">
        <v>2451</v>
      </c>
      <c r="H849" s="824">
        <f>'Plan de Acción 2023'!$T$67</f>
        <v>8</v>
      </c>
      <c r="I849" s="824">
        <f>'Plan de Acción 2023'!H67+'Plan de Acción 2023'!I67+'Plan de Acción 2023'!J67+'Plan de Acción 2023'!K67+'Plan de Acción 2023'!L67+'Plan de Acción 2023'!M67+'Plan de Acción 2023'!N67+'Plan de Acción 2023'!O67+'Plan de Acción 2023'!P67</f>
        <v>6</v>
      </c>
      <c r="J849" s="824">
        <f>'Plan de Acción 2023'!X67+'Plan de Acción 2023'!Y67+'Plan de Acción 2023'!Z67+'Plan de Acción 2023'!AA67+'Plan de Acción 2023'!AB67+'Plan de Acción 2023'!AC67+'Plan de Acción 2023'!AD67+'Plan de Acción 2023'!AE67+'Plan de Acción 2023'!AF67</f>
        <v>7</v>
      </c>
      <c r="K849" s="825">
        <f t="shared" si="9"/>
        <v>0.75</v>
      </c>
      <c r="L849" s="825">
        <f t="shared" si="10"/>
        <v>0.875</v>
      </c>
      <c r="M849" s="824">
        <f>'Plan de Acción 2023'!P67</f>
        <v>1</v>
      </c>
      <c r="N849" s="824">
        <f>'Plan de Acción 2023'!AF67</f>
        <v>1</v>
      </c>
      <c r="O849" s="824">
        <f t="shared" si="11"/>
        <v>1</v>
      </c>
      <c r="P849" s="820">
        <f>Tabla13[[#This Row],[Ejec Real Acumu]]-Tabla13[[#This Row],[Proyec Ejec Acumul]]</f>
        <v>1</v>
      </c>
      <c r="Q849" s="820">
        <f>Tabla13[[#This Row],[Ejec Real Mes]]-Tabla13[[#This Row],[Program Entreg Mes]]</f>
        <v>0</v>
      </c>
    </row>
    <row r="850" spans="1:17">
      <c r="A850" s="824">
        <v>64</v>
      </c>
      <c r="B850" s="824" t="s">
        <v>2441</v>
      </c>
      <c r="C850" s="824" t="s">
        <v>2442</v>
      </c>
      <c r="D850" s="824" t="str">
        <f>'Plan de Acción 2023'!$V$68</f>
        <v>Subdirección de Metrología Química y Biología</v>
      </c>
      <c r="E850" s="824" t="str">
        <f>'Plan de Acción 2023'!$F$68</f>
        <v>Diseñar nuevos cursos en metrología Química y Biología (Versión Piloto)</v>
      </c>
      <c r="F850" s="824">
        <v>9</v>
      </c>
      <c r="G850" s="824" t="s">
        <v>2451</v>
      </c>
      <c r="H850" s="824">
        <f>'Plan de Acción 2023'!$T$68</f>
        <v>4</v>
      </c>
      <c r="I850" s="824">
        <f>'Plan de Acción 2023'!H68+'Plan de Acción 2023'!I68+'Plan de Acción 2023'!J68+'Plan de Acción 2023'!K68+'Plan de Acción 2023'!L68+'Plan de Acción 2023'!M68+'Plan de Acción 2023'!N68+'Plan de Acción 2023'!O68+'Plan de Acción 2023'!P68</f>
        <v>0</v>
      </c>
      <c r="J850" s="824">
        <f>'Plan de Acción 2023'!X68+'Plan de Acción 2023'!Y68+'Plan de Acción 2023'!Z68+'Plan de Acción 2023'!AA68+'Plan de Acción 2023'!AB68+'Plan de Acción 2023'!AC68+'Plan de Acción 2023'!AD68+'Plan de Acción 2023'!AE68+'Plan de Acción 2023'!AF68</f>
        <v>0</v>
      </c>
      <c r="K850" s="825">
        <f t="shared" si="9"/>
        <v>0</v>
      </c>
      <c r="L850" s="825">
        <f t="shared" si="10"/>
        <v>0</v>
      </c>
      <c r="M850" s="824">
        <f>'Plan de Acción 2023'!P68</f>
        <v>0</v>
      </c>
      <c r="N850" s="824">
        <f>'Plan de Acción 2023'!AF68</f>
        <v>0</v>
      </c>
      <c r="O850" s="824" t="e">
        <f t="shared" si="11"/>
        <v>#DIV/0!</v>
      </c>
      <c r="P850" s="820">
        <f>Tabla13[[#This Row],[Ejec Real Acumu]]-Tabla13[[#This Row],[Proyec Ejec Acumul]]</f>
        <v>0</v>
      </c>
      <c r="Q850" s="820">
        <f>Tabla13[[#This Row],[Ejec Real Mes]]-Tabla13[[#This Row],[Program Entreg Mes]]</f>
        <v>0</v>
      </c>
    </row>
    <row r="851" spans="1:17">
      <c r="A851" s="824">
        <v>65</v>
      </c>
      <c r="B851" s="824" t="s">
        <v>2441</v>
      </c>
      <c r="C851" s="824" t="s">
        <v>2442</v>
      </c>
      <c r="D851" s="824" t="str">
        <f>'Plan de Acción 2023'!$V$69</f>
        <v>Subdirección de Metrología Química y Biología</v>
      </c>
      <c r="E851" s="824" t="str">
        <f>'Plan de Acción 2023'!$F$69</f>
        <v>Rediseño de cursos en metrología química y biología</v>
      </c>
      <c r="F851" s="824">
        <v>9</v>
      </c>
      <c r="G851" s="824" t="s">
        <v>2451</v>
      </c>
      <c r="H851" s="824">
        <f>'Plan de Acción 2023'!$T$69</f>
        <v>1</v>
      </c>
      <c r="I851" s="824">
        <f>'Plan de Acción 2023'!H69+'Plan de Acción 2023'!I69+'Plan de Acción 2023'!J69+'Plan de Acción 2023'!K69+'Plan de Acción 2023'!L69+'Plan de Acción 2023'!M69+'Plan de Acción 2023'!N69+'Plan de Acción 2023'!O69+'Plan de Acción 2023'!P69</f>
        <v>1</v>
      </c>
      <c r="J851" s="824">
        <f>'Plan de Acción 2023'!X69+'Plan de Acción 2023'!Y69+'Plan de Acción 2023'!Z69+'Plan de Acción 2023'!AA69+'Plan de Acción 2023'!AB69+'Plan de Acción 2023'!AC69+'Plan de Acción 2023'!AD69+'Plan de Acción 2023'!AE69+'Plan de Acción 2023'!AF69</f>
        <v>1</v>
      </c>
      <c r="K851" s="825">
        <f t="shared" si="9"/>
        <v>1</v>
      </c>
      <c r="L851" s="825">
        <f t="shared" si="10"/>
        <v>1</v>
      </c>
      <c r="M851" s="824">
        <f>'Plan de Acción 2023'!P69</f>
        <v>0</v>
      </c>
      <c r="N851" s="824">
        <f>'Plan de Acción 2023'!AF69</f>
        <v>0</v>
      </c>
      <c r="O851" s="824" t="e">
        <f t="shared" si="11"/>
        <v>#DIV/0!</v>
      </c>
      <c r="P851" s="820">
        <f>Tabla13[[#This Row],[Ejec Real Acumu]]-Tabla13[[#This Row],[Proyec Ejec Acumul]]</f>
        <v>0</v>
      </c>
      <c r="Q851" s="820">
        <f>Tabla13[[#This Row],[Ejec Real Mes]]-Tabla13[[#This Row],[Program Entreg Mes]]</f>
        <v>0</v>
      </c>
    </row>
    <row r="852" spans="1:17">
      <c r="A852" s="824">
        <v>66</v>
      </c>
      <c r="B852" s="824" t="s">
        <v>2441</v>
      </c>
      <c r="C852" s="824" t="s">
        <v>2442</v>
      </c>
      <c r="D852" s="824" t="str">
        <f>'Plan de Acción 2023'!$V$70</f>
        <v>Subdirección de Metrología Química y Biología</v>
      </c>
      <c r="E852" s="824" t="str">
        <f>'Plan de Acción 2023'!$F$70</f>
        <v>Apoyar en la expedición de normas técnicas, reglamentos técnicos y otros documentos que vinculen temas de metrología a demanda.</v>
      </c>
      <c r="F852" s="824">
        <v>9</v>
      </c>
      <c r="G852" s="824" t="s">
        <v>2451</v>
      </c>
      <c r="H852" s="824">
        <f>'Plan de Acción 2023'!$T$70</f>
        <v>1</v>
      </c>
      <c r="I852" s="824">
        <f>'Plan de Acción 2023'!H70+'Plan de Acción 2023'!I70+'Plan de Acción 2023'!J70+'Plan de Acción 2023'!K70+'Plan de Acción 2023'!L70+'Plan de Acción 2023'!M70+'Plan de Acción 2023'!N70+'Plan de Acción 2023'!O70+'Plan de Acción 2023'!P70</f>
        <v>0</v>
      </c>
      <c r="J852" s="824">
        <f>'Plan de Acción 2023'!X70+'Plan de Acción 2023'!Y70+'Plan de Acción 2023'!Z70+'Plan de Acción 2023'!AA70+'Plan de Acción 2023'!AB70+'Plan de Acción 2023'!AC70+'Plan de Acción 2023'!AD70+'Plan de Acción 2023'!AE70+'Plan de Acción 2023'!AF70</f>
        <v>0</v>
      </c>
      <c r="K852" s="825">
        <f t="shared" si="9"/>
        <v>0</v>
      </c>
      <c r="L852" s="825">
        <f t="shared" si="10"/>
        <v>0</v>
      </c>
      <c r="M852" s="824">
        <f>'Plan de Acción 2023'!P70</f>
        <v>0</v>
      </c>
      <c r="N852" s="824">
        <f>'Plan de Acción 2023'!AF70</f>
        <v>0</v>
      </c>
      <c r="O852" s="824" t="e">
        <f t="shared" si="11"/>
        <v>#DIV/0!</v>
      </c>
      <c r="P852" s="820">
        <f>Tabla13[[#This Row],[Ejec Real Acumu]]-Tabla13[[#This Row],[Proyec Ejec Acumul]]</f>
        <v>0</v>
      </c>
      <c r="Q852" s="820">
        <f>Tabla13[[#This Row],[Ejec Real Mes]]-Tabla13[[#This Row],[Program Entreg Mes]]</f>
        <v>0</v>
      </c>
    </row>
    <row r="853" spans="1:17">
      <c r="A853" s="824">
        <v>67</v>
      </c>
      <c r="B853" s="824" t="s">
        <v>2441</v>
      </c>
      <c r="C853" s="824" t="s">
        <v>2442</v>
      </c>
      <c r="D853" s="824" t="str">
        <f>'Plan de Acción 2023'!$V$71</f>
        <v>Subdirección de Metrología Química y Biología</v>
      </c>
      <c r="E853" s="824" t="str">
        <f>'Plan de Acción 2023'!$F$71</f>
        <v>Apoyar estudios de necesidades de ensayo y mediciones en metrología química y biología a demanda.</v>
      </c>
      <c r="F853" s="824">
        <v>9</v>
      </c>
      <c r="G853" s="824" t="s">
        <v>2451</v>
      </c>
      <c r="H853" s="824">
        <f>'Plan de Acción 2023'!$T$71</f>
        <v>1</v>
      </c>
      <c r="I853" s="824">
        <f>'Plan de Acción 2023'!H71+'Plan de Acción 2023'!I71+'Plan de Acción 2023'!J71+'Plan de Acción 2023'!K71+'Plan de Acción 2023'!L71+'Plan de Acción 2023'!M71+'Plan de Acción 2023'!N71+'Plan de Acción 2023'!O71+'Plan de Acción 2023'!P71</f>
        <v>0</v>
      </c>
      <c r="J853" s="824">
        <f>'Plan de Acción 2023'!X71+'Plan de Acción 2023'!Y71+'Plan de Acción 2023'!Z71+'Plan de Acción 2023'!AA71+'Plan de Acción 2023'!AB71+'Plan de Acción 2023'!AC71+'Plan de Acción 2023'!AD71+'Plan de Acción 2023'!AE71+'Plan de Acción 2023'!AF71</f>
        <v>0</v>
      </c>
      <c r="K853" s="825">
        <f t="shared" si="9"/>
        <v>0</v>
      </c>
      <c r="L853" s="825">
        <f t="shared" si="10"/>
        <v>0</v>
      </c>
      <c r="M853" s="824">
        <f>'Plan de Acción 2023'!P71</f>
        <v>0</v>
      </c>
      <c r="N853" s="824">
        <f>'Plan de Acción 2023'!AF71</f>
        <v>0</v>
      </c>
      <c r="O853" s="824" t="e">
        <f t="shared" si="11"/>
        <v>#DIV/0!</v>
      </c>
      <c r="P853" s="820">
        <f>Tabla13[[#This Row],[Ejec Real Acumu]]-Tabla13[[#This Row],[Proyec Ejec Acumul]]</f>
        <v>0</v>
      </c>
      <c r="Q853" s="820">
        <f>Tabla13[[#This Row],[Ejec Real Mes]]-Tabla13[[#This Row],[Program Entreg Mes]]</f>
        <v>0</v>
      </c>
    </row>
    <row r="854" spans="1:17">
      <c r="A854" s="824">
        <v>68</v>
      </c>
      <c r="B854" s="824" t="s">
        <v>2441</v>
      </c>
      <c r="C854" s="824" t="s">
        <v>2442</v>
      </c>
      <c r="D854" s="824" t="str">
        <f>'Plan de Acción 2023'!$V$72</f>
        <v>Subdirección de Metrología Química y Biología</v>
      </c>
      <c r="E854" s="824" t="str">
        <f>'Plan de Acción 2023'!$F$72</f>
        <v>Realizar actividades de I+D+i relacionadas con proyectos de investigación, sus productos asociados</v>
      </c>
      <c r="F854" s="824">
        <v>9</v>
      </c>
      <c r="G854" s="824" t="s">
        <v>2451</v>
      </c>
      <c r="H854" s="824">
        <f>'Plan de Acción 2023'!$T$72</f>
        <v>22</v>
      </c>
      <c r="I854" s="824">
        <f>'Plan de Acción 2023'!H72+'Plan de Acción 2023'!I72+'Plan de Acción 2023'!J72+'Plan de Acción 2023'!K72+'Plan de Acción 2023'!L72+'Plan de Acción 2023'!M72+'Plan de Acción 2023'!N72+'Plan de Acción 2023'!O72+'Plan de Acción 2023'!P72</f>
        <v>0</v>
      </c>
      <c r="J854" s="824">
        <f>'Plan de Acción 2023'!X72+'Plan de Acción 2023'!Y72+'Plan de Acción 2023'!Z72+'Plan de Acción 2023'!AA72+'Plan de Acción 2023'!AB72+'Plan de Acción 2023'!AC72+'Plan de Acción 2023'!AD72+'Plan de Acción 2023'!AE72+'Plan de Acción 2023'!AF72</f>
        <v>0</v>
      </c>
      <c r="K854" s="825">
        <f t="shared" si="9"/>
        <v>0</v>
      </c>
      <c r="L854" s="825">
        <f t="shared" si="10"/>
        <v>0</v>
      </c>
      <c r="M854" s="824">
        <f>'Plan de Acción 2023'!P72</f>
        <v>0</v>
      </c>
      <c r="N854" s="824">
        <f>'Plan de Acción 2023'!AF72</f>
        <v>0</v>
      </c>
      <c r="O854" s="824" t="e">
        <f t="shared" si="11"/>
        <v>#DIV/0!</v>
      </c>
      <c r="P854" s="820">
        <f>Tabla13[[#This Row],[Ejec Real Acumu]]-Tabla13[[#This Row],[Proyec Ejec Acumul]]</f>
        <v>0</v>
      </c>
      <c r="Q854" s="820">
        <f>Tabla13[[#This Row],[Ejec Real Mes]]-Tabla13[[#This Row],[Program Entreg Mes]]</f>
        <v>0</v>
      </c>
    </row>
    <row r="855" spans="1:17">
      <c r="A855" s="824">
        <v>69</v>
      </c>
      <c r="B855" s="824" t="s">
        <v>2441</v>
      </c>
      <c r="C855" s="824" t="s">
        <v>2442</v>
      </c>
      <c r="D855" s="824" t="str">
        <f>'Plan de Acción 2023'!$V$73</f>
        <v>Subdirección de Metrología Física</v>
      </c>
      <c r="E855" s="824" t="str">
        <f>'Plan de Acción 2023'!$F$73</f>
        <v>Participar en comparaciones claves o suplementarias en metrología Física</v>
      </c>
      <c r="F855" s="824">
        <v>9</v>
      </c>
      <c r="G855" s="824" t="s">
        <v>2451</v>
      </c>
      <c r="H855" s="824">
        <f>'Plan de Acción 2023'!$T$73</f>
        <v>15</v>
      </c>
      <c r="I855" s="824">
        <f>'Plan de Acción 2023'!H73+'Plan de Acción 2023'!I73+'Plan de Acción 2023'!J73+'Plan de Acción 2023'!K73+'Plan de Acción 2023'!L73+'Plan de Acción 2023'!M73+'Plan de Acción 2023'!N73+'Plan de Acción 2023'!O73+'Plan de Acción 2023'!P73</f>
        <v>9</v>
      </c>
      <c r="J855" s="824">
        <f>'Plan de Acción 2023'!X73+'Plan de Acción 2023'!Y73+'Plan de Acción 2023'!Z73+'Plan de Acción 2023'!AA73+'Plan de Acción 2023'!AB73+'Plan de Acción 2023'!AC73+'Plan de Acción 2023'!AD73+'Plan de Acción 2023'!AE73+'Plan de Acción 2023'!AF73</f>
        <v>9</v>
      </c>
      <c r="K855" s="825">
        <f t="shared" si="9"/>
        <v>0.6</v>
      </c>
      <c r="L855" s="825">
        <f t="shared" si="10"/>
        <v>0.6</v>
      </c>
      <c r="M855" s="824">
        <f>'Plan de Acción 2023'!P73</f>
        <v>1</v>
      </c>
      <c r="N855" s="824">
        <f>'Plan de Acción 2023'!AF73</f>
        <v>1</v>
      </c>
      <c r="O855" s="824">
        <f t="shared" si="11"/>
        <v>1</v>
      </c>
      <c r="P855" s="820">
        <f>Tabla13[[#This Row],[Ejec Real Acumu]]-Tabla13[[#This Row],[Proyec Ejec Acumul]]</f>
        <v>0</v>
      </c>
      <c r="Q855" s="820">
        <f>Tabla13[[#This Row],[Ejec Real Mes]]-Tabla13[[#This Row],[Program Entreg Mes]]</f>
        <v>0</v>
      </c>
    </row>
    <row r="856" spans="1:17">
      <c r="A856" s="824">
        <v>70</v>
      </c>
      <c r="B856" s="824" t="s">
        <v>2441</v>
      </c>
      <c r="C856" s="824" t="s">
        <v>2442</v>
      </c>
      <c r="D856" s="824" t="str">
        <f>'Plan de Acción 2023'!$V$74</f>
        <v>Subdirección de Metrología Física</v>
      </c>
      <c r="E856" s="824" t="str">
        <f>'Plan de Acción 2023'!$F$74</f>
        <v>Participar en reuniones de Grupos de Trabajo,  subcomités y/o Comités Consultivos ante el BIPM o el SIM</v>
      </c>
      <c r="F856" s="824">
        <v>9</v>
      </c>
      <c r="G856" s="824" t="s">
        <v>2451</v>
      </c>
      <c r="H856" s="824">
        <f>'Plan de Acción 2023'!$T$74</f>
        <v>3</v>
      </c>
      <c r="I856" s="824">
        <f>'Plan de Acción 2023'!H74+'Plan de Acción 2023'!I74+'Plan de Acción 2023'!J74+'Plan de Acción 2023'!K74+'Plan de Acción 2023'!L74+'Plan de Acción 2023'!M74+'Plan de Acción 2023'!N74+'Plan de Acción 2023'!O74+'Plan de Acción 2023'!P74</f>
        <v>1</v>
      </c>
      <c r="J856" s="824">
        <f>'Plan de Acción 2023'!X74+'Plan de Acción 2023'!Y74+'Plan de Acción 2023'!Z74+'Plan de Acción 2023'!AA74+'Plan de Acción 2023'!AB74+'Plan de Acción 2023'!AC74+'Plan de Acción 2023'!AD74+'Plan de Acción 2023'!AE74+'Plan de Acción 2023'!AF74</f>
        <v>1</v>
      </c>
      <c r="K856" s="825">
        <f t="shared" si="9"/>
        <v>0.33333333333333331</v>
      </c>
      <c r="L856" s="825">
        <f t="shared" si="10"/>
        <v>0.33333333333333331</v>
      </c>
      <c r="M856" s="824">
        <f>'Plan de Acción 2023'!P74</f>
        <v>0</v>
      </c>
      <c r="N856" s="824">
        <f>'Plan de Acción 2023'!AF74</f>
        <v>0</v>
      </c>
      <c r="O856" s="824" t="e">
        <f t="shared" si="11"/>
        <v>#DIV/0!</v>
      </c>
      <c r="P856" s="820">
        <f>Tabla13[[#This Row],[Ejec Real Acumu]]-Tabla13[[#This Row],[Proyec Ejec Acumul]]</f>
        <v>0</v>
      </c>
      <c r="Q856" s="820">
        <f>Tabla13[[#This Row],[Ejec Real Mes]]-Tabla13[[#This Row],[Program Entreg Mes]]</f>
        <v>0</v>
      </c>
    </row>
    <row r="857" spans="1:17">
      <c r="A857" s="824">
        <v>71</v>
      </c>
      <c r="B857" s="824" t="s">
        <v>2441</v>
      </c>
      <c r="C857" s="824" t="s">
        <v>2442</v>
      </c>
      <c r="D857" s="824" t="str">
        <f>'Plan de Acción 2023'!$V$75</f>
        <v>Subdirección de Metrología Física</v>
      </c>
      <c r="E857" s="824" t="str">
        <f>'Plan de Acción 2023'!$F$75</f>
        <v>Realizar actividades que permitan la presentación y aprobación de CMC nuevas o renovadas en metrología física</v>
      </c>
      <c r="F857" s="824">
        <v>9</v>
      </c>
      <c r="G857" s="824" t="s">
        <v>2451</v>
      </c>
      <c r="H857" s="824">
        <f>'Plan de Acción 2023'!$T$75</f>
        <v>1</v>
      </c>
      <c r="I857" s="824">
        <f>'Plan de Acción 2023'!H75+'Plan de Acción 2023'!I75+'Plan de Acción 2023'!J75+'Plan de Acción 2023'!K75+'Plan de Acción 2023'!L75+'Plan de Acción 2023'!M75+'Plan de Acción 2023'!N75+'Plan de Acción 2023'!O75+'Plan de Acción 2023'!P75</f>
        <v>0</v>
      </c>
      <c r="J857" s="824">
        <f>'Plan de Acción 2023'!X75+'Plan de Acción 2023'!Y75+'Plan de Acción 2023'!Z75+'Plan de Acción 2023'!AA75+'Plan de Acción 2023'!AB75+'Plan de Acción 2023'!AC75+'Plan de Acción 2023'!AD75+'Plan de Acción 2023'!AE75+'Plan de Acción 2023'!AF75</f>
        <v>0</v>
      </c>
      <c r="K857" s="825">
        <f t="shared" si="9"/>
        <v>0</v>
      </c>
      <c r="L857" s="825">
        <f t="shared" si="10"/>
        <v>0</v>
      </c>
      <c r="M857" s="824">
        <f>'Plan de Acción 2023'!P75</f>
        <v>0</v>
      </c>
      <c r="N857" s="824">
        <f>'Plan de Acción 2023'!AF75</f>
        <v>0</v>
      </c>
      <c r="O857" s="824" t="e">
        <f t="shared" si="11"/>
        <v>#DIV/0!</v>
      </c>
      <c r="P857" s="820">
        <f>Tabla13[[#This Row],[Ejec Real Acumu]]-Tabla13[[#This Row],[Proyec Ejec Acumul]]</f>
        <v>0</v>
      </c>
      <c r="Q857" s="820">
        <f>Tabla13[[#This Row],[Ejec Real Mes]]-Tabla13[[#This Row],[Program Entreg Mes]]</f>
        <v>0</v>
      </c>
    </row>
    <row r="858" spans="1:17">
      <c r="A858" s="824">
        <v>72</v>
      </c>
      <c r="B858" s="824" t="s">
        <v>2441</v>
      </c>
      <c r="C858" s="824" t="s">
        <v>2442</v>
      </c>
      <c r="D858" s="824" t="str">
        <f>'Plan de Acción 2023'!$V$76</f>
        <v>Subdirección de Metrología Física</v>
      </c>
      <c r="E858" s="824" t="str">
        <f>'Plan de Acción 2023'!$F$76</f>
        <v>Presentar documentos para la evaluación del QSTF</v>
      </c>
      <c r="F858" s="824">
        <v>9</v>
      </c>
      <c r="G858" s="824" t="s">
        <v>2451</v>
      </c>
      <c r="H858" s="824">
        <f>'Plan de Acción 2023'!$T$76</f>
        <v>4</v>
      </c>
      <c r="I858" s="824">
        <f>'Plan de Acción 2023'!H76+'Plan de Acción 2023'!I76+'Plan de Acción 2023'!J76+'Plan de Acción 2023'!K76+'Plan de Acción 2023'!L76+'Plan de Acción 2023'!M76+'Plan de Acción 2023'!N76+'Plan de Acción 2023'!O76+'Plan de Acción 2023'!P76</f>
        <v>2</v>
      </c>
      <c r="J858" s="824">
        <f>'Plan de Acción 2023'!X76+'Plan de Acción 2023'!Y76+'Plan de Acción 2023'!Z76+'Plan de Acción 2023'!AA76+'Plan de Acción 2023'!AB76+'Plan de Acción 2023'!AC76+'Plan de Acción 2023'!AD76+'Plan de Acción 2023'!AE76+'Plan de Acción 2023'!AF76</f>
        <v>3</v>
      </c>
      <c r="K858" s="825">
        <f t="shared" si="9"/>
        <v>0.5</v>
      </c>
      <c r="L858" s="825">
        <f t="shared" si="10"/>
        <v>0.75</v>
      </c>
      <c r="M858" s="824">
        <f>'Plan de Acción 2023'!P76</f>
        <v>0</v>
      </c>
      <c r="N858" s="824">
        <f>'Plan de Acción 2023'!AF76</f>
        <v>0</v>
      </c>
      <c r="O858" s="824" t="e">
        <f t="shared" si="11"/>
        <v>#DIV/0!</v>
      </c>
      <c r="P858" s="820">
        <f>Tabla13[[#This Row],[Ejec Real Acumu]]-Tabla13[[#This Row],[Proyec Ejec Acumul]]</f>
        <v>1</v>
      </c>
      <c r="Q858" s="820">
        <f>Tabla13[[#This Row],[Ejec Real Mes]]-Tabla13[[#This Row],[Program Entreg Mes]]</f>
        <v>0</v>
      </c>
    </row>
    <row r="859" spans="1:17">
      <c r="A859" s="824">
        <v>73</v>
      </c>
      <c r="B859" s="824" t="s">
        <v>2441</v>
      </c>
      <c r="C859" s="824" t="s">
        <v>2442</v>
      </c>
      <c r="D859" s="824" t="str">
        <f>'Plan de Acción 2023'!$V$77</f>
        <v>Subdirección de Metrología Física</v>
      </c>
      <c r="E859" s="824" t="str">
        <f>'Plan de Acción 2023'!$F$77</f>
        <v>Relizar seguimiento al aseguramiento de la validez de los resultados de la SMF</v>
      </c>
      <c r="F859" s="824">
        <v>9</v>
      </c>
      <c r="G859" s="824" t="s">
        <v>2451</v>
      </c>
      <c r="H859" s="824">
        <f>'Plan de Acción 2023'!$T$77</f>
        <v>3</v>
      </c>
      <c r="I859" s="824">
        <f>'Plan de Acción 2023'!H77+'Plan de Acción 2023'!I77+'Plan de Acción 2023'!J77+'Plan de Acción 2023'!K77+'Plan de Acción 2023'!L77+'Plan de Acción 2023'!M77+'Plan de Acción 2023'!N77+'Plan de Acción 2023'!O77+'Plan de Acción 2023'!P77</f>
        <v>2</v>
      </c>
      <c r="J859" s="824">
        <f>'Plan de Acción 2023'!X77+'Plan de Acción 2023'!Y77+'Plan de Acción 2023'!Z77+'Plan de Acción 2023'!AA77+'Plan de Acción 2023'!AB77+'Plan de Acción 2023'!AC77+'Plan de Acción 2023'!AD77+'Plan de Acción 2023'!AE77+'Plan de Acción 2023'!AF77</f>
        <v>2</v>
      </c>
      <c r="K859" s="825">
        <f t="shared" si="9"/>
        <v>0.66666666666666663</v>
      </c>
      <c r="L859" s="825">
        <f t="shared" si="10"/>
        <v>0.66666666666666663</v>
      </c>
      <c r="M859" s="824">
        <f>'Plan de Acción 2023'!P77</f>
        <v>0</v>
      </c>
      <c r="N859" s="824">
        <f>'Plan de Acción 2023'!AF77</f>
        <v>0</v>
      </c>
      <c r="O859" s="824" t="e">
        <f t="shared" si="11"/>
        <v>#DIV/0!</v>
      </c>
      <c r="P859" s="820">
        <f>Tabla13[[#This Row],[Ejec Real Acumu]]-Tabla13[[#This Row],[Proyec Ejec Acumul]]</f>
        <v>0</v>
      </c>
      <c r="Q859" s="820">
        <f>Tabla13[[#This Row],[Ejec Real Mes]]-Tabla13[[#This Row],[Program Entreg Mes]]</f>
        <v>0</v>
      </c>
    </row>
    <row r="860" spans="1:17">
      <c r="A860" s="824">
        <v>74</v>
      </c>
      <c r="B860" s="824" t="s">
        <v>2441</v>
      </c>
      <c r="C860" s="824" t="s">
        <v>2442</v>
      </c>
      <c r="D860" s="824" t="str">
        <f>'Plan de Acción 2023'!$V$78</f>
        <v>Subdirección de Metrología Física</v>
      </c>
      <c r="E860" s="824" t="str">
        <f>'Plan de Acción 2023'!$F$78</f>
        <v>Realizar actividades  de vitalidad del sistema de gestiòn para renovacion de CMC  de los laboratorios de la SMF</v>
      </c>
      <c r="F860" s="824">
        <v>9</v>
      </c>
      <c r="G860" s="824" t="s">
        <v>2451</v>
      </c>
      <c r="H860" s="824">
        <f>'Plan de Acción 2023'!$T$78</f>
        <v>2</v>
      </c>
      <c r="I860" s="824">
        <f>'Plan de Acción 2023'!H78+'Plan de Acción 2023'!I78+'Plan de Acción 2023'!J78+'Plan de Acción 2023'!K78+'Plan de Acción 2023'!L78+'Plan de Acción 2023'!M78+'Plan de Acción 2023'!N78+'Plan de Acción 2023'!O78+'Plan de Acción 2023'!P78</f>
        <v>0</v>
      </c>
      <c r="J860" s="824">
        <f>'Plan de Acción 2023'!X78+'Plan de Acción 2023'!Y78+'Plan de Acción 2023'!Z78+'Plan de Acción 2023'!AA78+'Plan de Acción 2023'!AB78+'Plan de Acción 2023'!AC78+'Plan de Acción 2023'!AD78+'Plan de Acción 2023'!AE78+'Plan de Acción 2023'!AF78</f>
        <v>0</v>
      </c>
      <c r="K860" s="825">
        <f t="shared" si="9"/>
        <v>0</v>
      </c>
      <c r="L860" s="825">
        <f t="shared" si="10"/>
        <v>0</v>
      </c>
      <c r="M860" s="824">
        <f>'Plan de Acción 2023'!P78</f>
        <v>0</v>
      </c>
      <c r="N860" s="824">
        <f>'Plan de Acción 2023'!AF78</f>
        <v>0</v>
      </c>
      <c r="O860" s="824" t="e">
        <f t="shared" si="11"/>
        <v>#DIV/0!</v>
      </c>
      <c r="P860" s="820">
        <f>Tabla13[[#This Row],[Ejec Real Acumu]]-Tabla13[[#This Row],[Proyec Ejec Acumul]]</f>
        <v>0</v>
      </c>
      <c r="Q860" s="820">
        <f>Tabla13[[#This Row],[Ejec Real Mes]]-Tabla13[[#This Row],[Program Entreg Mes]]</f>
        <v>0</v>
      </c>
    </row>
    <row r="861" spans="1:17">
      <c r="A861" s="824">
        <v>75</v>
      </c>
      <c r="B861" s="824" t="s">
        <v>2441</v>
      </c>
      <c r="C861" s="824" t="s">
        <v>2442</v>
      </c>
      <c r="D861" s="824" t="str">
        <f>'Plan de Acción 2023'!$V$79</f>
        <v>Subdirección de Metrología Física</v>
      </c>
      <c r="E861" s="824" t="str">
        <f>'Plan de Acción 2023'!$F$79</f>
        <v>Gestionar la calibración de equipos del INM en el exterior para aseguramiento de la trazabilidad</v>
      </c>
      <c r="F861" s="824">
        <v>9</v>
      </c>
      <c r="G861" s="824" t="s">
        <v>2451</v>
      </c>
      <c r="H861" s="824">
        <f>'Plan de Acción 2023'!$T$79</f>
        <v>4</v>
      </c>
      <c r="I861" s="824">
        <f>'Plan de Acción 2023'!H79+'Plan de Acción 2023'!I79+'Plan de Acción 2023'!J79+'Plan de Acción 2023'!K79+'Plan de Acción 2023'!L79+'Plan de Acción 2023'!M79+'Plan de Acción 2023'!N79+'Plan de Acción 2023'!O79+'Plan de Acción 2023'!P79</f>
        <v>3</v>
      </c>
      <c r="J861" s="824">
        <f>'Plan de Acción 2023'!X79+'Plan de Acción 2023'!Y79+'Plan de Acción 2023'!Z79+'Plan de Acción 2023'!AA79+'Plan de Acción 2023'!AB79+'Plan de Acción 2023'!AC79+'Plan de Acción 2023'!AD79+'Plan de Acción 2023'!AE79+'Plan de Acción 2023'!AF79</f>
        <v>5</v>
      </c>
      <c r="K861" s="825">
        <f t="shared" si="9"/>
        <v>0.75</v>
      </c>
      <c r="L861" s="825">
        <f t="shared" si="10"/>
        <v>1.25</v>
      </c>
      <c r="M861" s="824">
        <f>'Plan de Acción 2023'!P79</f>
        <v>0</v>
      </c>
      <c r="N861" s="824">
        <f>'Plan de Acción 2023'!AF79</f>
        <v>0</v>
      </c>
      <c r="O861" s="824" t="e">
        <f t="shared" si="11"/>
        <v>#DIV/0!</v>
      </c>
      <c r="P861" s="820">
        <f>Tabla13[[#This Row],[Ejec Real Acumu]]-Tabla13[[#This Row],[Proyec Ejec Acumul]]</f>
        <v>2</v>
      </c>
      <c r="Q861" s="820">
        <f>Tabla13[[#This Row],[Ejec Real Mes]]-Tabla13[[#This Row],[Program Entreg Mes]]</f>
        <v>0</v>
      </c>
    </row>
    <row r="862" spans="1:17">
      <c r="A862" s="824">
        <v>76</v>
      </c>
      <c r="B862" s="824" t="s">
        <v>2441</v>
      </c>
      <c r="C862" s="824" t="s">
        <v>2442</v>
      </c>
      <c r="D862" s="824" t="str">
        <f>'Plan de Acción 2023'!$V$80</f>
        <v>Subdirección de Metrología Física</v>
      </c>
      <c r="E862" s="824" t="str">
        <f>'Plan de Acción 2023'!$F$80</f>
        <v>Diseñar, elaborar y dictar talleres o eventos dirigidos a los sectores productivos en metrología Física</v>
      </c>
      <c r="F862" s="824">
        <v>9</v>
      </c>
      <c r="G862" s="824" t="s">
        <v>2451</v>
      </c>
      <c r="H862" s="824">
        <f>'Plan de Acción 2023'!$T$80</f>
        <v>1</v>
      </c>
      <c r="I862" s="824">
        <f>'Plan de Acción 2023'!H80+'Plan de Acción 2023'!I80+'Plan de Acción 2023'!J80+'Plan de Acción 2023'!K80+'Plan de Acción 2023'!L80+'Plan de Acción 2023'!M80+'Plan de Acción 2023'!N80+'Plan de Acción 2023'!O80+'Plan de Acción 2023'!P80</f>
        <v>0</v>
      </c>
      <c r="J862" s="824">
        <f>'Plan de Acción 2023'!X80+'Plan de Acción 2023'!Y80+'Plan de Acción 2023'!Z80+'Plan de Acción 2023'!AA80+'Plan de Acción 2023'!AB80+'Plan de Acción 2023'!AC80+'Plan de Acción 2023'!AD80+'Plan de Acción 2023'!AE80+'Plan de Acción 2023'!AF80</f>
        <v>0</v>
      </c>
      <c r="K862" s="825">
        <f t="shared" si="9"/>
        <v>0</v>
      </c>
      <c r="L862" s="825">
        <f t="shared" si="10"/>
        <v>0</v>
      </c>
      <c r="M862" s="824">
        <f>'Plan de Acción 2023'!P80</f>
        <v>0</v>
      </c>
      <c r="N862" s="824">
        <f>'Plan de Acción 2023'!AF80</f>
        <v>0</v>
      </c>
      <c r="O862" s="824" t="e">
        <f t="shared" si="11"/>
        <v>#DIV/0!</v>
      </c>
      <c r="P862" s="820">
        <f>Tabla13[[#This Row],[Ejec Real Acumu]]-Tabla13[[#This Row],[Proyec Ejec Acumul]]</f>
        <v>0</v>
      </c>
      <c r="Q862" s="820">
        <f>Tabla13[[#This Row],[Ejec Real Mes]]-Tabla13[[#This Row],[Program Entreg Mes]]</f>
        <v>0</v>
      </c>
    </row>
    <row r="863" spans="1:17">
      <c r="A863" s="824">
        <v>77</v>
      </c>
      <c r="B863" s="824" t="s">
        <v>2441</v>
      </c>
      <c r="C863" s="824" t="s">
        <v>2442</v>
      </c>
      <c r="D863" s="824" t="str">
        <f>'Plan de Acción 2023'!$V$81</f>
        <v>Subdirección de Metrología Física</v>
      </c>
      <c r="E863" s="824" t="str">
        <f>'Plan de Acción 2023'!$F$81</f>
        <v>Establecer, avanzar o diseñar nuevos servicios en metrologìa Fìsica</v>
      </c>
      <c r="F863" s="824">
        <v>9</v>
      </c>
      <c r="G863" s="824" t="s">
        <v>2451</v>
      </c>
      <c r="H863" s="824">
        <f>'Plan de Acción 2023'!$T$81</f>
        <v>10</v>
      </c>
      <c r="I863" s="824">
        <f>'Plan de Acción 2023'!H81+'Plan de Acción 2023'!I81+'Plan de Acción 2023'!J81+'Plan de Acción 2023'!K81+'Plan de Acción 2023'!L81+'Plan de Acción 2023'!M81+'Plan de Acción 2023'!N81+'Plan de Acción 2023'!O81+'Plan de Acción 2023'!P81</f>
        <v>4</v>
      </c>
      <c r="J863" s="824">
        <f>'Plan de Acción 2023'!X81+'Plan de Acción 2023'!Y81+'Plan de Acción 2023'!Z81+'Plan de Acción 2023'!AA81+'Plan de Acción 2023'!AB81+'Plan de Acción 2023'!AC81+'Plan de Acción 2023'!AD81+'Plan de Acción 2023'!AE81+'Plan de Acción 2023'!AF81</f>
        <v>4</v>
      </c>
      <c r="K863" s="825">
        <f t="shared" si="9"/>
        <v>0.4</v>
      </c>
      <c r="L863" s="825">
        <f t="shared" si="10"/>
        <v>0.4</v>
      </c>
      <c r="M863" s="824">
        <f>'Plan de Acción 2023'!P81</f>
        <v>0</v>
      </c>
      <c r="N863" s="824">
        <f>'Plan de Acción 2023'!AF81</f>
        <v>0</v>
      </c>
      <c r="O863" s="824" t="e">
        <f t="shared" si="11"/>
        <v>#DIV/0!</v>
      </c>
      <c r="P863" s="820">
        <f>Tabla13[[#This Row],[Ejec Real Acumu]]-Tabla13[[#This Row],[Proyec Ejec Acumul]]</f>
        <v>0</v>
      </c>
      <c r="Q863" s="820">
        <f>Tabla13[[#This Row],[Ejec Real Mes]]-Tabla13[[#This Row],[Program Entreg Mes]]</f>
        <v>0</v>
      </c>
    </row>
    <row r="864" spans="1:17">
      <c r="A864" s="824">
        <v>78</v>
      </c>
      <c r="B864" s="824" t="s">
        <v>2441</v>
      </c>
      <c r="C864" s="824" t="s">
        <v>2442</v>
      </c>
      <c r="D864" s="824" t="str">
        <f>'Plan de Acción 2023'!$V$82</f>
        <v>Subdirección de Metrología Física</v>
      </c>
      <c r="E864" s="824" t="str">
        <f>'Plan de Acción 2023'!$F$82</f>
        <v>Prestar servicios de calibración en metrología física</v>
      </c>
      <c r="F864" s="824">
        <v>9</v>
      </c>
      <c r="G864" s="824" t="s">
        <v>2451</v>
      </c>
      <c r="H864" s="824">
        <f>'Plan de Acción 2023'!$T$82</f>
        <v>80</v>
      </c>
      <c r="I864" s="824">
        <f>'Plan de Acción 2023'!H82+'Plan de Acción 2023'!I82+'Plan de Acción 2023'!J82+'Plan de Acción 2023'!K82+'Plan de Acción 2023'!L82+'Plan de Acción 2023'!M82+'Plan de Acción 2023'!N82+'Plan de Acción 2023'!O82+'Plan de Acción 2023'!P82</f>
        <v>55</v>
      </c>
      <c r="J864" s="824">
        <f>'Plan de Acción 2023'!X82+'Plan de Acción 2023'!Y82+'Plan de Acción 2023'!Z82+'Plan de Acción 2023'!AA82+'Plan de Acción 2023'!AB82+'Plan de Acción 2023'!AC82+'Plan de Acción 2023'!AD82+'Plan de Acción 2023'!AE82+'Plan de Acción 2023'!AF82</f>
        <v>120</v>
      </c>
      <c r="K864" s="825">
        <f t="shared" si="9"/>
        <v>0.6875</v>
      </c>
      <c r="L864" s="825">
        <f t="shared" si="10"/>
        <v>1.5</v>
      </c>
      <c r="M864" s="824">
        <f>'Plan de Acción 2023'!P82</f>
        <v>10</v>
      </c>
      <c r="N864" s="824">
        <f>'Plan de Acción 2023'!AF82</f>
        <v>22</v>
      </c>
      <c r="O864" s="824">
        <f t="shared" si="11"/>
        <v>2.2000000000000002</v>
      </c>
      <c r="P864" s="820">
        <f>Tabla13[[#This Row],[Ejec Real Acumu]]-Tabla13[[#This Row],[Proyec Ejec Acumul]]</f>
        <v>65</v>
      </c>
      <c r="Q864" s="820">
        <f>Tabla13[[#This Row],[Ejec Real Mes]]-Tabla13[[#This Row],[Program Entreg Mes]]</f>
        <v>12</v>
      </c>
    </row>
    <row r="865" spans="1:17">
      <c r="A865" s="824">
        <v>79</v>
      </c>
      <c r="B865" s="824" t="s">
        <v>2441</v>
      </c>
      <c r="C865" s="824" t="s">
        <v>2442</v>
      </c>
      <c r="D865" s="824" t="str">
        <f>'Plan de Acción 2023'!$V$83</f>
        <v>Subdirección de Metrología Física</v>
      </c>
      <c r="E865" s="824" t="str">
        <f>'Plan de Acción 2023'!$F$83</f>
        <v>Realizar informes de avance frente al CONPES 3957</v>
      </c>
      <c r="F865" s="824">
        <v>9</v>
      </c>
      <c r="G865" s="824" t="s">
        <v>2451</v>
      </c>
      <c r="H865" s="824">
        <f>'Plan de Acción 2023'!$T$83</f>
        <v>2</v>
      </c>
      <c r="I865" s="824">
        <f>'Plan de Acción 2023'!H83+'Plan de Acción 2023'!I83+'Plan de Acción 2023'!J83+'Plan de Acción 2023'!K83+'Plan de Acción 2023'!L83+'Plan de Acción 2023'!M83+'Plan de Acción 2023'!N83+'Plan de Acción 2023'!O83+'Plan de Acción 2023'!P83</f>
        <v>1</v>
      </c>
      <c r="J865" s="824">
        <f>'Plan de Acción 2023'!X83+'Plan de Acción 2023'!Y83+'Plan de Acción 2023'!Z83+'Plan de Acción 2023'!AA83+'Plan de Acción 2023'!AB83+'Plan de Acción 2023'!AC83+'Plan de Acción 2023'!AD83+'Plan de Acción 2023'!AE83+'Plan de Acción 2023'!AF83</f>
        <v>1</v>
      </c>
      <c r="K865" s="825">
        <f t="shared" si="9"/>
        <v>0.5</v>
      </c>
      <c r="L865" s="825">
        <f t="shared" si="10"/>
        <v>0.5</v>
      </c>
      <c r="M865" s="824">
        <f>'Plan de Acción 2023'!P83</f>
        <v>0</v>
      </c>
      <c r="N865" s="824">
        <f>'Plan de Acción 2023'!AF83</f>
        <v>0</v>
      </c>
      <c r="O865" s="824" t="e">
        <f t="shared" si="11"/>
        <v>#DIV/0!</v>
      </c>
      <c r="P865" s="820">
        <f>Tabla13[[#This Row],[Ejec Real Acumu]]-Tabla13[[#This Row],[Proyec Ejec Acumul]]</f>
        <v>0</v>
      </c>
      <c r="Q865" s="820">
        <f>Tabla13[[#This Row],[Ejec Real Mes]]-Tabla13[[#This Row],[Program Entreg Mes]]</f>
        <v>0</v>
      </c>
    </row>
    <row r="866" spans="1:17">
      <c r="A866" s="824">
        <v>80</v>
      </c>
      <c r="B866" s="824" t="s">
        <v>2441</v>
      </c>
      <c r="C866" s="824" t="s">
        <v>2442</v>
      </c>
      <c r="D866" s="824" t="str">
        <f>'Plan de Acción 2023'!$V$84</f>
        <v>Subdirección de Metrología Física</v>
      </c>
      <c r="E866" s="824" t="str">
        <f>'Plan de Acción 2023'!$F$84</f>
        <v>Actualizar cursos en metrologia Fisica</v>
      </c>
      <c r="F866" s="824">
        <v>9</v>
      </c>
      <c r="G866" s="824" t="s">
        <v>2451</v>
      </c>
      <c r="H866" s="824">
        <f>'Plan de Acción 2023'!$T$84</f>
        <v>3</v>
      </c>
      <c r="I866" s="824">
        <f>'Plan de Acción 2023'!H84+'Plan de Acción 2023'!I84+'Plan de Acción 2023'!J84+'Plan de Acción 2023'!K84+'Plan de Acción 2023'!L84+'Plan de Acción 2023'!M84+'Plan de Acción 2023'!N84+'Plan de Acción 2023'!O84+'Plan de Acción 2023'!P84</f>
        <v>0</v>
      </c>
      <c r="J866" s="824">
        <f>'Plan de Acción 2023'!X84+'Plan de Acción 2023'!Y84+'Plan de Acción 2023'!Z84+'Plan de Acción 2023'!AA84+'Plan de Acción 2023'!AB84+'Plan de Acción 2023'!AC84+'Plan de Acción 2023'!AD84+'Plan de Acción 2023'!AE84+'Plan de Acción 2023'!AF84</f>
        <v>0</v>
      </c>
      <c r="K866" s="825">
        <f t="shared" si="9"/>
        <v>0</v>
      </c>
      <c r="L866" s="825">
        <f t="shared" si="10"/>
        <v>0</v>
      </c>
      <c r="M866" s="824">
        <f>'Plan de Acción 2023'!P84</f>
        <v>0</v>
      </c>
      <c r="N866" s="824">
        <f>'Plan de Acción 2023'!AF84</f>
        <v>0</v>
      </c>
      <c r="O866" s="824" t="e">
        <f t="shared" si="11"/>
        <v>#DIV/0!</v>
      </c>
      <c r="P866" s="820">
        <f>Tabla13[[#This Row],[Ejec Real Acumu]]-Tabla13[[#This Row],[Proyec Ejec Acumul]]</f>
        <v>0</v>
      </c>
      <c r="Q866" s="820">
        <f>Tabla13[[#This Row],[Ejec Real Mes]]-Tabla13[[#This Row],[Program Entreg Mes]]</f>
        <v>0</v>
      </c>
    </row>
    <row r="867" spans="1:17">
      <c r="A867" s="824">
        <v>81</v>
      </c>
      <c r="B867" s="824" t="s">
        <v>2441</v>
      </c>
      <c r="C867" s="824" t="s">
        <v>2442</v>
      </c>
      <c r="D867" s="824" t="str">
        <f>'Plan de Acción 2023'!$V$85</f>
        <v>Subdirección de Metrología Física</v>
      </c>
      <c r="E867" s="824" t="str">
        <f>'Plan de Acción 2023'!$F$85</f>
        <v>Codirigir tesis de investigación en metrología fisica</v>
      </c>
      <c r="F867" s="824">
        <v>9</v>
      </c>
      <c r="G867" s="824" t="s">
        <v>2451</v>
      </c>
      <c r="H867" s="824">
        <f>'Plan de Acción 2023'!$T$85</f>
        <v>1</v>
      </c>
      <c r="I867" s="824">
        <f>'Plan de Acción 2023'!H85+'Plan de Acción 2023'!I85+'Plan de Acción 2023'!J85+'Plan de Acción 2023'!K85+'Plan de Acción 2023'!L85+'Plan de Acción 2023'!M85+'Plan de Acción 2023'!N85+'Plan de Acción 2023'!O85+'Plan de Acción 2023'!P85</f>
        <v>0</v>
      </c>
      <c r="J867" s="824">
        <f>'Plan de Acción 2023'!X85+'Plan de Acción 2023'!Y85+'Plan de Acción 2023'!Z85+'Plan de Acción 2023'!AA85+'Plan de Acción 2023'!AB85+'Plan de Acción 2023'!AC85+'Plan de Acción 2023'!AD85+'Plan de Acción 2023'!AE85+'Plan de Acción 2023'!AF85</f>
        <v>0</v>
      </c>
      <c r="K867" s="825">
        <f t="shared" si="9"/>
        <v>0</v>
      </c>
      <c r="L867" s="825">
        <f t="shared" si="10"/>
        <v>0</v>
      </c>
      <c r="M867" s="824">
        <f>'Plan de Acción 2023'!P85</f>
        <v>0</v>
      </c>
      <c r="N867" s="824">
        <f>'Plan de Acción 2023'!AF85</f>
        <v>0</v>
      </c>
      <c r="O867" s="824" t="e">
        <f t="shared" si="11"/>
        <v>#DIV/0!</v>
      </c>
      <c r="P867" s="820">
        <f>Tabla13[[#This Row],[Ejec Real Acumu]]-Tabla13[[#This Row],[Proyec Ejec Acumul]]</f>
        <v>0</v>
      </c>
      <c r="Q867" s="820">
        <f>Tabla13[[#This Row],[Ejec Real Mes]]-Tabla13[[#This Row],[Program Entreg Mes]]</f>
        <v>0</v>
      </c>
    </row>
    <row r="868" spans="1:17">
      <c r="A868" s="824">
        <v>82</v>
      </c>
      <c r="B868" s="824" t="s">
        <v>2441</v>
      </c>
      <c r="C868" s="824" t="s">
        <v>2442</v>
      </c>
      <c r="D868" s="824" t="str">
        <f>'Plan de Acción 2023'!$V$86</f>
        <v>Subdirección de Metrología Física</v>
      </c>
      <c r="E868" s="824" t="str">
        <f>'Plan de Acción 2023'!$F$86</f>
        <v>Generar productos de investigacion en metrologìa Fìsica en el marco de la gestion de proyectos I+D+ i con IES.</v>
      </c>
      <c r="F868" s="824">
        <v>9</v>
      </c>
      <c r="G868" s="824" t="s">
        <v>2451</v>
      </c>
      <c r="H868" s="824">
        <f>'Plan de Acción 2023'!$T$86</f>
        <v>4</v>
      </c>
      <c r="I868" s="824">
        <f>'Plan de Acción 2023'!H86+'Plan de Acción 2023'!I86+'Plan de Acción 2023'!J86+'Plan de Acción 2023'!K86+'Plan de Acción 2023'!L86+'Plan de Acción 2023'!M86+'Plan de Acción 2023'!N86+'Plan de Acción 2023'!O86+'Plan de Acción 2023'!P86</f>
        <v>2</v>
      </c>
      <c r="J868" s="824">
        <f>'Plan de Acción 2023'!X86+'Plan de Acción 2023'!Y86+'Plan de Acción 2023'!Z86+'Plan de Acción 2023'!AA86+'Plan de Acción 2023'!AB86+'Plan de Acción 2023'!AC86+'Plan de Acción 2023'!AD86+'Plan de Acción 2023'!AE86+'Plan de Acción 2023'!AF86</f>
        <v>3</v>
      </c>
      <c r="K868" s="825">
        <f t="shared" si="9"/>
        <v>0.5</v>
      </c>
      <c r="L868" s="825">
        <f t="shared" si="10"/>
        <v>0.75</v>
      </c>
      <c r="M868" s="824">
        <f>'Plan de Acción 2023'!P86</f>
        <v>1</v>
      </c>
      <c r="N868" s="824">
        <f>'Plan de Acción 2023'!AF86</f>
        <v>2</v>
      </c>
      <c r="O868" s="824">
        <f t="shared" si="11"/>
        <v>2</v>
      </c>
      <c r="P868" s="820">
        <f>Tabla13[[#This Row],[Ejec Real Acumu]]-Tabla13[[#This Row],[Proyec Ejec Acumul]]</f>
        <v>1</v>
      </c>
      <c r="Q868" s="820">
        <f>Tabla13[[#This Row],[Ejec Real Mes]]-Tabla13[[#This Row],[Program Entreg Mes]]</f>
        <v>1</v>
      </c>
    </row>
    <row r="869" spans="1:17">
      <c r="A869" s="824">
        <v>83</v>
      </c>
      <c r="B869" s="824" t="s">
        <v>2441</v>
      </c>
      <c r="C869" s="824" t="s">
        <v>2442</v>
      </c>
      <c r="D869" s="824" t="str">
        <f>'Plan de Acción 2023'!$V$87</f>
        <v>Subdirección de Metrología Física</v>
      </c>
      <c r="E869" s="824" t="str">
        <f>'Plan de Acción 2023'!$F$87</f>
        <v>Participar en eventos científicos, capacitaciones o intercambios científicos (Excluyendo grupos trabajo SIM y Comites Consultivos)</v>
      </c>
      <c r="F869" s="824">
        <v>9</v>
      </c>
      <c r="G869" s="824" t="s">
        <v>2451</v>
      </c>
      <c r="H869" s="824">
        <f>'Plan de Acción 2023'!$T$87</f>
        <v>4</v>
      </c>
      <c r="I869" s="824">
        <f>'Plan de Acción 2023'!H87+'Plan de Acción 2023'!I87+'Plan de Acción 2023'!J87+'Plan de Acción 2023'!K87+'Plan de Acción 2023'!L87+'Plan de Acción 2023'!M87+'Plan de Acción 2023'!N87+'Plan de Acción 2023'!O87+'Plan de Acción 2023'!P87</f>
        <v>4</v>
      </c>
      <c r="J869" s="824">
        <f>'Plan de Acción 2023'!X87+'Plan de Acción 2023'!Y87+'Plan de Acción 2023'!Z87+'Plan de Acción 2023'!AA87+'Plan de Acción 2023'!AB87+'Plan de Acción 2023'!AC87+'Plan de Acción 2023'!AD87+'Plan de Acción 2023'!AE87+'Plan de Acción 2023'!AF87</f>
        <v>4</v>
      </c>
      <c r="K869" s="825">
        <f t="shared" si="9"/>
        <v>1</v>
      </c>
      <c r="L869" s="825">
        <f t="shared" si="10"/>
        <v>1</v>
      </c>
      <c r="M869" s="824">
        <f>'Plan de Acción 2023'!P87</f>
        <v>1</v>
      </c>
      <c r="N869" s="824">
        <f>'Plan de Acción 2023'!AF87</f>
        <v>1</v>
      </c>
      <c r="O869" s="824">
        <f t="shared" si="11"/>
        <v>1</v>
      </c>
      <c r="P869" s="820">
        <f>Tabla13[[#This Row],[Ejec Real Acumu]]-Tabla13[[#This Row],[Proyec Ejec Acumul]]</f>
        <v>0</v>
      </c>
      <c r="Q869" s="820">
        <f>Tabla13[[#This Row],[Ejec Real Mes]]-Tabla13[[#This Row],[Program Entreg Mes]]</f>
        <v>0</v>
      </c>
    </row>
    <row r="870" spans="1:17">
      <c r="A870" s="824">
        <v>84</v>
      </c>
      <c r="B870" s="824" t="s">
        <v>2441</v>
      </c>
      <c r="C870" s="824" t="s">
        <v>2442</v>
      </c>
      <c r="D870" s="824" t="str">
        <f>'Plan de Acción 2023'!$V$88</f>
        <v>Subdirección de Metrología Física</v>
      </c>
      <c r="E870" s="824" t="str">
        <f>'Plan de Acción 2023'!$F$88</f>
        <v>Estructurar o formular proyectos de I+D+i que involucren lineas de investigacion en metrologia Fìsica</v>
      </c>
      <c r="F870" s="824">
        <v>9</v>
      </c>
      <c r="G870" s="824" t="s">
        <v>2451</v>
      </c>
      <c r="H870" s="824">
        <f>'Plan de Acción 2023'!$T$88</f>
        <v>6</v>
      </c>
      <c r="I870" s="824">
        <f>'Plan de Acción 2023'!H88+'Plan de Acción 2023'!I88+'Plan de Acción 2023'!J88+'Plan de Acción 2023'!K88+'Plan de Acción 2023'!L88+'Plan de Acción 2023'!M88+'Plan de Acción 2023'!N88+'Plan de Acción 2023'!O88+'Plan de Acción 2023'!P88</f>
        <v>2</v>
      </c>
      <c r="J870" s="824">
        <f>'Plan de Acción 2023'!X88+'Plan de Acción 2023'!Y88+'Plan de Acción 2023'!Z88+'Plan de Acción 2023'!AA88+'Plan de Acción 2023'!AB88+'Plan de Acción 2023'!AC88+'Plan de Acción 2023'!AD88+'Plan de Acción 2023'!AE88+'Plan de Acción 2023'!AF88</f>
        <v>2</v>
      </c>
      <c r="K870" s="825">
        <f t="shared" si="9"/>
        <v>0.33333333333333331</v>
      </c>
      <c r="L870" s="825">
        <f t="shared" si="10"/>
        <v>0.33333333333333331</v>
      </c>
      <c r="M870" s="824">
        <f>'Plan de Acción 2023'!P88</f>
        <v>0</v>
      </c>
      <c r="N870" s="824">
        <f>'Plan de Acción 2023'!AF88</f>
        <v>0</v>
      </c>
      <c r="O870" s="824" t="e">
        <f t="shared" si="11"/>
        <v>#DIV/0!</v>
      </c>
      <c r="P870" s="820">
        <f>Tabla13[[#This Row],[Ejec Real Acumu]]-Tabla13[[#This Row],[Proyec Ejec Acumul]]</f>
        <v>0</v>
      </c>
      <c r="Q870" s="820">
        <f>Tabla13[[#This Row],[Ejec Real Mes]]-Tabla13[[#This Row],[Program Entreg Mes]]</f>
        <v>0</v>
      </c>
    </row>
    <row r="871" spans="1:17">
      <c r="A871" s="824">
        <v>85</v>
      </c>
      <c r="B871" s="824" t="s">
        <v>2441</v>
      </c>
      <c r="C871" s="824" t="s">
        <v>2442</v>
      </c>
      <c r="D871" s="824" t="str">
        <f>'Plan de Acción 2023'!$V$89</f>
        <v>Subdirección de Metrología Física</v>
      </c>
      <c r="E871" s="824" t="str">
        <f>'Plan de Acción 2023'!$F$89</f>
        <v>Realizar seguimiento ejecución proyectos de I+D+i en metrología física</v>
      </c>
      <c r="F871" s="824">
        <v>9</v>
      </c>
      <c r="G871" s="824" t="s">
        <v>2451</v>
      </c>
      <c r="H871" s="824">
        <f>'Plan de Acción 2023'!$T$89</f>
        <v>6</v>
      </c>
      <c r="I871" s="824">
        <f>'Plan de Acción 2023'!H89+'Plan de Acción 2023'!I89+'Plan de Acción 2023'!J89+'Plan de Acción 2023'!K89+'Plan de Acción 2023'!L89+'Plan de Acción 2023'!M89+'Plan de Acción 2023'!N89+'Plan de Acción 2023'!O89+'Plan de Acción 2023'!P89</f>
        <v>4</v>
      </c>
      <c r="J871" s="824">
        <f>'Plan de Acción 2023'!X89+'Plan de Acción 2023'!Y89+'Plan de Acción 2023'!Z89+'Plan de Acción 2023'!AA89+'Plan de Acción 2023'!AB89+'Plan de Acción 2023'!AC89+'Plan de Acción 2023'!AD89+'Plan de Acción 2023'!AE89+'Plan de Acción 2023'!AF89</f>
        <v>4</v>
      </c>
      <c r="K871" s="825">
        <f t="shared" si="9"/>
        <v>0.66666666666666663</v>
      </c>
      <c r="L871" s="825">
        <f t="shared" si="10"/>
        <v>0.66666666666666663</v>
      </c>
      <c r="M871" s="824">
        <f>'Plan de Acción 2023'!P89</f>
        <v>0</v>
      </c>
      <c r="N871" s="824">
        <f>'Plan de Acción 2023'!AF89</f>
        <v>0</v>
      </c>
      <c r="O871" s="824" t="e">
        <f t="shared" si="11"/>
        <v>#DIV/0!</v>
      </c>
      <c r="P871" s="820">
        <f>Tabla13[[#This Row],[Ejec Real Acumu]]-Tabla13[[#This Row],[Proyec Ejec Acumul]]</f>
        <v>0</v>
      </c>
      <c r="Q871" s="820">
        <f>Tabla13[[#This Row],[Ejec Real Mes]]-Tabla13[[#This Row],[Program Entreg Mes]]</f>
        <v>0</v>
      </c>
    </row>
    <row r="872" spans="1:17">
      <c r="A872" s="824">
        <v>86</v>
      </c>
      <c r="B872" s="824" t="s">
        <v>2441</v>
      </c>
      <c r="C872" s="824" t="s">
        <v>2442</v>
      </c>
      <c r="D872" s="824" t="str">
        <f>'Plan de Acción 2023'!$V$90</f>
        <v>Subdirección de Metrología Física</v>
      </c>
      <c r="E872" s="824" t="str">
        <f>'Plan de Acción 2023'!$F$90</f>
        <v>Participar en proyectos de I+D+i en metrología Fisica con organizaciones internacionales</v>
      </c>
      <c r="F872" s="824">
        <v>9</v>
      </c>
      <c r="G872" s="824" t="s">
        <v>2451</v>
      </c>
      <c r="H872" s="824">
        <f>'Plan de Acción 2023'!$T$90</f>
        <v>6</v>
      </c>
      <c r="I872" s="824">
        <f>'Plan de Acción 2023'!H90+'Plan de Acción 2023'!I90+'Plan de Acción 2023'!J90+'Plan de Acción 2023'!K90+'Plan de Acción 2023'!L90+'Plan de Acción 2023'!M90+'Plan de Acción 2023'!N90+'Plan de Acción 2023'!O90+'Plan de Acción 2023'!P90</f>
        <v>2</v>
      </c>
      <c r="J872" s="824">
        <f>'Plan de Acción 2023'!X90+'Plan de Acción 2023'!Y90+'Plan de Acción 2023'!Z90+'Plan de Acción 2023'!AA90+'Plan de Acción 2023'!AB90+'Plan de Acción 2023'!AC90+'Plan de Acción 2023'!AD90+'Plan de Acción 2023'!AE90+'Plan de Acción 2023'!AF90</f>
        <v>3</v>
      </c>
      <c r="K872" s="825">
        <f t="shared" si="9"/>
        <v>0.33333333333333331</v>
      </c>
      <c r="L872" s="825">
        <f t="shared" si="10"/>
        <v>0.5</v>
      </c>
      <c r="M872" s="824">
        <f>'Plan de Acción 2023'!P90</f>
        <v>0</v>
      </c>
      <c r="N872" s="824">
        <f>'Plan de Acción 2023'!AF90</f>
        <v>0</v>
      </c>
      <c r="O872" s="824" t="e">
        <f t="shared" si="11"/>
        <v>#DIV/0!</v>
      </c>
      <c r="P872" s="820">
        <f>Tabla13[[#This Row],[Ejec Real Acumu]]-Tabla13[[#This Row],[Proyec Ejec Acumul]]</f>
        <v>1</v>
      </c>
      <c r="Q872" s="820">
        <f>Tabla13[[#This Row],[Ejec Real Mes]]-Tabla13[[#This Row],[Program Entreg Mes]]</f>
        <v>0</v>
      </c>
    </row>
    <row r="873" spans="1:17">
      <c r="A873" s="824">
        <v>87</v>
      </c>
      <c r="B873" s="824" t="s">
        <v>2441</v>
      </c>
      <c r="C873" s="824" t="s">
        <v>2442</v>
      </c>
      <c r="D873" s="824" t="str">
        <f>'Plan de Acción 2023'!$V$91</f>
        <v>Oficina de Informática y Desarrollo Tecnológico</v>
      </c>
      <c r="E873" s="824" t="str">
        <f>'Plan de Acción 2023'!$F$91</f>
        <v>Ejecutar el Plan Estratégico de Tecnologías de la Información - PETI 2021 - 2023</v>
      </c>
      <c r="F873" s="824">
        <v>9</v>
      </c>
      <c r="G873" s="824" t="s">
        <v>2451</v>
      </c>
      <c r="H873" s="824">
        <f>'Plan de Acción 2023'!$T$91</f>
        <v>25</v>
      </c>
      <c r="I873" s="824">
        <f>'Plan de Acción 2023'!H91+'Plan de Acción 2023'!I91+'Plan de Acción 2023'!J91+'Plan de Acción 2023'!K91+'Plan de Acción 2023'!L91+'Plan de Acción 2023'!M91+'Plan de Acción 2023'!N91+'Plan de Acción 2023'!O91+'Plan de Acción 2023'!P91</f>
        <v>16</v>
      </c>
      <c r="J873" s="824">
        <f>'Plan de Acción 2023'!X91+'Plan de Acción 2023'!Y91+'Plan de Acción 2023'!Z91+'Plan de Acción 2023'!AA91+'Plan de Acción 2023'!AB91+'Plan de Acción 2023'!AC91+'Plan de Acción 2023'!AD91+'Plan de Acción 2023'!AE91+'Plan de Acción 2023'!AF91</f>
        <v>15</v>
      </c>
      <c r="K873" s="825">
        <f t="shared" si="9"/>
        <v>0.64</v>
      </c>
      <c r="L873" s="825">
        <f t="shared" si="10"/>
        <v>0.6</v>
      </c>
      <c r="M873" s="824">
        <f>'Plan de Acción 2023'!P91</f>
        <v>2</v>
      </c>
      <c r="N873" s="824">
        <f>'Plan de Acción 2023'!AF91</f>
        <v>2</v>
      </c>
      <c r="O873" s="824">
        <f t="shared" si="11"/>
        <v>1</v>
      </c>
      <c r="P873" s="820">
        <f>Tabla13[[#This Row],[Ejec Real Acumu]]-Tabla13[[#This Row],[Proyec Ejec Acumul]]</f>
        <v>-1</v>
      </c>
      <c r="Q873" s="820">
        <f>Tabla13[[#This Row],[Ejec Real Mes]]-Tabla13[[#This Row],[Program Entreg Mes]]</f>
        <v>0</v>
      </c>
    </row>
    <row r="874" spans="1:17">
      <c r="A874" s="824">
        <v>88</v>
      </c>
      <c r="B874" s="824" t="s">
        <v>2441</v>
      </c>
      <c r="C874" s="824" t="s">
        <v>2442</v>
      </c>
      <c r="D874" s="824" t="str">
        <f>'Plan de Acción 2023'!$V$92</f>
        <v>Oficina de Informática y Desarrollo Tecnológico</v>
      </c>
      <c r="E874" s="824" t="str">
        <f>'Plan de Acción 2023'!$F$92</f>
        <v>Formular el Plan de transformación digital.</v>
      </c>
      <c r="F874" s="824">
        <v>9</v>
      </c>
      <c r="G874" s="824" t="s">
        <v>2451</v>
      </c>
      <c r="H874" s="824">
        <f>'Plan de Acción 2023'!$T$92</f>
        <v>7</v>
      </c>
      <c r="I874" s="824">
        <f>'Plan de Acción 2023'!H92+'Plan de Acción 2023'!I92+'Plan de Acción 2023'!J92+'Plan de Acción 2023'!K92+'Plan de Acción 2023'!L92+'Plan de Acción 2023'!M92+'Plan de Acción 2023'!N92+'Plan de Acción 2023'!O92+'Plan de Acción 2023'!P92</f>
        <v>1</v>
      </c>
      <c r="J874" s="824">
        <f>'Plan de Acción 2023'!X92+'Plan de Acción 2023'!Y92+'Plan de Acción 2023'!Z92+'Plan de Acción 2023'!AA92+'Plan de Acción 2023'!AB92+'Plan de Acción 2023'!AC92+'Plan de Acción 2023'!AD92+'Plan de Acción 2023'!AE92+'Plan de Acción 2023'!AF92</f>
        <v>1</v>
      </c>
      <c r="K874" s="825">
        <f t="shared" si="9"/>
        <v>0.14285714285714285</v>
      </c>
      <c r="L874" s="825">
        <f t="shared" si="10"/>
        <v>0.14285714285714285</v>
      </c>
      <c r="M874" s="824">
        <f>'Plan de Acción 2023'!P92</f>
        <v>0</v>
      </c>
      <c r="N874" s="824">
        <f>'Plan de Acción 2023'!AF92</f>
        <v>0</v>
      </c>
      <c r="O874" s="824" t="e">
        <f t="shared" si="11"/>
        <v>#DIV/0!</v>
      </c>
      <c r="P874" s="820">
        <f>Tabla13[[#This Row],[Ejec Real Acumu]]-Tabla13[[#This Row],[Proyec Ejec Acumul]]</f>
        <v>0</v>
      </c>
      <c r="Q874" s="820">
        <f>Tabla13[[#This Row],[Ejec Real Mes]]-Tabla13[[#This Row],[Program Entreg Mes]]</f>
        <v>0</v>
      </c>
    </row>
    <row r="875" spans="1:17">
      <c r="A875" s="824">
        <v>89</v>
      </c>
      <c r="B875" s="824" t="s">
        <v>2441</v>
      </c>
      <c r="C875" s="824" t="s">
        <v>2442</v>
      </c>
      <c r="D875" s="824" t="str">
        <f>'Plan de Acción 2023'!$V$93</f>
        <v>Oficina de Informática y Desarrollo Tecnológico</v>
      </c>
      <c r="E875" s="824" t="str">
        <f>'Plan de Acción 2023'!$F$93</f>
        <v>Ejecutar el Plan de Tratamiento de Riesgos de Seguridad y Privacidad de la Información</v>
      </c>
      <c r="F875" s="824">
        <v>9</v>
      </c>
      <c r="G875" s="824" t="s">
        <v>2451</v>
      </c>
      <c r="H875" s="824">
        <f>'Plan de Acción 2023'!$T$93</f>
        <v>12</v>
      </c>
      <c r="I875" s="824">
        <f>'Plan de Acción 2023'!H93+'Plan de Acción 2023'!I93+'Plan de Acción 2023'!J93+'Plan de Acción 2023'!K93+'Plan de Acción 2023'!L93+'Plan de Acción 2023'!M93+'Plan de Acción 2023'!N93+'Plan de Acción 2023'!O93+'Plan de Acción 2023'!P93</f>
        <v>10</v>
      </c>
      <c r="J875" s="824">
        <f>'Plan de Acción 2023'!X93+'Plan de Acción 2023'!Y93+'Plan de Acción 2023'!Z93+'Plan de Acción 2023'!AA93+'Plan de Acción 2023'!AB93+'Plan de Acción 2023'!AC93+'Plan de Acción 2023'!AD93+'Plan de Acción 2023'!AE93+'Plan de Acción 2023'!AF93</f>
        <v>10.5</v>
      </c>
      <c r="K875" s="825">
        <f t="shared" si="9"/>
        <v>0.83333333333333337</v>
      </c>
      <c r="L875" s="825">
        <f t="shared" si="10"/>
        <v>0.875</v>
      </c>
      <c r="M875" s="824">
        <f>'Plan de Acción 2023'!P93</f>
        <v>4</v>
      </c>
      <c r="N875" s="824">
        <f>'Plan de Acción 2023'!AF93</f>
        <v>5.5</v>
      </c>
      <c r="O875" s="824">
        <f t="shared" si="11"/>
        <v>1.375</v>
      </c>
      <c r="P875" s="820">
        <f>Tabla13[[#This Row],[Ejec Real Acumu]]-Tabla13[[#This Row],[Proyec Ejec Acumul]]</f>
        <v>0.5</v>
      </c>
      <c r="Q875" s="820">
        <f>Tabla13[[#This Row],[Ejec Real Mes]]-Tabla13[[#This Row],[Program Entreg Mes]]</f>
        <v>1.5</v>
      </c>
    </row>
    <row r="876" spans="1:17">
      <c r="A876" s="824">
        <v>90</v>
      </c>
      <c r="B876" s="824" t="s">
        <v>2441</v>
      </c>
      <c r="C876" s="824" t="s">
        <v>2442</v>
      </c>
      <c r="D876" s="824" t="str">
        <f>'Plan de Acción 2023'!$V$94</f>
        <v>Oficina de Informática y Desarrollo Tecnológico</v>
      </c>
      <c r="E876" s="824" t="str">
        <f>'Plan de Acción 2023'!$F$94</f>
        <v>Ejecutar Plan de Seguridad y Privacidad de la Información 2023</v>
      </c>
      <c r="F876" s="824">
        <v>9</v>
      </c>
      <c r="G876" s="824" t="s">
        <v>2451</v>
      </c>
      <c r="H876" s="824">
        <f>'Plan de Acción 2023'!$T$94</f>
        <v>32</v>
      </c>
      <c r="I876" s="824">
        <f>'Plan de Acción 2023'!H94+'Plan de Acción 2023'!I94+'Plan de Acción 2023'!J94+'Plan de Acción 2023'!K94+'Plan de Acción 2023'!L94+'Plan de Acción 2023'!M94+'Plan de Acción 2023'!N94+'Plan de Acción 2023'!O94+'Plan de Acción 2023'!P94</f>
        <v>20</v>
      </c>
      <c r="J876" s="824">
        <f>'Plan de Acción 2023'!X94+'Plan de Acción 2023'!Y94+'Plan de Acción 2023'!Z94+'Plan de Acción 2023'!AA94+'Plan de Acción 2023'!AB94+'Plan de Acción 2023'!AC94+'Plan de Acción 2023'!AD94+'Plan de Acción 2023'!AE94+'Plan de Acción 2023'!AF94</f>
        <v>21</v>
      </c>
      <c r="K876" s="825">
        <f t="shared" si="9"/>
        <v>0.625</v>
      </c>
      <c r="L876" s="825">
        <f t="shared" si="10"/>
        <v>0.65625</v>
      </c>
      <c r="M876" s="824">
        <f>'Plan de Acción 2023'!P94</f>
        <v>5</v>
      </c>
      <c r="N876" s="824">
        <f>'Plan de Acción 2023'!AF94</f>
        <v>6</v>
      </c>
      <c r="O876" s="824">
        <f t="shared" si="11"/>
        <v>1.2</v>
      </c>
      <c r="P876" s="820">
        <f>Tabla13[[#This Row],[Ejec Real Acumu]]-Tabla13[[#This Row],[Proyec Ejec Acumul]]</f>
        <v>1</v>
      </c>
      <c r="Q876" s="820">
        <f>Tabla13[[#This Row],[Ejec Real Mes]]-Tabla13[[#This Row],[Program Entreg Mes]]</f>
        <v>1</v>
      </c>
    </row>
    <row r="877" spans="1:17">
      <c r="A877" s="824">
        <v>91</v>
      </c>
      <c r="B877" s="824" t="s">
        <v>2441</v>
      </c>
      <c r="C877" s="824" t="s">
        <v>2442</v>
      </c>
      <c r="D877" s="824" t="str">
        <f>'Plan de Acción 2023'!$V$95</f>
        <v>Oficina de Informática y Desarrollo Tecnológico</v>
      </c>
      <c r="E877" s="824" t="str">
        <f>'Plan de Acción 2023'!$F$95</f>
        <v>Implementar las políticas del Modelo Integrado de Planeación y Gestión relacionadas con la OIDT</v>
      </c>
      <c r="F877" s="824">
        <v>9</v>
      </c>
      <c r="G877" s="824" t="s">
        <v>2451</v>
      </c>
      <c r="H877" s="824">
        <f>'Plan de Acción 2023'!$T$95</f>
        <v>4</v>
      </c>
      <c r="I877" s="824">
        <f>'Plan de Acción 2023'!H95+'Plan de Acción 2023'!I95+'Plan de Acción 2023'!J95+'Plan de Acción 2023'!K95+'Plan de Acción 2023'!L95+'Plan de Acción 2023'!M95+'Plan de Acción 2023'!N95+'Plan de Acción 2023'!O95+'Plan de Acción 2023'!P95</f>
        <v>3</v>
      </c>
      <c r="J877" s="824">
        <f>'Plan de Acción 2023'!X95+'Plan de Acción 2023'!Y95+'Plan de Acción 2023'!Z95+'Plan de Acción 2023'!AA95+'Plan de Acción 2023'!AB95+'Plan de Acción 2023'!AC95+'Plan de Acción 2023'!AD95+'Plan de Acción 2023'!AE95+'Plan de Acción 2023'!AF95</f>
        <v>3</v>
      </c>
      <c r="K877" s="825">
        <f t="shared" si="9"/>
        <v>0.75</v>
      </c>
      <c r="L877" s="825">
        <f t="shared" si="10"/>
        <v>0.75</v>
      </c>
      <c r="M877" s="824">
        <f>'Plan de Acción 2023'!P95</f>
        <v>1</v>
      </c>
      <c r="N877" s="824">
        <f>'Plan de Acción 2023'!AF95</f>
        <v>1</v>
      </c>
      <c r="O877" s="824">
        <f t="shared" si="11"/>
        <v>1</v>
      </c>
      <c r="P877" s="820">
        <f>Tabla13[[#This Row],[Ejec Real Acumu]]-Tabla13[[#This Row],[Proyec Ejec Acumul]]</f>
        <v>0</v>
      </c>
      <c r="Q877" s="820">
        <f>Tabla13[[#This Row],[Ejec Real Mes]]-Tabla13[[#This Row],[Program Entreg Mes]]</f>
        <v>0</v>
      </c>
    </row>
    <row r="878" spans="1:17">
      <c r="A878" s="824">
        <v>92</v>
      </c>
      <c r="B878" s="824" t="s">
        <v>2441</v>
      </c>
      <c r="C878" s="824" t="s">
        <v>2442</v>
      </c>
      <c r="D878" s="824" t="str">
        <f>'Plan de Acción 2023'!$V$96</f>
        <v>Subdirección de Metrología Física</v>
      </c>
      <c r="E878" s="824" t="str">
        <f>'Plan de Acción 2023'!$F$96</f>
        <v>Prestar horas de Asistencia Técnica por personal de la SMF a demanda</v>
      </c>
      <c r="F878" s="824">
        <v>9</v>
      </c>
      <c r="G878" s="824" t="s">
        <v>2451</v>
      </c>
      <c r="H878" s="824">
        <f>'Plan de Acción 2023'!$T$96</f>
        <v>1</v>
      </c>
      <c r="I878" s="824">
        <f>'Plan de Acción 2023'!H96+'Plan de Acción 2023'!I96+'Plan de Acción 2023'!J96+'Plan de Acción 2023'!K96+'Plan de Acción 2023'!L96+'Plan de Acción 2023'!M96+'Plan de Acción 2023'!N96+'Plan de Acción 2023'!O96+'Plan de Acción 2023'!P96</f>
        <v>0</v>
      </c>
      <c r="J878" s="824">
        <f>'Plan de Acción 2023'!X96+'Plan de Acción 2023'!Y96+'Plan de Acción 2023'!Z96+'Plan de Acción 2023'!AA96+'Plan de Acción 2023'!AB96+'Plan de Acción 2023'!AC96+'Plan de Acción 2023'!AD96+'Plan de Acción 2023'!AE96+'Plan de Acción 2023'!AF96</f>
        <v>0</v>
      </c>
      <c r="K878" s="825">
        <f t="shared" si="9"/>
        <v>0</v>
      </c>
      <c r="L878" s="825">
        <f t="shared" si="10"/>
        <v>0</v>
      </c>
      <c r="M878" s="824">
        <f>'Plan de Acción 2023'!P96</f>
        <v>0</v>
      </c>
      <c r="N878" s="824">
        <f>'Plan de Acción 2023'!AF96</f>
        <v>0</v>
      </c>
      <c r="O878" s="824" t="e">
        <f t="shared" si="11"/>
        <v>#DIV/0!</v>
      </c>
      <c r="P878" s="820">
        <f>Tabla13[[#This Row],[Ejec Real Acumu]]-Tabla13[[#This Row],[Proyec Ejec Acumul]]</f>
        <v>0</v>
      </c>
      <c r="Q878" s="820">
        <f>Tabla13[[#This Row],[Ejec Real Mes]]-Tabla13[[#This Row],[Program Entreg Mes]]</f>
        <v>0</v>
      </c>
    </row>
    <row r="879" spans="1:17">
      <c r="A879" s="824">
        <v>93</v>
      </c>
      <c r="B879" s="824" t="s">
        <v>2441</v>
      </c>
      <c r="C879" s="824" t="s">
        <v>2442</v>
      </c>
      <c r="D879" s="824" t="str">
        <f>'Plan de Acción 2023'!$V$97</f>
        <v>Oficina de Informática y Desarrollo Tecnológico</v>
      </c>
      <c r="E879" s="824" t="str">
        <f>'Plan de Acción 2023'!$F$97</f>
        <v>Ejecutar actividades relacionadas con la Gestión del SIG según lineamientos estratégicos - OIDT</v>
      </c>
      <c r="F879" s="824">
        <v>9</v>
      </c>
      <c r="G879" s="824" t="s">
        <v>2451</v>
      </c>
      <c r="H879" s="824">
        <f>'Plan de Acción 2023'!$T$97</f>
        <v>4</v>
      </c>
      <c r="I879" s="824">
        <f>'Plan de Acción 2023'!H97+'Plan de Acción 2023'!I97+'Plan de Acción 2023'!J97+'Plan de Acción 2023'!K97+'Plan de Acción 2023'!L97+'Plan de Acción 2023'!M97+'Plan de Acción 2023'!N97+'Plan de Acción 2023'!O97+'Plan de Acción 2023'!P97</f>
        <v>3</v>
      </c>
      <c r="J879" s="824">
        <f>'Plan de Acción 2023'!X97+'Plan de Acción 2023'!Y97+'Plan de Acción 2023'!Z97+'Plan de Acción 2023'!AA97+'Plan de Acción 2023'!AB97+'Plan de Acción 2023'!AC97+'Plan de Acción 2023'!AD97+'Plan de Acción 2023'!AE97+'Plan de Acción 2023'!AF97</f>
        <v>3</v>
      </c>
      <c r="K879" s="825">
        <f t="shared" si="9"/>
        <v>0.75</v>
      </c>
      <c r="L879" s="825">
        <f t="shared" si="10"/>
        <v>0.75</v>
      </c>
      <c r="M879" s="824">
        <f>'Plan de Acción 2023'!P97</f>
        <v>1</v>
      </c>
      <c r="N879" s="824">
        <f>'Plan de Acción 2023'!AF97</f>
        <v>1</v>
      </c>
      <c r="O879" s="824">
        <f t="shared" si="11"/>
        <v>1</v>
      </c>
      <c r="P879" s="820">
        <f>Tabla13[[#This Row],[Ejec Real Acumu]]-Tabla13[[#This Row],[Proyec Ejec Acumul]]</f>
        <v>0</v>
      </c>
      <c r="Q879" s="820">
        <f>Tabla13[[#This Row],[Ejec Real Mes]]-Tabla13[[#This Row],[Program Entreg Mes]]</f>
        <v>0</v>
      </c>
    </row>
    <row r="880" spans="1:17">
      <c r="A880" s="824">
        <v>94</v>
      </c>
      <c r="B880" s="824" t="s">
        <v>2441</v>
      </c>
      <c r="C880" s="824" t="s">
        <v>2442</v>
      </c>
      <c r="D880" s="824" t="str">
        <f>'Plan de Acción 2023'!$V$98</f>
        <v>Subdirección de Metrología Física</v>
      </c>
      <c r="E880" s="824" t="str">
        <f>'Plan de Acción 2023'!$F$98</f>
        <v>Ejecutar actividades relacionadas con la Gestión del SIG según lineamientos estratégicos - SMF</v>
      </c>
      <c r="F880" s="824">
        <v>9</v>
      </c>
      <c r="G880" s="824" t="s">
        <v>2451</v>
      </c>
      <c r="H880" s="824">
        <f>'Plan de Acción 2023'!$T$98</f>
        <v>4</v>
      </c>
      <c r="I880" s="824">
        <f>'Plan de Acción 2023'!H98+'Plan de Acción 2023'!I98+'Plan de Acción 2023'!J98+'Plan de Acción 2023'!K98+'Plan de Acción 2023'!L98+'Plan de Acción 2023'!M98+'Plan de Acción 2023'!N98+'Plan de Acción 2023'!O98+'Plan de Acción 2023'!P98</f>
        <v>3</v>
      </c>
      <c r="J880" s="824">
        <f>'Plan de Acción 2023'!X98+'Plan de Acción 2023'!Y98+'Plan de Acción 2023'!Z98+'Plan de Acción 2023'!AA98+'Plan de Acción 2023'!AB98+'Plan de Acción 2023'!AC98+'Plan de Acción 2023'!AD98+'Plan de Acción 2023'!AE98+'Plan de Acción 2023'!AF98</f>
        <v>3</v>
      </c>
      <c r="K880" s="825">
        <f t="shared" si="9"/>
        <v>0.75</v>
      </c>
      <c r="L880" s="825">
        <f t="shared" si="10"/>
        <v>0.75</v>
      </c>
      <c r="M880" s="824">
        <f>'Plan de Acción 2023'!P98</f>
        <v>1</v>
      </c>
      <c r="N880" s="824">
        <f>'Plan de Acción 2023'!AF98</f>
        <v>1</v>
      </c>
      <c r="O880" s="824">
        <f t="shared" si="11"/>
        <v>1</v>
      </c>
      <c r="P880" s="820">
        <f>Tabla13[[#This Row],[Ejec Real Acumu]]-Tabla13[[#This Row],[Proyec Ejec Acumul]]</f>
        <v>0</v>
      </c>
      <c r="Q880" s="820">
        <f>Tabla13[[#This Row],[Ejec Real Mes]]-Tabla13[[#This Row],[Program Entreg Mes]]</f>
        <v>0</v>
      </c>
    </row>
    <row r="881" spans="1:17">
      <c r="A881" s="824">
        <v>95</v>
      </c>
      <c r="B881" s="824" t="s">
        <v>2441</v>
      </c>
      <c r="C881" s="824" t="s">
        <v>2442</v>
      </c>
      <c r="D881" s="824" t="str">
        <f>'Plan de Acción 2023'!$V$99</f>
        <v>Secretaría General</v>
      </c>
      <c r="E881" s="824" t="str">
        <f>'Plan de Acción 2023'!$F$99</f>
        <v>Ejecutar actividades relacionadas con la Gestión del SIG según lineamientos estratégicos - SG</v>
      </c>
      <c r="F881" s="824">
        <v>9</v>
      </c>
      <c r="G881" s="824" t="s">
        <v>2451</v>
      </c>
      <c r="H881" s="824">
        <f>'Plan de Acción 2023'!$T$99</f>
        <v>4</v>
      </c>
      <c r="I881" s="824">
        <f>'Plan de Acción 2023'!H99+'Plan de Acción 2023'!I99+'Plan de Acción 2023'!J99+'Plan de Acción 2023'!K99+'Plan de Acción 2023'!L99+'Plan de Acción 2023'!M99+'Plan de Acción 2023'!N99+'Plan de Acción 2023'!O99+'Plan de Acción 2023'!P99</f>
        <v>3</v>
      </c>
      <c r="J881" s="824">
        <f>'Plan de Acción 2023'!X99+'Plan de Acción 2023'!Y99+'Plan de Acción 2023'!Z99+'Plan de Acción 2023'!AA99+'Plan de Acción 2023'!AB99+'Plan de Acción 2023'!AC99+'Plan de Acción 2023'!AD99+'Plan de Acción 2023'!AE99+'Plan de Acción 2023'!AF99</f>
        <v>2</v>
      </c>
      <c r="K881" s="825">
        <f t="shared" si="9"/>
        <v>0.75</v>
      </c>
      <c r="L881" s="825">
        <f t="shared" si="10"/>
        <v>0.5</v>
      </c>
      <c r="M881" s="824">
        <f>'Plan de Acción 2023'!P99</f>
        <v>1</v>
      </c>
      <c r="N881" s="824">
        <f>'Plan de Acción 2023'!AF99</f>
        <v>0</v>
      </c>
      <c r="O881" s="824">
        <f t="shared" si="11"/>
        <v>0</v>
      </c>
      <c r="P881" s="820">
        <f>Tabla13[[#This Row],[Ejec Real Acumu]]-Tabla13[[#This Row],[Proyec Ejec Acumul]]</f>
        <v>-1</v>
      </c>
      <c r="Q881" s="820">
        <f>Tabla13[[#This Row],[Ejec Real Mes]]-Tabla13[[#This Row],[Program Entreg Mes]]</f>
        <v>-1</v>
      </c>
    </row>
    <row r="882" spans="1:17">
      <c r="A882" s="824">
        <v>96</v>
      </c>
      <c r="B882" s="824" t="s">
        <v>2441</v>
      </c>
      <c r="C882" s="824" t="s">
        <v>2442</v>
      </c>
      <c r="D882" s="824" t="str">
        <f>'Plan de Acción 2023'!$V$100</f>
        <v>Subdirección de Metrología Química y Biología</v>
      </c>
      <c r="E882" s="824" t="str">
        <f>'Plan de Acción 2023'!$F$100</f>
        <v>Ejecutar actividades relacionadas con la Gestión del SIG según lineamientos estratégicos - SMQB</v>
      </c>
      <c r="F882" s="824">
        <v>9</v>
      </c>
      <c r="G882" s="824" t="s">
        <v>2451</v>
      </c>
      <c r="H882" s="824">
        <f>'Plan de Acción 2023'!$T$100</f>
        <v>4</v>
      </c>
      <c r="I882" s="824">
        <f>'Plan de Acción 2023'!H100+'Plan de Acción 2023'!I100+'Plan de Acción 2023'!J100+'Plan de Acción 2023'!K100+'Plan de Acción 2023'!L100+'Plan de Acción 2023'!M100+'Plan de Acción 2023'!N100+'Plan de Acción 2023'!O100+'Plan de Acción 2023'!P100</f>
        <v>3</v>
      </c>
      <c r="J882" s="824">
        <f>'Plan de Acción 2023'!X100+'Plan de Acción 2023'!Y100+'Plan de Acción 2023'!Z100+'Plan de Acción 2023'!AA100+'Plan de Acción 2023'!AB100+'Plan de Acción 2023'!AC100+'Plan de Acción 2023'!AD100+'Plan de Acción 2023'!AE100+'Plan de Acción 2023'!AF100</f>
        <v>3</v>
      </c>
      <c r="K882" s="825">
        <f t="shared" si="9"/>
        <v>0.75</v>
      </c>
      <c r="L882" s="825">
        <f t="shared" si="10"/>
        <v>0.75</v>
      </c>
      <c r="M882" s="824">
        <f>'Plan de Acción 2023'!P100</f>
        <v>1</v>
      </c>
      <c r="N882" s="824">
        <f>'Plan de Acción 2023'!AF100</f>
        <v>1</v>
      </c>
      <c r="O882" s="824">
        <f t="shared" si="11"/>
        <v>1</v>
      </c>
      <c r="P882" s="820">
        <f>Tabla13[[#This Row],[Ejec Real Acumu]]-Tabla13[[#This Row],[Proyec Ejec Acumul]]</f>
        <v>0</v>
      </c>
      <c r="Q882" s="820">
        <f>Tabla13[[#This Row],[Ejec Real Mes]]-Tabla13[[#This Row],[Program Entreg Mes]]</f>
        <v>0</v>
      </c>
    </row>
    <row r="883" spans="1:17">
      <c r="A883" s="824">
        <v>97</v>
      </c>
      <c r="B883" s="824" t="s">
        <v>2441</v>
      </c>
      <c r="C883" s="824" t="s">
        <v>2442</v>
      </c>
      <c r="D883" s="824" t="str">
        <f>'Plan de Acción 2023'!$V$101</f>
        <v>Secretaría General</v>
      </c>
      <c r="E883" s="824" t="str">
        <f>'Plan de Acción 2023'!$F$101</f>
        <v>Liderar la Gestión del Cambio con referencia a todos los cambios derivados de los resultados del concurso de méritos Nación 3</v>
      </c>
      <c r="F883" s="824">
        <v>9</v>
      </c>
      <c r="G883" s="824" t="s">
        <v>2451</v>
      </c>
      <c r="H883" s="824">
        <f>'Plan de Acción 2023'!$T$101</f>
        <v>4</v>
      </c>
      <c r="I883" s="824">
        <f>'Plan de Acción 2023'!H101+'Plan de Acción 2023'!I101+'Plan de Acción 2023'!J101+'Plan de Acción 2023'!K101+'Plan de Acción 2023'!L101+'Plan de Acción 2023'!M101+'Plan de Acción 2023'!N101+'Plan de Acción 2023'!O101+'Plan de Acción 2023'!P101</f>
        <v>3</v>
      </c>
      <c r="J883" s="824">
        <f>'Plan de Acción 2023'!X101+'Plan de Acción 2023'!Y101+'Plan de Acción 2023'!Z101+'Plan de Acción 2023'!AA101+'Plan de Acción 2023'!AB101+'Plan de Acción 2023'!AC101+'Plan de Acción 2023'!AD101+'Plan de Acción 2023'!AE101+'Plan de Acción 2023'!AF101</f>
        <v>3</v>
      </c>
      <c r="K883" s="825">
        <f t="shared" si="9"/>
        <v>0.75</v>
      </c>
      <c r="L883" s="825">
        <f t="shared" si="10"/>
        <v>0.75</v>
      </c>
      <c r="M883" s="824">
        <f>'Plan de Acción 2023'!P101</f>
        <v>1</v>
      </c>
      <c r="N883" s="824">
        <f>'Plan de Acción 2023'!AF101</f>
        <v>1</v>
      </c>
      <c r="O883" s="824">
        <f t="shared" si="11"/>
        <v>1</v>
      </c>
      <c r="P883" s="820">
        <f>Tabla13[[#This Row],[Ejec Real Acumu]]-Tabla13[[#This Row],[Proyec Ejec Acumul]]</f>
        <v>0</v>
      </c>
      <c r="Q883" s="820">
        <f>Tabla13[[#This Row],[Ejec Real Mes]]-Tabla13[[#This Row],[Program Entreg Mes]]</f>
        <v>0</v>
      </c>
    </row>
    <row r="884" spans="1:17">
      <c r="A884" s="824">
        <v>98</v>
      </c>
      <c r="B884" s="824" t="s">
        <v>2441</v>
      </c>
      <c r="C884" s="824" t="s">
        <v>2442</v>
      </c>
      <c r="D884" s="824" t="str">
        <f>'Plan de Acción 2023'!$V$102</f>
        <v>Subdirección de Metrología Química y Biología</v>
      </c>
      <c r="E884" s="824" t="str">
        <f>'Plan de Acción 2023'!$F$102</f>
        <v xml:space="preserve">Desarrollar herramientas para la
automatización de los procesos de medición de la SMQB
 </v>
      </c>
      <c r="F884" s="824">
        <v>9</v>
      </c>
      <c r="G884" s="824" t="s">
        <v>2451</v>
      </c>
      <c r="H884" s="824">
        <f>'Plan de Acción 2023'!$T$102</f>
        <v>2</v>
      </c>
      <c r="I884" s="824">
        <f>'Plan de Acción 2023'!H102+'Plan de Acción 2023'!I102+'Plan de Acción 2023'!J102+'Plan de Acción 2023'!K102+'Plan de Acción 2023'!L102+'Plan de Acción 2023'!M102+'Plan de Acción 2023'!N102+'Plan de Acción 2023'!O102+'Plan de Acción 2023'!P102</f>
        <v>0</v>
      </c>
      <c r="J884" s="824">
        <f>'Plan de Acción 2023'!X102+'Plan de Acción 2023'!Y102+'Plan de Acción 2023'!Z102+'Plan de Acción 2023'!AA102+'Plan de Acción 2023'!AB102+'Plan de Acción 2023'!AC102+'Plan de Acción 2023'!AD102+'Plan de Acción 2023'!AE102+'Plan de Acción 2023'!AF102</f>
        <v>0</v>
      </c>
      <c r="K884" s="825">
        <f t="shared" si="9"/>
        <v>0</v>
      </c>
      <c r="L884" s="825">
        <f t="shared" si="10"/>
        <v>0</v>
      </c>
      <c r="M884" s="824">
        <f>'Plan de Acción 2023'!P102</f>
        <v>0</v>
      </c>
      <c r="N884" s="824">
        <f>'Plan de Acción 2023'!AF102</f>
        <v>0</v>
      </c>
      <c r="O884" s="824" t="e">
        <f t="shared" si="11"/>
        <v>#DIV/0!</v>
      </c>
      <c r="P884" s="820">
        <f>Tabla13[[#This Row],[Ejec Real Acumu]]-Tabla13[[#This Row],[Proyec Ejec Acumul]]</f>
        <v>0</v>
      </c>
      <c r="Q884" s="820">
        <f>Tabla13[[#This Row],[Ejec Real Mes]]-Tabla13[[#This Row],[Program Entreg Mes]]</f>
        <v>0</v>
      </c>
    </row>
    <row r="885" spans="1:17">
      <c r="A885" s="824">
        <v>1</v>
      </c>
      <c r="B885" s="824" t="s">
        <v>2441</v>
      </c>
      <c r="C885" s="824" t="s">
        <v>2442</v>
      </c>
      <c r="D885" s="824" t="str">
        <f>'Plan de Acción 2023'!$V$5</f>
        <v>Dirección General</v>
      </c>
      <c r="E885" s="824" t="str">
        <f>'Plan de Acción 2023'!$F$5</f>
        <v>Participar en la Conferencia General de Pesas y Medidas del BIPM - CGPM</v>
      </c>
      <c r="F885" s="824">
        <v>10</v>
      </c>
      <c r="G885" s="824" t="s">
        <v>2452</v>
      </c>
      <c r="H885" s="824">
        <f>'Plan de Acción 2023'!$T$5</f>
        <v>1</v>
      </c>
      <c r="I885" s="824">
        <f>'Plan de Acción 2023'!H5+'Plan de Acción 2023'!I5+'Plan de Acción 2023'!J5+'Plan de Acción 2023'!K5+'Plan de Acción 2023'!L5+'Plan de Acción 2023'!M5+'Plan de Acción 2023'!N5+'Plan de Acción 2023'!O5+'Plan de Acción 2023'!P5+'Plan de Acción 2023'!Q5</f>
        <v>0</v>
      </c>
      <c r="J885" s="824">
        <f>'Plan de Acción 2023'!X5+'Plan de Acción 2023'!Y5+'Plan de Acción 2023'!Z5+'Plan de Acción 2023'!AA5+'Plan de Acción 2023'!AB5+'Plan de Acción 2023'!AC5+'Plan de Acción 2023'!AD5+'Plan de Acción 2023'!AE5+'Plan de Acción 2023'!AF5+'Plan de Acción 2023'!AG5</f>
        <v>0</v>
      </c>
      <c r="K885" s="825">
        <f t="shared" si="9"/>
        <v>0</v>
      </c>
      <c r="L885" s="825">
        <f t="shared" si="10"/>
        <v>0</v>
      </c>
      <c r="M885" s="824">
        <f>'Plan de Acción 2023'!Q5</f>
        <v>0</v>
      </c>
      <c r="N885" s="824">
        <f>'Plan de Acción 2023'!AG5</f>
        <v>0</v>
      </c>
      <c r="O885" s="824" t="e">
        <f t="shared" si="11"/>
        <v>#DIV/0!</v>
      </c>
      <c r="P885" s="820">
        <f>Tabla13[[#This Row],[Ejec Real Acumu]]-Tabla13[[#This Row],[Proyec Ejec Acumul]]</f>
        <v>0</v>
      </c>
      <c r="Q885" s="820">
        <f>Tabla13[[#This Row],[Ejec Real Mes]]-Tabla13[[#This Row],[Program Entreg Mes]]</f>
        <v>0</v>
      </c>
    </row>
    <row r="886" spans="1:17">
      <c r="A886" s="824">
        <v>2</v>
      </c>
      <c r="B886" s="824" t="s">
        <v>2441</v>
      </c>
      <c r="C886" s="824" t="s">
        <v>2442</v>
      </c>
      <c r="D886" s="824" t="str">
        <f>'Plan de Acción 2023'!$V$6</f>
        <v>Dirección General</v>
      </c>
      <c r="E886" s="824" t="str">
        <f>'Plan de Acción 2023'!$F$6</f>
        <v>Participar en la reunión del Asamblea del SIM</v>
      </c>
      <c r="F886" s="824">
        <v>10</v>
      </c>
      <c r="G886" s="824" t="s">
        <v>2452</v>
      </c>
      <c r="H886" s="824">
        <f>'Plan de Acción 2023'!$T$6</f>
        <v>1</v>
      </c>
      <c r="I886" s="824">
        <f>'Plan de Acción 2023'!H6+'Plan de Acción 2023'!I6+'Plan de Acción 2023'!J6+'Plan de Acción 2023'!K6+'Plan de Acción 2023'!L6+'Plan de Acción 2023'!M6+'Plan de Acción 2023'!N6+'Plan de Acción 2023'!O6+'Plan de Acción 2023'!P6+'Plan de Acción 2023'!Q6</f>
        <v>0</v>
      </c>
      <c r="J886" s="824">
        <f>'Plan de Acción 2023'!X6+'Plan de Acción 2023'!Y6+'Plan de Acción 2023'!Z6+'Plan de Acción 2023'!AA6+'Plan de Acción 2023'!AB6+'Plan de Acción 2023'!AC6+'Plan de Acción 2023'!AD6+'Plan de Acción 2023'!AE6+'Plan de Acción 2023'!AF6+'Plan de Acción 2023'!AG6</f>
        <v>0</v>
      </c>
      <c r="K886" s="825">
        <f t="shared" si="9"/>
        <v>0</v>
      </c>
      <c r="L886" s="825">
        <f t="shared" si="10"/>
        <v>0</v>
      </c>
      <c r="M886" s="824">
        <f>'Plan de Acción 2023'!Q6</f>
        <v>0</v>
      </c>
      <c r="N886" s="824">
        <f>'Plan de Acción 2023'!AG6</f>
        <v>0</v>
      </c>
      <c r="O886" s="824" t="e">
        <f t="shared" si="11"/>
        <v>#DIV/0!</v>
      </c>
      <c r="P886" s="820">
        <f>Tabla13[[#This Row],[Ejec Real Acumu]]-Tabla13[[#This Row],[Proyec Ejec Acumul]]</f>
        <v>0</v>
      </c>
      <c r="Q886" s="820">
        <f>Tabla13[[#This Row],[Ejec Real Mes]]-Tabla13[[#This Row],[Program Entreg Mes]]</f>
        <v>0</v>
      </c>
    </row>
    <row r="887" spans="1:17">
      <c r="A887" s="824">
        <v>3</v>
      </c>
      <c r="B887" s="824" t="s">
        <v>2441</v>
      </c>
      <c r="C887" s="824" t="s">
        <v>2442</v>
      </c>
      <c r="D887" s="824" t="str">
        <f>'Plan de Acción 2023'!$V$7</f>
        <v>Dirección General</v>
      </c>
      <c r="E887"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887" s="824">
        <v>10</v>
      </c>
      <c r="G887" s="824" t="s">
        <v>2452</v>
      </c>
      <c r="H887" s="824">
        <f>'Plan de Acción 2023'!$T$7</f>
        <v>4</v>
      </c>
      <c r="I887" s="824">
        <f>'Plan de Acción 2023'!H7+'Plan de Acción 2023'!I7+'Plan de Acción 2023'!J7+'Plan de Acción 2023'!K7+'Plan de Acción 2023'!L7+'Plan de Acción 2023'!M7+'Plan de Acción 2023'!N7+'Plan de Acción 2023'!O7+'Plan de Acción 2023'!P7+'Plan de Acción 2023'!Q7</f>
        <v>3</v>
      </c>
      <c r="J887" s="824">
        <f>'Plan de Acción 2023'!X7+'Plan de Acción 2023'!Y7+'Plan de Acción 2023'!Z7+'Plan de Acción 2023'!AA7+'Plan de Acción 2023'!AB7+'Plan de Acción 2023'!AC7+'Plan de Acción 2023'!AD7+'Plan de Acción 2023'!AE7+'Plan de Acción 2023'!AF7+'Plan de Acción 2023'!AG7</f>
        <v>3</v>
      </c>
      <c r="K887" s="825">
        <f t="shared" si="9"/>
        <v>0.75</v>
      </c>
      <c r="L887" s="825">
        <f t="shared" si="10"/>
        <v>0.75</v>
      </c>
      <c r="M887" s="824">
        <f>'Plan de Acción 2023'!Q7</f>
        <v>0</v>
      </c>
      <c r="N887" s="824">
        <f>'Plan de Acción 2023'!AG7</f>
        <v>0</v>
      </c>
      <c r="O887" s="824" t="e">
        <f t="shared" si="11"/>
        <v>#DIV/0!</v>
      </c>
      <c r="P887" s="820">
        <f>Tabla13[[#This Row],[Ejec Real Acumu]]-Tabla13[[#This Row],[Proyec Ejec Acumul]]</f>
        <v>0</v>
      </c>
      <c r="Q887" s="820">
        <f>Tabla13[[#This Row],[Ejec Real Mes]]-Tabla13[[#This Row],[Program Entreg Mes]]</f>
        <v>0</v>
      </c>
    </row>
    <row r="888" spans="1:17">
      <c r="A888" s="824">
        <v>4</v>
      </c>
      <c r="B888" s="824" t="s">
        <v>2441</v>
      </c>
      <c r="C888" s="824" t="s">
        <v>2442</v>
      </c>
      <c r="D888" s="824" t="str">
        <f>'Plan de Acción 2023'!$V$8</f>
        <v>Secretaría General</v>
      </c>
      <c r="E888" s="824" t="str">
        <f>'Plan de Acción 2023'!$F$8</f>
        <v>Ejecutar el Plan Estratégico de Talento Humano</v>
      </c>
      <c r="F888" s="824">
        <v>10</v>
      </c>
      <c r="G888" s="824" t="s">
        <v>2452</v>
      </c>
      <c r="H888" s="824">
        <f>'Plan de Acción 2023'!$T$8</f>
        <v>4</v>
      </c>
      <c r="I888" s="824">
        <f>'Plan de Acción 2023'!H8+'Plan de Acción 2023'!I8+'Plan de Acción 2023'!J8+'Plan de Acción 2023'!K8+'Plan de Acción 2023'!L8+'Plan de Acción 2023'!M8+'Plan de Acción 2023'!N8+'Plan de Acción 2023'!O8+'Plan de Acción 2023'!P8+'Plan de Acción 2023'!Q8</f>
        <v>3</v>
      </c>
      <c r="J888" s="824">
        <f>'Plan de Acción 2023'!X8+'Plan de Acción 2023'!Y8+'Plan de Acción 2023'!Z8+'Plan de Acción 2023'!AA8+'Plan de Acción 2023'!AB8+'Plan de Acción 2023'!AC8+'Plan de Acción 2023'!AD8+'Plan de Acción 2023'!AE8+'Plan de Acción 2023'!AF8+'Plan de Acción 2023'!AG8</f>
        <v>3</v>
      </c>
      <c r="K888" s="825">
        <f t="shared" si="9"/>
        <v>0.75</v>
      </c>
      <c r="L888" s="825">
        <f t="shared" si="10"/>
        <v>0.75</v>
      </c>
      <c r="M888" s="824">
        <f>'Plan de Acción 2023'!Q8</f>
        <v>0</v>
      </c>
      <c r="N888" s="824">
        <f>'Plan de Acción 2023'!AG8</f>
        <v>0</v>
      </c>
      <c r="O888" s="824" t="e">
        <f t="shared" si="11"/>
        <v>#DIV/0!</v>
      </c>
      <c r="P888" s="820">
        <f>Tabla13[[#This Row],[Ejec Real Acumu]]-Tabla13[[#This Row],[Proyec Ejec Acumul]]</f>
        <v>0</v>
      </c>
      <c r="Q888" s="820">
        <f>Tabla13[[#This Row],[Ejec Real Mes]]-Tabla13[[#This Row],[Program Entreg Mes]]</f>
        <v>0</v>
      </c>
    </row>
    <row r="889" spans="1:17">
      <c r="A889" s="824">
        <v>5</v>
      </c>
      <c r="B889" s="824" t="s">
        <v>2441</v>
      </c>
      <c r="C889" s="824" t="s">
        <v>2442</v>
      </c>
      <c r="D889" s="824" t="str">
        <f>'Plan de Acción 2023'!$V$9</f>
        <v>Secretaría General</v>
      </c>
      <c r="E889" s="824" t="str">
        <f>'Plan de Acción 2023'!$F$9</f>
        <v>Ejecutar Plan Anual de Vacantes</v>
      </c>
      <c r="F889" s="824">
        <v>10</v>
      </c>
      <c r="G889" s="824" t="s">
        <v>2452</v>
      </c>
      <c r="H889" s="824">
        <f>'Plan de Acción 2023'!$T$9</f>
        <v>2</v>
      </c>
      <c r="I889" s="824">
        <f>'Plan de Acción 2023'!H9+'Plan de Acción 2023'!I9+'Plan de Acción 2023'!J9+'Plan de Acción 2023'!K9+'Plan de Acción 2023'!L9+'Plan de Acción 2023'!M9+'Plan de Acción 2023'!N9+'Plan de Acción 2023'!O9+'Plan de Acción 2023'!P9+'Plan de Acción 2023'!Q9</f>
        <v>1</v>
      </c>
      <c r="J889" s="824">
        <f>'Plan de Acción 2023'!X9+'Plan de Acción 2023'!Y9+'Plan de Acción 2023'!Z9+'Plan de Acción 2023'!AA9+'Plan de Acción 2023'!AB9+'Plan de Acción 2023'!AC9+'Plan de Acción 2023'!AD9+'Plan de Acción 2023'!AE9+'Plan de Acción 2023'!AF9+'Plan de Acción 2023'!AG9</f>
        <v>1</v>
      </c>
      <c r="K889" s="825">
        <f t="shared" si="9"/>
        <v>0.5</v>
      </c>
      <c r="L889" s="825">
        <f t="shared" si="10"/>
        <v>0.5</v>
      </c>
      <c r="M889" s="824">
        <f>'Plan de Acción 2023'!Q9</f>
        <v>0</v>
      </c>
      <c r="N889" s="824">
        <f>'Plan de Acción 2023'!AG9</f>
        <v>0</v>
      </c>
      <c r="O889" s="824" t="e">
        <f t="shared" si="11"/>
        <v>#DIV/0!</v>
      </c>
      <c r="P889" s="820">
        <f>Tabla13[[#This Row],[Ejec Real Acumu]]-Tabla13[[#This Row],[Proyec Ejec Acumul]]</f>
        <v>0</v>
      </c>
      <c r="Q889" s="820">
        <f>Tabla13[[#This Row],[Ejec Real Mes]]-Tabla13[[#This Row],[Program Entreg Mes]]</f>
        <v>0</v>
      </c>
    </row>
    <row r="890" spans="1:17">
      <c r="A890" s="824">
        <v>6</v>
      </c>
      <c r="B890" s="824" t="s">
        <v>2441</v>
      </c>
      <c r="C890" s="824" t="s">
        <v>2442</v>
      </c>
      <c r="D890" s="824" t="str">
        <f>'Plan de Acción 2023'!$V$10</f>
        <v>Secretaría General</v>
      </c>
      <c r="E890" s="824" t="str">
        <f>'Plan de Acción 2023'!$F$10</f>
        <v>Ejecutar Plan de Previsión de Recursos Humanos</v>
      </c>
      <c r="F890" s="824">
        <v>10</v>
      </c>
      <c r="G890" s="824" t="s">
        <v>2452</v>
      </c>
      <c r="H890" s="824">
        <f>'Plan de Acción 2023'!$T$10</f>
        <v>2</v>
      </c>
      <c r="I890" s="824">
        <f>'Plan de Acción 2023'!H10+'Plan de Acción 2023'!I10+'Plan de Acción 2023'!J10+'Plan de Acción 2023'!K10+'Plan de Acción 2023'!L10+'Plan de Acción 2023'!M10+'Plan de Acción 2023'!N10+'Plan de Acción 2023'!O10+'Plan de Acción 2023'!P10+'Plan de Acción 2023'!Q10</f>
        <v>1</v>
      </c>
      <c r="J890" s="824">
        <f>'Plan de Acción 2023'!X10+'Plan de Acción 2023'!Y10+'Plan de Acción 2023'!Z10+'Plan de Acción 2023'!AA10+'Plan de Acción 2023'!AB10+'Plan de Acción 2023'!AC10+'Plan de Acción 2023'!AD10+'Plan de Acción 2023'!AE10+'Plan de Acción 2023'!AF10+'Plan de Acción 2023'!AG10</f>
        <v>1</v>
      </c>
      <c r="K890" s="825">
        <f t="shared" si="9"/>
        <v>0.5</v>
      </c>
      <c r="L890" s="825">
        <f t="shared" si="10"/>
        <v>0.5</v>
      </c>
      <c r="M890" s="824">
        <f>'Plan de Acción 2023'!Q10</f>
        <v>0</v>
      </c>
      <c r="N890" s="824">
        <f>'Plan de Acción 2023'!AG10</f>
        <v>0</v>
      </c>
      <c r="O890" s="824" t="e">
        <f t="shared" si="11"/>
        <v>#DIV/0!</v>
      </c>
      <c r="P890" s="820">
        <f>Tabla13[[#This Row],[Ejec Real Acumu]]-Tabla13[[#This Row],[Proyec Ejec Acumul]]</f>
        <v>0</v>
      </c>
      <c r="Q890" s="820">
        <f>Tabla13[[#This Row],[Ejec Real Mes]]-Tabla13[[#This Row],[Program Entreg Mes]]</f>
        <v>0</v>
      </c>
    </row>
    <row r="891" spans="1:17">
      <c r="A891" s="824">
        <v>7</v>
      </c>
      <c r="B891" s="824" t="s">
        <v>2441</v>
      </c>
      <c r="C891" s="824" t="s">
        <v>2442</v>
      </c>
      <c r="D891" s="824" t="str">
        <f>'Plan de Acción 2023'!$V$11</f>
        <v>Secretaría General</v>
      </c>
      <c r="E891" s="824" t="str">
        <f>'Plan de Acción 2023'!$F$11</f>
        <v>Ejecutar Plan Institucional de Capacitación</v>
      </c>
      <c r="F891" s="824">
        <v>10</v>
      </c>
      <c r="G891" s="824" t="s">
        <v>2452</v>
      </c>
      <c r="H891" s="824">
        <f>'Plan de Acción 2023'!$T$11</f>
        <v>47</v>
      </c>
      <c r="I891" s="824">
        <f>'Plan de Acción 2023'!H11+'Plan de Acción 2023'!I11+'Plan de Acción 2023'!J11+'Plan de Acción 2023'!K11+'Plan de Acción 2023'!L11+'Plan de Acción 2023'!M11+'Plan de Acción 2023'!N11+'Plan de Acción 2023'!O11+'Plan de Acción 2023'!P11+'Plan de Acción 2023'!Q11</f>
        <v>38</v>
      </c>
      <c r="J891" s="824">
        <f>'Plan de Acción 2023'!X11+'Plan de Acción 2023'!Y11+'Plan de Acción 2023'!Z11+'Plan de Acción 2023'!AA11+'Plan de Acción 2023'!AB11+'Plan de Acción 2023'!AC11+'Plan de Acción 2023'!AD11+'Plan de Acción 2023'!AE11+'Plan de Acción 2023'!AF11+'Plan de Acción 2023'!AG11</f>
        <v>42</v>
      </c>
      <c r="K891" s="825">
        <f t="shared" si="9"/>
        <v>0.80851063829787229</v>
      </c>
      <c r="L891" s="825">
        <f t="shared" si="10"/>
        <v>0.8936170212765957</v>
      </c>
      <c r="M891" s="824">
        <f>'Plan de Acción 2023'!Q11</f>
        <v>1</v>
      </c>
      <c r="N891" s="824">
        <f>'Plan de Acción 2023'!AG11</f>
        <v>0</v>
      </c>
      <c r="O891" s="824">
        <f t="shared" si="11"/>
        <v>0</v>
      </c>
      <c r="P891" s="820">
        <f>Tabla13[[#This Row],[Ejec Real Acumu]]-Tabla13[[#This Row],[Proyec Ejec Acumul]]</f>
        <v>4</v>
      </c>
      <c r="Q891" s="820">
        <f>Tabla13[[#This Row],[Ejec Real Mes]]-Tabla13[[#This Row],[Program Entreg Mes]]</f>
        <v>-1</v>
      </c>
    </row>
    <row r="892" spans="1:17">
      <c r="A892" s="824">
        <v>8</v>
      </c>
      <c r="B892" s="824" t="s">
        <v>2441</v>
      </c>
      <c r="C892" s="824" t="s">
        <v>2442</v>
      </c>
      <c r="D892" s="824" t="str">
        <f>'Plan de Acción 2023'!$V$12</f>
        <v>Secretaría General</v>
      </c>
      <c r="E892" s="824" t="str">
        <f>'Plan de Acción 2023'!$F$12</f>
        <v>Ejecutar Plan de Bienestar Laboral e Incentivos</v>
      </c>
      <c r="F892" s="824">
        <v>10</v>
      </c>
      <c r="G892" s="824" t="s">
        <v>2452</v>
      </c>
      <c r="H892" s="824">
        <f>'Plan de Acción 2023'!$T$12</f>
        <v>25</v>
      </c>
      <c r="I892" s="824">
        <f>'Plan de Acción 2023'!H12+'Plan de Acción 2023'!I12+'Plan de Acción 2023'!J12+'Plan de Acción 2023'!K12+'Plan de Acción 2023'!L12+'Plan de Acción 2023'!M12+'Plan de Acción 2023'!N12+'Plan de Acción 2023'!O12+'Plan de Acción 2023'!P12+'Plan de Acción 2023'!Q12</f>
        <v>21</v>
      </c>
      <c r="J892" s="824">
        <f>'Plan de Acción 2023'!X12+'Plan de Acción 2023'!Y12+'Plan de Acción 2023'!Z12+'Plan de Acción 2023'!AA12+'Plan de Acción 2023'!AB12+'Plan de Acción 2023'!AC12+'Plan de Acción 2023'!AD12+'Plan de Acción 2023'!AE12+'Plan de Acción 2023'!AF12+'Plan de Acción 2023'!AG12</f>
        <v>21</v>
      </c>
      <c r="K892" s="825">
        <f t="shared" si="9"/>
        <v>0.84</v>
      </c>
      <c r="L892" s="825">
        <f t="shared" si="10"/>
        <v>0.84</v>
      </c>
      <c r="M892" s="824">
        <f>'Plan de Acción 2023'!Q12</f>
        <v>1</v>
      </c>
      <c r="N892" s="824">
        <f>'Plan de Acción 2023'!AG12</f>
        <v>0</v>
      </c>
      <c r="O892" s="824">
        <f t="shared" si="11"/>
        <v>0</v>
      </c>
      <c r="P892" s="820">
        <f>Tabla13[[#This Row],[Ejec Real Acumu]]-Tabla13[[#This Row],[Proyec Ejec Acumul]]</f>
        <v>0</v>
      </c>
      <c r="Q892" s="820">
        <f>Tabla13[[#This Row],[Ejec Real Mes]]-Tabla13[[#This Row],[Program Entreg Mes]]</f>
        <v>-1</v>
      </c>
    </row>
    <row r="893" spans="1:17">
      <c r="A893" s="824">
        <v>9</v>
      </c>
      <c r="B893" s="824" t="s">
        <v>2441</v>
      </c>
      <c r="C893" s="824" t="s">
        <v>2442</v>
      </c>
      <c r="D893" s="824" t="str">
        <f>'Plan de Acción 2023'!$V$13</f>
        <v>Secretaría General</v>
      </c>
      <c r="E893" s="824" t="str">
        <f>'Plan de Acción 2023'!$F$13</f>
        <v>Implementar las políticas del Modelo Integrado de Planeación y Gestión relacionadas con la SG</v>
      </c>
      <c r="F893" s="824">
        <v>10</v>
      </c>
      <c r="G893" s="824" t="s">
        <v>2452</v>
      </c>
      <c r="H893" s="824">
        <f>'Plan de Acción 2023'!$T$13</f>
        <v>4</v>
      </c>
      <c r="I893" s="824">
        <f>'Plan de Acción 2023'!H13+'Plan de Acción 2023'!I13+'Plan de Acción 2023'!J13+'Plan de Acción 2023'!K13+'Plan de Acción 2023'!L13+'Plan de Acción 2023'!M13+'Plan de Acción 2023'!N13+'Plan de Acción 2023'!O13+'Plan de Acción 2023'!P13+'Plan de Acción 2023'!Q13</f>
        <v>3</v>
      </c>
      <c r="J893" s="824">
        <f>'Plan de Acción 2023'!X13+'Plan de Acción 2023'!Y13+'Plan de Acción 2023'!Z13+'Plan de Acción 2023'!AA13+'Plan de Acción 2023'!AB13+'Plan de Acción 2023'!AC13+'Plan de Acción 2023'!AD13+'Plan de Acción 2023'!AE13+'Plan de Acción 2023'!AF13+'Plan de Acción 2023'!AG13</f>
        <v>3</v>
      </c>
      <c r="K893" s="825">
        <f t="shared" si="9"/>
        <v>0.75</v>
      </c>
      <c r="L893" s="825">
        <f t="shared" si="10"/>
        <v>0.75</v>
      </c>
      <c r="M893" s="824">
        <f>'Plan de Acción 2023'!Q13</f>
        <v>0</v>
      </c>
      <c r="N893" s="824">
        <f>'Plan de Acción 2023'!AG13</f>
        <v>0</v>
      </c>
      <c r="O893" s="824" t="e">
        <f t="shared" si="11"/>
        <v>#DIV/0!</v>
      </c>
      <c r="P893" s="820">
        <f>Tabla13[[#This Row],[Ejec Real Acumu]]-Tabla13[[#This Row],[Proyec Ejec Acumul]]</f>
        <v>0</v>
      </c>
      <c r="Q893" s="820">
        <f>Tabla13[[#This Row],[Ejec Real Mes]]-Tabla13[[#This Row],[Program Entreg Mes]]</f>
        <v>0</v>
      </c>
    </row>
    <row r="894" spans="1:17">
      <c r="A894" s="824">
        <v>10</v>
      </c>
      <c r="B894" s="824" t="s">
        <v>2441</v>
      </c>
      <c r="C894" s="824" t="s">
        <v>2442</v>
      </c>
      <c r="D894" s="824" t="str">
        <f>'Plan de Acción 2023'!$V$14</f>
        <v>Secretaría General</v>
      </c>
      <c r="E894" s="824" t="str">
        <f>'Plan de Acción 2023'!$F$14</f>
        <v>Desarrollar las actividades establecidas para la implementación de Gestión del Conocimiento liderado por Talento Humano</v>
      </c>
      <c r="F894" s="824">
        <v>10</v>
      </c>
      <c r="G894" s="824" t="s">
        <v>2452</v>
      </c>
      <c r="H894" s="824">
        <f>'Plan de Acción 2023'!$T$14</f>
        <v>4</v>
      </c>
      <c r="I894" s="824">
        <f>'Plan de Acción 2023'!H14+'Plan de Acción 2023'!I14+'Plan de Acción 2023'!J14+'Plan de Acción 2023'!K14+'Plan de Acción 2023'!L14+'Plan de Acción 2023'!M14+'Plan de Acción 2023'!N14+'Plan de Acción 2023'!O14+'Plan de Acción 2023'!P14+'Plan de Acción 2023'!Q14</f>
        <v>3</v>
      </c>
      <c r="J894" s="824">
        <f>'Plan de Acción 2023'!X14+'Plan de Acción 2023'!Y14+'Plan de Acción 2023'!Z14+'Plan de Acción 2023'!AA14+'Plan de Acción 2023'!AB14+'Plan de Acción 2023'!AC14+'Plan de Acción 2023'!AD14+'Plan de Acción 2023'!AE14+'Plan de Acción 2023'!AF14+'Plan de Acción 2023'!AG14</f>
        <v>2</v>
      </c>
      <c r="K894" s="825">
        <f t="shared" si="9"/>
        <v>0.75</v>
      </c>
      <c r="L894" s="825">
        <f t="shared" si="10"/>
        <v>0.5</v>
      </c>
      <c r="M894" s="824">
        <f>'Plan de Acción 2023'!Q14</f>
        <v>0</v>
      </c>
      <c r="N894" s="824">
        <f>'Plan de Acción 2023'!AG14</f>
        <v>0</v>
      </c>
      <c r="O894" s="824" t="e">
        <f t="shared" si="11"/>
        <v>#DIV/0!</v>
      </c>
      <c r="P894" s="820">
        <f>Tabla13[[#This Row],[Ejec Real Acumu]]-Tabla13[[#This Row],[Proyec Ejec Acumul]]</f>
        <v>-1</v>
      </c>
      <c r="Q894" s="820">
        <f>Tabla13[[#This Row],[Ejec Real Mes]]-Tabla13[[#This Row],[Program Entreg Mes]]</f>
        <v>0</v>
      </c>
    </row>
    <row r="895" spans="1:17">
      <c r="A895" s="824">
        <v>11</v>
      </c>
      <c r="B895" s="824" t="s">
        <v>2441</v>
      </c>
      <c r="C895" s="824" t="s">
        <v>2442</v>
      </c>
      <c r="D895" s="824" t="str">
        <f>'Plan de Acción 2023'!$V$15</f>
        <v>Secretaría General</v>
      </c>
      <c r="E895" s="824" t="str">
        <f>'Plan de Acción 2023'!$F$15</f>
        <v>Realizar campañas de socialización y apropiación de valores institucionales</v>
      </c>
      <c r="F895" s="824">
        <v>10</v>
      </c>
      <c r="G895" s="824" t="s">
        <v>2452</v>
      </c>
      <c r="H895" s="824">
        <f>'Plan de Acción 2023'!$T$15</f>
        <v>2</v>
      </c>
      <c r="I895" s="824">
        <f>'Plan de Acción 2023'!H15+'Plan de Acción 2023'!I15+'Plan de Acción 2023'!J15+'Plan de Acción 2023'!K15+'Plan de Acción 2023'!L15+'Plan de Acción 2023'!M15+'Plan de Acción 2023'!N15+'Plan de Acción 2023'!O15+'Plan de Acción 2023'!P15+'Plan de Acción 2023'!Q15</f>
        <v>1</v>
      </c>
      <c r="J895" s="824">
        <f>'Plan de Acción 2023'!X15+'Plan de Acción 2023'!Y15+'Plan de Acción 2023'!Z15+'Plan de Acción 2023'!AA15+'Plan de Acción 2023'!AB15+'Plan de Acción 2023'!AC15+'Plan de Acción 2023'!AD15+'Plan de Acción 2023'!AE15+'Plan de Acción 2023'!AF15+'Plan de Acción 2023'!AG15</f>
        <v>1</v>
      </c>
      <c r="K895" s="825">
        <f t="shared" si="9"/>
        <v>0.5</v>
      </c>
      <c r="L895" s="825">
        <f t="shared" si="10"/>
        <v>0.5</v>
      </c>
      <c r="M895" s="824">
        <f>'Plan de Acción 2023'!Q15</f>
        <v>0</v>
      </c>
      <c r="N895" s="824">
        <f>'Plan de Acción 2023'!AG15</f>
        <v>0</v>
      </c>
      <c r="O895" s="824" t="e">
        <f t="shared" si="11"/>
        <v>#DIV/0!</v>
      </c>
      <c r="P895" s="820">
        <f>Tabla13[[#This Row],[Ejec Real Acumu]]-Tabla13[[#This Row],[Proyec Ejec Acumul]]</f>
        <v>0</v>
      </c>
      <c r="Q895" s="820">
        <f>Tabla13[[#This Row],[Ejec Real Mes]]-Tabla13[[#This Row],[Program Entreg Mes]]</f>
        <v>0</v>
      </c>
    </row>
    <row r="896" spans="1:17">
      <c r="A896" s="824">
        <v>12</v>
      </c>
      <c r="B896" s="824" t="s">
        <v>2441</v>
      </c>
      <c r="C896" s="824" t="s">
        <v>2442</v>
      </c>
      <c r="D896" s="824" t="str">
        <f>'Plan de Acción 2023'!$V$16</f>
        <v>Secretaría General</v>
      </c>
      <c r="E896" s="824" t="str">
        <f>'Plan de Acción 2023'!$F$16</f>
        <v>Ejecutar las actividades del Plan Institucional de Archivo</v>
      </c>
      <c r="F896" s="824">
        <v>10</v>
      </c>
      <c r="G896" s="824" t="s">
        <v>2452</v>
      </c>
      <c r="H896" s="824">
        <f>'Plan de Acción 2023'!$T$16</f>
        <v>448</v>
      </c>
      <c r="I896" s="824">
        <f>'Plan de Acción 2023'!H16+'Plan de Acción 2023'!I16+'Plan de Acción 2023'!J16+'Plan de Acción 2023'!K16+'Plan de Acción 2023'!L16+'Plan de Acción 2023'!M16+'Plan de Acción 2023'!N16+'Plan de Acción 2023'!O16+'Plan de Acción 2023'!P16+'Plan de Acción 2023'!Q16</f>
        <v>366</v>
      </c>
      <c r="J896" s="824">
        <f>'Plan de Acción 2023'!X16+'Plan de Acción 2023'!Y16+'Plan de Acción 2023'!Z16+'Plan de Acción 2023'!AA16+'Plan de Acción 2023'!AB16+'Plan de Acción 2023'!AC16+'Plan de Acción 2023'!AD16+'Plan de Acción 2023'!AE16+'Plan de Acción 2023'!AF16+'Plan de Acción 2023'!AG16</f>
        <v>328</v>
      </c>
      <c r="K896" s="825">
        <f t="shared" si="9"/>
        <v>0.8169642857142857</v>
      </c>
      <c r="L896" s="825">
        <f t="shared" si="10"/>
        <v>0.7321428571428571</v>
      </c>
      <c r="M896" s="824">
        <f>'Plan de Acción 2023'!Q16</f>
        <v>38</v>
      </c>
      <c r="N896" s="824">
        <f>'Plan de Acción 2023'!AG16</f>
        <v>0</v>
      </c>
      <c r="O896" s="824">
        <f t="shared" si="11"/>
        <v>0</v>
      </c>
      <c r="P896" s="820">
        <f>Tabla13[[#This Row],[Ejec Real Acumu]]-Tabla13[[#This Row],[Proyec Ejec Acumul]]</f>
        <v>-38</v>
      </c>
      <c r="Q896" s="820">
        <f>Tabla13[[#This Row],[Ejec Real Mes]]-Tabla13[[#This Row],[Program Entreg Mes]]</f>
        <v>-38</v>
      </c>
    </row>
    <row r="897" spans="1:17">
      <c r="A897" s="824">
        <v>13</v>
      </c>
      <c r="B897" s="824" t="s">
        <v>2441</v>
      </c>
      <c r="C897" s="824" t="s">
        <v>2442</v>
      </c>
      <c r="D897" s="824" t="str">
        <f>'Plan de Acción 2023'!$V$17</f>
        <v>Secretaría General</v>
      </c>
      <c r="E897" s="824" t="str">
        <f>'Plan de Acción 2023'!$F$17</f>
        <v>Ejecutar las actividades del Plan de Acción Ambiental</v>
      </c>
      <c r="F897" s="824">
        <v>10</v>
      </c>
      <c r="G897" s="824" t="s">
        <v>2452</v>
      </c>
      <c r="H897" s="824">
        <f>'Plan de Acción 2023'!$T$17</f>
        <v>4</v>
      </c>
      <c r="I897" s="824">
        <f>'Plan de Acción 2023'!H17+'Plan de Acción 2023'!I17+'Plan de Acción 2023'!J17+'Plan de Acción 2023'!K17+'Plan de Acción 2023'!L17+'Plan de Acción 2023'!M17+'Plan de Acción 2023'!N17+'Plan de Acción 2023'!O17+'Plan de Acción 2023'!P17+'Plan de Acción 2023'!Q17</f>
        <v>3</v>
      </c>
      <c r="J897" s="824">
        <f>'Plan de Acción 2023'!X17+'Plan de Acción 2023'!Y17+'Plan de Acción 2023'!Z17+'Plan de Acción 2023'!AA17+'Plan de Acción 2023'!AB17+'Plan de Acción 2023'!AC17+'Plan de Acción 2023'!AD17+'Plan de Acción 2023'!AE17+'Plan de Acción 2023'!AF17+'Plan de Acción 2023'!AG17</f>
        <v>3</v>
      </c>
      <c r="K897" s="825">
        <f t="shared" si="9"/>
        <v>0.75</v>
      </c>
      <c r="L897" s="825">
        <f t="shared" si="10"/>
        <v>0.75</v>
      </c>
      <c r="M897" s="824">
        <f>'Plan de Acción 2023'!Q17</f>
        <v>0</v>
      </c>
      <c r="N897" s="824">
        <f>'Plan de Acción 2023'!AG17</f>
        <v>0</v>
      </c>
      <c r="O897" s="824" t="e">
        <f t="shared" si="11"/>
        <v>#DIV/0!</v>
      </c>
      <c r="P897" s="820">
        <f>Tabla13[[#This Row],[Ejec Real Acumu]]-Tabla13[[#This Row],[Proyec Ejec Acumul]]</f>
        <v>0</v>
      </c>
      <c r="Q897" s="820">
        <f>Tabla13[[#This Row],[Ejec Real Mes]]-Tabla13[[#This Row],[Program Entreg Mes]]</f>
        <v>0</v>
      </c>
    </row>
    <row r="898" spans="1:17">
      <c r="A898" s="824">
        <v>14</v>
      </c>
      <c r="B898" s="824" t="s">
        <v>2441</v>
      </c>
      <c r="C898" s="824" t="s">
        <v>2442</v>
      </c>
      <c r="D898" s="824" t="str">
        <f>'Plan de Acción 2023'!$V$18</f>
        <v>Secretaría General</v>
      </c>
      <c r="E898" s="824" t="str">
        <f>'Plan de Acción 2023'!$F$18</f>
        <v>Ejecutar las actividades programadas en el Plan Anual de Seguridad y Salud en el Trabajo</v>
      </c>
      <c r="F898" s="824">
        <v>10</v>
      </c>
      <c r="G898" s="824" t="s">
        <v>2452</v>
      </c>
      <c r="H898" s="824">
        <f>'Plan de Acción 2023'!$T$18</f>
        <v>89</v>
      </c>
      <c r="I898" s="824">
        <f>'Plan de Acción 2023'!H18+'Plan de Acción 2023'!I18+'Plan de Acción 2023'!J18+'Plan de Acción 2023'!K18+'Plan de Acción 2023'!L18+'Plan de Acción 2023'!M18+'Plan de Acción 2023'!N18+'Plan de Acción 2023'!O18+'Plan de Acción 2023'!P18+'Plan de Acción 2023'!Q18</f>
        <v>71</v>
      </c>
      <c r="J898" s="824">
        <f>'Plan de Acción 2023'!X18+'Plan de Acción 2023'!Y18+'Plan de Acción 2023'!Z18+'Plan de Acción 2023'!AA18+'Plan de Acción 2023'!AB18+'Plan de Acción 2023'!AC18+'Plan de Acción 2023'!AD18+'Plan de Acción 2023'!AE18+'Plan de Acción 2023'!AF18+'Plan de Acción 2023'!AG18</f>
        <v>59</v>
      </c>
      <c r="K898" s="825">
        <f t="shared" si="9"/>
        <v>0.797752808988764</v>
      </c>
      <c r="L898" s="825">
        <f t="shared" si="10"/>
        <v>0.6629213483146067</v>
      </c>
      <c r="M898" s="824">
        <f>'Plan de Acción 2023'!Q18</f>
        <v>9</v>
      </c>
      <c r="N898" s="824">
        <f>'Plan de Acción 2023'!AG18</f>
        <v>0</v>
      </c>
      <c r="O898" s="824">
        <f t="shared" si="11"/>
        <v>0</v>
      </c>
      <c r="P898" s="820">
        <f>Tabla13[[#This Row],[Ejec Real Acumu]]-Tabla13[[#This Row],[Proyec Ejec Acumul]]</f>
        <v>-12</v>
      </c>
      <c r="Q898" s="820">
        <f>Tabla13[[#This Row],[Ejec Real Mes]]-Tabla13[[#This Row],[Program Entreg Mes]]</f>
        <v>-9</v>
      </c>
    </row>
    <row r="899" spans="1:17">
      <c r="A899" s="824">
        <v>15</v>
      </c>
      <c r="B899" s="824" t="s">
        <v>2441</v>
      </c>
      <c r="C899" s="824" t="s">
        <v>2442</v>
      </c>
      <c r="D899" s="824" t="str">
        <f>'Plan de Acción 2023'!$V$19</f>
        <v>Secretaría General</v>
      </c>
      <c r="E899" s="824" t="str">
        <f>'Plan de Acción 2023'!$F$19</f>
        <v>Realizar seguimiento al Cronograma de Mantenimientos</v>
      </c>
      <c r="F899" s="824">
        <v>10</v>
      </c>
      <c r="G899" s="824" t="s">
        <v>2452</v>
      </c>
      <c r="H899" s="824">
        <f>'Plan de Acción 2023'!$T$19</f>
        <v>4</v>
      </c>
      <c r="I899" s="824">
        <f>'Plan de Acción 2023'!H19+'Plan de Acción 2023'!I19+'Plan de Acción 2023'!J19+'Plan de Acción 2023'!K19+'Plan de Acción 2023'!L19+'Plan de Acción 2023'!M19+'Plan de Acción 2023'!N19+'Plan de Acción 2023'!O19+'Plan de Acción 2023'!P19+'Plan de Acción 2023'!Q19</f>
        <v>3</v>
      </c>
      <c r="J899" s="824">
        <f>'Plan de Acción 2023'!X19+'Plan de Acción 2023'!Y19+'Plan de Acción 2023'!Z19+'Plan de Acción 2023'!AA19+'Plan de Acción 2023'!AB19+'Plan de Acción 2023'!AC19+'Plan de Acción 2023'!AD19+'Plan de Acción 2023'!AE19+'Plan de Acción 2023'!AF19+'Plan de Acción 2023'!AG19</f>
        <v>3</v>
      </c>
      <c r="K899" s="825">
        <f t="shared" si="9"/>
        <v>0.75</v>
      </c>
      <c r="L899" s="825">
        <f t="shared" si="10"/>
        <v>0.75</v>
      </c>
      <c r="M899" s="824">
        <f>'Plan de Acción 2023'!Q19</f>
        <v>0</v>
      </c>
      <c r="N899" s="824">
        <f>'Plan de Acción 2023'!AG19</f>
        <v>0</v>
      </c>
      <c r="O899" s="824" t="e">
        <f t="shared" si="11"/>
        <v>#DIV/0!</v>
      </c>
      <c r="P899" s="820">
        <f>Tabla13[[#This Row],[Ejec Real Acumu]]-Tabla13[[#This Row],[Proyec Ejec Acumul]]</f>
        <v>0</v>
      </c>
      <c r="Q899" s="820">
        <f>Tabla13[[#This Row],[Ejec Real Mes]]-Tabla13[[#This Row],[Program Entreg Mes]]</f>
        <v>0</v>
      </c>
    </row>
    <row r="900" spans="1:17">
      <c r="A900" s="824">
        <v>16</v>
      </c>
      <c r="B900" s="824" t="s">
        <v>2441</v>
      </c>
      <c r="C900" s="824" t="s">
        <v>2442</v>
      </c>
      <c r="D900" s="824" t="str">
        <f>'Plan de Acción 2023'!$V$20</f>
        <v>Secretaría General</v>
      </c>
      <c r="E900" s="824" t="str">
        <f>'Plan de Acción 2023'!$F$20</f>
        <v>Realizar seguimiento a los rubros de Austeridad del Gasto</v>
      </c>
      <c r="F900" s="824">
        <v>10</v>
      </c>
      <c r="G900" s="824" t="s">
        <v>2452</v>
      </c>
      <c r="H900" s="824">
        <f>'Plan de Acción 2023'!$T$20</f>
        <v>4</v>
      </c>
      <c r="I900" s="824">
        <f>'Plan de Acción 2023'!H20+'Plan de Acción 2023'!I20+'Plan de Acción 2023'!J20+'Plan de Acción 2023'!K20+'Plan de Acción 2023'!L20+'Plan de Acción 2023'!M20+'Plan de Acción 2023'!N20+'Plan de Acción 2023'!O20+'Plan de Acción 2023'!P20+'Plan de Acción 2023'!Q20</f>
        <v>3</v>
      </c>
      <c r="J900" s="824">
        <f>'Plan de Acción 2023'!X20+'Plan de Acción 2023'!Y20+'Plan de Acción 2023'!Z20+'Plan de Acción 2023'!AA20+'Plan de Acción 2023'!AB20+'Plan de Acción 2023'!AC20+'Plan de Acción 2023'!AD20+'Plan de Acción 2023'!AE20+'Plan de Acción 2023'!AF20+'Plan de Acción 2023'!AG20</f>
        <v>3</v>
      </c>
      <c r="K900" s="825">
        <f t="shared" si="9"/>
        <v>0.75</v>
      </c>
      <c r="L900" s="825">
        <f t="shared" si="10"/>
        <v>0.75</v>
      </c>
      <c r="M900" s="824">
        <f>'Plan de Acción 2023'!Q20</f>
        <v>0</v>
      </c>
      <c r="N900" s="824">
        <f>'Plan de Acción 2023'!AG20</f>
        <v>0</v>
      </c>
      <c r="O900" s="824" t="e">
        <f t="shared" si="11"/>
        <v>#DIV/0!</v>
      </c>
      <c r="P900" s="820">
        <f>Tabla13[[#This Row],[Ejec Real Acumu]]-Tabla13[[#This Row],[Proyec Ejec Acumul]]</f>
        <v>0</v>
      </c>
      <c r="Q900" s="820">
        <f>Tabla13[[#This Row],[Ejec Real Mes]]-Tabla13[[#This Row],[Program Entreg Mes]]</f>
        <v>0</v>
      </c>
    </row>
    <row r="901" spans="1:17">
      <c r="A901" s="824">
        <v>17</v>
      </c>
      <c r="B901" s="824" t="s">
        <v>2441</v>
      </c>
      <c r="C901" s="824" t="s">
        <v>2442</v>
      </c>
      <c r="D901" s="824" t="str">
        <f>'Plan de Acción 2023'!$V$21</f>
        <v>Secretaría General</v>
      </c>
      <c r="E901" s="824" t="str">
        <f>'Plan de Acción 2023'!$F$21</f>
        <v>Realizar seguimeinto al Plan Anual de Adquisiciones</v>
      </c>
      <c r="F901" s="824">
        <v>10</v>
      </c>
      <c r="G901" s="824" t="s">
        <v>2452</v>
      </c>
      <c r="H901" s="824">
        <f>'Plan de Acción 2023'!$T$21</f>
        <v>12</v>
      </c>
      <c r="I901" s="824">
        <f>'Plan de Acción 2023'!H21+'Plan de Acción 2023'!I21+'Plan de Acción 2023'!J21+'Plan de Acción 2023'!K21+'Plan de Acción 2023'!L21+'Plan de Acción 2023'!M21+'Plan de Acción 2023'!N21+'Plan de Acción 2023'!O21+'Plan de Acción 2023'!P21+'Plan de Acción 2023'!Q21</f>
        <v>10</v>
      </c>
      <c r="J901" s="824">
        <f>'Plan de Acción 2023'!X21+'Plan de Acción 2023'!Y21+'Plan de Acción 2023'!Z21+'Plan de Acción 2023'!AA21+'Plan de Acción 2023'!AB21+'Plan de Acción 2023'!AC21+'Plan de Acción 2023'!AD21+'Plan de Acción 2023'!AE21+'Plan de Acción 2023'!AF21+'Plan de Acción 2023'!AG21</f>
        <v>9</v>
      </c>
      <c r="K901" s="825">
        <f t="shared" si="9"/>
        <v>0.83333333333333337</v>
      </c>
      <c r="L901" s="825">
        <f t="shared" si="10"/>
        <v>0.75</v>
      </c>
      <c r="M901" s="824">
        <f>'Plan de Acción 2023'!Q21</f>
        <v>1</v>
      </c>
      <c r="N901" s="824">
        <f>'Plan de Acción 2023'!AG21</f>
        <v>0</v>
      </c>
      <c r="O901" s="824">
        <f t="shared" si="11"/>
        <v>0</v>
      </c>
      <c r="P901" s="820">
        <f>Tabla13[[#This Row],[Ejec Real Acumu]]-Tabla13[[#This Row],[Proyec Ejec Acumul]]</f>
        <v>-1</v>
      </c>
      <c r="Q901" s="820">
        <f>Tabla13[[#This Row],[Ejec Real Mes]]-Tabla13[[#This Row],[Program Entreg Mes]]</f>
        <v>-1</v>
      </c>
    </row>
    <row r="902" spans="1:17">
      <c r="A902" s="824">
        <v>18</v>
      </c>
      <c r="B902" s="824" t="s">
        <v>2441</v>
      </c>
      <c r="C902" s="824" t="s">
        <v>2442</v>
      </c>
      <c r="D902" s="824" t="str">
        <f>'Plan de Acción 2023'!$V$22</f>
        <v>Oficina Asesora de Planeación</v>
      </c>
      <c r="E902" s="824" t="str">
        <f>'Plan de Acción 2023'!$F$22</f>
        <v>Realizar seguimiento del estado del proceso de reconocimiento de las CMC actuales y toma de decisiones respecto a las ampliaciones o reducciones de las mismas</v>
      </c>
      <c r="F902" s="824">
        <v>10</v>
      </c>
      <c r="G902" s="824" t="s">
        <v>2452</v>
      </c>
      <c r="H902" s="824">
        <f>'Plan de Acción 2023'!$T$22</f>
        <v>1</v>
      </c>
      <c r="I902" s="824">
        <f>'Plan de Acción 2023'!H22+'Plan de Acción 2023'!I22+'Plan de Acción 2023'!J22+'Plan de Acción 2023'!K22+'Plan de Acción 2023'!L22+'Plan de Acción 2023'!M22+'Plan de Acción 2023'!N22+'Plan de Acción 2023'!O22+'Plan de Acción 2023'!P22+'Plan de Acción 2023'!Q22</f>
        <v>0</v>
      </c>
      <c r="J902" s="824">
        <f>'Plan de Acción 2023'!X22+'Plan de Acción 2023'!Y22+'Plan de Acción 2023'!Z22+'Plan de Acción 2023'!AA22+'Plan de Acción 2023'!AB22+'Plan de Acción 2023'!AC22+'Plan de Acción 2023'!AD22+'Plan de Acción 2023'!AE22+'Plan de Acción 2023'!AF22+'Plan de Acción 2023'!AG22</f>
        <v>0</v>
      </c>
      <c r="K902" s="825">
        <f t="shared" si="9"/>
        <v>0</v>
      </c>
      <c r="L902" s="825">
        <f t="shared" si="10"/>
        <v>0</v>
      </c>
      <c r="M902" s="824">
        <f>'Plan de Acción 2023'!Q22</f>
        <v>0</v>
      </c>
      <c r="N902" s="824">
        <f>'Plan de Acción 2023'!AG22</f>
        <v>0</v>
      </c>
      <c r="O902" s="824" t="e">
        <f t="shared" si="11"/>
        <v>#DIV/0!</v>
      </c>
      <c r="P902" s="820">
        <f>Tabla13[[#This Row],[Ejec Real Acumu]]-Tabla13[[#This Row],[Proyec Ejec Acumul]]</f>
        <v>0</v>
      </c>
      <c r="Q902" s="820">
        <f>Tabla13[[#This Row],[Ejec Real Mes]]-Tabla13[[#This Row],[Program Entreg Mes]]</f>
        <v>0</v>
      </c>
    </row>
    <row r="903" spans="1:17">
      <c r="A903" s="824">
        <v>19</v>
      </c>
      <c r="B903" s="824" t="s">
        <v>2441</v>
      </c>
      <c r="C903" s="824" t="s">
        <v>2442</v>
      </c>
      <c r="D903" s="824" t="str">
        <f>'Plan de Acción 2023'!$V$23</f>
        <v>Oficina Asesora de Planeación</v>
      </c>
      <c r="E903" s="824" t="str">
        <f>'Plan de Acción 2023'!$F$23</f>
        <v>Representar al INM ante el QSTF del Sistema Interamericano de Metrología</v>
      </c>
      <c r="F903" s="824">
        <v>10</v>
      </c>
      <c r="G903" s="824" t="s">
        <v>2452</v>
      </c>
      <c r="H903" s="824">
        <f>'Plan de Acción 2023'!$T$23</f>
        <v>2</v>
      </c>
      <c r="I903" s="824">
        <f>'Plan de Acción 2023'!H23+'Plan de Acción 2023'!I23+'Plan de Acción 2023'!J23+'Plan de Acción 2023'!K23+'Plan de Acción 2023'!L23+'Plan de Acción 2023'!M23+'Plan de Acción 2023'!N23+'Plan de Acción 2023'!O23+'Plan de Acción 2023'!P23+'Plan de Acción 2023'!Q23</f>
        <v>1</v>
      </c>
      <c r="J903" s="824">
        <f>'Plan de Acción 2023'!X23+'Plan de Acción 2023'!Y23+'Plan de Acción 2023'!Z23+'Plan de Acción 2023'!AA23+'Plan de Acción 2023'!AB23+'Plan de Acción 2023'!AC23+'Plan de Acción 2023'!AD23+'Plan de Acción 2023'!AE23+'Plan de Acción 2023'!AF23+'Plan de Acción 2023'!AG23</f>
        <v>1</v>
      </c>
      <c r="K903" s="825">
        <f t="shared" si="9"/>
        <v>0.5</v>
      </c>
      <c r="L903" s="825">
        <f t="shared" si="10"/>
        <v>0.5</v>
      </c>
      <c r="M903" s="824">
        <f>'Plan de Acción 2023'!Q23</f>
        <v>0</v>
      </c>
      <c r="N903" s="824">
        <f>'Plan de Acción 2023'!AG23</f>
        <v>0</v>
      </c>
      <c r="O903" s="824" t="e">
        <f t="shared" si="11"/>
        <v>#DIV/0!</v>
      </c>
      <c r="P903" s="820">
        <f>Tabla13[[#This Row],[Ejec Real Acumu]]-Tabla13[[#This Row],[Proyec Ejec Acumul]]</f>
        <v>0</v>
      </c>
      <c r="Q903" s="820">
        <f>Tabla13[[#This Row],[Ejec Real Mes]]-Tabla13[[#This Row],[Program Entreg Mes]]</f>
        <v>0</v>
      </c>
    </row>
    <row r="904" spans="1:17">
      <c r="A904" s="824">
        <v>20</v>
      </c>
      <c r="B904" s="824" t="s">
        <v>2441</v>
      </c>
      <c r="C904" s="824" t="s">
        <v>2442</v>
      </c>
      <c r="D904" s="824" t="str">
        <f>'Plan de Acción 2023'!$V$24</f>
        <v>Oficina Asesora de Planeación</v>
      </c>
      <c r="E904" s="824" t="str">
        <f>'Plan de Acción 2023'!$F$24</f>
        <v>Reportar el avance de las Capacidades de Medición y Calibración (CMC) nuevas reconocidas por la Oficina Internacional de Pesas y Medidas (BIPM)</v>
      </c>
      <c r="F904" s="824">
        <v>10</v>
      </c>
      <c r="G904" s="824" t="s">
        <v>2452</v>
      </c>
      <c r="H904" s="824">
        <f>'Plan de Acción 2023'!$T$24</f>
        <v>7</v>
      </c>
      <c r="I904" s="824">
        <f>'Plan de Acción 2023'!H24+'Plan de Acción 2023'!I24+'Plan de Acción 2023'!J24+'Plan de Acción 2023'!K24+'Plan de Acción 2023'!L24+'Plan de Acción 2023'!M24+'Plan de Acción 2023'!N24+'Plan de Acción 2023'!O24+'Plan de Acción 2023'!P24+'Plan de Acción 2023'!Q24</f>
        <v>0</v>
      </c>
      <c r="J904" s="824">
        <f>'Plan de Acción 2023'!X24+'Plan de Acción 2023'!Y24+'Plan de Acción 2023'!Z24+'Plan de Acción 2023'!AA24+'Plan de Acción 2023'!AB24+'Plan de Acción 2023'!AC24+'Plan de Acción 2023'!AD24+'Plan de Acción 2023'!AE24+'Plan de Acción 2023'!AF24+'Plan de Acción 2023'!AG24</f>
        <v>7</v>
      </c>
      <c r="K904" s="825">
        <f t="shared" si="9"/>
        <v>0</v>
      </c>
      <c r="L904" s="825">
        <f t="shared" si="10"/>
        <v>1</v>
      </c>
      <c r="M904" s="824">
        <f>'Plan de Acción 2023'!Q24</f>
        <v>0</v>
      </c>
      <c r="N904" s="824">
        <f>'Plan de Acción 2023'!AG24</f>
        <v>0</v>
      </c>
      <c r="O904" s="824" t="e">
        <f t="shared" si="11"/>
        <v>#DIV/0!</v>
      </c>
      <c r="P904" s="820">
        <f>Tabla13[[#This Row],[Ejec Real Acumu]]-Tabla13[[#This Row],[Proyec Ejec Acumul]]</f>
        <v>7</v>
      </c>
      <c r="Q904" s="820">
        <f>Tabla13[[#This Row],[Ejec Real Mes]]-Tabla13[[#This Row],[Program Entreg Mes]]</f>
        <v>0</v>
      </c>
    </row>
    <row r="905" spans="1:17">
      <c r="A905" s="824">
        <v>21</v>
      </c>
      <c r="B905" s="824" t="s">
        <v>2441</v>
      </c>
      <c r="C905" s="824" t="s">
        <v>2442</v>
      </c>
      <c r="D905" s="824" t="str">
        <f>'Plan de Acción 2023'!$V$25</f>
        <v>Oficina Asesora de Planeación</v>
      </c>
      <c r="E905" s="824" t="str">
        <f>'Plan de Acción 2023'!$F$25</f>
        <v>Reportar las aprobaciones del Sistema de Gestión de la Calidad ante el QSTF, del Sistema Interamericano de Medición (SIM), para soportar las Capacidades de Medición y Calibración (CMC)</v>
      </c>
      <c r="F905" s="824">
        <v>10</v>
      </c>
      <c r="G905" s="824" t="s">
        <v>2452</v>
      </c>
      <c r="H905" s="824">
        <f>'Plan de Acción 2023'!$T$25</f>
        <v>6</v>
      </c>
      <c r="I905" s="824">
        <f>'Plan de Acción 2023'!H25+'Plan de Acción 2023'!I25+'Plan de Acción 2023'!J25+'Plan de Acción 2023'!K25+'Plan de Acción 2023'!L25+'Plan de Acción 2023'!M25+'Plan de Acción 2023'!N25+'Plan de Acción 2023'!O25+'Plan de Acción 2023'!P25+'Plan de Acción 2023'!Q25</f>
        <v>4</v>
      </c>
      <c r="J905" s="824">
        <f>'Plan de Acción 2023'!X25+'Plan de Acción 2023'!Y25+'Plan de Acción 2023'!Z25+'Plan de Acción 2023'!AA25+'Plan de Acción 2023'!AB25+'Plan de Acción 2023'!AC25+'Plan de Acción 2023'!AD25+'Plan de Acción 2023'!AE25+'Plan de Acción 2023'!AF25+'Plan de Acción 2023'!AG25</f>
        <v>4</v>
      </c>
      <c r="K905" s="825">
        <f t="shared" si="9"/>
        <v>0.66666666666666663</v>
      </c>
      <c r="L905" s="825">
        <f t="shared" si="10"/>
        <v>0.66666666666666663</v>
      </c>
      <c r="M905" s="824">
        <f>'Plan de Acción 2023'!Q25</f>
        <v>0</v>
      </c>
      <c r="N905" s="824">
        <f>'Plan de Acción 2023'!AG25</f>
        <v>0</v>
      </c>
      <c r="O905" s="824" t="e">
        <f t="shared" si="11"/>
        <v>#DIV/0!</v>
      </c>
      <c r="P905" s="820">
        <f>Tabla13[[#This Row],[Ejec Real Acumu]]-Tabla13[[#This Row],[Proyec Ejec Acumul]]</f>
        <v>0</v>
      </c>
      <c r="Q905" s="820">
        <f>Tabla13[[#This Row],[Ejec Real Mes]]-Tabla13[[#This Row],[Program Entreg Mes]]</f>
        <v>0</v>
      </c>
    </row>
    <row r="906" spans="1:17">
      <c r="A906" s="824">
        <v>22</v>
      </c>
      <c r="B906" s="824" t="s">
        <v>2441</v>
      </c>
      <c r="C906" s="824" t="s">
        <v>2442</v>
      </c>
      <c r="D906" s="824" t="str">
        <f>'Plan de Acción 2023'!$V$26</f>
        <v>Oficina Asesora de Planeación</v>
      </c>
      <c r="E906" s="824" t="str">
        <f>'Plan de Acción 2023'!$F$26</f>
        <v>Formular el Programa de Auditorías del Sistema Integrado de Gestión</v>
      </c>
      <c r="F906" s="824">
        <v>10</v>
      </c>
      <c r="G906" s="824" t="s">
        <v>2452</v>
      </c>
      <c r="H906" s="824">
        <f>'Plan de Acción 2023'!$T$26</f>
        <v>1</v>
      </c>
      <c r="I906" s="824">
        <f>'Plan de Acción 2023'!H26+'Plan de Acción 2023'!I26+'Plan de Acción 2023'!J26+'Plan de Acción 2023'!K26+'Plan de Acción 2023'!L26+'Plan de Acción 2023'!M26+'Plan de Acción 2023'!N26+'Plan de Acción 2023'!O26+'Plan de Acción 2023'!P26+'Plan de Acción 2023'!Q26</f>
        <v>1</v>
      </c>
      <c r="J906" s="824">
        <f>'Plan de Acción 2023'!X26+'Plan de Acción 2023'!Y26+'Plan de Acción 2023'!Z26+'Plan de Acción 2023'!AA26+'Plan de Acción 2023'!AB26+'Plan de Acción 2023'!AC26+'Plan de Acción 2023'!AD26+'Plan de Acción 2023'!AE26+'Plan de Acción 2023'!AF26+'Plan de Acción 2023'!AG26</f>
        <v>1</v>
      </c>
      <c r="K906" s="825">
        <f t="shared" si="9"/>
        <v>1</v>
      </c>
      <c r="L906" s="825">
        <f t="shared" si="10"/>
        <v>1</v>
      </c>
      <c r="M906" s="824">
        <f>'Plan de Acción 2023'!Q26</f>
        <v>0</v>
      </c>
      <c r="N906" s="824">
        <f>'Plan de Acción 2023'!AG26</f>
        <v>0</v>
      </c>
      <c r="O906" s="824" t="e">
        <f t="shared" si="11"/>
        <v>#DIV/0!</v>
      </c>
      <c r="P906" s="820">
        <f>Tabla13[[#This Row],[Ejec Real Acumu]]-Tabla13[[#This Row],[Proyec Ejec Acumul]]</f>
        <v>0</v>
      </c>
      <c r="Q906" s="820">
        <f>Tabla13[[#This Row],[Ejec Real Mes]]-Tabla13[[#This Row],[Program Entreg Mes]]</f>
        <v>0</v>
      </c>
    </row>
    <row r="907" spans="1:17">
      <c r="A907" s="824">
        <v>23</v>
      </c>
      <c r="B907" s="824" t="s">
        <v>2441</v>
      </c>
      <c r="C907" s="824" t="s">
        <v>2442</v>
      </c>
      <c r="D907" s="824" t="str">
        <f>'Plan de Acción 2023'!$V$27</f>
        <v>Oficina Asesora de Planeación</v>
      </c>
      <c r="E907" s="824" t="str">
        <f>'Plan de Acción 2023'!$F$27</f>
        <v>Realizar seguimiento a la planeación sectorial, planeación estratégica y del plan de acción</v>
      </c>
      <c r="F907" s="824">
        <v>10</v>
      </c>
      <c r="G907" s="824" t="s">
        <v>2452</v>
      </c>
      <c r="H907" s="824">
        <f>'Plan de Acción 2023'!$T$27</f>
        <v>3</v>
      </c>
      <c r="I907" s="824">
        <f>'Plan de Acción 2023'!H27+'Plan de Acción 2023'!I27+'Plan de Acción 2023'!J27+'Plan de Acción 2023'!K27+'Plan de Acción 2023'!L27+'Plan de Acción 2023'!M27+'Plan de Acción 2023'!N27+'Plan de Acción 2023'!O27+'Plan de Acción 2023'!P27+'Plan de Acción 2023'!Q27</f>
        <v>3</v>
      </c>
      <c r="J907" s="824">
        <f>'Plan de Acción 2023'!X27+'Plan de Acción 2023'!Y27+'Plan de Acción 2023'!Z27+'Plan de Acción 2023'!AA27+'Plan de Acción 2023'!AB27+'Plan de Acción 2023'!AC27+'Plan de Acción 2023'!AD27+'Plan de Acción 2023'!AE27+'Plan de Acción 2023'!AF27+'Plan de Acción 2023'!AG27</f>
        <v>2</v>
      </c>
      <c r="K907" s="825">
        <f t="shared" si="9"/>
        <v>1</v>
      </c>
      <c r="L907" s="825">
        <f t="shared" si="10"/>
        <v>0.66666666666666663</v>
      </c>
      <c r="M907" s="824">
        <f>'Plan de Acción 2023'!Q27</f>
        <v>1</v>
      </c>
      <c r="N907" s="824">
        <f>'Plan de Acción 2023'!AG27</f>
        <v>0</v>
      </c>
      <c r="O907" s="824">
        <f t="shared" si="11"/>
        <v>0</v>
      </c>
      <c r="P907" s="820">
        <f>Tabla13[[#This Row],[Ejec Real Acumu]]-Tabla13[[#This Row],[Proyec Ejec Acumul]]</f>
        <v>-1</v>
      </c>
      <c r="Q907" s="820">
        <f>Tabla13[[#This Row],[Ejec Real Mes]]-Tabla13[[#This Row],[Program Entreg Mes]]</f>
        <v>-1</v>
      </c>
    </row>
    <row r="908" spans="1:17">
      <c r="A908" s="824">
        <v>24</v>
      </c>
      <c r="B908" s="824" t="s">
        <v>2441</v>
      </c>
      <c r="C908" s="824" t="s">
        <v>2442</v>
      </c>
      <c r="D908" s="824" t="str">
        <f>'Plan de Acción 2023'!$V$28</f>
        <v>Oficina Asesora de Planeación</v>
      </c>
      <c r="E908" s="824" t="str">
        <f>'Plan de Acción 2023'!$F$28</f>
        <v>Actualización procedimiento de proyectos de inversion acorde a los nuevos lineamientos manuales y plataformas de inevrsion publica del DNP</v>
      </c>
      <c r="F908" s="824">
        <v>10</v>
      </c>
      <c r="G908" s="824" t="s">
        <v>2452</v>
      </c>
      <c r="H908" s="824">
        <f>'Plan de Acción 2023'!$T$28</f>
        <v>1</v>
      </c>
      <c r="I908" s="824">
        <f>'Plan de Acción 2023'!H28+'Plan de Acción 2023'!I28+'Plan de Acción 2023'!J28+'Plan de Acción 2023'!K28+'Plan de Acción 2023'!L28+'Plan de Acción 2023'!M28+'Plan de Acción 2023'!N28+'Plan de Acción 2023'!O28+'Plan de Acción 2023'!P28+'Plan de Acción 2023'!Q28</f>
        <v>0</v>
      </c>
      <c r="J908" s="824">
        <f>'Plan de Acción 2023'!X28+'Plan de Acción 2023'!Y28+'Plan de Acción 2023'!Z28+'Plan de Acción 2023'!AA28+'Plan de Acción 2023'!AB28+'Plan de Acción 2023'!AC28+'Plan de Acción 2023'!AD28+'Plan de Acción 2023'!AE28+'Plan de Acción 2023'!AF28+'Plan de Acción 2023'!AG28</f>
        <v>0</v>
      </c>
      <c r="K908" s="825">
        <f t="shared" si="9"/>
        <v>0</v>
      </c>
      <c r="L908" s="825">
        <f t="shared" si="10"/>
        <v>0</v>
      </c>
      <c r="M908" s="824">
        <f>'Plan de Acción 2023'!Q28</f>
        <v>0</v>
      </c>
      <c r="N908" s="824">
        <f>'Plan de Acción 2023'!AG28</f>
        <v>0</v>
      </c>
      <c r="O908" s="824" t="e">
        <f t="shared" si="11"/>
        <v>#DIV/0!</v>
      </c>
      <c r="P908" s="820">
        <f>Tabla13[[#This Row],[Ejec Real Acumu]]-Tabla13[[#This Row],[Proyec Ejec Acumul]]</f>
        <v>0</v>
      </c>
      <c r="Q908" s="820">
        <f>Tabla13[[#This Row],[Ejec Real Mes]]-Tabla13[[#This Row],[Program Entreg Mes]]</f>
        <v>0</v>
      </c>
    </row>
    <row r="909" spans="1:17">
      <c r="A909" s="824">
        <v>25</v>
      </c>
      <c r="B909" s="824" t="s">
        <v>2441</v>
      </c>
      <c r="C909" s="824" t="s">
        <v>2442</v>
      </c>
      <c r="D909" s="824" t="str">
        <f>'Plan de Acción 2023'!$V$29</f>
        <v>Oficina Asesora de Planeación</v>
      </c>
      <c r="E909" s="824" t="str">
        <f>'Plan de Acción 2023'!$F$29</f>
        <v>Reportar a la Alta Dirección el seguimiento al cumplimiento de riesgos de procesos y de corrupción</v>
      </c>
      <c r="F909" s="824">
        <v>10</v>
      </c>
      <c r="G909" s="824" t="s">
        <v>2452</v>
      </c>
      <c r="H909" s="824">
        <f>'Plan de Acción 2023'!$T$29</f>
        <v>3</v>
      </c>
      <c r="I909" s="824">
        <f>'Plan de Acción 2023'!H29+'Plan de Acción 2023'!I29+'Plan de Acción 2023'!J29+'Plan de Acción 2023'!K29+'Plan de Acción 2023'!L29+'Plan de Acción 2023'!M29+'Plan de Acción 2023'!N29+'Plan de Acción 2023'!O29+'Plan de Acción 2023'!P29+'Plan de Acción 2023'!Q29</f>
        <v>3</v>
      </c>
      <c r="J909" s="824">
        <f>'Plan de Acción 2023'!X29+'Plan de Acción 2023'!Y29+'Plan de Acción 2023'!Z29+'Plan de Acción 2023'!AA29+'Plan de Acción 2023'!AB29+'Plan de Acción 2023'!AC29+'Plan de Acción 2023'!AD29+'Plan de Acción 2023'!AE29+'Plan de Acción 2023'!AF29+'Plan de Acción 2023'!AG29</f>
        <v>3</v>
      </c>
      <c r="K909" s="825">
        <f t="shared" si="9"/>
        <v>1</v>
      </c>
      <c r="L909" s="825">
        <f t="shared" si="10"/>
        <v>1</v>
      </c>
      <c r="M909" s="824">
        <f>'Plan de Acción 2023'!Q29</f>
        <v>0</v>
      </c>
      <c r="N909" s="824">
        <f>'Plan de Acción 2023'!AG29</f>
        <v>0</v>
      </c>
      <c r="O909" s="824" t="e">
        <f t="shared" si="11"/>
        <v>#DIV/0!</v>
      </c>
      <c r="P909" s="820">
        <f>Tabla13[[#This Row],[Ejec Real Acumu]]-Tabla13[[#This Row],[Proyec Ejec Acumul]]</f>
        <v>0</v>
      </c>
      <c r="Q909" s="820">
        <f>Tabla13[[#This Row],[Ejec Real Mes]]-Tabla13[[#This Row],[Program Entreg Mes]]</f>
        <v>0</v>
      </c>
    </row>
    <row r="910" spans="1:17">
      <c r="A910" s="824">
        <v>26</v>
      </c>
      <c r="B910" s="824" t="s">
        <v>2441</v>
      </c>
      <c r="C910" s="824" t="s">
        <v>2442</v>
      </c>
      <c r="D910" s="824" t="str">
        <f>'Plan de Acción 2023'!$V$30</f>
        <v>Oficina Asesora de Planeación</v>
      </c>
      <c r="E910" s="824" t="str">
        <f>'Plan de Acción 2023'!$F$30</f>
        <v>Reportar a la Alta Dirección el seguimiento al cumplimiento de los planes de mejora, indicadores</v>
      </c>
      <c r="F910" s="824">
        <v>10</v>
      </c>
      <c r="G910" s="824" t="s">
        <v>2452</v>
      </c>
      <c r="H910" s="824">
        <f>'Plan de Acción 2023'!$T$30</f>
        <v>4</v>
      </c>
      <c r="I910" s="824">
        <f>'Plan de Acción 2023'!H30+'Plan de Acción 2023'!I30+'Plan de Acción 2023'!J30+'Plan de Acción 2023'!K30+'Plan de Acción 2023'!L30+'Plan de Acción 2023'!M30+'Plan de Acción 2023'!N30+'Plan de Acción 2023'!O30+'Plan de Acción 2023'!P30+'Plan de Acción 2023'!Q30</f>
        <v>4</v>
      </c>
      <c r="J910" s="824">
        <f>'Plan de Acción 2023'!X30+'Plan de Acción 2023'!Y30+'Plan de Acción 2023'!Z30+'Plan de Acción 2023'!AA30+'Plan de Acción 2023'!AB30+'Plan de Acción 2023'!AC30+'Plan de Acción 2023'!AD30+'Plan de Acción 2023'!AE30+'Plan de Acción 2023'!AF30+'Plan de Acción 2023'!AG30</f>
        <v>3</v>
      </c>
      <c r="K910" s="825">
        <f t="shared" si="9"/>
        <v>1</v>
      </c>
      <c r="L910" s="825">
        <f t="shared" si="10"/>
        <v>0.75</v>
      </c>
      <c r="M910" s="824">
        <f>'Plan de Acción 2023'!Q30</f>
        <v>1</v>
      </c>
      <c r="N910" s="824">
        <f>'Plan de Acción 2023'!AG30</f>
        <v>0</v>
      </c>
      <c r="O910" s="824">
        <f t="shared" si="11"/>
        <v>0</v>
      </c>
      <c r="P910" s="820">
        <f>Tabla13[[#This Row],[Ejec Real Acumu]]-Tabla13[[#This Row],[Proyec Ejec Acumul]]</f>
        <v>-1</v>
      </c>
      <c r="Q910" s="820">
        <f>Tabla13[[#This Row],[Ejec Real Mes]]-Tabla13[[#This Row],[Program Entreg Mes]]</f>
        <v>-1</v>
      </c>
    </row>
    <row r="911" spans="1:17">
      <c r="A911" s="824">
        <v>27</v>
      </c>
      <c r="B911" s="824" t="s">
        <v>2441</v>
      </c>
      <c r="C911" s="824" t="s">
        <v>2442</v>
      </c>
      <c r="D911" s="824" t="str">
        <f>'Plan de Acción 2023'!$V$31</f>
        <v>Oficina Asesora de Planeación</v>
      </c>
      <c r="E911" s="824" t="str">
        <f>'Plan de Acción 2023'!$F$31</f>
        <v>Reportar a la Alta Dirección el estado de operación del aplicativo de Isolución</v>
      </c>
      <c r="F911" s="824">
        <v>10</v>
      </c>
      <c r="G911" s="824" t="s">
        <v>2452</v>
      </c>
      <c r="H911" s="824">
        <f>'Plan de Acción 2023'!$T$31</f>
        <v>2</v>
      </c>
      <c r="I911" s="824">
        <f>'Plan de Acción 2023'!H31+'Plan de Acción 2023'!I31+'Plan de Acción 2023'!J31+'Plan de Acción 2023'!K31+'Plan de Acción 2023'!L31+'Plan de Acción 2023'!M31+'Plan de Acción 2023'!N31+'Plan de Acción 2023'!O31+'Plan de Acción 2023'!P31+'Plan de Acción 2023'!Q31</f>
        <v>1</v>
      </c>
      <c r="J911" s="824">
        <f>'Plan de Acción 2023'!X31+'Plan de Acción 2023'!Y31+'Plan de Acción 2023'!Z31+'Plan de Acción 2023'!AA31+'Plan de Acción 2023'!AB31+'Plan de Acción 2023'!AC31+'Plan de Acción 2023'!AD31+'Plan de Acción 2023'!AE31+'Plan de Acción 2023'!AF31+'Plan de Acción 2023'!AG31</f>
        <v>1</v>
      </c>
      <c r="K911" s="825">
        <f t="shared" si="9"/>
        <v>0.5</v>
      </c>
      <c r="L911" s="825">
        <f t="shared" si="10"/>
        <v>0.5</v>
      </c>
      <c r="M911" s="824">
        <f>'Plan de Acción 2023'!Q31</f>
        <v>0</v>
      </c>
      <c r="N911" s="824">
        <f>'Plan de Acción 2023'!AG31</f>
        <v>0</v>
      </c>
      <c r="O911" s="824" t="e">
        <f t="shared" si="11"/>
        <v>#DIV/0!</v>
      </c>
      <c r="P911" s="820">
        <f>Tabla13[[#This Row],[Ejec Real Acumu]]-Tabla13[[#This Row],[Proyec Ejec Acumul]]</f>
        <v>0</v>
      </c>
      <c r="Q911" s="820">
        <f>Tabla13[[#This Row],[Ejec Real Mes]]-Tabla13[[#This Row],[Program Entreg Mes]]</f>
        <v>0</v>
      </c>
    </row>
    <row r="912" spans="1:17">
      <c r="A912" s="824">
        <v>28</v>
      </c>
      <c r="B912" s="824" t="s">
        <v>2441</v>
      </c>
      <c r="C912" s="824" t="s">
        <v>2442</v>
      </c>
      <c r="D912" s="824" t="str">
        <f>'Plan de Acción 2023'!$V$32</f>
        <v>Oficina Asesora de Planeación</v>
      </c>
      <c r="E912" s="824" t="str">
        <f>'Plan de Acción 2023'!$F$32</f>
        <v>Implementar las políticas del Modelo Integrado de Planeación y Gestión relacionadas con la OAP</v>
      </c>
      <c r="F912" s="824">
        <v>10</v>
      </c>
      <c r="G912" s="824" t="s">
        <v>2452</v>
      </c>
      <c r="H912" s="824">
        <f>'Plan de Acción 2023'!$T$32</f>
        <v>3</v>
      </c>
      <c r="I912" s="824">
        <f>'Plan de Acción 2023'!H32+'Plan de Acción 2023'!I32+'Plan de Acción 2023'!J32+'Plan de Acción 2023'!K32+'Plan de Acción 2023'!L32+'Plan de Acción 2023'!M32+'Plan de Acción 2023'!N32+'Plan de Acción 2023'!O32+'Plan de Acción 2023'!P32+'Plan de Acción 2023'!Q32</f>
        <v>2</v>
      </c>
      <c r="J912" s="824">
        <f>'Plan de Acción 2023'!X32+'Plan de Acción 2023'!Y32+'Plan de Acción 2023'!Z32+'Plan de Acción 2023'!AA32+'Plan de Acción 2023'!AB32+'Plan de Acción 2023'!AC32+'Plan de Acción 2023'!AD32+'Plan de Acción 2023'!AE32+'Plan de Acción 2023'!AF32+'Plan de Acción 2023'!AG32</f>
        <v>2</v>
      </c>
      <c r="K912" s="825">
        <f t="shared" si="9"/>
        <v>0.66666666666666663</v>
      </c>
      <c r="L912" s="825">
        <f t="shared" si="10"/>
        <v>0.66666666666666663</v>
      </c>
      <c r="M912" s="824">
        <f>'Plan de Acción 2023'!Q32</f>
        <v>0</v>
      </c>
      <c r="N912" s="824">
        <f>'Plan de Acción 2023'!AG32</f>
        <v>0</v>
      </c>
      <c r="O912" s="824" t="e">
        <f t="shared" si="11"/>
        <v>#DIV/0!</v>
      </c>
      <c r="P912" s="820">
        <f>Tabla13[[#This Row],[Ejec Real Acumu]]-Tabla13[[#This Row],[Proyec Ejec Acumul]]</f>
        <v>0</v>
      </c>
      <c r="Q912" s="820">
        <f>Tabla13[[#This Row],[Ejec Real Mes]]-Tabla13[[#This Row],[Program Entreg Mes]]</f>
        <v>0</v>
      </c>
    </row>
    <row r="913" spans="1:17">
      <c r="A913" s="824">
        <v>29</v>
      </c>
      <c r="B913" s="824" t="s">
        <v>2441</v>
      </c>
      <c r="C913" s="824" t="s">
        <v>2442</v>
      </c>
      <c r="D913" s="824" t="str">
        <f>'Plan de Acción 2023'!$V$33</f>
        <v>Oficina Asesora de Planeación</v>
      </c>
      <c r="E913" s="824" t="str">
        <f>'Plan de Acción 2023'!$F$33</f>
        <v>Realizar presentación de estado de avance de las política de MIPG del INM</v>
      </c>
      <c r="F913" s="824">
        <v>10</v>
      </c>
      <c r="G913" s="824" t="s">
        <v>2452</v>
      </c>
      <c r="H913" s="824">
        <f>'Plan de Acción 2023'!$T$33</f>
        <v>2</v>
      </c>
      <c r="I913" s="824">
        <f>'Plan de Acción 2023'!H33+'Plan de Acción 2023'!I33+'Plan de Acción 2023'!J33+'Plan de Acción 2023'!K33+'Plan de Acción 2023'!L33+'Plan de Acción 2023'!M33+'Plan de Acción 2023'!N33+'Plan de Acción 2023'!O33+'Plan de Acción 2023'!P33+'Plan de Acción 2023'!Q33</f>
        <v>2</v>
      </c>
      <c r="J913" s="824">
        <f>'Plan de Acción 2023'!X33+'Plan de Acción 2023'!Y33+'Plan de Acción 2023'!Z33+'Plan de Acción 2023'!AA33+'Plan de Acción 2023'!AB33+'Plan de Acción 2023'!AC33+'Plan de Acción 2023'!AD33+'Plan de Acción 2023'!AE33+'Plan de Acción 2023'!AF33+'Plan de Acción 2023'!AG33</f>
        <v>1</v>
      </c>
      <c r="K913" s="825">
        <f t="shared" si="9"/>
        <v>1</v>
      </c>
      <c r="L913" s="825">
        <f t="shared" si="10"/>
        <v>0.5</v>
      </c>
      <c r="M913" s="824">
        <f>'Plan de Acción 2023'!Q33</f>
        <v>0</v>
      </c>
      <c r="N913" s="824">
        <f>'Plan de Acción 2023'!AG33</f>
        <v>0</v>
      </c>
      <c r="O913" s="824" t="e">
        <f t="shared" si="11"/>
        <v>#DIV/0!</v>
      </c>
      <c r="P913" s="820">
        <f>Tabla13[[#This Row],[Ejec Real Acumu]]-Tabla13[[#This Row],[Proyec Ejec Acumul]]</f>
        <v>-1</v>
      </c>
      <c r="Q913" s="820">
        <f>Tabla13[[#This Row],[Ejec Real Mes]]-Tabla13[[#This Row],[Program Entreg Mes]]</f>
        <v>0</v>
      </c>
    </row>
    <row r="914" spans="1:17">
      <c r="A914" s="824">
        <v>30</v>
      </c>
      <c r="B914" s="824" t="s">
        <v>2441</v>
      </c>
      <c r="C914" s="824" t="s">
        <v>2442</v>
      </c>
      <c r="D914" s="824" t="str">
        <f>'Plan de Acción 2023'!$V$34</f>
        <v>Oficina Asesora de Planeación</v>
      </c>
      <c r="E914" s="824" t="str">
        <f>'Plan de Acción 2023'!$F$34</f>
        <v>Realizar evento de rendición de cuentas (RdC) enmarcados en la Estrategia de RdC</v>
      </c>
      <c r="F914" s="824">
        <v>10</v>
      </c>
      <c r="G914" s="824" t="s">
        <v>2452</v>
      </c>
      <c r="H914" s="824">
        <f>'Plan de Acción 2023'!$T$34</f>
        <v>1</v>
      </c>
      <c r="I914" s="824">
        <f>'Plan de Acción 2023'!H34+'Plan de Acción 2023'!I34+'Plan de Acción 2023'!J34+'Plan de Acción 2023'!K34+'Plan de Acción 2023'!L34+'Plan de Acción 2023'!M34+'Plan de Acción 2023'!N34+'Plan de Acción 2023'!O34+'Plan de Acción 2023'!P34+'Plan de Acción 2023'!Q34</f>
        <v>0</v>
      </c>
      <c r="J914" s="824">
        <f>'Plan de Acción 2023'!X34+'Plan de Acción 2023'!Y34+'Plan de Acción 2023'!Z34+'Plan de Acción 2023'!AA34+'Plan de Acción 2023'!AB34+'Plan de Acción 2023'!AC34+'Plan de Acción 2023'!AD34+'Plan de Acción 2023'!AE34+'Plan de Acción 2023'!AF34+'Plan de Acción 2023'!AG34</f>
        <v>0</v>
      </c>
      <c r="K914" s="825">
        <f t="shared" si="9"/>
        <v>0</v>
      </c>
      <c r="L914" s="825">
        <f t="shared" si="10"/>
        <v>0</v>
      </c>
      <c r="M914" s="824">
        <f>'Plan de Acción 2023'!Q34</f>
        <v>0</v>
      </c>
      <c r="N914" s="824">
        <f>'Plan de Acción 2023'!AG34</f>
        <v>0</v>
      </c>
      <c r="O914" s="824" t="e">
        <f t="shared" si="11"/>
        <v>#DIV/0!</v>
      </c>
      <c r="P914" s="820">
        <f>Tabla13[[#This Row],[Ejec Real Acumu]]-Tabla13[[#This Row],[Proyec Ejec Acumul]]</f>
        <v>0</v>
      </c>
      <c r="Q914" s="820">
        <f>Tabla13[[#This Row],[Ejec Real Mes]]-Tabla13[[#This Row],[Program Entreg Mes]]</f>
        <v>0</v>
      </c>
    </row>
    <row r="915" spans="1:17">
      <c r="A915" s="824">
        <v>31</v>
      </c>
      <c r="B915" s="824" t="s">
        <v>2441</v>
      </c>
      <c r="C915" s="824" t="s">
        <v>2442</v>
      </c>
      <c r="D915" s="824" t="str">
        <f>'Plan de Acción 2023'!$V$35</f>
        <v>Oficina Asesora de Planeación</v>
      </c>
      <c r="E915" s="824" t="str">
        <f>'Plan de Acción 2023'!$F$35</f>
        <v>Ejecutar el Plan Anticorrupción y Atención al Ciudadano</v>
      </c>
      <c r="F915" s="824">
        <v>10</v>
      </c>
      <c r="G915" s="824" t="s">
        <v>2452</v>
      </c>
      <c r="H915" s="824">
        <f>'Plan de Acción 2023'!$T$35</f>
        <v>69</v>
      </c>
      <c r="I915" s="824">
        <f>'Plan de Acción 2023'!H35+'Plan de Acción 2023'!I35+'Plan de Acción 2023'!J35+'Plan de Acción 2023'!K35+'Plan de Acción 2023'!L35+'Plan de Acción 2023'!M35+'Plan de Acción 2023'!N35+'Plan de Acción 2023'!O35+'Plan de Acción 2023'!P35+'Plan de Acción 2023'!Q35</f>
        <v>43</v>
      </c>
      <c r="J915" s="824">
        <f>'Plan de Acción 2023'!X35+'Plan de Acción 2023'!Y35+'Plan de Acción 2023'!Z35+'Plan de Acción 2023'!AA35+'Plan de Acción 2023'!AB35+'Plan de Acción 2023'!AC35+'Plan de Acción 2023'!AD35+'Plan de Acción 2023'!AE35+'Plan de Acción 2023'!AF35+'Plan de Acción 2023'!AG35</f>
        <v>34</v>
      </c>
      <c r="K915" s="825">
        <f t="shared" si="9"/>
        <v>0.62318840579710144</v>
      </c>
      <c r="L915" s="825">
        <f t="shared" si="10"/>
        <v>0.49275362318840582</v>
      </c>
      <c r="M915" s="824">
        <f>'Plan de Acción 2023'!Q35</f>
        <v>9</v>
      </c>
      <c r="N915" s="824">
        <f>'Plan de Acción 2023'!AG35</f>
        <v>0</v>
      </c>
      <c r="O915" s="824">
        <f t="shared" si="11"/>
        <v>0</v>
      </c>
      <c r="P915" s="820">
        <f>Tabla13[[#This Row],[Ejec Real Acumu]]-Tabla13[[#This Row],[Proyec Ejec Acumul]]</f>
        <v>-9</v>
      </c>
      <c r="Q915" s="820">
        <f>Tabla13[[#This Row],[Ejec Real Mes]]-Tabla13[[#This Row],[Program Entreg Mes]]</f>
        <v>-9</v>
      </c>
    </row>
    <row r="916" spans="1:17">
      <c r="A916" s="824">
        <v>32</v>
      </c>
      <c r="B916" s="824" t="s">
        <v>2441</v>
      </c>
      <c r="C916" s="824" t="s">
        <v>2442</v>
      </c>
      <c r="D916" s="824" t="str">
        <f>'Plan de Acción 2023'!$V$36</f>
        <v>Oficina Asesora de Planeación</v>
      </c>
      <c r="E916" s="824" t="str">
        <f>'Plan de Acción 2023'!$F$36</f>
        <v>Reportar el estado de ejecución
presupuestal de los proyectos de inversión y
el presupuesto de funcionamiento</v>
      </c>
      <c r="F916" s="824">
        <v>10</v>
      </c>
      <c r="G916" s="824" t="s">
        <v>2452</v>
      </c>
      <c r="H916" s="824">
        <f>'Plan de Acción 2023'!$T$36</f>
        <v>12</v>
      </c>
      <c r="I916" s="824">
        <f>'Plan de Acción 2023'!H36+'Plan de Acción 2023'!I36+'Plan de Acción 2023'!J36+'Plan de Acción 2023'!K36+'Plan de Acción 2023'!L36+'Plan de Acción 2023'!M36+'Plan de Acción 2023'!N36+'Plan de Acción 2023'!O36+'Plan de Acción 2023'!P36+'Plan de Acción 2023'!Q36</f>
        <v>11</v>
      </c>
      <c r="J916" s="824">
        <f>'Plan de Acción 2023'!X36+'Plan de Acción 2023'!Y36+'Plan de Acción 2023'!Z36+'Plan de Acción 2023'!AA36+'Plan de Acción 2023'!AB36+'Plan de Acción 2023'!AC36+'Plan de Acción 2023'!AD36+'Plan de Acción 2023'!AE36+'Plan de Acción 2023'!AF36+'Plan de Acción 2023'!AG36</f>
        <v>10</v>
      </c>
      <c r="K916" s="825">
        <f t="shared" si="9"/>
        <v>0.91666666666666663</v>
      </c>
      <c r="L916" s="825">
        <f t="shared" si="10"/>
        <v>0.83333333333333337</v>
      </c>
      <c r="M916" s="824">
        <f>'Plan de Acción 2023'!Q36</f>
        <v>1</v>
      </c>
      <c r="N916" s="824">
        <f>'Plan de Acción 2023'!AG36</f>
        <v>0</v>
      </c>
      <c r="O916" s="824">
        <f t="shared" si="11"/>
        <v>0</v>
      </c>
      <c r="P916" s="820">
        <f>Tabla13[[#This Row],[Ejec Real Acumu]]-Tabla13[[#This Row],[Proyec Ejec Acumul]]</f>
        <v>-1</v>
      </c>
      <c r="Q916" s="820">
        <f>Tabla13[[#This Row],[Ejec Real Mes]]-Tabla13[[#This Row],[Program Entreg Mes]]</f>
        <v>-1</v>
      </c>
    </row>
    <row r="917" spans="1:17">
      <c r="A917" s="824">
        <v>33</v>
      </c>
      <c r="B917" s="824" t="s">
        <v>2441</v>
      </c>
      <c r="C917" s="824" t="s">
        <v>2442</v>
      </c>
      <c r="D917" s="824" t="str">
        <f>'Plan de Acción 2023'!$V$37</f>
        <v>Oficina Asesora de Planeación</v>
      </c>
      <c r="E917" s="824" t="str">
        <f>'Plan de Acción 2023'!$F$37</f>
        <v>Realizar seguimiento en el
aplicativo de la Plataforma Integral de
Inversion Publica (PIIP) a los avances en cadena valor, conforme la ejecución del Presupuesto de Inversión: Producto,
Financiero y de Gestión</v>
      </c>
      <c r="F917" s="824">
        <v>10</v>
      </c>
      <c r="G917" s="824" t="s">
        <v>2452</v>
      </c>
      <c r="H917" s="824">
        <f>'Plan de Acción 2023'!$T$37</f>
        <v>12</v>
      </c>
      <c r="I917" s="824">
        <f>'Plan de Acción 2023'!H37+'Plan de Acción 2023'!I37+'Plan de Acción 2023'!J37+'Plan de Acción 2023'!K37+'Plan de Acción 2023'!L37+'Plan de Acción 2023'!M37+'Plan de Acción 2023'!N37+'Plan de Acción 2023'!O37+'Plan de Acción 2023'!P37+'Plan de Acción 2023'!Q37</f>
        <v>11</v>
      </c>
      <c r="J917" s="824">
        <f>'Plan de Acción 2023'!X37+'Plan de Acción 2023'!Y37+'Plan de Acción 2023'!Z37+'Plan de Acción 2023'!AA37+'Plan de Acción 2023'!AB37+'Plan de Acción 2023'!AC37+'Plan de Acción 2023'!AD37+'Plan de Acción 2023'!AE37+'Plan de Acción 2023'!AF37+'Plan de Acción 2023'!AG37</f>
        <v>10</v>
      </c>
      <c r="K917" s="825">
        <f t="shared" si="9"/>
        <v>0.91666666666666663</v>
      </c>
      <c r="L917" s="825">
        <f t="shared" si="10"/>
        <v>0.83333333333333337</v>
      </c>
      <c r="M917" s="824">
        <f>'Plan de Acción 2023'!Q37</f>
        <v>1</v>
      </c>
      <c r="N917" s="824">
        <f>'Plan de Acción 2023'!AG37</f>
        <v>0</v>
      </c>
      <c r="O917" s="824">
        <f t="shared" si="11"/>
        <v>0</v>
      </c>
      <c r="P917" s="820">
        <f>Tabla13[[#This Row],[Ejec Real Acumu]]-Tabla13[[#This Row],[Proyec Ejec Acumul]]</f>
        <v>-1</v>
      </c>
      <c r="Q917" s="820">
        <f>Tabla13[[#This Row],[Ejec Real Mes]]-Tabla13[[#This Row],[Program Entreg Mes]]</f>
        <v>-1</v>
      </c>
    </row>
    <row r="918" spans="1:17">
      <c r="A918" s="824">
        <v>34</v>
      </c>
      <c r="B918" s="824" t="s">
        <v>2441</v>
      </c>
      <c r="C918" s="824" t="s">
        <v>2442</v>
      </c>
      <c r="D918" s="824" t="str">
        <f>'Plan de Acción 2023'!$V$38</f>
        <v>Oficina Asesora de Planeación</v>
      </c>
      <c r="E918" s="824" t="str">
        <f>'Plan de Acción 2023'!$F$38</f>
        <v>Realizar el estudio de tasas de los
servicios que se prestaran por parte de las
areas misionales del instituto para su
publicacion según los terminos de ley.</v>
      </c>
      <c r="F918" s="824">
        <v>10</v>
      </c>
      <c r="G918" s="824" t="s">
        <v>2452</v>
      </c>
      <c r="H918" s="824">
        <f>'Plan de Acción 2023'!$T$38</f>
        <v>1</v>
      </c>
      <c r="I918" s="824">
        <f>'Plan de Acción 2023'!H38+'Plan de Acción 2023'!I38+'Plan de Acción 2023'!J38+'Plan de Acción 2023'!K38+'Plan de Acción 2023'!L38+'Plan de Acción 2023'!M38+'Plan de Acción 2023'!N38+'Plan de Acción 2023'!O38+'Plan de Acción 2023'!P38+'Plan de Acción 2023'!Q38</f>
        <v>0</v>
      </c>
      <c r="J918" s="824">
        <f>'Plan de Acción 2023'!X38+'Plan de Acción 2023'!Y38+'Plan de Acción 2023'!Z38+'Plan de Acción 2023'!AA38+'Plan de Acción 2023'!AB38+'Plan de Acción 2023'!AC38+'Plan de Acción 2023'!AD38+'Plan de Acción 2023'!AE38+'Plan de Acción 2023'!AF38+'Plan de Acción 2023'!AG38</f>
        <v>0</v>
      </c>
      <c r="K918" s="825">
        <f t="shared" si="9"/>
        <v>0</v>
      </c>
      <c r="L918" s="825">
        <f t="shared" si="10"/>
        <v>0</v>
      </c>
      <c r="M918" s="824">
        <f>'Plan de Acción 2023'!Q38</f>
        <v>0</v>
      </c>
      <c r="N918" s="824">
        <f>'Plan de Acción 2023'!AG38</f>
        <v>0</v>
      </c>
      <c r="O918" s="824" t="e">
        <f t="shared" si="11"/>
        <v>#DIV/0!</v>
      </c>
      <c r="P918" s="820">
        <f>Tabla13[[#This Row],[Ejec Real Acumu]]-Tabla13[[#This Row],[Proyec Ejec Acumul]]</f>
        <v>0</v>
      </c>
      <c r="Q918" s="820">
        <f>Tabla13[[#This Row],[Ejec Real Mes]]-Tabla13[[#This Row],[Program Entreg Mes]]</f>
        <v>0</v>
      </c>
    </row>
    <row r="919" spans="1:17">
      <c r="A919" s="824">
        <v>35</v>
      </c>
      <c r="B919" s="824" t="s">
        <v>2441</v>
      </c>
      <c r="C919" s="824" t="s">
        <v>2442</v>
      </c>
      <c r="D919" s="824" t="str">
        <f>'Plan de Acción 2023'!$V$39</f>
        <v>Oficina Asesora de Planeación</v>
      </c>
      <c r="E919" s="824" t="str">
        <f>'Plan de Acción 2023'!$F$39</f>
        <v xml:space="preserve">Creación o actualización de la
documentación de la OAP
</v>
      </c>
      <c r="F919" s="824">
        <v>10</v>
      </c>
      <c r="G919" s="824" t="s">
        <v>2452</v>
      </c>
      <c r="H919" s="824">
        <f>'Plan de Acción 2023'!$T$39</f>
        <v>13</v>
      </c>
      <c r="I919" s="824">
        <f>'Plan de Acción 2023'!H39+'Plan de Acción 2023'!I39+'Plan de Acción 2023'!J39+'Plan de Acción 2023'!K39+'Plan de Acción 2023'!L39+'Plan de Acción 2023'!M39+'Plan de Acción 2023'!N39+'Plan de Acción 2023'!O39+'Plan de Acción 2023'!P39+'Plan de Acción 2023'!Q39</f>
        <v>0</v>
      </c>
      <c r="J919" s="824">
        <f>'Plan de Acción 2023'!X39+'Plan de Acción 2023'!Y39+'Plan de Acción 2023'!Z39+'Plan de Acción 2023'!AA39+'Plan de Acción 2023'!AB39+'Plan de Acción 2023'!AC39+'Plan de Acción 2023'!AD39+'Plan de Acción 2023'!AE39+'Plan de Acción 2023'!AF39+'Plan de Acción 2023'!AG39</f>
        <v>0</v>
      </c>
      <c r="K919" s="825">
        <f t="shared" si="9"/>
        <v>0</v>
      </c>
      <c r="L919" s="825">
        <f t="shared" si="10"/>
        <v>0</v>
      </c>
      <c r="M919" s="824">
        <f>'Plan de Acción 2023'!Q39</f>
        <v>0</v>
      </c>
      <c r="N919" s="824">
        <f>'Plan de Acción 2023'!AG39</f>
        <v>0</v>
      </c>
      <c r="O919" s="824" t="e">
        <f t="shared" si="11"/>
        <v>#DIV/0!</v>
      </c>
      <c r="P919" s="820">
        <f>Tabla13[[#This Row],[Ejec Real Acumu]]-Tabla13[[#This Row],[Proyec Ejec Acumul]]</f>
        <v>0</v>
      </c>
      <c r="Q919" s="820">
        <f>Tabla13[[#This Row],[Ejec Real Mes]]-Tabla13[[#This Row],[Program Entreg Mes]]</f>
        <v>0</v>
      </c>
    </row>
    <row r="920" spans="1:17">
      <c r="A920" s="824">
        <v>36</v>
      </c>
      <c r="B920" s="824" t="s">
        <v>2441</v>
      </c>
      <c r="C920" s="824" t="s">
        <v>2442</v>
      </c>
      <c r="D920" s="824" t="str">
        <f>'Plan de Acción 2023'!$V$40</f>
        <v>Subdirección de Servicios Metrológicos y Relación con el Ciudadano</v>
      </c>
      <c r="E920" s="824" t="str">
        <f>'Plan de Acción 2023'!$F$40</f>
        <v>Implementar las políticas del Modelo Integrado de Planeación y Gestión relacionadas con la SSMRC</v>
      </c>
      <c r="F920" s="824">
        <v>10</v>
      </c>
      <c r="G920" s="824" t="s">
        <v>2452</v>
      </c>
      <c r="H920" s="824">
        <f>'Plan de Acción 2023'!$T$40</f>
        <v>3</v>
      </c>
      <c r="I920" s="824">
        <f>'Plan de Acción 2023'!H40+'Plan de Acción 2023'!I40+'Plan de Acción 2023'!J40+'Plan de Acción 2023'!K40+'Plan de Acción 2023'!L40+'Plan de Acción 2023'!M40+'Plan de Acción 2023'!N40+'Plan de Acción 2023'!O40+'Plan de Acción 2023'!P40+'Plan de Acción 2023'!Q40</f>
        <v>2</v>
      </c>
      <c r="J920" s="824">
        <f>'Plan de Acción 2023'!X40+'Plan de Acción 2023'!Y40+'Plan de Acción 2023'!Z40+'Plan de Acción 2023'!AA40+'Plan de Acción 2023'!AB40+'Plan de Acción 2023'!AC40+'Plan de Acción 2023'!AD40+'Plan de Acción 2023'!AE40+'Plan de Acción 2023'!AF40+'Plan de Acción 2023'!AG40</f>
        <v>2</v>
      </c>
      <c r="K920" s="825">
        <f t="shared" si="9"/>
        <v>0.66666666666666663</v>
      </c>
      <c r="L920" s="825">
        <f t="shared" si="10"/>
        <v>0.66666666666666663</v>
      </c>
      <c r="M920" s="824">
        <f>'Plan de Acción 2023'!Q40</f>
        <v>0</v>
      </c>
      <c r="N920" s="824">
        <f>'Plan de Acción 2023'!AG40</f>
        <v>0</v>
      </c>
      <c r="O920" s="824" t="e">
        <f t="shared" si="11"/>
        <v>#DIV/0!</v>
      </c>
      <c r="P920" s="820">
        <f>Tabla13[[#This Row],[Ejec Real Acumu]]-Tabla13[[#This Row],[Proyec Ejec Acumul]]</f>
        <v>0</v>
      </c>
      <c r="Q920" s="820">
        <f>Tabla13[[#This Row],[Ejec Real Mes]]-Tabla13[[#This Row],[Program Entreg Mes]]</f>
        <v>0</v>
      </c>
    </row>
    <row r="921" spans="1:17">
      <c r="A921" s="824">
        <v>37</v>
      </c>
      <c r="B921" s="824" t="s">
        <v>2441</v>
      </c>
      <c r="C921" s="824" t="s">
        <v>2442</v>
      </c>
      <c r="D921" s="824" t="str">
        <f>'Plan de Acción 2023'!$V$41</f>
        <v>Subdirección de Servicios Metrológicos y Relación con el Ciudadano</v>
      </c>
      <c r="E921" s="824" t="str">
        <f>'Plan de Acción 2023'!$F$41</f>
        <v>Revisar, ajustar y aprobar Proyecto de Interés Estratégico "Fomento Regional en Metrología 2.0"</v>
      </c>
      <c r="F921" s="824">
        <v>10</v>
      </c>
      <c r="G921" s="824" t="s">
        <v>2452</v>
      </c>
      <c r="H921" s="824">
        <f>'Plan de Acción 2023'!$T$41</f>
        <v>1</v>
      </c>
      <c r="I921" s="824">
        <f>'Plan de Acción 2023'!H41+'Plan de Acción 2023'!I41+'Plan de Acción 2023'!J41+'Plan de Acción 2023'!K41+'Plan de Acción 2023'!L41+'Plan de Acción 2023'!M41+'Plan de Acción 2023'!N41+'Plan de Acción 2023'!O41+'Plan de Acción 2023'!P41+'Plan de Acción 2023'!Q41</f>
        <v>1</v>
      </c>
      <c r="J921" s="824">
        <f>'Plan de Acción 2023'!X41+'Plan de Acción 2023'!Y41+'Plan de Acción 2023'!Z41+'Plan de Acción 2023'!AA41+'Plan de Acción 2023'!AB41+'Plan de Acción 2023'!AC41+'Plan de Acción 2023'!AD41+'Plan de Acción 2023'!AE41+'Plan de Acción 2023'!AF41+'Plan de Acción 2023'!AG41</f>
        <v>1</v>
      </c>
      <c r="K921" s="825">
        <f t="shared" si="9"/>
        <v>1</v>
      </c>
      <c r="L921" s="825">
        <f t="shared" si="10"/>
        <v>1</v>
      </c>
      <c r="M921" s="824">
        <f>'Plan de Acción 2023'!Q41</f>
        <v>0</v>
      </c>
      <c r="N921" s="824">
        <f>'Plan de Acción 2023'!AG41</f>
        <v>0</v>
      </c>
      <c r="O921" s="824" t="e">
        <f t="shared" si="11"/>
        <v>#DIV/0!</v>
      </c>
      <c r="P921" s="820">
        <f>Tabla13[[#This Row],[Ejec Real Acumu]]-Tabla13[[#This Row],[Proyec Ejec Acumul]]</f>
        <v>0</v>
      </c>
      <c r="Q921" s="820">
        <f>Tabla13[[#This Row],[Ejec Real Mes]]-Tabla13[[#This Row],[Program Entreg Mes]]</f>
        <v>0</v>
      </c>
    </row>
    <row r="922" spans="1:17">
      <c r="A922" s="824">
        <v>38</v>
      </c>
      <c r="B922" s="824" t="s">
        <v>2441</v>
      </c>
      <c r="C922" s="824" t="s">
        <v>2442</v>
      </c>
      <c r="D922" s="824" t="str">
        <f>'Plan de Acción 2023'!$V$42</f>
        <v>Subdirección de Servicios Metrológicos y Relación con el Ciudadano</v>
      </c>
      <c r="E922" s="824" t="str">
        <f>'Plan de Acción 2023'!$F$42</f>
        <v>Ejecutar los compromisos establecidos en los CONPES en los cuales tiene responsabilidad la SSMRC</v>
      </c>
      <c r="F922" s="824">
        <v>10</v>
      </c>
      <c r="G922" s="824" t="s">
        <v>2452</v>
      </c>
      <c r="H922" s="824">
        <f>'Plan de Acción 2023'!$T$42</f>
        <v>3</v>
      </c>
      <c r="I922" s="824">
        <f>'Plan de Acción 2023'!H42+'Plan de Acción 2023'!I42+'Plan de Acción 2023'!J42+'Plan de Acción 2023'!K42+'Plan de Acción 2023'!L42+'Plan de Acción 2023'!M42+'Plan de Acción 2023'!N42+'Plan de Acción 2023'!O42+'Plan de Acción 2023'!P42+'Plan de Acción 2023'!Q42</f>
        <v>2</v>
      </c>
      <c r="J922" s="824">
        <f>'Plan de Acción 2023'!X42+'Plan de Acción 2023'!Y42+'Plan de Acción 2023'!Z42+'Plan de Acción 2023'!AA42+'Plan de Acción 2023'!AB42+'Plan de Acción 2023'!AC42+'Plan de Acción 2023'!AD42+'Plan de Acción 2023'!AE42+'Plan de Acción 2023'!AF42+'Plan de Acción 2023'!AG42</f>
        <v>2</v>
      </c>
      <c r="K922" s="825">
        <f t="shared" si="9"/>
        <v>0.66666666666666663</v>
      </c>
      <c r="L922" s="825">
        <f t="shared" si="10"/>
        <v>0.66666666666666663</v>
      </c>
      <c r="M922" s="824">
        <f>'Plan de Acción 2023'!Q42</f>
        <v>0</v>
      </c>
      <c r="N922" s="824">
        <f>'Plan de Acción 2023'!AG42</f>
        <v>0</v>
      </c>
      <c r="O922" s="824" t="e">
        <f t="shared" si="11"/>
        <v>#DIV/0!</v>
      </c>
      <c r="P922" s="820">
        <f>Tabla13[[#This Row],[Ejec Real Acumu]]-Tabla13[[#This Row],[Proyec Ejec Acumul]]</f>
        <v>0</v>
      </c>
      <c r="Q922" s="820">
        <f>Tabla13[[#This Row],[Ejec Real Mes]]-Tabla13[[#This Row],[Program Entreg Mes]]</f>
        <v>0</v>
      </c>
    </row>
    <row r="923" spans="1:17">
      <c r="A923" s="824">
        <v>39</v>
      </c>
      <c r="B923" s="824" t="s">
        <v>2441</v>
      </c>
      <c r="C923" s="824" t="s">
        <v>2442</v>
      </c>
      <c r="D923" s="824" t="str">
        <f>'Plan de Acción 2023'!$V$43</f>
        <v>Subdirección de Servicios Metrológicos y Relación con el Ciudadano</v>
      </c>
      <c r="E923" s="824" t="str">
        <f>'Plan de Acción 2023'!$F$43</f>
        <v>Ejecutar los compromisos establecidos en los Convenios en los cuales tiene responsabilidad la SSMRC</v>
      </c>
      <c r="F923" s="824">
        <v>10</v>
      </c>
      <c r="G923" s="824" t="s">
        <v>2452</v>
      </c>
      <c r="H923" s="824">
        <f>'Plan de Acción 2023'!$T$43</f>
        <v>3</v>
      </c>
      <c r="I923" s="824">
        <f>'Plan de Acción 2023'!H43+'Plan de Acción 2023'!I43+'Plan de Acción 2023'!J43+'Plan de Acción 2023'!K43+'Plan de Acción 2023'!L43+'Plan de Acción 2023'!M43+'Plan de Acción 2023'!N43+'Plan de Acción 2023'!O43+'Plan de Acción 2023'!P43+'Plan de Acción 2023'!Q43</f>
        <v>2</v>
      </c>
      <c r="J923" s="824">
        <f>'Plan de Acción 2023'!X43+'Plan de Acción 2023'!Y43+'Plan de Acción 2023'!Z43+'Plan de Acción 2023'!AA43+'Plan de Acción 2023'!AB43+'Plan de Acción 2023'!AC43+'Plan de Acción 2023'!AD43+'Plan de Acción 2023'!AE43+'Plan de Acción 2023'!AF43+'Plan de Acción 2023'!AG43</f>
        <v>2</v>
      </c>
      <c r="K923" s="825">
        <f t="shared" si="9"/>
        <v>0.66666666666666663</v>
      </c>
      <c r="L923" s="825">
        <f t="shared" si="10"/>
        <v>0.66666666666666663</v>
      </c>
      <c r="M923" s="824">
        <f>'Plan de Acción 2023'!Q43</f>
        <v>0</v>
      </c>
      <c r="N923" s="824">
        <f>'Plan de Acción 2023'!AG43</f>
        <v>0</v>
      </c>
      <c r="O923" s="824" t="e">
        <f t="shared" si="11"/>
        <v>#DIV/0!</v>
      </c>
      <c r="P923" s="820">
        <f>Tabla13[[#This Row],[Ejec Real Acumu]]-Tabla13[[#This Row],[Proyec Ejec Acumul]]</f>
        <v>0</v>
      </c>
      <c r="Q923" s="820">
        <f>Tabla13[[#This Row],[Ejec Real Mes]]-Tabla13[[#This Row],[Program Entreg Mes]]</f>
        <v>0</v>
      </c>
    </row>
    <row r="924" spans="1:17">
      <c r="A924" s="824">
        <v>40</v>
      </c>
      <c r="B924" s="824" t="s">
        <v>2441</v>
      </c>
      <c r="C924" s="824" t="s">
        <v>2442</v>
      </c>
      <c r="D924" s="824" t="str">
        <f>'Plan de Acción 2023'!$V$44</f>
        <v>Subdirección de Servicios Metrológicos y Relación con el Ciudadano</v>
      </c>
      <c r="E924" s="824" t="str">
        <f>'Plan de Acción 2023'!$F$44</f>
        <v>Ejecutar actividades desde la Red Colombiana de Metrología según lineamientos estratégicos</v>
      </c>
      <c r="F924" s="824">
        <v>10</v>
      </c>
      <c r="G924" s="824" t="s">
        <v>2452</v>
      </c>
      <c r="H924" s="824">
        <f>'Plan de Acción 2023'!$T$44</f>
        <v>4</v>
      </c>
      <c r="I924" s="824">
        <f>'Plan de Acción 2023'!H44+'Plan de Acción 2023'!I44+'Plan de Acción 2023'!J44+'Plan de Acción 2023'!K44+'Plan de Acción 2023'!L44+'Plan de Acción 2023'!M44+'Plan de Acción 2023'!N44+'Plan de Acción 2023'!O44+'Plan de Acción 2023'!P44+'Plan de Acción 2023'!Q44</f>
        <v>3</v>
      </c>
      <c r="J924" s="824">
        <f>'Plan de Acción 2023'!X44+'Plan de Acción 2023'!Y44+'Plan de Acción 2023'!Z44+'Plan de Acción 2023'!AA44+'Plan de Acción 2023'!AB44+'Plan de Acción 2023'!AC44+'Plan de Acción 2023'!AD44+'Plan de Acción 2023'!AE44+'Plan de Acción 2023'!AF44+'Plan de Acción 2023'!AG44</f>
        <v>3</v>
      </c>
      <c r="K924" s="825">
        <f t="shared" si="9"/>
        <v>0.75</v>
      </c>
      <c r="L924" s="825">
        <f t="shared" si="10"/>
        <v>0.75</v>
      </c>
      <c r="M924" s="824">
        <f>'Plan de Acción 2023'!Q44</f>
        <v>0</v>
      </c>
      <c r="N924" s="824">
        <f>'Plan de Acción 2023'!AG44</f>
        <v>0</v>
      </c>
      <c r="O924" s="824" t="e">
        <f t="shared" si="11"/>
        <v>#DIV/0!</v>
      </c>
      <c r="P924" s="820">
        <f>Tabla13[[#This Row],[Ejec Real Acumu]]-Tabla13[[#This Row],[Proyec Ejec Acumul]]</f>
        <v>0</v>
      </c>
      <c r="Q924" s="820">
        <f>Tabla13[[#This Row],[Ejec Real Mes]]-Tabla13[[#This Row],[Program Entreg Mes]]</f>
        <v>0</v>
      </c>
    </row>
    <row r="925" spans="1:17">
      <c r="A925" s="824">
        <v>41</v>
      </c>
      <c r="B925" s="824" t="s">
        <v>2441</v>
      </c>
      <c r="C925" s="824" t="s">
        <v>2442</v>
      </c>
      <c r="D925" s="824" t="str">
        <f>'Plan de Acción 2023'!$V$45</f>
        <v>Subdirección de Servicios Metrológicos y Relación con el Ciudadano</v>
      </c>
      <c r="E925" s="824" t="str">
        <f>'Plan de Acción 2023'!$F$45</f>
        <v>Prestar los Servicios liderados desde la SSMRC</v>
      </c>
      <c r="F925" s="824">
        <v>10</v>
      </c>
      <c r="G925" s="824" t="s">
        <v>2452</v>
      </c>
      <c r="H925" s="824">
        <f>'Plan de Acción 2023'!$T$45</f>
        <v>4</v>
      </c>
      <c r="I925" s="824">
        <f>'Plan de Acción 2023'!H45+'Plan de Acción 2023'!I45+'Plan de Acción 2023'!J45+'Plan de Acción 2023'!K45+'Plan de Acción 2023'!L45+'Plan de Acción 2023'!M45+'Plan de Acción 2023'!N45+'Plan de Acción 2023'!O45+'Plan de Acción 2023'!P45+'Plan de Acción 2023'!Q45</f>
        <v>3</v>
      </c>
      <c r="J925" s="824">
        <f>'Plan de Acción 2023'!X45+'Plan de Acción 2023'!Y45+'Plan de Acción 2023'!Z45+'Plan de Acción 2023'!AA45+'Plan de Acción 2023'!AB45+'Plan de Acción 2023'!AC45+'Plan de Acción 2023'!AD45+'Plan de Acción 2023'!AE45+'Plan de Acción 2023'!AF45+'Plan de Acción 2023'!AG45</f>
        <v>3</v>
      </c>
      <c r="K925" s="825">
        <f t="shared" si="9"/>
        <v>0.75</v>
      </c>
      <c r="L925" s="825">
        <f t="shared" si="10"/>
        <v>0.75</v>
      </c>
      <c r="M925" s="824">
        <f>'Plan de Acción 2023'!Q45</f>
        <v>0</v>
      </c>
      <c r="N925" s="824">
        <f>'Plan de Acción 2023'!AG45</f>
        <v>0</v>
      </c>
      <c r="O925" s="824" t="e">
        <f t="shared" si="11"/>
        <v>#DIV/0!</v>
      </c>
      <c r="P925" s="820">
        <f>Tabla13[[#This Row],[Ejec Real Acumu]]-Tabla13[[#This Row],[Proyec Ejec Acumul]]</f>
        <v>0</v>
      </c>
      <c r="Q925" s="820">
        <f>Tabla13[[#This Row],[Ejec Real Mes]]-Tabla13[[#This Row],[Program Entreg Mes]]</f>
        <v>0</v>
      </c>
    </row>
    <row r="926" spans="1:17">
      <c r="A926" s="824">
        <v>42</v>
      </c>
      <c r="B926" s="824" t="s">
        <v>2441</v>
      </c>
      <c r="C926" s="824" t="s">
        <v>2442</v>
      </c>
      <c r="D926" s="824" t="str">
        <f>'Plan de Acción 2023'!$V$46</f>
        <v>Subdirección de Servicios Metrológicos y Relación con el Ciudadano</v>
      </c>
      <c r="E926" s="824" t="str">
        <f>'Plan de Acción 2023'!$F$46</f>
        <v>Establecer un diagnóstico y unificar la gestión de la metrología científica en el INM y mantener el reconocimiento como Centro de Investigación</v>
      </c>
      <c r="F926" s="824">
        <v>10</v>
      </c>
      <c r="G926" s="824" t="s">
        <v>2452</v>
      </c>
      <c r="H926" s="824">
        <f>'Plan de Acción 2023'!$T$46</f>
        <v>1</v>
      </c>
      <c r="I926" s="824">
        <f>'Plan de Acción 2023'!H46+'Plan de Acción 2023'!I46+'Plan de Acción 2023'!J46+'Plan de Acción 2023'!K46+'Plan de Acción 2023'!L46+'Plan de Acción 2023'!M46+'Plan de Acción 2023'!N46+'Plan de Acción 2023'!O46+'Plan de Acción 2023'!P46+'Plan de Acción 2023'!Q46</f>
        <v>1</v>
      </c>
      <c r="J926" s="824">
        <f>'Plan de Acción 2023'!X46+'Plan de Acción 2023'!Y46+'Plan de Acción 2023'!Z46+'Plan de Acción 2023'!AA46+'Plan de Acción 2023'!AB46+'Plan de Acción 2023'!AC46+'Plan de Acción 2023'!AD46+'Plan de Acción 2023'!AE46+'Plan de Acción 2023'!AF46+'Plan de Acción 2023'!AG46</f>
        <v>2</v>
      </c>
      <c r="K926" s="825">
        <f t="shared" si="9"/>
        <v>1</v>
      </c>
      <c r="L926" s="825">
        <f t="shared" si="10"/>
        <v>2</v>
      </c>
      <c r="M926" s="824">
        <f>'Plan de Acción 2023'!Q46</f>
        <v>0</v>
      </c>
      <c r="N926" s="824">
        <f>'Plan de Acción 2023'!AG46</f>
        <v>0</v>
      </c>
      <c r="O926" s="824" t="e">
        <f t="shared" si="11"/>
        <v>#DIV/0!</v>
      </c>
      <c r="P926" s="820">
        <f>Tabla13[[#This Row],[Ejec Real Acumu]]-Tabla13[[#This Row],[Proyec Ejec Acumul]]</f>
        <v>1</v>
      </c>
      <c r="Q926" s="820">
        <f>Tabla13[[#This Row],[Ejec Real Mes]]-Tabla13[[#This Row],[Program Entreg Mes]]</f>
        <v>0</v>
      </c>
    </row>
    <row r="927" spans="1:17">
      <c r="A927" s="824">
        <v>43</v>
      </c>
      <c r="B927" s="824" t="s">
        <v>2441</v>
      </c>
      <c r="C927" s="824" t="s">
        <v>2442</v>
      </c>
      <c r="D927" s="824" t="str">
        <f>'Plan de Acción 2023'!$V$47</f>
        <v>Subdirección de Servicios Metrológicos y Relación con el Ciudadano</v>
      </c>
      <c r="E927" s="824" t="str">
        <f>'Plan de Acción 2023'!$F$47</f>
        <v>Revisar y ajustar las actividades relacionadas con Comunicaciones y Relación con el ciudadano según lineamientos estratégicos</v>
      </c>
      <c r="F927" s="824">
        <v>10</v>
      </c>
      <c r="G927" s="824" t="s">
        <v>2452</v>
      </c>
      <c r="H927" s="824">
        <f>'Plan de Acción 2023'!$T$47</f>
        <v>3</v>
      </c>
      <c r="I927" s="824">
        <f>'Plan de Acción 2023'!H47+'Plan de Acción 2023'!I47+'Plan de Acción 2023'!J47+'Plan de Acción 2023'!K47+'Plan de Acción 2023'!L47+'Plan de Acción 2023'!M47+'Plan de Acción 2023'!N47+'Plan de Acción 2023'!O47+'Plan de Acción 2023'!P47+'Plan de Acción 2023'!Q47</f>
        <v>2</v>
      </c>
      <c r="J927" s="824">
        <f>'Plan de Acción 2023'!X47+'Plan de Acción 2023'!Y47+'Plan de Acción 2023'!Z47+'Plan de Acción 2023'!AA47+'Plan de Acción 2023'!AB47+'Plan de Acción 2023'!AC47+'Plan de Acción 2023'!AD47+'Plan de Acción 2023'!AE47+'Plan de Acción 2023'!AF47+'Plan de Acción 2023'!AG47</f>
        <v>2</v>
      </c>
      <c r="K927" s="825">
        <f t="shared" si="9"/>
        <v>0.66666666666666663</v>
      </c>
      <c r="L927" s="825">
        <f t="shared" si="10"/>
        <v>0.66666666666666663</v>
      </c>
      <c r="M927" s="824">
        <f>'Plan de Acción 2023'!Q47</f>
        <v>0</v>
      </c>
      <c r="N927" s="824">
        <f>'Plan de Acción 2023'!AG47</f>
        <v>0</v>
      </c>
      <c r="O927" s="824" t="e">
        <f t="shared" si="11"/>
        <v>#DIV/0!</v>
      </c>
      <c r="P927" s="820">
        <f>Tabla13[[#This Row],[Ejec Real Acumu]]-Tabla13[[#This Row],[Proyec Ejec Acumul]]</f>
        <v>0</v>
      </c>
      <c r="Q927" s="820">
        <f>Tabla13[[#This Row],[Ejec Real Mes]]-Tabla13[[#This Row],[Program Entreg Mes]]</f>
        <v>0</v>
      </c>
    </row>
    <row r="928" spans="1:17">
      <c r="A928" s="824">
        <v>44</v>
      </c>
      <c r="B928" s="824" t="s">
        <v>2441</v>
      </c>
      <c r="C928" s="824" t="s">
        <v>2442</v>
      </c>
      <c r="D928" s="824" t="str">
        <f>'Plan de Acción 2023'!$V$48</f>
        <v>Subdirección de Servicios Metrológicos y Relación con el Ciudadano</v>
      </c>
      <c r="E928" s="824" t="str">
        <f>'Plan de Acción 2023'!$F$48</f>
        <v>Ejecutar actividades relacionadas con la Gestión del SIG según lineamientos estratégicos</v>
      </c>
      <c r="F928" s="824">
        <v>10</v>
      </c>
      <c r="G928" s="824" t="s">
        <v>2452</v>
      </c>
      <c r="H928" s="824">
        <f>'Plan de Acción 2023'!$T$48</f>
        <v>4</v>
      </c>
      <c r="I928" s="824">
        <f>'Plan de Acción 2023'!H48+'Plan de Acción 2023'!I48+'Plan de Acción 2023'!J48+'Plan de Acción 2023'!K48+'Plan de Acción 2023'!L48+'Plan de Acción 2023'!M48+'Plan de Acción 2023'!N48+'Plan de Acción 2023'!O48+'Plan de Acción 2023'!P48+'Plan de Acción 2023'!Q48</f>
        <v>3</v>
      </c>
      <c r="J928" s="824">
        <f>'Plan de Acción 2023'!X48+'Plan de Acción 2023'!Y48+'Plan de Acción 2023'!Z48+'Plan de Acción 2023'!AA48+'Plan de Acción 2023'!AB48+'Plan de Acción 2023'!AC48+'Plan de Acción 2023'!AD48+'Plan de Acción 2023'!AE48+'Plan de Acción 2023'!AF48+'Plan de Acción 2023'!AG48</f>
        <v>3</v>
      </c>
      <c r="K928" s="825">
        <f t="shared" si="9"/>
        <v>0.75</v>
      </c>
      <c r="L928" s="825">
        <f t="shared" si="10"/>
        <v>0.75</v>
      </c>
      <c r="M928" s="824">
        <f>'Plan de Acción 2023'!Q48</f>
        <v>0</v>
      </c>
      <c r="N928" s="824">
        <f>'Plan de Acción 2023'!AG48</f>
        <v>0</v>
      </c>
      <c r="O928" s="824" t="e">
        <f t="shared" si="11"/>
        <v>#DIV/0!</v>
      </c>
      <c r="P928" s="820">
        <f>Tabla13[[#This Row],[Ejec Real Acumu]]-Tabla13[[#This Row],[Proyec Ejec Acumul]]</f>
        <v>0</v>
      </c>
      <c r="Q928" s="820">
        <f>Tabla13[[#This Row],[Ejec Real Mes]]-Tabla13[[#This Row],[Program Entreg Mes]]</f>
        <v>0</v>
      </c>
    </row>
    <row r="929" spans="1:17">
      <c r="A929" s="824">
        <v>45</v>
      </c>
      <c r="B929" s="824" t="s">
        <v>2441</v>
      </c>
      <c r="C929" s="824" t="s">
        <v>2442</v>
      </c>
      <c r="D929" s="824" t="str">
        <f>'Plan de Acción 2023'!$V$49</f>
        <v>Subdirección de Metrología Química y Biología</v>
      </c>
      <c r="E929" s="824" t="str">
        <f>'Plan de Acción 2023'!$F$49</f>
        <v>Participar en comparaciones claves, suplementarias o bilaterales</v>
      </c>
      <c r="F929" s="824">
        <v>10</v>
      </c>
      <c r="G929" s="824" t="s">
        <v>2452</v>
      </c>
      <c r="H929" s="824">
        <f>'Plan de Acción 2023'!$T$49</f>
        <v>4</v>
      </c>
      <c r="I929" s="824">
        <f>'Plan de Acción 2023'!H49+'Plan de Acción 2023'!I49+'Plan de Acción 2023'!J49+'Plan de Acción 2023'!K49+'Plan de Acción 2023'!L49+'Plan de Acción 2023'!M49+'Plan de Acción 2023'!N49+'Plan de Acción 2023'!O49+'Plan de Acción 2023'!P49+'Plan de Acción 2023'!Q49</f>
        <v>1</v>
      </c>
      <c r="J929" s="824">
        <f>'Plan de Acción 2023'!X49+'Plan de Acción 2023'!Y49+'Plan de Acción 2023'!Z49+'Plan de Acción 2023'!AA49+'Plan de Acción 2023'!AB49+'Plan de Acción 2023'!AC49+'Plan de Acción 2023'!AD49+'Plan de Acción 2023'!AE49+'Plan de Acción 2023'!AF49+'Plan de Acción 2023'!AG49</f>
        <v>1</v>
      </c>
      <c r="K929" s="825">
        <f t="shared" si="9"/>
        <v>0.25</v>
      </c>
      <c r="L929" s="825">
        <f t="shared" si="10"/>
        <v>0.25</v>
      </c>
      <c r="M929" s="824">
        <f>'Plan de Acción 2023'!Q49</f>
        <v>0</v>
      </c>
      <c r="N929" s="824">
        <f>'Plan de Acción 2023'!AG49</f>
        <v>0</v>
      </c>
      <c r="O929" s="824" t="e">
        <f t="shared" si="11"/>
        <v>#DIV/0!</v>
      </c>
      <c r="P929" s="820">
        <f>Tabla13[[#This Row],[Ejec Real Acumu]]-Tabla13[[#This Row],[Proyec Ejec Acumul]]</f>
        <v>0</v>
      </c>
      <c r="Q929" s="820">
        <f>Tabla13[[#This Row],[Ejec Real Mes]]-Tabla13[[#This Row],[Program Entreg Mes]]</f>
        <v>0</v>
      </c>
    </row>
    <row r="930" spans="1:17">
      <c r="A930" s="824">
        <v>46</v>
      </c>
      <c r="B930" s="824" t="s">
        <v>2441</v>
      </c>
      <c r="C930" s="824" t="s">
        <v>2442</v>
      </c>
      <c r="D930" s="824" t="str">
        <f>'Plan de Acción 2023'!$V$50</f>
        <v>Subdirección de Metrología Química y Biología</v>
      </c>
      <c r="E930" s="824" t="str">
        <f>'Plan de Acción 2023'!$F$50</f>
        <v>Participar en reuniones comités consultivos, subcomités, grupos de trabajo y/o en la conferencia general del BIPM</v>
      </c>
      <c r="F930" s="824">
        <v>10</v>
      </c>
      <c r="G930" s="824" t="s">
        <v>2452</v>
      </c>
      <c r="H930" s="824">
        <f>'Plan de Acción 2023'!$T$50</f>
        <v>11</v>
      </c>
      <c r="I930" s="824">
        <f>'Plan de Acción 2023'!H50+'Plan de Acción 2023'!I50+'Plan de Acción 2023'!J50+'Plan de Acción 2023'!K50+'Plan de Acción 2023'!L50+'Plan de Acción 2023'!M50+'Plan de Acción 2023'!N50+'Plan de Acción 2023'!O50+'Plan de Acción 2023'!P50+'Plan de Acción 2023'!Q50</f>
        <v>11</v>
      </c>
      <c r="J930" s="824">
        <f>'Plan de Acción 2023'!X50+'Plan de Acción 2023'!Y50+'Plan de Acción 2023'!Z50+'Plan de Acción 2023'!AA50+'Plan de Acción 2023'!AB50+'Plan de Acción 2023'!AC50+'Plan de Acción 2023'!AD50+'Plan de Acción 2023'!AE50+'Plan de Acción 2023'!AF50+'Plan de Acción 2023'!AG50</f>
        <v>8</v>
      </c>
      <c r="K930" s="825">
        <f t="shared" si="9"/>
        <v>1</v>
      </c>
      <c r="L930" s="825">
        <f t="shared" si="10"/>
        <v>0.72727272727272729</v>
      </c>
      <c r="M930" s="824">
        <f>'Plan de Acción 2023'!Q50</f>
        <v>3</v>
      </c>
      <c r="N930" s="824">
        <f>'Plan de Acción 2023'!AG50</f>
        <v>0</v>
      </c>
      <c r="O930" s="824">
        <f t="shared" si="11"/>
        <v>0</v>
      </c>
      <c r="P930" s="820">
        <f>Tabla13[[#This Row],[Ejec Real Acumu]]-Tabla13[[#This Row],[Proyec Ejec Acumul]]</f>
        <v>-3</v>
      </c>
      <c r="Q930" s="820">
        <f>Tabla13[[#This Row],[Ejec Real Mes]]-Tabla13[[#This Row],[Program Entreg Mes]]</f>
        <v>-3</v>
      </c>
    </row>
    <row r="931" spans="1:17">
      <c r="A931" s="824">
        <v>47</v>
      </c>
      <c r="B931" s="824" t="s">
        <v>2441</v>
      </c>
      <c r="C931" s="824" t="s">
        <v>2442</v>
      </c>
      <c r="D931" s="824" t="str">
        <f>'Plan de Acción 2023'!$V$51</f>
        <v>Subdirección de Metrología Química y Biología</v>
      </c>
      <c r="E931" s="824" t="str">
        <f>'Plan de Acción 2023'!$F$51</f>
        <v>Participar en Grupos de Trabajo Técnico Regional, Grupo de Trabajo de los Sistemas de Calidad (QSTF por sus siglas en ingles) y Asamblea del Sistema Interamericano de Metrología (SIM)</v>
      </c>
      <c r="F931" s="824">
        <v>10</v>
      </c>
      <c r="G931" s="824" t="s">
        <v>2452</v>
      </c>
      <c r="H931" s="824">
        <f>'Plan de Acción 2023'!$T$51</f>
        <v>5</v>
      </c>
      <c r="I931" s="824">
        <f>'Plan de Acción 2023'!H51+'Plan de Acción 2023'!I51+'Plan de Acción 2023'!J51+'Plan de Acción 2023'!K51+'Plan de Acción 2023'!L51+'Plan de Acción 2023'!M51+'Plan de Acción 2023'!N51+'Plan de Acción 2023'!O51+'Plan de Acción 2023'!P51+'Plan de Acción 2023'!Q51</f>
        <v>2</v>
      </c>
      <c r="J931" s="824">
        <f>'Plan de Acción 2023'!X51+'Plan de Acción 2023'!Y51+'Plan de Acción 2023'!Z51+'Plan de Acción 2023'!AA51+'Plan de Acción 2023'!AB51+'Plan de Acción 2023'!AC51+'Plan de Acción 2023'!AD51+'Plan de Acción 2023'!AE51+'Plan de Acción 2023'!AF51+'Plan de Acción 2023'!AG51</f>
        <v>2</v>
      </c>
      <c r="K931" s="825">
        <f t="shared" si="9"/>
        <v>0.4</v>
      </c>
      <c r="L931" s="825">
        <f t="shared" si="10"/>
        <v>0.4</v>
      </c>
      <c r="M931" s="824">
        <f>'Plan de Acción 2023'!Q51</f>
        <v>0</v>
      </c>
      <c r="N931" s="824">
        <f>'Plan de Acción 2023'!AG51</f>
        <v>0</v>
      </c>
      <c r="O931" s="824" t="e">
        <f t="shared" si="11"/>
        <v>#DIV/0!</v>
      </c>
      <c r="P931" s="820">
        <f>Tabla13[[#This Row],[Ejec Real Acumu]]-Tabla13[[#This Row],[Proyec Ejec Acumul]]</f>
        <v>0</v>
      </c>
      <c r="Q931" s="820">
        <f>Tabla13[[#This Row],[Ejec Real Mes]]-Tabla13[[#This Row],[Program Entreg Mes]]</f>
        <v>0</v>
      </c>
    </row>
    <row r="932" spans="1:17">
      <c r="A932" s="824">
        <v>48</v>
      </c>
      <c r="B932" s="824" t="s">
        <v>2441</v>
      </c>
      <c r="C932" s="824" t="s">
        <v>2442</v>
      </c>
      <c r="D932" s="824" t="str">
        <f>'Plan de Acción 2023'!$V$52</f>
        <v>Subdirección de Metrología Química y Biología</v>
      </c>
      <c r="E932" s="824" t="str">
        <f>'Plan de Acción 2023'!$F$52</f>
        <v>Gestionar los hallazgos de los informes de las
auditorias Internas</v>
      </c>
      <c r="F932" s="824">
        <v>10</v>
      </c>
      <c r="G932" s="824" t="s">
        <v>2452</v>
      </c>
      <c r="H932" s="824">
        <f>'Plan de Acción 2023'!$T$52</f>
        <v>2</v>
      </c>
      <c r="I932" s="824">
        <f>'Plan de Acción 2023'!H52+'Plan de Acción 2023'!I52+'Plan de Acción 2023'!J52+'Plan de Acción 2023'!K52+'Plan de Acción 2023'!L52+'Plan de Acción 2023'!M52+'Plan de Acción 2023'!N52+'Plan de Acción 2023'!O52+'Plan de Acción 2023'!P52+'Plan de Acción 2023'!Q52</f>
        <v>1</v>
      </c>
      <c r="J932" s="824">
        <f>'Plan de Acción 2023'!X52+'Plan de Acción 2023'!Y52+'Plan de Acción 2023'!Z52+'Plan de Acción 2023'!AA52+'Plan de Acción 2023'!AB52+'Plan de Acción 2023'!AC52+'Plan de Acción 2023'!AD52+'Plan de Acción 2023'!AE52+'Plan de Acción 2023'!AF52+'Plan de Acción 2023'!AG52</f>
        <v>1</v>
      </c>
      <c r="K932" s="825">
        <f t="shared" si="9"/>
        <v>0.5</v>
      </c>
      <c r="L932" s="825">
        <f t="shared" si="10"/>
        <v>0.5</v>
      </c>
      <c r="M932" s="824">
        <f>'Plan de Acción 2023'!Q52</f>
        <v>0</v>
      </c>
      <c r="N932" s="824">
        <f>'Plan de Acción 2023'!AG52</f>
        <v>0</v>
      </c>
      <c r="O932" s="824" t="e">
        <f t="shared" si="11"/>
        <v>#DIV/0!</v>
      </c>
      <c r="P932" s="820">
        <f>Tabla13[[#This Row],[Ejec Real Acumu]]-Tabla13[[#This Row],[Proyec Ejec Acumul]]</f>
        <v>0</v>
      </c>
      <c r="Q932" s="820">
        <f>Tabla13[[#This Row],[Ejec Real Mes]]-Tabla13[[#This Row],[Program Entreg Mes]]</f>
        <v>0</v>
      </c>
    </row>
    <row r="933" spans="1:17">
      <c r="A933" s="824">
        <v>49</v>
      </c>
      <c r="B933" s="824" t="s">
        <v>2441</v>
      </c>
      <c r="C933" s="824" t="s">
        <v>2442</v>
      </c>
      <c r="D933" s="824" t="str">
        <f>'Plan de Acción 2023'!$V$53</f>
        <v>Subdirección de Metrología Química y Biología</v>
      </c>
      <c r="E933" s="824" t="str">
        <f>'Plan de Acción 2023'!$F$53</f>
        <v>Revisar e Implementación del documento de la metodología de priorización - CONPES 3957</v>
      </c>
      <c r="F933" s="824">
        <v>10</v>
      </c>
      <c r="G933" s="824" t="s">
        <v>2452</v>
      </c>
      <c r="H933" s="824">
        <f>'Plan de Acción 2023'!$T$53</f>
        <v>1</v>
      </c>
      <c r="I933" s="824">
        <f>'Plan de Acción 2023'!H53+'Plan de Acción 2023'!I53+'Plan de Acción 2023'!J53+'Plan de Acción 2023'!K53+'Plan de Acción 2023'!L53+'Plan de Acción 2023'!M53+'Plan de Acción 2023'!N53+'Plan de Acción 2023'!O53+'Plan de Acción 2023'!P53+'Plan de Acción 2023'!Q53</f>
        <v>0</v>
      </c>
      <c r="J933" s="824">
        <f>'Plan de Acción 2023'!X53+'Plan de Acción 2023'!Y53+'Plan de Acción 2023'!Z53+'Plan de Acción 2023'!AA53+'Plan de Acción 2023'!AB53+'Plan de Acción 2023'!AC53+'Plan de Acción 2023'!AD53+'Plan de Acción 2023'!AE53+'Plan de Acción 2023'!AF53+'Plan de Acción 2023'!AG53</f>
        <v>0</v>
      </c>
      <c r="K933" s="825">
        <f t="shared" si="9"/>
        <v>0</v>
      </c>
      <c r="L933" s="825">
        <f t="shared" si="10"/>
        <v>0</v>
      </c>
      <c r="M933" s="824">
        <f>'Plan de Acción 2023'!Q53</f>
        <v>0</v>
      </c>
      <c r="N933" s="824">
        <f>'Plan de Acción 2023'!AG53</f>
        <v>0</v>
      </c>
      <c r="O933" s="824" t="e">
        <f t="shared" si="11"/>
        <v>#DIV/0!</v>
      </c>
      <c r="P933" s="820">
        <f>Tabla13[[#This Row],[Ejec Real Acumu]]-Tabla13[[#This Row],[Proyec Ejec Acumul]]</f>
        <v>0</v>
      </c>
      <c r="Q933" s="820">
        <f>Tabla13[[#This Row],[Ejec Real Mes]]-Tabla13[[#This Row],[Program Entreg Mes]]</f>
        <v>0</v>
      </c>
    </row>
    <row r="934" spans="1:17">
      <c r="A934" s="824">
        <v>50</v>
      </c>
      <c r="B934" s="824" t="s">
        <v>2441</v>
      </c>
      <c r="C934" s="824" t="s">
        <v>2442</v>
      </c>
      <c r="D934" s="824" t="str">
        <f>'Plan de Acción 2023'!$V$54</f>
        <v>Subdirección de Metrología Química y Biología</v>
      </c>
      <c r="E934" s="824" t="str">
        <f>'Plan de Acción 2023'!$F$54</f>
        <v>Realizar reuniones del grupo técnico temático o magnitud de la SMQB para la elaboración de guías de medición en metrología química y biológicas o guías de calibración</v>
      </c>
      <c r="F934" s="824">
        <v>10</v>
      </c>
      <c r="G934" s="824" t="s">
        <v>2452</v>
      </c>
      <c r="H934" s="824">
        <f>'Plan de Acción 2023'!$T$54</f>
        <v>3</v>
      </c>
      <c r="I934" s="824">
        <f>'Plan de Acción 2023'!H54+'Plan de Acción 2023'!I54+'Plan de Acción 2023'!J54+'Plan de Acción 2023'!K54+'Plan de Acción 2023'!L54+'Plan de Acción 2023'!M54+'Plan de Acción 2023'!N54+'Plan de Acción 2023'!O54+'Plan de Acción 2023'!P54+'Plan de Acción 2023'!Q54</f>
        <v>2</v>
      </c>
      <c r="J934" s="824">
        <f>'Plan de Acción 2023'!X54+'Plan de Acción 2023'!Y54+'Plan de Acción 2023'!Z54+'Plan de Acción 2023'!AA54+'Plan de Acción 2023'!AB54+'Plan de Acción 2023'!AC54+'Plan de Acción 2023'!AD54+'Plan de Acción 2023'!AE54+'Plan de Acción 2023'!AF54+'Plan de Acción 2023'!AG54</f>
        <v>1</v>
      </c>
      <c r="K934" s="825">
        <f t="shared" si="9"/>
        <v>0.66666666666666663</v>
      </c>
      <c r="L934" s="825">
        <f t="shared" si="10"/>
        <v>0.33333333333333331</v>
      </c>
      <c r="M934" s="824">
        <f>'Plan de Acción 2023'!Q54</f>
        <v>1</v>
      </c>
      <c r="N934" s="824">
        <f>'Plan de Acción 2023'!AG54</f>
        <v>0</v>
      </c>
      <c r="O934" s="824">
        <f t="shared" si="11"/>
        <v>0</v>
      </c>
      <c r="P934" s="820">
        <f>Tabla13[[#This Row],[Ejec Real Acumu]]-Tabla13[[#This Row],[Proyec Ejec Acumul]]</f>
        <v>-1</v>
      </c>
      <c r="Q934" s="820">
        <f>Tabla13[[#This Row],[Ejec Real Mes]]-Tabla13[[#This Row],[Program Entreg Mes]]</f>
        <v>-1</v>
      </c>
    </row>
    <row r="935" spans="1:17">
      <c r="A935" s="824">
        <v>51</v>
      </c>
      <c r="B935" s="824" t="s">
        <v>2441</v>
      </c>
      <c r="C935" s="824" t="s">
        <v>2442</v>
      </c>
      <c r="D935" s="824" t="str">
        <f>'Plan de Acción 2023'!$V$55</f>
        <v>Subdirección de Metrología Química y Biología</v>
      </c>
      <c r="E935" s="824" t="str">
        <f>'Plan de Acción 2023'!$F$55</f>
        <v>Elaborar guías para mediciones químicas, biológicas o de calibración - RCM</v>
      </c>
      <c r="F935" s="824">
        <v>10</v>
      </c>
      <c r="G935" s="824" t="s">
        <v>2452</v>
      </c>
      <c r="H935" s="824">
        <f>'Plan de Acción 2023'!$T$55</f>
        <v>1</v>
      </c>
      <c r="I935" s="824">
        <f>'Plan de Acción 2023'!H55+'Plan de Acción 2023'!I55+'Plan de Acción 2023'!J55+'Plan de Acción 2023'!K55+'Plan de Acción 2023'!L55+'Plan de Acción 2023'!M55+'Plan de Acción 2023'!N55+'Plan de Acción 2023'!O55+'Plan de Acción 2023'!P55+'Plan de Acción 2023'!Q55</f>
        <v>1</v>
      </c>
      <c r="J935" s="824">
        <f>'Plan de Acción 2023'!X55+'Plan de Acción 2023'!Y55+'Plan de Acción 2023'!Z55+'Plan de Acción 2023'!AA55+'Plan de Acción 2023'!AB55+'Plan de Acción 2023'!AC55+'Plan de Acción 2023'!AD55+'Plan de Acción 2023'!AE55+'Plan de Acción 2023'!AF55+'Plan de Acción 2023'!AG55</f>
        <v>1</v>
      </c>
      <c r="K935" s="825">
        <f t="shared" si="9"/>
        <v>1</v>
      </c>
      <c r="L935" s="825">
        <f t="shared" si="10"/>
        <v>1</v>
      </c>
      <c r="M935" s="824">
        <f>'Plan de Acción 2023'!Q55</f>
        <v>0</v>
      </c>
      <c r="N935" s="824">
        <f>'Plan de Acción 2023'!AG55</f>
        <v>0</v>
      </c>
      <c r="O935" s="824" t="e">
        <f t="shared" si="11"/>
        <v>#DIV/0!</v>
      </c>
      <c r="P935" s="820">
        <f>Tabla13[[#This Row],[Ejec Real Acumu]]-Tabla13[[#This Row],[Proyec Ejec Acumul]]</f>
        <v>0</v>
      </c>
      <c r="Q935" s="820">
        <f>Tabla13[[#This Row],[Ejec Real Mes]]-Tabla13[[#This Row],[Program Entreg Mes]]</f>
        <v>0</v>
      </c>
    </row>
    <row r="936" spans="1:17">
      <c r="A936" s="824">
        <v>52</v>
      </c>
      <c r="B936" s="824" t="s">
        <v>2441</v>
      </c>
      <c r="C936" s="824" t="s">
        <v>2442</v>
      </c>
      <c r="D936" s="824" t="str">
        <f>'Plan de Acción 2023'!$V$56</f>
        <v>Subdirección de Metrología Química y Biología</v>
      </c>
      <c r="E936" s="824" t="str">
        <f>'Plan de Acción 2023'!$F$56</f>
        <v>Publicar guías para mediciones químicas, biológicas o de calibración - RCM</v>
      </c>
      <c r="F936" s="824">
        <v>10</v>
      </c>
      <c r="G936" s="824" t="s">
        <v>2452</v>
      </c>
      <c r="H936" s="824">
        <f>'Plan de Acción 2023'!$T$56</f>
        <v>5</v>
      </c>
      <c r="I936" s="824">
        <f>'Plan de Acción 2023'!H56+'Plan de Acción 2023'!I56+'Plan de Acción 2023'!J56+'Plan de Acción 2023'!K56+'Plan de Acción 2023'!L56+'Plan de Acción 2023'!M56+'Plan de Acción 2023'!N56+'Plan de Acción 2023'!O56+'Plan de Acción 2023'!P56+'Plan de Acción 2023'!Q56</f>
        <v>4</v>
      </c>
      <c r="J936" s="824">
        <f>'Plan de Acción 2023'!X56+'Plan de Acción 2023'!Y56+'Plan de Acción 2023'!Z56+'Plan de Acción 2023'!AA56+'Plan de Acción 2023'!AB56+'Plan de Acción 2023'!AC56+'Plan de Acción 2023'!AD56+'Plan de Acción 2023'!AE56+'Plan de Acción 2023'!AF56+'Plan de Acción 2023'!AG56</f>
        <v>3</v>
      </c>
      <c r="K936" s="825">
        <f t="shared" si="9"/>
        <v>0.8</v>
      </c>
      <c r="L936" s="825">
        <f t="shared" si="10"/>
        <v>0.6</v>
      </c>
      <c r="M936" s="824">
        <f>'Plan de Acción 2023'!Q56</f>
        <v>1</v>
      </c>
      <c r="N936" s="824">
        <f>'Plan de Acción 2023'!AG56</f>
        <v>0</v>
      </c>
      <c r="O936" s="824">
        <f t="shared" si="11"/>
        <v>0</v>
      </c>
      <c r="P936" s="820">
        <f>Tabla13[[#This Row],[Ejec Real Acumu]]-Tabla13[[#This Row],[Proyec Ejec Acumul]]</f>
        <v>-1</v>
      </c>
      <c r="Q936" s="820">
        <f>Tabla13[[#This Row],[Ejec Real Mes]]-Tabla13[[#This Row],[Program Entreg Mes]]</f>
        <v>-1</v>
      </c>
    </row>
    <row r="937" spans="1:17">
      <c r="A937" s="824">
        <v>53</v>
      </c>
      <c r="B937" s="824" t="s">
        <v>2441</v>
      </c>
      <c r="C937" s="824" t="s">
        <v>2442</v>
      </c>
      <c r="D937" s="824" t="str">
        <f>'Plan de Acción 2023'!$V$57</f>
        <v>Subdirección de Metrología Química y Biología</v>
      </c>
      <c r="E937" s="824" t="str">
        <f>'Plan de Acción 2023'!$F$57</f>
        <v>Desarrollar actividades de divulgación: talleres, eventos o seminarios en temas de metrología química y biología.</v>
      </c>
      <c r="F937" s="824">
        <v>10</v>
      </c>
      <c r="G937" s="824" t="s">
        <v>2452</v>
      </c>
      <c r="H937" s="824">
        <f>'Plan de Acción 2023'!$T$57</f>
        <v>6</v>
      </c>
      <c r="I937" s="824">
        <f>'Plan de Acción 2023'!H57+'Plan de Acción 2023'!I57+'Plan de Acción 2023'!J57+'Plan de Acción 2023'!K57+'Plan de Acción 2023'!L57+'Plan de Acción 2023'!M57+'Plan de Acción 2023'!N57+'Plan de Acción 2023'!O57+'Plan de Acción 2023'!P57+'Plan de Acción 2023'!Q57</f>
        <v>4</v>
      </c>
      <c r="J937" s="824">
        <f>'Plan de Acción 2023'!X57+'Plan de Acción 2023'!Y57+'Plan de Acción 2023'!Z57+'Plan de Acción 2023'!AA57+'Plan de Acción 2023'!AB57+'Plan de Acción 2023'!AC57+'Plan de Acción 2023'!AD57+'Plan de Acción 2023'!AE57+'Plan de Acción 2023'!AF57+'Plan de Acción 2023'!AG57</f>
        <v>4</v>
      </c>
      <c r="K937" s="825">
        <f t="shared" si="9"/>
        <v>0.66666666666666663</v>
      </c>
      <c r="L937" s="825">
        <f t="shared" si="10"/>
        <v>0.66666666666666663</v>
      </c>
      <c r="M937" s="824">
        <f>'Plan de Acción 2023'!Q57</f>
        <v>0</v>
      </c>
      <c r="N937" s="824">
        <f>'Plan de Acción 2023'!AG57</f>
        <v>0</v>
      </c>
      <c r="O937" s="824" t="e">
        <f t="shared" si="11"/>
        <v>#DIV/0!</v>
      </c>
      <c r="P937" s="820">
        <f>Tabla13[[#This Row],[Ejec Real Acumu]]-Tabla13[[#This Row],[Proyec Ejec Acumul]]</f>
        <v>0</v>
      </c>
      <c r="Q937" s="820">
        <f>Tabla13[[#This Row],[Ejec Real Mes]]-Tabla13[[#This Row],[Program Entreg Mes]]</f>
        <v>0</v>
      </c>
    </row>
    <row r="938" spans="1:17">
      <c r="A938" s="824">
        <v>54</v>
      </c>
      <c r="B938" s="824" t="s">
        <v>2441</v>
      </c>
      <c r="C938" s="824" t="s">
        <v>2442</v>
      </c>
      <c r="D938" s="824" t="str">
        <f>'Plan de Acción 2023'!$V$58</f>
        <v>Subdirección de Metrología Química y Biología</v>
      </c>
      <c r="E938" s="824" t="str">
        <f>'Plan de Acción 2023'!$F$58</f>
        <v>Prestar horas de Asistencia Técnica por personal de la SMQB a demanda</v>
      </c>
      <c r="F938" s="824">
        <v>10</v>
      </c>
      <c r="G938" s="824" t="s">
        <v>2452</v>
      </c>
      <c r="H938" s="824">
        <f>'Plan de Acción 2023'!$T$58</f>
        <v>1</v>
      </c>
      <c r="I938" s="824">
        <f>'Plan de Acción 2023'!H58+'Plan de Acción 2023'!I58+'Plan de Acción 2023'!J58+'Plan de Acción 2023'!K58+'Plan de Acción 2023'!L58+'Plan de Acción 2023'!M58+'Plan de Acción 2023'!N58+'Plan de Acción 2023'!O58+'Plan de Acción 2023'!P58+'Plan de Acción 2023'!Q58</f>
        <v>0</v>
      </c>
      <c r="J938" s="824">
        <f>'Plan de Acción 2023'!X58+'Plan de Acción 2023'!Y58+'Plan de Acción 2023'!Z58+'Plan de Acción 2023'!AA58+'Plan de Acción 2023'!AB58+'Plan de Acción 2023'!AC58+'Plan de Acción 2023'!AD58+'Plan de Acción 2023'!AE58+'Plan de Acción 2023'!AF58+'Plan de Acción 2023'!AG58</f>
        <v>0</v>
      </c>
      <c r="K938" s="825">
        <f t="shared" si="9"/>
        <v>0</v>
      </c>
      <c r="L938" s="825">
        <f t="shared" si="10"/>
        <v>0</v>
      </c>
      <c r="M938" s="824">
        <f>'Plan de Acción 2023'!Q58</f>
        <v>0</v>
      </c>
      <c r="N938" s="824">
        <f>'Plan de Acción 2023'!AG58</f>
        <v>0</v>
      </c>
      <c r="O938" s="824" t="e">
        <f t="shared" si="11"/>
        <v>#DIV/0!</v>
      </c>
      <c r="P938" s="820">
        <f>Tabla13[[#This Row],[Ejec Real Acumu]]-Tabla13[[#This Row],[Proyec Ejec Acumul]]</f>
        <v>0</v>
      </c>
      <c r="Q938" s="820">
        <f>Tabla13[[#This Row],[Ejec Real Mes]]-Tabla13[[#This Row],[Program Entreg Mes]]</f>
        <v>0</v>
      </c>
    </row>
    <row r="939" spans="1:17">
      <c r="A939" s="824">
        <v>55</v>
      </c>
      <c r="B939" s="824" t="s">
        <v>2441</v>
      </c>
      <c r="C939" s="824" t="s">
        <v>2442</v>
      </c>
      <c r="D939" s="824" t="str">
        <f>'Plan de Acción 2023'!$V$59</f>
        <v>Subdirección de Metrología Química y Biología</v>
      </c>
      <c r="E939" s="824" t="str">
        <f>'Plan de Acción 2023'!$F$59</f>
        <v>Mantener la oferta de Materiales de Referencia</v>
      </c>
      <c r="F939" s="824">
        <v>10</v>
      </c>
      <c r="G939" s="824" t="s">
        <v>2452</v>
      </c>
      <c r="H939" s="824">
        <f>'Plan de Acción 2023'!$T$59</f>
        <v>12</v>
      </c>
      <c r="I939" s="824">
        <f>'Plan de Acción 2023'!H59+'Plan de Acción 2023'!I59+'Plan de Acción 2023'!J59+'Plan de Acción 2023'!K59+'Plan de Acción 2023'!L59+'Plan de Acción 2023'!M59+'Plan de Acción 2023'!N59+'Plan de Acción 2023'!O59+'Plan de Acción 2023'!P59+'Plan de Acción 2023'!Q59</f>
        <v>11</v>
      </c>
      <c r="J939" s="824">
        <f>'Plan de Acción 2023'!X59+'Plan de Acción 2023'!Y59+'Plan de Acción 2023'!Z59+'Plan de Acción 2023'!AA59+'Plan de Acción 2023'!AB59+'Plan de Acción 2023'!AC59+'Plan de Acción 2023'!AD59+'Plan de Acción 2023'!AE59+'Plan de Acción 2023'!AF59+'Plan de Acción 2023'!AG59</f>
        <v>9</v>
      </c>
      <c r="K939" s="825">
        <f t="shared" si="9"/>
        <v>0.91666666666666663</v>
      </c>
      <c r="L939" s="825">
        <f t="shared" si="10"/>
        <v>0.75</v>
      </c>
      <c r="M939" s="824">
        <f>'Plan de Acción 2023'!Q59</f>
        <v>2</v>
      </c>
      <c r="N939" s="824">
        <f>'Plan de Acción 2023'!AG59</f>
        <v>0</v>
      </c>
      <c r="O939" s="824">
        <f t="shared" si="11"/>
        <v>0</v>
      </c>
      <c r="P939" s="820">
        <f>Tabla13[[#This Row],[Ejec Real Acumu]]-Tabla13[[#This Row],[Proyec Ejec Acumul]]</f>
        <v>-2</v>
      </c>
      <c r="Q939" s="820">
        <f>Tabla13[[#This Row],[Ejec Real Mes]]-Tabla13[[#This Row],[Program Entreg Mes]]</f>
        <v>-2</v>
      </c>
    </row>
    <row r="940" spans="1:17">
      <c r="A940" s="824">
        <v>56</v>
      </c>
      <c r="B940" s="824" t="s">
        <v>2441</v>
      </c>
      <c r="C940" s="824" t="s">
        <v>2442</v>
      </c>
      <c r="D940" s="824" t="str">
        <f>'Plan de Acción 2023'!$V$60</f>
        <v>Subdirección de Metrología Química y Biología</v>
      </c>
      <c r="E940" s="824" t="str">
        <f>'Plan de Acción 2023'!$F$60</f>
        <v>Producir Materiales de Referencia nuevos</v>
      </c>
      <c r="F940" s="824">
        <v>10</v>
      </c>
      <c r="G940" s="824" t="s">
        <v>2452</v>
      </c>
      <c r="H940" s="824">
        <f>'Plan de Acción 2023'!$T$60</f>
        <v>4</v>
      </c>
      <c r="I940" s="824">
        <f>'Plan de Acción 2023'!H60+'Plan de Acción 2023'!I60+'Plan de Acción 2023'!J60+'Plan de Acción 2023'!K60+'Plan de Acción 2023'!L60+'Plan de Acción 2023'!M60+'Plan de Acción 2023'!N60+'Plan de Acción 2023'!O60+'Plan de Acción 2023'!P60+'Plan de Acción 2023'!Q60</f>
        <v>2</v>
      </c>
      <c r="J940" s="824">
        <f>'Plan de Acción 2023'!X60+'Plan de Acción 2023'!Y60+'Plan de Acción 2023'!Z60+'Plan de Acción 2023'!AA60+'Plan de Acción 2023'!AB60+'Plan de Acción 2023'!AC60+'Plan de Acción 2023'!AD60+'Plan de Acción 2023'!AE60+'Plan de Acción 2023'!AF60+'Plan de Acción 2023'!AG60</f>
        <v>0</v>
      </c>
      <c r="K940" s="825">
        <f t="shared" si="9"/>
        <v>0.5</v>
      </c>
      <c r="L940" s="825">
        <f t="shared" si="10"/>
        <v>0</v>
      </c>
      <c r="M940" s="824">
        <f>'Plan de Acción 2023'!Q60</f>
        <v>2</v>
      </c>
      <c r="N940" s="824">
        <f>'Plan de Acción 2023'!AG60</f>
        <v>0</v>
      </c>
      <c r="O940" s="824">
        <f t="shared" si="11"/>
        <v>0</v>
      </c>
      <c r="P940" s="820">
        <f>Tabla13[[#This Row],[Ejec Real Acumu]]-Tabla13[[#This Row],[Proyec Ejec Acumul]]</f>
        <v>-2</v>
      </c>
      <c r="Q940" s="820">
        <f>Tabla13[[#This Row],[Ejec Real Mes]]-Tabla13[[#This Row],[Program Entreg Mes]]</f>
        <v>-2</v>
      </c>
    </row>
    <row r="941" spans="1:17">
      <c r="A941" s="824">
        <v>57</v>
      </c>
      <c r="B941" s="824" t="s">
        <v>2441</v>
      </c>
      <c r="C941" s="824" t="s">
        <v>2442</v>
      </c>
      <c r="D941" s="824" t="str">
        <f>'Plan de Acción 2023'!$V$61</f>
        <v>Subdirección de Metrología Química y Biología</v>
      </c>
      <c r="E941" s="824" t="str">
        <f>'Plan de Acción 2023'!$F$61</f>
        <v>Producir Materiales de Referencia piloto / ítems de comparación</v>
      </c>
      <c r="F941" s="824">
        <v>10</v>
      </c>
      <c r="G941" s="824" t="s">
        <v>2452</v>
      </c>
      <c r="H941" s="824">
        <f>'Plan de Acción 2023'!$T$61</f>
        <v>5</v>
      </c>
      <c r="I941" s="824">
        <f>'Plan de Acción 2023'!H61+'Plan de Acción 2023'!I61+'Plan de Acción 2023'!J61+'Plan de Acción 2023'!K61+'Plan de Acción 2023'!L61+'Plan de Acción 2023'!M61+'Plan de Acción 2023'!N61+'Plan de Acción 2023'!O61+'Plan de Acción 2023'!P61+'Plan de Acción 2023'!Q61</f>
        <v>5</v>
      </c>
      <c r="J941" s="824">
        <f>'Plan de Acción 2023'!X61+'Plan de Acción 2023'!Y61+'Plan de Acción 2023'!Z61+'Plan de Acción 2023'!AA61+'Plan de Acción 2023'!AB61+'Plan de Acción 2023'!AC61+'Plan de Acción 2023'!AD61+'Plan de Acción 2023'!AE61+'Plan de Acción 2023'!AF61+'Plan de Acción 2023'!AG61</f>
        <v>2</v>
      </c>
      <c r="K941" s="825">
        <f t="shared" si="9"/>
        <v>1</v>
      </c>
      <c r="L941" s="825">
        <f t="shared" si="10"/>
        <v>0.4</v>
      </c>
      <c r="M941" s="824">
        <f>'Plan de Acción 2023'!Q61</f>
        <v>3</v>
      </c>
      <c r="N941" s="824">
        <f>'Plan de Acción 2023'!AG61</f>
        <v>0</v>
      </c>
      <c r="O941" s="824">
        <f t="shared" si="11"/>
        <v>0</v>
      </c>
      <c r="P941" s="820">
        <f>Tabla13[[#This Row],[Ejec Real Acumu]]-Tabla13[[#This Row],[Proyec Ejec Acumul]]</f>
        <v>-3</v>
      </c>
      <c r="Q941" s="820">
        <f>Tabla13[[#This Row],[Ejec Real Mes]]-Tabla13[[#This Row],[Program Entreg Mes]]</f>
        <v>-3</v>
      </c>
    </row>
    <row r="942" spans="1:17">
      <c r="A942" s="824">
        <v>58</v>
      </c>
      <c r="B942" s="824" t="s">
        <v>2441</v>
      </c>
      <c r="C942" s="824" t="s">
        <v>2442</v>
      </c>
      <c r="D942" s="824" t="str">
        <f>'Plan de Acción 2023'!$V$62</f>
        <v>Subdirección de Metrología Química y Biología</v>
      </c>
      <c r="E942" s="824" t="str">
        <f>'Plan de Acción 2023'!$F$62</f>
        <v>Desarrollar la capacidad técnica para la certificación de materiales de referencia</v>
      </c>
      <c r="F942" s="824">
        <v>10</v>
      </c>
      <c r="G942" s="824" t="s">
        <v>2452</v>
      </c>
      <c r="H942" s="824">
        <f>'Plan de Acción 2023'!$T$62</f>
        <v>9</v>
      </c>
      <c r="I942" s="824">
        <f>'Plan de Acción 2023'!H62+'Plan de Acción 2023'!I62+'Plan de Acción 2023'!J62+'Plan de Acción 2023'!K62+'Plan de Acción 2023'!L62+'Plan de Acción 2023'!M62+'Plan de Acción 2023'!N62+'Plan de Acción 2023'!O62+'Plan de Acción 2023'!P62+'Plan de Acción 2023'!Q62</f>
        <v>4</v>
      </c>
      <c r="J942" s="824">
        <f>'Plan de Acción 2023'!X62+'Plan de Acción 2023'!Y62+'Plan de Acción 2023'!Z62+'Plan de Acción 2023'!AA62+'Plan de Acción 2023'!AB62+'Plan de Acción 2023'!AC62+'Plan de Acción 2023'!AD62+'Plan de Acción 2023'!AE62+'Plan de Acción 2023'!AF62+'Plan de Acción 2023'!AG62</f>
        <v>3</v>
      </c>
      <c r="K942" s="825">
        <f t="shared" si="9"/>
        <v>0.44444444444444442</v>
      </c>
      <c r="L942" s="825">
        <f t="shared" si="10"/>
        <v>0.33333333333333331</v>
      </c>
      <c r="M942" s="824">
        <f>'Plan de Acción 2023'!Q62</f>
        <v>0</v>
      </c>
      <c r="N942" s="824">
        <f>'Plan de Acción 2023'!AG62</f>
        <v>0</v>
      </c>
      <c r="O942" s="824" t="e">
        <f t="shared" si="11"/>
        <v>#DIV/0!</v>
      </c>
      <c r="P942" s="820">
        <f>Tabla13[[#This Row],[Ejec Real Acumu]]-Tabla13[[#This Row],[Proyec Ejec Acumul]]</f>
        <v>-1</v>
      </c>
      <c r="Q942" s="820">
        <f>Tabla13[[#This Row],[Ejec Real Mes]]-Tabla13[[#This Row],[Program Entreg Mes]]</f>
        <v>0</v>
      </c>
    </row>
    <row r="943" spans="1:17">
      <c r="A943" s="824">
        <v>59</v>
      </c>
      <c r="B943" s="824" t="s">
        <v>2441</v>
      </c>
      <c r="C943" s="824" t="s">
        <v>2442</v>
      </c>
      <c r="D943" s="824" t="str">
        <f>'Plan de Acción 2023'!$V$63</f>
        <v>Subdirección de Metrología Química y Biología</v>
      </c>
      <c r="E943" s="824" t="str">
        <f>'Plan de Acción 2023'!$F$63</f>
        <v>Desarrollar componente técnico del estudio colaborativo</v>
      </c>
      <c r="F943" s="824">
        <v>10</v>
      </c>
      <c r="G943" s="824" t="s">
        <v>2452</v>
      </c>
      <c r="H943" s="824">
        <f>'Plan de Acción 2023'!$T$63</f>
        <v>1</v>
      </c>
      <c r="I943" s="824">
        <f>'Plan de Acción 2023'!H63+'Plan de Acción 2023'!I63+'Plan de Acción 2023'!J63+'Plan de Acción 2023'!K63+'Plan de Acción 2023'!L63+'Plan de Acción 2023'!M63+'Plan de Acción 2023'!N63+'Plan de Acción 2023'!O63+'Plan de Acción 2023'!P63+'Plan de Acción 2023'!Q63</f>
        <v>0</v>
      </c>
      <c r="J943" s="824">
        <f>'Plan de Acción 2023'!X63+'Plan de Acción 2023'!Y63+'Plan de Acción 2023'!Z63+'Plan de Acción 2023'!AA63+'Plan de Acción 2023'!AB63+'Plan de Acción 2023'!AC63+'Plan de Acción 2023'!AD63+'Plan de Acción 2023'!AE63+'Plan de Acción 2023'!AF63+'Plan de Acción 2023'!AG63</f>
        <v>0</v>
      </c>
      <c r="K943" s="825">
        <f t="shared" si="9"/>
        <v>0</v>
      </c>
      <c r="L943" s="825">
        <f t="shared" si="10"/>
        <v>0</v>
      </c>
      <c r="M943" s="824">
        <f>'Plan de Acción 2023'!Q63</f>
        <v>0</v>
      </c>
      <c r="N943" s="824">
        <f>'Plan de Acción 2023'!AG63</f>
        <v>0</v>
      </c>
      <c r="O943" s="824" t="e">
        <f t="shared" si="11"/>
        <v>#DIV/0!</v>
      </c>
      <c r="P943" s="820">
        <f>Tabla13[[#This Row],[Ejec Real Acumu]]-Tabla13[[#This Row],[Proyec Ejec Acumul]]</f>
        <v>0</v>
      </c>
      <c r="Q943" s="820">
        <f>Tabla13[[#This Row],[Ejec Real Mes]]-Tabla13[[#This Row],[Program Entreg Mes]]</f>
        <v>0</v>
      </c>
    </row>
    <row r="944" spans="1:17">
      <c r="A944" s="824">
        <v>60</v>
      </c>
      <c r="B944" s="824" t="s">
        <v>2441</v>
      </c>
      <c r="C944" s="824" t="s">
        <v>2442</v>
      </c>
      <c r="D944" s="824" t="str">
        <f>'Plan de Acción 2023'!$V$64</f>
        <v>Subdirección de Metrología Química y Biología</v>
      </c>
      <c r="E944" s="824" t="str">
        <f>'Plan de Acción 2023'!$F$64</f>
        <v>Coadyuvar en la generación de protocolos de los ensayos de aptitud programadas por SSMRC</v>
      </c>
      <c r="F944" s="824">
        <v>10</v>
      </c>
      <c r="G944" s="824" t="s">
        <v>2452</v>
      </c>
      <c r="H944" s="824">
        <f>'Plan de Acción 2023'!$T$64</f>
        <v>2</v>
      </c>
      <c r="I944" s="824">
        <f>'Plan de Acción 2023'!H64+'Plan de Acción 2023'!I64+'Plan de Acción 2023'!J64+'Plan de Acción 2023'!K64+'Plan de Acción 2023'!L64+'Plan de Acción 2023'!M64+'Plan de Acción 2023'!N64+'Plan de Acción 2023'!O64+'Plan de Acción 2023'!P64+'Plan de Acción 2023'!Q64</f>
        <v>2</v>
      </c>
      <c r="J944" s="824">
        <f>'Plan de Acción 2023'!X64+'Plan de Acción 2023'!Y64+'Plan de Acción 2023'!Z64+'Plan de Acción 2023'!AA64+'Plan de Acción 2023'!AB64+'Plan de Acción 2023'!AC64+'Plan de Acción 2023'!AD64+'Plan de Acción 2023'!AE64+'Plan de Acción 2023'!AF64+'Plan de Acción 2023'!AG64</f>
        <v>2</v>
      </c>
      <c r="K944" s="825">
        <f t="shared" si="9"/>
        <v>1</v>
      </c>
      <c r="L944" s="825">
        <f t="shared" si="10"/>
        <v>1</v>
      </c>
      <c r="M944" s="824">
        <f>'Plan de Acción 2023'!Q64</f>
        <v>0</v>
      </c>
      <c r="N944" s="824">
        <f>'Plan de Acción 2023'!AG64</f>
        <v>0</v>
      </c>
      <c r="O944" s="824" t="e">
        <f t="shared" si="11"/>
        <v>#DIV/0!</v>
      </c>
      <c r="P944" s="820">
        <f>Tabla13[[#This Row],[Ejec Real Acumu]]-Tabla13[[#This Row],[Proyec Ejec Acumul]]</f>
        <v>0</v>
      </c>
      <c r="Q944" s="820">
        <f>Tabla13[[#This Row],[Ejec Real Mes]]-Tabla13[[#This Row],[Program Entreg Mes]]</f>
        <v>0</v>
      </c>
    </row>
    <row r="945" spans="1:17">
      <c r="A945" s="824">
        <v>61</v>
      </c>
      <c r="B945" s="824" t="s">
        <v>2441</v>
      </c>
      <c r="C945" s="824" t="s">
        <v>2442</v>
      </c>
      <c r="D945" s="824" t="str">
        <f>'Plan de Acción 2023'!$V$65</f>
        <v>Subdirección de Metrología Química y Biología</v>
      </c>
      <c r="E945" s="824" t="str">
        <f>'Plan de Acción 2023'!$F$65</f>
        <v>Atender servicios de calibración en espectrofotometría UV - Vis</v>
      </c>
      <c r="F945" s="824">
        <v>10</v>
      </c>
      <c r="G945" s="824" t="s">
        <v>2452</v>
      </c>
      <c r="H945" s="824">
        <f>'Plan de Acción 2023'!$T$65</f>
        <v>2</v>
      </c>
      <c r="I945" s="824">
        <f>'Plan de Acción 2023'!H65+'Plan de Acción 2023'!I65+'Plan de Acción 2023'!J65+'Plan de Acción 2023'!K65+'Plan de Acción 2023'!L65+'Plan de Acción 2023'!M65+'Plan de Acción 2023'!N65+'Plan de Acción 2023'!O65+'Plan de Acción 2023'!P65+'Plan de Acción 2023'!Q65</f>
        <v>1</v>
      </c>
      <c r="J945" s="824">
        <f>'Plan de Acción 2023'!X65+'Plan de Acción 2023'!Y65+'Plan de Acción 2023'!Z65+'Plan de Acción 2023'!AA65+'Plan de Acción 2023'!AB65+'Plan de Acción 2023'!AC65+'Plan de Acción 2023'!AD65+'Plan de Acción 2023'!AE65+'Plan de Acción 2023'!AF65+'Plan de Acción 2023'!AG65</f>
        <v>1</v>
      </c>
      <c r="K945" s="825">
        <f t="shared" si="9"/>
        <v>0.5</v>
      </c>
      <c r="L945" s="825">
        <f t="shared" si="10"/>
        <v>0.5</v>
      </c>
      <c r="M945" s="824">
        <f>'Plan de Acción 2023'!Q65</f>
        <v>0</v>
      </c>
      <c r="N945" s="824">
        <f>'Plan de Acción 2023'!AG65</f>
        <v>0</v>
      </c>
      <c r="O945" s="824" t="e">
        <f t="shared" si="11"/>
        <v>#DIV/0!</v>
      </c>
      <c r="P945" s="820">
        <f>Tabla13[[#This Row],[Ejec Real Acumu]]-Tabla13[[#This Row],[Proyec Ejec Acumul]]</f>
        <v>0</v>
      </c>
      <c r="Q945" s="820">
        <f>Tabla13[[#This Row],[Ejec Real Mes]]-Tabla13[[#This Row],[Program Entreg Mes]]</f>
        <v>0</v>
      </c>
    </row>
    <row r="946" spans="1:17">
      <c r="A946" s="824">
        <v>62</v>
      </c>
      <c r="B946" s="824" t="s">
        <v>2441</v>
      </c>
      <c r="C946" s="824" t="s">
        <v>2442</v>
      </c>
      <c r="D946" s="824" t="str">
        <f>'Plan de Acción 2023'!$V$66</f>
        <v>Subdirección de Metrología Química y Biología</v>
      </c>
      <c r="E946" s="824" t="str">
        <f>'Plan de Acción 2023'!$F$66</f>
        <v>Atender servicio de medición de materiales de referencia</v>
      </c>
      <c r="F946" s="824">
        <v>10</v>
      </c>
      <c r="G946" s="824" t="s">
        <v>2452</v>
      </c>
      <c r="H946" s="824">
        <f>'Plan de Acción 2023'!$T$66</f>
        <v>1</v>
      </c>
      <c r="I946" s="824">
        <f>'Plan de Acción 2023'!H66+'Plan de Acción 2023'!I66+'Plan de Acción 2023'!J66+'Plan de Acción 2023'!K66+'Plan de Acción 2023'!L66+'Plan de Acción 2023'!M66+'Plan de Acción 2023'!N66+'Plan de Acción 2023'!O66+'Plan de Acción 2023'!P66+'Plan de Acción 2023'!Q66</f>
        <v>0</v>
      </c>
      <c r="J946" s="824">
        <f>'Plan de Acción 2023'!X66+'Plan de Acción 2023'!Y66+'Plan de Acción 2023'!Z66+'Plan de Acción 2023'!AA66+'Plan de Acción 2023'!AB66+'Plan de Acción 2023'!AC66+'Plan de Acción 2023'!AD66+'Plan de Acción 2023'!AE66+'Plan de Acción 2023'!AF66+'Plan de Acción 2023'!AG66</f>
        <v>0</v>
      </c>
      <c r="K946" s="825">
        <f t="shared" si="9"/>
        <v>0</v>
      </c>
      <c r="L946" s="825">
        <f t="shared" si="10"/>
        <v>0</v>
      </c>
      <c r="M946" s="824">
        <f>'Plan de Acción 2023'!Q66</f>
        <v>0</v>
      </c>
      <c r="N946" s="824">
        <f>'Plan de Acción 2023'!AG66</f>
        <v>0</v>
      </c>
      <c r="O946" s="824" t="e">
        <f t="shared" si="11"/>
        <v>#DIV/0!</v>
      </c>
      <c r="P946" s="820">
        <f>Tabla13[[#This Row],[Ejec Real Acumu]]-Tabla13[[#This Row],[Proyec Ejec Acumul]]</f>
        <v>0</v>
      </c>
      <c r="Q946" s="820">
        <f>Tabla13[[#This Row],[Ejec Real Mes]]-Tabla13[[#This Row],[Program Entreg Mes]]</f>
        <v>0</v>
      </c>
    </row>
    <row r="947" spans="1:17">
      <c r="A947" s="824">
        <v>63</v>
      </c>
      <c r="B947" s="824" t="s">
        <v>2441</v>
      </c>
      <c r="C947" s="824" t="s">
        <v>2442</v>
      </c>
      <c r="D947" s="824" t="str">
        <f>'Plan de Acción 2023'!$V$67</f>
        <v>Subdirección de Metrología Química y Biología</v>
      </c>
      <c r="E947" s="824" t="str">
        <f>'Plan de Acción 2023'!$F$67</f>
        <v>Impartir cursos de capacitación según oferta de la SMQB</v>
      </c>
      <c r="F947" s="824">
        <v>10</v>
      </c>
      <c r="G947" s="824" t="s">
        <v>2452</v>
      </c>
      <c r="H947" s="824">
        <f>'Plan de Acción 2023'!$T$67</f>
        <v>8</v>
      </c>
      <c r="I947" s="824">
        <f>'Plan de Acción 2023'!H67+'Plan de Acción 2023'!I67+'Plan de Acción 2023'!J67+'Plan de Acción 2023'!K67+'Plan de Acción 2023'!L67+'Plan de Acción 2023'!M67+'Plan de Acción 2023'!N67+'Plan de Acción 2023'!O67+'Plan de Acción 2023'!P67+'Plan de Acción 2023'!Q67</f>
        <v>7</v>
      </c>
      <c r="J947" s="824">
        <f>'Plan de Acción 2023'!X67+'Plan de Acción 2023'!Y67+'Plan de Acción 2023'!Z67+'Plan de Acción 2023'!AA67+'Plan de Acción 2023'!AB67+'Plan de Acción 2023'!AC67+'Plan de Acción 2023'!AD67+'Plan de Acción 2023'!AE67+'Plan de Acción 2023'!AF67+'Plan de Acción 2023'!AG67</f>
        <v>7</v>
      </c>
      <c r="K947" s="825">
        <f t="shared" si="9"/>
        <v>0.875</v>
      </c>
      <c r="L947" s="825">
        <f t="shared" si="10"/>
        <v>0.875</v>
      </c>
      <c r="M947" s="824">
        <f>'Plan de Acción 2023'!Q67</f>
        <v>1</v>
      </c>
      <c r="N947" s="824">
        <f>'Plan de Acción 2023'!AG67</f>
        <v>0</v>
      </c>
      <c r="O947" s="824">
        <f t="shared" si="11"/>
        <v>0</v>
      </c>
      <c r="P947" s="820">
        <f>Tabla13[[#This Row],[Ejec Real Acumu]]-Tabla13[[#This Row],[Proyec Ejec Acumul]]</f>
        <v>0</v>
      </c>
      <c r="Q947" s="820">
        <f>Tabla13[[#This Row],[Ejec Real Mes]]-Tabla13[[#This Row],[Program Entreg Mes]]</f>
        <v>-1</v>
      </c>
    </row>
    <row r="948" spans="1:17">
      <c r="A948" s="824">
        <v>64</v>
      </c>
      <c r="B948" s="824" t="s">
        <v>2441</v>
      </c>
      <c r="C948" s="824" t="s">
        <v>2442</v>
      </c>
      <c r="D948" s="824" t="str">
        <f>'Plan de Acción 2023'!$V$68</f>
        <v>Subdirección de Metrología Química y Biología</v>
      </c>
      <c r="E948" s="824" t="str">
        <f>'Plan de Acción 2023'!$F$68</f>
        <v>Diseñar nuevos cursos en metrología Química y Biología (Versión Piloto)</v>
      </c>
      <c r="F948" s="824">
        <v>10</v>
      </c>
      <c r="G948" s="824" t="s">
        <v>2452</v>
      </c>
      <c r="H948" s="824">
        <f>'Plan de Acción 2023'!$T$68</f>
        <v>4</v>
      </c>
      <c r="I948" s="824">
        <f>'Plan de Acción 2023'!H68+'Plan de Acción 2023'!I68+'Plan de Acción 2023'!J68+'Plan de Acción 2023'!K68+'Plan de Acción 2023'!L68+'Plan de Acción 2023'!M68+'Plan de Acción 2023'!N68+'Plan de Acción 2023'!O68+'Plan de Acción 2023'!P68+'Plan de Acción 2023'!Q68</f>
        <v>1</v>
      </c>
      <c r="J948" s="824">
        <f>'Plan de Acción 2023'!X68+'Plan de Acción 2023'!Y68+'Plan de Acción 2023'!Z68+'Plan de Acción 2023'!AA68+'Plan de Acción 2023'!AB68+'Plan de Acción 2023'!AC68+'Plan de Acción 2023'!AD68+'Plan de Acción 2023'!AE68+'Plan de Acción 2023'!AF68+'Plan de Acción 2023'!AG68</f>
        <v>0</v>
      </c>
      <c r="K948" s="825">
        <f t="shared" si="9"/>
        <v>0.25</v>
      </c>
      <c r="L948" s="825">
        <f t="shared" si="10"/>
        <v>0</v>
      </c>
      <c r="M948" s="824">
        <f>'Plan de Acción 2023'!Q68</f>
        <v>1</v>
      </c>
      <c r="N948" s="824">
        <f>'Plan de Acción 2023'!AG68</f>
        <v>0</v>
      </c>
      <c r="O948" s="824">
        <f t="shared" si="11"/>
        <v>0</v>
      </c>
      <c r="P948" s="820">
        <f>Tabla13[[#This Row],[Ejec Real Acumu]]-Tabla13[[#This Row],[Proyec Ejec Acumul]]</f>
        <v>-1</v>
      </c>
      <c r="Q948" s="820">
        <f>Tabla13[[#This Row],[Ejec Real Mes]]-Tabla13[[#This Row],[Program Entreg Mes]]</f>
        <v>-1</v>
      </c>
    </row>
    <row r="949" spans="1:17">
      <c r="A949" s="824">
        <v>65</v>
      </c>
      <c r="B949" s="824" t="s">
        <v>2441</v>
      </c>
      <c r="C949" s="824" t="s">
        <v>2442</v>
      </c>
      <c r="D949" s="824" t="str">
        <f>'Plan de Acción 2023'!$V$69</f>
        <v>Subdirección de Metrología Química y Biología</v>
      </c>
      <c r="E949" s="824" t="str">
        <f>'Plan de Acción 2023'!$F$69</f>
        <v>Rediseño de cursos en metrología química y biología</v>
      </c>
      <c r="F949" s="824">
        <v>10</v>
      </c>
      <c r="G949" s="824" t="s">
        <v>2452</v>
      </c>
      <c r="H949" s="824">
        <f>'Plan de Acción 2023'!$T$69</f>
        <v>1</v>
      </c>
      <c r="I949" s="824">
        <f>'Plan de Acción 2023'!H69+'Plan de Acción 2023'!I69+'Plan de Acción 2023'!J69+'Plan de Acción 2023'!K69+'Plan de Acción 2023'!L69+'Plan de Acción 2023'!M69+'Plan de Acción 2023'!N69+'Plan de Acción 2023'!O69+'Plan de Acción 2023'!P69+'Plan de Acción 2023'!Q69</f>
        <v>1</v>
      </c>
      <c r="J949" s="824">
        <f>'Plan de Acción 2023'!X69+'Plan de Acción 2023'!Y69+'Plan de Acción 2023'!Z69+'Plan de Acción 2023'!AA69+'Plan de Acción 2023'!AB69+'Plan de Acción 2023'!AC69+'Plan de Acción 2023'!AD69+'Plan de Acción 2023'!AE69+'Plan de Acción 2023'!AF69+'Plan de Acción 2023'!AG69</f>
        <v>1</v>
      </c>
      <c r="K949" s="825">
        <f t="shared" si="9"/>
        <v>1</v>
      </c>
      <c r="L949" s="825">
        <f t="shared" si="10"/>
        <v>1</v>
      </c>
      <c r="M949" s="824">
        <f>'Plan de Acción 2023'!Q69</f>
        <v>0</v>
      </c>
      <c r="N949" s="824">
        <f>'Plan de Acción 2023'!AG69</f>
        <v>0</v>
      </c>
      <c r="O949" s="824" t="e">
        <f t="shared" si="11"/>
        <v>#DIV/0!</v>
      </c>
      <c r="P949" s="820">
        <f>Tabla13[[#This Row],[Ejec Real Acumu]]-Tabla13[[#This Row],[Proyec Ejec Acumul]]</f>
        <v>0</v>
      </c>
      <c r="Q949" s="820">
        <f>Tabla13[[#This Row],[Ejec Real Mes]]-Tabla13[[#This Row],[Program Entreg Mes]]</f>
        <v>0</v>
      </c>
    </row>
    <row r="950" spans="1:17">
      <c r="A950" s="824">
        <v>66</v>
      </c>
      <c r="B950" s="824" t="s">
        <v>2441</v>
      </c>
      <c r="C950" s="824" t="s">
        <v>2442</v>
      </c>
      <c r="D950" s="824" t="str">
        <f>'Plan de Acción 2023'!$V$70</f>
        <v>Subdirección de Metrología Química y Biología</v>
      </c>
      <c r="E950" s="824" t="str">
        <f>'Plan de Acción 2023'!$F$70</f>
        <v>Apoyar en la expedición de normas técnicas, reglamentos técnicos y otros documentos que vinculen temas de metrología a demanda.</v>
      </c>
      <c r="F950" s="824">
        <v>10</v>
      </c>
      <c r="G950" s="824" t="s">
        <v>2452</v>
      </c>
      <c r="H950" s="824">
        <f>'Plan de Acción 2023'!$T$70</f>
        <v>1</v>
      </c>
      <c r="I950" s="824">
        <f>'Plan de Acción 2023'!H70+'Plan de Acción 2023'!I70+'Plan de Acción 2023'!J70+'Plan de Acción 2023'!K70+'Plan de Acción 2023'!L70+'Plan de Acción 2023'!M70+'Plan de Acción 2023'!N70+'Plan de Acción 2023'!O70+'Plan de Acción 2023'!P70+'Plan de Acción 2023'!Q70</f>
        <v>0</v>
      </c>
      <c r="J950" s="824">
        <f>'Plan de Acción 2023'!X70+'Plan de Acción 2023'!Y70+'Plan de Acción 2023'!Z70+'Plan de Acción 2023'!AA70+'Plan de Acción 2023'!AB70+'Plan de Acción 2023'!AC70+'Plan de Acción 2023'!AD70+'Plan de Acción 2023'!AE70+'Plan de Acción 2023'!AF70+'Plan de Acción 2023'!AG70</f>
        <v>0</v>
      </c>
      <c r="K950" s="825">
        <f t="shared" si="9"/>
        <v>0</v>
      </c>
      <c r="L950" s="825">
        <f t="shared" si="10"/>
        <v>0</v>
      </c>
      <c r="M950" s="824">
        <f>'Plan de Acción 2023'!Q70</f>
        <v>0</v>
      </c>
      <c r="N950" s="824">
        <f>'Plan de Acción 2023'!AG70</f>
        <v>0</v>
      </c>
      <c r="O950" s="824" t="e">
        <f t="shared" si="11"/>
        <v>#DIV/0!</v>
      </c>
      <c r="P950" s="820">
        <f>Tabla13[[#This Row],[Ejec Real Acumu]]-Tabla13[[#This Row],[Proyec Ejec Acumul]]</f>
        <v>0</v>
      </c>
      <c r="Q950" s="820">
        <f>Tabla13[[#This Row],[Ejec Real Mes]]-Tabla13[[#This Row],[Program Entreg Mes]]</f>
        <v>0</v>
      </c>
    </row>
    <row r="951" spans="1:17">
      <c r="A951" s="824">
        <v>67</v>
      </c>
      <c r="B951" s="824" t="s">
        <v>2441</v>
      </c>
      <c r="C951" s="824" t="s">
        <v>2442</v>
      </c>
      <c r="D951" s="824" t="str">
        <f>'Plan de Acción 2023'!$V$71</f>
        <v>Subdirección de Metrología Química y Biología</v>
      </c>
      <c r="E951" s="824" t="str">
        <f>'Plan de Acción 2023'!$F$71</f>
        <v>Apoyar estudios de necesidades de ensayo y mediciones en metrología química y biología a demanda.</v>
      </c>
      <c r="F951" s="824">
        <v>10</v>
      </c>
      <c r="G951" s="824" t="s">
        <v>2452</v>
      </c>
      <c r="H951" s="824">
        <f>'Plan de Acción 2023'!$T$71</f>
        <v>1</v>
      </c>
      <c r="I951" s="824">
        <f>'Plan de Acción 2023'!H71+'Plan de Acción 2023'!I71+'Plan de Acción 2023'!J71+'Plan de Acción 2023'!K71+'Plan de Acción 2023'!L71+'Plan de Acción 2023'!M71+'Plan de Acción 2023'!N71+'Plan de Acción 2023'!O71+'Plan de Acción 2023'!P71+'Plan de Acción 2023'!Q71</f>
        <v>0</v>
      </c>
      <c r="J951" s="824">
        <f>'Plan de Acción 2023'!X71+'Plan de Acción 2023'!Y71+'Plan de Acción 2023'!Z71+'Plan de Acción 2023'!AA71+'Plan de Acción 2023'!AB71+'Plan de Acción 2023'!AC71+'Plan de Acción 2023'!AD71+'Plan de Acción 2023'!AE71+'Plan de Acción 2023'!AF71+'Plan de Acción 2023'!AG71</f>
        <v>0</v>
      </c>
      <c r="K951" s="825">
        <f t="shared" si="9"/>
        <v>0</v>
      </c>
      <c r="L951" s="825">
        <f t="shared" si="10"/>
        <v>0</v>
      </c>
      <c r="M951" s="824">
        <f>'Plan de Acción 2023'!Q71</f>
        <v>0</v>
      </c>
      <c r="N951" s="824">
        <f>'Plan de Acción 2023'!AG71</f>
        <v>0</v>
      </c>
      <c r="O951" s="824" t="e">
        <f t="shared" si="11"/>
        <v>#DIV/0!</v>
      </c>
      <c r="P951" s="820">
        <f>Tabla13[[#This Row],[Ejec Real Acumu]]-Tabla13[[#This Row],[Proyec Ejec Acumul]]</f>
        <v>0</v>
      </c>
      <c r="Q951" s="820">
        <f>Tabla13[[#This Row],[Ejec Real Mes]]-Tabla13[[#This Row],[Program Entreg Mes]]</f>
        <v>0</v>
      </c>
    </row>
    <row r="952" spans="1:17">
      <c r="A952" s="824">
        <v>68</v>
      </c>
      <c r="B952" s="824" t="s">
        <v>2441</v>
      </c>
      <c r="C952" s="824" t="s">
        <v>2442</v>
      </c>
      <c r="D952" s="824" t="str">
        <f>'Plan de Acción 2023'!$V$72</f>
        <v>Subdirección de Metrología Química y Biología</v>
      </c>
      <c r="E952" s="824" t="str">
        <f>'Plan de Acción 2023'!$F$72</f>
        <v>Realizar actividades de I+D+i relacionadas con proyectos de investigación, sus productos asociados</v>
      </c>
      <c r="F952" s="824">
        <v>10</v>
      </c>
      <c r="G952" s="824" t="s">
        <v>2452</v>
      </c>
      <c r="H952" s="824">
        <f>'Plan de Acción 2023'!$T$72</f>
        <v>22</v>
      </c>
      <c r="I952" s="824">
        <f>'Plan de Acción 2023'!H72+'Plan de Acción 2023'!I72+'Plan de Acción 2023'!J72+'Plan de Acción 2023'!K72+'Plan de Acción 2023'!L72+'Plan de Acción 2023'!M72+'Plan de Acción 2023'!N72+'Plan de Acción 2023'!O72+'Plan de Acción 2023'!P72+'Plan de Acción 2023'!Q72</f>
        <v>1</v>
      </c>
      <c r="J952" s="824">
        <f>'Plan de Acción 2023'!X72+'Plan de Acción 2023'!Y72+'Plan de Acción 2023'!Z72+'Plan de Acción 2023'!AA72+'Plan de Acción 2023'!AB72+'Plan de Acción 2023'!AC72+'Plan de Acción 2023'!AD72+'Plan de Acción 2023'!AE72+'Plan de Acción 2023'!AF72+'Plan de Acción 2023'!AG72</f>
        <v>0</v>
      </c>
      <c r="K952" s="825">
        <f t="shared" si="9"/>
        <v>4.5454545454545456E-2</v>
      </c>
      <c r="L952" s="825">
        <f t="shared" si="10"/>
        <v>0</v>
      </c>
      <c r="M952" s="824">
        <f>'Plan de Acción 2023'!Q72</f>
        <v>1</v>
      </c>
      <c r="N952" s="824">
        <f>'Plan de Acción 2023'!AG72</f>
        <v>0</v>
      </c>
      <c r="O952" s="824">
        <f t="shared" si="11"/>
        <v>0</v>
      </c>
      <c r="P952" s="820">
        <f>Tabla13[[#This Row],[Ejec Real Acumu]]-Tabla13[[#This Row],[Proyec Ejec Acumul]]</f>
        <v>-1</v>
      </c>
      <c r="Q952" s="820">
        <f>Tabla13[[#This Row],[Ejec Real Mes]]-Tabla13[[#This Row],[Program Entreg Mes]]</f>
        <v>-1</v>
      </c>
    </row>
    <row r="953" spans="1:17">
      <c r="A953" s="824">
        <v>69</v>
      </c>
      <c r="B953" s="824" t="s">
        <v>2441</v>
      </c>
      <c r="C953" s="824" t="s">
        <v>2442</v>
      </c>
      <c r="D953" s="824" t="str">
        <f>'Plan de Acción 2023'!$V$73</f>
        <v>Subdirección de Metrología Física</v>
      </c>
      <c r="E953" s="824" t="str">
        <f>'Plan de Acción 2023'!$F$73</f>
        <v>Participar en comparaciones claves o suplementarias en metrología Física</v>
      </c>
      <c r="F953" s="824">
        <v>10</v>
      </c>
      <c r="G953" s="824" t="s">
        <v>2452</v>
      </c>
      <c r="H953" s="824">
        <f>'Plan de Acción 2023'!$T$73</f>
        <v>15</v>
      </c>
      <c r="I953" s="824">
        <f>'Plan de Acción 2023'!H73+'Plan de Acción 2023'!I73+'Plan de Acción 2023'!J73+'Plan de Acción 2023'!K73+'Plan de Acción 2023'!L73+'Plan de Acción 2023'!M73+'Plan de Acción 2023'!N73+'Plan de Acción 2023'!O73+'Plan de Acción 2023'!P73+'Plan de Acción 2023'!Q73</f>
        <v>11</v>
      </c>
      <c r="J953" s="824">
        <f>'Plan de Acción 2023'!X73+'Plan de Acción 2023'!Y73+'Plan de Acción 2023'!Z73+'Plan de Acción 2023'!AA73+'Plan de Acción 2023'!AB73+'Plan de Acción 2023'!AC73+'Plan de Acción 2023'!AD73+'Plan de Acción 2023'!AE73+'Plan de Acción 2023'!AF73+'Plan de Acción 2023'!AG73</f>
        <v>9</v>
      </c>
      <c r="K953" s="825">
        <f t="shared" si="9"/>
        <v>0.73333333333333328</v>
      </c>
      <c r="L953" s="825">
        <f t="shared" si="10"/>
        <v>0.6</v>
      </c>
      <c r="M953" s="824">
        <f>'Plan de Acción 2023'!Q73</f>
        <v>2</v>
      </c>
      <c r="N953" s="824">
        <f>'Plan de Acción 2023'!AG73</f>
        <v>0</v>
      </c>
      <c r="O953" s="824">
        <f t="shared" si="11"/>
        <v>0</v>
      </c>
      <c r="P953" s="820">
        <f>Tabla13[[#This Row],[Ejec Real Acumu]]-Tabla13[[#This Row],[Proyec Ejec Acumul]]</f>
        <v>-2</v>
      </c>
      <c r="Q953" s="820">
        <f>Tabla13[[#This Row],[Ejec Real Mes]]-Tabla13[[#This Row],[Program Entreg Mes]]</f>
        <v>-2</v>
      </c>
    </row>
    <row r="954" spans="1:17">
      <c r="A954" s="824">
        <v>70</v>
      </c>
      <c r="B954" s="824" t="s">
        <v>2441</v>
      </c>
      <c r="C954" s="824" t="s">
        <v>2442</v>
      </c>
      <c r="D954" s="824" t="str">
        <f>'Plan de Acción 2023'!$V$74</f>
        <v>Subdirección de Metrología Física</v>
      </c>
      <c r="E954" s="824" t="str">
        <f>'Plan de Acción 2023'!$F$74</f>
        <v>Participar en reuniones de Grupos de Trabajo,  subcomités y/o Comités Consultivos ante el BIPM o el SIM</v>
      </c>
      <c r="F954" s="824">
        <v>10</v>
      </c>
      <c r="G954" s="824" t="s">
        <v>2452</v>
      </c>
      <c r="H954" s="824">
        <f>'Plan de Acción 2023'!$T$74</f>
        <v>3</v>
      </c>
      <c r="I954" s="824">
        <f>'Plan de Acción 2023'!H74+'Plan de Acción 2023'!I74+'Plan de Acción 2023'!J74+'Plan de Acción 2023'!K74+'Plan de Acción 2023'!L74+'Plan de Acción 2023'!M74+'Plan de Acción 2023'!N74+'Plan de Acción 2023'!O74+'Plan de Acción 2023'!P74+'Plan de Acción 2023'!Q74</f>
        <v>1</v>
      </c>
      <c r="J954" s="824">
        <f>'Plan de Acción 2023'!X74+'Plan de Acción 2023'!Y74+'Plan de Acción 2023'!Z74+'Plan de Acción 2023'!AA74+'Plan de Acción 2023'!AB74+'Plan de Acción 2023'!AC74+'Plan de Acción 2023'!AD74+'Plan de Acción 2023'!AE74+'Plan de Acción 2023'!AF74+'Plan de Acción 2023'!AG74</f>
        <v>1</v>
      </c>
      <c r="K954" s="825">
        <f t="shared" si="9"/>
        <v>0.33333333333333331</v>
      </c>
      <c r="L954" s="825">
        <f t="shared" si="10"/>
        <v>0.33333333333333331</v>
      </c>
      <c r="M954" s="824">
        <f>'Plan de Acción 2023'!Q74</f>
        <v>0</v>
      </c>
      <c r="N954" s="824">
        <f>'Plan de Acción 2023'!AG74</f>
        <v>0</v>
      </c>
      <c r="O954" s="824" t="e">
        <f t="shared" si="11"/>
        <v>#DIV/0!</v>
      </c>
      <c r="P954" s="820">
        <f>Tabla13[[#This Row],[Ejec Real Acumu]]-Tabla13[[#This Row],[Proyec Ejec Acumul]]</f>
        <v>0</v>
      </c>
      <c r="Q954" s="820">
        <f>Tabla13[[#This Row],[Ejec Real Mes]]-Tabla13[[#This Row],[Program Entreg Mes]]</f>
        <v>0</v>
      </c>
    </row>
    <row r="955" spans="1:17">
      <c r="A955" s="824">
        <v>71</v>
      </c>
      <c r="B955" s="824" t="s">
        <v>2441</v>
      </c>
      <c r="C955" s="824" t="s">
        <v>2442</v>
      </c>
      <c r="D955" s="824" t="str">
        <f>'Plan de Acción 2023'!$V$75</f>
        <v>Subdirección de Metrología Física</v>
      </c>
      <c r="E955" s="824" t="str">
        <f>'Plan de Acción 2023'!$F$75</f>
        <v>Realizar actividades que permitan la presentación y aprobación de CMC nuevas o renovadas en metrología física</v>
      </c>
      <c r="F955" s="824">
        <v>10</v>
      </c>
      <c r="G955" s="824" t="s">
        <v>2452</v>
      </c>
      <c r="H955" s="824">
        <f>'Plan de Acción 2023'!$T$75</f>
        <v>1</v>
      </c>
      <c r="I955" s="824">
        <f>'Plan de Acción 2023'!H75+'Plan de Acción 2023'!I75+'Plan de Acción 2023'!J75+'Plan de Acción 2023'!K75+'Plan de Acción 2023'!L75+'Plan de Acción 2023'!M75+'Plan de Acción 2023'!N75+'Plan de Acción 2023'!O75+'Plan de Acción 2023'!P75+'Plan de Acción 2023'!Q75</f>
        <v>0</v>
      </c>
      <c r="J955" s="824">
        <f>'Plan de Acción 2023'!X75+'Plan de Acción 2023'!Y75+'Plan de Acción 2023'!Z75+'Plan de Acción 2023'!AA75+'Plan de Acción 2023'!AB75+'Plan de Acción 2023'!AC75+'Plan de Acción 2023'!AD75+'Plan de Acción 2023'!AE75+'Plan de Acción 2023'!AF75+'Plan de Acción 2023'!AG75</f>
        <v>0</v>
      </c>
      <c r="K955" s="825">
        <f t="shared" si="9"/>
        <v>0</v>
      </c>
      <c r="L955" s="825">
        <f t="shared" si="10"/>
        <v>0</v>
      </c>
      <c r="M955" s="824">
        <f>'Plan de Acción 2023'!Q75</f>
        <v>0</v>
      </c>
      <c r="N955" s="824">
        <f>'Plan de Acción 2023'!AG75</f>
        <v>0</v>
      </c>
      <c r="O955" s="824" t="e">
        <f t="shared" si="11"/>
        <v>#DIV/0!</v>
      </c>
      <c r="P955" s="820">
        <f>Tabla13[[#This Row],[Ejec Real Acumu]]-Tabla13[[#This Row],[Proyec Ejec Acumul]]</f>
        <v>0</v>
      </c>
      <c r="Q955" s="820">
        <f>Tabla13[[#This Row],[Ejec Real Mes]]-Tabla13[[#This Row],[Program Entreg Mes]]</f>
        <v>0</v>
      </c>
    </row>
    <row r="956" spans="1:17">
      <c r="A956" s="824">
        <v>72</v>
      </c>
      <c r="B956" s="824" t="s">
        <v>2441</v>
      </c>
      <c r="C956" s="824" t="s">
        <v>2442</v>
      </c>
      <c r="D956" s="824" t="str">
        <f>'Plan de Acción 2023'!$V$76</f>
        <v>Subdirección de Metrología Física</v>
      </c>
      <c r="E956" s="824" t="str">
        <f>'Plan de Acción 2023'!$F$76</f>
        <v>Presentar documentos para la evaluación del QSTF</v>
      </c>
      <c r="F956" s="824">
        <v>10</v>
      </c>
      <c r="G956" s="824" t="s">
        <v>2452</v>
      </c>
      <c r="H956" s="824">
        <f>'Plan de Acción 2023'!$T$76</f>
        <v>4</v>
      </c>
      <c r="I956" s="824">
        <f>'Plan de Acción 2023'!H76+'Plan de Acción 2023'!I76+'Plan de Acción 2023'!J76+'Plan de Acción 2023'!K76+'Plan de Acción 2023'!L76+'Plan de Acción 2023'!M76+'Plan de Acción 2023'!N76+'Plan de Acción 2023'!O76+'Plan de Acción 2023'!P76+'Plan de Acción 2023'!Q76</f>
        <v>2</v>
      </c>
      <c r="J956" s="824">
        <f>'Plan de Acción 2023'!X76+'Plan de Acción 2023'!Y76+'Plan de Acción 2023'!Z76+'Plan de Acción 2023'!AA76+'Plan de Acción 2023'!AB76+'Plan de Acción 2023'!AC76+'Plan de Acción 2023'!AD76+'Plan de Acción 2023'!AE76+'Plan de Acción 2023'!AF76+'Plan de Acción 2023'!AG76</f>
        <v>3</v>
      </c>
      <c r="K956" s="825">
        <f t="shared" si="9"/>
        <v>0.5</v>
      </c>
      <c r="L956" s="825">
        <f t="shared" si="10"/>
        <v>0.75</v>
      </c>
      <c r="M956" s="824">
        <f>'Plan de Acción 2023'!Q76</f>
        <v>0</v>
      </c>
      <c r="N956" s="824">
        <f>'Plan de Acción 2023'!AG76</f>
        <v>0</v>
      </c>
      <c r="O956" s="824" t="e">
        <f t="shared" si="11"/>
        <v>#DIV/0!</v>
      </c>
      <c r="P956" s="820">
        <f>Tabla13[[#This Row],[Ejec Real Acumu]]-Tabla13[[#This Row],[Proyec Ejec Acumul]]</f>
        <v>1</v>
      </c>
      <c r="Q956" s="820">
        <f>Tabla13[[#This Row],[Ejec Real Mes]]-Tabla13[[#This Row],[Program Entreg Mes]]</f>
        <v>0</v>
      </c>
    </row>
    <row r="957" spans="1:17">
      <c r="A957" s="824">
        <v>73</v>
      </c>
      <c r="B957" s="824" t="s">
        <v>2441</v>
      </c>
      <c r="C957" s="824" t="s">
        <v>2442</v>
      </c>
      <c r="D957" s="824" t="str">
        <f>'Plan de Acción 2023'!$V$77</f>
        <v>Subdirección de Metrología Física</v>
      </c>
      <c r="E957" s="824" t="str">
        <f>'Plan de Acción 2023'!$F$77</f>
        <v>Relizar seguimiento al aseguramiento de la validez de los resultados de la SMF</v>
      </c>
      <c r="F957" s="824">
        <v>10</v>
      </c>
      <c r="G957" s="824" t="s">
        <v>2452</v>
      </c>
      <c r="H957" s="824">
        <f>'Plan de Acción 2023'!$T$77</f>
        <v>3</v>
      </c>
      <c r="I957" s="824">
        <f>'Plan de Acción 2023'!H77+'Plan de Acción 2023'!I77+'Plan de Acción 2023'!J77+'Plan de Acción 2023'!K77+'Plan de Acción 2023'!L77+'Plan de Acción 2023'!M77+'Plan de Acción 2023'!N77+'Plan de Acción 2023'!O77+'Plan de Acción 2023'!P77+'Plan de Acción 2023'!Q77</f>
        <v>2</v>
      </c>
      <c r="J957" s="824">
        <f>'Plan de Acción 2023'!X77+'Plan de Acción 2023'!Y77+'Plan de Acción 2023'!Z77+'Plan de Acción 2023'!AA77+'Plan de Acción 2023'!AB77+'Plan de Acción 2023'!AC77+'Plan de Acción 2023'!AD77+'Plan de Acción 2023'!AE77+'Plan de Acción 2023'!AF77+'Plan de Acción 2023'!AG77</f>
        <v>2</v>
      </c>
      <c r="K957" s="825">
        <f t="shared" si="9"/>
        <v>0.66666666666666663</v>
      </c>
      <c r="L957" s="825">
        <f t="shared" si="10"/>
        <v>0.66666666666666663</v>
      </c>
      <c r="M957" s="824">
        <f>'Plan de Acción 2023'!Q77</f>
        <v>0</v>
      </c>
      <c r="N957" s="824">
        <f>'Plan de Acción 2023'!AG77</f>
        <v>0</v>
      </c>
      <c r="O957" s="824" t="e">
        <f t="shared" si="11"/>
        <v>#DIV/0!</v>
      </c>
      <c r="P957" s="820">
        <f>Tabla13[[#This Row],[Ejec Real Acumu]]-Tabla13[[#This Row],[Proyec Ejec Acumul]]</f>
        <v>0</v>
      </c>
      <c r="Q957" s="820">
        <f>Tabla13[[#This Row],[Ejec Real Mes]]-Tabla13[[#This Row],[Program Entreg Mes]]</f>
        <v>0</v>
      </c>
    </row>
    <row r="958" spans="1:17">
      <c r="A958" s="824">
        <v>74</v>
      </c>
      <c r="B958" s="824" t="s">
        <v>2441</v>
      </c>
      <c r="C958" s="824" t="s">
        <v>2442</v>
      </c>
      <c r="D958" s="824" t="str">
        <f>'Plan de Acción 2023'!$V$78</f>
        <v>Subdirección de Metrología Física</v>
      </c>
      <c r="E958" s="824" t="str">
        <f>'Plan de Acción 2023'!$F$78</f>
        <v>Realizar actividades  de vitalidad del sistema de gestiòn para renovacion de CMC  de los laboratorios de la SMF</v>
      </c>
      <c r="F958" s="824">
        <v>10</v>
      </c>
      <c r="G958" s="824" t="s">
        <v>2452</v>
      </c>
      <c r="H958" s="824">
        <f>'Plan de Acción 2023'!$T$78</f>
        <v>2</v>
      </c>
      <c r="I958" s="824">
        <f>'Plan de Acción 2023'!H78+'Plan de Acción 2023'!I78+'Plan de Acción 2023'!J78+'Plan de Acción 2023'!K78+'Plan de Acción 2023'!L78+'Plan de Acción 2023'!M78+'Plan de Acción 2023'!N78+'Plan de Acción 2023'!O78+'Plan de Acción 2023'!P78+'Plan de Acción 2023'!Q78</f>
        <v>0</v>
      </c>
      <c r="J958" s="824">
        <f>'Plan de Acción 2023'!X78+'Plan de Acción 2023'!Y78+'Plan de Acción 2023'!Z78+'Plan de Acción 2023'!AA78+'Plan de Acción 2023'!AB78+'Plan de Acción 2023'!AC78+'Plan de Acción 2023'!AD78+'Plan de Acción 2023'!AE78+'Plan de Acción 2023'!AF78+'Plan de Acción 2023'!AG78</f>
        <v>0</v>
      </c>
      <c r="K958" s="825">
        <f t="shared" si="9"/>
        <v>0</v>
      </c>
      <c r="L958" s="825">
        <f t="shared" si="10"/>
        <v>0</v>
      </c>
      <c r="M958" s="824">
        <f>'Plan de Acción 2023'!Q78</f>
        <v>0</v>
      </c>
      <c r="N958" s="824">
        <f>'Plan de Acción 2023'!AG78</f>
        <v>0</v>
      </c>
      <c r="O958" s="824" t="e">
        <f t="shared" si="11"/>
        <v>#DIV/0!</v>
      </c>
      <c r="P958" s="820">
        <f>Tabla13[[#This Row],[Ejec Real Acumu]]-Tabla13[[#This Row],[Proyec Ejec Acumul]]</f>
        <v>0</v>
      </c>
      <c r="Q958" s="820">
        <f>Tabla13[[#This Row],[Ejec Real Mes]]-Tabla13[[#This Row],[Program Entreg Mes]]</f>
        <v>0</v>
      </c>
    </row>
    <row r="959" spans="1:17">
      <c r="A959" s="824">
        <v>75</v>
      </c>
      <c r="B959" s="824" t="s">
        <v>2441</v>
      </c>
      <c r="C959" s="824" t="s">
        <v>2442</v>
      </c>
      <c r="D959" s="824" t="str">
        <f>'Plan de Acción 2023'!$V$79</f>
        <v>Subdirección de Metrología Física</v>
      </c>
      <c r="E959" s="824" t="str">
        <f>'Plan de Acción 2023'!$F$79</f>
        <v>Gestionar la calibración de equipos del INM en el exterior para aseguramiento de la trazabilidad</v>
      </c>
      <c r="F959" s="824">
        <v>10</v>
      </c>
      <c r="G959" s="824" t="s">
        <v>2452</v>
      </c>
      <c r="H959" s="824">
        <f>'Plan de Acción 2023'!$T$79</f>
        <v>4</v>
      </c>
      <c r="I959" s="824">
        <f>'Plan de Acción 2023'!H79+'Plan de Acción 2023'!I79+'Plan de Acción 2023'!J79+'Plan de Acción 2023'!K79+'Plan de Acción 2023'!L79+'Plan de Acción 2023'!M79+'Plan de Acción 2023'!N79+'Plan de Acción 2023'!O79+'Plan de Acción 2023'!P79+'Plan de Acción 2023'!Q79</f>
        <v>3</v>
      </c>
      <c r="J959" s="824">
        <f>'Plan de Acción 2023'!X79+'Plan de Acción 2023'!Y79+'Plan de Acción 2023'!Z79+'Plan de Acción 2023'!AA79+'Plan de Acción 2023'!AB79+'Plan de Acción 2023'!AC79+'Plan de Acción 2023'!AD79+'Plan de Acción 2023'!AE79+'Plan de Acción 2023'!AF79+'Plan de Acción 2023'!AG79</f>
        <v>5</v>
      </c>
      <c r="K959" s="825">
        <f t="shared" si="9"/>
        <v>0.75</v>
      </c>
      <c r="L959" s="825">
        <f t="shared" si="10"/>
        <v>1.25</v>
      </c>
      <c r="M959" s="824">
        <f>'Plan de Acción 2023'!Q79</f>
        <v>0</v>
      </c>
      <c r="N959" s="824">
        <f>'Plan de Acción 2023'!AG79</f>
        <v>0</v>
      </c>
      <c r="O959" s="824" t="e">
        <f t="shared" si="11"/>
        <v>#DIV/0!</v>
      </c>
      <c r="P959" s="820">
        <f>Tabla13[[#This Row],[Ejec Real Acumu]]-Tabla13[[#This Row],[Proyec Ejec Acumul]]</f>
        <v>2</v>
      </c>
      <c r="Q959" s="820">
        <f>Tabla13[[#This Row],[Ejec Real Mes]]-Tabla13[[#This Row],[Program Entreg Mes]]</f>
        <v>0</v>
      </c>
    </row>
    <row r="960" spans="1:17">
      <c r="A960" s="824">
        <v>76</v>
      </c>
      <c r="B960" s="824" t="s">
        <v>2441</v>
      </c>
      <c r="C960" s="824" t="s">
        <v>2442</v>
      </c>
      <c r="D960" s="824" t="str">
        <f>'Plan de Acción 2023'!$V$80</f>
        <v>Subdirección de Metrología Física</v>
      </c>
      <c r="E960" s="824" t="str">
        <f>'Plan de Acción 2023'!$F$80</f>
        <v>Diseñar, elaborar y dictar talleres o eventos dirigidos a los sectores productivos en metrología Física</v>
      </c>
      <c r="F960" s="824">
        <v>10</v>
      </c>
      <c r="G960" s="824" t="s">
        <v>2452</v>
      </c>
      <c r="H960" s="824">
        <f>'Plan de Acción 2023'!$T$80</f>
        <v>1</v>
      </c>
      <c r="I960" s="824">
        <f>'Plan de Acción 2023'!H80+'Plan de Acción 2023'!I80+'Plan de Acción 2023'!J80+'Plan de Acción 2023'!K80+'Plan de Acción 2023'!L80+'Plan de Acción 2023'!M80+'Plan de Acción 2023'!N80+'Plan de Acción 2023'!O80+'Plan de Acción 2023'!P80+'Plan de Acción 2023'!Q80</f>
        <v>0</v>
      </c>
      <c r="J960" s="824">
        <f>'Plan de Acción 2023'!X80+'Plan de Acción 2023'!Y80+'Plan de Acción 2023'!Z80+'Plan de Acción 2023'!AA80+'Plan de Acción 2023'!AB80+'Plan de Acción 2023'!AC80+'Plan de Acción 2023'!AD80+'Plan de Acción 2023'!AE80+'Plan de Acción 2023'!AF80+'Plan de Acción 2023'!AG80</f>
        <v>0</v>
      </c>
      <c r="K960" s="825">
        <f t="shared" si="9"/>
        <v>0</v>
      </c>
      <c r="L960" s="825">
        <f t="shared" si="10"/>
        <v>0</v>
      </c>
      <c r="M960" s="824">
        <f>'Plan de Acción 2023'!Q80</f>
        <v>0</v>
      </c>
      <c r="N960" s="824">
        <f>'Plan de Acción 2023'!AG80</f>
        <v>0</v>
      </c>
      <c r="O960" s="824" t="e">
        <f t="shared" si="11"/>
        <v>#DIV/0!</v>
      </c>
      <c r="P960" s="820">
        <f>Tabla13[[#This Row],[Ejec Real Acumu]]-Tabla13[[#This Row],[Proyec Ejec Acumul]]</f>
        <v>0</v>
      </c>
      <c r="Q960" s="820">
        <f>Tabla13[[#This Row],[Ejec Real Mes]]-Tabla13[[#This Row],[Program Entreg Mes]]</f>
        <v>0</v>
      </c>
    </row>
    <row r="961" spans="1:17">
      <c r="A961" s="824">
        <v>77</v>
      </c>
      <c r="B961" s="824" t="s">
        <v>2441</v>
      </c>
      <c r="C961" s="824" t="s">
        <v>2442</v>
      </c>
      <c r="D961" s="824" t="str">
        <f>'Plan de Acción 2023'!$V$81</f>
        <v>Subdirección de Metrología Física</v>
      </c>
      <c r="E961" s="824" t="str">
        <f>'Plan de Acción 2023'!$F$81</f>
        <v>Establecer, avanzar o diseñar nuevos servicios en metrologìa Fìsica</v>
      </c>
      <c r="F961" s="824">
        <v>10</v>
      </c>
      <c r="G961" s="824" t="s">
        <v>2452</v>
      </c>
      <c r="H961" s="824">
        <f>'Plan de Acción 2023'!$T$81</f>
        <v>10</v>
      </c>
      <c r="I961" s="824">
        <f>'Plan de Acción 2023'!H81+'Plan de Acción 2023'!I81+'Plan de Acción 2023'!J81+'Plan de Acción 2023'!K81+'Plan de Acción 2023'!L81+'Plan de Acción 2023'!M81+'Plan de Acción 2023'!N81+'Plan de Acción 2023'!O81+'Plan de Acción 2023'!P81+'Plan de Acción 2023'!Q81</f>
        <v>6</v>
      </c>
      <c r="J961" s="824">
        <f>'Plan de Acción 2023'!X81+'Plan de Acción 2023'!Y81+'Plan de Acción 2023'!Z81+'Plan de Acción 2023'!AA81+'Plan de Acción 2023'!AB81+'Plan de Acción 2023'!AC81+'Plan de Acción 2023'!AD81+'Plan de Acción 2023'!AE81+'Plan de Acción 2023'!AF81+'Plan de Acción 2023'!AG81</f>
        <v>4</v>
      </c>
      <c r="K961" s="825">
        <f t="shared" si="9"/>
        <v>0.6</v>
      </c>
      <c r="L961" s="825">
        <f t="shared" si="10"/>
        <v>0.4</v>
      </c>
      <c r="M961" s="824">
        <f>'Plan de Acción 2023'!Q81</f>
        <v>2</v>
      </c>
      <c r="N961" s="824">
        <f>'Plan de Acción 2023'!AG81</f>
        <v>0</v>
      </c>
      <c r="O961" s="824">
        <f t="shared" si="11"/>
        <v>0</v>
      </c>
      <c r="P961" s="820">
        <f>Tabla13[[#This Row],[Ejec Real Acumu]]-Tabla13[[#This Row],[Proyec Ejec Acumul]]</f>
        <v>-2</v>
      </c>
      <c r="Q961" s="820">
        <f>Tabla13[[#This Row],[Ejec Real Mes]]-Tabla13[[#This Row],[Program Entreg Mes]]</f>
        <v>-2</v>
      </c>
    </row>
    <row r="962" spans="1:17">
      <c r="A962" s="824">
        <v>78</v>
      </c>
      <c r="B962" s="824" t="s">
        <v>2441</v>
      </c>
      <c r="C962" s="824" t="s">
        <v>2442</v>
      </c>
      <c r="D962" s="824" t="str">
        <f>'Plan de Acción 2023'!$V$82</f>
        <v>Subdirección de Metrología Física</v>
      </c>
      <c r="E962" s="824" t="str">
        <f>'Plan de Acción 2023'!$F$82</f>
        <v>Prestar servicios de calibración en metrología física</v>
      </c>
      <c r="F962" s="824">
        <v>10</v>
      </c>
      <c r="G962" s="824" t="s">
        <v>2452</v>
      </c>
      <c r="H962" s="824">
        <f>'Plan de Acción 2023'!$T$82</f>
        <v>80</v>
      </c>
      <c r="I962" s="824">
        <f>'Plan de Acción 2023'!H82+'Plan de Acción 2023'!I82+'Plan de Acción 2023'!J82+'Plan de Acción 2023'!K82+'Plan de Acción 2023'!L82+'Plan de Acción 2023'!M82+'Plan de Acción 2023'!N82+'Plan de Acción 2023'!O82+'Plan de Acción 2023'!P82+'Plan de Acción 2023'!Q82</f>
        <v>65</v>
      </c>
      <c r="J962" s="824">
        <f>'Plan de Acción 2023'!X82+'Plan de Acción 2023'!Y82+'Plan de Acción 2023'!Z82+'Plan de Acción 2023'!AA82+'Plan de Acción 2023'!AB82+'Plan de Acción 2023'!AC82+'Plan de Acción 2023'!AD82+'Plan de Acción 2023'!AE82+'Plan de Acción 2023'!AF82+'Plan de Acción 2023'!AG82</f>
        <v>120</v>
      </c>
      <c r="K962" s="825">
        <f t="shared" si="9"/>
        <v>0.8125</v>
      </c>
      <c r="L962" s="825">
        <f t="shared" si="10"/>
        <v>1.5</v>
      </c>
      <c r="M962" s="824">
        <f>'Plan de Acción 2023'!Q82</f>
        <v>10</v>
      </c>
      <c r="N962" s="824">
        <f>'Plan de Acción 2023'!AG82</f>
        <v>0</v>
      </c>
      <c r="O962" s="824">
        <f t="shared" si="11"/>
        <v>0</v>
      </c>
      <c r="P962" s="820">
        <f>Tabla13[[#This Row],[Ejec Real Acumu]]-Tabla13[[#This Row],[Proyec Ejec Acumul]]</f>
        <v>55</v>
      </c>
      <c r="Q962" s="820">
        <f>Tabla13[[#This Row],[Ejec Real Mes]]-Tabla13[[#This Row],[Program Entreg Mes]]</f>
        <v>-10</v>
      </c>
    </row>
    <row r="963" spans="1:17">
      <c r="A963" s="824">
        <v>79</v>
      </c>
      <c r="B963" s="824" t="s">
        <v>2441</v>
      </c>
      <c r="C963" s="824" t="s">
        <v>2442</v>
      </c>
      <c r="D963" s="824" t="str">
        <f>'Plan de Acción 2023'!$V$83</f>
        <v>Subdirección de Metrología Física</v>
      </c>
      <c r="E963" s="824" t="str">
        <f>'Plan de Acción 2023'!$F$83</f>
        <v>Realizar informes de avance frente al CONPES 3957</v>
      </c>
      <c r="F963" s="824">
        <v>10</v>
      </c>
      <c r="G963" s="824" t="s">
        <v>2452</v>
      </c>
      <c r="H963" s="824">
        <f>'Plan de Acción 2023'!$T$83</f>
        <v>2</v>
      </c>
      <c r="I963" s="824">
        <f>'Plan de Acción 2023'!H83+'Plan de Acción 2023'!I83+'Plan de Acción 2023'!J83+'Plan de Acción 2023'!K83+'Plan de Acción 2023'!L83+'Plan de Acción 2023'!M83+'Plan de Acción 2023'!N83+'Plan de Acción 2023'!O83+'Plan de Acción 2023'!P83+'Plan de Acción 2023'!Q83</f>
        <v>1</v>
      </c>
      <c r="J963" s="824">
        <f>'Plan de Acción 2023'!X83+'Plan de Acción 2023'!Y83+'Plan de Acción 2023'!Z83+'Plan de Acción 2023'!AA83+'Plan de Acción 2023'!AB83+'Plan de Acción 2023'!AC83+'Plan de Acción 2023'!AD83+'Plan de Acción 2023'!AE83+'Plan de Acción 2023'!AF83+'Plan de Acción 2023'!AG83</f>
        <v>1</v>
      </c>
      <c r="K963" s="825">
        <f t="shared" si="9"/>
        <v>0.5</v>
      </c>
      <c r="L963" s="825">
        <f t="shared" si="10"/>
        <v>0.5</v>
      </c>
      <c r="M963" s="824">
        <f>'Plan de Acción 2023'!Q83</f>
        <v>0</v>
      </c>
      <c r="N963" s="824">
        <f>'Plan de Acción 2023'!AG83</f>
        <v>0</v>
      </c>
      <c r="O963" s="824" t="e">
        <f t="shared" si="11"/>
        <v>#DIV/0!</v>
      </c>
      <c r="P963" s="820">
        <f>Tabla13[[#This Row],[Ejec Real Acumu]]-Tabla13[[#This Row],[Proyec Ejec Acumul]]</f>
        <v>0</v>
      </c>
      <c r="Q963" s="820">
        <f>Tabla13[[#This Row],[Ejec Real Mes]]-Tabla13[[#This Row],[Program Entreg Mes]]</f>
        <v>0</v>
      </c>
    </row>
    <row r="964" spans="1:17">
      <c r="A964" s="824">
        <v>80</v>
      </c>
      <c r="B964" s="824" t="s">
        <v>2441</v>
      </c>
      <c r="C964" s="824" t="s">
        <v>2442</v>
      </c>
      <c r="D964" s="824" t="str">
        <f>'Plan de Acción 2023'!$V$84</f>
        <v>Subdirección de Metrología Física</v>
      </c>
      <c r="E964" s="824" t="str">
        <f>'Plan de Acción 2023'!$F$84</f>
        <v>Actualizar cursos en metrologia Fisica</v>
      </c>
      <c r="F964" s="824">
        <v>10</v>
      </c>
      <c r="G964" s="824" t="s">
        <v>2452</v>
      </c>
      <c r="H964" s="824">
        <f>'Plan de Acción 2023'!$T$84</f>
        <v>3</v>
      </c>
      <c r="I964" s="824">
        <f>'Plan de Acción 2023'!H84+'Plan de Acción 2023'!I84+'Plan de Acción 2023'!J84+'Plan de Acción 2023'!K84+'Plan de Acción 2023'!L84+'Plan de Acción 2023'!M84+'Plan de Acción 2023'!N84+'Plan de Acción 2023'!O84+'Plan de Acción 2023'!P84+'Plan de Acción 2023'!Q84</f>
        <v>0</v>
      </c>
      <c r="J964" s="824">
        <f>'Plan de Acción 2023'!X84+'Plan de Acción 2023'!Y84+'Plan de Acción 2023'!Z84+'Plan de Acción 2023'!AA84+'Plan de Acción 2023'!AB84+'Plan de Acción 2023'!AC84+'Plan de Acción 2023'!AD84+'Plan de Acción 2023'!AE84+'Plan de Acción 2023'!AF84+'Plan de Acción 2023'!AG84</f>
        <v>0</v>
      </c>
      <c r="K964" s="825">
        <f t="shared" si="9"/>
        <v>0</v>
      </c>
      <c r="L964" s="825">
        <f t="shared" si="10"/>
        <v>0</v>
      </c>
      <c r="M964" s="824">
        <f>'Plan de Acción 2023'!Q84</f>
        <v>0</v>
      </c>
      <c r="N964" s="824">
        <f>'Plan de Acción 2023'!AG84</f>
        <v>0</v>
      </c>
      <c r="O964" s="824" t="e">
        <f t="shared" si="11"/>
        <v>#DIV/0!</v>
      </c>
      <c r="P964" s="820">
        <f>Tabla13[[#This Row],[Ejec Real Acumu]]-Tabla13[[#This Row],[Proyec Ejec Acumul]]</f>
        <v>0</v>
      </c>
      <c r="Q964" s="820">
        <f>Tabla13[[#This Row],[Ejec Real Mes]]-Tabla13[[#This Row],[Program Entreg Mes]]</f>
        <v>0</v>
      </c>
    </row>
    <row r="965" spans="1:17">
      <c r="A965" s="824">
        <v>81</v>
      </c>
      <c r="B965" s="824" t="s">
        <v>2441</v>
      </c>
      <c r="C965" s="824" t="s">
        <v>2442</v>
      </c>
      <c r="D965" s="824" t="str">
        <f>'Plan de Acción 2023'!$V$85</f>
        <v>Subdirección de Metrología Física</v>
      </c>
      <c r="E965" s="824" t="str">
        <f>'Plan de Acción 2023'!$F$85</f>
        <v>Codirigir tesis de investigación en metrología fisica</v>
      </c>
      <c r="F965" s="824">
        <v>10</v>
      </c>
      <c r="G965" s="824" t="s">
        <v>2452</v>
      </c>
      <c r="H965" s="824">
        <f>'Plan de Acción 2023'!$T$85</f>
        <v>1</v>
      </c>
      <c r="I965" s="824">
        <f>'Plan de Acción 2023'!H85+'Plan de Acción 2023'!I85+'Plan de Acción 2023'!J85+'Plan de Acción 2023'!K85+'Plan de Acción 2023'!L85+'Plan de Acción 2023'!M85+'Plan de Acción 2023'!N85+'Plan de Acción 2023'!O85+'Plan de Acción 2023'!P85+'Plan de Acción 2023'!Q85</f>
        <v>0</v>
      </c>
      <c r="J965" s="824">
        <f>'Plan de Acción 2023'!X85+'Plan de Acción 2023'!Y85+'Plan de Acción 2023'!Z85+'Plan de Acción 2023'!AA85+'Plan de Acción 2023'!AB85+'Plan de Acción 2023'!AC85+'Plan de Acción 2023'!AD85+'Plan de Acción 2023'!AE85+'Plan de Acción 2023'!AF85+'Plan de Acción 2023'!AG85</f>
        <v>0</v>
      </c>
      <c r="K965" s="825">
        <f t="shared" si="9"/>
        <v>0</v>
      </c>
      <c r="L965" s="825">
        <f t="shared" si="10"/>
        <v>0</v>
      </c>
      <c r="M965" s="824">
        <f>'Plan de Acción 2023'!Q85</f>
        <v>0</v>
      </c>
      <c r="N965" s="824">
        <f>'Plan de Acción 2023'!AG85</f>
        <v>0</v>
      </c>
      <c r="O965" s="824" t="e">
        <f t="shared" si="11"/>
        <v>#DIV/0!</v>
      </c>
      <c r="P965" s="820">
        <f>Tabla13[[#This Row],[Ejec Real Acumu]]-Tabla13[[#This Row],[Proyec Ejec Acumul]]</f>
        <v>0</v>
      </c>
      <c r="Q965" s="820">
        <f>Tabla13[[#This Row],[Ejec Real Mes]]-Tabla13[[#This Row],[Program Entreg Mes]]</f>
        <v>0</v>
      </c>
    </row>
    <row r="966" spans="1:17">
      <c r="A966" s="824">
        <v>82</v>
      </c>
      <c r="B966" s="824" t="s">
        <v>2441</v>
      </c>
      <c r="C966" s="824" t="s">
        <v>2442</v>
      </c>
      <c r="D966" s="824" t="str">
        <f>'Plan de Acción 2023'!$V$86</f>
        <v>Subdirección de Metrología Física</v>
      </c>
      <c r="E966" s="824" t="str">
        <f>'Plan de Acción 2023'!$F$86</f>
        <v>Generar productos de investigacion en metrologìa Fìsica en el marco de la gestion de proyectos I+D+ i con IES.</v>
      </c>
      <c r="F966" s="824">
        <v>10</v>
      </c>
      <c r="G966" s="824" t="s">
        <v>2452</v>
      </c>
      <c r="H966" s="824">
        <f>'Plan de Acción 2023'!$T$86</f>
        <v>4</v>
      </c>
      <c r="I966" s="824">
        <f>'Plan de Acción 2023'!H86+'Plan de Acción 2023'!I86+'Plan de Acción 2023'!J86+'Plan de Acción 2023'!K86+'Plan de Acción 2023'!L86+'Plan de Acción 2023'!M86+'Plan de Acción 2023'!N86+'Plan de Acción 2023'!O86+'Plan de Acción 2023'!P86+'Plan de Acción 2023'!Q86</f>
        <v>2</v>
      </c>
      <c r="J966" s="824">
        <f>'Plan de Acción 2023'!X86+'Plan de Acción 2023'!Y86+'Plan de Acción 2023'!Z86+'Plan de Acción 2023'!AA86+'Plan de Acción 2023'!AB86+'Plan de Acción 2023'!AC86+'Plan de Acción 2023'!AD86+'Plan de Acción 2023'!AE86+'Plan de Acción 2023'!AF86+'Plan de Acción 2023'!AG86</f>
        <v>3</v>
      </c>
      <c r="K966" s="825">
        <f t="shared" si="9"/>
        <v>0.5</v>
      </c>
      <c r="L966" s="825">
        <f t="shared" si="10"/>
        <v>0.75</v>
      </c>
      <c r="M966" s="824">
        <f>'Plan de Acción 2023'!Q86</f>
        <v>0</v>
      </c>
      <c r="N966" s="824">
        <f>'Plan de Acción 2023'!AG86</f>
        <v>0</v>
      </c>
      <c r="O966" s="824" t="e">
        <f t="shared" si="11"/>
        <v>#DIV/0!</v>
      </c>
      <c r="P966" s="820">
        <f>Tabla13[[#This Row],[Ejec Real Acumu]]-Tabla13[[#This Row],[Proyec Ejec Acumul]]</f>
        <v>1</v>
      </c>
      <c r="Q966" s="820">
        <f>Tabla13[[#This Row],[Ejec Real Mes]]-Tabla13[[#This Row],[Program Entreg Mes]]</f>
        <v>0</v>
      </c>
    </row>
    <row r="967" spans="1:17">
      <c r="A967" s="824">
        <v>83</v>
      </c>
      <c r="B967" s="824" t="s">
        <v>2441</v>
      </c>
      <c r="C967" s="824" t="s">
        <v>2442</v>
      </c>
      <c r="D967" s="824" t="str">
        <f>'Plan de Acción 2023'!$V$87</f>
        <v>Subdirección de Metrología Física</v>
      </c>
      <c r="E967" s="824" t="str">
        <f>'Plan de Acción 2023'!$F$87</f>
        <v>Participar en eventos científicos, capacitaciones o intercambios científicos (Excluyendo grupos trabajo SIM y Comites Consultivos)</v>
      </c>
      <c r="F967" s="824">
        <v>10</v>
      </c>
      <c r="G967" s="824" t="s">
        <v>2452</v>
      </c>
      <c r="H967" s="824">
        <f>'Plan de Acción 2023'!$T$87</f>
        <v>4</v>
      </c>
      <c r="I967" s="824">
        <f>'Plan de Acción 2023'!H87+'Plan de Acción 2023'!I87+'Plan de Acción 2023'!J87+'Plan de Acción 2023'!K87+'Plan de Acción 2023'!L87+'Plan de Acción 2023'!M87+'Plan de Acción 2023'!N87+'Plan de Acción 2023'!O87+'Plan de Acción 2023'!P87+'Plan de Acción 2023'!Q87</f>
        <v>4</v>
      </c>
      <c r="J967" s="824">
        <f>'Plan de Acción 2023'!X87+'Plan de Acción 2023'!Y87+'Plan de Acción 2023'!Z87+'Plan de Acción 2023'!AA87+'Plan de Acción 2023'!AB87+'Plan de Acción 2023'!AC87+'Plan de Acción 2023'!AD87+'Plan de Acción 2023'!AE87+'Plan de Acción 2023'!AF87+'Plan de Acción 2023'!AG87</f>
        <v>4</v>
      </c>
      <c r="K967" s="825">
        <f t="shared" si="9"/>
        <v>1</v>
      </c>
      <c r="L967" s="825">
        <f t="shared" si="10"/>
        <v>1</v>
      </c>
      <c r="M967" s="824">
        <f>'Plan de Acción 2023'!Q87</f>
        <v>0</v>
      </c>
      <c r="N967" s="824">
        <f>'Plan de Acción 2023'!AG87</f>
        <v>0</v>
      </c>
      <c r="O967" s="824" t="e">
        <f t="shared" si="11"/>
        <v>#DIV/0!</v>
      </c>
      <c r="P967" s="820">
        <f>Tabla13[[#This Row],[Ejec Real Acumu]]-Tabla13[[#This Row],[Proyec Ejec Acumul]]</f>
        <v>0</v>
      </c>
      <c r="Q967" s="820">
        <f>Tabla13[[#This Row],[Ejec Real Mes]]-Tabla13[[#This Row],[Program Entreg Mes]]</f>
        <v>0</v>
      </c>
    </row>
    <row r="968" spans="1:17">
      <c r="A968" s="824">
        <v>84</v>
      </c>
      <c r="B968" s="824" t="s">
        <v>2441</v>
      </c>
      <c r="C968" s="824" t="s">
        <v>2442</v>
      </c>
      <c r="D968" s="824" t="str">
        <f>'Plan de Acción 2023'!$V$88</f>
        <v>Subdirección de Metrología Física</v>
      </c>
      <c r="E968" s="824" t="str">
        <f>'Plan de Acción 2023'!$F$88</f>
        <v>Estructurar o formular proyectos de I+D+i que involucren lineas de investigacion en metrologia Fìsica</v>
      </c>
      <c r="F968" s="824">
        <v>10</v>
      </c>
      <c r="G968" s="824" t="s">
        <v>2452</v>
      </c>
      <c r="H968" s="824">
        <f>'Plan de Acción 2023'!$T$88</f>
        <v>6</v>
      </c>
      <c r="I968" s="824">
        <f>'Plan de Acción 2023'!H88+'Plan de Acción 2023'!I88+'Plan de Acción 2023'!J88+'Plan de Acción 2023'!K88+'Plan de Acción 2023'!L88+'Plan de Acción 2023'!M88+'Plan de Acción 2023'!N88+'Plan de Acción 2023'!O88+'Plan de Acción 2023'!P88+'Plan de Acción 2023'!Q88</f>
        <v>5</v>
      </c>
      <c r="J968" s="824">
        <f>'Plan de Acción 2023'!X88+'Plan de Acción 2023'!Y88+'Plan de Acción 2023'!Z88+'Plan de Acción 2023'!AA88+'Plan de Acción 2023'!AB88+'Plan de Acción 2023'!AC88+'Plan de Acción 2023'!AD88+'Plan de Acción 2023'!AE88+'Plan de Acción 2023'!AF88+'Plan de Acción 2023'!AG88</f>
        <v>2</v>
      </c>
      <c r="K968" s="825">
        <f t="shared" si="9"/>
        <v>0.83333333333333337</v>
      </c>
      <c r="L968" s="825">
        <f t="shared" si="10"/>
        <v>0.33333333333333331</v>
      </c>
      <c r="M968" s="824">
        <f>'Plan de Acción 2023'!Q88</f>
        <v>3</v>
      </c>
      <c r="N968" s="824">
        <f>'Plan de Acción 2023'!AG88</f>
        <v>0</v>
      </c>
      <c r="O968" s="824">
        <f t="shared" si="11"/>
        <v>0</v>
      </c>
      <c r="P968" s="820">
        <f>Tabla13[[#This Row],[Ejec Real Acumu]]-Tabla13[[#This Row],[Proyec Ejec Acumul]]</f>
        <v>-3</v>
      </c>
      <c r="Q968" s="820">
        <f>Tabla13[[#This Row],[Ejec Real Mes]]-Tabla13[[#This Row],[Program Entreg Mes]]</f>
        <v>-3</v>
      </c>
    </row>
    <row r="969" spans="1:17">
      <c r="A969" s="824">
        <v>85</v>
      </c>
      <c r="B969" s="824" t="s">
        <v>2441</v>
      </c>
      <c r="C969" s="824" t="s">
        <v>2442</v>
      </c>
      <c r="D969" s="824" t="str">
        <f>'Plan de Acción 2023'!$V$89</f>
        <v>Subdirección de Metrología Física</v>
      </c>
      <c r="E969" s="824" t="str">
        <f>'Plan de Acción 2023'!$F$89</f>
        <v>Realizar seguimiento ejecución proyectos de I+D+i en metrología física</v>
      </c>
      <c r="F969" s="824">
        <v>10</v>
      </c>
      <c r="G969" s="824" t="s">
        <v>2452</v>
      </c>
      <c r="H969" s="824">
        <f>'Plan de Acción 2023'!$T$89</f>
        <v>6</v>
      </c>
      <c r="I969" s="824">
        <f>'Plan de Acción 2023'!H89+'Plan de Acción 2023'!I89+'Plan de Acción 2023'!J89+'Plan de Acción 2023'!K89+'Plan de Acción 2023'!L89+'Plan de Acción 2023'!M89+'Plan de Acción 2023'!N89+'Plan de Acción 2023'!O89+'Plan de Acción 2023'!P89+'Plan de Acción 2023'!Q89</f>
        <v>5</v>
      </c>
      <c r="J969" s="824">
        <f>'Plan de Acción 2023'!X89+'Plan de Acción 2023'!Y89+'Plan de Acción 2023'!Z89+'Plan de Acción 2023'!AA89+'Plan de Acción 2023'!AB89+'Plan de Acción 2023'!AC89+'Plan de Acción 2023'!AD89+'Plan de Acción 2023'!AE89+'Plan de Acción 2023'!AF89+'Plan de Acción 2023'!AG89</f>
        <v>4</v>
      </c>
      <c r="K969" s="825">
        <f t="shared" si="9"/>
        <v>0.83333333333333337</v>
      </c>
      <c r="L969" s="825">
        <f t="shared" si="10"/>
        <v>0.66666666666666663</v>
      </c>
      <c r="M969" s="824">
        <f>'Plan de Acción 2023'!Q89</f>
        <v>1</v>
      </c>
      <c r="N969" s="824">
        <f>'Plan de Acción 2023'!AG89</f>
        <v>0</v>
      </c>
      <c r="O969" s="824">
        <f t="shared" si="11"/>
        <v>0</v>
      </c>
      <c r="P969" s="820">
        <f>Tabla13[[#This Row],[Ejec Real Acumu]]-Tabla13[[#This Row],[Proyec Ejec Acumul]]</f>
        <v>-1</v>
      </c>
      <c r="Q969" s="820">
        <f>Tabla13[[#This Row],[Ejec Real Mes]]-Tabla13[[#This Row],[Program Entreg Mes]]</f>
        <v>-1</v>
      </c>
    </row>
    <row r="970" spans="1:17">
      <c r="A970" s="824">
        <v>86</v>
      </c>
      <c r="B970" s="824" t="s">
        <v>2441</v>
      </c>
      <c r="C970" s="824" t="s">
        <v>2442</v>
      </c>
      <c r="D970" s="824" t="str">
        <f>'Plan de Acción 2023'!$V$90</f>
        <v>Subdirección de Metrología Física</v>
      </c>
      <c r="E970" s="824" t="str">
        <f>'Plan de Acción 2023'!$F$90</f>
        <v>Participar en proyectos de I+D+i en metrología Fisica con organizaciones internacionales</v>
      </c>
      <c r="F970" s="824">
        <v>10</v>
      </c>
      <c r="G970" s="824" t="s">
        <v>2452</v>
      </c>
      <c r="H970" s="824">
        <f>'Plan de Acción 2023'!$T$90</f>
        <v>6</v>
      </c>
      <c r="I970" s="824">
        <f>'Plan de Acción 2023'!H90+'Plan de Acción 2023'!I90+'Plan de Acción 2023'!J90+'Plan de Acción 2023'!K90+'Plan de Acción 2023'!L90+'Plan de Acción 2023'!M90+'Plan de Acción 2023'!N90+'Plan de Acción 2023'!O90+'Plan de Acción 2023'!P90+'Plan de Acción 2023'!Q90</f>
        <v>2</v>
      </c>
      <c r="J970" s="824">
        <f>'Plan de Acción 2023'!X90+'Plan de Acción 2023'!Y90+'Plan de Acción 2023'!Z90+'Plan de Acción 2023'!AA90+'Plan de Acción 2023'!AB90+'Plan de Acción 2023'!AC90+'Plan de Acción 2023'!AD90+'Plan de Acción 2023'!AE90+'Plan de Acción 2023'!AF90+'Plan de Acción 2023'!AG90</f>
        <v>3</v>
      </c>
      <c r="K970" s="825">
        <f t="shared" si="9"/>
        <v>0.33333333333333331</v>
      </c>
      <c r="L970" s="825">
        <f t="shared" si="10"/>
        <v>0.5</v>
      </c>
      <c r="M970" s="824">
        <f>'Plan de Acción 2023'!Q90</f>
        <v>0</v>
      </c>
      <c r="N970" s="824">
        <f>'Plan de Acción 2023'!AG90</f>
        <v>0</v>
      </c>
      <c r="O970" s="824" t="e">
        <f t="shared" si="11"/>
        <v>#DIV/0!</v>
      </c>
      <c r="P970" s="820">
        <f>Tabla13[[#This Row],[Ejec Real Acumu]]-Tabla13[[#This Row],[Proyec Ejec Acumul]]</f>
        <v>1</v>
      </c>
      <c r="Q970" s="820">
        <f>Tabla13[[#This Row],[Ejec Real Mes]]-Tabla13[[#This Row],[Program Entreg Mes]]</f>
        <v>0</v>
      </c>
    </row>
    <row r="971" spans="1:17">
      <c r="A971" s="824">
        <v>87</v>
      </c>
      <c r="B971" s="824" t="s">
        <v>2441</v>
      </c>
      <c r="C971" s="824" t="s">
        <v>2442</v>
      </c>
      <c r="D971" s="824" t="str">
        <f>'Plan de Acción 2023'!$V$91</f>
        <v>Oficina de Informática y Desarrollo Tecnológico</v>
      </c>
      <c r="E971" s="824" t="str">
        <f>'Plan de Acción 2023'!$F$91</f>
        <v>Ejecutar el Plan Estratégico de Tecnologías de la Información - PETI 2021 - 2023</v>
      </c>
      <c r="F971" s="824">
        <v>10</v>
      </c>
      <c r="G971" s="824" t="s">
        <v>2452</v>
      </c>
      <c r="H971" s="824">
        <f>'Plan de Acción 2023'!$T$91</f>
        <v>25</v>
      </c>
      <c r="I971" s="824">
        <f>'Plan de Acción 2023'!H91+'Plan de Acción 2023'!I91+'Plan de Acción 2023'!J91+'Plan de Acción 2023'!K91+'Plan de Acción 2023'!L91+'Plan de Acción 2023'!M91+'Plan de Acción 2023'!N91+'Plan de Acción 2023'!O91+'Plan de Acción 2023'!P91+'Plan de Acción 2023'!Q91</f>
        <v>16</v>
      </c>
      <c r="J971" s="824">
        <f>'Plan de Acción 2023'!X91+'Plan de Acción 2023'!Y91+'Plan de Acción 2023'!Z91+'Plan de Acción 2023'!AA91+'Plan de Acción 2023'!AB91+'Plan de Acción 2023'!AC91+'Plan de Acción 2023'!AD91+'Plan de Acción 2023'!AE91+'Plan de Acción 2023'!AF91+'Plan de Acción 2023'!AG91</f>
        <v>15</v>
      </c>
      <c r="K971" s="825">
        <f t="shared" si="9"/>
        <v>0.64</v>
      </c>
      <c r="L971" s="825">
        <f t="shared" si="10"/>
        <v>0.6</v>
      </c>
      <c r="M971" s="824">
        <f>'Plan de Acción 2023'!Q91</f>
        <v>0</v>
      </c>
      <c r="N971" s="824">
        <f>'Plan de Acción 2023'!AG91</f>
        <v>0</v>
      </c>
      <c r="O971" s="824" t="e">
        <f t="shared" si="11"/>
        <v>#DIV/0!</v>
      </c>
      <c r="P971" s="820">
        <f>Tabla13[[#This Row],[Ejec Real Acumu]]-Tabla13[[#This Row],[Proyec Ejec Acumul]]</f>
        <v>-1</v>
      </c>
      <c r="Q971" s="820">
        <f>Tabla13[[#This Row],[Ejec Real Mes]]-Tabla13[[#This Row],[Program Entreg Mes]]</f>
        <v>0</v>
      </c>
    </row>
    <row r="972" spans="1:17">
      <c r="A972" s="824">
        <v>88</v>
      </c>
      <c r="B972" s="824" t="s">
        <v>2441</v>
      </c>
      <c r="C972" s="824" t="s">
        <v>2442</v>
      </c>
      <c r="D972" s="824" t="str">
        <f>'Plan de Acción 2023'!$V$92</f>
        <v>Oficina de Informática y Desarrollo Tecnológico</v>
      </c>
      <c r="E972" s="824" t="str">
        <f>'Plan de Acción 2023'!$F$92</f>
        <v>Formular el Plan de transformación digital.</v>
      </c>
      <c r="F972" s="824">
        <v>10</v>
      </c>
      <c r="G972" s="824" t="s">
        <v>2452</v>
      </c>
      <c r="H972" s="824">
        <f>'Plan de Acción 2023'!$T$92</f>
        <v>7</v>
      </c>
      <c r="I972" s="824">
        <f>'Plan de Acción 2023'!H92+'Plan de Acción 2023'!I92+'Plan de Acción 2023'!J92+'Plan de Acción 2023'!K92+'Plan de Acción 2023'!L92+'Plan de Acción 2023'!M92+'Plan de Acción 2023'!N92+'Plan de Acción 2023'!O92+'Plan de Acción 2023'!P92+'Plan de Acción 2023'!Q92</f>
        <v>2</v>
      </c>
      <c r="J972" s="824">
        <f>'Plan de Acción 2023'!X92+'Plan de Acción 2023'!Y92+'Plan de Acción 2023'!Z92+'Plan de Acción 2023'!AA92+'Plan de Acción 2023'!AB92+'Plan de Acción 2023'!AC92+'Plan de Acción 2023'!AD92+'Plan de Acción 2023'!AE92+'Plan de Acción 2023'!AF92+'Plan de Acción 2023'!AG92</f>
        <v>1</v>
      </c>
      <c r="K972" s="825">
        <f t="shared" si="9"/>
        <v>0.2857142857142857</v>
      </c>
      <c r="L972" s="825">
        <f t="shared" si="10"/>
        <v>0.14285714285714285</v>
      </c>
      <c r="M972" s="824">
        <f>'Plan de Acción 2023'!Q92</f>
        <v>1</v>
      </c>
      <c r="N972" s="824">
        <f>'Plan de Acción 2023'!AG92</f>
        <v>0</v>
      </c>
      <c r="O972" s="824">
        <f t="shared" si="11"/>
        <v>0</v>
      </c>
      <c r="P972" s="820">
        <f>Tabla13[[#This Row],[Ejec Real Acumu]]-Tabla13[[#This Row],[Proyec Ejec Acumul]]</f>
        <v>-1</v>
      </c>
      <c r="Q972" s="820">
        <f>Tabla13[[#This Row],[Ejec Real Mes]]-Tabla13[[#This Row],[Program Entreg Mes]]</f>
        <v>-1</v>
      </c>
    </row>
    <row r="973" spans="1:17">
      <c r="A973" s="824">
        <v>89</v>
      </c>
      <c r="B973" s="824" t="s">
        <v>2441</v>
      </c>
      <c r="C973" s="824" t="s">
        <v>2442</v>
      </c>
      <c r="D973" s="824" t="str">
        <f>'Plan de Acción 2023'!$V$93</f>
        <v>Oficina de Informática y Desarrollo Tecnológico</v>
      </c>
      <c r="E973" s="824" t="str">
        <f>'Plan de Acción 2023'!$F$93</f>
        <v>Ejecutar el Plan de Tratamiento de Riesgos de Seguridad y Privacidad de la Información</v>
      </c>
      <c r="F973" s="824">
        <v>10</v>
      </c>
      <c r="G973" s="824" t="s">
        <v>2452</v>
      </c>
      <c r="H973" s="824">
        <f>'Plan de Acción 2023'!$T$93</f>
        <v>12</v>
      </c>
      <c r="I973" s="824">
        <f>'Plan de Acción 2023'!H93+'Plan de Acción 2023'!I93+'Plan de Acción 2023'!J93+'Plan de Acción 2023'!K93+'Plan de Acción 2023'!L93+'Plan de Acción 2023'!M93+'Plan de Acción 2023'!N93+'Plan de Acción 2023'!O93+'Plan de Acción 2023'!P93+'Plan de Acción 2023'!Q93</f>
        <v>11</v>
      </c>
      <c r="J973" s="824">
        <f>'Plan de Acción 2023'!X93+'Plan de Acción 2023'!Y93+'Plan de Acción 2023'!Z93+'Plan de Acción 2023'!AA93+'Plan de Acción 2023'!AB93+'Plan de Acción 2023'!AC93+'Plan de Acción 2023'!AD93+'Plan de Acción 2023'!AE93+'Plan de Acción 2023'!AF93+'Plan de Acción 2023'!AG93</f>
        <v>10.5</v>
      </c>
      <c r="K973" s="825">
        <f t="shared" si="9"/>
        <v>0.91666666666666663</v>
      </c>
      <c r="L973" s="825">
        <f t="shared" si="10"/>
        <v>0.875</v>
      </c>
      <c r="M973" s="824">
        <f>'Plan de Acción 2023'!Q93</f>
        <v>1</v>
      </c>
      <c r="N973" s="824">
        <f>'Plan de Acción 2023'!AG93</f>
        <v>0</v>
      </c>
      <c r="O973" s="824">
        <f t="shared" si="11"/>
        <v>0</v>
      </c>
      <c r="P973" s="820">
        <f>Tabla13[[#This Row],[Ejec Real Acumu]]-Tabla13[[#This Row],[Proyec Ejec Acumul]]</f>
        <v>-0.5</v>
      </c>
      <c r="Q973" s="820">
        <f>Tabla13[[#This Row],[Ejec Real Mes]]-Tabla13[[#This Row],[Program Entreg Mes]]</f>
        <v>-1</v>
      </c>
    </row>
    <row r="974" spans="1:17">
      <c r="A974" s="824">
        <v>90</v>
      </c>
      <c r="B974" s="824" t="s">
        <v>2441</v>
      </c>
      <c r="C974" s="824" t="s">
        <v>2442</v>
      </c>
      <c r="D974" s="824" t="str">
        <f>'Plan de Acción 2023'!$V$94</f>
        <v>Oficina de Informática y Desarrollo Tecnológico</v>
      </c>
      <c r="E974" s="824" t="str">
        <f>'Plan de Acción 2023'!$F$94</f>
        <v>Ejecutar Plan de Seguridad y Privacidad de la Información 2023</v>
      </c>
      <c r="F974" s="824">
        <v>10</v>
      </c>
      <c r="G974" s="824" t="s">
        <v>2452</v>
      </c>
      <c r="H974" s="824">
        <f>'Plan de Acción 2023'!$T$94</f>
        <v>32</v>
      </c>
      <c r="I974" s="824">
        <f>'Plan de Acción 2023'!H94+'Plan de Acción 2023'!I94+'Plan de Acción 2023'!J94+'Plan de Acción 2023'!K94+'Plan de Acción 2023'!L94+'Plan de Acción 2023'!M94+'Plan de Acción 2023'!N94+'Plan de Acción 2023'!O94+'Plan de Acción 2023'!P94+'Plan de Acción 2023'!Q94</f>
        <v>26</v>
      </c>
      <c r="J974" s="824">
        <f>'Plan de Acción 2023'!X94+'Plan de Acción 2023'!Y94+'Plan de Acción 2023'!Z94+'Plan de Acción 2023'!AA94+'Plan de Acción 2023'!AB94+'Plan de Acción 2023'!AC94+'Plan de Acción 2023'!AD94+'Plan de Acción 2023'!AE94+'Plan de Acción 2023'!AF94+'Plan de Acción 2023'!AG94</f>
        <v>21</v>
      </c>
      <c r="K974" s="825">
        <f t="shared" si="9"/>
        <v>0.8125</v>
      </c>
      <c r="L974" s="825">
        <f t="shared" si="10"/>
        <v>0.65625</v>
      </c>
      <c r="M974" s="824">
        <f>'Plan de Acción 2023'!Q94</f>
        <v>6</v>
      </c>
      <c r="N974" s="824">
        <f>'Plan de Acción 2023'!AG94</f>
        <v>0</v>
      </c>
      <c r="O974" s="824">
        <f t="shared" si="11"/>
        <v>0</v>
      </c>
      <c r="P974" s="820">
        <f>Tabla13[[#This Row],[Ejec Real Acumu]]-Tabla13[[#This Row],[Proyec Ejec Acumul]]</f>
        <v>-5</v>
      </c>
      <c r="Q974" s="820">
        <f>Tabla13[[#This Row],[Ejec Real Mes]]-Tabla13[[#This Row],[Program Entreg Mes]]</f>
        <v>-6</v>
      </c>
    </row>
    <row r="975" spans="1:17">
      <c r="A975" s="824">
        <v>91</v>
      </c>
      <c r="B975" s="824" t="s">
        <v>2441</v>
      </c>
      <c r="C975" s="824" t="s">
        <v>2442</v>
      </c>
      <c r="D975" s="824" t="str">
        <f>'Plan de Acción 2023'!$V$95</f>
        <v>Oficina de Informática y Desarrollo Tecnológico</v>
      </c>
      <c r="E975" s="824" t="str">
        <f>'Plan de Acción 2023'!$F$95</f>
        <v>Implementar las políticas del Modelo Integrado de Planeación y Gestión relacionadas con la OIDT</v>
      </c>
      <c r="F975" s="824">
        <v>10</v>
      </c>
      <c r="G975" s="824" t="s">
        <v>2452</v>
      </c>
      <c r="H975" s="824">
        <f>'Plan de Acción 2023'!$T$95</f>
        <v>4</v>
      </c>
      <c r="I975" s="824">
        <f>'Plan de Acción 2023'!H95+'Plan de Acción 2023'!I95+'Plan de Acción 2023'!J95+'Plan de Acción 2023'!K95+'Plan de Acción 2023'!L95+'Plan de Acción 2023'!M95+'Plan de Acción 2023'!N95+'Plan de Acción 2023'!O95+'Plan de Acción 2023'!P95+'Plan de Acción 2023'!Q95</f>
        <v>3</v>
      </c>
      <c r="J975" s="824">
        <f>'Plan de Acción 2023'!X95+'Plan de Acción 2023'!Y95+'Plan de Acción 2023'!Z95+'Plan de Acción 2023'!AA95+'Plan de Acción 2023'!AB95+'Plan de Acción 2023'!AC95+'Plan de Acción 2023'!AD95+'Plan de Acción 2023'!AE95+'Plan de Acción 2023'!AF95+'Plan de Acción 2023'!AG95</f>
        <v>3</v>
      </c>
      <c r="K975" s="825">
        <f t="shared" si="9"/>
        <v>0.75</v>
      </c>
      <c r="L975" s="825">
        <f t="shared" si="10"/>
        <v>0.75</v>
      </c>
      <c r="M975" s="824">
        <f>'Plan de Acción 2023'!Q95</f>
        <v>0</v>
      </c>
      <c r="N975" s="824">
        <f>'Plan de Acción 2023'!AG95</f>
        <v>0</v>
      </c>
      <c r="O975" s="824" t="e">
        <f t="shared" si="11"/>
        <v>#DIV/0!</v>
      </c>
      <c r="P975" s="820">
        <f>Tabla13[[#This Row],[Ejec Real Acumu]]-Tabla13[[#This Row],[Proyec Ejec Acumul]]</f>
        <v>0</v>
      </c>
      <c r="Q975" s="820">
        <f>Tabla13[[#This Row],[Ejec Real Mes]]-Tabla13[[#This Row],[Program Entreg Mes]]</f>
        <v>0</v>
      </c>
    </row>
    <row r="976" spans="1:17">
      <c r="A976" s="824">
        <v>92</v>
      </c>
      <c r="B976" s="824" t="s">
        <v>2441</v>
      </c>
      <c r="C976" s="824" t="s">
        <v>2442</v>
      </c>
      <c r="D976" s="824" t="str">
        <f>'Plan de Acción 2023'!$V$96</f>
        <v>Subdirección de Metrología Física</v>
      </c>
      <c r="E976" s="824" t="str">
        <f>'Plan de Acción 2023'!$F$96</f>
        <v>Prestar horas de Asistencia Técnica por personal de la SMF a demanda</v>
      </c>
      <c r="F976" s="824">
        <v>10</v>
      </c>
      <c r="G976" s="824" t="s">
        <v>2452</v>
      </c>
      <c r="H976" s="824">
        <f>'Plan de Acción 2023'!$T$96</f>
        <v>1</v>
      </c>
      <c r="I976" s="824">
        <f>'Plan de Acción 2023'!H96+'Plan de Acción 2023'!I96+'Plan de Acción 2023'!J96+'Plan de Acción 2023'!K96+'Plan de Acción 2023'!L96+'Plan de Acción 2023'!M96+'Plan de Acción 2023'!N96+'Plan de Acción 2023'!O96+'Plan de Acción 2023'!P96+'Plan de Acción 2023'!Q96</f>
        <v>0</v>
      </c>
      <c r="J976" s="824">
        <f>'Plan de Acción 2023'!X96+'Plan de Acción 2023'!Y96+'Plan de Acción 2023'!Z96+'Plan de Acción 2023'!AA96+'Plan de Acción 2023'!AB96+'Plan de Acción 2023'!AC96+'Plan de Acción 2023'!AD96+'Plan de Acción 2023'!AE96+'Plan de Acción 2023'!AF96+'Plan de Acción 2023'!AG96</f>
        <v>0</v>
      </c>
      <c r="K976" s="825">
        <f t="shared" si="9"/>
        <v>0</v>
      </c>
      <c r="L976" s="825">
        <f t="shared" si="10"/>
        <v>0</v>
      </c>
      <c r="M976" s="824">
        <f>'Plan de Acción 2023'!Q96</f>
        <v>0</v>
      </c>
      <c r="N976" s="824">
        <f>'Plan de Acción 2023'!AG96</f>
        <v>0</v>
      </c>
      <c r="O976" s="824" t="e">
        <f t="shared" si="11"/>
        <v>#DIV/0!</v>
      </c>
      <c r="P976" s="820">
        <f>Tabla13[[#This Row],[Ejec Real Acumu]]-Tabla13[[#This Row],[Proyec Ejec Acumul]]</f>
        <v>0</v>
      </c>
      <c r="Q976" s="820">
        <f>Tabla13[[#This Row],[Ejec Real Mes]]-Tabla13[[#This Row],[Program Entreg Mes]]</f>
        <v>0</v>
      </c>
    </row>
    <row r="977" spans="1:17">
      <c r="A977" s="824">
        <v>93</v>
      </c>
      <c r="B977" s="824" t="s">
        <v>2441</v>
      </c>
      <c r="C977" s="824" t="s">
        <v>2442</v>
      </c>
      <c r="D977" s="824" t="str">
        <f>'Plan de Acción 2023'!$V$97</f>
        <v>Oficina de Informática y Desarrollo Tecnológico</v>
      </c>
      <c r="E977" s="824" t="str">
        <f>'Plan de Acción 2023'!$F$97</f>
        <v>Ejecutar actividades relacionadas con la Gestión del SIG según lineamientos estratégicos - OIDT</v>
      </c>
      <c r="F977" s="824">
        <v>10</v>
      </c>
      <c r="G977" s="824" t="s">
        <v>2452</v>
      </c>
      <c r="H977" s="824">
        <f>'Plan de Acción 2023'!$T$97</f>
        <v>4</v>
      </c>
      <c r="I977" s="824">
        <f>'Plan de Acción 2023'!H97+'Plan de Acción 2023'!I97+'Plan de Acción 2023'!J97+'Plan de Acción 2023'!K97+'Plan de Acción 2023'!L97+'Plan de Acción 2023'!M97+'Plan de Acción 2023'!N97+'Plan de Acción 2023'!O97+'Plan de Acción 2023'!P97+'Plan de Acción 2023'!Q97</f>
        <v>3</v>
      </c>
      <c r="J977" s="824">
        <f>'Plan de Acción 2023'!X97+'Plan de Acción 2023'!Y97+'Plan de Acción 2023'!Z97+'Plan de Acción 2023'!AA97+'Plan de Acción 2023'!AB97+'Plan de Acción 2023'!AC97+'Plan de Acción 2023'!AD97+'Plan de Acción 2023'!AE97+'Plan de Acción 2023'!AF97+'Plan de Acción 2023'!AG97</f>
        <v>3</v>
      </c>
      <c r="K977" s="825">
        <f t="shared" si="9"/>
        <v>0.75</v>
      </c>
      <c r="L977" s="825">
        <f t="shared" si="10"/>
        <v>0.75</v>
      </c>
      <c r="M977" s="824">
        <f>'Plan de Acción 2023'!Q97</f>
        <v>0</v>
      </c>
      <c r="N977" s="824">
        <f>'Plan de Acción 2023'!AG97</f>
        <v>0</v>
      </c>
      <c r="O977" s="824" t="e">
        <f t="shared" si="11"/>
        <v>#DIV/0!</v>
      </c>
      <c r="P977" s="820">
        <f>Tabla13[[#This Row],[Ejec Real Acumu]]-Tabla13[[#This Row],[Proyec Ejec Acumul]]</f>
        <v>0</v>
      </c>
      <c r="Q977" s="820">
        <f>Tabla13[[#This Row],[Ejec Real Mes]]-Tabla13[[#This Row],[Program Entreg Mes]]</f>
        <v>0</v>
      </c>
    </row>
    <row r="978" spans="1:17">
      <c r="A978" s="824">
        <v>94</v>
      </c>
      <c r="B978" s="824" t="s">
        <v>2441</v>
      </c>
      <c r="C978" s="824" t="s">
        <v>2442</v>
      </c>
      <c r="D978" s="824" t="str">
        <f>'Plan de Acción 2023'!$V$98</f>
        <v>Subdirección de Metrología Física</v>
      </c>
      <c r="E978" s="824" t="str">
        <f>'Plan de Acción 2023'!$F$98</f>
        <v>Ejecutar actividades relacionadas con la Gestión del SIG según lineamientos estratégicos - SMF</v>
      </c>
      <c r="F978" s="824">
        <v>10</v>
      </c>
      <c r="G978" s="824" t="s">
        <v>2452</v>
      </c>
      <c r="H978" s="824">
        <f>'Plan de Acción 2023'!$T$98</f>
        <v>4</v>
      </c>
      <c r="I978" s="824">
        <f>'Plan de Acción 2023'!H98+'Plan de Acción 2023'!I98+'Plan de Acción 2023'!J98+'Plan de Acción 2023'!K98+'Plan de Acción 2023'!L98+'Plan de Acción 2023'!M98+'Plan de Acción 2023'!N98+'Plan de Acción 2023'!O98+'Plan de Acción 2023'!P98+'Plan de Acción 2023'!Q98</f>
        <v>3</v>
      </c>
      <c r="J978" s="824">
        <f>'Plan de Acción 2023'!X98+'Plan de Acción 2023'!Y98+'Plan de Acción 2023'!Z98+'Plan de Acción 2023'!AA98+'Plan de Acción 2023'!AB98+'Plan de Acción 2023'!AC98+'Plan de Acción 2023'!AD98+'Plan de Acción 2023'!AE98+'Plan de Acción 2023'!AF98+'Plan de Acción 2023'!AG98</f>
        <v>3</v>
      </c>
      <c r="K978" s="825">
        <f t="shared" si="9"/>
        <v>0.75</v>
      </c>
      <c r="L978" s="825">
        <f t="shared" si="10"/>
        <v>0.75</v>
      </c>
      <c r="M978" s="824">
        <f>'Plan de Acción 2023'!Q98</f>
        <v>0</v>
      </c>
      <c r="N978" s="824">
        <f>'Plan de Acción 2023'!AG98</f>
        <v>0</v>
      </c>
      <c r="O978" s="824" t="e">
        <f t="shared" si="11"/>
        <v>#DIV/0!</v>
      </c>
      <c r="P978" s="820">
        <f>Tabla13[[#This Row],[Ejec Real Acumu]]-Tabla13[[#This Row],[Proyec Ejec Acumul]]</f>
        <v>0</v>
      </c>
      <c r="Q978" s="820">
        <f>Tabla13[[#This Row],[Ejec Real Mes]]-Tabla13[[#This Row],[Program Entreg Mes]]</f>
        <v>0</v>
      </c>
    </row>
    <row r="979" spans="1:17">
      <c r="A979" s="824">
        <v>95</v>
      </c>
      <c r="B979" s="824" t="s">
        <v>2441</v>
      </c>
      <c r="C979" s="824" t="s">
        <v>2442</v>
      </c>
      <c r="D979" s="824" t="str">
        <f>'Plan de Acción 2023'!$V$99</f>
        <v>Secretaría General</v>
      </c>
      <c r="E979" s="824" t="str">
        <f>'Plan de Acción 2023'!$F$99</f>
        <v>Ejecutar actividades relacionadas con la Gestión del SIG según lineamientos estratégicos - SG</v>
      </c>
      <c r="F979" s="824">
        <v>10</v>
      </c>
      <c r="G979" s="824" t="s">
        <v>2452</v>
      </c>
      <c r="H979" s="824">
        <f>'Plan de Acción 2023'!$T$99</f>
        <v>4</v>
      </c>
      <c r="I979" s="824">
        <f>'Plan de Acción 2023'!H99+'Plan de Acción 2023'!I99+'Plan de Acción 2023'!J99+'Plan de Acción 2023'!K99+'Plan de Acción 2023'!L99+'Plan de Acción 2023'!M99+'Plan de Acción 2023'!N99+'Plan de Acción 2023'!O99+'Plan de Acción 2023'!P99+'Plan de Acción 2023'!Q99</f>
        <v>3</v>
      </c>
      <c r="J979" s="824">
        <f>'Plan de Acción 2023'!X99+'Plan de Acción 2023'!Y99+'Plan de Acción 2023'!Z99+'Plan de Acción 2023'!AA99+'Plan de Acción 2023'!AB99+'Plan de Acción 2023'!AC99+'Plan de Acción 2023'!AD99+'Plan de Acción 2023'!AE99+'Plan de Acción 2023'!AF99+'Plan de Acción 2023'!AG99</f>
        <v>2</v>
      </c>
      <c r="K979" s="825">
        <f t="shared" si="9"/>
        <v>0.75</v>
      </c>
      <c r="L979" s="825">
        <f t="shared" si="10"/>
        <v>0.5</v>
      </c>
      <c r="M979" s="824">
        <f>'Plan de Acción 2023'!Q99</f>
        <v>0</v>
      </c>
      <c r="N979" s="824">
        <f>'Plan de Acción 2023'!AG99</f>
        <v>0</v>
      </c>
      <c r="O979" s="824" t="e">
        <f t="shared" si="11"/>
        <v>#DIV/0!</v>
      </c>
      <c r="P979" s="820">
        <f>Tabla13[[#This Row],[Ejec Real Acumu]]-Tabla13[[#This Row],[Proyec Ejec Acumul]]</f>
        <v>-1</v>
      </c>
      <c r="Q979" s="820">
        <f>Tabla13[[#This Row],[Ejec Real Mes]]-Tabla13[[#This Row],[Program Entreg Mes]]</f>
        <v>0</v>
      </c>
    </row>
    <row r="980" spans="1:17">
      <c r="A980" s="824">
        <v>96</v>
      </c>
      <c r="B980" s="824" t="s">
        <v>2441</v>
      </c>
      <c r="C980" s="824" t="s">
        <v>2442</v>
      </c>
      <c r="D980" s="824" t="str">
        <f>'Plan de Acción 2023'!$V$100</f>
        <v>Subdirección de Metrología Química y Biología</v>
      </c>
      <c r="E980" s="824" t="str">
        <f>'Plan de Acción 2023'!$F$100</f>
        <v>Ejecutar actividades relacionadas con la Gestión del SIG según lineamientos estratégicos - SMQB</v>
      </c>
      <c r="F980" s="824">
        <v>10</v>
      </c>
      <c r="G980" s="824" t="s">
        <v>2452</v>
      </c>
      <c r="H980" s="824">
        <f>'Plan de Acción 2023'!$T$100</f>
        <v>4</v>
      </c>
      <c r="I980" s="824">
        <f>'Plan de Acción 2023'!H100+'Plan de Acción 2023'!I100+'Plan de Acción 2023'!J100+'Plan de Acción 2023'!K100+'Plan de Acción 2023'!L100+'Plan de Acción 2023'!M100+'Plan de Acción 2023'!N100+'Plan de Acción 2023'!O100+'Plan de Acción 2023'!P100+'Plan de Acción 2023'!Q100</f>
        <v>3</v>
      </c>
      <c r="J980" s="824">
        <f>'Plan de Acción 2023'!X100+'Plan de Acción 2023'!Y100+'Plan de Acción 2023'!Z100+'Plan de Acción 2023'!AA100+'Plan de Acción 2023'!AB100+'Plan de Acción 2023'!AC100+'Plan de Acción 2023'!AD100+'Plan de Acción 2023'!AE100+'Plan de Acción 2023'!AF100+'Plan de Acción 2023'!AG100</f>
        <v>3</v>
      </c>
      <c r="K980" s="825">
        <f t="shared" si="9"/>
        <v>0.75</v>
      </c>
      <c r="L980" s="825">
        <f t="shared" si="10"/>
        <v>0.75</v>
      </c>
      <c r="M980" s="824">
        <f>'Plan de Acción 2023'!Q100</f>
        <v>0</v>
      </c>
      <c r="N980" s="824">
        <f>'Plan de Acción 2023'!AG100</f>
        <v>0</v>
      </c>
      <c r="O980" s="824" t="e">
        <f t="shared" si="11"/>
        <v>#DIV/0!</v>
      </c>
      <c r="P980" s="820">
        <f>Tabla13[[#This Row],[Ejec Real Acumu]]-Tabla13[[#This Row],[Proyec Ejec Acumul]]</f>
        <v>0</v>
      </c>
      <c r="Q980" s="820">
        <f>Tabla13[[#This Row],[Ejec Real Mes]]-Tabla13[[#This Row],[Program Entreg Mes]]</f>
        <v>0</v>
      </c>
    </row>
    <row r="981" spans="1:17">
      <c r="A981" s="824">
        <v>97</v>
      </c>
      <c r="B981" s="824" t="s">
        <v>2441</v>
      </c>
      <c r="C981" s="824" t="s">
        <v>2442</v>
      </c>
      <c r="D981" s="824" t="str">
        <f>'Plan de Acción 2023'!$V$101</f>
        <v>Secretaría General</v>
      </c>
      <c r="E981" s="824" t="str">
        <f>'Plan de Acción 2023'!$F$101</f>
        <v>Liderar la Gestión del Cambio con referencia a todos los cambios derivados de los resultados del concurso de méritos Nación 3</v>
      </c>
      <c r="F981" s="824">
        <v>10</v>
      </c>
      <c r="G981" s="824" t="s">
        <v>2452</v>
      </c>
      <c r="H981" s="824">
        <f>'Plan de Acción 2023'!$T$101</f>
        <v>4</v>
      </c>
      <c r="I981" s="824">
        <f>'Plan de Acción 2023'!H101+'Plan de Acción 2023'!I101+'Plan de Acción 2023'!J101+'Plan de Acción 2023'!K101+'Plan de Acción 2023'!L101+'Plan de Acción 2023'!M101+'Plan de Acción 2023'!N101+'Plan de Acción 2023'!O101+'Plan de Acción 2023'!P101+'Plan de Acción 2023'!Q101</f>
        <v>3</v>
      </c>
      <c r="J981" s="824">
        <f>'Plan de Acción 2023'!X101+'Plan de Acción 2023'!Y101+'Plan de Acción 2023'!Z101+'Plan de Acción 2023'!AA101+'Plan de Acción 2023'!AB101+'Plan de Acción 2023'!AC101+'Plan de Acción 2023'!AD101+'Plan de Acción 2023'!AE101+'Plan de Acción 2023'!AF101+'Plan de Acción 2023'!AG101</f>
        <v>3</v>
      </c>
      <c r="K981" s="825">
        <f t="shared" si="9"/>
        <v>0.75</v>
      </c>
      <c r="L981" s="825">
        <f t="shared" si="10"/>
        <v>0.75</v>
      </c>
      <c r="M981" s="824">
        <f>'Plan de Acción 2023'!Q101</f>
        <v>0</v>
      </c>
      <c r="N981" s="824">
        <f>'Plan de Acción 2023'!AG101</f>
        <v>0</v>
      </c>
      <c r="O981" s="824" t="e">
        <f t="shared" si="11"/>
        <v>#DIV/0!</v>
      </c>
      <c r="P981" s="820">
        <f>Tabla13[[#This Row],[Ejec Real Acumu]]-Tabla13[[#This Row],[Proyec Ejec Acumul]]</f>
        <v>0</v>
      </c>
      <c r="Q981" s="820">
        <f>Tabla13[[#This Row],[Ejec Real Mes]]-Tabla13[[#This Row],[Program Entreg Mes]]</f>
        <v>0</v>
      </c>
    </row>
    <row r="982" spans="1:17">
      <c r="A982" s="824">
        <v>98</v>
      </c>
      <c r="B982" s="824" t="s">
        <v>2441</v>
      </c>
      <c r="C982" s="824" t="s">
        <v>2442</v>
      </c>
      <c r="D982" s="824" t="str">
        <f>'Plan de Acción 2023'!$V$102</f>
        <v>Subdirección de Metrología Química y Biología</v>
      </c>
      <c r="E982" s="824" t="str">
        <f>'Plan de Acción 2023'!$F$102</f>
        <v xml:space="preserve">Desarrollar herramientas para la
automatización de los procesos de medición de la SMQB
 </v>
      </c>
      <c r="F982" s="824">
        <v>10</v>
      </c>
      <c r="G982" s="824" t="s">
        <v>2452</v>
      </c>
      <c r="H982" s="824">
        <f>'Plan de Acción 2023'!$T$102</f>
        <v>2</v>
      </c>
      <c r="I982" s="824">
        <f>'Plan de Acción 2023'!H102+'Plan de Acción 2023'!I102+'Plan de Acción 2023'!J102+'Plan de Acción 2023'!K102+'Plan de Acción 2023'!L102+'Plan de Acción 2023'!M102+'Plan de Acción 2023'!N102+'Plan de Acción 2023'!O102+'Plan de Acción 2023'!P102+'Plan de Acción 2023'!Q102</f>
        <v>0</v>
      </c>
      <c r="J982" s="824">
        <f>'Plan de Acción 2023'!X102+'Plan de Acción 2023'!Y102+'Plan de Acción 2023'!Z102+'Plan de Acción 2023'!AA102+'Plan de Acción 2023'!AB102+'Plan de Acción 2023'!AC102+'Plan de Acción 2023'!AD102+'Plan de Acción 2023'!AE102+'Plan de Acción 2023'!AF102+'Plan de Acción 2023'!AG102</f>
        <v>0</v>
      </c>
      <c r="K982" s="825">
        <f t="shared" si="9"/>
        <v>0</v>
      </c>
      <c r="L982" s="825">
        <f t="shared" si="10"/>
        <v>0</v>
      </c>
      <c r="M982" s="824">
        <f>'Plan de Acción 2023'!Q102</f>
        <v>0</v>
      </c>
      <c r="N982" s="824">
        <f>'Plan de Acción 2023'!AG102</f>
        <v>0</v>
      </c>
      <c r="O982" s="824" t="e">
        <f t="shared" si="11"/>
        <v>#DIV/0!</v>
      </c>
      <c r="P982" s="820">
        <f>Tabla13[[#This Row],[Ejec Real Acumu]]-Tabla13[[#This Row],[Proyec Ejec Acumul]]</f>
        <v>0</v>
      </c>
      <c r="Q982" s="820">
        <f>Tabla13[[#This Row],[Ejec Real Mes]]-Tabla13[[#This Row],[Program Entreg Mes]]</f>
        <v>0</v>
      </c>
    </row>
    <row r="983" spans="1:17">
      <c r="A983" s="824">
        <v>1</v>
      </c>
      <c r="B983" s="824" t="s">
        <v>2441</v>
      </c>
      <c r="C983" s="824" t="s">
        <v>2442</v>
      </c>
      <c r="D983" s="824" t="str">
        <f>'Plan de Acción 2023'!$V$5</f>
        <v>Dirección General</v>
      </c>
      <c r="E983" s="824" t="str">
        <f>'Plan de Acción 2023'!$F$5</f>
        <v>Participar en la Conferencia General de Pesas y Medidas del BIPM - CGPM</v>
      </c>
      <c r="F983" s="824">
        <v>11</v>
      </c>
      <c r="G983" s="824" t="s">
        <v>2453</v>
      </c>
      <c r="H983" s="824">
        <f>'Plan de Acción 2023'!$T$5</f>
        <v>1</v>
      </c>
      <c r="I983" s="824">
        <f>'Plan de Acción 2023'!H5+'Plan de Acción 2023'!I5+'Plan de Acción 2023'!J5+'Plan de Acción 2023'!K5+'Plan de Acción 2023'!L5+'Plan de Acción 2023'!M5+'Plan de Acción 2023'!N5+'Plan de Acción 2023'!O5+'Plan de Acción 2023'!P5+'Plan de Acción 2023'!Q5+'Plan de Acción 2023'!R5</f>
        <v>0</v>
      </c>
      <c r="J983" s="824">
        <f>'Plan de Acción 2023'!X5+'Plan de Acción 2023'!Y5+'Plan de Acción 2023'!Z5+'Plan de Acción 2023'!AA5+'Plan de Acción 2023'!AB5+'Plan de Acción 2023'!AC5+'Plan de Acción 2023'!AD5+'Plan de Acción 2023'!AE5+'Plan de Acción 2023'!AF5+'Plan de Acción 2023'!AG5+'Plan de Acción 2023'!AH5</f>
        <v>0</v>
      </c>
      <c r="K983" s="825">
        <f t="shared" si="9"/>
        <v>0</v>
      </c>
      <c r="L983" s="825">
        <f t="shared" si="10"/>
        <v>0</v>
      </c>
      <c r="M983" s="824">
        <f>'Plan de Acción 2023'!R5</f>
        <v>0</v>
      </c>
      <c r="N983" s="824">
        <f>'Plan de Acción 2023'!AH5</f>
        <v>0</v>
      </c>
      <c r="O983" s="824" t="e">
        <f t="shared" si="11"/>
        <v>#DIV/0!</v>
      </c>
      <c r="P983" s="820">
        <f>Tabla13[[#This Row],[Ejec Real Acumu]]-Tabla13[[#This Row],[Proyec Ejec Acumul]]</f>
        <v>0</v>
      </c>
      <c r="Q983" s="820">
        <f>Tabla13[[#This Row],[Ejec Real Mes]]-Tabla13[[#This Row],[Program Entreg Mes]]</f>
        <v>0</v>
      </c>
    </row>
    <row r="984" spans="1:17">
      <c r="A984" s="824">
        <v>2</v>
      </c>
      <c r="B984" s="824" t="s">
        <v>2441</v>
      </c>
      <c r="C984" s="824" t="s">
        <v>2442</v>
      </c>
      <c r="D984" s="824" t="str">
        <f>'Plan de Acción 2023'!$V$6</f>
        <v>Dirección General</v>
      </c>
      <c r="E984" s="824" t="str">
        <f>'Plan de Acción 2023'!$F$6</f>
        <v>Participar en la reunión del Asamblea del SIM</v>
      </c>
      <c r="F984" s="824">
        <v>11</v>
      </c>
      <c r="G984" s="824" t="s">
        <v>2453</v>
      </c>
      <c r="H984" s="824">
        <f>'Plan de Acción 2023'!$T$6</f>
        <v>1</v>
      </c>
      <c r="I984" s="824">
        <f>'Plan de Acción 2023'!H6+'Plan de Acción 2023'!I6+'Plan de Acción 2023'!J6+'Plan de Acción 2023'!K6+'Plan de Acción 2023'!L6+'Plan de Acción 2023'!M6+'Plan de Acción 2023'!N6+'Plan de Acción 2023'!O6+'Plan de Acción 2023'!P6+'Plan de Acción 2023'!Q6+'Plan de Acción 2023'!R6</f>
        <v>0</v>
      </c>
      <c r="J984" s="824">
        <f>'Plan de Acción 2023'!X6+'Plan de Acción 2023'!Y6+'Plan de Acción 2023'!Z6+'Plan de Acción 2023'!AA6+'Plan de Acción 2023'!AB6+'Plan de Acción 2023'!AC6+'Plan de Acción 2023'!AD6+'Plan de Acción 2023'!AE6+'Plan de Acción 2023'!AF6+'Plan de Acción 2023'!AG6+'Plan de Acción 2023'!AH6</f>
        <v>0</v>
      </c>
      <c r="K984" s="825">
        <f t="shared" si="9"/>
        <v>0</v>
      </c>
      <c r="L984" s="825">
        <f t="shared" si="10"/>
        <v>0</v>
      </c>
      <c r="M984" s="824">
        <f>'Plan de Acción 2023'!R6</f>
        <v>0</v>
      </c>
      <c r="N984" s="824">
        <f>'Plan de Acción 2023'!AH6</f>
        <v>0</v>
      </c>
      <c r="O984" s="824" t="e">
        <f t="shared" si="11"/>
        <v>#DIV/0!</v>
      </c>
      <c r="P984" s="820">
        <f>Tabla13[[#This Row],[Ejec Real Acumu]]-Tabla13[[#This Row],[Proyec Ejec Acumul]]</f>
        <v>0</v>
      </c>
      <c r="Q984" s="820">
        <f>Tabla13[[#This Row],[Ejec Real Mes]]-Tabla13[[#This Row],[Program Entreg Mes]]</f>
        <v>0</v>
      </c>
    </row>
    <row r="985" spans="1:17">
      <c r="A985" s="824">
        <v>3</v>
      </c>
      <c r="B985" s="824" t="s">
        <v>2441</v>
      </c>
      <c r="C985" s="824" t="s">
        <v>2442</v>
      </c>
      <c r="D985" s="824" t="str">
        <f>'Plan de Acción 2023'!$V$7</f>
        <v>Dirección General</v>
      </c>
      <c r="E985"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985" s="824">
        <v>11</v>
      </c>
      <c r="G985" s="824" t="s">
        <v>2453</v>
      </c>
      <c r="H985" s="824">
        <f>'Plan de Acción 2023'!$T$7</f>
        <v>4</v>
      </c>
      <c r="I985" s="824">
        <f>'Plan de Acción 2023'!H7+'Plan de Acción 2023'!I7+'Plan de Acción 2023'!J7+'Plan de Acción 2023'!K7+'Plan de Acción 2023'!L7+'Plan de Acción 2023'!M7+'Plan de Acción 2023'!N7+'Plan de Acción 2023'!O7+'Plan de Acción 2023'!P7+'Plan de Acción 2023'!Q7+'Plan de Acción 2023'!R7</f>
        <v>3</v>
      </c>
      <c r="J985" s="824">
        <f>'Plan de Acción 2023'!X7+'Plan de Acción 2023'!Y7+'Plan de Acción 2023'!Z7+'Plan de Acción 2023'!AA7+'Plan de Acción 2023'!AB7+'Plan de Acción 2023'!AC7+'Plan de Acción 2023'!AD7+'Plan de Acción 2023'!AE7+'Plan de Acción 2023'!AF7+'Plan de Acción 2023'!AG7+'Plan de Acción 2023'!AH7</f>
        <v>3</v>
      </c>
      <c r="K985" s="825">
        <f t="shared" si="9"/>
        <v>0.75</v>
      </c>
      <c r="L985" s="825">
        <f t="shared" si="10"/>
        <v>0.75</v>
      </c>
      <c r="M985" s="824">
        <f>'Plan de Acción 2023'!R7</f>
        <v>0</v>
      </c>
      <c r="N985" s="824">
        <f>'Plan de Acción 2023'!AH7</f>
        <v>0</v>
      </c>
      <c r="O985" s="824" t="e">
        <f t="shared" si="11"/>
        <v>#DIV/0!</v>
      </c>
      <c r="P985" s="820">
        <f>Tabla13[[#This Row],[Ejec Real Acumu]]-Tabla13[[#This Row],[Proyec Ejec Acumul]]</f>
        <v>0</v>
      </c>
      <c r="Q985" s="820">
        <f>Tabla13[[#This Row],[Ejec Real Mes]]-Tabla13[[#This Row],[Program Entreg Mes]]</f>
        <v>0</v>
      </c>
    </row>
    <row r="986" spans="1:17">
      <c r="A986" s="824">
        <v>4</v>
      </c>
      <c r="B986" s="824" t="s">
        <v>2441</v>
      </c>
      <c r="C986" s="824" t="s">
        <v>2442</v>
      </c>
      <c r="D986" s="824" t="str">
        <f>'Plan de Acción 2023'!$V$8</f>
        <v>Secretaría General</v>
      </c>
      <c r="E986" s="824" t="str">
        <f>'Plan de Acción 2023'!$F$8</f>
        <v>Ejecutar el Plan Estratégico de Talento Humano</v>
      </c>
      <c r="F986" s="824">
        <v>11</v>
      </c>
      <c r="G986" s="824" t="s">
        <v>2453</v>
      </c>
      <c r="H986" s="824">
        <f>'Plan de Acción 2023'!$T$8</f>
        <v>4</v>
      </c>
      <c r="I986" s="824">
        <f>'Plan de Acción 2023'!H8+'Plan de Acción 2023'!I8+'Plan de Acción 2023'!J8+'Plan de Acción 2023'!K8+'Plan de Acción 2023'!L8+'Plan de Acción 2023'!M8+'Plan de Acción 2023'!N8+'Plan de Acción 2023'!O8+'Plan de Acción 2023'!P8+'Plan de Acción 2023'!Q8+'Plan de Acción 2023'!R8</f>
        <v>3</v>
      </c>
      <c r="J986" s="824">
        <f>'Plan de Acción 2023'!X8+'Plan de Acción 2023'!Y8+'Plan de Acción 2023'!Z8+'Plan de Acción 2023'!AA8+'Plan de Acción 2023'!AB8+'Plan de Acción 2023'!AC8+'Plan de Acción 2023'!AD8+'Plan de Acción 2023'!AE8+'Plan de Acción 2023'!AF8+'Plan de Acción 2023'!AG8+'Plan de Acción 2023'!AH8</f>
        <v>3</v>
      </c>
      <c r="K986" s="825">
        <f t="shared" si="9"/>
        <v>0.75</v>
      </c>
      <c r="L986" s="825">
        <f t="shared" si="10"/>
        <v>0.75</v>
      </c>
      <c r="M986" s="824">
        <f>'Plan de Acción 2023'!R8</f>
        <v>0</v>
      </c>
      <c r="N986" s="824">
        <f>'Plan de Acción 2023'!AH8</f>
        <v>0</v>
      </c>
      <c r="O986" s="824" t="e">
        <f t="shared" si="11"/>
        <v>#DIV/0!</v>
      </c>
      <c r="P986" s="820">
        <f>Tabla13[[#This Row],[Ejec Real Acumu]]-Tabla13[[#This Row],[Proyec Ejec Acumul]]</f>
        <v>0</v>
      </c>
      <c r="Q986" s="820">
        <f>Tabla13[[#This Row],[Ejec Real Mes]]-Tabla13[[#This Row],[Program Entreg Mes]]</f>
        <v>0</v>
      </c>
    </row>
    <row r="987" spans="1:17">
      <c r="A987" s="824">
        <v>5</v>
      </c>
      <c r="B987" s="824" t="s">
        <v>2441</v>
      </c>
      <c r="C987" s="824" t="s">
        <v>2442</v>
      </c>
      <c r="D987" s="824" t="str">
        <f>'Plan de Acción 2023'!$V$9</f>
        <v>Secretaría General</v>
      </c>
      <c r="E987" s="824" t="str">
        <f>'Plan de Acción 2023'!$F$9</f>
        <v>Ejecutar Plan Anual de Vacantes</v>
      </c>
      <c r="F987" s="824">
        <v>11</v>
      </c>
      <c r="G987" s="824" t="s">
        <v>2453</v>
      </c>
      <c r="H987" s="824">
        <f>'Plan de Acción 2023'!$T$9</f>
        <v>2</v>
      </c>
      <c r="I987" s="824">
        <f>'Plan de Acción 2023'!H9+'Plan de Acción 2023'!I9+'Plan de Acción 2023'!J9+'Plan de Acción 2023'!K9+'Plan de Acción 2023'!L9+'Plan de Acción 2023'!M9+'Plan de Acción 2023'!N9+'Plan de Acción 2023'!O9+'Plan de Acción 2023'!P9+'Plan de Acción 2023'!Q9+'Plan de Acción 2023'!R9</f>
        <v>1</v>
      </c>
      <c r="J987" s="824">
        <f>'Plan de Acción 2023'!X9+'Plan de Acción 2023'!Y9+'Plan de Acción 2023'!Z9+'Plan de Acción 2023'!AA9+'Plan de Acción 2023'!AB9+'Plan de Acción 2023'!AC9+'Plan de Acción 2023'!AD9+'Plan de Acción 2023'!AE9+'Plan de Acción 2023'!AF9+'Plan de Acción 2023'!AG9+'Plan de Acción 2023'!AH9</f>
        <v>1</v>
      </c>
      <c r="K987" s="825">
        <f t="shared" si="9"/>
        <v>0.5</v>
      </c>
      <c r="L987" s="825">
        <f t="shared" si="10"/>
        <v>0.5</v>
      </c>
      <c r="M987" s="824">
        <f>'Plan de Acción 2023'!R9</f>
        <v>0</v>
      </c>
      <c r="N987" s="824">
        <f>'Plan de Acción 2023'!AH9</f>
        <v>0</v>
      </c>
      <c r="O987" s="824" t="e">
        <f t="shared" si="11"/>
        <v>#DIV/0!</v>
      </c>
      <c r="P987" s="820">
        <f>Tabla13[[#This Row],[Ejec Real Acumu]]-Tabla13[[#This Row],[Proyec Ejec Acumul]]</f>
        <v>0</v>
      </c>
      <c r="Q987" s="820">
        <f>Tabla13[[#This Row],[Ejec Real Mes]]-Tabla13[[#This Row],[Program Entreg Mes]]</f>
        <v>0</v>
      </c>
    </row>
    <row r="988" spans="1:17">
      <c r="A988" s="824">
        <v>6</v>
      </c>
      <c r="B988" s="824" t="s">
        <v>2441</v>
      </c>
      <c r="C988" s="824" t="s">
        <v>2442</v>
      </c>
      <c r="D988" s="824" t="str">
        <f>'Plan de Acción 2023'!$V$10</f>
        <v>Secretaría General</v>
      </c>
      <c r="E988" s="824" t="str">
        <f>'Plan de Acción 2023'!$F$10</f>
        <v>Ejecutar Plan de Previsión de Recursos Humanos</v>
      </c>
      <c r="F988" s="824">
        <v>11</v>
      </c>
      <c r="G988" s="824" t="s">
        <v>2453</v>
      </c>
      <c r="H988" s="824">
        <f>'Plan de Acción 2023'!$T$10</f>
        <v>2</v>
      </c>
      <c r="I988" s="824">
        <f>'Plan de Acción 2023'!H10+'Plan de Acción 2023'!I10+'Plan de Acción 2023'!J10+'Plan de Acción 2023'!K10+'Plan de Acción 2023'!L10+'Plan de Acción 2023'!M10+'Plan de Acción 2023'!N10+'Plan de Acción 2023'!O10+'Plan de Acción 2023'!P10+'Plan de Acción 2023'!Q10+'Plan de Acción 2023'!R10</f>
        <v>1</v>
      </c>
      <c r="J988" s="824">
        <f>'Plan de Acción 2023'!X10+'Plan de Acción 2023'!Y10+'Plan de Acción 2023'!Z10+'Plan de Acción 2023'!AA10+'Plan de Acción 2023'!AB10+'Plan de Acción 2023'!AC10+'Plan de Acción 2023'!AD10+'Plan de Acción 2023'!AE10+'Plan de Acción 2023'!AF10+'Plan de Acción 2023'!AG10+'Plan de Acción 2023'!AH10</f>
        <v>1</v>
      </c>
      <c r="K988" s="825">
        <f t="shared" si="9"/>
        <v>0.5</v>
      </c>
      <c r="L988" s="825">
        <f t="shared" si="10"/>
        <v>0.5</v>
      </c>
      <c r="M988" s="824">
        <f>'Plan de Acción 2023'!R10</f>
        <v>0</v>
      </c>
      <c r="N988" s="824">
        <f>'Plan de Acción 2023'!AH10</f>
        <v>0</v>
      </c>
      <c r="O988" s="824" t="e">
        <f t="shared" si="11"/>
        <v>#DIV/0!</v>
      </c>
      <c r="P988" s="820">
        <f>Tabla13[[#This Row],[Ejec Real Acumu]]-Tabla13[[#This Row],[Proyec Ejec Acumul]]</f>
        <v>0</v>
      </c>
      <c r="Q988" s="820">
        <f>Tabla13[[#This Row],[Ejec Real Mes]]-Tabla13[[#This Row],[Program Entreg Mes]]</f>
        <v>0</v>
      </c>
    </row>
    <row r="989" spans="1:17">
      <c r="A989" s="824">
        <v>7</v>
      </c>
      <c r="B989" s="824" t="s">
        <v>2441</v>
      </c>
      <c r="C989" s="824" t="s">
        <v>2442</v>
      </c>
      <c r="D989" s="824" t="str">
        <f>'Plan de Acción 2023'!$V$11</f>
        <v>Secretaría General</v>
      </c>
      <c r="E989" s="824" t="str">
        <f>'Plan de Acción 2023'!$F$11</f>
        <v>Ejecutar Plan Institucional de Capacitación</v>
      </c>
      <c r="F989" s="824">
        <v>11</v>
      </c>
      <c r="G989" s="824" t="s">
        <v>2453</v>
      </c>
      <c r="H989" s="824">
        <f>'Plan de Acción 2023'!$T$11</f>
        <v>47</v>
      </c>
      <c r="I989" s="824">
        <f>'Plan de Acción 2023'!H11+'Plan de Acción 2023'!I11+'Plan de Acción 2023'!J11+'Plan de Acción 2023'!K11+'Plan de Acción 2023'!L11+'Plan de Acción 2023'!M11+'Plan de Acción 2023'!N11+'Plan de Acción 2023'!O11+'Plan de Acción 2023'!P11+'Plan de Acción 2023'!Q11+'Plan de Acción 2023'!R11</f>
        <v>43</v>
      </c>
      <c r="J989" s="824">
        <f>'Plan de Acción 2023'!X11+'Plan de Acción 2023'!Y11+'Plan de Acción 2023'!Z11+'Plan de Acción 2023'!AA11+'Plan de Acción 2023'!AB11+'Plan de Acción 2023'!AC11+'Plan de Acción 2023'!AD11+'Plan de Acción 2023'!AE11+'Plan de Acción 2023'!AF11+'Plan de Acción 2023'!AG11+'Plan de Acción 2023'!AH11</f>
        <v>42</v>
      </c>
      <c r="K989" s="825">
        <f t="shared" si="9"/>
        <v>0.91489361702127658</v>
      </c>
      <c r="L989" s="825">
        <f t="shared" si="10"/>
        <v>0.8936170212765957</v>
      </c>
      <c r="M989" s="824">
        <f>'Plan de Acción 2023'!R11</f>
        <v>5</v>
      </c>
      <c r="N989" s="824">
        <f>'Plan de Acción 2023'!AH11</f>
        <v>0</v>
      </c>
      <c r="O989" s="824">
        <f t="shared" si="11"/>
        <v>0</v>
      </c>
      <c r="P989" s="820">
        <f>Tabla13[[#This Row],[Ejec Real Acumu]]-Tabla13[[#This Row],[Proyec Ejec Acumul]]</f>
        <v>-1</v>
      </c>
      <c r="Q989" s="820">
        <f>Tabla13[[#This Row],[Ejec Real Mes]]-Tabla13[[#This Row],[Program Entreg Mes]]</f>
        <v>-5</v>
      </c>
    </row>
    <row r="990" spans="1:17">
      <c r="A990" s="824">
        <v>8</v>
      </c>
      <c r="B990" s="824" t="s">
        <v>2441</v>
      </c>
      <c r="C990" s="824" t="s">
        <v>2442</v>
      </c>
      <c r="D990" s="824" t="str">
        <f>'Plan de Acción 2023'!$V$12</f>
        <v>Secretaría General</v>
      </c>
      <c r="E990" s="824" t="str">
        <f>'Plan de Acción 2023'!$F$12</f>
        <v>Ejecutar Plan de Bienestar Laboral e Incentivos</v>
      </c>
      <c r="F990" s="824">
        <v>11</v>
      </c>
      <c r="G990" s="824" t="s">
        <v>2453</v>
      </c>
      <c r="H990" s="824">
        <f>'Plan de Acción 2023'!$T$12</f>
        <v>25</v>
      </c>
      <c r="I990" s="824">
        <f>'Plan de Acción 2023'!H12+'Plan de Acción 2023'!I12+'Plan de Acción 2023'!J12+'Plan de Acción 2023'!K12+'Plan de Acción 2023'!L12+'Plan de Acción 2023'!M12+'Plan de Acción 2023'!N12+'Plan de Acción 2023'!O12+'Plan de Acción 2023'!P12+'Plan de Acción 2023'!Q12+'Plan de Acción 2023'!R12</f>
        <v>23</v>
      </c>
      <c r="J990" s="824">
        <f>'Plan de Acción 2023'!X12+'Plan de Acción 2023'!Y12+'Plan de Acción 2023'!Z12+'Plan de Acción 2023'!AA12+'Plan de Acción 2023'!AB12+'Plan de Acción 2023'!AC12+'Plan de Acción 2023'!AD12+'Plan de Acción 2023'!AE12+'Plan de Acción 2023'!AF12+'Plan de Acción 2023'!AG12+'Plan de Acción 2023'!AH12</f>
        <v>21</v>
      </c>
      <c r="K990" s="825">
        <f t="shared" si="9"/>
        <v>0.92</v>
      </c>
      <c r="L990" s="825">
        <f t="shared" si="10"/>
        <v>0.84</v>
      </c>
      <c r="M990" s="824">
        <f>'Plan de Acción 2023'!R12</f>
        <v>2</v>
      </c>
      <c r="N990" s="824">
        <f>'Plan de Acción 2023'!AH12</f>
        <v>0</v>
      </c>
      <c r="O990" s="824">
        <f t="shared" si="11"/>
        <v>0</v>
      </c>
      <c r="P990" s="820">
        <f>Tabla13[[#This Row],[Ejec Real Acumu]]-Tabla13[[#This Row],[Proyec Ejec Acumul]]</f>
        <v>-2</v>
      </c>
      <c r="Q990" s="820">
        <f>Tabla13[[#This Row],[Ejec Real Mes]]-Tabla13[[#This Row],[Program Entreg Mes]]</f>
        <v>-2</v>
      </c>
    </row>
    <row r="991" spans="1:17">
      <c r="A991" s="824">
        <v>9</v>
      </c>
      <c r="B991" s="824" t="s">
        <v>2441</v>
      </c>
      <c r="C991" s="824" t="s">
        <v>2442</v>
      </c>
      <c r="D991" s="824" t="str">
        <f>'Plan de Acción 2023'!$V$13</f>
        <v>Secretaría General</v>
      </c>
      <c r="E991" s="824" t="str">
        <f>'Plan de Acción 2023'!$F$13</f>
        <v>Implementar las políticas del Modelo Integrado de Planeación y Gestión relacionadas con la SG</v>
      </c>
      <c r="F991" s="824">
        <v>11</v>
      </c>
      <c r="G991" s="824" t="s">
        <v>2453</v>
      </c>
      <c r="H991" s="824">
        <f>'Plan de Acción 2023'!$T$13</f>
        <v>4</v>
      </c>
      <c r="I991" s="824">
        <f>'Plan de Acción 2023'!H13+'Plan de Acción 2023'!I13+'Plan de Acción 2023'!J13+'Plan de Acción 2023'!K13+'Plan de Acción 2023'!L13+'Plan de Acción 2023'!M13+'Plan de Acción 2023'!N13+'Plan de Acción 2023'!O13+'Plan de Acción 2023'!P13+'Plan de Acción 2023'!Q13+'Plan de Acción 2023'!R13</f>
        <v>3</v>
      </c>
      <c r="J991" s="824">
        <f>'Plan de Acción 2023'!X13+'Plan de Acción 2023'!Y13+'Plan de Acción 2023'!Z13+'Plan de Acción 2023'!AA13+'Plan de Acción 2023'!AB13+'Plan de Acción 2023'!AC13+'Plan de Acción 2023'!AD13+'Plan de Acción 2023'!AE13+'Plan de Acción 2023'!AF13+'Plan de Acción 2023'!AG13+'Plan de Acción 2023'!AH13</f>
        <v>3</v>
      </c>
      <c r="K991" s="825">
        <f t="shared" si="9"/>
        <v>0.75</v>
      </c>
      <c r="L991" s="825">
        <f t="shared" si="10"/>
        <v>0.75</v>
      </c>
      <c r="M991" s="824">
        <f>'Plan de Acción 2023'!R13</f>
        <v>0</v>
      </c>
      <c r="N991" s="824">
        <f>'Plan de Acción 2023'!AH13</f>
        <v>0</v>
      </c>
      <c r="O991" s="824" t="e">
        <f t="shared" si="11"/>
        <v>#DIV/0!</v>
      </c>
      <c r="P991" s="820">
        <f>Tabla13[[#This Row],[Ejec Real Acumu]]-Tabla13[[#This Row],[Proyec Ejec Acumul]]</f>
        <v>0</v>
      </c>
      <c r="Q991" s="820">
        <f>Tabla13[[#This Row],[Ejec Real Mes]]-Tabla13[[#This Row],[Program Entreg Mes]]</f>
        <v>0</v>
      </c>
    </row>
    <row r="992" spans="1:17">
      <c r="A992" s="824">
        <v>10</v>
      </c>
      <c r="B992" s="824" t="s">
        <v>2441</v>
      </c>
      <c r="C992" s="824" t="s">
        <v>2442</v>
      </c>
      <c r="D992" s="824" t="str">
        <f>'Plan de Acción 2023'!$V$14</f>
        <v>Secretaría General</v>
      </c>
      <c r="E992" s="824" t="str">
        <f>'Plan de Acción 2023'!$F$14</f>
        <v>Desarrollar las actividades establecidas para la implementación de Gestión del Conocimiento liderado por Talento Humano</v>
      </c>
      <c r="F992" s="824">
        <v>11</v>
      </c>
      <c r="G992" s="824" t="s">
        <v>2453</v>
      </c>
      <c r="H992" s="824">
        <f>'Plan de Acción 2023'!$T$14</f>
        <v>4</v>
      </c>
      <c r="I992" s="824">
        <f>'Plan de Acción 2023'!H14+'Plan de Acción 2023'!I14+'Plan de Acción 2023'!J14+'Plan de Acción 2023'!K14+'Plan de Acción 2023'!L14+'Plan de Acción 2023'!M14+'Plan de Acción 2023'!N14+'Plan de Acción 2023'!O14+'Plan de Acción 2023'!P14+'Plan de Acción 2023'!Q14+'Plan de Acción 2023'!R14</f>
        <v>3</v>
      </c>
      <c r="J992" s="824">
        <f>'Plan de Acción 2023'!X14+'Plan de Acción 2023'!Y14+'Plan de Acción 2023'!Z14+'Plan de Acción 2023'!AA14+'Plan de Acción 2023'!AB14+'Plan de Acción 2023'!AC14+'Plan de Acción 2023'!AD14+'Plan de Acción 2023'!AE14+'Plan de Acción 2023'!AF14+'Plan de Acción 2023'!AG14+'Plan de Acción 2023'!AH14</f>
        <v>2</v>
      </c>
      <c r="K992" s="825">
        <f t="shared" si="9"/>
        <v>0.75</v>
      </c>
      <c r="L992" s="825">
        <f t="shared" si="10"/>
        <v>0.5</v>
      </c>
      <c r="M992" s="824">
        <f>'Plan de Acción 2023'!R14</f>
        <v>0</v>
      </c>
      <c r="N992" s="824">
        <f>'Plan de Acción 2023'!AH14</f>
        <v>0</v>
      </c>
      <c r="O992" s="824" t="e">
        <f t="shared" si="11"/>
        <v>#DIV/0!</v>
      </c>
      <c r="P992" s="820">
        <f>Tabla13[[#This Row],[Ejec Real Acumu]]-Tabla13[[#This Row],[Proyec Ejec Acumul]]</f>
        <v>-1</v>
      </c>
      <c r="Q992" s="820">
        <f>Tabla13[[#This Row],[Ejec Real Mes]]-Tabla13[[#This Row],[Program Entreg Mes]]</f>
        <v>0</v>
      </c>
    </row>
    <row r="993" spans="1:17">
      <c r="A993" s="824">
        <v>11</v>
      </c>
      <c r="B993" s="824" t="s">
        <v>2441</v>
      </c>
      <c r="C993" s="824" t="s">
        <v>2442</v>
      </c>
      <c r="D993" s="824" t="str">
        <f>'Plan de Acción 2023'!$V$15</f>
        <v>Secretaría General</v>
      </c>
      <c r="E993" s="824" t="str">
        <f>'Plan de Acción 2023'!$F$15</f>
        <v>Realizar campañas de socialización y apropiación de valores institucionales</v>
      </c>
      <c r="F993" s="824">
        <v>11</v>
      </c>
      <c r="G993" s="824" t="s">
        <v>2453</v>
      </c>
      <c r="H993" s="824">
        <f>'Plan de Acción 2023'!$T$15</f>
        <v>2</v>
      </c>
      <c r="I993" s="824">
        <f>'Plan de Acción 2023'!H15+'Plan de Acción 2023'!I15+'Plan de Acción 2023'!J15+'Plan de Acción 2023'!K15+'Plan de Acción 2023'!L15+'Plan de Acción 2023'!M15+'Plan de Acción 2023'!N15+'Plan de Acción 2023'!O15+'Plan de Acción 2023'!P15+'Plan de Acción 2023'!Q15+'Plan de Acción 2023'!R15</f>
        <v>1</v>
      </c>
      <c r="J993" s="824">
        <f>'Plan de Acción 2023'!X15+'Plan de Acción 2023'!Y15+'Plan de Acción 2023'!Z15+'Plan de Acción 2023'!AA15+'Plan de Acción 2023'!AB15+'Plan de Acción 2023'!AC15+'Plan de Acción 2023'!AD15+'Plan de Acción 2023'!AE15+'Plan de Acción 2023'!AF15+'Plan de Acción 2023'!AG15+'Plan de Acción 2023'!AH15</f>
        <v>1</v>
      </c>
      <c r="K993" s="825">
        <f t="shared" si="9"/>
        <v>0.5</v>
      </c>
      <c r="L993" s="825">
        <f t="shared" si="10"/>
        <v>0.5</v>
      </c>
      <c r="M993" s="824">
        <f>'Plan de Acción 2023'!R15</f>
        <v>0</v>
      </c>
      <c r="N993" s="824">
        <f>'Plan de Acción 2023'!AH15</f>
        <v>0</v>
      </c>
      <c r="O993" s="824" t="e">
        <f t="shared" si="11"/>
        <v>#DIV/0!</v>
      </c>
      <c r="P993" s="820">
        <f>Tabla13[[#This Row],[Ejec Real Acumu]]-Tabla13[[#This Row],[Proyec Ejec Acumul]]</f>
        <v>0</v>
      </c>
      <c r="Q993" s="820">
        <f>Tabla13[[#This Row],[Ejec Real Mes]]-Tabla13[[#This Row],[Program Entreg Mes]]</f>
        <v>0</v>
      </c>
    </row>
    <row r="994" spans="1:17">
      <c r="A994" s="824">
        <v>12</v>
      </c>
      <c r="B994" s="824" t="s">
        <v>2441</v>
      </c>
      <c r="C994" s="824" t="s">
        <v>2442</v>
      </c>
      <c r="D994" s="824" t="str">
        <f>'Plan de Acción 2023'!$V$16</f>
        <v>Secretaría General</v>
      </c>
      <c r="E994" s="824" t="str">
        <f>'Plan de Acción 2023'!$F$16</f>
        <v>Ejecutar las actividades del Plan Institucional de Archivo</v>
      </c>
      <c r="F994" s="824">
        <v>11</v>
      </c>
      <c r="G994" s="824" t="s">
        <v>2453</v>
      </c>
      <c r="H994" s="824">
        <f>'Plan de Acción 2023'!$T$16</f>
        <v>448</v>
      </c>
      <c r="I994" s="824">
        <f>'Plan de Acción 2023'!H16+'Plan de Acción 2023'!I16+'Plan de Acción 2023'!J16+'Plan de Acción 2023'!K16+'Plan de Acción 2023'!L16+'Plan de Acción 2023'!M16+'Plan de Acción 2023'!N16+'Plan de Acción 2023'!O16+'Plan de Acción 2023'!P16+'Plan de Acción 2023'!Q16+'Plan de Acción 2023'!R16</f>
        <v>402</v>
      </c>
      <c r="J994" s="824">
        <f>'Plan de Acción 2023'!X16+'Plan de Acción 2023'!Y16+'Plan de Acción 2023'!Z16+'Plan de Acción 2023'!AA16+'Plan de Acción 2023'!AB16+'Plan de Acción 2023'!AC16+'Plan de Acción 2023'!AD16+'Plan de Acción 2023'!AE16+'Plan de Acción 2023'!AF16+'Plan de Acción 2023'!AG16+'Plan de Acción 2023'!AH16</f>
        <v>328</v>
      </c>
      <c r="K994" s="825">
        <f t="shared" si="9"/>
        <v>0.8973214285714286</v>
      </c>
      <c r="L994" s="825">
        <f t="shared" si="10"/>
        <v>0.7321428571428571</v>
      </c>
      <c r="M994" s="824">
        <f>'Plan de Acción 2023'!R16</f>
        <v>36</v>
      </c>
      <c r="N994" s="824">
        <f>'Plan de Acción 2023'!AH16</f>
        <v>0</v>
      </c>
      <c r="O994" s="824">
        <f t="shared" si="11"/>
        <v>0</v>
      </c>
      <c r="P994" s="820">
        <f>Tabla13[[#This Row],[Ejec Real Acumu]]-Tabla13[[#This Row],[Proyec Ejec Acumul]]</f>
        <v>-74</v>
      </c>
      <c r="Q994" s="820">
        <f>Tabla13[[#This Row],[Ejec Real Mes]]-Tabla13[[#This Row],[Program Entreg Mes]]</f>
        <v>-36</v>
      </c>
    </row>
    <row r="995" spans="1:17">
      <c r="A995" s="824">
        <v>13</v>
      </c>
      <c r="B995" s="824" t="s">
        <v>2441</v>
      </c>
      <c r="C995" s="824" t="s">
        <v>2442</v>
      </c>
      <c r="D995" s="824" t="str">
        <f>'Plan de Acción 2023'!$V$17</f>
        <v>Secretaría General</v>
      </c>
      <c r="E995" s="824" t="str">
        <f>'Plan de Acción 2023'!$F$17</f>
        <v>Ejecutar las actividades del Plan de Acción Ambiental</v>
      </c>
      <c r="F995" s="824">
        <v>11</v>
      </c>
      <c r="G995" s="824" t="s">
        <v>2453</v>
      </c>
      <c r="H995" s="824">
        <f>'Plan de Acción 2023'!$T$17</f>
        <v>4</v>
      </c>
      <c r="I995" s="824">
        <f>'Plan de Acción 2023'!H17+'Plan de Acción 2023'!I17+'Plan de Acción 2023'!J17+'Plan de Acción 2023'!K17+'Plan de Acción 2023'!L17+'Plan de Acción 2023'!M17+'Plan de Acción 2023'!N17+'Plan de Acción 2023'!O17+'Plan de Acción 2023'!P17+'Plan de Acción 2023'!Q17+'Plan de Acción 2023'!R17</f>
        <v>3</v>
      </c>
      <c r="J995" s="824">
        <f>'Plan de Acción 2023'!X17+'Plan de Acción 2023'!Y17+'Plan de Acción 2023'!Z17+'Plan de Acción 2023'!AA17+'Plan de Acción 2023'!AB17+'Plan de Acción 2023'!AC17+'Plan de Acción 2023'!AD17+'Plan de Acción 2023'!AE17+'Plan de Acción 2023'!AF17+'Plan de Acción 2023'!AG17+'Plan de Acción 2023'!AH17</f>
        <v>3</v>
      </c>
      <c r="K995" s="825">
        <f t="shared" si="9"/>
        <v>0.75</v>
      </c>
      <c r="L995" s="825">
        <f t="shared" si="10"/>
        <v>0.75</v>
      </c>
      <c r="M995" s="824">
        <f>'Plan de Acción 2023'!R17</f>
        <v>0</v>
      </c>
      <c r="N995" s="824">
        <f>'Plan de Acción 2023'!AH17</f>
        <v>0</v>
      </c>
      <c r="O995" s="824" t="e">
        <f t="shared" si="11"/>
        <v>#DIV/0!</v>
      </c>
      <c r="P995" s="820">
        <f>Tabla13[[#This Row],[Ejec Real Acumu]]-Tabla13[[#This Row],[Proyec Ejec Acumul]]</f>
        <v>0</v>
      </c>
      <c r="Q995" s="820">
        <f>Tabla13[[#This Row],[Ejec Real Mes]]-Tabla13[[#This Row],[Program Entreg Mes]]</f>
        <v>0</v>
      </c>
    </row>
    <row r="996" spans="1:17">
      <c r="A996" s="824">
        <v>14</v>
      </c>
      <c r="B996" s="824" t="s">
        <v>2441</v>
      </c>
      <c r="C996" s="824" t="s">
        <v>2442</v>
      </c>
      <c r="D996" s="824" t="str">
        <f>'Plan de Acción 2023'!$V$18</f>
        <v>Secretaría General</v>
      </c>
      <c r="E996" s="824" t="str">
        <f>'Plan de Acción 2023'!$F$18</f>
        <v>Ejecutar las actividades programadas en el Plan Anual de Seguridad y Salud en el Trabajo</v>
      </c>
      <c r="F996" s="824">
        <v>11</v>
      </c>
      <c r="G996" s="824" t="s">
        <v>2453</v>
      </c>
      <c r="H996" s="824">
        <f>'Plan de Acción 2023'!$T$18</f>
        <v>89</v>
      </c>
      <c r="I996" s="824">
        <f>'Plan de Acción 2023'!H18+'Plan de Acción 2023'!I18+'Plan de Acción 2023'!J18+'Plan de Acción 2023'!K18+'Plan de Acción 2023'!L18+'Plan de Acción 2023'!M18+'Plan de Acción 2023'!N18+'Plan de Acción 2023'!O18+'Plan de Acción 2023'!P18+'Plan de Acción 2023'!Q18+'Plan de Acción 2023'!R18</f>
        <v>78</v>
      </c>
      <c r="J996" s="824">
        <f>'Plan de Acción 2023'!X18+'Plan de Acción 2023'!Y18+'Plan de Acción 2023'!Z18+'Plan de Acción 2023'!AA18+'Plan de Acción 2023'!AB18+'Plan de Acción 2023'!AC18+'Plan de Acción 2023'!AD18+'Plan de Acción 2023'!AE18+'Plan de Acción 2023'!AF18+'Plan de Acción 2023'!AG18+'Plan de Acción 2023'!AH18</f>
        <v>59</v>
      </c>
      <c r="K996" s="825">
        <f t="shared" si="9"/>
        <v>0.8764044943820225</v>
      </c>
      <c r="L996" s="825">
        <f t="shared" si="10"/>
        <v>0.6629213483146067</v>
      </c>
      <c r="M996" s="824">
        <f>'Plan de Acción 2023'!R18</f>
        <v>7</v>
      </c>
      <c r="N996" s="824">
        <f>'Plan de Acción 2023'!AH18</f>
        <v>0</v>
      </c>
      <c r="O996" s="824">
        <f t="shared" si="11"/>
        <v>0</v>
      </c>
      <c r="P996" s="820">
        <f>Tabla13[[#This Row],[Ejec Real Acumu]]-Tabla13[[#This Row],[Proyec Ejec Acumul]]</f>
        <v>-19</v>
      </c>
      <c r="Q996" s="820">
        <f>Tabla13[[#This Row],[Ejec Real Mes]]-Tabla13[[#This Row],[Program Entreg Mes]]</f>
        <v>-7</v>
      </c>
    </row>
    <row r="997" spans="1:17">
      <c r="A997" s="824">
        <v>15</v>
      </c>
      <c r="B997" s="824" t="s">
        <v>2441</v>
      </c>
      <c r="C997" s="824" t="s">
        <v>2442</v>
      </c>
      <c r="D997" s="824" t="str">
        <f>'Plan de Acción 2023'!$V$19</f>
        <v>Secretaría General</v>
      </c>
      <c r="E997" s="824" t="str">
        <f>'Plan de Acción 2023'!$F$19</f>
        <v>Realizar seguimiento al Cronograma de Mantenimientos</v>
      </c>
      <c r="F997" s="824">
        <v>11</v>
      </c>
      <c r="G997" s="824" t="s">
        <v>2453</v>
      </c>
      <c r="H997" s="824">
        <f>'Plan de Acción 2023'!$T$19</f>
        <v>4</v>
      </c>
      <c r="I997" s="824">
        <f>'Plan de Acción 2023'!H19+'Plan de Acción 2023'!I19+'Plan de Acción 2023'!J19+'Plan de Acción 2023'!K19+'Plan de Acción 2023'!L19+'Plan de Acción 2023'!M19+'Plan de Acción 2023'!N19+'Plan de Acción 2023'!O19+'Plan de Acción 2023'!P19+'Plan de Acción 2023'!Q19+'Plan de Acción 2023'!R19</f>
        <v>3</v>
      </c>
      <c r="J997" s="824">
        <f>'Plan de Acción 2023'!X19+'Plan de Acción 2023'!Y19+'Plan de Acción 2023'!Z19+'Plan de Acción 2023'!AA19+'Plan de Acción 2023'!AB19+'Plan de Acción 2023'!AC19+'Plan de Acción 2023'!AD19+'Plan de Acción 2023'!AE19+'Plan de Acción 2023'!AF19+'Plan de Acción 2023'!AG19+'Plan de Acción 2023'!AH19</f>
        <v>3</v>
      </c>
      <c r="K997" s="825">
        <f t="shared" si="9"/>
        <v>0.75</v>
      </c>
      <c r="L997" s="825">
        <f t="shared" si="10"/>
        <v>0.75</v>
      </c>
      <c r="M997" s="824">
        <f>'Plan de Acción 2023'!R19</f>
        <v>0</v>
      </c>
      <c r="N997" s="824">
        <f>'Plan de Acción 2023'!AH19</f>
        <v>0</v>
      </c>
      <c r="O997" s="824" t="e">
        <f t="shared" si="11"/>
        <v>#DIV/0!</v>
      </c>
      <c r="P997" s="820">
        <f>Tabla13[[#This Row],[Ejec Real Acumu]]-Tabla13[[#This Row],[Proyec Ejec Acumul]]</f>
        <v>0</v>
      </c>
      <c r="Q997" s="820">
        <f>Tabla13[[#This Row],[Ejec Real Mes]]-Tabla13[[#This Row],[Program Entreg Mes]]</f>
        <v>0</v>
      </c>
    </row>
    <row r="998" spans="1:17">
      <c r="A998" s="824">
        <v>16</v>
      </c>
      <c r="B998" s="824" t="s">
        <v>2441</v>
      </c>
      <c r="C998" s="824" t="s">
        <v>2442</v>
      </c>
      <c r="D998" s="824" t="str">
        <f>'Plan de Acción 2023'!$V$20</f>
        <v>Secretaría General</v>
      </c>
      <c r="E998" s="824" t="str">
        <f>'Plan de Acción 2023'!$F$20</f>
        <v>Realizar seguimiento a los rubros de Austeridad del Gasto</v>
      </c>
      <c r="F998" s="824">
        <v>11</v>
      </c>
      <c r="G998" s="824" t="s">
        <v>2453</v>
      </c>
      <c r="H998" s="824">
        <f>'Plan de Acción 2023'!$T$20</f>
        <v>4</v>
      </c>
      <c r="I998" s="824">
        <f>'Plan de Acción 2023'!H20+'Plan de Acción 2023'!I20+'Plan de Acción 2023'!J20+'Plan de Acción 2023'!K20+'Plan de Acción 2023'!L20+'Plan de Acción 2023'!M20+'Plan de Acción 2023'!N20+'Plan de Acción 2023'!O20+'Plan de Acción 2023'!P20+'Plan de Acción 2023'!Q20+'Plan de Acción 2023'!R20</f>
        <v>3</v>
      </c>
      <c r="J998" s="824">
        <f>'Plan de Acción 2023'!X20+'Plan de Acción 2023'!Y20+'Plan de Acción 2023'!Z20+'Plan de Acción 2023'!AA20+'Plan de Acción 2023'!AB20+'Plan de Acción 2023'!AC20+'Plan de Acción 2023'!AD20+'Plan de Acción 2023'!AE20+'Plan de Acción 2023'!AF20+'Plan de Acción 2023'!AG20+'Plan de Acción 2023'!AH20</f>
        <v>3</v>
      </c>
      <c r="K998" s="825">
        <f t="shared" si="9"/>
        <v>0.75</v>
      </c>
      <c r="L998" s="825">
        <f t="shared" si="10"/>
        <v>0.75</v>
      </c>
      <c r="M998" s="824">
        <f>'Plan de Acción 2023'!R20</f>
        <v>0</v>
      </c>
      <c r="N998" s="824">
        <f>'Plan de Acción 2023'!AH20</f>
        <v>0</v>
      </c>
      <c r="O998" s="824" t="e">
        <f t="shared" si="11"/>
        <v>#DIV/0!</v>
      </c>
      <c r="P998" s="820">
        <f>Tabla13[[#This Row],[Ejec Real Acumu]]-Tabla13[[#This Row],[Proyec Ejec Acumul]]</f>
        <v>0</v>
      </c>
      <c r="Q998" s="820">
        <f>Tabla13[[#This Row],[Ejec Real Mes]]-Tabla13[[#This Row],[Program Entreg Mes]]</f>
        <v>0</v>
      </c>
    </row>
    <row r="999" spans="1:17">
      <c r="A999" s="824">
        <v>17</v>
      </c>
      <c r="B999" s="824" t="s">
        <v>2441</v>
      </c>
      <c r="C999" s="824" t="s">
        <v>2442</v>
      </c>
      <c r="D999" s="824" t="str">
        <f>'Plan de Acción 2023'!$V$21</f>
        <v>Secretaría General</v>
      </c>
      <c r="E999" s="824" t="str">
        <f>'Plan de Acción 2023'!$F$21</f>
        <v>Realizar seguimeinto al Plan Anual de Adquisiciones</v>
      </c>
      <c r="F999" s="824">
        <v>11</v>
      </c>
      <c r="G999" s="824" t="s">
        <v>2453</v>
      </c>
      <c r="H999" s="824">
        <f>'Plan de Acción 2023'!$T$21</f>
        <v>12</v>
      </c>
      <c r="I999" s="824">
        <f>'Plan de Acción 2023'!H21+'Plan de Acción 2023'!I21+'Plan de Acción 2023'!J21+'Plan de Acción 2023'!K21+'Plan de Acción 2023'!L21+'Plan de Acción 2023'!M21+'Plan de Acción 2023'!N21+'Plan de Acción 2023'!O21+'Plan de Acción 2023'!P21+'Plan de Acción 2023'!Q21+'Plan de Acción 2023'!R21</f>
        <v>11</v>
      </c>
      <c r="J999" s="824">
        <f>'Plan de Acción 2023'!X21+'Plan de Acción 2023'!Y21+'Plan de Acción 2023'!Z21+'Plan de Acción 2023'!AA21+'Plan de Acción 2023'!AB21+'Plan de Acción 2023'!AC21+'Plan de Acción 2023'!AD21+'Plan de Acción 2023'!AE21+'Plan de Acción 2023'!AF21+'Plan de Acción 2023'!AG21+'Plan de Acción 2023'!AH21</f>
        <v>9</v>
      </c>
      <c r="K999" s="825">
        <f t="shared" si="9"/>
        <v>0.91666666666666663</v>
      </c>
      <c r="L999" s="825">
        <f t="shared" si="10"/>
        <v>0.75</v>
      </c>
      <c r="M999" s="824">
        <f>'Plan de Acción 2023'!R21</f>
        <v>1</v>
      </c>
      <c r="N999" s="824">
        <f>'Plan de Acción 2023'!AH21</f>
        <v>0</v>
      </c>
      <c r="O999" s="824">
        <f t="shared" si="11"/>
        <v>0</v>
      </c>
      <c r="P999" s="820">
        <f>Tabla13[[#This Row],[Ejec Real Acumu]]-Tabla13[[#This Row],[Proyec Ejec Acumul]]</f>
        <v>-2</v>
      </c>
      <c r="Q999" s="820">
        <f>Tabla13[[#This Row],[Ejec Real Mes]]-Tabla13[[#This Row],[Program Entreg Mes]]</f>
        <v>-1</v>
      </c>
    </row>
    <row r="1000" spans="1:17">
      <c r="A1000" s="824">
        <v>18</v>
      </c>
      <c r="B1000" s="824" t="s">
        <v>2441</v>
      </c>
      <c r="C1000" s="824" t="s">
        <v>2442</v>
      </c>
      <c r="D1000" s="824" t="str">
        <f>'Plan de Acción 2023'!$V$22</f>
        <v>Oficina Asesora de Planeación</v>
      </c>
      <c r="E1000" s="824" t="str">
        <f>'Plan de Acción 2023'!$F$22</f>
        <v>Realizar seguimiento del estado del proceso de reconocimiento de las CMC actuales y toma de decisiones respecto a las ampliaciones o reducciones de las mismas</v>
      </c>
      <c r="F1000" s="824">
        <v>11</v>
      </c>
      <c r="G1000" s="824" t="s">
        <v>2453</v>
      </c>
      <c r="H1000" s="824">
        <f>'Plan de Acción 2023'!$T$22</f>
        <v>1</v>
      </c>
      <c r="I1000" s="824">
        <f>'Plan de Acción 2023'!H22+'Plan de Acción 2023'!I22+'Plan de Acción 2023'!J22+'Plan de Acción 2023'!K22+'Plan de Acción 2023'!L22+'Plan de Acción 2023'!M22+'Plan de Acción 2023'!N22+'Plan de Acción 2023'!O22+'Plan de Acción 2023'!P22+'Plan de Acción 2023'!Q22+'Plan de Acción 2023'!R22</f>
        <v>0</v>
      </c>
      <c r="J1000" s="824">
        <f>'Plan de Acción 2023'!X22+'Plan de Acción 2023'!Y22+'Plan de Acción 2023'!Z22+'Plan de Acción 2023'!AA22+'Plan de Acción 2023'!AB22+'Plan de Acción 2023'!AC22+'Plan de Acción 2023'!AD22+'Plan de Acción 2023'!AE22+'Plan de Acción 2023'!AF22+'Plan de Acción 2023'!AG22+'Plan de Acción 2023'!AH22</f>
        <v>0</v>
      </c>
      <c r="K1000" s="825">
        <f t="shared" si="9"/>
        <v>0</v>
      </c>
      <c r="L1000" s="825">
        <f t="shared" si="10"/>
        <v>0</v>
      </c>
      <c r="M1000" s="824">
        <f>'Plan de Acción 2023'!R22</f>
        <v>0</v>
      </c>
      <c r="N1000" s="824">
        <f>'Plan de Acción 2023'!AH22</f>
        <v>0</v>
      </c>
      <c r="O1000" s="824" t="e">
        <f t="shared" si="11"/>
        <v>#DIV/0!</v>
      </c>
      <c r="P1000" s="820">
        <f>Tabla13[[#This Row],[Ejec Real Acumu]]-Tabla13[[#This Row],[Proyec Ejec Acumul]]</f>
        <v>0</v>
      </c>
      <c r="Q1000" s="820">
        <f>Tabla13[[#This Row],[Ejec Real Mes]]-Tabla13[[#This Row],[Program Entreg Mes]]</f>
        <v>0</v>
      </c>
    </row>
    <row r="1001" spans="1:17">
      <c r="A1001" s="824">
        <v>19</v>
      </c>
      <c r="B1001" s="824" t="s">
        <v>2441</v>
      </c>
      <c r="C1001" s="824" t="s">
        <v>2442</v>
      </c>
      <c r="D1001" s="824" t="str">
        <f>'Plan de Acción 2023'!$V$23</f>
        <v>Oficina Asesora de Planeación</v>
      </c>
      <c r="E1001" s="824" t="str">
        <f>'Plan de Acción 2023'!$F$23</f>
        <v>Representar al INM ante el QSTF del Sistema Interamericano de Metrología</v>
      </c>
      <c r="F1001" s="824">
        <v>11</v>
      </c>
      <c r="G1001" s="824" t="s">
        <v>2453</v>
      </c>
      <c r="H1001" s="824">
        <f>'Plan de Acción 2023'!$T$23</f>
        <v>2</v>
      </c>
      <c r="I1001" s="824">
        <f>'Plan de Acción 2023'!H23+'Plan de Acción 2023'!I23+'Plan de Acción 2023'!J23+'Plan de Acción 2023'!K23+'Plan de Acción 2023'!L23+'Plan de Acción 2023'!M23+'Plan de Acción 2023'!N23+'Plan de Acción 2023'!O23+'Plan de Acción 2023'!P23+'Plan de Acción 2023'!Q23+'Plan de Acción 2023'!R23</f>
        <v>2</v>
      </c>
      <c r="J1001" s="824">
        <f>'Plan de Acción 2023'!X23+'Plan de Acción 2023'!Y23+'Plan de Acción 2023'!Z23+'Plan de Acción 2023'!AA23+'Plan de Acción 2023'!AB23+'Plan de Acción 2023'!AC23+'Plan de Acción 2023'!AD23+'Plan de Acción 2023'!AE23+'Plan de Acción 2023'!AF23+'Plan de Acción 2023'!AG23+'Plan de Acción 2023'!AH23</f>
        <v>1</v>
      </c>
      <c r="K1001" s="825">
        <f t="shared" si="9"/>
        <v>1</v>
      </c>
      <c r="L1001" s="825">
        <f t="shared" si="10"/>
        <v>0.5</v>
      </c>
      <c r="M1001" s="824">
        <f>'Plan de Acción 2023'!R23</f>
        <v>1</v>
      </c>
      <c r="N1001" s="824">
        <f>'Plan de Acción 2023'!AH23</f>
        <v>0</v>
      </c>
      <c r="O1001" s="824">
        <f t="shared" si="11"/>
        <v>0</v>
      </c>
      <c r="P1001" s="820">
        <f>Tabla13[[#This Row],[Ejec Real Acumu]]-Tabla13[[#This Row],[Proyec Ejec Acumul]]</f>
        <v>-1</v>
      </c>
      <c r="Q1001" s="820">
        <f>Tabla13[[#This Row],[Ejec Real Mes]]-Tabla13[[#This Row],[Program Entreg Mes]]</f>
        <v>-1</v>
      </c>
    </row>
    <row r="1002" spans="1:17">
      <c r="A1002" s="824">
        <v>20</v>
      </c>
      <c r="B1002" s="824" t="s">
        <v>2441</v>
      </c>
      <c r="C1002" s="824" t="s">
        <v>2442</v>
      </c>
      <c r="D1002" s="824" t="str">
        <f>'Plan de Acción 2023'!$V$24</f>
        <v>Oficina Asesora de Planeación</v>
      </c>
      <c r="E1002" s="824" t="str">
        <f>'Plan de Acción 2023'!$F$24</f>
        <v>Reportar el avance de las Capacidades de Medición y Calibración (CMC) nuevas reconocidas por la Oficina Internacional de Pesas y Medidas (BIPM)</v>
      </c>
      <c r="F1002" s="824">
        <v>11</v>
      </c>
      <c r="G1002" s="824" t="s">
        <v>2453</v>
      </c>
      <c r="H1002" s="824">
        <f>'Plan de Acción 2023'!$T$24</f>
        <v>7</v>
      </c>
      <c r="I1002" s="824">
        <f>'Plan de Acción 2023'!H24+'Plan de Acción 2023'!I24+'Plan de Acción 2023'!J24+'Plan de Acción 2023'!K24+'Plan de Acción 2023'!L24+'Plan de Acción 2023'!M24+'Plan de Acción 2023'!N24+'Plan de Acción 2023'!O24+'Plan de Acción 2023'!P24+'Plan de Acción 2023'!Q24+'Plan de Acción 2023'!R24</f>
        <v>7</v>
      </c>
      <c r="J1002" s="824">
        <f>'Plan de Acción 2023'!X24+'Plan de Acción 2023'!Y24+'Plan de Acción 2023'!Z24+'Plan de Acción 2023'!AA24+'Plan de Acción 2023'!AB24+'Plan de Acción 2023'!AC24+'Plan de Acción 2023'!AD24+'Plan de Acción 2023'!AE24+'Plan de Acción 2023'!AF24+'Plan de Acción 2023'!AG24+'Plan de Acción 2023'!AH24</f>
        <v>7</v>
      </c>
      <c r="K1002" s="825">
        <f t="shared" si="9"/>
        <v>1</v>
      </c>
      <c r="L1002" s="825">
        <f t="shared" si="10"/>
        <v>1</v>
      </c>
      <c r="M1002" s="824">
        <f>'Plan de Acción 2023'!R24</f>
        <v>7</v>
      </c>
      <c r="N1002" s="824">
        <f>'Plan de Acción 2023'!AH24</f>
        <v>0</v>
      </c>
      <c r="O1002" s="824">
        <f t="shared" si="11"/>
        <v>0</v>
      </c>
      <c r="P1002" s="820">
        <f>Tabla13[[#This Row],[Ejec Real Acumu]]-Tabla13[[#This Row],[Proyec Ejec Acumul]]</f>
        <v>0</v>
      </c>
      <c r="Q1002" s="820">
        <f>Tabla13[[#This Row],[Ejec Real Mes]]-Tabla13[[#This Row],[Program Entreg Mes]]</f>
        <v>-7</v>
      </c>
    </row>
    <row r="1003" spans="1:17">
      <c r="A1003" s="824">
        <v>21</v>
      </c>
      <c r="B1003" s="824" t="s">
        <v>2441</v>
      </c>
      <c r="C1003" s="824" t="s">
        <v>2442</v>
      </c>
      <c r="D1003" s="824" t="str">
        <f>'Plan de Acción 2023'!$V$25</f>
        <v>Oficina Asesora de Planeación</v>
      </c>
      <c r="E1003" s="824" t="str">
        <f>'Plan de Acción 2023'!$F$25</f>
        <v>Reportar las aprobaciones del Sistema de Gestión de la Calidad ante el QSTF, del Sistema Interamericano de Medición (SIM), para soportar las Capacidades de Medición y Calibración (CMC)</v>
      </c>
      <c r="F1003" s="824">
        <v>11</v>
      </c>
      <c r="G1003" s="824" t="s">
        <v>2453</v>
      </c>
      <c r="H1003" s="824">
        <f>'Plan de Acción 2023'!$T$25</f>
        <v>6</v>
      </c>
      <c r="I1003" s="824">
        <f>'Plan de Acción 2023'!H25+'Plan de Acción 2023'!I25+'Plan de Acción 2023'!J25+'Plan de Acción 2023'!K25+'Plan de Acción 2023'!L25+'Plan de Acción 2023'!M25+'Plan de Acción 2023'!N25+'Plan de Acción 2023'!O25+'Plan de Acción 2023'!P25+'Plan de Acción 2023'!Q25+'Plan de Acción 2023'!R25</f>
        <v>4</v>
      </c>
      <c r="J1003" s="824">
        <f>'Plan de Acción 2023'!X25+'Plan de Acción 2023'!Y25+'Plan de Acción 2023'!Z25+'Plan de Acción 2023'!AA25+'Plan de Acción 2023'!AB25+'Plan de Acción 2023'!AC25+'Plan de Acción 2023'!AD25+'Plan de Acción 2023'!AE25+'Plan de Acción 2023'!AF25+'Plan de Acción 2023'!AG25+'Plan de Acción 2023'!AH25</f>
        <v>4</v>
      </c>
      <c r="K1003" s="825">
        <f t="shared" si="9"/>
        <v>0.66666666666666663</v>
      </c>
      <c r="L1003" s="825">
        <f t="shared" si="10"/>
        <v>0.66666666666666663</v>
      </c>
      <c r="M1003" s="824">
        <f>'Plan de Acción 2023'!R25</f>
        <v>0</v>
      </c>
      <c r="N1003" s="824">
        <f>'Plan de Acción 2023'!AH25</f>
        <v>0</v>
      </c>
      <c r="O1003" s="824" t="e">
        <f t="shared" si="11"/>
        <v>#DIV/0!</v>
      </c>
      <c r="P1003" s="820">
        <f>Tabla13[[#This Row],[Ejec Real Acumu]]-Tabla13[[#This Row],[Proyec Ejec Acumul]]</f>
        <v>0</v>
      </c>
      <c r="Q1003" s="820">
        <f>Tabla13[[#This Row],[Ejec Real Mes]]-Tabla13[[#This Row],[Program Entreg Mes]]</f>
        <v>0</v>
      </c>
    </row>
    <row r="1004" spans="1:17">
      <c r="A1004" s="824">
        <v>22</v>
      </c>
      <c r="B1004" s="824" t="s">
        <v>2441</v>
      </c>
      <c r="C1004" s="824" t="s">
        <v>2442</v>
      </c>
      <c r="D1004" s="824" t="str">
        <f>'Plan de Acción 2023'!$V$26</f>
        <v>Oficina Asesora de Planeación</v>
      </c>
      <c r="E1004" s="824" t="str">
        <f>'Plan de Acción 2023'!$F$26</f>
        <v>Formular el Programa de Auditorías del Sistema Integrado de Gestión</v>
      </c>
      <c r="F1004" s="824">
        <v>11</v>
      </c>
      <c r="G1004" s="824" t="s">
        <v>2453</v>
      </c>
      <c r="H1004" s="824">
        <f>'Plan de Acción 2023'!$T$26</f>
        <v>1</v>
      </c>
      <c r="I1004" s="824">
        <f>'Plan de Acción 2023'!H26+'Plan de Acción 2023'!I26+'Plan de Acción 2023'!J26+'Plan de Acción 2023'!K26+'Plan de Acción 2023'!L26+'Plan de Acción 2023'!M26+'Plan de Acción 2023'!N26+'Plan de Acción 2023'!O26+'Plan de Acción 2023'!P26+'Plan de Acción 2023'!Q26+'Plan de Acción 2023'!R26</f>
        <v>1</v>
      </c>
      <c r="J1004" s="824">
        <f>'Plan de Acción 2023'!X26+'Plan de Acción 2023'!Y26+'Plan de Acción 2023'!Z26+'Plan de Acción 2023'!AA26+'Plan de Acción 2023'!AB26+'Plan de Acción 2023'!AC26+'Plan de Acción 2023'!AD26+'Plan de Acción 2023'!AE26+'Plan de Acción 2023'!AF26+'Plan de Acción 2023'!AG26+'Plan de Acción 2023'!AH26</f>
        <v>1</v>
      </c>
      <c r="K1004" s="825">
        <f t="shared" si="9"/>
        <v>1</v>
      </c>
      <c r="L1004" s="825">
        <f t="shared" si="10"/>
        <v>1</v>
      </c>
      <c r="M1004" s="824">
        <f>'Plan de Acción 2023'!R26</f>
        <v>0</v>
      </c>
      <c r="N1004" s="824">
        <f>'Plan de Acción 2023'!AH26</f>
        <v>0</v>
      </c>
      <c r="O1004" s="824" t="e">
        <f t="shared" si="11"/>
        <v>#DIV/0!</v>
      </c>
      <c r="P1004" s="820">
        <f>Tabla13[[#This Row],[Ejec Real Acumu]]-Tabla13[[#This Row],[Proyec Ejec Acumul]]</f>
        <v>0</v>
      </c>
      <c r="Q1004" s="820">
        <f>Tabla13[[#This Row],[Ejec Real Mes]]-Tabla13[[#This Row],[Program Entreg Mes]]</f>
        <v>0</v>
      </c>
    </row>
    <row r="1005" spans="1:17">
      <c r="A1005" s="824">
        <v>23</v>
      </c>
      <c r="B1005" s="824" t="s">
        <v>2441</v>
      </c>
      <c r="C1005" s="824" t="s">
        <v>2442</v>
      </c>
      <c r="D1005" s="824" t="str">
        <f>'Plan de Acción 2023'!$V$27</f>
        <v>Oficina Asesora de Planeación</v>
      </c>
      <c r="E1005" s="824" t="str">
        <f>'Plan de Acción 2023'!$F$27</f>
        <v>Realizar seguimiento a la planeación sectorial, planeación estratégica y del plan de acción</v>
      </c>
      <c r="F1005" s="824">
        <v>11</v>
      </c>
      <c r="G1005" s="824" t="s">
        <v>2453</v>
      </c>
      <c r="H1005" s="824">
        <f>'Plan de Acción 2023'!$T$27</f>
        <v>3</v>
      </c>
      <c r="I1005" s="824">
        <f>'Plan de Acción 2023'!H27+'Plan de Acción 2023'!I27+'Plan de Acción 2023'!J27+'Plan de Acción 2023'!K27+'Plan de Acción 2023'!L27+'Plan de Acción 2023'!M27+'Plan de Acción 2023'!N27+'Plan de Acción 2023'!O27+'Plan de Acción 2023'!P27+'Plan de Acción 2023'!Q27+'Plan de Acción 2023'!R27</f>
        <v>3</v>
      </c>
      <c r="J1005" s="824">
        <f>'Plan de Acción 2023'!X27+'Plan de Acción 2023'!Y27+'Plan de Acción 2023'!Z27+'Plan de Acción 2023'!AA27+'Plan de Acción 2023'!AB27+'Plan de Acción 2023'!AC27+'Plan de Acción 2023'!AD27+'Plan de Acción 2023'!AE27+'Plan de Acción 2023'!AF27+'Plan de Acción 2023'!AG27+'Plan de Acción 2023'!AH27</f>
        <v>2</v>
      </c>
      <c r="K1005" s="825">
        <f t="shared" si="9"/>
        <v>1</v>
      </c>
      <c r="L1005" s="825">
        <f t="shared" si="10"/>
        <v>0.66666666666666663</v>
      </c>
      <c r="M1005" s="824">
        <f>'Plan de Acción 2023'!R27</f>
        <v>0</v>
      </c>
      <c r="N1005" s="824">
        <f>'Plan de Acción 2023'!AH27</f>
        <v>0</v>
      </c>
      <c r="O1005" s="824" t="e">
        <f t="shared" si="11"/>
        <v>#DIV/0!</v>
      </c>
      <c r="P1005" s="820">
        <f>Tabla13[[#This Row],[Ejec Real Acumu]]-Tabla13[[#This Row],[Proyec Ejec Acumul]]</f>
        <v>-1</v>
      </c>
      <c r="Q1005" s="820">
        <f>Tabla13[[#This Row],[Ejec Real Mes]]-Tabla13[[#This Row],[Program Entreg Mes]]</f>
        <v>0</v>
      </c>
    </row>
    <row r="1006" spans="1:17">
      <c r="A1006" s="824">
        <v>24</v>
      </c>
      <c r="B1006" s="824" t="s">
        <v>2441</v>
      </c>
      <c r="C1006" s="824" t="s">
        <v>2442</v>
      </c>
      <c r="D1006" s="824" t="str">
        <f>'Plan de Acción 2023'!$V$28</f>
        <v>Oficina Asesora de Planeación</v>
      </c>
      <c r="E1006" s="824" t="str">
        <f>'Plan de Acción 2023'!$F$28</f>
        <v>Actualización procedimiento de proyectos de inversion acorde a los nuevos lineamientos manuales y plataformas de inevrsion publica del DNP</v>
      </c>
      <c r="F1006" s="824">
        <v>11</v>
      </c>
      <c r="G1006" s="824" t="s">
        <v>2453</v>
      </c>
      <c r="H1006" s="824">
        <f>'Plan de Acción 2023'!$T$28</f>
        <v>1</v>
      </c>
      <c r="I1006" s="824">
        <f>'Plan de Acción 2023'!H28+'Plan de Acción 2023'!I28+'Plan de Acción 2023'!J28+'Plan de Acción 2023'!K28+'Plan de Acción 2023'!L28+'Plan de Acción 2023'!M28+'Plan de Acción 2023'!N28+'Plan de Acción 2023'!O28+'Plan de Acción 2023'!P28+'Plan de Acción 2023'!Q28+'Plan de Acción 2023'!R28</f>
        <v>0</v>
      </c>
      <c r="J1006" s="824">
        <f>'Plan de Acción 2023'!X28+'Plan de Acción 2023'!Y28+'Plan de Acción 2023'!Z28+'Plan de Acción 2023'!AA28+'Plan de Acción 2023'!AB28+'Plan de Acción 2023'!AC28+'Plan de Acción 2023'!AD28+'Plan de Acción 2023'!AE28+'Plan de Acción 2023'!AF28+'Plan de Acción 2023'!AG28+'Plan de Acción 2023'!AH28</f>
        <v>0</v>
      </c>
      <c r="K1006" s="825">
        <f t="shared" si="9"/>
        <v>0</v>
      </c>
      <c r="L1006" s="825">
        <f t="shared" si="10"/>
        <v>0</v>
      </c>
      <c r="M1006" s="824">
        <f>'Plan de Acción 2023'!R28</f>
        <v>0</v>
      </c>
      <c r="N1006" s="824">
        <f>'Plan de Acción 2023'!AH28</f>
        <v>0</v>
      </c>
      <c r="O1006" s="824" t="e">
        <f t="shared" si="11"/>
        <v>#DIV/0!</v>
      </c>
      <c r="P1006" s="820">
        <f>Tabla13[[#This Row],[Ejec Real Acumu]]-Tabla13[[#This Row],[Proyec Ejec Acumul]]</f>
        <v>0</v>
      </c>
      <c r="Q1006" s="820">
        <f>Tabla13[[#This Row],[Ejec Real Mes]]-Tabla13[[#This Row],[Program Entreg Mes]]</f>
        <v>0</v>
      </c>
    </row>
    <row r="1007" spans="1:17">
      <c r="A1007" s="824">
        <v>25</v>
      </c>
      <c r="B1007" s="824" t="s">
        <v>2441</v>
      </c>
      <c r="C1007" s="824" t="s">
        <v>2442</v>
      </c>
      <c r="D1007" s="824" t="str">
        <f>'Plan de Acción 2023'!$V$29</f>
        <v>Oficina Asesora de Planeación</v>
      </c>
      <c r="E1007" s="824" t="str">
        <f>'Plan de Acción 2023'!$F$29</f>
        <v>Reportar a la Alta Dirección el seguimiento al cumplimiento de riesgos de procesos y de corrupción</v>
      </c>
      <c r="F1007" s="824">
        <v>11</v>
      </c>
      <c r="G1007" s="824" t="s">
        <v>2453</v>
      </c>
      <c r="H1007" s="824">
        <f>'Plan de Acción 2023'!$T$29</f>
        <v>3</v>
      </c>
      <c r="I1007" s="824">
        <f>'Plan de Acción 2023'!H29+'Plan de Acción 2023'!I29+'Plan de Acción 2023'!J29+'Plan de Acción 2023'!K29+'Plan de Acción 2023'!L29+'Plan de Acción 2023'!M29+'Plan de Acción 2023'!N29+'Plan de Acción 2023'!O29+'Plan de Acción 2023'!P29+'Plan de Acción 2023'!Q29+'Plan de Acción 2023'!R29</f>
        <v>3</v>
      </c>
      <c r="J1007" s="824">
        <f>'Plan de Acción 2023'!X29+'Plan de Acción 2023'!Y29+'Plan de Acción 2023'!Z29+'Plan de Acción 2023'!AA29+'Plan de Acción 2023'!AB29+'Plan de Acción 2023'!AC29+'Plan de Acción 2023'!AD29+'Plan de Acción 2023'!AE29+'Plan de Acción 2023'!AF29+'Plan de Acción 2023'!AG29+'Plan de Acción 2023'!AH29</f>
        <v>3</v>
      </c>
      <c r="K1007" s="825">
        <f t="shared" si="9"/>
        <v>1</v>
      </c>
      <c r="L1007" s="825">
        <f t="shared" si="10"/>
        <v>1</v>
      </c>
      <c r="M1007" s="824">
        <f>'Plan de Acción 2023'!R29</f>
        <v>0</v>
      </c>
      <c r="N1007" s="824">
        <f>'Plan de Acción 2023'!AH29</f>
        <v>0</v>
      </c>
      <c r="O1007" s="824" t="e">
        <f t="shared" si="11"/>
        <v>#DIV/0!</v>
      </c>
      <c r="P1007" s="820">
        <f>Tabla13[[#This Row],[Ejec Real Acumu]]-Tabla13[[#This Row],[Proyec Ejec Acumul]]</f>
        <v>0</v>
      </c>
      <c r="Q1007" s="820">
        <f>Tabla13[[#This Row],[Ejec Real Mes]]-Tabla13[[#This Row],[Program Entreg Mes]]</f>
        <v>0</v>
      </c>
    </row>
    <row r="1008" spans="1:17">
      <c r="A1008" s="824">
        <v>26</v>
      </c>
      <c r="B1008" s="824" t="s">
        <v>2441</v>
      </c>
      <c r="C1008" s="824" t="s">
        <v>2442</v>
      </c>
      <c r="D1008" s="824" t="str">
        <f>'Plan de Acción 2023'!$V$30</f>
        <v>Oficina Asesora de Planeación</v>
      </c>
      <c r="E1008" s="824" t="str">
        <f>'Plan de Acción 2023'!$F$30</f>
        <v>Reportar a la Alta Dirección el seguimiento al cumplimiento de los planes de mejora, indicadores</v>
      </c>
      <c r="F1008" s="824">
        <v>11</v>
      </c>
      <c r="G1008" s="824" t="s">
        <v>2453</v>
      </c>
      <c r="H1008" s="824">
        <f>'Plan de Acción 2023'!$T$30</f>
        <v>4</v>
      </c>
      <c r="I1008" s="824">
        <f>'Plan de Acción 2023'!H30+'Plan de Acción 2023'!I30+'Plan de Acción 2023'!J30+'Plan de Acción 2023'!K30+'Plan de Acción 2023'!L30+'Plan de Acción 2023'!M30+'Plan de Acción 2023'!N30+'Plan de Acción 2023'!O30+'Plan de Acción 2023'!P30+'Plan de Acción 2023'!Q30+'Plan de Acción 2023'!R30</f>
        <v>4</v>
      </c>
      <c r="J1008" s="824">
        <f>'Plan de Acción 2023'!X30+'Plan de Acción 2023'!Y30+'Plan de Acción 2023'!Z30+'Plan de Acción 2023'!AA30+'Plan de Acción 2023'!AB30+'Plan de Acción 2023'!AC30+'Plan de Acción 2023'!AD30+'Plan de Acción 2023'!AE30+'Plan de Acción 2023'!AF30+'Plan de Acción 2023'!AG30+'Plan de Acción 2023'!AH30</f>
        <v>3</v>
      </c>
      <c r="K1008" s="825">
        <f t="shared" si="9"/>
        <v>1</v>
      </c>
      <c r="L1008" s="825">
        <f t="shared" si="10"/>
        <v>0.75</v>
      </c>
      <c r="M1008" s="824">
        <f>'Plan de Acción 2023'!R30</f>
        <v>0</v>
      </c>
      <c r="N1008" s="824">
        <f>'Plan de Acción 2023'!AH30</f>
        <v>0</v>
      </c>
      <c r="O1008" s="824" t="e">
        <f t="shared" si="11"/>
        <v>#DIV/0!</v>
      </c>
      <c r="P1008" s="820">
        <f>Tabla13[[#This Row],[Ejec Real Acumu]]-Tabla13[[#This Row],[Proyec Ejec Acumul]]</f>
        <v>-1</v>
      </c>
      <c r="Q1008" s="820">
        <f>Tabla13[[#This Row],[Ejec Real Mes]]-Tabla13[[#This Row],[Program Entreg Mes]]</f>
        <v>0</v>
      </c>
    </row>
    <row r="1009" spans="1:17">
      <c r="A1009" s="824">
        <v>27</v>
      </c>
      <c r="B1009" s="824" t="s">
        <v>2441</v>
      </c>
      <c r="C1009" s="824" t="s">
        <v>2442</v>
      </c>
      <c r="D1009" s="824" t="str">
        <f>'Plan de Acción 2023'!$V$31</f>
        <v>Oficina Asesora de Planeación</v>
      </c>
      <c r="E1009" s="824" t="str">
        <f>'Plan de Acción 2023'!$F$31</f>
        <v>Reportar a la Alta Dirección el estado de operación del aplicativo de Isolución</v>
      </c>
      <c r="F1009" s="824">
        <v>11</v>
      </c>
      <c r="G1009" s="824" t="s">
        <v>2453</v>
      </c>
      <c r="H1009" s="824">
        <f>'Plan de Acción 2023'!$T$31</f>
        <v>2</v>
      </c>
      <c r="I1009" s="824">
        <f>'Plan de Acción 2023'!H31+'Plan de Acción 2023'!I31+'Plan de Acción 2023'!J31+'Plan de Acción 2023'!K31+'Plan de Acción 2023'!L31+'Plan de Acción 2023'!M31+'Plan de Acción 2023'!N31+'Plan de Acción 2023'!O31+'Plan de Acción 2023'!P31+'Plan de Acción 2023'!Q31+'Plan de Acción 2023'!R31</f>
        <v>1</v>
      </c>
      <c r="J1009" s="824">
        <f>'Plan de Acción 2023'!X31+'Plan de Acción 2023'!Y31+'Plan de Acción 2023'!Z31+'Plan de Acción 2023'!AA31+'Plan de Acción 2023'!AB31+'Plan de Acción 2023'!AC31+'Plan de Acción 2023'!AD31+'Plan de Acción 2023'!AE31+'Plan de Acción 2023'!AF31+'Plan de Acción 2023'!AG31+'Plan de Acción 2023'!AH31</f>
        <v>1</v>
      </c>
      <c r="K1009" s="825">
        <f t="shared" si="9"/>
        <v>0.5</v>
      </c>
      <c r="L1009" s="825">
        <f t="shared" si="10"/>
        <v>0.5</v>
      </c>
      <c r="M1009" s="824">
        <f>'Plan de Acción 2023'!R31</f>
        <v>0</v>
      </c>
      <c r="N1009" s="824">
        <f>'Plan de Acción 2023'!AH31</f>
        <v>0</v>
      </c>
      <c r="O1009" s="824" t="e">
        <f t="shared" si="11"/>
        <v>#DIV/0!</v>
      </c>
      <c r="P1009" s="820">
        <f>Tabla13[[#This Row],[Ejec Real Acumu]]-Tabla13[[#This Row],[Proyec Ejec Acumul]]</f>
        <v>0</v>
      </c>
      <c r="Q1009" s="820">
        <f>Tabla13[[#This Row],[Ejec Real Mes]]-Tabla13[[#This Row],[Program Entreg Mes]]</f>
        <v>0</v>
      </c>
    </row>
    <row r="1010" spans="1:17">
      <c r="A1010" s="824">
        <v>28</v>
      </c>
      <c r="B1010" s="824" t="s">
        <v>2441</v>
      </c>
      <c r="C1010" s="824" t="s">
        <v>2442</v>
      </c>
      <c r="D1010" s="824" t="str">
        <f>'Plan de Acción 2023'!$V$32</f>
        <v>Oficina Asesora de Planeación</v>
      </c>
      <c r="E1010" s="824" t="str">
        <f>'Plan de Acción 2023'!$F$32</f>
        <v>Implementar las políticas del Modelo Integrado de Planeación y Gestión relacionadas con la OAP</v>
      </c>
      <c r="F1010" s="824">
        <v>11</v>
      </c>
      <c r="G1010" s="824" t="s">
        <v>2453</v>
      </c>
      <c r="H1010" s="824">
        <f>'Plan de Acción 2023'!$T$32</f>
        <v>3</v>
      </c>
      <c r="I1010" s="824">
        <f>'Plan de Acción 2023'!H32+'Plan de Acción 2023'!I32+'Plan de Acción 2023'!J32+'Plan de Acción 2023'!K32+'Plan de Acción 2023'!L32+'Plan de Acción 2023'!M32+'Plan de Acción 2023'!N32+'Plan de Acción 2023'!O32+'Plan de Acción 2023'!P32+'Plan de Acción 2023'!Q32+'Plan de Acción 2023'!R32</f>
        <v>2</v>
      </c>
      <c r="J1010" s="824">
        <f>'Plan de Acción 2023'!X32+'Plan de Acción 2023'!Y32+'Plan de Acción 2023'!Z32+'Plan de Acción 2023'!AA32+'Plan de Acción 2023'!AB32+'Plan de Acción 2023'!AC32+'Plan de Acción 2023'!AD32+'Plan de Acción 2023'!AE32+'Plan de Acción 2023'!AF32+'Plan de Acción 2023'!AG32+'Plan de Acción 2023'!AH32</f>
        <v>2</v>
      </c>
      <c r="K1010" s="825">
        <f t="shared" si="9"/>
        <v>0.66666666666666663</v>
      </c>
      <c r="L1010" s="825">
        <f t="shared" si="10"/>
        <v>0.66666666666666663</v>
      </c>
      <c r="M1010" s="824">
        <f>'Plan de Acción 2023'!R32</f>
        <v>0</v>
      </c>
      <c r="N1010" s="824">
        <f>'Plan de Acción 2023'!AH32</f>
        <v>0</v>
      </c>
      <c r="O1010" s="824" t="e">
        <f t="shared" si="11"/>
        <v>#DIV/0!</v>
      </c>
      <c r="P1010" s="820">
        <f>Tabla13[[#This Row],[Ejec Real Acumu]]-Tabla13[[#This Row],[Proyec Ejec Acumul]]</f>
        <v>0</v>
      </c>
      <c r="Q1010" s="820">
        <f>Tabla13[[#This Row],[Ejec Real Mes]]-Tabla13[[#This Row],[Program Entreg Mes]]</f>
        <v>0</v>
      </c>
    </row>
    <row r="1011" spans="1:17">
      <c r="A1011" s="824">
        <v>29</v>
      </c>
      <c r="B1011" s="824" t="s">
        <v>2441</v>
      </c>
      <c r="C1011" s="824" t="s">
        <v>2442</v>
      </c>
      <c r="D1011" s="824" t="str">
        <f>'Plan de Acción 2023'!$V$33</f>
        <v>Oficina Asesora de Planeación</v>
      </c>
      <c r="E1011" s="824" t="str">
        <f>'Plan de Acción 2023'!$F$33</f>
        <v>Realizar presentación de estado de avance de las política de MIPG del INM</v>
      </c>
      <c r="F1011" s="824">
        <v>11</v>
      </c>
      <c r="G1011" s="824" t="s">
        <v>2453</v>
      </c>
      <c r="H1011" s="824">
        <f>'Plan de Acción 2023'!$T$33</f>
        <v>2</v>
      </c>
      <c r="I1011" s="824">
        <f>'Plan de Acción 2023'!H33+'Plan de Acción 2023'!I33+'Plan de Acción 2023'!J33+'Plan de Acción 2023'!K33+'Plan de Acción 2023'!L33+'Plan de Acción 2023'!M33+'Plan de Acción 2023'!N33+'Plan de Acción 2023'!O33+'Plan de Acción 2023'!P33+'Plan de Acción 2023'!Q33+'Plan de Acción 2023'!R33</f>
        <v>2</v>
      </c>
      <c r="J1011" s="824">
        <f>'Plan de Acción 2023'!X33+'Plan de Acción 2023'!Y33+'Plan de Acción 2023'!Z33+'Plan de Acción 2023'!AA33+'Plan de Acción 2023'!AB33+'Plan de Acción 2023'!AC33+'Plan de Acción 2023'!AD33+'Plan de Acción 2023'!AE33+'Plan de Acción 2023'!AF33+'Plan de Acción 2023'!AG33+'Plan de Acción 2023'!AH33</f>
        <v>1</v>
      </c>
      <c r="K1011" s="825">
        <f t="shared" si="9"/>
        <v>1</v>
      </c>
      <c r="L1011" s="825">
        <f t="shared" si="10"/>
        <v>0.5</v>
      </c>
      <c r="M1011" s="824">
        <f>'Plan de Acción 2023'!R33</f>
        <v>0</v>
      </c>
      <c r="N1011" s="824">
        <f>'Plan de Acción 2023'!AH33</f>
        <v>0</v>
      </c>
      <c r="O1011" s="824" t="e">
        <f t="shared" si="11"/>
        <v>#DIV/0!</v>
      </c>
      <c r="P1011" s="820">
        <f>Tabla13[[#This Row],[Ejec Real Acumu]]-Tabla13[[#This Row],[Proyec Ejec Acumul]]</f>
        <v>-1</v>
      </c>
      <c r="Q1011" s="820">
        <f>Tabla13[[#This Row],[Ejec Real Mes]]-Tabla13[[#This Row],[Program Entreg Mes]]</f>
        <v>0</v>
      </c>
    </row>
    <row r="1012" spans="1:17">
      <c r="A1012" s="824">
        <v>30</v>
      </c>
      <c r="B1012" s="824" t="s">
        <v>2441</v>
      </c>
      <c r="C1012" s="824" t="s">
        <v>2442</v>
      </c>
      <c r="D1012" s="824" t="str">
        <f>'Plan de Acción 2023'!$V$34</f>
        <v>Oficina Asesora de Planeación</v>
      </c>
      <c r="E1012" s="824" t="str">
        <f>'Plan de Acción 2023'!$F$34</f>
        <v>Realizar evento de rendición de cuentas (RdC) enmarcados en la Estrategia de RdC</v>
      </c>
      <c r="F1012" s="824">
        <v>11</v>
      </c>
      <c r="G1012" s="824" t="s">
        <v>2453</v>
      </c>
      <c r="H1012" s="824">
        <f>'Plan de Acción 2023'!$T$34</f>
        <v>1</v>
      </c>
      <c r="I1012" s="824">
        <f>'Plan de Acción 2023'!H34+'Plan de Acción 2023'!I34+'Plan de Acción 2023'!J34+'Plan de Acción 2023'!K34+'Plan de Acción 2023'!L34+'Plan de Acción 2023'!M34+'Plan de Acción 2023'!N34+'Plan de Acción 2023'!O34+'Plan de Acción 2023'!P34+'Plan de Acción 2023'!Q34+'Plan de Acción 2023'!R34</f>
        <v>1</v>
      </c>
      <c r="J1012" s="824">
        <f>'Plan de Acción 2023'!X34+'Plan de Acción 2023'!Y34+'Plan de Acción 2023'!Z34+'Plan de Acción 2023'!AA34+'Plan de Acción 2023'!AB34+'Plan de Acción 2023'!AC34+'Plan de Acción 2023'!AD34+'Plan de Acción 2023'!AE34+'Plan de Acción 2023'!AF34+'Plan de Acción 2023'!AG34+'Plan de Acción 2023'!AH34</f>
        <v>0</v>
      </c>
      <c r="K1012" s="825">
        <f t="shared" si="9"/>
        <v>1</v>
      </c>
      <c r="L1012" s="825">
        <f t="shared" si="10"/>
        <v>0</v>
      </c>
      <c r="M1012" s="824">
        <f>'Plan de Acción 2023'!R34</f>
        <v>1</v>
      </c>
      <c r="N1012" s="824">
        <f>'Plan de Acción 2023'!AH34</f>
        <v>0</v>
      </c>
      <c r="O1012" s="824">
        <f t="shared" si="11"/>
        <v>0</v>
      </c>
      <c r="P1012" s="820">
        <f>Tabla13[[#This Row],[Ejec Real Acumu]]-Tabla13[[#This Row],[Proyec Ejec Acumul]]</f>
        <v>-1</v>
      </c>
      <c r="Q1012" s="820">
        <f>Tabla13[[#This Row],[Ejec Real Mes]]-Tabla13[[#This Row],[Program Entreg Mes]]</f>
        <v>-1</v>
      </c>
    </row>
    <row r="1013" spans="1:17">
      <c r="A1013" s="824">
        <v>31</v>
      </c>
      <c r="B1013" s="824" t="s">
        <v>2441</v>
      </c>
      <c r="C1013" s="824" t="s">
        <v>2442</v>
      </c>
      <c r="D1013" s="824" t="str">
        <f>'Plan de Acción 2023'!$V$35</f>
        <v>Oficina Asesora de Planeación</v>
      </c>
      <c r="E1013" s="824" t="str">
        <f>'Plan de Acción 2023'!$F$35</f>
        <v>Ejecutar el Plan Anticorrupción y Atención al Ciudadano</v>
      </c>
      <c r="F1013" s="824">
        <v>11</v>
      </c>
      <c r="G1013" s="824" t="s">
        <v>2453</v>
      </c>
      <c r="H1013" s="824">
        <f>'Plan de Acción 2023'!$T$35</f>
        <v>69</v>
      </c>
      <c r="I1013" s="824">
        <f>'Plan de Acción 2023'!H35+'Plan de Acción 2023'!I35+'Plan de Acción 2023'!J35+'Plan de Acción 2023'!K35+'Plan de Acción 2023'!L35+'Plan de Acción 2023'!M35+'Plan de Acción 2023'!N35+'Plan de Acción 2023'!O35+'Plan de Acción 2023'!P35+'Plan de Acción 2023'!Q35+'Plan de Acción 2023'!R35</f>
        <v>44</v>
      </c>
      <c r="J1013" s="824">
        <f>'Plan de Acción 2023'!X35+'Plan de Acción 2023'!Y35+'Plan de Acción 2023'!Z35+'Plan de Acción 2023'!AA35+'Plan de Acción 2023'!AB35+'Plan de Acción 2023'!AC35+'Plan de Acción 2023'!AD35+'Plan de Acción 2023'!AE35+'Plan de Acción 2023'!AF35+'Plan de Acción 2023'!AG35+'Plan de Acción 2023'!AH35</f>
        <v>34</v>
      </c>
      <c r="K1013" s="825">
        <f t="shared" si="9"/>
        <v>0.6376811594202898</v>
      </c>
      <c r="L1013" s="825">
        <f t="shared" si="10"/>
        <v>0.49275362318840582</v>
      </c>
      <c r="M1013" s="824">
        <f>'Plan de Acción 2023'!R35</f>
        <v>1</v>
      </c>
      <c r="N1013" s="824">
        <f>'Plan de Acción 2023'!AH35</f>
        <v>0</v>
      </c>
      <c r="O1013" s="824">
        <f t="shared" si="11"/>
        <v>0</v>
      </c>
      <c r="P1013" s="820">
        <f>Tabla13[[#This Row],[Ejec Real Acumu]]-Tabla13[[#This Row],[Proyec Ejec Acumul]]</f>
        <v>-10</v>
      </c>
      <c r="Q1013" s="820">
        <f>Tabla13[[#This Row],[Ejec Real Mes]]-Tabla13[[#This Row],[Program Entreg Mes]]</f>
        <v>-1</v>
      </c>
    </row>
    <row r="1014" spans="1:17">
      <c r="A1014" s="824">
        <v>32</v>
      </c>
      <c r="B1014" s="824" t="s">
        <v>2441</v>
      </c>
      <c r="C1014" s="824" t="s">
        <v>2442</v>
      </c>
      <c r="D1014" s="824" t="str">
        <f>'Plan de Acción 2023'!$V$36</f>
        <v>Oficina Asesora de Planeación</v>
      </c>
      <c r="E1014" s="824" t="str">
        <f>'Plan de Acción 2023'!$F$36</f>
        <v>Reportar el estado de ejecución
presupuestal de los proyectos de inversión y
el presupuesto de funcionamiento</v>
      </c>
      <c r="F1014" s="824">
        <v>11</v>
      </c>
      <c r="G1014" s="824" t="s">
        <v>2453</v>
      </c>
      <c r="H1014" s="824">
        <f>'Plan de Acción 2023'!$T$36</f>
        <v>12</v>
      </c>
      <c r="I1014" s="824">
        <f>'Plan de Acción 2023'!H36+'Plan de Acción 2023'!I36+'Plan de Acción 2023'!J36+'Plan de Acción 2023'!K36+'Plan de Acción 2023'!L36+'Plan de Acción 2023'!M36+'Plan de Acción 2023'!N36+'Plan de Acción 2023'!O36+'Plan de Acción 2023'!P36+'Plan de Acción 2023'!Q36+'Plan de Acción 2023'!R36</f>
        <v>12</v>
      </c>
      <c r="J1014" s="824">
        <f>'Plan de Acción 2023'!X36+'Plan de Acción 2023'!Y36+'Plan de Acción 2023'!Z36+'Plan de Acción 2023'!AA36+'Plan de Acción 2023'!AB36+'Plan de Acción 2023'!AC36+'Plan de Acción 2023'!AD36+'Plan de Acción 2023'!AE36+'Plan de Acción 2023'!AF36+'Plan de Acción 2023'!AG36+'Plan de Acción 2023'!AH36</f>
        <v>10</v>
      </c>
      <c r="K1014" s="825">
        <f t="shared" si="9"/>
        <v>1</v>
      </c>
      <c r="L1014" s="825">
        <f t="shared" si="10"/>
        <v>0.83333333333333337</v>
      </c>
      <c r="M1014" s="824">
        <f>'Plan de Acción 2023'!R36</f>
        <v>1</v>
      </c>
      <c r="N1014" s="824">
        <f>'Plan de Acción 2023'!AH36</f>
        <v>0</v>
      </c>
      <c r="O1014" s="824">
        <f t="shared" si="11"/>
        <v>0</v>
      </c>
      <c r="P1014" s="820">
        <f>Tabla13[[#This Row],[Ejec Real Acumu]]-Tabla13[[#This Row],[Proyec Ejec Acumul]]</f>
        <v>-2</v>
      </c>
      <c r="Q1014" s="820">
        <f>Tabla13[[#This Row],[Ejec Real Mes]]-Tabla13[[#This Row],[Program Entreg Mes]]</f>
        <v>-1</v>
      </c>
    </row>
    <row r="1015" spans="1:17">
      <c r="A1015" s="824">
        <v>33</v>
      </c>
      <c r="B1015" s="824" t="s">
        <v>2441</v>
      </c>
      <c r="C1015" s="824" t="s">
        <v>2442</v>
      </c>
      <c r="D1015" s="824" t="str">
        <f>'Plan de Acción 2023'!$V$37</f>
        <v>Oficina Asesora de Planeación</v>
      </c>
      <c r="E1015" s="824" t="str">
        <f>'Plan de Acción 2023'!$F$37</f>
        <v>Realizar seguimiento en el
aplicativo de la Plataforma Integral de
Inversion Publica (PIIP) a los avances en cadena valor, conforme la ejecución del Presupuesto de Inversión: Producto,
Financiero y de Gestión</v>
      </c>
      <c r="F1015" s="824">
        <v>11</v>
      </c>
      <c r="G1015" s="824" t="s">
        <v>2453</v>
      </c>
      <c r="H1015" s="824">
        <f>'Plan de Acción 2023'!$T$37</f>
        <v>12</v>
      </c>
      <c r="I1015" s="824">
        <f>'Plan de Acción 2023'!H37+'Plan de Acción 2023'!I37+'Plan de Acción 2023'!J37+'Plan de Acción 2023'!K37+'Plan de Acción 2023'!L37+'Plan de Acción 2023'!M37+'Plan de Acción 2023'!N37+'Plan de Acción 2023'!O37+'Plan de Acción 2023'!P37+'Plan de Acción 2023'!Q37+'Plan de Acción 2023'!R37</f>
        <v>12</v>
      </c>
      <c r="J1015" s="824">
        <f>'Plan de Acción 2023'!X37+'Plan de Acción 2023'!Y37+'Plan de Acción 2023'!Z37+'Plan de Acción 2023'!AA37+'Plan de Acción 2023'!AB37+'Plan de Acción 2023'!AC37+'Plan de Acción 2023'!AD37+'Plan de Acción 2023'!AE37+'Plan de Acción 2023'!AF37+'Plan de Acción 2023'!AG37+'Plan de Acción 2023'!AH37</f>
        <v>10</v>
      </c>
      <c r="K1015" s="825">
        <f t="shared" si="9"/>
        <v>1</v>
      </c>
      <c r="L1015" s="825">
        <f t="shared" si="10"/>
        <v>0.83333333333333337</v>
      </c>
      <c r="M1015" s="824">
        <f>'Plan de Acción 2023'!R37</f>
        <v>1</v>
      </c>
      <c r="N1015" s="824">
        <f>'Plan de Acción 2023'!AH37</f>
        <v>0</v>
      </c>
      <c r="O1015" s="824">
        <f t="shared" si="11"/>
        <v>0</v>
      </c>
      <c r="P1015" s="820">
        <f>Tabla13[[#This Row],[Ejec Real Acumu]]-Tabla13[[#This Row],[Proyec Ejec Acumul]]</f>
        <v>-2</v>
      </c>
      <c r="Q1015" s="820">
        <f>Tabla13[[#This Row],[Ejec Real Mes]]-Tabla13[[#This Row],[Program Entreg Mes]]</f>
        <v>-1</v>
      </c>
    </row>
    <row r="1016" spans="1:17">
      <c r="A1016" s="824">
        <v>34</v>
      </c>
      <c r="B1016" s="824" t="s">
        <v>2441</v>
      </c>
      <c r="C1016" s="824" t="s">
        <v>2442</v>
      </c>
      <c r="D1016" s="824" t="str">
        <f>'Plan de Acción 2023'!$V$38</f>
        <v>Oficina Asesora de Planeación</v>
      </c>
      <c r="E1016" s="824" t="str">
        <f>'Plan de Acción 2023'!$F$38</f>
        <v>Realizar el estudio de tasas de los
servicios que se prestaran por parte de las
areas misionales del instituto para su
publicacion según los terminos de ley.</v>
      </c>
      <c r="F1016" s="824">
        <v>11</v>
      </c>
      <c r="G1016" s="824" t="s">
        <v>2453</v>
      </c>
      <c r="H1016" s="824">
        <f>'Plan de Acción 2023'!$T$38</f>
        <v>1</v>
      </c>
      <c r="I1016" s="824">
        <f>'Plan de Acción 2023'!H38+'Plan de Acción 2023'!I38+'Plan de Acción 2023'!J38+'Plan de Acción 2023'!K38+'Plan de Acción 2023'!L38+'Plan de Acción 2023'!M38+'Plan de Acción 2023'!N38+'Plan de Acción 2023'!O38+'Plan de Acción 2023'!P38+'Plan de Acción 2023'!Q38+'Plan de Acción 2023'!R38</f>
        <v>0</v>
      </c>
      <c r="J1016" s="824">
        <f>'Plan de Acción 2023'!X38+'Plan de Acción 2023'!Y38+'Plan de Acción 2023'!Z38+'Plan de Acción 2023'!AA38+'Plan de Acción 2023'!AB38+'Plan de Acción 2023'!AC38+'Plan de Acción 2023'!AD38+'Plan de Acción 2023'!AE38+'Plan de Acción 2023'!AF38+'Plan de Acción 2023'!AG38+'Plan de Acción 2023'!AH38</f>
        <v>0</v>
      </c>
      <c r="K1016" s="825">
        <f t="shared" si="9"/>
        <v>0</v>
      </c>
      <c r="L1016" s="825">
        <f t="shared" si="10"/>
        <v>0</v>
      </c>
      <c r="M1016" s="824">
        <f>'Plan de Acción 2023'!R38</f>
        <v>0</v>
      </c>
      <c r="N1016" s="824">
        <f>'Plan de Acción 2023'!AH38</f>
        <v>0</v>
      </c>
      <c r="O1016" s="824" t="e">
        <f t="shared" si="11"/>
        <v>#DIV/0!</v>
      </c>
      <c r="P1016" s="820">
        <f>Tabla13[[#This Row],[Ejec Real Acumu]]-Tabla13[[#This Row],[Proyec Ejec Acumul]]</f>
        <v>0</v>
      </c>
      <c r="Q1016" s="820">
        <f>Tabla13[[#This Row],[Ejec Real Mes]]-Tabla13[[#This Row],[Program Entreg Mes]]</f>
        <v>0</v>
      </c>
    </row>
    <row r="1017" spans="1:17">
      <c r="A1017" s="824">
        <v>35</v>
      </c>
      <c r="B1017" s="824" t="s">
        <v>2441</v>
      </c>
      <c r="C1017" s="824" t="s">
        <v>2442</v>
      </c>
      <c r="D1017" s="824" t="str">
        <f>'Plan de Acción 2023'!$V$39</f>
        <v>Oficina Asesora de Planeación</v>
      </c>
      <c r="E1017" s="824" t="str">
        <f>'Plan de Acción 2023'!$F$39</f>
        <v xml:space="preserve">Creación o actualización de la
documentación de la OAP
</v>
      </c>
      <c r="F1017" s="824">
        <v>11</v>
      </c>
      <c r="G1017" s="824" t="s">
        <v>2453</v>
      </c>
      <c r="H1017" s="824">
        <f>'Plan de Acción 2023'!$T$39</f>
        <v>13</v>
      </c>
      <c r="I1017" s="824">
        <f>'Plan de Acción 2023'!H39+'Plan de Acción 2023'!I39+'Plan de Acción 2023'!J39+'Plan de Acción 2023'!K39+'Plan de Acción 2023'!L39+'Plan de Acción 2023'!M39+'Plan de Acción 2023'!N39+'Plan de Acción 2023'!O39+'Plan de Acción 2023'!P39+'Plan de Acción 2023'!Q39+'Plan de Acción 2023'!R39</f>
        <v>0</v>
      </c>
      <c r="J1017" s="824">
        <f>'Plan de Acción 2023'!X39+'Plan de Acción 2023'!Y39+'Plan de Acción 2023'!Z39+'Plan de Acción 2023'!AA39+'Plan de Acción 2023'!AB39+'Plan de Acción 2023'!AC39+'Plan de Acción 2023'!AD39+'Plan de Acción 2023'!AE39+'Plan de Acción 2023'!AF39+'Plan de Acción 2023'!AG39+'Plan de Acción 2023'!AH39</f>
        <v>0</v>
      </c>
      <c r="K1017" s="825">
        <f t="shared" si="9"/>
        <v>0</v>
      </c>
      <c r="L1017" s="825">
        <f t="shared" si="10"/>
        <v>0</v>
      </c>
      <c r="M1017" s="824">
        <f>'Plan de Acción 2023'!R39</f>
        <v>0</v>
      </c>
      <c r="N1017" s="824">
        <f>'Plan de Acción 2023'!AH39</f>
        <v>0</v>
      </c>
      <c r="O1017" s="824" t="e">
        <f t="shared" si="11"/>
        <v>#DIV/0!</v>
      </c>
      <c r="P1017" s="820">
        <f>Tabla13[[#This Row],[Ejec Real Acumu]]-Tabla13[[#This Row],[Proyec Ejec Acumul]]</f>
        <v>0</v>
      </c>
      <c r="Q1017" s="820">
        <f>Tabla13[[#This Row],[Ejec Real Mes]]-Tabla13[[#This Row],[Program Entreg Mes]]</f>
        <v>0</v>
      </c>
    </row>
    <row r="1018" spans="1:17">
      <c r="A1018" s="824">
        <v>36</v>
      </c>
      <c r="B1018" s="824" t="s">
        <v>2441</v>
      </c>
      <c r="C1018" s="824" t="s">
        <v>2442</v>
      </c>
      <c r="D1018" s="824" t="str">
        <f>'Plan de Acción 2023'!$V$40</f>
        <v>Subdirección de Servicios Metrológicos y Relación con el Ciudadano</v>
      </c>
      <c r="E1018" s="824" t="str">
        <f>'Plan de Acción 2023'!$F$40</f>
        <v>Implementar las políticas del Modelo Integrado de Planeación y Gestión relacionadas con la SSMRC</v>
      </c>
      <c r="F1018" s="824">
        <v>11</v>
      </c>
      <c r="G1018" s="824" t="s">
        <v>2453</v>
      </c>
      <c r="H1018" s="824">
        <f>'Plan de Acción 2023'!$T$40</f>
        <v>3</v>
      </c>
      <c r="I1018" s="824">
        <f>'Plan de Acción 2023'!H40+'Plan de Acción 2023'!I40+'Plan de Acción 2023'!J40+'Plan de Acción 2023'!K40+'Plan de Acción 2023'!L40+'Plan de Acción 2023'!M40+'Plan de Acción 2023'!N40+'Plan de Acción 2023'!O40+'Plan de Acción 2023'!P40+'Plan de Acción 2023'!Q40+'Plan de Acción 2023'!R40</f>
        <v>2</v>
      </c>
      <c r="J1018" s="824">
        <f>'Plan de Acción 2023'!X40+'Plan de Acción 2023'!Y40+'Plan de Acción 2023'!Z40+'Plan de Acción 2023'!AA40+'Plan de Acción 2023'!AB40+'Plan de Acción 2023'!AC40+'Plan de Acción 2023'!AD40+'Plan de Acción 2023'!AE40+'Plan de Acción 2023'!AF40+'Plan de Acción 2023'!AG40+'Plan de Acción 2023'!AH40</f>
        <v>2</v>
      </c>
      <c r="K1018" s="825">
        <f t="shared" si="9"/>
        <v>0.66666666666666663</v>
      </c>
      <c r="L1018" s="825">
        <f t="shared" si="10"/>
        <v>0.66666666666666663</v>
      </c>
      <c r="M1018" s="824">
        <f>'Plan de Acción 2023'!R40</f>
        <v>0</v>
      </c>
      <c r="N1018" s="824">
        <f>'Plan de Acción 2023'!AH40</f>
        <v>0</v>
      </c>
      <c r="O1018" s="824" t="e">
        <f t="shared" si="11"/>
        <v>#DIV/0!</v>
      </c>
      <c r="P1018" s="820">
        <f>Tabla13[[#This Row],[Ejec Real Acumu]]-Tabla13[[#This Row],[Proyec Ejec Acumul]]</f>
        <v>0</v>
      </c>
      <c r="Q1018" s="820">
        <f>Tabla13[[#This Row],[Ejec Real Mes]]-Tabla13[[#This Row],[Program Entreg Mes]]</f>
        <v>0</v>
      </c>
    </row>
    <row r="1019" spans="1:17">
      <c r="A1019" s="824">
        <v>37</v>
      </c>
      <c r="B1019" s="824" t="s">
        <v>2441</v>
      </c>
      <c r="C1019" s="824" t="s">
        <v>2442</v>
      </c>
      <c r="D1019" s="824" t="str">
        <f>'Plan de Acción 2023'!$V$41</f>
        <v>Subdirección de Servicios Metrológicos y Relación con el Ciudadano</v>
      </c>
      <c r="E1019" s="824" t="str">
        <f>'Plan de Acción 2023'!$F$41</f>
        <v>Revisar, ajustar y aprobar Proyecto de Interés Estratégico "Fomento Regional en Metrología 2.0"</v>
      </c>
      <c r="F1019" s="824">
        <v>11</v>
      </c>
      <c r="G1019" s="824" t="s">
        <v>2453</v>
      </c>
      <c r="H1019" s="824">
        <f>'Plan de Acción 2023'!$T$41</f>
        <v>1</v>
      </c>
      <c r="I1019" s="824">
        <f>'Plan de Acción 2023'!H41+'Plan de Acción 2023'!I41+'Plan de Acción 2023'!J41+'Plan de Acción 2023'!K41+'Plan de Acción 2023'!L41+'Plan de Acción 2023'!M41+'Plan de Acción 2023'!N41+'Plan de Acción 2023'!O41+'Plan de Acción 2023'!P41+'Plan de Acción 2023'!Q41+'Plan de Acción 2023'!R41</f>
        <v>1</v>
      </c>
      <c r="J1019" s="824">
        <f>'Plan de Acción 2023'!X41+'Plan de Acción 2023'!Y41+'Plan de Acción 2023'!Z41+'Plan de Acción 2023'!AA41+'Plan de Acción 2023'!AB41+'Plan de Acción 2023'!AC41+'Plan de Acción 2023'!AD41+'Plan de Acción 2023'!AE41+'Plan de Acción 2023'!AF41+'Plan de Acción 2023'!AG41+'Plan de Acción 2023'!AH41</f>
        <v>1</v>
      </c>
      <c r="K1019" s="825">
        <f t="shared" si="9"/>
        <v>1</v>
      </c>
      <c r="L1019" s="825">
        <f t="shared" si="10"/>
        <v>1</v>
      </c>
      <c r="M1019" s="824">
        <f>'Plan de Acción 2023'!R41</f>
        <v>0</v>
      </c>
      <c r="N1019" s="824">
        <f>'Plan de Acción 2023'!AH41</f>
        <v>0</v>
      </c>
      <c r="O1019" s="824" t="e">
        <f t="shared" si="11"/>
        <v>#DIV/0!</v>
      </c>
      <c r="P1019" s="820">
        <f>Tabla13[[#This Row],[Ejec Real Acumu]]-Tabla13[[#This Row],[Proyec Ejec Acumul]]</f>
        <v>0</v>
      </c>
      <c r="Q1019" s="820">
        <f>Tabla13[[#This Row],[Ejec Real Mes]]-Tabla13[[#This Row],[Program Entreg Mes]]</f>
        <v>0</v>
      </c>
    </row>
    <row r="1020" spans="1:17">
      <c r="A1020" s="824">
        <v>38</v>
      </c>
      <c r="B1020" s="824" t="s">
        <v>2441</v>
      </c>
      <c r="C1020" s="824" t="s">
        <v>2442</v>
      </c>
      <c r="D1020" s="824" t="str">
        <f>'Plan de Acción 2023'!$V$42</f>
        <v>Subdirección de Servicios Metrológicos y Relación con el Ciudadano</v>
      </c>
      <c r="E1020" s="824" t="str">
        <f>'Plan de Acción 2023'!$F$42</f>
        <v>Ejecutar los compromisos establecidos en los CONPES en los cuales tiene responsabilidad la SSMRC</v>
      </c>
      <c r="F1020" s="824">
        <v>11</v>
      </c>
      <c r="G1020" s="824" t="s">
        <v>2453</v>
      </c>
      <c r="H1020" s="824">
        <f>'Plan de Acción 2023'!$T$42</f>
        <v>3</v>
      </c>
      <c r="I1020" s="824">
        <f>'Plan de Acción 2023'!H42+'Plan de Acción 2023'!I42+'Plan de Acción 2023'!J42+'Plan de Acción 2023'!K42+'Plan de Acción 2023'!L42+'Plan de Acción 2023'!M42+'Plan de Acción 2023'!N42+'Plan de Acción 2023'!O42+'Plan de Acción 2023'!P42+'Plan de Acción 2023'!Q42+'Plan de Acción 2023'!R42</f>
        <v>2</v>
      </c>
      <c r="J1020" s="824">
        <f>'Plan de Acción 2023'!X42+'Plan de Acción 2023'!Y42+'Plan de Acción 2023'!Z42+'Plan de Acción 2023'!AA42+'Plan de Acción 2023'!AB42+'Plan de Acción 2023'!AC42+'Plan de Acción 2023'!AD42+'Plan de Acción 2023'!AE42+'Plan de Acción 2023'!AF42+'Plan de Acción 2023'!AG42+'Plan de Acción 2023'!AH42</f>
        <v>2</v>
      </c>
      <c r="K1020" s="825">
        <f t="shared" si="9"/>
        <v>0.66666666666666663</v>
      </c>
      <c r="L1020" s="825">
        <f t="shared" si="10"/>
        <v>0.66666666666666663</v>
      </c>
      <c r="M1020" s="824">
        <f>'Plan de Acción 2023'!R42</f>
        <v>0</v>
      </c>
      <c r="N1020" s="824">
        <f>'Plan de Acción 2023'!AH42</f>
        <v>0</v>
      </c>
      <c r="O1020" s="824" t="e">
        <f t="shared" si="11"/>
        <v>#DIV/0!</v>
      </c>
      <c r="P1020" s="820">
        <f>Tabla13[[#This Row],[Ejec Real Acumu]]-Tabla13[[#This Row],[Proyec Ejec Acumul]]</f>
        <v>0</v>
      </c>
      <c r="Q1020" s="820">
        <f>Tabla13[[#This Row],[Ejec Real Mes]]-Tabla13[[#This Row],[Program Entreg Mes]]</f>
        <v>0</v>
      </c>
    </row>
    <row r="1021" spans="1:17">
      <c r="A1021" s="824">
        <v>39</v>
      </c>
      <c r="B1021" s="824" t="s">
        <v>2441</v>
      </c>
      <c r="C1021" s="824" t="s">
        <v>2442</v>
      </c>
      <c r="D1021" s="824" t="str">
        <f>'Plan de Acción 2023'!$V$43</f>
        <v>Subdirección de Servicios Metrológicos y Relación con el Ciudadano</v>
      </c>
      <c r="E1021" s="824" t="str">
        <f>'Plan de Acción 2023'!$F$43</f>
        <v>Ejecutar los compromisos establecidos en los Convenios en los cuales tiene responsabilidad la SSMRC</v>
      </c>
      <c r="F1021" s="824">
        <v>11</v>
      </c>
      <c r="G1021" s="824" t="s">
        <v>2453</v>
      </c>
      <c r="H1021" s="824">
        <f>'Plan de Acción 2023'!$T$43</f>
        <v>3</v>
      </c>
      <c r="I1021" s="824">
        <f>'Plan de Acción 2023'!H43+'Plan de Acción 2023'!I43+'Plan de Acción 2023'!J43+'Plan de Acción 2023'!K43+'Plan de Acción 2023'!L43+'Plan de Acción 2023'!M43+'Plan de Acción 2023'!N43+'Plan de Acción 2023'!O43+'Plan de Acción 2023'!P43+'Plan de Acción 2023'!Q43+'Plan de Acción 2023'!R43</f>
        <v>2</v>
      </c>
      <c r="J1021" s="824">
        <f>'Plan de Acción 2023'!X43+'Plan de Acción 2023'!Y43+'Plan de Acción 2023'!Z43+'Plan de Acción 2023'!AA43+'Plan de Acción 2023'!AB43+'Plan de Acción 2023'!AC43+'Plan de Acción 2023'!AD43+'Plan de Acción 2023'!AE43+'Plan de Acción 2023'!AF43+'Plan de Acción 2023'!AG43+'Plan de Acción 2023'!AH43</f>
        <v>2</v>
      </c>
      <c r="K1021" s="825">
        <f t="shared" si="9"/>
        <v>0.66666666666666663</v>
      </c>
      <c r="L1021" s="825">
        <f t="shared" si="10"/>
        <v>0.66666666666666663</v>
      </c>
      <c r="M1021" s="824">
        <f>'Plan de Acción 2023'!R43</f>
        <v>0</v>
      </c>
      <c r="N1021" s="824">
        <f>'Plan de Acción 2023'!AH43</f>
        <v>0</v>
      </c>
      <c r="O1021" s="824" t="e">
        <f t="shared" si="11"/>
        <v>#DIV/0!</v>
      </c>
      <c r="P1021" s="820">
        <f>Tabla13[[#This Row],[Ejec Real Acumu]]-Tabla13[[#This Row],[Proyec Ejec Acumul]]</f>
        <v>0</v>
      </c>
      <c r="Q1021" s="820">
        <f>Tabla13[[#This Row],[Ejec Real Mes]]-Tabla13[[#This Row],[Program Entreg Mes]]</f>
        <v>0</v>
      </c>
    </row>
    <row r="1022" spans="1:17">
      <c r="A1022" s="824">
        <v>40</v>
      </c>
      <c r="B1022" s="824" t="s">
        <v>2441</v>
      </c>
      <c r="C1022" s="824" t="s">
        <v>2442</v>
      </c>
      <c r="D1022" s="824" t="str">
        <f>'Plan de Acción 2023'!$V$44</f>
        <v>Subdirección de Servicios Metrológicos y Relación con el Ciudadano</v>
      </c>
      <c r="E1022" s="824" t="str">
        <f>'Plan de Acción 2023'!$F$44</f>
        <v>Ejecutar actividades desde la Red Colombiana de Metrología según lineamientos estratégicos</v>
      </c>
      <c r="F1022" s="824">
        <v>11</v>
      </c>
      <c r="G1022" s="824" t="s">
        <v>2453</v>
      </c>
      <c r="H1022" s="824">
        <f>'Plan de Acción 2023'!$T$44</f>
        <v>4</v>
      </c>
      <c r="I1022" s="824">
        <f>'Plan de Acción 2023'!H44+'Plan de Acción 2023'!I44+'Plan de Acción 2023'!J44+'Plan de Acción 2023'!K44+'Plan de Acción 2023'!L44+'Plan de Acción 2023'!M44+'Plan de Acción 2023'!N44+'Plan de Acción 2023'!O44+'Plan de Acción 2023'!P44+'Plan de Acción 2023'!Q44+'Plan de Acción 2023'!R44</f>
        <v>3</v>
      </c>
      <c r="J1022" s="824">
        <f>'Plan de Acción 2023'!X44+'Plan de Acción 2023'!Y44+'Plan de Acción 2023'!Z44+'Plan de Acción 2023'!AA44+'Plan de Acción 2023'!AB44+'Plan de Acción 2023'!AC44+'Plan de Acción 2023'!AD44+'Plan de Acción 2023'!AE44+'Plan de Acción 2023'!AF44+'Plan de Acción 2023'!AG44+'Plan de Acción 2023'!AH44</f>
        <v>3</v>
      </c>
      <c r="K1022" s="825">
        <f t="shared" si="9"/>
        <v>0.75</v>
      </c>
      <c r="L1022" s="825">
        <f t="shared" si="10"/>
        <v>0.75</v>
      </c>
      <c r="M1022" s="824">
        <f>'Plan de Acción 2023'!R44</f>
        <v>0</v>
      </c>
      <c r="N1022" s="824">
        <f>'Plan de Acción 2023'!AH44</f>
        <v>0</v>
      </c>
      <c r="O1022" s="824" t="e">
        <f t="shared" si="11"/>
        <v>#DIV/0!</v>
      </c>
      <c r="P1022" s="820">
        <f>Tabla13[[#This Row],[Ejec Real Acumu]]-Tabla13[[#This Row],[Proyec Ejec Acumul]]</f>
        <v>0</v>
      </c>
      <c r="Q1022" s="820">
        <f>Tabla13[[#This Row],[Ejec Real Mes]]-Tabla13[[#This Row],[Program Entreg Mes]]</f>
        <v>0</v>
      </c>
    </row>
    <row r="1023" spans="1:17">
      <c r="A1023" s="824">
        <v>41</v>
      </c>
      <c r="B1023" s="824" t="s">
        <v>2441</v>
      </c>
      <c r="C1023" s="824" t="s">
        <v>2442</v>
      </c>
      <c r="D1023" s="824" t="str">
        <f>'Plan de Acción 2023'!$V$45</f>
        <v>Subdirección de Servicios Metrológicos y Relación con el Ciudadano</v>
      </c>
      <c r="E1023" s="824" t="str">
        <f>'Plan de Acción 2023'!$F$45</f>
        <v>Prestar los Servicios liderados desde la SSMRC</v>
      </c>
      <c r="F1023" s="824">
        <v>11</v>
      </c>
      <c r="G1023" s="824" t="s">
        <v>2453</v>
      </c>
      <c r="H1023" s="824">
        <f>'Plan de Acción 2023'!$T$45</f>
        <v>4</v>
      </c>
      <c r="I1023" s="824">
        <f>'Plan de Acción 2023'!H45+'Plan de Acción 2023'!I45+'Plan de Acción 2023'!J45+'Plan de Acción 2023'!K45+'Plan de Acción 2023'!L45+'Plan de Acción 2023'!M45+'Plan de Acción 2023'!N45+'Plan de Acción 2023'!O45+'Plan de Acción 2023'!P45+'Plan de Acción 2023'!Q45+'Plan de Acción 2023'!R45</f>
        <v>3</v>
      </c>
      <c r="J1023" s="824">
        <f>'Plan de Acción 2023'!X45+'Plan de Acción 2023'!Y45+'Plan de Acción 2023'!Z45+'Plan de Acción 2023'!AA45+'Plan de Acción 2023'!AB45+'Plan de Acción 2023'!AC45+'Plan de Acción 2023'!AD45+'Plan de Acción 2023'!AE45+'Plan de Acción 2023'!AF45+'Plan de Acción 2023'!AG45+'Plan de Acción 2023'!AH45</f>
        <v>3</v>
      </c>
      <c r="K1023" s="825">
        <f t="shared" ref="K1023:K1277" si="12">I1023/H1023</f>
        <v>0.75</v>
      </c>
      <c r="L1023" s="825">
        <f t="shared" ref="L1023:L1277" si="13">J1023/H1023</f>
        <v>0.75</v>
      </c>
      <c r="M1023" s="824">
        <f>'Plan de Acción 2023'!R45</f>
        <v>0</v>
      </c>
      <c r="N1023" s="824">
        <f>'Plan de Acción 2023'!AH45</f>
        <v>0</v>
      </c>
      <c r="O1023" s="824" t="e">
        <f t="shared" ref="O1023:O1277" si="14">N1023/M1023</f>
        <v>#DIV/0!</v>
      </c>
      <c r="P1023" s="820">
        <f>Tabla13[[#This Row],[Ejec Real Acumu]]-Tabla13[[#This Row],[Proyec Ejec Acumul]]</f>
        <v>0</v>
      </c>
      <c r="Q1023" s="820">
        <f>Tabla13[[#This Row],[Ejec Real Mes]]-Tabla13[[#This Row],[Program Entreg Mes]]</f>
        <v>0</v>
      </c>
    </row>
    <row r="1024" spans="1:17">
      <c r="A1024" s="824">
        <v>42</v>
      </c>
      <c r="B1024" s="824" t="s">
        <v>2441</v>
      </c>
      <c r="C1024" s="824" t="s">
        <v>2442</v>
      </c>
      <c r="D1024" s="824" t="str">
        <f>'Plan de Acción 2023'!$V$46</f>
        <v>Subdirección de Servicios Metrológicos y Relación con el Ciudadano</v>
      </c>
      <c r="E1024" s="824" t="str">
        <f>'Plan de Acción 2023'!$F$46</f>
        <v>Establecer un diagnóstico y unificar la gestión de la metrología científica en el INM y mantener el reconocimiento como Centro de Investigación</v>
      </c>
      <c r="F1024" s="824">
        <v>11</v>
      </c>
      <c r="G1024" s="824" t="s">
        <v>2453</v>
      </c>
      <c r="H1024" s="824">
        <f>'Plan de Acción 2023'!$T$46</f>
        <v>1</v>
      </c>
      <c r="I1024" s="824">
        <f>'Plan de Acción 2023'!H46+'Plan de Acción 2023'!I46+'Plan de Acción 2023'!J46+'Plan de Acción 2023'!K46+'Plan de Acción 2023'!L46+'Plan de Acción 2023'!M46+'Plan de Acción 2023'!N46+'Plan de Acción 2023'!O46+'Plan de Acción 2023'!P46+'Plan de Acción 2023'!Q46+'Plan de Acción 2023'!R46</f>
        <v>1</v>
      </c>
      <c r="J1024" s="824">
        <f>'Plan de Acción 2023'!X46+'Plan de Acción 2023'!Y46+'Plan de Acción 2023'!Z46+'Plan de Acción 2023'!AA46+'Plan de Acción 2023'!AB46+'Plan de Acción 2023'!AC46+'Plan de Acción 2023'!AD46+'Plan de Acción 2023'!AE46+'Plan de Acción 2023'!AF46+'Plan de Acción 2023'!AG46+'Plan de Acción 2023'!AH46</f>
        <v>2</v>
      </c>
      <c r="K1024" s="825">
        <f t="shared" si="12"/>
        <v>1</v>
      </c>
      <c r="L1024" s="825">
        <f t="shared" si="13"/>
        <v>2</v>
      </c>
      <c r="M1024" s="824">
        <f>'Plan de Acción 2023'!R46</f>
        <v>0</v>
      </c>
      <c r="N1024" s="824">
        <f>'Plan de Acción 2023'!AH46</f>
        <v>0</v>
      </c>
      <c r="O1024" s="824" t="e">
        <f t="shared" si="14"/>
        <v>#DIV/0!</v>
      </c>
      <c r="P1024" s="820">
        <f>Tabla13[[#This Row],[Ejec Real Acumu]]-Tabla13[[#This Row],[Proyec Ejec Acumul]]</f>
        <v>1</v>
      </c>
      <c r="Q1024" s="820">
        <f>Tabla13[[#This Row],[Ejec Real Mes]]-Tabla13[[#This Row],[Program Entreg Mes]]</f>
        <v>0</v>
      </c>
    </row>
    <row r="1025" spans="1:17">
      <c r="A1025" s="824">
        <v>43</v>
      </c>
      <c r="B1025" s="824" t="s">
        <v>2441</v>
      </c>
      <c r="C1025" s="824" t="s">
        <v>2442</v>
      </c>
      <c r="D1025" s="824" t="str">
        <f>'Plan de Acción 2023'!$V$47</f>
        <v>Subdirección de Servicios Metrológicos y Relación con el Ciudadano</v>
      </c>
      <c r="E1025" s="824" t="str">
        <f>'Plan de Acción 2023'!$F$47</f>
        <v>Revisar y ajustar las actividades relacionadas con Comunicaciones y Relación con el ciudadano según lineamientos estratégicos</v>
      </c>
      <c r="F1025" s="824">
        <v>11</v>
      </c>
      <c r="G1025" s="824" t="s">
        <v>2453</v>
      </c>
      <c r="H1025" s="824">
        <f>'Plan de Acción 2023'!$T$47</f>
        <v>3</v>
      </c>
      <c r="I1025" s="824">
        <f>'Plan de Acción 2023'!H47+'Plan de Acción 2023'!I47+'Plan de Acción 2023'!J47+'Plan de Acción 2023'!K47+'Plan de Acción 2023'!L47+'Plan de Acción 2023'!M47+'Plan de Acción 2023'!N47+'Plan de Acción 2023'!O47+'Plan de Acción 2023'!P47+'Plan de Acción 2023'!Q47+'Plan de Acción 2023'!R47</f>
        <v>2</v>
      </c>
      <c r="J1025" s="824">
        <f>'Plan de Acción 2023'!X47+'Plan de Acción 2023'!Y47+'Plan de Acción 2023'!Z47+'Plan de Acción 2023'!AA47+'Plan de Acción 2023'!AB47+'Plan de Acción 2023'!AC47+'Plan de Acción 2023'!AD47+'Plan de Acción 2023'!AE47+'Plan de Acción 2023'!AF47+'Plan de Acción 2023'!AG47+'Plan de Acción 2023'!AH47</f>
        <v>2</v>
      </c>
      <c r="K1025" s="825">
        <f t="shared" si="12"/>
        <v>0.66666666666666663</v>
      </c>
      <c r="L1025" s="825">
        <f t="shared" si="13"/>
        <v>0.66666666666666663</v>
      </c>
      <c r="M1025" s="824">
        <f>'Plan de Acción 2023'!R47</f>
        <v>0</v>
      </c>
      <c r="N1025" s="824">
        <f>'Plan de Acción 2023'!AH47</f>
        <v>0</v>
      </c>
      <c r="O1025" s="824" t="e">
        <f t="shared" si="14"/>
        <v>#DIV/0!</v>
      </c>
      <c r="P1025" s="820">
        <f>Tabla13[[#This Row],[Ejec Real Acumu]]-Tabla13[[#This Row],[Proyec Ejec Acumul]]</f>
        <v>0</v>
      </c>
      <c r="Q1025" s="820">
        <f>Tabla13[[#This Row],[Ejec Real Mes]]-Tabla13[[#This Row],[Program Entreg Mes]]</f>
        <v>0</v>
      </c>
    </row>
    <row r="1026" spans="1:17">
      <c r="A1026" s="824">
        <v>44</v>
      </c>
      <c r="B1026" s="824" t="s">
        <v>2441</v>
      </c>
      <c r="C1026" s="824" t="s">
        <v>2442</v>
      </c>
      <c r="D1026" s="824" t="str">
        <f>'Plan de Acción 2023'!$V$48</f>
        <v>Subdirección de Servicios Metrológicos y Relación con el Ciudadano</v>
      </c>
      <c r="E1026" s="824" t="str">
        <f>'Plan de Acción 2023'!$F$48</f>
        <v>Ejecutar actividades relacionadas con la Gestión del SIG según lineamientos estratégicos</v>
      </c>
      <c r="F1026" s="824">
        <v>11</v>
      </c>
      <c r="G1026" s="824" t="s">
        <v>2453</v>
      </c>
      <c r="H1026" s="824">
        <f>'Plan de Acción 2023'!$T$48</f>
        <v>4</v>
      </c>
      <c r="I1026" s="824">
        <f>'Plan de Acción 2023'!H48+'Plan de Acción 2023'!I48+'Plan de Acción 2023'!J48+'Plan de Acción 2023'!K48+'Plan de Acción 2023'!L48+'Plan de Acción 2023'!M48+'Plan de Acción 2023'!N48+'Plan de Acción 2023'!O48+'Plan de Acción 2023'!P48+'Plan de Acción 2023'!Q48+'Plan de Acción 2023'!R48</f>
        <v>3</v>
      </c>
      <c r="J1026" s="824">
        <f>'Plan de Acción 2023'!X48+'Plan de Acción 2023'!Y48+'Plan de Acción 2023'!Z48+'Plan de Acción 2023'!AA48+'Plan de Acción 2023'!AB48+'Plan de Acción 2023'!AC48+'Plan de Acción 2023'!AD48+'Plan de Acción 2023'!AE48+'Plan de Acción 2023'!AF48+'Plan de Acción 2023'!AG48+'Plan de Acción 2023'!AH48</f>
        <v>3</v>
      </c>
      <c r="K1026" s="825">
        <f t="shared" si="12"/>
        <v>0.75</v>
      </c>
      <c r="L1026" s="825">
        <f t="shared" si="13"/>
        <v>0.75</v>
      </c>
      <c r="M1026" s="824">
        <f>'Plan de Acción 2023'!R48</f>
        <v>0</v>
      </c>
      <c r="N1026" s="824">
        <f>'Plan de Acción 2023'!AH48</f>
        <v>0</v>
      </c>
      <c r="O1026" s="824" t="e">
        <f t="shared" si="14"/>
        <v>#DIV/0!</v>
      </c>
      <c r="P1026" s="820">
        <f>Tabla13[[#This Row],[Ejec Real Acumu]]-Tabla13[[#This Row],[Proyec Ejec Acumul]]</f>
        <v>0</v>
      </c>
      <c r="Q1026" s="820">
        <f>Tabla13[[#This Row],[Ejec Real Mes]]-Tabla13[[#This Row],[Program Entreg Mes]]</f>
        <v>0</v>
      </c>
    </row>
    <row r="1027" spans="1:17">
      <c r="A1027" s="824">
        <v>45</v>
      </c>
      <c r="B1027" s="824" t="s">
        <v>2441</v>
      </c>
      <c r="C1027" s="824" t="s">
        <v>2442</v>
      </c>
      <c r="D1027" s="824" t="str">
        <f>'Plan de Acción 2023'!$V$49</f>
        <v>Subdirección de Metrología Química y Biología</v>
      </c>
      <c r="E1027" s="824" t="str">
        <f>'Plan de Acción 2023'!$F$49</f>
        <v>Participar en comparaciones claves, suplementarias o bilaterales</v>
      </c>
      <c r="F1027" s="824">
        <v>11</v>
      </c>
      <c r="G1027" s="824" t="s">
        <v>2453</v>
      </c>
      <c r="H1027" s="824">
        <f>'Plan de Acción 2023'!$T$49</f>
        <v>4</v>
      </c>
      <c r="I1027" s="824">
        <f>'Plan de Acción 2023'!H49+'Plan de Acción 2023'!I49+'Plan de Acción 2023'!J49+'Plan de Acción 2023'!K49+'Plan de Acción 2023'!L49+'Plan de Acción 2023'!M49+'Plan de Acción 2023'!N49+'Plan de Acción 2023'!O49+'Plan de Acción 2023'!P49+'Plan de Acción 2023'!Q49+'Plan de Acción 2023'!R49</f>
        <v>3</v>
      </c>
      <c r="J1027" s="824">
        <f>'Plan de Acción 2023'!X49+'Plan de Acción 2023'!Y49+'Plan de Acción 2023'!Z49+'Plan de Acción 2023'!AA49+'Plan de Acción 2023'!AB49+'Plan de Acción 2023'!AC49+'Plan de Acción 2023'!AD49+'Plan de Acción 2023'!AE49+'Plan de Acción 2023'!AF49+'Plan de Acción 2023'!AG49+'Plan de Acción 2023'!AH49</f>
        <v>1</v>
      </c>
      <c r="K1027" s="825">
        <f t="shared" si="12"/>
        <v>0.75</v>
      </c>
      <c r="L1027" s="825">
        <f t="shared" si="13"/>
        <v>0.25</v>
      </c>
      <c r="M1027" s="824">
        <f>'Plan de Acción 2023'!R49</f>
        <v>2</v>
      </c>
      <c r="N1027" s="824">
        <f>'Plan de Acción 2023'!AH49</f>
        <v>0</v>
      </c>
      <c r="O1027" s="824">
        <f t="shared" si="14"/>
        <v>0</v>
      </c>
      <c r="P1027" s="820">
        <f>Tabla13[[#This Row],[Ejec Real Acumu]]-Tabla13[[#This Row],[Proyec Ejec Acumul]]</f>
        <v>-2</v>
      </c>
      <c r="Q1027" s="820">
        <f>Tabla13[[#This Row],[Ejec Real Mes]]-Tabla13[[#This Row],[Program Entreg Mes]]</f>
        <v>-2</v>
      </c>
    </row>
    <row r="1028" spans="1:17">
      <c r="A1028" s="824">
        <v>46</v>
      </c>
      <c r="B1028" s="824" t="s">
        <v>2441</v>
      </c>
      <c r="C1028" s="824" t="s">
        <v>2442</v>
      </c>
      <c r="D1028" s="824" t="str">
        <f>'Plan de Acción 2023'!$V$50</f>
        <v>Subdirección de Metrología Química y Biología</v>
      </c>
      <c r="E1028" s="824" t="str">
        <f>'Plan de Acción 2023'!$F$50</f>
        <v>Participar en reuniones comités consultivos, subcomités, grupos de trabajo y/o en la conferencia general del BIPM</v>
      </c>
      <c r="F1028" s="824">
        <v>11</v>
      </c>
      <c r="G1028" s="824" t="s">
        <v>2453</v>
      </c>
      <c r="H1028" s="824">
        <f>'Plan de Acción 2023'!$T$50</f>
        <v>11</v>
      </c>
      <c r="I1028" s="824">
        <f>'Plan de Acción 2023'!H50+'Plan de Acción 2023'!I50+'Plan de Acción 2023'!J50+'Plan de Acción 2023'!K50+'Plan de Acción 2023'!L50+'Plan de Acción 2023'!M50+'Plan de Acción 2023'!N50+'Plan de Acción 2023'!O50+'Plan de Acción 2023'!P50+'Plan de Acción 2023'!Q50+'Plan de Acción 2023'!R50</f>
        <v>11</v>
      </c>
      <c r="J1028" s="824">
        <f>'Plan de Acción 2023'!X50+'Plan de Acción 2023'!Y50+'Plan de Acción 2023'!Z50+'Plan de Acción 2023'!AA50+'Plan de Acción 2023'!AB50+'Plan de Acción 2023'!AC50+'Plan de Acción 2023'!AD50+'Plan de Acción 2023'!AE50+'Plan de Acción 2023'!AF50+'Plan de Acción 2023'!AG50+'Plan de Acción 2023'!AH50</f>
        <v>8</v>
      </c>
      <c r="K1028" s="825">
        <f t="shared" si="12"/>
        <v>1</v>
      </c>
      <c r="L1028" s="825">
        <f t="shared" si="13"/>
        <v>0.72727272727272729</v>
      </c>
      <c r="M1028" s="824">
        <f>'Plan de Acción 2023'!R50</f>
        <v>0</v>
      </c>
      <c r="N1028" s="824">
        <f>'Plan de Acción 2023'!AH50</f>
        <v>0</v>
      </c>
      <c r="O1028" s="824" t="e">
        <f t="shared" si="14"/>
        <v>#DIV/0!</v>
      </c>
      <c r="P1028" s="820">
        <f>Tabla13[[#This Row],[Ejec Real Acumu]]-Tabla13[[#This Row],[Proyec Ejec Acumul]]</f>
        <v>-3</v>
      </c>
      <c r="Q1028" s="820">
        <f>Tabla13[[#This Row],[Ejec Real Mes]]-Tabla13[[#This Row],[Program Entreg Mes]]</f>
        <v>0</v>
      </c>
    </row>
    <row r="1029" spans="1:17">
      <c r="A1029" s="824">
        <v>47</v>
      </c>
      <c r="B1029" s="824" t="s">
        <v>2441</v>
      </c>
      <c r="C1029" s="824" t="s">
        <v>2442</v>
      </c>
      <c r="D1029" s="824" t="str">
        <f>'Plan de Acción 2023'!$V$51</f>
        <v>Subdirección de Metrología Química y Biología</v>
      </c>
      <c r="E1029" s="824" t="str">
        <f>'Plan de Acción 2023'!$F$51</f>
        <v>Participar en Grupos de Trabajo Técnico Regional, Grupo de Trabajo de los Sistemas de Calidad (QSTF por sus siglas en ingles) y Asamblea del Sistema Interamericano de Metrología (SIM)</v>
      </c>
      <c r="F1029" s="824">
        <v>11</v>
      </c>
      <c r="G1029" s="824" t="s">
        <v>2453</v>
      </c>
      <c r="H1029" s="824">
        <f>'Plan de Acción 2023'!$T$51</f>
        <v>5</v>
      </c>
      <c r="I1029" s="824">
        <f>'Plan de Acción 2023'!H51+'Plan de Acción 2023'!I51+'Plan de Acción 2023'!J51+'Plan de Acción 2023'!K51+'Plan de Acción 2023'!L51+'Plan de Acción 2023'!M51+'Plan de Acción 2023'!N51+'Plan de Acción 2023'!O51+'Plan de Acción 2023'!P51+'Plan de Acción 2023'!Q51+'Plan de Acción 2023'!R51</f>
        <v>2</v>
      </c>
      <c r="J1029" s="824">
        <f>'Plan de Acción 2023'!X51+'Plan de Acción 2023'!Y51+'Plan de Acción 2023'!Z51+'Plan de Acción 2023'!AA51+'Plan de Acción 2023'!AB51+'Plan de Acción 2023'!AC51+'Plan de Acción 2023'!AD51+'Plan de Acción 2023'!AE51+'Plan de Acción 2023'!AF51+'Plan de Acción 2023'!AG51+'Plan de Acción 2023'!AH51</f>
        <v>2</v>
      </c>
      <c r="K1029" s="825">
        <f t="shared" si="12"/>
        <v>0.4</v>
      </c>
      <c r="L1029" s="825">
        <f t="shared" si="13"/>
        <v>0.4</v>
      </c>
      <c r="M1029" s="824">
        <f>'Plan de Acción 2023'!R51</f>
        <v>0</v>
      </c>
      <c r="N1029" s="824">
        <f>'Plan de Acción 2023'!AH51</f>
        <v>0</v>
      </c>
      <c r="O1029" s="824" t="e">
        <f t="shared" si="14"/>
        <v>#DIV/0!</v>
      </c>
      <c r="P1029" s="820">
        <f>Tabla13[[#This Row],[Ejec Real Acumu]]-Tabla13[[#This Row],[Proyec Ejec Acumul]]</f>
        <v>0</v>
      </c>
      <c r="Q1029" s="820">
        <f>Tabla13[[#This Row],[Ejec Real Mes]]-Tabla13[[#This Row],[Program Entreg Mes]]</f>
        <v>0</v>
      </c>
    </row>
    <row r="1030" spans="1:17">
      <c r="A1030" s="824">
        <v>48</v>
      </c>
      <c r="B1030" s="824" t="s">
        <v>2441</v>
      </c>
      <c r="C1030" s="824" t="s">
        <v>2442</v>
      </c>
      <c r="D1030" s="824" t="str">
        <f>'Plan de Acción 2023'!$V$52</f>
        <v>Subdirección de Metrología Química y Biología</v>
      </c>
      <c r="E1030" s="824" t="str">
        <f>'Plan de Acción 2023'!$F$52</f>
        <v>Gestionar los hallazgos de los informes de las
auditorias Internas</v>
      </c>
      <c r="F1030" s="824">
        <v>11</v>
      </c>
      <c r="G1030" s="824" t="s">
        <v>2453</v>
      </c>
      <c r="H1030" s="824">
        <f>'Plan de Acción 2023'!$T$52</f>
        <v>2</v>
      </c>
      <c r="I1030" s="824">
        <f>'Plan de Acción 2023'!H52+'Plan de Acción 2023'!I52+'Plan de Acción 2023'!J52+'Plan de Acción 2023'!K52+'Plan de Acción 2023'!L52+'Plan de Acción 2023'!M52+'Plan de Acción 2023'!N52+'Plan de Acción 2023'!O52+'Plan de Acción 2023'!P52+'Plan de Acción 2023'!Q52+'Plan de Acción 2023'!R52</f>
        <v>1</v>
      </c>
      <c r="J1030" s="824">
        <f>'Plan de Acción 2023'!X52+'Plan de Acción 2023'!Y52+'Plan de Acción 2023'!Z52+'Plan de Acción 2023'!AA52+'Plan de Acción 2023'!AB52+'Plan de Acción 2023'!AC52+'Plan de Acción 2023'!AD52+'Plan de Acción 2023'!AE52+'Plan de Acción 2023'!AF52+'Plan de Acción 2023'!AG52+'Plan de Acción 2023'!AH52</f>
        <v>1</v>
      </c>
      <c r="K1030" s="825">
        <f t="shared" si="12"/>
        <v>0.5</v>
      </c>
      <c r="L1030" s="825">
        <f t="shared" si="13"/>
        <v>0.5</v>
      </c>
      <c r="M1030" s="824">
        <f>'Plan de Acción 2023'!R52</f>
        <v>0</v>
      </c>
      <c r="N1030" s="824">
        <f>'Plan de Acción 2023'!AH52</f>
        <v>0</v>
      </c>
      <c r="O1030" s="824" t="e">
        <f t="shared" si="14"/>
        <v>#DIV/0!</v>
      </c>
      <c r="P1030" s="820">
        <f>Tabla13[[#This Row],[Ejec Real Acumu]]-Tabla13[[#This Row],[Proyec Ejec Acumul]]</f>
        <v>0</v>
      </c>
      <c r="Q1030" s="820">
        <f>Tabla13[[#This Row],[Ejec Real Mes]]-Tabla13[[#This Row],[Program Entreg Mes]]</f>
        <v>0</v>
      </c>
    </row>
    <row r="1031" spans="1:17">
      <c r="A1031" s="824">
        <v>49</v>
      </c>
      <c r="B1031" s="824" t="s">
        <v>2441</v>
      </c>
      <c r="C1031" s="824" t="s">
        <v>2442</v>
      </c>
      <c r="D1031" s="824" t="str">
        <f>'Plan de Acción 2023'!$V$53</f>
        <v>Subdirección de Metrología Química y Biología</v>
      </c>
      <c r="E1031" s="824" t="str">
        <f>'Plan de Acción 2023'!$F$53</f>
        <v>Revisar e Implementación del documento de la metodología de priorización - CONPES 3957</v>
      </c>
      <c r="F1031" s="824">
        <v>11</v>
      </c>
      <c r="G1031" s="824" t="s">
        <v>2453</v>
      </c>
      <c r="H1031" s="824">
        <f>'Plan de Acción 2023'!$T$53</f>
        <v>1</v>
      </c>
      <c r="I1031" s="824">
        <f>'Plan de Acción 2023'!H53+'Plan de Acción 2023'!I53+'Plan de Acción 2023'!J53+'Plan de Acción 2023'!K53+'Plan de Acción 2023'!L53+'Plan de Acción 2023'!M53+'Plan de Acción 2023'!N53+'Plan de Acción 2023'!O53+'Plan de Acción 2023'!P53+'Plan de Acción 2023'!Q53+'Plan de Acción 2023'!R53</f>
        <v>0</v>
      </c>
      <c r="J1031" s="824">
        <f>'Plan de Acción 2023'!X53+'Plan de Acción 2023'!Y53+'Plan de Acción 2023'!Z53+'Plan de Acción 2023'!AA53+'Plan de Acción 2023'!AB53+'Plan de Acción 2023'!AC53+'Plan de Acción 2023'!AD53+'Plan de Acción 2023'!AE53+'Plan de Acción 2023'!AF53+'Plan de Acción 2023'!AG53+'Plan de Acción 2023'!AH53</f>
        <v>0</v>
      </c>
      <c r="K1031" s="825">
        <f t="shared" si="12"/>
        <v>0</v>
      </c>
      <c r="L1031" s="825">
        <f t="shared" si="13"/>
        <v>0</v>
      </c>
      <c r="M1031" s="824">
        <f>'Plan de Acción 2023'!R53</f>
        <v>0</v>
      </c>
      <c r="N1031" s="824">
        <f>'Plan de Acción 2023'!AH53</f>
        <v>0</v>
      </c>
      <c r="O1031" s="824" t="e">
        <f t="shared" si="14"/>
        <v>#DIV/0!</v>
      </c>
      <c r="P1031" s="820">
        <f>Tabla13[[#This Row],[Ejec Real Acumu]]-Tabla13[[#This Row],[Proyec Ejec Acumul]]</f>
        <v>0</v>
      </c>
      <c r="Q1031" s="820">
        <f>Tabla13[[#This Row],[Ejec Real Mes]]-Tabla13[[#This Row],[Program Entreg Mes]]</f>
        <v>0</v>
      </c>
    </row>
    <row r="1032" spans="1:17">
      <c r="A1032" s="824">
        <v>50</v>
      </c>
      <c r="B1032" s="824" t="s">
        <v>2441</v>
      </c>
      <c r="C1032" s="824" t="s">
        <v>2442</v>
      </c>
      <c r="D1032" s="824" t="str">
        <f>'Plan de Acción 2023'!$V$54</f>
        <v>Subdirección de Metrología Química y Biología</v>
      </c>
      <c r="E1032" s="824" t="str">
        <f>'Plan de Acción 2023'!$F$54</f>
        <v>Realizar reuniones del grupo técnico temático o magnitud de la SMQB para la elaboración de guías de medición en metrología química y biológicas o guías de calibración</v>
      </c>
      <c r="F1032" s="824">
        <v>11</v>
      </c>
      <c r="G1032" s="824" t="s">
        <v>2453</v>
      </c>
      <c r="H1032" s="824">
        <f>'Plan de Acción 2023'!$T$54</f>
        <v>3</v>
      </c>
      <c r="I1032" s="824">
        <f>'Plan de Acción 2023'!H54+'Plan de Acción 2023'!I54+'Plan de Acción 2023'!J54+'Plan de Acción 2023'!K54+'Plan de Acción 2023'!L54+'Plan de Acción 2023'!M54+'Plan de Acción 2023'!N54+'Plan de Acción 2023'!O54+'Plan de Acción 2023'!P54+'Plan de Acción 2023'!Q54+'Plan de Acción 2023'!R54</f>
        <v>2</v>
      </c>
      <c r="J1032" s="824">
        <f>'Plan de Acción 2023'!X54+'Plan de Acción 2023'!Y54+'Plan de Acción 2023'!Z54+'Plan de Acción 2023'!AA54+'Plan de Acción 2023'!AB54+'Plan de Acción 2023'!AC54+'Plan de Acción 2023'!AD54+'Plan de Acción 2023'!AE54+'Plan de Acción 2023'!AF54+'Plan de Acción 2023'!AG54+'Plan de Acción 2023'!AH54</f>
        <v>1</v>
      </c>
      <c r="K1032" s="825">
        <f t="shared" si="12"/>
        <v>0.66666666666666663</v>
      </c>
      <c r="L1032" s="825">
        <f t="shared" si="13"/>
        <v>0.33333333333333331</v>
      </c>
      <c r="M1032" s="824">
        <f>'Plan de Acción 2023'!R54</f>
        <v>0</v>
      </c>
      <c r="N1032" s="824">
        <f>'Plan de Acción 2023'!AH54</f>
        <v>0</v>
      </c>
      <c r="O1032" s="824" t="e">
        <f t="shared" si="14"/>
        <v>#DIV/0!</v>
      </c>
      <c r="P1032" s="820">
        <f>Tabla13[[#This Row],[Ejec Real Acumu]]-Tabla13[[#This Row],[Proyec Ejec Acumul]]</f>
        <v>-1</v>
      </c>
      <c r="Q1032" s="820">
        <f>Tabla13[[#This Row],[Ejec Real Mes]]-Tabla13[[#This Row],[Program Entreg Mes]]</f>
        <v>0</v>
      </c>
    </row>
    <row r="1033" spans="1:17">
      <c r="A1033" s="824">
        <v>51</v>
      </c>
      <c r="B1033" s="824" t="s">
        <v>2441</v>
      </c>
      <c r="C1033" s="824" t="s">
        <v>2442</v>
      </c>
      <c r="D1033" s="824" t="str">
        <f>'Plan de Acción 2023'!$V$55</f>
        <v>Subdirección de Metrología Química y Biología</v>
      </c>
      <c r="E1033" s="824" t="str">
        <f>'Plan de Acción 2023'!$F$55</f>
        <v>Elaborar guías para mediciones químicas, biológicas o de calibración - RCM</v>
      </c>
      <c r="F1033" s="824">
        <v>11</v>
      </c>
      <c r="G1033" s="824" t="s">
        <v>2453</v>
      </c>
      <c r="H1033" s="824">
        <f>'Plan de Acción 2023'!$T$55</f>
        <v>1</v>
      </c>
      <c r="I1033" s="824">
        <f>'Plan de Acción 2023'!H55+'Plan de Acción 2023'!I55+'Plan de Acción 2023'!J55+'Plan de Acción 2023'!K55+'Plan de Acción 2023'!L55+'Plan de Acción 2023'!M55+'Plan de Acción 2023'!N55+'Plan de Acción 2023'!O55+'Plan de Acción 2023'!P55+'Plan de Acción 2023'!Q55+'Plan de Acción 2023'!R55</f>
        <v>1</v>
      </c>
      <c r="J1033" s="824">
        <f>'Plan de Acción 2023'!X55+'Plan de Acción 2023'!Y55+'Plan de Acción 2023'!Z55+'Plan de Acción 2023'!AA55+'Plan de Acción 2023'!AB55+'Plan de Acción 2023'!AC55+'Plan de Acción 2023'!AD55+'Plan de Acción 2023'!AE55+'Plan de Acción 2023'!AF55+'Plan de Acción 2023'!AG55+'Plan de Acción 2023'!AH55</f>
        <v>1</v>
      </c>
      <c r="K1033" s="825">
        <f t="shared" si="12"/>
        <v>1</v>
      </c>
      <c r="L1033" s="825">
        <f t="shared" si="13"/>
        <v>1</v>
      </c>
      <c r="M1033" s="824">
        <f>'Plan de Acción 2023'!R55</f>
        <v>0</v>
      </c>
      <c r="N1033" s="824">
        <f>'Plan de Acción 2023'!AH55</f>
        <v>0</v>
      </c>
      <c r="O1033" s="824" t="e">
        <f t="shared" si="14"/>
        <v>#DIV/0!</v>
      </c>
      <c r="P1033" s="820">
        <f>Tabla13[[#This Row],[Ejec Real Acumu]]-Tabla13[[#This Row],[Proyec Ejec Acumul]]</f>
        <v>0</v>
      </c>
      <c r="Q1033" s="820">
        <f>Tabla13[[#This Row],[Ejec Real Mes]]-Tabla13[[#This Row],[Program Entreg Mes]]</f>
        <v>0</v>
      </c>
    </row>
    <row r="1034" spans="1:17">
      <c r="A1034" s="824">
        <v>52</v>
      </c>
      <c r="B1034" s="824" t="s">
        <v>2441</v>
      </c>
      <c r="C1034" s="824" t="s">
        <v>2442</v>
      </c>
      <c r="D1034" s="824" t="str">
        <f>'Plan de Acción 2023'!$V$56</f>
        <v>Subdirección de Metrología Química y Biología</v>
      </c>
      <c r="E1034" s="824" t="str">
        <f>'Plan de Acción 2023'!$F$56</f>
        <v>Publicar guías para mediciones químicas, biológicas o de calibración - RCM</v>
      </c>
      <c r="F1034" s="824">
        <v>11</v>
      </c>
      <c r="G1034" s="824" t="s">
        <v>2453</v>
      </c>
      <c r="H1034" s="824">
        <f>'Plan de Acción 2023'!$T$56</f>
        <v>5</v>
      </c>
      <c r="I1034" s="824">
        <f>'Plan de Acción 2023'!H56+'Plan de Acción 2023'!I56+'Plan de Acción 2023'!J56+'Plan de Acción 2023'!K56+'Plan de Acción 2023'!L56+'Plan de Acción 2023'!M56+'Plan de Acción 2023'!N56+'Plan de Acción 2023'!O56+'Plan de Acción 2023'!P56+'Plan de Acción 2023'!Q56+'Plan de Acción 2023'!R56</f>
        <v>4</v>
      </c>
      <c r="J1034" s="824">
        <f>'Plan de Acción 2023'!X56+'Plan de Acción 2023'!Y56+'Plan de Acción 2023'!Z56+'Plan de Acción 2023'!AA56+'Plan de Acción 2023'!AB56+'Plan de Acción 2023'!AC56+'Plan de Acción 2023'!AD56+'Plan de Acción 2023'!AE56+'Plan de Acción 2023'!AF56+'Plan de Acción 2023'!AG56+'Plan de Acción 2023'!AH56</f>
        <v>3</v>
      </c>
      <c r="K1034" s="825">
        <f t="shared" si="12"/>
        <v>0.8</v>
      </c>
      <c r="L1034" s="825">
        <f t="shared" si="13"/>
        <v>0.6</v>
      </c>
      <c r="M1034" s="824">
        <f>'Plan de Acción 2023'!R56</f>
        <v>0</v>
      </c>
      <c r="N1034" s="824">
        <f>'Plan de Acción 2023'!AH56</f>
        <v>0</v>
      </c>
      <c r="O1034" s="824" t="e">
        <f t="shared" si="14"/>
        <v>#DIV/0!</v>
      </c>
      <c r="P1034" s="820">
        <f>Tabla13[[#This Row],[Ejec Real Acumu]]-Tabla13[[#This Row],[Proyec Ejec Acumul]]</f>
        <v>-1</v>
      </c>
      <c r="Q1034" s="820">
        <f>Tabla13[[#This Row],[Ejec Real Mes]]-Tabla13[[#This Row],[Program Entreg Mes]]</f>
        <v>0</v>
      </c>
    </row>
    <row r="1035" spans="1:17">
      <c r="A1035" s="824">
        <v>53</v>
      </c>
      <c r="B1035" s="824" t="s">
        <v>2441</v>
      </c>
      <c r="C1035" s="824" t="s">
        <v>2442</v>
      </c>
      <c r="D1035" s="824" t="str">
        <f>'Plan de Acción 2023'!$V$57</f>
        <v>Subdirección de Metrología Química y Biología</v>
      </c>
      <c r="E1035" s="824" t="str">
        <f>'Plan de Acción 2023'!$F$57</f>
        <v>Desarrollar actividades de divulgación: talleres, eventos o seminarios en temas de metrología química y biología.</v>
      </c>
      <c r="F1035" s="824">
        <v>11</v>
      </c>
      <c r="G1035" s="824" t="s">
        <v>2453</v>
      </c>
      <c r="H1035" s="824">
        <f>'Plan de Acción 2023'!$T$57</f>
        <v>6</v>
      </c>
      <c r="I1035" s="824">
        <f>'Plan de Acción 2023'!H57+'Plan de Acción 2023'!I57+'Plan de Acción 2023'!J57+'Plan de Acción 2023'!K57+'Plan de Acción 2023'!L57+'Plan de Acción 2023'!M57+'Plan de Acción 2023'!N57+'Plan de Acción 2023'!O57+'Plan de Acción 2023'!P57+'Plan de Acción 2023'!Q57+'Plan de Acción 2023'!R57</f>
        <v>4</v>
      </c>
      <c r="J1035" s="824">
        <f>'Plan de Acción 2023'!X57+'Plan de Acción 2023'!Y57+'Plan de Acción 2023'!Z57+'Plan de Acción 2023'!AA57+'Plan de Acción 2023'!AB57+'Plan de Acción 2023'!AC57+'Plan de Acción 2023'!AD57+'Plan de Acción 2023'!AE57+'Plan de Acción 2023'!AF57+'Plan de Acción 2023'!AG57+'Plan de Acción 2023'!AH57</f>
        <v>4</v>
      </c>
      <c r="K1035" s="825">
        <f t="shared" si="12"/>
        <v>0.66666666666666663</v>
      </c>
      <c r="L1035" s="825">
        <f t="shared" si="13"/>
        <v>0.66666666666666663</v>
      </c>
      <c r="M1035" s="824">
        <f>'Plan de Acción 2023'!R57</f>
        <v>0</v>
      </c>
      <c r="N1035" s="824">
        <f>'Plan de Acción 2023'!AH57</f>
        <v>0</v>
      </c>
      <c r="O1035" s="824" t="e">
        <f t="shared" si="14"/>
        <v>#DIV/0!</v>
      </c>
      <c r="P1035" s="820">
        <f>Tabla13[[#This Row],[Ejec Real Acumu]]-Tabla13[[#This Row],[Proyec Ejec Acumul]]</f>
        <v>0</v>
      </c>
      <c r="Q1035" s="820">
        <f>Tabla13[[#This Row],[Ejec Real Mes]]-Tabla13[[#This Row],[Program Entreg Mes]]</f>
        <v>0</v>
      </c>
    </row>
    <row r="1036" spans="1:17">
      <c r="A1036" s="824">
        <v>54</v>
      </c>
      <c r="B1036" s="824" t="s">
        <v>2441</v>
      </c>
      <c r="C1036" s="824" t="s">
        <v>2442</v>
      </c>
      <c r="D1036" s="824" t="str">
        <f>'Plan de Acción 2023'!$V$58</f>
        <v>Subdirección de Metrología Química y Biología</v>
      </c>
      <c r="E1036" s="824" t="str">
        <f>'Plan de Acción 2023'!$F$58</f>
        <v>Prestar horas de Asistencia Técnica por personal de la SMQB a demanda</v>
      </c>
      <c r="F1036" s="824">
        <v>11</v>
      </c>
      <c r="G1036" s="824" t="s">
        <v>2453</v>
      </c>
      <c r="H1036" s="824">
        <f>'Plan de Acción 2023'!$T$58</f>
        <v>1</v>
      </c>
      <c r="I1036" s="824">
        <f>'Plan de Acción 2023'!H58+'Plan de Acción 2023'!I58+'Plan de Acción 2023'!J58+'Plan de Acción 2023'!K58+'Plan de Acción 2023'!L58+'Plan de Acción 2023'!M58+'Plan de Acción 2023'!N58+'Plan de Acción 2023'!O58+'Plan de Acción 2023'!P58+'Plan de Acción 2023'!Q58+'Plan de Acción 2023'!R58</f>
        <v>0</v>
      </c>
      <c r="J1036" s="824">
        <f>'Plan de Acción 2023'!X58+'Plan de Acción 2023'!Y58+'Plan de Acción 2023'!Z58+'Plan de Acción 2023'!AA58+'Plan de Acción 2023'!AB58+'Plan de Acción 2023'!AC58+'Plan de Acción 2023'!AD58+'Plan de Acción 2023'!AE58+'Plan de Acción 2023'!AF58+'Plan de Acción 2023'!AG58+'Plan de Acción 2023'!AH58</f>
        <v>0</v>
      </c>
      <c r="K1036" s="825">
        <f t="shared" si="12"/>
        <v>0</v>
      </c>
      <c r="L1036" s="825">
        <f t="shared" si="13"/>
        <v>0</v>
      </c>
      <c r="M1036" s="824">
        <f>'Plan de Acción 2023'!R58</f>
        <v>0</v>
      </c>
      <c r="N1036" s="824">
        <f>'Plan de Acción 2023'!AH58</f>
        <v>0</v>
      </c>
      <c r="O1036" s="824" t="e">
        <f t="shared" si="14"/>
        <v>#DIV/0!</v>
      </c>
      <c r="P1036" s="820">
        <f>Tabla13[[#This Row],[Ejec Real Acumu]]-Tabla13[[#This Row],[Proyec Ejec Acumul]]</f>
        <v>0</v>
      </c>
      <c r="Q1036" s="820">
        <f>Tabla13[[#This Row],[Ejec Real Mes]]-Tabla13[[#This Row],[Program Entreg Mes]]</f>
        <v>0</v>
      </c>
    </row>
    <row r="1037" spans="1:17">
      <c r="A1037" s="824">
        <v>55</v>
      </c>
      <c r="B1037" s="824" t="s">
        <v>2441</v>
      </c>
      <c r="C1037" s="824" t="s">
        <v>2442</v>
      </c>
      <c r="D1037" s="824" t="str">
        <f>'Plan de Acción 2023'!$V$59</f>
        <v>Subdirección de Metrología Química y Biología</v>
      </c>
      <c r="E1037" s="824" t="str">
        <f>'Plan de Acción 2023'!$F$59</f>
        <v>Mantener la oferta de Materiales de Referencia</v>
      </c>
      <c r="F1037" s="824">
        <v>11</v>
      </c>
      <c r="G1037" s="824" t="s">
        <v>2453</v>
      </c>
      <c r="H1037" s="824">
        <f>'Plan de Acción 2023'!$T$59</f>
        <v>12</v>
      </c>
      <c r="I1037" s="824">
        <f>'Plan de Acción 2023'!H59+'Plan de Acción 2023'!I59+'Plan de Acción 2023'!J59+'Plan de Acción 2023'!K59+'Plan de Acción 2023'!L59+'Plan de Acción 2023'!M59+'Plan de Acción 2023'!N59+'Plan de Acción 2023'!O59+'Plan de Acción 2023'!P59+'Plan de Acción 2023'!Q59+'Plan de Acción 2023'!R59</f>
        <v>11</v>
      </c>
      <c r="J1037" s="824">
        <f>'Plan de Acción 2023'!X59+'Plan de Acción 2023'!Y59+'Plan de Acción 2023'!Z59+'Plan de Acción 2023'!AA59+'Plan de Acción 2023'!AB59+'Plan de Acción 2023'!AC59+'Plan de Acción 2023'!AD59+'Plan de Acción 2023'!AE59+'Plan de Acción 2023'!AF59+'Plan de Acción 2023'!AG59+'Plan de Acción 2023'!AH59</f>
        <v>9</v>
      </c>
      <c r="K1037" s="825">
        <f t="shared" si="12"/>
        <v>0.91666666666666663</v>
      </c>
      <c r="L1037" s="825">
        <f t="shared" si="13"/>
        <v>0.75</v>
      </c>
      <c r="M1037" s="824">
        <f>'Plan de Acción 2023'!R59</f>
        <v>0</v>
      </c>
      <c r="N1037" s="824">
        <f>'Plan de Acción 2023'!AH59</f>
        <v>0</v>
      </c>
      <c r="O1037" s="824" t="e">
        <f t="shared" si="14"/>
        <v>#DIV/0!</v>
      </c>
      <c r="P1037" s="820">
        <f>Tabla13[[#This Row],[Ejec Real Acumu]]-Tabla13[[#This Row],[Proyec Ejec Acumul]]</f>
        <v>-2</v>
      </c>
      <c r="Q1037" s="820">
        <f>Tabla13[[#This Row],[Ejec Real Mes]]-Tabla13[[#This Row],[Program Entreg Mes]]</f>
        <v>0</v>
      </c>
    </row>
    <row r="1038" spans="1:17">
      <c r="A1038" s="824">
        <v>56</v>
      </c>
      <c r="B1038" s="824" t="s">
        <v>2441</v>
      </c>
      <c r="C1038" s="824" t="s">
        <v>2442</v>
      </c>
      <c r="D1038" s="824" t="str">
        <f>'Plan de Acción 2023'!$V$60</f>
        <v>Subdirección de Metrología Química y Biología</v>
      </c>
      <c r="E1038" s="824" t="str">
        <f>'Plan de Acción 2023'!$F$60</f>
        <v>Producir Materiales de Referencia nuevos</v>
      </c>
      <c r="F1038" s="824">
        <v>11</v>
      </c>
      <c r="G1038" s="824" t="s">
        <v>2453</v>
      </c>
      <c r="H1038" s="824">
        <f>'Plan de Acción 2023'!$T$60</f>
        <v>4</v>
      </c>
      <c r="I1038" s="824">
        <f>'Plan de Acción 2023'!H60+'Plan de Acción 2023'!I60+'Plan de Acción 2023'!J60+'Plan de Acción 2023'!K60+'Plan de Acción 2023'!L60+'Plan de Acción 2023'!M60+'Plan de Acción 2023'!N60+'Plan de Acción 2023'!O60+'Plan de Acción 2023'!P60+'Plan de Acción 2023'!Q60+'Plan de Acción 2023'!R60</f>
        <v>4</v>
      </c>
      <c r="J1038" s="824">
        <f>'Plan de Acción 2023'!X60+'Plan de Acción 2023'!Y60+'Plan de Acción 2023'!Z60+'Plan de Acción 2023'!AA60+'Plan de Acción 2023'!AB60+'Plan de Acción 2023'!AC60+'Plan de Acción 2023'!AD60+'Plan de Acción 2023'!AE60+'Plan de Acción 2023'!AF60+'Plan de Acción 2023'!AG60+'Plan de Acción 2023'!AH60</f>
        <v>0</v>
      </c>
      <c r="K1038" s="825">
        <f t="shared" si="12"/>
        <v>1</v>
      </c>
      <c r="L1038" s="825">
        <f t="shared" si="13"/>
        <v>0</v>
      </c>
      <c r="M1038" s="824">
        <f>'Plan de Acción 2023'!R60</f>
        <v>2</v>
      </c>
      <c r="N1038" s="824">
        <f>'Plan de Acción 2023'!AH60</f>
        <v>0</v>
      </c>
      <c r="O1038" s="824">
        <f t="shared" si="14"/>
        <v>0</v>
      </c>
      <c r="P1038" s="820">
        <f>Tabla13[[#This Row],[Ejec Real Acumu]]-Tabla13[[#This Row],[Proyec Ejec Acumul]]</f>
        <v>-4</v>
      </c>
      <c r="Q1038" s="820">
        <f>Tabla13[[#This Row],[Ejec Real Mes]]-Tabla13[[#This Row],[Program Entreg Mes]]</f>
        <v>-2</v>
      </c>
    </row>
    <row r="1039" spans="1:17">
      <c r="A1039" s="824">
        <v>57</v>
      </c>
      <c r="B1039" s="824" t="s">
        <v>2441</v>
      </c>
      <c r="C1039" s="824" t="s">
        <v>2442</v>
      </c>
      <c r="D1039" s="824" t="str">
        <f>'Plan de Acción 2023'!$V$61</f>
        <v>Subdirección de Metrología Química y Biología</v>
      </c>
      <c r="E1039" s="824" t="str">
        <f>'Plan de Acción 2023'!$F$61</f>
        <v>Producir Materiales de Referencia piloto / ítems de comparación</v>
      </c>
      <c r="F1039" s="824">
        <v>11</v>
      </c>
      <c r="G1039" s="824" t="s">
        <v>2453</v>
      </c>
      <c r="H1039" s="824">
        <f>'Plan de Acción 2023'!$T$61</f>
        <v>5</v>
      </c>
      <c r="I1039" s="824">
        <f>'Plan de Acción 2023'!H61+'Plan de Acción 2023'!I61+'Plan de Acción 2023'!J61+'Plan de Acción 2023'!K61+'Plan de Acción 2023'!L61+'Plan de Acción 2023'!M61+'Plan de Acción 2023'!N61+'Plan de Acción 2023'!O61+'Plan de Acción 2023'!P61+'Plan de Acción 2023'!Q61+'Plan de Acción 2023'!R61</f>
        <v>5</v>
      </c>
      <c r="J1039" s="824">
        <f>'Plan de Acción 2023'!X61+'Plan de Acción 2023'!Y61+'Plan de Acción 2023'!Z61+'Plan de Acción 2023'!AA61+'Plan de Acción 2023'!AB61+'Plan de Acción 2023'!AC61+'Plan de Acción 2023'!AD61+'Plan de Acción 2023'!AE61+'Plan de Acción 2023'!AF61+'Plan de Acción 2023'!AG61+'Plan de Acción 2023'!AH61</f>
        <v>2</v>
      </c>
      <c r="K1039" s="825">
        <f t="shared" si="12"/>
        <v>1</v>
      </c>
      <c r="L1039" s="825">
        <f t="shared" si="13"/>
        <v>0.4</v>
      </c>
      <c r="M1039" s="824">
        <f>'Plan de Acción 2023'!R61</f>
        <v>0</v>
      </c>
      <c r="N1039" s="824">
        <f>'Plan de Acción 2023'!AH61</f>
        <v>0</v>
      </c>
      <c r="O1039" s="824" t="e">
        <f t="shared" si="14"/>
        <v>#DIV/0!</v>
      </c>
      <c r="P1039" s="820">
        <f>Tabla13[[#This Row],[Ejec Real Acumu]]-Tabla13[[#This Row],[Proyec Ejec Acumul]]</f>
        <v>-3</v>
      </c>
      <c r="Q1039" s="820">
        <f>Tabla13[[#This Row],[Ejec Real Mes]]-Tabla13[[#This Row],[Program Entreg Mes]]</f>
        <v>0</v>
      </c>
    </row>
    <row r="1040" spans="1:17">
      <c r="A1040" s="824">
        <v>58</v>
      </c>
      <c r="B1040" s="824" t="s">
        <v>2441</v>
      </c>
      <c r="C1040" s="824" t="s">
        <v>2442</v>
      </c>
      <c r="D1040" s="824" t="str">
        <f>'Plan de Acción 2023'!$V$62</f>
        <v>Subdirección de Metrología Química y Biología</v>
      </c>
      <c r="E1040" s="824" t="str">
        <f>'Plan de Acción 2023'!$F$62</f>
        <v>Desarrollar la capacidad técnica para la certificación de materiales de referencia</v>
      </c>
      <c r="F1040" s="824">
        <v>11</v>
      </c>
      <c r="G1040" s="824" t="s">
        <v>2453</v>
      </c>
      <c r="H1040" s="824">
        <f>'Plan de Acción 2023'!$T$62</f>
        <v>9</v>
      </c>
      <c r="I1040" s="824">
        <f>'Plan de Acción 2023'!H62+'Plan de Acción 2023'!I62+'Plan de Acción 2023'!J62+'Plan de Acción 2023'!K62+'Plan de Acción 2023'!L62+'Plan de Acción 2023'!M62+'Plan de Acción 2023'!N62+'Plan de Acción 2023'!O62+'Plan de Acción 2023'!P62+'Plan de Acción 2023'!Q62+'Plan de Acción 2023'!R62</f>
        <v>9</v>
      </c>
      <c r="J1040" s="824">
        <f>'Plan de Acción 2023'!X62+'Plan de Acción 2023'!Y62+'Plan de Acción 2023'!Z62+'Plan de Acción 2023'!AA62+'Plan de Acción 2023'!AB62+'Plan de Acción 2023'!AC62+'Plan de Acción 2023'!AD62+'Plan de Acción 2023'!AE62+'Plan de Acción 2023'!AF62+'Plan de Acción 2023'!AG62+'Plan de Acción 2023'!AH62</f>
        <v>3</v>
      </c>
      <c r="K1040" s="825">
        <f t="shared" si="12"/>
        <v>1</v>
      </c>
      <c r="L1040" s="825">
        <f t="shared" si="13"/>
        <v>0.33333333333333331</v>
      </c>
      <c r="M1040" s="824">
        <f>'Plan de Acción 2023'!R62</f>
        <v>5</v>
      </c>
      <c r="N1040" s="824">
        <f>'Plan de Acción 2023'!AH62</f>
        <v>0</v>
      </c>
      <c r="O1040" s="824">
        <f t="shared" si="14"/>
        <v>0</v>
      </c>
      <c r="P1040" s="820">
        <f>Tabla13[[#This Row],[Ejec Real Acumu]]-Tabla13[[#This Row],[Proyec Ejec Acumul]]</f>
        <v>-6</v>
      </c>
      <c r="Q1040" s="820">
        <f>Tabla13[[#This Row],[Ejec Real Mes]]-Tabla13[[#This Row],[Program Entreg Mes]]</f>
        <v>-5</v>
      </c>
    </row>
    <row r="1041" spans="1:17">
      <c r="A1041" s="824">
        <v>59</v>
      </c>
      <c r="B1041" s="824" t="s">
        <v>2441</v>
      </c>
      <c r="C1041" s="824" t="s">
        <v>2442</v>
      </c>
      <c r="D1041" s="824" t="str">
        <f>'Plan de Acción 2023'!$V$63</f>
        <v>Subdirección de Metrología Química y Biología</v>
      </c>
      <c r="E1041" s="824" t="str">
        <f>'Plan de Acción 2023'!$F$63</f>
        <v>Desarrollar componente técnico del estudio colaborativo</v>
      </c>
      <c r="F1041" s="824">
        <v>11</v>
      </c>
      <c r="G1041" s="824" t="s">
        <v>2453</v>
      </c>
      <c r="H1041" s="824">
        <f>'Plan de Acción 2023'!$T$63</f>
        <v>1</v>
      </c>
      <c r="I1041" s="824">
        <f>'Plan de Acción 2023'!H63+'Plan de Acción 2023'!I63+'Plan de Acción 2023'!J63+'Plan de Acción 2023'!K63+'Plan de Acción 2023'!L63+'Plan de Acción 2023'!M63+'Plan de Acción 2023'!N63+'Plan de Acción 2023'!O63+'Plan de Acción 2023'!P63+'Plan de Acción 2023'!Q63+'Plan de Acción 2023'!R63</f>
        <v>1</v>
      </c>
      <c r="J1041" s="824">
        <f>'Plan de Acción 2023'!X63+'Plan de Acción 2023'!Y63+'Plan de Acción 2023'!Z63+'Plan de Acción 2023'!AA63+'Plan de Acción 2023'!AB63+'Plan de Acción 2023'!AC63+'Plan de Acción 2023'!AD63+'Plan de Acción 2023'!AE63+'Plan de Acción 2023'!AF63+'Plan de Acción 2023'!AG63+'Plan de Acción 2023'!AH63</f>
        <v>0</v>
      </c>
      <c r="K1041" s="825">
        <f t="shared" si="12"/>
        <v>1</v>
      </c>
      <c r="L1041" s="825">
        <f t="shared" si="13"/>
        <v>0</v>
      </c>
      <c r="M1041" s="824">
        <f>'Plan de Acción 2023'!R63</f>
        <v>1</v>
      </c>
      <c r="N1041" s="824">
        <f>'Plan de Acción 2023'!AH63</f>
        <v>0</v>
      </c>
      <c r="O1041" s="824">
        <f t="shared" si="14"/>
        <v>0</v>
      </c>
      <c r="P1041" s="820">
        <f>Tabla13[[#This Row],[Ejec Real Acumu]]-Tabla13[[#This Row],[Proyec Ejec Acumul]]</f>
        <v>-1</v>
      </c>
      <c r="Q1041" s="820">
        <f>Tabla13[[#This Row],[Ejec Real Mes]]-Tabla13[[#This Row],[Program Entreg Mes]]</f>
        <v>-1</v>
      </c>
    </row>
    <row r="1042" spans="1:17">
      <c r="A1042" s="824">
        <v>60</v>
      </c>
      <c r="B1042" s="824" t="s">
        <v>2441</v>
      </c>
      <c r="C1042" s="824" t="s">
        <v>2442</v>
      </c>
      <c r="D1042" s="824" t="str">
        <f>'Plan de Acción 2023'!$V$64</f>
        <v>Subdirección de Metrología Química y Biología</v>
      </c>
      <c r="E1042" s="824" t="str">
        <f>'Plan de Acción 2023'!$F$64</f>
        <v>Coadyuvar en la generación de protocolos de los ensayos de aptitud programadas por SSMRC</v>
      </c>
      <c r="F1042" s="824">
        <v>11</v>
      </c>
      <c r="G1042" s="824" t="s">
        <v>2453</v>
      </c>
      <c r="H1042" s="824">
        <f>'Plan de Acción 2023'!$T$64</f>
        <v>2</v>
      </c>
      <c r="I1042" s="824">
        <f>'Plan de Acción 2023'!H64+'Plan de Acción 2023'!I64+'Plan de Acción 2023'!J64+'Plan de Acción 2023'!K64+'Plan de Acción 2023'!L64+'Plan de Acción 2023'!M64+'Plan de Acción 2023'!N64+'Plan de Acción 2023'!O64+'Plan de Acción 2023'!P64+'Plan de Acción 2023'!Q64+'Plan de Acción 2023'!R64</f>
        <v>2</v>
      </c>
      <c r="J1042" s="824">
        <f>'Plan de Acción 2023'!X64+'Plan de Acción 2023'!Y64+'Plan de Acción 2023'!Z64+'Plan de Acción 2023'!AA64+'Plan de Acción 2023'!AB64+'Plan de Acción 2023'!AC64+'Plan de Acción 2023'!AD64+'Plan de Acción 2023'!AE64+'Plan de Acción 2023'!AF64+'Plan de Acción 2023'!AG64+'Plan de Acción 2023'!AH64</f>
        <v>2</v>
      </c>
      <c r="K1042" s="825">
        <f t="shared" si="12"/>
        <v>1</v>
      </c>
      <c r="L1042" s="825">
        <f t="shared" si="13"/>
        <v>1</v>
      </c>
      <c r="M1042" s="824">
        <f>'Plan de Acción 2023'!R64</f>
        <v>0</v>
      </c>
      <c r="N1042" s="824">
        <f>'Plan de Acción 2023'!AH64</f>
        <v>0</v>
      </c>
      <c r="O1042" s="824" t="e">
        <f t="shared" si="14"/>
        <v>#DIV/0!</v>
      </c>
      <c r="P1042" s="820">
        <f>Tabla13[[#This Row],[Ejec Real Acumu]]-Tabla13[[#This Row],[Proyec Ejec Acumul]]</f>
        <v>0</v>
      </c>
      <c r="Q1042" s="820">
        <f>Tabla13[[#This Row],[Ejec Real Mes]]-Tabla13[[#This Row],[Program Entreg Mes]]</f>
        <v>0</v>
      </c>
    </row>
    <row r="1043" spans="1:17">
      <c r="A1043" s="824">
        <v>61</v>
      </c>
      <c r="B1043" s="824" t="s">
        <v>2441</v>
      </c>
      <c r="C1043" s="824" t="s">
        <v>2442</v>
      </c>
      <c r="D1043" s="824" t="str">
        <f>'Plan de Acción 2023'!$V$65</f>
        <v>Subdirección de Metrología Química y Biología</v>
      </c>
      <c r="E1043" s="824" t="str">
        <f>'Plan de Acción 2023'!$F$65</f>
        <v>Atender servicios de calibración en espectrofotometría UV - Vis</v>
      </c>
      <c r="F1043" s="824">
        <v>11</v>
      </c>
      <c r="G1043" s="824" t="s">
        <v>2453</v>
      </c>
      <c r="H1043" s="824">
        <f>'Plan de Acción 2023'!$T$65</f>
        <v>2</v>
      </c>
      <c r="I1043" s="824">
        <f>'Plan de Acción 2023'!H65+'Plan de Acción 2023'!I65+'Plan de Acción 2023'!J65+'Plan de Acción 2023'!K65+'Plan de Acción 2023'!L65+'Plan de Acción 2023'!M65+'Plan de Acción 2023'!N65+'Plan de Acción 2023'!O65+'Plan de Acción 2023'!P65+'Plan de Acción 2023'!Q65+'Plan de Acción 2023'!R65</f>
        <v>1</v>
      </c>
      <c r="J1043" s="824">
        <f>'Plan de Acción 2023'!X65+'Plan de Acción 2023'!Y65+'Plan de Acción 2023'!Z65+'Plan de Acción 2023'!AA65+'Plan de Acción 2023'!AB65+'Plan de Acción 2023'!AC65+'Plan de Acción 2023'!AD65+'Plan de Acción 2023'!AE65+'Plan de Acción 2023'!AF65+'Plan de Acción 2023'!AG65+'Plan de Acción 2023'!AH65</f>
        <v>1</v>
      </c>
      <c r="K1043" s="825">
        <f t="shared" si="12"/>
        <v>0.5</v>
      </c>
      <c r="L1043" s="825">
        <f t="shared" si="13"/>
        <v>0.5</v>
      </c>
      <c r="M1043" s="824">
        <f>'Plan de Acción 2023'!R65</f>
        <v>0</v>
      </c>
      <c r="N1043" s="824">
        <f>'Plan de Acción 2023'!AH65</f>
        <v>0</v>
      </c>
      <c r="O1043" s="824" t="e">
        <f t="shared" si="14"/>
        <v>#DIV/0!</v>
      </c>
      <c r="P1043" s="820">
        <f>Tabla13[[#This Row],[Ejec Real Acumu]]-Tabla13[[#This Row],[Proyec Ejec Acumul]]</f>
        <v>0</v>
      </c>
      <c r="Q1043" s="820">
        <f>Tabla13[[#This Row],[Ejec Real Mes]]-Tabla13[[#This Row],[Program Entreg Mes]]</f>
        <v>0</v>
      </c>
    </row>
    <row r="1044" spans="1:17">
      <c r="A1044" s="824">
        <v>62</v>
      </c>
      <c r="B1044" s="824" t="s">
        <v>2441</v>
      </c>
      <c r="C1044" s="824" t="s">
        <v>2442</v>
      </c>
      <c r="D1044" s="824" t="str">
        <f>'Plan de Acción 2023'!$V$66</f>
        <v>Subdirección de Metrología Química y Biología</v>
      </c>
      <c r="E1044" s="824" t="str">
        <f>'Plan de Acción 2023'!$F$66</f>
        <v>Atender servicio de medición de materiales de referencia</v>
      </c>
      <c r="F1044" s="824">
        <v>11</v>
      </c>
      <c r="G1044" s="824" t="s">
        <v>2453</v>
      </c>
      <c r="H1044" s="824">
        <f>'Plan de Acción 2023'!$T$66</f>
        <v>1</v>
      </c>
      <c r="I1044" s="824">
        <f>'Plan de Acción 2023'!H66+'Plan de Acción 2023'!I66+'Plan de Acción 2023'!J66+'Plan de Acción 2023'!K66+'Plan de Acción 2023'!L66+'Plan de Acción 2023'!M66+'Plan de Acción 2023'!N66+'Plan de Acción 2023'!O66+'Plan de Acción 2023'!P66+'Plan de Acción 2023'!Q66+'Plan de Acción 2023'!R66</f>
        <v>1</v>
      </c>
      <c r="J1044" s="824">
        <f>'Plan de Acción 2023'!X66+'Plan de Acción 2023'!Y66+'Plan de Acción 2023'!Z66+'Plan de Acción 2023'!AA66+'Plan de Acción 2023'!AB66+'Plan de Acción 2023'!AC66+'Plan de Acción 2023'!AD66+'Plan de Acción 2023'!AE66+'Plan de Acción 2023'!AF66+'Plan de Acción 2023'!AG66+'Plan de Acción 2023'!AH66</f>
        <v>0</v>
      </c>
      <c r="K1044" s="825">
        <f t="shared" si="12"/>
        <v>1</v>
      </c>
      <c r="L1044" s="825">
        <f t="shared" si="13"/>
        <v>0</v>
      </c>
      <c r="M1044" s="824">
        <f>'Plan de Acción 2023'!R66</f>
        <v>1</v>
      </c>
      <c r="N1044" s="824">
        <f>'Plan de Acción 2023'!AH66</f>
        <v>0</v>
      </c>
      <c r="O1044" s="824">
        <f t="shared" si="14"/>
        <v>0</v>
      </c>
      <c r="P1044" s="820">
        <f>Tabla13[[#This Row],[Ejec Real Acumu]]-Tabla13[[#This Row],[Proyec Ejec Acumul]]</f>
        <v>-1</v>
      </c>
      <c r="Q1044" s="820">
        <f>Tabla13[[#This Row],[Ejec Real Mes]]-Tabla13[[#This Row],[Program Entreg Mes]]</f>
        <v>-1</v>
      </c>
    </row>
    <row r="1045" spans="1:17">
      <c r="A1045" s="824">
        <v>63</v>
      </c>
      <c r="B1045" s="824" t="s">
        <v>2441</v>
      </c>
      <c r="C1045" s="824" t="s">
        <v>2442</v>
      </c>
      <c r="D1045" s="824" t="str">
        <f>'Plan de Acción 2023'!$V$67</f>
        <v>Subdirección de Metrología Química y Biología</v>
      </c>
      <c r="E1045" s="824" t="str">
        <f>'Plan de Acción 2023'!$F$67</f>
        <v>Impartir cursos de capacitación según oferta de la SMQB</v>
      </c>
      <c r="F1045" s="824">
        <v>11</v>
      </c>
      <c r="G1045" s="824" t="s">
        <v>2453</v>
      </c>
      <c r="H1045" s="824">
        <f>'Plan de Acción 2023'!$T$67</f>
        <v>8</v>
      </c>
      <c r="I1045" s="824">
        <f>'Plan de Acción 2023'!H67+'Plan de Acción 2023'!I67+'Plan de Acción 2023'!J67+'Plan de Acción 2023'!K67+'Plan de Acción 2023'!L67+'Plan de Acción 2023'!M67+'Plan de Acción 2023'!N67+'Plan de Acción 2023'!O67+'Plan de Acción 2023'!P67+'Plan de Acción 2023'!Q67+'Plan de Acción 2023'!R67</f>
        <v>8</v>
      </c>
      <c r="J1045" s="824">
        <f>'Plan de Acción 2023'!X67+'Plan de Acción 2023'!Y67+'Plan de Acción 2023'!Z67+'Plan de Acción 2023'!AA67+'Plan de Acción 2023'!AB67+'Plan de Acción 2023'!AC67+'Plan de Acción 2023'!AD67+'Plan de Acción 2023'!AE67+'Plan de Acción 2023'!AF67+'Plan de Acción 2023'!AG67+'Plan de Acción 2023'!AH67</f>
        <v>7</v>
      </c>
      <c r="K1045" s="825">
        <f t="shared" si="12"/>
        <v>1</v>
      </c>
      <c r="L1045" s="825">
        <f t="shared" si="13"/>
        <v>0.875</v>
      </c>
      <c r="M1045" s="824">
        <f>'Plan de Acción 2023'!R67</f>
        <v>1</v>
      </c>
      <c r="N1045" s="824">
        <f>'Plan de Acción 2023'!AH67</f>
        <v>0</v>
      </c>
      <c r="O1045" s="824">
        <f t="shared" si="14"/>
        <v>0</v>
      </c>
      <c r="P1045" s="820">
        <f>Tabla13[[#This Row],[Ejec Real Acumu]]-Tabla13[[#This Row],[Proyec Ejec Acumul]]</f>
        <v>-1</v>
      </c>
      <c r="Q1045" s="820">
        <f>Tabla13[[#This Row],[Ejec Real Mes]]-Tabla13[[#This Row],[Program Entreg Mes]]</f>
        <v>-1</v>
      </c>
    </row>
    <row r="1046" spans="1:17">
      <c r="A1046" s="824">
        <v>64</v>
      </c>
      <c r="B1046" s="824" t="s">
        <v>2441</v>
      </c>
      <c r="C1046" s="824" t="s">
        <v>2442</v>
      </c>
      <c r="D1046" s="824" t="str">
        <f>'Plan de Acción 2023'!$V$68</f>
        <v>Subdirección de Metrología Química y Biología</v>
      </c>
      <c r="E1046" s="824" t="str">
        <f>'Plan de Acción 2023'!$F$68</f>
        <v>Diseñar nuevos cursos en metrología Química y Biología (Versión Piloto)</v>
      </c>
      <c r="F1046" s="824">
        <v>11</v>
      </c>
      <c r="G1046" s="824" t="s">
        <v>2453</v>
      </c>
      <c r="H1046" s="824">
        <f>'Plan de Acción 2023'!$T$68</f>
        <v>4</v>
      </c>
      <c r="I1046" s="824">
        <f>'Plan de Acción 2023'!H68+'Plan de Acción 2023'!I68+'Plan de Acción 2023'!J68+'Plan de Acción 2023'!K68+'Plan de Acción 2023'!L68+'Plan de Acción 2023'!M68+'Plan de Acción 2023'!N68+'Plan de Acción 2023'!O68+'Plan de Acción 2023'!P68+'Plan de Acción 2023'!Q68+'Plan de Acción 2023'!R68</f>
        <v>4</v>
      </c>
      <c r="J1046" s="824">
        <f>'Plan de Acción 2023'!X68+'Plan de Acción 2023'!Y68+'Plan de Acción 2023'!Z68+'Plan de Acción 2023'!AA68+'Plan de Acción 2023'!AB68+'Plan de Acción 2023'!AC68+'Plan de Acción 2023'!AD68+'Plan de Acción 2023'!AE68+'Plan de Acción 2023'!AF68+'Plan de Acción 2023'!AG68+'Plan de Acción 2023'!AH68</f>
        <v>0</v>
      </c>
      <c r="K1046" s="825">
        <f t="shared" si="12"/>
        <v>1</v>
      </c>
      <c r="L1046" s="825">
        <f t="shared" si="13"/>
        <v>0</v>
      </c>
      <c r="M1046" s="824">
        <f>'Plan de Acción 2023'!R68</f>
        <v>3</v>
      </c>
      <c r="N1046" s="824">
        <f>'Plan de Acción 2023'!AH68</f>
        <v>0</v>
      </c>
      <c r="O1046" s="824">
        <f t="shared" si="14"/>
        <v>0</v>
      </c>
      <c r="P1046" s="820">
        <f>Tabla13[[#This Row],[Ejec Real Acumu]]-Tabla13[[#This Row],[Proyec Ejec Acumul]]</f>
        <v>-4</v>
      </c>
      <c r="Q1046" s="820">
        <f>Tabla13[[#This Row],[Ejec Real Mes]]-Tabla13[[#This Row],[Program Entreg Mes]]</f>
        <v>-3</v>
      </c>
    </row>
    <row r="1047" spans="1:17">
      <c r="A1047" s="824">
        <v>65</v>
      </c>
      <c r="B1047" s="824" t="s">
        <v>2441</v>
      </c>
      <c r="C1047" s="824" t="s">
        <v>2442</v>
      </c>
      <c r="D1047" s="824" t="str">
        <f>'Plan de Acción 2023'!$V$69</f>
        <v>Subdirección de Metrología Química y Biología</v>
      </c>
      <c r="E1047" s="824" t="str">
        <f>'Plan de Acción 2023'!$F$69</f>
        <v>Rediseño de cursos en metrología química y biología</v>
      </c>
      <c r="F1047" s="824">
        <v>11</v>
      </c>
      <c r="G1047" s="824" t="s">
        <v>2453</v>
      </c>
      <c r="H1047" s="824">
        <f>'Plan de Acción 2023'!$T$69</f>
        <v>1</v>
      </c>
      <c r="I1047" s="824">
        <f>'Plan de Acción 2023'!H69+'Plan de Acción 2023'!I69+'Plan de Acción 2023'!J69+'Plan de Acción 2023'!K69+'Plan de Acción 2023'!L69+'Plan de Acción 2023'!M69+'Plan de Acción 2023'!N69+'Plan de Acción 2023'!O69+'Plan de Acción 2023'!P69+'Plan de Acción 2023'!Q69+'Plan de Acción 2023'!R69</f>
        <v>1</v>
      </c>
      <c r="J1047" s="824">
        <f>'Plan de Acción 2023'!X69+'Plan de Acción 2023'!Y69+'Plan de Acción 2023'!Z69+'Plan de Acción 2023'!AA69+'Plan de Acción 2023'!AB69+'Plan de Acción 2023'!AC69+'Plan de Acción 2023'!AD69+'Plan de Acción 2023'!AE69+'Plan de Acción 2023'!AF69+'Plan de Acción 2023'!AG69+'Plan de Acción 2023'!AH69</f>
        <v>1</v>
      </c>
      <c r="K1047" s="825">
        <f t="shared" si="12"/>
        <v>1</v>
      </c>
      <c r="L1047" s="825">
        <f t="shared" si="13"/>
        <v>1</v>
      </c>
      <c r="M1047" s="824">
        <f>'Plan de Acción 2023'!R69</f>
        <v>0</v>
      </c>
      <c r="N1047" s="824">
        <f>'Plan de Acción 2023'!AH69</f>
        <v>0</v>
      </c>
      <c r="O1047" s="824" t="e">
        <f t="shared" si="14"/>
        <v>#DIV/0!</v>
      </c>
      <c r="P1047" s="820">
        <f>Tabla13[[#This Row],[Ejec Real Acumu]]-Tabla13[[#This Row],[Proyec Ejec Acumul]]</f>
        <v>0</v>
      </c>
      <c r="Q1047" s="820">
        <f>Tabla13[[#This Row],[Ejec Real Mes]]-Tabla13[[#This Row],[Program Entreg Mes]]</f>
        <v>0</v>
      </c>
    </row>
    <row r="1048" spans="1:17">
      <c r="A1048" s="824">
        <v>66</v>
      </c>
      <c r="B1048" s="824" t="s">
        <v>2441</v>
      </c>
      <c r="C1048" s="824" t="s">
        <v>2442</v>
      </c>
      <c r="D1048" s="824" t="str">
        <f>'Plan de Acción 2023'!$V$70</f>
        <v>Subdirección de Metrología Química y Biología</v>
      </c>
      <c r="E1048" s="824" t="str">
        <f>'Plan de Acción 2023'!$F$70</f>
        <v>Apoyar en la expedición de normas técnicas, reglamentos técnicos y otros documentos que vinculen temas de metrología a demanda.</v>
      </c>
      <c r="F1048" s="824">
        <v>11</v>
      </c>
      <c r="G1048" s="824" t="s">
        <v>2453</v>
      </c>
      <c r="H1048" s="824">
        <f>'Plan de Acción 2023'!$T$70</f>
        <v>1</v>
      </c>
      <c r="I1048" s="824">
        <f>'Plan de Acción 2023'!H70+'Plan de Acción 2023'!I70+'Plan de Acción 2023'!J70+'Plan de Acción 2023'!K70+'Plan de Acción 2023'!L70+'Plan de Acción 2023'!M70+'Plan de Acción 2023'!N70+'Plan de Acción 2023'!O70+'Plan de Acción 2023'!P70+'Plan de Acción 2023'!Q70+'Plan de Acción 2023'!R70</f>
        <v>0</v>
      </c>
      <c r="J1048" s="824">
        <f>'Plan de Acción 2023'!X70+'Plan de Acción 2023'!Y70+'Plan de Acción 2023'!Z70+'Plan de Acción 2023'!AA70+'Plan de Acción 2023'!AB70+'Plan de Acción 2023'!AC70+'Plan de Acción 2023'!AD70+'Plan de Acción 2023'!AE70+'Plan de Acción 2023'!AF70+'Plan de Acción 2023'!AG70+'Plan de Acción 2023'!AH70</f>
        <v>0</v>
      </c>
      <c r="K1048" s="825">
        <f t="shared" si="12"/>
        <v>0</v>
      </c>
      <c r="L1048" s="825">
        <f t="shared" si="13"/>
        <v>0</v>
      </c>
      <c r="M1048" s="824">
        <f>'Plan de Acción 2023'!R70</f>
        <v>0</v>
      </c>
      <c r="N1048" s="824">
        <f>'Plan de Acción 2023'!AH70</f>
        <v>0</v>
      </c>
      <c r="O1048" s="824" t="e">
        <f t="shared" si="14"/>
        <v>#DIV/0!</v>
      </c>
      <c r="P1048" s="820">
        <f>Tabla13[[#This Row],[Ejec Real Acumu]]-Tabla13[[#This Row],[Proyec Ejec Acumul]]</f>
        <v>0</v>
      </c>
      <c r="Q1048" s="820">
        <f>Tabla13[[#This Row],[Ejec Real Mes]]-Tabla13[[#This Row],[Program Entreg Mes]]</f>
        <v>0</v>
      </c>
    </row>
    <row r="1049" spans="1:17">
      <c r="A1049" s="824">
        <v>67</v>
      </c>
      <c r="B1049" s="824" t="s">
        <v>2441</v>
      </c>
      <c r="C1049" s="824" t="s">
        <v>2442</v>
      </c>
      <c r="D1049" s="824" t="str">
        <f>'Plan de Acción 2023'!$V$71</f>
        <v>Subdirección de Metrología Química y Biología</v>
      </c>
      <c r="E1049" s="824" t="str">
        <f>'Plan de Acción 2023'!$F$71</f>
        <v>Apoyar estudios de necesidades de ensayo y mediciones en metrología química y biología a demanda.</v>
      </c>
      <c r="F1049" s="824">
        <v>11</v>
      </c>
      <c r="G1049" s="824" t="s">
        <v>2453</v>
      </c>
      <c r="H1049" s="824">
        <f>'Plan de Acción 2023'!$T$71</f>
        <v>1</v>
      </c>
      <c r="I1049" s="824">
        <f>'Plan de Acción 2023'!H71+'Plan de Acción 2023'!I71+'Plan de Acción 2023'!J71+'Plan de Acción 2023'!K71+'Plan de Acción 2023'!L71+'Plan de Acción 2023'!M71+'Plan de Acción 2023'!N71+'Plan de Acción 2023'!O71+'Plan de Acción 2023'!P71+'Plan de Acción 2023'!Q71+'Plan de Acción 2023'!R71</f>
        <v>0</v>
      </c>
      <c r="J1049" s="824">
        <f>'Plan de Acción 2023'!X71+'Plan de Acción 2023'!Y71+'Plan de Acción 2023'!Z71+'Plan de Acción 2023'!AA71+'Plan de Acción 2023'!AB71+'Plan de Acción 2023'!AC71+'Plan de Acción 2023'!AD71+'Plan de Acción 2023'!AE71+'Plan de Acción 2023'!AF71+'Plan de Acción 2023'!AG71+'Plan de Acción 2023'!AH71</f>
        <v>0</v>
      </c>
      <c r="K1049" s="825">
        <f t="shared" si="12"/>
        <v>0</v>
      </c>
      <c r="L1049" s="825">
        <f t="shared" si="13"/>
        <v>0</v>
      </c>
      <c r="M1049" s="824">
        <f>'Plan de Acción 2023'!R71</f>
        <v>0</v>
      </c>
      <c r="N1049" s="824">
        <f>'Plan de Acción 2023'!AH71</f>
        <v>0</v>
      </c>
      <c r="O1049" s="824" t="e">
        <f t="shared" si="14"/>
        <v>#DIV/0!</v>
      </c>
      <c r="P1049" s="820">
        <f>Tabla13[[#This Row],[Ejec Real Acumu]]-Tabla13[[#This Row],[Proyec Ejec Acumul]]</f>
        <v>0</v>
      </c>
      <c r="Q1049" s="820">
        <f>Tabla13[[#This Row],[Ejec Real Mes]]-Tabla13[[#This Row],[Program Entreg Mes]]</f>
        <v>0</v>
      </c>
    </row>
    <row r="1050" spans="1:17">
      <c r="A1050" s="824">
        <v>68</v>
      </c>
      <c r="B1050" s="824" t="s">
        <v>2441</v>
      </c>
      <c r="C1050" s="824" t="s">
        <v>2442</v>
      </c>
      <c r="D1050" s="824" t="str">
        <f>'Plan de Acción 2023'!$V$72</f>
        <v>Subdirección de Metrología Química y Biología</v>
      </c>
      <c r="E1050" s="824" t="str">
        <f>'Plan de Acción 2023'!$F$72</f>
        <v>Realizar actividades de I+D+i relacionadas con proyectos de investigación, sus productos asociados</v>
      </c>
      <c r="F1050" s="824">
        <v>11</v>
      </c>
      <c r="G1050" s="824" t="s">
        <v>2453</v>
      </c>
      <c r="H1050" s="824">
        <f>'Plan de Acción 2023'!$T$72</f>
        <v>22</v>
      </c>
      <c r="I1050" s="824">
        <f>'Plan de Acción 2023'!H72+'Plan de Acción 2023'!I72+'Plan de Acción 2023'!J72+'Plan de Acción 2023'!K72+'Plan de Acción 2023'!L72+'Plan de Acción 2023'!M72+'Plan de Acción 2023'!N72+'Plan de Acción 2023'!O72+'Plan de Acción 2023'!P72+'Plan de Acción 2023'!Q72+'Plan de Acción 2023'!R72</f>
        <v>17</v>
      </c>
      <c r="J1050" s="824">
        <f>'Plan de Acción 2023'!X72+'Plan de Acción 2023'!Y72+'Plan de Acción 2023'!Z72+'Plan de Acción 2023'!AA72+'Plan de Acción 2023'!AB72+'Plan de Acción 2023'!AC72+'Plan de Acción 2023'!AD72+'Plan de Acción 2023'!AE72+'Plan de Acción 2023'!AF72+'Plan de Acción 2023'!AG72+'Plan de Acción 2023'!AH72</f>
        <v>0</v>
      </c>
      <c r="K1050" s="825">
        <f t="shared" si="12"/>
        <v>0.77272727272727271</v>
      </c>
      <c r="L1050" s="825">
        <f t="shared" si="13"/>
        <v>0</v>
      </c>
      <c r="M1050" s="824">
        <f>'Plan de Acción 2023'!R72</f>
        <v>16</v>
      </c>
      <c r="N1050" s="824">
        <f>'Plan de Acción 2023'!AH72</f>
        <v>0</v>
      </c>
      <c r="O1050" s="824">
        <f t="shared" si="14"/>
        <v>0</v>
      </c>
      <c r="P1050" s="820">
        <f>Tabla13[[#This Row],[Ejec Real Acumu]]-Tabla13[[#This Row],[Proyec Ejec Acumul]]</f>
        <v>-17</v>
      </c>
      <c r="Q1050" s="820">
        <f>Tabla13[[#This Row],[Ejec Real Mes]]-Tabla13[[#This Row],[Program Entreg Mes]]</f>
        <v>-16</v>
      </c>
    </row>
    <row r="1051" spans="1:17">
      <c r="A1051" s="824">
        <v>69</v>
      </c>
      <c r="B1051" s="824" t="s">
        <v>2441</v>
      </c>
      <c r="C1051" s="824" t="s">
        <v>2442</v>
      </c>
      <c r="D1051" s="824" t="str">
        <f>'Plan de Acción 2023'!$V$73</f>
        <v>Subdirección de Metrología Física</v>
      </c>
      <c r="E1051" s="824" t="str">
        <f>'Plan de Acción 2023'!$F$73</f>
        <v>Participar en comparaciones claves o suplementarias en metrología Física</v>
      </c>
      <c r="F1051" s="824">
        <v>11</v>
      </c>
      <c r="G1051" s="824" t="s">
        <v>2453</v>
      </c>
      <c r="H1051" s="824">
        <f>'Plan de Acción 2023'!$T$73</f>
        <v>15</v>
      </c>
      <c r="I1051" s="824">
        <f>'Plan de Acción 2023'!H73+'Plan de Acción 2023'!I73+'Plan de Acción 2023'!J73+'Plan de Acción 2023'!K73+'Plan de Acción 2023'!L73+'Plan de Acción 2023'!M73+'Plan de Acción 2023'!N73+'Plan de Acción 2023'!O73+'Plan de Acción 2023'!P73+'Plan de Acción 2023'!Q73+'Plan de Acción 2023'!R73</f>
        <v>13</v>
      </c>
      <c r="J1051" s="824">
        <f>'Plan de Acción 2023'!X73+'Plan de Acción 2023'!Y73+'Plan de Acción 2023'!Z73+'Plan de Acción 2023'!AA73+'Plan de Acción 2023'!AB73+'Plan de Acción 2023'!AC73+'Plan de Acción 2023'!AD73+'Plan de Acción 2023'!AE73+'Plan de Acción 2023'!AF73+'Plan de Acción 2023'!AG73+'Plan de Acción 2023'!AH73</f>
        <v>9</v>
      </c>
      <c r="K1051" s="825">
        <f t="shared" si="12"/>
        <v>0.8666666666666667</v>
      </c>
      <c r="L1051" s="825">
        <f t="shared" si="13"/>
        <v>0.6</v>
      </c>
      <c r="M1051" s="824">
        <f>'Plan de Acción 2023'!R73</f>
        <v>2</v>
      </c>
      <c r="N1051" s="824">
        <f>'Plan de Acción 2023'!AH73</f>
        <v>0</v>
      </c>
      <c r="O1051" s="824">
        <f t="shared" si="14"/>
        <v>0</v>
      </c>
      <c r="P1051" s="820">
        <f>Tabla13[[#This Row],[Ejec Real Acumu]]-Tabla13[[#This Row],[Proyec Ejec Acumul]]</f>
        <v>-4</v>
      </c>
      <c r="Q1051" s="820">
        <f>Tabla13[[#This Row],[Ejec Real Mes]]-Tabla13[[#This Row],[Program Entreg Mes]]</f>
        <v>-2</v>
      </c>
    </row>
    <row r="1052" spans="1:17">
      <c r="A1052" s="824">
        <v>70</v>
      </c>
      <c r="B1052" s="824" t="s">
        <v>2441</v>
      </c>
      <c r="C1052" s="824" t="s">
        <v>2442</v>
      </c>
      <c r="D1052" s="824" t="str">
        <f>'Plan de Acción 2023'!$V$74</f>
        <v>Subdirección de Metrología Física</v>
      </c>
      <c r="E1052" s="824" t="str">
        <f>'Plan de Acción 2023'!$F$74</f>
        <v>Participar en reuniones de Grupos de Trabajo,  subcomités y/o Comités Consultivos ante el BIPM o el SIM</v>
      </c>
      <c r="F1052" s="824">
        <v>11</v>
      </c>
      <c r="G1052" s="824" t="s">
        <v>2453</v>
      </c>
      <c r="H1052" s="824">
        <f>'Plan de Acción 2023'!$T$74</f>
        <v>3</v>
      </c>
      <c r="I1052" s="824">
        <f>'Plan de Acción 2023'!H74+'Plan de Acción 2023'!I74+'Plan de Acción 2023'!J74+'Plan de Acción 2023'!K74+'Plan de Acción 2023'!L74+'Plan de Acción 2023'!M74+'Plan de Acción 2023'!N74+'Plan de Acción 2023'!O74+'Plan de Acción 2023'!P74+'Plan de Acción 2023'!Q74+'Plan de Acción 2023'!R74</f>
        <v>3</v>
      </c>
      <c r="J1052" s="824">
        <f>'Plan de Acción 2023'!X74+'Plan de Acción 2023'!Y74+'Plan de Acción 2023'!Z74+'Plan de Acción 2023'!AA74+'Plan de Acción 2023'!AB74+'Plan de Acción 2023'!AC74+'Plan de Acción 2023'!AD74+'Plan de Acción 2023'!AE74+'Plan de Acción 2023'!AF74+'Plan de Acción 2023'!AG74+'Plan de Acción 2023'!AH74</f>
        <v>1</v>
      </c>
      <c r="K1052" s="825">
        <f t="shared" si="12"/>
        <v>1</v>
      </c>
      <c r="L1052" s="825">
        <f t="shared" si="13"/>
        <v>0.33333333333333331</v>
      </c>
      <c r="M1052" s="824">
        <f>'Plan de Acción 2023'!R74</f>
        <v>2</v>
      </c>
      <c r="N1052" s="824">
        <f>'Plan de Acción 2023'!AH74</f>
        <v>0</v>
      </c>
      <c r="O1052" s="824">
        <f t="shared" si="14"/>
        <v>0</v>
      </c>
      <c r="P1052" s="820">
        <f>Tabla13[[#This Row],[Ejec Real Acumu]]-Tabla13[[#This Row],[Proyec Ejec Acumul]]</f>
        <v>-2</v>
      </c>
      <c r="Q1052" s="820">
        <f>Tabla13[[#This Row],[Ejec Real Mes]]-Tabla13[[#This Row],[Program Entreg Mes]]</f>
        <v>-2</v>
      </c>
    </row>
    <row r="1053" spans="1:17">
      <c r="A1053" s="824">
        <v>71</v>
      </c>
      <c r="B1053" s="824" t="s">
        <v>2441</v>
      </c>
      <c r="C1053" s="824" t="s">
        <v>2442</v>
      </c>
      <c r="D1053" s="824" t="str">
        <f>'Plan de Acción 2023'!$V$75</f>
        <v>Subdirección de Metrología Física</v>
      </c>
      <c r="E1053" s="824" t="str">
        <f>'Plan de Acción 2023'!$F$75</f>
        <v>Realizar actividades que permitan la presentación y aprobación de CMC nuevas o renovadas en metrología física</v>
      </c>
      <c r="F1053" s="824">
        <v>11</v>
      </c>
      <c r="G1053" s="824" t="s">
        <v>2453</v>
      </c>
      <c r="H1053" s="824">
        <f>'Plan de Acción 2023'!$T$75</f>
        <v>1</v>
      </c>
      <c r="I1053" s="824">
        <f>'Plan de Acción 2023'!H75+'Plan de Acción 2023'!I75+'Plan de Acción 2023'!J75+'Plan de Acción 2023'!K75+'Plan de Acción 2023'!L75+'Plan de Acción 2023'!M75+'Plan de Acción 2023'!N75+'Plan de Acción 2023'!O75+'Plan de Acción 2023'!P75+'Plan de Acción 2023'!Q75+'Plan de Acción 2023'!R75</f>
        <v>1</v>
      </c>
      <c r="J1053" s="824">
        <f>'Plan de Acción 2023'!X75+'Plan de Acción 2023'!Y75+'Plan de Acción 2023'!Z75+'Plan de Acción 2023'!AA75+'Plan de Acción 2023'!AB75+'Plan de Acción 2023'!AC75+'Plan de Acción 2023'!AD75+'Plan de Acción 2023'!AE75+'Plan de Acción 2023'!AF75+'Plan de Acción 2023'!AG75+'Plan de Acción 2023'!AH75</f>
        <v>0</v>
      </c>
      <c r="K1053" s="825">
        <f t="shared" si="12"/>
        <v>1</v>
      </c>
      <c r="L1053" s="825">
        <f t="shared" si="13"/>
        <v>0</v>
      </c>
      <c r="M1053" s="824">
        <f>'Plan de Acción 2023'!R75</f>
        <v>1</v>
      </c>
      <c r="N1053" s="824">
        <f>'Plan de Acción 2023'!AH75</f>
        <v>0</v>
      </c>
      <c r="O1053" s="824">
        <f t="shared" si="14"/>
        <v>0</v>
      </c>
      <c r="P1053" s="820">
        <f>Tabla13[[#This Row],[Ejec Real Acumu]]-Tabla13[[#This Row],[Proyec Ejec Acumul]]</f>
        <v>-1</v>
      </c>
      <c r="Q1053" s="820">
        <f>Tabla13[[#This Row],[Ejec Real Mes]]-Tabla13[[#This Row],[Program Entreg Mes]]</f>
        <v>-1</v>
      </c>
    </row>
    <row r="1054" spans="1:17">
      <c r="A1054" s="824">
        <v>72</v>
      </c>
      <c r="B1054" s="824" t="s">
        <v>2441</v>
      </c>
      <c r="C1054" s="824" t="s">
        <v>2442</v>
      </c>
      <c r="D1054" s="824" t="str">
        <f>'Plan de Acción 2023'!$V$76</f>
        <v>Subdirección de Metrología Física</v>
      </c>
      <c r="E1054" s="824" t="str">
        <f>'Plan de Acción 2023'!$F$76</f>
        <v>Presentar documentos para la evaluación del QSTF</v>
      </c>
      <c r="F1054" s="824">
        <v>11</v>
      </c>
      <c r="G1054" s="824" t="s">
        <v>2453</v>
      </c>
      <c r="H1054" s="824">
        <f>'Plan de Acción 2023'!$T$76</f>
        <v>4</v>
      </c>
      <c r="I1054" s="824">
        <f>'Plan de Acción 2023'!H76+'Plan de Acción 2023'!I76+'Plan de Acción 2023'!J76+'Plan de Acción 2023'!K76+'Plan de Acción 2023'!L76+'Plan de Acción 2023'!M76+'Plan de Acción 2023'!N76+'Plan de Acción 2023'!O76+'Plan de Acción 2023'!P76+'Plan de Acción 2023'!Q76+'Plan de Acción 2023'!R76</f>
        <v>2</v>
      </c>
      <c r="J1054" s="824">
        <f>'Plan de Acción 2023'!X76+'Plan de Acción 2023'!Y76+'Plan de Acción 2023'!Z76+'Plan de Acción 2023'!AA76+'Plan de Acción 2023'!AB76+'Plan de Acción 2023'!AC76+'Plan de Acción 2023'!AD76+'Plan de Acción 2023'!AE76+'Plan de Acción 2023'!AF76+'Plan de Acción 2023'!AG76+'Plan de Acción 2023'!AH76</f>
        <v>3</v>
      </c>
      <c r="K1054" s="825">
        <f t="shared" si="12"/>
        <v>0.5</v>
      </c>
      <c r="L1054" s="825">
        <f t="shared" si="13"/>
        <v>0.75</v>
      </c>
      <c r="M1054" s="824">
        <f>'Plan de Acción 2023'!R76</f>
        <v>0</v>
      </c>
      <c r="N1054" s="824">
        <f>'Plan de Acción 2023'!AH76</f>
        <v>0</v>
      </c>
      <c r="O1054" s="824" t="e">
        <f t="shared" si="14"/>
        <v>#DIV/0!</v>
      </c>
      <c r="P1054" s="820">
        <f>Tabla13[[#This Row],[Ejec Real Acumu]]-Tabla13[[#This Row],[Proyec Ejec Acumul]]</f>
        <v>1</v>
      </c>
      <c r="Q1054" s="820">
        <f>Tabla13[[#This Row],[Ejec Real Mes]]-Tabla13[[#This Row],[Program Entreg Mes]]</f>
        <v>0</v>
      </c>
    </row>
    <row r="1055" spans="1:17">
      <c r="A1055" s="824">
        <v>73</v>
      </c>
      <c r="B1055" s="824" t="s">
        <v>2441</v>
      </c>
      <c r="C1055" s="824" t="s">
        <v>2442</v>
      </c>
      <c r="D1055" s="824" t="str">
        <f>'Plan de Acción 2023'!$V$77</f>
        <v>Subdirección de Metrología Física</v>
      </c>
      <c r="E1055" s="824" t="str">
        <f>'Plan de Acción 2023'!$F$77</f>
        <v>Relizar seguimiento al aseguramiento de la validez de los resultados de la SMF</v>
      </c>
      <c r="F1055" s="824">
        <v>11</v>
      </c>
      <c r="G1055" s="824" t="s">
        <v>2453</v>
      </c>
      <c r="H1055" s="824">
        <f>'Plan de Acción 2023'!$T$77</f>
        <v>3</v>
      </c>
      <c r="I1055" s="824">
        <f>'Plan de Acción 2023'!H77+'Plan de Acción 2023'!I77+'Plan de Acción 2023'!J77+'Plan de Acción 2023'!K77+'Plan de Acción 2023'!L77+'Plan de Acción 2023'!M77+'Plan de Acción 2023'!N77+'Plan de Acción 2023'!O77+'Plan de Acción 2023'!P77+'Plan de Acción 2023'!Q77+'Plan de Acción 2023'!R77</f>
        <v>2</v>
      </c>
      <c r="J1055" s="824">
        <f>'Plan de Acción 2023'!X77+'Plan de Acción 2023'!Y77+'Plan de Acción 2023'!Z77+'Plan de Acción 2023'!AA77+'Plan de Acción 2023'!AB77+'Plan de Acción 2023'!AC77+'Plan de Acción 2023'!AD77+'Plan de Acción 2023'!AE77+'Plan de Acción 2023'!AF77+'Plan de Acción 2023'!AG77+'Plan de Acción 2023'!AH77</f>
        <v>2</v>
      </c>
      <c r="K1055" s="825">
        <f t="shared" si="12"/>
        <v>0.66666666666666663</v>
      </c>
      <c r="L1055" s="825">
        <f t="shared" si="13"/>
        <v>0.66666666666666663</v>
      </c>
      <c r="M1055" s="824">
        <f>'Plan de Acción 2023'!R77</f>
        <v>0</v>
      </c>
      <c r="N1055" s="824">
        <f>'Plan de Acción 2023'!AH77</f>
        <v>0</v>
      </c>
      <c r="O1055" s="824" t="e">
        <f t="shared" si="14"/>
        <v>#DIV/0!</v>
      </c>
      <c r="P1055" s="820">
        <f>Tabla13[[#This Row],[Ejec Real Acumu]]-Tabla13[[#This Row],[Proyec Ejec Acumul]]</f>
        <v>0</v>
      </c>
      <c r="Q1055" s="820">
        <f>Tabla13[[#This Row],[Ejec Real Mes]]-Tabla13[[#This Row],[Program Entreg Mes]]</f>
        <v>0</v>
      </c>
    </row>
    <row r="1056" spans="1:17">
      <c r="A1056" s="824">
        <v>74</v>
      </c>
      <c r="B1056" s="824" t="s">
        <v>2441</v>
      </c>
      <c r="C1056" s="824" t="s">
        <v>2442</v>
      </c>
      <c r="D1056" s="824" t="str">
        <f>'Plan de Acción 2023'!$V$78</f>
        <v>Subdirección de Metrología Física</v>
      </c>
      <c r="E1056" s="824" t="str">
        <f>'Plan de Acción 2023'!$F$78</f>
        <v>Realizar actividades  de vitalidad del sistema de gestiòn para renovacion de CMC  de los laboratorios de la SMF</v>
      </c>
      <c r="F1056" s="824">
        <v>11</v>
      </c>
      <c r="G1056" s="824" t="s">
        <v>2453</v>
      </c>
      <c r="H1056" s="824">
        <f>'Plan de Acción 2023'!$T$78</f>
        <v>2</v>
      </c>
      <c r="I1056" s="824">
        <f>'Plan de Acción 2023'!H78+'Plan de Acción 2023'!I78+'Plan de Acción 2023'!J78+'Plan de Acción 2023'!K78+'Plan de Acción 2023'!L78+'Plan de Acción 2023'!M78+'Plan de Acción 2023'!N78+'Plan de Acción 2023'!O78+'Plan de Acción 2023'!P78+'Plan de Acción 2023'!Q78+'Plan de Acción 2023'!R78</f>
        <v>2</v>
      </c>
      <c r="J1056" s="824">
        <f>'Plan de Acción 2023'!X78+'Plan de Acción 2023'!Y78+'Plan de Acción 2023'!Z78+'Plan de Acción 2023'!AA78+'Plan de Acción 2023'!AB78+'Plan de Acción 2023'!AC78+'Plan de Acción 2023'!AD78+'Plan de Acción 2023'!AE78+'Plan de Acción 2023'!AF78+'Plan de Acción 2023'!AG78+'Plan de Acción 2023'!AH78</f>
        <v>0</v>
      </c>
      <c r="K1056" s="825">
        <f t="shared" si="12"/>
        <v>1</v>
      </c>
      <c r="L1056" s="825">
        <f t="shared" si="13"/>
        <v>0</v>
      </c>
      <c r="M1056" s="824">
        <f>'Plan de Acción 2023'!R78</f>
        <v>2</v>
      </c>
      <c r="N1056" s="824">
        <f>'Plan de Acción 2023'!AH78</f>
        <v>0</v>
      </c>
      <c r="O1056" s="824">
        <f t="shared" si="14"/>
        <v>0</v>
      </c>
      <c r="P1056" s="820">
        <f>Tabla13[[#This Row],[Ejec Real Acumu]]-Tabla13[[#This Row],[Proyec Ejec Acumul]]</f>
        <v>-2</v>
      </c>
      <c r="Q1056" s="820">
        <f>Tabla13[[#This Row],[Ejec Real Mes]]-Tabla13[[#This Row],[Program Entreg Mes]]</f>
        <v>-2</v>
      </c>
    </row>
    <row r="1057" spans="1:17">
      <c r="A1057" s="824">
        <v>75</v>
      </c>
      <c r="B1057" s="824" t="s">
        <v>2441</v>
      </c>
      <c r="C1057" s="824" t="s">
        <v>2442</v>
      </c>
      <c r="D1057" s="824" t="str">
        <f>'Plan de Acción 2023'!$V$79</f>
        <v>Subdirección de Metrología Física</v>
      </c>
      <c r="E1057" s="824" t="str">
        <f>'Plan de Acción 2023'!$F$79</f>
        <v>Gestionar la calibración de equipos del INM en el exterior para aseguramiento de la trazabilidad</v>
      </c>
      <c r="F1057" s="824">
        <v>11</v>
      </c>
      <c r="G1057" s="824" t="s">
        <v>2453</v>
      </c>
      <c r="H1057" s="824">
        <f>'Plan de Acción 2023'!$T$79</f>
        <v>4</v>
      </c>
      <c r="I1057" s="824">
        <f>'Plan de Acción 2023'!H79+'Plan de Acción 2023'!I79+'Plan de Acción 2023'!J79+'Plan de Acción 2023'!K79+'Plan de Acción 2023'!L79+'Plan de Acción 2023'!M79+'Plan de Acción 2023'!N79+'Plan de Acción 2023'!O79+'Plan de Acción 2023'!P79+'Plan de Acción 2023'!Q79+'Plan de Acción 2023'!R79</f>
        <v>3</v>
      </c>
      <c r="J1057" s="824">
        <f>'Plan de Acción 2023'!X79+'Plan de Acción 2023'!Y79+'Plan de Acción 2023'!Z79+'Plan de Acción 2023'!AA79+'Plan de Acción 2023'!AB79+'Plan de Acción 2023'!AC79+'Plan de Acción 2023'!AD79+'Plan de Acción 2023'!AE79+'Plan de Acción 2023'!AF79+'Plan de Acción 2023'!AG79+'Plan de Acción 2023'!AH79</f>
        <v>5</v>
      </c>
      <c r="K1057" s="825">
        <f t="shared" si="12"/>
        <v>0.75</v>
      </c>
      <c r="L1057" s="825">
        <f t="shared" si="13"/>
        <v>1.25</v>
      </c>
      <c r="M1057" s="824">
        <f>'Plan de Acción 2023'!R79</f>
        <v>0</v>
      </c>
      <c r="N1057" s="824">
        <f>'Plan de Acción 2023'!AH79</f>
        <v>0</v>
      </c>
      <c r="O1057" s="824" t="e">
        <f t="shared" si="14"/>
        <v>#DIV/0!</v>
      </c>
      <c r="P1057" s="820">
        <f>Tabla13[[#This Row],[Ejec Real Acumu]]-Tabla13[[#This Row],[Proyec Ejec Acumul]]</f>
        <v>2</v>
      </c>
      <c r="Q1057" s="820">
        <f>Tabla13[[#This Row],[Ejec Real Mes]]-Tabla13[[#This Row],[Program Entreg Mes]]</f>
        <v>0</v>
      </c>
    </row>
    <row r="1058" spans="1:17">
      <c r="A1058" s="824">
        <v>76</v>
      </c>
      <c r="B1058" s="824" t="s">
        <v>2441</v>
      </c>
      <c r="C1058" s="824" t="s">
        <v>2442</v>
      </c>
      <c r="D1058" s="824" t="str">
        <f>'Plan de Acción 2023'!$V$80</f>
        <v>Subdirección de Metrología Física</v>
      </c>
      <c r="E1058" s="824" t="str">
        <f>'Plan de Acción 2023'!$F$80</f>
        <v>Diseñar, elaborar y dictar talleres o eventos dirigidos a los sectores productivos en metrología Física</v>
      </c>
      <c r="F1058" s="824">
        <v>11</v>
      </c>
      <c r="G1058" s="824" t="s">
        <v>2453</v>
      </c>
      <c r="H1058" s="824">
        <f>'Plan de Acción 2023'!$T$80</f>
        <v>1</v>
      </c>
      <c r="I1058" s="824">
        <f>'Plan de Acción 2023'!H80+'Plan de Acción 2023'!I80+'Plan de Acción 2023'!J80+'Plan de Acción 2023'!K80+'Plan de Acción 2023'!L80+'Plan de Acción 2023'!M80+'Plan de Acción 2023'!N80+'Plan de Acción 2023'!O80+'Plan de Acción 2023'!P80+'Plan de Acción 2023'!Q80+'Plan de Acción 2023'!R80</f>
        <v>1</v>
      </c>
      <c r="J1058" s="824">
        <f>'Plan de Acción 2023'!X80+'Plan de Acción 2023'!Y80+'Plan de Acción 2023'!Z80+'Plan de Acción 2023'!AA80+'Plan de Acción 2023'!AB80+'Plan de Acción 2023'!AC80+'Plan de Acción 2023'!AD80+'Plan de Acción 2023'!AE80+'Plan de Acción 2023'!AF80+'Plan de Acción 2023'!AG80+'Plan de Acción 2023'!AH80</f>
        <v>0</v>
      </c>
      <c r="K1058" s="825">
        <f t="shared" si="12"/>
        <v>1</v>
      </c>
      <c r="L1058" s="825">
        <f t="shared" si="13"/>
        <v>0</v>
      </c>
      <c r="M1058" s="824">
        <f>'Plan de Acción 2023'!R80</f>
        <v>1</v>
      </c>
      <c r="N1058" s="824">
        <f>'Plan de Acción 2023'!AH80</f>
        <v>0</v>
      </c>
      <c r="O1058" s="824">
        <f t="shared" si="14"/>
        <v>0</v>
      </c>
      <c r="P1058" s="820">
        <f>Tabla13[[#This Row],[Ejec Real Acumu]]-Tabla13[[#This Row],[Proyec Ejec Acumul]]</f>
        <v>-1</v>
      </c>
      <c r="Q1058" s="820">
        <f>Tabla13[[#This Row],[Ejec Real Mes]]-Tabla13[[#This Row],[Program Entreg Mes]]</f>
        <v>-1</v>
      </c>
    </row>
    <row r="1059" spans="1:17">
      <c r="A1059" s="824">
        <v>77</v>
      </c>
      <c r="B1059" s="824" t="s">
        <v>2441</v>
      </c>
      <c r="C1059" s="824" t="s">
        <v>2442</v>
      </c>
      <c r="D1059" s="824" t="str">
        <f>'Plan de Acción 2023'!$V$81</f>
        <v>Subdirección de Metrología Física</v>
      </c>
      <c r="E1059" s="824" t="str">
        <f>'Plan de Acción 2023'!$F$81</f>
        <v>Establecer, avanzar o diseñar nuevos servicios en metrologìa Fìsica</v>
      </c>
      <c r="F1059" s="824">
        <v>11</v>
      </c>
      <c r="G1059" s="824" t="s">
        <v>2453</v>
      </c>
      <c r="H1059" s="824">
        <f>'Plan de Acción 2023'!$T$81</f>
        <v>10</v>
      </c>
      <c r="I1059" s="824">
        <f>'Plan de Acción 2023'!H81+'Plan de Acción 2023'!I81+'Plan de Acción 2023'!J81+'Plan de Acción 2023'!K81+'Plan de Acción 2023'!L81+'Plan de Acción 2023'!M81+'Plan de Acción 2023'!N81+'Plan de Acción 2023'!O81+'Plan de Acción 2023'!P81+'Plan de Acción 2023'!Q81+'Plan de Acción 2023'!R81</f>
        <v>8</v>
      </c>
      <c r="J1059" s="824">
        <f>'Plan de Acción 2023'!X81+'Plan de Acción 2023'!Y81+'Plan de Acción 2023'!Z81+'Plan de Acción 2023'!AA81+'Plan de Acción 2023'!AB81+'Plan de Acción 2023'!AC81+'Plan de Acción 2023'!AD81+'Plan de Acción 2023'!AE81+'Plan de Acción 2023'!AF81+'Plan de Acción 2023'!AG81+'Plan de Acción 2023'!AH81</f>
        <v>4</v>
      </c>
      <c r="K1059" s="825">
        <f t="shared" si="12"/>
        <v>0.8</v>
      </c>
      <c r="L1059" s="825">
        <f t="shared" si="13"/>
        <v>0.4</v>
      </c>
      <c r="M1059" s="824">
        <f>'Plan de Acción 2023'!R81</f>
        <v>2</v>
      </c>
      <c r="N1059" s="824">
        <f>'Plan de Acción 2023'!AH81</f>
        <v>0</v>
      </c>
      <c r="O1059" s="824">
        <f t="shared" si="14"/>
        <v>0</v>
      </c>
      <c r="P1059" s="820">
        <f>Tabla13[[#This Row],[Ejec Real Acumu]]-Tabla13[[#This Row],[Proyec Ejec Acumul]]</f>
        <v>-4</v>
      </c>
      <c r="Q1059" s="820">
        <f>Tabla13[[#This Row],[Ejec Real Mes]]-Tabla13[[#This Row],[Program Entreg Mes]]</f>
        <v>-2</v>
      </c>
    </row>
    <row r="1060" spans="1:17">
      <c r="A1060" s="824">
        <v>78</v>
      </c>
      <c r="B1060" s="824" t="s">
        <v>2441</v>
      </c>
      <c r="C1060" s="824" t="s">
        <v>2442</v>
      </c>
      <c r="D1060" s="824" t="str">
        <f>'Plan de Acción 2023'!$V$82</f>
        <v>Subdirección de Metrología Física</v>
      </c>
      <c r="E1060" s="824" t="str">
        <f>'Plan de Acción 2023'!$F$82</f>
        <v>Prestar servicios de calibración en metrología física</v>
      </c>
      <c r="F1060" s="824">
        <v>11</v>
      </c>
      <c r="G1060" s="824" t="s">
        <v>2453</v>
      </c>
      <c r="H1060" s="824">
        <f>'Plan de Acción 2023'!$T$82</f>
        <v>80</v>
      </c>
      <c r="I1060" s="824">
        <f>'Plan de Acción 2023'!H82+'Plan de Acción 2023'!I82+'Plan de Acción 2023'!J82+'Plan de Acción 2023'!K82+'Plan de Acción 2023'!L82+'Plan de Acción 2023'!M82+'Plan de Acción 2023'!N82+'Plan de Acción 2023'!O82+'Plan de Acción 2023'!P82+'Plan de Acción 2023'!Q82+'Plan de Acción 2023'!R82</f>
        <v>75</v>
      </c>
      <c r="J1060" s="824">
        <f>'Plan de Acción 2023'!X82+'Plan de Acción 2023'!Y82+'Plan de Acción 2023'!Z82+'Plan de Acción 2023'!AA82+'Plan de Acción 2023'!AB82+'Plan de Acción 2023'!AC82+'Plan de Acción 2023'!AD82+'Plan de Acción 2023'!AE82+'Plan de Acción 2023'!AF82+'Plan de Acción 2023'!AG82+'Plan de Acción 2023'!AH82</f>
        <v>120</v>
      </c>
      <c r="K1060" s="825">
        <f t="shared" si="12"/>
        <v>0.9375</v>
      </c>
      <c r="L1060" s="825">
        <f t="shared" si="13"/>
        <v>1.5</v>
      </c>
      <c r="M1060" s="824">
        <f>'Plan de Acción 2023'!R82</f>
        <v>10</v>
      </c>
      <c r="N1060" s="824">
        <f>'Plan de Acción 2023'!AH82</f>
        <v>0</v>
      </c>
      <c r="O1060" s="824">
        <f t="shared" si="14"/>
        <v>0</v>
      </c>
      <c r="P1060" s="820">
        <f>Tabla13[[#This Row],[Ejec Real Acumu]]-Tabla13[[#This Row],[Proyec Ejec Acumul]]</f>
        <v>45</v>
      </c>
      <c r="Q1060" s="820">
        <f>Tabla13[[#This Row],[Ejec Real Mes]]-Tabla13[[#This Row],[Program Entreg Mes]]</f>
        <v>-10</v>
      </c>
    </row>
    <row r="1061" spans="1:17">
      <c r="A1061" s="824">
        <v>79</v>
      </c>
      <c r="B1061" s="824" t="s">
        <v>2441</v>
      </c>
      <c r="C1061" s="824" t="s">
        <v>2442</v>
      </c>
      <c r="D1061" s="824" t="str">
        <f>'Plan de Acción 2023'!$V$83</f>
        <v>Subdirección de Metrología Física</v>
      </c>
      <c r="E1061" s="824" t="str">
        <f>'Plan de Acción 2023'!$F$83</f>
        <v>Realizar informes de avance frente al CONPES 3957</v>
      </c>
      <c r="F1061" s="824">
        <v>11</v>
      </c>
      <c r="G1061" s="824" t="s">
        <v>2453</v>
      </c>
      <c r="H1061" s="824">
        <f>'Plan de Acción 2023'!$T$83</f>
        <v>2</v>
      </c>
      <c r="I1061" s="824">
        <f>'Plan de Acción 2023'!H83+'Plan de Acción 2023'!I83+'Plan de Acción 2023'!J83+'Plan de Acción 2023'!K83+'Plan de Acción 2023'!L83+'Plan de Acción 2023'!M83+'Plan de Acción 2023'!N83+'Plan de Acción 2023'!O83+'Plan de Acción 2023'!P83+'Plan de Acción 2023'!Q83+'Plan de Acción 2023'!R83</f>
        <v>1</v>
      </c>
      <c r="J1061" s="824">
        <f>'Plan de Acción 2023'!X83+'Plan de Acción 2023'!Y83+'Plan de Acción 2023'!Z83+'Plan de Acción 2023'!AA83+'Plan de Acción 2023'!AB83+'Plan de Acción 2023'!AC83+'Plan de Acción 2023'!AD83+'Plan de Acción 2023'!AE83+'Plan de Acción 2023'!AF83+'Plan de Acción 2023'!AG83+'Plan de Acción 2023'!AH83</f>
        <v>1</v>
      </c>
      <c r="K1061" s="825">
        <f t="shared" si="12"/>
        <v>0.5</v>
      </c>
      <c r="L1061" s="825">
        <f t="shared" si="13"/>
        <v>0.5</v>
      </c>
      <c r="M1061" s="824">
        <f>'Plan de Acción 2023'!R83</f>
        <v>0</v>
      </c>
      <c r="N1061" s="824">
        <f>'Plan de Acción 2023'!AH83</f>
        <v>0</v>
      </c>
      <c r="O1061" s="824" t="e">
        <f t="shared" si="14"/>
        <v>#DIV/0!</v>
      </c>
      <c r="P1061" s="820">
        <f>Tabla13[[#This Row],[Ejec Real Acumu]]-Tabla13[[#This Row],[Proyec Ejec Acumul]]</f>
        <v>0</v>
      </c>
      <c r="Q1061" s="820">
        <f>Tabla13[[#This Row],[Ejec Real Mes]]-Tabla13[[#This Row],[Program Entreg Mes]]</f>
        <v>0</v>
      </c>
    </row>
    <row r="1062" spans="1:17">
      <c r="A1062" s="824">
        <v>80</v>
      </c>
      <c r="B1062" s="824" t="s">
        <v>2441</v>
      </c>
      <c r="C1062" s="824" t="s">
        <v>2442</v>
      </c>
      <c r="D1062" s="824" t="str">
        <f>'Plan de Acción 2023'!$V$84</f>
        <v>Subdirección de Metrología Física</v>
      </c>
      <c r="E1062" s="824" t="str">
        <f>'Plan de Acción 2023'!$F$84</f>
        <v>Actualizar cursos en metrologia Fisica</v>
      </c>
      <c r="F1062" s="824">
        <v>11</v>
      </c>
      <c r="G1062" s="824" t="s">
        <v>2453</v>
      </c>
      <c r="H1062" s="824">
        <f>'Plan de Acción 2023'!$T$84</f>
        <v>3</v>
      </c>
      <c r="I1062" s="824">
        <f>'Plan de Acción 2023'!H84+'Plan de Acción 2023'!I84+'Plan de Acción 2023'!J84+'Plan de Acción 2023'!K84+'Plan de Acción 2023'!L84+'Plan de Acción 2023'!M84+'Plan de Acción 2023'!N84+'Plan de Acción 2023'!O84+'Plan de Acción 2023'!P84+'Plan de Acción 2023'!Q84+'Plan de Acción 2023'!R84</f>
        <v>2</v>
      </c>
      <c r="J1062" s="824">
        <f>'Plan de Acción 2023'!X84+'Plan de Acción 2023'!Y84+'Plan de Acción 2023'!Z84+'Plan de Acción 2023'!AA84+'Plan de Acción 2023'!AB84+'Plan de Acción 2023'!AC84+'Plan de Acción 2023'!AD84+'Plan de Acción 2023'!AE84+'Plan de Acción 2023'!AF84+'Plan de Acción 2023'!AG84+'Plan de Acción 2023'!AH84</f>
        <v>0</v>
      </c>
      <c r="K1062" s="825">
        <f t="shared" si="12"/>
        <v>0.66666666666666663</v>
      </c>
      <c r="L1062" s="825">
        <f t="shared" si="13"/>
        <v>0</v>
      </c>
      <c r="M1062" s="824">
        <f>'Plan de Acción 2023'!R84</f>
        <v>2</v>
      </c>
      <c r="N1062" s="824">
        <f>'Plan de Acción 2023'!AH84</f>
        <v>0</v>
      </c>
      <c r="O1062" s="824">
        <f t="shared" si="14"/>
        <v>0</v>
      </c>
      <c r="P1062" s="820">
        <f>Tabla13[[#This Row],[Ejec Real Acumu]]-Tabla13[[#This Row],[Proyec Ejec Acumul]]</f>
        <v>-2</v>
      </c>
      <c r="Q1062" s="820">
        <f>Tabla13[[#This Row],[Ejec Real Mes]]-Tabla13[[#This Row],[Program Entreg Mes]]</f>
        <v>-2</v>
      </c>
    </row>
    <row r="1063" spans="1:17">
      <c r="A1063" s="824">
        <v>81</v>
      </c>
      <c r="B1063" s="824" t="s">
        <v>2441</v>
      </c>
      <c r="C1063" s="824" t="s">
        <v>2442</v>
      </c>
      <c r="D1063" s="824" t="str">
        <f>'Plan de Acción 2023'!$V$85</f>
        <v>Subdirección de Metrología Física</v>
      </c>
      <c r="E1063" s="824" t="str">
        <f>'Plan de Acción 2023'!$F$85</f>
        <v>Codirigir tesis de investigación en metrología fisica</v>
      </c>
      <c r="F1063" s="824">
        <v>11</v>
      </c>
      <c r="G1063" s="824" t="s">
        <v>2453</v>
      </c>
      <c r="H1063" s="824">
        <f>'Plan de Acción 2023'!$T$85</f>
        <v>1</v>
      </c>
      <c r="I1063" s="824">
        <f>'Plan de Acción 2023'!H85+'Plan de Acción 2023'!I85+'Plan de Acción 2023'!J85+'Plan de Acción 2023'!K85+'Plan de Acción 2023'!L85+'Plan de Acción 2023'!M85+'Plan de Acción 2023'!N85+'Plan de Acción 2023'!O85+'Plan de Acción 2023'!P85+'Plan de Acción 2023'!Q85+'Plan de Acción 2023'!R85</f>
        <v>1</v>
      </c>
      <c r="J1063" s="824">
        <f>'Plan de Acción 2023'!X85+'Plan de Acción 2023'!Y85+'Plan de Acción 2023'!Z85+'Plan de Acción 2023'!AA85+'Plan de Acción 2023'!AB85+'Plan de Acción 2023'!AC85+'Plan de Acción 2023'!AD85+'Plan de Acción 2023'!AE85+'Plan de Acción 2023'!AF85+'Plan de Acción 2023'!AG85+'Plan de Acción 2023'!AH85</f>
        <v>0</v>
      </c>
      <c r="K1063" s="825">
        <f t="shared" si="12"/>
        <v>1</v>
      </c>
      <c r="L1063" s="825">
        <f t="shared" si="13"/>
        <v>0</v>
      </c>
      <c r="M1063" s="824">
        <f>'Plan de Acción 2023'!R85</f>
        <v>1</v>
      </c>
      <c r="N1063" s="824">
        <f>'Plan de Acción 2023'!AH85</f>
        <v>0</v>
      </c>
      <c r="O1063" s="824">
        <f t="shared" si="14"/>
        <v>0</v>
      </c>
      <c r="P1063" s="820">
        <f>Tabla13[[#This Row],[Ejec Real Acumu]]-Tabla13[[#This Row],[Proyec Ejec Acumul]]</f>
        <v>-1</v>
      </c>
      <c r="Q1063" s="820">
        <f>Tabla13[[#This Row],[Ejec Real Mes]]-Tabla13[[#This Row],[Program Entreg Mes]]</f>
        <v>-1</v>
      </c>
    </row>
    <row r="1064" spans="1:17">
      <c r="A1064" s="824">
        <v>82</v>
      </c>
      <c r="B1064" s="824" t="s">
        <v>2441</v>
      </c>
      <c r="C1064" s="824" t="s">
        <v>2442</v>
      </c>
      <c r="D1064" s="824" t="str">
        <f>'Plan de Acción 2023'!$V$86</f>
        <v>Subdirección de Metrología Física</v>
      </c>
      <c r="E1064" s="824" t="str">
        <f>'Plan de Acción 2023'!$F$86</f>
        <v>Generar productos de investigacion en metrologìa Fìsica en el marco de la gestion de proyectos I+D+ i con IES.</v>
      </c>
      <c r="F1064" s="824">
        <v>11</v>
      </c>
      <c r="G1064" s="824" t="s">
        <v>2453</v>
      </c>
      <c r="H1064" s="824">
        <f>'Plan de Acción 2023'!$T$86</f>
        <v>4</v>
      </c>
      <c r="I1064" s="824">
        <f>'Plan de Acción 2023'!H86+'Plan de Acción 2023'!I86+'Plan de Acción 2023'!J86+'Plan de Acción 2023'!K86+'Plan de Acción 2023'!L86+'Plan de Acción 2023'!M86+'Plan de Acción 2023'!N86+'Plan de Acción 2023'!O86+'Plan de Acción 2023'!P86+'Plan de Acción 2023'!Q86+'Plan de Acción 2023'!R86</f>
        <v>3</v>
      </c>
      <c r="J1064" s="824">
        <f>'Plan de Acción 2023'!X86+'Plan de Acción 2023'!Y86+'Plan de Acción 2023'!Z86+'Plan de Acción 2023'!AA86+'Plan de Acción 2023'!AB86+'Plan de Acción 2023'!AC86+'Plan de Acción 2023'!AD86+'Plan de Acción 2023'!AE86+'Plan de Acción 2023'!AF86+'Plan de Acción 2023'!AG86+'Plan de Acción 2023'!AH86</f>
        <v>3</v>
      </c>
      <c r="K1064" s="825">
        <f t="shared" si="12"/>
        <v>0.75</v>
      </c>
      <c r="L1064" s="825">
        <f t="shared" si="13"/>
        <v>0.75</v>
      </c>
      <c r="M1064" s="824">
        <f>'Plan de Acción 2023'!R86</f>
        <v>1</v>
      </c>
      <c r="N1064" s="824">
        <f>'Plan de Acción 2023'!AH86</f>
        <v>0</v>
      </c>
      <c r="O1064" s="824">
        <f t="shared" si="14"/>
        <v>0</v>
      </c>
      <c r="P1064" s="820">
        <f>Tabla13[[#This Row],[Ejec Real Acumu]]-Tabla13[[#This Row],[Proyec Ejec Acumul]]</f>
        <v>0</v>
      </c>
      <c r="Q1064" s="820">
        <f>Tabla13[[#This Row],[Ejec Real Mes]]-Tabla13[[#This Row],[Program Entreg Mes]]</f>
        <v>-1</v>
      </c>
    </row>
    <row r="1065" spans="1:17">
      <c r="A1065" s="824">
        <v>83</v>
      </c>
      <c r="B1065" s="824" t="s">
        <v>2441</v>
      </c>
      <c r="C1065" s="824" t="s">
        <v>2442</v>
      </c>
      <c r="D1065" s="824" t="str">
        <f>'Plan de Acción 2023'!$V$87</f>
        <v>Subdirección de Metrología Física</v>
      </c>
      <c r="E1065" s="824" t="str">
        <f>'Plan de Acción 2023'!$F$87</f>
        <v>Participar en eventos científicos, capacitaciones o intercambios científicos (Excluyendo grupos trabajo SIM y Comites Consultivos)</v>
      </c>
      <c r="F1065" s="824">
        <v>11</v>
      </c>
      <c r="G1065" s="824" t="s">
        <v>2453</v>
      </c>
      <c r="H1065" s="824">
        <f>'Plan de Acción 2023'!$T$87</f>
        <v>4</v>
      </c>
      <c r="I1065" s="824">
        <f>'Plan de Acción 2023'!H87+'Plan de Acción 2023'!I87+'Plan de Acción 2023'!J87+'Plan de Acción 2023'!K87+'Plan de Acción 2023'!L87+'Plan de Acción 2023'!M87+'Plan de Acción 2023'!N87+'Plan de Acción 2023'!O87+'Plan de Acción 2023'!P87+'Plan de Acción 2023'!Q87+'Plan de Acción 2023'!R87</f>
        <v>4</v>
      </c>
      <c r="J1065" s="824">
        <f>'Plan de Acción 2023'!X87+'Plan de Acción 2023'!Y87+'Plan de Acción 2023'!Z87+'Plan de Acción 2023'!AA87+'Plan de Acción 2023'!AB87+'Plan de Acción 2023'!AC87+'Plan de Acción 2023'!AD87+'Plan de Acción 2023'!AE87+'Plan de Acción 2023'!AF87+'Plan de Acción 2023'!AG87+'Plan de Acción 2023'!AH87</f>
        <v>4</v>
      </c>
      <c r="K1065" s="825">
        <f t="shared" si="12"/>
        <v>1</v>
      </c>
      <c r="L1065" s="825">
        <f t="shared" si="13"/>
        <v>1</v>
      </c>
      <c r="M1065" s="824">
        <f>'Plan de Acción 2023'!R87</f>
        <v>0</v>
      </c>
      <c r="N1065" s="824">
        <f>'Plan de Acción 2023'!AH87</f>
        <v>0</v>
      </c>
      <c r="O1065" s="824" t="e">
        <f t="shared" si="14"/>
        <v>#DIV/0!</v>
      </c>
      <c r="P1065" s="820">
        <f>Tabla13[[#This Row],[Ejec Real Acumu]]-Tabla13[[#This Row],[Proyec Ejec Acumul]]</f>
        <v>0</v>
      </c>
      <c r="Q1065" s="820">
        <f>Tabla13[[#This Row],[Ejec Real Mes]]-Tabla13[[#This Row],[Program Entreg Mes]]</f>
        <v>0</v>
      </c>
    </row>
    <row r="1066" spans="1:17">
      <c r="A1066" s="824">
        <v>84</v>
      </c>
      <c r="B1066" s="824" t="s">
        <v>2441</v>
      </c>
      <c r="C1066" s="824" t="s">
        <v>2442</v>
      </c>
      <c r="D1066" s="824" t="str">
        <f>'Plan de Acción 2023'!$V$88</f>
        <v>Subdirección de Metrología Física</v>
      </c>
      <c r="E1066" s="824" t="str">
        <f>'Plan de Acción 2023'!$F$88</f>
        <v>Estructurar o formular proyectos de I+D+i que involucren lineas de investigacion en metrologia Fìsica</v>
      </c>
      <c r="F1066" s="824">
        <v>11</v>
      </c>
      <c r="G1066" s="824" t="s">
        <v>2453</v>
      </c>
      <c r="H1066" s="824">
        <f>'Plan de Acción 2023'!$T$88</f>
        <v>6</v>
      </c>
      <c r="I1066" s="824">
        <f>'Plan de Acción 2023'!H88+'Plan de Acción 2023'!I88+'Plan de Acción 2023'!J88+'Plan de Acción 2023'!K88+'Plan de Acción 2023'!L88+'Plan de Acción 2023'!M88+'Plan de Acción 2023'!N88+'Plan de Acción 2023'!O88+'Plan de Acción 2023'!P88+'Plan de Acción 2023'!Q88+'Plan de Acción 2023'!R88</f>
        <v>5</v>
      </c>
      <c r="J1066" s="824">
        <f>'Plan de Acción 2023'!X88+'Plan de Acción 2023'!Y88+'Plan de Acción 2023'!Z88+'Plan de Acción 2023'!AA88+'Plan de Acción 2023'!AB88+'Plan de Acción 2023'!AC88+'Plan de Acción 2023'!AD88+'Plan de Acción 2023'!AE88+'Plan de Acción 2023'!AF88+'Plan de Acción 2023'!AG88+'Plan de Acción 2023'!AH88</f>
        <v>2</v>
      </c>
      <c r="K1066" s="825">
        <f t="shared" si="12"/>
        <v>0.83333333333333337</v>
      </c>
      <c r="L1066" s="825">
        <f t="shared" si="13"/>
        <v>0.33333333333333331</v>
      </c>
      <c r="M1066" s="824">
        <f>'Plan de Acción 2023'!R88</f>
        <v>0</v>
      </c>
      <c r="N1066" s="824">
        <f>'Plan de Acción 2023'!AH88</f>
        <v>0</v>
      </c>
      <c r="O1066" s="824" t="e">
        <f t="shared" si="14"/>
        <v>#DIV/0!</v>
      </c>
      <c r="P1066" s="820">
        <f>Tabla13[[#This Row],[Ejec Real Acumu]]-Tabla13[[#This Row],[Proyec Ejec Acumul]]</f>
        <v>-3</v>
      </c>
      <c r="Q1066" s="820">
        <f>Tabla13[[#This Row],[Ejec Real Mes]]-Tabla13[[#This Row],[Program Entreg Mes]]</f>
        <v>0</v>
      </c>
    </row>
    <row r="1067" spans="1:17">
      <c r="A1067" s="824">
        <v>85</v>
      </c>
      <c r="B1067" s="824" t="s">
        <v>2441</v>
      </c>
      <c r="C1067" s="824" t="s">
        <v>2442</v>
      </c>
      <c r="D1067" s="824" t="str">
        <f>'Plan de Acción 2023'!$V$89</f>
        <v>Subdirección de Metrología Física</v>
      </c>
      <c r="E1067" s="824" t="str">
        <f>'Plan de Acción 2023'!$F$89</f>
        <v>Realizar seguimiento ejecución proyectos de I+D+i en metrología física</v>
      </c>
      <c r="F1067" s="824">
        <v>11</v>
      </c>
      <c r="G1067" s="824" t="s">
        <v>2453</v>
      </c>
      <c r="H1067" s="824">
        <f>'Plan de Acción 2023'!$T$89</f>
        <v>6</v>
      </c>
      <c r="I1067" s="824">
        <f>'Plan de Acción 2023'!H89+'Plan de Acción 2023'!I89+'Plan de Acción 2023'!J89+'Plan de Acción 2023'!K89+'Plan de Acción 2023'!L89+'Plan de Acción 2023'!M89+'Plan de Acción 2023'!N89+'Plan de Acción 2023'!O89+'Plan de Acción 2023'!P89+'Plan de Acción 2023'!Q89+'Plan de Acción 2023'!R89</f>
        <v>5</v>
      </c>
      <c r="J1067" s="824">
        <f>'Plan de Acción 2023'!X89+'Plan de Acción 2023'!Y89+'Plan de Acción 2023'!Z89+'Plan de Acción 2023'!AA89+'Plan de Acción 2023'!AB89+'Plan de Acción 2023'!AC89+'Plan de Acción 2023'!AD89+'Plan de Acción 2023'!AE89+'Plan de Acción 2023'!AF89+'Plan de Acción 2023'!AG89+'Plan de Acción 2023'!AH89</f>
        <v>4</v>
      </c>
      <c r="K1067" s="825">
        <f t="shared" si="12"/>
        <v>0.83333333333333337</v>
      </c>
      <c r="L1067" s="825">
        <f t="shared" si="13"/>
        <v>0.66666666666666663</v>
      </c>
      <c r="M1067" s="824">
        <f>'Plan de Acción 2023'!R89</f>
        <v>0</v>
      </c>
      <c r="N1067" s="824">
        <f>'Plan de Acción 2023'!AH89</f>
        <v>0</v>
      </c>
      <c r="O1067" s="824" t="e">
        <f t="shared" si="14"/>
        <v>#DIV/0!</v>
      </c>
      <c r="P1067" s="820">
        <f>Tabla13[[#This Row],[Ejec Real Acumu]]-Tabla13[[#This Row],[Proyec Ejec Acumul]]</f>
        <v>-1</v>
      </c>
      <c r="Q1067" s="820">
        <f>Tabla13[[#This Row],[Ejec Real Mes]]-Tabla13[[#This Row],[Program Entreg Mes]]</f>
        <v>0</v>
      </c>
    </row>
    <row r="1068" spans="1:17">
      <c r="A1068" s="824">
        <v>86</v>
      </c>
      <c r="B1068" s="824" t="s">
        <v>2441</v>
      </c>
      <c r="C1068" s="824" t="s">
        <v>2442</v>
      </c>
      <c r="D1068" s="824" t="str">
        <f>'Plan de Acción 2023'!$V$90</f>
        <v>Subdirección de Metrología Física</v>
      </c>
      <c r="E1068" s="824" t="str">
        <f>'Plan de Acción 2023'!$F$90</f>
        <v>Participar en proyectos de I+D+i en metrología Fisica con organizaciones internacionales</v>
      </c>
      <c r="F1068" s="824">
        <v>11</v>
      </c>
      <c r="G1068" s="824" t="s">
        <v>2453</v>
      </c>
      <c r="H1068" s="824">
        <f>'Plan de Acción 2023'!$T$90</f>
        <v>6</v>
      </c>
      <c r="I1068" s="824">
        <f>'Plan de Acción 2023'!H90+'Plan de Acción 2023'!I90+'Plan de Acción 2023'!J90+'Plan de Acción 2023'!K90+'Plan de Acción 2023'!L90+'Plan de Acción 2023'!M90+'Plan de Acción 2023'!N90+'Plan de Acción 2023'!O90+'Plan de Acción 2023'!P90+'Plan de Acción 2023'!Q90+'Plan de Acción 2023'!R90</f>
        <v>4</v>
      </c>
      <c r="J1068" s="824">
        <f>'Plan de Acción 2023'!X90+'Plan de Acción 2023'!Y90+'Plan de Acción 2023'!Z90+'Plan de Acción 2023'!AA90+'Plan de Acción 2023'!AB90+'Plan de Acción 2023'!AC90+'Plan de Acción 2023'!AD90+'Plan de Acción 2023'!AE90+'Plan de Acción 2023'!AF90+'Plan de Acción 2023'!AG90+'Plan de Acción 2023'!AH90</f>
        <v>3</v>
      </c>
      <c r="K1068" s="825">
        <f t="shared" si="12"/>
        <v>0.66666666666666663</v>
      </c>
      <c r="L1068" s="825">
        <f t="shared" si="13"/>
        <v>0.5</v>
      </c>
      <c r="M1068" s="824">
        <f>'Plan de Acción 2023'!R90</f>
        <v>2</v>
      </c>
      <c r="N1068" s="824">
        <f>'Plan de Acción 2023'!AH90</f>
        <v>0</v>
      </c>
      <c r="O1068" s="824">
        <f t="shared" si="14"/>
        <v>0</v>
      </c>
      <c r="P1068" s="820">
        <f>Tabla13[[#This Row],[Ejec Real Acumu]]-Tabla13[[#This Row],[Proyec Ejec Acumul]]</f>
        <v>-1</v>
      </c>
      <c r="Q1068" s="820">
        <f>Tabla13[[#This Row],[Ejec Real Mes]]-Tabla13[[#This Row],[Program Entreg Mes]]</f>
        <v>-2</v>
      </c>
    </row>
    <row r="1069" spans="1:17">
      <c r="A1069" s="824">
        <v>87</v>
      </c>
      <c r="B1069" s="824" t="s">
        <v>2441</v>
      </c>
      <c r="C1069" s="824" t="s">
        <v>2442</v>
      </c>
      <c r="D1069" s="824" t="str">
        <f>'Plan de Acción 2023'!$V$91</f>
        <v>Oficina de Informática y Desarrollo Tecnológico</v>
      </c>
      <c r="E1069" s="824" t="str">
        <f>'Plan de Acción 2023'!$F$91</f>
        <v>Ejecutar el Plan Estratégico de Tecnologías de la Información - PETI 2021 - 2023</v>
      </c>
      <c r="F1069" s="824">
        <v>11</v>
      </c>
      <c r="G1069" s="824" t="s">
        <v>2453</v>
      </c>
      <c r="H1069" s="824">
        <f>'Plan de Acción 2023'!$T$91</f>
        <v>25</v>
      </c>
      <c r="I1069" s="824">
        <f>'Plan de Acción 2023'!H91+'Plan de Acción 2023'!I91+'Plan de Acción 2023'!J91+'Plan de Acción 2023'!K91+'Plan de Acción 2023'!L91+'Plan de Acción 2023'!M91+'Plan de Acción 2023'!N91+'Plan de Acción 2023'!O91+'Plan de Acción 2023'!P91+'Plan de Acción 2023'!Q91+'Plan de Acción 2023'!R91</f>
        <v>18</v>
      </c>
      <c r="J1069" s="824">
        <f>'Plan de Acción 2023'!X91+'Plan de Acción 2023'!Y91+'Plan de Acción 2023'!Z91+'Plan de Acción 2023'!AA91+'Plan de Acción 2023'!AB91+'Plan de Acción 2023'!AC91+'Plan de Acción 2023'!AD91+'Plan de Acción 2023'!AE91+'Plan de Acción 2023'!AF91+'Plan de Acción 2023'!AG91+'Plan de Acción 2023'!AH91</f>
        <v>15</v>
      </c>
      <c r="K1069" s="825">
        <f t="shared" si="12"/>
        <v>0.72</v>
      </c>
      <c r="L1069" s="825">
        <f t="shared" si="13"/>
        <v>0.6</v>
      </c>
      <c r="M1069" s="824">
        <f>'Plan de Acción 2023'!R91</f>
        <v>2</v>
      </c>
      <c r="N1069" s="824">
        <f>'Plan de Acción 2023'!AH91</f>
        <v>0</v>
      </c>
      <c r="O1069" s="824">
        <f t="shared" si="14"/>
        <v>0</v>
      </c>
      <c r="P1069" s="820">
        <f>Tabla13[[#This Row],[Ejec Real Acumu]]-Tabla13[[#This Row],[Proyec Ejec Acumul]]</f>
        <v>-3</v>
      </c>
      <c r="Q1069" s="820">
        <f>Tabla13[[#This Row],[Ejec Real Mes]]-Tabla13[[#This Row],[Program Entreg Mes]]</f>
        <v>-2</v>
      </c>
    </row>
    <row r="1070" spans="1:17">
      <c r="A1070" s="824">
        <v>88</v>
      </c>
      <c r="B1070" s="824" t="s">
        <v>2441</v>
      </c>
      <c r="C1070" s="824" t="s">
        <v>2442</v>
      </c>
      <c r="D1070" s="824" t="str">
        <f>'Plan de Acción 2023'!$V$92</f>
        <v>Oficina de Informática y Desarrollo Tecnológico</v>
      </c>
      <c r="E1070" s="824" t="str">
        <f>'Plan de Acción 2023'!$F$92</f>
        <v>Formular el Plan de transformación digital.</v>
      </c>
      <c r="F1070" s="824">
        <v>11</v>
      </c>
      <c r="G1070" s="824" t="s">
        <v>2453</v>
      </c>
      <c r="H1070" s="824">
        <f>'Plan de Acción 2023'!$T$92</f>
        <v>7</v>
      </c>
      <c r="I1070" s="824">
        <f>'Plan de Acción 2023'!H92+'Plan de Acción 2023'!I92+'Plan de Acción 2023'!J92+'Plan de Acción 2023'!K92+'Plan de Acción 2023'!L92+'Plan de Acción 2023'!M92+'Plan de Acción 2023'!N92+'Plan de Acción 2023'!O92+'Plan de Acción 2023'!P92+'Plan de Acción 2023'!Q92+'Plan de Acción 2023'!R92</f>
        <v>4</v>
      </c>
      <c r="J1070" s="824">
        <f>'Plan de Acción 2023'!X92+'Plan de Acción 2023'!Y92+'Plan de Acción 2023'!Z92+'Plan de Acción 2023'!AA92+'Plan de Acción 2023'!AB92+'Plan de Acción 2023'!AC92+'Plan de Acción 2023'!AD92+'Plan de Acción 2023'!AE92+'Plan de Acción 2023'!AF92+'Plan de Acción 2023'!AG92+'Plan de Acción 2023'!AH92</f>
        <v>1</v>
      </c>
      <c r="K1070" s="825">
        <f t="shared" si="12"/>
        <v>0.5714285714285714</v>
      </c>
      <c r="L1070" s="825">
        <f t="shared" si="13"/>
        <v>0.14285714285714285</v>
      </c>
      <c r="M1070" s="824">
        <f>'Plan de Acción 2023'!R92</f>
        <v>2</v>
      </c>
      <c r="N1070" s="824">
        <f>'Plan de Acción 2023'!AH92</f>
        <v>0</v>
      </c>
      <c r="O1070" s="824">
        <f t="shared" si="14"/>
        <v>0</v>
      </c>
      <c r="P1070" s="820">
        <f>Tabla13[[#This Row],[Ejec Real Acumu]]-Tabla13[[#This Row],[Proyec Ejec Acumul]]</f>
        <v>-3</v>
      </c>
      <c r="Q1070" s="820">
        <f>Tabla13[[#This Row],[Ejec Real Mes]]-Tabla13[[#This Row],[Program Entreg Mes]]</f>
        <v>-2</v>
      </c>
    </row>
    <row r="1071" spans="1:17">
      <c r="A1071" s="824">
        <v>89</v>
      </c>
      <c r="B1071" s="824" t="s">
        <v>2441</v>
      </c>
      <c r="C1071" s="824" t="s">
        <v>2442</v>
      </c>
      <c r="D1071" s="824" t="str">
        <f>'Plan de Acción 2023'!$V$93</f>
        <v>Oficina de Informática y Desarrollo Tecnológico</v>
      </c>
      <c r="E1071" s="824" t="str">
        <f>'Plan de Acción 2023'!$F$93</f>
        <v>Ejecutar el Plan de Tratamiento de Riesgos de Seguridad y Privacidad de la Información</v>
      </c>
      <c r="F1071" s="824">
        <v>11</v>
      </c>
      <c r="G1071" s="824" t="s">
        <v>2453</v>
      </c>
      <c r="H1071" s="824">
        <f>'Plan de Acción 2023'!$T$93</f>
        <v>12</v>
      </c>
      <c r="I1071" s="824">
        <f>'Plan de Acción 2023'!H93+'Plan de Acción 2023'!I93+'Plan de Acción 2023'!J93+'Plan de Acción 2023'!K93+'Plan de Acción 2023'!L93+'Plan de Acción 2023'!M93+'Plan de Acción 2023'!N93+'Plan de Acción 2023'!O93+'Plan de Acción 2023'!P93+'Plan de Acción 2023'!Q93+'Plan de Acción 2023'!R93</f>
        <v>11</v>
      </c>
      <c r="J1071" s="824">
        <f>'Plan de Acción 2023'!X93+'Plan de Acción 2023'!Y93+'Plan de Acción 2023'!Z93+'Plan de Acción 2023'!AA93+'Plan de Acción 2023'!AB93+'Plan de Acción 2023'!AC93+'Plan de Acción 2023'!AD93+'Plan de Acción 2023'!AE93+'Plan de Acción 2023'!AF93+'Plan de Acción 2023'!AG93+'Plan de Acción 2023'!AH93</f>
        <v>10.5</v>
      </c>
      <c r="K1071" s="825">
        <f t="shared" si="12"/>
        <v>0.91666666666666663</v>
      </c>
      <c r="L1071" s="825">
        <f t="shared" si="13"/>
        <v>0.875</v>
      </c>
      <c r="M1071" s="824">
        <f>'Plan de Acción 2023'!R93</f>
        <v>0</v>
      </c>
      <c r="N1071" s="824">
        <f>'Plan de Acción 2023'!AH93</f>
        <v>0</v>
      </c>
      <c r="O1071" s="824" t="e">
        <f t="shared" si="14"/>
        <v>#DIV/0!</v>
      </c>
      <c r="P1071" s="820">
        <f>Tabla13[[#This Row],[Ejec Real Acumu]]-Tabla13[[#This Row],[Proyec Ejec Acumul]]</f>
        <v>-0.5</v>
      </c>
      <c r="Q1071" s="820">
        <f>Tabla13[[#This Row],[Ejec Real Mes]]-Tabla13[[#This Row],[Program Entreg Mes]]</f>
        <v>0</v>
      </c>
    </row>
    <row r="1072" spans="1:17">
      <c r="A1072" s="824">
        <v>90</v>
      </c>
      <c r="B1072" s="824" t="s">
        <v>2441</v>
      </c>
      <c r="C1072" s="824" t="s">
        <v>2442</v>
      </c>
      <c r="D1072" s="824" t="str">
        <f>'Plan de Acción 2023'!$V$94</f>
        <v>Oficina de Informática y Desarrollo Tecnológico</v>
      </c>
      <c r="E1072" s="824" t="str">
        <f>'Plan de Acción 2023'!$F$94</f>
        <v>Ejecutar Plan de Seguridad y Privacidad de la Información 2023</v>
      </c>
      <c r="F1072" s="824">
        <v>11</v>
      </c>
      <c r="G1072" s="824" t="s">
        <v>2453</v>
      </c>
      <c r="H1072" s="824">
        <f>'Plan de Acción 2023'!$T$94</f>
        <v>32</v>
      </c>
      <c r="I1072" s="824">
        <f>'Plan de Acción 2023'!H94+'Plan de Acción 2023'!I94+'Plan de Acción 2023'!J94+'Plan de Acción 2023'!K94+'Plan de Acción 2023'!L94+'Plan de Acción 2023'!M94+'Plan de Acción 2023'!N94+'Plan de Acción 2023'!O94+'Plan de Acción 2023'!P94+'Plan de Acción 2023'!Q94+'Plan de Acción 2023'!R94</f>
        <v>29</v>
      </c>
      <c r="J1072" s="824">
        <f>'Plan de Acción 2023'!X94+'Plan de Acción 2023'!Y94+'Plan de Acción 2023'!Z94+'Plan de Acción 2023'!AA94+'Plan de Acción 2023'!AB94+'Plan de Acción 2023'!AC94+'Plan de Acción 2023'!AD94+'Plan de Acción 2023'!AE94+'Plan de Acción 2023'!AF94+'Plan de Acción 2023'!AG94+'Plan de Acción 2023'!AH94</f>
        <v>21</v>
      </c>
      <c r="K1072" s="825">
        <f t="shared" si="12"/>
        <v>0.90625</v>
      </c>
      <c r="L1072" s="825">
        <f t="shared" si="13"/>
        <v>0.65625</v>
      </c>
      <c r="M1072" s="824">
        <f>'Plan de Acción 2023'!R94</f>
        <v>3</v>
      </c>
      <c r="N1072" s="824">
        <f>'Plan de Acción 2023'!AH94</f>
        <v>0</v>
      </c>
      <c r="O1072" s="824">
        <f t="shared" si="14"/>
        <v>0</v>
      </c>
      <c r="P1072" s="820">
        <f>Tabla13[[#This Row],[Ejec Real Acumu]]-Tabla13[[#This Row],[Proyec Ejec Acumul]]</f>
        <v>-8</v>
      </c>
      <c r="Q1072" s="820">
        <f>Tabla13[[#This Row],[Ejec Real Mes]]-Tabla13[[#This Row],[Program Entreg Mes]]</f>
        <v>-3</v>
      </c>
    </row>
    <row r="1073" spans="1:17">
      <c r="A1073" s="824">
        <v>91</v>
      </c>
      <c r="B1073" s="824" t="s">
        <v>2441</v>
      </c>
      <c r="C1073" s="824" t="s">
        <v>2442</v>
      </c>
      <c r="D1073" s="824" t="str">
        <f>'Plan de Acción 2023'!$V$95</f>
        <v>Oficina de Informática y Desarrollo Tecnológico</v>
      </c>
      <c r="E1073" s="824" t="str">
        <f>'Plan de Acción 2023'!$F$95</f>
        <v>Implementar las políticas del Modelo Integrado de Planeación y Gestión relacionadas con la OIDT</v>
      </c>
      <c r="F1073" s="824">
        <v>11</v>
      </c>
      <c r="G1073" s="824" t="s">
        <v>2453</v>
      </c>
      <c r="H1073" s="824">
        <f>'Plan de Acción 2023'!$T$95</f>
        <v>4</v>
      </c>
      <c r="I1073" s="824">
        <f>'Plan de Acción 2023'!H95+'Plan de Acción 2023'!I95+'Plan de Acción 2023'!J95+'Plan de Acción 2023'!K95+'Plan de Acción 2023'!L95+'Plan de Acción 2023'!M95+'Plan de Acción 2023'!N95+'Plan de Acción 2023'!O95+'Plan de Acción 2023'!P95+'Plan de Acción 2023'!Q95+'Plan de Acción 2023'!R95</f>
        <v>3</v>
      </c>
      <c r="J1073" s="824">
        <f>'Plan de Acción 2023'!X95+'Plan de Acción 2023'!Y95+'Plan de Acción 2023'!Z95+'Plan de Acción 2023'!AA95+'Plan de Acción 2023'!AB95+'Plan de Acción 2023'!AC95+'Plan de Acción 2023'!AD95+'Plan de Acción 2023'!AE95+'Plan de Acción 2023'!AF95+'Plan de Acción 2023'!AG95+'Plan de Acción 2023'!AH95</f>
        <v>3</v>
      </c>
      <c r="K1073" s="825">
        <f t="shared" si="12"/>
        <v>0.75</v>
      </c>
      <c r="L1073" s="825">
        <f t="shared" si="13"/>
        <v>0.75</v>
      </c>
      <c r="M1073" s="824">
        <f>'Plan de Acción 2023'!R95</f>
        <v>0</v>
      </c>
      <c r="N1073" s="824">
        <f>'Plan de Acción 2023'!AH95</f>
        <v>0</v>
      </c>
      <c r="O1073" s="824" t="e">
        <f t="shared" si="14"/>
        <v>#DIV/0!</v>
      </c>
      <c r="P1073" s="820">
        <f>Tabla13[[#This Row],[Ejec Real Acumu]]-Tabla13[[#This Row],[Proyec Ejec Acumul]]</f>
        <v>0</v>
      </c>
      <c r="Q1073" s="820">
        <f>Tabla13[[#This Row],[Ejec Real Mes]]-Tabla13[[#This Row],[Program Entreg Mes]]</f>
        <v>0</v>
      </c>
    </row>
    <row r="1074" spans="1:17">
      <c r="A1074" s="824">
        <v>92</v>
      </c>
      <c r="B1074" s="824" t="s">
        <v>2441</v>
      </c>
      <c r="C1074" s="824" t="s">
        <v>2442</v>
      </c>
      <c r="D1074" s="824" t="str">
        <f>'Plan de Acción 2023'!$V$96</f>
        <v>Subdirección de Metrología Física</v>
      </c>
      <c r="E1074" s="824" t="str">
        <f>'Plan de Acción 2023'!$F$96</f>
        <v>Prestar horas de Asistencia Técnica por personal de la SMF a demanda</v>
      </c>
      <c r="F1074" s="824">
        <v>11</v>
      </c>
      <c r="G1074" s="824" t="s">
        <v>2453</v>
      </c>
      <c r="H1074" s="824">
        <f>'Plan de Acción 2023'!$T$96</f>
        <v>1</v>
      </c>
      <c r="I1074" s="824">
        <f>'Plan de Acción 2023'!H96+'Plan de Acción 2023'!I96+'Plan de Acción 2023'!J96+'Plan de Acción 2023'!K96+'Plan de Acción 2023'!L96+'Plan de Acción 2023'!M96+'Plan de Acción 2023'!N96+'Plan de Acción 2023'!O96+'Plan de Acción 2023'!P96+'Plan de Acción 2023'!Q96+'Plan de Acción 2023'!R96</f>
        <v>0</v>
      </c>
      <c r="J1074" s="824">
        <f>'Plan de Acción 2023'!X96+'Plan de Acción 2023'!Y96+'Plan de Acción 2023'!Z96+'Plan de Acción 2023'!AA96+'Plan de Acción 2023'!AB96+'Plan de Acción 2023'!AC96+'Plan de Acción 2023'!AD96+'Plan de Acción 2023'!AE96+'Plan de Acción 2023'!AF96+'Plan de Acción 2023'!AG96+'Plan de Acción 2023'!AH96</f>
        <v>0</v>
      </c>
      <c r="K1074" s="825">
        <f t="shared" si="12"/>
        <v>0</v>
      </c>
      <c r="L1074" s="825">
        <f t="shared" si="13"/>
        <v>0</v>
      </c>
      <c r="M1074" s="824">
        <f>'Plan de Acción 2023'!R96</f>
        <v>0</v>
      </c>
      <c r="N1074" s="824">
        <f>'Plan de Acción 2023'!AH96</f>
        <v>0</v>
      </c>
      <c r="O1074" s="824" t="e">
        <f t="shared" si="14"/>
        <v>#DIV/0!</v>
      </c>
      <c r="P1074" s="820">
        <f>Tabla13[[#This Row],[Ejec Real Acumu]]-Tabla13[[#This Row],[Proyec Ejec Acumul]]</f>
        <v>0</v>
      </c>
      <c r="Q1074" s="820">
        <f>Tabla13[[#This Row],[Ejec Real Mes]]-Tabla13[[#This Row],[Program Entreg Mes]]</f>
        <v>0</v>
      </c>
    </row>
    <row r="1075" spans="1:17">
      <c r="A1075" s="824">
        <v>93</v>
      </c>
      <c r="B1075" s="824" t="s">
        <v>2441</v>
      </c>
      <c r="C1075" s="824" t="s">
        <v>2442</v>
      </c>
      <c r="D1075" s="824" t="str">
        <f>'Plan de Acción 2023'!$V$97</f>
        <v>Oficina de Informática y Desarrollo Tecnológico</v>
      </c>
      <c r="E1075" s="824" t="str">
        <f>'Plan de Acción 2023'!$F$97</f>
        <v>Ejecutar actividades relacionadas con la Gestión del SIG según lineamientos estratégicos - OIDT</v>
      </c>
      <c r="F1075" s="824">
        <v>11</v>
      </c>
      <c r="G1075" s="824" t="s">
        <v>2453</v>
      </c>
      <c r="H1075" s="824">
        <f>'Plan de Acción 2023'!$T$97</f>
        <v>4</v>
      </c>
      <c r="I1075" s="824">
        <f>'Plan de Acción 2023'!H97+'Plan de Acción 2023'!I97+'Plan de Acción 2023'!J97+'Plan de Acción 2023'!K97+'Plan de Acción 2023'!L97+'Plan de Acción 2023'!M97+'Plan de Acción 2023'!N97+'Plan de Acción 2023'!O97+'Plan de Acción 2023'!P97+'Plan de Acción 2023'!Q97+'Plan de Acción 2023'!R97</f>
        <v>3</v>
      </c>
      <c r="J1075" s="824">
        <f>'Plan de Acción 2023'!X97+'Plan de Acción 2023'!Y97+'Plan de Acción 2023'!Z97+'Plan de Acción 2023'!AA97+'Plan de Acción 2023'!AB97+'Plan de Acción 2023'!AC97+'Plan de Acción 2023'!AD97+'Plan de Acción 2023'!AE97+'Plan de Acción 2023'!AF97+'Plan de Acción 2023'!AG97+'Plan de Acción 2023'!AH97</f>
        <v>3</v>
      </c>
      <c r="K1075" s="825">
        <f t="shared" si="12"/>
        <v>0.75</v>
      </c>
      <c r="L1075" s="825">
        <f t="shared" si="13"/>
        <v>0.75</v>
      </c>
      <c r="M1075" s="824">
        <f>'Plan de Acción 2023'!R97</f>
        <v>0</v>
      </c>
      <c r="N1075" s="824">
        <f>'Plan de Acción 2023'!AH97</f>
        <v>0</v>
      </c>
      <c r="O1075" s="824" t="e">
        <f t="shared" si="14"/>
        <v>#DIV/0!</v>
      </c>
      <c r="P1075" s="820">
        <f>Tabla13[[#This Row],[Ejec Real Acumu]]-Tabla13[[#This Row],[Proyec Ejec Acumul]]</f>
        <v>0</v>
      </c>
      <c r="Q1075" s="820">
        <f>Tabla13[[#This Row],[Ejec Real Mes]]-Tabla13[[#This Row],[Program Entreg Mes]]</f>
        <v>0</v>
      </c>
    </row>
    <row r="1076" spans="1:17">
      <c r="A1076" s="824">
        <v>94</v>
      </c>
      <c r="B1076" s="824" t="s">
        <v>2441</v>
      </c>
      <c r="C1076" s="824" t="s">
        <v>2442</v>
      </c>
      <c r="D1076" s="824" t="str">
        <f>'Plan de Acción 2023'!$V$98</f>
        <v>Subdirección de Metrología Física</v>
      </c>
      <c r="E1076" s="824" t="str">
        <f>'Plan de Acción 2023'!$F$98</f>
        <v>Ejecutar actividades relacionadas con la Gestión del SIG según lineamientos estratégicos - SMF</v>
      </c>
      <c r="F1076" s="824">
        <v>11</v>
      </c>
      <c r="G1076" s="824" t="s">
        <v>2453</v>
      </c>
      <c r="H1076" s="824">
        <f>'Plan de Acción 2023'!$T$98</f>
        <v>4</v>
      </c>
      <c r="I1076" s="824">
        <f>'Plan de Acción 2023'!H98+'Plan de Acción 2023'!I98+'Plan de Acción 2023'!J98+'Plan de Acción 2023'!K98+'Plan de Acción 2023'!L98+'Plan de Acción 2023'!M98+'Plan de Acción 2023'!N98+'Plan de Acción 2023'!O98+'Plan de Acción 2023'!P98+'Plan de Acción 2023'!Q98+'Plan de Acción 2023'!R98</f>
        <v>3</v>
      </c>
      <c r="J1076" s="824">
        <f>'Plan de Acción 2023'!X98+'Plan de Acción 2023'!Y98+'Plan de Acción 2023'!Z98+'Plan de Acción 2023'!AA98+'Plan de Acción 2023'!AB98+'Plan de Acción 2023'!AC98+'Plan de Acción 2023'!AD98+'Plan de Acción 2023'!AE98+'Plan de Acción 2023'!AF98+'Plan de Acción 2023'!AG98+'Plan de Acción 2023'!AH98</f>
        <v>3</v>
      </c>
      <c r="K1076" s="825">
        <f t="shared" si="12"/>
        <v>0.75</v>
      </c>
      <c r="L1076" s="825">
        <f t="shared" si="13"/>
        <v>0.75</v>
      </c>
      <c r="M1076" s="824">
        <f>'Plan de Acción 2023'!R98</f>
        <v>0</v>
      </c>
      <c r="N1076" s="824">
        <f>'Plan de Acción 2023'!AH98</f>
        <v>0</v>
      </c>
      <c r="O1076" s="824" t="e">
        <f t="shared" si="14"/>
        <v>#DIV/0!</v>
      </c>
      <c r="P1076" s="820">
        <f>Tabla13[[#This Row],[Ejec Real Acumu]]-Tabla13[[#This Row],[Proyec Ejec Acumul]]</f>
        <v>0</v>
      </c>
      <c r="Q1076" s="820">
        <f>Tabla13[[#This Row],[Ejec Real Mes]]-Tabla13[[#This Row],[Program Entreg Mes]]</f>
        <v>0</v>
      </c>
    </row>
    <row r="1077" spans="1:17">
      <c r="A1077" s="824">
        <v>95</v>
      </c>
      <c r="B1077" s="824" t="s">
        <v>2441</v>
      </c>
      <c r="C1077" s="824" t="s">
        <v>2442</v>
      </c>
      <c r="D1077" s="824" t="str">
        <f>'Plan de Acción 2023'!$V$99</f>
        <v>Secretaría General</v>
      </c>
      <c r="E1077" s="824" t="str">
        <f>'Plan de Acción 2023'!$F$99</f>
        <v>Ejecutar actividades relacionadas con la Gestión del SIG según lineamientos estratégicos - SG</v>
      </c>
      <c r="F1077" s="824">
        <v>11</v>
      </c>
      <c r="G1077" s="824" t="s">
        <v>2453</v>
      </c>
      <c r="H1077" s="824">
        <f>'Plan de Acción 2023'!$T$99</f>
        <v>4</v>
      </c>
      <c r="I1077" s="824">
        <f>'Plan de Acción 2023'!H99+'Plan de Acción 2023'!I99+'Plan de Acción 2023'!J99+'Plan de Acción 2023'!K99+'Plan de Acción 2023'!L99+'Plan de Acción 2023'!M99+'Plan de Acción 2023'!N99+'Plan de Acción 2023'!O99+'Plan de Acción 2023'!P99+'Plan de Acción 2023'!Q99+'Plan de Acción 2023'!R99</f>
        <v>3</v>
      </c>
      <c r="J1077" s="824">
        <f>'Plan de Acción 2023'!X99+'Plan de Acción 2023'!Y99+'Plan de Acción 2023'!Z99+'Plan de Acción 2023'!AA99+'Plan de Acción 2023'!AB99+'Plan de Acción 2023'!AC99+'Plan de Acción 2023'!AD99+'Plan de Acción 2023'!AE99+'Plan de Acción 2023'!AF99+'Plan de Acción 2023'!AG99+'Plan de Acción 2023'!AH99</f>
        <v>2</v>
      </c>
      <c r="K1077" s="825">
        <f t="shared" si="12"/>
        <v>0.75</v>
      </c>
      <c r="L1077" s="825">
        <f t="shared" si="13"/>
        <v>0.5</v>
      </c>
      <c r="M1077" s="824">
        <f>'Plan de Acción 2023'!R99</f>
        <v>0</v>
      </c>
      <c r="N1077" s="824">
        <f>'Plan de Acción 2023'!AH99</f>
        <v>0</v>
      </c>
      <c r="O1077" s="824" t="e">
        <f t="shared" si="14"/>
        <v>#DIV/0!</v>
      </c>
      <c r="P1077" s="820">
        <f>Tabla13[[#This Row],[Ejec Real Acumu]]-Tabla13[[#This Row],[Proyec Ejec Acumul]]</f>
        <v>-1</v>
      </c>
      <c r="Q1077" s="820">
        <f>Tabla13[[#This Row],[Ejec Real Mes]]-Tabla13[[#This Row],[Program Entreg Mes]]</f>
        <v>0</v>
      </c>
    </row>
    <row r="1078" spans="1:17">
      <c r="A1078" s="824">
        <v>96</v>
      </c>
      <c r="B1078" s="824" t="s">
        <v>2441</v>
      </c>
      <c r="C1078" s="824" t="s">
        <v>2442</v>
      </c>
      <c r="D1078" s="824" t="str">
        <f>'Plan de Acción 2023'!$V$100</f>
        <v>Subdirección de Metrología Química y Biología</v>
      </c>
      <c r="E1078" s="824" t="str">
        <f>'Plan de Acción 2023'!$F$100</f>
        <v>Ejecutar actividades relacionadas con la Gestión del SIG según lineamientos estratégicos - SMQB</v>
      </c>
      <c r="F1078" s="824">
        <v>11</v>
      </c>
      <c r="G1078" s="824" t="s">
        <v>2453</v>
      </c>
      <c r="H1078" s="824">
        <f>'Plan de Acción 2023'!$T$100</f>
        <v>4</v>
      </c>
      <c r="I1078" s="824">
        <f>'Plan de Acción 2023'!H100+'Plan de Acción 2023'!I100+'Plan de Acción 2023'!J100+'Plan de Acción 2023'!K100+'Plan de Acción 2023'!L100+'Plan de Acción 2023'!M100+'Plan de Acción 2023'!N100+'Plan de Acción 2023'!O100+'Plan de Acción 2023'!P100+'Plan de Acción 2023'!Q100+'Plan de Acción 2023'!R100</f>
        <v>3</v>
      </c>
      <c r="J1078" s="824">
        <f>'Plan de Acción 2023'!X100+'Plan de Acción 2023'!Y100+'Plan de Acción 2023'!Z100+'Plan de Acción 2023'!AA100+'Plan de Acción 2023'!AB100+'Plan de Acción 2023'!AC100+'Plan de Acción 2023'!AD100+'Plan de Acción 2023'!AE100+'Plan de Acción 2023'!AF100+'Plan de Acción 2023'!AG100+'Plan de Acción 2023'!AH100</f>
        <v>3</v>
      </c>
      <c r="K1078" s="825">
        <f t="shared" si="12"/>
        <v>0.75</v>
      </c>
      <c r="L1078" s="825">
        <f t="shared" si="13"/>
        <v>0.75</v>
      </c>
      <c r="M1078" s="824">
        <f>'Plan de Acción 2023'!R100</f>
        <v>0</v>
      </c>
      <c r="N1078" s="824">
        <f>'Plan de Acción 2023'!AH100</f>
        <v>0</v>
      </c>
      <c r="O1078" s="824" t="e">
        <f t="shared" si="14"/>
        <v>#DIV/0!</v>
      </c>
      <c r="P1078" s="820">
        <f>Tabla13[[#This Row],[Ejec Real Acumu]]-Tabla13[[#This Row],[Proyec Ejec Acumul]]</f>
        <v>0</v>
      </c>
      <c r="Q1078" s="820">
        <f>Tabla13[[#This Row],[Ejec Real Mes]]-Tabla13[[#This Row],[Program Entreg Mes]]</f>
        <v>0</v>
      </c>
    </row>
    <row r="1079" spans="1:17">
      <c r="A1079" s="824">
        <v>97</v>
      </c>
      <c r="B1079" s="824" t="s">
        <v>2441</v>
      </c>
      <c r="C1079" s="824" t="s">
        <v>2442</v>
      </c>
      <c r="D1079" s="824" t="str">
        <f>'Plan de Acción 2023'!$V$101</f>
        <v>Secretaría General</v>
      </c>
      <c r="E1079" s="824" t="str">
        <f>'Plan de Acción 2023'!$F$101</f>
        <v>Liderar la Gestión del Cambio con referencia a todos los cambios derivados de los resultados del concurso de méritos Nación 3</v>
      </c>
      <c r="F1079" s="824">
        <v>11</v>
      </c>
      <c r="G1079" s="824" t="s">
        <v>2453</v>
      </c>
      <c r="H1079" s="824">
        <f>'Plan de Acción 2023'!$T$101</f>
        <v>4</v>
      </c>
      <c r="I1079" s="824">
        <f>'Plan de Acción 2023'!H101+'Plan de Acción 2023'!I101+'Plan de Acción 2023'!J101+'Plan de Acción 2023'!K101+'Plan de Acción 2023'!L101+'Plan de Acción 2023'!M101+'Plan de Acción 2023'!N101+'Plan de Acción 2023'!O101+'Plan de Acción 2023'!P101+'Plan de Acción 2023'!Q101+'Plan de Acción 2023'!R101</f>
        <v>3</v>
      </c>
      <c r="J1079" s="824">
        <f>'Plan de Acción 2023'!X101+'Plan de Acción 2023'!Y101+'Plan de Acción 2023'!Z101+'Plan de Acción 2023'!AA101+'Plan de Acción 2023'!AB101+'Plan de Acción 2023'!AC101+'Plan de Acción 2023'!AD101+'Plan de Acción 2023'!AE101+'Plan de Acción 2023'!AF101+'Plan de Acción 2023'!AG101+'Plan de Acción 2023'!AH101</f>
        <v>3</v>
      </c>
      <c r="K1079" s="825">
        <f t="shared" si="12"/>
        <v>0.75</v>
      </c>
      <c r="L1079" s="825">
        <f t="shared" si="13"/>
        <v>0.75</v>
      </c>
      <c r="M1079" s="824">
        <f>'Plan de Acción 2023'!R101</f>
        <v>0</v>
      </c>
      <c r="N1079" s="824">
        <f>'Plan de Acción 2023'!AH101</f>
        <v>0</v>
      </c>
      <c r="O1079" s="824" t="e">
        <f t="shared" si="14"/>
        <v>#DIV/0!</v>
      </c>
      <c r="P1079" s="820">
        <f>Tabla13[[#This Row],[Ejec Real Acumu]]-Tabla13[[#This Row],[Proyec Ejec Acumul]]</f>
        <v>0</v>
      </c>
      <c r="Q1079" s="820">
        <f>Tabla13[[#This Row],[Ejec Real Mes]]-Tabla13[[#This Row],[Program Entreg Mes]]</f>
        <v>0</v>
      </c>
    </row>
    <row r="1080" spans="1:17">
      <c r="A1080" s="824">
        <v>98</v>
      </c>
      <c r="B1080" s="824" t="s">
        <v>2441</v>
      </c>
      <c r="C1080" s="824" t="s">
        <v>2442</v>
      </c>
      <c r="D1080" s="824" t="str">
        <f>'Plan de Acción 2023'!$V$102</f>
        <v>Subdirección de Metrología Química y Biología</v>
      </c>
      <c r="E1080" s="824" t="str">
        <f>'Plan de Acción 2023'!$F$102</f>
        <v xml:space="preserve">Desarrollar herramientas para la
automatización de los procesos de medición de la SMQB
 </v>
      </c>
      <c r="F1080" s="824">
        <v>11</v>
      </c>
      <c r="G1080" s="824" t="s">
        <v>2453</v>
      </c>
      <c r="H1080" s="824">
        <f>'Plan de Acción 2023'!$T$102</f>
        <v>2</v>
      </c>
      <c r="I1080" s="824">
        <f>'Plan de Acción 2023'!H102+'Plan de Acción 2023'!I102+'Plan de Acción 2023'!J102+'Plan de Acción 2023'!K102+'Plan de Acción 2023'!L102+'Plan de Acción 2023'!M102+'Plan de Acción 2023'!N102+'Plan de Acción 2023'!O102+'Plan de Acción 2023'!P102+'Plan de Acción 2023'!Q102+'Plan de Acción 2023'!R102</f>
        <v>2</v>
      </c>
      <c r="J1080" s="824">
        <f>'Plan de Acción 2023'!X102+'Plan de Acción 2023'!Y102+'Plan de Acción 2023'!Z102+'Plan de Acción 2023'!AA102+'Plan de Acción 2023'!AB102+'Plan de Acción 2023'!AC102+'Plan de Acción 2023'!AD102+'Plan de Acción 2023'!AE102+'Plan de Acción 2023'!AF102+'Plan de Acción 2023'!AG102+'Plan de Acción 2023'!AH102</f>
        <v>0</v>
      </c>
      <c r="K1080" s="825">
        <f t="shared" si="12"/>
        <v>1</v>
      </c>
      <c r="L1080" s="825">
        <f t="shared" si="13"/>
        <v>0</v>
      </c>
      <c r="M1080" s="824">
        <f>'Plan de Acción 2023'!R102</f>
        <v>2</v>
      </c>
      <c r="N1080" s="824">
        <f>'Plan de Acción 2023'!AH102</f>
        <v>0</v>
      </c>
      <c r="O1080" s="824">
        <f t="shared" si="14"/>
        <v>0</v>
      </c>
      <c r="P1080" s="820">
        <f>Tabla13[[#This Row],[Ejec Real Acumu]]-Tabla13[[#This Row],[Proyec Ejec Acumul]]</f>
        <v>-2</v>
      </c>
      <c r="Q1080" s="820">
        <f>Tabla13[[#This Row],[Ejec Real Mes]]-Tabla13[[#This Row],[Program Entreg Mes]]</f>
        <v>-2</v>
      </c>
    </row>
    <row r="1081" spans="1:17">
      <c r="A1081" s="824">
        <v>1</v>
      </c>
      <c r="B1081" s="824" t="s">
        <v>2441</v>
      </c>
      <c r="C1081" s="824" t="s">
        <v>2442</v>
      </c>
      <c r="D1081" s="824" t="str">
        <f>'Plan de Acción 2023'!$V$5</f>
        <v>Dirección General</v>
      </c>
      <c r="E1081" s="824" t="str">
        <f>'Plan de Acción 2023'!$F$5</f>
        <v>Participar en la Conferencia General de Pesas y Medidas del BIPM - CGPM</v>
      </c>
      <c r="F1081" s="824">
        <v>12</v>
      </c>
      <c r="G1081" s="824" t="s">
        <v>2454</v>
      </c>
      <c r="H1081" s="824">
        <f>'Plan de Acción 2023'!$T$5</f>
        <v>1</v>
      </c>
      <c r="I1081" s="824">
        <f>'Plan de Acción 2023'!H5+'Plan de Acción 2023'!I5+'Plan de Acción 2023'!J5+'Plan de Acción 2023'!K5+'Plan de Acción 2023'!L5+'Plan de Acción 2023'!M5+'Plan de Acción 2023'!N5+'Plan de Acción 2023'!O5+'Plan de Acción 2023'!P5+'Plan de Acción 2023'!Q5+'Plan de Acción 2023'!R5+'Plan de Acción 2023'!S5</f>
        <v>1</v>
      </c>
      <c r="J1081" s="824">
        <f>'Plan de Acción 2023'!X5+'Plan de Acción 2023'!Y5+'Plan de Acción 2023'!Z5+'Plan de Acción 2023'!AA5+'Plan de Acción 2023'!AB5+'Plan de Acción 2023'!AC5+'Plan de Acción 2023'!AD5+'Plan de Acción 2023'!AE5+'Plan de Acción 2023'!AF5+'Plan de Acción 2023'!AG5+'Plan de Acción 2023'!AH5+'Plan de Acción 2023'!AI5</f>
        <v>0</v>
      </c>
      <c r="K1081" s="825">
        <f t="shared" si="12"/>
        <v>1</v>
      </c>
      <c r="L1081" s="825">
        <f t="shared" si="13"/>
        <v>0</v>
      </c>
      <c r="M1081" s="824">
        <f>'Plan de Acción 2023'!S5</f>
        <v>1</v>
      </c>
      <c r="N1081" s="824">
        <f>'Plan de Acción 2023'!AI5</f>
        <v>0</v>
      </c>
      <c r="O1081" s="824">
        <f t="shared" si="14"/>
        <v>0</v>
      </c>
      <c r="P1081" s="820">
        <f>Tabla13[[#This Row],[Ejec Real Acumu]]-Tabla13[[#This Row],[Proyec Ejec Acumul]]</f>
        <v>-1</v>
      </c>
      <c r="Q1081" s="820">
        <f>Tabla13[[#This Row],[Ejec Real Mes]]-Tabla13[[#This Row],[Program Entreg Mes]]</f>
        <v>-1</v>
      </c>
    </row>
    <row r="1082" spans="1:17">
      <c r="A1082" s="824">
        <v>2</v>
      </c>
      <c r="B1082" s="824" t="s">
        <v>2441</v>
      </c>
      <c r="C1082" s="824" t="s">
        <v>2442</v>
      </c>
      <c r="D1082" s="824" t="str">
        <f>'Plan de Acción 2023'!$V$6</f>
        <v>Dirección General</v>
      </c>
      <c r="E1082" s="824" t="str">
        <f>'Plan de Acción 2023'!$F$6</f>
        <v>Participar en la reunión del Asamblea del SIM</v>
      </c>
      <c r="F1082" s="824">
        <v>12</v>
      </c>
      <c r="G1082" s="824" t="s">
        <v>2454</v>
      </c>
      <c r="H1082" s="824">
        <f>'Plan de Acción 2023'!$T$6</f>
        <v>1</v>
      </c>
      <c r="I1082" s="824">
        <f>'Plan de Acción 2023'!H6+'Plan de Acción 2023'!I6+'Plan de Acción 2023'!J6+'Plan de Acción 2023'!K6+'Plan de Acción 2023'!L6+'Plan de Acción 2023'!M6+'Plan de Acción 2023'!N6+'Plan de Acción 2023'!O6+'Plan de Acción 2023'!P6+'Plan de Acción 2023'!Q6+'Plan de Acción 2023'!R6+'Plan de Acción 2023'!S6</f>
        <v>1</v>
      </c>
      <c r="J1082" s="824">
        <f>'Plan de Acción 2023'!X6+'Plan de Acción 2023'!Y6+'Plan de Acción 2023'!Z6+'Plan de Acción 2023'!AA6+'Plan de Acción 2023'!AB6+'Plan de Acción 2023'!AC6+'Plan de Acción 2023'!AD6+'Plan de Acción 2023'!AE6+'Plan de Acción 2023'!AF6+'Plan de Acción 2023'!AG6+'Plan de Acción 2023'!AH6+'Plan de Acción 2023'!AI6</f>
        <v>0</v>
      </c>
      <c r="K1082" s="825">
        <f t="shared" si="12"/>
        <v>1</v>
      </c>
      <c r="L1082" s="825">
        <f t="shared" si="13"/>
        <v>0</v>
      </c>
      <c r="M1082" s="824">
        <f>'Plan de Acción 2023'!S6</f>
        <v>1</v>
      </c>
      <c r="N1082" s="824">
        <f>'Plan de Acción 2023'!AI6</f>
        <v>0</v>
      </c>
      <c r="O1082" s="824">
        <f t="shared" si="14"/>
        <v>0</v>
      </c>
      <c r="P1082" s="820">
        <f>Tabla13[[#This Row],[Ejec Real Acumu]]-Tabla13[[#This Row],[Proyec Ejec Acumul]]</f>
        <v>-1</v>
      </c>
      <c r="Q1082" s="820">
        <f>Tabla13[[#This Row],[Ejec Real Mes]]-Tabla13[[#This Row],[Program Entreg Mes]]</f>
        <v>-1</v>
      </c>
    </row>
    <row r="1083" spans="1:17">
      <c r="A1083" s="824">
        <v>3</v>
      </c>
      <c r="B1083" s="824" t="s">
        <v>2441</v>
      </c>
      <c r="C1083" s="824" t="s">
        <v>2442</v>
      </c>
      <c r="D1083" s="824" t="str">
        <f>'Plan de Acción 2023'!$V$7</f>
        <v>Dirección General</v>
      </c>
      <c r="E1083" s="824" t="str">
        <f>'Plan de Acción 2023'!$F$7</f>
        <v>Implementar las políticas del Modelo Integrado de Planeación y Gestión relacionadas con la SG	Consolidado de evidencias para cada actividad dentro de las respectivas oportunidades de mejora para cada política registradas en Isolucion (Política de Defensa jurídica)</v>
      </c>
      <c r="F1083" s="824">
        <v>12</v>
      </c>
      <c r="G1083" s="824" t="s">
        <v>2454</v>
      </c>
      <c r="H1083" s="824">
        <f>'Plan de Acción 2023'!$T$7</f>
        <v>4</v>
      </c>
      <c r="I1083" s="824">
        <f>'Plan de Acción 2023'!H7+'Plan de Acción 2023'!I7+'Plan de Acción 2023'!J7+'Plan de Acción 2023'!K7+'Plan de Acción 2023'!L7+'Plan de Acción 2023'!M7+'Plan de Acción 2023'!N7+'Plan de Acción 2023'!O7+'Plan de Acción 2023'!P7+'Plan de Acción 2023'!Q7+'Plan de Acción 2023'!R7+'Plan de Acción 2023'!S7</f>
        <v>4</v>
      </c>
      <c r="J1083" s="824">
        <f>'Plan de Acción 2023'!X7+'Plan de Acción 2023'!Y7+'Plan de Acción 2023'!Z7+'Plan de Acción 2023'!AA7+'Plan de Acción 2023'!AB7+'Plan de Acción 2023'!AC7+'Plan de Acción 2023'!AD7+'Plan de Acción 2023'!AE7+'Plan de Acción 2023'!AF7+'Plan de Acción 2023'!AG7+'Plan de Acción 2023'!AH7+'Plan de Acción 2023'!AI7</f>
        <v>3</v>
      </c>
      <c r="K1083" s="825">
        <f t="shared" si="12"/>
        <v>1</v>
      </c>
      <c r="L1083" s="825">
        <f t="shared" si="13"/>
        <v>0.75</v>
      </c>
      <c r="M1083" s="824">
        <f>'Plan de Acción 2023'!S7</f>
        <v>1</v>
      </c>
      <c r="N1083" s="824">
        <f>'Plan de Acción 2023'!AI7</f>
        <v>0</v>
      </c>
      <c r="O1083" s="824">
        <f t="shared" si="14"/>
        <v>0</v>
      </c>
      <c r="P1083" s="820">
        <f>Tabla13[[#This Row],[Ejec Real Acumu]]-Tabla13[[#This Row],[Proyec Ejec Acumul]]</f>
        <v>-1</v>
      </c>
      <c r="Q1083" s="820">
        <f>Tabla13[[#This Row],[Ejec Real Mes]]-Tabla13[[#This Row],[Program Entreg Mes]]</f>
        <v>-1</v>
      </c>
    </row>
    <row r="1084" spans="1:17">
      <c r="A1084" s="824">
        <v>4</v>
      </c>
      <c r="B1084" s="824" t="s">
        <v>2441</v>
      </c>
      <c r="C1084" s="824" t="s">
        <v>2442</v>
      </c>
      <c r="D1084" s="824" t="str">
        <f>'Plan de Acción 2023'!$V$8</f>
        <v>Secretaría General</v>
      </c>
      <c r="E1084" s="824" t="str">
        <f>'Plan de Acción 2023'!$F$8</f>
        <v>Ejecutar el Plan Estratégico de Talento Humano</v>
      </c>
      <c r="F1084" s="824">
        <v>12</v>
      </c>
      <c r="G1084" s="824" t="s">
        <v>2454</v>
      </c>
      <c r="H1084" s="824">
        <f>'Plan de Acción 2023'!$T$8</f>
        <v>4</v>
      </c>
      <c r="I1084" s="824">
        <f>'Plan de Acción 2023'!H8+'Plan de Acción 2023'!I8+'Plan de Acción 2023'!J8+'Plan de Acción 2023'!K8+'Plan de Acción 2023'!L8+'Plan de Acción 2023'!M8+'Plan de Acción 2023'!N8+'Plan de Acción 2023'!O8+'Plan de Acción 2023'!P8+'Plan de Acción 2023'!Q8+'Plan de Acción 2023'!R8+'Plan de Acción 2023'!S8</f>
        <v>4</v>
      </c>
      <c r="J1084" s="824">
        <f>'Plan de Acción 2023'!X8+'Plan de Acción 2023'!Y8+'Plan de Acción 2023'!Z8+'Plan de Acción 2023'!AA8+'Plan de Acción 2023'!AB8+'Plan de Acción 2023'!AC8+'Plan de Acción 2023'!AD8+'Plan de Acción 2023'!AE8+'Plan de Acción 2023'!AF8+'Plan de Acción 2023'!AG8+'Plan de Acción 2023'!AH8+'Plan de Acción 2023'!AI8</f>
        <v>3</v>
      </c>
      <c r="K1084" s="825">
        <f t="shared" si="12"/>
        <v>1</v>
      </c>
      <c r="L1084" s="825">
        <f t="shared" si="13"/>
        <v>0.75</v>
      </c>
      <c r="M1084" s="824">
        <f>'Plan de Acción 2023'!S8</f>
        <v>1</v>
      </c>
      <c r="N1084" s="824">
        <f>'Plan de Acción 2023'!AI8</f>
        <v>0</v>
      </c>
      <c r="O1084" s="824">
        <f t="shared" si="14"/>
        <v>0</v>
      </c>
      <c r="P1084" s="820">
        <f>Tabla13[[#This Row],[Ejec Real Acumu]]-Tabla13[[#This Row],[Proyec Ejec Acumul]]</f>
        <v>-1</v>
      </c>
      <c r="Q1084" s="820">
        <f>Tabla13[[#This Row],[Ejec Real Mes]]-Tabla13[[#This Row],[Program Entreg Mes]]</f>
        <v>-1</v>
      </c>
    </row>
    <row r="1085" spans="1:17">
      <c r="A1085" s="824">
        <v>5</v>
      </c>
      <c r="B1085" s="824" t="s">
        <v>2441</v>
      </c>
      <c r="C1085" s="824" t="s">
        <v>2442</v>
      </c>
      <c r="D1085" s="824" t="str">
        <f>'Plan de Acción 2023'!$V$9</f>
        <v>Secretaría General</v>
      </c>
      <c r="E1085" s="824" t="str">
        <f>'Plan de Acción 2023'!$F$9</f>
        <v>Ejecutar Plan Anual de Vacantes</v>
      </c>
      <c r="F1085" s="824">
        <v>12</v>
      </c>
      <c r="G1085" s="824" t="s">
        <v>2454</v>
      </c>
      <c r="H1085" s="824">
        <f>'Plan de Acción 2023'!$T$9</f>
        <v>2</v>
      </c>
      <c r="I1085" s="824">
        <f>'Plan de Acción 2023'!H9+'Plan de Acción 2023'!I9+'Plan de Acción 2023'!J9+'Plan de Acción 2023'!K9+'Plan de Acción 2023'!L9+'Plan de Acción 2023'!M9+'Plan de Acción 2023'!N9+'Plan de Acción 2023'!O9+'Plan de Acción 2023'!P9+'Plan de Acción 2023'!Q9+'Plan de Acción 2023'!R9+'Plan de Acción 2023'!S9</f>
        <v>2</v>
      </c>
      <c r="J1085" s="824">
        <f>'Plan de Acción 2023'!X9+'Plan de Acción 2023'!Y9+'Plan de Acción 2023'!Z9+'Plan de Acción 2023'!AA9+'Plan de Acción 2023'!AB9+'Plan de Acción 2023'!AC9+'Plan de Acción 2023'!AD9+'Plan de Acción 2023'!AE9+'Plan de Acción 2023'!AF9+'Plan de Acción 2023'!AG9+'Plan de Acción 2023'!AH9+'Plan de Acción 2023'!AI9</f>
        <v>1</v>
      </c>
      <c r="K1085" s="825">
        <f t="shared" si="12"/>
        <v>1</v>
      </c>
      <c r="L1085" s="825">
        <f t="shared" si="13"/>
        <v>0.5</v>
      </c>
      <c r="M1085" s="824">
        <f>'Plan de Acción 2023'!S9</f>
        <v>1</v>
      </c>
      <c r="N1085" s="824">
        <f>'Plan de Acción 2023'!AI9</f>
        <v>0</v>
      </c>
      <c r="O1085" s="824">
        <f t="shared" si="14"/>
        <v>0</v>
      </c>
      <c r="P1085" s="820">
        <f>Tabla13[[#This Row],[Ejec Real Acumu]]-Tabla13[[#This Row],[Proyec Ejec Acumul]]</f>
        <v>-1</v>
      </c>
      <c r="Q1085" s="820">
        <f>Tabla13[[#This Row],[Ejec Real Mes]]-Tabla13[[#This Row],[Program Entreg Mes]]</f>
        <v>-1</v>
      </c>
    </row>
    <row r="1086" spans="1:17">
      <c r="A1086" s="824">
        <v>6</v>
      </c>
      <c r="B1086" s="824" t="s">
        <v>2441</v>
      </c>
      <c r="C1086" s="824" t="s">
        <v>2442</v>
      </c>
      <c r="D1086" s="824" t="str">
        <f>'Plan de Acción 2023'!$V$10</f>
        <v>Secretaría General</v>
      </c>
      <c r="E1086" s="824" t="str">
        <f>'Plan de Acción 2023'!$F$10</f>
        <v>Ejecutar Plan de Previsión de Recursos Humanos</v>
      </c>
      <c r="F1086" s="824">
        <v>12</v>
      </c>
      <c r="G1086" s="824" t="s">
        <v>2454</v>
      </c>
      <c r="H1086" s="824">
        <f>'Plan de Acción 2023'!$T$10</f>
        <v>2</v>
      </c>
      <c r="I1086" s="824">
        <f>'Plan de Acción 2023'!H10+'Plan de Acción 2023'!I10+'Plan de Acción 2023'!J10+'Plan de Acción 2023'!K10+'Plan de Acción 2023'!L10+'Plan de Acción 2023'!M10+'Plan de Acción 2023'!N10+'Plan de Acción 2023'!O10+'Plan de Acción 2023'!P10+'Plan de Acción 2023'!Q10+'Plan de Acción 2023'!R10+'Plan de Acción 2023'!S10</f>
        <v>2</v>
      </c>
      <c r="J1086" s="824">
        <f>'Plan de Acción 2023'!X10+'Plan de Acción 2023'!Y10+'Plan de Acción 2023'!Z10+'Plan de Acción 2023'!AA10+'Plan de Acción 2023'!AB10+'Plan de Acción 2023'!AC10+'Plan de Acción 2023'!AD10+'Plan de Acción 2023'!AE10+'Plan de Acción 2023'!AF10+'Plan de Acción 2023'!AG10+'Plan de Acción 2023'!AH10+'Plan de Acción 2023'!AI10</f>
        <v>1</v>
      </c>
      <c r="K1086" s="825">
        <f t="shared" si="12"/>
        <v>1</v>
      </c>
      <c r="L1086" s="825">
        <f t="shared" si="13"/>
        <v>0.5</v>
      </c>
      <c r="M1086" s="824">
        <f>'Plan de Acción 2023'!S10</f>
        <v>1</v>
      </c>
      <c r="N1086" s="824">
        <f>'Plan de Acción 2023'!AI10</f>
        <v>0</v>
      </c>
      <c r="O1086" s="824">
        <f t="shared" si="14"/>
        <v>0</v>
      </c>
      <c r="P1086" s="820">
        <f>Tabla13[[#This Row],[Ejec Real Acumu]]-Tabla13[[#This Row],[Proyec Ejec Acumul]]</f>
        <v>-1</v>
      </c>
      <c r="Q1086" s="820">
        <f>Tabla13[[#This Row],[Ejec Real Mes]]-Tabla13[[#This Row],[Program Entreg Mes]]</f>
        <v>-1</v>
      </c>
    </row>
    <row r="1087" spans="1:17">
      <c r="A1087" s="824">
        <v>7</v>
      </c>
      <c r="B1087" s="824" t="s">
        <v>2441</v>
      </c>
      <c r="C1087" s="824" t="s">
        <v>2442</v>
      </c>
      <c r="D1087" s="824" t="str">
        <f>'Plan de Acción 2023'!$V$11</f>
        <v>Secretaría General</v>
      </c>
      <c r="E1087" s="824" t="str">
        <f>'Plan de Acción 2023'!$F$11</f>
        <v>Ejecutar Plan Institucional de Capacitación</v>
      </c>
      <c r="F1087" s="824">
        <v>12</v>
      </c>
      <c r="G1087" s="824" t="s">
        <v>2454</v>
      </c>
      <c r="H1087" s="824">
        <f>'Plan de Acción 2023'!$T$11</f>
        <v>47</v>
      </c>
      <c r="I1087" s="824">
        <f>'Plan de Acción 2023'!H11+'Plan de Acción 2023'!I11+'Plan de Acción 2023'!J11+'Plan de Acción 2023'!K11+'Plan de Acción 2023'!L11+'Plan de Acción 2023'!M11+'Plan de Acción 2023'!N11+'Plan de Acción 2023'!O11+'Plan de Acción 2023'!P11+'Plan de Acción 2023'!Q11+'Plan de Acción 2023'!R11+'Plan de Acción 2023'!S11</f>
        <v>47</v>
      </c>
      <c r="J1087" s="824">
        <f>'Plan de Acción 2023'!X11+'Plan de Acción 2023'!Y11+'Plan de Acción 2023'!Z11+'Plan de Acción 2023'!AA11+'Plan de Acción 2023'!AB11+'Plan de Acción 2023'!AC11+'Plan de Acción 2023'!AD11+'Plan de Acción 2023'!AE11+'Plan de Acción 2023'!AF11+'Plan de Acción 2023'!AG11+'Plan de Acción 2023'!AH11+'Plan de Acción 2023'!AI11</f>
        <v>42</v>
      </c>
      <c r="K1087" s="825">
        <f t="shared" si="12"/>
        <v>1</v>
      </c>
      <c r="L1087" s="825">
        <f t="shared" si="13"/>
        <v>0.8936170212765957</v>
      </c>
      <c r="M1087" s="824">
        <f>'Plan de Acción 2023'!S11</f>
        <v>4</v>
      </c>
      <c r="N1087" s="824">
        <f>'Plan de Acción 2023'!AI11</f>
        <v>0</v>
      </c>
      <c r="O1087" s="824">
        <f t="shared" si="14"/>
        <v>0</v>
      </c>
      <c r="P1087" s="820">
        <f>Tabla13[[#This Row],[Ejec Real Acumu]]-Tabla13[[#This Row],[Proyec Ejec Acumul]]</f>
        <v>-5</v>
      </c>
      <c r="Q1087" s="820">
        <f>Tabla13[[#This Row],[Ejec Real Mes]]-Tabla13[[#This Row],[Program Entreg Mes]]</f>
        <v>-4</v>
      </c>
    </row>
    <row r="1088" spans="1:17">
      <c r="A1088" s="824">
        <v>8</v>
      </c>
      <c r="B1088" s="824" t="s">
        <v>2441</v>
      </c>
      <c r="C1088" s="824" t="s">
        <v>2442</v>
      </c>
      <c r="D1088" s="824" t="str">
        <f>'Plan de Acción 2023'!$V$12</f>
        <v>Secretaría General</v>
      </c>
      <c r="E1088" s="824" t="str">
        <f>'Plan de Acción 2023'!$F$12</f>
        <v>Ejecutar Plan de Bienestar Laboral e Incentivos</v>
      </c>
      <c r="F1088" s="824">
        <v>12</v>
      </c>
      <c r="G1088" s="824" t="s">
        <v>2454</v>
      </c>
      <c r="H1088" s="824">
        <f>'Plan de Acción 2023'!$T$12</f>
        <v>25</v>
      </c>
      <c r="I1088" s="824">
        <f>'Plan de Acción 2023'!H12+'Plan de Acción 2023'!I12+'Plan de Acción 2023'!J12+'Plan de Acción 2023'!K12+'Plan de Acción 2023'!L12+'Plan de Acción 2023'!M12+'Plan de Acción 2023'!N12+'Plan de Acción 2023'!O12+'Plan de Acción 2023'!P12+'Plan de Acción 2023'!Q12+'Plan de Acción 2023'!R12+'Plan de Acción 2023'!S12</f>
        <v>25</v>
      </c>
      <c r="J1088" s="824">
        <f>'Plan de Acción 2023'!X12+'Plan de Acción 2023'!Y12+'Plan de Acción 2023'!Z12+'Plan de Acción 2023'!AA12+'Plan de Acción 2023'!AB12+'Plan de Acción 2023'!AC12+'Plan de Acción 2023'!AD12+'Plan de Acción 2023'!AE12+'Plan de Acción 2023'!AF12+'Plan de Acción 2023'!AG12+'Plan de Acción 2023'!AH12+'Plan de Acción 2023'!AI12</f>
        <v>21</v>
      </c>
      <c r="K1088" s="825">
        <f t="shared" si="12"/>
        <v>1</v>
      </c>
      <c r="L1088" s="825">
        <f t="shared" si="13"/>
        <v>0.84</v>
      </c>
      <c r="M1088" s="824">
        <f>'Plan de Acción 2023'!S12</f>
        <v>2</v>
      </c>
      <c r="N1088" s="824">
        <f>'Plan de Acción 2023'!AI12</f>
        <v>0</v>
      </c>
      <c r="O1088" s="824">
        <f t="shared" si="14"/>
        <v>0</v>
      </c>
      <c r="P1088" s="820">
        <f>Tabla13[[#This Row],[Ejec Real Acumu]]-Tabla13[[#This Row],[Proyec Ejec Acumul]]</f>
        <v>-4</v>
      </c>
      <c r="Q1088" s="820">
        <f>Tabla13[[#This Row],[Ejec Real Mes]]-Tabla13[[#This Row],[Program Entreg Mes]]</f>
        <v>-2</v>
      </c>
    </row>
    <row r="1089" spans="1:17">
      <c r="A1089" s="824">
        <v>9</v>
      </c>
      <c r="B1089" s="824" t="s">
        <v>2441</v>
      </c>
      <c r="C1089" s="824" t="s">
        <v>2442</v>
      </c>
      <c r="D1089" s="824" t="str">
        <f>'Plan de Acción 2023'!$V$13</f>
        <v>Secretaría General</v>
      </c>
      <c r="E1089" s="824" t="str">
        <f>'Plan de Acción 2023'!$F$13</f>
        <v>Implementar las políticas del Modelo Integrado de Planeación y Gestión relacionadas con la SG</v>
      </c>
      <c r="F1089" s="824">
        <v>12</v>
      </c>
      <c r="G1089" s="824" t="s">
        <v>2454</v>
      </c>
      <c r="H1089" s="824">
        <f>'Plan de Acción 2023'!$T$13</f>
        <v>4</v>
      </c>
      <c r="I1089" s="824">
        <f>'Plan de Acción 2023'!H13+'Plan de Acción 2023'!I13+'Plan de Acción 2023'!J13+'Plan de Acción 2023'!K13+'Plan de Acción 2023'!L13+'Plan de Acción 2023'!M13+'Plan de Acción 2023'!N13+'Plan de Acción 2023'!O13+'Plan de Acción 2023'!P13+'Plan de Acción 2023'!Q13+'Plan de Acción 2023'!R13+'Plan de Acción 2023'!S13</f>
        <v>4</v>
      </c>
      <c r="J1089" s="824">
        <f>'Plan de Acción 2023'!X13+'Plan de Acción 2023'!Y13+'Plan de Acción 2023'!Z13+'Plan de Acción 2023'!AA13+'Plan de Acción 2023'!AB13+'Plan de Acción 2023'!AC13+'Plan de Acción 2023'!AD13+'Plan de Acción 2023'!AE13+'Plan de Acción 2023'!AF13+'Plan de Acción 2023'!AG13+'Plan de Acción 2023'!AH13+'Plan de Acción 2023'!AI13</f>
        <v>3</v>
      </c>
      <c r="K1089" s="825">
        <f t="shared" si="12"/>
        <v>1</v>
      </c>
      <c r="L1089" s="825">
        <f t="shared" si="13"/>
        <v>0.75</v>
      </c>
      <c r="M1089" s="824">
        <f>'Plan de Acción 2023'!S13</f>
        <v>1</v>
      </c>
      <c r="N1089" s="824">
        <f>'Plan de Acción 2023'!AI13</f>
        <v>0</v>
      </c>
      <c r="O1089" s="824">
        <f t="shared" si="14"/>
        <v>0</v>
      </c>
      <c r="P1089" s="820">
        <f>Tabla13[[#This Row],[Ejec Real Acumu]]-Tabla13[[#This Row],[Proyec Ejec Acumul]]</f>
        <v>-1</v>
      </c>
      <c r="Q1089" s="820">
        <f>Tabla13[[#This Row],[Ejec Real Mes]]-Tabla13[[#This Row],[Program Entreg Mes]]</f>
        <v>-1</v>
      </c>
    </row>
    <row r="1090" spans="1:17">
      <c r="A1090" s="824">
        <v>10</v>
      </c>
      <c r="B1090" s="824" t="s">
        <v>2441</v>
      </c>
      <c r="C1090" s="824" t="s">
        <v>2442</v>
      </c>
      <c r="D1090" s="824" t="str">
        <f>'Plan de Acción 2023'!$V$14</f>
        <v>Secretaría General</v>
      </c>
      <c r="E1090" s="824" t="str">
        <f>'Plan de Acción 2023'!$F$14</f>
        <v>Desarrollar las actividades establecidas para la implementación de Gestión del Conocimiento liderado por Talento Humano</v>
      </c>
      <c r="F1090" s="824">
        <v>12</v>
      </c>
      <c r="G1090" s="824" t="s">
        <v>2454</v>
      </c>
      <c r="H1090" s="824">
        <f>'Plan de Acción 2023'!$T$14</f>
        <v>4</v>
      </c>
      <c r="I1090" s="824">
        <f>'Plan de Acción 2023'!H14+'Plan de Acción 2023'!I14+'Plan de Acción 2023'!J14+'Plan de Acción 2023'!K14+'Plan de Acción 2023'!L14+'Plan de Acción 2023'!M14+'Plan de Acción 2023'!N14+'Plan de Acción 2023'!O14+'Plan de Acción 2023'!P14+'Plan de Acción 2023'!Q14+'Plan de Acción 2023'!R14+'Plan de Acción 2023'!S14</f>
        <v>4</v>
      </c>
      <c r="J1090" s="824">
        <f>'Plan de Acción 2023'!X14+'Plan de Acción 2023'!Y14+'Plan de Acción 2023'!Z14+'Plan de Acción 2023'!AA14+'Plan de Acción 2023'!AB14+'Plan de Acción 2023'!AC14+'Plan de Acción 2023'!AD14+'Plan de Acción 2023'!AE14+'Plan de Acción 2023'!AF14+'Plan de Acción 2023'!AG14+'Plan de Acción 2023'!AH14+'Plan de Acción 2023'!AI14</f>
        <v>2</v>
      </c>
      <c r="K1090" s="825">
        <f t="shared" si="12"/>
        <v>1</v>
      </c>
      <c r="L1090" s="825">
        <f t="shared" si="13"/>
        <v>0.5</v>
      </c>
      <c r="M1090" s="824">
        <f>'Plan de Acción 2023'!S14</f>
        <v>1</v>
      </c>
      <c r="N1090" s="824">
        <f>'Plan de Acción 2023'!AI14</f>
        <v>0</v>
      </c>
      <c r="O1090" s="824">
        <f t="shared" si="14"/>
        <v>0</v>
      </c>
      <c r="P1090" s="820">
        <f>Tabla13[[#This Row],[Ejec Real Acumu]]-Tabla13[[#This Row],[Proyec Ejec Acumul]]</f>
        <v>-2</v>
      </c>
      <c r="Q1090" s="820">
        <f>Tabla13[[#This Row],[Ejec Real Mes]]-Tabla13[[#This Row],[Program Entreg Mes]]</f>
        <v>-1</v>
      </c>
    </row>
    <row r="1091" spans="1:17">
      <c r="A1091" s="824">
        <v>11</v>
      </c>
      <c r="B1091" s="824" t="s">
        <v>2441</v>
      </c>
      <c r="C1091" s="824" t="s">
        <v>2442</v>
      </c>
      <c r="D1091" s="824" t="str">
        <f>'Plan de Acción 2023'!$V$15</f>
        <v>Secretaría General</v>
      </c>
      <c r="E1091" s="824" t="str">
        <f>'Plan de Acción 2023'!$F$15</f>
        <v>Realizar campañas de socialización y apropiación de valores institucionales</v>
      </c>
      <c r="F1091" s="824">
        <v>12</v>
      </c>
      <c r="G1091" s="824" t="s">
        <v>2454</v>
      </c>
      <c r="H1091" s="824">
        <f>'Plan de Acción 2023'!$T$15</f>
        <v>2</v>
      </c>
      <c r="I1091" s="824">
        <f>'Plan de Acción 2023'!H15+'Plan de Acción 2023'!I15+'Plan de Acción 2023'!J15+'Plan de Acción 2023'!K15+'Plan de Acción 2023'!L15+'Plan de Acción 2023'!M15+'Plan de Acción 2023'!N15+'Plan de Acción 2023'!O15+'Plan de Acción 2023'!P15+'Plan de Acción 2023'!Q15+'Plan de Acción 2023'!R15+'Plan de Acción 2023'!S15</f>
        <v>2</v>
      </c>
      <c r="J1091" s="824">
        <f>'Plan de Acción 2023'!X15+'Plan de Acción 2023'!Y15+'Plan de Acción 2023'!Z15+'Plan de Acción 2023'!AA15+'Plan de Acción 2023'!AB15+'Plan de Acción 2023'!AC15+'Plan de Acción 2023'!AD15+'Plan de Acción 2023'!AE15+'Plan de Acción 2023'!AF15+'Plan de Acción 2023'!AG15+'Plan de Acción 2023'!AH15+'Plan de Acción 2023'!AI15</f>
        <v>1</v>
      </c>
      <c r="K1091" s="825">
        <f t="shared" si="12"/>
        <v>1</v>
      </c>
      <c r="L1091" s="825">
        <f t="shared" si="13"/>
        <v>0.5</v>
      </c>
      <c r="M1091" s="824">
        <f>'Plan de Acción 2023'!S15</f>
        <v>1</v>
      </c>
      <c r="N1091" s="824">
        <f>'Plan de Acción 2023'!AI15</f>
        <v>0</v>
      </c>
      <c r="O1091" s="824">
        <f t="shared" si="14"/>
        <v>0</v>
      </c>
      <c r="P1091" s="820">
        <f>Tabla13[[#This Row],[Ejec Real Acumu]]-Tabla13[[#This Row],[Proyec Ejec Acumul]]</f>
        <v>-1</v>
      </c>
      <c r="Q1091" s="820">
        <f>Tabla13[[#This Row],[Ejec Real Mes]]-Tabla13[[#This Row],[Program Entreg Mes]]</f>
        <v>-1</v>
      </c>
    </row>
    <row r="1092" spans="1:17">
      <c r="A1092" s="824">
        <v>12</v>
      </c>
      <c r="B1092" s="824" t="s">
        <v>2441</v>
      </c>
      <c r="C1092" s="824" t="s">
        <v>2442</v>
      </c>
      <c r="D1092" s="824" t="str">
        <f>'Plan de Acción 2023'!$V$16</f>
        <v>Secretaría General</v>
      </c>
      <c r="E1092" s="824" t="str">
        <f>'Plan de Acción 2023'!$F$16</f>
        <v>Ejecutar las actividades del Plan Institucional de Archivo</v>
      </c>
      <c r="F1092" s="824">
        <v>12</v>
      </c>
      <c r="G1092" s="824" t="s">
        <v>2454</v>
      </c>
      <c r="H1092" s="824">
        <f>'Plan de Acción 2023'!$T$16</f>
        <v>448</v>
      </c>
      <c r="I1092" s="824">
        <f>'Plan de Acción 2023'!H16+'Plan de Acción 2023'!I16+'Plan de Acción 2023'!J16+'Plan de Acción 2023'!K16+'Plan de Acción 2023'!L16+'Plan de Acción 2023'!M16+'Plan de Acción 2023'!N16+'Plan de Acción 2023'!O16+'Plan de Acción 2023'!P16+'Plan de Acción 2023'!Q16+'Plan de Acción 2023'!R16+'Plan de Acción 2023'!S16</f>
        <v>448</v>
      </c>
      <c r="J1092" s="824">
        <f>'Plan de Acción 2023'!X16+'Plan de Acción 2023'!Y16+'Plan de Acción 2023'!Z16+'Plan de Acción 2023'!AA16+'Plan de Acción 2023'!AB16+'Plan de Acción 2023'!AC16+'Plan de Acción 2023'!AD16+'Plan de Acción 2023'!AE16+'Plan de Acción 2023'!AF16+'Plan de Acción 2023'!AG16+'Plan de Acción 2023'!AH16+'Plan de Acción 2023'!AI16</f>
        <v>328</v>
      </c>
      <c r="K1092" s="825">
        <f t="shared" si="12"/>
        <v>1</v>
      </c>
      <c r="L1092" s="825">
        <f t="shared" si="13"/>
        <v>0.7321428571428571</v>
      </c>
      <c r="M1092" s="824">
        <f>'Plan de Acción 2023'!S16</f>
        <v>46</v>
      </c>
      <c r="N1092" s="824">
        <f>'Plan de Acción 2023'!AI16</f>
        <v>0</v>
      </c>
      <c r="O1092" s="824">
        <f t="shared" si="14"/>
        <v>0</v>
      </c>
      <c r="P1092" s="820">
        <f>Tabla13[[#This Row],[Ejec Real Acumu]]-Tabla13[[#This Row],[Proyec Ejec Acumul]]</f>
        <v>-120</v>
      </c>
      <c r="Q1092" s="820">
        <f>Tabla13[[#This Row],[Ejec Real Mes]]-Tabla13[[#This Row],[Program Entreg Mes]]</f>
        <v>-46</v>
      </c>
    </row>
    <row r="1093" spans="1:17">
      <c r="A1093" s="824">
        <v>13</v>
      </c>
      <c r="B1093" s="824" t="s">
        <v>2441</v>
      </c>
      <c r="C1093" s="824" t="s">
        <v>2442</v>
      </c>
      <c r="D1093" s="824" t="str">
        <f>'Plan de Acción 2023'!$V$17</f>
        <v>Secretaría General</v>
      </c>
      <c r="E1093" s="824" t="str">
        <f>'Plan de Acción 2023'!$F$17</f>
        <v>Ejecutar las actividades del Plan de Acción Ambiental</v>
      </c>
      <c r="F1093" s="824">
        <v>12</v>
      </c>
      <c r="G1093" s="824" t="s">
        <v>2454</v>
      </c>
      <c r="H1093" s="824">
        <f>'Plan de Acción 2023'!$T$17</f>
        <v>4</v>
      </c>
      <c r="I1093" s="824">
        <f>'Plan de Acción 2023'!H17+'Plan de Acción 2023'!I17+'Plan de Acción 2023'!J17+'Plan de Acción 2023'!K17+'Plan de Acción 2023'!L17+'Plan de Acción 2023'!M17+'Plan de Acción 2023'!N17+'Plan de Acción 2023'!O17+'Plan de Acción 2023'!P17+'Plan de Acción 2023'!Q17+'Plan de Acción 2023'!R17+'Plan de Acción 2023'!S17</f>
        <v>4</v>
      </c>
      <c r="J1093" s="824">
        <f>'Plan de Acción 2023'!X17+'Plan de Acción 2023'!Y17+'Plan de Acción 2023'!Z17+'Plan de Acción 2023'!AA17+'Plan de Acción 2023'!AB17+'Plan de Acción 2023'!AC17+'Plan de Acción 2023'!AD17+'Plan de Acción 2023'!AE17+'Plan de Acción 2023'!AF17+'Plan de Acción 2023'!AG17+'Plan de Acción 2023'!AH17+'Plan de Acción 2023'!AI17</f>
        <v>3</v>
      </c>
      <c r="K1093" s="825">
        <f t="shared" si="12"/>
        <v>1</v>
      </c>
      <c r="L1093" s="825">
        <f t="shared" si="13"/>
        <v>0.75</v>
      </c>
      <c r="M1093" s="824">
        <f>'Plan de Acción 2023'!S17</f>
        <v>1</v>
      </c>
      <c r="N1093" s="824">
        <f>'Plan de Acción 2023'!AI17</f>
        <v>0</v>
      </c>
      <c r="O1093" s="824">
        <f t="shared" si="14"/>
        <v>0</v>
      </c>
      <c r="P1093" s="820">
        <f>Tabla13[[#This Row],[Ejec Real Acumu]]-Tabla13[[#This Row],[Proyec Ejec Acumul]]</f>
        <v>-1</v>
      </c>
      <c r="Q1093" s="820">
        <f>Tabla13[[#This Row],[Ejec Real Mes]]-Tabla13[[#This Row],[Program Entreg Mes]]</f>
        <v>-1</v>
      </c>
    </row>
    <row r="1094" spans="1:17">
      <c r="A1094" s="824">
        <v>14</v>
      </c>
      <c r="B1094" s="824" t="s">
        <v>2441</v>
      </c>
      <c r="C1094" s="824" t="s">
        <v>2442</v>
      </c>
      <c r="D1094" s="824" t="str">
        <f>'Plan de Acción 2023'!$V$18</f>
        <v>Secretaría General</v>
      </c>
      <c r="E1094" s="824" t="str">
        <f>'Plan de Acción 2023'!$F$18</f>
        <v>Ejecutar las actividades programadas en el Plan Anual de Seguridad y Salud en el Trabajo</v>
      </c>
      <c r="F1094" s="824">
        <v>12</v>
      </c>
      <c r="G1094" s="824" t="s">
        <v>2454</v>
      </c>
      <c r="H1094" s="824">
        <f>'Plan de Acción 2023'!$T$18</f>
        <v>89</v>
      </c>
      <c r="I1094" s="824">
        <f>'Plan de Acción 2023'!H18+'Plan de Acción 2023'!I18+'Plan de Acción 2023'!J18+'Plan de Acción 2023'!K18+'Plan de Acción 2023'!L18+'Plan de Acción 2023'!M18+'Plan de Acción 2023'!N18+'Plan de Acción 2023'!O18+'Plan de Acción 2023'!P18+'Plan de Acción 2023'!Q18+'Plan de Acción 2023'!R18+'Plan de Acción 2023'!S18</f>
        <v>89</v>
      </c>
      <c r="J1094" s="824">
        <f>'Plan de Acción 2023'!X18+'Plan de Acción 2023'!Y18+'Plan de Acción 2023'!Z18+'Plan de Acción 2023'!AA18+'Plan de Acción 2023'!AB18+'Plan de Acción 2023'!AC18+'Plan de Acción 2023'!AD18+'Plan de Acción 2023'!AE18+'Plan de Acción 2023'!AF18+'Plan de Acción 2023'!AG18+'Plan de Acción 2023'!AH18+'Plan de Acción 2023'!AI18</f>
        <v>59</v>
      </c>
      <c r="K1094" s="825">
        <f t="shared" si="12"/>
        <v>1</v>
      </c>
      <c r="L1094" s="825">
        <f t="shared" si="13"/>
        <v>0.6629213483146067</v>
      </c>
      <c r="M1094" s="824">
        <f>'Plan de Acción 2023'!S18</f>
        <v>11</v>
      </c>
      <c r="N1094" s="824">
        <f>'Plan de Acción 2023'!AI18</f>
        <v>0</v>
      </c>
      <c r="O1094" s="824">
        <f t="shared" si="14"/>
        <v>0</v>
      </c>
      <c r="P1094" s="820">
        <f>Tabla13[[#This Row],[Ejec Real Acumu]]-Tabla13[[#This Row],[Proyec Ejec Acumul]]</f>
        <v>-30</v>
      </c>
      <c r="Q1094" s="820">
        <f>Tabla13[[#This Row],[Ejec Real Mes]]-Tabla13[[#This Row],[Program Entreg Mes]]</f>
        <v>-11</v>
      </c>
    </row>
    <row r="1095" spans="1:17">
      <c r="A1095" s="824">
        <v>15</v>
      </c>
      <c r="B1095" s="824" t="s">
        <v>2441</v>
      </c>
      <c r="C1095" s="824" t="s">
        <v>2442</v>
      </c>
      <c r="D1095" s="824" t="str">
        <f>'Plan de Acción 2023'!$V$19</f>
        <v>Secretaría General</v>
      </c>
      <c r="E1095" s="824" t="str">
        <f>'Plan de Acción 2023'!$F$19</f>
        <v>Realizar seguimiento al Cronograma de Mantenimientos</v>
      </c>
      <c r="F1095" s="824">
        <v>12</v>
      </c>
      <c r="G1095" s="824" t="s">
        <v>2454</v>
      </c>
      <c r="H1095" s="824">
        <f>'Plan de Acción 2023'!$T$19</f>
        <v>4</v>
      </c>
      <c r="I1095" s="824">
        <f>'Plan de Acción 2023'!H19+'Plan de Acción 2023'!I19+'Plan de Acción 2023'!J19+'Plan de Acción 2023'!K19+'Plan de Acción 2023'!L19+'Plan de Acción 2023'!M19+'Plan de Acción 2023'!N19+'Plan de Acción 2023'!O19+'Plan de Acción 2023'!P19+'Plan de Acción 2023'!Q19+'Plan de Acción 2023'!R19+'Plan de Acción 2023'!S19</f>
        <v>4</v>
      </c>
      <c r="J1095" s="824">
        <f>'Plan de Acción 2023'!X19+'Plan de Acción 2023'!Y19+'Plan de Acción 2023'!Z19+'Plan de Acción 2023'!AA19+'Plan de Acción 2023'!AB19+'Plan de Acción 2023'!AC19+'Plan de Acción 2023'!AD19+'Plan de Acción 2023'!AE19+'Plan de Acción 2023'!AF19+'Plan de Acción 2023'!AG19+'Plan de Acción 2023'!AH19+'Plan de Acción 2023'!AI19</f>
        <v>3</v>
      </c>
      <c r="K1095" s="825">
        <f t="shared" si="12"/>
        <v>1</v>
      </c>
      <c r="L1095" s="825">
        <f t="shared" si="13"/>
        <v>0.75</v>
      </c>
      <c r="M1095" s="824">
        <f>'Plan de Acción 2023'!S19</f>
        <v>1</v>
      </c>
      <c r="N1095" s="824">
        <f>'Plan de Acción 2023'!AI19</f>
        <v>0</v>
      </c>
      <c r="O1095" s="824">
        <f t="shared" si="14"/>
        <v>0</v>
      </c>
      <c r="P1095" s="820">
        <f>Tabla13[[#This Row],[Ejec Real Acumu]]-Tabla13[[#This Row],[Proyec Ejec Acumul]]</f>
        <v>-1</v>
      </c>
      <c r="Q1095" s="820">
        <f>Tabla13[[#This Row],[Ejec Real Mes]]-Tabla13[[#This Row],[Program Entreg Mes]]</f>
        <v>-1</v>
      </c>
    </row>
    <row r="1096" spans="1:17">
      <c r="A1096" s="824">
        <v>16</v>
      </c>
      <c r="B1096" s="824" t="s">
        <v>2441</v>
      </c>
      <c r="C1096" s="824" t="s">
        <v>2442</v>
      </c>
      <c r="D1096" s="824" t="str">
        <f>'Plan de Acción 2023'!$V$20</f>
        <v>Secretaría General</v>
      </c>
      <c r="E1096" s="824" t="str">
        <f>'Plan de Acción 2023'!$F$20</f>
        <v>Realizar seguimiento a los rubros de Austeridad del Gasto</v>
      </c>
      <c r="F1096" s="824">
        <v>12</v>
      </c>
      <c r="G1096" s="824" t="s">
        <v>2454</v>
      </c>
      <c r="H1096" s="824">
        <f>'Plan de Acción 2023'!$T$20</f>
        <v>4</v>
      </c>
      <c r="I1096" s="824">
        <f>'Plan de Acción 2023'!H20+'Plan de Acción 2023'!I20+'Plan de Acción 2023'!J20+'Plan de Acción 2023'!K20+'Plan de Acción 2023'!L20+'Plan de Acción 2023'!M20+'Plan de Acción 2023'!N20+'Plan de Acción 2023'!O20+'Plan de Acción 2023'!P20+'Plan de Acción 2023'!Q20+'Plan de Acción 2023'!R20+'Plan de Acción 2023'!S20</f>
        <v>4</v>
      </c>
      <c r="J1096" s="824">
        <f>'Plan de Acción 2023'!X20+'Plan de Acción 2023'!Y20+'Plan de Acción 2023'!Z20+'Plan de Acción 2023'!AA20+'Plan de Acción 2023'!AB20+'Plan de Acción 2023'!AC20+'Plan de Acción 2023'!AD20+'Plan de Acción 2023'!AE20+'Plan de Acción 2023'!AF20+'Plan de Acción 2023'!AG20+'Plan de Acción 2023'!AH20+'Plan de Acción 2023'!AI20</f>
        <v>3</v>
      </c>
      <c r="K1096" s="825">
        <f t="shared" si="12"/>
        <v>1</v>
      </c>
      <c r="L1096" s="825">
        <f t="shared" si="13"/>
        <v>0.75</v>
      </c>
      <c r="M1096" s="824">
        <f>'Plan de Acción 2023'!S20</f>
        <v>1</v>
      </c>
      <c r="N1096" s="824">
        <f>'Plan de Acción 2023'!AI20</f>
        <v>0</v>
      </c>
      <c r="O1096" s="824">
        <f t="shared" si="14"/>
        <v>0</v>
      </c>
      <c r="P1096" s="820">
        <f>Tabla13[[#This Row],[Ejec Real Acumu]]-Tabla13[[#This Row],[Proyec Ejec Acumul]]</f>
        <v>-1</v>
      </c>
      <c r="Q1096" s="820">
        <f>Tabla13[[#This Row],[Ejec Real Mes]]-Tabla13[[#This Row],[Program Entreg Mes]]</f>
        <v>-1</v>
      </c>
    </row>
    <row r="1097" spans="1:17">
      <c r="A1097" s="824">
        <v>17</v>
      </c>
      <c r="B1097" s="824" t="s">
        <v>2441</v>
      </c>
      <c r="C1097" s="824" t="s">
        <v>2442</v>
      </c>
      <c r="D1097" s="824" t="str">
        <f>'Plan de Acción 2023'!$V$21</f>
        <v>Secretaría General</v>
      </c>
      <c r="E1097" s="824" t="str">
        <f>'Plan de Acción 2023'!$F$21</f>
        <v>Realizar seguimeinto al Plan Anual de Adquisiciones</v>
      </c>
      <c r="F1097" s="824">
        <v>12</v>
      </c>
      <c r="G1097" s="824" t="s">
        <v>2454</v>
      </c>
      <c r="H1097" s="824">
        <f>'Plan de Acción 2023'!$T$21</f>
        <v>12</v>
      </c>
      <c r="I1097" s="824">
        <f>'Plan de Acción 2023'!H21+'Plan de Acción 2023'!I21+'Plan de Acción 2023'!J21+'Plan de Acción 2023'!K21+'Plan de Acción 2023'!L21+'Plan de Acción 2023'!M21+'Plan de Acción 2023'!N21+'Plan de Acción 2023'!O21+'Plan de Acción 2023'!P21+'Plan de Acción 2023'!Q21+'Plan de Acción 2023'!R21+'Plan de Acción 2023'!S21</f>
        <v>12</v>
      </c>
      <c r="J1097" s="824">
        <f>'Plan de Acción 2023'!X21+'Plan de Acción 2023'!Y21+'Plan de Acción 2023'!Z21+'Plan de Acción 2023'!AA21+'Plan de Acción 2023'!AB21+'Plan de Acción 2023'!AC21+'Plan de Acción 2023'!AD21+'Plan de Acción 2023'!AE21+'Plan de Acción 2023'!AF21+'Plan de Acción 2023'!AG21+'Plan de Acción 2023'!AH21+'Plan de Acción 2023'!AI21</f>
        <v>9</v>
      </c>
      <c r="K1097" s="825">
        <f t="shared" si="12"/>
        <v>1</v>
      </c>
      <c r="L1097" s="825">
        <f t="shared" si="13"/>
        <v>0.75</v>
      </c>
      <c r="M1097" s="824">
        <f>'Plan de Acción 2023'!S21</f>
        <v>1</v>
      </c>
      <c r="N1097" s="824">
        <f>'Plan de Acción 2023'!AI21</f>
        <v>0</v>
      </c>
      <c r="O1097" s="824">
        <f t="shared" si="14"/>
        <v>0</v>
      </c>
      <c r="P1097" s="820">
        <f>Tabla13[[#This Row],[Ejec Real Acumu]]-Tabla13[[#This Row],[Proyec Ejec Acumul]]</f>
        <v>-3</v>
      </c>
      <c r="Q1097" s="820">
        <f>Tabla13[[#This Row],[Ejec Real Mes]]-Tabla13[[#This Row],[Program Entreg Mes]]</f>
        <v>-1</v>
      </c>
    </row>
    <row r="1098" spans="1:17">
      <c r="A1098" s="824">
        <v>18</v>
      </c>
      <c r="B1098" s="824" t="s">
        <v>2441</v>
      </c>
      <c r="C1098" s="824" t="s">
        <v>2442</v>
      </c>
      <c r="D1098" s="824" t="str">
        <f>'Plan de Acción 2023'!$V$22</f>
        <v>Oficina Asesora de Planeación</v>
      </c>
      <c r="E1098" s="824" t="str">
        <f>'Plan de Acción 2023'!$F$22</f>
        <v>Realizar seguimiento del estado del proceso de reconocimiento de las CMC actuales y toma de decisiones respecto a las ampliaciones o reducciones de las mismas</v>
      </c>
      <c r="F1098" s="824">
        <v>12</v>
      </c>
      <c r="G1098" s="824" t="s">
        <v>2454</v>
      </c>
      <c r="H1098" s="824">
        <f>'Plan de Acción 2023'!$T$22</f>
        <v>1</v>
      </c>
      <c r="I1098" s="824">
        <f>'Plan de Acción 2023'!H22+'Plan de Acción 2023'!I22+'Plan de Acción 2023'!J22+'Plan de Acción 2023'!K22+'Plan de Acción 2023'!L22+'Plan de Acción 2023'!M22+'Plan de Acción 2023'!N22+'Plan de Acción 2023'!O22+'Plan de Acción 2023'!P22+'Plan de Acción 2023'!Q22+'Plan de Acción 2023'!R22+'Plan de Acción 2023'!S22</f>
        <v>1</v>
      </c>
      <c r="J1098" s="824">
        <f>'Plan de Acción 2023'!X22+'Plan de Acción 2023'!Y22+'Plan de Acción 2023'!Z22+'Plan de Acción 2023'!AA22+'Plan de Acción 2023'!AB22+'Plan de Acción 2023'!AC22+'Plan de Acción 2023'!AD22+'Plan de Acción 2023'!AE22+'Plan de Acción 2023'!AF22+'Plan de Acción 2023'!AG22+'Plan de Acción 2023'!AH22+'Plan de Acción 2023'!AI22</f>
        <v>0</v>
      </c>
      <c r="K1098" s="825">
        <f t="shared" si="12"/>
        <v>1</v>
      </c>
      <c r="L1098" s="825">
        <f t="shared" si="13"/>
        <v>0</v>
      </c>
      <c r="M1098" s="824">
        <f>'Plan de Acción 2023'!S22</f>
        <v>1</v>
      </c>
      <c r="N1098" s="824">
        <f>'Plan de Acción 2023'!AI22</f>
        <v>0</v>
      </c>
      <c r="O1098" s="824">
        <f t="shared" si="14"/>
        <v>0</v>
      </c>
      <c r="P1098" s="820">
        <f>Tabla13[[#This Row],[Ejec Real Acumu]]-Tabla13[[#This Row],[Proyec Ejec Acumul]]</f>
        <v>-1</v>
      </c>
      <c r="Q1098" s="820">
        <f>Tabla13[[#This Row],[Ejec Real Mes]]-Tabla13[[#This Row],[Program Entreg Mes]]</f>
        <v>-1</v>
      </c>
    </row>
    <row r="1099" spans="1:17">
      <c r="A1099" s="824">
        <v>19</v>
      </c>
      <c r="B1099" s="824" t="s">
        <v>2441</v>
      </c>
      <c r="C1099" s="824" t="s">
        <v>2442</v>
      </c>
      <c r="D1099" s="824" t="str">
        <f>'Plan de Acción 2023'!$V$23</f>
        <v>Oficina Asesora de Planeación</v>
      </c>
      <c r="E1099" s="824" t="str">
        <f>'Plan de Acción 2023'!$F$23</f>
        <v>Representar al INM ante el QSTF del Sistema Interamericano de Metrología</v>
      </c>
      <c r="F1099" s="824">
        <v>12</v>
      </c>
      <c r="G1099" s="824" t="s">
        <v>2454</v>
      </c>
      <c r="H1099" s="824">
        <f>'Plan de Acción 2023'!$T$23</f>
        <v>2</v>
      </c>
      <c r="I1099" s="824">
        <f>'Plan de Acción 2023'!H23+'Plan de Acción 2023'!I23+'Plan de Acción 2023'!J23+'Plan de Acción 2023'!K23+'Plan de Acción 2023'!L23+'Plan de Acción 2023'!M23+'Plan de Acción 2023'!N23+'Plan de Acción 2023'!O23+'Plan de Acción 2023'!P23+'Plan de Acción 2023'!Q23+'Plan de Acción 2023'!R23+'Plan de Acción 2023'!S23</f>
        <v>2</v>
      </c>
      <c r="J1099" s="824">
        <f>'Plan de Acción 2023'!X23+'Plan de Acción 2023'!Y23+'Plan de Acción 2023'!Z23+'Plan de Acción 2023'!AA23+'Plan de Acción 2023'!AB23+'Plan de Acción 2023'!AC23+'Plan de Acción 2023'!AD23+'Plan de Acción 2023'!AE23+'Plan de Acción 2023'!AF23+'Plan de Acción 2023'!AG23+'Plan de Acción 2023'!AH23+'Plan de Acción 2023'!AI23</f>
        <v>1</v>
      </c>
      <c r="K1099" s="825">
        <f t="shared" si="12"/>
        <v>1</v>
      </c>
      <c r="L1099" s="825">
        <f t="shared" si="13"/>
        <v>0.5</v>
      </c>
      <c r="M1099" s="824">
        <f>'Plan de Acción 2023'!S23</f>
        <v>0</v>
      </c>
      <c r="N1099" s="824">
        <f>'Plan de Acción 2023'!AI23</f>
        <v>0</v>
      </c>
      <c r="O1099" s="824" t="e">
        <f t="shared" si="14"/>
        <v>#DIV/0!</v>
      </c>
      <c r="P1099" s="820">
        <f>Tabla13[[#This Row],[Ejec Real Acumu]]-Tabla13[[#This Row],[Proyec Ejec Acumul]]</f>
        <v>-1</v>
      </c>
      <c r="Q1099" s="820">
        <f>Tabla13[[#This Row],[Ejec Real Mes]]-Tabla13[[#This Row],[Program Entreg Mes]]</f>
        <v>0</v>
      </c>
    </row>
    <row r="1100" spans="1:17">
      <c r="A1100" s="824">
        <v>20</v>
      </c>
      <c r="B1100" s="824" t="s">
        <v>2441</v>
      </c>
      <c r="C1100" s="824" t="s">
        <v>2442</v>
      </c>
      <c r="D1100" s="824" t="str">
        <f>'Plan de Acción 2023'!$V$24</f>
        <v>Oficina Asesora de Planeación</v>
      </c>
      <c r="E1100" s="824" t="str">
        <f>'Plan de Acción 2023'!$F$24</f>
        <v>Reportar el avance de las Capacidades de Medición y Calibración (CMC) nuevas reconocidas por la Oficina Internacional de Pesas y Medidas (BIPM)</v>
      </c>
      <c r="F1100" s="824">
        <v>12</v>
      </c>
      <c r="G1100" s="824" t="s">
        <v>2454</v>
      </c>
      <c r="H1100" s="824">
        <f>'Plan de Acción 2023'!$T$24</f>
        <v>7</v>
      </c>
      <c r="I1100" s="824">
        <f>'Plan de Acción 2023'!H24+'Plan de Acción 2023'!I24+'Plan de Acción 2023'!J24+'Plan de Acción 2023'!K24+'Plan de Acción 2023'!L24+'Plan de Acción 2023'!M24+'Plan de Acción 2023'!N24+'Plan de Acción 2023'!O24+'Plan de Acción 2023'!P24+'Plan de Acción 2023'!Q24+'Plan de Acción 2023'!R24+'Plan de Acción 2023'!S24</f>
        <v>7</v>
      </c>
      <c r="J1100" s="824">
        <f>'Plan de Acción 2023'!X24+'Plan de Acción 2023'!Y24+'Plan de Acción 2023'!Z24+'Plan de Acción 2023'!AA24+'Plan de Acción 2023'!AB24+'Plan de Acción 2023'!AC24+'Plan de Acción 2023'!AD24+'Plan de Acción 2023'!AE24+'Plan de Acción 2023'!AF24+'Plan de Acción 2023'!AG24+'Plan de Acción 2023'!AH24+'Plan de Acción 2023'!AI24</f>
        <v>7</v>
      </c>
      <c r="K1100" s="825">
        <f t="shared" si="12"/>
        <v>1</v>
      </c>
      <c r="L1100" s="825">
        <f t="shared" si="13"/>
        <v>1</v>
      </c>
      <c r="M1100" s="824">
        <f>'Plan de Acción 2023'!S24</f>
        <v>0</v>
      </c>
      <c r="N1100" s="824">
        <f>'Plan de Acción 2023'!AI24</f>
        <v>0</v>
      </c>
      <c r="O1100" s="824" t="e">
        <f t="shared" si="14"/>
        <v>#DIV/0!</v>
      </c>
      <c r="P1100" s="820">
        <f>Tabla13[[#This Row],[Ejec Real Acumu]]-Tabla13[[#This Row],[Proyec Ejec Acumul]]</f>
        <v>0</v>
      </c>
      <c r="Q1100" s="820">
        <f>Tabla13[[#This Row],[Ejec Real Mes]]-Tabla13[[#This Row],[Program Entreg Mes]]</f>
        <v>0</v>
      </c>
    </row>
    <row r="1101" spans="1:17">
      <c r="A1101" s="824">
        <v>21</v>
      </c>
      <c r="B1101" s="824" t="s">
        <v>2441</v>
      </c>
      <c r="C1101" s="824" t="s">
        <v>2442</v>
      </c>
      <c r="D1101" s="824" t="str">
        <f>'Plan de Acción 2023'!$V$25</f>
        <v>Oficina Asesora de Planeación</v>
      </c>
      <c r="E1101" s="824" t="str">
        <f>'Plan de Acción 2023'!$F$25</f>
        <v>Reportar las aprobaciones del Sistema de Gestión de la Calidad ante el QSTF, del Sistema Interamericano de Medición (SIM), para soportar las Capacidades de Medición y Calibración (CMC)</v>
      </c>
      <c r="F1101" s="824">
        <v>12</v>
      </c>
      <c r="G1101" s="824" t="s">
        <v>2454</v>
      </c>
      <c r="H1101" s="824">
        <f>'Plan de Acción 2023'!$T$25</f>
        <v>6</v>
      </c>
      <c r="I1101" s="824">
        <f>'Plan de Acción 2023'!H25+'Plan de Acción 2023'!I25+'Plan de Acción 2023'!J25+'Plan de Acción 2023'!K25+'Plan de Acción 2023'!L25+'Plan de Acción 2023'!M25+'Plan de Acción 2023'!N25+'Plan de Acción 2023'!O25+'Plan de Acción 2023'!P25+'Plan de Acción 2023'!Q25+'Plan de Acción 2023'!R25+'Plan de Acción 2023'!S25</f>
        <v>6</v>
      </c>
      <c r="J1101" s="824">
        <f>'Plan de Acción 2023'!X25+'Plan de Acción 2023'!Y25+'Plan de Acción 2023'!Z25+'Plan de Acción 2023'!AA25+'Plan de Acción 2023'!AB25+'Plan de Acción 2023'!AC25+'Plan de Acción 2023'!AD25+'Plan de Acción 2023'!AE25+'Plan de Acción 2023'!AF25+'Plan de Acción 2023'!AG25+'Plan de Acción 2023'!AH25+'Plan de Acción 2023'!AI25</f>
        <v>4</v>
      </c>
      <c r="K1101" s="825">
        <f t="shared" si="12"/>
        <v>1</v>
      </c>
      <c r="L1101" s="825">
        <f t="shared" si="13"/>
        <v>0.66666666666666663</v>
      </c>
      <c r="M1101" s="824">
        <f>'Plan de Acción 2023'!S25</f>
        <v>2</v>
      </c>
      <c r="N1101" s="824">
        <f>'Plan de Acción 2023'!AI25</f>
        <v>0</v>
      </c>
      <c r="O1101" s="824">
        <f t="shared" si="14"/>
        <v>0</v>
      </c>
      <c r="P1101" s="820">
        <f>Tabla13[[#This Row],[Ejec Real Acumu]]-Tabla13[[#This Row],[Proyec Ejec Acumul]]</f>
        <v>-2</v>
      </c>
      <c r="Q1101" s="820">
        <f>Tabla13[[#This Row],[Ejec Real Mes]]-Tabla13[[#This Row],[Program Entreg Mes]]</f>
        <v>-2</v>
      </c>
    </row>
    <row r="1102" spans="1:17">
      <c r="A1102" s="824">
        <v>22</v>
      </c>
      <c r="B1102" s="824" t="s">
        <v>2441</v>
      </c>
      <c r="C1102" s="824" t="s">
        <v>2442</v>
      </c>
      <c r="D1102" s="824" t="str">
        <f>'Plan de Acción 2023'!$V$26</f>
        <v>Oficina Asesora de Planeación</v>
      </c>
      <c r="E1102" s="824" t="str">
        <f>'Plan de Acción 2023'!$F$26</f>
        <v>Formular el Programa de Auditorías del Sistema Integrado de Gestión</v>
      </c>
      <c r="F1102" s="824">
        <v>12</v>
      </c>
      <c r="G1102" s="824" t="s">
        <v>2454</v>
      </c>
      <c r="H1102" s="824">
        <f>'Plan de Acción 2023'!$T$26</f>
        <v>1</v>
      </c>
      <c r="I1102" s="824">
        <f>'Plan de Acción 2023'!H26+'Plan de Acción 2023'!I26+'Plan de Acción 2023'!J26+'Plan de Acción 2023'!K26+'Plan de Acción 2023'!L26+'Plan de Acción 2023'!M26+'Plan de Acción 2023'!N26+'Plan de Acción 2023'!O26+'Plan de Acción 2023'!P26+'Plan de Acción 2023'!Q26+'Plan de Acción 2023'!R26+'Plan de Acción 2023'!S26</f>
        <v>1</v>
      </c>
      <c r="J1102" s="824">
        <f>'Plan de Acción 2023'!X26+'Plan de Acción 2023'!Y26+'Plan de Acción 2023'!Z26+'Plan de Acción 2023'!AA26+'Plan de Acción 2023'!AB26+'Plan de Acción 2023'!AC26+'Plan de Acción 2023'!AD26+'Plan de Acción 2023'!AE26+'Plan de Acción 2023'!AF26+'Plan de Acción 2023'!AG26+'Plan de Acción 2023'!AH26+'Plan de Acción 2023'!AI26</f>
        <v>1</v>
      </c>
      <c r="K1102" s="825">
        <f t="shared" si="12"/>
        <v>1</v>
      </c>
      <c r="L1102" s="825">
        <f t="shared" si="13"/>
        <v>1</v>
      </c>
      <c r="M1102" s="824">
        <f>'Plan de Acción 2023'!S26</f>
        <v>0</v>
      </c>
      <c r="N1102" s="824">
        <f>'Plan de Acción 2023'!AI26</f>
        <v>0</v>
      </c>
      <c r="O1102" s="824" t="e">
        <f t="shared" si="14"/>
        <v>#DIV/0!</v>
      </c>
      <c r="P1102" s="820">
        <f>Tabla13[[#This Row],[Ejec Real Acumu]]-Tabla13[[#This Row],[Proyec Ejec Acumul]]</f>
        <v>0</v>
      </c>
      <c r="Q1102" s="820">
        <f>Tabla13[[#This Row],[Ejec Real Mes]]-Tabla13[[#This Row],[Program Entreg Mes]]</f>
        <v>0</v>
      </c>
    </row>
    <row r="1103" spans="1:17">
      <c r="A1103" s="824">
        <v>23</v>
      </c>
      <c r="B1103" s="824" t="s">
        <v>2441</v>
      </c>
      <c r="C1103" s="824" t="s">
        <v>2442</v>
      </c>
      <c r="D1103" s="824" t="str">
        <f>'Plan de Acción 2023'!$V$27</f>
        <v>Oficina Asesora de Planeación</v>
      </c>
      <c r="E1103" s="824" t="str">
        <f>'Plan de Acción 2023'!$F$27</f>
        <v>Realizar seguimiento a la planeación sectorial, planeación estratégica y del plan de acción</v>
      </c>
      <c r="F1103" s="824">
        <v>12</v>
      </c>
      <c r="G1103" s="824" t="s">
        <v>2454</v>
      </c>
      <c r="H1103" s="824">
        <f>'Plan de Acción 2023'!$T$27</f>
        <v>3</v>
      </c>
      <c r="I1103" s="824">
        <f>'Plan de Acción 2023'!H27+'Plan de Acción 2023'!I27+'Plan de Acción 2023'!J27+'Plan de Acción 2023'!K27+'Plan de Acción 2023'!L27+'Plan de Acción 2023'!M27+'Plan de Acción 2023'!N27+'Plan de Acción 2023'!O27+'Plan de Acción 2023'!P27+'Plan de Acción 2023'!Q27+'Plan de Acción 2023'!R27+'Plan de Acción 2023'!S27</f>
        <v>3</v>
      </c>
      <c r="J1103" s="824">
        <f>'Plan de Acción 2023'!X27+'Plan de Acción 2023'!Y27+'Plan de Acción 2023'!Z27+'Plan de Acción 2023'!AA27+'Plan de Acción 2023'!AB27+'Plan de Acción 2023'!AC27+'Plan de Acción 2023'!AD27+'Plan de Acción 2023'!AE27+'Plan de Acción 2023'!AF27+'Plan de Acción 2023'!AG27+'Plan de Acción 2023'!AH27+'Plan de Acción 2023'!AI27</f>
        <v>2</v>
      </c>
      <c r="K1103" s="825">
        <f t="shared" si="12"/>
        <v>1</v>
      </c>
      <c r="L1103" s="825">
        <f t="shared" si="13"/>
        <v>0.66666666666666663</v>
      </c>
      <c r="M1103" s="824">
        <f>'Plan de Acción 2023'!S27</f>
        <v>0</v>
      </c>
      <c r="N1103" s="824">
        <f>'Plan de Acción 2023'!AI27</f>
        <v>0</v>
      </c>
      <c r="O1103" s="824" t="e">
        <f t="shared" si="14"/>
        <v>#DIV/0!</v>
      </c>
      <c r="P1103" s="820">
        <f>Tabla13[[#This Row],[Ejec Real Acumu]]-Tabla13[[#This Row],[Proyec Ejec Acumul]]</f>
        <v>-1</v>
      </c>
      <c r="Q1103" s="820">
        <f>Tabla13[[#This Row],[Ejec Real Mes]]-Tabla13[[#This Row],[Program Entreg Mes]]</f>
        <v>0</v>
      </c>
    </row>
    <row r="1104" spans="1:17">
      <c r="A1104" s="824">
        <v>24</v>
      </c>
      <c r="B1104" s="824" t="s">
        <v>2441</v>
      </c>
      <c r="C1104" s="824" t="s">
        <v>2442</v>
      </c>
      <c r="D1104" s="824" t="str">
        <f>'Plan de Acción 2023'!$V$28</f>
        <v>Oficina Asesora de Planeación</v>
      </c>
      <c r="E1104" s="824" t="str">
        <f>'Plan de Acción 2023'!$F$28</f>
        <v>Actualización procedimiento de proyectos de inversion acorde a los nuevos lineamientos manuales y plataformas de inevrsion publica del DNP</v>
      </c>
      <c r="F1104" s="824">
        <v>12</v>
      </c>
      <c r="G1104" s="824" t="s">
        <v>2454</v>
      </c>
      <c r="H1104" s="824">
        <f>'Plan de Acción 2023'!$T$28</f>
        <v>1</v>
      </c>
      <c r="I1104" s="824">
        <f>'Plan de Acción 2023'!H28+'Plan de Acción 2023'!I28+'Plan de Acción 2023'!J28+'Plan de Acción 2023'!K28+'Plan de Acción 2023'!L28+'Plan de Acción 2023'!M28+'Plan de Acción 2023'!N28+'Plan de Acción 2023'!O28+'Plan de Acción 2023'!P28+'Plan de Acción 2023'!Q28+'Plan de Acción 2023'!R28+'Plan de Acción 2023'!S28</f>
        <v>1</v>
      </c>
      <c r="J1104" s="824">
        <f>'Plan de Acción 2023'!X28+'Plan de Acción 2023'!Y28+'Plan de Acción 2023'!Z28+'Plan de Acción 2023'!AA28+'Plan de Acción 2023'!AB28+'Plan de Acción 2023'!AC28+'Plan de Acción 2023'!AD28+'Plan de Acción 2023'!AE28+'Plan de Acción 2023'!AF28+'Plan de Acción 2023'!AG28+'Plan de Acción 2023'!AH28+'Plan de Acción 2023'!AI28</f>
        <v>0</v>
      </c>
      <c r="K1104" s="825">
        <f t="shared" si="12"/>
        <v>1</v>
      </c>
      <c r="L1104" s="825">
        <f t="shared" si="13"/>
        <v>0</v>
      </c>
      <c r="M1104" s="824">
        <f>'Plan de Acción 2023'!S28</f>
        <v>1</v>
      </c>
      <c r="N1104" s="824">
        <f>'Plan de Acción 2023'!AI28</f>
        <v>0</v>
      </c>
      <c r="O1104" s="824">
        <f t="shared" si="14"/>
        <v>0</v>
      </c>
      <c r="P1104" s="820">
        <f>Tabla13[[#This Row],[Ejec Real Acumu]]-Tabla13[[#This Row],[Proyec Ejec Acumul]]</f>
        <v>-1</v>
      </c>
      <c r="Q1104" s="820">
        <f>Tabla13[[#This Row],[Ejec Real Mes]]-Tabla13[[#This Row],[Program Entreg Mes]]</f>
        <v>-1</v>
      </c>
    </row>
    <row r="1105" spans="1:17">
      <c r="A1105" s="824">
        <v>25</v>
      </c>
      <c r="B1105" s="824" t="s">
        <v>2441</v>
      </c>
      <c r="C1105" s="824" t="s">
        <v>2442</v>
      </c>
      <c r="D1105" s="824" t="str">
        <f>'Plan de Acción 2023'!$V$29</f>
        <v>Oficina Asesora de Planeación</v>
      </c>
      <c r="E1105" s="824" t="str">
        <f>'Plan de Acción 2023'!$F$29</f>
        <v>Reportar a la Alta Dirección el seguimiento al cumplimiento de riesgos de procesos y de corrupción</v>
      </c>
      <c r="F1105" s="824">
        <v>12</v>
      </c>
      <c r="G1105" s="824" t="s">
        <v>2454</v>
      </c>
      <c r="H1105" s="824">
        <f>'Plan de Acción 2023'!$T$29</f>
        <v>3</v>
      </c>
      <c r="I1105" s="824">
        <f>'Plan de Acción 2023'!H29+'Plan de Acción 2023'!I29+'Plan de Acción 2023'!J29+'Plan de Acción 2023'!K29+'Plan de Acción 2023'!L29+'Plan de Acción 2023'!M29+'Plan de Acción 2023'!N29+'Plan de Acción 2023'!O29+'Plan de Acción 2023'!P29+'Plan de Acción 2023'!Q29+'Plan de Acción 2023'!R29+'Plan de Acción 2023'!S29</f>
        <v>3</v>
      </c>
      <c r="J1105" s="824">
        <f>'Plan de Acción 2023'!X29+'Plan de Acción 2023'!Y29+'Plan de Acción 2023'!Z29+'Plan de Acción 2023'!AA29+'Plan de Acción 2023'!AB29+'Plan de Acción 2023'!AC29+'Plan de Acción 2023'!AD29+'Plan de Acción 2023'!AE29+'Plan de Acción 2023'!AF29+'Plan de Acción 2023'!AG29+'Plan de Acción 2023'!AH29+'Plan de Acción 2023'!AI29</f>
        <v>3</v>
      </c>
      <c r="K1105" s="825">
        <f t="shared" si="12"/>
        <v>1</v>
      </c>
      <c r="L1105" s="825">
        <f t="shared" si="13"/>
        <v>1</v>
      </c>
      <c r="M1105" s="824">
        <f>'Plan de Acción 2023'!S29</f>
        <v>0</v>
      </c>
      <c r="N1105" s="824">
        <f>'Plan de Acción 2023'!AI29</f>
        <v>0</v>
      </c>
      <c r="O1105" s="824" t="e">
        <f t="shared" si="14"/>
        <v>#DIV/0!</v>
      </c>
      <c r="P1105" s="820">
        <f>Tabla13[[#This Row],[Ejec Real Acumu]]-Tabla13[[#This Row],[Proyec Ejec Acumul]]</f>
        <v>0</v>
      </c>
      <c r="Q1105" s="820">
        <f>Tabla13[[#This Row],[Ejec Real Mes]]-Tabla13[[#This Row],[Program Entreg Mes]]</f>
        <v>0</v>
      </c>
    </row>
    <row r="1106" spans="1:17">
      <c r="A1106" s="824">
        <v>26</v>
      </c>
      <c r="B1106" s="824" t="s">
        <v>2441</v>
      </c>
      <c r="C1106" s="824" t="s">
        <v>2442</v>
      </c>
      <c r="D1106" s="824" t="str">
        <f>'Plan de Acción 2023'!$V$30</f>
        <v>Oficina Asesora de Planeación</v>
      </c>
      <c r="E1106" s="824" t="str">
        <f>'Plan de Acción 2023'!$F$30</f>
        <v>Reportar a la Alta Dirección el seguimiento al cumplimiento de los planes de mejora, indicadores</v>
      </c>
      <c r="F1106" s="824">
        <v>12</v>
      </c>
      <c r="G1106" s="824" t="s">
        <v>2454</v>
      </c>
      <c r="H1106" s="824">
        <f>'Plan de Acción 2023'!$T$30</f>
        <v>4</v>
      </c>
      <c r="I1106" s="824">
        <f>'Plan de Acción 2023'!H30+'Plan de Acción 2023'!I30+'Plan de Acción 2023'!J30+'Plan de Acción 2023'!K30+'Plan de Acción 2023'!L30+'Plan de Acción 2023'!M30+'Plan de Acción 2023'!N30+'Plan de Acción 2023'!O30+'Plan de Acción 2023'!P30+'Plan de Acción 2023'!Q30+'Plan de Acción 2023'!R30+'Plan de Acción 2023'!S30</f>
        <v>4</v>
      </c>
      <c r="J1106" s="824">
        <f>'Plan de Acción 2023'!X30+'Plan de Acción 2023'!Y30+'Plan de Acción 2023'!Z30+'Plan de Acción 2023'!AA30+'Plan de Acción 2023'!AB30+'Plan de Acción 2023'!AC30+'Plan de Acción 2023'!AD30+'Plan de Acción 2023'!AE30+'Plan de Acción 2023'!AF30+'Plan de Acción 2023'!AG30+'Plan de Acción 2023'!AH30+'Plan de Acción 2023'!AI30</f>
        <v>3</v>
      </c>
      <c r="K1106" s="825">
        <f t="shared" si="12"/>
        <v>1</v>
      </c>
      <c r="L1106" s="825">
        <f t="shared" si="13"/>
        <v>0.75</v>
      </c>
      <c r="M1106" s="824">
        <f>'Plan de Acción 2023'!S30</f>
        <v>0</v>
      </c>
      <c r="N1106" s="824">
        <f>'Plan de Acción 2023'!AI30</f>
        <v>0</v>
      </c>
      <c r="O1106" s="824" t="e">
        <f t="shared" si="14"/>
        <v>#DIV/0!</v>
      </c>
      <c r="P1106" s="820">
        <f>Tabla13[[#This Row],[Ejec Real Acumu]]-Tabla13[[#This Row],[Proyec Ejec Acumul]]</f>
        <v>-1</v>
      </c>
      <c r="Q1106" s="820">
        <f>Tabla13[[#This Row],[Ejec Real Mes]]-Tabla13[[#This Row],[Program Entreg Mes]]</f>
        <v>0</v>
      </c>
    </row>
    <row r="1107" spans="1:17">
      <c r="A1107" s="824">
        <v>27</v>
      </c>
      <c r="B1107" s="824" t="s">
        <v>2441</v>
      </c>
      <c r="C1107" s="824" t="s">
        <v>2442</v>
      </c>
      <c r="D1107" s="824" t="str">
        <f>'Plan de Acción 2023'!$V$31</f>
        <v>Oficina Asesora de Planeación</v>
      </c>
      <c r="E1107" s="824" t="str">
        <f>'Plan de Acción 2023'!$F$31</f>
        <v>Reportar a la Alta Dirección el estado de operación del aplicativo de Isolución</v>
      </c>
      <c r="F1107" s="824">
        <v>12</v>
      </c>
      <c r="G1107" s="824" t="s">
        <v>2454</v>
      </c>
      <c r="H1107" s="824">
        <f>'Plan de Acción 2023'!$T$31</f>
        <v>2</v>
      </c>
      <c r="I1107" s="824">
        <f>'Plan de Acción 2023'!H31+'Plan de Acción 2023'!I31+'Plan de Acción 2023'!J31+'Plan de Acción 2023'!K31+'Plan de Acción 2023'!L31+'Plan de Acción 2023'!M31+'Plan de Acción 2023'!N31+'Plan de Acción 2023'!O31+'Plan de Acción 2023'!P31+'Plan de Acción 2023'!Q31+'Plan de Acción 2023'!R31+'Plan de Acción 2023'!S31</f>
        <v>2</v>
      </c>
      <c r="J1107" s="824">
        <f>'Plan de Acción 2023'!X31+'Plan de Acción 2023'!Y31+'Plan de Acción 2023'!Z31+'Plan de Acción 2023'!AA31+'Plan de Acción 2023'!AB31+'Plan de Acción 2023'!AC31+'Plan de Acción 2023'!AD31+'Plan de Acción 2023'!AE31+'Plan de Acción 2023'!AF31+'Plan de Acción 2023'!AG31+'Plan de Acción 2023'!AH31+'Plan de Acción 2023'!AI31</f>
        <v>1</v>
      </c>
      <c r="K1107" s="825">
        <f t="shared" si="12"/>
        <v>1</v>
      </c>
      <c r="L1107" s="825">
        <f t="shared" si="13"/>
        <v>0.5</v>
      </c>
      <c r="M1107" s="824">
        <f>'Plan de Acción 2023'!S31</f>
        <v>1</v>
      </c>
      <c r="N1107" s="824">
        <f>'Plan de Acción 2023'!AI31</f>
        <v>0</v>
      </c>
      <c r="O1107" s="824">
        <f t="shared" si="14"/>
        <v>0</v>
      </c>
      <c r="P1107" s="820">
        <f>Tabla13[[#This Row],[Ejec Real Acumu]]-Tabla13[[#This Row],[Proyec Ejec Acumul]]</f>
        <v>-1</v>
      </c>
      <c r="Q1107" s="820">
        <f>Tabla13[[#This Row],[Ejec Real Mes]]-Tabla13[[#This Row],[Program Entreg Mes]]</f>
        <v>-1</v>
      </c>
    </row>
    <row r="1108" spans="1:17">
      <c r="A1108" s="824">
        <v>28</v>
      </c>
      <c r="B1108" s="824" t="s">
        <v>2441</v>
      </c>
      <c r="C1108" s="824" t="s">
        <v>2442</v>
      </c>
      <c r="D1108" s="824" t="str">
        <f>'Plan de Acción 2023'!$V$32</f>
        <v>Oficina Asesora de Planeación</v>
      </c>
      <c r="E1108" s="824" t="str">
        <f>'Plan de Acción 2023'!$F$32</f>
        <v>Implementar las políticas del Modelo Integrado de Planeación y Gestión relacionadas con la OAP</v>
      </c>
      <c r="F1108" s="824">
        <v>12</v>
      </c>
      <c r="G1108" s="824" t="s">
        <v>2454</v>
      </c>
      <c r="H1108" s="824">
        <f>'Plan de Acción 2023'!$T$32</f>
        <v>3</v>
      </c>
      <c r="I1108" s="824">
        <f>'Plan de Acción 2023'!H32+'Plan de Acción 2023'!I32+'Plan de Acción 2023'!J32+'Plan de Acción 2023'!K32+'Plan de Acción 2023'!L32+'Plan de Acción 2023'!M32+'Plan de Acción 2023'!N32+'Plan de Acción 2023'!O32+'Plan de Acción 2023'!P32+'Plan de Acción 2023'!Q32+'Plan de Acción 2023'!R32+'Plan de Acción 2023'!S32</f>
        <v>3</v>
      </c>
      <c r="J1108" s="824">
        <f>'Plan de Acción 2023'!X32+'Plan de Acción 2023'!Y32+'Plan de Acción 2023'!Z32+'Plan de Acción 2023'!AA32+'Plan de Acción 2023'!AB32+'Plan de Acción 2023'!AC32+'Plan de Acción 2023'!AD32+'Plan de Acción 2023'!AE32+'Plan de Acción 2023'!AF32+'Plan de Acción 2023'!AG32+'Plan de Acción 2023'!AH32+'Plan de Acción 2023'!AI32</f>
        <v>2</v>
      </c>
      <c r="K1108" s="825">
        <f t="shared" si="12"/>
        <v>1</v>
      </c>
      <c r="L1108" s="825">
        <f t="shared" si="13"/>
        <v>0.66666666666666663</v>
      </c>
      <c r="M1108" s="824">
        <f>'Plan de Acción 2023'!S32</f>
        <v>1</v>
      </c>
      <c r="N1108" s="824">
        <f>'Plan de Acción 2023'!AI32</f>
        <v>0</v>
      </c>
      <c r="O1108" s="824">
        <f t="shared" si="14"/>
        <v>0</v>
      </c>
      <c r="P1108" s="820">
        <f>Tabla13[[#This Row],[Ejec Real Acumu]]-Tabla13[[#This Row],[Proyec Ejec Acumul]]</f>
        <v>-1</v>
      </c>
      <c r="Q1108" s="820">
        <f>Tabla13[[#This Row],[Ejec Real Mes]]-Tabla13[[#This Row],[Program Entreg Mes]]</f>
        <v>-1</v>
      </c>
    </row>
    <row r="1109" spans="1:17">
      <c r="A1109" s="824">
        <v>29</v>
      </c>
      <c r="B1109" s="824" t="s">
        <v>2441</v>
      </c>
      <c r="C1109" s="824" t="s">
        <v>2442</v>
      </c>
      <c r="D1109" s="824" t="str">
        <f>'Plan de Acción 2023'!$V$33</f>
        <v>Oficina Asesora de Planeación</v>
      </c>
      <c r="E1109" s="824" t="str">
        <f>'Plan de Acción 2023'!$F$33</f>
        <v>Realizar presentación de estado de avance de las política de MIPG del INM</v>
      </c>
      <c r="F1109" s="824">
        <v>12</v>
      </c>
      <c r="G1109" s="824" t="s">
        <v>2454</v>
      </c>
      <c r="H1109" s="824">
        <f>'Plan de Acción 2023'!$T$33</f>
        <v>2</v>
      </c>
      <c r="I1109" s="824">
        <f>'Plan de Acción 2023'!H33+'Plan de Acción 2023'!I33+'Plan de Acción 2023'!J33+'Plan de Acción 2023'!K33+'Plan de Acción 2023'!L33+'Plan de Acción 2023'!M33+'Plan de Acción 2023'!N33+'Plan de Acción 2023'!O33+'Plan de Acción 2023'!P33+'Plan de Acción 2023'!Q33+'Plan de Acción 2023'!R33+'Plan de Acción 2023'!S33</f>
        <v>2</v>
      </c>
      <c r="J1109" s="824">
        <f>'Plan de Acción 2023'!X33+'Plan de Acción 2023'!Y33+'Plan de Acción 2023'!Z33+'Plan de Acción 2023'!AA33+'Plan de Acción 2023'!AB33+'Plan de Acción 2023'!AC33+'Plan de Acción 2023'!AD33+'Plan de Acción 2023'!AE33+'Plan de Acción 2023'!AF33+'Plan de Acción 2023'!AG33+'Plan de Acción 2023'!AH33+'Plan de Acción 2023'!AI33</f>
        <v>1</v>
      </c>
      <c r="K1109" s="825">
        <f t="shared" si="12"/>
        <v>1</v>
      </c>
      <c r="L1109" s="825">
        <f t="shared" si="13"/>
        <v>0.5</v>
      </c>
      <c r="M1109" s="824">
        <f>'Plan de Acción 2023'!S33</f>
        <v>0</v>
      </c>
      <c r="N1109" s="824">
        <f>'Plan de Acción 2023'!AI33</f>
        <v>0</v>
      </c>
      <c r="O1109" s="824" t="e">
        <f t="shared" si="14"/>
        <v>#DIV/0!</v>
      </c>
      <c r="P1109" s="820">
        <f>Tabla13[[#This Row],[Ejec Real Acumu]]-Tabla13[[#This Row],[Proyec Ejec Acumul]]</f>
        <v>-1</v>
      </c>
      <c r="Q1109" s="820">
        <f>Tabla13[[#This Row],[Ejec Real Mes]]-Tabla13[[#This Row],[Program Entreg Mes]]</f>
        <v>0</v>
      </c>
    </row>
    <row r="1110" spans="1:17">
      <c r="A1110" s="824">
        <v>30</v>
      </c>
      <c r="B1110" s="824" t="s">
        <v>2441</v>
      </c>
      <c r="C1110" s="824" t="s">
        <v>2442</v>
      </c>
      <c r="D1110" s="824" t="str">
        <f>'Plan de Acción 2023'!$V$34</f>
        <v>Oficina Asesora de Planeación</v>
      </c>
      <c r="E1110" s="824" t="str">
        <f>'Plan de Acción 2023'!$F$34</f>
        <v>Realizar evento de rendición de cuentas (RdC) enmarcados en la Estrategia de RdC</v>
      </c>
      <c r="F1110" s="824">
        <v>12</v>
      </c>
      <c r="G1110" s="824" t="s">
        <v>2454</v>
      </c>
      <c r="H1110" s="824">
        <f>'Plan de Acción 2023'!$T$34</f>
        <v>1</v>
      </c>
      <c r="I1110" s="824">
        <f>'Plan de Acción 2023'!H34+'Plan de Acción 2023'!I34+'Plan de Acción 2023'!J34+'Plan de Acción 2023'!K34+'Plan de Acción 2023'!L34+'Plan de Acción 2023'!M34+'Plan de Acción 2023'!N34+'Plan de Acción 2023'!O34+'Plan de Acción 2023'!P34+'Plan de Acción 2023'!Q34+'Plan de Acción 2023'!R34+'Plan de Acción 2023'!S34</f>
        <v>1</v>
      </c>
      <c r="J1110" s="824">
        <f>'Plan de Acción 2023'!X34+'Plan de Acción 2023'!Y34+'Plan de Acción 2023'!Z34+'Plan de Acción 2023'!AA34+'Plan de Acción 2023'!AB34+'Plan de Acción 2023'!AC34+'Plan de Acción 2023'!AD34+'Plan de Acción 2023'!AE34+'Plan de Acción 2023'!AF34+'Plan de Acción 2023'!AG34+'Plan de Acción 2023'!AH34+'Plan de Acción 2023'!AI34</f>
        <v>0</v>
      </c>
      <c r="K1110" s="825">
        <f t="shared" si="12"/>
        <v>1</v>
      </c>
      <c r="L1110" s="825">
        <f t="shared" si="13"/>
        <v>0</v>
      </c>
      <c r="M1110" s="824">
        <f>'Plan de Acción 2023'!S34</f>
        <v>0</v>
      </c>
      <c r="N1110" s="824">
        <f>'Plan de Acción 2023'!AI34</f>
        <v>0</v>
      </c>
      <c r="O1110" s="824" t="e">
        <f t="shared" si="14"/>
        <v>#DIV/0!</v>
      </c>
      <c r="P1110" s="820">
        <f>Tabla13[[#This Row],[Ejec Real Acumu]]-Tabla13[[#This Row],[Proyec Ejec Acumul]]</f>
        <v>-1</v>
      </c>
      <c r="Q1110" s="820">
        <f>Tabla13[[#This Row],[Ejec Real Mes]]-Tabla13[[#This Row],[Program Entreg Mes]]</f>
        <v>0</v>
      </c>
    </row>
    <row r="1111" spans="1:17">
      <c r="A1111" s="824">
        <v>31</v>
      </c>
      <c r="B1111" s="824" t="s">
        <v>2441</v>
      </c>
      <c r="C1111" s="824" t="s">
        <v>2442</v>
      </c>
      <c r="D1111" s="824" t="str">
        <f>'Plan de Acción 2023'!$V$35</f>
        <v>Oficina Asesora de Planeación</v>
      </c>
      <c r="E1111" s="824" t="str">
        <f>'Plan de Acción 2023'!$F$35</f>
        <v>Ejecutar el Plan Anticorrupción y Atención al Ciudadano</v>
      </c>
      <c r="F1111" s="824">
        <v>12</v>
      </c>
      <c r="G1111" s="824" t="s">
        <v>2454</v>
      </c>
      <c r="H1111" s="824">
        <f>'Plan de Acción 2023'!$T$35</f>
        <v>69</v>
      </c>
      <c r="I1111" s="824">
        <f>'Plan de Acción 2023'!H35+'Plan de Acción 2023'!I35+'Plan de Acción 2023'!J35+'Plan de Acción 2023'!K35+'Plan de Acción 2023'!L35+'Plan de Acción 2023'!M35+'Plan de Acción 2023'!N35+'Plan de Acción 2023'!O35+'Plan de Acción 2023'!P35+'Plan de Acción 2023'!Q35+'Plan de Acción 2023'!R35+'Plan de Acción 2023'!S35</f>
        <v>69</v>
      </c>
      <c r="J1111" s="824">
        <f>'Plan de Acción 2023'!X35+'Plan de Acción 2023'!Y35+'Plan de Acción 2023'!Z35+'Plan de Acción 2023'!AA35+'Plan de Acción 2023'!AB35+'Plan de Acción 2023'!AC35+'Plan de Acción 2023'!AD35+'Plan de Acción 2023'!AE35+'Plan de Acción 2023'!AF35+'Plan de Acción 2023'!AG35+'Plan de Acción 2023'!AH35+'Plan de Acción 2023'!AI35</f>
        <v>34</v>
      </c>
      <c r="K1111" s="825">
        <f t="shared" si="12"/>
        <v>1</v>
      </c>
      <c r="L1111" s="825">
        <f t="shared" si="13"/>
        <v>0.49275362318840582</v>
      </c>
      <c r="M1111" s="824">
        <f>'Plan de Acción 2023'!S35</f>
        <v>25</v>
      </c>
      <c r="N1111" s="824">
        <f>'Plan de Acción 2023'!AI35</f>
        <v>0</v>
      </c>
      <c r="O1111" s="824">
        <f t="shared" si="14"/>
        <v>0</v>
      </c>
      <c r="P1111" s="820">
        <f>Tabla13[[#This Row],[Ejec Real Acumu]]-Tabla13[[#This Row],[Proyec Ejec Acumul]]</f>
        <v>-35</v>
      </c>
      <c r="Q1111" s="820">
        <f>Tabla13[[#This Row],[Ejec Real Mes]]-Tabla13[[#This Row],[Program Entreg Mes]]</f>
        <v>-25</v>
      </c>
    </row>
    <row r="1112" spans="1:17">
      <c r="A1112" s="824">
        <v>32</v>
      </c>
      <c r="B1112" s="824" t="s">
        <v>2441</v>
      </c>
      <c r="C1112" s="824" t="s">
        <v>2442</v>
      </c>
      <c r="D1112" s="824" t="str">
        <f>'Plan de Acción 2023'!$V$36</f>
        <v>Oficina Asesora de Planeación</v>
      </c>
      <c r="E1112" s="824" t="str">
        <f>'Plan de Acción 2023'!$F$36</f>
        <v>Reportar el estado de ejecución
presupuestal de los proyectos de inversión y
el presupuesto de funcionamiento</v>
      </c>
      <c r="F1112" s="824">
        <v>12</v>
      </c>
      <c r="G1112" s="824" t="s">
        <v>2454</v>
      </c>
      <c r="H1112" s="824">
        <f>'Plan de Acción 2023'!$T$36</f>
        <v>12</v>
      </c>
      <c r="I1112" s="824">
        <f>'Plan de Acción 2023'!H36+'Plan de Acción 2023'!I36+'Plan de Acción 2023'!J36+'Plan de Acción 2023'!K36+'Plan de Acción 2023'!L36+'Plan de Acción 2023'!M36+'Plan de Acción 2023'!N36+'Plan de Acción 2023'!O36+'Plan de Acción 2023'!P36+'Plan de Acción 2023'!Q36+'Plan de Acción 2023'!R36+'Plan de Acción 2023'!S36</f>
        <v>12</v>
      </c>
      <c r="J1112" s="824">
        <f>'Plan de Acción 2023'!X36+'Plan de Acción 2023'!Y36+'Plan de Acción 2023'!Z36+'Plan de Acción 2023'!AA36+'Plan de Acción 2023'!AB36+'Plan de Acción 2023'!AC36+'Plan de Acción 2023'!AD36+'Plan de Acción 2023'!AE36+'Plan de Acción 2023'!AF36+'Plan de Acción 2023'!AG36+'Plan de Acción 2023'!AH36+'Plan de Acción 2023'!AI36</f>
        <v>10</v>
      </c>
      <c r="K1112" s="825">
        <f t="shared" si="12"/>
        <v>1</v>
      </c>
      <c r="L1112" s="825">
        <f t="shared" si="13"/>
        <v>0.83333333333333337</v>
      </c>
      <c r="M1112" s="824">
        <f>'Plan de Acción 2023'!S36</f>
        <v>0</v>
      </c>
      <c r="N1112" s="824">
        <f>'Plan de Acción 2023'!AI36</f>
        <v>0</v>
      </c>
      <c r="O1112" s="824" t="e">
        <f t="shared" si="14"/>
        <v>#DIV/0!</v>
      </c>
      <c r="P1112" s="820">
        <f>Tabla13[[#This Row],[Ejec Real Acumu]]-Tabla13[[#This Row],[Proyec Ejec Acumul]]</f>
        <v>-2</v>
      </c>
      <c r="Q1112" s="820">
        <f>Tabla13[[#This Row],[Ejec Real Mes]]-Tabla13[[#This Row],[Program Entreg Mes]]</f>
        <v>0</v>
      </c>
    </row>
    <row r="1113" spans="1:17">
      <c r="A1113" s="824">
        <v>33</v>
      </c>
      <c r="B1113" s="824" t="s">
        <v>2441</v>
      </c>
      <c r="C1113" s="824" t="s">
        <v>2442</v>
      </c>
      <c r="D1113" s="824" t="str">
        <f>'Plan de Acción 2023'!$V$37</f>
        <v>Oficina Asesora de Planeación</v>
      </c>
      <c r="E1113" s="824" t="str">
        <f>'Plan de Acción 2023'!$F$37</f>
        <v>Realizar seguimiento en el
aplicativo de la Plataforma Integral de
Inversion Publica (PIIP) a los avances en cadena valor, conforme la ejecución del Presupuesto de Inversión: Producto,
Financiero y de Gestión</v>
      </c>
      <c r="F1113" s="824">
        <v>12</v>
      </c>
      <c r="G1113" s="824" t="s">
        <v>2454</v>
      </c>
      <c r="H1113" s="824">
        <f>'Plan de Acción 2023'!$T$37</f>
        <v>12</v>
      </c>
      <c r="I1113" s="824">
        <f>'Plan de Acción 2023'!H37+'Plan de Acción 2023'!I37+'Plan de Acción 2023'!J37+'Plan de Acción 2023'!K37+'Plan de Acción 2023'!L37+'Plan de Acción 2023'!M37+'Plan de Acción 2023'!N37+'Plan de Acción 2023'!O37+'Plan de Acción 2023'!P37+'Plan de Acción 2023'!Q37+'Plan de Acción 2023'!R37+'Plan de Acción 2023'!S37</f>
        <v>12</v>
      </c>
      <c r="J1113" s="824">
        <f>'Plan de Acción 2023'!X37+'Plan de Acción 2023'!Y37+'Plan de Acción 2023'!Z37+'Plan de Acción 2023'!AA37+'Plan de Acción 2023'!AB37+'Plan de Acción 2023'!AC37+'Plan de Acción 2023'!AD37+'Plan de Acción 2023'!AE37+'Plan de Acción 2023'!AF37+'Plan de Acción 2023'!AG37+'Plan de Acción 2023'!AH37+'Plan de Acción 2023'!AI37</f>
        <v>10</v>
      </c>
      <c r="K1113" s="825">
        <f t="shared" si="12"/>
        <v>1</v>
      </c>
      <c r="L1113" s="825">
        <f t="shared" si="13"/>
        <v>0.83333333333333337</v>
      </c>
      <c r="M1113" s="824">
        <f>'Plan de Acción 2023'!S37</f>
        <v>0</v>
      </c>
      <c r="N1113" s="824">
        <f>'Plan de Acción 2023'!AI37</f>
        <v>0</v>
      </c>
      <c r="O1113" s="824" t="e">
        <f t="shared" si="14"/>
        <v>#DIV/0!</v>
      </c>
      <c r="P1113" s="820">
        <f>Tabla13[[#This Row],[Ejec Real Acumu]]-Tabla13[[#This Row],[Proyec Ejec Acumul]]</f>
        <v>-2</v>
      </c>
      <c r="Q1113" s="820">
        <f>Tabla13[[#This Row],[Ejec Real Mes]]-Tabla13[[#This Row],[Program Entreg Mes]]</f>
        <v>0</v>
      </c>
    </row>
    <row r="1114" spans="1:17">
      <c r="A1114" s="824">
        <v>34</v>
      </c>
      <c r="B1114" s="824" t="s">
        <v>2441</v>
      </c>
      <c r="C1114" s="824" t="s">
        <v>2442</v>
      </c>
      <c r="D1114" s="824" t="str">
        <f>'Plan de Acción 2023'!$V$38</f>
        <v>Oficina Asesora de Planeación</v>
      </c>
      <c r="E1114" s="824" t="str">
        <f>'Plan de Acción 2023'!$F$38</f>
        <v>Realizar el estudio de tasas de los
servicios que se prestaran por parte de las
areas misionales del instituto para su
publicacion según los terminos de ley.</v>
      </c>
      <c r="F1114" s="824">
        <v>12</v>
      </c>
      <c r="G1114" s="824" t="s">
        <v>2454</v>
      </c>
      <c r="H1114" s="824">
        <f>'Plan de Acción 2023'!$T$38</f>
        <v>1</v>
      </c>
      <c r="I1114" s="824">
        <f>'Plan de Acción 2023'!H38+'Plan de Acción 2023'!I38+'Plan de Acción 2023'!J38+'Plan de Acción 2023'!K38+'Plan de Acción 2023'!L38+'Plan de Acción 2023'!M38+'Plan de Acción 2023'!N38+'Plan de Acción 2023'!O38+'Plan de Acción 2023'!P38+'Plan de Acción 2023'!Q38+'Plan de Acción 2023'!R38+'Plan de Acción 2023'!S38</f>
        <v>1</v>
      </c>
      <c r="J1114" s="824">
        <f>'Plan de Acción 2023'!X38+'Plan de Acción 2023'!Y38+'Plan de Acción 2023'!Z38+'Plan de Acción 2023'!AA38+'Plan de Acción 2023'!AB38+'Plan de Acción 2023'!AC38+'Plan de Acción 2023'!AD38+'Plan de Acción 2023'!AE38+'Plan de Acción 2023'!AF38+'Plan de Acción 2023'!AG38+'Plan de Acción 2023'!AH38+'Plan de Acción 2023'!AI38</f>
        <v>0</v>
      </c>
      <c r="K1114" s="825">
        <f t="shared" si="12"/>
        <v>1</v>
      </c>
      <c r="L1114" s="825">
        <f t="shared" si="13"/>
        <v>0</v>
      </c>
      <c r="M1114" s="824">
        <f>'Plan de Acción 2023'!S38</f>
        <v>1</v>
      </c>
      <c r="N1114" s="824">
        <f>'Plan de Acción 2023'!AI38</f>
        <v>0</v>
      </c>
      <c r="O1114" s="824">
        <f t="shared" si="14"/>
        <v>0</v>
      </c>
      <c r="P1114" s="820">
        <f>Tabla13[[#This Row],[Ejec Real Acumu]]-Tabla13[[#This Row],[Proyec Ejec Acumul]]</f>
        <v>-1</v>
      </c>
      <c r="Q1114" s="820">
        <f>Tabla13[[#This Row],[Ejec Real Mes]]-Tabla13[[#This Row],[Program Entreg Mes]]</f>
        <v>-1</v>
      </c>
    </row>
    <row r="1115" spans="1:17">
      <c r="A1115" s="824">
        <v>35</v>
      </c>
      <c r="B1115" s="824" t="s">
        <v>2441</v>
      </c>
      <c r="C1115" s="824" t="s">
        <v>2442</v>
      </c>
      <c r="D1115" s="824" t="str">
        <f>'Plan de Acción 2023'!$V$39</f>
        <v>Oficina Asesora de Planeación</v>
      </c>
      <c r="E1115" s="824" t="str">
        <f>'Plan de Acción 2023'!$F$39</f>
        <v xml:space="preserve">Creación o actualización de la
documentación de la OAP
</v>
      </c>
      <c r="F1115" s="824">
        <v>12</v>
      </c>
      <c r="G1115" s="824" t="s">
        <v>2454</v>
      </c>
      <c r="H1115" s="824">
        <f>'Plan de Acción 2023'!$T$39</f>
        <v>13</v>
      </c>
      <c r="I1115" s="824">
        <f>'Plan de Acción 2023'!H39+'Plan de Acción 2023'!I39+'Plan de Acción 2023'!J39+'Plan de Acción 2023'!K39+'Plan de Acción 2023'!L39+'Plan de Acción 2023'!M39+'Plan de Acción 2023'!N39+'Plan de Acción 2023'!O39+'Plan de Acción 2023'!P39+'Plan de Acción 2023'!Q39+'Plan de Acción 2023'!R39+'Plan de Acción 2023'!S39</f>
        <v>13</v>
      </c>
      <c r="J1115" s="824">
        <f>'Plan de Acción 2023'!X39+'Plan de Acción 2023'!Y39+'Plan de Acción 2023'!Z39+'Plan de Acción 2023'!AA39+'Plan de Acción 2023'!AB39+'Plan de Acción 2023'!AC39+'Plan de Acción 2023'!AD39+'Plan de Acción 2023'!AE39+'Plan de Acción 2023'!AF39+'Plan de Acción 2023'!AG39+'Plan de Acción 2023'!AH39+'Plan de Acción 2023'!AI39</f>
        <v>0</v>
      </c>
      <c r="K1115" s="825">
        <f t="shared" si="12"/>
        <v>1</v>
      </c>
      <c r="L1115" s="825">
        <f t="shared" si="13"/>
        <v>0</v>
      </c>
      <c r="M1115" s="824">
        <f>'Plan de Acción 2023'!S39</f>
        <v>13</v>
      </c>
      <c r="N1115" s="824">
        <f>'Plan de Acción 2023'!AI39</f>
        <v>0</v>
      </c>
      <c r="O1115" s="824">
        <f t="shared" si="14"/>
        <v>0</v>
      </c>
      <c r="P1115" s="820">
        <f>Tabla13[[#This Row],[Ejec Real Acumu]]-Tabla13[[#This Row],[Proyec Ejec Acumul]]</f>
        <v>-13</v>
      </c>
      <c r="Q1115" s="820">
        <f>Tabla13[[#This Row],[Ejec Real Mes]]-Tabla13[[#This Row],[Program Entreg Mes]]</f>
        <v>-13</v>
      </c>
    </row>
    <row r="1116" spans="1:17">
      <c r="A1116" s="824">
        <v>36</v>
      </c>
      <c r="B1116" s="824" t="s">
        <v>2441</v>
      </c>
      <c r="C1116" s="824" t="s">
        <v>2442</v>
      </c>
      <c r="D1116" s="824" t="str">
        <f>'Plan de Acción 2023'!$V$40</f>
        <v>Subdirección de Servicios Metrológicos y Relación con el Ciudadano</v>
      </c>
      <c r="E1116" s="824" t="str">
        <f>'Plan de Acción 2023'!$F$40</f>
        <v>Implementar las políticas del Modelo Integrado de Planeación y Gestión relacionadas con la SSMRC</v>
      </c>
      <c r="F1116" s="824">
        <v>12</v>
      </c>
      <c r="G1116" s="824" t="s">
        <v>2454</v>
      </c>
      <c r="H1116" s="824">
        <f>'Plan de Acción 2023'!$T$40</f>
        <v>3</v>
      </c>
      <c r="I1116" s="824">
        <f>'Plan de Acción 2023'!H40+'Plan de Acción 2023'!I40+'Plan de Acción 2023'!J40+'Plan de Acción 2023'!K40+'Plan de Acción 2023'!L40+'Plan de Acción 2023'!M40+'Plan de Acción 2023'!N40+'Plan de Acción 2023'!O40+'Plan de Acción 2023'!P40+'Plan de Acción 2023'!Q40+'Plan de Acción 2023'!R40+'Plan de Acción 2023'!S40</f>
        <v>3</v>
      </c>
      <c r="J1116" s="824">
        <f>'Plan de Acción 2023'!X40+'Plan de Acción 2023'!Y40+'Plan de Acción 2023'!Z40+'Plan de Acción 2023'!AA40+'Plan de Acción 2023'!AB40+'Plan de Acción 2023'!AC40+'Plan de Acción 2023'!AD40+'Plan de Acción 2023'!AE40+'Plan de Acción 2023'!AF40+'Plan de Acción 2023'!AG40+'Plan de Acción 2023'!AH40+'Plan de Acción 2023'!AI40</f>
        <v>2</v>
      </c>
      <c r="K1116" s="825">
        <f t="shared" si="12"/>
        <v>1</v>
      </c>
      <c r="L1116" s="825">
        <f t="shared" si="13"/>
        <v>0.66666666666666663</v>
      </c>
      <c r="M1116" s="824">
        <f>'Plan de Acción 2023'!S40</f>
        <v>1</v>
      </c>
      <c r="N1116" s="824">
        <f>'Plan de Acción 2023'!AI40</f>
        <v>0</v>
      </c>
      <c r="O1116" s="824">
        <f t="shared" si="14"/>
        <v>0</v>
      </c>
      <c r="P1116" s="820">
        <f>Tabla13[[#This Row],[Ejec Real Acumu]]-Tabla13[[#This Row],[Proyec Ejec Acumul]]</f>
        <v>-1</v>
      </c>
      <c r="Q1116" s="820">
        <f>Tabla13[[#This Row],[Ejec Real Mes]]-Tabla13[[#This Row],[Program Entreg Mes]]</f>
        <v>-1</v>
      </c>
    </row>
    <row r="1117" spans="1:17">
      <c r="A1117" s="824">
        <v>37</v>
      </c>
      <c r="B1117" s="824" t="s">
        <v>2441</v>
      </c>
      <c r="C1117" s="824" t="s">
        <v>2442</v>
      </c>
      <c r="D1117" s="824" t="str">
        <f>'Plan de Acción 2023'!$V$41</f>
        <v>Subdirección de Servicios Metrológicos y Relación con el Ciudadano</v>
      </c>
      <c r="E1117" s="824" t="str">
        <f>'Plan de Acción 2023'!$F$41</f>
        <v>Revisar, ajustar y aprobar Proyecto de Interés Estratégico "Fomento Regional en Metrología 2.0"</v>
      </c>
      <c r="F1117" s="824">
        <v>12</v>
      </c>
      <c r="G1117" s="824" t="s">
        <v>2454</v>
      </c>
      <c r="H1117" s="824">
        <f>'Plan de Acción 2023'!$T$41</f>
        <v>1</v>
      </c>
      <c r="I1117" s="824">
        <f>'Plan de Acción 2023'!H41+'Plan de Acción 2023'!I41+'Plan de Acción 2023'!J41+'Plan de Acción 2023'!K41+'Plan de Acción 2023'!L41+'Plan de Acción 2023'!M41+'Plan de Acción 2023'!N41+'Plan de Acción 2023'!O41+'Plan de Acción 2023'!P41+'Plan de Acción 2023'!Q41+'Plan de Acción 2023'!R41+'Plan de Acción 2023'!S41</f>
        <v>1</v>
      </c>
      <c r="J1117" s="824">
        <f>'Plan de Acción 2023'!X41+'Plan de Acción 2023'!Y41+'Plan de Acción 2023'!Z41+'Plan de Acción 2023'!AA41+'Plan de Acción 2023'!AB41+'Plan de Acción 2023'!AC41+'Plan de Acción 2023'!AD41+'Plan de Acción 2023'!AE41+'Plan de Acción 2023'!AF41+'Plan de Acción 2023'!AG41+'Plan de Acción 2023'!AH41+'Plan de Acción 2023'!AI41</f>
        <v>1</v>
      </c>
      <c r="K1117" s="825">
        <f t="shared" si="12"/>
        <v>1</v>
      </c>
      <c r="L1117" s="825">
        <f t="shared" si="13"/>
        <v>1</v>
      </c>
      <c r="M1117" s="824">
        <f>'Plan de Acción 2023'!S41</f>
        <v>0</v>
      </c>
      <c r="N1117" s="824">
        <f>'Plan de Acción 2023'!AI41</f>
        <v>0</v>
      </c>
      <c r="O1117" s="824" t="e">
        <f t="shared" si="14"/>
        <v>#DIV/0!</v>
      </c>
      <c r="P1117" s="820">
        <f>Tabla13[[#This Row],[Ejec Real Acumu]]-Tabla13[[#This Row],[Proyec Ejec Acumul]]</f>
        <v>0</v>
      </c>
      <c r="Q1117" s="820">
        <f>Tabla13[[#This Row],[Ejec Real Mes]]-Tabla13[[#This Row],[Program Entreg Mes]]</f>
        <v>0</v>
      </c>
    </row>
    <row r="1118" spans="1:17">
      <c r="A1118" s="824">
        <v>38</v>
      </c>
      <c r="B1118" s="824" t="s">
        <v>2441</v>
      </c>
      <c r="C1118" s="824" t="s">
        <v>2442</v>
      </c>
      <c r="D1118" s="824" t="str">
        <f>'Plan de Acción 2023'!$V$42</f>
        <v>Subdirección de Servicios Metrológicos y Relación con el Ciudadano</v>
      </c>
      <c r="E1118" s="824" t="str">
        <f>'Plan de Acción 2023'!$F$42</f>
        <v>Ejecutar los compromisos establecidos en los CONPES en los cuales tiene responsabilidad la SSMRC</v>
      </c>
      <c r="F1118" s="824">
        <v>12</v>
      </c>
      <c r="G1118" s="824" t="s">
        <v>2454</v>
      </c>
      <c r="H1118" s="824">
        <f>'Plan de Acción 2023'!$T$42</f>
        <v>3</v>
      </c>
      <c r="I1118" s="824">
        <f>'Plan de Acción 2023'!H42+'Plan de Acción 2023'!I42+'Plan de Acción 2023'!J42+'Plan de Acción 2023'!K42+'Plan de Acción 2023'!L42+'Plan de Acción 2023'!M42+'Plan de Acción 2023'!N42+'Plan de Acción 2023'!O42+'Plan de Acción 2023'!P42+'Plan de Acción 2023'!Q42+'Plan de Acción 2023'!R42+'Plan de Acción 2023'!S42</f>
        <v>3</v>
      </c>
      <c r="J1118" s="824">
        <f>'Plan de Acción 2023'!X42+'Plan de Acción 2023'!Y42+'Plan de Acción 2023'!Z42+'Plan de Acción 2023'!AA42+'Plan de Acción 2023'!AB42+'Plan de Acción 2023'!AC42+'Plan de Acción 2023'!AD42+'Plan de Acción 2023'!AE42+'Plan de Acción 2023'!AF42+'Plan de Acción 2023'!AG42+'Plan de Acción 2023'!AH42+'Plan de Acción 2023'!AI42</f>
        <v>2</v>
      </c>
      <c r="K1118" s="825">
        <f t="shared" si="12"/>
        <v>1</v>
      </c>
      <c r="L1118" s="825">
        <f t="shared" si="13"/>
        <v>0.66666666666666663</v>
      </c>
      <c r="M1118" s="824">
        <f>'Plan de Acción 2023'!S42</f>
        <v>1</v>
      </c>
      <c r="N1118" s="824">
        <f>'Plan de Acción 2023'!AI42</f>
        <v>0</v>
      </c>
      <c r="O1118" s="824">
        <f t="shared" si="14"/>
        <v>0</v>
      </c>
      <c r="P1118" s="820">
        <f>Tabla13[[#This Row],[Ejec Real Acumu]]-Tabla13[[#This Row],[Proyec Ejec Acumul]]</f>
        <v>-1</v>
      </c>
      <c r="Q1118" s="820">
        <f>Tabla13[[#This Row],[Ejec Real Mes]]-Tabla13[[#This Row],[Program Entreg Mes]]</f>
        <v>-1</v>
      </c>
    </row>
    <row r="1119" spans="1:17">
      <c r="A1119" s="824">
        <v>39</v>
      </c>
      <c r="B1119" s="824" t="s">
        <v>2441</v>
      </c>
      <c r="C1119" s="824" t="s">
        <v>2442</v>
      </c>
      <c r="D1119" s="824" t="str">
        <f>'Plan de Acción 2023'!$V$43</f>
        <v>Subdirección de Servicios Metrológicos y Relación con el Ciudadano</v>
      </c>
      <c r="E1119" s="824" t="str">
        <f>'Plan de Acción 2023'!$F$43</f>
        <v>Ejecutar los compromisos establecidos en los Convenios en los cuales tiene responsabilidad la SSMRC</v>
      </c>
      <c r="F1119" s="824">
        <v>12</v>
      </c>
      <c r="G1119" s="824" t="s">
        <v>2454</v>
      </c>
      <c r="H1119" s="824">
        <f>'Plan de Acción 2023'!$T$43</f>
        <v>3</v>
      </c>
      <c r="I1119" s="824">
        <f>'Plan de Acción 2023'!H43+'Plan de Acción 2023'!I43+'Plan de Acción 2023'!J43+'Plan de Acción 2023'!K43+'Plan de Acción 2023'!L43+'Plan de Acción 2023'!M43+'Plan de Acción 2023'!N43+'Plan de Acción 2023'!O43+'Plan de Acción 2023'!P43+'Plan de Acción 2023'!Q43+'Plan de Acción 2023'!R43+'Plan de Acción 2023'!S43</f>
        <v>3</v>
      </c>
      <c r="J1119" s="824">
        <f>'Plan de Acción 2023'!X43+'Plan de Acción 2023'!Y43+'Plan de Acción 2023'!Z43+'Plan de Acción 2023'!AA43+'Plan de Acción 2023'!AB43+'Plan de Acción 2023'!AC43+'Plan de Acción 2023'!AD43+'Plan de Acción 2023'!AE43+'Plan de Acción 2023'!AF43+'Plan de Acción 2023'!AG43+'Plan de Acción 2023'!AH43+'Plan de Acción 2023'!AI43</f>
        <v>2</v>
      </c>
      <c r="K1119" s="825">
        <f t="shared" si="12"/>
        <v>1</v>
      </c>
      <c r="L1119" s="825">
        <f t="shared" si="13"/>
        <v>0.66666666666666663</v>
      </c>
      <c r="M1119" s="824">
        <f>'Plan de Acción 2023'!S43</f>
        <v>1</v>
      </c>
      <c r="N1119" s="824">
        <f>'Plan de Acción 2023'!AI43</f>
        <v>0</v>
      </c>
      <c r="O1119" s="824">
        <f t="shared" si="14"/>
        <v>0</v>
      </c>
      <c r="P1119" s="820">
        <f>Tabla13[[#This Row],[Ejec Real Acumu]]-Tabla13[[#This Row],[Proyec Ejec Acumul]]</f>
        <v>-1</v>
      </c>
      <c r="Q1119" s="820">
        <f>Tabla13[[#This Row],[Ejec Real Mes]]-Tabla13[[#This Row],[Program Entreg Mes]]</f>
        <v>-1</v>
      </c>
    </row>
    <row r="1120" spans="1:17">
      <c r="A1120" s="824">
        <v>40</v>
      </c>
      <c r="B1120" s="824" t="s">
        <v>2441</v>
      </c>
      <c r="C1120" s="824" t="s">
        <v>2442</v>
      </c>
      <c r="D1120" s="824" t="str">
        <f>'Plan de Acción 2023'!$V$44</f>
        <v>Subdirección de Servicios Metrológicos y Relación con el Ciudadano</v>
      </c>
      <c r="E1120" s="824" t="str">
        <f>'Plan de Acción 2023'!$F$44</f>
        <v>Ejecutar actividades desde la Red Colombiana de Metrología según lineamientos estratégicos</v>
      </c>
      <c r="F1120" s="824">
        <v>12</v>
      </c>
      <c r="G1120" s="824" t="s">
        <v>2454</v>
      </c>
      <c r="H1120" s="824">
        <f>'Plan de Acción 2023'!$T$44</f>
        <v>4</v>
      </c>
      <c r="I1120" s="824">
        <f>'Plan de Acción 2023'!H44+'Plan de Acción 2023'!I44+'Plan de Acción 2023'!J44+'Plan de Acción 2023'!K44+'Plan de Acción 2023'!L44+'Plan de Acción 2023'!M44+'Plan de Acción 2023'!N44+'Plan de Acción 2023'!O44+'Plan de Acción 2023'!P44+'Plan de Acción 2023'!Q44+'Plan de Acción 2023'!R44+'Plan de Acción 2023'!S44</f>
        <v>4</v>
      </c>
      <c r="J1120" s="824">
        <f>'Plan de Acción 2023'!X44+'Plan de Acción 2023'!Y44+'Plan de Acción 2023'!Z44+'Plan de Acción 2023'!AA44+'Plan de Acción 2023'!AB44+'Plan de Acción 2023'!AC44+'Plan de Acción 2023'!AD44+'Plan de Acción 2023'!AE44+'Plan de Acción 2023'!AF44+'Plan de Acción 2023'!AG44+'Plan de Acción 2023'!AH44+'Plan de Acción 2023'!AI44</f>
        <v>3</v>
      </c>
      <c r="K1120" s="825">
        <f t="shared" si="12"/>
        <v>1</v>
      </c>
      <c r="L1120" s="825">
        <f t="shared" si="13"/>
        <v>0.75</v>
      </c>
      <c r="M1120" s="824">
        <f>'Plan de Acción 2023'!S44</f>
        <v>1</v>
      </c>
      <c r="N1120" s="824">
        <f>'Plan de Acción 2023'!AI44</f>
        <v>0</v>
      </c>
      <c r="O1120" s="824">
        <f t="shared" si="14"/>
        <v>0</v>
      </c>
      <c r="P1120" s="820">
        <f>Tabla13[[#This Row],[Ejec Real Acumu]]-Tabla13[[#This Row],[Proyec Ejec Acumul]]</f>
        <v>-1</v>
      </c>
      <c r="Q1120" s="820">
        <f>Tabla13[[#This Row],[Ejec Real Mes]]-Tabla13[[#This Row],[Program Entreg Mes]]</f>
        <v>-1</v>
      </c>
    </row>
    <row r="1121" spans="1:17">
      <c r="A1121" s="824">
        <v>41</v>
      </c>
      <c r="B1121" s="824" t="s">
        <v>2441</v>
      </c>
      <c r="C1121" s="824" t="s">
        <v>2442</v>
      </c>
      <c r="D1121" s="824" t="str">
        <f>'Plan de Acción 2023'!$V$45</f>
        <v>Subdirección de Servicios Metrológicos y Relación con el Ciudadano</v>
      </c>
      <c r="E1121" s="824" t="str">
        <f>'Plan de Acción 2023'!$F$45</f>
        <v>Prestar los Servicios liderados desde la SSMRC</v>
      </c>
      <c r="F1121" s="824">
        <v>12</v>
      </c>
      <c r="G1121" s="824" t="s">
        <v>2454</v>
      </c>
      <c r="H1121" s="824">
        <f>'Plan de Acción 2023'!$T$45</f>
        <v>4</v>
      </c>
      <c r="I1121" s="824">
        <f>'Plan de Acción 2023'!H45+'Plan de Acción 2023'!I45+'Plan de Acción 2023'!J45+'Plan de Acción 2023'!K45+'Plan de Acción 2023'!L45+'Plan de Acción 2023'!M45+'Plan de Acción 2023'!N45+'Plan de Acción 2023'!O45+'Plan de Acción 2023'!P45+'Plan de Acción 2023'!Q45+'Plan de Acción 2023'!R45+'Plan de Acción 2023'!S45</f>
        <v>4</v>
      </c>
      <c r="J1121" s="824">
        <f>'Plan de Acción 2023'!X45+'Plan de Acción 2023'!Y45+'Plan de Acción 2023'!Z45+'Plan de Acción 2023'!AA45+'Plan de Acción 2023'!AB45+'Plan de Acción 2023'!AC45+'Plan de Acción 2023'!AD45+'Plan de Acción 2023'!AE45+'Plan de Acción 2023'!AF45+'Plan de Acción 2023'!AG45+'Plan de Acción 2023'!AH45+'Plan de Acción 2023'!AI45</f>
        <v>3</v>
      </c>
      <c r="K1121" s="825">
        <f t="shared" si="12"/>
        <v>1</v>
      </c>
      <c r="L1121" s="825">
        <f t="shared" si="13"/>
        <v>0.75</v>
      </c>
      <c r="M1121" s="824">
        <f>'Plan de Acción 2023'!S45</f>
        <v>1</v>
      </c>
      <c r="N1121" s="824">
        <f>'Plan de Acción 2023'!AI45</f>
        <v>0</v>
      </c>
      <c r="O1121" s="824">
        <f t="shared" si="14"/>
        <v>0</v>
      </c>
      <c r="P1121" s="820">
        <f>Tabla13[[#This Row],[Ejec Real Acumu]]-Tabla13[[#This Row],[Proyec Ejec Acumul]]</f>
        <v>-1</v>
      </c>
      <c r="Q1121" s="820">
        <f>Tabla13[[#This Row],[Ejec Real Mes]]-Tabla13[[#This Row],[Program Entreg Mes]]</f>
        <v>-1</v>
      </c>
    </row>
    <row r="1122" spans="1:17">
      <c r="A1122" s="824">
        <v>42</v>
      </c>
      <c r="B1122" s="824" t="s">
        <v>2441</v>
      </c>
      <c r="C1122" s="824" t="s">
        <v>2442</v>
      </c>
      <c r="D1122" s="824" t="str">
        <f>'Plan de Acción 2023'!$V$46</f>
        <v>Subdirección de Servicios Metrológicos y Relación con el Ciudadano</v>
      </c>
      <c r="E1122" s="824" t="str">
        <f>'Plan de Acción 2023'!$F$46</f>
        <v>Establecer un diagnóstico y unificar la gestión de la metrología científica en el INM y mantener el reconocimiento como Centro de Investigación</v>
      </c>
      <c r="F1122" s="824">
        <v>12</v>
      </c>
      <c r="G1122" s="824" t="s">
        <v>2454</v>
      </c>
      <c r="H1122" s="824">
        <f>'Plan de Acción 2023'!$T$46</f>
        <v>1</v>
      </c>
      <c r="I1122" s="824">
        <f>'Plan de Acción 2023'!H46+'Plan de Acción 2023'!I46+'Plan de Acción 2023'!J46+'Plan de Acción 2023'!K46+'Plan de Acción 2023'!L46+'Plan de Acción 2023'!M46+'Plan de Acción 2023'!N46+'Plan de Acción 2023'!O46+'Plan de Acción 2023'!P46+'Plan de Acción 2023'!Q46+'Plan de Acción 2023'!R46+'Plan de Acción 2023'!S46</f>
        <v>1</v>
      </c>
      <c r="J1122" s="824">
        <f>'Plan de Acción 2023'!X46+'Plan de Acción 2023'!Y46+'Plan de Acción 2023'!Z46+'Plan de Acción 2023'!AA46+'Plan de Acción 2023'!AB46+'Plan de Acción 2023'!AC46+'Plan de Acción 2023'!AD46+'Plan de Acción 2023'!AE46+'Plan de Acción 2023'!AF46+'Plan de Acción 2023'!AG46+'Plan de Acción 2023'!AH46+'Plan de Acción 2023'!AI46</f>
        <v>2</v>
      </c>
      <c r="K1122" s="825">
        <f t="shared" si="12"/>
        <v>1</v>
      </c>
      <c r="L1122" s="825">
        <f t="shared" si="13"/>
        <v>2</v>
      </c>
      <c r="M1122" s="824">
        <f>'Plan de Acción 2023'!S46</f>
        <v>0</v>
      </c>
      <c r="N1122" s="824">
        <f>'Plan de Acción 2023'!AI46</f>
        <v>0</v>
      </c>
      <c r="O1122" s="824" t="e">
        <f t="shared" si="14"/>
        <v>#DIV/0!</v>
      </c>
      <c r="P1122" s="820">
        <f>Tabla13[[#This Row],[Ejec Real Acumu]]-Tabla13[[#This Row],[Proyec Ejec Acumul]]</f>
        <v>1</v>
      </c>
      <c r="Q1122" s="820">
        <f>Tabla13[[#This Row],[Ejec Real Mes]]-Tabla13[[#This Row],[Program Entreg Mes]]</f>
        <v>0</v>
      </c>
    </row>
    <row r="1123" spans="1:17">
      <c r="A1123" s="824">
        <v>43</v>
      </c>
      <c r="B1123" s="824" t="s">
        <v>2441</v>
      </c>
      <c r="C1123" s="824" t="s">
        <v>2442</v>
      </c>
      <c r="D1123" s="824" t="str">
        <f>'Plan de Acción 2023'!$V$47</f>
        <v>Subdirección de Servicios Metrológicos y Relación con el Ciudadano</v>
      </c>
      <c r="E1123" s="824" t="str">
        <f>'Plan de Acción 2023'!$F$47</f>
        <v>Revisar y ajustar las actividades relacionadas con Comunicaciones y Relación con el ciudadano según lineamientos estratégicos</v>
      </c>
      <c r="F1123" s="824">
        <v>12</v>
      </c>
      <c r="G1123" s="824" t="s">
        <v>2454</v>
      </c>
      <c r="H1123" s="824">
        <f>'Plan de Acción 2023'!$T$47</f>
        <v>3</v>
      </c>
      <c r="I1123" s="824">
        <f>'Plan de Acción 2023'!H47+'Plan de Acción 2023'!I47+'Plan de Acción 2023'!J47+'Plan de Acción 2023'!K47+'Plan de Acción 2023'!L47+'Plan de Acción 2023'!M47+'Plan de Acción 2023'!N47+'Plan de Acción 2023'!O47+'Plan de Acción 2023'!P47+'Plan de Acción 2023'!Q47+'Plan de Acción 2023'!R47+'Plan de Acción 2023'!S47</f>
        <v>3</v>
      </c>
      <c r="J1123" s="824">
        <f>'Plan de Acción 2023'!X47+'Plan de Acción 2023'!Y47+'Plan de Acción 2023'!Z47+'Plan de Acción 2023'!AA47+'Plan de Acción 2023'!AB47+'Plan de Acción 2023'!AC47+'Plan de Acción 2023'!AD47+'Plan de Acción 2023'!AE47+'Plan de Acción 2023'!AF47+'Plan de Acción 2023'!AG47+'Plan de Acción 2023'!AH47+'Plan de Acción 2023'!AI47</f>
        <v>2</v>
      </c>
      <c r="K1123" s="825">
        <f t="shared" si="12"/>
        <v>1</v>
      </c>
      <c r="L1123" s="825">
        <f t="shared" si="13"/>
        <v>0.66666666666666663</v>
      </c>
      <c r="M1123" s="824">
        <f>'Plan de Acción 2023'!S47</f>
        <v>1</v>
      </c>
      <c r="N1123" s="824">
        <f>'Plan de Acción 2023'!AI47</f>
        <v>0</v>
      </c>
      <c r="O1123" s="824">
        <f t="shared" si="14"/>
        <v>0</v>
      </c>
      <c r="P1123" s="820">
        <f>Tabla13[[#This Row],[Ejec Real Acumu]]-Tabla13[[#This Row],[Proyec Ejec Acumul]]</f>
        <v>-1</v>
      </c>
      <c r="Q1123" s="820">
        <f>Tabla13[[#This Row],[Ejec Real Mes]]-Tabla13[[#This Row],[Program Entreg Mes]]</f>
        <v>-1</v>
      </c>
    </row>
    <row r="1124" spans="1:17">
      <c r="A1124" s="824">
        <v>44</v>
      </c>
      <c r="B1124" s="824" t="s">
        <v>2441</v>
      </c>
      <c r="C1124" s="824" t="s">
        <v>2442</v>
      </c>
      <c r="D1124" s="824" t="str">
        <f>'Plan de Acción 2023'!$V$48</f>
        <v>Subdirección de Servicios Metrológicos y Relación con el Ciudadano</v>
      </c>
      <c r="E1124" s="824" t="str">
        <f>'Plan de Acción 2023'!$F$48</f>
        <v>Ejecutar actividades relacionadas con la Gestión del SIG según lineamientos estratégicos</v>
      </c>
      <c r="F1124" s="824">
        <v>12</v>
      </c>
      <c r="G1124" s="824" t="s">
        <v>2454</v>
      </c>
      <c r="H1124" s="824">
        <f>'Plan de Acción 2023'!$T$48</f>
        <v>4</v>
      </c>
      <c r="I1124" s="824">
        <f>'Plan de Acción 2023'!H48+'Plan de Acción 2023'!I48+'Plan de Acción 2023'!J48+'Plan de Acción 2023'!K48+'Plan de Acción 2023'!L48+'Plan de Acción 2023'!M48+'Plan de Acción 2023'!N48+'Plan de Acción 2023'!O48+'Plan de Acción 2023'!P48+'Plan de Acción 2023'!Q48+'Plan de Acción 2023'!R48+'Plan de Acción 2023'!S48</f>
        <v>4</v>
      </c>
      <c r="J1124" s="824">
        <f>'Plan de Acción 2023'!X48+'Plan de Acción 2023'!Y48+'Plan de Acción 2023'!Z48+'Plan de Acción 2023'!AA48+'Plan de Acción 2023'!AB48+'Plan de Acción 2023'!AC48+'Plan de Acción 2023'!AD48+'Plan de Acción 2023'!AE48+'Plan de Acción 2023'!AF48+'Plan de Acción 2023'!AG48+'Plan de Acción 2023'!AH48+'Plan de Acción 2023'!AI48</f>
        <v>3</v>
      </c>
      <c r="K1124" s="825">
        <f t="shared" si="12"/>
        <v>1</v>
      </c>
      <c r="L1124" s="825">
        <f t="shared" si="13"/>
        <v>0.75</v>
      </c>
      <c r="M1124" s="824">
        <f>'Plan de Acción 2023'!S48</f>
        <v>1</v>
      </c>
      <c r="N1124" s="824">
        <f>'Plan de Acción 2023'!AI48</f>
        <v>0</v>
      </c>
      <c r="O1124" s="824">
        <f t="shared" si="14"/>
        <v>0</v>
      </c>
      <c r="P1124" s="820">
        <f>Tabla13[[#This Row],[Ejec Real Acumu]]-Tabla13[[#This Row],[Proyec Ejec Acumul]]</f>
        <v>-1</v>
      </c>
      <c r="Q1124" s="820">
        <f>Tabla13[[#This Row],[Ejec Real Mes]]-Tabla13[[#This Row],[Program Entreg Mes]]</f>
        <v>-1</v>
      </c>
    </row>
    <row r="1125" spans="1:17">
      <c r="A1125" s="824">
        <v>45</v>
      </c>
      <c r="B1125" s="824" t="s">
        <v>2441</v>
      </c>
      <c r="C1125" s="824" t="s">
        <v>2442</v>
      </c>
      <c r="D1125" s="824" t="str">
        <f>'Plan de Acción 2023'!$V$49</f>
        <v>Subdirección de Metrología Química y Biología</v>
      </c>
      <c r="E1125" s="824" t="str">
        <f>'Plan de Acción 2023'!$F$49</f>
        <v>Participar en comparaciones claves, suplementarias o bilaterales</v>
      </c>
      <c r="F1125" s="824">
        <v>12</v>
      </c>
      <c r="G1125" s="824" t="s">
        <v>2454</v>
      </c>
      <c r="H1125" s="824">
        <f>'Plan de Acción 2023'!$T$49</f>
        <v>4</v>
      </c>
      <c r="I1125" s="824">
        <f>'Plan de Acción 2023'!H49+'Plan de Acción 2023'!I49+'Plan de Acción 2023'!J49+'Plan de Acción 2023'!K49+'Plan de Acción 2023'!L49+'Plan de Acción 2023'!M49+'Plan de Acción 2023'!N49+'Plan de Acción 2023'!O49+'Plan de Acción 2023'!P49+'Plan de Acción 2023'!Q49+'Plan de Acción 2023'!R49+'Plan de Acción 2023'!S49</f>
        <v>4</v>
      </c>
      <c r="J1125" s="824">
        <f>'Plan de Acción 2023'!X49+'Plan de Acción 2023'!Y49+'Plan de Acción 2023'!Z49+'Plan de Acción 2023'!AA49+'Plan de Acción 2023'!AB49+'Plan de Acción 2023'!AC49+'Plan de Acción 2023'!AD49+'Plan de Acción 2023'!AE49+'Plan de Acción 2023'!AF49+'Plan de Acción 2023'!AG49+'Plan de Acción 2023'!AH49+'Plan de Acción 2023'!AI49</f>
        <v>1</v>
      </c>
      <c r="K1125" s="825">
        <f t="shared" si="12"/>
        <v>1</v>
      </c>
      <c r="L1125" s="825">
        <f t="shared" si="13"/>
        <v>0.25</v>
      </c>
      <c r="M1125" s="824">
        <f>'Plan de Acción 2023'!S49</f>
        <v>1</v>
      </c>
      <c r="N1125" s="824">
        <f>'Plan de Acción 2023'!AI49</f>
        <v>0</v>
      </c>
      <c r="O1125" s="824">
        <f t="shared" si="14"/>
        <v>0</v>
      </c>
      <c r="P1125" s="820">
        <f>Tabla13[[#This Row],[Ejec Real Acumu]]-Tabla13[[#This Row],[Proyec Ejec Acumul]]</f>
        <v>-3</v>
      </c>
      <c r="Q1125" s="820">
        <f>Tabla13[[#This Row],[Ejec Real Mes]]-Tabla13[[#This Row],[Program Entreg Mes]]</f>
        <v>-1</v>
      </c>
    </row>
    <row r="1126" spans="1:17">
      <c r="A1126" s="824">
        <v>46</v>
      </c>
      <c r="B1126" s="824" t="s">
        <v>2441</v>
      </c>
      <c r="C1126" s="824" t="s">
        <v>2442</v>
      </c>
      <c r="D1126" s="824" t="str">
        <f>'Plan de Acción 2023'!$V$50</f>
        <v>Subdirección de Metrología Química y Biología</v>
      </c>
      <c r="E1126" s="824" t="str">
        <f>'Plan de Acción 2023'!$F$50</f>
        <v>Participar en reuniones comités consultivos, subcomités, grupos de trabajo y/o en la conferencia general del BIPM</v>
      </c>
      <c r="F1126" s="824">
        <v>12</v>
      </c>
      <c r="G1126" s="824" t="s">
        <v>2454</v>
      </c>
      <c r="H1126" s="824">
        <f>'Plan de Acción 2023'!$T$50</f>
        <v>11</v>
      </c>
      <c r="I1126" s="824">
        <f>'Plan de Acción 2023'!H50+'Plan de Acción 2023'!I50+'Plan de Acción 2023'!J50+'Plan de Acción 2023'!K50+'Plan de Acción 2023'!L50+'Plan de Acción 2023'!M50+'Plan de Acción 2023'!N50+'Plan de Acción 2023'!O50+'Plan de Acción 2023'!P50+'Plan de Acción 2023'!Q50+'Plan de Acción 2023'!R50+'Plan de Acción 2023'!S50</f>
        <v>11</v>
      </c>
      <c r="J1126" s="824">
        <f>'Plan de Acción 2023'!X50+'Plan de Acción 2023'!Y50+'Plan de Acción 2023'!Z50+'Plan de Acción 2023'!AA50+'Plan de Acción 2023'!AB50+'Plan de Acción 2023'!AC50+'Plan de Acción 2023'!AD50+'Plan de Acción 2023'!AE50+'Plan de Acción 2023'!AF50+'Plan de Acción 2023'!AG50+'Plan de Acción 2023'!AH50+'Plan de Acción 2023'!AI50</f>
        <v>8</v>
      </c>
      <c r="K1126" s="825">
        <f t="shared" si="12"/>
        <v>1</v>
      </c>
      <c r="L1126" s="825">
        <f t="shared" si="13"/>
        <v>0.72727272727272729</v>
      </c>
      <c r="M1126" s="824">
        <f>'Plan de Acción 2023'!S50</f>
        <v>0</v>
      </c>
      <c r="N1126" s="824">
        <f>'Plan de Acción 2023'!AI50</f>
        <v>0</v>
      </c>
      <c r="O1126" s="824" t="e">
        <f t="shared" si="14"/>
        <v>#DIV/0!</v>
      </c>
      <c r="P1126" s="820">
        <f>Tabla13[[#This Row],[Ejec Real Acumu]]-Tabla13[[#This Row],[Proyec Ejec Acumul]]</f>
        <v>-3</v>
      </c>
      <c r="Q1126" s="820">
        <f>Tabla13[[#This Row],[Ejec Real Mes]]-Tabla13[[#This Row],[Program Entreg Mes]]</f>
        <v>0</v>
      </c>
    </row>
    <row r="1127" spans="1:17">
      <c r="A1127" s="824">
        <v>47</v>
      </c>
      <c r="B1127" s="824" t="s">
        <v>2441</v>
      </c>
      <c r="C1127" s="824" t="s">
        <v>2442</v>
      </c>
      <c r="D1127" s="824" t="str">
        <f>'Plan de Acción 2023'!$V$51</f>
        <v>Subdirección de Metrología Química y Biología</v>
      </c>
      <c r="E1127" s="824" t="str">
        <f>'Plan de Acción 2023'!$F$51</f>
        <v>Participar en Grupos de Trabajo Técnico Regional, Grupo de Trabajo de los Sistemas de Calidad (QSTF por sus siglas en ingles) y Asamblea del Sistema Interamericano de Metrología (SIM)</v>
      </c>
      <c r="F1127" s="824">
        <v>12</v>
      </c>
      <c r="G1127" s="824" t="s">
        <v>2454</v>
      </c>
      <c r="H1127" s="824">
        <f>'Plan de Acción 2023'!$T$51</f>
        <v>5</v>
      </c>
      <c r="I1127" s="824">
        <f>'Plan de Acción 2023'!H51+'Plan de Acción 2023'!I51+'Plan de Acción 2023'!J51+'Plan de Acción 2023'!K51+'Plan de Acción 2023'!L51+'Plan de Acción 2023'!M51+'Plan de Acción 2023'!N51+'Plan de Acción 2023'!O51+'Plan de Acción 2023'!P51+'Plan de Acción 2023'!Q51+'Plan de Acción 2023'!R51+'Plan de Acción 2023'!S51</f>
        <v>5</v>
      </c>
      <c r="J1127" s="824">
        <f>'Plan de Acción 2023'!X51+'Plan de Acción 2023'!Y51+'Plan de Acción 2023'!Z51+'Plan de Acción 2023'!AA51+'Plan de Acción 2023'!AB51+'Plan de Acción 2023'!AC51+'Plan de Acción 2023'!AD51+'Plan de Acción 2023'!AE51+'Plan de Acción 2023'!AF51+'Plan de Acción 2023'!AG51+'Plan de Acción 2023'!AH51+'Plan de Acción 2023'!AI51</f>
        <v>2</v>
      </c>
      <c r="K1127" s="825">
        <f t="shared" si="12"/>
        <v>1</v>
      </c>
      <c r="L1127" s="825">
        <f t="shared" si="13"/>
        <v>0.4</v>
      </c>
      <c r="M1127" s="824">
        <f>'Plan de Acción 2023'!S51</f>
        <v>3</v>
      </c>
      <c r="N1127" s="824">
        <f>'Plan de Acción 2023'!AI51</f>
        <v>0</v>
      </c>
      <c r="O1127" s="824">
        <f t="shared" si="14"/>
        <v>0</v>
      </c>
      <c r="P1127" s="820">
        <f>Tabla13[[#This Row],[Ejec Real Acumu]]-Tabla13[[#This Row],[Proyec Ejec Acumul]]</f>
        <v>-3</v>
      </c>
      <c r="Q1127" s="820">
        <f>Tabla13[[#This Row],[Ejec Real Mes]]-Tabla13[[#This Row],[Program Entreg Mes]]</f>
        <v>-3</v>
      </c>
    </row>
    <row r="1128" spans="1:17">
      <c r="A1128" s="824">
        <v>48</v>
      </c>
      <c r="B1128" s="824" t="s">
        <v>2441</v>
      </c>
      <c r="C1128" s="824" t="s">
        <v>2442</v>
      </c>
      <c r="D1128" s="824" t="str">
        <f>'Plan de Acción 2023'!$V$52</f>
        <v>Subdirección de Metrología Química y Biología</v>
      </c>
      <c r="E1128" s="824" t="str">
        <f>'Plan de Acción 2023'!$F$52</f>
        <v>Gestionar los hallazgos de los informes de las
auditorias Internas</v>
      </c>
      <c r="F1128" s="824">
        <v>12</v>
      </c>
      <c r="G1128" s="824" t="s">
        <v>2454</v>
      </c>
      <c r="H1128" s="824">
        <f>'Plan de Acción 2023'!$T$52</f>
        <v>2</v>
      </c>
      <c r="I1128" s="824">
        <f>'Plan de Acción 2023'!H52+'Plan de Acción 2023'!I52+'Plan de Acción 2023'!J52+'Plan de Acción 2023'!K52+'Plan de Acción 2023'!L52+'Plan de Acción 2023'!M52+'Plan de Acción 2023'!N52+'Plan de Acción 2023'!O52+'Plan de Acción 2023'!P52+'Plan de Acción 2023'!Q52+'Plan de Acción 2023'!R52+'Plan de Acción 2023'!S52</f>
        <v>2</v>
      </c>
      <c r="J1128" s="824">
        <f>'Plan de Acción 2023'!X52+'Plan de Acción 2023'!Y52+'Plan de Acción 2023'!Z52+'Plan de Acción 2023'!AA52+'Plan de Acción 2023'!AB52+'Plan de Acción 2023'!AC52+'Plan de Acción 2023'!AD52+'Plan de Acción 2023'!AE52+'Plan de Acción 2023'!AF52+'Plan de Acción 2023'!AG52+'Plan de Acción 2023'!AH52+'Plan de Acción 2023'!AI52</f>
        <v>1</v>
      </c>
      <c r="K1128" s="825">
        <f t="shared" si="12"/>
        <v>1</v>
      </c>
      <c r="L1128" s="825">
        <f t="shared" si="13"/>
        <v>0.5</v>
      </c>
      <c r="M1128" s="824">
        <f>'Plan de Acción 2023'!S52</f>
        <v>1</v>
      </c>
      <c r="N1128" s="824">
        <f>'Plan de Acción 2023'!AI52</f>
        <v>0</v>
      </c>
      <c r="O1128" s="824">
        <f t="shared" si="14"/>
        <v>0</v>
      </c>
      <c r="P1128" s="820">
        <f>Tabla13[[#This Row],[Ejec Real Acumu]]-Tabla13[[#This Row],[Proyec Ejec Acumul]]</f>
        <v>-1</v>
      </c>
      <c r="Q1128" s="820">
        <f>Tabla13[[#This Row],[Ejec Real Mes]]-Tabla13[[#This Row],[Program Entreg Mes]]</f>
        <v>-1</v>
      </c>
    </row>
    <row r="1129" spans="1:17">
      <c r="A1129" s="824">
        <v>49</v>
      </c>
      <c r="B1129" s="824" t="s">
        <v>2441</v>
      </c>
      <c r="C1129" s="824" t="s">
        <v>2442</v>
      </c>
      <c r="D1129" s="824" t="str">
        <f>'Plan de Acción 2023'!$V$53</f>
        <v>Subdirección de Metrología Química y Biología</v>
      </c>
      <c r="E1129" s="824" t="str">
        <f>'Plan de Acción 2023'!$F$53</f>
        <v>Revisar e Implementación del documento de la metodología de priorización - CONPES 3957</v>
      </c>
      <c r="F1129" s="824">
        <v>12</v>
      </c>
      <c r="G1129" s="824" t="s">
        <v>2454</v>
      </c>
      <c r="H1129" s="824">
        <f>'Plan de Acción 2023'!$T$53</f>
        <v>1</v>
      </c>
      <c r="I1129" s="824">
        <f>'Plan de Acción 2023'!H53+'Plan de Acción 2023'!I53+'Plan de Acción 2023'!J53+'Plan de Acción 2023'!K53+'Plan de Acción 2023'!L53+'Plan de Acción 2023'!M53+'Plan de Acción 2023'!N53+'Plan de Acción 2023'!O53+'Plan de Acción 2023'!P53+'Plan de Acción 2023'!Q53+'Plan de Acción 2023'!R53+'Plan de Acción 2023'!S53</f>
        <v>1</v>
      </c>
      <c r="J1129" s="824">
        <f>'Plan de Acción 2023'!X53+'Plan de Acción 2023'!Y53+'Plan de Acción 2023'!Z53+'Plan de Acción 2023'!AA53+'Plan de Acción 2023'!AB53+'Plan de Acción 2023'!AC53+'Plan de Acción 2023'!AD53+'Plan de Acción 2023'!AE53+'Plan de Acción 2023'!AF53+'Plan de Acción 2023'!AG53+'Plan de Acción 2023'!AH53+'Plan de Acción 2023'!AI53</f>
        <v>0</v>
      </c>
      <c r="K1129" s="825">
        <f t="shared" si="12"/>
        <v>1</v>
      </c>
      <c r="L1129" s="825">
        <f t="shared" si="13"/>
        <v>0</v>
      </c>
      <c r="M1129" s="824">
        <f>'Plan de Acción 2023'!S53</f>
        <v>1</v>
      </c>
      <c r="N1129" s="824">
        <f>'Plan de Acción 2023'!AI53</f>
        <v>0</v>
      </c>
      <c r="O1129" s="824">
        <f t="shared" si="14"/>
        <v>0</v>
      </c>
      <c r="P1129" s="820">
        <f>Tabla13[[#This Row],[Ejec Real Acumu]]-Tabla13[[#This Row],[Proyec Ejec Acumul]]</f>
        <v>-1</v>
      </c>
      <c r="Q1129" s="820">
        <f>Tabla13[[#This Row],[Ejec Real Mes]]-Tabla13[[#This Row],[Program Entreg Mes]]</f>
        <v>-1</v>
      </c>
    </row>
    <row r="1130" spans="1:17">
      <c r="A1130" s="824">
        <v>50</v>
      </c>
      <c r="B1130" s="824" t="s">
        <v>2441</v>
      </c>
      <c r="C1130" s="824" t="s">
        <v>2442</v>
      </c>
      <c r="D1130" s="824" t="str">
        <f>'Plan de Acción 2023'!$V$54</f>
        <v>Subdirección de Metrología Química y Biología</v>
      </c>
      <c r="E1130" s="824" t="str">
        <f>'Plan de Acción 2023'!$F$54</f>
        <v>Realizar reuniones del grupo técnico temático o magnitud de la SMQB para la elaboración de guías de medición en metrología química y biológicas o guías de calibración</v>
      </c>
      <c r="F1130" s="824">
        <v>12</v>
      </c>
      <c r="G1130" s="824" t="s">
        <v>2454</v>
      </c>
      <c r="H1130" s="824">
        <f>'Plan de Acción 2023'!$T$54</f>
        <v>3</v>
      </c>
      <c r="I1130" s="824">
        <f>'Plan de Acción 2023'!H54+'Plan de Acción 2023'!I54+'Plan de Acción 2023'!J54+'Plan de Acción 2023'!K54+'Plan de Acción 2023'!L54+'Plan de Acción 2023'!M54+'Plan de Acción 2023'!N54+'Plan de Acción 2023'!O54+'Plan de Acción 2023'!P54+'Plan de Acción 2023'!Q54+'Plan de Acción 2023'!R54+'Plan de Acción 2023'!S54</f>
        <v>3</v>
      </c>
      <c r="J1130" s="824">
        <f>'Plan de Acción 2023'!X54+'Plan de Acción 2023'!Y54+'Plan de Acción 2023'!Z54+'Plan de Acción 2023'!AA54+'Plan de Acción 2023'!AB54+'Plan de Acción 2023'!AC54+'Plan de Acción 2023'!AD54+'Plan de Acción 2023'!AE54+'Plan de Acción 2023'!AF54+'Plan de Acción 2023'!AG54+'Plan de Acción 2023'!AH54+'Plan de Acción 2023'!AI54</f>
        <v>1</v>
      </c>
      <c r="K1130" s="825">
        <f t="shared" si="12"/>
        <v>1</v>
      </c>
      <c r="L1130" s="825">
        <f t="shared" si="13"/>
        <v>0.33333333333333331</v>
      </c>
      <c r="M1130" s="824">
        <f>'Plan de Acción 2023'!S54</f>
        <v>1</v>
      </c>
      <c r="N1130" s="824">
        <f>'Plan de Acción 2023'!AI54</f>
        <v>0</v>
      </c>
      <c r="O1130" s="824">
        <f t="shared" si="14"/>
        <v>0</v>
      </c>
      <c r="P1130" s="820">
        <f>Tabla13[[#This Row],[Ejec Real Acumu]]-Tabla13[[#This Row],[Proyec Ejec Acumul]]</f>
        <v>-2</v>
      </c>
      <c r="Q1130" s="820">
        <f>Tabla13[[#This Row],[Ejec Real Mes]]-Tabla13[[#This Row],[Program Entreg Mes]]</f>
        <v>-1</v>
      </c>
    </row>
    <row r="1131" spans="1:17">
      <c r="A1131" s="824">
        <v>51</v>
      </c>
      <c r="B1131" s="824" t="s">
        <v>2441</v>
      </c>
      <c r="C1131" s="824" t="s">
        <v>2442</v>
      </c>
      <c r="D1131" s="824" t="str">
        <f>'Plan de Acción 2023'!$V$55</f>
        <v>Subdirección de Metrología Química y Biología</v>
      </c>
      <c r="E1131" s="824" t="str">
        <f>'Plan de Acción 2023'!$F$55</f>
        <v>Elaborar guías para mediciones químicas, biológicas o de calibración - RCM</v>
      </c>
      <c r="F1131" s="824">
        <v>12</v>
      </c>
      <c r="G1131" s="824" t="s">
        <v>2454</v>
      </c>
      <c r="H1131" s="824">
        <f>'Plan de Acción 2023'!$T$55</f>
        <v>1</v>
      </c>
      <c r="I1131" s="824">
        <f>'Plan de Acción 2023'!H55+'Plan de Acción 2023'!I55+'Plan de Acción 2023'!J55+'Plan de Acción 2023'!K55+'Plan de Acción 2023'!L55+'Plan de Acción 2023'!M55+'Plan de Acción 2023'!N55+'Plan de Acción 2023'!O55+'Plan de Acción 2023'!P55+'Plan de Acción 2023'!Q55+'Plan de Acción 2023'!R55+'Plan de Acción 2023'!S55</f>
        <v>1</v>
      </c>
      <c r="J1131" s="824">
        <f>'Plan de Acción 2023'!X55+'Plan de Acción 2023'!Y55+'Plan de Acción 2023'!Z55+'Plan de Acción 2023'!AA55+'Plan de Acción 2023'!AB55+'Plan de Acción 2023'!AC55+'Plan de Acción 2023'!AD55+'Plan de Acción 2023'!AE55+'Plan de Acción 2023'!AF55+'Plan de Acción 2023'!AG55+'Plan de Acción 2023'!AH55+'Plan de Acción 2023'!AI55</f>
        <v>1</v>
      </c>
      <c r="K1131" s="825">
        <f t="shared" si="12"/>
        <v>1</v>
      </c>
      <c r="L1131" s="825">
        <f t="shared" si="13"/>
        <v>1</v>
      </c>
      <c r="M1131" s="824">
        <f>'Plan de Acción 2023'!S55</f>
        <v>0</v>
      </c>
      <c r="N1131" s="824">
        <f>'Plan de Acción 2023'!AI55</f>
        <v>0</v>
      </c>
      <c r="O1131" s="824" t="e">
        <f t="shared" si="14"/>
        <v>#DIV/0!</v>
      </c>
      <c r="P1131" s="820">
        <f>Tabla13[[#This Row],[Ejec Real Acumu]]-Tabla13[[#This Row],[Proyec Ejec Acumul]]</f>
        <v>0</v>
      </c>
      <c r="Q1131" s="820">
        <f>Tabla13[[#This Row],[Ejec Real Mes]]-Tabla13[[#This Row],[Program Entreg Mes]]</f>
        <v>0</v>
      </c>
    </row>
    <row r="1132" spans="1:17">
      <c r="A1132" s="824">
        <v>52</v>
      </c>
      <c r="B1132" s="824" t="s">
        <v>2441</v>
      </c>
      <c r="C1132" s="824" t="s">
        <v>2442</v>
      </c>
      <c r="D1132" s="824" t="str">
        <f>'Plan de Acción 2023'!$V$56</f>
        <v>Subdirección de Metrología Química y Biología</v>
      </c>
      <c r="E1132" s="824" t="str">
        <f>'Plan de Acción 2023'!$F$56</f>
        <v>Publicar guías para mediciones químicas, biológicas o de calibración - RCM</v>
      </c>
      <c r="F1132" s="824">
        <v>12</v>
      </c>
      <c r="G1132" s="824" t="s">
        <v>2454</v>
      </c>
      <c r="H1132" s="824">
        <f>'Plan de Acción 2023'!$T$56</f>
        <v>5</v>
      </c>
      <c r="I1132" s="824">
        <f>'Plan de Acción 2023'!H56+'Plan de Acción 2023'!I56+'Plan de Acción 2023'!J56+'Plan de Acción 2023'!K56+'Plan de Acción 2023'!L56+'Plan de Acción 2023'!M56+'Plan de Acción 2023'!N56+'Plan de Acción 2023'!O56+'Plan de Acción 2023'!P56+'Plan de Acción 2023'!Q56+'Plan de Acción 2023'!R56+'Plan de Acción 2023'!S56</f>
        <v>5</v>
      </c>
      <c r="J1132" s="824">
        <f>'Plan de Acción 2023'!X56+'Plan de Acción 2023'!Y56+'Plan de Acción 2023'!Z56+'Plan de Acción 2023'!AA56+'Plan de Acción 2023'!AB56+'Plan de Acción 2023'!AC56+'Plan de Acción 2023'!AD56+'Plan de Acción 2023'!AE56+'Plan de Acción 2023'!AF56+'Plan de Acción 2023'!AG56+'Plan de Acción 2023'!AH56+'Plan de Acción 2023'!AI56</f>
        <v>3</v>
      </c>
      <c r="K1132" s="825">
        <f t="shared" si="12"/>
        <v>1</v>
      </c>
      <c r="L1132" s="825">
        <f t="shared" si="13"/>
        <v>0.6</v>
      </c>
      <c r="M1132" s="824">
        <f>'Plan de Acción 2023'!S56</f>
        <v>1</v>
      </c>
      <c r="N1132" s="824">
        <f>'Plan de Acción 2023'!AI56</f>
        <v>0</v>
      </c>
      <c r="O1132" s="824">
        <f t="shared" si="14"/>
        <v>0</v>
      </c>
      <c r="P1132" s="820">
        <f>Tabla13[[#This Row],[Ejec Real Acumu]]-Tabla13[[#This Row],[Proyec Ejec Acumul]]</f>
        <v>-2</v>
      </c>
      <c r="Q1132" s="820">
        <f>Tabla13[[#This Row],[Ejec Real Mes]]-Tabla13[[#This Row],[Program Entreg Mes]]</f>
        <v>-1</v>
      </c>
    </row>
    <row r="1133" spans="1:17">
      <c r="A1133" s="824">
        <v>53</v>
      </c>
      <c r="B1133" s="824" t="s">
        <v>2441</v>
      </c>
      <c r="C1133" s="824" t="s">
        <v>2442</v>
      </c>
      <c r="D1133" s="824" t="str">
        <f>'Plan de Acción 2023'!$V$57</f>
        <v>Subdirección de Metrología Química y Biología</v>
      </c>
      <c r="E1133" s="824" t="str">
        <f>'Plan de Acción 2023'!$F$57</f>
        <v>Desarrollar actividades de divulgación: talleres, eventos o seminarios en temas de metrología química y biología.</v>
      </c>
      <c r="F1133" s="824">
        <v>12</v>
      </c>
      <c r="G1133" s="824" t="s">
        <v>2454</v>
      </c>
      <c r="H1133" s="824">
        <f>'Plan de Acción 2023'!$T$57</f>
        <v>6</v>
      </c>
      <c r="I1133" s="824">
        <f>'Plan de Acción 2023'!H57+'Plan de Acción 2023'!I57+'Plan de Acción 2023'!J57+'Plan de Acción 2023'!K57+'Plan de Acción 2023'!L57+'Plan de Acción 2023'!M57+'Plan de Acción 2023'!N57+'Plan de Acción 2023'!O57+'Plan de Acción 2023'!P57+'Plan de Acción 2023'!Q57+'Plan de Acción 2023'!R57+'Plan de Acción 2023'!S57</f>
        <v>6</v>
      </c>
      <c r="J1133" s="824">
        <f>'Plan de Acción 2023'!X57+'Plan de Acción 2023'!Y57+'Plan de Acción 2023'!Z57+'Plan de Acción 2023'!AA57+'Plan de Acción 2023'!AB57+'Plan de Acción 2023'!AC57+'Plan de Acción 2023'!AD57+'Plan de Acción 2023'!AE57+'Plan de Acción 2023'!AF57+'Plan de Acción 2023'!AG57+'Plan de Acción 2023'!AH57+'Plan de Acción 2023'!AI57</f>
        <v>4</v>
      </c>
      <c r="K1133" s="825">
        <f t="shared" si="12"/>
        <v>1</v>
      </c>
      <c r="L1133" s="825">
        <f t="shared" si="13"/>
        <v>0.66666666666666663</v>
      </c>
      <c r="M1133" s="824">
        <f>'Plan de Acción 2023'!S57</f>
        <v>2</v>
      </c>
      <c r="N1133" s="824">
        <f>'Plan de Acción 2023'!AI57</f>
        <v>0</v>
      </c>
      <c r="O1133" s="824">
        <f t="shared" si="14"/>
        <v>0</v>
      </c>
      <c r="P1133" s="820">
        <f>Tabla13[[#This Row],[Ejec Real Acumu]]-Tabla13[[#This Row],[Proyec Ejec Acumul]]</f>
        <v>-2</v>
      </c>
      <c r="Q1133" s="820">
        <f>Tabla13[[#This Row],[Ejec Real Mes]]-Tabla13[[#This Row],[Program Entreg Mes]]</f>
        <v>-2</v>
      </c>
    </row>
    <row r="1134" spans="1:17">
      <c r="A1134" s="824">
        <v>54</v>
      </c>
      <c r="B1134" s="824" t="s">
        <v>2441</v>
      </c>
      <c r="C1134" s="824" t="s">
        <v>2442</v>
      </c>
      <c r="D1134" s="824" t="str">
        <f>'Plan de Acción 2023'!$V$58</f>
        <v>Subdirección de Metrología Química y Biología</v>
      </c>
      <c r="E1134" s="824" t="str">
        <f>'Plan de Acción 2023'!$F$58</f>
        <v>Prestar horas de Asistencia Técnica por personal de la SMQB a demanda</v>
      </c>
      <c r="F1134" s="824">
        <v>12</v>
      </c>
      <c r="G1134" s="824" t="s">
        <v>2454</v>
      </c>
      <c r="H1134" s="824">
        <f>'Plan de Acción 2023'!$T$58</f>
        <v>1</v>
      </c>
      <c r="I1134" s="824">
        <f>'Plan de Acción 2023'!H58+'Plan de Acción 2023'!I58+'Plan de Acción 2023'!J58+'Plan de Acción 2023'!K58+'Plan de Acción 2023'!L58+'Plan de Acción 2023'!M58+'Plan de Acción 2023'!N58+'Plan de Acción 2023'!O58+'Plan de Acción 2023'!P58+'Plan de Acción 2023'!Q58+'Plan de Acción 2023'!R58+'Plan de Acción 2023'!S58</f>
        <v>1</v>
      </c>
      <c r="J1134" s="824">
        <f>'Plan de Acción 2023'!X58+'Plan de Acción 2023'!Y58+'Plan de Acción 2023'!Z58+'Plan de Acción 2023'!AA58+'Plan de Acción 2023'!AB58+'Plan de Acción 2023'!AC58+'Plan de Acción 2023'!AD58+'Plan de Acción 2023'!AE58+'Plan de Acción 2023'!AF58+'Plan de Acción 2023'!AG58+'Plan de Acción 2023'!AH58+'Plan de Acción 2023'!AI58</f>
        <v>0</v>
      </c>
      <c r="K1134" s="825">
        <f t="shared" si="12"/>
        <v>1</v>
      </c>
      <c r="L1134" s="825">
        <f t="shared" si="13"/>
        <v>0</v>
      </c>
      <c r="M1134" s="824">
        <f>'Plan de Acción 2023'!S58</f>
        <v>1</v>
      </c>
      <c r="N1134" s="824">
        <f>'Plan de Acción 2023'!AI58</f>
        <v>0</v>
      </c>
      <c r="O1134" s="824">
        <f t="shared" si="14"/>
        <v>0</v>
      </c>
      <c r="P1134" s="820">
        <f>Tabla13[[#This Row],[Ejec Real Acumu]]-Tabla13[[#This Row],[Proyec Ejec Acumul]]</f>
        <v>-1</v>
      </c>
      <c r="Q1134" s="820">
        <f>Tabla13[[#This Row],[Ejec Real Mes]]-Tabla13[[#This Row],[Program Entreg Mes]]</f>
        <v>-1</v>
      </c>
    </row>
    <row r="1135" spans="1:17">
      <c r="A1135" s="824">
        <v>55</v>
      </c>
      <c r="B1135" s="824" t="s">
        <v>2441</v>
      </c>
      <c r="C1135" s="824" t="s">
        <v>2442</v>
      </c>
      <c r="D1135" s="824" t="str">
        <f>'Plan de Acción 2023'!$V$59</f>
        <v>Subdirección de Metrología Química y Biología</v>
      </c>
      <c r="E1135" s="824" t="str">
        <f>'Plan de Acción 2023'!$F$59</f>
        <v>Mantener la oferta de Materiales de Referencia</v>
      </c>
      <c r="F1135" s="824">
        <v>12</v>
      </c>
      <c r="G1135" s="824" t="s">
        <v>2454</v>
      </c>
      <c r="H1135" s="824">
        <f>'Plan de Acción 2023'!$T$59</f>
        <v>12</v>
      </c>
      <c r="I1135" s="824">
        <f>'Plan de Acción 2023'!H59+'Plan de Acción 2023'!I59+'Plan de Acción 2023'!J59+'Plan de Acción 2023'!K59+'Plan de Acción 2023'!L59+'Plan de Acción 2023'!M59+'Plan de Acción 2023'!N59+'Plan de Acción 2023'!O59+'Plan de Acción 2023'!P59+'Plan de Acción 2023'!Q59+'Plan de Acción 2023'!R59+'Plan de Acción 2023'!S59</f>
        <v>12</v>
      </c>
      <c r="J1135" s="824">
        <f>'Plan de Acción 2023'!X59+'Plan de Acción 2023'!Y59+'Plan de Acción 2023'!Z59+'Plan de Acción 2023'!AA59+'Plan de Acción 2023'!AB59+'Plan de Acción 2023'!AC59+'Plan de Acción 2023'!AD59+'Plan de Acción 2023'!AE59+'Plan de Acción 2023'!AF59+'Plan de Acción 2023'!AG59+'Plan de Acción 2023'!AH59+'Plan de Acción 2023'!AI59</f>
        <v>9</v>
      </c>
      <c r="K1135" s="825">
        <f t="shared" si="12"/>
        <v>1</v>
      </c>
      <c r="L1135" s="825">
        <f t="shared" si="13"/>
        <v>0.75</v>
      </c>
      <c r="M1135" s="824">
        <f>'Plan de Acción 2023'!S59</f>
        <v>1</v>
      </c>
      <c r="N1135" s="824">
        <f>'Plan de Acción 2023'!AI59</f>
        <v>0</v>
      </c>
      <c r="O1135" s="824">
        <f t="shared" si="14"/>
        <v>0</v>
      </c>
      <c r="P1135" s="820">
        <f>Tabla13[[#This Row],[Ejec Real Acumu]]-Tabla13[[#This Row],[Proyec Ejec Acumul]]</f>
        <v>-3</v>
      </c>
      <c r="Q1135" s="820">
        <f>Tabla13[[#This Row],[Ejec Real Mes]]-Tabla13[[#This Row],[Program Entreg Mes]]</f>
        <v>-1</v>
      </c>
    </row>
    <row r="1136" spans="1:17">
      <c r="A1136" s="824">
        <v>56</v>
      </c>
      <c r="B1136" s="824" t="s">
        <v>2441</v>
      </c>
      <c r="C1136" s="824" t="s">
        <v>2442</v>
      </c>
      <c r="D1136" s="824" t="str">
        <f>'Plan de Acción 2023'!$V$60</f>
        <v>Subdirección de Metrología Química y Biología</v>
      </c>
      <c r="E1136" s="824" t="str">
        <f>'Plan de Acción 2023'!$F$60</f>
        <v>Producir Materiales de Referencia nuevos</v>
      </c>
      <c r="F1136" s="824">
        <v>12</v>
      </c>
      <c r="G1136" s="824" t="s">
        <v>2454</v>
      </c>
      <c r="H1136" s="824">
        <f>'Plan de Acción 2023'!$T$60</f>
        <v>4</v>
      </c>
      <c r="I1136" s="824">
        <f>'Plan de Acción 2023'!H60+'Plan de Acción 2023'!I60+'Plan de Acción 2023'!J60+'Plan de Acción 2023'!K60+'Plan de Acción 2023'!L60+'Plan de Acción 2023'!M60+'Plan de Acción 2023'!N60+'Plan de Acción 2023'!O60+'Plan de Acción 2023'!P60+'Plan de Acción 2023'!Q60+'Plan de Acción 2023'!R60+'Plan de Acción 2023'!S60</f>
        <v>4</v>
      </c>
      <c r="J1136" s="824">
        <f>'Plan de Acción 2023'!X60+'Plan de Acción 2023'!Y60+'Plan de Acción 2023'!Z60+'Plan de Acción 2023'!AA60+'Plan de Acción 2023'!AB60+'Plan de Acción 2023'!AC60+'Plan de Acción 2023'!AD60+'Plan de Acción 2023'!AE60+'Plan de Acción 2023'!AF60+'Plan de Acción 2023'!AG60+'Plan de Acción 2023'!AH60+'Plan de Acción 2023'!AI60</f>
        <v>0</v>
      </c>
      <c r="K1136" s="825">
        <f t="shared" si="12"/>
        <v>1</v>
      </c>
      <c r="L1136" s="825">
        <f t="shared" si="13"/>
        <v>0</v>
      </c>
      <c r="M1136" s="824">
        <f>'Plan de Acción 2023'!S60</f>
        <v>0</v>
      </c>
      <c r="N1136" s="824">
        <f>'Plan de Acción 2023'!AI60</f>
        <v>0</v>
      </c>
      <c r="O1136" s="824" t="e">
        <f t="shared" si="14"/>
        <v>#DIV/0!</v>
      </c>
      <c r="P1136" s="820">
        <f>Tabla13[[#This Row],[Ejec Real Acumu]]-Tabla13[[#This Row],[Proyec Ejec Acumul]]</f>
        <v>-4</v>
      </c>
      <c r="Q1136" s="820">
        <f>Tabla13[[#This Row],[Ejec Real Mes]]-Tabla13[[#This Row],[Program Entreg Mes]]</f>
        <v>0</v>
      </c>
    </row>
    <row r="1137" spans="1:17">
      <c r="A1137" s="824">
        <v>57</v>
      </c>
      <c r="B1137" s="824" t="s">
        <v>2441</v>
      </c>
      <c r="C1137" s="824" t="s">
        <v>2442</v>
      </c>
      <c r="D1137" s="824" t="str">
        <f>'Plan de Acción 2023'!$V$61</f>
        <v>Subdirección de Metrología Química y Biología</v>
      </c>
      <c r="E1137" s="824" t="str">
        <f>'Plan de Acción 2023'!$F$61</f>
        <v>Producir Materiales de Referencia piloto / ítems de comparación</v>
      </c>
      <c r="F1137" s="824">
        <v>12</v>
      </c>
      <c r="G1137" s="824" t="s">
        <v>2454</v>
      </c>
      <c r="H1137" s="824">
        <f>'Plan de Acción 2023'!$T$61</f>
        <v>5</v>
      </c>
      <c r="I1137" s="824">
        <f>'Plan de Acción 2023'!H61+'Plan de Acción 2023'!I61+'Plan de Acción 2023'!J61+'Plan de Acción 2023'!K61+'Plan de Acción 2023'!L61+'Plan de Acción 2023'!M61+'Plan de Acción 2023'!N61+'Plan de Acción 2023'!O61+'Plan de Acción 2023'!P61+'Plan de Acción 2023'!Q61+'Plan de Acción 2023'!R61+'Plan de Acción 2023'!S61</f>
        <v>5</v>
      </c>
      <c r="J1137" s="824">
        <f>'Plan de Acción 2023'!X61+'Plan de Acción 2023'!Y61+'Plan de Acción 2023'!Z61+'Plan de Acción 2023'!AA61+'Plan de Acción 2023'!AB61+'Plan de Acción 2023'!AC61+'Plan de Acción 2023'!AD61+'Plan de Acción 2023'!AE61+'Plan de Acción 2023'!AF61+'Plan de Acción 2023'!AG61+'Plan de Acción 2023'!AH61+'Plan de Acción 2023'!AI61</f>
        <v>2</v>
      </c>
      <c r="K1137" s="825">
        <f t="shared" si="12"/>
        <v>1</v>
      </c>
      <c r="L1137" s="825">
        <f t="shared" si="13"/>
        <v>0.4</v>
      </c>
      <c r="M1137" s="824">
        <f>'Plan de Acción 2023'!S61</f>
        <v>0</v>
      </c>
      <c r="N1137" s="824">
        <f>'Plan de Acción 2023'!AI61</f>
        <v>0</v>
      </c>
      <c r="O1137" s="824" t="e">
        <f t="shared" si="14"/>
        <v>#DIV/0!</v>
      </c>
      <c r="P1137" s="820">
        <f>Tabla13[[#This Row],[Ejec Real Acumu]]-Tabla13[[#This Row],[Proyec Ejec Acumul]]</f>
        <v>-3</v>
      </c>
      <c r="Q1137" s="820">
        <f>Tabla13[[#This Row],[Ejec Real Mes]]-Tabla13[[#This Row],[Program Entreg Mes]]</f>
        <v>0</v>
      </c>
    </row>
    <row r="1138" spans="1:17">
      <c r="A1138" s="824">
        <v>58</v>
      </c>
      <c r="B1138" s="824" t="s">
        <v>2441</v>
      </c>
      <c r="C1138" s="824" t="s">
        <v>2442</v>
      </c>
      <c r="D1138" s="824" t="str">
        <f>'Plan de Acción 2023'!$V$62</f>
        <v>Subdirección de Metrología Química y Biología</v>
      </c>
      <c r="E1138" s="824" t="str">
        <f>'Plan de Acción 2023'!$F$62</f>
        <v>Desarrollar la capacidad técnica para la certificación de materiales de referencia</v>
      </c>
      <c r="F1138" s="824">
        <v>12</v>
      </c>
      <c r="G1138" s="824" t="s">
        <v>2454</v>
      </c>
      <c r="H1138" s="824">
        <f>'Plan de Acción 2023'!$T$62</f>
        <v>9</v>
      </c>
      <c r="I1138" s="824">
        <f>'Plan de Acción 2023'!H62+'Plan de Acción 2023'!I62+'Plan de Acción 2023'!J62+'Plan de Acción 2023'!K62+'Plan de Acción 2023'!L62+'Plan de Acción 2023'!M62+'Plan de Acción 2023'!N62+'Plan de Acción 2023'!O62+'Plan de Acción 2023'!P62+'Plan de Acción 2023'!Q62+'Plan de Acción 2023'!R62+'Plan de Acción 2023'!S62</f>
        <v>9</v>
      </c>
      <c r="J1138" s="824">
        <f>'Plan de Acción 2023'!X62+'Plan de Acción 2023'!Y62+'Plan de Acción 2023'!Z62+'Plan de Acción 2023'!AA62+'Plan de Acción 2023'!AB62+'Plan de Acción 2023'!AC62+'Plan de Acción 2023'!AD62+'Plan de Acción 2023'!AE62+'Plan de Acción 2023'!AF62+'Plan de Acción 2023'!AG62+'Plan de Acción 2023'!AH62+'Plan de Acción 2023'!AI62</f>
        <v>3</v>
      </c>
      <c r="K1138" s="825">
        <f t="shared" si="12"/>
        <v>1</v>
      </c>
      <c r="L1138" s="825">
        <f t="shared" si="13"/>
        <v>0.33333333333333331</v>
      </c>
      <c r="M1138" s="824">
        <f>'Plan de Acción 2023'!S62</f>
        <v>0</v>
      </c>
      <c r="N1138" s="824">
        <f>'Plan de Acción 2023'!AI62</f>
        <v>0</v>
      </c>
      <c r="O1138" s="824" t="e">
        <f t="shared" si="14"/>
        <v>#DIV/0!</v>
      </c>
      <c r="P1138" s="820">
        <f>Tabla13[[#This Row],[Ejec Real Acumu]]-Tabla13[[#This Row],[Proyec Ejec Acumul]]</f>
        <v>-6</v>
      </c>
      <c r="Q1138" s="820">
        <f>Tabla13[[#This Row],[Ejec Real Mes]]-Tabla13[[#This Row],[Program Entreg Mes]]</f>
        <v>0</v>
      </c>
    </row>
    <row r="1139" spans="1:17">
      <c r="A1139" s="824">
        <v>59</v>
      </c>
      <c r="B1139" s="824" t="s">
        <v>2441</v>
      </c>
      <c r="C1139" s="824" t="s">
        <v>2442</v>
      </c>
      <c r="D1139" s="824" t="str">
        <f>'Plan de Acción 2023'!$V$63</f>
        <v>Subdirección de Metrología Química y Biología</v>
      </c>
      <c r="E1139" s="824" t="str">
        <f>'Plan de Acción 2023'!$F$63</f>
        <v>Desarrollar componente técnico del estudio colaborativo</v>
      </c>
      <c r="F1139" s="824">
        <v>12</v>
      </c>
      <c r="G1139" s="824" t="s">
        <v>2454</v>
      </c>
      <c r="H1139" s="824">
        <f>'Plan de Acción 2023'!$T$63</f>
        <v>1</v>
      </c>
      <c r="I1139" s="824">
        <f>'Plan de Acción 2023'!H63+'Plan de Acción 2023'!I63+'Plan de Acción 2023'!J63+'Plan de Acción 2023'!K63+'Plan de Acción 2023'!L63+'Plan de Acción 2023'!M63+'Plan de Acción 2023'!N63+'Plan de Acción 2023'!O63+'Plan de Acción 2023'!P63+'Plan de Acción 2023'!Q63+'Plan de Acción 2023'!R63+'Plan de Acción 2023'!S63</f>
        <v>1</v>
      </c>
      <c r="J1139" s="824">
        <f>'Plan de Acción 2023'!X63+'Plan de Acción 2023'!Y63+'Plan de Acción 2023'!Z63+'Plan de Acción 2023'!AA63+'Plan de Acción 2023'!AB63+'Plan de Acción 2023'!AC63+'Plan de Acción 2023'!AD63+'Plan de Acción 2023'!AE63+'Plan de Acción 2023'!AF63+'Plan de Acción 2023'!AG63+'Plan de Acción 2023'!AH63+'Plan de Acción 2023'!AI63</f>
        <v>0</v>
      </c>
      <c r="K1139" s="825">
        <f t="shared" si="12"/>
        <v>1</v>
      </c>
      <c r="L1139" s="825">
        <f t="shared" si="13"/>
        <v>0</v>
      </c>
      <c r="M1139" s="824">
        <f>'Plan de Acción 2023'!S63</f>
        <v>0</v>
      </c>
      <c r="N1139" s="824">
        <f>'Plan de Acción 2023'!AI63</f>
        <v>0</v>
      </c>
      <c r="O1139" s="824" t="e">
        <f t="shared" si="14"/>
        <v>#DIV/0!</v>
      </c>
      <c r="P1139" s="820">
        <f>Tabla13[[#This Row],[Ejec Real Acumu]]-Tabla13[[#This Row],[Proyec Ejec Acumul]]</f>
        <v>-1</v>
      </c>
      <c r="Q1139" s="820">
        <f>Tabla13[[#This Row],[Ejec Real Mes]]-Tabla13[[#This Row],[Program Entreg Mes]]</f>
        <v>0</v>
      </c>
    </row>
    <row r="1140" spans="1:17">
      <c r="A1140" s="824">
        <v>60</v>
      </c>
      <c r="B1140" s="824" t="s">
        <v>2441</v>
      </c>
      <c r="C1140" s="824" t="s">
        <v>2442</v>
      </c>
      <c r="D1140" s="824" t="str">
        <f>'Plan de Acción 2023'!$V$64</f>
        <v>Subdirección de Metrología Química y Biología</v>
      </c>
      <c r="E1140" s="824" t="str">
        <f>'Plan de Acción 2023'!$F$64</f>
        <v>Coadyuvar en la generación de protocolos de los ensayos de aptitud programadas por SSMRC</v>
      </c>
      <c r="F1140" s="824">
        <v>12</v>
      </c>
      <c r="G1140" s="824" t="s">
        <v>2454</v>
      </c>
      <c r="H1140" s="824">
        <f>'Plan de Acción 2023'!$T$64</f>
        <v>2</v>
      </c>
      <c r="I1140" s="824">
        <f>'Plan de Acción 2023'!H64+'Plan de Acción 2023'!I64+'Plan de Acción 2023'!J64+'Plan de Acción 2023'!K64+'Plan de Acción 2023'!L64+'Plan de Acción 2023'!M64+'Plan de Acción 2023'!N64+'Plan de Acción 2023'!O64+'Plan de Acción 2023'!P64+'Plan de Acción 2023'!Q64+'Plan de Acción 2023'!R64+'Plan de Acción 2023'!S64</f>
        <v>2</v>
      </c>
      <c r="J1140" s="824">
        <f>'Plan de Acción 2023'!X64+'Plan de Acción 2023'!Y64+'Plan de Acción 2023'!Z64+'Plan de Acción 2023'!AA64+'Plan de Acción 2023'!AB64+'Plan de Acción 2023'!AC64+'Plan de Acción 2023'!AD64+'Plan de Acción 2023'!AE64+'Plan de Acción 2023'!AF64+'Plan de Acción 2023'!AG64+'Plan de Acción 2023'!AH64+'Plan de Acción 2023'!AI64</f>
        <v>2</v>
      </c>
      <c r="K1140" s="825">
        <f t="shared" si="12"/>
        <v>1</v>
      </c>
      <c r="L1140" s="825">
        <f t="shared" si="13"/>
        <v>1</v>
      </c>
      <c r="M1140" s="824">
        <f>'Plan de Acción 2023'!S64</f>
        <v>0</v>
      </c>
      <c r="N1140" s="824">
        <f>'Plan de Acción 2023'!AI64</f>
        <v>0</v>
      </c>
      <c r="O1140" s="824" t="e">
        <f t="shared" si="14"/>
        <v>#DIV/0!</v>
      </c>
      <c r="P1140" s="820">
        <f>Tabla13[[#This Row],[Ejec Real Acumu]]-Tabla13[[#This Row],[Proyec Ejec Acumul]]</f>
        <v>0</v>
      </c>
      <c r="Q1140" s="820">
        <f>Tabla13[[#This Row],[Ejec Real Mes]]-Tabla13[[#This Row],[Program Entreg Mes]]</f>
        <v>0</v>
      </c>
    </row>
    <row r="1141" spans="1:17">
      <c r="A1141" s="824">
        <v>61</v>
      </c>
      <c r="B1141" s="824" t="s">
        <v>2441</v>
      </c>
      <c r="C1141" s="824" t="s">
        <v>2442</v>
      </c>
      <c r="D1141" s="824" t="str">
        <f>'Plan de Acción 2023'!$V$65</f>
        <v>Subdirección de Metrología Química y Biología</v>
      </c>
      <c r="E1141" s="824" t="str">
        <f>'Plan de Acción 2023'!$F$65</f>
        <v>Atender servicios de calibración en espectrofotometría UV - Vis</v>
      </c>
      <c r="F1141" s="824">
        <v>12</v>
      </c>
      <c r="G1141" s="824" t="s">
        <v>2454</v>
      </c>
      <c r="H1141" s="824">
        <f>'Plan de Acción 2023'!$T$65</f>
        <v>2</v>
      </c>
      <c r="I1141" s="824">
        <f>'Plan de Acción 2023'!H65+'Plan de Acción 2023'!I65+'Plan de Acción 2023'!J65+'Plan de Acción 2023'!K65+'Plan de Acción 2023'!L65+'Plan de Acción 2023'!M65+'Plan de Acción 2023'!N65+'Plan de Acción 2023'!O65+'Plan de Acción 2023'!P65+'Plan de Acción 2023'!Q65+'Plan de Acción 2023'!R65+'Plan de Acción 2023'!S65</f>
        <v>2</v>
      </c>
      <c r="J1141" s="824">
        <f>'Plan de Acción 2023'!X65+'Plan de Acción 2023'!Y65+'Plan de Acción 2023'!Z65+'Plan de Acción 2023'!AA65+'Plan de Acción 2023'!AB65+'Plan de Acción 2023'!AC65+'Plan de Acción 2023'!AD65+'Plan de Acción 2023'!AE65+'Plan de Acción 2023'!AF65+'Plan de Acción 2023'!AG65+'Plan de Acción 2023'!AH65+'Plan de Acción 2023'!AI65</f>
        <v>1</v>
      </c>
      <c r="K1141" s="825">
        <f t="shared" si="12"/>
        <v>1</v>
      </c>
      <c r="L1141" s="825">
        <f t="shared" si="13"/>
        <v>0.5</v>
      </c>
      <c r="M1141" s="824">
        <f>'Plan de Acción 2023'!S65</f>
        <v>1</v>
      </c>
      <c r="N1141" s="824">
        <f>'Plan de Acción 2023'!AI65</f>
        <v>0</v>
      </c>
      <c r="O1141" s="824">
        <f t="shared" si="14"/>
        <v>0</v>
      </c>
      <c r="P1141" s="820">
        <f>Tabla13[[#This Row],[Ejec Real Acumu]]-Tabla13[[#This Row],[Proyec Ejec Acumul]]</f>
        <v>-1</v>
      </c>
      <c r="Q1141" s="820">
        <f>Tabla13[[#This Row],[Ejec Real Mes]]-Tabla13[[#This Row],[Program Entreg Mes]]</f>
        <v>-1</v>
      </c>
    </row>
    <row r="1142" spans="1:17">
      <c r="A1142" s="824">
        <v>62</v>
      </c>
      <c r="B1142" s="824" t="s">
        <v>2441</v>
      </c>
      <c r="C1142" s="824" t="s">
        <v>2442</v>
      </c>
      <c r="D1142" s="824" t="str">
        <f>'Plan de Acción 2023'!$V$66</f>
        <v>Subdirección de Metrología Química y Biología</v>
      </c>
      <c r="E1142" s="824" t="str">
        <f>'Plan de Acción 2023'!$F$66</f>
        <v>Atender servicio de medición de materiales de referencia</v>
      </c>
      <c r="F1142" s="824">
        <v>12</v>
      </c>
      <c r="G1142" s="824" t="s">
        <v>2454</v>
      </c>
      <c r="H1142" s="824">
        <f>'Plan de Acción 2023'!$T$66</f>
        <v>1</v>
      </c>
      <c r="I1142" s="824">
        <f>'Plan de Acción 2023'!H66+'Plan de Acción 2023'!I66+'Plan de Acción 2023'!J66+'Plan de Acción 2023'!K66+'Plan de Acción 2023'!L66+'Plan de Acción 2023'!M66+'Plan de Acción 2023'!N66+'Plan de Acción 2023'!O66+'Plan de Acción 2023'!P66+'Plan de Acción 2023'!Q66+'Plan de Acción 2023'!R66+'Plan de Acción 2023'!S66</f>
        <v>1</v>
      </c>
      <c r="J1142" s="824">
        <f>'Plan de Acción 2023'!X66+'Plan de Acción 2023'!Y66+'Plan de Acción 2023'!Z66+'Plan de Acción 2023'!AA66+'Plan de Acción 2023'!AB66+'Plan de Acción 2023'!AC66+'Plan de Acción 2023'!AD66+'Plan de Acción 2023'!AE66+'Plan de Acción 2023'!AF66+'Plan de Acción 2023'!AG66+'Plan de Acción 2023'!AH66+'Plan de Acción 2023'!AI66</f>
        <v>0</v>
      </c>
      <c r="K1142" s="825">
        <f t="shared" si="12"/>
        <v>1</v>
      </c>
      <c r="L1142" s="825">
        <f t="shared" si="13"/>
        <v>0</v>
      </c>
      <c r="M1142" s="824">
        <f>'Plan de Acción 2023'!S66</f>
        <v>0</v>
      </c>
      <c r="N1142" s="824">
        <f>'Plan de Acción 2023'!AI66</f>
        <v>0</v>
      </c>
      <c r="O1142" s="824" t="e">
        <f t="shared" si="14"/>
        <v>#DIV/0!</v>
      </c>
      <c r="P1142" s="820">
        <f>Tabla13[[#This Row],[Ejec Real Acumu]]-Tabla13[[#This Row],[Proyec Ejec Acumul]]</f>
        <v>-1</v>
      </c>
      <c r="Q1142" s="820">
        <f>Tabla13[[#This Row],[Ejec Real Mes]]-Tabla13[[#This Row],[Program Entreg Mes]]</f>
        <v>0</v>
      </c>
    </row>
    <row r="1143" spans="1:17">
      <c r="A1143" s="824">
        <v>63</v>
      </c>
      <c r="B1143" s="824" t="s">
        <v>2441</v>
      </c>
      <c r="C1143" s="824" t="s">
        <v>2442</v>
      </c>
      <c r="D1143" s="824" t="str">
        <f>'Plan de Acción 2023'!$V$67</f>
        <v>Subdirección de Metrología Química y Biología</v>
      </c>
      <c r="E1143" s="824" t="str">
        <f>'Plan de Acción 2023'!$F$67</f>
        <v>Impartir cursos de capacitación según oferta de la SMQB</v>
      </c>
      <c r="F1143" s="824">
        <v>12</v>
      </c>
      <c r="G1143" s="824" t="s">
        <v>2454</v>
      </c>
      <c r="H1143" s="824">
        <f>'Plan de Acción 2023'!$T$67</f>
        <v>8</v>
      </c>
      <c r="I1143" s="824">
        <f>'Plan de Acción 2023'!H67+'Plan de Acción 2023'!I67+'Plan de Acción 2023'!J67+'Plan de Acción 2023'!K67+'Plan de Acción 2023'!L67+'Plan de Acción 2023'!M67+'Plan de Acción 2023'!N67+'Plan de Acción 2023'!O67+'Plan de Acción 2023'!P67+'Plan de Acción 2023'!Q67+'Plan de Acción 2023'!R67+'Plan de Acción 2023'!S67</f>
        <v>8</v>
      </c>
      <c r="J1143" s="824">
        <f>'Plan de Acción 2023'!X67+'Plan de Acción 2023'!Y67+'Plan de Acción 2023'!Z67+'Plan de Acción 2023'!AA67+'Plan de Acción 2023'!AB67+'Plan de Acción 2023'!AC67+'Plan de Acción 2023'!AD67+'Plan de Acción 2023'!AE67+'Plan de Acción 2023'!AF67+'Plan de Acción 2023'!AG67+'Plan de Acción 2023'!AH67+'Plan de Acción 2023'!AI67</f>
        <v>7</v>
      </c>
      <c r="K1143" s="825">
        <f t="shared" si="12"/>
        <v>1</v>
      </c>
      <c r="L1143" s="825">
        <f t="shared" si="13"/>
        <v>0.875</v>
      </c>
      <c r="M1143" s="824">
        <f>'Plan de Acción 2023'!S67</f>
        <v>0</v>
      </c>
      <c r="N1143" s="824">
        <f>'Plan de Acción 2023'!AI67</f>
        <v>0</v>
      </c>
      <c r="O1143" s="824" t="e">
        <f t="shared" si="14"/>
        <v>#DIV/0!</v>
      </c>
      <c r="P1143" s="820">
        <f>Tabla13[[#This Row],[Ejec Real Acumu]]-Tabla13[[#This Row],[Proyec Ejec Acumul]]</f>
        <v>-1</v>
      </c>
      <c r="Q1143" s="820">
        <f>Tabla13[[#This Row],[Ejec Real Mes]]-Tabla13[[#This Row],[Program Entreg Mes]]</f>
        <v>0</v>
      </c>
    </row>
    <row r="1144" spans="1:17">
      <c r="A1144" s="824">
        <v>64</v>
      </c>
      <c r="B1144" s="824" t="s">
        <v>2441</v>
      </c>
      <c r="C1144" s="824" t="s">
        <v>2442</v>
      </c>
      <c r="D1144" s="824" t="str">
        <f>'Plan de Acción 2023'!$V$68</f>
        <v>Subdirección de Metrología Química y Biología</v>
      </c>
      <c r="E1144" s="824" t="str">
        <f>'Plan de Acción 2023'!$F$68</f>
        <v>Diseñar nuevos cursos en metrología Química y Biología (Versión Piloto)</v>
      </c>
      <c r="F1144" s="824">
        <v>12</v>
      </c>
      <c r="G1144" s="824" t="s">
        <v>2454</v>
      </c>
      <c r="H1144" s="824">
        <f>'Plan de Acción 2023'!$T$68</f>
        <v>4</v>
      </c>
      <c r="I1144" s="824">
        <f>'Plan de Acción 2023'!H68+'Plan de Acción 2023'!I68+'Plan de Acción 2023'!J68+'Plan de Acción 2023'!K68+'Plan de Acción 2023'!L68+'Plan de Acción 2023'!M68+'Plan de Acción 2023'!N68+'Plan de Acción 2023'!O68+'Plan de Acción 2023'!P68+'Plan de Acción 2023'!Q68+'Plan de Acción 2023'!R68+'Plan de Acción 2023'!S68</f>
        <v>4</v>
      </c>
      <c r="J1144" s="824">
        <f>'Plan de Acción 2023'!X68+'Plan de Acción 2023'!Y68+'Plan de Acción 2023'!Z68+'Plan de Acción 2023'!AA68+'Plan de Acción 2023'!AB68+'Plan de Acción 2023'!AC68+'Plan de Acción 2023'!AD68+'Plan de Acción 2023'!AE68+'Plan de Acción 2023'!AF68+'Plan de Acción 2023'!AG68+'Plan de Acción 2023'!AH68+'Plan de Acción 2023'!AI68</f>
        <v>0</v>
      </c>
      <c r="K1144" s="825">
        <f t="shared" si="12"/>
        <v>1</v>
      </c>
      <c r="L1144" s="825">
        <f t="shared" si="13"/>
        <v>0</v>
      </c>
      <c r="M1144" s="824">
        <f>'Plan de Acción 2023'!S68</f>
        <v>0</v>
      </c>
      <c r="N1144" s="824">
        <f>'Plan de Acción 2023'!AI68</f>
        <v>0</v>
      </c>
      <c r="O1144" s="824" t="e">
        <f t="shared" si="14"/>
        <v>#DIV/0!</v>
      </c>
      <c r="P1144" s="820">
        <f>Tabla13[[#This Row],[Ejec Real Acumu]]-Tabla13[[#This Row],[Proyec Ejec Acumul]]</f>
        <v>-4</v>
      </c>
      <c r="Q1144" s="820">
        <f>Tabla13[[#This Row],[Ejec Real Mes]]-Tabla13[[#This Row],[Program Entreg Mes]]</f>
        <v>0</v>
      </c>
    </row>
    <row r="1145" spans="1:17">
      <c r="A1145" s="824">
        <v>65</v>
      </c>
      <c r="B1145" s="824" t="s">
        <v>2441</v>
      </c>
      <c r="C1145" s="824" t="s">
        <v>2442</v>
      </c>
      <c r="D1145" s="824" t="str">
        <f>'Plan de Acción 2023'!$V$69</f>
        <v>Subdirección de Metrología Química y Biología</v>
      </c>
      <c r="E1145" s="824" t="str">
        <f>'Plan de Acción 2023'!$F$69</f>
        <v>Rediseño de cursos en metrología química y biología</v>
      </c>
      <c r="F1145" s="824">
        <v>12</v>
      </c>
      <c r="G1145" s="824" t="s">
        <v>2454</v>
      </c>
      <c r="H1145" s="824">
        <f>'Plan de Acción 2023'!$T$69</f>
        <v>1</v>
      </c>
      <c r="I1145" s="824">
        <f>'Plan de Acción 2023'!H69+'Plan de Acción 2023'!I69+'Plan de Acción 2023'!J69+'Plan de Acción 2023'!K69+'Plan de Acción 2023'!L69+'Plan de Acción 2023'!M69+'Plan de Acción 2023'!N69+'Plan de Acción 2023'!O69+'Plan de Acción 2023'!P69+'Plan de Acción 2023'!Q69+'Plan de Acción 2023'!R69+'Plan de Acción 2023'!S69</f>
        <v>1</v>
      </c>
      <c r="J1145" s="824">
        <f>'Plan de Acción 2023'!X69+'Plan de Acción 2023'!Y69+'Plan de Acción 2023'!Z69+'Plan de Acción 2023'!AA69+'Plan de Acción 2023'!AB69+'Plan de Acción 2023'!AC69+'Plan de Acción 2023'!AD69+'Plan de Acción 2023'!AE69+'Plan de Acción 2023'!AF69+'Plan de Acción 2023'!AG69+'Plan de Acción 2023'!AH69+'Plan de Acción 2023'!AI69</f>
        <v>1</v>
      </c>
      <c r="K1145" s="825">
        <f t="shared" si="12"/>
        <v>1</v>
      </c>
      <c r="L1145" s="825">
        <f t="shared" si="13"/>
        <v>1</v>
      </c>
      <c r="M1145" s="824">
        <f>'Plan de Acción 2023'!S69</f>
        <v>0</v>
      </c>
      <c r="N1145" s="824">
        <f>'Plan de Acción 2023'!AI69</f>
        <v>0</v>
      </c>
      <c r="O1145" s="824" t="e">
        <f t="shared" si="14"/>
        <v>#DIV/0!</v>
      </c>
      <c r="P1145" s="820">
        <f>Tabla13[[#This Row],[Ejec Real Acumu]]-Tabla13[[#This Row],[Proyec Ejec Acumul]]</f>
        <v>0</v>
      </c>
      <c r="Q1145" s="820">
        <f>Tabla13[[#This Row],[Ejec Real Mes]]-Tabla13[[#This Row],[Program Entreg Mes]]</f>
        <v>0</v>
      </c>
    </row>
    <row r="1146" spans="1:17">
      <c r="A1146" s="824">
        <v>66</v>
      </c>
      <c r="B1146" s="824" t="s">
        <v>2441</v>
      </c>
      <c r="C1146" s="824" t="s">
        <v>2442</v>
      </c>
      <c r="D1146" s="824" t="str">
        <f>'Plan de Acción 2023'!$V$70</f>
        <v>Subdirección de Metrología Química y Biología</v>
      </c>
      <c r="E1146" s="824" t="str">
        <f>'Plan de Acción 2023'!$F$70</f>
        <v>Apoyar en la expedición de normas técnicas, reglamentos técnicos y otros documentos que vinculen temas de metrología a demanda.</v>
      </c>
      <c r="F1146" s="824">
        <v>12</v>
      </c>
      <c r="G1146" s="824" t="s">
        <v>2454</v>
      </c>
      <c r="H1146" s="824">
        <f>'Plan de Acción 2023'!$T$70</f>
        <v>1</v>
      </c>
      <c r="I1146" s="824">
        <f>'Plan de Acción 2023'!H70+'Plan de Acción 2023'!I70+'Plan de Acción 2023'!J70+'Plan de Acción 2023'!K70+'Plan de Acción 2023'!L70+'Plan de Acción 2023'!M70+'Plan de Acción 2023'!N70+'Plan de Acción 2023'!O70+'Plan de Acción 2023'!P70+'Plan de Acción 2023'!Q70+'Plan de Acción 2023'!R70+'Plan de Acción 2023'!S70</f>
        <v>1</v>
      </c>
      <c r="J1146" s="824">
        <f>'Plan de Acción 2023'!X70+'Plan de Acción 2023'!Y70+'Plan de Acción 2023'!Z70+'Plan de Acción 2023'!AA70+'Plan de Acción 2023'!AB70+'Plan de Acción 2023'!AC70+'Plan de Acción 2023'!AD70+'Plan de Acción 2023'!AE70+'Plan de Acción 2023'!AF70+'Plan de Acción 2023'!AG70+'Plan de Acción 2023'!AH70+'Plan de Acción 2023'!AI70</f>
        <v>0</v>
      </c>
      <c r="K1146" s="825">
        <f t="shared" si="12"/>
        <v>1</v>
      </c>
      <c r="L1146" s="825">
        <f t="shared" si="13"/>
        <v>0</v>
      </c>
      <c r="M1146" s="824">
        <f>'Plan de Acción 2023'!S70</f>
        <v>1</v>
      </c>
      <c r="N1146" s="824">
        <f>'Plan de Acción 2023'!AI70</f>
        <v>0</v>
      </c>
      <c r="O1146" s="824">
        <f t="shared" si="14"/>
        <v>0</v>
      </c>
      <c r="P1146" s="820">
        <f>Tabla13[[#This Row],[Ejec Real Acumu]]-Tabla13[[#This Row],[Proyec Ejec Acumul]]</f>
        <v>-1</v>
      </c>
      <c r="Q1146" s="820">
        <f>Tabla13[[#This Row],[Ejec Real Mes]]-Tabla13[[#This Row],[Program Entreg Mes]]</f>
        <v>-1</v>
      </c>
    </row>
    <row r="1147" spans="1:17">
      <c r="A1147" s="824">
        <v>67</v>
      </c>
      <c r="B1147" s="824" t="s">
        <v>2441</v>
      </c>
      <c r="C1147" s="824" t="s">
        <v>2442</v>
      </c>
      <c r="D1147" s="824" t="str">
        <f>'Plan de Acción 2023'!$V$71</f>
        <v>Subdirección de Metrología Química y Biología</v>
      </c>
      <c r="E1147" s="824" t="str">
        <f>'Plan de Acción 2023'!$F$71</f>
        <v>Apoyar estudios de necesidades de ensayo y mediciones en metrología química y biología a demanda.</v>
      </c>
      <c r="F1147" s="824">
        <v>12</v>
      </c>
      <c r="G1147" s="824" t="s">
        <v>2454</v>
      </c>
      <c r="H1147" s="824">
        <f>'Plan de Acción 2023'!$T$71</f>
        <v>1</v>
      </c>
      <c r="I1147" s="824">
        <f>'Plan de Acción 2023'!H71+'Plan de Acción 2023'!I71+'Plan de Acción 2023'!J71+'Plan de Acción 2023'!K71+'Plan de Acción 2023'!L71+'Plan de Acción 2023'!M71+'Plan de Acción 2023'!N71+'Plan de Acción 2023'!O71+'Plan de Acción 2023'!P71+'Plan de Acción 2023'!Q71+'Plan de Acción 2023'!R71+'Plan de Acción 2023'!S71</f>
        <v>1</v>
      </c>
      <c r="J1147" s="824">
        <f>'Plan de Acción 2023'!X71+'Plan de Acción 2023'!Y71+'Plan de Acción 2023'!Z71+'Plan de Acción 2023'!AA71+'Plan de Acción 2023'!AB71+'Plan de Acción 2023'!AC71+'Plan de Acción 2023'!AD71+'Plan de Acción 2023'!AE71+'Plan de Acción 2023'!AF71+'Plan de Acción 2023'!AG71+'Plan de Acción 2023'!AH71+'Plan de Acción 2023'!AI71</f>
        <v>0</v>
      </c>
      <c r="K1147" s="825">
        <f t="shared" si="12"/>
        <v>1</v>
      </c>
      <c r="L1147" s="825">
        <f t="shared" si="13"/>
        <v>0</v>
      </c>
      <c r="M1147" s="824">
        <f>'Plan de Acción 2023'!S71</f>
        <v>1</v>
      </c>
      <c r="N1147" s="824">
        <f>'Plan de Acción 2023'!AI71</f>
        <v>0</v>
      </c>
      <c r="O1147" s="824">
        <f t="shared" si="14"/>
        <v>0</v>
      </c>
      <c r="P1147" s="820">
        <f>Tabla13[[#This Row],[Ejec Real Acumu]]-Tabla13[[#This Row],[Proyec Ejec Acumul]]</f>
        <v>-1</v>
      </c>
      <c r="Q1147" s="820">
        <f>Tabla13[[#This Row],[Ejec Real Mes]]-Tabla13[[#This Row],[Program Entreg Mes]]</f>
        <v>-1</v>
      </c>
    </row>
    <row r="1148" spans="1:17">
      <c r="A1148" s="824">
        <v>68</v>
      </c>
      <c r="B1148" s="824" t="s">
        <v>2441</v>
      </c>
      <c r="C1148" s="824" t="s">
        <v>2442</v>
      </c>
      <c r="D1148" s="824" t="str">
        <f>'Plan de Acción 2023'!$V$72</f>
        <v>Subdirección de Metrología Química y Biología</v>
      </c>
      <c r="E1148" s="824" t="str">
        <f>'Plan de Acción 2023'!$F$72</f>
        <v>Realizar actividades de I+D+i relacionadas con proyectos de investigación, sus productos asociados</v>
      </c>
      <c r="F1148" s="824">
        <v>12</v>
      </c>
      <c r="G1148" s="824" t="s">
        <v>2454</v>
      </c>
      <c r="H1148" s="824">
        <f>'Plan de Acción 2023'!$T$72</f>
        <v>22</v>
      </c>
      <c r="I1148" s="824">
        <f>'Plan de Acción 2023'!H72+'Plan de Acción 2023'!I72+'Plan de Acción 2023'!J72+'Plan de Acción 2023'!K72+'Plan de Acción 2023'!L72+'Plan de Acción 2023'!M72+'Plan de Acción 2023'!N72+'Plan de Acción 2023'!O72+'Plan de Acción 2023'!P72+'Plan de Acción 2023'!Q72+'Plan de Acción 2023'!R72+'Plan de Acción 2023'!S72</f>
        <v>22</v>
      </c>
      <c r="J1148" s="824">
        <f>'Plan de Acción 2023'!X72+'Plan de Acción 2023'!Y72+'Plan de Acción 2023'!Z72+'Plan de Acción 2023'!AA72+'Plan de Acción 2023'!AB72+'Plan de Acción 2023'!AC72+'Plan de Acción 2023'!AD72+'Plan de Acción 2023'!AE72+'Plan de Acción 2023'!AF72+'Plan de Acción 2023'!AG72+'Plan de Acción 2023'!AH72+'Plan de Acción 2023'!AI72</f>
        <v>0</v>
      </c>
      <c r="K1148" s="825">
        <f t="shared" si="12"/>
        <v>1</v>
      </c>
      <c r="L1148" s="825">
        <f t="shared" si="13"/>
        <v>0</v>
      </c>
      <c r="M1148" s="824">
        <f>'Plan de Acción 2023'!S72</f>
        <v>5</v>
      </c>
      <c r="N1148" s="824">
        <f>'Plan de Acción 2023'!AI72</f>
        <v>0</v>
      </c>
      <c r="O1148" s="824">
        <f t="shared" si="14"/>
        <v>0</v>
      </c>
      <c r="P1148" s="820">
        <f>Tabla13[[#This Row],[Ejec Real Acumu]]-Tabla13[[#This Row],[Proyec Ejec Acumul]]</f>
        <v>-22</v>
      </c>
      <c r="Q1148" s="820">
        <f>Tabla13[[#This Row],[Ejec Real Mes]]-Tabla13[[#This Row],[Program Entreg Mes]]</f>
        <v>-5</v>
      </c>
    </row>
    <row r="1149" spans="1:17">
      <c r="A1149" s="824">
        <v>69</v>
      </c>
      <c r="B1149" s="824" t="s">
        <v>2441</v>
      </c>
      <c r="C1149" s="824" t="s">
        <v>2442</v>
      </c>
      <c r="D1149" s="824" t="str">
        <f>'Plan de Acción 2023'!$V$73</f>
        <v>Subdirección de Metrología Física</v>
      </c>
      <c r="E1149" s="824" t="str">
        <f>'Plan de Acción 2023'!$F$73</f>
        <v>Participar en comparaciones claves o suplementarias en metrología Física</v>
      </c>
      <c r="F1149" s="824">
        <v>12</v>
      </c>
      <c r="G1149" s="824" t="s">
        <v>2454</v>
      </c>
      <c r="H1149" s="824">
        <f>'Plan de Acción 2023'!$T$73</f>
        <v>15</v>
      </c>
      <c r="I1149" s="824">
        <f>'Plan de Acción 2023'!H73+'Plan de Acción 2023'!I73+'Plan de Acción 2023'!J73+'Plan de Acción 2023'!K73+'Plan de Acción 2023'!L73+'Plan de Acción 2023'!M73+'Plan de Acción 2023'!N73+'Plan de Acción 2023'!O73+'Plan de Acción 2023'!P73+'Plan de Acción 2023'!Q73+'Plan de Acción 2023'!R73+'Plan de Acción 2023'!S73</f>
        <v>15</v>
      </c>
      <c r="J1149" s="824">
        <f>'Plan de Acción 2023'!X73+'Plan de Acción 2023'!Y73+'Plan de Acción 2023'!Z73+'Plan de Acción 2023'!AA73+'Plan de Acción 2023'!AB73+'Plan de Acción 2023'!AC73+'Plan de Acción 2023'!AD73+'Plan de Acción 2023'!AE73+'Plan de Acción 2023'!AF73+'Plan de Acción 2023'!AG73+'Plan de Acción 2023'!AH73+'Plan de Acción 2023'!AI73</f>
        <v>9</v>
      </c>
      <c r="K1149" s="825">
        <f t="shared" si="12"/>
        <v>1</v>
      </c>
      <c r="L1149" s="825">
        <f t="shared" si="13"/>
        <v>0.6</v>
      </c>
      <c r="M1149" s="824">
        <f>'Plan de Acción 2023'!S73</f>
        <v>2</v>
      </c>
      <c r="N1149" s="824">
        <f>'Plan de Acción 2023'!AI73</f>
        <v>0</v>
      </c>
      <c r="O1149" s="824">
        <f t="shared" si="14"/>
        <v>0</v>
      </c>
      <c r="P1149" s="820">
        <f>Tabla13[[#This Row],[Ejec Real Acumu]]-Tabla13[[#This Row],[Proyec Ejec Acumul]]</f>
        <v>-6</v>
      </c>
      <c r="Q1149" s="820">
        <f>Tabla13[[#This Row],[Ejec Real Mes]]-Tabla13[[#This Row],[Program Entreg Mes]]</f>
        <v>-2</v>
      </c>
    </row>
    <row r="1150" spans="1:17">
      <c r="A1150" s="824">
        <v>70</v>
      </c>
      <c r="B1150" s="824" t="s">
        <v>2441</v>
      </c>
      <c r="C1150" s="824" t="s">
        <v>2442</v>
      </c>
      <c r="D1150" s="824" t="str">
        <f>'Plan de Acción 2023'!$V$74</f>
        <v>Subdirección de Metrología Física</v>
      </c>
      <c r="E1150" s="824" t="str">
        <f>'Plan de Acción 2023'!$F$74</f>
        <v>Participar en reuniones de Grupos de Trabajo,  subcomités y/o Comités Consultivos ante el BIPM o el SIM</v>
      </c>
      <c r="F1150" s="824">
        <v>12</v>
      </c>
      <c r="G1150" s="824" t="s">
        <v>2454</v>
      </c>
      <c r="H1150" s="824">
        <f>'Plan de Acción 2023'!$T$74</f>
        <v>3</v>
      </c>
      <c r="I1150" s="824">
        <f>'Plan de Acción 2023'!H74+'Plan de Acción 2023'!I74+'Plan de Acción 2023'!J74+'Plan de Acción 2023'!K74+'Plan de Acción 2023'!L74+'Plan de Acción 2023'!M74+'Plan de Acción 2023'!N74+'Plan de Acción 2023'!O74+'Plan de Acción 2023'!P74+'Plan de Acción 2023'!Q74+'Plan de Acción 2023'!R74+'Plan de Acción 2023'!S74</f>
        <v>3</v>
      </c>
      <c r="J1150" s="824">
        <f>'Plan de Acción 2023'!X74+'Plan de Acción 2023'!Y74+'Plan de Acción 2023'!Z74+'Plan de Acción 2023'!AA74+'Plan de Acción 2023'!AB74+'Plan de Acción 2023'!AC74+'Plan de Acción 2023'!AD74+'Plan de Acción 2023'!AE74+'Plan de Acción 2023'!AF74+'Plan de Acción 2023'!AG74+'Plan de Acción 2023'!AH74+'Plan de Acción 2023'!AI74</f>
        <v>1</v>
      </c>
      <c r="K1150" s="825">
        <f t="shared" si="12"/>
        <v>1</v>
      </c>
      <c r="L1150" s="825">
        <f t="shared" si="13"/>
        <v>0.33333333333333331</v>
      </c>
      <c r="M1150" s="824">
        <f>'Plan de Acción 2023'!S74</f>
        <v>0</v>
      </c>
      <c r="N1150" s="824">
        <f>'Plan de Acción 2023'!AI74</f>
        <v>0</v>
      </c>
      <c r="O1150" s="824" t="e">
        <f t="shared" si="14"/>
        <v>#DIV/0!</v>
      </c>
      <c r="P1150" s="820">
        <f>Tabla13[[#This Row],[Ejec Real Acumu]]-Tabla13[[#This Row],[Proyec Ejec Acumul]]</f>
        <v>-2</v>
      </c>
      <c r="Q1150" s="820">
        <f>Tabla13[[#This Row],[Ejec Real Mes]]-Tabla13[[#This Row],[Program Entreg Mes]]</f>
        <v>0</v>
      </c>
    </row>
    <row r="1151" spans="1:17">
      <c r="A1151" s="824">
        <v>71</v>
      </c>
      <c r="B1151" s="824" t="s">
        <v>2441</v>
      </c>
      <c r="C1151" s="824" t="s">
        <v>2442</v>
      </c>
      <c r="D1151" s="824" t="str">
        <f>'Plan de Acción 2023'!$V$75</f>
        <v>Subdirección de Metrología Física</v>
      </c>
      <c r="E1151" s="824" t="str">
        <f>'Plan de Acción 2023'!$F$75</f>
        <v>Realizar actividades que permitan la presentación y aprobación de CMC nuevas o renovadas en metrología física</v>
      </c>
      <c r="F1151" s="824">
        <v>12</v>
      </c>
      <c r="G1151" s="824" t="s">
        <v>2454</v>
      </c>
      <c r="H1151" s="824">
        <f>'Plan de Acción 2023'!$T$75</f>
        <v>1</v>
      </c>
      <c r="I1151" s="824">
        <f>'Plan de Acción 2023'!H75+'Plan de Acción 2023'!I75+'Plan de Acción 2023'!J75+'Plan de Acción 2023'!K75+'Plan de Acción 2023'!L75+'Plan de Acción 2023'!M75+'Plan de Acción 2023'!N75+'Plan de Acción 2023'!O75+'Plan de Acción 2023'!P75+'Plan de Acción 2023'!Q75+'Plan de Acción 2023'!R75+'Plan de Acción 2023'!S75</f>
        <v>1</v>
      </c>
      <c r="J1151" s="824">
        <f>'Plan de Acción 2023'!X75+'Plan de Acción 2023'!Y75+'Plan de Acción 2023'!Z75+'Plan de Acción 2023'!AA75+'Plan de Acción 2023'!AB75+'Plan de Acción 2023'!AC75+'Plan de Acción 2023'!AD75+'Plan de Acción 2023'!AE75+'Plan de Acción 2023'!AF75+'Plan de Acción 2023'!AG75+'Plan de Acción 2023'!AH75+'Plan de Acción 2023'!AI75</f>
        <v>0</v>
      </c>
      <c r="K1151" s="825">
        <f t="shared" si="12"/>
        <v>1</v>
      </c>
      <c r="L1151" s="825">
        <f t="shared" si="13"/>
        <v>0</v>
      </c>
      <c r="M1151" s="824">
        <f>'Plan de Acción 2023'!S75</f>
        <v>0</v>
      </c>
      <c r="N1151" s="824">
        <f>'Plan de Acción 2023'!AI75</f>
        <v>0</v>
      </c>
      <c r="O1151" s="824" t="e">
        <f t="shared" si="14"/>
        <v>#DIV/0!</v>
      </c>
      <c r="P1151" s="820">
        <f>Tabla13[[#This Row],[Ejec Real Acumu]]-Tabla13[[#This Row],[Proyec Ejec Acumul]]</f>
        <v>-1</v>
      </c>
      <c r="Q1151" s="820">
        <f>Tabla13[[#This Row],[Ejec Real Mes]]-Tabla13[[#This Row],[Program Entreg Mes]]</f>
        <v>0</v>
      </c>
    </row>
    <row r="1152" spans="1:17">
      <c r="A1152" s="824">
        <v>72</v>
      </c>
      <c r="B1152" s="824" t="s">
        <v>2441</v>
      </c>
      <c r="C1152" s="824" t="s">
        <v>2442</v>
      </c>
      <c r="D1152" s="824" t="str">
        <f>'Plan de Acción 2023'!$V$76</f>
        <v>Subdirección de Metrología Física</v>
      </c>
      <c r="E1152" s="824" t="str">
        <f>'Plan de Acción 2023'!$F$76</f>
        <v>Presentar documentos para la evaluación del QSTF</v>
      </c>
      <c r="F1152" s="824">
        <v>12</v>
      </c>
      <c r="G1152" s="824" t="s">
        <v>2454</v>
      </c>
      <c r="H1152" s="824">
        <f>'Plan de Acción 2023'!$T$76</f>
        <v>4</v>
      </c>
      <c r="I1152" s="824">
        <f>'Plan de Acción 2023'!H76+'Plan de Acción 2023'!I76+'Plan de Acción 2023'!J76+'Plan de Acción 2023'!K76+'Plan de Acción 2023'!L76+'Plan de Acción 2023'!M76+'Plan de Acción 2023'!N76+'Plan de Acción 2023'!O76+'Plan de Acción 2023'!P76+'Plan de Acción 2023'!Q76+'Plan de Acción 2023'!R76+'Plan de Acción 2023'!S76</f>
        <v>4</v>
      </c>
      <c r="J1152" s="824">
        <f>'Plan de Acción 2023'!X76+'Plan de Acción 2023'!Y76+'Plan de Acción 2023'!Z76+'Plan de Acción 2023'!AA76+'Plan de Acción 2023'!AB76+'Plan de Acción 2023'!AC76+'Plan de Acción 2023'!AD76+'Plan de Acción 2023'!AE76+'Plan de Acción 2023'!AF76+'Plan de Acción 2023'!AG76+'Plan de Acción 2023'!AH76+'Plan de Acción 2023'!AI76</f>
        <v>3</v>
      </c>
      <c r="K1152" s="825">
        <f t="shared" si="12"/>
        <v>1</v>
      </c>
      <c r="L1152" s="825">
        <f t="shared" si="13"/>
        <v>0.75</v>
      </c>
      <c r="M1152" s="824">
        <f>'Plan de Acción 2023'!S76</f>
        <v>2</v>
      </c>
      <c r="N1152" s="824">
        <f>'Plan de Acción 2023'!AI76</f>
        <v>0</v>
      </c>
      <c r="O1152" s="824">
        <f t="shared" si="14"/>
        <v>0</v>
      </c>
      <c r="P1152" s="820">
        <f>Tabla13[[#This Row],[Ejec Real Acumu]]-Tabla13[[#This Row],[Proyec Ejec Acumul]]</f>
        <v>-1</v>
      </c>
      <c r="Q1152" s="820">
        <f>Tabla13[[#This Row],[Ejec Real Mes]]-Tabla13[[#This Row],[Program Entreg Mes]]</f>
        <v>-2</v>
      </c>
    </row>
    <row r="1153" spans="1:17">
      <c r="A1153" s="824">
        <v>73</v>
      </c>
      <c r="B1153" s="824" t="s">
        <v>2441</v>
      </c>
      <c r="C1153" s="824" t="s">
        <v>2442</v>
      </c>
      <c r="D1153" s="824" t="str">
        <f>'Plan de Acción 2023'!$V$77</f>
        <v>Subdirección de Metrología Física</v>
      </c>
      <c r="E1153" s="824" t="str">
        <f>'Plan de Acción 2023'!$F$77</f>
        <v>Relizar seguimiento al aseguramiento de la validez de los resultados de la SMF</v>
      </c>
      <c r="F1153" s="824">
        <v>12</v>
      </c>
      <c r="G1153" s="824" t="s">
        <v>2454</v>
      </c>
      <c r="H1153" s="824">
        <f>'Plan de Acción 2023'!$T$77</f>
        <v>3</v>
      </c>
      <c r="I1153" s="824">
        <f>'Plan de Acción 2023'!H77+'Plan de Acción 2023'!I77+'Plan de Acción 2023'!J77+'Plan de Acción 2023'!K77+'Plan de Acción 2023'!L77+'Plan de Acción 2023'!M77+'Plan de Acción 2023'!N77+'Plan de Acción 2023'!O77+'Plan de Acción 2023'!P77+'Plan de Acción 2023'!Q77+'Plan de Acción 2023'!R77+'Plan de Acción 2023'!S77</f>
        <v>3</v>
      </c>
      <c r="J1153" s="824">
        <f>'Plan de Acción 2023'!X77+'Plan de Acción 2023'!Y77+'Plan de Acción 2023'!Z77+'Plan de Acción 2023'!AA77+'Plan de Acción 2023'!AB77+'Plan de Acción 2023'!AC77+'Plan de Acción 2023'!AD77+'Plan de Acción 2023'!AE77+'Plan de Acción 2023'!AF77+'Plan de Acción 2023'!AG77+'Plan de Acción 2023'!AH77+'Plan de Acción 2023'!AI77</f>
        <v>2</v>
      </c>
      <c r="K1153" s="825">
        <f t="shared" si="12"/>
        <v>1</v>
      </c>
      <c r="L1153" s="825">
        <f t="shared" si="13"/>
        <v>0.66666666666666663</v>
      </c>
      <c r="M1153" s="824">
        <f>'Plan de Acción 2023'!S77</f>
        <v>1</v>
      </c>
      <c r="N1153" s="824">
        <f>'Plan de Acción 2023'!AI77</f>
        <v>0</v>
      </c>
      <c r="O1153" s="824">
        <f t="shared" si="14"/>
        <v>0</v>
      </c>
      <c r="P1153" s="820">
        <f>Tabla13[[#This Row],[Ejec Real Acumu]]-Tabla13[[#This Row],[Proyec Ejec Acumul]]</f>
        <v>-1</v>
      </c>
      <c r="Q1153" s="820">
        <f>Tabla13[[#This Row],[Ejec Real Mes]]-Tabla13[[#This Row],[Program Entreg Mes]]</f>
        <v>-1</v>
      </c>
    </row>
    <row r="1154" spans="1:17">
      <c r="A1154" s="824">
        <v>74</v>
      </c>
      <c r="B1154" s="824" t="s">
        <v>2441</v>
      </c>
      <c r="C1154" s="824" t="s">
        <v>2442</v>
      </c>
      <c r="D1154" s="824" t="str">
        <f>'Plan de Acción 2023'!$V$78</f>
        <v>Subdirección de Metrología Física</v>
      </c>
      <c r="E1154" s="824" t="str">
        <f>'Plan de Acción 2023'!$F$78</f>
        <v>Realizar actividades  de vitalidad del sistema de gestiòn para renovacion de CMC  de los laboratorios de la SMF</v>
      </c>
      <c r="F1154" s="824">
        <v>12</v>
      </c>
      <c r="G1154" s="824" t="s">
        <v>2454</v>
      </c>
      <c r="H1154" s="824">
        <f>'Plan de Acción 2023'!$T$78</f>
        <v>2</v>
      </c>
      <c r="I1154" s="824">
        <f>'Plan de Acción 2023'!H78+'Plan de Acción 2023'!I78+'Plan de Acción 2023'!J78+'Plan de Acción 2023'!K78+'Plan de Acción 2023'!L78+'Plan de Acción 2023'!M78+'Plan de Acción 2023'!N78+'Plan de Acción 2023'!O78+'Plan de Acción 2023'!P78+'Plan de Acción 2023'!Q78+'Plan de Acción 2023'!R78+'Plan de Acción 2023'!S78</f>
        <v>2</v>
      </c>
      <c r="J1154" s="824">
        <f>'Plan de Acción 2023'!X78+'Plan de Acción 2023'!Y78+'Plan de Acción 2023'!Z78+'Plan de Acción 2023'!AA78+'Plan de Acción 2023'!AB78+'Plan de Acción 2023'!AC78+'Plan de Acción 2023'!AD78+'Plan de Acción 2023'!AE78+'Plan de Acción 2023'!AF78+'Plan de Acción 2023'!AG78+'Plan de Acción 2023'!AH78+'Plan de Acción 2023'!AI78</f>
        <v>0</v>
      </c>
      <c r="K1154" s="825">
        <f t="shared" si="12"/>
        <v>1</v>
      </c>
      <c r="L1154" s="825">
        <f t="shared" si="13"/>
        <v>0</v>
      </c>
      <c r="M1154" s="824">
        <f>'Plan de Acción 2023'!S78</f>
        <v>0</v>
      </c>
      <c r="N1154" s="824">
        <f>'Plan de Acción 2023'!AI78</f>
        <v>0</v>
      </c>
      <c r="O1154" s="824" t="e">
        <f t="shared" si="14"/>
        <v>#DIV/0!</v>
      </c>
      <c r="P1154" s="820">
        <f>Tabla13[[#This Row],[Ejec Real Acumu]]-Tabla13[[#This Row],[Proyec Ejec Acumul]]</f>
        <v>-2</v>
      </c>
      <c r="Q1154" s="820">
        <f>Tabla13[[#This Row],[Ejec Real Mes]]-Tabla13[[#This Row],[Program Entreg Mes]]</f>
        <v>0</v>
      </c>
    </row>
    <row r="1155" spans="1:17">
      <c r="A1155" s="824">
        <v>75</v>
      </c>
      <c r="B1155" s="824" t="s">
        <v>2441</v>
      </c>
      <c r="C1155" s="824" t="s">
        <v>2442</v>
      </c>
      <c r="D1155" s="824" t="str">
        <f>'Plan de Acción 2023'!$V$79</f>
        <v>Subdirección de Metrología Física</v>
      </c>
      <c r="E1155" s="824" t="str">
        <f>'Plan de Acción 2023'!$F$79</f>
        <v>Gestionar la calibración de equipos del INM en el exterior para aseguramiento de la trazabilidad</v>
      </c>
      <c r="F1155" s="824">
        <v>12</v>
      </c>
      <c r="G1155" s="824" t="s">
        <v>2454</v>
      </c>
      <c r="H1155" s="824">
        <f>'Plan de Acción 2023'!$T$79</f>
        <v>4</v>
      </c>
      <c r="I1155" s="824">
        <f>'Plan de Acción 2023'!H79+'Plan de Acción 2023'!I79+'Plan de Acción 2023'!J79+'Plan de Acción 2023'!K79+'Plan de Acción 2023'!L79+'Plan de Acción 2023'!M79+'Plan de Acción 2023'!N79+'Plan de Acción 2023'!O79+'Plan de Acción 2023'!P79+'Plan de Acción 2023'!Q79+'Plan de Acción 2023'!R79+'Plan de Acción 2023'!S79</f>
        <v>4</v>
      </c>
      <c r="J1155" s="824">
        <f>'Plan de Acción 2023'!X79+'Plan de Acción 2023'!Y79+'Plan de Acción 2023'!Z79+'Plan de Acción 2023'!AA79+'Plan de Acción 2023'!AB79+'Plan de Acción 2023'!AC79+'Plan de Acción 2023'!AD79+'Plan de Acción 2023'!AE79+'Plan de Acción 2023'!AF79+'Plan de Acción 2023'!AG79+'Plan de Acción 2023'!AH79+'Plan de Acción 2023'!AI79</f>
        <v>5</v>
      </c>
      <c r="K1155" s="825">
        <f t="shared" si="12"/>
        <v>1</v>
      </c>
      <c r="L1155" s="825">
        <f t="shared" si="13"/>
        <v>1.25</v>
      </c>
      <c r="M1155" s="824">
        <f>'Plan de Acción 2023'!S79</f>
        <v>1</v>
      </c>
      <c r="N1155" s="824">
        <f>'Plan de Acción 2023'!AI79</f>
        <v>0</v>
      </c>
      <c r="O1155" s="824">
        <f t="shared" si="14"/>
        <v>0</v>
      </c>
      <c r="P1155" s="820">
        <f>Tabla13[[#This Row],[Ejec Real Acumu]]-Tabla13[[#This Row],[Proyec Ejec Acumul]]</f>
        <v>1</v>
      </c>
      <c r="Q1155" s="820">
        <f>Tabla13[[#This Row],[Ejec Real Mes]]-Tabla13[[#This Row],[Program Entreg Mes]]</f>
        <v>-1</v>
      </c>
    </row>
    <row r="1156" spans="1:17">
      <c r="A1156" s="824">
        <v>76</v>
      </c>
      <c r="B1156" s="824" t="s">
        <v>2441</v>
      </c>
      <c r="C1156" s="824" t="s">
        <v>2442</v>
      </c>
      <c r="D1156" s="824" t="str">
        <f>'Plan de Acción 2023'!$V$80</f>
        <v>Subdirección de Metrología Física</v>
      </c>
      <c r="E1156" s="824" t="str">
        <f>'Plan de Acción 2023'!$F$80</f>
        <v>Diseñar, elaborar y dictar talleres o eventos dirigidos a los sectores productivos en metrología Física</v>
      </c>
      <c r="F1156" s="824">
        <v>12</v>
      </c>
      <c r="G1156" s="824" t="s">
        <v>2454</v>
      </c>
      <c r="H1156" s="824">
        <f>'Plan de Acción 2023'!$T$80</f>
        <v>1</v>
      </c>
      <c r="I1156" s="824">
        <f>'Plan de Acción 2023'!H80+'Plan de Acción 2023'!I80+'Plan de Acción 2023'!J80+'Plan de Acción 2023'!K80+'Plan de Acción 2023'!L80+'Plan de Acción 2023'!M80+'Plan de Acción 2023'!N80+'Plan de Acción 2023'!O80+'Plan de Acción 2023'!P80+'Plan de Acción 2023'!Q80+'Plan de Acción 2023'!R80+'Plan de Acción 2023'!S80</f>
        <v>1</v>
      </c>
      <c r="J1156" s="824">
        <f>'Plan de Acción 2023'!X80+'Plan de Acción 2023'!Y80+'Plan de Acción 2023'!Z80+'Plan de Acción 2023'!AA80+'Plan de Acción 2023'!AB80+'Plan de Acción 2023'!AC80+'Plan de Acción 2023'!AD80+'Plan de Acción 2023'!AE80+'Plan de Acción 2023'!AF80+'Plan de Acción 2023'!AG80+'Plan de Acción 2023'!AH80+'Plan de Acción 2023'!AI80</f>
        <v>0</v>
      </c>
      <c r="K1156" s="825">
        <f t="shared" si="12"/>
        <v>1</v>
      </c>
      <c r="L1156" s="825">
        <f t="shared" si="13"/>
        <v>0</v>
      </c>
      <c r="M1156" s="824">
        <f>'Plan de Acción 2023'!S80</f>
        <v>0</v>
      </c>
      <c r="N1156" s="824">
        <f>'Plan de Acción 2023'!AI80</f>
        <v>0</v>
      </c>
      <c r="O1156" s="824" t="e">
        <f t="shared" si="14"/>
        <v>#DIV/0!</v>
      </c>
      <c r="P1156" s="820">
        <f>Tabla13[[#This Row],[Ejec Real Acumu]]-Tabla13[[#This Row],[Proyec Ejec Acumul]]</f>
        <v>-1</v>
      </c>
      <c r="Q1156" s="820">
        <f>Tabla13[[#This Row],[Ejec Real Mes]]-Tabla13[[#This Row],[Program Entreg Mes]]</f>
        <v>0</v>
      </c>
    </row>
    <row r="1157" spans="1:17">
      <c r="A1157" s="824">
        <v>77</v>
      </c>
      <c r="B1157" s="824" t="s">
        <v>2441</v>
      </c>
      <c r="C1157" s="824" t="s">
        <v>2442</v>
      </c>
      <c r="D1157" s="824" t="str">
        <f>'Plan de Acción 2023'!$V$81</f>
        <v>Subdirección de Metrología Física</v>
      </c>
      <c r="E1157" s="824" t="str">
        <f>'Plan de Acción 2023'!$F$81</f>
        <v>Establecer, avanzar o diseñar nuevos servicios en metrologìa Fìsica</v>
      </c>
      <c r="F1157" s="824">
        <v>12</v>
      </c>
      <c r="G1157" s="824" t="s">
        <v>2454</v>
      </c>
      <c r="H1157" s="824">
        <f>'Plan de Acción 2023'!$T$81</f>
        <v>10</v>
      </c>
      <c r="I1157" s="824">
        <f>'Plan de Acción 2023'!H81+'Plan de Acción 2023'!I81+'Plan de Acción 2023'!J81+'Plan de Acción 2023'!K81+'Plan de Acción 2023'!L81+'Plan de Acción 2023'!M81+'Plan de Acción 2023'!N81+'Plan de Acción 2023'!O81+'Plan de Acción 2023'!P81+'Plan de Acción 2023'!Q81+'Plan de Acción 2023'!R81+'Plan de Acción 2023'!S81</f>
        <v>10</v>
      </c>
      <c r="J1157" s="824">
        <f>'Plan de Acción 2023'!X81+'Plan de Acción 2023'!Y81+'Plan de Acción 2023'!Z81+'Plan de Acción 2023'!AA81+'Plan de Acción 2023'!AB81+'Plan de Acción 2023'!AC81+'Plan de Acción 2023'!AD81+'Plan de Acción 2023'!AE81+'Plan de Acción 2023'!AF81+'Plan de Acción 2023'!AG81+'Plan de Acción 2023'!AH81+'Plan de Acción 2023'!AI81</f>
        <v>4</v>
      </c>
      <c r="K1157" s="825">
        <f t="shared" si="12"/>
        <v>1</v>
      </c>
      <c r="L1157" s="825">
        <f t="shared" si="13"/>
        <v>0.4</v>
      </c>
      <c r="M1157" s="824">
        <f>'Plan de Acción 2023'!S81</f>
        <v>2</v>
      </c>
      <c r="N1157" s="824">
        <f>'Plan de Acción 2023'!AI81</f>
        <v>0</v>
      </c>
      <c r="O1157" s="824">
        <f t="shared" si="14"/>
        <v>0</v>
      </c>
      <c r="P1157" s="820">
        <f>Tabla13[[#This Row],[Ejec Real Acumu]]-Tabla13[[#This Row],[Proyec Ejec Acumul]]</f>
        <v>-6</v>
      </c>
      <c r="Q1157" s="820">
        <f>Tabla13[[#This Row],[Ejec Real Mes]]-Tabla13[[#This Row],[Program Entreg Mes]]</f>
        <v>-2</v>
      </c>
    </row>
    <row r="1158" spans="1:17">
      <c r="A1158" s="824">
        <v>78</v>
      </c>
      <c r="B1158" s="824" t="s">
        <v>2441</v>
      </c>
      <c r="C1158" s="824" t="s">
        <v>2442</v>
      </c>
      <c r="D1158" s="824" t="str">
        <f>'Plan de Acción 2023'!$V$82</f>
        <v>Subdirección de Metrología Física</v>
      </c>
      <c r="E1158" s="824" t="str">
        <f>'Plan de Acción 2023'!$F$82</f>
        <v>Prestar servicios de calibración en metrología física</v>
      </c>
      <c r="F1158" s="824">
        <v>12</v>
      </c>
      <c r="G1158" s="824" t="s">
        <v>2454</v>
      </c>
      <c r="H1158" s="824">
        <f>'Plan de Acción 2023'!$T$82</f>
        <v>80</v>
      </c>
      <c r="I1158" s="824">
        <f>'Plan de Acción 2023'!H82+'Plan de Acción 2023'!I82+'Plan de Acción 2023'!J82+'Plan de Acción 2023'!K82+'Plan de Acción 2023'!L82+'Plan de Acción 2023'!M82+'Plan de Acción 2023'!N82+'Plan de Acción 2023'!O82+'Plan de Acción 2023'!P82+'Plan de Acción 2023'!Q82+'Plan de Acción 2023'!R82+'Plan de Acción 2023'!S82</f>
        <v>80</v>
      </c>
      <c r="J1158" s="824">
        <f>'Plan de Acción 2023'!X82+'Plan de Acción 2023'!Y82+'Plan de Acción 2023'!Z82+'Plan de Acción 2023'!AA82+'Plan de Acción 2023'!AB82+'Plan de Acción 2023'!AC82+'Plan de Acción 2023'!AD82+'Plan de Acción 2023'!AE82+'Plan de Acción 2023'!AF82+'Plan de Acción 2023'!AG82+'Plan de Acción 2023'!AH82+'Plan de Acción 2023'!AI82</f>
        <v>120</v>
      </c>
      <c r="K1158" s="825">
        <f t="shared" si="12"/>
        <v>1</v>
      </c>
      <c r="L1158" s="825">
        <f t="shared" si="13"/>
        <v>1.5</v>
      </c>
      <c r="M1158" s="824">
        <f>'Plan de Acción 2023'!S82</f>
        <v>5</v>
      </c>
      <c r="N1158" s="824">
        <f>'Plan de Acción 2023'!AI82</f>
        <v>0</v>
      </c>
      <c r="O1158" s="824">
        <f t="shared" si="14"/>
        <v>0</v>
      </c>
      <c r="P1158" s="820">
        <f>Tabla13[[#This Row],[Ejec Real Acumu]]-Tabla13[[#This Row],[Proyec Ejec Acumul]]</f>
        <v>40</v>
      </c>
      <c r="Q1158" s="820">
        <f>Tabla13[[#This Row],[Ejec Real Mes]]-Tabla13[[#This Row],[Program Entreg Mes]]</f>
        <v>-5</v>
      </c>
    </row>
    <row r="1159" spans="1:17">
      <c r="A1159" s="824">
        <v>79</v>
      </c>
      <c r="B1159" s="824" t="s">
        <v>2441</v>
      </c>
      <c r="C1159" s="824" t="s">
        <v>2442</v>
      </c>
      <c r="D1159" s="824" t="str">
        <f>'Plan de Acción 2023'!$V$83</f>
        <v>Subdirección de Metrología Física</v>
      </c>
      <c r="E1159" s="824" t="str">
        <f>'Plan de Acción 2023'!$F$83</f>
        <v>Realizar informes de avance frente al CONPES 3957</v>
      </c>
      <c r="F1159" s="824">
        <v>12</v>
      </c>
      <c r="G1159" s="824" t="s">
        <v>2454</v>
      </c>
      <c r="H1159" s="824">
        <f>'Plan de Acción 2023'!$T$83</f>
        <v>2</v>
      </c>
      <c r="I1159" s="824">
        <f>'Plan de Acción 2023'!H83+'Plan de Acción 2023'!I83+'Plan de Acción 2023'!J83+'Plan de Acción 2023'!K83+'Plan de Acción 2023'!L83+'Plan de Acción 2023'!M83+'Plan de Acción 2023'!N83+'Plan de Acción 2023'!O83+'Plan de Acción 2023'!P83+'Plan de Acción 2023'!Q83+'Plan de Acción 2023'!R83+'Plan de Acción 2023'!S83</f>
        <v>2</v>
      </c>
      <c r="J1159" s="824">
        <f>'Plan de Acción 2023'!X83+'Plan de Acción 2023'!Y83+'Plan de Acción 2023'!Z83+'Plan de Acción 2023'!AA83+'Plan de Acción 2023'!AB83+'Plan de Acción 2023'!AC83+'Plan de Acción 2023'!AD83+'Plan de Acción 2023'!AE83+'Plan de Acción 2023'!AF83+'Plan de Acción 2023'!AG83+'Plan de Acción 2023'!AH83+'Plan de Acción 2023'!AI83</f>
        <v>1</v>
      </c>
      <c r="K1159" s="825">
        <f t="shared" si="12"/>
        <v>1</v>
      </c>
      <c r="L1159" s="825">
        <f t="shared" si="13"/>
        <v>0.5</v>
      </c>
      <c r="M1159" s="824">
        <f>'Plan de Acción 2023'!S83</f>
        <v>1</v>
      </c>
      <c r="N1159" s="824">
        <f>'Plan de Acción 2023'!AI83</f>
        <v>0</v>
      </c>
      <c r="O1159" s="824">
        <f t="shared" si="14"/>
        <v>0</v>
      </c>
      <c r="P1159" s="820">
        <f>Tabla13[[#This Row],[Ejec Real Acumu]]-Tabla13[[#This Row],[Proyec Ejec Acumul]]</f>
        <v>-1</v>
      </c>
      <c r="Q1159" s="820">
        <f>Tabla13[[#This Row],[Ejec Real Mes]]-Tabla13[[#This Row],[Program Entreg Mes]]</f>
        <v>-1</v>
      </c>
    </row>
    <row r="1160" spans="1:17">
      <c r="A1160" s="824">
        <v>80</v>
      </c>
      <c r="B1160" s="824" t="s">
        <v>2441</v>
      </c>
      <c r="C1160" s="824" t="s">
        <v>2442</v>
      </c>
      <c r="D1160" s="824" t="str">
        <f>'Plan de Acción 2023'!$V$84</f>
        <v>Subdirección de Metrología Física</v>
      </c>
      <c r="E1160" s="824" t="str">
        <f>'Plan de Acción 2023'!$F$84</f>
        <v>Actualizar cursos en metrologia Fisica</v>
      </c>
      <c r="F1160" s="824">
        <v>12</v>
      </c>
      <c r="G1160" s="824" t="s">
        <v>2454</v>
      </c>
      <c r="H1160" s="824">
        <f>'Plan de Acción 2023'!$T$84</f>
        <v>3</v>
      </c>
      <c r="I1160" s="824">
        <f>'Plan de Acción 2023'!H84+'Plan de Acción 2023'!I84+'Plan de Acción 2023'!J84+'Plan de Acción 2023'!K84+'Plan de Acción 2023'!L84+'Plan de Acción 2023'!M84+'Plan de Acción 2023'!N84+'Plan de Acción 2023'!O84+'Plan de Acción 2023'!P84+'Plan de Acción 2023'!Q84+'Plan de Acción 2023'!R84+'Plan de Acción 2023'!S84</f>
        <v>3</v>
      </c>
      <c r="J1160" s="824">
        <f>'Plan de Acción 2023'!X84+'Plan de Acción 2023'!Y84+'Plan de Acción 2023'!Z84+'Plan de Acción 2023'!AA84+'Plan de Acción 2023'!AB84+'Plan de Acción 2023'!AC84+'Plan de Acción 2023'!AD84+'Plan de Acción 2023'!AE84+'Plan de Acción 2023'!AF84+'Plan de Acción 2023'!AG84+'Plan de Acción 2023'!AH84+'Plan de Acción 2023'!AI84</f>
        <v>0</v>
      </c>
      <c r="K1160" s="825">
        <f t="shared" si="12"/>
        <v>1</v>
      </c>
      <c r="L1160" s="825">
        <f t="shared" si="13"/>
        <v>0</v>
      </c>
      <c r="M1160" s="824">
        <f>'Plan de Acción 2023'!S84</f>
        <v>1</v>
      </c>
      <c r="N1160" s="824">
        <f>'Plan de Acción 2023'!AI84</f>
        <v>0</v>
      </c>
      <c r="O1160" s="824">
        <f t="shared" si="14"/>
        <v>0</v>
      </c>
      <c r="P1160" s="820">
        <f>Tabla13[[#This Row],[Ejec Real Acumu]]-Tabla13[[#This Row],[Proyec Ejec Acumul]]</f>
        <v>-3</v>
      </c>
      <c r="Q1160" s="820">
        <f>Tabla13[[#This Row],[Ejec Real Mes]]-Tabla13[[#This Row],[Program Entreg Mes]]</f>
        <v>-1</v>
      </c>
    </row>
    <row r="1161" spans="1:17">
      <c r="A1161" s="824">
        <v>81</v>
      </c>
      <c r="B1161" s="824" t="s">
        <v>2441</v>
      </c>
      <c r="C1161" s="824" t="s">
        <v>2442</v>
      </c>
      <c r="D1161" s="824" t="str">
        <f>'Plan de Acción 2023'!$V$85</f>
        <v>Subdirección de Metrología Física</v>
      </c>
      <c r="E1161" s="824" t="str">
        <f>'Plan de Acción 2023'!$F$85</f>
        <v>Codirigir tesis de investigación en metrología fisica</v>
      </c>
      <c r="F1161" s="824">
        <v>12</v>
      </c>
      <c r="G1161" s="824" t="s">
        <v>2454</v>
      </c>
      <c r="H1161" s="824">
        <f>'Plan de Acción 2023'!$T$85</f>
        <v>1</v>
      </c>
      <c r="I1161" s="824">
        <f>'Plan de Acción 2023'!H85+'Plan de Acción 2023'!I85+'Plan de Acción 2023'!J85+'Plan de Acción 2023'!K85+'Plan de Acción 2023'!L85+'Plan de Acción 2023'!M85+'Plan de Acción 2023'!N85+'Plan de Acción 2023'!O85+'Plan de Acción 2023'!P85+'Plan de Acción 2023'!Q85+'Plan de Acción 2023'!R85+'Plan de Acción 2023'!S85</f>
        <v>1</v>
      </c>
      <c r="J1161" s="824">
        <f>'Plan de Acción 2023'!X85+'Plan de Acción 2023'!Y85+'Plan de Acción 2023'!Z85+'Plan de Acción 2023'!AA85+'Plan de Acción 2023'!AB85+'Plan de Acción 2023'!AC85+'Plan de Acción 2023'!AD85+'Plan de Acción 2023'!AE85+'Plan de Acción 2023'!AF85+'Plan de Acción 2023'!AG85+'Plan de Acción 2023'!AH85+'Plan de Acción 2023'!AI85</f>
        <v>0</v>
      </c>
      <c r="K1161" s="825">
        <f t="shared" si="12"/>
        <v>1</v>
      </c>
      <c r="L1161" s="825">
        <f t="shared" si="13"/>
        <v>0</v>
      </c>
      <c r="M1161" s="824">
        <f>'Plan de Acción 2023'!S85</f>
        <v>0</v>
      </c>
      <c r="N1161" s="824">
        <f>'Plan de Acción 2023'!AI85</f>
        <v>0</v>
      </c>
      <c r="O1161" s="824" t="e">
        <f t="shared" si="14"/>
        <v>#DIV/0!</v>
      </c>
      <c r="P1161" s="820">
        <f>Tabla13[[#This Row],[Ejec Real Acumu]]-Tabla13[[#This Row],[Proyec Ejec Acumul]]</f>
        <v>-1</v>
      </c>
      <c r="Q1161" s="820">
        <f>Tabla13[[#This Row],[Ejec Real Mes]]-Tabla13[[#This Row],[Program Entreg Mes]]</f>
        <v>0</v>
      </c>
    </row>
    <row r="1162" spans="1:17">
      <c r="A1162" s="824">
        <v>82</v>
      </c>
      <c r="B1162" s="824" t="s">
        <v>2441</v>
      </c>
      <c r="C1162" s="824" t="s">
        <v>2442</v>
      </c>
      <c r="D1162" s="824" t="str">
        <f>'Plan de Acción 2023'!$V$86</f>
        <v>Subdirección de Metrología Física</v>
      </c>
      <c r="E1162" s="824" t="str">
        <f>'Plan de Acción 2023'!$F$86</f>
        <v>Generar productos de investigacion en metrologìa Fìsica en el marco de la gestion de proyectos I+D+ i con IES.</v>
      </c>
      <c r="F1162" s="824">
        <v>12</v>
      </c>
      <c r="G1162" s="824" t="s">
        <v>2454</v>
      </c>
      <c r="H1162" s="824">
        <f>'Plan de Acción 2023'!$T$86</f>
        <v>4</v>
      </c>
      <c r="I1162" s="824">
        <f>'Plan de Acción 2023'!H86+'Plan de Acción 2023'!I86+'Plan de Acción 2023'!J86+'Plan de Acción 2023'!K86+'Plan de Acción 2023'!L86+'Plan de Acción 2023'!M86+'Plan de Acción 2023'!N86+'Plan de Acción 2023'!O86+'Plan de Acción 2023'!P86+'Plan de Acción 2023'!Q86+'Plan de Acción 2023'!R86+'Plan de Acción 2023'!S86</f>
        <v>4</v>
      </c>
      <c r="J1162" s="824">
        <f>'Plan de Acción 2023'!X86+'Plan de Acción 2023'!Y86+'Plan de Acción 2023'!Z86+'Plan de Acción 2023'!AA86+'Plan de Acción 2023'!AB86+'Plan de Acción 2023'!AC86+'Plan de Acción 2023'!AD86+'Plan de Acción 2023'!AE86+'Plan de Acción 2023'!AF86+'Plan de Acción 2023'!AG86+'Plan de Acción 2023'!AH86+'Plan de Acción 2023'!AI86</f>
        <v>3</v>
      </c>
      <c r="K1162" s="825">
        <f t="shared" si="12"/>
        <v>1</v>
      </c>
      <c r="L1162" s="825">
        <f t="shared" si="13"/>
        <v>0.75</v>
      </c>
      <c r="M1162" s="824">
        <f>'Plan de Acción 2023'!S86</f>
        <v>1</v>
      </c>
      <c r="N1162" s="824">
        <f>'Plan de Acción 2023'!AI86</f>
        <v>0</v>
      </c>
      <c r="O1162" s="824">
        <f t="shared" si="14"/>
        <v>0</v>
      </c>
      <c r="P1162" s="820">
        <f>Tabla13[[#This Row],[Ejec Real Acumu]]-Tabla13[[#This Row],[Proyec Ejec Acumul]]</f>
        <v>-1</v>
      </c>
      <c r="Q1162" s="820">
        <f>Tabla13[[#This Row],[Ejec Real Mes]]-Tabla13[[#This Row],[Program Entreg Mes]]</f>
        <v>-1</v>
      </c>
    </row>
    <row r="1163" spans="1:17">
      <c r="A1163" s="824">
        <v>83</v>
      </c>
      <c r="B1163" s="824" t="s">
        <v>2441</v>
      </c>
      <c r="C1163" s="824" t="s">
        <v>2442</v>
      </c>
      <c r="D1163" s="824" t="str">
        <f>'Plan de Acción 2023'!$V$87</f>
        <v>Subdirección de Metrología Física</v>
      </c>
      <c r="E1163" s="824" t="str">
        <f>'Plan de Acción 2023'!$F$87</f>
        <v>Participar en eventos científicos, capacitaciones o intercambios científicos (Excluyendo grupos trabajo SIM y Comites Consultivos)</v>
      </c>
      <c r="F1163" s="824">
        <v>12</v>
      </c>
      <c r="G1163" s="824" t="s">
        <v>2454</v>
      </c>
      <c r="H1163" s="824">
        <f>'Plan de Acción 2023'!$T$87</f>
        <v>4</v>
      </c>
      <c r="I1163" s="824">
        <f>'Plan de Acción 2023'!H87+'Plan de Acción 2023'!I87+'Plan de Acción 2023'!J87+'Plan de Acción 2023'!K87+'Plan de Acción 2023'!L87+'Plan de Acción 2023'!M87+'Plan de Acción 2023'!N87+'Plan de Acción 2023'!O87+'Plan de Acción 2023'!P87+'Plan de Acción 2023'!Q87+'Plan de Acción 2023'!R87+'Plan de Acción 2023'!S87</f>
        <v>4</v>
      </c>
      <c r="J1163" s="824">
        <f>'Plan de Acción 2023'!X87+'Plan de Acción 2023'!Y87+'Plan de Acción 2023'!Z87+'Plan de Acción 2023'!AA87+'Plan de Acción 2023'!AB87+'Plan de Acción 2023'!AC87+'Plan de Acción 2023'!AD87+'Plan de Acción 2023'!AE87+'Plan de Acción 2023'!AF87+'Plan de Acción 2023'!AG87+'Plan de Acción 2023'!AH87+'Plan de Acción 2023'!AI87</f>
        <v>4</v>
      </c>
      <c r="K1163" s="825">
        <f t="shared" si="12"/>
        <v>1</v>
      </c>
      <c r="L1163" s="825">
        <f t="shared" si="13"/>
        <v>1</v>
      </c>
      <c r="M1163" s="824">
        <f>'Plan de Acción 2023'!S87</f>
        <v>0</v>
      </c>
      <c r="N1163" s="824">
        <f>'Plan de Acción 2023'!AI87</f>
        <v>0</v>
      </c>
      <c r="O1163" s="824" t="e">
        <f t="shared" si="14"/>
        <v>#DIV/0!</v>
      </c>
      <c r="P1163" s="820">
        <f>Tabla13[[#This Row],[Ejec Real Acumu]]-Tabla13[[#This Row],[Proyec Ejec Acumul]]</f>
        <v>0</v>
      </c>
      <c r="Q1163" s="820">
        <f>Tabla13[[#This Row],[Ejec Real Mes]]-Tabla13[[#This Row],[Program Entreg Mes]]</f>
        <v>0</v>
      </c>
    </row>
    <row r="1164" spans="1:17">
      <c r="A1164" s="824">
        <v>84</v>
      </c>
      <c r="B1164" s="824" t="s">
        <v>2441</v>
      </c>
      <c r="C1164" s="824" t="s">
        <v>2442</v>
      </c>
      <c r="D1164" s="824" t="str">
        <f>'Plan de Acción 2023'!$V$88</f>
        <v>Subdirección de Metrología Física</v>
      </c>
      <c r="E1164" s="824" t="str">
        <f>'Plan de Acción 2023'!$F$88</f>
        <v>Estructurar o formular proyectos de I+D+i que involucren lineas de investigacion en metrologia Fìsica</v>
      </c>
      <c r="F1164" s="824">
        <v>12</v>
      </c>
      <c r="G1164" s="824" t="s">
        <v>2454</v>
      </c>
      <c r="H1164" s="824">
        <f>'Plan de Acción 2023'!$T$88</f>
        <v>6</v>
      </c>
      <c r="I1164" s="824">
        <f>'Plan de Acción 2023'!H88+'Plan de Acción 2023'!I88+'Plan de Acción 2023'!J88+'Plan de Acción 2023'!K88+'Plan de Acción 2023'!L88+'Plan de Acción 2023'!M88+'Plan de Acción 2023'!N88+'Plan de Acción 2023'!O88+'Plan de Acción 2023'!P88+'Plan de Acción 2023'!Q88+'Plan de Acción 2023'!R88+'Plan de Acción 2023'!S88</f>
        <v>6</v>
      </c>
      <c r="J1164" s="824">
        <f>'Plan de Acción 2023'!X88+'Plan de Acción 2023'!Y88+'Plan de Acción 2023'!Z88+'Plan de Acción 2023'!AA88+'Plan de Acción 2023'!AB88+'Plan de Acción 2023'!AC88+'Plan de Acción 2023'!AD88+'Plan de Acción 2023'!AE88+'Plan de Acción 2023'!AF88+'Plan de Acción 2023'!AG88+'Plan de Acción 2023'!AH88+'Plan de Acción 2023'!AI88</f>
        <v>2</v>
      </c>
      <c r="K1164" s="825">
        <f t="shared" si="12"/>
        <v>1</v>
      </c>
      <c r="L1164" s="825">
        <f t="shared" si="13"/>
        <v>0.33333333333333331</v>
      </c>
      <c r="M1164" s="824">
        <f>'Plan de Acción 2023'!S88</f>
        <v>1</v>
      </c>
      <c r="N1164" s="824">
        <f>'Plan de Acción 2023'!AI88</f>
        <v>0</v>
      </c>
      <c r="O1164" s="824">
        <f t="shared" si="14"/>
        <v>0</v>
      </c>
      <c r="P1164" s="820">
        <f>Tabla13[[#This Row],[Ejec Real Acumu]]-Tabla13[[#This Row],[Proyec Ejec Acumul]]</f>
        <v>-4</v>
      </c>
      <c r="Q1164" s="820">
        <f>Tabla13[[#This Row],[Ejec Real Mes]]-Tabla13[[#This Row],[Program Entreg Mes]]</f>
        <v>-1</v>
      </c>
    </row>
    <row r="1165" spans="1:17">
      <c r="A1165" s="824">
        <v>85</v>
      </c>
      <c r="B1165" s="824" t="s">
        <v>2441</v>
      </c>
      <c r="C1165" s="824" t="s">
        <v>2442</v>
      </c>
      <c r="D1165" s="824" t="str">
        <f>'Plan de Acción 2023'!$V$89</f>
        <v>Subdirección de Metrología Física</v>
      </c>
      <c r="E1165" s="824" t="str">
        <f>'Plan de Acción 2023'!$F$89</f>
        <v>Realizar seguimiento ejecución proyectos de I+D+i en metrología física</v>
      </c>
      <c r="F1165" s="824">
        <v>12</v>
      </c>
      <c r="G1165" s="824" t="s">
        <v>2454</v>
      </c>
      <c r="H1165" s="824">
        <f>'Plan de Acción 2023'!$T$89</f>
        <v>6</v>
      </c>
      <c r="I1165" s="824">
        <f>'Plan de Acción 2023'!H89+'Plan de Acción 2023'!I89+'Plan de Acción 2023'!J89+'Plan de Acción 2023'!K89+'Plan de Acción 2023'!L89+'Plan de Acción 2023'!M89+'Plan de Acción 2023'!N89+'Plan de Acción 2023'!O89+'Plan de Acción 2023'!P89+'Plan de Acción 2023'!Q89+'Plan de Acción 2023'!R89+'Plan de Acción 2023'!S89</f>
        <v>6</v>
      </c>
      <c r="J1165" s="824">
        <f>'Plan de Acción 2023'!X89+'Plan de Acción 2023'!Y89+'Plan de Acción 2023'!Z89+'Plan de Acción 2023'!AA89+'Plan de Acción 2023'!AB89+'Plan de Acción 2023'!AC89+'Plan de Acción 2023'!AD89+'Plan de Acción 2023'!AE89+'Plan de Acción 2023'!AF89+'Plan de Acción 2023'!AG89+'Plan de Acción 2023'!AH89+'Plan de Acción 2023'!AI89</f>
        <v>4</v>
      </c>
      <c r="K1165" s="825">
        <f t="shared" si="12"/>
        <v>1</v>
      </c>
      <c r="L1165" s="825">
        <f t="shared" si="13"/>
        <v>0.66666666666666663</v>
      </c>
      <c r="M1165" s="824">
        <f>'Plan de Acción 2023'!S89</f>
        <v>1</v>
      </c>
      <c r="N1165" s="824">
        <f>'Plan de Acción 2023'!AI89</f>
        <v>0</v>
      </c>
      <c r="O1165" s="824">
        <f t="shared" si="14"/>
        <v>0</v>
      </c>
      <c r="P1165" s="820">
        <f>Tabla13[[#This Row],[Ejec Real Acumu]]-Tabla13[[#This Row],[Proyec Ejec Acumul]]</f>
        <v>-2</v>
      </c>
      <c r="Q1165" s="820">
        <f>Tabla13[[#This Row],[Ejec Real Mes]]-Tabla13[[#This Row],[Program Entreg Mes]]</f>
        <v>-1</v>
      </c>
    </row>
    <row r="1166" spans="1:17">
      <c r="A1166" s="824">
        <v>86</v>
      </c>
      <c r="B1166" s="824" t="s">
        <v>2441</v>
      </c>
      <c r="C1166" s="824" t="s">
        <v>2442</v>
      </c>
      <c r="D1166" s="824" t="str">
        <f>'Plan de Acción 2023'!$V$90</f>
        <v>Subdirección de Metrología Física</v>
      </c>
      <c r="E1166" s="824" t="str">
        <f>'Plan de Acción 2023'!$F$90</f>
        <v>Participar en proyectos de I+D+i en metrología Fisica con organizaciones internacionales</v>
      </c>
      <c r="F1166" s="824">
        <v>12</v>
      </c>
      <c r="G1166" s="824" t="s">
        <v>2454</v>
      </c>
      <c r="H1166" s="824">
        <f>'Plan de Acción 2023'!$T$90</f>
        <v>6</v>
      </c>
      <c r="I1166" s="824">
        <f>'Plan de Acción 2023'!H90+'Plan de Acción 2023'!I90+'Plan de Acción 2023'!J90+'Plan de Acción 2023'!K90+'Plan de Acción 2023'!L90+'Plan de Acción 2023'!M90+'Plan de Acción 2023'!N90+'Plan de Acción 2023'!O90+'Plan de Acción 2023'!P90+'Plan de Acción 2023'!Q90+'Plan de Acción 2023'!R90+'Plan de Acción 2023'!S90</f>
        <v>6</v>
      </c>
      <c r="J1166" s="824">
        <f>'Plan de Acción 2023'!X90+'Plan de Acción 2023'!Y90+'Plan de Acción 2023'!Z90+'Plan de Acción 2023'!AA90+'Plan de Acción 2023'!AB90+'Plan de Acción 2023'!AC90+'Plan de Acción 2023'!AD90+'Plan de Acción 2023'!AE90+'Plan de Acción 2023'!AF90+'Plan de Acción 2023'!AG90+'Plan de Acción 2023'!AH90+'Plan de Acción 2023'!AI90</f>
        <v>3</v>
      </c>
      <c r="K1166" s="825">
        <f t="shared" si="12"/>
        <v>1</v>
      </c>
      <c r="L1166" s="825">
        <f t="shared" si="13"/>
        <v>0.5</v>
      </c>
      <c r="M1166" s="824">
        <f>'Plan de Acción 2023'!S90</f>
        <v>2</v>
      </c>
      <c r="N1166" s="824">
        <f>'Plan de Acción 2023'!AI90</f>
        <v>0</v>
      </c>
      <c r="O1166" s="824">
        <f t="shared" si="14"/>
        <v>0</v>
      </c>
      <c r="P1166" s="820">
        <f>Tabla13[[#This Row],[Ejec Real Acumu]]-Tabla13[[#This Row],[Proyec Ejec Acumul]]</f>
        <v>-3</v>
      </c>
      <c r="Q1166" s="820">
        <f>Tabla13[[#This Row],[Ejec Real Mes]]-Tabla13[[#This Row],[Program Entreg Mes]]</f>
        <v>-2</v>
      </c>
    </row>
    <row r="1167" spans="1:17">
      <c r="A1167" s="824">
        <v>87</v>
      </c>
      <c r="B1167" s="824" t="s">
        <v>2441</v>
      </c>
      <c r="C1167" s="824" t="s">
        <v>2442</v>
      </c>
      <c r="D1167" s="824" t="str">
        <f>'Plan de Acción 2023'!$V$91</f>
        <v>Oficina de Informática y Desarrollo Tecnológico</v>
      </c>
      <c r="E1167" s="824" t="str">
        <f>'Plan de Acción 2023'!$F$91</f>
        <v>Ejecutar el Plan Estratégico de Tecnologías de la Información - PETI 2021 - 2023</v>
      </c>
      <c r="F1167" s="824">
        <v>12</v>
      </c>
      <c r="G1167" s="824" t="s">
        <v>2454</v>
      </c>
      <c r="H1167" s="824">
        <f>'Plan de Acción 2023'!$T$91</f>
        <v>25</v>
      </c>
      <c r="I1167" s="824">
        <f>'Plan de Acción 2023'!H91+'Plan de Acción 2023'!I91+'Plan de Acción 2023'!J91+'Plan de Acción 2023'!K91+'Plan de Acción 2023'!L91+'Plan de Acción 2023'!M91+'Plan de Acción 2023'!N91+'Plan de Acción 2023'!O91+'Plan de Acción 2023'!P91+'Plan de Acción 2023'!Q91+'Plan de Acción 2023'!R91+'Plan de Acción 2023'!S91</f>
        <v>25</v>
      </c>
      <c r="J1167" s="824">
        <f>'Plan de Acción 2023'!X91+'Plan de Acción 2023'!Y91+'Plan de Acción 2023'!Z91+'Plan de Acción 2023'!AA91+'Plan de Acción 2023'!AB91+'Plan de Acción 2023'!AC91+'Plan de Acción 2023'!AD91+'Plan de Acción 2023'!AE91+'Plan de Acción 2023'!AF91+'Plan de Acción 2023'!AG91+'Plan de Acción 2023'!AH91+'Plan de Acción 2023'!AI91</f>
        <v>15</v>
      </c>
      <c r="K1167" s="825">
        <f t="shared" si="12"/>
        <v>1</v>
      </c>
      <c r="L1167" s="825">
        <f t="shared" si="13"/>
        <v>0.6</v>
      </c>
      <c r="M1167" s="824">
        <f>'Plan de Acción 2023'!S91</f>
        <v>7</v>
      </c>
      <c r="N1167" s="824">
        <f>'Plan de Acción 2023'!AI91</f>
        <v>0</v>
      </c>
      <c r="O1167" s="824">
        <f t="shared" si="14"/>
        <v>0</v>
      </c>
      <c r="P1167" s="820">
        <f>Tabla13[[#This Row],[Ejec Real Acumu]]-Tabla13[[#This Row],[Proyec Ejec Acumul]]</f>
        <v>-10</v>
      </c>
      <c r="Q1167" s="820">
        <f>Tabla13[[#This Row],[Ejec Real Mes]]-Tabla13[[#This Row],[Program Entreg Mes]]</f>
        <v>-7</v>
      </c>
    </row>
    <row r="1168" spans="1:17">
      <c r="A1168" s="824">
        <v>88</v>
      </c>
      <c r="B1168" s="824" t="s">
        <v>2441</v>
      </c>
      <c r="C1168" s="824" t="s">
        <v>2442</v>
      </c>
      <c r="D1168" s="824" t="str">
        <f>'Plan de Acción 2023'!$V$92</f>
        <v>Oficina de Informática y Desarrollo Tecnológico</v>
      </c>
      <c r="E1168" s="824" t="str">
        <f>'Plan de Acción 2023'!$F$92</f>
        <v>Formular el Plan de transformación digital.</v>
      </c>
      <c r="F1168" s="824">
        <v>12</v>
      </c>
      <c r="G1168" s="824" t="s">
        <v>2454</v>
      </c>
      <c r="H1168" s="824">
        <f>'Plan de Acción 2023'!$T$92</f>
        <v>7</v>
      </c>
      <c r="I1168" s="824">
        <f>'Plan de Acción 2023'!H92+'Plan de Acción 2023'!I92+'Plan de Acción 2023'!J92+'Plan de Acción 2023'!K92+'Plan de Acción 2023'!L92+'Plan de Acción 2023'!M92+'Plan de Acción 2023'!N92+'Plan de Acción 2023'!O92+'Plan de Acción 2023'!P92+'Plan de Acción 2023'!Q92+'Plan de Acción 2023'!R92+'Plan de Acción 2023'!S92</f>
        <v>7</v>
      </c>
      <c r="J1168" s="824">
        <f>'Plan de Acción 2023'!X92+'Plan de Acción 2023'!Y92+'Plan de Acción 2023'!Z92+'Plan de Acción 2023'!AA92+'Plan de Acción 2023'!AB92+'Plan de Acción 2023'!AC92+'Plan de Acción 2023'!AD92+'Plan de Acción 2023'!AE92+'Plan de Acción 2023'!AF92+'Plan de Acción 2023'!AG92+'Plan de Acción 2023'!AH92+'Plan de Acción 2023'!AI92</f>
        <v>1</v>
      </c>
      <c r="K1168" s="825">
        <f t="shared" si="12"/>
        <v>1</v>
      </c>
      <c r="L1168" s="825">
        <f t="shared" si="13"/>
        <v>0.14285714285714285</v>
      </c>
      <c r="M1168" s="824">
        <f>'Plan de Acción 2023'!S92</f>
        <v>3</v>
      </c>
      <c r="N1168" s="824">
        <f>'Plan de Acción 2023'!AI92</f>
        <v>0</v>
      </c>
      <c r="O1168" s="824">
        <f t="shared" si="14"/>
        <v>0</v>
      </c>
      <c r="P1168" s="820">
        <f>Tabla13[[#This Row],[Ejec Real Acumu]]-Tabla13[[#This Row],[Proyec Ejec Acumul]]</f>
        <v>-6</v>
      </c>
      <c r="Q1168" s="820">
        <f>Tabla13[[#This Row],[Ejec Real Mes]]-Tabla13[[#This Row],[Program Entreg Mes]]</f>
        <v>-3</v>
      </c>
    </row>
    <row r="1169" spans="1:17">
      <c r="A1169" s="824">
        <v>89</v>
      </c>
      <c r="B1169" s="824" t="s">
        <v>2441</v>
      </c>
      <c r="C1169" s="824" t="s">
        <v>2442</v>
      </c>
      <c r="D1169" s="824" t="str">
        <f>'Plan de Acción 2023'!$V$93</f>
        <v>Oficina de Informática y Desarrollo Tecnológico</v>
      </c>
      <c r="E1169" s="824" t="str">
        <f>'Plan de Acción 2023'!$F$93</f>
        <v>Ejecutar el Plan de Tratamiento de Riesgos de Seguridad y Privacidad de la Información</v>
      </c>
      <c r="F1169" s="824">
        <v>12</v>
      </c>
      <c r="G1169" s="824" t="s">
        <v>2454</v>
      </c>
      <c r="H1169" s="824">
        <f>'Plan de Acción 2023'!$T$93</f>
        <v>12</v>
      </c>
      <c r="I1169" s="824">
        <f>'Plan de Acción 2023'!H93+'Plan de Acción 2023'!I93+'Plan de Acción 2023'!J93+'Plan de Acción 2023'!K93+'Plan de Acción 2023'!L93+'Plan de Acción 2023'!M93+'Plan de Acción 2023'!N93+'Plan de Acción 2023'!O93+'Plan de Acción 2023'!P93+'Plan de Acción 2023'!Q93+'Plan de Acción 2023'!R93+'Plan de Acción 2023'!S93</f>
        <v>12</v>
      </c>
      <c r="J1169" s="824">
        <f>'Plan de Acción 2023'!X93+'Plan de Acción 2023'!Y93+'Plan de Acción 2023'!Z93+'Plan de Acción 2023'!AA93+'Plan de Acción 2023'!AB93+'Plan de Acción 2023'!AC93+'Plan de Acción 2023'!AD93+'Plan de Acción 2023'!AE93+'Plan de Acción 2023'!AF93+'Plan de Acción 2023'!AG93+'Plan de Acción 2023'!AH93+'Plan de Acción 2023'!AI93</f>
        <v>10.5</v>
      </c>
      <c r="K1169" s="825">
        <f t="shared" si="12"/>
        <v>1</v>
      </c>
      <c r="L1169" s="825">
        <f t="shared" si="13"/>
        <v>0.875</v>
      </c>
      <c r="M1169" s="824">
        <f>'Plan de Acción 2023'!S93</f>
        <v>1</v>
      </c>
      <c r="N1169" s="824">
        <f>'Plan de Acción 2023'!AI93</f>
        <v>0</v>
      </c>
      <c r="O1169" s="824">
        <f t="shared" si="14"/>
        <v>0</v>
      </c>
      <c r="P1169" s="820">
        <f>Tabla13[[#This Row],[Ejec Real Acumu]]-Tabla13[[#This Row],[Proyec Ejec Acumul]]</f>
        <v>-1.5</v>
      </c>
      <c r="Q1169" s="820">
        <f>Tabla13[[#This Row],[Ejec Real Mes]]-Tabla13[[#This Row],[Program Entreg Mes]]</f>
        <v>-1</v>
      </c>
    </row>
    <row r="1170" spans="1:17">
      <c r="A1170" s="824">
        <v>90</v>
      </c>
      <c r="B1170" s="824" t="s">
        <v>2441</v>
      </c>
      <c r="C1170" s="824" t="s">
        <v>2442</v>
      </c>
      <c r="D1170" s="824" t="str">
        <f>'Plan de Acción 2023'!$V$94</f>
        <v>Oficina de Informática y Desarrollo Tecnológico</v>
      </c>
      <c r="E1170" s="824" t="str">
        <f>'Plan de Acción 2023'!$F$94</f>
        <v>Ejecutar Plan de Seguridad y Privacidad de la Información 2023</v>
      </c>
      <c r="F1170" s="824">
        <v>12</v>
      </c>
      <c r="G1170" s="824" t="s">
        <v>2454</v>
      </c>
      <c r="H1170" s="824">
        <f>'Plan de Acción 2023'!$T$94</f>
        <v>32</v>
      </c>
      <c r="I1170" s="824">
        <f>'Plan de Acción 2023'!H94+'Plan de Acción 2023'!I94+'Plan de Acción 2023'!J94+'Plan de Acción 2023'!K94+'Plan de Acción 2023'!L94+'Plan de Acción 2023'!M94+'Plan de Acción 2023'!N94+'Plan de Acción 2023'!O94+'Plan de Acción 2023'!P94+'Plan de Acción 2023'!Q94+'Plan de Acción 2023'!R94+'Plan de Acción 2023'!S94</f>
        <v>32</v>
      </c>
      <c r="J1170" s="824">
        <f>'Plan de Acción 2023'!X94+'Plan de Acción 2023'!Y94+'Plan de Acción 2023'!Z94+'Plan de Acción 2023'!AA94+'Plan de Acción 2023'!AB94+'Plan de Acción 2023'!AC94+'Plan de Acción 2023'!AD94+'Plan de Acción 2023'!AE94+'Plan de Acción 2023'!AF94+'Plan de Acción 2023'!AG94+'Plan de Acción 2023'!AH94+'Plan de Acción 2023'!AI94</f>
        <v>21</v>
      </c>
      <c r="K1170" s="825">
        <f t="shared" si="12"/>
        <v>1</v>
      </c>
      <c r="L1170" s="825">
        <f t="shared" si="13"/>
        <v>0.65625</v>
      </c>
      <c r="M1170" s="824">
        <f>'Plan de Acción 2023'!S94</f>
        <v>3</v>
      </c>
      <c r="N1170" s="824">
        <f>'Plan de Acción 2023'!AI94</f>
        <v>0</v>
      </c>
      <c r="O1170" s="824">
        <f t="shared" si="14"/>
        <v>0</v>
      </c>
      <c r="P1170" s="820">
        <f>Tabla13[[#This Row],[Ejec Real Acumu]]-Tabla13[[#This Row],[Proyec Ejec Acumul]]</f>
        <v>-11</v>
      </c>
      <c r="Q1170" s="820">
        <f>Tabla13[[#This Row],[Ejec Real Mes]]-Tabla13[[#This Row],[Program Entreg Mes]]</f>
        <v>-3</v>
      </c>
    </row>
    <row r="1171" spans="1:17">
      <c r="A1171" s="824">
        <v>91</v>
      </c>
      <c r="B1171" s="824" t="s">
        <v>2441</v>
      </c>
      <c r="C1171" s="824" t="s">
        <v>2442</v>
      </c>
      <c r="D1171" s="824" t="str">
        <f>'Plan de Acción 2023'!$V$95</f>
        <v>Oficina de Informática y Desarrollo Tecnológico</v>
      </c>
      <c r="E1171" s="824" t="str">
        <f>'Plan de Acción 2023'!$F$95</f>
        <v>Implementar las políticas del Modelo Integrado de Planeación y Gestión relacionadas con la OIDT</v>
      </c>
      <c r="F1171" s="824">
        <v>12</v>
      </c>
      <c r="G1171" s="824" t="s">
        <v>2454</v>
      </c>
      <c r="H1171" s="824">
        <f>'Plan de Acción 2023'!$T$95</f>
        <v>4</v>
      </c>
      <c r="I1171" s="824">
        <f>'Plan de Acción 2023'!H95+'Plan de Acción 2023'!I95+'Plan de Acción 2023'!J95+'Plan de Acción 2023'!K95+'Plan de Acción 2023'!L95+'Plan de Acción 2023'!M95+'Plan de Acción 2023'!N95+'Plan de Acción 2023'!O95+'Plan de Acción 2023'!P95+'Plan de Acción 2023'!Q95+'Plan de Acción 2023'!R95+'Plan de Acción 2023'!S95</f>
        <v>4</v>
      </c>
      <c r="J1171" s="824">
        <f>'Plan de Acción 2023'!X95+'Plan de Acción 2023'!Y95+'Plan de Acción 2023'!Z95+'Plan de Acción 2023'!AA95+'Plan de Acción 2023'!AB95+'Plan de Acción 2023'!AC95+'Plan de Acción 2023'!AD95+'Plan de Acción 2023'!AE95+'Plan de Acción 2023'!AF95+'Plan de Acción 2023'!AG95+'Plan de Acción 2023'!AH95+'Plan de Acción 2023'!AI95</f>
        <v>3</v>
      </c>
      <c r="K1171" s="825">
        <f t="shared" si="12"/>
        <v>1</v>
      </c>
      <c r="L1171" s="825">
        <f t="shared" si="13"/>
        <v>0.75</v>
      </c>
      <c r="M1171" s="824">
        <f>'Plan de Acción 2023'!S95</f>
        <v>1</v>
      </c>
      <c r="N1171" s="824">
        <f>'Plan de Acción 2023'!AI95</f>
        <v>0</v>
      </c>
      <c r="O1171" s="824">
        <f t="shared" si="14"/>
        <v>0</v>
      </c>
      <c r="P1171" s="820">
        <f>Tabla13[[#This Row],[Ejec Real Acumu]]-Tabla13[[#This Row],[Proyec Ejec Acumul]]</f>
        <v>-1</v>
      </c>
      <c r="Q1171" s="820">
        <f>Tabla13[[#This Row],[Ejec Real Mes]]-Tabla13[[#This Row],[Program Entreg Mes]]</f>
        <v>-1</v>
      </c>
    </row>
    <row r="1172" spans="1:17">
      <c r="A1172" s="824">
        <v>92</v>
      </c>
      <c r="B1172" s="824" t="s">
        <v>2441</v>
      </c>
      <c r="C1172" s="824" t="s">
        <v>2442</v>
      </c>
      <c r="D1172" s="824" t="str">
        <f>'Plan de Acción 2023'!$V$96</f>
        <v>Subdirección de Metrología Física</v>
      </c>
      <c r="E1172" s="824" t="str">
        <f>'Plan de Acción 2023'!$F$96</f>
        <v>Prestar horas de Asistencia Técnica por personal de la SMF a demanda</v>
      </c>
      <c r="F1172" s="824">
        <v>12</v>
      </c>
      <c r="G1172" s="824" t="s">
        <v>2454</v>
      </c>
      <c r="H1172" s="824">
        <f>'Plan de Acción 2023'!$T$96</f>
        <v>1</v>
      </c>
      <c r="I1172" s="824">
        <f>'Plan de Acción 2023'!H96+'Plan de Acción 2023'!I96+'Plan de Acción 2023'!J96+'Plan de Acción 2023'!K96+'Plan de Acción 2023'!L96+'Plan de Acción 2023'!M96+'Plan de Acción 2023'!N96+'Plan de Acción 2023'!O96+'Plan de Acción 2023'!P96+'Plan de Acción 2023'!Q96+'Plan de Acción 2023'!R96+'Plan de Acción 2023'!S96</f>
        <v>1</v>
      </c>
      <c r="J1172" s="824">
        <f>'Plan de Acción 2023'!X96+'Plan de Acción 2023'!Y96+'Plan de Acción 2023'!Z96+'Plan de Acción 2023'!AA96+'Plan de Acción 2023'!AB96+'Plan de Acción 2023'!AC96+'Plan de Acción 2023'!AD96+'Plan de Acción 2023'!AE96+'Plan de Acción 2023'!AF96+'Plan de Acción 2023'!AG96+'Plan de Acción 2023'!AH96+'Plan de Acción 2023'!AI96</f>
        <v>0</v>
      </c>
      <c r="K1172" s="825">
        <f t="shared" si="12"/>
        <v>1</v>
      </c>
      <c r="L1172" s="825">
        <f t="shared" si="13"/>
        <v>0</v>
      </c>
      <c r="M1172" s="824">
        <f>'Plan de Acción 2023'!S96</f>
        <v>1</v>
      </c>
      <c r="N1172" s="824">
        <f>'Plan de Acción 2023'!AI96</f>
        <v>0</v>
      </c>
      <c r="O1172" s="824">
        <f t="shared" si="14"/>
        <v>0</v>
      </c>
      <c r="P1172" s="820">
        <f>Tabla13[[#This Row],[Ejec Real Acumu]]-Tabla13[[#This Row],[Proyec Ejec Acumul]]</f>
        <v>-1</v>
      </c>
      <c r="Q1172" s="820">
        <f>Tabla13[[#This Row],[Ejec Real Mes]]-Tabla13[[#This Row],[Program Entreg Mes]]</f>
        <v>-1</v>
      </c>
    </row>
    <row r="1173" spans="1:17">
      <c r="A1173" s="824">
        <v>93</v>
      </c>
      <c r="B1173" s="824" t="s">
        <v>2441</v>
      </c>
      <c r="C1173" s="824" t="s">
        <v>2442</v>
      </c>
      <c r="D1173" s="824" t="str">
        <f>'Plan de Acción 2023'!$V$97</f>
        <v>Oficina de Informática y Desarrollo Tecnológico</v>
      </c>
      <c r="E1173" s="824" t="str">
        <f>'Plan de Acción 2023'!$F$97</f>
        <v>Ejecutar actividades relacionadas con la Gestión del SIG según lineamientos estratégicos - OIDT</v>
      </c>
      <c r="F1173" s="824">
        <v>12</v>
      </c>
      <c r="G1173" s="824" t="s">
        <v>2454</v>
      </c>
      <c r="H1173" s="824">
        <f>'Plan de Acción 2023'!$T$97</f>
        <v>4</v>
      </c>
      <c r="I1173" s="824">
        <f>'Plan de Acción 2023'!H97+'Plan de Acción 2023'!I97+'Plan de Acción 2023'!J97+'Plan de Acción 2023'!K97+'Plan de Acción 2023'!L97+'Plan de Acción 2023'!M97+'Plan de Acción 2023'!N97+'Plan de Acción 2023'!O97+'Plan de Acción 2023'!P97+'Plan de Acción 2023'!Q97+'Plan de Acción 2023'!R97+'Plan de Acción 2023'!S97</f>
        <v>4</v>
      </c>
      <c r="J1173" s="824">
        <f>'Plan de Acción 2023'!X97+'Plan de Acción 2023'!Y97+'Plan de Acción 2023'!Z97+'Plan de Acción 2023'!AA97+'Plan de Acción 2023'!AB97+'Plan de Acción 2023'!AC97+'Plan de Acción 2023'!AD97+'Plan de Acción 2023'!AE97+'Plan de Acción 2023'!AF97+'Plan de Acción 2023'!AG97+'Plan de Acción 2023'!AH97+'Plan de Acción 2023'!AI97</f>
        <v>3</v>
      </c>
      <c r="K1173" s="825">
        <f t="shared" si="12"/>
        <v>1</v>
      </c>
      <c r="L1173" s="825">
        <f t="shared" si="13"/>
        <v>0.75</v>
      </c>
      <c r="M1173" s="824">
        <f>'Plan de Acción 2023'!S97</f>
        <v>1</v>
      </c>
      <c r="N1173" s="824">
        <f>'Plan de Acción 2023'!AI97</f>
        <v>0</v>
      </c>
      <c r="O1173" s="824">
        <f t="shared" si="14"/>
        <v>0</v>
      </c>
      <c r="P1173" s="820">
        <f>Tabla13[[#This Row],[Ejec Real Acumu]]-Tabla13[[#This Row],[Proyec Ejec Acumul]]</f>
        <v>-1</v>
      </c>
      <c r="Q1173" s="820">
        <f>Tabla13[[#This Row],[Ejec Real Mes]]-Tabla13[[#This Row],[Program Entreg Mes]]</f>
        <v>-1</v>
      </c>
    </row>
    <row r="1174" spans="1:17">
      <c r="A1174" s="824">
        <v>94</v>
      </c>
      <c r="B1174" s="824" t="s">
        <v>2441</v>
      </c>
      <c r="C1174" s="824" t="s">
        <v>2442</v>
      </c>
      <c r="D1174" s="824" t="str">
        <f>'Plan de Acción 2023'!$V$98</f>
        <v>Subdirección de Metrología Física</v>
      </c>
      <c r="E1174" s="824" t="str">
        <f>'Plan de Acción 2023'!$F$98</f>
        <v>Ejecutar actividades relacionadas con la Gestión del SIG según lineamientos estratégicos - SMF</v>
      </c>
      <c r="F1174" s="824">
        <v>12</v>
      </c>
      <c r="G1174" s="824" t="s">
        <v>2454</v>
      </c>
      <c r="H1174" s="824">
        <f>'Plan de Acción 2023'!$T$98</f>
        <v>4</v>
      </c>
      <c r="I1174" s="824">
        <f>'Plan de Acción 2023'!H98+'Plan de Acción 2023'!I98+'Plan de Acción 2023'!J98+'Plan de Acción 2023'!K98+'Plan de Acción 2023'!L98+'Plan de Acción 2023'!M98+'Plan de Acción 2023'!N98+'Plan de Acción 2023'!O98+'Plan de Acción 2023'!P98+'Plan de Acción 2023'!Q98+'Plan de Acción 2023'!R98+'Plan de Acción 2023'!S98</f>
        <v>4</v>
      </c>
      <c r="J1174" s="824">
        <f>'Plan de Acción 2023'!X98+'Plan de Acción 2023'!Y98+'Plan de Acción 2023'!Z98+'Plan de Acción 2023'!AA98+'Plan de Acción 2023'!AB98+'Plan de Acción 2023'!AC98+'Plan de Acción 2023'!AD98+'Plan de Acción 2023'!AE98+'Plan de Acción 2023'!AF98+'Plan de Acción 2023'!AG98+'Plan de Acción 2023'!AH98+'Plan de Acción 2023'!AI98</f>
        <v>3</v>
      </c>
      <c r="K1174" s="825">
        <f t="shared" si="12"/>
        <v>1</v>
      </c>
      <c r="L1174" s="825">
        <f t="shared" si="13"/>
        <v>0.75</v>
      </c>
      <c r="M1174" s="824">
        <f>'Plan de Acción 2023'!S98</f>
        <v>1</v>
      </c>
      <c r="N1174" s="824">
        <f>'Plan de Acción 2023'!AI98</f>
        <v>0</v>
      </c>
      <c r="O1174" s="824">
        <f t="shared" si="14"/>
        <v>0</v>
      </c>
      <c r="P1174" s="820">
        <f>Tabla13[[#This Row],[Ejec Real Acumu]]-Tabla13[[#This Row],[Proyec Ejec Acumul]]</f>
        <v>-1</v>
      </c>
      <c r="Q1174" s="820">
        <f>Tabla13[[#This Row],[Ejec Real Mes]]-Tabla13[[#This Row],[Program Entreg Mes]]</f>
        <v>-1</v>
      </c>
    </row>
    <row r="1175" spans="1:17">
      <c r="A1175" s="824">
        <v>95</v>
      </c>
      <c r="B1175" s="824" t="s">
        <v>2441</v>
      </c>
      <c r="C1175" s="824" t="s">
        <v>2442</v>
      </c>
      <c r="D1175" s="824" t="str">
        <f>'Plan de Acción 2023'!$V$99</f>
        <v>Secretaría General</v>
      </c>
      <c r="E1175" s="824" t="str">
        <f>'Plan de Acción 2023'!$F$99</f>
        <v>Ejecutar actividades relacionadas con la Gestión del SIG según lineamientos estratégicos - SG</v>
      </c>
      <c r="F1175" s="824">
        <v>12</v>
      </c>
      <c r="G1175" s="824" t="s">
        <v>2454</v>
      </c>
      <c r="H1175" s="824">
        <f>'Plan de Acción 2023'!$T$99</f>
        <v>4</v>
      </c>
      <c r="I1175" s="824">
        <f>'Plan de Acción 2023'!H99+'Plan de Acción 2023'!I99+'Plan de Acción 2023'!J99+'Plan de Acción 2023'!K99+'Plan de Acción 2023'!L99+'Plan de Acción 2023'!M99+'Plan de Acción 2023'!N99+'Plan de Acción 2023'!O99+'Plan de Acción 2023'!P99+'Plan de Acción 2023'!Q99+'Plan de Acción 2023'!R99+'Plan de Acción 2023'!S99</f>
        <v>4</v>
      </c>
      <c r="J1175" s="824">
        <f>'Plan de Acción 2023'!X99+'Plan de Acción 2023'!Y99+'Plan de Acción 2023'!Z99+'Plan de Acción 2023'!AA99+'Plan de Acción 2023'!AB99+'Plan de Acción 2023'!AC99+'Plan de Acción 2023'!AD99+'Plan de Acción 2023'!AE99+'Plan de Acción 2023'!AF99+'Plan de Acción 2023'!AG99+'Plan de Acción 2023'!AH99+'Plan de Acción 2023'!AI99</f>
        <v>2</v>
      </c>
      <c r="K1175" s="825">
        <f t="shared" si="12"/>
        <v>1</v>
      </c>
      <c r="L1175" s="825">
        <f t="shared" si="13"/>
        <v>0.5</v>
      </c>
      <c r="M1175" s="824">
        <f>'Plan de Acción 2023'!S99</f>
        <v>1</v>
      </c>
      <c r="N1175" s="824">
        <f>'Plan de Acción 2023'!AI99</f>
        <v>0</v>
      </c>
      <c r="O1175" s="824">
        <f t="shared" si="14"/>
        <v>0</v>
      </c>
      <c r="P1175" s="820">
        <f>Tabla13[[#This Row],[Ejec Real Acumu]]-Tabla13[[#This Row],[Proyec Ejec Acumul]]</f>
        <v>-2</v>
      </c>
      <c r="Q1175" s="820">
        <f>Tabla13[[#This Row],[Ejec Real Mes]]-Tabla13[[#This Row],[Program Entreg Mes]]</f>
        <v>-1</v>
      </c>
    </row>
    <row r="1176" spans="1:17">
      <c r="A1176" s="824">
        <v>96</v>
      </c>
      <c r="B1176" s="824" t="s">
        <v>2441</v>
      </c>
      <c r="C1176" s="824" t="s">
        <v>2442</v>
      </c>
      <c r="D1176" s="824" t="str">
        <f>'Plan de Acción 2023'!$V$100</f>
        <v>Subdirección de Metrología Química y Biología</v>
      </c>
      <c r="E1176" s="824" t="str">
        <f>'Plan de Acción 2023'!$F$100</f>
        <v>Ejecutar actividades relacionadas con la Gestión del SIG según lineamientos estratégicos - SMQB</v>
      </c>
      <c r="F1176" s="824">
        <v>12</v>
      </c>
      <c r="G1176" s="824" t="s">
        <v>2454</v>
      </c>
      <c r="H1176" s="824">
        <f>'Plan de Acción 2023'!$T$100</f>
        <v>4</v>
      </c>
      <c r="I1176" s="824">
        <f>'Plan de Acción 2023'!H100+'Plan de Acción 2023'!I100+'Plan de Acción 2023'!J100+'Plan de Acción 2023'!K100+'Plan de Acción 2023'!L100+'Plan de Acción 2023'!M100+'Plan de Acción 2023'!N100+'Plan de Acción 2023'!O100+'Plan de Acción 2023'!P100+'Plan de Acción 2023'!Q100+'Plan de Acción 2023'!R100+'Plan de Acción 2023'!S100</f>
        <v>4</v>
      </c>
      <c r="J1176" s="824">
        <f>'Plan de Acción 2023'!X100+'Plan de Acción 2023'!Y100+'Plan de Acción 2023'!Z100+'Plan de Acción 2023'!AA100+'Plan de Acción 2023'!AB100+'Plan de Acción 2023'!AC100+'Plan de Acción 2023'!AD100+'Plan de Acción 2023'!AE100+'Plan de Acción 2023'!AF100+'Plan de Acción 2023'!AG100+'Plan de Acción 2023'!AH100+'Plan de Acción 2023'!AI100</f>
        <v>3</v>
      </c>
      <c r="K1176" s="825">
        <f t="shared" si="12"/>
        <v>1</v>
      </c>
      <c r="L1176" s="825">
        <f t="shared" si="13"/>
        <v>0.75</v>
      </c>
      <c r="M1176" s="824">
        <f>'Plan de Acción 2023'!S100</f>
        <v>1</v>
      </c>
      <c r="N1176" s="824">
        <f>'Plan de Acción 2023'!AI100</f>
        <v>0</v>
      </c>
      <c r="O1176" s="824">
        <f t="shared" si="14"/>
        <v>0</v>
      </c>
      <c r="P1176" s="820">
        <f>Tabla13[[#This Row],[Ejec Real Acumu]]-Tabla13[[#This Row],[Proyec Ejec Acumul]]</f>
        <v>-1</v>
      </c>
      <c r="Q1176" s="820">
        <f>Tabla13[[#This Row],[Ejec Real Mes]]-Tabla13[[#This Row],[Program Entreg Mes]]</f>
        <v>-1</v>
      </c>
    </row>
    <row r="1177" spans="1:17">
      <c r="A1177" s="824">
        <v>97</v>
      </c>
      <c r="B1177" s="824" t="s">
        <v>2441</v>
      </c>
      <c r="C1177" s="824" t="s">
        <v>2442</v>
      </c>
      <c r="D1177" s="824" t="str">
        <f>'Plan de Acción 2023'!$V$101</f>
        <v>Secretaría General</v>
      </c>
      <c r="E1177" s="824" t="str">
        <f>'Plan de Acción 2023'!$F$101</f>
        <v>Liderar la Gestión del Cambio con referencia a todos los cambios derivados de los resultados del concurso de méritos Nación 3</v>
      </c>
      <c r="F1177" s="824">
        <v>12</v>
      </c>
      <c r="G1177" s="824" t="s">
        <v>2454</v>
      </c>
      <c r="H1177" s="824">
        <f>'Plan de Acción 2023'!$T$101</f>
        <v>4</v>
      </c>
      <c r="I1177" s="824">
        <f>'Plan de Acción 2023'!H101+'Plan de Acción 2023'!I101+'Plan de Acción 2023'!J101+'Plan de Acción 2023'!K101+'Plan de Acción 2023'!L101+'Plan de Acción 2023'!M101+'Plan de Acción 2023'!N101+'Plan de Acción 2023'!O101+'Plan de Acción 2023'!P101+'Plan de Acción 2023'!Q101+'Plan de Acción 2023'!R101+'Plan de Acción 2023'!S101</f>
        <v>4</v>
      </c>
      <c r="J1177" s="824">
        <f>'Plan de Acción 2023'!X101+'Plan de Acción 2023'!Y101+'Plan de Acción 2023'!Z101+'Plan de Acción 2023'!AA101+'Plan de Acción 2023'!AB101+'Plan de Acción 2023'!AC101+'Plan de Acción 2023'!AD101+'Plan de Acción 2023'!AE101+'Plan de Acción 2023'!AF101+'Plan de Acción 2023'!AG101+'Plan de Acción 2023'!AH101+'Plan de Acción 2023'!AI101</f>
        <v>3</v>
      </c>
      <c r="K1177" s="825">
        <f t="shared" si="12"/>
        <v>1</v>
      </c>
      <c r="L1177" s="825">
        <f t="shared" si="13"/>
        <v>0.75</v>
      </c>
      <c r="M1177" s="824">
        <f>'Plan de Acción 2023'!S101</f>
        <v>1</v>
      </c>
      <c r="N1177" s="824">
        <f>'Plan de Acción 2023'!AI101</f>
        <v>0</v>
      </c>
      <c r="O1177" s="824">
        <f t="shared" si="14"/>
        <v>0</v>
      </c>
      <c r="P1177" s="820">
        <f>Tabla13[[#This Row],[Ejec Real Acumu]]-Tabla13[[#This Row],[Proyec Ejec Acumul]]</f>
        <v>-1</v>
      </c>
      <c r="Q1177" s="820">
        <f>Tabla13[[#This Row],[Ejec Real Mes]]-Tabla13[[#This Row],[Program Entreg Mes]]</f>
        <v>-1</v>
      </c>
    </row>
    <row r="1178" spans="1:17">
      <c r="A1178" s="824">
        <v>98</v>
      </c>
      <c r="B1178" s="824" t="s">
        <v>2441</v>
      </c>
      <c r="C1178" s="824" t="s">
        <v>2442</v>
      </c>
      <c r="D1178" s="824" t="str">
        <f>'Plan de Acción 2023'!$V$102</f>
        <v>Subdirección de Metrología Química y Biología</v>
      </c>
      <c r="E1178" s="824" t="str">
        <f>'Plan de Acción 2023'!$F$102</f>
        <v xml:space="preserve">Desarrollar herramientas para la
automatización de los procesos de medición de la SMQB
 </v>
      </c>
      <c r="F1178" s="824">
        <v>12</v>
      </c>
      <c r="G1178" s="824" t="s">
        <v>2454</v>
      </c>
      <c r="H1178" s="824">
        <f>'Plan de Acción 2023'!$T$102</f>
        <v>2</v>
      </c>
      <c r="I1178" s="824">
        <f>'Plan de Acción 2023'!H102+'Plan de Acción 2023'!I102+'Plan de Acción 2023'!J102+'Plan de Acción 2023'!K102+'Plan de Acción 2023'!L102+'Plan de Acción 2023'!M102+'Plan de Acción 2023'!N102+'Plan de Acción 2023'!O102+'Plan de Acción 2023'!P102+'Plan de Acción 2023'!Q102+'Plan de Acción 2023'!R102+'Plan de Acción 2023'!S102</f>
        <v>2</v>
      </c>
      <c r="J1178" s="824">
        <f>'Plan de Acción 2023'!X102+'Plan de Acción 2023'!Y102+'Plan de Acción 2023'!Z102+'Plan de Acción 2023'!AA102+'Plan de Acción 2023'!AB102+'Plan de Acción 2023'!AC102+'Plan de Acción 2023'!AD102+'Plan de Acción 2023'!AE102+'Plan de Acción 2023'!AF102+'Plan de Acción 2023'!AG102+'Plan de Acción 2023'!AH102+'Plan de Acción 2023'!AI102</f>
        <v>0</v>
      </c>
      <c r="K1178" s="825">
        <f t="shared" si="12"/>
        <v>1</v>
      </c>
      <c r="L1178" s="825">
        <f t="shared" si="13"/>
        <v>0</v>
      </c>
      <c r="M1178" s="824">
        <f>'Plan de Acción 2023'!S102</f>
        <v>0</v>
      </c>
      <c r="N1178" s="824">
        <f>'Plan de Acción 2023'!AI102</f>
        <v>0</v>
      </c>
      <c r="O1178" s="824" t="e">
        <f t="shared" si="14"/>
        <v>#DIV/0!</v>
      </c>
      <c r="P1178" s="820">
        <f>Tabla13[[#This Row],[Ejec Real Acumu]]-Tabla13[[#This Row],[Proyec Ejec Acumul]]</f>
        <v>-2</v>
      </c>
      <c r="Q1178" s="820">
        <f>Tabla13[[#This Row],[Ejec Real Mes]]-Tabla13[[#This Row],[Program Entreg Mes]]</f>
        <v>0</v>
      </c>
    </row>
    <row r="1179" spans="1:17">
      <c r="A1179" s="828">
        <v>1</v>
      </c>
      <c r="B1179" s="828" t="s">
        <v>2455</v>
      </c>
      <c r="C1179" s="828" t="s">
        <v>2456</v>
      </c>
      <c r="D1179" s="828" t="s">
        <v>688</v>
      </c>
      <c r="E1179" s="828" t="e">
        <f>#REF!</f>
        <v>#REF!</v>
      </c>
      <c r="F1179" s="828">
        <v>1</v>
      </c>
      <c r="G1179" s="828" t="s">
        <v>2443</v>
      </c>
      <c r="H1179" s="828" t="e">
        <f>#REF!</f>
        <v>#REF!</v>
      </c>
      <c r="I1179" s="828" t="e">
        <f>#REF!</f>
        <v>#REF!</v>
      </c>
      <c r="J1179" s="828" t="e">
        <f>#REF!</f>
        <v>#REF!</v>
      </c>
      <c r="K1179" s="829" t="e">
        <f t="shared" si="12"/>
        <v>#REF!</v>
      </c>
      <c r="L1179" s="829" t="e">
        <f t="shared" si="13"/>
        <v>#REF!</v>
      </c>
      <c r="M1179" s="828" t="e">
        <f>#REF!</f>
        <v>#REF!</v>
      </c>
      <c r="N1179" s="828" t="e">
        <f>#REF!</f>
        <v>#REF!</v>
      </c>
      <c r="O1179" s="830" t="e">
        <f t="shared" si="14"/>
        <v>#REF!</v>
      </c>
      <c r="P1179" s="820" t="e">
        <f>Tabla13[[#This Row],[Ejec Real Acumu]]-Tabla13[[#This Row],[Proyec Ejec Acumul]]</f>
        <v>#REF!</v>
      </c>
      <c r="Q1179" s="820" t="e">
        <f>Tabla13[[#This Row],[Ejec Real Mes]]-Tabla13[[#This Row],[Program Entreg Mes]]</f>
        <v>#REF!</v>
      </c>
    </row>
    <row r="1180" spans="1:17">
      <c r="A1180" s="828">
        <v>2</v>
      </c>
      <c r="B1180" s="828" t="s">
        <v>2455</v>
      </c>
      <c r="C1180" s="828" t="s">
        <v>2456</v>
      </c>
      <c r="D1180" s="828" t="s">
        <v>688</v>
      </c>
      <c r="E1180" s="828" t="e">
        <f>#REF!</f>
        <v>#REF!</v>
      </c>
      <c r="F1180" s="828">
        <v>1</v>
      </c>
      <c r="G1180" s="828" t="s">
        <v>2443</v>
      </c>
      <c r="H1180" s="828" t="e">
        <f>#REF!</f>
        <v>#REF!</v>
      </c>
      <c r="I1180" s="828" t="e">
        <f>#REF!</f>
        <v>#REF!</v>
      </c>
      <c r="J1180" s="828" t="e">
        <f>#REF!</f>
        <v>#REF!</v>
      </c>
      <c r="K1180" s="829" t="e">
        <f t="shared" si="12"/>
        <v>#REF!</v>
      </c>
      <c r="L1180" s="829" t="e">
        <f t="shared" si="13"/>
        <v>#REF!</v>
      </c>
      <c r="M1180" s="828" t="e">
        <f>#REF!</f>
        <v>#REF!</v>
      </c>
      <c r="N1180" s="828" t="e">
        <f>#REF!</f>
        <v>#REF!</v>
      </c>
      <c r="O1180" s="830" t="e">
        <f t="shared" si="14"/>
        <v>#REF!</v>
      </c>
      <c r="P1180" s="820" t="e">
        <f>Tabla13[[#This Row],[Ejec Real Acumu]]-Tabla13[[#This Row],[Proyec Ejec Acumul]]</f>
        <v>#REF!</v>
      </c>
      <c r="Q1180" s="820" t="e">
        <f>Tabla13[[#This Row],[Ejec Real Mes]]-Tabla13[[#This Row],[Program Entreg Mes]]</f>
        <v>#REF!</v>
      </c>
    </row>
    <row r="1181" spans="1:17">
      <c r="A1181" s="828">
        <v>3</v>
      </c>
      <c r="B1181" s="828" t="s">
        <v>2455</v>
      </c>
      <c r="C1181" s="828" t="s">
        <v>2456</v>
      </c>
      <c r="D1181" s="828" t="s">
        <v>688</v>
      </c>
      <c r="E1181" s="828" t="e">
        <f>#REF!</f>
        <v>#REF!</v>
      </c>
      <c r="F1181" s="828">
        <v>1</v>
      </c>
      <c r="G1181" s="828" t="s">
        <v>2443</v>
      </c>
      <c r="H1181" s="828" t="e">
        <f>#REF!</f>
        <v>#REF!</v>
      </c>
      <c r="I1181" s="828" t="e">
        <f>#REF!</f>
        <v>#REF!</v>
      </c>
      <c r="J1181" s="828" t="e">
        <f>#REF!</f>
        <v>#REF!</v>
      </c>
      <c r="K1181" s="829" t="e">
        <f t="shared" si="12"/>
        <v>#REF!</v>
      </c>
      <c r="L1181" s="829" t="e">
        <f t="shared" si="13"/>
        <v>#REF!</v>
      </c>
      <c r="M1181" s="828" t="e">
        <f>#REF!</f>
        <v>#REF!</v>
      </c>
      <c r="N1181" s="828" t="e">
        <f>#REF!</f>
        <v>#REF!</v>
      </c>
      <c r="O1181" s="830" t="e">
        <f t="shared" si="14"/>
        <v>#REF!</v>
      </c>
      <c r="P1181" s="820" t="e">
        <f>Tabla13[[#This Row],[Ejec Real Acumu]]-Tabla13[[#This Row],[Proyec Ejec Acumul]]</f>
        <v>#REF!</v>
      </c>
      <c r="Q1181" s="820" t="e">
        <f>Tabla13[[#This Row],[Ejec Real Mes]]-Tabla13[[#This Row],[Program Entreg Mes]]</f>
        <v>#REF!</v>
      </c>
    </row>
    <row r="1182" spans="1:17">
      <c r="A1182" s="828">
        <v>4</v>
      </c>
      <c r="B1182" s="828" t="s">
        <v>2455</v>
      </c>
      <c r="C1182" s="828" t="s">
        <v>2456</v>
      </c>
      <c r="D1182" s="828" t="s">
        <v>688</v>
      </c>
      <c r="E1182" s="828" t="e">
        <f>#REF!</f>
        <v>#REF!</v>
      </c>
      <c r="F1182" s="828">
        <v>1</v>
      </c>
      <c r="G1182" s="828" t="s">
        <v>2443</v>
      </c>
      <c r="H1182" s="828" t="e">
        <f>#REF!</f>
        <v>#REF!</v>
      </c>
      <c r="I1182" s="828" t="e">
        <f>#REF!</f>
        <v>#REF!</v>
      </c>
      <c r="J1182" s="828" t="e">
        <f>#REF!</f>
        <v>#REF!</v>
      </c>
      <c r="K1182" s="829" t="e">
        <f t="shared" si="12"/>
        <v>#REF!</v>
      </c>
      <c r="L1182" s="829" t="e">
        <f t="shared" si="13"/>
        <v>#REF!</v>
      </c>
      <c r="M1182" s="828" t="e">
        <f>#REF!</f>
        <v>#REF!</v>
      </c>
      <c r="N1182" s="828" t="e">
        <f>#REF!</f>
        <v>#REF!</v>
      </c>
      <c r="O1182" s="830" t="e">
        <f t="shared" si="14"/>
        <v>#REF!</v>
      </c>
      <c r="P1182" s="820" t="e">
        <f>Tabla13[[#This Row],[Ejec Real Acumu]]-Tabla13[[#This Row],[Proyec Ejec Acumul]]</f>
        <v>#REF!</v>
      </c>
      <c r="Q1182" s="820" t="e">
        <f>Tabla13[[#This Row],[Ejec Real Mes]]-Tabla13[[#This Row],[Program Entreg Mes]]</f>
        <v>#REF!</v>
      </c>
    </row>
    <row r="1183" spans="1:17">
      <c r="A1183" s="828">
        <v>5</v>
      </c>
      <c r="B1183" s="828" t="s">
        <v>2455</v>
      </c>
      <c r="C1183" s="828" t="s">
        <v>2456</v>
      </c>
      <c r="D1183" s="828" t="s">
        <v>688</v>
      </c>
      <c r="E1183" s="828" t="e">
        <f>#REF!</f>
        <v>#REF!</v>
      </c>
      <c r="F1183" s="828">
        <v>1</v>
      </c>
      <c r="G1183" s="828" t="s">
        <v>2443</v>
      </c>
      <c r="H1183" s="828" t="e">
        <f>#REF!</f>
        <v>#REF!</v>
      </c>
      <c r="I1183" s="828" t="e">
        <f>#REF!</f>
        <v>#REF!</v>
      </c>
      <c r="J1183" s="828" t="e">
        <f>#REF!</f>
        <v>#REF!</v>
      </c>
      <c r="K1183" s="829" t="e">
        <f t="shared" si="12"/>
        <v>#REF!</v>
      </c>
      <c r="L1183" s="829" t="e">
        <f t="shared" si="13"/>
        <v>#REF!</v>
      </c>
      <c r="M1183" s="828" t="e">
        <f>#REF!</f>
        <v>#REF!</v>
      </c>
      <c r="N1183" s="828" t="e">
        <f>#REF!</f>
        <v>#REF!</v>
      </c>
      <c r="O1183" s="830" t="e">
        <f t="shared" si="14"/>
        <v>#REF!</v>
      </c>
      <c r="P1183" s="820" t="e">
        <f>Tabla13[[#This Row],[Ejec Real Acumu]]-Tabla13[[#This Row],[Proyec Ejec Acumul]]</f>
        <v>#REF!</v>
      </c>
      <c r="Q1183" s="820" t="e">
        <f>Tabla13[[#This Row],[Ejec Real Mes]]-Tabla13[[#This Row],[Program Entreg Mes]]</f>
        <v>#REF!</v>
      </c>
    </row>
    <row r="1184" spans="1:17">
      <c r="A1184" s="828">
        <v>6</v>
      </c>
      <c r="B1184" s="828" t="s">
        <v>2455</v>
      </c>
      <c r="C1184" s="828" t="s">
        <v>2456</v>
      </c>
      <c r="D1184" s="828" t="s">
        <v>688</v>
      </c>
      <c r="E1184" s="828" t="e">
        <f>#REF!</f>
        <v>#REF!</v>
      </c>
      <c r="F1184" s="828">
        <v>1</v>
      </c>
      <c r="G1184" s="828" t="s">
        <v>2443</v>
      </c>
      <c r="H1184" s="828" t="e">
        <f>#REF!</f>
        <v>#REF!</v>
      </c>
      <c r="I1184" s="828" t="e">
        <f>#REF!</f>
        <v>#REF!</v>
      </c>
      <c r="J1184" s="828" t="e">
        <f>#REF!</f>
        <v>#REF!</v>
      </c>
      <c r="K1184" s="829" t="e">
        <f t="shared" si="12"/>
        <v>#REF!</v>
      </c>
      <c r="L1184" s="829" t="e">
        <f t="shared" si="13"/>
        <v>#REF!</v>
      </c>
      <c r="M1184" s="828" t="e">
        <f>#REF!</f>
        <v>#REF!</v>
      </c>
      <c r="N1184" s="828" t="e">
        <f>#REF!</f>
        <v>#REF!</v>
      </c>
      <c r="O1184" s="830" t="e">
        <f t="shared" si="14"/>
        <v>#REF!</v>
      </c>
      <c r="P1184" s="820" t="e">
        <f>Tabla13[[#This Row],[Ejec Real Acumu]]-Tabla13[[#This Row],[Proyec Ejec Acumul]]</f>
        <v>#REF!</v>
      </c>
      <c r="Q1184" s="820" t="e">
        <f>Tabla13[[#This Row],[Ejec Real Mes]]-Tabla13[[#This Row],[Program Entreg Mes]]</f>
        <v>#REF!</v>
      </c>
    </row>
    <row r="1185" spans="1:17">
      <c r="A1185" s="828">
        <v>7</v>
      </c>
      <c r="B1185" s="828" t="s">
        <v>2455</v>
      </c>
      <c r="C1185" s="828" t="s">
        <v>2456</v>
      </c>
      <c r="D1185" s="828" t="s">
        <v>688</v>
      </c>
      <c r="E1185" s="828" t="e">
        <f>#REF!</f>
        <v>#REF!</v>
      </c>
      <c r="F1185" s="828">
        <v>1</v>
      </c>
      <c r="G1185" s="828" t="s">
        <v>2443</v>
      </c>
      <c r="H1185" s="828" t="e">
        <f>#REF!</f>
        <v>#REF!</v>
      </c>
      <c r="I1185" s="828" t="e">
        <f>#REF!</f>
        <v>#REF!</v>
      </c>
      <c r="J1185" s="828" t="e">
        <f>#REF!</f>
        <v>#REF!</v>
      </c>
      <c r="K1185" s="829" t="e">
        <f t="shared" si="12"/>
        <v>#REF!</v>
      </c>
      <c r="L1185" s="829" t="e">
        <f t="shared" si="13"/>
        <v>#REF!</v>
      </c>
      <c r="M1185" s="828" t="e">
        <f>#REF!</f>
        <v>#REF!</v>
      </c>
      <c r="N1185" s="828" t="e">
        <f>#REF!</f>
        <v>#REF!</v>
      </c>
      <c r="O1185" s="830" t="e">
        <f t="shared" si="14"/>
        <v>#REF!</v>
      </c>
      <c r="P1185" s="820" t="e">
        <f>Tabla13[[#This Row],[Ejec Real Acumu]]-Tabla13[[#This Row],[Proyec Ejec Acumul]]</f>
        <v>#REF!</v>
      </c>
      <c r="Q1185" s="820" t="e">
        <f>Tabla13[[#This Row],[Ejec Real Mes]]-Tabla13[[#This Row],[Program Entreg Mes]]</f>
        <v>#REF!</v>
      </c>
    </row>
    <row r="1186" spans="1:17">
      <c r="A1186" s="828">
        <v>8</v>
      </c>
      <c r="B1186" s="828" t="s">
        <v>2455</v>
      </c>
      <c r="C1186" s="828" t="s">
        <v>2456</v>
      </c>
      <c r="D1186" s="828" t="s">
        <v>688</v>
      </c>
      <c r="E1186" s="828" t="e">
        <f>#REF!</f>
        <v>#REF!</v>
      </c>
      <c r="F1186" s="828">
        <v>1</v>
      </c>
      <c r="G1186" s="828" t="s">
        <v>2443</v>
      </c>
      <c r="H1186" s="828" t="e">
        <f>#REF!</f>
        <v>#REF!</v>
      </c>
      <c r="I1186" s="828" t="e">
        <f>#REF!</f>
        <v>#REF!</v>
      </c>
      <c r="J1186" s="828" t="e">
        <f>#REF!</f>
        <v>#REF!</v>
      </c>
      <c r="K1186" s="829" t="e">
        <f t="shared" si="12"/>
        <v>#REF!</v>
      </c>
      <c r="L1186" s="829" t="e">
        <f t="shared" si="13"/>
        <v>#REF!</v>
      </c>
      <c r="M1186" s="828" t="e">
        <f>#REF!</f>
        <v>#REF!</v>
      </c>
      <c r="N1186" s="828" t="e">
        <f>#REF!</f>
        <v>#REF!</v>
      </c>
      <c r="O1186" s="830" t="e">
        <f t="shared" si="14"/>
        <v>#REF!</v>
      </c>
      <c r="P1186" s="820" t="e">
        <f>Tabla13[[#This Row],[Ejec Real Acumu]]-Tabla13[[#This Row],[Proyec Ejec Acumul]]</f>
        <v>#REF!</v>
      </c>
      <c r="Q1186" s="820" t="e">
        <f>Tabla13[[#This Row],[Ejec Real Mes]]-Tabla13[[#This Row],[Program Entreg Mes]]</f>
        <v>#REF!</v>
      </c>
    </row>
    <row r="1187" spans="1:17">
      <c r="A1187" s="828">
        <v>9</v>
      </c>
      <c r="B1187" s="828" t="s">
        <v>2455</v>
      </c>
      <c r="C1187" s="828" t="s">
        <v>2456</v>
      </c>
      <c r="D1187" s="828" t="s">
        <v>688</v>
      </c>
      <c r="E1187" s="828" t="e">
        <f>#REF!</f>
        <v>#REF!</v>
      </c>
      <c r="F1187" s="828">
        <v>1</v>
      </c>
      <c r="G1187" s="828" t="s">
        <v>2443</v>
      </c>
      <c r="H1187" s="828" t="e">
        <f>#REF!</f>
        <v>#REF!</v>
      </c>
      <c r="I1187" s="828" t="e">
        <f>#REF!</f>
        <v>#REF!</v>
      </c>
      <c r="J1187" s="828" t="e">
        <f>#REF!</f>
        <v>#REF!</v>
      </c>
      <c r="K1187" s="829" t="e">
        <f t="shared" si="12"/>
        <v>#REF!</v>
      </c>
      <c r="L1187" s="829" t="e">
        <f t="shared" si="13"/>
        <v>#REF!</v>
      </c>
      <c r="M1187" s="828" t="e">
        <f>#REF!</f>
        <v>#REF!</v>
      </c>
      <c r="N1187" s="828" t="e">
        <f>#REF!</f>
        <v>#REF!</v>
      </c>
      <c r="O1187" s="830" t="e">
        <f t="shared" si="14"/>
        <v>#REF!</v>
      </c>
      <c r="P1187" s="820" t="e">
        <f>Tabla13[[#This Row],[Ejec Real Acumu]]-Tabla13[[#This Row],[Proyec Ejec Acumul]]</f>
        <v>#REF!</v>
      </c>
      <c r="Q1187" s="820" t="e">
        <f>Tabla13[[#This Row],[Ejec Real Mes]]-Tabla13[[#This Row],[Program Entreg Mes]]</f>
        <v>#REF!</v>
      </c>
    </row>
    <row r="1188" spans="1:17">
      <c r="A1188" s="828">
        <v>10</v>
      </c>
      <c r="B1188" s="828" t="s">
        <v>2455</v>
      </c>
      <c r="C1188" s="828" t="s">
        <v>2456</v>
      </c>
      <c r="D1188" s="828" t="s">
        <v>688</v>
      </c>
      <c r="E1188" s="828" t="e">
        <f>#REF!</f>
        <v>#REF!</v>
      </c>
      <c r="F1188" s="828">
        <v>1</v>
      </c>
      <c r="G1188" s="828" t="s">
        <v>2443</v>
      </c>
      <c r="H1188" s="828" t="e">
        <f>#REF!</f>
        <v>#REF!</v>
      </c>
      <c r="I1188" s="828" t="e">
        <f>#REF!</f>
        <v>#REF!</v>
      </c>
      <c r="J1188" s="828" t="e">
        <f>#REF!</f>
        <v>#REF!</v>
      </c>
      <c r="K1188" s="829" t="e">
        <f t="shared" si="12"/>
        <v>#REF!</v>
      </c>
      <c r="L1188" s="829" t="e">
        <f t="shared" si="13"/>
        <v>#REF!</v>
      </c>
      <c r="M1188" s="828" t="e">
        <f>#REF!</f>
        <v>#REF!</v>
      </c>
      <c r="N1188" s="828" t="e">
        <f>#REF!</f>
        <v>#REF!</v>
      </c>
      <c r="O1188" s="830" t="e">
        <f t="shared" si="14"/>
        <v>#REF!</v>
      </c>
      <c r="P1188" s="820" t="e">
        <f>Tabla13[[#This Row],[Ejec Real Acumu]]-Tabla13[[#This Row],[Proyec Ejec Acumul]]</f>
        <v>#REF!</v>
      </c>
      <c r="Q1188" s="820" t="e">
        <f>Tabla13[[#This Row],[Ejec Real Mes]]-Tabla13[[#This Row],[Program Entreg Mes]]</f>
        <v>#REF!</v>
      </c>
    </row>
    <row r="1189" spans="1:17">
      <c r="A1189" s="828">
        <v>11</v>
      </c>
      <c r="B1189" s="828" t="s">
        <v>2455</v>
      </c>
      <c r="C1189" s="828" t="s">
        <v>2456</v>
      </c>
      <c r="D1189" s="828" t="s">
        <v>688</v>
      </c>
      <c r="E1189" s="828" t="e">
        <f>#REF!</f>
        <v>#REF!</v>
      </c>
      <c r="F1189" s="828">
        <v>1</v>
      </c>
      <c r="G1189" s="828" t="s">
        <v>2443</v>
      </c>
      <c r="H1189" s="828" t="e">
        <f>#REF!</f>
        <v>#REF!</v>
      </c>
      <c r="I1189" s="828" t="e">
        <f>#REF!</f>
        <v>#REF!</v>
      </c>
      <c r="J1189" s="828" t="e">
        <f>#REF!</f>
        <v>#REF!</v>
      </c>
      <c r="K1189" s="829" t="e">
        <f t="shared" si="12"/>
        <v>#REF!</v>
      </c>
      <c r="L1189" s="829" t="e">
        <f t="shared" si="13"/>
        <v>#REF!</v>
      </c>
      <c r="M1189" s="828" t="e">
        <f>#REF!</f>
        <v>#REF!</v>
      </c>
      <c r="N1189" s="828" t="e">
        <f>#REF!</f>
        <v>#REF!</v>
      </c>
      <c r="O1189" s="830" t="e">
        <f t="shared" si="14"/>
        <v>#REF!</v>
      </c>
      <c r="P1189" s="820" t="e">
        <f>Tabla13[[#This Row],[Ejec Real Acumu]]-Tabla13[[#This Row],[Proyec Ejec Acumul]]</f>
        <v>#REF!</v>
      </c>
      <c r="Q1189" s="820" t="e">
        <f>Tabla13[[#This Row],[Ejec Real Mes]]-Tabla13[[#This Row],[Program Entreg Mes]]</f>
        <v>#REF!</v>
      </c>
    </row>
    <row r="1190" spans="1:17">
      <c r="A1190" s="828">
        <v>12</v>
      </c>
      <c r="B1190" s="828" t="s">
        <v>2455</v>
      </c>
      <c r="C1190" s="828" t="s">
        <v>2456</v>
      </c>
      <c r="D1190" s="828" t="s">
        <v>688</v>
      </c>
      <c r="E1190" s="828" t="e">
        <f>#REF!</f>
        <v>#REF!</v>
      </c>
      <c r="F1190" s="828">
        <v>1</v>
      </c>
      <c r="G1190" s="828" t="s">
        <v>2443</v>
      </c>
      <c r="H1190" s="828" t="e">
        <f>#REF!</f>
        <v>#REF!</v>
      </c>
      <c r="I1190" s="828" t="e">
        <f>#REF!</f>
        <v>#REF!</v>
      </c>
      <c r="J1190" s="828" t="e">
        <f>#REF!</f>
        <v>#REF!</v>
      </c>
      <c r="K1190" s="829" t="e">
        <f t="shared" si="12"/>
        <v>#REF!</v>
      </c>
      <c r="L1190" s="829" t="e">
        <f t="shared" si="13"/>
        <v>#REF!</v>
      </c>
      <c r="M1190" s="828" t="e">
        <f>#REF!</f>
        <v>#REF!</v>
      </c>
      <c r="N1190" s="828" t="e">
        <f>#REF!</f>
        <v>#REF!</v>
      </c>
      <c r="O1190" s="830" t="e">
        <f t="shared" si="14"/>
        <v>#REF!</v>
      </c>
      <c r="P1190" s="820" t="e">
        <f>Tabla13[[#This Row],[Ejec Real Acumu]]-Tabla13[[#This Row],[Proyec Ejec Acumul]]</f>
        <v>#REF!</v>
      </c>
      <c r="Q1190" s="820" t="e">
        <f>Tabla13[[#This Row],[Ejec Real Mes]]-Tabla13[[#This Row],[Program Entreg Mes]]</f>
        <v>#REF!</v>
      </c>
    </row>
    <row r="1191" spans="1:17">
      <c r="A1191" s="828">
        <v>13</v>
      </c>
      <c r="B1191" s="828" t="s">
        <v>2455</v>
      </c>
      <c r="C1191" s="828" t="s">
        <v>2456</v>
      </c>
      <c r="D1191" s="828" t="s">
        <v>688</v>
      </c>
      <c r="E1191" s="828" t="e">
        <f>#REF!</f>
        <v>#REF!</v>
      </c>
      <c r="F1191" s="828">
        <v>1</v>
      </c>
      <c r="G1191" s="828" t="s">
        <v>2443</v>
      </c>
      <c r="H1191" s="828" t="e">
        <f>#REF!</f>
        <v>#REF!</v>
      </c>
      <c r="I1191" s="828" t="e">
        <f>#REF!</f>
        <v>#REF!</v>
      </c>
      <c r="J1191" s="828" t="e">
        <f>#REF!</f>
        <v>#REF!</v>
      </c>
      <c r="K1191" s="829" t="e">
        <f t="shared" si="12"/>
        <v>#REF!</v>
      </c>
      <c r="L1191" s="829" t="e">
        <f t="shared" si="13"/>
        <v>#REF!</v>
      </c>
      <c r="M1191" s="828" t="e">
        <f>#REF!</f>
        <v>#REF!</v>
      </c>
      <c r="N1191" s="828" t="e">
        <f>#REF!</f>
        <v>#REF!</v>
      </c>
      <c r="O1191" s="830" t="e">
        <f t="shared" si="14"/>
        <v>#REF!</v>
      </c>
      <c r="P1191" s="820" t="e">
        <f>Tabla13[[#This Row],[Ejec Real Acumu]]-Tabla13[[#This Row],[Proyec Ejec Acumul]]</f>
        <v>#REF!</v>
      </c>
      <c r="Q1191" s="820" t="e">
        <f>Tabla13[[#This Row],[Ejec Real Mes]]-Tabla13[[#This Row],[Program Entreg Mes]]</f>
        <v>#REF!</v>
      </c>
    </row>
    <row r="1192" spans="1:17">
      <c r="A1192" s="828">
        <v>14</v>
      </c>
      <c r="B1192" s="828" t="s">
        <v>2455</v>
      </c>
      <c r="C1192" s="828" t="s">
        <v>2456</v>
      </c>
      <c r="D1192" s="828" t="s">
        <v>688</v>
      </c>
      <c r="E1192" s="828" t="e">
        <f>#REF!</f>
        <v>#REF!</v>
      </c>
      <c r="F1192" s="828">
        <v>1</v>
      </c>
      <c r="G1192" s="828" t="s">
        <v>2443</v>
      </c>
      <c r="H1192" s="828" t="e">
        <f>#REF!</f>
        <v>#REF!</v>
      </c>
      <c r="I1192" s="828" t="e">
        <f>#REF!</f>
        <v>#REF!</v>
      </c>
      <c r="J1192" s="828" t="e">
        <f>#REF!</f>
        <v>#REF!</v>
      </c>
      <c r="K1192" s="829" t="e">
        <f t="shared" si="12"/>
        <v>#REF!</v>
      </c>
      <c r="L1192" s="829" t="e">
        <f t="shared" si="13"/>
        <v>#REF!</v>
      </c>
      <c r="M1192" s="828" t="e">
        <f>#REF!</f>
        <v>#REF!</v>
      </c>
      <c r="N1192" s="828" t="e">
        <f>#REF!</f>
        <v>#REF!</v>
      </c>
      <c r="O1192" s="830" t="e">
        <f t="shared" si="14"/>
        <v>#REF!</v>
      </c>
      <c r="P1192" s="820" t="e">
        <f>Tabla13[[#This Row],[Ejec Real Acumu]]-Tabla13[[#This Row],[Proyec Ejec Acumul]]</f>
        <v>#REF!</v>
      </c>
      <c r="Q1192" s="820" t="e">
        <f>Tabla13[[#This Row],[Ejec Real Mes]]-Tabla13[[#This Row],[Program Entreg Mes]]</f>
        <v>#REF!</v>
      </c>
    </row>
    <row r="1193" spans="1:17">
      <c r="A1193" s="828">
        <v>15</v>
      </c>
      <c r="B1193" s="828" t="s">
        <v>2455</v>
      </c>
      <c r="C1193" s="828" t="s">
        <v>2456</v>
      </c>
      <c r="D1193" s="828" t="s">
        <v>688</v>
      </c>
      <c r="E1193" s="828" t="e">
        <f>#REF!</f>
        <v>#REF!</v>
      </c>
      <c r="F1193" s="828">
        <v>1</v>
      </c>
      <c r="G1193" s="828" t="s">
        <v>2443</v>
      </c>
      <c r="H1193" s="828" t="e">
        <f>#REF!</f>
        <v>#REF!</v>
      </c>
      <c r="I1193" s="828" t="e">
        <f>#REF!</f>
        <v>#REF!</v>
      </c>
      <c r="J1193" s="828" t="e">
        <f>#REF!</f>
        <v>#REF!</v>
      </c>
      <c r="K1193" s="829" t="e">
        <f t="shared" si="12"/>
        <v>#REF!</v>
      </c>
      <c r="L1193" s="829" t="e">
        <f t="shared" si="13"/>
        <v>#REF!</v>
      </c>
      <c r="M1193" s="828" t="e">
        <f>#REF!</f>
        <v>#REF!</v>
      </c>
      <c r="N1193" s="828" t="e">
        <f>#REF!</f>
        <v>#REF!</v>
      </c>
      <c r="O1193" s="830" t="e">
        <f t="shared" si="14"/>
        <v>#REF!</v>
      </c>
      <c r="P1193" s="820" t="e">
        <f>Tabla13[[#This Row],[Ejec Real Acumu]]-Tabla13[[#This Row],[Proyec Ejec Acumul]]</f>
        <v>#REF!</v>
      </c>
      <c r="Q1193" s="820" t="e">
        <f>Tabla13[[#This Row],[Ejec Real Mes]]-Tabla13[[#This Row],[Program Entreg Mes]]</f>
        <v>#REF!</v>
      </c>
    </row>
    <row r="1194" spans="1:17">
      <c r="A1194" s="828">
        <v>16</v>
      </c>
      <c r="B1194" s="828" t="s">
        <v>2455</v>
      </c>
      <c r="C1194" s="828" t="s">
        <v>2456</v>
      </c>
      <c r="D1194" s="828" t="s">
        <v>688</v>
      </c>
      <c r="E1194" s="828" t="e">
        <f>#REF!</f>
        <v>#REF!</v>
      </c>
      <c r="F1194" s="828">
        <v>1</v>
      </c>
      <c r="G1194" s="828" t="s">
        <v>2443</v>
      </c>
      <c r="H1194" s="828" t="e">
        <f>#REF!</f>
        <v>#REF!</v>
      </c>
      <c r="I1194" s="828" t="e">
        <f>#REF!</f>
        <v>#REF!</v>
      </c>
      <c r="J1194" s="828" t="e">
        <f>#REF!</f>
        <v>#REF!</v>
      </c>
      <c r="K1194" s="829" t="e">
        <f t="shared" si="12"/>
        <v>#REF!</v>
      </c>
      <c r="L1194" s="829" t="e">
        <f t="shared" si="13"/>
        <v>#REF!</v>
      </c>
      <c r="M1194" s="828" t="e">
        <f>#REF!</f>
        <v>#REF!</v>
      </c>
      <c r="N1194" s="828" t="e">
        <f>#REF!</f>
        <v>#REF!</v>
      </c>
      <c r="O1194" s="830" t="e">
        <f t="shared" si="14"/>
        <v>#REF!</v>
      </c>
      <c r="P1194" s="820" t="e">
        <f>Tabla13[[#This Row],[Ejec Real Acumu]]-Tabla13[[#This Row],[Proyec Ejec Acumul]]</f>
        <v>#REF!</v>
      </c>
      <c r="Q1194" s="820" t="e">
        <f>Tabla13[[#This Row],[Ejec Real Mes]]-Tabla13[[#This Row],[Program Entreg Mes]]</f>
        <v>#REF!</v>
      </c>
    </row>
    <row r="1195" spans="1:17">
      <c r="A1195" s="828">
        <v>17</v>
      </c>
      <c r="B1195" s="828" t="s">
        <v>2455</v>
      </c>
      <c r="C1195" s="828" t="s">
        <v>2456</v>
      </c>
      <c r="D1195" s="828" t="s">
        <v>688</v>
      </c>
      <c r="E1195" s="828" t="e">
        <f>#REF!</f>
        <v>#REF!</v>
      </c>
      <c r="F1195" s="828">
        <v>1</v>
      </c>
      <c r="G1195" s="828" t="s">
        <v>2443</v>
      </c>
      <c r="H1195" s="828" t="e">
        <f>#REF!</f>
        <v>#REF!</v>
      </c>
      <c r="I1195" s="828" t="e">
        <f>#REF!</f>
        <v>#REF!</v>
      </c>
      <c r="J1195" s="828" t="e">
        <f>#REF!</f>
        <v>#REF!</v>
      </c>
      <c r="K1195" s="829" t="e">
        <f t="shared" si="12"/>
        <v>#REF!</v>
      </c>
      <c r="L1195" s="829" t="e">
        <f t="shared" si="13"/>
        <v>#REF!</v>
      </c>
      <c r="M1195" s="828" t="e">
        <f>#REF!</f>
        <v>#REF!</v>
      </c>
      <c r="N1195" s="828" t="e">
        <f>#REF!</f>
        <v>#REF!</v>
      </c>
      <c r="O1195" s="830" t="e">
        <f t="shared" si="14"/>
        <v>#REF!</v>
      </c>
      <c r="P1195" s="820" t="e">
        <f>Tabla13[[#This Row],[Ejec Real Acumu]]-Tabla13[[#This Row],[Proyec Ejec Acumul]]</f>
        <v>#REF!</v>
      </c>
      <c r="Q1195" s="820" t="e">
        <f>Tabla13[[#This Row],[Ejec Real Mes]]-Tabla13[[#This Row],[Program Entreg Mes]]</f>
        <v>#REF!</v>
      </c>
    </row>
    <row r="1196" spans="1:17">
      <c r="A1196" s="828">
        <v>1</v>
      </c>
      <c r="B1196" s="828" t="s">
        <v>2455</v>
      </c>
      <c r="C1196" s="828" t="s">
        <v>2456</v>
      </c>
      <c r="D1196" s="828" t="s">
        <v>688</v>
      </c>
      <c r="E1196" s="828" t="e">
        <f>#REF!</f>
        <v>#REF!</v>
      </c>
      <c r="F1196" s="828">
        <v>2</v>
      </c>
      <c r="G1196" s="828" t="s">
        <v>2444</v>
      </c>
      <c r="H1196" s="828" t="e">
        <f>#REF!</f>
        <v>#REF!</v>
      </c>
      <c r="I1196" s="828" t="e">
        <f>#REF!+#REF!</f>
        <v>#REF!</v>
      </c>
      <c r="J1196" s="828" t="e">
        <f>#REF!+#REF!</f>
        <v>#REF!</v>
      </c>
      <c r="K1196" s="829" t="e">
        <f t="shared" si="12"/>
        <v>#REF!</v>
      </c>
      <c r="L1196" s="829" t="e">
        <f t="shared" si="13"/>
        <v>#REF!</v>
      </c>
      <c r="M1196" s="828" t="e">
        <f>#REF!</f>
        <v>#REF!</v>
      </c>
      <c r="N1196" s="828" t="e">
        <f>#REF!</f>
        <v>#REF!</v>
      </c>
      <c r="O1196" s="830" t="e">
        <f t="shared" si="14"/>
        <v>#REF!</v>
      </c>
      <c r="P1196" s="820" t="e">
        <f>Tabla13[[#This Row],[Ejec Real Acumu]]-Tabla13[[#This Row],[Proyec Ejec Acumul]]</f>
        <v>#REF!</v>
      </c>
      <c r="Q1196" s="820" t="e">
        <f>Tabla13[[#This Row],[Ejec Real Mes]]-Tabla13[[#This Row],[Program Entreg Mes]]</f>
        <v>#REF!</v>
      </c>
    </row>
    <row r="1197" spans="1:17">
      <c r="A1197" s="828">
        <v>2</v>
      </c>
      <c r="B1197" s="828" t="s">
        <v>2455</v>
      </c>
      <c r="C1197" s="828" t="s">
        <v>2456</v>
      </c>
      <c r="D1197" s="828" t="s">
        <v>688</v>
      </c>
      <c r="E1197" s="828" t="e">
        <f>#REF!</f>
        <v>#REF!</v>
      </c>
      <c r="F1197" s="828">
        <v>2</v>
      </c>
      <c r="G1197" s="828" t="s">
        <v>2444</v>
      </c>
      <c r="H1197" s="828" t="e">
        <f>#REF!</f>
        <v>#REF!</v>
      </c>
      <c r="I1197" s="828" t="e">
        <f>#REF!+#REF!</f>
        <v>#REF!</v>
      </c>
      <c r="J1197" s="828" t="e">
        <f>#REF!+#REF!</f>
        <v>#REF!</v>
      </c>
      <c r="K1197" s="829" t="e">
        <f t="shared" si="12"/>
        <v>#REF!</v>
      </c>
      <c r="L1197" s="829" t="e">
        <f t="shared" si="13"/>
        <v>#REF!</v>
      </c>
      <c r="M1197" s="828" t="e">
        <f>#REF!</f>
        <v>#REF!</v>
      </c>
      <c r="N1197" s="828" t="e">
        <f>#REF!</f>
        <v>#REF!</v>
      </c>
      <c r="O1197" s="830" t="e">
        <f t="shared" si="14"/>
        <v>#REF!</v>
      </c>
      <c r="P1197" s="820" t="e">
        <f>Tabla13[[#This Row],[Ejec Real Acumu]]-Tabla13[[#This Row],[Proyec Ejec Acumul]]</f>
        <v>#REF!</v>
      </c>
      <c r="Q1197" s="820" t="e">
        <f>Tabla13[[#This Row],[Ejec Real Mes]]-Tabla13[[#This Row],[Program Entreg Mes]]</f>
        <v>#REF!</v>
      </c>
    </row>
    <row r="1198" spans="1:17">
      <c r="A1198" s="828">
        <v>3</v>
      </c>
      <c r="B1198" s="828" t="s">
        <v>2455</v>
      </c>
      <c r="C1198" s="828" t="s">
        <v>2456</v>
      </c>
      <c r="D1198" s="828" t="s">
        <v>688</v>
      </c>
      <c r="E1198" s="828" t="e">
        <f>#REF!</f>
        <v>#REF!</v>
      </c>
      <c r="F1198" s="828">
        <v>2</v>
      </c>
      <c r="G1198" s="828" t="s">
        <v>2444</v>
      </c>
      <c r="H1198" s="828" t="e">
        <f>#REF!</f>
        <v>#REF!</v>
      </c>
      <c r="I1198" s="828" t="e">
        <f>#REF!+#REF!</f>
        <v>#REF!</v>
      </c>
      <c r="J1198" s="828" t="e">
        <f>#REF!+#REF!</f>
        <v>#REF!</v>
      </c>
      <c r="K1198" s="829" t="e">
        <f t="shared" si="12"/>
        <v>#REF!</v>
      </c>
      <c r="L1198" s="829" t="e">
        <f t="shared" si="13"/>
        <v>#REF!</v>
      </c>
      <c r="M1198" s="828" t="e">
        <f>#REF!</f>
        <v>#REF!</v>
      </c>
      <c r="N1198" s="828" t="e">
        <f>#REF!</f>
        <v>#REF!</v>
      </c>
      <c r="O1198" s="830" t="e">
        <f t="shared" si="14"/>
        <v>#REF!</v>
      </c>
      <c r="P1198" s="820" t="e">
        <f>Tabla13[[#This Row],[Ejec Real Acumu]]-Tabla13[[#This Row],[Proyec Ejec Acumul]]</f>
        <v>#REF!</v>
      </c>
      <c r="Q1198" s="820" t="e">
        <f>Tabla13[[#This Row],[Ejec Real Mes]]-Tabla13[[#This Row],[Program Entreg Mes]]</f>
        <v>#REF!</v>
      </c>
    </row>
    <row r="1199" spans="1:17">
      <c r="A1199" s="828">
        <v>4</v>
      </c>
      <c r="B1199" s="828" t="s">
        <v>2455</v>
      </c>
      <c r="C1199" s="828" t="s">
        <v>2456</v>
      </c>
      <c r="D1199" s="828" t="s">
        <v>688</v>
      </c>
      <c r="E1199" s="828" t="e">
        <f>#REF!</f>
        <v>#REF!</v>
      </c>
      <c r="F1199" s="828">
        <v>2</v>
      </c>
      <c r="G1199" s="828" t="s">
        <v>2444</v>
      </c>
      <c r="H1199" s="828" t="e">
        <f>#REF!</f>
        <v>#REF!</v>
      </c>
      <c r="I1199" s="828" t="e">
        <f>#REF!+#REF!</f>
        <v>#REF!</v>
      </c>
      <c r="J1199" s="828" t="e">
        <f>#REF!+#REF!</f>
        <v>#REF!</v>
      </c>
      <c r="K1199" s="829" t="e">
        <f t="shared" si="12"/>
        <v>#REF!</v>
      </c>
      <c r="L1199" s="829" t="e">
        <f t="shared" si="13"/>
        <v>#REF!</v>
      </c>
      <c r="M1199" s="828" t="e">
        <f>#REF!</f>
        <v>#REF!</v>
      </c>
      <c r="N1199" s="828" t="e">
        <f>#REF!</f>
        <v>#REF!</v>
      </c>
      <c r="O1199" s="830" t="e">
        <f t="shared" si="14"/>
        <v>#REF!</v>
      </c>
      <c r="P1199" s="820" t="e">
        <f>Tabla13[[#This Row],[Ejec Real Acumu]]-Tabla13[[#This Row],[Proyec Ejec Acumul]]</f>
        <v>#REF!</v>
      </c>
      <c r="Q1199" s="820" t="e">
        <f>Tabla13[[#This Row],[Ejec Real Mes]]-Tabla13[[#This Row],[Program Entreg Mes]]</f>
        <v>#REF!</v>
      </c>
    </row>
    <row r="1200" spans="1:17">
      <c r="A1200" s="828">
        <v>5</v>
      </c>
      <c r="B1200" s="828" t="s">
        <v>2455</v>
      </c>
      <c r="C1200" s="828" t="s">
        <v>2456</v>
      </c>
      <c r="D1200" s="828" t="s">
        <v>688</v>
      </c>
      <c r="E1200" s="828" t="e">
        <f>#REF!</f>
        <v>#REF!</v>
      </c>
      <c r="F1200" s="828">
        <v>2</v>
      </c>
      <c r="G1200" s="828" t="s">
        <v>2444</v>
      </c>
      <c r="H1200" s="828" t="e">
        <f>#REF!</f>
        <v>#REF!</v>
      </c>
      <c r="I1200" s="828" t="e">
        <f>#REF!+#REF!</f>
        <v>#REF!</v>
      </c>
      <c r="J1200" s="828" t="e">
        <f>#REF!+#REF!</f>
        <v>#REF!</v>
      </c>
      <c r="K1200" s="829" t="e">
        <f t="shared" si="12"/>
        <v>#REF!</v>
      </c>
      <c r="L1200" s="829" t="e">
        <f t="shared" si="13"/>
        <v>#REF!</v>
      </c>
      <c r="M1200" s="828" t="e">
        <f>#REF!</f>
        <v>#REF!</v>
      </c>
      <c r="N1200" s="828" t="e">
        <f>#REF!</f>
        <v>#REF!</v>
      </c>
      <c r="O1200" s="830" t="e">
        <f t="shared" si="14"/>
        <v>#REF!</v>
      </c>
      <c r="P1200" s="820" t="e">
        <f>Tabla13[[#This Row],[Ejec Real Acumu]]-Tabla13[[#This Row],[Proyec Ejec Acumul]]</f>
        <v>#REF!</v>
      </c>
      <c r="Q1200" s="820" t="e">
        <f>Tabla13[[#This Row],[Ejec Real Mes]]-Tabla13[[#This Row],[Program Entreg Mes]]</f>
        <v>#REF!</v>
      </c>
    </row>
    <row r="1201" spans="1:17">
      <c r="A1201" s="828">
        <v>6</v>
      </c>
      <c r="B1201" s="828" t="s">
        <v>2455</v>
      </c>
      <c r="C1201" s="828" t="s">
        <v>2456</v>
      </c>
      <c r="D1201" s="828" t="s">
        <v>688</v>
      </c>
      <c r="E1201" s="828" t="e">
        <f>#REF!</f>
        <v>#REF!</v>
      </c>
      <c r="F1201" s="828">
        <v>2</v>
      </c>
      <c r="G1201" s="828" t="s">
        <v>2444</v>
      </c>
      <c r="H1201" s="828" t="e">
        <f>#REF!</f>
        <v>#REF!</v>
      </c>
      <c r="I1201" s="828" t="e">
        <f>#REF!+#REF!</f>
        <v>#REF!</v>
      </c>
      <c r="J1201" s="828" t="e">
        <f>#REF!+#REF!</f>
        <v>#REF!</v>
      </c>
      <c r="K1201" s="829" t="e">
        <f t="shared" si="12"/>
        <v>#REF!</v>
      </c>
      <c r="L1201" s="829" t="e">
        <f t="shared" si="13"/>
        <v>#REF!</v>
      </c>
      <c r="M1201" s="828" t="e">
        <f>#REF!</f>
        <v>#REF!</v>
      </c>
      <c r="N1201" s="828" t="e">
        <f>#REF!</f>
        <v>#REF!</v>
      </c>
      <c r="O1201" s="830" t="e">
        <f t="shared" si="14"/>
        <v>#REF!</v>
      </c>
      <c r="P1201" s="820" t="e">
        <f>Tabla13[[#This Row],[Ejec Real Acumu]]-Tabla13[[#This Row],[Proyec Ejec Acumul]]</f>
        <v>#REF!</v>
      </c>
      <c r="Q1201" s="820" t="e">
        <f>Tabla13[[#This Row],[Ejec Real Mes]]-Tabla13[[#This Row],[Program Entreg Mes]]</f>
        <v>#REF!</v>
      </c>
    </row>
    <row r="1202" spans="1:17">
      <c r="A1202" s="828">
        <v>7</v>
      </c>
      <c r="B1202" s="828" t="s">
        <v>2455</v>
      </c>
      <c r="C1202" s="828" t="s">
        <v>2456</v>
      </c>
      <c r="D1202" s="828" t="s">
        <v>688</v>
      </c>
      <c r="E1202" s="828" t="e">
        <f>#REF!</f>
        <v>#REF!</v>
      </c>
      <c r="F1202" s="828">
        <v>2</v>
      </c>
      <c r="G1202" s="828" t="s">
        <v>2444</v>
      </c>
      <c r="H1202" s="828" t="e">
        <f>#REF!</f>
        <v>#REF!</v>
      </c>
      <c r="I1202" s="828" t="e">
        <f>#REF!+#REF!</f>
        <v>#REF!</v>
      </c>
      <c r="J1202" s="828" t="e">
        <f>#REF!+#REF!</f>
        <v>#REF!</v>
      </c>
      <c r="K1202" s="829" t="e">
        <f t="shared" si="12"/>
        <v>#REF!</v>
      </c>
      <c r="L1202" s="829" t="e">
        <f t="shared" si="13"/>
        <v>#REF!</v>
      </c>
      <c r="M1202" s="828" t="e">
        <f>#REF!</f>
        <v>#REF!</v>
      </c>
      <c r="N1202" s="828" t="e">
        <f>#REF!</f>
        <v>#REF!</v>
      </c>
      <c r="O1202" s="830" t="e">
        <f t="shared" si="14"/>
        <v>#REF!</v>
      </c>
      <c r="P1202" s="820" t="e">
        <f>Tabla13[[#This Row],[Ejec Real Acumu]]-Tabla13[[#This Row],[Proyec Ejec Acumul]]</f>
        <v>#REF!</v>
      </c>
      <c r="Q1202" s="820" t="e">
        <f>Tabla13[[#This Row],[Ejec Real Mes]]-Tabla13[[#This Row],[Program Entreg Mes]]</f>
        <v>#REF!</v>
      </c>
    </row>
    <row r="1203" spans="1:17">
      <c r="A1203" s="828">
        <v>8</v>
      </c>
      <c r="B1203" s="828" t="s">
        <v>2455</v>
      </c>
      <c r="C1203" s="828" t="s">
        <v>2456</v>
      </c>
      <c r="D1203" s="828" t="s">
        <v>688</v>
      </c>
      <c r="E1203" s="828" t="e">
        <f>#REF!</f>
        <v>#REF!</v>
      </c>
      <c r="F1203" s="828">
        <v>2</v>
      </c>
      <c r="G1203" s="828" t="s">
        <v>2444</v>
      </c>
      <c r="H1203" s="828" t="e">
        <f>#REF!</f>
        <v>#REF!</v>
      </c>
      <c r="I1203" s="828" t="e">
        <f>#REF!+#REF!</f>
        <v>#REF!</v>
      </c>
      <c r="J1203" s="828" t="e">
        <f>#REF!+#REF!</f>
        <v>#REF!</v>
      </c>
      <c r="K1203" s="829" t="e">
        <f t="shared" si="12"/>
        <v>#REF!</v>
      </c>
      <c r="L1203" s="829" t="e">
        <f t="shared" si="13"/>
        <v>#REF!</v>
      </c>
      <c r="M1203" s="828" t="e">
        <f>#REF!</f>
        <v>#REF!</v>
      </c>
      <c r="N1203" s="828" t="e">
        <f>#REF!</f>
        <v>#REF!</v>
      </c>
      <c r="O1203" s="830" t="e">
        <f t="shared" si="14"/>
        <v>#REF!</v>
      </c>
      <c r="P1203" s="820" t="e">
        <f>Tabla13[[#This Row],[Ejec Real Acumu]]-Tabla13[[#This Row],[Proyec Ejec Acumul]]</f>
        <v>#REF!</v>
      </c>
      <c r="Q1203" s="820" t="e">
        <f>Tabla13[[#This Row],[Ejec Real Mes]]-Tabla13[[#This Row],[Program Entreg Mes]]</f>
        <v>#REF!</v>
      </c>
    </row>
    <row r="1204" spans="1:17">
      <c r="A1204" s="828">
        <v>9</v>
      </c>
      <c r="B1204" s="828" t="s">
        <v>2455</v>
      </c>
      <c r="C1204" s="828" t="s">
        <v>2456</v>
      </c>
      <c r="D1204" s="828" t="s">
        <v>688</v>
      </c>
      <c r="E1204" s="828" t="e">
        <f>#REF!</f>
        <v>#REF!</v>
      </c>
      <c r="F1204" s="828">
        <v>2</v>
      </c>
      <c r="G1204" s="828" t="s">
        <v>2444</v>
      </c>
      <c r="H1204" s="828" t="e">
        <f>#REF!</f>
        <v>#REF!</v>
      </c>
      <c r="I1204" s="828" t="e">
        <f>#REF!+#REF!</f>
        <v>#REF!</v>
      </c>
      <c r="J1204" s="828" t="e">
        <f>#REF!+#REF!</f>
        <v>#REF!</v>
      </c>
      <c r="K1204" s="829" t="e">
        <f t="shared" si="12"/>
        <v>#REF!</v>
      </c>
      <c r="L1204" s="829" t="e">
        <f t="shared" si="13"/>
        <v>#REF!</v>
      </c>
      <c r="M1204" s="828" t="e">
        <f>#REF!</f>
        <v>#REF!</v>
      </c>
      <c r="N1204" s="828" t="e">
        <f>#REF!</f>
        <v>#REF!</v>
      </c>
      <c r="O1204" s="830" t="e">
        <f t="shared" si="14"/>
        <v>#REF!</v>
      </c>
      <c r="P1204" s="820" t="e">
        <f>Tabla13[[#This Row],[Ejec Real Acumu]]-Tabla13[[#This Row],[Proyec Ejec Acumul]]</f>
        <v>#REF!</v>
      </c>
      <c r="Q1204" s="820" t="e">
        <f>Tabla13[[#This Row],[Ejec Real Mes]]-Tabla13[[#This Row],[Program Entreg Mes]]</f>
        <v>#REF!</v>
      </c>
    </row>
    <row r="1205" spans="1:17">
      <c r="A1205" s="828">
        <v>10</v>
      </c>
      <c r="B1205" s="828" t="s">
        <v>2455</v>
      </c>
      <c r="C1205" s="828" t="s">
        <v>2456</v>
      </c>
      <c r="D1205" s="828" t="s">
        <v>688</v>
      </c>
      <c r="E1205" s="828" t="e">
        <f>#REF!</f>
        <v>#REF!</v>
      </c>
      <c r="F1205" s="828">
        <v>2</v>
      </c>
      <c r="G1205" s="828" t="s">
        <v>2444</v>
      </c>
      <c r="H1205" s="828" t="e">
        <f>#REF!</f>
        <v>#REF!</v>
      </c>
      <c r="I1205" s="828" t="e">
        <f>#REF!+#REF!</f>
        <v>#REF!</v>
      </c>
      <c r="J1205" s="828" t="e">
        <f>#REF!+#REF!</f>
        <v>#REF!</v>
      </c>
      <c r="K1205" s="829" t="e">
        <f t="shared" si="12"/>
        <v>#REF!</v>
      </c>
      <c r="L1205" s="829" t="e">
        <f t="shared" si="13"/>
        <v>#REF!</v>
      </c>
      <c r="M1205" s="828" t="e">
        <f>#REF!</f>
        <v>#REF!</v>
      </c>
      <c r="N1205" s="828" t="e">
        <f>#REF!</f>
        <v>#REF!</v>
      </c>
      <c r="O1205" s="830" t="e">
        <f t="shared" si="14"/>
        <v>#REF!</v>
      </c>
      <c r="P1205" s="820" t="e">
        <f>Tabla13[[#This Row],[Ejec Real Acumu]]-Tabla13[[#This Row],[Proyec Ejec Acumul]]</f>
        <v>#REF!</v>
      </c>
      <c r="Q1205" s="820" t="e">
        <f>Tabla13[[#This Row],[Ejec Real Mes]]-Tabla13[[#This Row],[Program Entreg Mes]]</f>
        <v>#REF!</v>
      </c>
    </row>
    <row r="1206" spans="1:17">
      <c r="A1206" s="828">
        <v>11</v>
      </c>
      <c r="B1206" s="828" t="s">
        <v>2455</v>
      </c>
      <c r="C1206" s="828" t="s">
        <v>2456</v>
      </c>
      <c r="D1206" s="828" t="s">
        <v>688</v>
      </c>
      <c r="E1206" s="828" t="e">
        <f>#REF!</f>
        <v>#REF!</v>
      </c>
      <c r="F1206" s="828">
        <v>2</v>
      </c>
      <c r="G1206" s="828" t="s">
        <v>2444</v>
      </c>
      <c r="H1206" s="828" t="e">
        <f>#REF!</f>
        <v>#REF!</v>
      </c>
      <c r="I1206" s="828" t="e">
        <f>#REF!+#REF!</f>
        <v>#REF!</v>
      </c>
      <c r="J1206" s="828" t="e">
        <f>#REF!+#REF!</f>
        <v>#REF!</v>
      </c>
      <c r="K1206" s="829" t="e">
        <f t="shared" si="12"/>
        <v>#REF!</v>
      </c>
      <c r="L1206" s="829" t="e">
        <f t="shared" si="13"/>
        <v>#REF!</v>
      </c>
      <c r="M1206" s="828" t="e">
        <f>#REF!</f>
        <v>#REF!</v>
      </c>
      <c r="N1206" s="828" t="e">
        <f>#REF!</f>
        <v>#REF!</v>
      </c>
      <c r="O1206" s="830" t="e">
        <f t="shared" si="14"/>
        <v>#REF!</v>
      </c>
      <c r="P1206" s="820" t="e">
        <f>Tabla13[[#This Row],[Ejec Real Acumu]]-Tabla13[[#This Row],[Proyec Ejec Acumul]]</f>
        <v>#REF!</v>
      </c>
      <c r="Q1206" s="820" t="e">
        <f>Tabla13[[#This Row],[Ejec Real Mes]]-Tabla13[[#This Row],[Program Entreg Mes]]</f>
        <v>#REF!</v>
      </c>
    </row>
    <row r="1207" spans="1:17">
      <c r="A1207" s="828">
        <v>12</v>
      </c>
      <c r="B1207" s="828" t="s">
        <v>2455</v>
      </c>
      <c r="C1207" s="828" t="s">
        <v>2456</v>
      </c>
      <c r="D1207" s="828" t="s">
        <v>688</v>
      </c>
      <c r="E1207" s="828" t="e">
        <f>#REF!</f>
        <v>#REF!</v>
      </c>
      <c r="F1207" s="828">
        <v>2</v>
      </c>
      <c r="G1207" s="828" t="s">
        <v>2444</v>
      </c>
      <c r="H1207" s="828" t="e">
        <f>#REF!</f>
        <v>#REF!</v>
      </c>
      <c r="I1207" s="828" t="e">
        <f>#REF!+#REF!</f>
        <v>#REF!</v>
      </c>
      <c r="J1207" s="828" t="e">
        <f>#REF!+#REF!</f>
        <v>#REF!</v>
      </c>
      <c r="K1207" s="829" t="e">
        <f t="shared" si="12"/>
        <v>#REF!</v>
      </c>
      <c r="L1207" s="829" t="e">
        <f t="shared" si="13"/>
        <v>#REF!</v>
      </c>
      <c r="M1207" s="828" t="e">
        <f>#REF!</f>
        <v>#REF!</v>
      </c>
      <c r="N1207" s="828" t="e">
        <f>#REF!</f>
        <v>#REF!</v>
      </c>
      <c r="O1207" s="830" t="e">
        <f t="shared" si="14"/>
        <v>#REF!</v>
      </c>
      <c r="P1207" s="820" t="e">
        <f>Tabla13[[#This Row],[Ejec Real Acumu]]-Tabla13[[#This Row],[Proyec Ejec Acumul]]</f>
        <v>#REF!</v>
      </c>
      <c r="Q1207" s="820" t="e">
        <f>Tabla13[[#This Row],[Ejec Real Mes]]-Tabla13[[#This Row],[Program Entreg Mes]]</f>
        <v>#REF!</v>
      </c>
    </row>
    <row r="1208" spans="1:17">
      <c r="A1208" s="828">
        <v>13</v>
      </c>
      <c r="B1208" s="828" t="s">
        <v>2455</v>
      </c>
      <c r="C1208" s="828" t="s">
        <v>2456</v>
      </c>
      <c r="D1208" s="828" t="s">
        <v>688</v>
      </c>
      <c r="E1208" s="828" t="e">
        <f>#REF!</f>
        <v>#REF!</v>
      </c>
      <c r="F1208" s="828">
        <v>2</v>
      </c>
      <c r="G1208" s="828" t="s">
        <v>2444</v>
      </c>
      <c r="H1208" s="828" t="e">
        <f>#REF!</f>
        <v>#REF!</v>
      </c>
      <c r="I1208" s="828" t="e">
        <f>#REF!+#REF!</f>
        <v>#REF!</v>
      </c>
      <c r="J1208" s="828" t="e">
        <f>#REF!+#REF!</f>
        <v>#REF!</v>
      </c>
      <c r="K1208" s="829" t="e">
        <f t="shared" si="12"/>
        <v>#REF!</v>
      </c>
      <c r="L1208" s="829" t="e">
        <f t="shared" si="13"/>
        <v>#REF!</v>
      </c>
      <c r="M1208" s="828" t="e">
        <f>#REF!</f>
        <v>#REF!</v>
      </c>
      <c r="N1208" s="828" t="e">
        <f>#REF!</f>
        <v>#REF!</v>
      </c>
      <c r="O1208" s="830" t="e">
        <f t="shared" si="14"/>
        <v>#REF!</v>
      </c>
      <c r="P1208" s="820" t="e">
        <f>Tabla13[[#This Row],[Ejec Real Acumu]]-Tabla13[[#This Row],[Proyec Ejec Acumul]]</f>
        <v>#REF!</v>
      </c>
      <c r="Q1208" s="820" t="e">
        <f>Tabla13[[#This Row],[Ejec Real Mes]]-Tabla13[[#This Row],[Program Entreg Mes]]</f>
        <v>#REF!</v>
      </c>
    </row>
    <row r="1209" spans="1:17">
      <c r="A1209" s="828">
        <v>14</v>
      </c>
      <c r="B1209" s="828" t="s">
        <v>2455</v>
      </c>
      <c r="C1209" s="828" t="s">
        <v>2456</v>
      </c>
      <c r="D1209" s="828" t="s">
        <v>688</v>
      </c>
      <c r="E1209" s="828" t="e">
        <f>#REF!</f>
        <v>#REF!</v>
      </c>
      <c r="F1209" s="828">
        <v>2</v>
      </c>
      <c r="G1209" s="828" t="s">
        <v>2444</v>
      </c>
      <c r="H1209" s="828" t="e">
        <f>#REF!</f>
        <v>#REF!</v>
      </c>
      <c r="I1209" s="828" t="e">
        <f>#REF!+#REF!</f>
        <v>#REF!</v>
      </c>
      <c r="J1209" s="828" t="e">
        <f>#REF!+#REF!</f>
        <v>#REF!</v>
      </c>
      <c r="K1209" s="829" t="e">
        <f t="shared" si="12"/>
        <v>#REF!</v>
      </c>
      <c r="L1209" s="829" t="e">
        <f t="shared" si="13"/>
        <v>#REF!</v>
      </c>
      <c r="M1209" s="828" t="e">
        <f>#REF!</f>
        <v>#REF!</v>
      </c>
      <c r="N1209" s="828" t="e">
        <f>#REF!</f>
        <v>#REF!</v>
      </c>
      <c r="O1209" s="830" t="e">
        <f t="shared" si="14"/>
        <v>#REF!</v>
      </c>
      <c r="P1209" s="820" t="e">
        <f>Tabla13[[#This Row],[Ejec Real Acumu]]-Tabla13[[#This Row],[Proyec Ejec Acumul]]</f>
        <v>#REF!</v>
      </c>
      <c r="Q1209" s="820" t="e">
        <f>Tabla13[[#This Row],[Ejec Real Mes]]-Tabla13[[#This Row],[Program Entreg Mes]]</f>
        <v>#REF!</v>
      </c>
    </row>
    <row r="1210" spans="1:17">
      <c r="A1210" s="828">
        <v>15</v>
      </c>
      <c r="B1210" s="828" t="s">
        <v>2455</v>
      </c>
      <c r="C1210" s="828" t="s">
        <v>2456</v>
      </c>
      <c r="D1210" s="828" t="s">
        <v>688</v>
      </c>
      <c r="E1210" s="828" t="e">
        <f>#REF!</f>
        <v>#REF!</v>
      </c>
      <c r="F1210" s="828">
        <v>2</v>
      </c>
      <c r="G1210" s="828" t="s">
        <v>2444</v>
      </c>
      <c r="H1210" s="828" t="e">
        <f>#REF!</f>
        <v>#REF!</v>
      </c>
      <c r="I1210" s="828" t="e">
        <f>#REF!+#REF!</f>
        <v>#REF!</v>
      </c>
      <c r="J1210" s="828" t="e">
        <f>#REF!+#REF!</f>
        <v>#REF!</v>
      </c>
      <c r="K1210" s="829" t="e">
        <f t="shared" si="12"/>
        <v>#REF!</v>
      </c>
      <c r="L1210" s="829" t="e">
        <f t="shared" si="13"/>
        <v>#REF!</v>
      </c>
      <c r="M1210" s="828" t="e">
        <f>#REF!</f>
        <v>#REF!</v>
      </c>
      <c r="N1210" s="828" t="e">
        <f>#REF!</f>
        <v>#REF!</v>
      </c>
      <c r="O1210" s="830" t="e">
        <f t="shared" si="14"/>
        <v>#REF!</v>
      </c>
      <c r="P1210" s="820" t="e">
        <f>Tabla13[[#This Row],[Ejec Real Acumu]]-Tabla13[[#This Row],[Proyec Ejec Acumul]]</f>
        <v>#REF!</v>
      </c>
      <c r="Q1210" s="820" t="e">
        <f>Tabla13[[#This Row],[Ejec Real Mes]]-Tabla13[[#This Row],[Program Entreg Mes]]</f>
        <v>#REF!</v>
      </c>
    </row>
    <row r="1211" spans="1:17">
      <c r="A1211" s="828">
        <v>16</v>
      </c>
      <c r="B1211" s="828" t="s">
        <v>2455</v>
      </c>
      <c r="C1211" s="828" t="s">
        <v>2456</v>
      </c>
      <c r="D1211" s="828" t="s">
        <v>688</v>
      </c>
      <c r="E1211" s="828" t="e">
        <f>#REF!</f>
        <v>#REF!</v>
      </c>
      <c r="F1211" s="828">
        <v>2</v>
      </c>
      <c r="G1211" s="828" t="s">
        <v>2444</v>
      </c>
      <c r="H1211" s="828" t="e">
        <f>#REF!</f>
        <v>#REF!</v>
      </c>
      <c r="I1211" s="828" t="e">
        <f>#REF!+#REF!</f>
        <v>#REF!</v>
      </c>
      <c r="J1211" s="828" t="e">
        <f>#REF!+#REF!</f>
        <v>#REF!</v>
      </c>
      <c r="K1211" s="829" t="e">
        <f t="shared" si="12"/>
        <v>#REF!</v>
      </c>
      <c r="L1211" s="829" t="e">
        <f t="shared" si="13"/>
        <v>#REF!</v>
      </c>
      <c r="M1211" s="828" t="e">
        <f>#REF!</f>
        <v>#REF!</v>
      </c>
      <c r="N1211" s="828" t="e">
        <f>#REF!</f>
        <v>#REF!</v>
      </c>
      <c r="O1211" s="830" t="e">
        <f t="shared" si="14"/>
        <v>#REF!</v>
      </c>
      <c r="P1211" s="820" t="e">
        <f>Tabla13[[#This Row],[Ejec Real Acumu]]-Tabla13[[#This Row],[Proyec Ejec Acumul]]</f>
        <v>#REF!</v>
      </c>
      <c r="Q1211" s="820" t="e">
        <f>Tabla13[[#This Row],[Ejec Real Mes]]-Tabla13[[#This Row],[Program Entreg Mes]]</f>
        <v>#REF!</v>
      </c>
    </row>
    <row r="1212" spans="1:17">
      <c r="A1212" s="828">
        <v>17</v>
      </c>
      <c r="B1212" s="828" t="s">
        <v>2455</v>
      </c>
      <c r="C1212" s="828" t="s">
        <v>2456</v>
      </c>
      <c r="D1212" s="828" t="s">
        <v>688</v>
      </c>
      <c r="E1212" s="828" t="e">
        <f>#REF!</f>
        <v>#REF!</v>
      </c>
      <c r="F1212" s="828">
        <v>2</v>
      </c>
      <c r="G1212" s="828" t="s">
        <v>2444</v>
      </c>
      <c r="H1212" s="828" t="e">
        <f>#REF!</f>
        <v>#REF!</v>
      </c>
      <c r="I1212" s="828" t="e">
        <f>#REF!+#REF!</f>
        <v>#REF!</v>
      </c>
      <c r="J1212" s="828" t="e">
        <f>#REF!+#REF!</f>
        <v>#REF!</v>
      </c>
      <c r="K1212" s="829" t="e">
        <f t="shared" si="12"/>
        <v>#REF!</v>
      </c>
      <c r="L1212" s="829" t="e">
        <f t="shared" si="13"/>
        <v>#REF!</v>
      </c>
      <c r="M1212" s="828" t="e">
        <f>#REF!</f>
        <v>#REF!</v>
      </c>
      <c r="N1212" s="828" t="e">
        <f>#REF!</f>
        <v>#REF!</v>
      </c>
      <c r="O1212" s="830" t="e">
        <f t="shared" si="14"/>
        <v>#REF!</v>
      </c>
      <c r="P1212" s="820" t="e">
        <f>Tabla13[[#This Row],[Ejec Real Acumu]]-Tabla13[[#This Row],[Proyec Ejec Acumul]]</f>
        <v>#REF!</v>
      </c>
      <c r="Q1212" s="820" t="e">
        <f>Tabla13[[#This Row],[Ejec Real Mes]]-Tabla13[[#This Row],[Program Entreg Mes]]</f>
        <v>#REF!</v>
      </c>
    </row>
    <row r="1213" spans="1:17">
      <c r="A1213" s="828">
        <v>1</v>
      </c>
      <c r="B1213" s="828" t="s">
        <v>2455</v>
      </c>
      <c r="C1213" s="828" t="s">
        <v>2456</v>
      </c>
      <c r="D1213" s="828" t="s">
        <v>688</v>
      </c>
      <c r="E1213" s="828" t="e">
        <f>#REF!</f>
        <v>#REF!</v>
      </c>
      <c r="F1213" s="828">
        <v>3</v>
      </c>
      <c r="G1213" s="828" t="s">
        <v>2445</v>
      </c>
      <c r="H1213" s="828" t="e">
        <f>#REF!</f>
        <v>#REF!</v>
      </c>
      <c r="I1213" s="828" t="e">
        <f>#REF!+#REF!+#REF!</f>
        <v>#REF!</v>
      </c>
      <c r="J1213" s="828" t="e">
        <f>#REF!+#REF!+#REF!</f>
        <v>#REF!</v>
      </c>
      <c r="K1213" s="829" t="e">
        <f t="shared" si="12"/>
        <v>#REF!</v>
      </c>
      <c r="L1213" s="829" t="e">
        <f t="shared" si="13"/>
        <v>#REF!</v>
      </c>
      <c r="M1213" s="828" t="e">
        <f>#REF!</f>
        <v>#REF!</v>
      </c>
      <c r="N1213" s="828" t="e">
        <f>#REF!</f>
        <v>#REF!</v>
      </c>
      <c r="O1213" s="830" t="e">
        <f t="shared" si="14"/>
        <v>#REF!</v>
      </c>
      <c r="P1213" s="820" t="e">
        <f>Tabla13[[#This Row],[Ejec Real Acumu]]-Tabla13[[#This Row],[Proyec Ejec Acumul]]</f>
        <v>#REF!</v>
      </c>
      <c r="Q1213" s="820" t="e">
        <f>Tabla13[[#This Row],[Ejec Real Mes]]-Tabla13[[#This Row],[Program Entreg Mes]]</f>
        <v>#REF!</v>
      </c>
    </row>
    <row r="1214" spans="1:17">
      <c r="A1214" s="828">
        <v>2</v>
      </c>
      <c r="B1214" s="828" t="s">
        <v>2455</v>
      </c>
      <c r="C1214" s="828" t="s">
        <v>2456</v>
      </c>
      <c r="D1214" s="828" t="s">
        <v>688</v>
      </c>
      <c r="E1214" s="828" t="e">
        <f>#REF!</f>
        <v>#REF!</v>
      </c>
      <c r="F1214" s="828">
        <v>3</v>
      </c>
      <c r="G1214" s="828" t="s">
        <v>2445</v>
      </c>
      <c r="H1214" s="828" t="e">
        <f>#REF!</f>
        <v>#REF!</v>
      </c>
      <c r="I1214" s="828" t="e">
        <f>#REF!+#REF!+#REF!</f>
        <v>#REF!</v>
      </c>
      <c r="J1214" s="828" t="e">
        <f>#REF!+#REF!+#REF!</f>
        <v>#REF!</v>
      </c>
      <c r="K1214" s="829" t="e">
        <f t="shared" si="12"/>
        <v>#REF!</v>
      </c>
      <c r="L1214" s="829" t="e">
        <f t="shared" si="13"/>
        <v>#REF!</v>
      </c>
      <c r="M1214" s="828" t="e">
        <f>#REF!</f>
        <v>#REF!</v>
      </c>
      <c r="N1214" s="828" t="e">
        <f>#REF!</f>
        <v>#REF!</v>
      </c>
      <c r="O1214" s="830" t="e">
        <f t="shared" si="14"/>
        <v>#REF!</v>
      </c>
      <c r="P1214" s="820" t="e">
        <f>Tabla13[[#This Row],[Ejec Real Acumu]]-Tabla13[[#This Row],[Proyec Ejec Acumul]]</f>
        <v>#REF!</v>
      </c>
      <c r="Q1214" s="820" t="e">
        <f>Tabla13[[#This Row],[Ejec Real Mes]]-Tabla13[[#This Row],[Program Entreg Mes]]</f>
        <v>#REF!</v>
      </c>
    </row>
    <row r="1215" spans="1:17">
      <c r="A1215" s="828">
        <v>3</v>
      </c>
      <c r="B1215" s="828" t="s">
        <v>2455</v>
      </c>
      <c r="C1215" s="828" t="s">
        <v>2456</v>
      </c>
      <c r="D1215" s="828" t="s">
        <v>688</v>
      </c>
      <c r="E1215" s="828" t="e">
        <f>#REF!</f>
        <v>#REF!</v>
      </c>
      <c r="F1215" s="828">
        <v>3</v>
      </c>
      <c r="G1215" s="828" t="s">
        <v>2445</v>
      </c>
      <c r="H1215" s="828" t="e">
        <f>#REF!</f>
        <v>#REF!</v>
      </c>
      <c r="I1215" s="828" t="e">
        <f>#REF!+#REF!+#REF!</f>
        <v>#REF!</v>
      </c>
      <c r="J1215" s="828" t="e">
        <f>#REF!+#REF!+#REF!</f>
        <v>#REF!</v>
      </c>
      <c r="K1215" s="829" t="e">
        <f t="shared" si="12"/>
        <v>#REF!</v>
      </c>
      <c r="L1215" s="829" t="e">
        <f t="shared" si="13"/>
        <v>#REF!</v>
      </c>
      <c r="M1215" s="828" t="e">
        <f>#REF!</f>
        <v>#REF!</v>
      </c>
      <c r="N1215" s="828" t="e">
        <f>#REF!</f>
        <v>#REF!</v>
      </c>
      <c r="O1215" s="830" t="e">
        <f t="shared" si="14"/>
        <v>#REF!</v>
      </c>
      <c r="P1215" s="820" t="e">
        <f>Tabla13[[#This Row],[Ejec Real Acumu]]-Tabla13[[#This Row],[Proyec Ejec Acumul]]</f>
        <v>#REF!</v>
      </c>
      <c r="Q1215" s="820" t="e">
        <f>Tabla13[[#This Row],[Ejec Real Mes]]-Tabla13[[#This Row],[Program Entreg Mes]]</f>
        <v>#REF!</v>
      </c>
    </row>
    <row r="1216" spans="1:17">
      <c r="A1216" s="828">
        <v>4</v>
      </c>
      <c r="B1216" s="828" t="s">
        <v>2455</v>
      </c>
      <c r="C1216" s="828" t="s">
        <v>2456</v>
      </c>
      <c r="D1216" s="828" t="s">
        <v>688</v>
      </c>
      <c r="E1216" s="828" t="e">
        <f>#REF!</f>
        <v>#REF!</v>
      </c>
      <c r="F1216" s="828">
        <v>3</v>
      </c>
      <c r="G1216" s="828" t="s">
        <v>2445</v>
      </c>
      <c r="H1216" s="828" t="e">
        <f>#REF!</f>
        <v>#REF!</v>
      </c>
      <c r="I1216" s="828" t="e">
        <f>#REF!+#REF!+#REF!</f>
        <v>#REF!</v>
      </c>
      <c r="J1216" s="828" t="e">
        <f>#REF!+#REF!+#REF!</f>
        <v>#REF!</v>
      </c>
      <c r="K1216" s="829" t="e">
        <f t="shared" si="12"/>
        <v>#REF!</v>
      </c>
      <c r="L1216" s="829" t="e">
        <f t="shared" si="13"/>
        <v>#REF!</v>
      </c>
      <c r="M1216" s="828" t="e">
        <f>#REF!</f>
        <v>#REF!</v>
      </c>
      <c r="N1216" s="828" t="e">
        <f>#REF!</f>
        <v>#REF!</v>
      </c>
      <c r="O1216" s="830" t="e">
        <f t="shared" si="14"/>
        <v>#REF!</v>
      </c>
      <c r="P1216" s="820" t="e">
        <f>Tabla13[[#This Row],[Ejec Real Acumu]]-Tabla13[[#This Row],[Proyec Ejec Acumul]]</f>
        <v>#REF!</v>
      </c>
      <c r="Q1216" s="820" t="e">
        <f>Tabla13[[#This Row],[Ejec Real Mes]]-Tabla13[[#This Row],[Program Entreg Mes]]</f>
        <v>#REF!</v>
      </c>
    </row>
    <row r="1217" spans="1:17">
      <c r="A1217" s="828">
        <v>5</v>
      </c>
      <c r="B1217" s="828" t="s">
        <v>2455</v>
      </c>
      <c r="C1217" s="828" t="s">
        <v>2456</v>
      </c>
      <c r="D1217" s="828" t="s">
        <v>688</v>
      </c>
      <c r="E1217" s="828" t="e">
        <f>#REF!</f>
        <v>#REF!</v>
      </c>
      <c r="F1217" s="828">
        <v>3</v>
      </c>
      <c r="G1217" s="828" t="s">
        <v>2445</v>
      </c>
      <c r="H1217" s="828" t="e">
        <f>#REF!</f>
        <v>#REF!</v>
      </c>
      <c r="I1217" s="828" t="e">
        <f>#REF!+#REF!+#REF!</f>
        <v>#REF!</v>
      </c>
      <c r="J1217" s="828" t="e">
        <f>#REF!+#REF!+#REF!</f>
        <v>#REF!</v>
      </c>
      <c r="K1217" s="829" t="e">
        <f t="shared" si="12"/>
        <v>#REF!</v>
      </c>
      <c r="L1217" s="829" t="e">
        <f t="shared" si="13"/>
        <v>#REF!</v>
      </c>
      <c r="M1217" s="828" t="e">
        <f>#REF!</f>
        <v>#REF!</v>
      </c>
      <c r="N1217" s="828" t="e">
        <f>#REF!</f>
        <v>#REF!</v>
      </c>
      <c r="O1217" s="830" t="e">
        <f t="shared" si="14"/>
        <v>#REF!</v>
      </c>
      <c r="P1217" s="820" t="e">
        <f>Tabla13[[#This Row],[Ejec Real Acumu]]-Tabla13[[#This Row],[Proyec Ejec Acumul]]</f>
        <v>#REF!</v>
      </c>
      <c r="Q1217" s="820" t="e">
        <f>Tabla13[[#This Row],[Ejec Real Mes]]-Tabla13[[#This Row],[Program Entreg Mes]]</f>
        <v>#REF!</v>
      </c>
    </row>
    <row r="1218" spans="1:17">
      <c r="A1218" s="828">
        <v>6</v>
      </c>
      <c r="B1218" s="828" t="s">
        <v>2455</v>
      </c>
      <c r="C1218" s="828" t="s">
        <v>2456</v>
      </c>
      <c r="D1218" s="828" t="s">
        <v>688</v>
      </c>
      <c r="E1218" s="828" t="e">
        <f>#REF!</f>
        <v>#REF!</v>
      </c>
      <c r="F1218" s="828">
        <v>3</v>
      </c>
      <c r="G1218" s="828" t="s">
        <v>2445</v>
      </c>
      <c r="H1218" s="828" t="e">
        <f>#REF!</f>
        <v>#REF!</v>
      </c>
      <c r="I1218" s="828" t="e">
        <f>#REF!+#REF!+#REF!</f>
        <v>#REF!</v>
      </c>
      <c r="J1218" s="828" t="e">
        <f>#REF!+#REF!+#REF!</f>
        <v>#REF!</v>
      </c>
      <c r="K1218" s="829" t="e">
        <f t="shared" si="12"/>
        <v>#REF!</v>
      </c>
      <c r="L1218" s="829" t="e">
        <f t="shared" si="13"/>
        <v>#REF!</v>
      </c>
      <c r="M1218" s="828" t="e">
        <f>#REF!</f>
        <v>#REF!</v>
      </c>
      <c r="N1218" s="828" t="e">
        <f>#REF!</f>
        <v>#REF!</v>
      </c>
      <c r="O1218" s="830" t="e">
        <f t="shared" si="14"/>
        <v>#REF!</v>
      </c>
      <c r="P1218" s="820" t="e">
        <f>Tabla13[[#This Row],[Ejec Real Acumu]]-Tabla13[[#This Row],[Proyec Ejec Acumul]]</f>
        <v>#REF!</v>
      </c>
      <c r="Q1218" s="820" t="e">
        <f>Tabla13[[#This Row],[Ejec Real Mes]]-Tabla13[[#This Row],[Program Entreg Mes]]</f>
        <v>#REF!</v>
      </c>
    </row>
    <row r="1219" spans="1:17">
      <c r="A1219" s="828">
        <v>7</v>
      </c>
      <c r="B1219" s="828" t="s">
        <v>2455</v>
      </c>
      <c r="C1219" s="828" t="s">
        <v>2456</v>
      </c>
      <c r="D1219" s="828" t="s">
        <v>688</v>
      </c>
      <c r="E1219" s="828" t="e">
        <f>#REF!</f>
        <v>#REF!</v>
      </c>
      <c r="F1219" s="828">
        <v>3</v>
      </c>
      <c r="G1219" s="828" t="s">
        <v>2445</v>
      </c>
      <c r="H1219" s="828" t="e">
        <f>#REF!</f>
        <v>#REF!</v>
      </c>
      <c r="I1219" s="828" t="e">
        <f>#REF!+#REF!+#REF!</f>
        <v>#REF!</v>
      </c>
      <c r="J1219" s="828" t="e">
        <f>#REF!+#REF!+#REF!</f>
        <v>#REF!</v>
      </c>
      <c r="K1219" s="829" t="e">
        <f t="shared" si="12"/>
        <v>#REF!</v>
      </c>
      <c r="L1219" s="829" t="e">
        <f t="shared" si="13"/>
        <v>#REF!</v>
      </c>
      <c r="M1219" s="828" t="e">
        <f>#REF!</f>
        <v>#REF!</v>
      </c>
      <c r="N1219" s="828" t="e">
        <f>#REF!</f>
        <v>#REF!</v>
      </c>
      <c r="O1219" s="830" t="e">
        <f t="shared" si="14"/>
        <v>#REF!</v>
      </c>
      <c r="P1219" s="820" t="e">
        <f>Tabla13[[#This Row],[Ejec Real Acumu]]-Tabla13[[#This Row],[Proyec Ejec Acumul]]</f>
        <v>#REF!</v>
      </c>
      <c r="Q1219" s="820" t="e">
        <f>Tabla13[[#This Row],[Ejec Real Mes]]-Tabla13[[#This Row],[Program Entreg Mes]]</f>
        <v>#REF!</v>
      </c>
    </row>
    <row r="1220" spans="1:17">
      <c r="A1220" s="828">
        <v>8</v>
      </c>
      <c r="B1220" s="828" t="s">
        <v>2455</v>
      </c>
      <c r="C1220" s="828" t="s">
        <v>2456</v>
      </c>
      <c r="D1220" s="828" t="s">
        <v>688</v>
      </c>
      <c r="E1220" s="828" t="e">
        <f>#REF!</f>
        <v>#REF!</v>
      </c>
      <c r="F1220" s="828">
        <v>3</v>
      </c>
      <c r="G1220" s="828" t="s">
        <v>2445</v>
      </c>
      <c r="H1220" s="828" t="e">
        <f>#REF!</f>
        <v>#REF!</v>
      </c>
      <c r="I1220" s="828" t="e">
        <f>#REF!+#REF!+#REF!</f>
        <v>#REF!</v>
      </c>
      <c r="J1220" s="828" t="e">
        <f>#REF!+#REF!+#REF!</f>
        <v>#REF!</v>
      </c>
      <c r="K1220" s="829" t="e">
        <f t="shared" si="12"/>
        <v>#REF!</v>
      </c>
      <c r="L1220" s="829" t="e">
        <f t="shared" si="13"/>
        <v>#REF!</v>
      </c>
      <c r="M1220" s="828" t="e">
        <f>#REF!</f>
        <v>#REF!</v>
      </c>
      <c r="N1220" s="828" t="e">
        <f>#REF!</f>
        <v>#REF!</v>
      </c>
      <c r="O1220" s="830" t="e">
        <f t="shared" si="14"/>
        <v>#REF!</v>
      </c>
      <c r="P1220" s="820" t="e">
        <f>Tabla13[[#This Row],[Ejec Real Acumu]]-Tabla13[[#This Row],[Proyec Ejec Acumul]]</f>
        <v>#REF!</v>
      </c>
      <c r="Q1220" s="820" t="e">
        <f>Tabla13[[#This Row],[Ejec Real Mes]]-Tabla13[[#This Row],[Program Entreg Mes]]</f>
        <v>#REF!</v>
      </c>
    </row>
    <row r="1221" spans="1:17">
      <c r="A1221" s="828">
        <v>9</v>
      </c>
      <c r="B1221" s="828" t="s">
        <v>2455</v>
      </c>
      <c r="C1221" s="828" t="s">
        <v>2456</v>
      </c>
      <c r="D1221" s="828" t="s">
        <v>688</v>
      </c>
      <c r="E1221" s="828" t="e">
        <f>#REF!</f>
        <v>#REF!</v>
      </c>
      <c r="F1221" s="828">
        <v>3</v>
      </c>
      <c r="G1221" s="828" t="s">
        <v>2445</v>
      </c>
      <c r="H1221" s="828" t="e">
        <f>#REF!</f>
        <v>#REF!</v>
      </c>
      <c r="I1221" s="828" t="e">
        <f>#REF!+#REF!+#REF!</f>
        <v>#REF!</v>
      </c>
      <c r="J1221" s="828" t="e">
        <f>#REF!+#REF!+#REF!</f>
        <v>#REF!</v>
      </c>
      <c r="K1221" s="829" t="e">
        <f t="shared" si="12"/>
        <v>#REF!</v>
      </c>
      <c r="L1221" s="829" t="e">
        <f t="shared" si="13"/>
        <v>#REF!</v>
      </c>
      <c r="M1221" s="828" t="e">
        <f>#REF!</f>
        <v>#REF!</v>
      </c>
      <c r="N1221" s="828" t="e">
        <f>#REF!</f>
        <v>#REF!</v>
      </c>
      <c r="O1221" s="830" t="e">
        <f t="shared" si="14"/>
        <v>#REF!</v>
      </c>
      <c r="P1221" s="820" t="e">
        <f>Tabla13[[#This Row],[Ejec Real Acumu]]-Tabla13[[#This Row],[Proyec Ejec Acumul]]</f>
        <v>#REF!</v>
      </c>
      <c r="Q1221" s="820" t="e">
        <f>Tabla13[[#This Row],[Ejec Real Mes]]-Tabla13[[#This Row],[Program Entreg Mes]]</f>
        <v>#REF!</v>
      </c>
    </row>
    <row r="1222" spans="1:17">
      <c r="A1222" s="828">
        <v>10</v>
      </c>
      <c r="B1222" s="828" t="s">
        <v>2455</v>
      </c>
      <c r="C1222" s="828" t="s">
        <v>2456</v>
      </c>
      <c r="D1222" s="828" t="s">
        <v>688</v>
      </c>
      <c r="E1222" s="828" t="e">
        <f>#REF!</f>
        <v>#REF!</v>
      </c>
      <c r="F1222" s="828">
        <v>3</v>
      </c>
      <c r="G1222" s="828" t="s">
        <v>2445</v>
      </c>
      <c r="H1222" s="828" t="e">
        <f>#REF!</f>
        <v>#REF!</v>
      </c>
      <c r="I1222" s="828" t="e">
        <f>#REF!+#REF!+#REF!</f>
        <v>#REF!</v>
      </c>
      <c r="J1222" s="828" t="e">
        <f>#REF!+#REF!+#REF!</f>
        <v>#REF!</v>
      </c>
      <c r="K1222" s="829" t="e">
        <f t="shared" si="12"/>
        <v>#REF!</v>
      </c>
      <c r="L1222" s="829" t="e">
        <f t="shared" si="13"/>
        <v>#REF!</v>
      </c>
      <c r="M1222" s="828" t="e">
        <f>#REF!</f>
        <v>#REF!</v>
      </c>
      <c r="N1222" s="828" t="e">
        <f>#REF!</f>
        <v>#REF!</v>
      </c>
      <c r="O1222" s="830" t="e">
        <f t="shared" si="14"/>
        <v>#REF!</v>
      </c>
      <c r="P1222" s="820" t="e">
        <f>Tabla13[[#This Row],[Ejec Real Acumu]]-Tabla13[[#This Row],[Proyec Ejec Acumul]]</f>
        <v>#REF!</v>
      </c>
      <c r="Q1222" s="820" t="e">
        <f>Tabla13[[#This Row],[Ejec Real Mes]]-Tabla13[[#This Row],[Program Entreg Mes]]</f>
        <v>#REF!</v>
      </c>
    </row>
    <row r="1223" spans="1:17">
      <c r="A1223" s="828">
        <v>11</v>
      </c>
      <c r="B1223" s="828" t="s">
        <v>2455</v>
      </c>
      <c r="C1223" s="828" t="s">
        <v>2456</v>
      </c>
      <c r="D1223" s="828" t="s">
        <v>688</v>
      </c>
      <c r="E1223" s="828" t="e">
        <f>#REF!</f>
        <v>#REF!</v>
      </c>
      <c r="F1223" s="828">
        <v>3</v>
      </c>
      <c r="G1223" s="828" t="s">
        <v>2445</v>
      </c>
      <c r="H1223" s="828" t="e">
        <f>#REF!</f>
        <v>#REF!</v>
      </c>
      <c r="I1223" s="828" t="e">
        <f>#REF!+#REF!+#REF!</f>
        <v>#REF!</v>
      </c>
      <c r="J1223" s="828" t="e">
        <f>#REF!+#REF!+#REF!</f>
        <v>#REF!</v>
      </c>
      <c r="K1223" s="829" t="e">
        <f t="shared" si="12"/>
        <v>#REF!</v>
      </c>
      <c r="L1223" s="829" t="e">
        <f t="shared" si="13"/>
        <v>#REF!</v>
      </c>
      <c r="M1223" s="828" t="e">
        <f>#REF!</f>
        <v>#REF!</v>
      </c>
      <c r="N1223" s="828" t="e">
        <f>#REF!</f>
        <v>#REF!</v>
      </c>
      <c r="O1223" s="830" t="e">
        <f t="shared" si="14"/>
        <v>#REF!</v>
      </c>
      <c r="P1223" s="820" t="e">
        <f>Tabla13[[#This Row],[Ejec Real Acumu]]-Tabla13[[#This Row],[Proyec Ejec Acumul]]</f>
        <v>#REF!</v>
      </c>
      <c r="Q1223" s="820" t="e">
        <f>Tabla13[[#This Row],[Ejec Real Mes]]-Tabla13[[#This Row],[Program Entreg Mes]]</f>
        <v>#REF!</v>
      </c>
    </row>
    <row r="1224" spans="1:17">
      <c r="A1224" s="828">
        <v>12</v>
      </c>
      <c r="B1224" s="828" t="s">
        <v>2455</v>
      </c>
      <c r="C1224" s="828" t="s">
        <v>2456</v>
      </c>
      <c r="D1224" s="828" t="s">
        <v>688</v>
      </c>
      <c r="E1224" s="828" t="e">
        <f>#REF!</f>
        <v>#REF!</v>
      </c>
      <c r="F1224" s="828">
        <v>3</v>
      </c>
      <c r="G1224" s="828" t="s">
        <v>2445</v>
      </c>
      <c r="H1224" s="828" t="e">
        <f>#REF!</f>
        <v>#REF!</v>
      </c>
      <c r="I1224" s="828" t="e">
        <f>#REF!+#REF!+#REF!</f>
        <v>#REF!</v>
      </c>
      <c r="J1224" s="828" t="e">
        <f>#REF!+#REF!+#REF!</f>
        <v>#REF!</v>
      </c>
      <c r="K1224" s="829" t="e">
        <f t="shared" si="12"/>
        <v>#REF!</v>
      </c>
      <c r="L1224" s="829" t="e">
        <f t="shared" si="13"/>
        <v>#REF!</v>
      </c>
      <c r="M1224" s="828" t="e">
        <f>#REF!</f>
        <v>#REF!</v>
      </c>
      <c r="N1224" s="828" t="e">
        <f>#REF!</f>
        <v>#REF!</v>
      </c>
      <c r="O1224" s="830" t="e">
        <f t="shared" si="14"/>
        <v>#REF!</v>
      </c>
      <c r="P1224" s="820" t="e">
        <f>Tabla13[[#This Row],[Ejec Real Acumu]]-Tabla13[[#This Row],[Proyec Ejec Acumul]]</f>
        <v>#REF!</v>
      </c>
      <c r="Q1224" s="820" t="e">
        <f>Tabla13[[#This Row],[Ejec Real Mes]]-Tabla13[[#This Row],[Program Entreg Mes]]</f>
        <v>#REF!</v>
      </c>
    </row>
    <row r="1225" spans="1:17">
      <c r="A1225" s="828">
        <v>13</v>
      </c>
      <c r="B1225" s="828" t="s">
        <v>2455</v>
      </c>
      <c r="C1225" s="828" t="s">
        <v>2456</v>
      </c>
      <c r="D1225" s="828" t="s">
        <v>688</v>
      </c>
      <c r="E1225" s="828" t="e">
        <f>#REF!</f>
        <v>#REF!</v>
      </c>
      <c r="F1225" s="828">
        <v>3</v>
      </c>
      <c r="G1225" s="828" t="s">
        <v>2445</v>
      </c>
      <c r="H1225" s="828" t="e">
        <f>#REF!</f>
        <v>#REF!</v>
      </c>
      <c r="I1225" s="828" t="e">
        <f>#REF!+#REF!+#REF!</f>
        <v>#REF!</v>
      </c>
      <c r="J1225" s="828" t="e">
        <f>#REF!+#REF!+#REF!</f>
        <v>#REF!</v>
      </c>
      <c r="K1225" s="829" t="e">
        <f t="shared" si="12"/>
        <v>#REF!</v>
      </c>
      <c r="L1225" s="829" t="e">
        <f t="shared" si="13"/>
        <v>#REF!</v>
      </c>
      <c r="M1225" s="828" t="e">
        <f>#REF!</f>
        <v>#REF!</v>
      </c>
      <c r="N1225" s="828" t="e">
        <f>#REF!</f>
        <v>#REF!</v>
      </c>
      <c r="O1225" s="830" t="e">
        <f t="shared" si="14"/>
        <v>#REF!</v>
      </c>
      <c r="P1225" s="820" t="e">
        <f>Tabla13[[#This Row],[Ejec Real Acumu]]-Tabla13[[#This Row],[Proyec Ejec Acumul]]</f>
        <v>#REF!</v>
      </c>
      <c r="Q1225" s="820" t="e">
        <f>Tabla13[[#This Row],[Ejec Real Mes]]-Tabla13[[#This Row],[Program Entreg Mes]]</f>
        <v>#REF!</v>
      </c>
    </row>
    <row r="1226" spans="1:17">
      <c r="A1226" s="828">
        <v>14</v>
      </c>
      <c r="B1226" s="828" t="s">
        <v>2455</v>
      </c>
      <c r="C1226" s="828" t="s">
        <v>2456</v>
      </c>
      <c r="D1226" s="828" t="s">
        <v>688</v>
      </c>
      <c r="E1226" s="828" t="e">
        <f>#REF!</f>
        <v>#REF!</v>
      </c>
      <c r="F1226" s="828">
        <v>3</v>
      </c>
      <c r="G1226" s="828" t="s">
        <v>2445</v>
      </c>
      <c r="H1226" s="828" t="e">
        <f>#REF!</f>
        <v>#REF!</v>
      </c>
      <c r="I1226" s="828" t="e">
        <f>#REF!+#REF!+#REF!</f>
        <v>#REF!</v>
      </c>
      <c r="J1226" s="828" t="e">
        <f>#REF!+#REF!+#REF!</f>
        <v>#REF!</v>
      </c>
      <c r="K1226" s="829" t="e">
        <f t="shared" si="12"/>
        <v>#REF!</v>
      </c>
      <c r="L1226" s="829" t="e">
        <f t="shared" si="13"/>
        <v>#REF!</v>
      </c>
      <c r="M1226" s="828" t="e">
        <f>#REF!</f>
        <v>#REF!</v>
      </c>
      <c r="N1226" s="828" t="e">
        <f>#REF!</f>
        <v>#REF!</v>
      </c>
      <c r="O1226" s="830" t="e">
        <f t="shared" si="14"/>
        <v>#REF!</v>
      </c>
      <c r="P1226" s="820" t="e">
        <f>Tabla13[[#This Row],[Ejec Real Acumu]]-Tabla13[[#This Row],[Proyec Ejec Acumul]]</f>
        <v>#REF!</v>
      </c>
      <c r="Q1226" s="820" t="e">
        <f>Tabla13[[#This Row],[Ejec Real Mes]]-Tabla13[[#This Row],[Program Entreg Mes]]</f>
        <v>#REF!</v>
      </c>
    </row>
    <row r="1227" spans="1:17">
      <c r="A1227" s="828">
        <v>15</v>
      </c>
      <c r="B1227" s="828" t="s">
        <v>2455</v>
      </c>
      <c r="C1227" s="828" t="s">
        <v>2456</v>
      </c>
      <c r="D1227" s="828" t="s">
        <v>688</v>
      </c>
      <c r="E1227" s="828" t="e">
        <f>#REF!</f>
        <v>#REF!</v>
      </c>
      <c r="F1227" s="828">
        <v>3</v>
      </c>
      <c r="G1227" s="828" t="s">
        <v>2445</v>
      </c>
      <c r="H1227" s="828" t="e">
        <f>#REF!</f>
        <v>#REF!</v>
      </c>
      <c r="I1227" s="828" t="e">
        <f>#REF!+#REF!+#REF!</f>
        <v>#REF!</v>
      </c>
      <c r="J1227" s="828" t="e">
        <f>#REF!+#REF!+#REF!</f>
        <v>#REF!</v>
      </c>
      <c r="K1227" s="829" t="e">
        <f t="shared" si="12"/>
        <v>#REF!</v>
      </c>
      <c r="L1227" s="829" t="e">
        <f t="shared" si="13"/>
        <v>#REF!</v>
      </c>
      <c r="M1227" s="828" t="e">
        <f>#REF!</f>
        <v>#REF!</v>
      </c>
      <c r="N1227" s="828" t="e">
        <f>#REF!</f>
        <v>#REF!</v>
      </c>
      <c r="O1227" s="830" t="e">
        <f t="shared" si="14"/>
        <v>#REF!</v>
      </c>
      <c r="P1227" s="820" t="e">
        <f>Tabla13[[#This Row],[Ejec Real Acumu]]-Tabla13[[#This Row],[Proyec Ejec Acumul]]</f>
        <v>#REF!</v>
      </c>
      <c r="Q1227" s="820" t="e">
        <f>Tabla13[[#This Row],[Ejec Real Mes]]-Tabla13[[#This Row],[Program Entreg Mes]]</f>
        <v>#REF!</v>
      </c>
    </row>
    <row r="1228" spans="1:17">
      <c r="A1228" s="828">
        <v>16</v>
      </c>
      <c r="B1228" s="828" t="s">
        <v>2455</v>
      </c>
      <c r="C1228" s="828" t="s">
        <v>2456</v>
      </c>
      <c r="D1228" s="828" t="s">
        <v>688</v>
      </c>
      <c r="E1228" s="828" t="e">
        <f>#REF!</f>
        <v>#REF!</v>
      </c>
      <c r="F1228" s="828">
        <v>3</v>
      </c>
      <c r="G1228" s="828" t="s">
        <v>2445</v>
      </c>
      <c r="H1228" s="828" t="e">
        <f>#REF!</f>
        <v>#REF!</v>
      </c>
      <c r="I1228" s="828" t="e">
        <f>#REF!+#REF!+#REF!</f>
        <v>#REF!</v>
      </c>
      <c r="J1228" s="828" t="e">
        <f>#REF!+#REF!+#REF!</f>
        <v>#REF!</v>
      </c>
      <c r="K1228" s="829" t="e">
        <f t="shared" si="12"/>
        <v>#REF!</v>
      </c>
      <c r="L1228" s="829" t="e">
        <f t="shared" si="13"/>
        <v>#REF!</v>
      </c>
      <c r="M1228" s="828" t="e">
        <f>#REF!</f>
        <v>#REF!</v>
      </c>
      <c r="N1228" s="828" t="e">
        <f>#REF!</f>
        <v>#REF!</v>
      </c>
      <c r="O1228" s="830" t="e">
        <f t="shared" si="14"/>
        <v>#REF!</v>
      </c>
      <c r="P1228" s="820" t="e">
        <f>Tabla13[[#This Row],[Ejec Real Acumu]]-Tabla13[[#This Row],[Proyec Ejec Acumul]]</f>
        <v>#REF!</v>
      </c>
      <c r="Q1228" s="820" t="e">
        <f>Tabla13[[#This Row],[Ejec Real Mes]]-Tabla13[[#This Row],[Program Entreg Mes]]</f>
        <v>#REF!</v>
      </c>
    </row>
    <row r="1229" spans="1:17">
      <c r="A1229" s="828">
        <v>17</v>
      </c>
      <c r="B1229" s="828" t="s">
        <v>2455</v>
      </c>
      <c r="C1229" s="828" t="s">
        <v>2456</v>
      </c>
      <c r="D1229" s="828" t="s">
        <v>688</v>
      </c>
      <c r="E1229" s="828" t="e">
        <f>#REF!</f>
        <v>#REF!</v>
      </c>
      <c r="F1229" s="828">
        <v>3</v>
      </c>
      <c r="G1229" s="828" t="s">
        <v>2445</v>
      </c>
      <c r="H1229" s="828" t="e">
        <f>#REF!</f>
        <v>#REF!</v>
      </c>
      <c r="I1229" s="828" t="e">
        <f>#REF!+#REF!+#REF!</f>
        <v>#REF!</v>
      </c>
      <c r="J1229" s="828" t="e">
        <f>#REF!+#REF!+#REF!</f>
        <v>#REF!</v>
      </c>
      <c r="K1229" s="829" t="e">
        <f t="shared" si="12"/>
        <v>#REF!</v>
      </c>
      <c r="L1229" s="829" t="e">
        <f t="shared" si="13"/>
        <v>#REF!</v>
      </c>
      <c r="M1229" s="828" t="e">
        <f>#REF!</f>
        <v>#REF!</v>
      </c>
      <c r="N1229" s="828" t="e">
        <f>#REF!</f>
        <v>#REF!</v>
      </c>
      <c r="O1229" s="830" t="e">
        <f t="shared" si="14"/>
        <v>#REF!</v>
      </c>
      <c r="P1229" s="820" t="e">
        <f>Tabla13[[#This Row],[Ejec Real Acumu]]-Tabla13[[#This Row],[Proyec Ejec Acumul]]</f>
        <v>#REF!</v>
      </c>
      <c r="Q1229" s="820" t="e">
        <f>Tabla13[[#This Row],[Ejec Real Mes]]-Tabla13[[#This Row],[Program Entreg Mes]]</f>
        <v>#REF!</v>
      </c>
    </row>
    <row r="1230" spans="1:17">
      <c r="A1230" s="828">
        <v>1</v>
      </c>
      <c r="B1230" s="828" t="s">
        <v>2455</v>
      </c>
      <c r="C1230" s="828" t="s">
        <v>2456</v>
      </c>
      <c r="D1230" s="828" t="s">
        <v>688</v>
      </c>
      <c r="E1230" s="828" t="e">
        <f>#REF!</f>
        <v>#REF!</v>
      </c>
      <c r="F1230" s="828">
        <v>4</v>
      </c>
      <c r="G1230" s="828" t="s">
        <v>2446</v>
      </c>
      <c r="H1230" s="828" t="e">
        <f>#REF!</f>
        <v>#REF!</v>
      </c>
      <c r="I1230" s="828" t="e">
        <f>#REF!+#REF!+#REF!+#REF!</f>
        <v>#REF!</v>
      </c>
      <c r="J1230" s="828" t="e">
        <f>#REF!+#REF!+#REF!+#REF!</f>
        <v>#REF!</v>
      </c>
      <c r="K1230" s="829" t="e">
        <f t="shared" si="12"/>
        <v>#REF!</v>
      </c>
      <c r="L1230" s="829" t="e">
        <f t="shared" si="13"/>
        <v>#REF!</v>
      </c>
      <c r="M1230" s="828" t="e">
        <f>#REF!</f>
        <v>#REF!</v>
      </c>
      <c r="N1230" s="828" t="e">
        <f>#REF!</f>
        <v>#REF!</v>
      </c>
      <c r="O1230" s="830" t="e">
        <f t="shared" si="14"/>
        <v>#REF!</v>
      </c>
      <c r="P1230" s="820" t="e">
        <f>Tabla13[[#This Row],[Ejec Real Acumu]]-Tabla13[[#This Row],[Proyec Ejec Acumul]]</f>
        <v>#REF!</v>
      </c>
      <c r="Q1230" s="820" t="e">
        <f>Tabla13[[#This Row],[Ejec Real Mes]]-Tabla13[[#This Row],[Program Entreg Mes]]</f>
        <v>#REF!</v>
      </c>
    </row>
    <row r="1231" spans="1:17">
      <c r="A1231" s="828">
        <v>2</v>
      </c>
      <c r="B1231" s="828" t="s">
        <v>2455</v>
      </c>
      <c r="C1231" s="828" t="s">
        <v>2456</v>
      </c>
      <c r="D1231" s="828" t="s">
        <v>688</v>
      </c>
      <c r="E1231" s="828" t="e">
        <f>#REF!</f>
        <v>#REF!</v>
      </c>
      <c r="F1231" s="828">
        <v>4</v>
      </c>
      <c r="G1231" s="828" t="s">
        <v>2446</v>
      </c>
      <c r="H1231" s="828" t="e">
        <f>#REF!</f>
        <v>#REF!</v>
      </c>
      <c r="I1231" s="828" t="e">
        <f>#REF!+#REF!+#REF!+#REF!</f>
        <v>#REF!</v>
      </c>
      <c r="J1231" s="828" t="e">
        <f>#REF!+#REF!+#REF!+#REF!</f>
        <v>#REF!</v>
      </c>
      <c r="K1231" s="829" t="e">
        <f t="shared" si="12"/>
        <v>#REF!</v>
      </c>
      <c r="L1231" s="829" t="e">
        <f t="shared" si="13"/>
        <v>#REF!</v>
      </c>
      <c r="M1231" s="828" t="e">
        <f>#REF!</f>
        <v>#REF!</v>
      </c>
      <c r="N1231" s="828" t="e">
        <f>#REF!</f>
        <v>#REF!</v>
      </c>
      <c r="O1231" s="830" t="e">
        <f t="shared" si="14"/>
        <v>#REF!</v>
      </c>
      <c r="P1231" s="820" t="e">
        <f>Tabla13[[#This Row],[Ejec Real Acumu]]-Tabla13[[#This Row],[Proyec Ejec Acumul]]</f>
        <v>#REF!</v>
      </c>
      <c r="Q1231" s="820" t="e">
        <f>Tabla13[[#This Row],[Ejec Real Mes]]-Tabla13[[#This Row],[Program Entreg Mes]]</f>
        <v>#REF!</v>
      </c>
    </row>
    <row r="1232" spans="1:17">
      <c r="A1232" s="828">
        <v>3</v>
      </c>
      <c r="B1232" s="828" t="s">
        <v>2455</v>
      </c>
      <c r="C1232" s="828" t="s">
        <v>2456</v>
      </c>
      <c r="D1232" s="828" t="s">
        <v>688</v>
      </c>
      <c r="E1232" s="828" t="e">
        <f>#REF!</f>
        <v>#REF!</v>
      </c>
      <c r="F1232" s="828">
        <v>4</v>
      </c>
      <c r="G1232" s="828" t="s">
        <v>2446</v>
      </c>
      <c r="H1232" s="828" t="e">
        <f>#REF!</f>
        <v>#REF!</v>
      </c>
      <c r="I1232" s="828" t="e">
        <f>#REF!+#REF!+#REF!+#REF!</f>
        <v>#REF!</v>
      </c>
      <c r="J1232" s="828" t="e">
        <f>#REF!+#REF!+#REF!+#REF!</f>
        <v>#REF!</v>
      </c>
      <c r="K1232" s="829" t="e">
        <f t="shared" si="12"/>
        <v>#REF!</v>
      </c>
      <c r="L1232" s="829" t="e">
        <f t="shared" si="13"/>
        <v>#REF!</v>
      </c>
      <c r="M1232" s="828" t="e">
        <f>#REF!</f>
        <v>#REF!</v>
      </c>
      <c r="N1232" s="828" t="e">
        <f>#REF!</f>
        <v>#REF!</v>
      </c>
      <c r="O1232" s="830" t="e">
        <f t="shared" si="14"/>
        <v>#REF!</v>
      </c>
      <c r="P1232" s="820" t="e">
        <f>Tabla13[[#This Row],[Ejec Real Acumu]]-Tabla13[[#This Row],[Proyec Ejec Acumul]]</f>
        <v>#REF!</v>
      </c>
      <c r="Q1232" s="820" t="e">
        <f>Tabla13[[#This Row],[Ejec Real Mes]]-Tabla13[[#This Row],[Program Entreg Mes]]</f>
        <v>#REF!</v>
      </c>
    </row>
    <row r="1233" spans="1:17">
      <c r="A1233" s="828">
        <v>4</v>
      </c>
      <c r="B1233" s="828" t="s">
        <v>2455</v>
      </c>
      <c r="C1233" s="828" t="s">
        <v>2456</v>
      </c>
      <c r="D1233" s="828" t="s">
        <v>688</v>
      </c>
      <c r="E1233" s="828" t="e">
        <f>#REF!</f>
        <v>#REF!</v>
      </c>
      <c r="F1233" s="828">
        <v>4</v>
      </c>
      <c r="G1233" s="828" t="s">
        <v>2446</v>
      </c>
      <c r="H1233" s="828" t="e">
        <f>#REF!</f>
        <v>#REF!</v>
      </c>
      <c r="I1233" s="828" t="e">
        <f>#REF!+#REF!+#REF!+#REF!</f>
        <v>#REF!</v>
      </c>
      <c r="J1233" s="828" t="e">
        <f>#REF!+#REF!+#REF!+#REF!</f>
        <v>#REF!</v>
      </c>
      <c r="K1233" s="829" t="e">
        <f t="shared" si="12"/>
        <v>#REF!</v>
      </c>
      <c r="L1233" s="829" t="e">
        <f t="shared" si="13"/>
        <v>#REF!</v>
      </c>
      <c r="M1233" s="828" t="e">
        <f>#REF!</f>
        <v>#REF!</v>
      </c>
      <c r="N1233" s="828" t="e">
        <f>#REF!</f>
        <v>#REF!</v>
      </c>
      <c r="O1233" s="830" t="e">
        <f t="shared" si="14"/>
        <v>#REF!</v>
      </c>
      <c r="P1233" s="820" t="e">
        <f>Tabla13[[#This Row],[Ejec Real Acumu]]-Tabla13[[#This Row],[Proyec Ejec Acumul]]</f>
        <v>#REF!</v>
      </c>
      <c r="Q1233" s="820" t="e">
        <f>Tabla13[[#This Row],[Ejec Real Mes]]-Tabla13[[#This Row],[Program Entreg Mes]]</f>
        <v>#REF!</v>
      </c>
    </row>
    <row r="1234" spans="1:17">
      <c r="A1234" s="828">
        <v>5</v>
      </c>
      <c r="B1234" s="828" t="s">
        <v>2455</v>
      </c>
      <c r="C1234" s="828" t="s">
        <v>2456</v>
      </c>
      <c r="D1234" s="828" t="s">
        <v>688</v>
      </c>
      <c r="E1234" s="828" t="e">
        <f>#REF!</f>
        <v>#REF!</v>
      </c>
      <c r="F1234" s="828">
        <v>4</v>
      </c>
      <c r="G1234" s="828" t="s">
        <v>2446</v>
      </c>
      <c r="H1234" s="828" t="e">
        <f>#REF!</f>
        <v>#REF!</v>
      </c>
      <c r="I1234" s="828" t="e">
        <f>#REF!+#REF!+#REF!+#REF!</f>
        <v>#REF!</v>
      </c>
      <c r="J1234" s="828" t="e">
        <f>#REF!+#REF!+#REF!+#REF!</f>
        <v>#REF!</v>
      </c>
      <c r="K1234" s="829" t="e">
        <f t="shared" si="12"/>
        <v>#REF!</v>
      </c>
      <c r="L1234" s="829" t="e">
        <f t="shared" si="13"/>
        <v>#REF!</v>
      </c>
      <c r="M1234" s="828" t="e">
        <f>#REF!</f>
        <v>#REF!</v>
      </c>
      <c r="N1234" s="828" t="e">
        <f>#REF!</f>
        <v>#REF!</v>
      </c>
      <c r="O1234" s="830" t="e">
        <f t="shared" si="14"/>
        <v>#REF!</v>
      </c>
      <c r="P1234" s="820" t="e">
        <f>Tabla13[[#This Row],[Ejec Real Acumu]]-Tabla13[[#This Row],[Proyec Ejec Acumul]]</f>
        <v>#REF!</v>
      </c>
      <c r="Q1234" s="820" t="e">
        <f>Tabla13[[#This Row],[Ejec Real Mes]]-Tabla13[[#This Row],[Program Entreg Mes]]</f>
        <v>#REF!</v>
      </c>
    </row>
    <row r="1235" spans="1:17">
      <c r="A1235" s="828">
        <v>6</v>
      </c>
      <c r="B1235" s="828" t="s">
        <v>2455</v>
      </c>
      <c r="C1235" s="828" t="s">
        <v>2456</v>
      </c>
      <c r="D1235" s="828" t="s">
        <v>688</v>
      </c>
      <c r="E1235" s="828" t="e">
        <f>#REF!</f>
        <v>#REF!</v>
      </c>
      <c r="F1235" s="828">
        <v>4</v>
      </c>
      <c r="G1235" s="828" t="s">
        <v>2446</v>
      </c>
      <c r="H1235" s="828" t="e">
        <f>#REF!</f>
        <v>#REF!</v>
      </c>
      <c r="I1235" s="828" t="e">
        <f>#REF!+#REF!+#REF!+#REF!</f>
        <v>#REF!</v>
      </c>
      <c r="J1235" s="828" t="e">
        <f>#REF!+#REF!+#REF!+#REF!</f>
        <v>#REF!</v>
      </c>
      <c r="K1235" s="829" t="e">
        <f t="shared" si="12"/>
        <v>#REF!</v>
      </c>
      <c r="L1235" s="829" t="e">
        <f t="shared" si="13"/>
        <v>#REF!</v>
      </c>
      <c r="M1235" s="828" t="e">
        <f>#REF!</f>
        <v>#REF!</v>
      </c>
      <c r="N1235" s="828" t="e">
        <f>#REF!</f>
        <v>#REF!</v>
      </c>
      <c r="O1235" s="830" t="e">
        <f t="shared" si="14"/>
        <v>#REF!</v>
      </c>
      <c r="P1235" s="820" t="e">
        <f>Tabla13[[#This Row],[Ejec Real Acumu]]-Tabla13[[#This Row],[Proyec Ejec Acumul]]</f>
        <v>#REF!</v>
      </c>
      <c r="Q1235" s="820" t="e">
        <f>Tabla13[[#This Row],[Ejec Real Mes]]-Tabla13[[#This Row],[Program Entreg Mes]]</f>
        <v>#REF!</v>
      </c>
    </row>
    <row r="1236" spans="1:17">
      <c r="A1236" s="828">
        <v>7</v>
      </c>
      <c r="B1236" s="828" t="s">
        <v>2455</v>
      </c>
      <c r="C1236" s="828" t="s">
        <v>2456</v>
      </c>
      <c r="D1236" s="828" t="s">
        <v>688</v>
      </c>
      <c r="E1236" s="828" t="e">
        <f>#REF!</f>
        <v>#REF!</v>
      </c>
      <c r="F1236" s="828">
        <v>4</v>
      </c>
      <c r="G1236" s="828" t="s">
        <v>2446</v>
      </c>
      <c r="H1236" s="828" t="e">
        <f>#REF!</f>
        <v>#REF!</v>
      </c>
      <c r="I1236" s="828" t="e">
        <f>#REF!+#REF!+#REF!+#REF!</f>
        <v>#REF!</v>
      </c>
      <c r="J1236" s="828" t="e">
        <f>#REF!+#REF!+#REF!+#REF!</f>
        <v>#REF!</v>
      </c>
      <c r="K1236" s="829" t="e">
        <f t="shared" si="12"/>
        <v>#REF!</v>
      </c>
      <c r="L1236" s="829" t="e">
        <f t="shared" si="13"/>
        <v>#REF!</v>
      </c>
      <c r="M1236" s="828" t="e">
        <f>#REF!</f>
        <v>#REF!</v>
      </c>
      <c r="N1236" s="828" t="e">
        <f>#REF!</f>
        <v>#REF!</v>
      </c>
      <c r="O1236" s="830" t="e">
        <f t="shared" si="14"/>
        <v>#REF!</v>
      </c>
      <c r="P1236" s="820" t="e">
        <f>Tabla13[[#This Row],[Ejec Real Acumu]]-Tabla13[[#This Row],[Proyec Ejec Acumul]]</f>
        <v>#REF!</v>
      </c>
      <c r="Q1236" s="820" t="e">
        <f>Tabla13[[#This Row],[Ejec Real Mes]]-Tabla13[[#This Row],[Program Entreg Mes]]</f>
        <v>#REF!</v>
      </c>
    </row>
    <row r="1237" spans="1:17">
      <c r="A1237" s="828">
        <v>8</v>
      </c>
      <c r="B1237" s="828" t="s">
        <v>2455</v>
      </c>
      <c r="C1237" s="828" t="s">
        <v>2456</v>
      </c>
      <c r="D1237" s="828" t="s">
        <v>688</v>
      </c>
      <c r="E1237" s="828" t="e">
        <f>#REF!</f>
        <v>#REF!</v>
      </c>
      <c r="F1237" s="828">
        <v>4</v>
      </c>
      <c r="G1237" s="828" t="s">
        <v>2446</v>
      </c>
      <c r="H1237" s="828" t="e">
        <f>#REF!</f>
        <v>#REF!</v>
      </c>
      <c r="I1237" s="828" t="e">
        <f>#REF!+#REF!+#REF!+#REF!</f>
        <v>#REF!</v>
      </c>
      <c r="J1237" s="828" t="e">
        <f>#REF!+#REF!+#REF!+#REF!</f>
        <v>#REF!</v>
      </c>
      <c r="K1237" s="829" t="e">
        <f t="shared" si="12"/>
        <v>#REF!</v>
      </c>
      <c r="L1237" s="829" t="e">
        <f t="shared" si="13"/>
        <v>#REF!</v>
      </c>
      <c r="M1237" s="828" t="e">
        <f>#REF!</f>
        <v>#REF!</v>
      </c>
      <c r="N1237" s="828" t="e">
        <f>#REF!</f>
        <v>#REF!</v>
      </c>
      <c r="O1237" s="830" t="e">
        <f t="shared" si="14"/>
        <v>#REF!</v>
      </c>
      <c r="P1237" s="820" t="e">
        <f>Tabla13[[#This Row],[Ejec Real Acumu]]-Tabla13[[#This Row],[Proyec Ejec Acumul]]</f>
        <v>#REF!</v>
      </c>
      <c r="Q1237" s="820" t="e">
        <f>Tabla13[[#This Row],[Ejec Real Mes]]-Tabla13[[#This Row],[Program Entreg Mes]]</f>
        <v>#REF!</v>
      </c>
    </row>
    <row r="1238" spans="1:17">
      <c r="A1238" s="828">
        <v>9</v>
      </c>
      <c r="B1238" s="828" t="s">
        <v>2455</v>
      </c>
      <c r="C1238" s="828" t="s">
        <v>2456</v>
      </c>
      <c r="D1238" s="828" t="s">
        <v>688</v>
      </c>
      <c r="E1238" s="828" t="e">
        <f>#REF!</f>
        <v>#REF!</v>
      </c>
      <c r="F1238" s="828">
        <v>4</v>
      </c>
      <c r="G1238" s="828" t="s">
        <v>2446</v>
      </c>
      <c r="H1238" s="828" t="e">
        <f>#REF!</f>
        <v>#REF!</v>
      </c>
      <c r="I1238" s="828" t="e">
        <f>#REF!+#REF!+#REF!+#REF!</f>
        <v>#REF!</v>
      </c>
      <c r="J1238" s="828" t="e">
        <f>#REF!+#REF!+#REF!+#REF!</f>
        <v>#REF!</v>
      </c>
      <c r="K1238" s="829" t="e">
        <f t="shared" si="12"/>
        <v>#REF!</v>
      </c>
      <c r="L1238" s="829" t="e">
        <f t="shared" si="13"/>
        <v>#REF!</v>
      </c>
      <c r="M1238" s="828" t="e">
        <f>#REF!</f>
        <v>#REF!</v>
      </c>
      <c r="N1238" s="828" t="e">
        <f>#REF!</f>
        <v>#REF!</v>
      </c>
      <c r="O1238" s="830" t="e">
        <f t="shared" si="14"/>
        <v>#REF!</v>
      </c>
      <c r="P1238" s="820" t="e">
        <f>Tabla13[[#This Row],[Ejec Real Acumu]]-Tabla13[[#This Row],[Proyec Ejec Acumul]]</f>
        <v>#REF!</v>
      </c>
      <c r="Q1238" s="820" t="e">
        <f>Tabla13[[#This Row],[Ejec Real Mes]]-Tabla13[[#This Row],[Program Entreg Mes]]</f>
        <v>#REF!</v>
      </c>
    </row>
    <row r="1239" spans="1:17">
      <c r="A1239" s="828">
        <v>10</v>
      </c>
      <c r="B1239" s="828" t="s">
        <v>2455</v>
      </c>
      <c r="C1239" s="828" t="s">
        <v>2456</v>
      </c>
      <c r="D1239" s="828" t="s">
        <v>688</v>
      </c>
      <c r="E1239" s="828" t="e">
        <f>#REF!</f>
        <v>#REF!</v>
      </c>
      <c r="F1239" s="828">
        <v>4</v>
      </c>
      <c r="G1239" s="828" t="s">
        <v>2446</v>
      </c>
      <c r="H1239" s="828" t="e">
        <f>#REF!</f>
        <v>#REF!</v>
      </c>
      <c r="I1239" s="828" t="e">
        <f>#REF!+#REF!+#REF!+#REF!</f>
        <v>#REF!</v>
      </c>
      <c r="J1239" s="828" t="e">
        <f>#REF!+#REF!+#REF!+#REF!</f>
        <v>#REF!</v>
      </c>
      <c r="K1239" s="829" t="e">
        <f t="shared" si="12"/>
        <v>#REF!</v>
      </c>
      <c r="L1239" s="829" t="e">
        <f t="shared" si="13"/>
        <v>#REF!</v>
      </c>
      <c r="M1239" s="828" t="e">
        <f>#REF!</f>
        <v>#REF!</v>
      </c>
      <c r="N1239" s="828" t="e">
        <f>#REF!</f>
        <v>#REF!</v>
      </c>
      <c r="O1239" s="830" t="e">
        <f t="shared" si="14"/>
        <v>#REF!</v>
      </c>
      <c r="P1239" s="820" t="e">
        <f>Tabla13[[#This Row],[Ejec Real Acumu]]-Tabla13[[#This Row],[Proyec Ejec Acumul]]</f>
        <v>#REF!</v>
      </c>
      <c r="Q1239" s="820" t="e">
        <f>Tabla13[[#This Row],[Ejec Real Mes]]-Tabla13[[#This Row],[Program Entreg Mes]]</f>
        <v>#REF!</v>
      </c>
    </row>
    <row r="1240" spans="1:17">
      <c r="A1240" s="828">
        <v>11</v>
      </c>
      <c r="B1240" s="828" t="s">
        <v>2455</v>
      </c>
      <c r="C1240" s="828" t="s">
        <v>2456</v>
      </c>
      <c r="D1240" s="828" t="s">
        <v>688</v>
      </c>
      <c r="E1240" s="828" t="e">
        <f>#REF!</f>
        <v>#REF!</v>
      </c>
      <c r="F1240" s="828">
        <v>4</v>
      </c>
      <c r="G1240" s="828" t="s">
        <v>2446</v>
      </c>
      <c r="H1240" s="828" t="e">
        <f>#REF!</f>
        <v>#REF!</v>
      </c>
      <c r="I1240" s="828" t="e">
        <f>#REF!+#REF!+#REF!+#REF!</f>
        <v>#REF!</v>
      </c>
      <c r="J1240" s="828" t="e">
        <f>#REF!+#REF!+#REF!+#REF!</f>
        <v>#REF!</v>
      </c>
      <c r="K1240" s="829" t="e">
        <f t="shared" si="12"/>
        <v>#REF!</v>
      </c>
      <c r="L1240" s="829" t="e">
        <f t="shared" si="13"/>
        <v>#REF!</v>
      </c>
      <c r="M1240" s="828" t="e">
        <f>#REF!</f>
        <v>#REF!</v>
      </c>
      <c r="N1240" s="828" t="e">
        <f>#REF!</f>
        <v>#REF!</v>
      </c>
      <c r="O1240" s="830" t="e">
        <f t="shared" si="14"/>
        <v>#REF!</v>
      </c>
      <c r="P1240" s="820" t="e">
        <f>Tabla13[[#This Row],[Ejec Real Acumu]]-Tabla13[[#This Row],[Proyec Ejec Acumul]]</f>
        <v>#REF!</v>
      </c>
      <c r="Q1240" s="820" t="e">
        <f>Tabla13[[#This Row],[Ejec Real Mes]]-Tabla13[[#This Row],[Program Entreg Mes]]</f>
        <v>#REF!</v>
      </c>
    </row>
    <row r="1241" spans="1:17">
      <c r="A1241" s="828">
        <v>12</v>
      </c>
      <c r="B1241" s="828" t="s">
        <v>2455</v>
      </c>
      <c r="C1241" s="828" t="s">
        <v>2456</v>
      </c>
      <c r="D1241" s="828" t="s">
        <v>688</v>
      </c>
      <c r="E1241" s="828" t="e">
        <f>#REF!</f>
        <v>#REF!</v>
      </c>
      <c r="F1241" s="828">
        <v>4</v>
      </c>
      <c r="G1241" s="828" t="s">
        <v>2446</v>
      </c>
      <c r="H1241" s="828" t="e">
        <f>#REF!</f>
        <v>#REF!</v>
      </c>
      <c r="I1241" s="828" t="e">
        <f>#REF!+#REF!+#REF!+#REF!</f>
        <v>#REF!</v>
      </c>
      <c r="J1241" s="828" t="e">
        <f>#REF!+#REF!+#REF!+#REF!</f>
        <v>#REF!</v>
      </c>
      <c r="K1241" s="829" t="e">
        <f t="shared" si="12"/>
        <v>#REF!</v>
      </c>
      <c r="L1241" s="829" t="e">
        <f t="shared" si="13"/>
        <v>#REF!</v>
      </c>
      <c r="M1241" s="828" t="e">
        <f>#REF!</f>
        <v>#REF!</v>
      </c>
      <c r="N1241" s="828" t="e">
        <f>#REF!</f>
        <v>#REF!</v>
      </c>
      <c r="O1241" s="830" t="e">
        <f t="shared" si="14"/>
        <v>#REF!</v>
      </c>
      <c r="P1241" s="820" t="e">
        <f>Tabla13[[#This Row],[Ejec Real Acumu]]-Tabla13[[#This Row],[Proyec Ejec Acumul]]</f>
        <v>#REF!</v>
      </c>
      <c r="Q1241" s="820" t="e">
        <f>Tabla13[[#This Row],[Ejec Real Mes]]-Tabla13[[#This Row],[Program Entreg Mes]]</f>
        <v>#REF!</v>
      </c>
    </row>
    <row r="1242" spans="1:17">
      <c r="A1242" s="828">
        <v>13</v>
      </c>
      <c r="B1242" s="828" t="s">
        <v>2455</v>
      </c>
      <c r="C1242" s="828" t="s">
        <v>2456</v>
      </c>
      <c r="D1242" s="828" t="s">
        <v>688</v>
      </c>
      <c r="E1242" s="828" t="e">
        <f>#REF!</f>
        <v>#REF!</v>
      </c>
      <c r="F1242" s="828">
        <v>4</v>
      </c>
      <c r="G1242" s="828" t="s">
        <v>2446</v>
      </c>
      <c r="H1242" s="828" t="e">
        <f>#REF!</f>
        <v>#REF!</v>
      </c>
      <c r="I1242" s="828" t="e">
        <f>#REF!+#REF!+#REF!+#REF!</f>
        <v>#REF!</v>
      </c>
      <c r="J1242" s="828" t="e">
        <f>#REF!+#REF!+#REF!+#REF!</f>
        <v>#REF!</v>
      </c>
      <c r="K1242" s="829" t="e">
        <f t="shared" si="12"/>
        <v>#REF!</v>
      </c>
      <c r="L1242" s="829" t="e">
        <f t="shared" si="13"/>
        <v>#REF!</v>
      </c>
      <c r="M1242" s="828" t="e">
        <f>#REF!</f>
        <v>#REF!</v>
      </c>
      <c r="N1242" s="828" t="e">
        <f>#REF!</f>
        <v>#REF!</v>
      </c>
      <c r="O1242" s="830" t="e">
        <f t="shared" si="14"/>
        <v>#REF!</v>
      </c>
      <c r="P1242" s="820" t="e">
        <f>Tabla13[[#This Row],[Ejec Real Acumu]]-Tabla13[[#This Row],[Proyec Ejec Acumul]]</f>
        <v>#REF!</v>
      </c>
      <c r="Q1242" s="820" t="e">
        <f>Tabla13[[#This Row],[Ejec Real Mes]]-Tabla13[[#This Row],[Program Entreg Mes]]</f>
        <v>#REF!</v>
      </c>
    </row>
    <row r="1243" spans="1:17">
      <c r="A1243" s="828">
        <v>14</v>
      </c>
      <c r="B1243" s="828" t="s">
        <v>2455</v>
      </c>
      <c r="C1243" s="828" t="s">
        <v>2456</v>
      </c>
      <c r="D1243" s="828" t="s">
        <v>688</v>
      </c>
      <c r="E1243" s="828" t="e">
        <f>#REF!</f>
        <v>#REF!</v>
      </c>
      <c r="F1243" s="828">
        <v>4</v>
      </c>
      <c r="G1243" s="828" t="s">
        <v>2446</v>
      </c>
      <c r="H1243" s="828" t="e">
        <f>#REF!</f>
        <v>#REF!</v>
      </c>
      <c r="I1243" s="828" t="e">
        <f>#REF!+#REF!+#REF!+#REF!</f>
        <v>#REF!</v>
      </c>
      <c r="J1243" s="828" t="e">
        <f>#REF!+#REF!+#REF!+#REF!</f>
        <v>#REF!</v>
      </c>
      <c r="K1243" s="829" t="e">
        <f t="shared" si="12"/>
        <v>#REF!</v>
      </c>
      <c r="L1243" s="829" t="e">
        <f t="shared" si="13"/>
        <v>#REF!</v>
      </c>
      <c r="M1243" s="828" t="e">
        <f>#REF!</f>
        <v>#REF!</v>
      </c>
      <c r="N1243" s="828" t="e">
        <f>#REF!</f>
        <v>#REF!</v>
      </c>
      <c r="O1243" s="830" t="e">
        <f t="shared" si="14"/>
        <v>#REF!</v>
      </c>
      <c r="P1243" s="820" t="e">
        <f>Tabla13[[#This Row],[Ejec Real Acumu]]-Tabla13[[#This Row],[Proyec Ejec Acumul]]</f>
        <v>#REF!</v>
      </c>
      <c r="Q1243" s="820" t="e">
        <f>Tabla13[[#This Row],[Ejec Real Mes]]-Tabla13[[#This Row],[Program Entreg Mes]]</f>
        <v>#REF!</v>
      </c>
    </row>
    <row r="1244" spans="1:17">
      <c r="A1244" s="828">
        <v>15</v>
      </c>
      <c r="B1244" s="828" t="s">
        <v>2455</v>
      </c>
      <c r="C1244" s="828" t="s">
        <v>2456</v>
      </c>
      <c r="D1244" s="828" t="s">
        <v>688</v>
      </c>
      <c r="E1244" s="828" t="e">
        <f>#REF!</f>
        <v>#REF!</v>
      </c>
      <c r="F1244" s="828">
        <v>4</v>
      </c>
      <c r="G1244" s="828" t="s">
        <v>2446</v>
      </c>
      <c r="H1244" s="828" t="e">
        <f>#REF!</f>
        <v>#REF!</v>
      </c>
      <c r="I1244" s="828" t="e">
        <f>#REF!+#REF!+#REF!+#REF!</f>
        <v>#REF!</v>
      </c>
      <c r="J1244" s="828" t="e">
        <f>#REF!+#REF!+#REF!+#REF!</f>
        <v>#REF!</v>
      </c>
      <c r="K1244" s="829" t="e">
        <f t="shared" si="12"/>
        <v>#REF!</v>
      </c>
      <c r="L1244" s="829" t="e">
        <f t="shared" si="13"/>
        <v>#REF!</v>
      </c>
      <c r="M1244" s="828" t="e">
        <f>#REF!</f>
        <v>#REF!</v>
      </c>
      <c r="N1244" s="828" t="e">
        <f>#REF!</f>
        <v>#REF!</v>
      </c>
      <c r="O1244" s="830" t="e">
        <f t="shared" si="14"/>
        <v>#REF!</v>
      </c>
      <c r="P1244" s="820" t="e">
        <f>Tabla13[[#This Row],[Ejec Real Acumu]]-Tabla13[[#This Row],[Proyec Ejec Acumul]]</f>
        <v>#REF!</v>
      </c>
      <c r="Q1244" s="820" t="e">
        <f>Tabla13[[#This Row],[Ejec Real Mes]]-Tabla13[[#This Row],[Program Entreg Mes]]</f>
        <v>#REF!</v>
      </c>
    </row>
    <row r="1245" spans="1:17">
      <c r="A1245" s="828">
        <v>16</v>
      </c>
      <c r="B1245" s="828" t="s">
        <v>2455</v>
      </c>
      <c r="C1245" s="828" t="s">
        <v>2456</v>
      </c>
      <c r="D1245" s="828" t="s">
        <v>688</v>
      </c>
      <c r="E1245" s="828" t="e">
        <f>#REF!</f>
        <v>#REF!</v>
      </c>
      <c r="F1245" s="828">
        <v>4</v>
      </c>
      <c r="G1245" s="828" t="s">
        <v>2446</v>
      </c>
      <c r="H1245" s="828" t="e">
        <f>#REF!</f>
        <v>#REF!</v>
      </c>
      <c r="I1245" s="828" t="e">
        <f>#REF!+#REF!+#REF!+#REF!</f>
        <v>#REF!</v>
      </c>
      <c r="J1245" s="828" t="e">
        <f>#REF!+#REF!+#REF!+#REF!</f>
        <v>#REF!</v>
      </c>
      <c r="K1245" s="829" t="e">
        <f t="shared" si="12"/>
        <v>#REF!</v>
      </c>
      <c r="L1245" s="829" t="e">
        <f t="shared" si="13"/>
        <v>#REF!</v>
      </c>
      <c r="M1245" s="828" t="e">
        <f>#REF!</f>
        <v>#REF!</v>
      </c>
      <c r="N1245" s="828" t="e">
        <f>#REF!</f>
        <v>#REF!</v>
      </c>
      <c r="O1245" s="830" t="e">
        <f t="shared" si="14"/>
        <v>#REF!</v>
      </c>
      <c r="P1245" s="820" t="e">
        <f>Tabla13[[#This Row],[Ejec Real Acumu]]-Tabla13[[#This Row],[Proyec Ejec Acumul]]</f>
        <v>#REF!</v>
      </c>
      <c r="Q1245" s="820" t="e">
        <f>Tabla13[[#This Row],[Ejec Real Mes]]-Tabla13[[#This Row],[Program Entreg Mes]]</f>
        <v>#REF!</v>
      </c>
    </row>
    <row r="1246" spans="1:17">
      <c r="A1246" s="828">
        <v>17</v>
      </c>
      <c r="B1246" s="828" t="s">
        <v>2455</v>
      </c>
      <c r="C1246" s="828" t="s">
        <v>2456</v>
      </c>
      <c r="D1246" s="828" t="s">
        <v>688</v>
      </c>
      <c r="E1246" s="828" t="e">
        <f>#REF!</f>
        <v>#REF!</v>
      </c>
      <c r="F1246" s="828">
        <v>4</v>
      </c>
      <c r="G1246" s="828" t="s">
        <v>2446</v>
      </c>
      <c r="H1246" s="828" t="e">
        <f>#REF!</f>
        <v>#REF!</v>
      </c>
      <c r="I1246" s="828" t="e">
        <f>#REF!+#REF!+#REF!+#REF!</f>
        <v>#REF!</v>
      </c>
      <c r="J1246" s="828" t="e">
        <f>#REF!+#REF!+#REF!+#REF!</f>
        <v>#REF!</v>
      </c>
      <c r="K1246" s="829" t="e">
        <f t="shared" si="12"/>
        <v>#REF!</v>
      </c>
      <c r="L1246" s="829" t="e">
        <f t="shared" si="13"/>
        <v>#REF!</v>
      </c>
      <c r="M1246" s="828" t="e">
        <f>#REF!</f>
        <v>#REF!</v>
      </c>
      <c r="N1246" s="828" t="e">
        <f>#REF!</f>
        <v>#REF!</v>
      </c>
      <c r="O1246" s="830" t="e">
        <f t="shared" si="14"/>
        <v>#REF!</v>
      </c>
      <c r="P1246" s="820" t="e">
        <f>Tabla13[[#This Row],[Ejec Real Acumu]]-Tabla13[[#This Row],[Proyec Ejec Acumul]]</f>
        <v>#REF!</v>
      </c>
      <c r="Q1246" s="820" t="e">
        <f>Tabla13[[#This Row],[Ejec Real Mes]]-Tabla13[[#This Row],[Program Entreg Mes]]</f>
        <v>#REF!</v>
      </c>
    </row>
    <row r="1247" spans="1:17">
      <c r="A1247" s="828">
        <v>1</v>
      </c>
      <c r="B1247" s="828" t="s">
        <v>2455</v>
      </c>
      <c r="C1247" s="828" t="s">
        <v>2456</v>
      </c>
      <c r="D1247" s="828" t="s">
        <v>688</v>
      </c>
      <c r="E1247" s="828" t="e">
        <f>#REF!</f>
        <v>#REF!</v>
      </c>
      <c r="F1247" s="828">
        <v>5</v>
      </c>
      <c r="G1247" s="828" t="s">
        <v>2447</v>
      </c>
      <c r="H1247" s="828" t="e">
        <f>#REF!</f>
        <v>#REF!</v>
      </c>
      <c r="I1247" s="828" t="e">
        <f>#REF!+#REF!+#REF!+#REF!+#REF!</f>
        <v>#REF!</v>
      </c>
      <c r="J1247" s="828" t="e">
        <f>#REF!+#REF!+#REF!+#REF!+#REF!</f>
        <v>#REF!</v>
      </c>
      <c r="K1247" s="829" t="e">
        <f t="shared" si="12"/>
        <v>#REF!</v>
      </c>
      <c r="L1247" s="829" t="e">
        <f t="shared" si="13"/>
        <v>#REF!</v>
      </c>
      <c r="M1247" s="828" t="e">
        <f>#REF!</f>
        <v>#REF!</v>
      </c>
      <c r="N1247" s="828" t="e">
        <f>#REF!</f>
        <v>#REF!</v>
      </c>
      <c r="O1247" s="830" t="e">
        <f t="shared" si="14"/>
        <v>#REF!</v>
      </c>
      <c r="P1247" s="820" t="e">
        <f>Tabla13[[#This Row],[Ejec Real Acumu]]-Tabla13[[#This Row],[Proyec Ejec Acumul]]</f>
        <v>#REF!</v>
      </c>
      <c r="Q1247" s="820" t="e">
        <f>Tabla13[[#This Row],[Ejec Real Mes]]-Tabla13[[#This Row],[Program Entreg Mes]]</f>
        <v>#REF!</v>
      </c>
    </row>
    <row r="1248" spans="1:17">
      <c r="A1248" s="828">
        <v>2</v>
      </c>
      <c r="B1248" s="828" t="s">
        <v>2455</v>
      </c>
      <c r="C1248" s="828" t="s">
        <v>2456</v>
      </c>
      <c r="D1248" s="828" t="s">
        <v>688</v>
      </c>
      <c r="E1248" s="828" t="e">
        <f>#REF!</f>
        <v>#REF!</v>
      </c>
      <c r="F1248" s="828">
        <v>5</v>
      </c>
      <c r="G1248" s="828" t="s">
        <v>2447</v>
      </c>
      <c r="H1248" s="828" t="e">
        <f>#REF!</f>
        <v>#REF!</v>
      </c>
      <c r="I1248" s="828" t="e">
        <f>#REF!+#REF!+#REF!+#REF!+#REF!</f>
        <v>#REF!</v>
      </c>
      <c r="J1248" s="828" t="e">
        <f>#REF!+#REF!+#REF!+#REF!+#REF!</f>
        <v>#REF!</v>
      </c>
      <c r="K1248" s="829" t="e">
        <f t="shared" si="12"/>
        <v>#REF!</v>
      </c>
      <c r="L1248" s="829" t="e">
        <f t="shared" si="13"/>
        <v>#REF!</v>
      </c>
      <c r="M1248" s="828" t="e">
        <f>#REF!</f>
        <v>#REF!</v>
      </c>
      <c r="N1248" s="828" t="e">
        <f>#REF!</f>
        <v>#REF!</v>
      </c>
      <c r="O1248" s="830" t="e">
        <f t="shared" si="14"/>
        <v>#REF!</v>
      </c>
      <c r="P1248" s="820" t="e">
        <f>Tabla13[[#This Row],[Ejec Real Acumu]]-Tabla13[[#This Row],[Proyec Ejec Acumul]]</f>
        <v>#REF!</v>
      </c>
      <c r="Q1248" s="820" t="e">
        <f>Tabla13[[#This Row],[Ejec Real Mes]]-Tabla13[[#This Row],[Program Entreg Mes]]</f>
        <v>#REF!</v>
      </c>
    </row>
    <row r="1249" spans="1:17">
      <c r="A1249" s="828">
        <v>3</v>
      </c>
      <c r="B1249" s="828" t="s">
        <v>2455</v>
      </c>
      <c r="C1249" s="828" t="s">
        <v>2456</v>
      </c>
      <c r="D1249" s="828" t="s">
        <v>688</v>
      </c>
      <c r="E1249" s="828" t="e">
        <f>#REF!</f>
        <v>#REF!</v>
      </c>
      <c r="F1249" s="828">
        <v>5</v>
      </c>
      <c r="G1249" s="828" t="s">
        <v>2447</v>
      </c>
      <c r="H1249" s="828" t="e">
        <f>#REF!</f>
        <v>#REF!</v>
      </c>
      <c r="I1249" s="828" t="e">
        <f>#REF!+#REF!+#REF!+#REF!+#REF!</f>
        <v>#REF!</v>
      </c>
      <c r="J1249" s="828" t="e">
        <f>#REF!+#REF!+#REF!+#REF!+#REF!</f>
        <v>#REF!</v>
      </c>
      <c r="K1249" s="829" t="e">
        <f t="shared" si="12"/>
        <v>#REF!</v>
      </c>
      <c r="L1249" s="829" t="e">
        <f t="shared" si="13"/>
        <v>#REF!</v>
      </c>
      <c r="M1249" s="828" t="e">
        <f>#REF!</f>
        <v>#REF!</v>
      </c>
      <c r="N1249" s="828" t="e">
        <f>#REF!</f>
        <v>#REF!</v>
      </c>
      <c r="O1249" s="830" t="e">
        <f t="shared" si="14"/>
        <v>#REF!</v>
      </c>
      <c r="P1249" s="820" t="e">
        <f>Tabla13[[#This Row],[Ejec Real Acumu]]-Tabla13[[#This Row],[Proyec Ejec Acumul]]</f>
        <v>#REF!</v>
      </c>
      <c r="Q1249" s="820" t="e">
        <f>Tabla13[[#This Row],[Ejec Real Mes]]-Tabla13[[#This Row],[Program Entreg Mes]]</f>
        <v>#REF!</v>
      </c>
    </row>
    <row r="1250" spans="1:17">
      <c r="A1250" s="828">
        <v>4</v>
      </c>
      <c r="B1250" s="828" t="s">
        <v>2455</v>
      </c>
      <c r="C1250" s="828" t="s">
        <v>2456</v>
      </c>
      <c r="D1250" s="828" t="s">
        <v>688</v>
      </c>
      <c r="E1250" s="828" t="e">
        <f>#REF!</f>
        <v>#REF!</v>
      </c>
      <c r="F1250" s="828">
        <v>5</v>
      </c>
      <c r="G1250" s="828" t="s">
        <v>2447</v>
      </c>
      <c r="H1250" s="828" t="e">
        <f>#REF!</f>
        <v>#REF!</v>
      </c>
      <c r="I1250" s="828" t="e">
        <f>#REF!+#REF!+#REF!+#REF!+#REF!</f>
        <v>#REF!</v>
      </c>
      <c r="J1250" s="828" t="e">
        <f>#REF!+#REF!+#REF!+#REF!+#REF!</f>
        <v>#REF!</v>
      </c>
      <c r="K1250" s="829" t="e">
        <f t="shared" si="12"/>
        <v>#REF!</v>
      </c>
      <c r="L1250" s="829" t="e">
        <f t="shared" si="13"/>
        <v>#REF!</v>
      </c>
      <c r="M1250" s="828" t="e">
        <f>#REF!</f>
        <v>#REF!</v>
      </c>
      <c r="N1250" s="828" t="e">
        <f>#REF!</f>
        <v>#REF!</v>
      </c>
      <c r="O1250" s="830" t="e">
        <f t="shared" si="14"/>
        <v>#REF!</v>
      </c>
      <c r="P1250" s="820" t="e">
        <f>Tabla13[[#This Row],[Ejec Real Acumu]]-Tabla13[[#This Row],[Proyec Ejec Acumul]]</f>
        <v>#REF!</v>
      </c>
      <c r="Q1250" s="820" t="e">
        <f>Tabla13[[#This Row],[Ejec Real Mes]]-Tabla13[[#This Row],[Program Entreg Mes]]</f>
        <v>#REF!</v>
      </c>
    </row>
    <row r="1251" spans="1:17">
      <c r="A1251" s="828">
        <v>5</v>
      </c>
      <c r="B1251" s="828" t="s">
        <v>2455</v>
      </c>
      <c r="C1251" s="828" t="s">
        <v>2456</v>
      </c>
      <c r="D1251" s="828" t="s">
        <v>688</v>
      </c>
      <c r="E1251" s="828" t="e">
        <f>#REF!</f>
        <v>#REF!</v>
      </c>
      <c r="F1251" s="828">
        <v>5</v>
      </c>
      <c r="G1251" s="828" t="s">
        <v>2447</v>
      </c>
      <c r="H1251" s="828" t="e">
        <f>#REF!</f>
        <v>#REF!</v>
      </c>
      <c r="I1251" s="828" t="e">
        <f>#REF!+#REF!+#REF!+#REF!+#REF!</f>
        <v>#REF!</v>
      </c>
      <c r="J1251" s="828" t="e">
        <f>#REF!+#REF!+#REF!+#REF!+#REF!</f>
        <v>#REF!</v>
      </c>
      <c r="K1251" s="829" t="e">
        <f t="shared" si="12"/>
        <v>#REF!</v>
      </c>
      <c r="L1251" s="829" t="e">
        <f t="shared" si="13"/>
        <v>#REF!</v>
      </c>
      <c r="M1251" s="828" t="e">
        <f>#REF!</f>
        <v>#REF!</v>
      </c>
      <c r="N1251" s="828" t="e">
        <f>#REF!</f>
        <v>#REF!</v>
      </c>
      <c r="O1251" s="830" t="e">
        <f t="shared" si="14"/>
        <v>#REF!</v>
      </c>
      <c r="P1251" s="820" t="e">
        <f>Tabla13[[#This Row],[Ejec Real Acumu]]-Tabla13[[#This Row],[Proyec Ejec Acumul]]</f>
        <v>#REF!</v>
      </c>
      <c r="Q1251" s="820" t="e">
        <f>Tabla13[[#This Row],[Ejec Real Mes]]-Tabla13[[#This Row],[Program Entreg Mes]]</f>
        <v>#REF!</v>
      </c>
    </row>
    <row r="1252" spans="1:17">
      <c r="A1252" s="828">
        <v>6</v>
      </c>
      <c r="B1252" s="828" t="s">
        <v>2455</v>
      </c>
      <c r="C1252" s="828" t="s">
        <v>2456</v>
      </c>
      <c r="D1252" s="828" t="s">
        <v>688</v>
      </c>
      <c r="E1252" s="828" t="e">
        <f>#REF!</f>
        <v>#REF!</v>
      </c>
      <c r="F1252" s="828">
        <v>5</v>
      </c>
      <c r="G1252" s="828" t="s">
        <v>2447</v>
      </c>
      <c r="H1252" s="828" t="e">
        <f>#REF!</f>
        <v>#REF!</v>
      </c>
      <c r="I1252" s="828" t="e">
        <f>#REF!+#REF!+#REF!+#REF!+#REF!</f>
        <v>#REF!</v>
      </c>
      <c r="J1252" s="828" t="e">
        <f>#REF!+#REF!+#REF!+#REF!+#REF!</f>
        <v>#REF!</v>
      </c>
      <c r="K1252" s="829" t="e">
        <f t="shared" si="12"/>
        <v>#REF!</v>
      </c>
      <c r="L1252" s="829" t="e">
        <f t="shared" si="13"/>
        <v>#REF!</v>
      </c>
      <c r="M1252" s="828" t="e">
        <f>#REF!</f>
        <v>#REF!</v>
      </c>
      <c r="N1252" s="828" t="e">
        <f>#REF!</f>
        <v>#REF!</v>
      </c>
      <c r="O1252" s="830" t="e">
        <f t="shared" si="14"/>
        <v>#REF!</v>
      </c>
      <c r="P1252" s="820" t="e">
        <f>Tabla13[[#This Row],[Ejec Real Acumu]]-Tabla13[[#This Row],[Proyec Ejec Acumul]]</f>
        <v>#REF!</v>
      </c>
      <c r="Q1252" s="820" t="e">
        <f>Tabla13[[#This Row],[Ejec Real Mes]]-Tabla13[[#This Row],[Program Entreg Mes]]</f>
        <v>#REF!</v>
      </c>
    </row>
    <row r="1253" spans="1:17">
      <c r="A1253" s="828">
        <v>7</v>
      </c>
      <c r="B1253" s="828" t="s">
        <v>2455</v>
      </c>
      <c r="C1253" s="828" t="s">
        <v>2456</v>
      </c>
      <c r="D1253" s="828" t="s">
        <v>688</v>
      </c>
      <c r="E1253" s="828" t="e">
        <f>#REF!</f>
        <v>#REF!</v>
      </c>
      <c r="F1253" s="828">
        <v>5</v>
      </c>
      <c r="G1253" s="828" t="s">
        <v>2447</v>
      </c>
      <c r="H1253" s="828" t="e">
        <f>#REF!</f>
        <v>#REF!</v>
      </c>
      <c r="I1253" s="828" t="e">
        <f>#REF!+#REF!+#REF!+#REF!+#REF!</f>
        <v>#REF!</v>
      </c>
      <c r="J1253" s="828" t="e">
        <f>#REF!+#REF!+#REF!+#REF!+#REF!</f>
        <v>#REF!</v>
      </c>
      <c r="K1253" s="829" t="e">
        <f t="shared" si="12"/>
        <v>#REF!</v>
      </c>
      <c r="L1253" s="829" t="e">
        <f t="shared" si="13"/>
        <v>#REF!</v>
      </c>
      <c r="M1253" s="828" t="e">
        <f>#REF!</f>
        <v>#REF!</v>
      </c>
      <c r="N1253" s="828" t="e">
        <f>#REF!</f>
        <v>#REF!</v>
      </c>
      <c r="O1253" s="830" t="e">
        <f t="shared" si="14"/>
        <v>#REF!</v>
      </c>
      <c r="P1253" s="820" t="e">
        <f>Tabla13[[#This Row],[Ejec Real Acumu]]-Tabla13[[#This Row],[Proyec Ejec Acumul]]</f>
        <v>#REF!</v>
      </c>
      <c r="Q1253" s="820" t="e">
        <f>Tabla13[[#This Row],[Ejec Real Mes]]-Tabla13[[#This Row],[Program Entreg Mes]]</f>
        <v>#REF!</v>
      </c>
    </row>
    <row r="1254" spans="1:17">
      <c r="A1254" s="828">
        <v>8</v>
      </c>
      <c r="B1254" s="828" t="s">
        <v>2455</v>
      </c>
      <c r="C1254" s="828" t="s">
        <v>2456</v>
      </c>
      <c r="D1254" s="828" t="s">
        <v>688</v>
      </c>
      <c r="E1254" s="828" t="e">
        <f>#REF!</f>
        <v>#REF!</v>
      </c>
      <c r="F1254" s="828">
        <v>5</v>
      </c>
      <c r="G1254" s="828" t="s">
        <v>2447</v>
      </c>
      <c r="H1254" s="828" t="e">
        <f>#REF!</f>
        <v>#REF!</v>
      </c>
      <c r="I1254" s="828" t="e">
        <f>#REF!+#REF!+#REF!+#REF!+#REF!</f>
        <v>#REF!</v>
      </c>
      <c r="J1254" s="828" t="e">
        <f>#REF!+#REF!+#REF!+#REF!+#REF!</f>
        <v>#REF!</v>
      </c>
      <c r="K1254" s="829" t="e">
        <f t="shared" si="12"/>
        <v>#REF!</v>
      </c>
      <c r="L1254" s="829" t="e">
        <f t="shared" si="13"/>
        <v>#REF!</v>
      </c>
      <c r="M1254" s="828" t="e">
        <f>#REF!</f>
        <v>#REF!</v>
      </c>
      <c r="N1254" s="828" t="e">
        <f>#REF!</f>
        <v>#REF!</v>
      </c>
      <c r="O1254" s="830" t="e">
        <f t="shared" si="14"/>
        <v>#REF!</v>
      </c>
      <c r="P1254" s="820" t="e">
        <f>Tabla13[[#This Row],[Ejec Real Acumu]]-Tabla13[[#This Row],[Proyec Ejec Acumul]]</f>
        <v>#REF!</v>
      </c>
      <c r="Q1254" s="820" t="e">
        <f>Tabla13[[#This Row],[Ejec Real Mes]]-Tabla13[[#This Row],[Program Entreg Mes]]</f>
        <v>#REF!</v>
      </c>
    </row>
    <row r="1255" spans="1:17">
      <c r="A1255" s="828">
        <v>9</v>
      </c>
      <c r="B1255" s="828" t="s">
        <v>2455</v>
      </c>
      <c r="C1255" s="828" t="s">
        <v>2456</v>
      </c>
      <c r="D1255" s="828" t="s">
        <v>688</v>
      </c>
      <c r="E1255" s="828" t="e">
        <f>#REF!</f>
        <v>#REF!</v>
      </c>
      <c r="F1255" s="828">
        <v>5</v>
      </c>
      <c r="G1255" s="828" t="s">
        <v>2447</v>
      </c>
      <c r="H1255" s="828" t="e">
        <f>#REF!</f>
        <v>#REF!</v>
      </c>
      <c r="I1255" s="828" t="e">
        <f>#REF!+#REF!+#REF!+#REF!+#REF!</f>
        <v>#REF!</v>
      </c>
      <c r="J1255" s="828" t="e">
        <f>#REF!+#REF!+#REF!+#REF!+#REF!</f>
        <v>#REF!</v>
      </c>
      <c r="K1255" s="829" t="e">
        <f t="shared" si="12"/>
        <v>#REF!</v>
      </c>
      <c r="L1255" s="829" t="e">
        <f t="shared" si="13"/>
        <v>#REF!</v>
      </c>
      <c r="M1255" s="828" t="e">
        <f>#REF!</f>
        <v>#REF!</v>
      </c>
      <c r="N1255" s="828" t="e">
        <f>#REF!</f>
        <v>#REF!</v>
      </c>
      <c r="O1255" s="830" t="e">
        <f t="shared" si="14"/>
        <v>#REF!</v>
      </c>
      <c r="P1255" s="820" t="e">
        <f>Tabla13[[#This Row],[Ejec Real Acumu]]-Tabla13[[#This Row],[Proyec Ejec Acumul]]</f>
        <v>#REF!</v>
      </c>
      <c r="Q1255" s="820" t="e">
        <f>Tabla13[[#This Row],[Ejec Real Mes]]-Tabla13[[#This Row],[Program Entreg Mes]]</f>
        <v>#REF!</v>
      </c>
    </row>
    <row r="1256" spans="1:17">
      <c r="A1256" s="828">
        <v>10</v>
      </c>
      <c r="B1256" s="828" t="s">
        <v>2455</v>
      </c>
      <c r="C1256" s="828" t="s">
        <v>2456</v>
      </c>
      <c r="D1256" s="828" t="s">
        <v>688</v>
      </c>
      <c r="E1256" s="828" t="e">
        <f>#REF!</f>
        <v>#REF!</v>
      </c>
      <c r="F1256" s="828">
        <v>5</v>
      </c>
      <c r="G1256" s="828" t="s">
        <v>2447</v>
      </c>
      <c r="H1256" s="828" t="e">
        <f>#REF!</f>
        <v>#REF!</v>
      </c>
      <c r="I1256" s="828" t="e">
        <f>#REF!+#REF!+#REF!+#REF!+#REF!</f>
        <v>#REF!</v>
      </c>
      <c r="J1256" s="828" t="e">
        <f>#REF!+#REF!+#REF!+#REF!+#REF!</f>
        <v>#REF!</v>
      </c>
      <c r="K1256" s="829" t="e">
        <f t="shared" si="12"/>
        <v>#REF!</v>
      </c>
      <c r="L1256" s="829" t="e">
        <f t="shared" si="13"/>
        <v>#REF!</v>
      </c>
      <c r="M1256" s="828" t="e">
        <f>#REF!</f>
        <v>#REF!</v>
      </c>
      <c r="N1256" s="828" t="e">
        <f>#REF!</f>
        <v>#REF!</v>
      </c>
      <c r="O1256" s="830" t="e">
        <f t="shared" si="14"/>
        <v>#REF!</v>
      </c>
      <c r="P1256" s="820" t="e">
        <f>Tabla13[[#This Row],[Ejec Real Acumu]]-Tabla13[[#This Row],[Proyec Ejec Acumul]]</f>
        <v>#REF!</v>
      </c>
      <c r="Q1256" s="820" t="e">
        <f>Tabla13[[#This Row],[Ejec Real Mes]]-Tabla13[[#This Row],[Program Entreg Mes]]</f>
        <v>#REF!</v>
      </c>
    </row>
    <row r="1257" spans="1:17">
      <c r="A1257" s="828">
        <v>11</v>
      </c>
      <c r="B1257" s="828" t="s">
        <v>2455</v>
      </c>
      <c r="C1257" s="828" t="s">
        <v>2456</v>
      </c>
      <c r="D1257" s="828" t="s">
        <v>688</v>
      </c>
      <c r="E1257" s="828" t="e">
        <f>#REF!</f>
        <v>#REF!</v>
      </c>
      <c r="F1257" s="828">
        <v>5</v>
      </c>
      <c r="G1257" s="828" t="s">
        <v>2447</v>
      </c>
      <c r="H1257" s="828" t="e">
        <f>#REF!</f>
        <v>#REF!</v>
      </c>
      <c r="I1257" s="828" t="e">
        <f>#REF!+#REF!+#REF!+#REF!+#REF!</f>
        <v>#REF!</v>
      </c>
      <c r="J1257" s="828" t="e">
        <f>#REF!+#REF!+#REF!+#REF!+#REF!</f>
        <v>#REF!</v>
      </c>
      <c r="K1257" s="829" t="e">
        <f t="shared" si="12"/>
        <v>#REF!</v>
      </c>
      <c r="L1257" s="829" t="e">
        <f t="shared" si="13"/>
        <v>#REF!</v>
      </c>
      <c r="M1257" s="828" t="e">
        <f>#REF!</f>
        <v>#REF!</v>
      </c>
      <c r="N1257" s="828" t="e">
        <f>#REF!</f>
        <v>#REF!</v>
      </c>
      <c r="O1257" s="830" t="e">
        <f t="shared" si="14"/>
        <v>#REF!</v>
      </c>
      <c r="P1257" s="820" t="e">
        <f>Tabla13[[#This Row],[Ejec Real Acumu]]-Tabla13[[#This Row],[Proyec Ejec Acumul]]</f>
        <v>#REF!</v>
      </c>
      <c r="Q1257" s="820" t="e">
        <f>Tabla13[[#This Row],[Ejec Real Mes]]-Tabla13[[#This Row],[Program Entreg Mes]]</f>
        <v>#REF!</v>
      </c>
    </row>
    <row r="1258" spans="1:17">
      <c r="A1258" s="828">
        <v>12</v>
      </c>
      <c r="B1258" s="828" t="s">
        <v>2455</v>
      </c>
      <c r="C1258" s="828" t="s">
        <v>2456</v>
      </c>
      <c r="D1258" s="828" t="s">
        <v>688</v>
      </c>
      <c r="E1258" s="828" t="e">
        <f>#REF!</f>
        <v>#REF!</v>
      </c>
      <c r="F1258" s="828">
        <v>5</v>
      </c>
      <c r="G1258" s="828" t="s">
        <v>2447</v>
      </c>
      <c r="H1258" s="828" t="e">
        <f>#REF!</f>
        <v>#REF!</v>
      </c>
      <c r="I1258" s="828" t="e">
        <f>#REF!+#REF!+#REF!+#REF!+#REF!</f>
        <v>#REF!</v>
      </c>
      <c r="J1258" s="828" t="e">
        <f>#REF!+#REF!+#REF!+#REF!+#REF!</f>
        <v>#REF!</v>
      </c>
      <c r="K1258" s="829" t="e">
        <f t="shared" si="12"/>
        <v>#REF!</v>
      </c>
      <c r="L1258" s="829" t="e">
        <f t="shared" si="13"/>
        <v>#REF!</v>
      </c>
      <c r="M1258" s="828" t="e">
        <f>#REF!</f>
        <v>#REF!</v>
      </c>
      <c r="N1258" s="828" t="e">
        <f>#REF!</f>
        <v>#REF!</v>
      </c>
      <c r="O1258" s="830" t="e">
        <f t="shared" si="14"/>
        <v>#REF!</v>
      </c>
      <c r="P1258" s="820" t="e">
        <f>Tabla13[[#This Row],[Ejec Real Acumu]]-Tabla13[[#This Row],[Proyec Ejec Acumul]]</f>
        <v>#REF!</v>
      </c>
      <c r="Q1258" s="820" t="e">
        <f>Tabla13[[#This Row],[Ejec Real Mes]]-Tabla13[[#This Row],[Program Entreg Mes]]</f>
        <v>#REF!</v>
      </c>
    </row>
    <row r="1259" spans="1:17">
      <c r="A1259" s="828">
        <v>13</v>
      </c>
      <c r="B1259" s="828" t="s">
        <v>2455</v>
      </c>
      <c r="C1259" s="828" t="s">
        <v>2456</v>
      </c>
      <c r="D1259" s="828" t="s">
        <v>688</v>
      </c>
      <c r="E1259" s="828" t="e">
        <f>#REF!</f>
        <v>#REF!</v>
      </c>
      <c r="F1259" s="828">
        <v>5</v>
      </c>
      <c r="G1259" s="828" t="s">
        <v>2447</v>
      </c>
      <c r="H1259" s="828" t="e">
        <f>#REF!</f>
        <v>#REF!</v>
      </c>
      <c r="I1259" s="828" t="e">
        <f>#REF!+#REF!+#REF!+#REF!+#REF!</f>
        <v>#REF!</v>
      </c>
      <c r="J1259" s="828" t="e">
        <f>#REF!+#REF!+#REF!+#REF!+#REF!</f>
        <v>#REF!</v>
      </c>
      <c r="K1259" s="829" t="e">
        <f t="shared" si="12"/>
        <v>#REF!</v>
      </c>
      <c r="L1259" s="829" t="e">
        <f t="shared" si="13"/>
        <v>#REF!</v>
      </c>
      <c r="M1259" s="828" t="e">
        <f>#REF!</f>
        <v>#REF!</v>
      </c>
      <c r="N1259" s="828" t="e">
        <f>#REF!</f>
        <v>#REF!</v>
      </c>
      <c r="O1259" s="830" t="e">
        <f t="shared" si="14"/>
        <v>#REF!</v>
      </c>
      <c r="P1259" s="820" t="e">
        <f>Tabla13[[#This Row],[Ejec Real Acumu]]-Tabla13[[#This Row],[Proyec Ejec Acumul]]</f>
        <v>#REF!</v>
      </c>
      <c r="Q1259" s="820" t="e">
        <f>Tabla13[[#This Row],[Ejec Real Mes]]-Tabla13[[#This Row],[Program Entreg Mes]]</f>
        <v>#REF!</v>
      </c>
    </row>
    <row r="1260" spans="1:17">
      <c r="A1260" s="828">
        <v>14</v>
      </c>
      <c r="B1260" s="828" t="s">
        <v>2455</v>
      </c>
      <c r="C1260" s="828" t="s">
        <v>2456</v>
      </c>
      <c r="D1260" s="828" t="s">
        <v>688</v>
      </c>
      <c r="E1260" s="828" t="e">
        <f>#REF!</f>
        <v>#REF!</v>
      </c>
      <c r="F1260" s="828">
        <v>5</v>
      </c>
      <c r="G1260" s="828" t="s">
        <v>2447</v>
      </c>
      <c r="H1260" s="828" t="e">
        <f>#REF!</f>
        <v>#REF!</v>
      </c>
      <c r="I1260" s="828" t="e">
        <f>#REF!+#REF!+#REF!+#REF!+#REF!</f>
        <v>#REF!</v>
      </c>
      <c r="J1260" s="828" t="e">
        <f>#REF!+#REF!+#REF!+#REF!+#REF!</f>
        <v>#REF!</v>
      </c>
      <c r="K1260" s="829" t="e">
        <f t="shared" si="12"/>
        <v>#REF!</v>
      </c>
      <c r="L1260" s="829" t="e">
        <f t="shared" si="13"/>
        <v>#REF!</v>
      </c>
      <c r="M1260" s="828" t="e">
        <f>#REF!</f>
        <v>#REF!</v>
      </c>
      <c r="N1260" s="828" t="e">
        <f>#REF!</f>
        <v>#REF!</v>
      </c>
      <c r="O1260" s="830" t="e">
        <f t="shared" si="14"/>
        <v>#REF!</v>
      </c>
      <c r="P1260" s="820" t="e">
        <f>Tabla13[[#This Row],[Ejec Real Acumu]]-Tabla13[[#This Row],[Proyec Ejec Acumul]]</f>
        <v>#REF!</v>
      </c>
      <c r="Q1260" s="820" t="e">
        <f>Tabla13[[#This Row],[Ejec Real Mes]]-Tabla13[[#This Row],[Program Entreg Mes]]</f>
        <v>#REF!</v>
      </c>
    </row>
    <row r="1261" spans="1:17">
      <c r="A1261" s="828">
        <v>15</v>
      </c>
      <c r="B1261" s="828" t="s">
        <v>2455</v>
      </c>
      <c r="C1261" s="828" t="s">
        <v>2456</v>
      </c>
      <c r="D1261" s="828" t="s">
        <v>688</v>
      </c>
      <c r="E1261" s="828" t="e">
        <f>#REF!</f>
        <v>#REF!</v>
      </c>
      <c r="F1261" s="828">
        <v>5</v>
      </c>
      <c r="G1261" s="828" t="s">
        <v>2447</v>
      </c>
      <c r="H1261" s="828" t="e">
        <f>#REF!</f>
        <v>#REF!</v>
      </c>
      <c r="I1261" s="828" t="e">
        <f>#REF!+#REF!+#REF!+#REF!+#REF!</f>
        <v>#REF!</v>
      </c>
      <c r="J1261" s="828" t="e">
        <f>#REF!+#REF!+#REF!+#REF!+#REF!</f>
        <v>#REF!</v>
      </c>
      <c r="K1261" s="829" t="e">
        <f t="shared" si="12"/>
        <v>#REF!</v>
      </c>
      <c r="L1261" s="829" t="e">
        <f t="shared" si="13"/>
        <v>#REF!</v>
      </c>
      <c r="M1261" s="828" t="e">
        <f>#REF!</f>
        <v>#REF!</v>
      </c>
      <c r="N1261" s="828" t="e">
        <f>#REF!</f>
        <v>#REF!</v>
      </c>
      <c r="O1261" s="830" t="e">
        <f t="shared" si="14"/>
        <v>#REF!</v>
      </c>
      <c r="P1261" s="820" t="e">
        <f>Tabla13[[#This Row],[Ejec Real Acumu]]-Tabla13[[#This Row],[Proyec Ejec Acumul]]</f>
        <v>#REF!</v>
      </c>
      <c r="Q1261" s="820" t="e">
        <f>Tabla13[[#This Row],[Ejec Real Mes]]-Tabla13[[#This Row],[Program Entreg Mes]]</f>
        <v>#REF!</v>
      </c>
    </row>
    <row r="1262" spans="1:17">
      <c r="A1262" s="828">
        <v>16</v>
      </c>
      <c r="B1262" s="828" t="s">
        <v>2455</v>
      </c>
      <c r="C1262" s="828" t="s">
        <v>2456</v>
      </c>
      <c r="D1262" s="828" t="s">
        <v>688</v>
      </c>
      <c r="E1262" s="828" t="e">
        <f>#REF!</f>
        <v>#REF!</v>
      </c>
      <c r="F1262" s="828">
        <v>5</v>
      </c>
      <c r="G1262" s="828" t="s">
        <v>2447</v>
      </c>
      <c r="H1262" s="828" t="e">
        <f>#REF!</f>
        <v>#REF!</v>
      </c>
      <c r="I1262" s="828" t="e">
        <f>#REF!+#REF!+#REF!+#REF!+#REF!</f>
        <v>#REF!</v>
      </c>
      <c r="J1262" s="828" t="e">
        <f>#REF!+#REF!+#REF!+#REF!+#REF!</f>
        <v>#REF!</v>
      </c>
      <c r="K1262" s="829" t="e">
        <f t="shared" si="12"/>
        <v>#REF!</v>
      </c>
      <c r="L1262" s="829" t="e">
        <f t="shared" si="13"/>
        <v>#REF!</v>
      </c>
      <c r="M1262" s="828" t="e">
        <f>#REF!</f>
        <v>#REF!</v>
      </c>
      <c r="N1262" s="828" t="e">
        <f>#REF!</f>
        <v>#REF!</v>
      </c>
      <c r="O1262" s="830" t="e">
        <f t="shared" si="14"/>
        <v>#REF!</v>
      </c>
      <c r="P1262" s="820" t="e">
        <f>Tabla13[[#This Row],[Ejec Real Acumu]]-Tabla13[[#This Row],[Proyec Ejec Acumul]]</f>
        <v>#REF!</v>
      </c>
      <c r="Q1262" s="820" t="e">
        <f>Tabla13[[#This Row],[Ejec Real Mes]]-Tabla13[[#This Row],[Program Entreg Mes]]</f>
        <v>#REF!</v>
      </c>
    </row>
    <row r="1263" spans="1:17">
      <c r="A1263" s="828">
        <v>17</v>
      </c>
      <c r="B1263" s="828" t="s">
        <v>2455</v>
      </c>
      <c r="C1263" s="828" t="s">
        <v>2456</v>
      </c>
      <c r="D1263" s="828" t="s">
        <v>688</v>
      </c>
      <c r="E1263" s="828" t="e">
        <f>#REF!</f>
        <v>#REF!</v>
      </c>
      <c r="F1263" s="828">
        <v>5</v>
      </c>
      <c r="G1263" s="828" t="s">
        <v>2447</v>
      </c>
      <c r="H1263" s="828" t="e">
        <f>#REF!</f>
        <v>#REF!</v>
      </c>
      <c r="I1263" s="828" t="e">
        <f>#REF!+#REF!+#REF!+#REF!+#REF!</f>
        <v>#REF!</v>
      </c>
      <c r="J1263" s="828" t="e">
        <f>#REF!+#REF!+#REF!+#REF!+#REF!</f>
        <v>#REF!</v>
      </c>
      <c r="K1263" s="829" t="e">
        <f t="shared" si="12"/>
        <v>#REF!</v>
      </c>
      <c r="L1263" s="829" t="e">
        <f t="shared" si="13"/>
        <v>#REF!</v>
      </c>
      <c r="M1263" s="828" t="e">
        <f>#REF!</f>
        <v>#REF!</v>
      </c>
      <c r="N1263" s="828" t="e">
        <f>#REF!</f>
        <v>#REF!</v>
      </c>
      <c r="O1263" s="830" t="e">
        <f t="shared" si="14"/>
        <v>#REF!</v>
      </c>
      <c r="P1263" s="820" t="e">
        <f>Tabla13[[#This Row],[Ejec Real Acumu]]-Tabla13[[#This Row],[Proyec Ejec Acumul]]</f>
        <v>#REF!</v>
      </c>
      <c r="Q1263" s="820" t="e">
        <f>Tabla13[[#This Row],[Ejec Real Mes]]-Tabla13[[#This Row],[Program Entreg Mes]]</f>
        <v>#REF!</v>
      </c>
    </row>
    <row r="1264" spans="1:17">
      <c r="A1264" s="828">
        <v>1</v>
      </c>
      <c r="B1264" s="828" t="s">
        <v>2455</v>
      </c>
      <c r="C1264" s="828" t="s">
        <v>2456</v>
      </c>
      <c r="D1264" s="828" t="s">
        <v>688</v>
      </c>
      <c r="E1264" s="828" t="e">
        <f>#REF!</f>
        <v>#REF!</v>
      </c>
      <c r="F1264" s="828">
        <v>6</v>
      </c>
      <c r="G1264" s="828" t="s">
        <v>2448</v>
      </c>
      <c r="H1264" s="828" t="e">
        <f>#REF!</f>
        <v>#REF!</v>
      </c>
      <c r="I1264" s="828" t="e">
        <f>#REF!+#REF!+#REF!+#REF!+#REF!+#REF!</f>
        <v>#REF!</v>
      </c>
      <c r="J1264" s="828" t="e">
        <f>#REF!+#REF!+#REF!+#REF!+#REF!+#REF!</f>
        <v>#REF!</v>
      </c>
      <c r="K1264" s="829" t="e">
        <f t="shared" si="12"/>
        <v>#REF!</v>
      </c>
      <c r="L1264" s="829" t="e">
        <f t="shared" si="13"/>
        <v>#REF!</v>
      </c>
      <c r="M1264" s="828" t="e">
        <f>#REF!</f>
        <v>#REF!</v>
      </c>
      <c r="N1264" s="828" t="e">
        <f>#REF!</f>
        <v>#REF!</v>
      </c>
      <c r="O1264" s="830" t="e">
        <f t="shared" si="14"/>
        <v>#REF!</v>
      </c>
      <c r="P1264" s="820" t="e">
        <f>Tabla13[[#This Row],[Ejec Real Acumu]]-Tabla13[[#This Row],[Proyec Ejec Acumul]]</f>
        <v>#REF!</v>
      </c>
      <c r="Q1264" s="820" t="e">
        <f>Tabla13[[#This Row],[Ejec Real Mes]]-Tabla13[[#This Row],[Program Entreg Mes]]</f>
        <v>#REF!</v>
      </c>
    </row>
    <row r="1265" spans="1:17">
      <c r="A1265" s="828">
        <v>2</v>
      </c>
      <c r="B1265" s="828" t="s">
        <v>2455</v>
      </c>
      <c r="C1265" s="828" t="s">
        <v>2456</v>
      </c>
      <c r="D1265" s="828" t="s">
        <v>688</v>
      </c>
      <c r="E1265" s="828" t="e">
        <f>#REF!</f>
        <v>#REF!</v>
      </c>
      <c r="F1265" s="828">
        <v>6</v>
      </c>
      <c r="G1265" s="828" t="s">
        <v>2448</v>
      </c>
      <c r="H1265" s="828" t="e">
        <f>#REF!</f>
        <v>#REF!</v>
      </c>
      <c r="I1265" s="828" t="e">
        <f>#REF!+#REF!+#REF!+#REF!+#REF!+#REF!</f>
        <v>#REF!</v>
      </c>
      <c r="J1265" s="828" t="e">
        <f>#REF!+#REF!+#REF!+#REF!+#REF!+#REF!</f>
        <v>#REF!</v>
      </c>
      <c r="K1265" s="829" t="e">
        <f t="shared" si="12"/>
        <v>#REF!</v>
      </c>
      <c r="L1265" s="829" t="e">
        <f t="shared" si="13"/>
        <v>#REF!</v>
      </c>
      <c r="M1265" s="828" t="e">
        <f>#REF!</f>
        <v>#REF!</v>
      </c>
      <c r="N1265" s="828" t="e">
        <f>#REF!</f>
        <v>#REF!</v>
      </c>
      <c r="O1265" s="830" t="e">
        <f t="shared" si="14"/>
        <v>#REF!</v>
      </c>
      <c r="P1265" s="820" t="e">
        <f>Tabla13[[#This Row],[Ejec Real Acumu]]-Tabla13[[#This Row],[Proyec Ejec Acumul]]</f>
        <v>#REF!</v>
      </c>
      <c r="Q1265" s="820" t="e">
        <f>Tabla13[[#This Row],[Ejec Real Mes]]-Tabla13[[#This Row],[Program Entreg Mes]]</f>
        <v>#REF!</v>
      </c>
    </row>
    <row r="1266" spans="1:17">
      <c r="A1266" s="828">
        <v>3</v>
      </c>
      <c r="B1266" s="828" t="s">
        <v>2455</v>
      </c>
      <c r="C1266" s="828" t="s">
        <v>2456</v>
      </c>
      <c r="D1266" s="828" t="s">
        <v>688</v>
      </c>
      <c r="E1266" s="828" t="e">
        <f>#REF!</f>
        <v>#REF!</v>
      </c>
      <c r="F1266" s="828">
        <v>6</v>
      </c>
      <c r="G1266" s="828" t="s">
        <v>2448</v>
      </c>
      <c r="H1266" s="828" t="e">
        <f>#REF!</f>
        <v>#REF!</v>
      </c>
      <c r="I1266" s="828" t="e">
        <f>#REF!+#REF!+#REF!+#REF!+#REF!+#REF!</f>
        <v>#REF!</v>
      </c>
      <c r="J1266" s="828" t="e">
        <f>#REF!+#REF!+#REF!+#REF!+#REF!+#REF!</f>
        <v>#REF!</v>
      </c>
      <c r="K1266" s="829" t="e">
        <f t="shared" si="12"/>
        <v>#REF!</v>
      </c>
      <c r="L1266" s="829" t="e">
        <f t="shared" si="13"/>
        <v>#REF!</v>
      </c>
      <c r="M1266" s="828" t="e">
        <f>#REF!</f>
        <v>#REF!</v>
      </c>
      <c r="N1266" s="828" t="e">
        <f>#REF!</f>
        <v>#REF!</v>
      </c>
      <c r="O1266" s="830" t="e">
        <f t="shared" si="14"/>
        <v>#REF!</v>
      </c>
      <c r="P1266" s="820" t="e">
        <f>Tabla13[[#This Row],[Ejec Real Acumu]]-Tabla13[[#This Row],[Proyec Ejec Acumul]]</f>
        <v>#REF!</v>
      </c>
      <c r="Q1266" s="820" t="e">
        <f>Tabla13[[#This Row],[Ejec Real Mes]]-Tabla13[[#This Row],[Program Entreg Mes]]</f>
        <v>#REF!</v>
      </c>
    </row>
    <row r="1267" spans="1:17">
      <c r="A1267" s="828">
        <v>4</v>
      </c>
      <c r="B1267" s="828" t="s">
        <v>2455</v>
      </c>
      <c r="C1267" s="828" t="s">
        <v>2456</v>
      </c>
      <c r="D1267" s="828" t="s">
        <v>688</v>
      </c>
      <c r="E1267" s="828" t="e">
        <f>#REF!</f>
        <v>#REF!</v>
      </c>
      <c r="F1267" s="828">
        <v>6</v>
      </c>
      <c r="G1267" s="828" t="s">
        <v>2448</v>
      </c>
      <c r="H1267" s="828" t="e">
        <f>#REF!</f>
        <v>#REF!</v>
      </c>
      <c r="I1267" s="828" t="e">
        <f>#REF!+#REF!+#REF!+#REF!+#REF!+#REF!</f>
        <v>#REF!</v>
      </c>
      <c r="J1267" s="828" t="e">
        <f>#REF!+#REF!+#REF!+#REF!+#REF!+#REF!</f>
        <v>#REF!</v>
      </c>
      <c r="K1267" s="829" t="e">
        <f t="shared" si="12"/>
        <v>#REF!</v>
      </c>
      <c r="L1267" s="829" t="e">
        <f t="shared" si="13"/>
        <v>#REF!</v>
      </c>
      <c r="M1267" s="828" t="e">
        <f>#REF!</f>
        <v>#REF!</v>
      </c>
      <c r="N1267" s="828" t="e">
        <f>#REF!</f>
        <v>#REF!</v>
      </c>
      <c r="O1267" s="830" t="e">
        <f t="shared" si="14"/>
        <v>#REF!</v>
      </c>
      <c r="P1267" s="820" t="e">
        <f>Tabla13[[#This Row],[Ejec Real Acumu]]-Tabla13[[#This Row],[Proyec Ejec Acumul]]</f>
        <v>#REF!</v>
      </c>
      <c r="Q1267" s="820" t="e">
        <f>Tabla13[[#This Row],[Ejec Real Mes]]-Tabla13[[#This Row],[Program Entreg Mes]]</f>
        <v>#REF!</v>
      </c>
    </row>
    <row r="1268" spans="1:17">
      <c r="A1268" s="828">
        <v>5</v>
      </c>
      <c r="B1268" s="828" t="s">
        <v>2455</v>
      </c>
      <c r="C1268" s="828" t="s">
        <v>2456</v>
      </c>
      <c r="D1268" s="828" t="s">
        <v>688</v>
      </c>
      <c r="E1268" s="828" t="e">
        <f>#REF!</f>
        <v>#REF!</v>
      </c>
      <c r="F1268" s="828">
        <v>6</v>
      </c>
      <c r="G1268" s="828" t="s">
        <v>2448</v>
      </c>
      <c r="H1268" s="828" t="e">
        <f>#REF!</f>
        <v>#REF!</v>
      </c>
      <c r="I1268" s="828" t="e">
        <f>#REF!+#REF!+#REF!+#REF!+#REF!+#REF!</f>
        <v>#REF!</v>
      </c>
      <c r="J1268" s="828" t="e">
        <f>#REF!+#REF!+#REF!+#REF!+#REF!+#REF!</f>
        <v>#REF!</v>
      </c>
      <c r="K1268" s="829" t="e">
        <f t="shared" si="12"/>
        <v>#REF!</v>
      </c>
      <c r="L1268" s="829" t="e">
        <f t="shared" si="13"/>
        <v>#REF!</v>
      </c>
      <c r="M1268" s="828" t="e">
        <f>#REF!</f>
        <v>#REF!</v>
      </c>
      <c r="N1268" s="828" t="e">
        <f>#REF!</f>
        <v>#REF!</v>
      </c>
      <c r="O1268" s="830" t="e">
        <f t="shared" si="14"/>
        <v>#REF!</v>
      </c>
      <c r="P1268" s="820" t="e">
        <f>Tabla13[[#This Row],[Ejec Real Acumu]]-Tabla13[[#This Row],[Proyec Ejec Acumul]]</f>
        <v>#REF!</v>
      </c>
      <c r="Q1268" s="820" t="e">
        <f>Tabla13[[#This Row],[Ejec Real Mes]]-Tabla13[[#This Row],[Program Entreg Mes]]</f>
        <v>#REF!</v>
      </c>
    </row>
    <row r="1269" spans="1:17">
      <c r="A1269" s="828">
        <v>6</v>
      </c>
      <c r="B1269" s="828" t="s">
        <v>2455</v>
      </c>
      <c r="C1269" s="828" t="s">
        <v>2456</v>
      </c>
      <c r="D1269" s="828" t="s">
        <v>688</v>
      </c>
      <c r="E1269" s="828" t="e">
        <f>#REF!</f>
        <v>#REF!</v>
      </c>
      <c r="F1269" s="828">
        <v>6</v>
      </c>
      <c r="G1269" s="828" t="s">
        <v>2448</v>
      </c>
      <c r="H1269" s="828" t="e">
        <f>#REF!</f>
        <v>#REF!</v>
      </c>
      <c r="I1269" s="828" t="e">
        <f>#REF!+#REF!+#REF!+#REF!+#REF!+#REF!</f>
        <v>#REF!</v>
      </c>
      <c r="J1269" s="828" t="e">
        <f>#REF!+#REF!+#REF!+#REF!+#REF!+#REF!</f>
        <v>#REF!</v>
      </c>
      <c r="K1269" s="829" t="e">
        <f t="shared" si="12"/>
        <v>#REF!</v>
      </c>
      <c r="L1269" s="829" t="e">
        <f t="shared" si="13"/>
        <v>#REF!</v>
      </c>
      <c r="M1269" s="828" t="e">
        <f>#REF!</f>
        <v>#REF!</v>
      </c>
      <c r="N1269" s="828" t="e">
        <f>#REF!</f>
        <v>#REF!</v>
      </c>
      <c r="O1269" s="830" t="e">
        <f t="shared" si="14"/>
        <v>#REF!</v>
      </c>
      <c r="P1269" s="820" t="e">
        <f>Tabla13[[#This Row],[Ejec Real Acumu]]-Tabla13[[#This Row],[Proyec Ejec Acumul]]</f>
        <v>#REF!</v>
      </c>
      <c r="Q1269" s="820" t="e">
        <f>Tabla13[[#This Row],[Ejec Real Mes]]-Tabla13[[#This Row],[Program Entreg Mes]]</f>
        <v>#REF!</v>
      </c>
    </row>
    <row r="1270" spans="1:17">
      <c r="A1270" s="828">
        <v>7</v>
      </c>
      <c r="B1270" s="828" t="s">
        <v>2455</v>
      </c>
      <c r="C1270" s="828" t="s">
        <v>2456</v>
      </c>
      <c r="D1270" s="828" t="s">
        <v>688</v>
      </c>
      <c r="E1270" s="828" t="e">
        <f>#REF!</f>
        <v>#REF!</v>
      </c>
      <c r="F1270" s="828">
        <v>6</v>
      </c>
      <c r="G1270" s="828" t="s">
        <v>2448</v>
      </c>
      <c r="H1270" s="828" t="e">
        <f>#REF!</f>
        <v>#REF!</v>
      </c>
      <c r="I1270" s="828" t="e">
        <f>#REF!+#REF!+#REF!+#REF!+#REF!+#REF!</f>
        <v>#REF!</v>
      </c>
      <c r="J1270" s="828" t="e">
        <f>#REF!+#REF!+#REF!+#REF!+#REF!+#REF!</f>
        <v>#REF!</v>
      </c>
      <c r="K1270" s="829" t="e">
        <f t="shared" si="12"/>
        <v>#REF!</v>
      </c>
      <c r="L1270" s="829" t="e">
        <f t="shared" si="13"/>
        <v>#REF!</v>
      </c>
      <c r="M1270" s="828" t="e">
        <f>#REF!</f>
        <v>#REF!</v>
      </c>
      <c r="N1270" s="828" t="e">
        <f>#REF!</f>
        <v>#REF!</v>
      </c>
      <c r="O1270" s="830" t="e">
        <f t="shared" si="14"/>
        <v>#REF!</v>
      </c>
      <c r="P1270" s="820" t="e">
        <f>Tabla13[[#This Row],[Ejec Real Acumu]]-Tabla13[[#This Row],[Proyec Ejec Acumul]]</f>
        <v>#REF!</v>
      </c>
      <c r="Q1270" s="820" t="e">
        <f>Tabla13[[#This Row],[Ejec Real Mes]]-Tabla13[[#This Row],[Program Entreg Mes]]</f>
        <v>#REF!</v>
      </c>
    </row>
    <row r="1271" spans="1:17">
      <c r="A1271" s="828">
        <v>8</v>
      </c>
      <c r="B1271" s="828" t="s">
        <v>2455</v>
      </c>
      <c r="C1271" s="828" t="s">
        <v>2456</v>
      </c>
      <c r="D1271" s="828" t="s">
        <v>688</v>
      </c>
      <c r="E1271" s="828" t="e">
        <f>#REF!</f>
        <v>#REF!</v>
      </c>
      <c r="F1271" s="828">
        <v>6</v>
      </c>
      <c r="G1271" s="828" t="s">
        <v>2448</v>
      </c>
      <c r="H1271" s="828" t="e">
        <f>#REF!</f>
        <v>#REF!</v>
      </c>
      <c r="I1271" s="828" t="e">
        <f>#REF!+#REF!+#REF!+#REF!+#REF!+#REF!</f>
        <v>#REF!</v>
      </c>
      <c r="J1271" s="828" t="e">
        <f>#REF!+#REF!+#REF!+#REF!+#REF!+#REF!</f>
        <v>#REF!</v>
      </c>
      <c r="K1271" s="829" t="e">
        <f t="shared" si="12"/>
        <v>#REF!</v>
      </c>
      <c r="L1271" s="829" t="e">
        <f t="shared" si="13"/>
        <v>#REF!</v>
      </c>
      <c r="M1271" s="828" t="e">
        <f>#REF!</f>
        <v>#REF!</v>
      </c>
      <c r="N1271" s="828" t="e">
        <f>#REF!</f>
        <v>#REF!</v>
      </c>
      <c r="O1271" s="830" t="e">
        <f t="shared" si="14"/>
        <v>#REF!</v>
      </c>
      <c r="P1271" s="820" t="e">
        <f>Tabla13[[#This Row],[Ejec Real Acumu]]-Tabla13[[#This Row],[Proyec Ejec Acumul]]</f>
        <v>#REF!</v>
      </c>
      <c r="Q1271" s="820" t="e">
        <f>Tabla13[[#This Row],[Ejec Real Mes]]-Tabla13[[#This Row],[Program Entreg Mes]]</f>
        <v>#REF!</v>
      </c>
    </row>
    <row r="1272" spans="1:17">
      <c r="A1272" s="828">
        <v>9</v>
      </c>
      <c r="B1272" s="828" t="s">
        <v>2455</v>
      </c>
      <c r="C1272" s="828" t="s">
        <v>2456</v>
      </c>
      <c r="D1272" s="828" t="s">
        <v>688</v>
      </c>
      <c r="E1272" s="828" t="e">
        <f>#REF!</f>
        <v>#REF!</v>
      </c>
      <c r="F1272" s="828">
        <v>6</v>
      </c>
      <c r="G1272" s="828" t="s">
        <v>2448</v>
      </c>
      <c r="H1272" s="828" t="e">
        <f>#REF!</f>
        <v>#REF!</v>
      </c>
      <c r="I1272" s="828" t="e">
        <f>#REF!+#REF!+#REF!+#REF!+#REF!+#REF!</f>
        <v>#REF!</v>
      </c>
      <c r="J1272" s="828" t="e">
        <f>#REF!+#REF!+#REF!+#REF!+#REF!+#REF!</f>
        <v>#REF!</v>
      </c>
      <c r="K1272" s="829" t="e">
        <f t="shared" si="12"/>
        <v>#REF!</v>
      </c>
      <c r="L1272" s="829" t="e">
        <f t="shared" si="13"/>
        <v>#REF!</v>
      </c>
      <c r="M1272" s="828" t="e">
        <f>#REF!</f>
        <v>#REF!</v>
      </c>
      <c r="N1272" s="828" t="e">
        <f>#REF!</f>
        <v>#REF!</v>
      </c>
      <c r="O1272" s="830" t="e">
        <f t="shared" si="14"/>
        <v>#REF!</v>
      </c>
      <c r="P1272" s="820" t="e">
        <f>Tabla13[[#This Row],[Ejec Real Acumu]]-Tabla13[[#This Row],[Proyec Ejec Acumul]]</f>
        <v>#REF!</v>
      </c>
      <c r="Q1272" s="820" t="e">
        <f>Tabla13[[#This Row],[Ejec Real Mes]]-Tabla13[[#This Row],[Program Entreg Mes]]</f>
        <v>#REF!</v>
      </c>
    </row>
    <row r="1273" spans="1:17">
      <c r="A1273" s="828">
        <v>10</v>
      </c>
      <c r="B1273" s="828" t="s">
        <v>2455</v>
      </c>
      <c r="C1273" s="828" t="s">
        <v>2456</v>
      </c>
      <c r="D1273" s="828" t="s">
        <v>688</v>
      </c>
      <c r="E1273" s="828" t="e">
        <f>#REF!</f>
        <v>#REF!</v>
      </c>
      <c r="F1273" s="828">
        <v>6</v>
      </c>
      <c r="G1273" s="828" t="s">
        <v>2448</v>
      </c>
      <c r="H1273" s="828" t="e">
        <f>#REF!</f>
        <v>#REF!</v>
      </c>
      <c r="I1273" s="828" t="e">
        <f>#REF!+#REF!+#REF!+#REF!+#REF!+#REF!</f>
        <v>#REF!</v>
      </c>
      <c r="J1273" s="828" t="e">
        <f>#REF!+#REF!+#REF!+#REF!+#REF!+#REF!</f>
        <v>#REF!</v>
      </c>
      <c r="K1273" s="829" t="e">
        <f t="shared" si="12"/>
        <v>#REF!</v>
      </c>
      <c r="L1273" s="829" t="e">
        <f t="shared" si="13"/>
        <v>#REF!</v>
      </c>
      <c r="M1273" s="828" t="e">
        <f>#REF!</f>
        <v>#REF!</v>
      </c>
      <c r="N1273" s="828" t="e">
        <f>#REF!</f>
        <v>#REF!</v>
      </c>
      <c r="O1273" s="830" t="e">
        <f t="shared" si="14"/>
        <v>#REF!</v>
      </c>
      <c r="P1273" s="820" t="e">
        <f>Tabla13[[#This Row],[Ejec Real Acumu]]-Tabla13[[#This Row],[Proyec Ejec Acumul]]</f>
        <v>#REF!</v>
      </c>
      <c r="Q1273" s="820" t="e">
        <f>Tabla13[[#This Row],[Ejec Real Mes]]-Tabla13[[#This Row],[Program Entreg Mes]]</f>
        <v>#REF!</v>
      </c>
    </row>
    <row r="1274" spans="1:17">
      <c r="A1274" s="828">
        <v>11</v>
      </c>
      <c r="B1274" s="828" t="s">
        <v>2455</v>
      </c>
      <c r="C1274" s="828" t="s">
        <v>2456</v>
      </c>
      <c r="D1274" s="828" t="s">
        <v>688</v>
      </c>
      <c r="E1274" s="828" t="e">
        <f>#REF!</f>
        <v>#REF!</v>
      </c>
      <c r="F1274" s="828">
        <v>6</v>
      </c>
      <c r="G1274" s="828" t="s">
        <v>2448</v>
      </c>
      <c r="H1274" s="828" t="e">
        <f>#REF!</f>
        <v>#REF!</v>
      </c>
      <c r="I1274" s="828" t="e">
        <f>#REF!+#REF!+#REF!+#REF!+#REF!+#REF!</f>
        <v>#REF!</v>
      </c>
      <c r="J1274" s="828" t="e">
        <f>#REF!+#REF!+#REF!+#REF!+#REF!+#REF!</f>
        <v>#REF!</v>
      </c>
      <c r="K1274" s="829" t="e">
        <f t="shared" si="12"/>
        <v>#REF!</v>
      </c>
      <c r="L1274" s="829" t="e">
        <f t="shared" si="13"/>
        <v>#REF!</v>
      </c>
      <c r="M1274" s="828" t="e">
        <f>#REF!</f>
        <v>#REF!</v>
      </c>
      <c r="N1274" s="828" t="e">
        <f>#REF!</f>
        <v>#REF!</v>
      </c>
      <c r="O1274" s="830" t="e">
        <f t="shared" si="14"/>
        <v>#REF!</v>
      </c>
      <c r="P1274" s="820" t="e">
        <f>Tabla13[[#This Row],[Ejec Real Acumu]]-Tabla13[[#This Row],[Proyec Ejec Acumul]]</f>
        <v>#REF!</v>
      </c>
      <c r="Q1274" s="820" t="e">
        <f>Tabla13[[#This Row],[Ejec Real Mes]]-Tabla13[[#This Row],[Program Entreg Mes]]</f>
        <v>#REF!</v>
      </c>
    </row>
    <row r="1275" spans="1:17">
      <c r="A1275" s="828">
        <v>12</v>
      </c>
      <c r="B1275" s="828" t="s">
        <v>2455</v>
      </c>
      <c r="C1275" s="828" t="s">
        <v>2456</v>
      </c>
      <c r="D1275" s="828" t="s">
        <v>688</v>
      </c>
      <c r="E1275" s="828" t="e">
        <f>#REF!</f>
        <v>#REF!</v>
      </c>
      <c r="F1275" s="828">
        <v>6</v>
      </c>
      <c r="G1275" s="828" t="s">
        <v>2448</v>
      </c>
      <c r="H1275" s="828" t="e">
        <f>#REF!</f>
        <v>#REF!</v>
      </c>
      <c r="I1275" s="828" t="e">
        <f>#REF!+#REF!+#REF!+#REF!+#REF!+#REF!</f>
        <v>#REF!</v>
      </c>
      <c r="J1275" s="828" t="e">
        <f>#REF!+#REF!+#REF!+#REF!+#REF!+#REF!</f>
        <v>#REF!</v>
      </c>
      <c r="K1275" s="829" t="e">
        <f t="shared" si="12"/>
        <v>#REF!</v>
      </c>
      <c r="L1275" s="829" t="e">
        <f t="shared" si="13"/>
        <v>#REF!</v>
      </c>
      <c r="M1275" s="828" t="e">
        <f>#REF!</f>
        <v>#REF!</v>
      </c>
      <c r="N1275" s="828" t="e">
        <f>#REF!</f>
        <v>#REF!</v>
      </c>
      <c r="O1275" s="830" t="e">
        <f t="shared" si="14"/>
        <v>#REF!</v>
      </c>
      <c r="P1275" s="820" t="e">
        <f>Tabla13[[#This Row],[Ejec Real Acumu]]-Tabla13[[#This Row],[Proyec Ejec Acumul]]</f>
        <v>#REF!</v>
      </c>
      <c r="Q1275" s="820" t="e">
        <f>Tabla13[[#This Row],[Ejec Real Mes]]-Tabla13[[#This Row],[Program Entreg Mes]]</f>
        <v>#REF!</v>
      </c>
    </row>
    <row r="1276" spans="1:17">
      <c r="A1276" s="828">
        <v>13</v>
      </c>
      <c r="B1276" s="828" t="s">
        <v>2455</v>
      </c>
      <c r="C1276" s="828" t="s">
        <v>2456</v>
      </c>
      <c r="D1276" s="828" t="s">
        <v>688</v>
      </c>
      <c r="E1276" s="828" t="e">
        <f>#REF!</f>
        <v>#REF!</v>
      </c>
      <c r="F1276" s="828">
        <v>6</v>
      </c>
      <c r="G1276" s="828" t="s">
        <v>2448</v>
      </c>
      <c r="H1276" s="828" t="e">
        <f>#REF!</f>
        <v>#REF!</v>
      </c>
      <c r="I1276" s="828" t="e">
        <f>#REF!+#REF!+#REF!+#REF!+#REF!+#REF!</f>
        <v>#REF!</v>
      </c>
      <c r="J1276" s="828" t="e">
        <f>#REF!+#REF!+#REF!+#REF!+#REF!+#REF!</f>
        <v>#REF!</v>
      </c>
      <c r="K1276" s="829" t="e">
        <f t="shared" si="12"/>
        <v>#REF!</v>
      </c>
      <c r="L1276" s="829" t="e">
        <f t="shared" si="13"/>
        <v>#REF!</v>
      </c>
      <c r="M1276" s="828" t="e">
        <f>#REF!</f>
        <v>#REF!</v>
      </c>
      <c r="N1276" s="828" t="e">
        <f>#REF!</f>
        <v>#REF!</v>
      </c>
      <c r="O1276" s="830" t="e">
        <f t="shared" si="14"/>
        <v>#REF!</v>
      </c>
      <c r="P1276" s="820" t="e">
        <f>Tabla13[[#This Row],[Ejec Real Acumu]]-Tabla13[[#This Row],[Proyec Ejec Acumul]]</f>
        <v>#REF!</v>
      </c>
      <c r="Q1276" s="820" t="e">
        <f>Tabla13[[#This Row],[Ejec Real Mes]]-Tabla13[[#This Row],[Program Entreg Mes]]</f>
        <v>#REF!</v>
      </c>
    </row>
    <row r="1277" spans="1:17">
      <c r="A1277" s="828">
        <v>14</v>
      </c>
      <c r="B1277" s="828" t="s">
        <v>2455</v>
      </c>
      <c r="C1277" s="828" t="s">
        <v>2456</v>
      </c>
      <c r="D1277" s="828" t="s">
        <v>688</v>
      </c>
      <c r="E1277" s="828" t="e">
        <f>#REF!</f>
        <v>#REF!</v>
      </c>
      <c r="F1277" s="828">
        <v>6</v>
      </c>
      <c r="G1277" s="828" t="s">
        <v>2448</v>
      </c>
      <c r="H1277" s="828" t="e">
        <f>#REF!</f>
        <v>#REF!</v>
      </c>
      <c r="I1277" s="828" t="e">
        <f>#REF!+#REF!+#REF!+#REF!+#REF!+#REF!</f>
        <v>#REF!</v>
      </c>
      <c r="J1277" s="828" t="e">
        <f>#REF!+#REF!+#REF!+#REF!+#REF!+#REF!</f>
        <v>#REF!</v>
      </c>
      <c r="K1277" s="829" t="e">
        <f t="shared" si="12"/>
        <v>#REF!</v>
      </c>
      <c r="L1277" s="829" t="e">
        <f t="shared" si="13"/>
        <v>#REF!</v>
      </c>
      <c r="M1277" s="828" t="e">
        <f>#REF!</f>
        <v>#REF!</v>
      </c>
      <c r="N1277" s="828" t="e">
        <f>#REF!</f>
        <v>#REF!</v>
      </c>
      <c r="O1277" s="830" t="e">
        <f t="shared" si="14"/>
        <v>#REF!</v>
      </c>
      <c r="P1277" s="820" t="e">
        <f>Tabla13[[#This Row],[Ejec Real Acumu]]-Tabla13[[#This Row],[Proyec Ejec Acumul]]</f>
        <v>#REF!</v>
      </c>
      <c r="Q1277" s="820" t="e">
        <f>Tabla13[[#This Row],[Ejec Real Mes]]-Tabla13[[#This Row],[Program Entreg Mes]]</f>
        <v>#REF!</v>
      </c>
    </row>
    <row r="1278" spans="1:17">
      <c r="A1278" s="828">
        <v>15</v>
      </c>
      <c r="B1278" s="828" t="s">
        <v>2455</v>
      </c>
      <c r="C1278" s="828" t="s">
        <v>2456</v>
      </c>
      <c r="D1278" s="828" t="s">
        <v>688</v>
      </c>
      <c r="E1278" s="828" t="e">
        <f>#REF!</f>
        <v>#REF!</v>
      </c>
      <c r="F1278" s="828">
        <v>6</v>
      </c>
      <c r="G1278" s="828" t="s">
        <v>2448</v>
      </c>
      <c r="H1278" s="828" t="e">
        <f>#REF!</f>
        <v>#REF!</v>
      </c>
      <c r="I1278" s="828" t="e">
        <f>#REF!+#REF!+#REF!+#REF!+#REF!+#REF!</f>
        <v>#REF!</v>
      </c>
      <c r="J1278" s="828" t="e">
        <f>#REF!+#REF!+#REF!+#REF!+#REF!+#REF!</f>
        <v>#REF!</v>
      </c>
      <c r="K1278" s="829" t="e">
        <f t="shared" ref="K1278:K1519" si="15">I1278/H1278</f>
        <v>#REF!</v>
      </c>
      <c r="L1278" s="829" t="e">
        <f t="shared" ref="L1278:L1519" si="16">J1278/H1278</f>
        <v>#REF!</v>
      </c>
      <c r="M1278" s="828" t="e">
        <f>#REF!</f>
        <v>#REF!</v>
      </c>
      <c r="N1278" s="828" t="e">
        <f>#REF!</f>
        <v>#REF!</v>
      </c>
      <c r="O1278" s="830" t="e">
        <f t="shared" ref="O1278:O1519" si="17">N1278/M1278</f>
        <v>#REF!</v>
      </c>
      <c r="P1278" s="820" t="e">
        <f>Tabla13[[#This Row],[Ejec Real Acumu]]-Tabla13[[#This Row],[Proyec Ejec Acumul]]</f>
        <v>#REF!</v>
      </c>
      <c r="Q1278" s="820" t="e">
        <f>Tabla13[[#This Row],[Ejec Real Mes]]-Tabla13[[#This Row],[Program Entreg Mes]]</f>
        <v>#REF!</v>
      </c>
    </row>
    <row r="1279" spans="1:17">
      <c r="A1279" s="828">
        <v>16</v>
      </c>
      <c r="B1279" s="828" t="s">
        <v>2455</v>
      </c>
      <c r="C1279" s="828" t="s">
        <v>2456</v>
      </c>
      <c r="D1279" s="828" t="s">
        <v>688</v>
      </c>
      <c r="E1279" s="828" t="e">
        <f>#REF!</f>
        <v>#REF!</v>
      </c>
      <c r="F1279" s="828">
        <v>6</v>
      </c>
      <c r="G1279" s="828" t="s">
        <v>2448</v>
      </c>
      <c r="H1279" s="828" t="e">
        <f>#REF!</f>
        <v>#REF!</v>
      </c>
      <c r="I1279" s="828" t="e">
        <f>#REF!+#REF!+#REF!+#REF!+#REF!+#REF!</f>
        <v>#REF!</v>
      </c>
      <c r="J1279" s="828" t="e">
        <f>#REF!+#REF!+#REF!+#REF!+#REF!+#REF!</f>
        <v>#REF!</v>
      </c>
      <c r="K1279" s="829" t="e">
        <f t="shared" si="15"/>
        <v>#REF!</v>
      </c>
      <c r="L1279" s="829" t="e">
        <f t="shared" si="16"/>
        <v>#REF!</v>
      </c>
      <c r="M1279" s="828" t="e">
        <f>#REF!</f>
        <v>#REF!</v>
      </c>
      <c r="N1279" s="828" t="e">
        <f>#REF!</f>
        <v>#REF!</v>
      </c>
      <c r="O1279" s="830" t="e">
        <f t="shared" si="17"/>
        <v>#REF!</v>
      </c>
      <c r="P1279" s="820" t="e">
        <f>Tabla13[[#This Row],[Ejec Real Acumu]]-Tabla13[[#This Row],[Proyec Ejec Acumul]]</f>
        <v>#REF!</v>
      </c>
      <c r="Q1279" s="820" t="e">
        <f>Tabla13[[#This Row],[Ejec Real Mes]]-Tabla13[[#This Row],[Program Entreg Mes]]</f>
        <v>#REF!</v>
      </c>
    </row>
    <row r="1280" spans="1:17">
      <c r="A1280" s="828">
        <v>17</v>
      </c>
      <c r="B1280" s="828" t="s">
        <v>2455</v>
      </c>
      <c r="C1280" s="828" t="s">
        <v>2456</v>
      </c>
      <c r="D1280" s="828" t="s">
        <v>688</v>
      </c>
      <c r="E1280" s="828" t="e">
        <f>#REF!</f>
        <v>#REF!</v>
      </c>
      <c r="F1280" s="828">
        <v>6</v>
      </c>
      <c r="G1280" s="828" t="s">
        <v>2448</v>
      </c>
      <c r="H1280" s="828" t="e">
        <f>#REF!</f>
        <v>#REF!</v>
      </c>
      <c r="I1280" s="828" t="e">
        <f>#REF!+#REF!+#REF!+#REF!+#REF!+#REF!</f>
        <v>#REF!</v>
      </c>
      <c r="J1280" s="828" t="e">
        <f>#REF!+#REF!+#REF!+#REF!+#REF!+#REF!</f>
        <v>#REF!</v>
      </c>
      <c r="K1280" s="829" t="e">
        <f t="shared" si="15"/>
        <v>#REF!</v>
      </c>
      <c r="L1280" s="829" t="e">
        <f t="shared" si="16"/>
        <v>#REF!</v>
      </c>
      <c r="M1280" s="828" t="e">
        <f>#REF!</f>
        <v>#REF!</v>
      </c>
      <c r="N1280" s="828" t="e">
        <f>#REF!</f>
        <v>#REF!</v>
      </c>
      <c r="O1280" s="830" t="e">
        <f t="shared" si="17"/>
        <v>#REF!</v>
      </c>
      <c r="P1280" s="820" t="e">
        <f>Tabla13[[#This Row],[Ejec Real Acumu]]-Tabla13[[#This Row],[Proyec Ejec Acumul]]</f>
        <v>#REF!</v>
      </c>
      <c r="Q1280" s="820" t="e">
        <f>Tabla13[[#This Row],[Ejec Real Mes]]-Tabla13[[#This Row],[Program Entreg Mes]]</f>
        <v>#REF!</v>
      </c>
    </row>
    <row r="1281" spans="1:17">
      <c r="A1281" s="828">
        <v>1</v>
      </c>
      <c r="B1281" s="828" t="s">
        <v>2455</v>
      </c>
      <c r="C1281" s="828" t="s">
        <v>2456</v>
      </c>
      <c r="D1281" s="828" t="s">
        <v>688</v>
      </c>
      <c r="E1281" s="828" t="e">
        <f>#REF!</f>
        <v>#REF!</v>
      </c>
      <c r="F1281" s="828">
        <v>7</v>
      </c>
      <c r="G1281" s="828" t="s">
        <v>2449</v>
      </c>
      <c r="H1281" s="828" t="e">
        <f>#REF!</f>
        <v>#REF!</v>
      </c>
      <c r="I1281" s="828" t="e">
        <f>#REF!+#REF!+#REF!+#REF!+#REF!+#REF!+#REF!</f>
        <v>#REF!</v>
      </c>
      <c r="J1281" s="828" t="e">
        <f>#REF!+#REF!+#REF!+#REF!+#REF!+#REF!+#REF!</f>
        <v>#REF!</v>
      </c>
      <c r="K1281" s="829" t="e">
        <f t="shared" si="15"/>
        <v>#REF!</v>
      </c>
      <c r="L1281" s="829" t="e">
        <f t="shared" si="16"/>
        <v>#REF!</v>
      </c>
      <c r="M1281" s="828" t="e">
        <f>#REF!</f>
        <v>#REF!</v>
      </c>
      <c r="N1281" s="828" t="e">
        <f>#REF!</f>
        <v>#REF!</v>
      </c>
      <c r="O1281" s="830" t="e">
        <f t="shared" si="17"/>
        <v>#REF!</v>
      </c>
      <c r="P1281" s="820" t="e">
        <f>Tabla13[[#This Row],[Ejec Real Acumu]]-Tabla13[[#This Row],[Proyec Ejec Acumul]]</f>
        <v>#REF!</v>
      </c>
      <c r="Q1281" s="820" t="e">
        <f>Tabla13[[#This Row],[Ejec Real Mes]]-Tabla13[[#This Row],[Program Entreg Mes]]</f>
        <v>#REF!</v>
      </c>
    </row>
    <row r="1282" spans="1:17">
      <c r="A1282" s="828">
        <v>2</v>
      </c>
      <c r="B1282" s="828" t="s">
        <v>2455</v>
      </c>
      <c r="C1282" s="828" t="s">
        <v>2456</v>
      </c>
      <c r="D1282" s="828" t="s">
        <v>688</v>
      </c>
      <c r="E1282" s="828" t="e">
        <f>#REF!</f>
        <v>#REF!</v>
      </c>
      <c r="F1282" s="828">
        <v>7</v>
      </c>
      <c r="G1282" s="828" t="s">
        <v>2449</v>
      </c>
      <c r="H1282" s="828" t="e">
        <f>#REF!</f>
        <v>#REF!</v>
      </c>
      <c r="I1282" s="828" t="e">
        <f>#REF!+#REF!+#REF!+#REF!+#REF!+#REF!+#REF!</f>
        <v>#REF!</v>
      </c>
      <c r="J1282" s="828" t="e">
        <f>#REF!+#REF!+#REF!+#REF!+#REF!+#REF!+#REF!</f>
        <v>#REF!</v>
      </c>
      <c r="K1282" s="829" t="e">
        <f t="shared" si="15"/>
        <v>#REF!</v>
      </c>
      <c r="L1282" s="829" t="e">
        <f t="shared" si="16"/>
        <v>#REF!</v>
      </c>
      <c r="M1282" s="828" t="e">
        <f>#REF!</f>
        <v>#REF!</v>
      </c>
      <c r="N1282" s="828" t="e">
        <f>#REF!</f>
        <v>#REF!</v>
      </c>
      <c r="O1282" s="830" t="e">
        <f t="shared" si="17"/>
        <v>#REF!</v>
      </c>
      <c r="P1282" s="820" t="e">
        <f>Tabla13[[#This Row],[Ejec Real Acumu]]-Tabla13[[#This Row],[Proyec Ejec Acumul]]</f>
        <v>#REF!</v>
      </c>
      <c r="Q1282" s="820" t="e">
        <f>Tabla13[[#This Row],[Ejec Real Mes]]-Tabla13[[#This Row],[Program Entreg Mes]]</f>
        <v>#REF!</v>
      </c>
    </row>
    <row r="1283" spans="1:17">
      <c r="A1283" s="828">
        <v>3</v>
      </c>
      <c r="B1283" s="828" t="s">
        <v>2455</v>
      </c>
      <c r="C1283" s="828" t="s">
        <v>2456</v>
      </c>
      <c r="D1283" s="828" t="s">
        <v>688</v>
      </c>
      <c r="E1283" s="828" t="e">
        <f>#REF!</f>
        <v>#REF!</v>
      </c>
      <c r="F1283" s="828">
        <v>7</v>
      </c>
      <c r="G1283" s="828" t="s">
        <v>2449</v>
      </c>
      <c r="H1283" s="828" t="e">
        <f>#REF!</f>
        <v>#REF!</v>
      </c>
      <c r="I1283" s="828" t="e">
        <f>#REF!+#REF!+#REF!+#REF!+#REF!+#REF!+#REF!</f>
        <v>#REF!</v>
      </c>
      <c r="J1283" s="828" t="e">
        <f>#REF!+#REF!+#REF!+#REF!+#REF!+#REF!+#REF!</f>
        <v>#REF!</v>
      </c>
      <c r="K1283" s="829" t="e">
        <f t="shared" si="15"/>
        <v>#REF!</v>
      </c>
      <c r="L1283" s="829" t="e">
        <f t="shared" si="16"/>
        <v>#REF!</v>
      </c>
      <c r="M1283" s="828" t="e">
        <f>#REF!</f>
        <v>#REF!</v>
      </c>
      <c r="N1283" s="828" t="e">
        <f>#REF!</f>
        <v>#REF!</v>
      </c>
      <c r="O1283" s="830" t="e">
        <f t="shared" si="17"/>
        <v>#REF!</v>
      </c>
      <c r="P1283" s="820" t="e">
        <f>Tabla13[[#This Row],[Ejec Real Acumu]]-Tabla13[[#This Row],[Proyec Ejec Acumul]]</f>
        <v>#REF!</v>
      </c>
      <c r="Q1283" s="820" t="e">
        <f>Tabla13[[#This Row],[Ejec Real Mes]]-Tabla13[[#This Row],[Program Entreg Mes]]</f>
        <v>#REF!</v>
      </c>
    </row>
    <row r="1284" spans="1:17">
      <c r="A1284" s="828">
        <v>4</v>
      </c>
      <c r="B1284" s="828" t="s">
        <v>2455</v>
      </c>
      <c r="C1284" s="828" t="s">
        <v>2456</v>
      </c>
      <c r="D1284" s="828" t="s">
        <v>688</v>
      </c>
      <c r="E1284" s="828" t="e">
        <f>#REF!</f>
        <v>#REF!</v>
      </c>
      <c r="F1284" s="828">
        <v>7</v>
      </c>
      <c r="G1284" s="828" t="s">
        <v>2449</v>
      </c>
      <c r="H1284" s="828" t="e">
        <f>#REF!</f>
        <v>#REF!</v>
      </c>
      <c r="I1284" s="828" t="e">
        <f>#REF!+#REF!+#REF!+#REF!+#REF!+#REF!+#REF!</f>
        <v>#REF!</v>
      </c>
      <c r="J1284" s="828" t="e">
        <f>#REF!+#REF!+#REF!+#REF!+#REF!+#REF!+#REF!</f>
        <v>#REF!</v>
      </c>
      <c r="K1284" s="829" t="e">
        <f t="shared" si="15"/>
        <v>#REF!</v>
      </c>
      <c r="L1284" s="829" t="e">
        <f t="shared" si="16"/>
        <v>#REF!</v>
      </c>
      <c r="M1284" s="828" t="e">
        <f>#REF!</f>
        <v>#REF!</v>
      </c>
      <c r="N1284" s="828" t="e">
        <f>#REF!</f>
        <v>#REF!</v>
      </c>
      <c r="O1284" s="830" t="e">
        <f t="shared" si="17"/>
        <v>#REF!</v>
      </c>
      <c r="P1284" s="820" t="e">
        <f>Tabla13[[#This Row],[Ejec Real Acumu]]-Tabla13[[#This Row],[Proyec Ejec Acumul]]</f>
        <v>#REF!</v>
      </c>
      <c r="Q1284" s="820" t="e">
        <f>Tabla13[[#This Row],[Ejec Real Mes]]-Tabla13[[#This Row],[Program Entreg Mes]]</f>
        <v>#REF!</v>
      </c>
    </row>
    <row r="1285" spans="1:17">
      <c r="A1285" s="828">
        <v>5</v>
      </c>
      <c r="B1285" s="828" t="s">
        <v>2455</v>
      </c>
      <c r="C1285" s="828" t="s">
        <v>2456</v>
      </c>
      <c r="D1285" s="828" t="s">
        <v>688</v>
      </c>
      <c r="E1285" s="828" t="e">
        <f>#REF!</f>
        <v>#REF!</v>
      </c>
      <c r="F1285" s="828">
        <v>7</v>
      </c>
      <c r="G1285" s="828" t="s">
        <v>2449</v>
      </c>
      <c r="H1285" s="828" t="e">
        <f>#REF!</f>
        <v>#REF!</v>
      </c>
      <c r="I1285" s="828" t="e">
        <f>#REF!+#REF!+#REF!+#REF!+#REF!+#REF!+#REF!</f>
        <v>#REF!</v>
      </c>
      <c r="J1285" s="828" t="e">
        <f>#REF!+#REF!+#REF!+#REF!+#REF!+#REF!+#REF!</f>
        <v>#REF!</v>
      </c>
      <c r="K1285" s="829" t="e">
        <f t="shared" si="15"/>
        <v>#REF!</v>
      </c>
      <c r="L1285" s="829" t="e">
        <f t="shared" si="16"/>
        <v>#REF!</v>
      </c>
      <c r="M1285" s="828" t="e">
        <f>#REF!</f>
        <v>#REF!</v>
      </c>
      <c r="N1285" s="828" t="e">
        <f>#REF!</f>
        <v>#REF!</v>
      </c>
      <c r="O1285" s="830" t="e">
        <f t="shared" si="17"/>
        <v>#REF!</v>
      </c>
      <c r="P1285" s="820" t="e">
        <f>Tabla13[[#This Row],[Ejec Real Acumu]]-Tabla13[[#This Row],[Proyec Ejec Acumul]]</f>
        <v>#REF!</v>
      </c>
      <c r="Q1285" s="820" t="e">
        <f>Tabla13[[#This Row],[Ejec Real Mes]]-Tabla13[[#This Row],[Program Entreg Mes]]</f>
        <v>#REF!</v>
      </c>
    </row>
    <row r="1286" spans="1:17">
      <c r="A1286" s="828">
        <v>6</v>
      </c>
      <c r="B1286" s="828" t="s">
        <v>2455</v>
      </c>
      <c r="C1286" s="828" t="s">
        <v>2456</v>
      </c>
      <c r="D1286" s="828" t="s">
        <v>688</v>
      </c>
      <c r="E1286" s="828" t="e">
        <f>#REF!</f>
        <v>#REF!</v>
      </c>
      <c r="F1286" s="828">
        <v>7</v>
      </c>
      <c r="G1286" s="828" t="s">
        <v>2449</v>
      </c>
      <c r="H1286" s="828" t="e">
        <f>#REF!</f>
        <v>#REF!</v>
      </c>
      <c r="I1286" s="828" t="e">
        <f>#REF!+#REF!+#REF!+#REF!+#REF!+#REF!+#REF!</f>
        <v>#REF!</v>
      </c>
      <c r="J1286" s="828" t="e">
        <f>#REF!+#REF!+#REF!+#REF!+#REF!+#REF!+#REF!</f>
        <v>#REF!</v>
      </c>
      <c r="K1286" s="829" t="e">
        <f t="shared" si="15"/>
        <v>#REF!</v>
      </c>
      <c r="L1286" s="829" t="e">
        <f t="shared" si="16"/>
        <v>#REF!</v>
      </c>
      <c r="M1286" s="828" t="e">
        <f>#REF!</f>
        <v>#REF!</v>
      </c>
      <c r="N1286" s="828" t="e">
        <f>#REF!</f>
        <v>#REF!</v>
      </c>
      <c r="O1286" s="830" t="e">
        <f t="shared" si="17"/>
        <v>#REF!</v>
      </c>
      <c r="P1286" s="820" t="e">
        <f>Tabla13[[#This Row],[Ejec Real Acumu]]-Tabla13[[#This Row],[Proyec Ejec Acumul]]</f>
        <v>#REF!</v>
      </c>
      <c r="Q1286" s="820" t="e">
        <f>Tabla13[[#This Row],[Ejec Real Mes]]-Tabla13[[#This Row],[Program Entreg Mes]]</f>
        <v>#REF!</v>
      </c>
    </row>
    <row r="1287" spans="1:17">
      <c r="A1287" s="828">
        <v>7</v>
      </c>
      <c r="B1287" s="828" t="s">
        <v>2455</v>
      </c>
      <c r="C1287" s="828" t="s">
        <v>2456</v>
      </c>
      <c r="D1287" s="828" t="s">
        <v>688</v>
      </c>
      <c r="E1287" s="828" t="e">
        <f>#REF!</f>
        <v>#REF!</v>
      </c>
      <c r="F1287" s="828">
        <v>7</v>
      </c>
      <c r="G1287" s="828" t="s">
        <v>2449</v>
      </c>
      <c r="H1287" s="828" t="e">
        <f>#REF!</f>
        <v>#REF!</v>
      </c>
      <c r="I1287" s="828" t="e">
        <f>#REF!+#REF!+#REF!+#REF!+#REF!+#REF!+#REF!</f>
        <v>#REF!</v>
      </c>
      <c r="J1287" s="828" t="e">
        <f>#REF!+#REF!+#REF!+#REF!+#REF!+#REF!+#REF!</f>
        <v>#REF!</v>
      </c>
      <c r="K1287" s="829" t="e">
        <f t="shared" si="15"/>
        <v>#REF!</v>
      </c>
      <c r="L1287" s="829" t="e">
        <f t="shared" si="16"/>
        <v>#REF!</v>
      </c>
      <c r="M1287" s="828" t="e">
        <f>#REF!</f>
        <v>#REF!</v>
      </c>
      <c r="N1287" s="828" t="e">
        <f>#REF!</f>
        <v>#REF!</v>
      </c>
      <c r="O1287" s="830" t="e">
        <f t="shared" si="17"/>
        <v>#REF!</v>
      </c>
      <c r="P1287" s="820" t="e">
        <f>Tabla13[[#This Row],[Ejec Real Acumu]]-Tabla13[[#This Row],[Proyec Ejec Acumul]]</f>
        <v>#REF!</v>
      </c>
      <c r="Q1287" s="820" t="e">
        <f>Tabla13[[#This Row],[Ejec Real Mes]]-Tabla13[[#This Row],[Program Entreg Mes]]</f>
        <v>#REF!</v>
      </c>
    </row>
    <row r="1288" spans="1:17">
      <c r="A1288" s="828">
        <v>8</v>
      </c>
      <c r="B1288" s="828" t="s">
        <v>2455</v>
      </c>
      <c r="C1288" s="828" t="s">
        <v>2456</v>
      </c>
      <c r="D1288" s="828" t="s">
        <v>688</v>
      </c>
      <c r="E1288" s="828" t="e">
        <f>#REF!</f>
        <v>#REF!</v>
      </c>
      <c r="F1288" s="828">
        <v>7</v>
      </c>
      <c r="G1288" s="828" t="s">
        <v>2449</v>
      </c>
      <c r="H1288" s="828" t="e">
        <f>#REF!</f>
        <v>#REF!</v>
      </c>
      <c r="I1288" s="828" t="e">
        <f>#REF!+#REF!+#REF!+#REF!+#REF!+#REF!+#REF!</f>
        <v>#REF!</v>
      </c>
      <c r="J1288" s="828" t="e">
        <f>#REF!+#REF!+#REF!+#REF!+#REF!+#REF!+#REF!</f>
        <v>#REF!</v>
      </c>
      <c r="K1288" s="829" t="e">
        <f t="shared" si="15"/>
        <v>#REF!</v>
      </c>
      <c r="L1288" s="829" t="e">
        <f t="shared" si="16"/>
        <v>#REF!</v>
      </c>
      <c r="M1288" s="828" t="e">
        <f>#REF!</f>
        <v>#REF!</v>
      </c>
      <c r="N1288" s="828" t="e">
        <f>#REF!</f>
        <v>#REF!</v>
      </c>
      <c r="O1288" s="830" t="e">
        <f t="shared" si="17"/>
        <v>#REF!</v>
      </c>
      <c r="P1288" s="820" t="e">
        <f>Tabla13[[#This Row],[Ejec Real Acumu]]-Tabla13[[#This Row],[Proyec Ejec Acumul]]</f>
        <v>#REF!</v>
      </c>
      <c r="Q1288" s="820" t="e">
        <f>Tabla13[[#This Row],[Ejec Real Mes]]-Tabla13[[#This Row],[Program Entreg Mes]]</f>
        <v>#REF!</v>
      </c>
    </row>
    <row r="1289" spans="1:17">
      <c r="A1289" s="828">
        <v>9</v>
      </c>
      <c r="B1289" s="828" t="s">
        <v>2455</v>
      </c>
      <c r="C1289" s="828" t="s">
        <v>2456</v>
      </c>
      <c r="D1289" s="828" t="s">
        <v>688</v>
      </c>
      <c r="E1289" s="828" t="e">
        <f>#REF!</f>
        <v>#REF!</v>
      </c>
      <c r="F1289" s="828">
        <v>7</v>
      </c>
      <c r="G1289" s="828" t="s">
        <v>2449</v>
      </c>
      <c r="H1289" s="828" t="e">
        <f>#REF!</f>
        <v>#REF!</v>
      </c>
      <c r="I1289" s="828" t="e">
        <f>#REF!+#REF!+#REF!+#REF!+#REF!+#REF!+#REF!</f>
        <v>#REF!</v>
      </c>
      <c r="J1289" s="828" t="e">
        <f>#REF!+#REF!+#REF!+#REF!+#REF!+#REF!+#REF!</f>
        <v>#REF!</v>
      </c>
      <c r="K1289" s="829" t="e">
        <f t="shared" si="15"/>
        <v>#REF!</v>
      </c>
      <c r="L1289" s="829" t="e">
        <f t="shared" si="16"/>
        <v>#REF!</v>
      </c>
      <c r="M1289" s="828" t="e">
        <f>#REF!</f>
        <v>#REF!</v>
      </c>
      <c r="N1289" s="828" t="e">
        <f>#REF!</f>
        <v>#REF!</v>
      </c>
      <c r="O1289" s="830" t="e">
        <f t="shared" si="17"/>
        <v>#REF!</v>
      </c>
      <c r="P1289" s="820" t="e">
        <f>Tabla13[[#This Row],[Ejec Real Acumu]]-Tabla13[[#This Row],[Proyec Ejec Acumul]]</f>
        <v>#REF!</v>
      </c>
      <c r="Q1289" s="820" t="e">
        <f>Tabla13[[#This Row],[Ejec Real Mes]]-Tabla13[[#This Row],[Program Entreg Mes]]</f>
        <v>#REF!</v>
      </c>
    </row>
    <row r="1290" spans="1:17">
      <c r="A1290" s="828">
        <v>10</v>
      </c>
      <c r="B1290" s="828" t="s">
        <v>2455</v>
      </c>
      <c r="C1290" s="828" t="s">
        <v>2456</v>
      </c>
      <c r="D1290" s="828" t="s">
        <v>688</v>
      </c>
      <c r="E1290" s="828" t="e">
        <f>#REF!</f>
        <v>#REF!</v>
      </c>
      <c r="F1290" s="828">
        <v>7</v>
      </c>
      <c r="G1290" s="828" t="s">
        <v>2449</v>
      </c>
      <c r="H1290" s="828" t="e">
        <f>#REF!</f>
        <v>#REF!</v>
      </c>
      <c r="I1290" s="828" t="e">
        <f>#REF!+#REF!+#REF!+#REF!+#REF!+#REF!+#REF!</f>
        <v>#REF!</v>
      </c>
      <c r="J1290" s="828" t="e">
        <f>#REF!+#REF!+#REF!+#REF!+#REF!+#REF!+#REF!</f>
        <v>#REF!</v>
      </c>
      <c r="K1290" s="829" t="e">
        <f t="shared" si="15"/>
        <v>#REF!</v>
      </c>
      <c r="L1290" s="829" t="e">
        <f t="shared" si="16"/>
        <v>#REF!</v>
      </c>
      <c r="M1290" s="828" t="e">
        <f>#REF!</f>
        <v>#REF!</v>
      </c>
      <c r="N1290" s="828" t="e">
        <f>#REF!</f>
        <v>#REF!</v>
      </c>
      <c r="O1290" s="830" t="e">
        <f t="shared" si="17"/>
        <v>#REF!</v>
      </c>
      <c r="P1290" s="820" t="e">
        <f>Tabla13[[#This Row],[Ejec Real Acumu]]-Tabla13[[#This Row],[Proyec Ejec Acumul]]</f>
        <v>#REF!</v>
      </c>
      <c r="Q1290" s="820" t="e">
        <f>Tabla13[[#This Row],[Ejec Real Mes]]-Tabla13[[#This Row],[Program Entreg Mes]]</f>
        <v>#REF!</v>
      </c>
    </row>
    <row r="1291" spans="1:17">
      <c r="A1291" s="828">
        <v>11</v>
      </c>
      <c r="B1291" s="828" t="s">
        <v>2455</v>
      </c>
      <c r="C1291" s="828" t="s">
        <v>2456</v>
      </c>
      <c r="D1291" s="828" t="s">
        <v>688</v>
      </c>
      <c r="E1291" s="828" t="e">
        <f>#REF!</f>
        <v>#REF!</v>
      </c>
      <c r="F1291" s="828">
        <v>7</v>
      </c>
      <c r="G1291" s="828" t="s">
        <v>2449</v>
      </c>
      <c r="H1291" s="828" t="e">
        <f>#REF!</f>
        <v>#REF!</v>
      </c>
      <c r="I1291" s="828" t="e">
        <f>#REF!+#REF!+#REF!+#REF!+#REF!+#REF!+#REF!</f>
        <v>#REF!</v>
      </c>
      <c r="J1291" s="828" t="e">
        <f>#REF!+#REF!+#REF!+#REF!+#REF!+#REF!+#REF!</f>
        <v>#REF!</v>
      </c>
      <c r="K1291" s="829" t="e">
        <f t="shared" si="15"/>
        <v>#REF!</v>
      </c>
      <c r="L1291" s="829" t="e">
        <f t="shared" si="16"/>
        <v>#REF!</v>
      </c>
      <c r="M1291" s="828" t="e">
        <f>#REF!</f>
        <v>#REF!</v>
      </c>
      <c r="N1291" s="828" t="e">
        <f>#REF!</f>
        <v>#REF!</v>
      </c>
      <c r="O1291" s="830" t="e">
        <f t="shared" si="17"/>
        <v>#REF!</v>
      </c>
      <c r="P1291" s="820" t="e">
        <f>Tabla13[[#This Row],[Ejec Real Acumu]]-Tabla13[[#This Row],[Proyec Ejec Acumul]]</f>
        <v>#REF!</v>
      </c>
      <c r="Q1291" s="820" t="e">
        <f>Tabla13[[#This Row],[Ejec Real Mes]]-Tabla13[[#This Row],[Program Entreg Mes]]</f>
        <v>#REF!</v>
      </c>
    </row>
    <row r="1292" spans="1:17">
      <c r="A1292" s="828">
        <v>12</v>
      </c>
      <c r="B1292" s="828" t="s">
        <v>2455</v>
      </c>
      <c r="C1292" s="828" t="s">
        <v>2456</v>
      </c>
      <c r="D1292" s="828" t="s">
        <v>688</v>
      </c>
      <c r="E1292" s="828" t="e">
        <f>#REF!</f>
        <v>#REF!</v>
      </c>
      <c r="F1292" s="828">
        <v>7</v>
      </c>
      <c r="G1292" s="828" t="s">
        <v>2449</v>
      </c>
      <c r="H1292" s="828" t="e">
        <f>#REF!</f>
        <v>#REF!</v>
      </c>
      <c r="I1292" s="828" t="e">
        <f>#REF!+#REF!+#REF!+#REF!+#REF!+#REF!+#REF!</f>
        <v>#REF!</v>
      </c>
      <c r="J1292" s="828" t="e">
        <f>#REF!+#REF!+#REF!+#REF!+#REF!+#REF!+#REF!</f>
        <v>#REF!</v>
      </c>
      <c r="K1292" s="829" t="e">
        <f t="shared" si="15"/>
        <v>#REF!</v>
      </c>
      <c r="L1292" s="829" t="e">
        <f t="shared" si="16"/>
        <v>#REF!</v>
      </c>
      <c r="M1292" s="828" t="e">
        <f>#REF!</f>
        <v>#REF!</v>
      </c>
      <c r="N1292" s="828" t="e">
        <f>#REF!</f>
        <v>#REF!</v>
      </c>
      <c r="O1292" s="830" t="e">
        <f t="shared" si="17"/>
        <v>#REF!</v>
      </c>
      <c r="P1292" s="820" t="e">
        <f>Tabla13[[#This Row],[Ejec Real Acumu]]-Tabla13[[#This Row],[Proyec Ejec Acumul]]</f>
        <v>#REF!</v>
      </c>
      <c r="Q1292" s="820" t="e">
        <f>Tabla13[[#This Row],[Ejec Real Mes]]-Tabla13[[#This Row],[Program Entreg Mes]]</f>
        <v>#REF!</v>
      </c>
    </row>
    <row r="1293" spans="1:17">
      <c r="A1293" s="828">
        <v>13</v>
      </c>
      <c r="B1293" s="828" t="s">
        <v>2455</v>
      </c>
      <c r="C1293" s="828" t="s">
        <v>2456</v>
      </c>
      <c r="D1293" s="828" t="s">
        <v>688</v>
      </c>
      <c r="E1293" s="828" t="e">
        <f>#REF!</f>
        <v>#REF!</v>
      </c>
      <c r="F1293" s="828">
        <v>7</v>
      </c>
      <c r="G1293" s="828" t="s">
        <v>2449</v>
      </c>
      <c r="H1293" s="828" t="e">
        <f>#REF!</f>
        <v>#REF!</v>
      </c>
      <c r="I1293" s="828" t="e">
        <f>#REF!+#REF!+#REF!+#REF!+#REF!+#REF!+#REF!</f>
        <v>#REF!</v>
      </c>
      <c r="J1293" s="828" t="e">
        <f>#REF!+#REF!+#REF!+#REF!+#REF!+#REF!+#REF!</f>
        <v>#REF!</v>
      </c>
      <c r="K1293" s="829" t="e">
        <f t="shared" si="15"/>
        <v>#REF!</v>
      </c>
      <c r="L1293" s="829" t="e">
        <f t="shared" si="16"/>
        <v>#REF!</v>
      </c>
      <c r="M1293" s="828" t="e">
        <f>#REF!</f>
        <v>#REF!</v>
      </c>
      <c r="N1293" s="828" t="e">
        <f>#REF!</f>
        <v>#REF!</v>
      </c>
      <c r="O1293" s="830" t="e">
        <f t="shared" si="17"/>
        <v>#REF!</v>
      </c>
      <c r="P1293" s="820" t="e">
        <f>Tabla13[[#This Row],[Ejec Real Acumu]]-Tabla13[[#This Row],[Proyec Ejec Acumul]]</f>
        <v>#REF!</v>
      </c>
      <c r="Q1293" s="820" t="e">
        <f>Tabla13[[#This Row],[Ejec Real Mes]]-Tabla13[[#This Row],[Program Entreg Mes]]</f>
        <v>#REF!</v>
      </c>
    </row>
    <row r="1294" spans="1:17">
      <c r="A1294" s="828">
        <v>14</v>
      </c>
      <c r="B1294" s="828" t="s">
        <v>2455</v>
      </c>
      <c r="C1294" s="828" t="s">
        <v>2456</v>
      </c>
      <c r="D1294" s="828" t="s">
        <v>688</v>
      </c>
      <c r="E1294" s="828" t="e">
        <f>#REF!</f>
        <v>#REF!</v>
      </c>
      <c r="F1294" s="828">
        <v>7</v>
      </c>
      <c r="G1294" s="828" t="s">
        <v>2449</v>
      </c>
      <c r="H1294" s="828" t="e">
        <f>#REF!</f>
        <v>#REF!</v>
      </c>
      <c r="I1294" s="828" t="e">
        <f>#REF!+#REF!+#REF!+#REF!+#REF!+#REF!+#REF!</f>
        <v>#REF!</v>
      </c>
      <c r="J1294" s="828" t="e">
        <f>#REF!+#REF!+#REF!+#REF!+#REF!+#REF!+#REF!</f>
        <v>#REF!</v>
      </c>
      <c r="K1294" s="829" t="e">
        <f t="shared" si="15"/>
        <v>#REF!</v>
      </c>
      <c r="L1294" s="829" t="e">
        <f t="shared" si="16"/>
        <v>#REF!</v>
      </c>
      <c r="M1294" s="828" t="e">
        <f>#REF!</f>
        <v>#REF!</v>
      </c>
      <c r="N1294" s="828" t="e">
        <f>#REF!</f>
        <v>#REF!</v>
      </c>
      <c r="O1294" s="830" t="e">
        <f t="shared" si="17"/>
        <v>#REF!</v>
      </c>
      <c r="P1294" s="820" t="e">
        <f>Tabla13[[#This Row],[Ejec Real Acumu]]-Tabla13[[#This Row],[Proyec Ejec Acumul]]</f>
        <v>#REF!</v>
      </c>
      <c r="Q1294" s="820" t="e">
        <f>Tabla13[[#This Row],[Ejec Real Mes]]-Tabla13[[#This Row],[Program Entreg Mes]]</f>
        <v>#REF!</v>
      </c>
    </row>
    <row r="1295" spans="1:17">
      <c r="A1295" s="828">
        <v>15</v>
      </c>
      <c r="B1295" s="828" t="s">
        <v>2455</v>
      </c>
      <c r="C1295" s="828" t="s">
        <v>2456</v>
      </c>
      <c r="D1295" s="828" t="s">
        <v>688</v>
      </c>
      <c r="E1295" s="828" t="e">
        <f>#REF!</f>
        <v>#REF!</v>
      </c>
      <c r="F1295" s="828">
        <v>7</v>
      </c>
      <c r="G1295" s="828" t="s">
        <v>2449</v>
      </c>
      <c r="H1295" s="828" t="e">
        <f>#REF!</f>
        <v>#REF!</v>
      </c>
      <c r="I1295" s="828" t="e">
        <f>#REF!+#REF!+#REF!+#REF!+#REF!+#REF!+#REF!</f>
        <v>#REF!</v>
      </c>
      <c r="J1295" s="828" t="e">
        <f>#REF!+#REF!+#REF!+#REF!+#REF!+#REF!+#REF!</f>
        <v>#REF!</v>
      </c>
      <c r="K1295" s="829" t="e">
        <f t="shared" si="15"/>
        <v>#REF!</v>
      </c>
      <c r="L1295" s="829" t="e">
        <f t="shared" si="16"/>
        <v>#REF!</v>
      </c>
      <c r="M1295" s="828" t="e">
        <f>#REF!</f>
        <v>#REF!</v>
      </c>
      <c r="N1295" s="828" t="e">
        <f>#REF!</f>
        <v>#REF!</v>
      </c>
      <c r="O1295" s="830" t="e">
        <f t="shared" si="17"/>
        <v>#REF!</v>
      </c>
      <c r="P1295" s="820" t="e">
        <f>Tabla13[[#This Row],[Ejec Real Acumu]]-Tabla13[[#This Row],[Proyec Ejec Acumul]]</f>
        <v>#REF!</v>
      </c>
      <c r="Q1295" s="820" t="e">
        <f>Tabla13[[#This Row],[Ejec Real Mes]]-Tabla13[[#This Row],[Program Entreg Mes]]</f>
        <v>#REF!</v>
      </c>
    </row>
    <row r="1296" spans="1:17">
      <c r="A1296" s="828">
        <v>16</v>
      </c>
      <c r="B1296" s="828" t="s">
        <v>2455</v>
      </c>
      <c r="C1296" s="828" t="s">
        <v>2456</v>
      </c>
      <c r="D1296" s="828" t="s">
        <v>688</v>
      </c>
      <c r="E1296" s="828" t="e">
        <f>#REF!</f>
        <v>#REF!</v>
      </c>
      <c r="F1296" s="828">
        <v>7</v>
      </c>
      <c r="G1296" s="828" t="s">
        <v>2449</v>
      </c>
      <c r="H1296" s="828" t="e">
        <f>#REF!</f>
        <v>#REF!</v>
      </c>
      <c r="I1296" s="828" t="e">
        <f>#REF!+#REF!+#REF!+#REF!+#REF!+#REF!+#REF!</f>
        <v>#REF!</v>
      </c>
      <c r="J1296" s="828" t="e">
        <f>#REF!+#REF!+#REF!+#REF!+#REF!+#REF!+#REF!</f>
        <v>#REF!</v>
      </c>
      <c r="K1296" s="829" t="e">
        <f t="shared" si="15"/>
        <v>#REF!</v>
      </c>
      <c r="L1296" s="829" t="e">
        <f t="shared" si="16"/>
        <v>#REF!</v>
      </c>
      <c r="M1296" s="828" t="e">
        <f>#REF!</f>
        <v>#REF!</v>
      </c>
      <c r="N1296" s="828" t="e">
        <f>#REF!</f>
        <v>#REF!</v>
      </c>
      <c r="O1296" s="830" t="e">
        <f t="shared" si="17"/>
        <v>#REF!</v>
      </c>
      <c r="P1296" s="820" t="e">
        <f>Tabla13[[#This Row],[Ejec Real Acumu]]-Tabla13[[#This Row],[Proyec Ejec Acumul]]</f>
        <v>#REF!</v>
      </c>
      <c r="Q1296" s="820" t="e">
        <f>Tabla13[[#This Row],[Ejec Real Mes]]-Tabla13[[#This Row],[Program Entreg Mes]]</f>
        <v>#REF!</v>
      </c>
    </row>
    <row r="1297" spans="1:17">
      <c r="A1297" s="828">
        <v>17</v>
      </c>
      <c r="B1297" s="828" t="s">
        <v>2455</v>
      </c>
      <c r="C1297" s="828" t="s">
        <v>2456</v>
      </c>
      <c r="D1297" s="828" t="s">
        <v>688</v>
      </c>
      <c r="E1297" s="828" t="e">
        <f>#REF!</f>
        <v>#REF!</v>
      </c>
      <c r="F1297" s="828">
        <v>7</v>
      </c>
      <c r="G1297" s="828" t="s">
        <v>2449</v>
      </c>
      <c r="H1297" s="828" t="e">
        <f>#REF!</f>
        <v>#REF!</v>
      </c>
      <c r="I1297" s="828" t="e">
        <f>#REF!+#REF!+#REF!+#REF!+#REF!+#REF!+#REF!</f>
        <v>#REF!</v>
      </c>
      <c r="J1297" s="828" t="e">
        <f>#REF!+#REF!+#REF!+#REF!+#REF!+#REF!+#REF!</f>
        <v>#REF!</v>
      </c>
      <c r="K1297" s="829" t="e">
        <f t="shared" si="15"/>
        <v>#REF!</v>
      </c>
      <c r="L1297" s="829" t="e">
        <f t="shared" si="16"/>
        <v>#REF!</v>
      </c>
      <c r="M1297" s="828" t="e">
        <f>#REF!</f>
        <v>#REF!</v>
      </c>
      <c r="N1297" s="828" t="e">
        <f>#REF!</f>
        <v>#REF!</v>
      </c>
      <c r="O1297" s="830" t="e">
        <f t="shared" si="17"/>
        <v>#REF!</v>
      </c>
      <c r="P1297" s="820" t="e">
        <f>Tabla13[[#This Row],[Ejec Real Acumu]]-Tabla13[[#This Row],[Proyec Ejec Acumul]]</f>
        <v>#REF!</v>
      </c>
      <c r="Q1297" s="820" t="e">
        <f>Tabla13[[#This Row],[Ejec Real Mes]]-Tabla13[[#This Row],[Program Entreg Mes]]</f>
        <v>#REF!</v>
      </c>
    </row>
    <row r="1298" spans="1:17">
      <c r="A1298" s="828">
        <v>1</v>
      </c>
      <c r="B1298" s="828" t="s">
        <v>2455</v>
      </c>
      <c r="C1298" s="828" t="s">
        <v>2456</v>
      </c>
      <c r="D1298" s="828" t="s">
        <v>688</v>
      </c>
      <c r="E1298" s="828" t="e">
        <f>#REF!</f>
        <v>#REF!</v>
      </c>
      <c r="F1298" s="828">
        <v>8</v>
      </c>
      <c r="G1298" s="828" t="s">
        <v>2450</v>
      </c>
      <c r="H1298" s="828" t="e">
        <f>#REF!</f>
        <v>#REF!</v>
      </c>
      <c r="I1298" s="828" t="e">
        <f>#REF!+#REF!+#REF!+#REF!+#REF!+#REF!+#REF!+#REF!</f>
        <v>#REF!</v>
      </c>
      <c r="J1298" s="828" t="e">
        <f>#REF!+#REF!+#REF!+#REF!+#REF!+#REF!+#REF!+#REF!</f>
        <v>#REF!</v>
      </c>
      <c r="K1298" s="829" t="e">
        <f t="shared" si="15"/>
        <v>#REF!</v>
      </c>
      <c r="L1298" s="829" t="e">
        <f t="shared" si="16"/>
        <v>#REF!</v>
      </c>
      <c r="M1298" s="828" t="e">
        <f>#REF!</f>
        <v>#REF!</v>
      </c>
      <c r="N1298" s="828" t="e">
        <f>#REF!</f>
        <v>#REF!</v>
      </c>
      <c r="O1298" s="830" t="e">
        <f t="shared" si="17"/>
        <v>#REF!</v>
      </c>
      <c r="P1298" s="820" t="e">
        <f>Tabla13[[#This Row],[Ejec Real Acumu]]-Tabla13[[#This Row],[Proyec Ejec Acumul]]</f>
        <v>#REF!</v>
      </c>
      <c r="Q1298" s="820" t="e">
        <f>Tabla13[[#This Row],[Ejec Real Mes]]-Tabla13[[#This Row],[Program Entreg Mes]]</f>
        <v>#REF!</v>
      </c>
    </row>
    <row r="1299" spans="1:17">
      <c r="A1299" s="828">
        <v>2</v>
      </c>
      <c r="B1299" s="828" t="s">
        <v>2455</v>
      </c>
      <c r="C1299" s="828" t="s">
        <v>2456</v>
      </c>
      <c r="D1299" s="828" t="s">
        <v>688</v>
      </c>
      <c r="E1299" s="828" t="e">
        <f>#REF!</f>
        <v>#REF!</v>
      </c>
      <c r="F1299" s="828">
        <v>8</v>
      </c>
      <c r="G1299" s="828" t="s">
        <v>2450</v>
      </c>
      <c r="H1299" s="828" t="e">
        <f>#REF!</f>
        <v>#REF!</v>
      </c>
      <c r="I1299" s="828" t="e">
        <f>#REF!+#REF!+#REF!+#REF!+#REF!+#REF!+#REF!+#REF!</f>
        <v>#REF!</v>
      </c>
      <c r="J1299" s="828" t="e">
        <f>#REF!+#REF!+#REF!+#REF!+#REF!+#REF!+#REF!+#REF!</f>
        <v>#REF!</v>
      </c>
      <c r="K1299" s="829" t="e">
        <f t="shared" si="15"/>
        <v>#REF!</v>
      </c>
      <c r="L1299" s="829" t="e">
        <f t="shared" si="16"/>
        <v>#REF!</v>
      </c>
      <c r="M1299" s="828" t="e">
        <f>#REF!</f>
        <v>#REF!</v>
      </c>
      <c r="N1299" s="828" t="e">
        <f>#REF!</f>
        <v>#REF!</v>
      </c>
      <c r="O1299" s="830" t="e">
        <f t="shared" si="17"/>
        <v>#REF!</v>
      </c>
      <c r="P1299" s="820" t="e">
        <f>Tabla13[[#This Row],[Ejec Real Acumu]]-Tabla13[[#This Row],[Proyec Ejec Acumul]]</f>
        <v>#REF!</v>
      </c>
      <c r="Q1299" s="820" t="e">
        <f>Tabla13[[#This Row],[Ejec Real Mes]]-Tabla13[[#This Row],[Program Entreg Mes]]</f>
        <v>#REF!</v>
      </c>
    </row>
    <row r="1300" spans="1:17">
      <c r="A1300" s="828">
        <v>3</v>
      </c>
      <c r="B1300" s="828" t="s">
        <v>2455</v>
      </c>
      <c r="C1300" s="828" t="s">
        <v>2456</v>
      </c>
      <c r="D1300" s="828" t="s">
        <v>688</v>
      </c>
      <c r="E1300" s="828" t="e">
        <f>#REF!</f>
        <v>#REF!</v>
      </c>
      <c r="F1300" s="828">
        <v>8</v>
      </c>
      <c r="G1300" s="828" t="s">
        <v>2450</v>
      </c>
      <c r="H1300" s="828" t="e">
        <f>#REF!</f>
        <v>#REF!</v>
      </c>
      <c r="I1300" s="828" t="e">
        <f>#REF!+#REF!+#REF!+#REF!+#REF!+#REF!+#REF!+#REF!</f>
        <v>#REF!</v>
      </c>
      <c r="J1300" s="828" t="e">
        <f>#REF!+#REF!+#REF!+#REF!+#REF!+#REF!+#REF!+#REF!</f>
        <v>#REF!</v>
      </c>
      <c r="K1300" s="829" t="e">
        <f t="shared" si="15"/>
        <v>#REF!</v>
      </c>
      <c r="L1300" s="829" t="e">
        <f t="shared" si="16"/>
        <v>#REF!</v>
      </c>
      <c r="M1300" s="828" t="e">
        <f>#REF!</f>
        <v>#REF!</v>
      </c>
      <c r="N1300" s="828" t="e">
        <f>#REF!</f>
        <v>#REF!</v>
      </c>
      <c r="O1300" s="830" t="e">
        <f t="shared" si="17"/>
        <v>#REF!</v>
      </c>
      <c r="P1300" s="820" t="e">
        <f>Tabla13[[#This Row],[Ejec Real Acumu]]-Tabla13[[#This Row],[Proyec Ejec Acumul]]</f>
        <v>#REF!</v>
      </c>
      <c r="Q1300" s="820" t="e">
        <f>Tabla13[[#This Row],[Ejec Real Mes]]-Tabla13[[#This Row],[Program Entreg Mes]]</f>
        <v>#REF!</v>
      </c>
    </row>
    <row r="1301" spans="1:17">
      <c r="A1301" s="828">
        <v>4</v>
      </c>
      <c r="B1301" s="828" t="s">
        <v>2455</v>
      </c>
      <c r="C1301" s="828" t="s">
        <v>2456</v>
      </c>
      <c r="D1301" s="828" t="s">
        <v>688</v>
      </c>
      <c r="E1301" s="828" t="e">
        <f>#REF!</f>
        <v>#REF!</v>
      </c>
      <c r="F1301" s="828">
        <v>8</v>
      </c>
      <c r="G1301" s="828" t="s">
        <v>2450</v>
      </c>
      <c r="H1301" s="828" t="e">
        <f>#REF!</f>
        <v>#REF!</v>
      </c>
      <c r="I1301" s="828" t="e">
        <f>#REF!+#REF!+#REF!+#REF!+#REF!+#REF!+#REF!+#REF!</f>
        <v>#REF!</v>
      </c>
      <c r="J1301" s="828" t="e">
        <f>#REF!+#REF!+#REF!+#REF!+#REF!+#REF!+#REF!+#REF!</f>
        <v>#REF!</v>
      </c>
      <c r="K1301" s="829" t="e">
        <f t="shared" si="15"/>
        <v>#REF!</v>
      </c>
      <c r="L1301" s="829" t="e">
        <f t="shared" si="16"/>
        <v>#REF!</v>
      </c>
      <c r="M1301" s="828" t="e">
        <f>#REF!</f>
        <v>#REF!</v>
      </c>
      <c r="N1301" s="828" t="e">
        <f>#REF!</f>
        <v>#REF!</v>
      </c>
      <c r="O1301" s="830" t="e">
        <f t="shared" si="17"/>
        <v>#REF!</v>
      </c>
      <c r="P1301" s="820" t="e">
        <f>Tabla13[[#This Row],[Ejec Real Acumu]]-Tabla13[[#This Row],[Proyec Ejec Acumul]]</f>
        <v>#REF!</v>
      </c>
      <c r="Q1301" s="820" t="e">
        <f>Tabla13[[#This Row],[Ejec Real Mes]]-Tabla13[[#This Row],[Program Entreg Mes]]</f>
        <v>#REF!</v>
      </c>
    </row>
    <row r="1302" spans="1:17">
      <c r="A1302" s="828">
        <v>5</v>
      </c>
      <c r="B1302" s="828" t="s">
        <v>2455</v>
      </c>
      <c r="C1302" s="828" t="s">
        <v>2456</v>
      </c>
      <c r="D1302" s="828" t="s">
        <v>688</v>
      </c>
      <c r="E1302" s="828" t="e">
        <f>#REF!</f>
        <v>#REF!</v>
      </c>
      <c r="F1302" s="828">
        <v>8</v>
      </c>
      <c r="G1302" s="828" t="s">
        <v>2450</v>
      </c>
      <c r="H1302" s="828" t="e">
        <f>#REF!</f>
        <v>#REF!</v>
      </c>
      <c r="I1302" s="828" t="e">
        <f>#REF!+#REF!+#REF!+#REF!+#REF!+#REF!+#REF!+#REF!</f>
        <v>#REF!</v>
      </c>
      <c r="J1302" s="828" t="e">
        <f>#REF!+#REF!+#REF!+#REF!+#REF!+#REF!+#REF!+#REF!</f>
        <v>#REF!</v>
      </c>
      <c r="K1302" s="829" t="e">
        <f t="shared" si="15"/>
        <v>#REF!</v>
      </c>
      <c r="L1302" s="829" t="e">
        <f t="shared" si="16"/>
        <v>#REF!</v>
      </c>
      <c r="M1302" s="828" t="e">
        <f>#REF!</f>
        <v>#REF!</v>
      </c>
      <c r="N1302" s="828" t="e">
        <f>#REF!</f>
        <v>#REF!</v>
      </c>
      <c r="O1302" s="830" t="e">
        <f t="shared" si="17"/>
        <v>#REF!</v>
      </c>
      <c r="P1302" s="820" t="e">
        <f>Tabla13[[#This Row],[Ejec Real Acumu]]-Tabla13[[#This Row],[Proyec Ejec Acumul]]</f>
        <v>#REF!</v>
      </c>
      <c r="Q1302" s="820" t="e">
        <f>Tabla13[[#This Row],[Ejec Real Mes]]-Tabla13[[#This Row],[Program Entreg Mes]]</f>
        <v>#REF!</v>
      </c>
    </row>
    <row r="1303" spans="1:17">
      <c r="A1303" s="828">
        <v>6</v>
      </c>
      <c r="B1303" s="828" t="s">
        <v>2455</v>
      </c>
      <c r="C1303" s="828" t="s">
        <v>2456</v>
      </c>
      <c r="D1303" s="828" t="s">
        <v>688</v>
      </c>
      <c r="E1303" s="828" t="e">
        <f>#REF!</f>
        <v>#REF!</v>
      </c>
      <c r="F1303" s="828">
        <v>8</v>
      </c>
      <c r="G1303" s="828" t="s">
        <v>2450</v>
      </c>
      <c r="H1303" s="828" t="e">
        <f>#REF!</f>
        <v>#REF!</v>
      </c>
      <c r="I1303" s="828" t="e">
        <f>#REF!+#REF!+#REF!+#REF!+#REF!+#REF!+#REF!+#REF!</f>
        <v>#REF!</v>
      </c>
      <c r="J1303" s="828" t="e">
        <f>#REF!+#REF!+#REF!+#REF!+#REF!+#REF!+#REF!+#REF!</f>
        <v>#REF!</v>
      </c>
      <c r="K1303" s="829" t="e">
        <f t="shared" si="15"/>
        <v>#REF!</v>
      </c>
      <c r="L1303" s="829" t="e">
        <f t="shared" si="16"/>
        <v>#REF!</v>
      </c>
      <c r="M1303" s="828" t="e">
        <f>#REF!</f>
        <v>#REF!</v>
      </c>
      <c r="N1303" s="828" t="e">
        <f>#REF!</f>
        <v>#REF!</v>
      </c>
      <c r="O1303" s="830" t="e">
        <f t="shared" si="17"/>
        <v>#REF!</v>
      </c>
      <c r="P1303" s="820" t="e">
        <f>Tabla13[[#This Row],[Ejec Real Acumu]]-Tabla13[[#This Row],[Proyec Ejec Acumul]]</f>
        <v>#REF!</v>
      </c>
      <c r="Q1303" s="820" t="e">
        <f>Tabla13[[#This Row],[Ejec Real Mes]]-Tabla13[[#This Row],[Program Entreg Mes]]</f>
        <v>#REF!</v>
      </c>
    </row>
    <row r="1304" spans="1:17">
      <c r="A1304" s="828">
        <v>7</v>
      </c>
      <c r="B1304" s="828" t="s">
        <v>2455</v>
      </c>
      <c r="C1304" s="828" t="s">
        <v>2456</v>
      </c>
      <c r="D1304" s="828" t="s">
        <v>688</v>
      </c>
      <c r="E1304" s="828" t="e">
        <f>#REF!</f>
        <v>#REF!</v>
      </c>
      <c r="F1304" s="828">
        <v>8</v>
      </c>
      <c r="G1304" s="828" t="s">
        <v>2450</v>
      </c>
      <c r="H1304" s="828" t="e">
        <f>#REF!</f>
        <v>#REF!</v>
      </c>
      <c r="I1304" s="828" t="e">
        <f>#REF!+#REF!+#REF!+#REF!+#REF!+#REF!+#REF!+#REF!</f>
        <v>#REF!</v>
      </c>
      <c r="J1304" s="828" t="e">
        <f>#REF!+#REF!+#REF!+#REF!+#REF!+#REF!+#REF!+#REF!</f>
        <v>#REF!</v>
      </c>
      <c r="K1304" s="829" t="e">
        <f t="shared" si="15"/>
        <v>#REF!</v>
      </c>
      <c r="L1304" s="829" t="e">
        <f t="shared" si="16"/>
        <v>#REF!</v>
      </c>
      <c r="M1304" s="828" t="e">
        <f>#REF!</f>
        <v>#REF!</v>
      </c>
      <c r="N1304" s="828" t="e">
        <f>#REF!</f>
        <v>#REF!</v>
      </c>
      <c r="O1304" s="830" t="e">
        <f t="shared" si="17"/>
        <v>#REF!</v>
      </c>
      <c r="P1304" s="820" t="e">
        <f>Tabla13[[#This Row],[Ejec Real Acumu]]-Tabla13[[#This Row],[Proyec Ejec Acumul]]</f>
        <v>#REF!</v>
      </c>
      <c r="Q1304" s="820" t="e">
        <f>Tabla13[[#This Row],[Ejec Real Mes]]-Tabla13[[#This Row],[Program Entreg Mes]]</f>
        <v>#REF!</v>
      </c>
    </row>
    <row r="1305" spans="1:17">
      <c r="A1305" s="828">
        <v>8</v>
      </c>
      <c r="B1305" s="828" t="s">
        <v>2455</v>
      </c>
      <c r="C1305" s="828" t="s">
        <v>2456</v>
      </c>
      <c r="D1305" s="828" t="s">
        <v>688</v>
      </c>
      <c r="E1305" s="828" t="e">
        <f>#REF!</f>
        <v>#REF!</v>
      </c>
      <c r="F1305" s="828">
        <v>8</v>
      </c>
      <c r="G1305" s="828" t="s">
        <v>2450</v>
      </c>
      <c r="H1305" s="828" t="e">
        <f>#REF!</f>
        <v>#REF!</v>
      </c>
      <c r="I1305" s="828" t="e">
        <f>#REF!+#REF!+#REF!+#REF!+#REF!+#REF!+#REF!+#REF!</f>
        <v>#REF!</v>
      </c>
      <c r="J1305" s="828" t="e">
        <f>#REF!+#REF!+#REF!+#REF!+#REF!+#REF!+#REF!+#REF!</f>
        <v>#REF!</v>
      </c>
      <c r="K1305" s="829" t="e">
        <f t="shared" si="15"/>
        <v>#REF!</v>
      </c>
      <c r="L1305" s="829" t="e">
        <f t="shared" si="16"/>
        <v>#REF!</v>
      </c>
      <c r="M1305" s="828" t="e">
        <f>#REF!</f>
        <v>#REF!</v>
      </c>
      <c r="N1305" s="828" t="e">
        <f>#REF!</f>
        <v>#REF!</v>
      </c>
      <c r="O1305" s="830" t="e">
        <f t="shared" si="17"/>
        <v>#REF!</v>
      </c>
      <c r="P1305" s="820" t="e">
        <f>Tabla13[[#This Row],[Ejec Real Acumu]]-Tabla13[[#This Row],[Proyec Ejec Acumul]]</f>
        <v>#REF!</v>
      </c>
      <c r="Q1305" s="820" t="e">
        <f>Tabla13[[#This Row],[Ejec Real Mes]]-Tabla13[[#This Row],[Program Entreg Mes]]</f>
        <v>#REF!</v>
      </c>
    </row>
    <row r="1306" spans="1:17">
      <c r="A1306" s="828">
        <v>9</v>
      </c>
      <c r="B1306" s="828" t="s">
        <v>2455</v>
      </c>
      <c r="C1306" s="828" t="s">
        <v>2456</v>
      </c>
      <c r="D1306" s="828" t="s">
        <v>688</v>
      </c>
      <c r="E1306" s="828" t="e">
        <f>#REF!</f>
        <v>#REF!</v>
      </c>
      <c r="F1306" s="828">
        <v>8</v>
      </c>
      <c r="G1306" s="828" t="s">
        <v>2450</v>
      </c>
      <c r="H1306" s="828" t="e">
        <f>#REF!</f>
        <v>#REF!</v>
      </c>
      <c r="I1306" s="828" t="e">
        <f>#REF!+#REF!+#REF!+#REF!+#REF!+#REF!+#REF!+#REF!</f>
        <v>#REF!</v>
      </c>
      <c r="J1306" s="828" t="e">
        <f>#REF!+#REF!+#REF!+#REF!+#REF!+#REF!+#REF!+#REF!</f>
        <v>#REF!</v>
      </c>
      <c r="K1306" s="829" t="e">
        <f t="shared" si="15"/>
        <v>#REF!</v>
      </c>
      <c r="L1306" s="829" t="e">
        <f t="shared" si="16"/>
        <v>#REF!</v>
      </c>
      <c r="M1306" s="828" t="e">
        <f>#REF!</f>
        <v>#REF!</v>
      </c>
      <c r="N1306" s="828" t="e">
        <f>#REF!</f>
        <v>#REF!</v>
      </c>
      <c r="O1306" s="830" t="e">
        <f t="shared" si="17"/>
        <v>#REF!</v>
      </c>
      <c r="P1306" s="820" t="e">
        <f>Tabla13[[#This Row],[Ejec Real Acumu]]-Tabla13[[#This Row],[Proyec Ejec Acumul]]</f>
        <v>#REF!</v>
      </c>
      <c r="Q1306" s="820" t="e">
        <f>Tabla13[[#This Row],[Ejec Real Mes]]-Tabla13[[#This Row],[Program Entreg Mes]]</f>
        <v>#REF!</v>
      </c>
    </row>
    <row r="1307" spans="1:17">
      <c r="A1307" s="828">
        <v>10</v>
      </c>
      <c r="B1307" s="828" t="s">
        <v>2455</v>
      </c>
      <c r="C1307" s="828" t="s">
        <v>2456</v>
      </c>
      <c r="D1307" s="828" t="s">
        <v>688</v>
      </c>
      <c r="E1307" s="828" t="e">
        <f>#REF!</f>
        <v>#REF!</v>
      </c>
      <c r="F1307" s="828">
        <v>8</v>
      </c>
      <c r="G1307" s="828" t="s">
        <v>2450</v>
      </c>
      <c r="H1307" s="828" t="e">
        <f>#REF!</f>
        <v>#REF!</v>
      </c>
      <c r="I1307" s="828" t="e">
        <f>#REF!+#REF!+#REF!+#REF!+#REF!+#REF!+#REF!+#REF!</f>
        <v>#REF!</v>
      </c>
      <c r="J1307" s="828" t="e">
        <f>#REF!+#REF!+#REF!+#REF!+#REF!+#REF!+#REF!+#REF!</f>
        <v>#REF!</v>
      </c>
      <c r="K1307" s="829" t="e">
        <f t="shared" si="15"/>
        <v>#REF!</v>
      </c>
      <c r="L1307" s="829" t="e">
        <f t="shared" si="16"/>
        <v>#REF!</v>
      </c>
      <c r="M1307" s="828" t="e">
        <f>#REF!</f>
        <v>#REF!</v>
      </c>
      <c r="N1307" s="828" t="e">
        <f>#REF!</f>
        <v>#REF!</v>
      </c>
      <c r="O1307" s="830" t="e">
        <f t="shared" si="17"/>
        <v>#REF!</v>
      </c>
      <c r="P1307" s="820" t="e">
        <f>Tabla13[[#This Row],[Ejec Real Acumu]]-Tabla13[[#This Row],[Proyec Ejec Acumul]]</f>
        <v>#REF!</v>
      </c>
      <c r="Q1307" s="820" t="e">
        <f>Tabla13[[#This Row],[Ejec Real Mes]]-Tabla13[[#This Row],[Program Entreg Mes]]</f>
        <v>#REF!</v>
      </c>
    </row>
    <row r="1308" spans="1:17">
      <c r="A1308" s="828">
        <v>11</v>
      </c>
      <c r="B1308" s="828" t="s">
        <v>2455</v>
      </c>
      <c r="C1308" s="828" t="s">
        <v>2456</v>
      </c>
      <c r="D1308" s="828" t="s">
        <v>688</v>
      </c>
      <c r="E1308" s="828" t="e">
        <f>#REF!</f>
        <v>#REF!</v>
      </c>
      <c r="F1308" s="828">
        <v>8</v>
      </c>
      <c r="G1308" s="828" t="s">
        <v>2450</v>
      </c>
      <c r="H1308" s="828" t="e">
        <f>#REF!</f>
        <v>#REF!</v>
      </c>
      <c r="I1308" s="828" t="e">
        <f>#REF!+#REF!+#REF!+#REF!+#REF!+#REF!+#REF!+#REF!</f>
        <v>#REF!</v>
      </c>
      <c r="J1308" s="828" t="e">
        <f>#REF!+#REF!+#REF!+#REF!+#REF!+#REF!+#REF!+#REF!</f>
        <v>#REF!</v>
      </c>
      <c r="K1308" s="829" t="e">
        <f t="shared" si="15"/>
        <v>#REF!</v>
      </c>
      <c r="L1308" s="829" t="e">
        <f t="shared" si="16"/>
        <v>#REF!</v>
      </c>
      <c r="M1308" s="828" t="e">
        <f>#REF!</f>
        <v>#REF!</v>
      </c>
      <c r="N1308" s="828" t="e">
        <f>#REF!</f>
        <v>#REF!</v>
      </c>
      <c r="O1308" s="830" t="e">
        <f t="shared" si="17"/>
        <v>#REF!</v>
      </c>
      <c r="P1308" s="820" t="e">
        <f>Tabla13[[#This Row],[Ejec Real Acumu]]-Tabla13[[#This Row],[Proyec Ejec Acumul]]</f>
        <v>#REF!</v>
      </c>
      <c r="Q1308" s="820" t="e">
        <f>Tabla13[[#This Row],[Ejec Real Mes]]-Tabla13[[#This Row],[Program Entreg Mes]]</f>
        <v>#REF!</v>
      </c>
    </row>
    <row r="1309" spans="1:17">
      <c r="A1309" s="828">
        <v>12</v>
      </c>
      <c r="B1309" s="828" t="s">
        <v>2455</v>
      </c>
      <c r="C1309" s="828" t="s">
        <v>2456</v>
      </c>
      <c r="D1309" s="828" t="s">
        <v>688</v>
      </c>
      <c r="E1309" s="828" t="e">
        <f>#REF!</f>
        <v>#REF!</v>
      </c>
      <c r="F1309" s="828">
        <v>8</v>
      </c>
      <c r="G1309" s="828" t="s">
        <v>2450</v>
      </c>
      <c r="H1309" s="828" t="e">
        <f>#REF!</f>
        <v>#REF!</v>
      </c>
      <c r="I1309" s="828" t="e">
        <f>#REF!+#REF!+#REF!+#REF!+#REF!+#REF!+#REF!+#REF!</f>
        <v>#REF!</v>
      </c>
      <c r="J1309" s="828" t="e">
        <f>#REF!+#REF!+#REF!+#REF!+#REF!+#REF!+#REF!+#REF!</f>
        <v>#REF!</v>
      </c>
      <c r="K1309" s="829" t="e">
        <f t="shared" si="15"/>
        <v>#REF!</v>
      </c>
      <c r="L1309" s="829" t="e">
        <f t="shared" si="16"/>
        <v>#REF!</v>
      </c>
      <c r="M1309" s="828" t="e">
        <f>#REF!</f>
        <v>#REF!</v>
      </c>
      <c r="N1309" s="828" t="e">
        <f>#REF!</f>
        <v>#REF!</v>
      </c>
      <c r="O1309" s="830" t="e">
        <f t="shared" si="17"/>
        <v>#REF!</v>
      </c>
      <c r="P1309" s="820" t="e">
        <f>Tabla13[[#This Row],[Ejec Real Acumu]]-Tabla13[[#This Row],[Proyec Ejec Acumul]]</f>
        <v>#REF!</v>
      </c>
      <c r="Q1309" s="820" t="e">
        <f>Tabla13[[#This Row],[Ejec Real Mes]]-Tabla13[[#This Row],[Program Entreg Mes]]</f>
        <v>#REF!</v>
      </c>
    </row>
    <row r="1310" spans="1:17">
      <c r="A1310" s="828">
        <v>13</v>
      </c>
      <c r="B1310" s="828" t="s">
        <v>2455</v>
      </c>
      <c r="C1310" s="828" t="s">
        <v>2456</v>
      </c>
      <c r="D1310" s="828" t="s">
        <v>688</v>
      </c>
      <c r="E1310" s="828" t="e">
        <f>#REF!</f>
        <v>#REF!</v>
      </c>
      <c r="F1310" s="828">
        <v>8</v>
      </c>
      <c r="G1310" s="828" t="s">
        <v>2450</v>
      </c>
      <c r="H1310" s="828" t="e">
        <f>#REF!</f>
        <v>#REF!</v>
      </c>
      <c r="I1310" s="828" t="e">
        <f>#REF!+#REF!+#REF!+#REF!+#REF!+#REF!+#REF!+#REF!</f>
        <v>#REF!</v>
      </c>
      <c r="J1310" s="828" t="e">
        <f>#REF!+#REF!+#REF!+#REF!+#REF!+#REF!+#REF!+#REF!</f>
        <v>#REF!</v>
      </c>
      <c r="K1310" s="829" t="e">
        <f t="shared" si="15"/>
        <v>#REF!</v>
      </c>
      <c r="L1310" s="829" t="e">
        <f t="shared" si="16"/>
        <v>#REF!</v>
      </c>
      <c r="M1310" s="828" t="e">
        <f>#REF!</f>
        <v>#REF!</v>
      </c>
      <c r="N1310" s="828" t="e">
        <f>#REF!</f>
        <v>#REF!</v>
      </c>
      <c r="O1310" s="830" t="e">
        <f t="shared" si="17"/>
        <v>#REF!</v>
      </c>
      <c r="P1310" s="820" t="e">
        <f>Tabla13[[#This Row],[Ejec Real Acumu]]-Tabla13[[#This Row],[Proyec Ejec Acumul]]</f>
        <v>#REF!</v>
      </c>
      <c r="Q1310" s="820" t="e">
        <f>Tabla13[[#This Row],[Ejec Real Mes]]-Tabla13[[#This Row],[Program Entreg Mes]]</f>
        <v>#REF!</v>
      </c>
    </row>
    <row r="1311" spans="1:17">
      <c r="A1311" s="828">
        <v>14</v>
      </c>
      <c r="B1311" s="828" t="s">
        <v>2455</v>
      </c>
      <c r="C1311" s="828" t="s">
        <v>2456</v>
      </c>
      <c r="D1311" s="828" t="s">
        <v>688</v>
      </c>
      <c r="E1311" s="828" t="e">
        <f>#REF!</f>
        <v>#REF!</v>
      </c>
      <c r="F1311" s="828">
        <v>8</v>
      </c>
      <c r="G1311" s="828" t="s">
        <v>2450</v>
      </c>
      <c r="H1311" s="828" t="e">
        <f>#REF!</f>
        <v>#REF!</v>
      </c>
      <c r="I1311" s="828" t="e">
        <f>#REF!+#REF!+#REF!+#REF!+#REF!+#REF!+#REF!+#REF!</f>
        <v>#REF!</v>
      </c>
      <c r="J1311" s="828" t="e">
        <f>#REF!+#REF!+#REF!+#REF!+#REF!+#REF!+#REF!+#REF!</f>
        <v>#REF!</v>
      </c>
      <c r="K1311" s="829" t="e">
        <f t="shared" si="15"/>
        <v>#REF!</v>
      </c>
      <c r="L1311" s="829" t="e">
        <f t="shared" si="16"/>
        <v>#REF!</v>
      </c>
      <c r="M1311" s="828" t="e">
        <f>#REF!</f>
        <v>#REF!</v>
      </c>
      <c r="N1311" s="828" t="e">
        <f>#REF!</f>
        <v>#REF!</v>
      </c>
      <c r="O1311" s="830" t="e">
        <f t="shared" si="17"/>
        <v>#REF!</v>
      </c>
      <c r="P1311" s="820" t="e">
        <f>Tabla13[[#This Row],[Ejec Real Acumu]]-Tabla13[[#This Row],[Proyec Ejec Acumul]]</f>
        <v>#REF!</v>
      </c>
      <c r="Q1311" s="820" t="e">
        <f>Tabla13[[#This Row],[Ejec Real Mes]]-Tabla13[[#This Row],[Program Entreg Mes]]</f>
        <v>#REF!</v>
      </c>
    </row>
    <row r="1312" spans="1:17">
      <c r="A1312" s="828">
        <v>15</v>
      </c>
      <c r="B1312" s="828" t="s">
        <v>2455</v>
      </c>
      <c r="C1312" s="828" t="s">
        <v>2456</v>
      </c>
      <c r="D1312" s="828" t="s">
        <v>688</v>
      </c>
      <c r="E1312" s="828" t="e">
        <f>#REF!</f>
        <v>#REF!</v>
      </c>
      <c r="F1312" s="828">
        <v>8</v>
      </c>
      <c r="G1312" s="828" t="s">
        <v>2450</v>
      </c>
      <c r="H1312" s="828" t="e">
        <f>#REF!</f>
        <v>#REF!</v>
      </c>
      <c r="I1312" s="828" t="e">
        <f>#REF!+#REF!+#REF!+#REF!+#REF!+#REF!+#REF!+#REF!</f>
        <v>#REF!</v>
      </c>
      <c r="J1312" s="828" t="e">
        <f>#REF!+#REF!+#REF!+#REF!+#REF!+#REF!+#REF!+#REF!</f>
        <v>#REF!</v>
      </c>
      <c r="K1312" s="829" t="e">
        <f t="shared" si="15"/>
        <v>#REF!</v>
      </c>
      <c r="L1312" s="829" t="e">
        <f t="shared" si="16"/>
        <v>#REF!</v>
      </c>
      <c r="M1312" s="828" t="e">
        <f>#REF!</f>
        <v>#REF!</v>
      </c>
      <c r="N1312" s="828" t="e">
        <f>#REF!</f>
        <v>#REF!</v>
      </c>
      <c r="O1312" s="830" t="e">
        <f t="shared" si="17"/>
        <v>#REF!</v>
      </c>
      <c r="P1312" s="820" t="e">
        <f>Tabla13[[#This Row],[Ejec Real Acumu]]-Tabla13[[#This Row],[Proyec Ejec Acumul]]</f>
        <v>#REF!</v>
      </c>
      <c r="Q1312" s="820" t="e">
        <f>Tabla13[[#This Row],[Ejec Real Mes]]-Tabla13[[#This Row],[Program Entreg Mes]]</f>
        <v>#REF!</v>
      </c>
    </row>
    <row r="1313" spans="1:17">
      <c r="A1313" s="828">
        <v>16</v>
      </c>
      <c r="B1313" s="828" t="s">
        <v>2455</v>
      </c>
      <c r="C1313" s="828" t="s">
        <v>2456</v>
      </c>
      <c r="D1313" s="828" t="s">
        <v>688</v>
      </c>
      <c r="E1313" s="828" t="e">
        <f>#REF!</f>
        <v>#REF!</v>
      </c>
      <c r="F1313" s="828">
        <v>8</v>
      </c>
      <c r="G1313" s="828" t="s">
        <v>2450</v>
      </c>
      <c r="H1313" s="828" t="e">
        <f>#REF!</f>
        <v>#REF!</v>
      </c>
      <c r="I1313" s="828" t="e">
        <f>#REF!+#REF!+#REF!+#REF!+#REF!+#REF!+#REF!+#REF!</f>
        <v>#REF!</v>
      </c>
      <c r="J1313" s="828" t="e">
        <f>#REF!+#REF!+#REF!+#REF!+#REF!+#REF!+#REF!+#REF!</f>
        <v>#REF!</v>
      </c>
      <c r="K1313" s="829" t="e">
        <f t="shared" si="15"/>
        <v>#REF!</v>
      </c>
      <c r="L1313" s="829" t="e">
        <f t="shared" si="16"/>
        <v>#REF!</v>
      </c>
      <c r="M1313" s="828" t="e">
        <f>#REF!</f>
        <v>#REF!</v>
      </c>
      <c r="N1313" s="828" t="e">
        <f>#REF!</f>
        <v>#REF!</v>
      </c>
      <c r="O1313" s="830" t="e">
        <f t="shared" si="17"/>
        <v>#REF!</v>
      </c>
      <c r="P1313" s="820" t="e">
        <f>Tabla13[[#This Row],[Ejec Real Acumu]]-Tabla13[[#This Row],[Proyec Ejec Acumul]]</f>
        <v>#REF!</v>
      </c>
      <c r="Q1313" s="820" t="e">
        <f>Tabla13[[#This Row],[Ejec Real Mes]]-Tabla13[[#This Row],[Program Entreg Mes]]</f>
        <v>#REF!</v>
      </c>
    </row>
    <row r="1314" spans="1:17">
      <c r="A1314" s="828">
        <v>17</v>
      </c>
      <c r="B1314" s="828" t="s">
        <v>2455</v>
      </c>
      <c r="C1314" s="828" t="s">
        <v>2456</v>
      </c>
      <c r="D1314" s="828" t="s">
        <v>688</v>
      </c>
      <c r="E1314" s="828" t="e">
        <f>#REF!</f>
        <v>#REF!</v>
      </c>
      <c r="F1314" s="828">
        <v>8</v>
      </c>
      <c r="G1314" s="828" t="s">
        <v>2450</v>
      </c>
      <c r="H1314" s="828" t="e">
        <f>#REF!</f>
        <v>#REF!</v>
      </c>
      <c r="I1314" s="828" t="e">
        <f>#REF!+#REF!+#REF!+#REF!+#REF!+#REF!+#REF!+#REF!</f>
        <v>#REF!</v>
      </c>
      <c r="J1314" s="828" t="e">
        <f>#REF!+#REF!+#REF!+#REF!+#REF!+#REF!+#REF!+#REF!</f>
        <v>#REF!</v>
      </c>
      <c r="K1314" s="829" t="e">
        <f t="shared" si="15"/>
        <v>#REF!</v>
      </c>
      <c r="L1314" s="829" t="e">
        <f t="shared" si="16"/>
        <v>#REF!</v>
      </c>
      <c r="M1314" s="828" t="e">
        <f>#REF!</f>
        <v>#REF!</v>
      </c>
      <c r="N1314" s="828" t="e">
        <f>#REF!</f>
        <v>#REF!</v>
      </c>
      <c r="O1314" s="830" t="e">
        <f t="shared" si="17"/>
        <v>#REF!</v>
      </c>
      <c r="P1314" s="820" t="e">
        <f>Tabla13[[#This Row],[Ejec Real Acumu]]-Tabla13[[#This Row],[Proyec Ejec Acumul]]</f>
        <v>#REF!</v>
      </c>
      <c r="Q1314" s="820" t="e">
        <f>Tabla13[[#This Row],[Ejec Real Mes]]-Tabla13[[#This Row],[Program Entreg Mes]]</f>
        <v>#REF!</v>
      </c>
    </row>
    <row r="1315" spans="1:17">
      <c r="A1315" s="828">
        <v>1</v>
      </c>
      <c r="B1315" s="828" t="s">
        <v>2455</v>
      </c>
      <c r="C1315" s="828" t="s">
        <v>2456</v>
      </c>
      <c r="D1315" s="828" t="s">
        <v>688</v>
      </c>
      <c r="E1315" s="828" t="e">
        <f>#REF!</f>
        <v>#REF!</v>
      </c>
      <c r="F1315" s="828">
        <v>9</v>
      </c>
      <c r="G1315" s="828" t="s">
        <v>2451</v>
      </c>
      <c r="H1315" s="828" t="e">
        <f>#REF!</f>
        <v>#REF!</v>
      </c>
      <c r="I1315" s="828" t="e">
        <f>#REF!+#REF!+#REF!+#REF!+#REF!+#REF!+#REF!</f>
        <v>#REF!</v>
      </c>
      <c r="J1315" s="828" t="e">
        <f>#REF!+#REF!+#REF!+#REF!+#REF!+#REF!+#REF!+#REF!+#REF!</f>
        <v>#REF!</v>
      </c>
      <c r="K1315" s="829" t="e">
        <f t="shared" si="15"/>
        <v>#REF!</v>
      </c>
      <c r="L1315" s="829" t="e">
        <f t="shared" si="16"/>
        <v>#REF!</v>
      </c>
      <c r="M1315" s="828" t="e">
        <f>#REF!</f>
        <v>#REF!</v>
      </c>
      <c r="N1315" s="828" t="e">
        <f>#REF!</f>
        <v>#REF!</v>
      </c>
      <c r="O1315" s="830" t="e">
        <f t="shared" si="17"/>
        <v>#REF!</v>
      </c>
      <c r="P1315" s="820" t="e">
        <f>Tabla13[[#This Row],[Ejec Real Acumu]]-Tabla13[[#This Row],[Proyec Ejec Acumul]]</f>
        <v>#REF!</v>
      </c>
      <c r="Q1315" s="820" t="e">
        <f>Tabla13[[#This Row],[Ejec Real Mes]]-Tabla13[[#This Row],[Program Entreg Mes]]</f>
        <v>#REF!</v>
      </c>
    </row>
    <row r="1316" spans="1:17">
      <c r="A1316" s="828">
        <v>2</v>
      </c>
      <c r="B1316" s="828" t="s">
        <v>2455</v>
      </c>
      <c r="C1316" s="828" t="s">
        <v>2456</v>
      </c>
      <c r="D1316" s="828" t="s">
        <v>688</v>
      </c>
      <c r="E1316" s="828" t="e">
        <f>#REF!</f>
        <v>#REF!</v>
      </c>
      <c r="F1316" s="828">
        <v>9</v>
      </c>
      <c r="G1316" s="828" t="s">
        <v>2451</v>
      </c>
      <c r="H1316" s="828" t="e">
        <f>#REF!</f>
        <v>#REF!</v>
      </c>
      <c r="I1316" s="828" t="e">
        <f>#REF!+#REF!+#REF!+#REF!+#REF!+#REF!+#REF!</f>
        <v>#REF!</v>
      </c>
      <c r="J1316" s="828" t="e">
        <f>#REF!+#REF!+#REF!+#REF!+#REF!+#REF!+#REF!+#REF!+#REF!</f>
        <v>#REF!</v>
      </c>
      <c r="K1316" s="829" t="e">
        <f t="shared" si="15"/>
        <v>#REF!</v>
      </c>
      <c r="L1316" s="829" t="e">
        <f t="shared" si="16"/>
        <v>#REF!</v>
      </c>
      <c r="M1316" s="828" t="e">
        <f>#REF!</f>
        <v>#REF!</v>
      </c>
      <c r="N1316" s="828" t="e">
        <f>#REF!</f>
        <v>#REF!</v>
      </c>
      <c r="O1316" s="830" t="e">
        <f t="shared" si="17"/>
        <v>#REF!</v>
      </c>
      <c r="P1316" s="820" t="e">
        <f>Tabla13[[#This Row],[Ejec Real Acumu]]-Tabla13[[#This Row],[Proyec Ejec Acumul]]</f>
        <v>#REF!</v>
      </c>
      <c r="Q1316" s="820" t="e">
        <f>Tabla13[[#This Row],[Ejec Real Mes]]-Tabla13[[#This Row],[Program Entreg Mes]]</f>
        <v>#REF!</v>
      </c>
    </row>
    <row r="1317" spans="1:17">
      <c r="A1317" s="828">
        <v>3</v>
      </c>
      <c r="B1317" s="828" t="s">
        <v>2455</v>
      </c>
      <c r="C1317" s="828" t="s">
        <v>2456</v>
      </c>
      <c r="D1317" s="828" t="s">
        <v>688</v>
      </c>
      <c r="E1317" s="828" t="e">
        <f>#REF!</f>
        <v>#REF!</v>
      </c>
      <c r="F1317" s="828">
        <v>9</v>
      </c>
      <c r="G1317" s="828" t="s">
        <v>2451</v>
      </c>
      <c r="H1317" s="828" t="e">
        <f>#REF!</f>
        <v>#REF!</v>
      </c>
      <c r="I1317" s="828" t="e">
        <f>#REF!+#REF!+#REF!+#REF!+#REF!+#REF!+#REF!</f>
        <v>#REF!</v>
      </c>
      <c r="J1317" s="828" t="e">
        <f>#REF!+#REF!+#REF!+#REF!+#REF!+#REF!+#REF!+#REF!+#REF!</f>
        <v>#REF!</v>
      </c>
      <c r="K1317" s="829" t="e">
        <f t="shared" si="15"/>
        <v>#REF!</v>
      </c>
      <c r="L1317" s="829" t="e">
        <f t="shared" si="16"/>
        <v>#REF!</v>
      </c>
      <c r="M1317" s="828" t="e">
        <f>#REF!</f>
        <v>#REF!</v>
      </c>
      <c r="N1317" s="828" t="e">
        <f>#REF!</f>
        <v>#REF!</v>
      </c>
      <c r="O1317" s="830" t="e">
        <f t="shared" si="17"/>
        <v>#REF!</v>
      </c>
      <c r="P1317" s="820" t="e">
        <f>Tabla13[[#This Row],[Ejec Real Acumu]]-Tabla13[[#This Row],[Proyec Ejec Acumul]]</f>
        <v>#REF!</v>
      </c>
      <c r="Q1317" s="820" t="e">
        <f>Tabla13[[#This Row],[Ejec Real Mes]]-Tabla13[[#This Row],[Program Entreg Mes]]</f>
        <v>#REF!</v>
      </c>
    </row>
    <row r="1318" spans="1:17">
      <c r="A1318" s="828">
        <v>4</v>
      </c>
      <c r="B1318" s="828" t="s">
        <v>2455</v>
      </c>
      <c r="C1318" s="828" t="s">
        <v>2456</v>
      </c>
      <c r="D1318" s="828" t="s">
        <v>688</v>
      </c>
      <c r="E1318" s="828" t="e">
        <f>#REF!</f>
        <v>#REF!</v>
      </c>
      <c r="F1318" s="828">
        <v>9</v>
      </c>
      <c r="G1318" s="828" t="s">
        <v>2451</v>
      </c>
      <c r="H1318" s="828" t="e">
        <f>#REF!</f>
        <v>#REF!</v>
      </c>
      <c r="I1318" s="828" t="e">
        <f>#REF!+#REF!+#REF!+#REF!+#REF!+#REF!+#REF!</f>
        <v>#REF!</v>
      </c>
      <c r="J1318" s="828" t="e">
        <f>#REF!+#REF!+#REF!+#REF!+#REF!+#REF!+#REF!+#REF!+#REF!</f>
        <v>#REF!</v>
      </c>
      <c r="K1318" s="829" t="e">
        <f t="shared" si="15"/>
        <v>#REF!</v>
      </c>
      <c r="L1318" s="829" t="e">
        <f t="shared" si="16"/>
        <v>#REF!</v>
      </c>
      <c r="M1318" s="828" t="e">
        <f>#REF!</f>
        <v>#REF!</v>
      </c>
      <c r="N1318" s="828" t="e">
        <f>#REF!</f>
        <v>#REF!</v>
      </c>
      <c r="O1318" s="830" t="e">
        <f t="shared" si="17"/>
        <v>#REF!</v>
      </c>
      <c r="P1318" s="820" t="e">
        <f>Tabla13[[#This Row],[Ejec Real Acumu]]-Tabla13[[#This Row],[Proyec Ejec Acumul]]</f>
        <v>#REF!</v>
      </c>
      <c r="Q1318" s="820" t="e">
        <f>Tabla13[[#This Row],[Ejec Real Mes]]-Tabla13[[#This Row],[Program Entreg Mes]]</f>
        <v>#REF!</v>
      </c>
    </row>
    <row r="1319" spans="1:17">
      <c r="A1319" s="828">
        <v>5</v>
      </c>
      <c r="B1319" s="828" t="s">
        <v>2455</v>
      </c>
      <c r="C1319" s="828" t="s">
        <v>2456</v>
      </c>
      <c r="D1319" s="828" t="s">
        <v>688</v>
      </c>
      <c r="E1319" s="828" t="e">
        <f>#REF!</f>
        <v>#REF!</v>
      </c>
      <c r="F1319" s="828">
        <v>9</v>
      </c>
      <c r="G1319" s="828" t="s">
        <v>2451</v>
      </c>
      <c r="H1319" s="828" t="e">
        <f>#REF!</f>
        <v>#REF!</v>
      </c>
      <c r="I1319" s="828" t="e">
        <f>#REF!+#REF!+#REF!+#REF!+#REF!+#REF!+#REF!</f>
        <v>#REF!</v>
      </c>
      <c r="J1319" s="828" t="e">
        <f>#REF!+#REF!+#REF!+#REF!+#REF!+#REF!+#REF!+#REF!+#REF!</f>
        <v>#REF!</v>
      </c>
      <c r="K1319" s="829" t="e">
        <f t="shared" si="15"/>
        <v>#REF!</v>
      </c>
      <c r="L1319" s="829" t="e">
        <f t="shared" si="16"/>
        <v>#REF!</v>
      </c>
      <c r="M1319" s="828" t="e">
        <f>#REF!</f>
        <v>#REF!</v>
      </c>
      <c r="N1319" s="828" t="e">
        <f>#REF!</f>
        <v>#REF!</v>
      </c>
      <c r="O1319" s="830" t="e">
        <f t="shared" si="17"/>
        <v>#REF!</v>
      </c>
      <c r="P1319" s="820" t="e">
        <f>Tabla13[[#This Row],[Ejec Real Acumu]]-Tabla13[[#This Row],[Proyec Ejec Acumul]]</f>
        <v>#REF!</v>
      </c>
      <c r="Q1319" s="820" t="e">
        <f>Tabla13[[#This Row],[Ejec Real Mes]]-Tabla13[[#This Row],[Program Entreg Mes]]</f>
        <v>#REF!</v>
      </c>
    </row>
    <row r="1320" spans="1:17">
      <c r="A1320" s="828">
        <v>6</v>
      </c>
      <c r="B1320" s="828" t="s">
        <v>2455</v>
      </c>
      <c r="C1320" s="828" t="s">
        <v>2456</v>
      </c>
      <c r="D1320" s="828" t="s">
        <v>688</v>
      </c>
      <c r="E1320" s="828" t="e">
        <f>#REF!</f>
        <v>#REF!</v>
      </c>
      <c r="F1320" s="828">
        <v>9</v>
      </c>
      <c r="G1320" s="828" t="s">
        <v>2451</v>
      </c>
      <c r="H1320" s="828" t="e">
        <f>#REF!</f>
        <v>#REF!</v>
      </c>
      <c r="I1320" s="828" t="e">
        <f>#REF!+#REF!+#REF!+#REF!+#REF!+#REF!+#REF!</f>
        <v>#REF!</v>
      </c>
      <c r="J1320" s="828" t="e">
        <f>#REF!+#REF!+#REF!+#REF!+#REF!+#REF!+#REF!+#REF!+#REF!</f>
        <v>#REF!</v>
      </c>
      <c r="K1320" s="829" t="e">
        <f t="shared" si="15"/>
        <v>#REF!</v>
      </c>
      <c r="L1320" s="829" t="e">
        <f t="shared" si="16"/>
        <v>#REF!</v>
      </c>
      <c r="M1320" s="828" t="e">
        <f>#REF!</f>
        <v>#REF!</v>
      </c>
      <c r="N1320" s="828" t="e">
        <f>#REF!</f>
        <v>#REF!</v>
      </c>
      <c r="O1320" s="830" t="e">
        <f t="shared" si="17"/>
        <v>#REF!</v>
      </c>
      <c r="P1320" s="820" t="e">
        <f>Tabla13[[#This Row],[Ejec Real Acumu]]-Tabla13[[#This Row],[Proyec Ejec Acumul]]</f>
        <v>#REF!</v>
      </c>
      <c r="Q1320" s="820" t="e">
        <f>Tabla13[[#This Row],[Ejec Real Mes]]-Tabla13[[#This Row],[Program Entreg Mes]]</f>
        <v>#REF!</v>
      </c>
    </row>
    <row r="1321" spans="1:17">
      <c r="A1321" s="828">
        <v>7</v>
      </c>
      <c r="B1321" s="828" t="s">
        <v>2455</v>
      </c>
      <c r="C1321" s="828" t="s">
        <v>2456</v>
      </c>
      <c r="D1321" s="828" t="s">
        <v>688</v>
      </c>
      <c r="E1321" s="828" t="e">
        <f>#REF!</f>
        <v>#REF!</v>
      </c>
      <c r="F1321" s="828">
        <v>9</v>
      </c>
      <c r="G1321" s="828" t="s">
        <v>2451</v>
      </c>
      <c r="H1321" s="828" t="e">
        <f>#REF!</f>
        <v>#REF!</v>
      </c>
      <c r="I1321" s="828" t="e">
        <f>#REF!+#REF!+#REF!+#REF!+#REF!+#REF!+#REF!</f>
        <v>#REF!</v>
      </c>
      <c r="J1321" s="828" t="e">
        <f>#REF!+#REF!+#REF!+#REF!+#REF!+#REF!+#REF!+#REF!+#REF!</f>
        <v>#REF!</v>
      </c>
      <c r="K1321" s="829" t="e">
        <f t="shared" si="15"/>
        <v>#REF!</v>
      </c>
      <c r="L1321" s="829" t="e">
        <f t="shared" si="16"/>
        <v>#REF!</v>
      </c>
      <c r="M1321" s="828" t="e">
        <f>#REF!</f>
        <v>#REF!</v>
      </c>
      <c r="N1321" s="828" t="e">
        <f>#REF!</f>
        <v>#REF!</v>
      </c>
      <c r="O1321" s="830" t="e">
        <f t="shared" si="17"/>
        <v>#REF!</v>
      </c>
      <c r="P1321" s="820" t="e">
        <f>Tabla13[[#This Row],[Ejec Real Acumu]]-Tabla13[[#This Row],[Proyec Ejec Acumul]]</f>
        <v>#REF!</v>
      </c>
      <c r="Q1321" s="820" t="e">
        <f>Tabla13[[#This Row],[Ejec Real Mes]]-Tabla13[[#This Row],[Program Entreg Mes]]</f>
        <v>#REF!</v>
      </c>
    </row>
    <row r="1322" spans="1:17">
      <c r="A1322" s="828">
        <v>8</v>
      </c>
      <c r="B1322" s="828" t="s">
        <v>2455</v>
      </c>
      <c r="C1322" s="828" t="s">
        <v>2456</v>
      </c>
      <c r="D1322" s="828" t="s">
        <v>688</v>
      </c>
      <c r="E1322" s="828" t="e">
        <f>#REF!</f>
        <v>#REF!</v>
      </c>
      <c r="F1322" s="828">
        <v>9</v>
      </c>
      <c r="G1322" s="828" t="s">
        <v>2451</v>
      </c>
      <c r="H1322" s="828" t="e">
        <f>#REF!</f>
        <v>#REF!</v>
      </c>
      <c r="I1322" s="828" t="e">
        <f>#REF!+#REF!+#REF!+#REF!+#REF!+#REF!+#REF!</f>
        <v>#REF!</v>
      </c>
      <c r="J1322" s="828" t="e">
        <f>#REF!+#REF!+#REF!+#REF!+#REF!+#REF!+#REF!+#REF!+#REF!</f>
        <v>#REF!</v>
      </c>
      <c r="K1322" s="829" t="e">
        <f t="shared" si="15"/>
        <v>#REF!</v>
      </c>
      <c r="L1322" s="829" t="e">
        <f t="shared" si="16"/>
        <v>#REF!</v>
      </c>
      <c r="M1322" s="828" t="e">
        <f>#REF!</f>
        <v>#REF!</v>
      </c>
      <c r="N1322" s="828" t="e">
        <f>#REF!</f>
        <v>#REF!</v>
      </c>
      <c r="O1322" s="830" t="e">
        <f t="shared" si="17"/>
        <v>#REF!</v>
      </c>
      <c r="P1322" s="820" t="e">
        <f>Tabla13[[#This Row],[Ejec Real Acumu]]-Tabla13[[#This Row],[Proyec Ejec Acumul]]</f>
        <v>#REF!</v>
      </c>
      <c r="Q1322" s="820" t="e">
        <f>Tabla13[[#This Row],[Ejec Real Mes]]-Tabla13[[#This Row],[Program Entreg Mes]]</f>
        <v>#REF!</v>
      </c>
    </row>
    <row r="1323" spans="1:17">
      <c r="A1323" s="828">
        <v>9</v>
      </c>
      <c r="B1323" s="828" t="s">
        <v>2455</v>
      </c>
      <c r="C1323" s="828" t="s">
        <v>2456</v>
      </c>
      <c r="D1323" s="828" t="s">
        <v>688</v>
      </c>
      <c r="E1323" s="828" t="e">
        <f>#REF!</f>
        <v>#REF!</v>
      </c>
      <c r="F1323" s="828">
        <v>9</v>
      </c>
      <c r="G1323" s="828" t="s">
        <v>2451</v>
      </c>
      <c r="H1323" s="828" t="e">
        <f>#REF!</f>
        <v>#REF!</v>
      </c>
      <c r="I1323" s="828" t="e">
        <f>#REF!+#REF!+#REF!+#REF!+#REF!+#REF!+#REF!</f>
        <v>#REF!</v>
      </c>
      <c r="J1323" s="828" t="e">
        <f>#REF!+#REF!+#REF!+#REF!+#REF!+#REF!+#REF!+#REF!+#REF!</f>
        <v>#REF!</v>
      </c>
      <c r="K1323" s="829" t="e">
        <f t="shared" si="15"/>
        <v>#REF!</v>
      </c>
      <c r="L1323" s="829" t="e">
        <f t="shared" si="16"/>
        <v>#REF!</v>
      </c>
      <c r="M1323" s="828" t="e">
        <f>#REF!</f>
        <v>#REF!</v>
      </c>
      <c r="N1323" s="828" t="e">
        <f>#REF!</f>
        <v>#REF!</v>
      </c>
      <c r="O1323" s="830" t="e">
        <f t="shared" si="17"/>
        <v>#REF!</v>
      </c>
      <c r="P1323" s="820" t="e">
        <f>Tabla13[[#This Row],[Ejec Real Acumu]]-Tabla13[[#This Row],[Proyec Ejec Acumul]]</f>
        <v>#REF!</v>
      </c>
      <c r="Q1323" s="820" t="e">
        <f>Tabla13[[#This Row],[Ejec Real Mes]]-Tabla13[[#This Row],[Program Entreg Mes]]</f>
        <v>#REF!</v>
      </c>
    </row>
    <row r="1324" spans="1:17">
      <c r="A1324" s="828">
        <v>10</v>
      </c>
      <c r="B1324" s="828" t="s">
        <v>2455</v>
      </c>
      <c r="C1324" s="828" t="s">
        <v>2456</v>
      </c>
      <c r="D1324" s="828" t="s">
        <v>688</v>
      </c>
      <c r="E1324" s="828" t="e">
        <f>#REF!</f>
        <v>#REF!</v>
      </c>
      <c r="F1324" s="828">
        <v>9</v>
      </c>
      <c r="G1324" s="828" t="s">
        <v>2451</v>
      </c>
      <c r="H1324" s="828" t="e">
        <f>#REF!</f>
        <v>#REF!</v>
      </c>
      <c r="I1324" s="828" t="e">
        <f>#REF!+#REF!+#REF!+#REF!+#REF!+#REF!+#REF!</f>
        <v>#REF!</v>
      </c>
      <c r="J1324" s="828" t="e">
        <f>#REF!+#REF!+#REF!+#REF!+#REF!+#REF!+#REF!+#REF!+#REF!</f>
        <v>#REF!</v>
      </c>
      <c r="K1324" s="829" t="e">
        <f t="shared" si="15"/>
        <v>#REF!</v>
      </c>
      <c r="L1324" s="829" t="e">
        <f t="shared" si="16"/>
        <v>#REF!</v>
      </c>
      <c r="M1324" s="828" t="e">
        <f>#REF!</f>
        <v>#REF!</v>
      </c>
      <c r="N1324" s="828" t="e">
        <f>#REF!</f>
        <v>#REF!</v>
      </c>
      <c r="O1324" s="830" t="e">
        <f t="shared" si="17"/>
        <v>#REF!</v>
      </c>
      <c r="P1324" s="820" t="e">
        <f>Tabla13[[#This Row],[Ejec Real Acumu]]-Tabla13[[#This Row],[Proyec Ejec Acumul]]</f>
        <v>#REF!</v>
      </c>
      <c r="Q1324" s="820" t="e">
        <f>Tabla13[[#This Row],[Ejec Real Mes]]-Tabla13[[#This Row],[Program Entreg Mes]]</f>
        <v>#REF!</v>
      </c>
    </row>
    <row r="1325" spans="1:17">
      <c r="A1325" s="828">
        <v>11</v>
      </c>
      <c r="B1325" s="828" t="s">
        <v>2455</v>
      </c>
      <c r="C1325" s="828" t="s">
        <v>2456</v>
      </c>
      <c r="D1325" s="828" t="s">
        <v>688</v>
      </c>
      <c r="E1325" s="828" t="e">
        <f>#REF!</f>
        <v>#REF!</v>
      </c>
      <c r="F1325" s="828">
        <v>9</v>
      </c>
      <c r="G1325" s="828" t="s">
        <v>2451</v>
      </c>
      <c r="H1325" s="828" t="e">
        <f>#REF!</f>
        <v>#REF!</v>
      </c>
      <c r="I1325" s="828" t="e">
        <f>#REF!+#REF!+#REF!+#REF!+#REF!+#REF!+#REF!</f>
        <v>#REF!</v>
      </c>
      <c r="J1325" s="828" t="e">
        <f>#REF!+#REF!+#REF!+#REF!+#REF!+#REF!+#REF!+#REF!+#REF!</f>
        <v>#REF!</v>
      </c>
      <c r="K1325" s="829" t="e">
        <f t="shared" si="15"/>
        <v>#REF!</v>
      </c>
      <c r="L1325" s="829" t="e">
        <f t="shared" si="16"/>
        <v>#REF!</v>
      </c>
      <c r="M1325" s="828" t="e">
        <f>#REF!</f>
        <v>#REF!</v>
      </c>
      <c r="N1325" s="828" t="e">
        <f>#REF!</f>
        <v>#REF!</v>
      </c>
      <c r="O1325" s="830" t="e">
        <f t="shared" si="17"/>
        <v>#REF!</v>
      </c>
      <c r="P1325" s="820" t="e">
        <f>Tabla13[[#This Row],[Ejec Real Acumu]]-Tabla13[[#This Row],[Proyec Ejec Acumul]]</f>
        <v>#REF!</v>
      </c>
      <c r="Q1325" s="820" t="e">
        <f>Tabla13[[#This Row],[Ejec Real Mes]]-Tabla13[[#This Row],[Program Entreg Mes]]</f>
        <v>#REF!</v>
      </c>
    </row>
    <row r="1326" spans="1:17">
      <c r="A1326" s="828">
        <v>12</v>
      </c>
      <c r="B1326" s="828" t="s">
        <v>2455</v>
      </c>
      <c r="C1326" s="828" t="s">
        <v>2456</v>
      </c>
      <c r="D1326" s="828" t="s">
        <v>688</v>
      </c>
      <c r="E1326" s="828" t="e">
        <f>#REF!</f>
        <v>#REF!</v>
      </c>
      <c r="F1326" s="828">
        <v>9</v>
      </c>
      <c r="G1326" s="828" t="s">
        <v>2451</v>
      </c>
      <c r="H1326" s="828" t="e">
        <f>#REF!</f>
        <v>#REF!</v>
      </c>
      <c r="I1326" s="828" t="e">
        <f>#REF!+#REF!+#REF!+#REF!+#REF!+#REF!+#REF!</f>
        <v>#REF!</v>
      </c>
      <c r="J1326" s="828" t="e">
        <f>#REF!+#REF!+#REF!+#REF!+#REF!+#REF!+#REF!+#REF!+#REF!</f>
        <v>#REF!</v>
      </c>
      <c r="K1326" s="829" t="e">
        <f t="shared" si="15"/>
        <v>#REF!</v>
      </c>
      <c r="L1326" s="829" t="e">
        <f t="shared" si="16"/>
        <v>#REF!</v>
      </c>
      <c r="M1326" s="828" t="e">
        <f>#REF!</f>
        <v>#REF!</v>
      </c>
      <c r="N1326" s="828" t="e">
        <f>#REF!</f>
        <v>#REF!</v>
      </c>
      <c r="O1326" s="830" t="e">
        <f t="shared" si="17"/>
        <v>#REF!</v>
      </c>
      <c r="P1326" s="820" t="e">
        <f>Tabla13[[#This Row],[Ejec Real Acumu]]-Tabla13[[#This Row],[Proyec Ejec Acumul]]</f>
        <v>#REF!</v>
      </c>
      <c r="Q1326" s="820" t="e">
        <f>Tabla13[[#This Row],[Ejec Real Mes]]-Tabla13[[#This Row],[Program Entreg Mes]]</f>
        <v>#REF!</v>
      </c>
    </row>
    <row r="1327" spans="1:17">
      <c r="A1327" s="828">
        <v>13</v>
      </c>
      <c r="B1327" s="828" t="s">
        <v>2455</v>
      </c>
      <c r="C1327" s="828" t="s">
        <v>2456</v>
      </c>
      <c r="D1327" s="828" t="s">
        <v>688</v>
      </c>
      <c r="E1327" s="828" t="e">
        <f>#REF!</f>
        <v>#REF!</v>
      </c>
      <c r="F1327" s="828">
        <v>9</v>
      </c>
      <c r="G1327" s="828" t="s">
        <v>2451</v>
      </c>
      <c r="H1327" s="828" t="e">
        <f>#REF!</f>
        <v>#REF!</v>
      </c>
      <c r="I1327" s="828" t="e">
        <f>#REF!+#REF!+#REF!+#REF!+#REF!+#REF!+#REF!</f>
        <v>#REF!</v>
      </c>
      <c r="J1327" s="828" t="e">
        <f>#REF!+#REF!+#REF!+#REF!+#REF!+#REF!+#REF!+#REF!+#REF!</f>
        <v>#REF!</v>
      </c>
      <c r="K1327" s="829" t="e">
        <f t="shared" si="15"/>
        <v>#REF!</v>
      </c>
      <c r="L1327" s="829" t="e">
        <f t="shared" si="16"/>
        <v>#REF!</v>
      </c>
      <c r="M1327" s="828" t="e">
        <f>#REF!</f>
        <v>#REF!</v>
      </c>
      <c r="N1327" s="828" t="e">
        <f>#REF!</f>
        <v>#REF!</v>
      </c>
      <c r="O1327" s="830" t="e">
        <f t="shared" si="17"/>
        <v>#REF!</v>
      </c>
      <c r="P1327" s="820" t="e">
        <f>Tabla13[[#This Row],[Ejec Real Acumu]]-Tabla13[[#This Row],[Proyec Ejec Acumul]]</f>
        <v>#REF!</v>
      </c>
      <c r="Q1327" s="820" t="e">
        <f>Tabla13[[#This Row],[Ejec Real Mes]]-Tabla13[[#This Row],[Program Entreg Mes]]</f>
        <v>#REF!</v>
      </c>
    </row>
    <row r="1328" spans="1:17">
      <c r="A1328" s="828">
        <v>14</v>
      </c>
      <c r="B1328" s="828" t="s">
        <v>2455</v>
      </c>
      <c r="C1328" s="828" t="s">
        <v>2456</v>
      </c>
      <c r="D1328" s="828" t="s">
        <v>688</v>
      </c>
      <c r="E1328" s="828" t="e">
        <f>#REF!</f>
        <v>#REF!</v>
      </c>
      <c r="F1328" s="828">
        <v>9</v>
      </c>
      <c r="G1328" s="828" t="s">
        <v>2451</v>
      </c>
      <c r="H1328" s="828" t="e">
        <f>#REF!</f>
        <v>#REF!</v>
      </c>
      <c r="I1328" s="828" t="e">
        <f>#REF!+#REF!+#REF!+#REF!+#REF!+#REF!+#REF!</f>
        <v>#REF!</v>
      </c>
      <c r="J1328" s="828" t="e">
        <f>#REF!+#REF!+#REF!+#REF!+#REF!+#REF!+#REF!+#REF!+#REF!</f>
        <v>#REF!</v>
      </c>
      <c r="K1328" s="829" t="e">
        <f t="shared" si="15"/>
        <v>#REF!</v>
      </c>
      <c r="L1328" s="829" t="e">
        <f t="shared" si="16"/>
        <v>#REF!</v>
      </c>
      <c r="M1328" s="828" t="e">
        <f>#REF!</f>
        <v>#REF!</v>
      </c>
      <c r="N1328" s="828" t="e">
        <f>#REF!</f>
        <v>#REF!</v>
      </c>
      <c r="O1328" s="830" t="e">
        <f t="shared" si="17"/>
        <v>#REF!</v>
      </c>
      <c r="P1328" s="820" t="e">
        <f>Tabla13[[#This Row],[Ejec Real Acumu]]-Tabla13[[#This Row],[Proyec Ejec Acumul]]</f>
        <v>#REF!</v>
      </c>
      <c r="Q1328" s="820" t="e">
        <f>Tabla13[[#This Row],[Ejec Real Mes]]-Tabla13[[#This Row],[Program Entreg Mes]]</f>
        <v>#REF!</v>
      </c>
    </row>
    <row r="1329" spans="1:17">
      <c r="A1329" s="828">
        <v>15</v>
      </c>
      <c r="B1329" s="828" t="s">
        <v>2455</v>
      </c>
      <c r="C1329" s="828" t="s">
        <v>2456</v>
      </c>
      <c r="D1329" s="828" t="s">
        <v>688</v>
      </c>
      <c r="E1329" s="828" t="e">
        <f>#REF!</f>
        <v>#REF!</v>
      </c>
      <c r="F1329" s="828">
        <v>9</v>
      </c>
      <c r="G1329" s="828" t="s">
        <v>2451</v>
      </c>
      <c r="H1329" s="828" t="e">
        <f>#REF!</f>
        <v>#REF!</v>
      </c>
      <c r="I1329" s="828" t="e">
        <f>#REF!+#REF!+#REF!+#REF!+#REF!+#REF!+#REF!</f>
        <v>#REF!</v>
      </c>
      <c r="J1329" s="828" t="e">
        <f>#REF!+#REF!+#REF!+#REF!+#REF!+#REF!+#REF!+#REF!+#REF!</f>
        <v>#REF!</v>
      </c>
      <c r="K1329" s="829" t="e">
        <f t="shared" si="15"/>
        <v>#REF!</v>
      </c>
      <c r="L1329" s="829" t="e">
        <f t="shared" si="16"/>
        <v>#REF!</v>
      </c>
      <c r="M1329" s="828" t="e">
        <f>#REF!</f>
        <v>#REF!</v>
      </c>
      <c r="N1329" s="828" t="e">
        <f>#REF!</f>
        <v>#REF!</v>
      </c>
      <c r="O1329" s="830" t="e">
        <f t="shared" si="17"/>
        <v>#REF!</v>
      </c>
      <c r="P1329" s="820" t="e">
        <f>Tabla13[[#This Row],[Ejec Real Acumu]]-Tabla13[[#This Row],[Proyec Ejec Acumul]]</f>
        <v>#REF!</v>
      </c>
      <c r="Q1329" s="820" t="e">
        <f>Tabla13[[#This Row],[Ejec Real Mes]]-Tabla13[[#This Row],[Program Entreg Mes]]</f>
        <v>#REF!</v>
      </c>
    </row>
    <row r="1330" spans="1:17">
      <c r="A1330" s="828">
        <v>16</v>
      </c>
      <c r="B1330" s="828" t="s">
        <v>2455</v>
      </c>
      <c r="C1330" s="828" t="s">
        <v>2456</v>
      </c>
      <c r="D1330" s="828" t="s">
        <v>688</v>
      </c>
      <c r="E1330" s="828" t="e">
        <f>#REF!</f>
        <v>#REF!</v>
      </c>
      <c r="F1330" s="828">
        <v>9</v>
      </c>
      <c r="G1330" s="828" t="s">
        <v>2451</v>
      </c>
      <c r="H1330" s="828" t="e">
        <f>#REF!</f>
        <v>#REF!</v>
      </c>
      <c r="I1330" s="828" t="e">
        <f>#REF!+#REF!+#REF!+#REF!+#REF!+#REF!+#REF!</f>
        <v>#REF!</v>
      </c>
      <c r="J1330" s="828" t="e">
        <f>#REF!+#REF!+#REF!+#REF!+#REF!+#REF!+#REF!+#REF!+#REF!</f>
        <v>#REF!</v>
      </c>
      <c r="K1330" s="829" t="e">
        <f t="shared" si="15"/>
        <v>#REF!</v>
      </c>
      <c r="L1330" s="829" t="e">
        <f t="shared" si="16"/>
        <v>#REF!</v>
      </c>
      <c r="M1330" s="828" t="e">
        <f>#REF!</f>
        <v>#REF!</v>
      </c>
      <c r="N1330" s="828" t="e">
        <f>#REF!</f>
        <v>#REF!</v>
      </c>
      <c r="O1330" s="830" t="e">
        <f t="shared" si="17"/>
        <v>#REF!</v>
      </c>
      <c r="P1330" s="820" t="e">
        <f>Tabla13[[#This Row],[Ejec Real Acumu]]-Tabla13[[#This Row],[Proyec Ejec Acumul]]</f>
        <v>#REF!</v>
      </c>
      <c r="Q1330" s="820" t="e">
        <f>Tabla13[[#This Row],[Ejec Real Mes]]-Tabla13[[#This Row],[Program Entreg Mes]]</f>
        <v>#REF!</v>
      </c>
    </row>
    <row r="1331" spans="1:17">
      <c r="A1331" s="828">
        <v>17</v>
      </c>
      <c r="B1331" s="828" t="s">
        <v>2455</v>
      </c>
      <c r="C1331" s="828" t="s">
        <v>2456</v>
      </c>
      <c r="D1331" s="828" t="s">
        <v>688</v>
      </c>
      <c r="E1331" s="828" t="e">
        <f>#REF!</f>
        <v>#REF!</v>
      </c>
      <c r="F1331" s="828">
        <v>9</v>
      </c>
      <c r="G1331" s="828" t="s">
        <v>2451</v>
      </c>
      <c r="H1331" s="828" t="e">
        <f>#REF!</f>
        <v>#REF!</v>
      </c>
      <c r="I1331" s="828" t="e">
        <f>#REF!+#REF!+#REF!+#REF!+#REF!+#REF!+#REF!</f>
        <v>#REF!</v>
      </c>
      <c r="J1331" s="828" t="e">
        <f>#REF!+#REF!+#REF!+#REF!+#REF!+#REF!+#REF!+#REF!+#REF!</f>
        <v>#REF!</v>
      </c>
      <c r="K1331" s="829" t="e">
        <f t="shared" si="15"/>
        <v>#REF!</v>
      </c>
      <c r="L1331" s="829" t="e">
        <f t="shared" si="16"/>
        <v>#REF!</v>
      </c>
      <c r="M1331" s="828" t="e">
        <f>#REF!</f>
        <v>#REF!</v>
      </c>
      <c r="N1331" s="828" t="e">
        <f>#REF!</f>
        <v>#REF!</v>
      </c>
      <c r="O1331" s="830" t="e">
        <f t="shared" si="17"/>
        <v>#REF!</v>
      </c>
      <c r="P1331" s="820" t="e">
        <f>Tabla13[[#This Row],[Ejec Real Acumu]]-Tabla13[[#This Row],[Proyec Ejec Acumul]]</f>
        <v>#REF!</v>
      </c>
      <c r="Q1331" s="820" t="e">
        <f>Tabla13[[#This Row],[Ejec Real Mes]]-Tabla13[[#This Row],[Program Entreg Mes]]</f>
        <v>#REF!</v>
      </c>
    </row>
    <row r="1332" spans="1:17">
      <c r="A1332" s="828">
        <v>1</v>
      </c>
      <c r="B1332" s="828" t="s">
        <v>2455</v>
      </c>
      <c r="C1332" s="828" t="s">
        <v>2456</v>
      </c>
      <c r="D1332" s="828" t="s">
        <v>688</v>
      </c>
      <c r="E1332" s="828" t="e">
        <f>#REF!</f>
        <v>#REF!</v>
      </c>
      <c r="F1332" s="828">
        <v>10</v>
      </c>
      <c r="G1332" s="828" t="s">
        <v>2452</v>
      </c>
      <c r="H1332" s="828" t="e">
        <f>#REF!</f>
        <v>#REF!</v>
      </c>
      <c r="I1332" s="828" t="e">
        <f>#REF!+#REF!+#REF!+#REF!+#REF!+#REF!+#REF!+#REF!+#REF!+#REF!</f>
        <v>#REF!</v>
      </c>
      <c r="J1332" s="828" t="e">
        <f>#REF!+#REF!+#REF!+#REF!+#REF!+#REF!+#REF!+#REF!+#REF!+#REF!</f>
        <v>#REF!</v>
      </c>
      <c r="K1332" s="829" t="e">
        <f t="shared" si="15"/>
        <v>#REF!</v>
      </c>
      <c r="L1332" s="829" t="e">
        <f t="shared" si="16"/>
        <v>#REF!</v>
      </c>
      <c r="M1332" s="828" t="e">
        <f>#REF!</f>
        <v>#REF!</v>
      </c>
      <c r="N1332" s="828" t="e">
        <f>#REF!</f>
        <v>#REF!</v>
      </c>
      <c r="O1332" s="830" t="e">
        <f t="shared" si="17"/>
        <v>#REF!</v>
      </c>
      <c r="P1332" s="820" t="e">
        <f>Tabla13[[#This Row],[Ejec Real Acumu]]-Tabla13[[#This Row],[Proyec Ejec Acumul]]</f>
        <v>#REF!</v>
      </c>
      <c r="Q1332" s="820" t="e">
        <f>Tabla13[[#This Row],[Ejec Real Mes]]-Tabla13[[#This Row],[Program Entreg Mes]]</f>
        <v>#REF!</v>
      </c>
    </row>
    <row r="1333" spans="1:17">
      <c r="A1333" s="828">
        <v>2</v>
      </c>
      <c r="B1333" s="828" t="s">
        <v>2455</v>
      </c>
      <c r="C1333" s="828" t="s">
        <v>2456</v>
      </c>
      <c r="D1333" s="828" t="s">
        <v>688</v>
      </c>
      <c r="E1333" s="828" t="e">
        <f>#REF!</f>
        <v>#REF!</v>
      </c>
      <c r="F1333" s="828">
        <v>10</v>
      </c>
      <c r="G1333" s="828" t="s">
        <v>2452</v>
      </c>
      <c r="H1333" s="828" t="e">
        <f>#REF!</f>
        <v>#REF!</v>
      </c>
      <c r="I1333" s="828" t="e">
        <f>#REF!+#REF!+#REF!+#REF!+#REF!+#REF!+#REF!+#REF!+#REF!+#REF!</f>
        <v>#REF!</v>
      </c>
      <c r="J1333" s="828" t="e">
        <f>#REF!+#REF!+#REF!+#REF!+#REF!+#REF!+#REF!+#REF!+#REF!+#REF!</f>
        <v>#REF!</v>
      </c>
      <c r="K1333" s="829" t="e">
        <f t="shared" si="15"/>
        <v>#REF!</v>
      </c>
      <c r="L1333" s="829" t="e">
        <f t="shared" si="16"/>
        <v>#REF!</v>
      </c>
      <c r="M1333" s="828" t="e">
        <f>#REF!</f>
        <v>#REF!</v>
      </c>
      <c r="N1333" s="828" t="e">
        <f>#REF!</f>
        <v>#REF!</v>
      </c>
      <c r="O1333" s="830" t="e">
        <f t="shared" si="17"/>
        <v>#REF!</v>
      </c>
      <c r="P1333" s="820" t="e">
        <f>Tabla13[[#This Row],[Ejec Real Acumu]]-Tabla13[[#This Row],[Proyec Ejec Acumul]]</f>
        <v>#REF!</v>
      </c>
      <c r="Q1333" s="820" t="e">
        <f>Tabla13[[#This Row],[Ejec Real Mes]]-Tabla13[[#This Row],[Program Entreg Mes]]</f>
        <v>#REF!</v>
      </c>
    </row>
    <row r="1334" spans="1:17">
      <c r="A1334" s="828">
        <v>3</v>
      </c>
      <c r="B1334" s="828" t="s">
        <v>2455</v>
      </c>
      <c r="C1334" s="828" t="s">
        <v>2456</v>
      </c>
      <c r="D1334" s="828" t="s">
        <v>688</v>
      </c>
      <c r="E1334" s="828" t="e">
        <f>#REF!</f>
        <v>#REF!</v>
      </c>
      <c r="F1334" s="828">
        <v>10</v>
      </c>
      <c r="G1334" s="828" t="s">
        <v>2452</v>
      </c>
      <c r="H1334" s="828" t="e">
        <f>#REF!</f>
        <v>#REF!</v>
      </c>
      <c r="I1334" s="828" t="e">
        <f>#REF!+#REF!+#REF!+#REF!+#REF!+#REF!+#REF!+#REF!+#REF!+#REF!</f>
        <v>#REF!</v>
      </c>
      <c r="J1334" s="828" t="e">
        <f>#REF!+#REF!+#REF!+#REF!+#REF!+#REF!+#REF!+#REF!+#REF!+#REF!</f>
        <v>#REF!</v>
      </c>
      <c r="K1334" s="829" t="e">
        <f t="shared" si="15"/>
        <v>#REF!</v>
      </c>
      <c r="L1334" s="829" t="e">
        <f t="shared" si="16"/>
        <v>#REF!</v>
      </c>
      <c r="M1334" s="828" t="e">
        <f>#REF!</f>
        <v>#REF!</v>
      </c>
      <c r="N1334" s="828" t="e">
        <f>#REF!</f>
        <v>#REF!</v>
      </c>
      <c r="O1334" s="830" t="e">
        <f t="shared" si="17"/>
        <v>#REF!</v>
      </c>
      <c r="P1334" s="820" t="e">
        <f>Tabla13[[#This Row],[Ejec Real Acumu]]-Tabla13[[#This Row],[Proyec Ejec Acumul]]</f>
        <v>#REF!</v>
      </c>
      <c r="Q1334" s="820" t="e">
        <f>Tabla13[[#This Row],[Ejec Real Mes]]-Tabla13[[#This Row],[Program Entreg Mes]]</f>
        <v>#REF!</v>
      </c>
    </row>
    <row r="1335" spans="1:17">
      <c r="A1335" s="828">
        <v>4</v>
      </c>
      <c r="B1335" s="828" t="s">
        <v>2455</v>
      </c>
      <c r="C1335" s="828" t="s">
        <v>2456</v>
      </c>
      <c r="D1335" s="828" t="s">
        <v>688</v>
      </c>
      <c r="E1335" s="828" t="e">
        <f>#REF!</f>
        <v>#REF!</v>
      </c>
      <c r="F1335" s="828">
        <v>10</v>
      </c>
      <c r="G1335" s="828" t="s">
        <v>2452</v>
      </c>
      <c r="H1335" s="828" t="e">
        <f>#REF!</f>
        <v>#REF!</v>
      </c>
      <c r="I1335" s="828" t="e">
        <f>#REF!+#REF!+#REF!+#REF!+#REF!+#REF!+#REF!+#REF!+#REF!+#REF!</f>
        <v>#REF!</v>
      </c>
      <c r="J1335" s="828" t="e">
        <f>#REF!+#REF!+#REF!+#REF!+#REF!+#REF!+#REF!+#REF!+#REF!+#REF!</f>
        <v>#REF!</v>
      </c>
      <c r="K1335" s="829" t="e">
        <f t="shared" si="15"/>
        <v>#REF!</v>
      </c>
      <c r="L1335" s="829" t="e">
        <f t="shared" si="16"/>
        <v>#REF!</v>
      </c>
      <c r="M1335" s="828" t="e">
        <f>#REF!</f>
        <v>#REF!</v>
      </c>
      <c r="N1335" s="828" t="e">
        <f>#REF!</f>
        <v>#REF!</v>
      </c>
      <c r="O1335" s="830" t="e">
        <f t="shared" si="17"/>
        <v>#REF!</v>
      </c>
      <c r="P1335" s="820" t="e">
        <f>Tabla13[[#This Row],[Ejec Real Acumu]]-Tabla13[[#This Row],[Proyec Ejec Acumul]]</f>
        <v>#REF!</v>
      </c>
      <c r="Q1335" s="820" t="e">
        <f>Tabla13[[#This Row],[Ejec Real Mes]]-Tabla13[[#This Row],[Program Entreg Mes]]</f>
        <v>#REF!</v>
      </c>
    </row>
    <row r="1336" spans="1:17">
      <c r="A1336" s="828">
        <v>5</v>
      </c>
      <c r="B1336" s="828" t="s">
        <v>2455</v>
      </c>
      <c r="C1336" s="828" t="s">
        <v>2456</v>
      </c>
      <c r="D1336" s="828" t="s">
        <v>688</v>
      </c>
      <c r="E1336" s="828" t="e">
        <f>#REF!</f>
        <v>#REF!</v>
      </c>
      <c r="F1336" s="828">
        <v>10</v>
      </c>
      <c r="G1336" s="828" t="s">
        <v>2452</v>
      </c>
      <c r="H1336" s="828" t="e">
        <f>#REF!</f>
        <v>#REF!</v>
      </c>
      <c r="I1336" s="828" t="e">
        <f>#REF!+#REF!+#REF!+#REF!+#REF!+#REF!+#REF!+#REF!+#REF!+#REF!</f>
        <v>#REF!</v>
      </c>
      <c r="J1336" s="828" t="e">
        <f>#REF!+#REF!+#REF!+#REF!+#REF!+#REF!+#REF!+#REF!+#REF!+#REF!</f>
        <v>#REF!</v>
      </c>
      <c r="K1336" s="829" t="e">
        <f t="shared" si="15"/>
        <v>#REF!</v>
      </c>
      <c r="L1336" s="829" t="e">
        <f t="shared" si="16"/>
        <v>#REF!</v>
      </c>
      <c r="M1336" s="828" t="e">
        <f>#REF!</f>
        <v>#REF!</v>
      </c>
      <c r="N1336" s="828" t="e">
        <f>#REF!</f>
        <v>#REF!</v>
      </c>
      <c r="O1336" s="830" t="e">
        <f t="shared" si="17"/>
        <v>#REF!</v>
      </c>
      <c r="P1336" s="820" t="e">
        <f>Tabla13[[#This Row],[Ejec Real Acumu]]-Tabla13[[#This Row],[Proyec Ejec Acumul]]</f>
        <v>#REF!</v>
      </c>
      <c r="Q1336" s="820" t="e">
        <f>Tabla13[[#This Row],[Ejec Real Mes]]-Tabla13[[#This Row],[Program Entreg Mes]]</f>
        <v>#REF!</v>
      </c>
    </row>
    <row r="1337" spans="1:17">
      <c r="A1337" s="828">
        <v>6</v>
      </c>
      <c r="B1337" s="828" t="s">
        <v>2455</v>
      </c>
      <c r="C1337" s="828" t="s">
        <v>2456</v>
      </c>
      <c r="D1337" s="828" t="s">
        <v>688</v>
      </c>
      <c r="E1337" s="828" t="e">
        <f>#REF!</f>
        <v>#REF!</v>
      </c>
      <c r="F1337" s="828">
        <v>10</v>
      </c>
      <c r="G1337" s="828" t="s">
        <v>2452</v>
      </c>
      <c r="H1337" s="828" t="e">
        <f>#REF!</f>
        <v>#REF!</v>
      </c>
      <c r="I1337" s="828" t="e">
        <f>#REF!+#REF!+#REF!+#REF!+#REF!+#REF!+#REF!+#REF!+#REF!+#REF!</f>
        <v>#REF!</v>
      </c>
      <c r="J1337" s="828" t="e">
        <f>#REF!+#REF!+#REF!+#REF!+#REF!+#REF!+#REF!+#REF!+#REF!+#REF!</f>
        <v>#REF!</v>
      </c>
      <c r="K1337" s="829" t="e">
        <f t="shared" si="15"/>
        <v>#REF!</v>
      </c>
      <c r="L1337" s="829" t="e">
        <f t="shared" si="16"/>
        <v>#REF!</v>
      </c>
      <c r="M1337" s="828" t="e">
        <f>#REF!</f>
        <v>#REF!</v>
      </c>
      <c r="N1337" s="828" t="e">
        <f>#REF!</f>
        <v>#REF!</v>
      </c>
      <c r="O1337" s="830" t="e">
        <f t="shared" si="17"/>
        <v>#REF!</v>
      </c>
      <c r="P1337" s="820" t="e">
        <f>Tabla13[[#This Row],[Ejec Real Acumu]]-Tabla13[[#This Row],[Proyec Ejec Acumul]]</f>
        <v>#REF!</v>
      </c>
      <c r="Q1337" s="820" t="e">
        <f>Tabla13[[#This Row],[Ejec Real Mes]]-Tabla13[[#This Row],[Program Entreg Mes]]</f>
        <v>#REF!</v>
      </c>
    </row>
    <row r="1338" spans="1:17">
      <c r="A1338" s="828">
        <v>7</v>
      </c>
      <c r="B1338" s="828" t="s">
        <v>2455</v>
      </c>
      <c r="C1338" s="828" t="s">
        <v>2456</v>
      </c>
      <c r="D1338" s="828" t="s">
        <v>688</v>
      </c>
      <c r="E1338" s="828" t="e">
        <f>#REF!</f>
        <v>#REF!</v>
      </c>
      <c r="F1338" s="828">
        <v>10</v>
      </c>
      <c r="G1338" s="828" t="s">
        <v>2452</v>
      </c>
      <c r="H1338" s="828" t="e">
        <f>#REF!</f>
        <v>#REF!</v>
      </c>
      <c r="I1338" s="828" t="e">
        <f>#REF!+#REF!+#REF!+#REF!+#REF!+#REF!+#REF!+#REF!+#REF!+#REF!</f>
        <v>#REF!</v>
      </c>
      <c r="J1338" s="828" t="e">
        <f>#REF!+#REF!+#REF!+#REF!+#REF!+#REF!+#REF!+#REF!+#REF!+#REF!</f>
        <v>#REF!</v>
      </c>
      <c r="K1338" s="829" t="e">
        <f t="shared" si="15"/>
        <v>#REF!</v>
      </c>
      <c r="L1338" s="829" t="e">
        <f t="shared" si="16"/>
        <v>#REF!</v>
      </c>
      <c r="M1338" s="828" t="e">
        <f>#REF!</f>
        <v>#REF!</v>
      </c>
      <c r="N1338" s="828" t="e">
        <f>#REF!</f>
        <v>#REF!</v>
      </c>
      <c r="O1338" s="830" t="e">
        <f t="shared" si="17"/>
        <v>#REF!</v>
      </c>
      <c r="P1338" s="820" t="e">
        <f>Tabla13[[#This Row],[Ejec Real Acumu]]-Tabla13[[#This Row],[Proyec Ejec Acumul]]</f>
        <v>#REF!</v>
      </c>
      <c r="Q1338" s="820" t="e">
        <f>Tabla13[[#This Row],[Ejec Real Mes]]-Tabla13[[#This Row],[Program Entreg Mes]]</f>
        <v>#REF!</v>
      </c>
    </row>
    <row r="1339" spans="1:17">
      <c r="A1339" s="828">
        <v>8</v>
      </c>
      <c r="B1339" s="828" t="s">
        <v>2455</v>
      </c>
      <c r="C1339" s="828" t="s">
        <v>2456</v>
      </c>
      <c r="D1339" s="828" t="s">
        <v>688</v>
      </c>
      <c r="E1339" s="828" t="e">
        <f>#REF!</f>
        <v>#REF!</v>
      </c>
      <c r="F1339" s="828">
        <v>10</v>
      </c>
      <c r="G1339" s="828" t="s">
        <v>2452</v>
      </c>
      <c r="H1339" s="828" t="e">
        <f>#REF!</f>
        <v>#REF!</v>
      </c>
      <c r="I1339" s="828" t="e">
        <f>#REF!+#REF!+#REF!+#REF!+#REF!+#REF!+#REF!+#REF!+#REF!+#REF!</f>
        <v>#REF!</v>
      </c>
      <c r="J1339" s="828" t="e">
        <f>#REF!+#REF!+#REF!+#REF!+#REF!+#REF!+#REF!+#REF!+#REF!+#REF!</f>
        <v>#REF!</v>
      </c>
      <c r="K1339" s="829" t="e">
        <f t="shared" si="15"/>
        <v>#REF!</v>
      </c>
      <c r="L1339" s="829" t="e">
        <f t="shared" si="16"/>
        <v>#REF!</v>
      </c>
      <c r="M1339" s="828" t="e">
        <f>#REF!</f>
        <v>#REF!</v>
      </c>
      <c r="N1339" s="828" t="e">
        <f>#REF!</f>
        <v>#REF!</v>
      </c>
      <c r="O1339" s="830" t="e">
        <f t="shared" si="17"/>
        <v>#REF!</v>
      </c>
      <c r="P1339" s="820" t="e">
        <f>Tabla13[[#This Row],[Ejec Real Acumu]]-Tabla13[[#This Row],[Proyec Ejec Acumul]]</f>
        <v>#REF!</v>
      </c>
      <c r="Q1339" s="820" t="e">
        <f>Tabla13[[#This Row],[Ejec Real Mes]]-Tabla13[[#This Row],[Program Entreg Mes]]</f>
        <v>#REF!</v>
      </c>
    </row>
    <row r="1340" spans="1:17">
      <c r="A1340" s="828">
        <v>9</v>
      </c>
      <c r="B1340" s="828" t="s">
        <v>2455</v>
      </c>
      <c r="C1340" s="828" t="s">
        <v>2456</v>
      </c>
      <c r="D1340" s="828" t="s">
        <v>688</v>
      </c>
      <c r="E1340" s="828" t="e">
        <f>#REF!</f>
        <v>#REF!</v>
      </c>
      <c r="F1340" s="828">
        <v>10</v>
      </c>
      <c r="G1340" s="828" t="s">
        <v>2452</v>
      </c>
      <c r="H1340" s="828" t="e">
        <f>#REF!</f>
        <v>#REF!</v>
      </c>
      <c r="I1340" s="828" t="e">
        <f>#REF!+#REF!+#REF!+#REF!+#REF!+#REF!+#REF!+#REF!+#REF!+#REF!</f>
        <v>#REF!</v>
      </c>
      <c r="J1340" s="828" t="e">
        <f>#REF!+#REF!+#REF!+#REF!+#REF!+#REF!+#REF!+#REF!+#REF!+#REF!</f>
        <v>#REF!</v>
      </c>
      <c r="K1340" s="829" t="e">
        <f t="shared" si="15"/>
        <v>#REF!</v>
      </c>
      <c r="L1340" s="829" t="e">
        <f t="shared" si="16"/>
        <v>#REF!</v>
      </c>
      <c r="M1340" s="828" t="e">
        <f>#REF!</f>
        <v>#REF!</v>
      </c>
      <c r="N1340" s="828" t="e">
        <f>#REF!</f>
        <v>#REF!</v>
      </c>
      <c r="O1340" s="830" t="e">
        <f t="shared" si="17"/>
        <v>#REF!</v>
      </c>
      <c r="P1340" s="820" t="e">
        <f>Tabla13[[#This Row],[Ejec Real Acumu]]-Tabla13[[#This Row],[Proyec Ejec Acumul]]</f>
        <v>#REF!</v>
      </c>
      <c r="Q1340" s="820" t="e">
        <f>Tabla13[[#This Row],[Ejec Real Mes]]-Tabla13[[#This Row],[Program Entreg Mes]]</f>
        <v>#REF!</v>
      </c>
    </row>
    <row r="1341" spans="1:17">
      <c r="A1341" s="828">
        <v>10</v>
      </c>
      <c r="B1341" s="828" t="s">
        <v>2455</v>
      </c>
      <c r="C1341" s="828" t="s">
        <v>2456</v>
      </c>
      <c r="D1341" s="828" t="s">
        <v>688</v>
      </c>
      <c r="E1341" s="828" t="e">
        <f>#REF!</f>
        <v>#REF!</v>
      </c>
      <c r="F1341" s="828">
        <v>10</v>
      </c>
      <c r="G1341" s="828" t="s">
        <v>2452</v>
      </c>
      <c r="H1341" s="828" t="e">
        <f>#REF!</f>
        <v>#REF!</v>
      </c>
      <c r="I1341" s="828" t="e">
        <f>#REF!+#REF!+#REF!+#REF!+#REF!+#REF!+#REF!+#REF!+#REF!+#REF!</f>
        <v>#REF!</v>
      </c>
      <c r="J1341" s="828" t="e">
        <f>#REF!+#REF!+#REF!+#REF!+#REF!+#REF!+#REF!+#REF!+#REF!+#REF!</f>
        <v>#REF!</v>
      </c>
      <c r="K1341" s="829" t="e">
        <f t="shared" si="15"/>
        <v>#REF!</v>
      </c>
      <c r="L1341" s="829" t="e">
        <f t="shared" si="16"/>
        <v>#REF!</v>
      </c>
      <c r="M1341" s="828" t="e">
        <f>#REF!</f>
        <v>#REF!</v>
      </c>
      <c r="N1341" s="828" t="e">
        <f>#REF!</f>
        <v>#REF!</v>
      </c>
      <c r="O1341" s="830" t="e">
        <f t="shared" si="17"/>
        <v>#REF!</v>
      </c>
      <c r="P1341" s="820" t="e">
        <f>Tabla13[[#This Row],[Ejec Real Acumu]]-Tabla13[[#This Row],[Proyec Ejec Acumul]]</f>
        <v>#REF!</v>
      </c>
      <c r="Q1341" s="820" t="e">
        <f>Tabla13[[#This Row],[Ejec Real Mes]]-Tabla13[[#This Row],[Program Entreg Mes]]</f>
        <v>#REF!</v>
      </c>
    </row>
    <row r="1342" spans="1:17">
      <c r="A1342" s="828">
        <v>11</v>
      </c>
      <c r="B1342" s="828" t="s">
        <v>2455</v>
      </c>
      <c r="C1342" s="828" t="s">
        <v>2456</v>
      </c>
      <c r="D1342" s="828" t="s">
        <v>688</v>
      </c>
      <c r="E1342" s="828" t="e">
        <f>#REF!</f>
        <v>#REF!</v>
      </c>
      <c r="F1342" s="828">
        <v>10</v>
      </c>
      <c r="G1342" s="828" t="s">
        <v>2452</v>
      </c>
      <c r="H1342" s="828" t="e">
        <f>#REF!</f>
        <v>#REF!</v>
      </c>
      <c r="I1342" s="828" t="e">
        <f>#REF!+#REF!+#REF!+#REF!+#REF!+#REF!+#REF!+#REF!+#REF!+#REF!</f>
        <v>#REF!</v>
      </c>
      <c r="J1342" s="828" t="e">
        <f>#REF!+#REF!+#REF!+#REF!+#REF!+#REF!+#REF!+#REF!+#REF!+#REF!</f>
        <v>#REF!</v>
      </c>
      <c r="K1342" s="829" t="e">
        <f t="shared" si="15"/>
        <v>#REF!</v>
      </c>
      <c r="L1342" s="829" t="e">
        <f t="shared" si="16"/>
        <v>#REF!</v>
      </c>
      <c r="M1342" s="828" t="e">
        <f>#REF!</f>
        <v>#REF!</v>
      </c>
      <c r="N1342" s="828" t="e">
        <f>#REF!</f>
        <v>#REF!</v>
      </c>
      <c r="O1342" s="830" t="e">
        <f t="shared" si="17"/>
        <v>#REF!</v>
      </c>
      <c r="P1342" s="820" t="e">
        <f>Tabla13[[#This Row],[Ejec Real Acumu]]-Tabla13[[#This Row],[Proyec Ejec Acumul]]</f>
        <v>#REF!</v>
      </c>
      <c r="Q1342" s="820" t="e">
        <f>Tabla13[[#This Row],[Ejec Real Mes]]-Tabla13[[#This Row],[Program Entreg Mes]]</f>
        <v>#REF!</v>
      </c>
    </row>
    <row r="1343" spans="1:17">
      <c r="A1343" s="828">
        <v>12</v>
      </c>
      <c r="B1343" s="828" t="s">
        <v>2455</v>
      </c>
      <c r="C1343" s="828" t="s">
        <v>2456</v>
      </c>
      <c r="D1343" s="828" t="s">
        <v>688</v>
      </c>
      <c r="E1343" s="828" t="e">
        <f>#REF!</f>
        <v>#REF!</v>
      </c>
      <c r="F1343" s="828">
        <v>10</v>
      </c>
      <c r="G1343" s="828" t="s">
        <v>2452</v>
      </c>
      <c r="H1343" s="828" t="e">
        <f>#REF!</f>
        <v>#REF!</v>
      </c>
      <c r="I1343" s="828" t="e">
        <f>#REF!+#REF!+#REF!+#REF!+#REF!+#REF!+#REF!+#REF!+#REF!+#REF!</f>
        <v>#REF!</v>
      </c>
      <c r="J1343" s="828" t="e">
        <f>#REF!+#REF!+#REF!+#REF!+#REF!+#REF!+#REF!+#REF!+#REF!+#REF!</f>
        <v>#REF!</v>
      </c>
      <c r="K1343" s="829" t="e">
        <f t="shared" si="15"/>
        <v>#REF!</v>
      </c>
      <c r="L1343" s="829" t="e">
        <f t="shared" si="16"/>
        <v>#REF!</v>
      </c>
      <c r="M1343" s="828" t="e">
        <f>#REF!</f>
        <v>#REF!</v>
      </c>
      <c r="N1343" s="828" t="e">
        <f>#REF!</f>
        <v>#REF!</v>
      </c>
      <c r="O1343" s="830" t="e">
        <f t="shared" si="17"/>
        <v>#REF!</v>
      </c>
      <c r="P1343" s="820" t="e">
        <f>Tabla13[[#This Row],[Ejec Real Acumu]]-Tabla13[[#This Row],[Proyec Ejec Acumul]]</f>
        <v>#REF!</v>
      </c>
      <c r="Q1343" s="820" t="e">
        <f>Tabla13[[#This Row],[Ejec Real Mes]]-Tabla13[[#This Row],[Program Entreg Mes]]</f>
        <v>#REF!</v>
      </c>
    </row>
    <row r="1344" spans="1:17">
      <c r="A1344" s="828">
        <v>13</v>
      </c>
      <c r="B1344" s="828" t="s">
        <v>2455</v>
      </c>
      <c r="C1344" s="828" t="s">
        <v>2456</v>
      </c>
      <c r="D1344" s="828" t="s">
        <v>688</v>
      </c>
      <c r="E1344" s="828" t="e">
        <f>#REF!</f>
        <v>#REF!</v>
      </c>
      <c r="F1344" s="828">
        <v>10</v>
      </c>
      <c r="G1344" s="828" t="s">
        <v>2452</v>
      </c>
      <c r="H1344" s="828" t="e">
        <f>#REF!</f>
        <v>#REF!</v>
      </c>
      <c r="I1344" s="828" t="e">
        <f>#REF!+#REF!+#REF!+#REF!+#REF!+#REF!+#REF!+#REF!+#REF!+#REF!</f>
        <v>#REF!</v>
      </c>
      <c r="J1344" s="828" t="e">
        <f>#REF!+#REF!+#REF!+#REF!+#REF!+#REF!+#REF!+#REF!+#REF!+#REF!</f>
        <v>#REF!</v>
      </c>
      <c r="K1344" s="829" t="e">
        <f t="shared" si="15"/>
        <v>#REF!</v>
      </c>
      <c r="L1344" s="829" t="e">
        <f t="shared" si="16"/>
        <v>#REF!</v>
      </c>
      <c r="M1344" s="828" t="e">
        <f>#REF!</f>
        <v>#REF!</v>
      </c>
      <c r="N1344" s="828" t="e">
        <f>#REF!</f>
        <v>#REF!</v>
      </c>
      <c r="O1344" s="830" t="e">
        <f t="shared" si="17"/>
        <v>#REF!</v>
      </c>
      <c r="P1344" s="820" t="e">
        <f>Tabla13[[#This Row],[Ejec Real Acumu]]-Tabla13[[#This Row],[Proyec Ejec Acumul]]</f>
        <v>#REF!</v>
      </c>
      <c r="Q1344" s="820" t="e">
        <f>Tabla13[[#This Row],[Ejec Real Mes]]-Tabla13[[#This Row],[Program Entreg Mes]]</f>
        <v>#REF!</v>
      </c>
    </row>
    <row r="1345" spans="1:17">
      <c r="A1345" s="828">
        <v>14</v>
      </c>
      <c r="B1345" s="828" t="s">
        <v>2455</v>
      </c>
      <c r="C1345" s="828" t="s">
        <v>2456</v>
      </c>
      <c r="D1345" s="828" t="s">
        <v>688</v>
      </c>
      <c r="E1345" s="828" t="e">
        <f>#REF!</f>
        <v>#REF!</v>
      </c>
      <c r="F1345" s="828">
        <v>10</v>
      </c>
      <c r="G1345" s="828" t="s">
        <v>2452</v>
      </c>
      <c r="H1345" s="828" t="e">
        <f>#REF!</f>
        <v>#REF!</v>
      </c>
      <c r="I1345" s="828" t="e">
        <f>#REF!+#REF!+#REF!+#REF!+#REF!+#REF!+#REF!+#REF!+#REF!+#REF!</f>
        <v>#REF!</v>
      </c>
      <c r="J1345" s="828" t="e">
        <f>#REF!+#REF!+#REF!+#REF!+#REF!+#REF!+#REF!+#REF!+#REF!+#REF!</f>
        <v>#REF!</v>
      </c>
      <c r="K1345" s="829" t="e">
        <f t="shared" si="15"/>
        <v>#REF!</v>
      </c>
      <c r="L1345" s="829" t="e">
        <f t="shared" si="16"/>
        <v>#REF!</v>
      </c>
      <c r="M1345" s="828" t="e">
        <f>#REF!</f>
        <v>#REF!</v>
      </c>
      <c r="N1345" s="828" t="e">
        <f>#REF!</f>
        <v>#REF!</v>
      </c>
      <c r="O1345" s="830" t="e">
        <f t="shared" si="17"/>
        <v>#REF!</v>
      </c>
      <c r="P1345" s="820" t="e">
        <f>Tabla13[[#This Row],[Ejec Real Acumu]]-Tabla13[[#This Row],[Proyec Ejec Acumul]]</f>
        <v>#REF!</v>
      </c>
      <c r="Q1345" s="820" t="e">
        <f>Tabla13[[#This Row],[Ejec Real Mes]]-Tabla13[[#This Row],[Program Entreg Mes]]</f>
        <v>#REF!</v>
      </c>
    </row>
    <row r="1346" spans="1:17">
      <c r="A1346" s="828">
        <v>15</v>
      </c>
      <c r="B1346" s="828" t="s">
        <v>2455</v>
      </c>
      <c r="C1346" s="828" t="s">
        <v>2456</v>
      </c>
      <c r="D1346" s="828" t="s">
        <v>688</v>
      </c>
      <c r="E1346" s="828" t="e">
        <f>#REF!</f>
        <v>#REF!</v>
      </c>
      <c r="F1346" s="828">
        <v>10</v>
      </c>
      <c r="G1346" s="828" t="s">
        <v>2452</v>
      </c>
      <c r="H1346" s="828" t="e">
        <f>#REF!</f>
        <v>#REF!</v>
      </c>
      <c r="I1346" s="828" t="e">
        <f>#REF!+#REF!+#REF!+#REF!+#REF!+#REF!+#REF!+#REF!+#REF!+#REF!</f>
        <v>#REF!</v>
      </c>
      <c r="J1346" s="828" t="e">
        <f>#REF!+#REF!+#REF!+#REF!+#REF!+#REF!+#REF!+#REF!+#REF!+#REF!</f>
        <v>#REF!</v>
      </c>
      <c r="K1346" s="829" t="e">
        <f t="shared" si="15"/>
        <v>#REF!</v>
      </c>
      <c r="L1346" s="829" t="e">
        <f t="shared" si="16"/>
        <v>#REF!</v>
      </c>
      <c r="M1346" s="828" t="e">
        <f>#REF!</f>
        <v>#REF!</v>
      </c>
      <c r="N1346" s="828" t="e">
        <f>#REF!</f>
        <v>#REF!</v>
      </c>
      <c r="O1346" s="830" t="e">
        <f t="shared" si="17"/>
        <v>#REF!</v>
      </c>
      <c r="P1346" s="820" t="e">
        <f>Tabla13[[#This Row],[Ejec Real Acumu]]-Tabla13[[#This Row],[Proyec Ejec Acumul]]</f>
        <v>#REF!</v>
      </c>
      <c r="Q1346" s="820" t="e">
        <f>Tabla13[[#This Row],[Ejec Real Mes]]-Tabla13[[#This Row],[Program Entreg Mes]]</f>
        <v>#REF!</v>
      </c>
    </row>
    <row r="1347" spans="1:17">
      <c r="A1347" s="828">
        <v>16</v>
      </c>
      <c r="B1347" s="828" t="s">
        <v>2455</v>
      </c>
      <c r="C1347" s="828" t="s">
        <v>2456</v>
      </c>
      <c r="D1347" s="828" t="s">
        <v>688</v>
      </c>
      <c r="E1347" s="828" t="e">
        <f>#REF!</f>
        <v>#REF!</v>
      </c>
      <c r="F1347" s="828">
        <v>10</v>
      </c>
      <c r="G1347" s="828" t="s">
        <v>2452</v>
      </c>
      <c r="H1347" s="828" t="e">
        <f>#REF!</f>
        <v>#REF!</v>
      </c>
      <c r="I1347" s="828" t="e">
        <f>#REF!+#REF!+#REF!+#REF!+#REF!+#REF!+#REF!+#REF!+#REF!+#REF!</f>
        <v>#REF!</v>
      </c>
      <c r="J1347" s="828" t="e">
        <f>#REF!+#REF!+#REF!+#REF!+#REF!+#REF!+#REF!+#REF!+#REF!+#REF!</f>
        <v>#REF!</v>
      </c>
      <c r="K1347" s="829" t="e">
        <f t="shared" si="15"/>
        <v>#REF!</v>
      </c>
      <c r="L1347" s="829" t="e">
        <f t="shared" si="16"/>
        <v>#REF!</v>
      </c>
      <c r="M1347" s="828" t="e">
        <f>#REF!</f>
        <v>#REF!</v>
      </c>
      <c r="N1347" s="828" t="e">
        <f>#REF!</f>
        <v>#REF!</v>
      </c>
      <c r="O1347" s="830" t="e">
        <f t="shared" si="17"/>
        <v>#REF!</v>
      </c>
      <c r="P1347" s="820" t="e">
        <f>Tabla13[[#This Row],[Ejec Real Acumu]]-Tabla13[[#This Row],[Proyec Ejec Acumul]]</f>
        <v>#REF!</v>
      </c>
      <c r="Q1347" s="820" t="e">
        <f>Tabla13[[#This Row],[Ejec Real Mes]]-Tabla13[[#This Row],[Program Entreg Mes]]</f>
        <v>#REF!</v>
      </c>
    </row>
    <row r="1348" spans="1:17">
      <c r="A1348" s="828">
        <v>17</v>
      </c>
      <c r="B1348" s="828" t="s">
        <v>2455</v>
      </c>
      <c r="C1348" s="828" t="s">
        <v>2456</v>
      </c>
      <c r="D1348" s="828" t="s">
        <v>688</v>
      </c>
      <c r="E1348" s="828" t="e">
        <f>#REF!</f>
        <v>#REF!</v>
      </c>
      <c r="F1348" s="828">
        <v>10</v>
      </c>
      <c r="G1348" s="828" t="s">
        <v>2452</v>
      </c>
      <c r="H1348" s="828" t="e">
        <f>#REF!</f>
        <v>#REF!</v>
      </c>
      <c r="I1348" s="828" t="e">
        <f>#REF!+#REF!+#REF!+#REF!+#REF!+#REF!+#REF!+#REF!+#REF!+#REF!</f>
        <v>#REF!</v>
      </c>
      <c r="J1348" s="828" t="e">
        <f>#REF!+#REF!+#REF!+#REF!+#REF!+#REF!+#REF!+#REF!+#REF!+#REF!</f>
        <v>#REF!</v>
      </c>
      <c r="K1348" s="829" t="e">
        <f t="shared" si="15"/>
        <v>#REF!</v>
      </c>
      <c r="L1348" s="829" t="e">
        <f t="shared" si="16"/>
        <v>#REF!</v>
      </c>
      <c r="M1348" s="828" t="e">
        <f>#REF!</f>
        <v>#REF!</v>
      </c>
      <c r="N1348" s="828" t="e">
        <f>#REF!</f>
        <v>#REF!</v>
      </c>
      <c r="O1348" s="830" t="e">
        <f t="shared" si="17"/>
        <v>#REF!</v>
      </c>
      <c r="P1348" s="820" t="e">
        <f>Tabla13[[#This Row],[Ejec Real Acumu]]-Tabla13[[#This Row],[Proyec Ejec Acumul]]</f>
        <v>#REF!</v>
      </c>
      <c r="Q1348" s="820" t="e">
        <f>Tabla13[[#This Row],[Ejec Real Mes]]-Tabla13[[#This Row],[Program Entreg Mes]]</f>
        <v>#REF!</v>
      </c>
    </row>
    <row r="1349" spans="1:17">
      <c r="A1349" s="828">
        <v>1</v>
      </c>
      <c r="B1349" s="828" t="s">
        <v>2455</v>
      </c>
      <c r="C1349" s="828" t="s">
        <v>2456</v>
      </c>
      <c r="D1349" s="828" t="s">
        <v>688</v>
      </c>
      <c r="E1349" s="828" t="e">
        <f>#REF!</f>
        <v>#REF!</v>
      </c>
      <c r="F1349" s="828">
        <v>11</v>
      </c>
      <c r="G1349" s="828" t="s">
        <v>2453</v>
      </c>
      <c r="H1349" s="828" t="e">
        <f>#REF!</f>
        <v>#REF!</v>
      </c>
      <c r="I1349" s="828" t="e">
        <f>#REF!+#REF!+#REF!+#REF!+#REF!+#REF!+#REF!+#REF!+#REF!+#REF!+#REF!</f>
        <v>#REF!</v>
      </c>
      <c r="J1349" s="828" t="e">
        <f>#REF!+#REF!+#REF!+#REF!+#REF!+#REF!+#REF!+#REF!+#REF!+#REF!+#REF!</f>
        <v>#REF!</v>
      </c>
      <c r="K1349" s="829" t="e">
        <f t="shared" si="15"/>
        <v>#REF!</v>
      </c>
      <c r="L1349" s="829" t="e">
        <f t="shared" si="16"/>
        <v>#REF!</v>
      </c>
      <c r="M1349" s="828" t="e">
        <f>#REF!</f>
        <v>#REF!</v>
      </c>
      <c r="N1349" s="828" t="e">
        <f>#REF!</f>
        <v>#REF!</v>
      </c>
      <c r="O1349" s="830" t="e">
        <f t="shared" si="17"/>
        <v>#REF!</v>
      </c>
      <c r="P1349" s="820" t="e">
        <f>Tabla13[[#This Row],[Ejec Real Acumu]]-Tabla13[[#This Row],[Proyec Ejec Acumul]]</f>
        <v>#REF!</v>
      </c>
      <c r="Q1349" s="820" t="e">
        <f>Tabla13[[#This Row],[Ejec Real Mes]]-Tabla13[[#This Row],[Program Entreg Mes]]</f>
        <v>#REF!</v>
      </c>
    </row>
    <row r="1350" spans="1:17">
      <c r="A1350" s="828">
        <v>2</v>
      </c>
      <c r="B1350" s="828" t="s">
        <v>2455</v>
      </c>
      <c r="C1350" s="828" t="s">
        <v>2456</v>
      </c>
      <c r="D1350" s="828" t="s">
        <v>688</v>
      </c>
      <c r="E1350" s="828" t="e">
        <f>#REF!</f>
        <v>#REF!</v>
      </c>
      <c r="F1350" s="828">
        <v>11</v>
      </c>
      <c r="G1350" s="828" t="s">
        <v>2453</v>
      </c>
      <c r="H1350" s="828" t="e">
        <f>#REF!</f>
        <v>#REF!</v>
      </c>
      <c r="I1350" s="828" t="e">
        <f>#REF!+#REF!+#REF!+#REF!+#REF!+#REF!+#REF!+#REF!+#REF!+#REF!+#REF!</f>
        <v>#REF!</v>
      </c>
      <c r="J1350" s="828" t="e">
        <f>#REF!+#REF!+#REF!+#REF!+#REF!+#REF!+#REF!+#REF!+#REF!+#REF!+#REF!</f>
        <v>#REF!</v>
      </c>
      <c r="K1350" s="829" t="e">
        <f t="shared" si="15"/>
        <v>#REF!</v>
      </c>
      <c r="L1350" s="829" t="e">
        <f t="shared" si="16"/>
        <v>#REF!</v>
      </c>
      <c r="M1350" s="828" t="e">
        <f>#REF!</f>
        <v>#REF!</v>
      </c>
      <c r="N1350" s="828" t="e">
        <f>#REF!</f>
        <v>#REF!</v>
      </c>
      <c r="O1350" s="830" t="e">
        <f t="shared" si="17"/>
        <v>#REF!</v>
      </c>
      <c r="P1350" s="820" t="e">
        <f>Tabla13[[#This Row],[Ejec Real Acumu]]-Tabla13[[#This Row],[Proyec Ejec Acumul]]</f>
        <v>#REF!</v>
      </c>
      <c r="Q1350" s="820" t="e">
        <f>Tabla13[[#This Row],[Ejec Real Mes]]-Tabla13[[#This Row],[Program Entreg Mes]]</f>
        <v>#REF!</v>
      </c>
    </row>
    <row r="1351" spans="1:17">
      <c r="A1351" s="828">
        <v>3</v>
      </c>
      <c r="B1351" s="828" t="s">
        <v>2455</v>
      </c>
      <c r="C1351" s="828" t="s">
        <v>2456</v>
      </c>
      <c r="D1351" s="828" t="s">
        <v>688</v>
      </c>
      <c r="E1351" s="828" t="e">
        <f>#REF!</f>
        <v>#REF!</v>
      </c>
      <c r="F1351" s="828">
        <v>11</v>
      </c>
      <c r="G1351" s="828" t="s">
        <v>2453</v>
      </c>
      <c r="H1351" s="828" t="e">
        <f>#REF!</f>
        <v>#REF!</v>
      </c>
      <c r="I1351" s="828" t="e">
        <f>#REF!+#REF!+#REF!+#REF!+#REF!+#REF!+#REF!+#REF!+#REF!+#REF!+#REF!</f>
        <v>#REF!</v>
      </c>
      <c r="J1351" s="828" t="e">
        <f>#REF!+#REF!+#REF!+#REF!+#REF!+#REF!+#REF!+#REF!+#REF!+#REF!+#REF!</f>
        <v>#REF!</v>
      </c>
      <c r="K1351" s="829" t="e">
        <f t="shared" si="15"/>
        <v>#REF!</v>
      </c>
      <c r="L1351" s="829" t="e">
        <f t="shared" si="16"/>
        <v>#REF!</v>
      </c>
      <c r="M1351" s="828" t="e">
        <f>#REF!</f>
        <v>#REF!</v>
      </c>
      <c r="N1351" s="828" t="e">
        <f>#REF!</f>
        <v>#REF!</v>
      </c>
      <c r="O1351" s="830" t="e">
        <f t="shared" si="17"/>
        <v>#REF!</v>
      </c>
      <c r="P1351" s="820" t="e">
        <f>Tabla13[[#This Row],[Ejec Real Acumu]]-Tabla13[[#This Row],[Proyec Ejec Acumul]]</f>
        <v>#REF!</v>
      </c>
      <c r="Q1351" s="820" t="e">
        <f>Tabla13[[#This Row],[Ejec Real Mes]]-Tabla13[[#This Row],[Program Entreg Mes]]</f>
        <v>#REF!</v>
      </c>
    </row>
    <row r="1352" spans="1:17">
      <c r="A1352" s="828">
        <v>4</v>
      </c>
      <c r="B1352" s="828" t="s">
        <v>2455</v>
      </c>
      <c r="C1352" s="828" t="s">
        <v>2456</v>
      </c>
      <c r="D1352" s="828" t="s">
        <v>688</v>
      </c>
      <c r="E1352" s="828" t="e">
        <f>#REF!</f>
        <v>#REF!</v>
      </c>
      <c r="F1352" s="828">
        <v>11</v>
      </c>
      <c r="G1352" s="828" t="s">
        <v>2453</v>
      </c>
      <c r="H1352" s="828" t="e">
        <f>#REF!</f>
        <v>#REF!</v>
      </c>
      <c r="I1352" s="828" t="e">
        <f>#REF!+#REF!+#REF!+#REF!+#REF!+#REF!+#REF!+#REF!+#REF!+#REF!+#REF!</f>
        <v>#REF!</v>
      </c>
      <c r="J1352" s="828" t="e">
        <f>#REF!+#REF!+#REF!+#REF!+#REF!+#REF!+#REF!+#REF!+#REF!+#REF!+#REF!</f>
        <v>#REF!</v>
      </c>
      <c r="K1352" s="829" t="e">
        <f t="shared" si="15"/>
        <v>#REF!</v>
      </c>
      <c r="L1352" s="829" t="e">
        <f t="shared" si="16"/>
        <v>#REF!</v>
      </c>
      <c r="M1352" s="828" t="e">
        <f>#REF!</f>
        <v>#REF!</v>
      </c>
      <c r="N1352" s="828" t="e">
        <f>#REF!</f>
        <v>#REF!</v>
      </c>
      <c r="O1352" s="830" t="e">
        <f t="shared" si="17"/>
        <v>#REF!</v>
      </c>
      <c r="P1352" s="820" t="e">
        <f>Tabla13[[#This Row],[Ejec Real Acumu]]-Tabla13[[#This Row],[Proyec Ejec Acumul]]</f>
        <v>#REF!</v>
      </c>
      <c r="Q1352" s="820" t="e">
        <f>Tabla13[[#This Row],[Ejec Real Mes]]-Tabla13[[#This Row],[Program Entreg Mes]]</f>
        <v>#REF!</v>
      </c>
    </row>
    <row r="1353" spans="1:17">
      <c r="A1353" s="828">
        <v>5</v>
      </c>
      <c r="B1353" s="828" t="s">
        <v>2455</v>
      </c>
      <c r="C1353" s="828" t="s">
        <v>2456</v>
      </c>
      <c r="D1353" s="828" t="s">
        <v>688</v>
      </c>
      <c r="E1353" s="828" t="e">
        <f>#REF!</f>
        <v>#REF!</v>
      </c>
      <c r="F1353" s="828">
        <v>11</v>
      </c>
      <c r="G1353" s="828" t="s">
        <v>2453</v>
      </c>
      <c r="H1353" s="828" t="e">
        <f>#REF!</f>
        <v>#REF!</v>
      </c>
      <c r="I1353" s="828" t="e">
        <f>#REF!+#REF!+#REF!+#REF!+#REF!+#REF!+#REF!+#REF!+#REF!+#REF!+#REF!</f>
        <v>#REF!</v>
      </c>
      <c r="J1353" s="828" t="e">
        <f>#REF!+#REF!+#REF!+#REF!+#REF!+#REF!+#REF!+#REF!+#REF!+#REF!+#REF!</f>
        <v>#REF!</v>
      </c>
      <c r="K1353" s="829" t="e">
        <f t="shared" si="15"/>
        <v>#REF!</v>
      </c>
      <c r="L1353" s="829" t="e">
        <f t="shared" si="16"/>
        <v>#REF!</v>
      </c>
      <c r="M1353" s="828" t="e">
        <f>#REF!</f>
        <v>#REF!</v>
      </c>
      <c r="N1353" s="828" t="e">
        <f>#REF!</f>
        <v>#REF!</v>
      </c>
      <c r="O1353" s="830" t="e">
        <f t="shared" si="17"/>
        <v>#REF!</v>
      </c>
      <c r="P1353" s="820" t="e">
        <f>Tabla13[[#This Row],[Ejec Real Acumu]]-Tabla13[[#This Row],[Proyec Ejec Acumul]]</f>
        <v>#REF!</v>
      </c>
      <c r="Q1353" s="820" t="e">
        <f>Tabla13[[#This Row],[Ejec Real Mes]]-Tabla13[[#This Row],[Program Entreg Mes]]</f>
        <v>#REF!</v>
      </c>
    </row>
    <row r="1354" spans="1:17">
      <c r="A1354" s="828">
        <v>6</v>
      </c>
      <c r="B1354" s="828" t="s">
        <v>2455</v>
      </c>
      <c r="C1354" s="828" t="s">
        <v>2456</v>
      </c>
      <c r="D1354" s="828" t="s">
        <v>688</v>
      </c>
      <c r="E1354" s="828" t="e">
        <f>#REF!</f>
        <v>#REF!</v>
      </c>
      <c r="F1354" s="828">
        <v>11</v>
      </c>
      <c r="G1354" s="828" t="s">
        <v>2453</v>
      </c>
      <c r="H1354" s="828" t="e">
        <f>#REF!</f>
        <v>#REF!</v>
      </c>
      <c r="I1354" s="828" t="e">
        <f>#REF!+#REF!+#REF!+#REF!+#REF!+#REF!+#REF!+#REF!+#REF!+#REF!+#REF!</f>
        <v>#REF!</v>
      </c>
      <c r="J1354" s="828" t="e">
        <f>#REF!+#REF!+#REF!+#REF!+#REF!+#REF!+#REF!+#REF!+#REF!+#REF!+#REF!</f>
        <v>#REF!</v>
      </c>
      <c r="K1354" s="829" t="e">
        <f t="shared" si="15"/>
        <v>#REF!</v>
      </c>
      <c r="L1354" s="829" t="e">
        <f t="shared" si="16"/>
        <v>#REF!</v>
      </c>
      <c r="M1354" s="828" t="e">
        <f>#REF!</f>
        <v>#REF!</v>
      </c>
      <c r="N1354" s="828" t="e">
        <f>#REF!</f>
        <v>#REF!</v>
      </c>
      <c r="O1354" s="830" t="e">
        <f t="shared" si="17"/>
        <v>#REF!</v>
      </c>
      <c r="P1354" s="820" t="e">
        <f>Tabla13[[#This Row],[Ejec Real Acumu]]-Tabla13[[#This Row],[Proyec Ejec Acumul]]</f>
        <v>#REF!</v>
      </c>
      <c r="Q1354" s="820" t="e">
        <f>Tabla13[[#This Row],[Ejec Real Mes]]-Tabla13[[#This Row],[Program Entreg Mes]]</f>
        <v>#REF!</v>
      </c>
    </row>
    <row r="1355" spans="1:17">
      <c r="A1355" s="828">
        <v>7</v>
      </c>
      <c r="B1355" s="828" t="s">
        <v>2455</v>
      </c>
      <c r="C1355" s="828" t="s">
        <v>2456</v>
      </c>
      <c r="D1355" s="828" t="s">
        <v>688</v>
      </c>
      <c r="E1355" s="828" t="e">
        <f>#REF!</f>
        <v>#REF!</v>
      </c>
      <c r="F1355" s="828">
        <v>11</v>
      </c>
      <c r="G1355" s="828" t="s">
        <v>2453</v>
      </c>
      <c r="H1355" s="828" t="e">
        <f>#REF!</f>
        <v>#REF!</v>
      </c>
      <c r="I1355" s="828" t="e">
        <f>#REF!+#REF!+#REF!+#REF!+#REF!+#REF!+#REF!+#REF!+#REF!+#REF!+#REF!</f>
        <v>#REF!</v>
      </c>
      <c r="J1355" s="828" t="e">
        <f>#REF!+#REF!+#REF!+#REF!+#REF!+#REF!+#REF!+#REF!+#REF!+#REF!+#REF!</f>
        <v>#REF!</v>
      </c>
      <c r="K1355" s="829" t="e">
        <f t="shared" si="15"/>
        <v>#REF!</v>
      </c>
      <c r="L1355" s="829" t="e">
        <f t="shared" si="16"/>
        <v>#REF!</v>
      </c>
      <c r="M1355" s="828" t="e">
        <f>#REF!</f>
        <v>#REF!</v>
      </c>
      <c r="N1355" s="828" t="e">
        <f>#REF!</f>
        <v>#REF!</v>
      </c>
      <c r="O1355" s="830" t="e">
        <f t="shared" si="17"/>
        <v>#REF!</v>
      </c>
      <c r="P1355" s="820" t="e">
        <f>Tabla13[[#This Row],[Ejec Real Acumu]]-Tabla13[[#This Row],[Proyec Ejec Acumul]]</f>
        <v>#REF!</v>
      </c>
      <c r="Q1355" s="820" t="e">
        <f>Tabla13[[#This Row],[Ejec Real Mes]]-Tabla13[[#This Row],[Program Entreg Mes]]</f>
        <v>#REF!</v>
      </c>
    </row>
    <row r="1356" spans="1:17">
      <c r="A1356" s="828">
        <v>8</v>
      </c>
      <c r="B1356" s="828" t="s">
        <v>2455</v>
      </c>
      <c r="C1356" s="828" t="s">
        <v>2456</v>
      </c>
      <c r="D1356" s="828" t="s">
        <v>688</v>
      </c>
      <c r="E1356" s="828" t="e">
        <f>#REF!</f>
        <v>#REF!</v>
      </c>
      <c r="F1356" s="828">
        <v>11</v>
      </c>
      <c r="G1356" s="828" t="s">
        <v>2453</v>
      </c>
      <c r="H1356" s="828" t="e">
        <f>#REF!</f>
        <v>#REF!</v>
      </c>
      <c r="I1356" s="828" t="e">
        <f>#REF!+#REF!+#REF!+#REF!+#REF!+#REF!+#REF!+#REF!+#REF!+#REF!+#REF!</f>
        <v>#REF!</v>
      </c>
      <c r="J1356" s="828" t="e">
        <f>#REF!+#REF!+#REF!+#REF!+#REF!+#REF!+#REF!+#REF!+#REF!+#REF!+#REF!</f>
        <v>#REF!</v>
      </c>
      <c r="K1356" s="829" t="e">
        <f t="shared" si="15"/>
        <v>#REF!</v>
      </c>
      <c r="L1356" s="829" t="e">
        <f t="shared" si="16"/>
        <v>#REF!</v>
      </c>
      <c r="M1356" s="828" t="e">
        <f>#REF!</f>
        <v>#REF!</v>
      </c>
      <c r="N1356" s="828" t="e">
        <f>#REF!</f>
        <v>#REF!</v>
      </c>
      <c r="O1356" s="830" t="e">
        <f t="shared" si="17"/>
        <v>#REF!</v>
      </c>
      <c r="P1356" s="820" t="e">
        <f>Tabla13[[#This Row],[Ejec Real Acumu]]-Tabla13[[#This Row],[Proyec Ejec Acumul]]</f>
        <v>#REF!</v>
      </c>
      <c r="Q1356" s="820" t="e">
        <f>Tabla13[[#This Row],[Ejec Real Mes]]-Tabla13[[#This Row],[Program Entreg Mes]]</f>
        <v>#REF!</v>
      </c>
    </row>
    <row r="1357" spans="1:17">
      <c r="A1357" s="828">
        <v>9</v>
      </c>
      <c r="B1357" s="828" t="s">
        <v>2455</v>
      </c>
      <c r="C1357" s="828" t="s">
        <v>2456</v>
      </c>
      <c r="D1357" s="828" t="s">
        <v>688</v>
      </c>
      <c r="E1357" s="828" t="e">
        <f>#REF!</f>
        <v>#REF!</v>
      </c>
      <c r="F1357" s="828">
        <v>11</v>
      </c>
      <c r="G1357" s="828" t="s">
        <v>2453</v>
      </c>
      <c r="H1357" s="828" t="e">
        <f>#REF!</f>
        <v>#REF!</v>
      </c>
      <c r="I1357" s="828" t="e">
        <f>#REF!+#REF!+#REF!+#REF!+#REF!+#REF!+#REF!+#REF!+#REF!+#REF!+#REF!</f>
        <v>#REF!</v>
      </c>
      <c r="J1357" s="828" t="e">
        <f>#REF!+#REF!+#REF!+#REF!+#REF!+#REF!+#REF!+#REF!+#REF!+#REF!+#REF!</f>
        <v>#REF!</v>
      </c>
      <c r="K1357" s="829" t="e">
        <f t="shared" si="15"/>
        <v>#REF!</v>
      </c>
      <c r="L1357" s="829" t="e">
        <f t="shared" si="16"/>
        <v>#REF!</v>
      </c>
      <c r="M1357" s="828" t="e">
        <f>#REF!</f>
        <v>#REF!</v>
      </c>
      <c r="N1357" s="828" t="e">
        <f>#REF!</f>
        <v>#REF!</v>
      </c>
      <c r="O1357" s="830" t="e">
        <f t="shared" si="17"/>
        <v>#REF!</v>
      </c>
      <c r="P1357" s="820" t="e">
        <f>Tabla13[[#This Row],[Ejec Real Acumu]]-Tabla13[[#This Row],[Proyec Ejec Acumul]]</f>
        <v>#REF!</v>
      </c>
      <c r="Q1357" s="820" t="e">
        <f>Tabla13[[#This Row],[Ejec Real Mes]]-Tabla13[[#This Row],[Program Entreg Mes]]</f>
        <v>#REF!</v>
      </c>
    </row>
    <row r="1358" spans="1:17">
      <c r="A1358" s="828">
        <v>10</v>
      </c>
      <c r="B1358" s="828" t="s">
        <v>2455</v>
      </c>
      <c r="C1358" s="828" t="s">
        <v>2456</v>
      </c>
      <c r="D1358" s="828" t="s">
        <v>688</v>
      </c>
      <c r="E1358" s="828" t="e">
        <f>#REF!</f>
        <v>#REF!</v>
      </c>
      <c r="F1358" s="828">
        <v>11</v>
      </c>
      <c r="G1358" s="828" t="s">
        <v>2453</v>
      </c>
      <c r="H1358" s="828" t="e">
        <f>#REF!</f>
        <v>#REF!</v>
      </c>
      <c r="I1358" s="828" t="e">
        <f>#REF!+#REF!+#REF!+#REF!+#REF!+#REF!+#REF!+#REF!+#REF!+#REF!+#REF!</f>
        <v>#REF!</v>
      </c>
      <c r="J1358" s="828" t="e">
        <f>#REF!+#REF!+#REF!+#REF!+#REF!+#REF!+#REF!+#REF!+#REF!+#REF!+#REF!</f>
        <v>#REF!</v>
      </c>
      <c r="K1358" s="829" t="e">
        <f t="shared" si="15"/>
        <v>#REF!</v>
      </c>
      <c r="L1358" s="829" t="e">
        <f t="shared" si="16"/>
        <v>#REF!</v>
      </c>
      <c r="M1358" s="828" t="e">
        <f>#REF!</f>
        <v>#REF!</v>
      </c>
      <c r="N1358" s="828" t="e">
        <f>#REF!</f>
        <v>#REF!</v>
      </c>
      <c r="O1358" s="830" t="e">
        <f t="shared" si="17"/>
        <v>#REF!</v>
      </c>
      <c r="P1358" s="820" t="e">
        <f>Tabla13[[#This Row],[Ejec Real Acumu]]-Tabla13[[#This Row],[Proyec Ejec Acumul]]</f>
        <v>#REF!</v>
      </c>
      <c r="Q1358" s="820" t="e">
        <f>Tabla13[[#This Row],[Ejec Real Mes]]-Tabla13[[#This Row],[Program Entreg Mes]]</f>
        <v>#REF!</v>
      </c>
    </row>
    <row r="1359" spans="1:17">
      <c r="A1359" s="828">
        <v>11</v>
      </c>
      <c r="B1359" s="828" t="s">
        <v>2455</v>
      </c>
      <c r="C1359" s="828" t="s">
        <v>2456</v>
      </c>
      <c r="D1359" s="828" t="s">
        <v>688</v>
      </c>
      <c r="E1359" s="828" t="e">
        <f>#REF!</f>
        <v>#REF!</v>
      </c>
      <c r="F1359" s="828">
        <v>11</v>
      </c>
      <c r="G1359" s="828" t="s">
        <v>2453</v>
      </c>
      <c r="H1359" s="828" t="e">
        <f>#REF!</f>
        <v>#REF!</v>
      </c>
      <c r="I1359" s="828" t="e">
        <f>#REF!+#REF!+#REF!+#REF!+#REF!+#REF!+#REF!+#REF!+#REF!+#REF!+#REF!</f>
        <v>#REF!</v>
      </c>
      <c r="J1359" s="828" t="e">
        <f>#REF!+#REF!+#REF!+#REF!+#REF!+#REF!+#REF!+#REF!+#REF!+#REF!+#REF!</f>
        <v>#REF!</v>
      </c>
      <c r="K1359" s="829" t="e">
        <f t="shared" si="15"/>
        <v>#REF!</v>
      </c>
      <c r="L1359" s="829" t="e">
        <f t="shared" si="16"/>
        <v>#REF!</v>
      </c>
      <c r="M1359" s="828" t="e">
        <f>#REF!</f>
        <v>#REF!</v>
      </c>
      <c r="N1359" s="828" t="e">
        <f>#REF!</f>
        <v>#REF!</v>
      </c>
      <c r="O1359" s="830" t="e">
        <f t="shared" si="17"/>
        <v>#REF!</v>
      </c>
      <c r="P1359" s="820" t="e">
        <f>Tabla13[[#This Row],[Ejec Real Acumu]]-Tabla13[[#This Row],[Proyec Ejec Acumul]]</f>
        <v>#REF!</v>
      </c>
      <c r="Q1359" s="820" t="e">
        <f>Tabla13[[#This Row],[Ejec Real Mes]]-Tabla13[[#This Row],[Program Entreg Mes]]</f>
        <v>#REF!</v>
      </c>
    </row>
    <row r="1360" spans="1:17">
      <c r="A1360" s="828">
        <v>12</v>
      </c>
      <c r="B1360" s="828" t="s">
        <v>2455</v>
      </c>
      <c r="C1360" s="828" t="s">
        <v>2456</v>
      </c>
      <c r="D1360" s="828" t="s">
        <v>688</v>
      </c>
      <c r="E1360" s="828" t="e">
        <f>#REF!</f>
        <v>#REF!</v>
      </c>
      <c r="F1360" s="828">
        <v>11</v>
      </c>
      <c r="G1360" s="828" t="s">
        <v>2453</v>
      </c>
      <c r="H1360" s="828" t="e">
        <f>#REF!</f>
        <v>#REF!</v>
      </c>
      <c r="I1360" s="828" t="e">
        <f>#REF!+#REF!+#REF!+#REF!+#REF!+#REF!+#REF!+#REF!+#REF!+#REF!+#REF!</f>
        <v>#REF!</v>
      </c>
      <c r="J1360" s="828" t="e">
        <f>#REF!+#REF!+#REF!+#REF!+#REF!+#REF!+#REF!+#REF!+#REF!+#REF!+#REF!</f>
        <v>#REF!</v>
      </c>
      <c r="K1360" s="829" t="e">
        <f t="shared" si="15"/>
        <v>#REF!</v>
      </c>
      <c r="L1360" s="829" t="e">
        <f t="shared" si="16"/>
        <v>#REF!</v>
      </c>
      <c r="M1360" s="828" t="e">
        <f>#REF!</f>
        <v>#REF!</v>
      </c>
      <c r="N1360" s="828" t="e">
        <f>#REF!</f>
        <v>#REF!</v>
      </c>
      <c r="O1360" s="830" t="e">
        <f t="shared" si="17"/>
        <v>#REF!</v>
      </c>
      <c r="P1360" s="820" t="e">
        <f>Tabla13[[#This Row],[Ejec Real Acumu]]-Tabla13[[#This Row],[Proyec Ejec Acumul]]</f>
        <v>#REF!</v>
      </c>
      <c r="Q1360" s="820" t="e">
        <f>Tabla13[[#This Row],[Ejec Real Mes]]-Tabla13[[#This Row],[Program Entreg Mes]]</f>
        <v>#REF!</v>
      </c>
    </row>
    <row r="1361" spans="1:17">
      <c r="A1361" s="828">
        <v>13</v>
      </c>
      <c r="B1361" s="828" t="s">
        <v>2455</v>
      </c>
      <c r="C1361" s="828" t="s">
        <v>2456</v>
      </c>
      <c r="D1361" s="828" t="s">
        <v>688</v>
      </c>
      <c r="E1361" s="828" t="e">
        <f>#REF!</f>
        <v>#REF!</v>
      </c>
      <c r="F1361" s="828">
        <v>11</v>
      </c>
      <c r="G1361" s="828" t="s">
        <v>2453</v>
      </c>
      <c r="H1361" s="828" t="e">
        <f>#REF!</f>
        <v>#REF!</v>
      </c>
      <c r="I1361" s="828" t="e">
        <f>#REF!+#REF!+#REF!+#REF!+#REF!+#REF!+#REF!+#REF!+#REF!+#REF!+#REF!</f>
        <v>#REF!</v>
      </c>
      <c r="J1361" s="828" t="e">
        <f>#REF!+#REF!+#REF!+#REF!+#REF!+#REF!+#REF!+#REF!+#REF!+#REF!+#REF!</f>
        <v>#REF!</v>
      </c>
      <c r="K1361" s="829" t="e">
        <f t="shared" si="15"/>
        <v>#REF!</v>
      </c>
      <c r="L1361" s="829" t="e">
        <f t="shared" si="16"/>
        <v>#REF!</v>
      </c>
      <c r="M1361" s="828" t="e">
        <f>#REF!</f>
        <v>#REF!</v>
      </c>
      <c r="N1361" s="828" t="e">
        <f>#REF!</f>
        <v>#REF!</v>
      </c>
      <c r="O1361" s="830" t="e">
        <f t="shared" si="17"/>
        <v>#REF!</v>
      </c>
      <c r="P1361" s="820" t="e">
        <f>Tabla13[[#This Row],[Ejec Real Acumu]]-Tabla13[[#This Row],[Proyec Ejec Acumul]]</f>
        <v>#REF!</v>
      </c>
      <c r="Q1361" s="820" t="e">
        <f>Tabla13[[#This Row],[Ejec Real Mes]]-Tabla13[[#This Row],[Program Entreg Mes]]</f>
        <v>#REF!</v>
      </c>
    </row>
    <row r="1362" spans="1:17">
      <c r="A1362" s="828">
        <v>14</v>
      </c>
      <c r="B1362" s="828" t="s">
        <v>2455</v>
      </c>
      <c r="C1362" s="828" t="s">
        <v>2456</v>
      </c>
      <c r="D1362" s="828" t="s">
        <v>688</v>
      </c>
      <c r="E1362" s="828" t="e">
        <f>#REF!</f>
        <v>#REF!</v>
      </c>
      <c r="F1362" s="828">
        <v>11</v>
      </c>
      <c r="G1362" s="828" t="s">
        <v>2453</v>
      </c>
      <c r="H1362" s="828" t="e">
        <f>#REF!</f>
        <v>#REF!</v>
      </c>
      <c r="I1362" s="828" t="e">
        <f>#REF!+#REF!+#REF!+#REF!+#REF!+#REF!+#REF!+#REF!+#REF!+#REF!+#REF!</f>
        <v>#REF!</v>
      </c>
      <c r="J1362" s="828" t="e">
        <f>#REF!+#REF!+#REF!+#REF!+#REF!+#REF!+#REF!+#REF!+#REF!+#REF!+#REF!</f>
        <v>#REF!</v>
      </c>
      <c r="K1362" s="829" t="e">
        <f t="shared" si="15"/>
        <v>#REF!</v>
      </c>
      <c r="L1362" s="829" t="e">
        <f t="shared" si="16"/>
        <v>#REF!</v>
      </c>
      <c r="M1362" s="828" t="e">
        <f>#REF!</f>
        <v>#REF!</v>
      </c>
      <c r="N1362" s="828" t="e">
        <f>#REF!</f>
        <v>#REF!</v>
      </c>
      <c r="O1362" s="830" t="e">
        <f t="shared" si="17"/>
        <v>#REF!</v>
      </c>
      <c r="P1362" s="820" t="e">
        <f>Tabla13[[#This Row],[Ejec Real Acumu]]-Tabla13[[#This Row],[Proyec Ejec Acumul]]</f>
        <v>#REF!</v>
      </c>
      <c r="Q1362" s="820" t="e">
        <f>Tabla13[[#This Row],[Ejec Real Mes]]-Tabla13[[#This Row],[Program Entreg Mes]]</f>
        <v>#REF!</v>
      </c>
    </row>
    <row r="1363" spans="1:17">
      <c r="A1363" s="828">
        <v>15</v>
      </c>
      <c r="B1363" s="828" t="s">
        <v>2455</v>
      </c>
      <c r="C1363" s="828" t="s">
        <v>2456</v>
      </c>
      <c r="D1363" s="828" t="s">
        <v>688</v>
      </c>
      <c r="E1363" s="828" t="e">
        <f>#REF!</f>
        <v>#REF!</v>
      </c>
      <c r="F1363" s="828">
        <v>11</v>
      </c>
      <c r="G1363" s="828" t="s">
        <v>2453</v>
      </c>
      <c r="H1363" s="828" t="e">
        <f>#REF!</f>
        <v>#REF!</v>
      </c>
      <c r="I1363" s="828" t="e">
        <f>#REF!+#REF!+#REF!+#REF!+#REF!+#REF!+#REF!+#REF!+#REF!+#REF!+#REF!</f>
        <v>#REF!</v>
      </c>
      <c r="J1363" s="828" t="e">
        <f>#REF!+#REF!+#REF!+#REF!+#REF!+#REF!+#REF!+#REF!+#REF!+#REF!+#REF!</f>
        <v>#REF!</v>
      </c>
      <c r="K1363" s="829" t="e">
        <f t="shared" si="15"/>
        <v>#REF!</v>
      </c>
      <c r="L1363" s="829" t="e">
        <f t="shared" si="16"/>
        <v>#REF!</v>
      </c>
      <c r="M1363" s="828" t="e">
        <f>#REF!</f>
        <v>#REF!</v>
      </c>
      <c r="N1363" s="828" t="e">
        <f>#REF!</f>
        <v>#REF!</v>
      </c>
      <c r="O1363" s="830" t="e">
        <f t="shared" si="17"/>
        <v>#REF!</v>
      </c>
      <c r="P1363" s="820" t="e">
        <f>Tabla13[[#This Row],[Ejec Real Acumu]]-Tabla13[[#This Row],[Proyec Ejec Acumul]]</f>
        <v>#REF!</v>
      </c>
      <c r="Q1363" s="820" t="e">
        <f>Tabla13[[#This Row],[Ejec Real Mes]]-Tabla13[[#This Row],[Program Entreg Mes]]</f>
        <v>#REF!</v>
      </c>
    </row>
    <row r="1364" spans="1:17">
      <c r="A1364" s="828">
        <v>16</v>
      </c>
      <c r="B1364" s="828" t="s">
        <v>2455</v>
      </c>
      <c r="C1364" s="828" t="s">
        <v>2456</v>
      </c>
      <c r="D1364" s="828" t="s">
        <v>688</v>
      </c>
      <c r="E1364" s="828" t="e">
        <f>#REF!</f>
        <v>#REF!</v>
      </c>
      <c r="F1364" s="828">
        <v>11</v>
      </c>
      <c r="G1364" s="828" t="s">
        <v>2453</v>
      </c>
      <c r="H1364" s="828" t="e">
        <f>#REF!</f>
        <v>#REF!</v>
      </c>
      <c r="I1364" s="828" t="e">
        <f>#REF!+#REF!+#REF!+#REF!+#REF!+#REF!+#REF!+#REF!+#REF!+#REF!+#REF!</f>
        <v>#REF!</v>
      </c>
      <c r="J1364" s="828" t="e">
        <f>#REF!+#REF!+#REF!+#REF!+#REF!+#REF!+#REF!+#REF!+#REF!+#REF!+#REF!</f>
        <v>#REF!</v>
      </c>
      <c r="K1364" s="829" t="e">
        <f t="shared" si="15"/>
        <v>#REF!</v>
      </c>
      <c r="L1364" s="829" t="e">
        <f t="shared" si="16"/>
        <v>#REF!</v>
      </c>
      <c r="M1364" s="828" t="e">
        <f>#REF!</f>
        <v>#REF!</v>
      </c>
      <c r="N1364" s="828" t="e">
        <f>#REF!</f>
        <v>#REF!</v>
      </c>
      <c r="O1364" s="830" t="e">
        <f t="shared" si="17"/>
        <v>#REF!</v>
      </c>
      <c r="P1364" s="820" t="e">
        <f>Tabla13[[#This Row],[Ejec Real Acumu]]-Tabla13[[#This Row],[Proyec Ejec Acumul]]</f>
        <v>#REF!</v>
      </c>
      <c r="Q1364" s="820" t="e">
        <f>Tabla13[[#This Row],[Ejec Real Mes]]-Tabla13[[#This Row],[Program Entreg Mes]]</f>
        <v>#REF!</v>
      </c>
    </row>
    <row r="1365" spans="1:17">
      <c r="A1365" s="828">
        <v>17</v>
      </c>
      <c r="B1365" s="828" t="s">
        <v>2455</v>
      </c>
      <c r="C1365" s="828" t="s">
        <v>2456</v>
      </c>
      <c r="D1365" s="828" t="s">
        <v>688</v>
      </c>
      <c r="E1365" s="828" t="e">
        <f>#REF!</f>
        <v>#REF!</v>
      </c>
      <c r="F1365" s="828">
        <v>11</v>
      </c>
      <c r="G1365" s="828" t="s">
        <v>2453</v>
      </c>
      <c r="H1365" s="828" t="e">
        <f>#REF!</f>
        <v>#REF!</v>
      </c>
      <c r="I1365" s="828" t="e">
        <f>#REF!+#REF!+#REF!+#REF!+#REF!+#REF!+#REF!+#REF!+#REF!+#REF!+#REF!</f>
        <v>#REF!</v>
      </c>
      <c r="J1365" s="828" t="e">
        <f>#REF!+#REF!+#REF!+#REF!+#REF!+#REF!+#REF!+#REF!+#REF!+#REF!+#REF!</f>
        <v>#REF!</v>
      </c>
      <c r="K1365" s="829" t="e">
        <f t="shared" si="15"/>
        <v>#REF!</v>
      </c>
      <c r="L1365" s="829" t="e">
        <f t="shared" si="16"/>
        <v>#REF!</v>
      </c>
      <c r="M1365" s="828" t="e">
        <f>#REF!</f>
        <v>#REF!</v>
      </c>
      <c r="N1365" s="828" t="e">
        <f>#REF!</f>
        <v>#REF!</v>
      </c>
      <c r="O1365" s="830" t="e">
        <f t="shared" si="17"/>
        <v>#REF!</v>
      </c>
      <c r="P1365" s="820" t="e">
        <f>Tabla13[[#This Row],[Ejec Real Acumu]]-Tabla13[[#This Row],[Proyec Ejec Acumul]]</f>
        <v>#REF!</v>
      </c>
      <c r="Q1365" s="820" t="e">
        <f>Tabla13[[#This Row],[Ejec Real Mes]]-Tabla13[[#This Row],[Program Entreg Mes]]</f>
        <v>#REF!</v>
      </c>
    </row>
    <row r="1366" spans="1:17">
      <c r="A1366" s="828">
        <v>1</v>
      </c>
      <c r="B1366" s="828" t="s">
        <v>2455</v>
      </c>
      <c r="C1366" s="828" t="s">
        <v>2456</v>
      </c>
      <c r="D1366" s="828" t="s">
        <v>688</v>
      </c>
      <c r="E1366" s="828" t="e">
        <f>#REF!</f>
        <v>#REF!</v>
      </c>
      <c r="F1366" s="828">
        <v>12</v>
      </c>
      <c r="G1366" s="828" t="s">
        <v>2454</v>
      </c>
      <c r="H1366" s="828" t="e">
        <f>#REF!</f>
        <v>#REF!</v>
      </c>
      <c r="I1366" s="828" t="e">
        <f>#REF!+#REF!+#REF!+#REF!+#REF!+#REF!+#REF!+#REF!+#REF!+#REF!+#REF!+#REF!</f>
        <v>#REF!</v>
      </c>
      <c r="J1366" s="828" t="e">
        <f>#REF!+#REF!+#REF!+#REF!+#REF!+#REF!+#REF!+#REF!+#REF!+#REF!+#REF!+#REF!</f>
        <v>#REF!</v>
      </c>
      <c r="K1366" s="829" t="e">
        <f t="shared" si="15"/>
        <v>#REF!</v>
      </c>
      <c r="L1366" s="829" t="e">
        <f t="shared" si="16"/>
        <v>#REF!</v>
      </c>
      <c r="M1366" s="828" t="e">
        <f>#REF!</f>
        <v>#REF!</v>
      </c>
      <c r="N1366" s="828" t="e">
        <f>#REF!</f>
        <v>#REF!</v>
      </c>
      <c r="O1366" s="830" t="e">
        <f t="shared" si="17"/>
        <v>#REF!</v>
      </c>
      <c r="P1366" s="820" t="e">
        <f>Tabla13[[#This Row],[Ejec Real Acumu]]-Tabla13[[#This Row],[Proyec Ejec Acumul]]</f>
        <v>#REF!</v>
      </c>
      <c r="Q1366" s="820" t="e">
        <f>Tabla13[[#This Row],[Ejec Real Mes]]-Tabla13[[#This Row],[Program Entreg Mes]]</f>
        <v>#REF!</v>
      </c>
    </row>
    <row r="1367" spans="1:17">
      <c r="A1367" s="828">
        <v>2</v>
      </c>
      <c r="B1367" s="828" t="s">
        <v>2455</v>
      </c>
      <c r="C1367" s="828" t="s">
        <v>2456</v>
      </c>
      <c r="D1367" s="828" t="s">
        <v>688</v>
      </c>
      <c r="E1367" s="828" t="e">
        <f>#REF!</f>
        <v>#REF!</v>
      </c>
      <c r="F1367" s="828">
        <v>12</v>
      </c>
      <c r="G1367" s="828" t="s">
        <v>2454</v>
      </c>
      <c r="H1367" s="828" t="e">
        <f>#REF!</f>
        <v>#REF!</v>
      </c>
      <c r="I1367" s="828" t="e">
        <f>#REF!+#REF!+#REF!+#REF!+#REF!+#REF!+#REF!+#REF!+#REF!+#REF!+#REF!+#REF!</f>
        <v>#REF!</v>
      </c>
      <c r="J1367" s="828" t="e">
        <f>#REF!+#REF!+#REF!+#REF!+#REF!+#REF!+#REF!+#REF!+#REF!+#REF!+#REF!+#REF!</f>
        <v>#REF!</v>
      </c>
      <c r="K1367" s="829" t="e">
        <f t="shared" si="15"/>
        <v>#REF!</v>
      </c>
      <c r="L1367" s="829" t="e">
        <f t="shared" si="16"/>
        <v>#REF!</v>
      </c>
      <c r="M1367" s="828" t="e">
        <f>#REF!</f>
        <v>#REF!</v>
      </c>
      <c r="N1367" s="828" t="e">
        <f>#REF!</f>
        <v>#REF!</v>
      </c>
      <c r="O1367" s="830" t="e">
        <f t="shared" si="17"/>
        <v>#REF!</v>
      </c>
      <c r="P1367" s="820" t="e">
        <f>Tabla13[[#This Row],[Ejec Real Acumu]]-Tabla13[[#This Row],[Proyec Ejec Acumul]]</f>
        <v>#REF!</v>
      </c>
      <c r="Q1367" s="820" t="e">
        <f>Tabla13[[#This Row],[Ejec Real Mes]]-Tabla13[[#This Row],[Program Entreg Mes]]</f>
        <v>#REF!</v>
      </c>
    </row>
    <row r="1368" spans="1:17">
      <c r="A1368" s="828">
        <v>3</v>
      </c>
      <c r="B1368" s="828" t="s">
        <v>2455</v>
      </c>
      <c r="C1368" s="828" t="s">
        <v>2456</v>
      </c>
      <c r="D1368" s="828" t="s">
        <v>688</v>
      </c>
      <c r="E1368" s="828" t="e">
        <f>#REF!</f>
        <v>#REF!</v>
      </c>
      <c r="F1368" s="828">
        <v>12</v>
      </c>
      <c r="G1368" s="828" t="s">
        <v>2454</v>
      </c>
      <c r="H1368" s="828" t="e">
        <f>#REF!</f>
        <v>#REF!</v>
      </c>
      <c r="I1368" s="828" t="e">
        <f>#REF!+#REF!+#REF!+#REF!+#REF!+#REF!+#REF!+#REF!+#REF!+#REF!+#REF!+#REF!</f>
        <v>#REF!</v>
      </c>
      <c r="J1368" s="828" t="e">
        <f>#REF!+#REF!+#REF!+#REF!+#REF!+#REF!+#REF!+#REF!+#REF!+#REF!+#REF!+#REF!</f>
        <v>#REF!</v>
      </c>
      <c r="K1368" s="829" t="e">
        <f t="shared" si="15"/>
        <v>#REF!</v>
      </c>
      <c r="L1368" s="829" t="e">
        <f t="shared" si="16"/>
        <v>#REF!</v>
      </c>
      <c r="M1368" s="828" t="e">
        <f>#REF!</f>
        <v>#REF!</v>
      </c>
      <c r="N1368" s="828" t="e">
        <f>#REF!</f>
        <v>#REF!</v>
      </c>
      <c r="O1368" s="830" t="e">
        <f t="shared" si="17"/>
        <v>#REF!</v>
      </c>
      <c r="P1368" s="820" t="e">
        <f>Tabla13[[#This Row],[Ejec Real Acumu]]-Tabla13[[#This Row],[Proyec Ejec Acumul]]</f>
        <v>#REF!</v>
      </c>
      <c r="Q1368" s="820" t="e">
        <f>Tabla13[[#This Row],[Ejec Real Mes]]-Tabla13[[#This Row],[Program Entreg Mes]]</f>
        <v>#REF!</v>
      </c>
    </row>
    <row r="1369" spans="1:17">
      <c r="A1369" s="828">
        <v>4</v>
      </c>
      <c r="B1369" s="828" t="s">
        <v>2455</v>
      </c>
      <c r="C1369" s="828" t="s">
        <v>2456</v>
      </c>
      <c r="D1369" s="828" t="s">
        <v>688</v>
      </c>
      <c r="E1369" s="828" t="e">
        <f>#REF!</f>
        <v>#REF!</v>
      </c>
      <c r="F1369" s="828">
        <v>12</v>
      </c>
      <c r="G1369" s="828" t="s">
        <v>2454</v>
      </c>
      <c r="H1369" s="828" t="e">
        <f>#REF!</f>
        <v>#REF!</v>
      </c>
      <c r="I1369" s="828" t="e">
        <f>#REF!+#REF!+#REF!+#REF!+#REF!+#REF!+#REF!+#REF!+#REF!+#REF!+#REF!+#REF!</f>
        <v>#REF!</v>
      </c>
      <c r="J1369" s="828" t="e">
        <f>#REF!+#REF!+#REF!+#REF!+#REF!+#REF!+#REF!+#REF!+#REF!+#REF!+#REF!+#REF!</f>
        <v>#REF!</v>
      </c>
      <c r="K1369" s="829" t="e">
        <f t="shared" si="15"/>
        <v>#REF!</v>
      </c>
      <c r="L1369" s="829" t="e">
        <f t="shared" si="16"/>
        <v>#REF!</v>
      </c>
      <c r="M1369" s="828" t="e">
        <f>#REF!</f>
        <v>#REF!</v>
      </c>
      <c r="N1369" s="828" t="e">
        <f>#REF!</f>
        <v>#REF!</v>
      </c>
      <c r="O1369" s="830" t="e">
        <f t="shared" si="17"/>
        <v>#REF!</v>
      </c>
      <c r="P1369" s="820" t="e">
        <f>Tabla13[[#This Row],[Ejec Real Acumu]]-Tabla13[[#This Row],[Proyec Ejec Acumul]]</f>
        <v>#REF!</v>
      </c>
      <c r="Q1369" s="820" t="e">
        <f>Tabla13[[#This Row],[Ejec Real Mes]]-Tabla13[[#This Row],[Program Entreg Mes]]</f>
        <v>#REF!</v>
      </c>
    </row>
    <row r="1370" spans="1:17">
      <c r="A1370" s="828">
        <v>5</v>
      </c>
      <c r="B1370" s="828" t="s">
        <v>2455</v>
      </c>
      <c r="C1370" s="828" t="s">
        <v>2456</v>
      </c>
      <c r="D1370" s="828" t="s">
        <v>688</v>
      </c>
      <c r="E1370" s="828" t="e">
        <f>#REF!</f>
        <v>#REF!</v>
      </c>
      <c r="F1370" s="828">
        <v>12</v>
      </c>
      <c r="G1370" s="828" t="s">
        <v>2454</v>
      </c>
      <c r="H1370" s="828" t="e">
        <f>#REF!</f>
        <v>#REF!</v>
      </c>
      <c r="I1370" s="828" t="e">
        <f>#REF!+#REF!+#REF!+#REF!+#REF!+#REF!+#REF!+#REF!+#REF!+#REF!+#REF!+#REF!</f>
        <v>#REF!</v>
      </c>
      <c r="J1370" s="828" t="e">
        <f>#REF!+#REF!+#REF!+#REF!+#REF!+#REF!+#REF!+#REF!+#REF!+#REF!+#REF!+#REF!</f>
        <v>#REF!</v>
      </c>
      <c r="K1370" s="829" t="e">
        <f t="shared" si="15"/>
        <v>#REF!</v>
      </c>
      <c r="L1370" s="829" t="e">
        <f t="shared" si="16"/>
        <v>#REF!</v>
      </c>
      <c r="M1370" s="828" t="e">
        <f>#REF!</f>
        <v>#REF!</v>
      </c>
      <c r="N1370" s="828" t="e">
        <f>#REF!</f>
        <v>#REF!</v>
      </c>
      <c r="O1370" s="830" t="e">
        <f t="shared" si="17"/>
        <v>#REF!</v>
      </c>
      <c r="P1370" s="820" t="e">
        <f>Tabla13[[#This Row],[Ejec Real Acumu]]-Tabla13[[#This Row],[Proyec Ejec Acumul]]</f>
        <v>#REF!</v>
      </c>
      <c r="Q1370" s="820" t="e">
        <f>Tabla13[[#This Row],[Ejec Real Mes]]-Tabla13[[#This Row],[Program Entreg Mes]]</f>
        <v>#REF!</v>
      </c>
    </row>
    <row r="1371" spans="1:17">
      <c r="A1371" s="828">
        <v>6</v>
      </c>
      <c r="B1371" s="828" t="s">
        <v>2455</v>
      </c>
      <c r="C1371" s="828" t="s">
        <v>2456</v>
      </c>
      <c r="D1371" s="828" t="s">
        <v>688</v>
      </c>
      <c r="E1371" s="828" t="e">
        <f>#REF!</f>
        <v>#REF!</v>
      </c>
      <c r="F1371" s="828">
        <v>12</v>
      </c>
      <c r="G1371" s="828" t="s">
        <v>2454</v>
      </c>
      <c r="H1371" s="828" t="e">
        <f>#REF!</f>
        <v>#REF!</v>
      </c>
      <c r="I1371" s="828" t="e">
        <f>#REF!+#REF!+#REF!+#REF!+#REF!+#REF!+#REF!+#REF!+#REF!+#REF!+#REF!+#REF!</f>
        <v>#REF!</v>
      </c>
      <c r="J1371" s="828" t="e">
        <f>#REF!+#REF!+#REF!+#REF!+#REF!+#REF!+#REF!+#REF!+#REF!+#REF!+#REF!+#REF!</f>
        <v>#REF!</v>
      </c>
      <c r="K1371" s="829" t="e">
        <f t="shared" si="15"/>
        <v>#REF!</v>
      </c>
      <c r="L1371" s="829" t="e">
        <f t="shared" si="16"/>
        <v>#REF!</v>
      </c>
      <c r="M1371" s="828" t="e">
        <f>#REF!</f>
        <v>#REF!</v>
      </c>
      <c r="N1371" s="828" t="e">
        <f>#REF!</f>
        <v>#REF!</v>
      </c>
      <c r="O1371" s="830" t="e">
        <f t="shared" si="17"/>
        <v>#REF!</v>
      </c>
      <c r="P1371" s="820" t="e">
        <f>Tabla13[[#This Row],[Ejec Real Acumu]]-Tabla13[[#This Row],[Proyec Ejec Acumul]]</f>
        <v>#REF!</v>
      </c>
      <c r="Q1371" s="820" t="e">
        <f>Tabla13[[#This Row],[Ejec Real Mes]]-Tabla13[[#This Row],[Program Entreg Mes]]</f>
        <v>#REF!</v>
      </c>
    </row>
    <row r="1372" spans="1:17">
      <c r="A1372" s="828">
        <v>7</v>
      </c>
      <c r="B1372" s="828" t="s">
        <v>2455</v>
      </c>
      <c r="C1372" s="828" t="s">
        <v>2456</v>
      </c>
      <c r="D1372" s="828" t="s">
        <v>688</v>
      </c>
      <c r="E1372" s="828" t="e">
        <f>#REF!</f>
        <v>#REF!</v>
      </c>
      <c r="F1372" s="828">
        <v>12</v>
      </c>
      <c r="G1372" s="828" t="s">
        <v>2454</v>
      </c>
      <c r="H1372" s="828" t="e">
        <f>#REF!</f>
        <v>#REF!</v>
      </c>
      <c r="I1372" s="828" t="e">
        <f>#REF!+#REF!+#REF!+#REF!+#REF!+#REF!+#REF!+#REF!+#REF!+#REF!+#REF!+#REF!</f>
        <v>#REF!</v>
      </c>
      <c r="J1372" s="828" t="e">
        <f>#REF!+#REF!+#REF!+#REF!+#REF!+#REF!+#REF!+#REF!+#REF!+#REF!+#REF!+#REF!</f>
        <v>#REF!</v>
      </c>
      <c r="K1372" s="829" t="e">
        <f t="shared" si="15"/>
        <v>#REF!</v>
      </c>
      <c r="L1372" s="829" t="e">
        <f t="shared" si="16"/>
        <v>#REF!</v>
      </c>
      <c r="M1372" s="828" t="e">
        <f>#REF!</f>
        <v>#REF!</v>
      </c>
      <c r="N1372" s="828" t="e">
        <f>#REF!</f>
        <v>#REF!</v>
      </c>
      <c r="O1372" s="830" t="e">
        <f t="shared" si="17"/>
        <v>#REF!</v>
      </c>
      <c r="P1372" s="820" t="e">
        <f>Tabla13[[#This Row],[Ejec Real Acumu]]-Tabla13[[#This Row],[Proyec Ejec Acumul]]</f>
        <v>#REF!</v>
      </c>
      <c r="Q1372" s="820" t="e">
        <f>Tabla13[[#This Row],[Ejec Real Mes]]-Tabla13[[#This Row],[Program Entreg Mes]]</f>
        <v>#REF!</v>
      </c>
    </row>
    <row r="1373" spans="1:17">
      <c r="A1373" s="828">
        <v>8</v>
      </c>
      <c r="B1373" s="828" t="s">
        <v>2455</v>
      </c>
      <c r="C1373" s="828" t="s">
        <v>2456</v>
      </c>
      <c r="D1373" s="828" t="s">
        <v>688</v>
      </c>
      <c r="E1373" s="828" t="e">
        <f>#REF!</f>
        <v>#REF!</v>
      </c>
      <c r="F1373" s="828">
        <v>12</v>
      </c>
      <c r="G1373" s="828" t="s">
        <v>2454</v>
      </c>
      <c r="H1373" s="828" t="e">
        <f>#REF!</f>
        <v>#REF!</v>
      </c>
      <c r="I1373" s="828" t="e">
        <f>#REF!+#REF!+#REF!+#REF!+#REF!+#REF!+#REF!+#REF!+#REF!+#REF!+#REF!+#REF!</f>
        <v>#REF!</v>
      </c>
      <c r="J1373" s="828" t="e">
        <f>#REF!+#REF!+#REF!+#REF!+#REF!+#REF!+#REF!+#REF!+#REF!+#REF!+#REF!+#REF!</f>
        <v>#REF!</v>
      </c>
      <c r="K1373" s="829" t="e">
        <f t="shared" si="15"/>
        <v>#REF!</v>
      </c>
      <c r="L1373" s="829" t="e">
        <f t="shared" si="16"/>
        <v>#REF!</v>
      </c>
      <c r="M1373" s="828" t="e">
        <f>#REF!</f>
        <v>#REF!</v>
      </c>
      <c r="N1373" s="828" t="e">
        <f>#REF!</f>
        <v>#REF!</v>
      </c>
      <c r="O1373" s="830" t="e">
        <f t="shared" si="17"/>
        <v>#REF!</v>
      </c>
      <c r="P1373" s="820" t="e">
        <f>Tabla13[[#This Row],[Ejec Real Acumu]]-Tabla13[[#This Row],[Proyec Ejec Acumul]]</f>
        <v>#REF!</v>
      </c>
      <c r="Q1373" s="820" t="e">
        <f>Tabla13[[#This Row],[Ejec Real Mes]]-Tabla13[[#This Row],[Program Entreg Mes]]</f>
        <v>#REF!</v>
      </c>
    </row>
    <row r="1374" spans="1:17">
      <c r="A1374" s="828">
        <v>9</v>
      </c>
      <c r="B1374" s="828" t="s">
        <v>2455</v>
      </c>
      <c r="C1374" s="828" t="s">
        <v>2456</v>
      </c>
      <c r="D1374" s="828" t="s">
        <v>688</v>
      </c>
      <c r="E1374" s="828" t="e">
        <f>#REF!</f>
        <v>#REF!</v>
      </c>
      <c r="F1374" s="828">
        <v>12</v>
      </c>
      <c r="G1374" s="828" t="s">
        <v>2454</v>
      </c>
      <c r="H1374" s="828" t="e">
        <f>#REF!</f>
        <v>#REF!</v>
      </c>
      <c r="I1374" s="828" t="e">
        <f>#REF!+#REF!+#REF!+#REF!+#REF!+#REF!+#REF!+#REF!+#REF!+#REF!+#REF!+#REF!</f>
        <v>#REF!</v>
      </c>
      <c r="J1374" s="828" t="e">
        <f>#REF!+#REF!+#REF!+#REF!+#REF!+#REF!+#REF!+#REF!+#REF!+#REF!+#REF!+#REF!</f>
        <v>#REF!</v>
      </c>
      <c r="K1374" s="829" t="e">
        <f t="shared" si="15"/>
        <v>#REF!</v>
      </c>
      <c r="L1374" s="829" t="e">
        <f t="shared" si="16"/>
        <v>#REF!</v>
      </c>
      <c r="M1374" s="828" t="e">
        <f>#REF!</f>
        <v>#REF!</v>
      </c>
      <c r="N1374" s="828" t="e">
        <f>#REF!</f>
        <v>#REF!</v>
      </c>
      <c r="O1374" s="830" t="e">
        <f t="shared" si="17"/>
        <v>#REF!</v>
      </c>
      <c r="P1374" s="820" t="e">
        <f>Tabla13[[#This Row],[Ejec Real Acumu]]-Tabla13[[#This Row],[Proyec Ejec Acumul]]</f>
        <v>#REF!</v>
      </c>
      <c r="Q1374" s="820" t="e">
        <f>Tabla13[[#This Row],[Ejec Real Mes]]-Tabla13[[#This Row],[Program Entreg Mes]]</f>
        <v>#REF!</v>
      </c>
    </row>
    <row r="1375" spans="1:17">
      <c r="A1375" s="828">
        <v>10</v>
      </c>
      <c r="B1375" s="828" t="s">
        <v>2455</v>
      </c>
      <c r="C1375" s="828" t="s">
        <v>2456</v>
      </c>
      <c r="D1375" s="828" t="s">
        <v>688</v>
      </c>
      <c r="E1375" s="828" t="e">
        <f>#REF!</f>
        <v>#REF!</v>
      </c>
      <c r="F1375" s="828">
        <v>12</v>
      </c>
      <c r="G1375" s="828" t="s">
        <v>2454</v>
      </c>
      <c r="H1375" s="828" t="e">
        <f>#REF!</f>
        <v>#REF!</v>
      </c>
      <c r="I1375" s="828" t="e">
        <f>#REF!+#REF!+#REF!+#REF!+#REF!+#REF!+#REF!+#REF!+#REF!+#REF!+#REF!+#REF!</f>
        <v>#REF!</v>
      </c>
      <c r="J1375" s="828" t="e">
        <f>#REF!+#REF!+#REF!+#REF!+#REF!+#REF!+#REF!+#REF!+#REF!+#REF!+#REF!+#REF!</f>
        <v>#REF!</v>
      </c>
      <c r="K1375" s="829" t="e">
        <f t="shared" si="15"/>
        <v>#REF!</v>
      </c>
      <c r="L1375" s="829" t="e">
        <f t="shared" si="16"/>
        <v>#REF!</v>
      </c>
      <c r="M1375" s="828" t="e">
        <f>#REF!</f>
        <v>#REF!</v>
      </c>
      <c r="N1375" s="828" t="e">
        <f>#REF!</f>
        <v>#REF!</v>
      </c>
      <c r="O1375" s="830" t="e">
        <f t="shared" si="17"/>
        <v>#REF!</v>
      </c>
      <c r="P1375" s="820" t="e">
        <f>Tabla13[[#This Row],[Ejec Real Acumu]]-Tabla13[[#This Row],[Proyec Ejec Acumul]]</f>
        <v>#REF!</v>
      </c>
      <c r="Q1375" s="820" t="e">
        <f>Tabla13[[#This Row],[Ejec Real Mes]]-Tabla13[[#This Row],[Program Entreg Mes]]</f>
        <v>#REF!</v>
      </c>
    </row>
    <row r="1376" spans="1:17">
      <c r="A1376" s="828">
        <v>11</v>
      </c>
      <c r="B1376" s="828" t="s">
        <v>2455</v>
      </c>
      <c r="C1376" s="828" t="s">
        <v>2456</v>
      </c>
      <c r="D1376" s="828" t="s">
        <v>688</v>
      </c>
      <c r="E1376" s="828" t="e">
        <f>#REF!</f>
        <v>#REF!</v>
      </c>
      <c r="F1376" s="828">
        <v>12</v>
      </c>
      <c r="G1376" s="828" t="s">
        <v>2454</v>
      </c>
      <c r="H1376" s="828" t="e">
        <f>#REF!</f>
        <v>#REF!</v>
      </c>
      <c r="I1376" s="828" t="e">
        <f>#REF!+#REF!+#REF!+#REF!+#REF!+#REF!+#REF!+#REF!+#REF!+#REF!+#REF!+#REF!</f>
        <v>#REF!</v>
      </c>
      <c r="J1376" s="828" t="e">
        <f>#REF!+#REF!+#REF!+#REF!+#REF!+#REF!+#REF!+#REF!+#REF!+#REF!+#REF!+#REF!</f>
        <v>#REF!</v>
      </c>
      <c r="K1376" s="829" t="e">
        <f t="shared" si="15"/>
        <v>#REF!</v>
      </c>
      <c r="L1376" s="829" t="e">
        <f t="shared" si="16"/>
        <v>#REF!</v>
      </c>
      <c r="M1376" s="828" t="e">
        <f>#REF!</f>
        <v>#REF!</v>
      </c>
      <c r="N1376" s="828" t="e">
        <f>#REF!</f>
        <v>#REF!</v>
      </c>
      <c r="O1376" s="830" t="e">
        <f t="shared" si="17"/>
        <v>#REF!</v>
      </c>
      <c r="P1376" s="820" t="e">
        <f>Tabla13[[#This Row],[Ejec Real Acumu]]-Tabla13[[#This Row],[Proyec Ejec Acumul]]</f>
        <v>#REF!</v>
      </c>
      <c r="Q1376" s="820" t="e">
        <f>Tabla13[[#This Row],[Ejec Real Mes]]-Tabla13[[#This Row],[Program Entreg Mes]]</f>
        <v>#REF!</v>
      </c>
    </row>
    <row r="1377" spans="1:17">
      <c r="A1377" s="828">
        <v>12</v>
      </c>
      <c r="B1377" s="828" t="s">
        <v>2455</v>
      </c>
      <c r="C1377" s="828" t="s">
        <v>2456</v>
      </c>
      <c r="D1377" s="828" t="s">
        <v>688</v>
      </c>
      <c r="E1377" s="828" t="e">
        <f>#REF!</f>
        <v>#REF!</v>
      </c>
      <c r="F1377" s="828">
        <v>12</v>
      </c>
      <c r="G1377" s="828" t="s">
        <v>2454</v>
      </c>
      <c r="H1377" s="828" t="e">
        <f>#REF!</f>
        <v>#REF!</v>
      </c>
      <c r="I1377" s="828" t="e">
        <f>#REF!+#REF!+#REF!+#REF!+#REF!+#REF!+#REF!+#REF!+#REF!+#REF!+#REF!+#REF!</f>
        <v>#REF!</v>
      </c>
      <c r="J1377" s="828" t="e">
        <f>#REF!+#REF!+#REF!+#REF!+#REF!+#REF!+#REF!+#REF!+#REF!+#REF!+#REF!+#REF!</f>
        <v>#REF!</v>
      </c>
      <c r="K1377" s="829" t="e">
        <f t="shared" si="15"/>
        <v>#REF!</v>
      </c>
      <c r="L1377" s="829" t="e">
        <f t="shared" si="16"/>
        <v>#REF!</v>
      </c>
      <c r="M1377" s="828" t="e">
        <f>#REF!</f>
        <v>#REF!</v>
      </c>
      <c r="N1377" s="828" t="e">
        <f>#REF!</f>
        <v>#REF!</v>
      </c>
      <c r="O1377" s="830" t="e">
        <f t="shared" si="17"/>
        <v>#REF!</v>
      </c>
      <c r="P1377" s="820" t="e">
        <f>Tabla13[[#This Row],[Ejec Real Acumu]]-Tabla13[[#This Row],[Proyec Ejec Acumul]]</f>
        <v>#REF!</v>
      </c>
      <c r="Q1377" s="820" t="e">
        <f>Tabla13[[#This Row],[Ejec Real Mes]]-Tabla13[[#This Row],[Program Entreg Mes]]</f>
        <v>#REF!</v>
      </c>
    </row>
    <row r="1378" spans="1:17">
      <c r="A1378" s="828">
        <v>13</v>
      </c>
      <c r="B1378" s="828" t="s">
        <v>2455</v>
      </c>
      <c r="C1378" s="828" t="s">
        <v>2456</v>
      </c>
      <c r="D1378" s="828" t="s">
        <v>688</v>
      </c>
      <c r="E1378" s="828" t="e">
        <f>#REF!</f>
        <v>#REF!</v>
      </c>
      <c r="F1378" s="828">
        <v>12</v>
      </c>
      <c r="G1378" s="828" t="s">
        <v>2454</v>
      </c>
      <c r="H1378" s="828" t="e">
        <f>#REF!</f>
        <v>#REF!</v>
      </c>
      <c r="I1378" s="828" t="e">
        <f>#REF!+#REF!+#REF!+#REF!+#REF!+#REF!+#REF!+#REF!+#REF!+#REF!+#REF!+#REF!</f>
        <v>#REF!</v>
      </c>
      <c r="J1378" s="828" t="e">
        <f>#REF!+#REF!+#REF!+#REF!+#REF!+#REF!+#REF!+#REF!+#REF!+#REF!+#REF!+#REF!</f>
        <v>#REF!</v>
      </c>
      <c r="K1378" s="829" t="e">
        <f t="shared" si="15"/>
        <v>#REF!</v>
      </c>
      <c r="L1378" s="829" t="e">
        <f t="shared" si="16"/>
        <v>#REF!</v>
      </c>
      <c r="M1378" s="828" t="e">
        <f>#REF!</f>
        <v>#REF!</v>
      </c>
      <c r="N1378" s="828" t="e">
        <f>#REF!</f>
        <v>#REF!</v>
      </c>
      <c r="O1378" s="830" t="e">
        <f t="shared" si="17"/>
        <v>#REF!</v>
      </c>
      <c r="P1378" s="820" t="e">
        <f>Tabla13[[#This Row],[Ejec Real Acumu]]-Tabla13[[#This Row],[Proyec Ejec Acumul]]</f>
        <v>#REF!</v>
      </c>
      <c r="Q1378" s="820" t="e">
        <f>Tabla13[[#This Row],[Ejec Real Mes]]-Tabla13[[#This Row],[Program Entreg Mes]]</f>
        <v>#REF!</v>
      </c>
    </row>
    <row r="1379" spans="1:17">
      <c r="A1379" s="828">
        <v>14</v>
      </c>
      <c r="B1379" s="828" t="s">
        <v>2455</v>
      </c>
      <c r="C1379" s="828" t="s">
        <v>2456</v>
      </c>
      <c r="D1379" s="828" t="s">
        <v>688</v>
      </c>
      <c r="E1379" s="828" t="e">
        <f>#REF!</f>
        <v>#REF!</v>
      </c>
      <c r="F1379" s="828">
        <v>12</v>
      </c>
      <c r="G1379" s="828" t="s">
        <v>2454</v>
      </c>
      <c r="H1379" s="828" t="e">
        <f>#REF!</f>
        <v>#REF!</v>
      </c>
      <c r="I1379" s="828" t="e">
        <f>#REF!+#REF!+#REF!+#REF!+#REF!+#REF!+#REF!+#REF!+#REF!+#REF!+#REF!+#REF!</f>
        <v>#REF!</v>
      </c>
      <c r="J1379" s="828" t="e">
        <f>#REF!+#REF!+#REF!+#REF!+#REF!+#REF!+#REF!+#REF!+#REF!+#REF!+#REF!+#REF!</f>
        <v>#REF!</v>
      </c>
      <c r="K1379" s="829" t="e">
        <f t="shared" si="15"/>
        <v>#REF!</v>
      </c>
      <c r="L1379" s="829" t="e">
        <f t="shared" si="16"/>
        <v>#REF!</v>
      </c>
      <c r="M1379" s="828" t="e">
        <f>#REF!</f>
        <v>#REF!</v>
      </c>
      <c r="N1379" s="828" t="e">
        <f>#REF!</f>
        <v>#REF!</v>
      </c>
      <c r="O1379" s="830" t="e">
        <f t="shared" si="17"/>
        <v>#REF!</v>
      </c>
      <c r="P1379" s="820" t="e">
        <f>Tabla13[[#This Row],[Ejec Real Acumu]]-Tabla13[[#This Row],[Proyec Ejec Acumul]]</f>
        <v>#REF!</v>
      </c>
      <c r="Q1379" s="820" t="e">
        <f>Tabla13[[#This Row],[Ejec Real Mes]]-Tabla13[[#This Row],[Program Entreg Mes]]</f>
        <v>#REF!</v>
      </c>
    </row>
    <row r="1380" spans="1:17">
      <c r="A1380" s="828">
        <v>15</v>
      </c>
      <c r="B1380" s="828" t="s">
        <v>2455</v>
      </c>
      <c r="C1380" s="828" t="s">
        <v>2456</v>
      </c>
      <c r="D1380" s="828" t="s">
        <v>688</v>
      </c>
      <c r="E1380" s="828" t="e">
        <f>#REF!</f>
        <v>#REF!</v>
      </c>
      <c r="F1380" s="828">
        <v>12</v>
      </c>
      <c r="G1380" s="828" t="s">
        <v>2454</v>
      </c>
      <c r="H1380" s="828" t="e">
        <f>#REF!</f>
        <v>#REF!</v>
      </c>
      <c r="I1380" s="828" t="e">
        <f>#REF!+#REF!+#REF!+#REF!+#REF!+#REF!+#REF!+#REF!+#REF!+#REF!+#REF!+#REF!</f>
        <v>#REF!</v>
      </c>
      <c r="J1380" s="828" t="e">
        <f>#REF!+#REF!+#REF!+#REF!+#REF!+#REF!+#REF!+#REF!+#REF!+#REF!+#REF!+#REF!</f>
        <v>#REF!</v>
      </c>
      <c r="K1380" s="829" t="e">
        <f t="shared" si="15"/>
        <v>#REF!</v>
      </c>
      <c r="L1380" s="829" t="e">
        <f t="shared" si="16"/>
        <v>#REF!</v>
      </c>
      <c r="M1380" s="828" t="e">
        <f>#REF!</f>
        <v>#REF!</v>
      </c>
      <c r="N1380" s="828" t="e">
        <f>#REF!</f>
        <v>#REF!</v>
      </c>
      <c r="O1380" s="830" t="e">
        <f t="shared" si="17"/>
        <v>#REF!</v>
      </c>
      <c r="P1380" s="820" t="e">
        <f>Tabla13[[#This Row],[Ejec Real Acumu]]-Tabla13[[#This Row],[Proyec Ejec Acumul]]</f>
        <v>#REF!</v>
      </c>
      <c r="Q1380" s="820" t="e">
        <f>Tabla13[[#This Row],[Ejec Real Mes]]-Tabla13[[#This Row],[Program Entreg Mes]]</f>
        <v>#REF!</v>
      </c>
    </row>
    <row r="1381" spans="1:17">
      <c r="A1381" s="828">
        <v>16</v>
      </c>
      <c r="B1381" s="828" t="s">
        <v>2455</v>
      </c>
      <c r="C1381" s="828" t="s">
        <v>2456</v>
      </c>
      <c r="D1381" s="828" t="s">
        <v>688</v>
      </c>
      <c r="E1381" s="828" t="e">
        <f>#REF!</f>
        <v>#REF!</v>
      </c>
      <c r="F1381" s="828">
        <v>12</v>
      </c>
      <c r="G1381" s="828" t="s">
        <v>2454</v>
      </c>
      <c r="H1381" s="828" t="e">
        <f>#REF!</f>
        <v>#REF!</v>
      </c>
      <c r="I1381" s="828" t="e">
        <f>#REF!+#REF!+#REF!+#REF!+#REF!+#REF!+#REF!+#REF!+#REF!+#REF!+#REF!+#REF!</f>
        <v>#REF!</v>
      </c>
      <c r="J1381" s="828" t="e">
        <f>#REF!+#REF!+#REF!+#REF!+#REF!+#REF!+#REF!+#REF!+#REF!+#REF!+#REF!+#REF!</f>
        <v>#REF!</v>
      </c>
      <c r="K1381" s="829" t="e">
        <f t="shared" si="15"/>
        <v>#REF!</v>
      </c>
      <c r="L1381" s="829" t="e">
        <f t="shared" si="16"/>
        <v>#REF!</v>
      </c>
      <c r="M1381" s="828" t="e">
        <f>#REF!</f>
        <v>#REF!</v>
      </c>
      <c r="N1381" s="828" t="e">
        <f>#REF!</f>
        <v>#REF!</v>
      </c>
      <c r="O1381" s="830" t="e">
        <f t="shared" si="17"/>
        <v>#REF!</v>
      </c>
      <c r="P1381" s="820" t="e">
        <f>Tabla13[[#This Row],[Ejec Real Acumu]]-Tabla13[[#This Row],[Proyec Ejec Acumul]]</f>
        <v>#REF!</v>
      </c>
      <c r="Q1381" s="820" t="e">
        <f>Tabla13[[#This Row],[Ejec Real Mes]]-Tabla13[[#This Row],[Program Entreg Mes]]</f>
        <v>#REF!</v>
      </c>
    </row>
    <row r="1382" spans="1:17">
      <c r="A1382" s="828">
        <v>17</v>
      </c>
      <c r="B1382" s="828" t="s">
        <v>2455</v>
      </c>
      <c r="C1382" s="828" t="s">
        <v>2456</v>
      </c>
      <c r="D1382" s="828" t="s">
        <v>688</v>
      </c>
      <c r="E1382" s="828" t="e">
        <f>#REF!</f>
        <v>#REF!</v>
      </c>
      <c r="F1382" s="828">
        <v>12</v>
      </c>
      <c r="G1382" s="828" t="s">
        <v>2454</v>
      </c>
      <c r="H1382" s="828" t="e">
        <f>#REF!</f>
        <v>#REF!</v>
      </c>
      <c r="I1382" s="828" t="e">
        <f>#REF!+#REF!+#REF!+#REF!+#REF!+#REF!+#REF!+#REF!+#REF!+#REF!+#REF!+#REF!</f>
        <v>#REF!</v>
      </c>
      <c r="J1382" s="828" t="e">
        <f>#REF!+#REF!+#REF!+#REF!+#REF!+#REF!+#REF!+#REF!+#REF!+#REF!+#REF!+#REF!</f>
        <v>#REF!</v>
      </c>
      <c r="K1382" s="829" t="e">
        <f t="shared" si="15"/>
        <v>#REF!</v>
      </c>
      <c r="L1382" s="829" t="e">
        <f t="shared" si="16"/>
        <v>#REF!</v>
      </c>
      <c r="M1382" s="828" t="e">
        <f>#REF!</f>
        <v>#REF!</v>
      </c>
      <c r="N1382" s="828" t="e">
        <f>#REF!</f>
        <v>#REF!</v>
      </c>
      <c r="O1382" s="830" t="e">
        <f t="shared" si="17"/>
        <v>#REF!</v>
      </c>
      <c r="P1382" s="820" t="e">
        <f>Tabla13[[#This Row],[Ejec Real Acumu]]-Tabla13[[#This Row],[Proyec Ejec Acumul]]</f>
        <v>#REF!</v>
      </c>
      <c r="Q1382" s="820" t="e">
        <f>Tabla13[[#This Row],[Ejec Real Mes]]-Tabla13[[#This Row],[Program Entreg Mes]]</f>
        <v>#REF!</v>
      </c>
    </row>
    <row r="1383" spans="1:17">
      <c r="A1383" s="831">
        <v>1</v>
      </c>
      <c r="B1383" s="831" t="s">
        <v>2457</v>
      </c>
      <c r="C1383" s="831" t="s">
        <v>2458</v>
      </c>
      <c r="D1383" s="831" t="s">
        <v>688</v>
      </c>
      <c r="E1383" s="831" t="e">
        <f>#REF!</f>
        <v>#REF!</v>
      </c>
      <c r="F1383" s="831">
        <v>1</v>
      </c>
      <c r="G1383" s="831" t="s">
        <v>2443</v>
      </c>
      <c r="H1383" s="831" t="e">
        <f>#REF!</f>
        <v>#REF!</v>
      </c>
      <c r="I1383" s="831" t="e">
        <f>#REF!</f>
        <v>#REF!</v>
      </c>
      <c r="J1383" s="831" t="e">
        <f>#REF!</f>
        <v>#REF!</v>
      </c>
      <c r="K1383" s="832" t="e">
        <f t="shared" si="15"/>
        <v>#REF!</v>
      </c>
      <c r="L1383" s="832" t="e">
        <f t="shared" si="16"/>
        <v>#REF!</v>
      </c>
      <c r="M1383" s="831" t="e">
        <f>#REF!</f>
        <v>#REF!</v>
      </c>
      <c r="N1383" s="831" t="e">
        <f>#REF!</f>
        <v>#REF!</v>
      </c>
      <c r="O1383" s="833" t="e">
        <f t="shared" si="17"/>
        <v>#REF!</v>
      </c>
      <c r="P1383" s="820" t="e">
        <f>Tabla13[[#This Row],[Ejec Real Acumu]]-Tabla13[[#This Row],[Proyec Ejec Acumul]]</f>
        <v>#REF!</v>
      </c>
      <c r="Q1383" s="820" t="e">
        <f>Tabla13[[#This Row],[Ejec Real Mes]]-Tabla13[[#This Row],[Program Entreg Mes]]</f>
        <v>#REF!</v>
      </c>
    </row>
    <row r="1384" spans="1:17">
      <c r="A1384" s="831">
        <v>2</v>
      </c>
      <c r="B1384" s="831" t="s">
        <v>2457</v>
      </c>
      <c r="C1384" s="831" t="s">
        <v>2458</v>
      </c>
      <c r="D1384" s="831" t="s">
        <v>688</v>
      </c>
      <c r="E1384" s="831" t="e">
        <f>#REF!</f>
        <v>#REF!</v>
      </c>
      <c r="F1384" s="831">
        <v>1</v>
      </c>
      <c r="G1384" s="831" t="s">
        <v>2443</v>
      </c>
      <c r="H1384" s="831" t="e">
        <f>#REF!</f>
        <v>#REF!</v>
      </c>
      <c r="I1384" s="831" t="e">
        <f>#REF!</f>
        <v>#REF!</v>
      </c>
      <c r="J1384" s="831" t="e">
        <f>#REF!</f>
        <v>#REF!</v>
      </c>
      <c r="K1384" s="832" t="e">
        <f t="shared" si="15"/>
        <v>#REF!</v>
      </c>
      <c r="L1384" s="832" t="e">
        <f t="shared" si="16"/>
        <v>#REF!</v>
      </c>
      <c r="M1384" s="831" t="e">
        <f>#REF!</f>
        <v>#REF!</v>
      </c>
      <c r="N1384" s="831" t="e">
        <f>#REF!</f>
        <v>#REF!</v>
      </c>
      <c r="O1384" s="833" t="e">
        <f t="shared" si="17"/>
        <v>#REF!</v>
      </c>
      <c r="P1384" s="820" t="e">
        <f>Tabla13[[#This Row],[Ejec Real Acumu]]-Tabla13[[#This Row],[Proyec Ejec Acumul]]</f>
        <v>#REF!</v>
      </c>
      <c r="Q1384" s="820" t="e">
        <f>Tabla13[[#This Row],[Ejec Real Mes]]-Tabla13[[#This Row],[Program Entreg Mes]]</f>
        <v>#REF!</v>
      </c>
    </row>
    <row r="1385" spans="1:17">
      <c r="A1385" s="831">
        <v>3</v>
      </c>
      <c r="B1385" s="831" t="s">
        <v>2457</v>
      </c>
      <c r="C1385" s="831" t="s">
        <v>2458</v>
      </c>
      <c r="D1385" s="831" t="s">
        <v>688</v>
      </c>
      <c r="E1385" s="831" t="e">
        <f>#REF!</f>
        <v>#REF!</v>
      </c>
      <c r="F1385" s="831">
        <v>1</v>
      </c>
      <c r="G1385" s="831" t="s">
        <v>2443</v>
      </c>
      <c r="H1385" s="831" t="e">
        <f>#REF!</f>
        <v>#REF!</v>
      </c>
      <c r="I1385" s="831" t="e">
        <f>#REF!</f>
        <v>#REF!</v>
      </c>
      <c r="J1385" s="831" t="e">
        <f>#REF!</f>
        <v>#REF!</v>
      </c>
      <c r="K1385" s="832" t="e">
        <f t="shared" si="15"/>
        <v>#REF!</v>
      </c>
      <c r="L1385" s="832" t="e">
        <f t="shared" si="16"/>
        <v>#REF!</v>
      </c>
      <c r="M1385" s="831" t="e">
        <f>#REF!</f>
        <v>#REF!</v>
      </c>
      <c r="N1385" s="831" t="e">
        <f>#REF!</f>
        <v>#REF!</v>
      </c>
      <c r="O1385" s="833" t="e">
        <f t="shared" si="17"/>
        <v>#REF!</v>
      </c>
      <c r="P1385" s="820" t="e">
        <f>Tabla13[[#This Row],[Ejec Real Acumu]]-Tabla13[[#This Row],[Proyec Ejec Acumul]]</f>
        <v>#REF!</v>
      </c>
      <c r="Q1385" s="820" t="e">
        <f>Tabla13[[#This Row],[Ejec Real Mes]]-Tabla13[[#This Row],[Program Entreg Mes]]</f>
        <v>#REF!</v>
      </c>
    </row>
    <row r="1386" spans="1:17">
      <c r="A1386" s="831">
        <v>4</v>
      </c>
      <c r="B1386" s="831" t="s">
        <v>2457</v>
      </c>
      <c r="C1386" s="831" t="s">
        <v>2458</v>
      </c>
      <c r="D1386" s="831" t="s">
        <v>688</v>
      </c>
      <c r="E1386" s="831" t="e">
        <f>#REF!</f>
        <v>#REF!</v>
      </c>
      <c r="F1386" s="831">
        <v>1</v>
      </c>
      <c r="G1386" s="831" t="s">
        <v>2443</v>
      </c>
      <c r="H1386" s="831" t="e">
        <f>#REF!</f>
        <v>#REF!</v>
      </c>
      <c r="I1386" s="831" t="e">
        <f>#REF!</f>
        <v>#REF!</v>
      </c>
      <c r="J1386" s="831" t="e">
        <f>#REF!</f>
        <v>#REF!</v>
      </c>
      <c r="K1386" s="832" t="e">
        <f t="shared" si="15"/>
        <v>#REF!</v>
      </c>
      <c r="L1386" s="832" t="e">
        <f t="shared" si="16"/>
        <v>#REF!</v>
      </c>
      <c r="M1386" s="831" t="e">
        <f>#REF!</f>
        <v>#REF!</v>
      </c>
      <c r="N1386" s="831" t="e">
        <f>#REF!</f>
        <v>#REF!</v>
      </c>
      <c r="O1386" s="833" t="e">
        <f t="shared" si="17"/>
        <v>#REF!</v>
      </c>
      <c r="P1386" s="820" t="e">
        <f>Tabla13[[#This Row],[Ejec Real Acumu]]-Tabla13[[#This Row],[Proyec Ejec Acumul]]</f>
        <v>#REF!</v>
      </c>
      <c r="Q1386" s="820" t="e">
        <f>Tabla13[[#This Row],[Ejec Real Mes]]-Tabla13[[#This Row],[Program Entreg Mes]]</f>
        <v>#REF!</v>
      </c>
    </row>
    <row r="1387" spans="1:17">
      <c r="A1387" s="831">
        <v>5</v>
      </c>
      <c r="B1387" s="831" t="s">
        <v>2457</v>
      </c>
      <c r="C1387" s="831" t="s">
        <v>2458</v>
      </c>
      <c r="D1387" s="831" t="s">
        <v>688</v>
      </c>
      <c r="E1387" s="831" t="e">
        <f>#REF!</f>
        <v>#REF!</v>
      </c>
      <c r="F1387" s="831">
        <v>1</v>
      </c>
      <c r="G1387" s="831" t="s">
        <v>2443</v>
      </c>
      <c r="H1387" s="831" t="e">
        <f>#REF!</f>
        <v>#REF!</v>
      </c>
      <c r="I1387" s="831" t="e">
        <f>#REF!</f>
        <v>#REF!</v>
      </c>
      <c r="J1387" s="831" t="e">
        <f>#REF!</f>
        <v>#REF!</v>
      </c>
      <c r="K1387" s="832" t="e">
        <f t="shared" si="15"/>
        <v>#REF!</v>
      </c>
      <c r="L1387" s="832" t="e">
        <f t="shared" si="16"/>
        <v>#REF!</v>
      </c>
      <c r="M1387" s="831" t="e">
        <f>#REF!</f>
        <v>#REF!</v>
      </c>
      <c r="N1387" s="831" t="e">
        <f>#REF!</f>
        <v>#REF!</v>
      </c>
      <c r="O1387" s="833" t="e">
        <f t="shared" si="17"/>
        <v>#REF!</v>
      </c>
      <c r="P1387" s="820" t="e">
        <f>Tabla13[[#This Row],[Ejec Real Acumu]]-Tabla13[[#This Row],[Proyec Ejec Acumul]]</f>
        <v>#REF!</v>
      </c>
      <c r="Q1387" s="820" t="e">
        <f>Tabla13[[#This Row],[Ejec Real Mes]]-Tabla13[[#This Row],[Program Entreg Mes]]</f>
        <v>#REF!</v>
      </c>
    </row>
    <row r="1388" spans="1:17">
      <c r="A1388" s="831">
        <v>1</v>
      </c>
      <c r="B1388" s="831" t="s">
        <v>2457</v>
      </c>
      <c r="C1388" s="831" t="s">
        <v>2458</v>
      </c>
      <c r="D1388" s="831" t="s">
        <v>688</v>
      </c>
      <c r="E1388" s="831" t="e">
        <f>#REF!</f>
        <v>#REF!</v>
      </c>
      <c r="F1388" s="831">
        <v>2</v>
      </c>
      <c r="G1388" s="831" t="s">
        <v>2444</v>
      </c>
      <c r="H1388" s="831" t="e">
        <f>#REF!</f>
        <v>#REF!</v>
      </c>
      <c r="I1388" s="831" t="e">
        <f>#REF!+#REF!</f>
        <v>#REF!</v>
      </c>
      <c r="J1388" s="831" t="e">
        <f>#REF!+#REF!</f>
        <v>#REF!</v>
      </c>
      <c r="K1388" s="832" t="e">
        <f t="shared" si="15"/>
        <v>#REF!</v>
      </c>
      <c r="L1388" s="832" t="e">
        <f t="shared" si="16"/>
        <v>#REF!</v>
      </c>
      <c r="M1388" s="831" t="e">
        <f>#REF!</f>
        <v>#REF!</v>
      </c>
      <c r="N1388" s="831" t="e">
        <f>#REF!</f>
        <v>#REF!</v>
      </c>
      <c r="O1388" s="833" t="e">
        <f t="shared" si="17"/>
        <v>#REF!</v>
      </c>
      <c r="P1388" s="820" t="e">
        <f>Tabla13[[#This Row],[Ejec Real Acumu]]-Tabla13[[#This Row],[Proyec Ejec Acumul]]</f>
        <v>#REF!</v>
      </c>
      <c r="Q1388" s="820" t="e">
        <f>Tabla13[[#This Row],[Ejec Real Mes]]-Tabla13[[#This Row],[Program Entreg Mes]]</f>
        <v>#REF!</v>
      </c>
    </row>
    <row r="1389" spans="1:17">
      <c r="A1389" s="831">
        <v>2</v>
      </c>
      <c r="B1389" s="831" t="s">
        <v>2457</v>
      </c>
      <c r="C1389" s="831" t="s">
        <v>2458</v>
      </c>
      <c r="D1389" s="831" t="s">
        <v>688</v>
      </c>
      <c r="E1389" s="831" t="e">
        <f>#REF!</f>
        <v>#REF!</v>
      </c>
      <c r="F1389" s="831">
        <v>2</v>
      </c>
      <c r="G1389" s="831" t="s">
        <v>2444</v>
      </c>
      <c r="H1389" s="831" t="e">
        <f>#REF!</f>
        <v>#REF!</v>
      </c>
      <c r="I1389" s="831" t="e">
        <f>#REF!+#REF!</f>
        <v>#REF!</v>
      </c>
      <c r="J1389" s="831" t="e">
        <f>#REF!+#REF!</f>
        <v>#REF!</v>
      </c>
      <c r="K1389" s="832" t="e">
        <f t="shared" si="15"/>
        <v>#REF!</v>
      </c>
      <c r="L1389" s="832" t="e">
        <f t="shared" si="16"/>
        <v>#REF!</v>
      </c>
      <c r="M1389" s="831" t="e">
        <f>#REF!</f>
        <v>#REF!</v>
      </c>
      <c r="N1389" s="831" t="e">
        <f>#REF!</f>
        <v>#REF!</v>
      </c>
      <c r="O1389" s="833" t="e">
        <f t="shared" si="17"/>
        <v>#REF!</v>
      </c>
      <c r="P1389" s="820" t="e">
        <f>Tabla13[[#This Row],[Ejec Real Acumu]]-Tabla13[[#This Row],[Proyec Ejec Acumul]]</f>
        <v>#REF!</v>
      </c>
      <c r="Q1389" s="820" t="e">
        <f>Tabla13[[#This Row],[Ejec Real Mes]]-Tabla13[[#This Row],[Program Entreg Mes]]</f>
        <v>#REF!</v>
      </c>
    </row>
    <row r="1390" spans="1:17">
      <c r="A1390" s="831">
        <v>3</v>
      </c>
      <c r="B1390" s="831" t="s">
        <v>2457</v>
      </c>
      <c r="C1390" s="831" t="s">
        <v>2458</v>
      </c>
      <c r="D1390" s="831" t="s">
        <v>688</v>
      </c>
      <c r="E1390" s="831" t="e">
        <f>#REF!</f>
        <v>#REF!</v>
      </c>
      <c r="F1390" s="831">
        <v>2</v>
      </c>
      <c r="G1390" s="831" t="s">
        <v>2444</v>
      </c>
      <c r="H1390" s="831" t="e">
        <f>#REF!</f>
        <v>#REF!</v>
      </c>
      <c r="I1390" s="831" t="e">
        <f>#REF!+#REF!</f>
        <v>#REF!</v>
      </c>
      <c r="J1390" s="831" t="e">
        <f>#REF!+#REF!</f>
        <v>#REF!</v>
      </c>
      <c r="K1390" s="832" t="e">
        <f t="shared" si="15"/>
        <v>#REF!</v>
      </c>
      <c r="L1390" s="832" t="e">
        <f t="shared" si="16"/>
        <v>#REF!</v>
      </c>
      <c r="M1390" s="831" t="e">
        <f>#REF!</f>
        <v>#REF!</v>
      </c>
      <c r="N1390" s="831" t="e">
        <f>#REF!</f>
        <v>#REF!</v>
      </c>
      <c r="O1390" s="833" t="e">
        <f t="shared" si="17"/>
        <v>#REF!</v>
      </c>
      <c r="P1390" s="820" t="e">
        <f>Tabla13[[#This Row],[Ejec Real Acumu]]-Tabla13[[#This Row],[Proyec Ejec Acumul]]</f>
        <v>#REF!</v>
      </c>
      <c r="Q1390" s="820" t="e">
        <f>Tabla13[[#This Row],[Ejec Real Mes]]-Tabla13[[#This Row],[Program Entreg Mes]]</f>
        <v>#REF!</v>
      </c>
    </row>
    <row r="1391" spans="1:17">
      <c r="A1391" s="831">
        <v>4</v>
      </c>
      <c r="B1391" s="831" t="s">
        <v>2457</v>
      </c>
      <c r="C1391" s="831" t="s">
        <v>2458</v>
      </c>
      <c r="D1391" s="831" t="s">
        <v>688</v>
      </c>
      <c r="E1391" s="831" t="e">
        <f>#REF!</f>
        <v>#REF!</v>
      </c>
      <c r="F1391" s="831">
        <v>2</v>
      </c>
      <c r="G1391" s="831" t="s">
        <v>2444</v>
      </c>
      <c r="H1391" s="831" t="e">
        <f>#REF!</f>
        <v>#REF!</v>
      </c>
      <c r="I1391" s="831" t="e">
        <f>#REF!+#REF!</f>
        <v>#REF!</v>
      </c>
      <c r="J1391" s="831" t="e">
        <f>#REF!+#REF!</f>
        <v>#REF!</v>
      </c>
      <c r="K1391" s="832" t="e">
        <f t="shared" si="15"/>
        <v>#REF!</v>
      </c>
      <c r="L1391" s="832" t="e">
        <f t="shared" si="16"/>
        <v>#REF!</v>
      </c>
      <c r="M1391" s="831" t="e">
        <f>#REF!</f>
        <v>#REF!</v>
      </c>
      <c r="N1391" s="831" t="e">
        <f>#REF!</f>
        <v>#REF!</v>
      </c>
      <c r="O1391" s="833" t="e">
        <f t="shared" si="17"/>
        <v>#REF!</v>
      </c>
      <c r="P1391" s="820" t="e">
        <f>Tabla13[[#This Row],[Ejec Real Acumu]]-Tabla13[[#This Row],[Proyec Ejec Acumul]]</f>
        <v>#REF!</v>
      </c>
      <c r="Q1391" s="820" t="e">
        <f>Tabla13[[#This Row],[Ejec Real Mes]]-Tabla13[[#This Row],[Program Entreg Mes]]</f>
        <v>#REF!</v>
      </c>
    </row>
    <row r="1392" spans="1:17">
      <c r="A1392" s="831">
        <v>5</v>
      </c>
      <c r="B1392" s="831" t="s">
        <v>2457</v>
      </c>
      <c r="C1392" s="831" t="s">
        <v>2458</v>
      </c>
      <c r="D1392" s="831" t="s">
        <v>688</v>
      </c>
      <c r="E1392" s="831" t="e">
        <f>#REF!</f>
        <v>#REF!</v>
      </c>
      <c r="F1392" s="831">
        <v>2</v>
      </c>
      <c r="G1392" s="831" t="s">
        <v>2444</v>
      </c>
      <c r="H1392" s="831" t="e">
        <f>#REF!</f>
        <v>#REF!</v>
      </c>
      <c r="I1392" s="831" t="e">
        <f>#REF!+#REF!</f>
        <v>#REF!</v>
      </c>
      <c r="J1392" s="831" t="e">
        <f>#REF!+#REF!</f>
        <v>#REF!</v>
      </c>
      <c r="K1392" s="832" t="e">
        <f t="shared" si="15"/>
        <v>#REF!</v>
      </c>
      <c r="L1392" s="832" t="e">
        <f t="shared" si="16"/>
        <v>#REF!</v>
      </c>
      <c r="M1392" s="831" t="e">
        <f>#REF!</f>
        <v>#REF!</v>
      </c>
      <c r="N1392" s="831" t="e">
        <f>#REF!</f>
        <v>#REF!</v>
      </c>
      <c r="O1392" s="833" t="e">
        <f t="shared" si="17"/>
        <v>#REF!</v>
      </c>
      <c r="P1392" s="820" t="e">
        <f>Tabla13[[#This Row],[Ejec Real Acumu]]-Tabla13[[#This Row],[Proyec Ejec Acumul]]</f>
        <v>#REF!</v>
      </c>
      <c r="Q1392" s="820" t="e">
        <f>Tabla13[[#This Row],[Ejec Real Mes]]-Tabla13[[#This Row],[Program Entreg Mes]]</f>
        <v>#REF!</v>
      </c>
    </row>
    <row r="1393" spans="1:17">
      <c r="A1393" s="831">
        <v>1</v>
      </c>
      <c r="B1393" s="831" t="s">
        <v>2457</v>
      </c>
      <c r="C1393" s="831" t="s">
        <v>2458</v>
      </c>
      <c r="D1393" s="831" t="s">
        <v>688</v>
      </c>
      <c r="E1393" s="831" t="e">
        <f>#REF!</f>
        <v>#REF!</v>
      </c>
      <c r="F1393" s="831">
        <v>3</v>
      </c>
      <c r="G1393" s="831" t="s">
        <v>2445</v>
      </c>
      <c r="H1393" s="831" t="e">
        <f>#REF!</f>
        <v>#REF!</v>
      </c>
      <c r="I1393" s="831" t="e">
        <f>#REF!+#REF!+#REF!</f>
        <v>#REF!</v>
      </c>
      <c r="J1393" s="831" t="e">
        <f>#REF!+#REF!+#REF!</f>
        <v>#REF!</v>
      </c>
      <c r="K1393" s="832" t="e">
        <f t="shared" si="15"/>
        <v>#REF!</v>
      </c>
      <c r="L1393" s="832" t="e">
        <f t="shared" si="16"/>
        <v>#REF!</v>
      </c>
      <c r="M1393" s="831" t="e">
        <f>#REF!</f>
        <v>#REF!</v>
      </c>
      <c r="N1393" s="831" t="e">
        <f>#REF!</f>
        <v>#REF!</v>
      </c>
      <c r="O1393" s="833" t="e">
        <f t="shared" si="17"/>
        <v>#REF!</v>
      </c>
      <c r="P1393" s="820" t="e">
        <f>Tabla13[[#This Row],[Ejec Real Acumu]]-Tabla13[[#This Row],[Proyec Ejec Acumul]]</f>
        <v>#REF!</v>
      </c>
      <c r="Q1393" s="820" t="e">
        <f>Tabla13[[#This Row],[Ejec Real Mes]]-Tabla13[[#This Row],[Program Entreg Mes]]</f>
        <v>#REF!</v>
      </c>
    </row>
    <row r="1394" spans="1:17">
      <c r="A1394" s="831">
        <v>2</v>
      </c>
      <c r="B1394" s="831" t="s">
        <v>2457</v>
      </c>
      <c r="C1394" s="831" t="s">
        <v>2458</v>
      </c>
      <c r="D1394" s="831" t="s">
        <v>688</v>
      </c>
      <c r="E1394" s="831" t="e">
        <f>#REF!</f>
        <v>#REF!</v>
      </c>
      <c r="F1394" s="831">
        <v>3</v>
      </c>
      <c r="G1394" s="831" t="s">
        <v>2445</v>
      </c>
      <c r="H1394" s="831" t="e">
        <f>#REF!</f>
        <v>#REF!</v>
      </c>
      <c r="I1394" s="831" t="e">
        <f>#REF!+#REF!+#REF!</f>
        <v>#REF!</v>
      </c>
      <c r="J1394" s="831" t="e">
        <f>#REF!+#REF!+#REF!</f>
        <v>#REF!</v>
      </c>
      <c r="K1394" s="832" t="e">
        <f t="shared" si="15"/>
        <v>#REF!</v>
      </c>
      <c r="L1394" s="832" t="e">
        <f t="shared" si="16"/>
        <v>#REF!</v>
      </c>
      <c r="M1394" s="831" t="e">
        <f>#REF!</f>
        <v>#REF!</v>
      </c>
      <c r="N1394" s="831" t="e">
        <f>#REF!</f>
        <v>#REF!</v>
      </c>
      <c r="O1394" s="833" t="e">
        <f t="shared" si="17"/>
        <v>#REF!</v>
      </c>
      <c r="P1394" s="820" t="e">
        <f>Tabla13[[#This Row],[Ejec Real Acumu]]-Tabla13[[#This Row],[Proyec Ejec Acumul]]</f>
        <v>#REF!</v>
      </c>
      <c r="Q1394" s="820" t="e">
        <f>Tabla13[[#This Row],[Ejec Real Mes]]-Tabla13[[#This Row],[Program Entreg Mes]]</f>
        <v>#REF!</v>
      </c>
    </row>
    <row r="1395" spans="1:17">
      <c r="A1395" s="831">
        <v>3</v>
      </c>
      <c r="B1395" s="831" t="s">
        <v>2457</v>
      </c>
      <c r="C1395" s="831" t="s">
        <v>2458</v>
      </c>
      <c r="D1395" s="831" t="s">
        <v>688</v>
      </c>
      <c r="E1395" s="831" t="e">
        <f>#REF!</f>
        <v>#REF!</v>
      </c>
      <c r="F1395" s="831">
        <v>3</v>
      </c>
      <c r="G1395" s="831" t="s">
        <v>2445</v>
      </c>
      <c r="H1395" s="831" t="e">
        <f>#REF!</f>
        <v>#REF!</v>
      </c>
      <c r="I1395" s="831" t="e">
        <f>#REF!+#REF!+#REF!</f>
        <v>#REF!</v>
      </c>
      <c r="J1395" s="831" t="e">
        <f>#REF!+#REF!+#REF!</f>
        <v>#REF!</v>
      </c>
      <c r="K1395" s="832" t="e">
        <f t="shared" si="15"/>
        <v>#REF!</v>
      </c>
      <c r="L1395" s="832" t="e">
        <f t="shared" si="16"/>
        <v>#REF!</v>
      </c>
      <c r="M1395" s="831" t="e">
        <f>#REF!</f>
        <v>#REF!</v>
      </c>
      <c r="N1395" s="831" t="e">
        <f>#REF!</f>
        <v>#REF!</v>
      </c>
      <c r="O1395" s="833" t="e">
        <f t="shared" si="17"/>
        <v>#REF!</v>
      </c>
      <c r="P1395" s="820" t="e">
        <f>Tabla13[[#This Row],[Ejec Real Acumu]]-Tabla13[[#This Row],[Proyec Ejec Acumul]]</f>
        <v>#REF!</v>
      </c>
      <c r="Q1395" s="820" t="e">
        <f>Tabla13[[#This Row],[Ejec Real Mes]]-Tabla13[[#This Row],[Program Entreg Mes]]</f>
        <v>#REF!</v>
      </c>
    </row>
    <row r="1396" spans="1:17">
      <c r="A1396" s="831">
        <v>4</v>
      </c>
      <c r="B1396" s="831" t="s">
        <v>2457</v>
      </c>
      <c r="C1396" s="831" t="s">
        <v>2458</v>
      </c>
      <c r="D1396" s="831" t="s">
        <v>688</v>
      </c>
      <c r="E1396" s="831" t="e">
        <f>#REF!</f>
        <v>#REF!</v>
      </c>
      <c r="F1396" s="831">
        <v>3</v>
      </c>
      <c r="G1396" s="831" t="s">
        <v>2445</v>
      </c>
      <c r="H1396" s="831" t="e">
        <f>#REF!</f>
        <v>#REF!</v>
      </c>
      <c r="I1396" s="831" t="e">
        <f>#REF!+#REF!+#REF!</f>
        <v>#REF!</v>
      </c>
      <c r="J1396" s="831" t="e">
        <f>#REF!+#REF!+#REF!</f>
        <v>#REF!</v>
      </c>
      <c r="K1396" s="832" t="e">
        <f t="shared" si="15"/>
        <v>#REF!</v>
      </c>
      <c r="L1396" s="832" t="e">
        <f t="shared" si="16"/>
        <v>#REF!</v>
      </c>
      <c r="M1396" s="831" t="e">
        <f>#REF!</f>
        <v>#REF!</v>
      </c>
      <c r="N1396" s="831" t="e">
        <f>#REF!</f>
        <v>#REF!</v>
      </c>
      <c r="O1396" s="833" t="e">
        <f t="shared" si="17"/>
        <v>#REF!</v>
      </c>
      <c r="P1396" s="820" t="e">
        <f>Tabla13[[#This Row],[Ejec Real Acumu]]-Tabla13[[#This Row],[Proyec Ejec Acumul]]</f>
        <v>#REF!</v>
      </c>
      <c r="Q1396" s="820" t="e">
        <f>Tabla13[[#This Row],[Ejec Real Mes]]-Tabla13[[#This Row],[Program Entreg Mes]]</f>
        <v>#REF!</v>
      </c>
    </row>
    <row r="1397" spans="1:17">
      <c r="A1397" s="831">
        <v>5</v>
      </c>
      <c r="B1397" s="831" t="s">
        <v>2457</v>
      </c>
      <c r="C1397" s="831" t="s">
        <v>2458</v>
      </c>
      <c r="D1397" s="831" t="s">
        <v>688</v>
      </c>
      <c r="E1397" s="831" t="e">
        <f>#REF!</f>
        <v>#REF!</v>
      </c>
      <c r="F1397" s="831">
        <v>3</v>
      </c>
      <c r="G1397" s="831" t="s">
        <v>2445</v>
      </c>
      <c r="H1397" s="831" t="e">
        <f>#REF!</f>
        <v>#REF!</v>
      </c>
      <c r="I1397" s="831" t="e">
        <f>#REF!+#REF!+#REF!</f>
        <v>#REF!</v>
      </c>
      <c r="J1397" s="831" t="e">
        <f>#REF!+#REF!+#REF!</f>
        <v>#REF!</v>
      </c>
      <c r="K1397" s="832" t="e">
        <f t="shared" si="15"/>
        <v>#REF!</v>
      </c>
      <c r="L1397" s="832" t="e">
        <f t="shared" si="16"/>
        <v>#REF!</v>
      </c>
      <c r="M1397" s="831" t="e">
        <f>#REF!</f>
        <v>#REF!</v>
      </c>
      <c r="N1397" s="831" t="e">
        <f>#REF!</f>
        <v>#REF!</v>
      </c>
      <c r="O1397" s="833" t="e">
        <f t="shared" si="17"/>
        <v>#REF!</v>
      </c>
      <c r="P1397" s="820" t="e">
        <f>Tabla13[[#This Row],[Ejec Real Acumu]]-Tabla13[[#This Row],[Proyec Ejec Acumul]]</f>
        <v>#REF!</v>
      </c>
      <c r="Q1397" s="820" t="e">
        <f>Tabla13[[#This Row],[Ejec Real Mes]]-Tabla13[[#This Row],[Program Entreg Mes]]</f>
        <v>#REF!</v>
      </c>
    </row>
    <row r="1398" spans="1:17">
      <c r="A1398" s="831">
        <v>1</v>
      </c>
      <c r="B1398" s="831" t="s">
        <v>2457</v>
      </c>
      <c r="C1398" s="831" t="s">
        <v>2458</v>
      </c>
      <c r="D1398" s="831" t="s">
        <v>688</v>
      </c>
      <c r="E1398" s="831" t="e">
        <f>#REF!</f>
        <v>#REF!</v>
      </c>
      <c r="F1398" s="831">
        <v>4</v>
      </c>
      <c r="G1398" s="831" t="s">
        <v>2446</v>
      </c>
      <c r="H1398" s="831" t="e">
        <f>#REF!</f>
        <v>#REF!</v>
      </c>
      <c r="I1398" s="831" t="e">
        <f>#REF!+#REF!+#REF!+#REF!</f>
        <v>#REF!</v>
      </c>
      <c r="J1398" s="831" t="e">
        <f>#REF!+#REF!+#REF!+#REF!</f>
        <v>#REF!</v>
      </c>
      <c r="K1398" s="832" t="e">
        <f t="shared" si="15"/>
        <v>#REF!</v>
      </c>
      <c r="L1398" s="832" t="e">
        <f t="shared" si="16"/>
        <v>#REF!</v>
      </c>
      <c r="M1398" s="831" t="e">
        <f>#REF!</f>
        <v>#REF!</v>
      </c>
      <c r="N1398" s="831" t="e">
        <f>#REF!</f>
        <v>#REF!</v>
      </c>
      <c r="O1398" s="833" t="e">
        <f t="shared" si="17"/>
        <v>#REF!</v>
      </c>
      <c r="P1398" s="820" t="e">
        <f>Tabla13[[#This Row],[Ejec Real Acumu]]-Tabla13[[#This Row],[Proyec Ejec Acumul]]</f>
        <v>#REF!</v>
      </c>
      <c r="Q1398" s="820" t="e">
        <f>Tabla13[[#This Row],[Ejec Real Mes]]-Tabla13[[#This Row],[Program Entreg Mes]]</f>
        <v>#REF!</v>
      </c>
    </row>
    <row r="1399" spans="1:17">
      <c r="A1399" s="831">
        <v>2</v>
      </c>
      <c r="B1399" s="831" t="s">
        <v>2457</v>
      </c>
      <c r="C1399" s="831" t="s">
        <v>2458</v>
      </c>
      <c r="D1399" s="831" t="s">
        <v>688</v>
      </c>
      <c r="E1399" s="831" t="e">
        <f>#REF!</f>
        <v>#REF!</v>
      </c>
      <c r="F1399" s="831">
        <v>4</v>
      </c>
      <c r="G1399" s="831" t="s">
        <v>2446</v>
      </c>
      <c r="H1399" s="831" t="e">
        <f>#REF!</f>
        <v>#REF!</v>
      </c>
      <c r="I1399" s="831" t="e">
        <f>#REF!+#REF!+#REF!+#REF!</f>
        <v>#REF!</v>
      </c>
      <c r="J1399" s="831" t="e">
        <f>#REF!+#REF!+#REF!+#REF!</f>
        <v>#REF!</v>
      </c>
      <c r="K1399" s="832" t="e">
        <f t="shared" si="15"/>
        <v>#REF!</v>
      </c>
      <c r="L1399" s="832" t="e">
        <f t="shared" si="16"/>
        <v>#REF!</v>
      </c>
      <c r="M1399" s="831" t="e">
        <f>#REF!</f>
        <v>#REF!</v>
      </c>
      <c r="N1399" s="831" t="e">
        <f>#REF!</f>
        <v>#REF!</v>
      </c>
      <c r="O1399" s="833" t="e">
        <f t="shared" si="17"/>
        <v>#REF!</v>
      </c>
      <c r="P1399" s="820" t="e">
        <f>Tabla13[[#This Row],[Ejec Real Acumu]]-Tabla13[[#This Row],[Proyec Ejec Acumul]]</f>
        <v>#REF!</v>
      </c>
      <c r="Q1399" s="820" t="e">
        <f>Tabla13[[#This Row],[Ejec Real Mes]]-Tabla13[[#This Row],[Program Entreg Mes]]</f>
        <v>#REF!</v>
      </c>
    </row>
    <row r="1400" spans="1:17">
      <c r="A1400" s="831">
        <v>3</v>
      </c>
      <c r="B1400" s="831" t="s">
        <v>2457</v>
      </c>
      <c r="C1400" s="831" t="s">
        <v>2458</v>
      </c>
      <c r="D1400" s="831" t="s">
        <v>688</v>
      </c>
      <c r="E1400" s="831" t="e">
        <f>#REF!</f>
        <v>#REF!</v>
      </c>
      <c r="F1400" s="831">
        <v>4</v>
      </c>
      <c r="G1400" s="831" t="s">
        <v>2446</v>
      </c>
      <c r="H1400" s="831" t="e">
        <f>#REF!</f>
        <v>#REF!</v>
      </c>
      <c r="I1400" s="831" t="e">
        <f>#REF!+#REF!+#REF!+#REF!</f>
        <v>#REF!</v>
      </c>
      <c r="J1400" s="831" t="e">
        <f>#REF!+#REF!+#REF!+#REF!</f>
        <v>#REF!</v>
      </c>
      <c r="K1400" s="832" t="e">
        <f t="shared" si="15"/>
        <v>#REF!</v>
      </c>
      <c r="L1400" s="832" t="e">
        <f t="shared" si="16"/>
        <v>#REF!</v>
      </c>
      <c r="M1400" s="831" t="e">
        <f>#REF!</f>
        <v>#REF!</v>
      </c>
      <c r="N1400" s="831" t="e">
        <f>#REF!</f>
        <v>#REF!</v>
      </c>
      <c r="O1400" s="833" t="e">
        <f t="shared" si="17"/>
        <v>#REF!</v>
      </c>
      <c r="P1400" s="820" t="e">
        <f>Tabla13[[#This Row],[Ejec Real Acumu]]-Tabla13[[#This Row],[Proyec Ejec Acumul]]</f>
        <v>#REF!</v>
      </c>
      <c r="Q1400" s="820" t="e">
        <f>Tabla13[[#This Row],[Ejec Real Mes]]-Tabla13[[#This Row],[Program Entreg Mes]]</f>
        <v>#REF!</v>
      </c>
    </row>
    <row r="1401" spans="1:17">
      <c r="A1401" s="831">
        <v>4</v>
      </c>
      <c r="B1401" s="831" t="s">
        <v>2457</v>
      </c>
      <c r="C1401" s="831" t="s">
        <v>2458</v>
      </c>
      <c r="D1401" s="831" t="s">
        <v>688</v>
      </c>
      <c r="E1401" s="831" t="e">
        <f>#REF!</f>
        <v>#REF!</v>
      </c>
      <c r="F1401" s="831">
        <v>4</v>
      </c>
      <c r="G1401" s="831" t="s">
        <v>2446</v>
      </c>
      <c r="H1401" s="831" t="e">
        <f>#REF!</f>
        <v>#REF!</v>
      </c>
      <c r="I1401" s="831" t="e">
        <f>#REF!+#REF!+#REF!+#REF!</f>
        <v>#REF!</v>
      </c>
      <c r="J1401" s="831" t="e">
        <f>#REF!+#REF!+#REF!+#REF!</f>
        <v>#REF!</v>
      </c>
      <c r="K1401" s="832" t="e">
        <f t="shared" si="15"/>
        <v>#REF!</v>
      </c>
      <c r="L1401" s="832" t="e">
        <f t="shared" si="16"/>
        <v>#REF!</v>
      </c>
      <c r="M1401" s="831" t="e">
        <f>#REF!</f>
        <v>#REF!</v>
      </c>
      <c r="N1401" s="831" t="e">
        <f>#REF!</f>
        <v>#REF!</v>
      </c>
      <c r="O1401" s="833" t="e">
        <f t="shared" si="17"/>
        <v>#REF!</v>
      </c>
      <c r="P1401" s="820" t="e">
        <f>Tabla13[[#This Row],[Ejec Real Acumu]]-Tabla13[[#This Row],[Proyec Ejec Acumul]]</f>
        <v>#REF!</v>
      </c>
      <c r="Q1401" s="820" t="e">
        <f>Tabla13[[#This Row],[Ejec Real Mes]]-Tabla13[[#This Row],[Program Entreg Mes]]</f>
        <v>#REF!</v>
      </c>
    </row>
    <row r="1402" spans="1:17">
      <c r="A1402" s="831">
        <v>5</v>
      </c>
      <c r="B1402" s="831" t="s">
        <v>2457</v>
      </c>
      <c r="C1402" s="831" t="s">
        <v>2458</v>
      </c>
      <c r="D1402" s="831" t="s">
        <v>688</v>
      </c>
      <c r="E1402" s="831" t="e">
        <f>#REF!</f>
        <v>#REF!</v>
      </c>
      <c r="F1402" s="831">
        <v>4</v>
      </c>
      <c r="G1402" s="831" t="s">
        <v>2446</v>
      </c>
      <c r="H1402" s="831" t="e">
        <f>#REF!</f>
        <v>#REF!</v>
      </c>
      <c r="I1402" s="831" t="e">
        <f>#REF!+#REF!+#REF!+#REF!</f>
        <v>#REF!</v>
      </c>
      <c r="J1402" s="831" t="e">
        <f>#REF!+#REF!+#REF!+#REF!</f>
        <v>#REF!</v>
      </c>
      <c r="K1402" s="832" t="e">
        <f t="shared" si="15"/>
        <v>#REF!</v>
      </c>
      <c r="L1402" s="832" t="e">
        <f t="shared" si="16"/>
        <v>#REF!</v>
      </c>
      <c r="M1402" s="831" t="e">
        <f>#REF!</f>
        <v>#REF!</v>
      </c>
      <c r="N1402" s="831" t="e">
        <f>#REF!</f>
        <v>#REF!</v>
      </c>
      <c r="O1402" s="833" t="e">
        <f t="shared" si="17"/>
        <v>#REF!</v>
      </c>
      <c r="P1402" s="820" t="e">
        <f>Tabla13[[#This Row],[Ejec Real Acumu]]-Tabla13[[#This Row],[Proyec Ejec Acumul]]</f>
        <v>#REF!</v>
      </c>
      <c r="Q1402" s="820" t="e">
        <f>Tabla13[[#This Row],[Ejec Real Mes]]-Tabla13[[#This Row],[Program Entreg Mes]]</f>
        <v>#REF!</v>
      </c>
    </row>
    <row r="1403" spans="1:17">
      <c r="A1403" s="831">
        <v>1</v>
      </c>
      <c r="B1403" s="831" t="s">
        <v>2457</v>
      </c>
      <c r="C1403" s="831" t="s">
        <v>2458</v>
      </c>
      <c r="D1403" s="831" t="s">
        <v>688</v>
      </c>
      <c r="E1403" s="831" t="e">
        <f>#REF!</f>
        <v>#REF!</v>
      </c>
      <c r="F1403" s="831">
        <v>5</v>
      </c>
      <c r="G1403" s="831" t="s">
        <v>2447</v>
      </c>
      <c r="H1403" s="831" t="e">
        <f>#REF!</f>
        <v>#REF!</v>
      </c>
      <c r="I1403" s="831" t="e">
        <f>#REF!+#REF!+#REF!+#REF!+#REF!</f>
        <v>#REF!</v>
      </c>
      <c r="J1403" s="831" t="e">
        <f>#REF!+#REF!+#REF!+#REF!+#REF!</f>
        <v>#REF!</v>
      </c>
      <c r="K1403" s="832" t="e">
        <f t="shared" si="15"/>
        <v>#REF!</v>
      </c>
      <c r="L1403" s="832" t="e">
        <f t="shared" si="16"/>
        <v>#REF!</v>
      </c>
      <c r="M1403" s="831" t="e">
        <f>#REF!</f>
        <v>#REF!</v>
      </c>
      <c r="N1403" s="831" t="e">
        <f>#REF!</f>
        <v>#REF!</v>
      </c>
      <c r="O1403" s="833" t="e">
        <f t="shared" si="17"/>
        <v>#REF!</v>
      </c>
      <c r="P1403" s="820" t="e">
        <f>Tabla13[[#This Row],[Ejec Real Acumu]]-Tabla13[[#This Row],[Proyec Ejec Acumul]]</f>
        <v>#REF!</v>
      </c>
      <c r="Q1403" s="820" t="e">
        <f>Tabla13[[#This Row],[Ejec Real Mes]]-Tabla13[[#This Row],[Program Entreg Mes]]</f>
        <v>#REF!</v>
      </c>
    </row>
    <row r="1404" spans="1:17">
      <c r="A1404" s="831">
        <v>2</v>
      </c>
      <c r="B1404" s="831" t="s">
        <v>2457</v>
      </c>
      <c r="C1404" s="831" t="s">
        <v>2458</v>
      </c>
      <c r="D1404" s="831" t="s">
        <v>688</v>
      </c>
      <c r="E1404" s="831" t="e">
        <f>#REF!</f>
        <v>#REF!</v>
      </c>
      <c r="F1404" s="831">
        <v>5</v>
      </c>
      <c r="G1404" s="831" t="s">
        <v>2447</v>
      </c>
      <c r="H1404" s="831" t="e">
        <f>#REF!</f>
        <v>#REF!</v>
      </c>
      <c r="I1404" s="831" t="e">
        <f>#REF!+#REF!+#REF!+#REF!+#REF!</f>
        <v>#REF!</v>
      </c>
      <c r="J1404" s="831" t="e">
        <f>#REF!+#REF!+#REF!+#REF!+#REF!</f>
        <v>#REF!</v>
      </c>
      <c r="K1404" s="832" t="e">
        <f t="shared" si="15"/>
        <v>#REF!</v>
      </c>
      <c r="L1404" s="832" t="e">
        <f t="shared" si="16"/>
        <v>#REF!</v>
      </c>
      <c r="M1404" s="831" t="e">
        <f>#REF!</f>
        <v>#REF!</v>
      </c>
      <c r="N1404" s="831" t="e">
        <f>#REF!</f>
        <v>#REF!</v>
      </c>
      <c r="O1404" s="833" t="e">
        <f t="shared" si="17"/>
        <v>#REF!</v>
      </c>
      <c r="P1404" s="820" t="e">
        <f>Tabla13[[#This Row],[Ejec Real Acumu]]-Tabla13[[#This Row],[Proyec Ejec Acumul]]</f>
        <v>#REF!</v>
      </c>
      <c r="Q1404" s="820" t="e">
        <f>Tabla13[[#This Row],[Ejec Real Mes]]-Tabla13[[#This Row],[Program Entreg Mes]]</f>
        <v>#REF!</v>
      </c>
    </row>
    <row r="1405" spans="1:17">
      <c r="A1405" s="831">
        <v>3</v>
      </c>
      <c r="B1405" s="831" t="s">
        <v>2457</v>
      </c>
      <c r="C1405" s="831" t="s">
        <v>2458</v>
      </c>
      <c r="D1405" s="831" t="s">
        <v>688</v>
      </c>
      <c r="E1405" s="831" t="e">
        <f>#REF!</f>
        <v>#REF!</v>
      </c>
      <c r="F1405" s="831">
        <v>5</v>
      </c>
      <c r="G1405" s="831" t="s">
        <v>2447</v>
      </c>
      <c r="H1405" s="831" t="e">
        <f>#REF!</f>
        <v>#REF!</v>
      </c>
      <c r="I1405" s="831" t="e">
        <f>#REF!+#REF!+#REF!+#REF!+#REF!</f>
        <v>#REF!</v>
      </c>
      <c r="J1405" s="831" t="e">
        <f>#REF!+#REF!+#REF!+#REF!+#REF!</f>
        <v>#REF!</v>
      </c>
      <c r="K1405" s="832" t="e">
        <f t="shared" si="15"/>
        <v>#REF!</v>
      </c>
      <c r="L1405" s="832" t="e">
        <f t="shared" si="16"/>
        <v>#REF!</v>
      </c>
      <c r="M1405" s="831" t="e">
        <f>#REF!</f>
        <v>#REF!</v>
      </c>
      <c r="N1405" s="831" t="e">
        <f>#REF!</f>
        <v>#REF!</v>
      </c>
      <c r="O1405" s="833" t="e">
        <f t="shared" si="17"/>
        <v>#REF!</v>
      </c>
      <c r="P1405" s="820" t="e">
        <f>Tabla13[[#This Row],[Ejec Real Acumu]]-Tabla13[[#This Row],[Proyec Ejec Acumul]]</f>
        <v>#REF!</v>
      </c>
      <c r="Q1405" s="820" t="e">
        <f>Tabla13[[#This Row],[Ejec Real Mes]]-Tabla13[[#This Row],[Program Entreg Mes]]</f>
        <v>#REF!</v>
      </c>
    </row>
    <row r="1406" spans="1:17">
      <c r="A1406" s="831">
        <v>4</v>
      </c>
      <c r="B1406" s="831" t="s">
        <v>2457</v>
      </c>
      <c r="C1406" s="831" t="s">
        <v>2458</v>
      </c>
      <c r="D1406" s="831" t="s">
        <v>688</v>
      </c>
      <c r="E1406" s="831" t="e">
        <f>#REF!</f>
        <v>#REF!</v>
      </c>
      <c r="F1406" s="831">
        <v>5</v>
      </c>
      <c r="G1406" s="831" t="s">
        <v>2447</v>
      </c>
      <c r="H1406" s="831" t="e">
        <f>#REF!</f>
        <v>#REF!</v>
      </c>
      <c r="I1406" s="831" t="e">
        <f>#REF!+#REF!+#REF!+#REF!+#REF!</f>
        <v>#REF!</v>
      </c>
      <c r="J1406" s="831" t="e">
        <f>#REF!+#REF!+#REF!+#REF!+#REF!</f>
        <v>#REF!</v>
      </c>
      <c r="K1406" s="832" t="e">
        <f t="shared" si="15"/>
        <v>#REF!</v>
      </c>
      <c r="L1406" s="832" t="e">
        <f t="shared" si="16"/>
        <v>#REF!</v>
      </c>
      <c r="M1406" s="831" t="e">
        <f>#REF!</f>
        <v>#REF!</v>
      </c>
      <c r="N1406" s="831" t="e">
        <f>#REF!</f>
        <v>#REF!</v>
      </c>
      <c r="O1406" s="833" t="e">
        <f t="shared" si="17"/>
        <v>#REF!</v>
      </c>
      <c r="P1406" s="820" t="e">
        <f>Tabla13[[#This Row],[Ejec Real Acumu]]-Tabla13[[#This Row],[Proyec Ejec Acumul]]</f>
        <v>#REF!</v>
      </c>
      <c r="Q1406" s="820" t="e">
        <f>Tabla13[[#This Row],[Ejec Real Mes]]-Tabla13[[#This Row],[Program Entreg Mes]]</f>
        <v>#REF!</v>
      </c>
    </row>
    <row r="1407" spans="1:17">
      <c r="A1407" s="831">
        <v>5</v>
      </c>
      <c r="B1407" s="831" t="s">
        <v>2457</v>
      </c>
      <c r="C1407" s="831" t="s">
        <v>2458</v>
      </c>
      <c r="D1407" s="831" t="s">
        <v>688</v>
      </c>
      <c r="E1407" s="831" t="e">
        <f>#REF!</f>
        <v>#REF!</v>
      </c>
      <c r="F1407" s="831">
        <v>5</v>
      </c>
      <c r="G1407" s="831" t="s">
        <v>2447</v>
      </c>
      <c r="H1407" s="831" t="e">
        <f>#REF!</f>
        <v>#REF!</v>
      </c>
      <c r="I1407" s="831" t="e">
        <f>#REF!+#REF!+#REF!+#REF!+#REF!</f>
        <v>#REF!</v>
      </c>
      <c r="J1407" s="831" t="e">
        <f>#REF!+#REF!+#REF!+#REF!+#REF!</f>
        <v>#REF!</v>
      </c>
      <c r="K1407" s="832" t="e">
        <f t="shared" si="15"/>
        <v>#REF!</v>
      </c>
      <c r="L1407" s="832" t="e">
        <f t="shared" si="16"/>
        <v>#REF!</v>
      </c>
      <c r="M1407" s="831" t="e">
        <f>#REF!</f>
        <v>#REF!</v>
      </c>
      <c r="N1407" s="831" t="e">
        <f>#REF!</f>
        <v>#REF!</v>
      </c>
      <c r="O1407" s="833" t="e">
        <f t="shared" si="17"/>
        <v>#REF!</v>
      </c>
      <c r="P1407" s="820" t="e">
        <f>Tabla13[[#This Row],[Ejec Real Acumu]]-Tabla13[[#This Row],[Proyec Ejec Acumul]]</f>
        <v>#REF!</v>
      </c>
      <c r="Q1407" s="820" t="e">
        <f>Tabla13[[#This Row],[Ejec Real Mes]]-Tabla13[[#This Row],[Program Entreg Mes]]</f>
        <v>#REF!</v>
      </c>
    </row>
    <row r="1408" spans="1:17">
      <c r="A1408" s="831">
        <v>1</v>
      </c>
      <c r="B1408" s="831" t="s">
        <v>2457</v>
      </c>
      <c r="C1408" s="831" t="s">
        <v>2458</v>
      </c>
      <c r="D1408" s="831" t="s">
        <v>688</v>
      </c>
      <c r="E1408" s="831" t="e">
        <f>#REF!</f>
        <v>#REF!</v>
      </c>
      <c r="F1408" s="831">
        <v>6</v>
      </c>
      <c r="G1408" s="831" t="s">
        <v>2448</v>
      </c>
      <c r="H1408" s="831" t="e">
        <f>#REF!</f>
        <v>#REF!</v>
      </c>
      <c r="I1408" s="831" t="e">
        <f>#REF!+#REF!+#REF!+#REF!+#REF!+#REF!</f>
        <v>#REF!</v>
      </c>
      <c r="J1408" s="831" t="e">
        <f>#REF!+#REF!+#REF!+#REF!+#REF!+#REF!</f>
        <v>#REF!</v>
      </c>
      <c r="K1408" s="832" t="e">
        <f t="shared" si="15"/>
        <v>#REF!</v>
      </c>
      <c r="L1408" s="832" t="e">
        <f t="shared" si="16"/>
        <v>#REF!</v>
      </c>
      <c r="M1408" s="831" t="e">
        <f>#REF!</f>
        <v>#REF!</v>
      </c>
      <c r="N1408" s="831" t="e">
        <f>#REF!</f>
        <v>#REF!</v>
      </c>
      <c r="O1408" s="833" t="e">
        <f t="shared" si="17"/>
        <v>#REF!</v>
      </c>
      <c r="P1408" s="820" t="e">
        <f>Tabla13[[#This Row],[Ejec Real Acumu]]-Tabla13[[#This Row],[Proyec Ejec Acumul]]</f>
        <v>#REF!</v>
      </c>
      <c r="Q1408" s="820" t="e">
        <f>Tabla13[[#This Row],[Ejec Real Mes]]-Tabla13[[#This Row],[Program Entreg Mes]]</f>
        <v>#REF!</v>
      </c>
    </row>
    <row r="1409" spans="1:17">
      <c r="A1409" s="831">
        <v>2</v>
      </c>
      <c r="B1409" s="831" t="s">
        <v>2457</v>
      </c>
      <c r="C1409" s="831" t="s">
        <v>2458</v>
      </c>
      <c r="D1409" s="831" t="s">
        <v>688</v>
      </c>
      <c r="E1409" s="831" t="e">
        <f>#REF!</f>
        <v>#REF!</v>
      </c>
      <c r="F1409" s="831">
        <v>6</v>
      </c>
      <c r="G1409" s="831" t="s">
        <v>2448</v>
      </c>
      <c r="H1409" s="831" t="e">
        <f>#REF!</f>
        <v>#REF!</v>
      </c>
      <c r="I1409" s="831" t="e">
        <f>#REF!+#REF!+#REF!+#REF!+#REF!+#REF!</f>
        <v>#REF!</v>
      </c>
      <c r="J1409" s="831" t="e">
        <f>#REF!+#REF!+#REF!+#REF!+#REF!+#REF!</f>
        <v>#REF!</v>
      </c>
      <c r="K1409" s="832" t="e">
        <f t="shared" si="15"/>
        <v>#REF!</v>
      </c>
      <c r="L1409" s="832" t="e">
        <f t="shared" si="16"/>
        <v>#REF!</v>
      </c>
      <c r="M1409" s="831" t="e">
        <f>#REF!</f>
        <v>#REF!</v>
      </c>
      <c r="N1409" s="831" t="e">
        <f>#REF!</f>
        <v>#REF!</v>
      </c>
      <c r="O1409" s="833" t="e">
        <f t="shared" si="17"/>
        <v>#REF!</v>
      </c>
      <c r="P1409" s="820" t="e">
        <f>Tabla13[[#This Row],[Ejec Real Acumu]]-Tabla13[[#This Row],[Proyec Ejec Acumul]]</f>
        <v>#REF!</v>
      </c>
      <c r="Q1409" s="820" t="e">
        <f>Tabla13[[#This Row],[Ejec Real Mes]]-Tabla13[[#This Row],[Program Entreg Mes]]</f>
        <v>#REF!</v>
      </c>
    </row>
    <row r="1410" spans="1:17">
      <c r="A1410" s="831">
        <v>3</v>
      </c>
      <c r="B1410" s="831" t="s">
        <v>2457</v>
      </c>
      <c r="C1410" s="831" t="s">
        <v>2458</v>
      </c>
      <c r="D1410" s="831" t="s">
        <v>688</v>
      </c>
      <c r="E1410" s="831" t="e">
        <f>#REF!</f>
        <v>#REF!</v>
      </c>
      <c r="F1410" s="831">
        <v>6</v>
      </c>
      <c r="G1410" s="831" t="s">
        <v>2448</v>
      </c>
      <c r="H1410" s="831" t="e">
        <f>#REF!</f>
        <v>#REF!</v>
      </c>
      <c r="I1410" s="831" t="e">
        <f>#REF!+#REF!+#REF!+#REF!+#REF!+#REF!</f>
        <v>#REF!</v>
      </c>
      <c r="J1410" s="831" t="e">
        <f>#REF!+#REF!+#REF!+#REF!+#REF!+#REF!</f>
        <v>#REF!</v>
      </c>
      <c r="K1410" s="832" t="e">
        <f t="shared" si="15"/>
        <v>#REF!</v>
      </c>
      <c r="L1410" s="832" t="e">
        <f t="shared" si="16"/>
        <v>#REF!</v>
      </c>
      <c r="M1410" s="831" t="e">
        <f>#REF!</f>
        <v>#REF!</v>
      </c>
      <c r="N1410" s="831" t="e">
        <f>#REF!</f>
        <v>#REF!</v>
      </c>
      <c r="O1410" s="833" t="e">
        <f t="shared" si="17"/>
        <v>#REF!</v>
      </c>
      <c r="P1410" s="820" t="e">
        <f>Tabla13[[#This Row],[Ejec Real Acumu]]-Tabla13[[#This Row],[Proyec Ejec Acumul]]</f>
        <v>#REF!</v>
      </c>
      <c r="Q1410" s="820" t="e">
        <f>Tabla13[[#This Row],[Ejec Real Mes]]-Tabla13[[#This Row],[Program Entreg Mes]]</f>
        <v>#REF!</v>
      </c>
    </row>
    <row r="1411" spans="1:17">
      <c r="A1411" s="831">
        <v>4</v>
      </c>
      <c r="B1411" s="831" t="s">
        <v>2457</v>
      </c>
      <c r="C1411" s="831" t="s">
        <v>2458</v>
      </c>
      <c r="D1411" s="831" t="s">
        <v>688</v>
      </c>
      <c r="E1411" s="831" t="e">
        <f>#REF!</f>
        <v>#REF!</v>
      </c>
      <c r="F1411" s="831">
        <v>6</v>
      </c>
      <c r="G1411" s="831" t="s">
        <v>2448</v>
      </c>
      <c r="H1411" s="831" t="e">
        <f>#REF!</f>
        <v>#REF!</v>
      </c>
      <c r="I1411" s="831" t="e">
        <f>#REF!+#REF!+#REF!+#REF!+#REF!+#REF!</f>
        <v>#REF!</v>
      </c>
      <c r="J1411" s="831" t="e">
        <f>#REF!+#REF!+#REF!+#REF!+#REF!+#REF!</f>
        <v>#REF!</v>
      </c>
      <c r="K1411" s="832" t="e">
        <f t="shared" si="15"/>
        <v>#REF!</v>
      </c>
      <c r="L1411" s="832" t="e">
        <f t="shared" si="16"/>
        <v>#REF!</v>
      </c>
      <c r="M1411" s="831" t="e">
        <f>#REF!</f>
        <v>#REF!</v>
      </c>
      <c r="N1411" s="831" t="e">
        <f>#REF!</f>
        <v>#REF!</v>
      </c>
      <c r="O1411" s="833" t="e">
        <f t="shared" si="17"/>
        <v>#REF!</v>
      </c>
      <c r="P1411" s="820" t="e">
        <f>Tabla13[[#This Row],[Ejec Real Acumu]]-Tabla13[[#This Row],[Proyec Ejec Acumul]]</f>
        <v>#REF!</v>
      </c>
      <c r="Q1411" s="820" t="e">
        <f>Tabla13[[#This Row],[Ejec Real Mes]]-Tabla13[[#This Row],[Program Entreg Mes]]</f>
        <v>#REF!</v>
      </c>
    </row>
    <row r="1412" spans="1:17">
      <c r="A1412" s="831">
        <v>5</v>
      </c>
      <c r="B1412" s="831" t="s">
        <v>2457</v>
      </c>
      <c r="C1412" s="831" t="s">
        <v>2458</v>
      </c>
      <c r="D1412" s="831" t="s">
        <v>688</v>
      </c>
      <c r="E1412" s="831" t="e">
        <f>#REF!</f>
        <v>#REF!</v>
      </c>
      <c r="F1412" s="831">
        <v>6</v>
      </c>
      <c r="G1412" s="831" t="s">
        <v>2448</v>
      </c>
      <c r="H1412" s="831" t="e">
        <f>#REF!</f>
        <v>#REF!</v>
      </c>
      <c r="I1412" s="831" t="e">
        <f>#REF!+#REF!+#REF!+#REF!+#REF!+#REF!</f>
        <v>#REF!</v>
      </c>
      <c r="J1412" s="831" t="e">
        <f>#REF!+#REF!+#REF!+#REF!+#REF!+#REF!</f>
        <v>#REF!</v>
      </c>
      <c r="K1412" s="832" t="e">
        <f t="shared" si="15"/>
        <v>#REF!</v>
      </c>
      <c r="L1412" s="832" t="e">
        <f t="shared" si="16"/>
        <v>#REF!</v>
      </c>
      <c r="M1412" s="831" t="e">
        <f>#REF!</f>
        <v>#REF!</v>
      </c>
      <c r="N1412" s="831" t="e">
        <f>#REF!</f>
        <v>#REF!</v>
      </c>
      <c r="O1412" s="833" t="e">
        <f t="shared" si="17"/>
        <v>#REF!</v>
      </c>
      <c r="P1412" s="820" t="e">
        <f>Tabla13[[#This Row],[Ejec Real Acumu]]-Tabla13[[#This Row],[Proyec Ejec Acumul]]</f>
        <v>#REF!</v>
      </c>
      <c r="Q1412" s="820" t="e">
        <f>Tabla13[[#This Row],[Ejec Real Mes]]-Tabla13[[#This Row],[Program Entreg Mes]]</f>
        <v>#REF!</v>
      </c>
    </row>
    <row r="1413" spans="1:17">
      <c r="A1413" s="831">
        <v>1</v>
      </c>
      <c r="B1413" s="831" t="s">
        <v>2457</v>
      </c>
      <c r="C1413" s="831" t="s">
        <v>2458</v>
      </c>
      <c r="D1413" s="831" t="s">
        <v>688</v>
      </c>
      <c r="E1413" s="831" t="e">
        <f>#REF!</f>
        <v>#REF!</v>
      </c>
      <c r="F1413" s="831">
        <v>7</v>
      </c>
      <c r="G1413" s="831" t="s">
        <v>2449</v>
      </c>
      <c r="H1413" s="831" t="e">
        <f>#REF!</f>
        <v>#REF!</v>
      </c>
      <c r="I1413" s="831" t="e">
        <f>#REF!+#REF!+#REF!+#REF!+#REF!+#REF!+#REF!</f>
        <v>#REF!</v>
      </c>
      <c r="J1413" s="831" t="e">
        <f>#REF!+#REF!+#REF!+#REF!+#REF!+#REF!+#REF!</f>
        <v>#REF!</v>
      </c>
      <c r="K1413" s="832" t="e">
        <f t="shared" si="15"/>
        <v>#REF!</v>
      </c>
      <c r="L1413" s="832" t="e">
        <f t="shared" si="16"/>
        <v>#REF!</v>
      </c>
      <c r="M1413" s="831" t="e">
        <f>#REF!</f>
        <v>#REF!</v>
      </c>
      <c r="N1413" s="831" t="e">
        <f>#REF!</f>
        <v>#REF!</v>
      </c>
      <c r="O1413" s="833" t="e">
        <f t="shared" si="17"/>
        <v>#REF!</v>
      </c>
      <c r="P1413" s="820" t="e">
        <f>Tabla13[[#This Row],[Ejec Real Acumu]]-Tabla13[[#This Row],[Proyec Ejec Acumul]]</f>
        <v>#REF!</v>
      </c>
      <c r="Q1413" s="820" t="e">
        <f>Tabla13[[#This Row],[Ejec Real Mes]]-Tabla13[[#This Row],[Program Entreg Mes]]</f>
        <v>#REF!</v>
      </c>
    </row>
    <row r="1414" spans="1:17">
      <c r="A1414" s="831">
        <v>2</v>
      </c>
      <c r="B1414" s="831" t="s">
        <v>2457</v>
      </c>
      <c r="C1414" s="831" t="s">
        <v>2458</v>
      </c>
      <c r="D1414" s="831" t="s">
        <v>688</v>
      </c>
      <c r="E1414" s="831" t="e">
        <f>#REF!</f>
        <v>#REF!</v>
      </c>
      <c r="F1414" s="831">
        <v>7</v>
      </c>
      <c r="G1414" s="831" t="s">
        <v>2449</v>
      </c>
      <c r="H1414" s="831" t="e">
        <f>#REF!</f>
        <v>#REF!</v>
      </c>
      <c r="I1414" s="831" t="e">
        <f>#REF!+#REF!+#REF!+#REF!+#REF!+#REF!+#REF!</f>
        <v>#REF!</v>
      </c>
      <c r="J1414" s="831" t="e">
        <f>#REF!+#REF!+#REF!+#REF!+#REF!+#REF!+#REF!</f>
        <v>#REF!</v>
      </c>
      <c r="K1414" s="832" t="e">
        <f t="shared" si="15"/>
        <v>#REF!</v>
      </c>
      <c r="L1414" s="832" t="e">
        <f t="shared" si="16"/>
        <v>#REF!</v>
      </c>
      <c r="M1414" s="831" t="e">
        <f>#REF!</f>
        <v>#REF!</v>
      </c>
      <c r="N1414" s="831" t="e">
        <f>#REF!</f>
        <v>#REF!</v>
      </c>
      <c r="O1414" s="833" t="e">
        <f t="shared" si="17"/>
        <v>#REF!</v>
      </c>
      <c r="P1414" s="820" t="e">
        <f>Tabla13[[#This Row],[Ejec Real Acumu]]-Tabla13[[#This Row],[Proyec Ejec Acumul]]</f>
        <v>#REF!</v>
      </c>
      <c r="Q1414" s="820" t="e">
        <f>Tabla13[[#This Row],[Ejec Real Mes]]-Tabla13[[#This Row],[Program Entreg Mes]]</f>
        <v>#REF!</v>
      </c>
    </row>
    <row r="1415" spans="1:17">
      <c r="A1415" s="831">
        <v>3</v>
      </c>
      <c r="B1415" s="831" t="s">
        <v>2457</v>
      </c>
      <c r="C1415" s="831" t="s">
        <v>2458</v>
      </c>
      <c r="D1415" s="831" t="s">
        <v>688</v>
      </c>
      <c r="E1415" s="831" t="e">
        <f>#REF!</f>
        <v>#REF!</v>
      </c>
      <c r="F1415" s="831">
        <v>7</v>
      </c>
      <c r="G1415" s="831" t="s">
        <v>2449</v>
      </c>
      <c r="H1415" s="831" t="e">
        <f>#REF!</f>
        <v>#REF!</v>
      </c>
      <c r="I1415" s="831" t="e">
        <f>#REF!+#REF!+#REF!+#REF!+#REF!+#REF!+#REF!</f>
        <v>#REF!</v>
      </c>
      <c r="J1415" s="831" t="e">
        <f>#REF!+#REF!+#REF!+#REF!+#REF!+#REF!+#REF!</f>
        <v>#REF!</v>
      </c>
      <c r="K1415" s="832" t="e">
        <f t="shared" si="15"/>
        <v>#REF!</v>
      </c>
      <c r="L1415" s="832" t="e">
        <f t="shared" si="16"/>
        <v>#REF!</v>
      </c>
      <c r="M1415" s="831" t="e">
        <f>#REF!</f>
        <v>#REF!</v>
      </c>
      <c r="N1415" s="831" t="e">
        <f>#REF!</f>
        <v>#REF!</v>
      </c>
      <c r="O1415" s="833" t="e">
        <f t="shared" si="17"/>
        <v>#REF!</v>
      </c>
      <c r="P1415" s="820" t="e">
        <f>Tabla13[[#This Row],[Ejec Real Acumu]]-Tabla13[[#This Row],[Proyec Ejec Acumul]]</f>
        <v>#REF!</v>
      </c>
      <c r="Q1415" s="820" t="e">
        <f>Tabla13[[#This Row],[Ejec Real Mes]]-Tabla13[[#This Row],[Program Entreg Mes]]</f>
        <v>#REF!</v>
      </c>
    </row>
    <row r="1416" spans="1:17">
      <c r="A1416" s="831">
        <v>4</v>
      </c>
      <c r="B1416" s="831" t="s">
        <v>2457</v>
      </c>
      <c r="C1416" s="831" t="s">
        <v>2458</v>
      </c>
      <c r="D1416" s="831" t="s">
        <v>688</v>
      </c>
      <c r="E1416" s="831" t="e">
        <f>#REF!</f>
        <v>#REF!</v>
      </c>
      <c r="F1416" s="831">
        <v>7</v>
      </c>
      <c r="G1416" s="831" t="s">
        <v>2449</v>
      </c>
      <c r="H1416" s="831" t="e">
        <f>#REF!</f>
        <v>#REF!</v>
      </c>
      <c r="I1416" s="831" t="e">
        <f>#REF!+#REF!+#REF!+#REF!+#REF!+#REF!+#REF!</f>
        <v>#REF!</v>
      </c>
      <c r="J1416" s="831" t="e">
        <f>#REF!+#REF!+#REF!+#REF!+#REF!+#REF!+#REF!</f>
        <v>#REF!</v>
      </c>
      <c r="K1416" s="832" t="e">
        <f t="shared" si="15"/>
        <v>#REF!</v>
      </c>
      <c r="L1416" s="832" t="e">
        <f t="shared" si="16"/>
        <v>#REF!</v>
      </c>
      <c r="M1416" s="831" t="e">
        <f>#REF!</f>
        <v>#REF!</v>
      </c>
      <c r="N1416" s="831" t="e">
        <f>#REF!</f>
        <v>#REF!</v>
      </c>
      <c r="O1416" s="833" t="e">
        <f t="shared" si="17"/>
        <v>#REF!</v>
      </c>
      <c r="P1416" s="820" t="e">
        <f>Tabla13[[#This Row],[Ejec Real Acumu]]-Tabla13[[#This Row],[Proyec Ejec Acumul]]</f>
        <v>#REF!</v>
      </c>
      <c r="Q1416" s="820" t="e">
        <f>Tabla13[[#This Row],[Ejec Real Mes]]-Tabla13[[#This Row],[Program Entreg Mes]]</f>
        <v>#REF!</v>
      </c>
    </row>
    <row r="1417" spans="1:17">
      <c r="A1417" s="831">
        <v>5</v>
      </c>
      <c r="B1417" s="831" t="s">
        <v>2457</v>
      </c>
      <c r="C1417" s="831" t="s">
        <v>2458</v>
      </c>
      <c r="D1417" s="831" t="s">
        <v>688</v>
      </c>
      <c r="E1417" s="831" t="e">
        <f>#REF!</f>
        <v>#REF!</v>
      </c>
      <c r="F1417" s="831">
        <v>7</v>
      </c>
      <c r="G1417" s="831" t="s">
        <v>2449</v>
      </c>
      <c r="H1417" s="831" t="e">
        <f>#REF!</f>
        <v>#REF!</v>
      </c>
      <c r="I1417" s="831" t="e">
        <f>#REF!+#REF!+#REF!+#REF!+#REF!+#REF!+#REF!</f>
        <v>#REF!</v>
      </c>
      <c r="J1417" s="831" t="e">
        <f>#REF!+#REF!+#REF!+#REF!+#REF!+#REF!+#REF!</f>
        <v>#REF!</v>
      </c>
      <c r="K1417" s="832" t="e">
        <f t="shared" si="15"/>
        <v>#REF!</v>
      </c>
      <c r="L1417" s="832" t="e">
        <f t="shared" si="16"/>
        <v>#REF!</v>
      </c>
      <c r="M1417" s="831" t="e">
        <f>#REF!</f>
        <v>#REF!</v>
      </c>
      <c r="N1417" s="831" t="e">
        <f>#REF!</f>
        <v>#REF!</v>
      </c>
      <c r="O1417" s="833" t="e">
        <f t="shared" si="17"/>
        <v>#REF!</v>
      </c>
      <c r="P1417" s="820" t="e">
        <f>Tabla13[[#This Row],[Ejec Real Acumu]]-Tabla13[[#This Row],[Proyec Ejec Acumul]]</f>
        <v>#REF!</v>
      </c>
      <c r="Q1417" s="820" t="e">
        <f>Tabla13[[#This Row],[Ejec Real Mes]]-Tabla13[[#This Row],[Program Entreg Mes]]</f>
        <v>#REF!</v>
      </c>
    </row>
    <row r="1418" spans="1:17">
      <c r="A1418" s="831">
        <v>1</v>
      </c>
      <c r="B1418" s="831" t="s">
        <v>2457</v>
      </c>
      <c r="C1418" s="831" t="s">
        <v>2458</v>
      </c>
      <c r="D1418" s="831" t="s">
        <v>688</v>
      </c>
      <c r="E1418" s="831" t="e">
        <f>#REF!</f>
        <v>#REF!</v>
      </c>
      <c r="F1418" s="831">
        <v>8</v>
      </c>
      <c r="G1418" s="831" t="s">
        <v>2450</v>
      </c>
      <c r="H1418" s="831" t="e">
        <f>#REF!</f>
        <v>#REF!</v>
      </c>
      <c r="I1418" s="831" t="e">
        <f>#REF!+#REF!+#REF!+#REF!+#REF!+#REF!+#REF!+#REF!</f>
        <v>#REF!</v>
      </c>
      <c r="J1418" s="831" t="e">
        <f>#REF!+#REF!+#REF!+#REF!+#REF!+#REF!+#REF!+#REF!</f>
        <v>#REF!</v>
      </c>
      <c r="K1418" s="832" t="e">
        <f t="shared" si="15"/>
        <v>#REF!</v>
      </c>
      <c r="L1418" s="832" t="e">
        <f t="shared" si="16"/>
        <v>#REF!</v>
      </c>
      <c r="M1418" s="831" t="e">
        <f>#REF!</f>
        <v>#REF!</v>
      </c>
      <c r="N1418" s="831" t="e">
        <f>#REF!</f>
        <v>#REF!</v>
      </c>
      <c r="O1418" s="833" t="e">
        <f t="shared" si="17"/>
        <v>#REF!</v>
      </c>
      <c r="P1418" s="820" t="e">
        <f>Tabla13[[#This Row],[Ejec Real Acumu]]-Tabla13[[#This Row],[Proyec Ejec Acumul]]</f>
        <v>#REF!</v>
      </c>
      <c r="Q1418" s="820" t="e">
        <f>Tabla13[[#This Row],[Ejec Real Mes]]-Tabla13[[#This Row],[Program Entreg Mes]]</f>
        <v>#REF!</v>
      </c>
    </row>
    <row r="1419" spans="1:17">
      <c r="A1419" s="831">
        <v>2</v>
      </c>
      <c r="B1419" s="831" t="s">
        <v>2457</v>
      </c>
      <c r="C1419" s="831" t="s">
        <v>2458</v>
      </c>
      <c r="D1419" s="831" t="s">
        <v>688</v>
      </c>
      <c r="E1419" s="831" t="e">
        <f>#REF!</f>
        <v>#REF!</v>
      </c>
      <c r="F1419" s="831">
        <v>8</v>
      </c>
      <c r="G1419" s="831" t="s">
        <v>2450</v>
      </c>
      <c r="H1419" s="831" t="e">
        <f>#REF!</f>
        <v>#REF!</v>
      </c>
      <c r="I1419" s="831" t="e">
        <f>#REF!+#REF!+#REF!+#REF!+#REF!+#REF!+#REF!+#REF!</f>
        <v>#REF!</v>
      </c>
      <c r="J1419" s="831" t="e">
        <f>#REF!+#REF!+#REF!+#REF!+#REF!+#REF!+#REF!+#REF!</f>
        <v>#REF!</v>
      </c>
      <c r="K1419" s="832" t="e">
        <f t="shared" si="15"/>
        <v>#REF!</v>
      </c>
      <c r="L1419" s="832" t="e">
        <f t="shared" si="16"/>
        <v>#REF!</v>
      </c>
      <c r="M1419" s="831" t="e">
        <f>#REF!</f>
        <v>#REF!</v>
      </c>
      <c r="N1419" s="831" t="e">
        <f>#REF!</f>
        <v>#REF!</v>
      </c>
      <c r="O1419" s="833" t="e">
        <f t="shared" si="17"/>
        <v>#REF!</v>
      </c>
      <c r="P1419" s="820" t="e">
        <f>Tabla13[[#This Row],[Ejec Real Acumu]]-Tabla13[[#This Row],[Proyec Ejec Acumul]]</f>
        <v>#REF!</v>
      </c>
      <c r="Q1419" s="820" t="e">
        <f>Tabla13[[#This Row],[Ejec Real Mes]]-Tabla13[[#This Row],[Program Entreg Mes]]</f>
        <v>#REF!</v>
      </c>
    </row>
    <row r="1420" spans="1:17">
      <c r="A1420" s="831">
        <v>3</v>
      </c>
      <c r="B1420" s="831" t="s">
        <v>2457</v>
      </c>
      <c r="C1420" s="831" t="s">
        <v>2458</v>
      </c>
      <c r="D1420" s="831" t="s">
        <v>688</v>
      </c>
      <c r="E1420" s="831" t="e">
        <f>#REF!</f>
        <v>#REF!</v>
      </c>
      <c r="F1420" s="831">
        <v>8</v>
      </c>
      <c r="G1420" s="831" t="s">
        <v>2450</v>
      </c>
      <c r="H1420" s="831" t="e">
        <f>#REF!</f>
        <v>#REF!</v>
      </c>
      <c r="I1420" s="831" t="e">
        <f>#REF!+#REF!+#REF!+#REF!+#REF!+#REF!+#REF!+#REF!</f>
        <v>#REF!</v>
      </c>
      <c r="J1420" s="831" t="e">
        <f>#REF!+#REF!+#REF!+#REF!+#REF!+#REF!+#REF!+#REF!</f>
        <v>#REF!</v>
      </c>
      <c r="K1420" s="832" t="e">
        <f t="shared" si="15"/>
        <v>#REF!</v>
      </c>
      <c r="L1420" s="832" t="e">
        <f t="shared" si="16"/>
        <v>#REF!</v>
      </c>
      <c r="M1420" s="831" t="e">
        <f>#REF!</f>
        <v>#REF!</v>
      </c>
      <c r="N1420" s="831" t="e">
        <f>#REF!</f>
        <v>#REF!</v>
      </c>
      <c r="O1420" s="833" t="e">
        <f t="shared" si="17"/>
        <v>#REF!</v>
      </c>
      <c r="P1420" s="820" t="e">
        <f>Tabla13[[#This Row],[Ejec Real Acumu]]-Tabla13[[#This Row],[Proyec Ejec Acumul]]</f>
        <v>#REF!</v>
      </c>
      <c r="Q1420" s="820" t="e">
        <f>Tabla13[[#This Row],[Ejec Real Mes]]-Tabla13[[#This Row],[Program Entreg Mes]]</f>
        <v>#REF!</v>
      </c>
    </row>
    <row r="1421" spans="1:17">
      <c r="A1421" s="831">
        <v>4</v>
      </c>
      <c r="B1421" s="831" t="s">
        <v>2457</v>
      </c>
      <c r="C1421" s="831" t="s">
        <v>2458</v>
      </c>
      <c r="D1421" s="831" t="s">
        <v>688</v>
      </c>
      <c r="E1421" s="831" t="e">
        <f>#REF!</f>
        <v>#REF!</v>
      </c>
      <c r="F1421" s="831">
        <v>8</v>
      </c>
      <c r="G1421" s="831" t="s">
        <v>2450</v>
      </c>
      <c r="H1421" s="831" t="e">
        <f>#REF!</f>
        <v>#REF!</v>
      </c>
      <c r="I1421" s="831" t="e">
        <f>#REF!+#REF!+#REF!+#REF!+#REF!+#REF!+#REF!+#REF!</f>
        <v>#REF!</v>
      </c>
      <c r="J1421" s="831" t="e">
        <f>#REF!+#REF!+#REF!+#REF!+#REF!+#REF!+#REF!+#REF!</f>
        <v>#REF!</v>
      </c>
      <c r="K1421" s="832" t="e">
        <f t="shared" si="15"/>
        <v>#REF!</v>
      </c>
      <c r="L1421" s="832" t="e">
        <f t="shared" si="16"/>
        <v>#REF!</v>
      </c>
      <c r="M1421" s="831" t="e">
        <f>#REF!</f>
        <v>#REF!</v>
      </c>
      <c r="N1421" s="831" t="e">
        <f>#REF!</f>
        <v>#REF!</v>
      </c>
      <c r="O1421" s="833" t="e">
        <f t="shared" si="17"/>
        <v>#REF!</v>
      </c>
      <c r="P1421" s="820" t="e">
        <f>Tabla13[[#This Row],[Ejec Real Acumu]]-Tabla13[[#This Row],[Proyec Ejec Acumul]]</f>
        <v>#REF!</v>
      </c>
      <c r="Q1421" s="820" t="e">
        <f>Tabla13[[#This Row],[Ejec Real Mes]]-Tabla13[[#This Row],[Program Entreg Mes]]</f>
        <v>#REF!</v>
      </c>
    </row>
    <row r="1422" spans="1:17">
      <c r="A1422" s="831">
        <v>5</v>
      </c>
      <c r="B1422" s="831" t="s">
        <v>2457</v>
      </c>
      <c r="C1422" s="831" t="s">
        <v>2458</v>
      </c>
      <c r="D1422" s="831" t="s">
        <v>688</v>
      </c>
      <c r="E1422" s="831" t="e">
        <f>#REF!</f>
        <v>#REF!</v>
      </c>
      <c r="F1422" s="831">
        <v>8</v>
      </c>
      <c r="G1422" s="831" t="s">
        <v>2450</v>
      </c>
      <c r="H1422" s="831" t="e">
        <f>#REF!</f>
        <v>#REF!</v>
      </c>
      <c r="I1422" s="831" t="e">
        <f>#REF!+#REF!+#REF!+#REF!+#REF!+#REF!+#REF!+#REF!</f>
        <v>#REF!</v>
      </c>
      <c r="J1422" s="831" t="e">
        <f>#REF!+#REF!+#REF!+#REF!+#REF!+#REF!+#REF!+#REF!</f>
        <v>#REF!</v>
      </c>
      <c r="K1422" s="832" t="e">
        <f t="shared" si="15"/>
        <v>#REF!</v>
      </c>
      <c r="L1422" s="832" t="e">
        <f t="shared" si="16"/>
        <v>#REF!</v>
      </c>
      <c r="M1422" s="831" t="e">
        <f>#REF!</f>
        <v>#REF!</v>
      </c>
      <c r="N1422" s="831" t="e">
        <f>#REF!</f>
        <v>#REF!</v>
      </c>
      <c r="O1422" s="833" t="e">
        <f t="shared" si="17"/>
        <v>#REF!</v>
      </c>
      <c r="P1422" s="820" t="e">
        <f>Tabla13[[#This Row],[Ejec Real Acumu]]-Tabla13[[#This Row],[Proyec Ejec Acumul]]</f>
        <v>#REF!</v>
      </c>
      <c r="Q1422" s="820" t="e">
        <f>Tabla13[[#This Row],[Ejec Real Mes]]-Tabla13[[#This Row],[Program Entreg Mes]]</f>
        <v>#REF!</v>
      </c>
    </row>
    <row r="1423" spans="1:17">
      <c r="A1423" s="831">
        <v>1</v>
      </c>
      <c r="B1423" s="831" t="s">
        <v>2457</v>
      </c>
      <c r="C1423" s="831" t="s">
        <v>2458</v>
      </c>
      <c r="D1423" s="831" t="s">
        <v>688</v>
      </c>
      <c r="E1423" s="831" t="e">
        <f>#REF!</f>
        <v>#REF!</v>
      </c>
      <c r="F1423" s="831">
        <v>9</v>
      </c>
      <c r="G1423" s="831" t="s">
        <v>2451</v>
      </c>
      <c r="H1423" s="831" t="e">
        <f>#REF!</f>
        <v>#REF!</v>
      </c>
      <c r="I1423" s="831" t="e">
        <f>#REF!+#REF!+#REF!+#REF!+#REF!+#REF!+#REF!+#REF!+#REF!</f>
        <v>#REF!</v>
      </c>
      <c r="J1423" s="831" t="e">
        <f>#REF!+#REF!+#REF!+#REF!+#REF!+#REF!+#REF!+#REF!+#REF!</f>
        <v>#REF!</v>
      </c>
      <c r="K1423" s="832" t="e">
        <f t="shared" si="15"/>
        <v>#REF!</v>
      </c>
      <c r="L1423" s="832" t="e">
        <f t="shared" si="16"/>
        <v>#REF!</v>
      </c>
      <c r="M1423" s="831" t="e">
        <f>#REF!</f>
        <v>#REF!</v>
      </c>
      <c r="N1423" s="831" t="e">
        <f>#REF!</f>
        <v>#REF!</v>
      </c>
      <c r="O1423" s="833" t="e">
        <f t="shared" si="17"/>
        <v>#REF!</v>
      </c>
      <c r="P1423" s="820" t="e">
        <f>Tabla13[[#This Row],[Ejec Real Acumu]]-Tabla13[[#This Row],[Proyec Ejec Acumul]]</f>
        <v>#REF!</v>
      </c>
      <c r="Q1423" s="820" t="e">
        <f>Tabla13[[#This Row],[Ejec Real Mes]]-Tabla13[[#This Row],[Program Entreg Mes]]</f>
        <v>#REF!</v>
      </c>
    </row>
    <row r="1424" spans="1:17">
      <c r="A1424" s="831">
        <v>2</v>
      </c>
      <c r="B1424" s="831" t="s">
        <v>2457</v>
      </c>
      <c r="C1424" s="831" t="s">
        <v>2458</v>
      </c>
      <c r="D1424" s="831" t="s">
        <v>688</v>
      </c>
      <c r="E1424" s="831" t="e">
        <f>#REF!</f>
        <v>#REF!</v>
      </c>
      <c r="F1424" s="831">
        <v>9</v>
      </c>
      <c r="G1424" s="831" t="s">
        <v>2451</v>
      </c>
      <c r="H1424" s="831" t="e">
        <f>#REF!</f>
        <v>#REF!</v>
      </c>
      <c r="I1424" s="831" t="e">
        <f>#REF!+#REF!+#REF!+#REF!+#REF!+#REF!+#REF!+#REF!+#REF!</f>
        <v>#REF!</v>
      </c>
      <c r="J1424" s="831" t="e">
        <f>#REF!+#REF!+#REF!+#REF!+#REF!+#REF!+#REF!+#REF!+#REF!</f>
        <v>#REF!</v>
      </c>
      <c r="K1424" s="832" t="e">
        <f t="shared" si="15"/>
        <v>#REF!</v>
      </c>
      <c r="L1424" s="832" t="e">
        <f t="shared" si="16"/>
        <v>#REF!</v>
      </c>
      <c r="M1424" s="831" t="e">
        <f>#REF!</f>
        <v>#REF!</v>
      </c>
      <c r="N1424" s="831" t="e">
        <f>#REF!</f>
        <v>#REF!</v>
      </c>
      <c r="O1424" s="833" t="e">
        <f t="shared" si="17"/>
        <v>#REF!</v>
      </c>
      <c r="P1424" s="820" t="e">
        <f>Tabla13[[#This Row],[Ejec Real Acumu]]-Tabla13[[#This Row],[Proyec Ejec Acumul]]</f>
        <v>#REF!</v>
      </c>
      <c r="Q1424" s="820" t="e">
        <f>Tabla13[[#This Row],[Ejec Real Mes]]-Tabla13[[#This Row],[Program Entreg Mes]]</f>
        <v>#REF!</v>
      </c>
    </row>
    <row r="1425" spans="1:17">
      <c r="A1425" s="831">
        <v>3</v>
      </c>
      <c r="B1425" s="831" t="s">
        <v>2457</v>
      </c>
      <c r="C1425" s="831" t="s">
        <v>2458</v>
      </c>
      <c r="D1425" s="831" t="s">
        <v>688</v>
      </c>
      <c r="E1425" s="831" t="e">
        <f>#REF!</f>
        <v>#REF!</v>
      </c>
      <c r="F1425" s="831">
        <v>9</v>
      </c>
      <c r="G1425" s="831" t="s">
        <v>2451</v>
      </c>
      <c r="H1425" s="831" t="e">
        <f>#REF!</f>
        <v>#REF!</v>
      </c>
      <c r="I1425" s="831" t="e">
        <f>#REF!+#REF!+#REF!+#REF!+#REF!+#REF!+#REF!+#REF!+#REF!</f>
        <v>#REF!</v>
      </c>
      <c r="J1425" s="831" t="e">
        <f>#REF!+#REF!+#REF!+#REF!+#REF!+#REF!+#REF!+#REF!+#REF!</f>
        <v>#REF!</v>
      </c>
      <c r="K1425" s="832" t="e">
        <f t="shared" si="15"/>
        <v>#REF!</v>
      </c>
      <c r="L1425" s="832" t="e">
        <f t="shared" si="16"/>
        <v>#REF!</v>
      </c>
      <c r="M1425" s="831" t="e">
        <f>#REF!</f>
        <v>#REF!</v>
      </c>
      <c r="N1425" s="831" t="e">
        <f>#REF!</f>
        <v>#REF!</v>
      </c>
      <c r="O1425" s="833" t="e">
        <f t="shared" si="17"/>
        <v>#REF!</v>
      </c>
      <c r="P1425" s="820" t="e">
        <f>Tabla13[[#This Row],[Ejec Real Acumu]]-Tabla13[[#This Row],[Proyec Ejec Acumul]]</f>
        <v>#REF!</v>
      </c>
      <c r="Q1425" s="820" t="e">
        <f>Tabla13[[#This Row],[Ejec Real Mes]]-Tabla13[[#This Row],[Program Entreg Mes]]</f>
        <v>#REF!</v>
      </c>
    </row>
    <row r="1426" spans="1:17">
      <c r="A1426" s="831">
        <v>4</v>
      </c>
      <c r="B1426" s="831" t="s">
        <v>2457</v>
      </c>
      <c r="C1426" s="831" t="s">
        <v>2458</v>
      </c>
      <c r="D1426" s="831" t="s">
        <v>688</v>
      </c>
      <c r="E1426" s="831" t="e">
        <f>#REF!</f>
        <v>#REF!</v>
      </c>
      <c r="F1426" s="831">
        <v>9</v>
      </c>
      <c r="G1426" s="831" t="s">
        <v>2451</v>
      </c>
      <c r="H1426" s="831" t="e">
        <f>#REF!</f>
        <v>#REF!</v>
      </c>
      <c r="I1426" s="831" t="e">
        <f>#REF!+#REF!+#REF!+#REF!+#REF!+#REF!+#REF!+#REF!+#REF!</f>
        <v>#REF!</v>
      </c>
      <c r="J1426" s="831" t="e">
        <f>#REF!+#REF!+#REF!+#REF!+#REF!+#REF!+#REF!+#REF!+#REF!</f>
        <v>#REF!</v>
      </c>
      <c r="K1426" s="832" t="e">
        <f t="shared" si="15"/>
        <v>#REF!</v>
      </c>
      <c r="L1426" s="832" t="e">
        <f t="shared" si="16"/>
        <v>#REF!</v>
      </c>
      <c r="M1426" s="831" t="e">
        <f>#REF!</f>
        <v>#REF!</v>
      </c>
      <c r="N1426" s="831" t="e">
        <f>#REF!</f>
        <v>#REF!</v>
      </c>
      <c r="O1426" s="833" t="e">
        <f t="shared" si="17"/>
        <v>#REF!</v>
      </c>
      <c r="P1426" s="820" t="e">
        <f>Tabla13[[#This Row],[Ejec Real Acumu]]-Tabla13[[#This Row],[Proyec Ejec Acumul]]</f>
        <v>#REF!</v>
      </c>
      <c r="Q1426" s="820" t="e">
        <f>Tabla13[[#This Row],[Ejec Real Mes]]-Tabla13[[#This Row],[Program Entreg Mes]]</f>
        <v>#REF!</v>
      </c>
    </row>
    <row r="1427" spans="1:17">
      <c r="A1427" s="831">
        <v>5</v>
      </c>
      <c r="B1427" s="831" t="s">
        <v>2457</v>
      </c>
      <c r="C1427" s="831" t="s">
        <v>2458</v>
      </c>
      <c r="D1427" s="831" t="s">
        <v>688</v>
      </c>
      <c r="E1427" s="831" t="e">
        <f>#REF!</f>
        <v>#REF!</v>
      </c>
      <c r="F1427" s="831">
        <v>9</v>
      </c>
      <c r="G1427" s="831" t="s">
        <v>2451</v>
      </c>
      <c r="H1427" s="831" t="e">
        <f>#REF!</f>
        <v>#REF!</v>
      </c>
      <c r="I1427" s="831" t="e">
        <f>#REF!+#REF!+#REF!+#REF!+#REF!+#REF!+#REF!+#REF!+#REF!</f>
        <v>#REF!</v>
      </c>
      <c r="J1427" s="831" t="e">
        <f>#REF!+#REF!+#REF!+#REF!+#REF!+#REF!+#REF!+#REF!+#REF!</f>
        <v>#REF!</v>
      </c>
      <c r="K1427" s="832" t="e">
        <f t="shared" si="15"/>
        <v>#REF!</v>
      </c>
      <c r="L1427" s="832" t="e">
        <f t="shared" si="16"/>
        <v>#REF!</v>
      </c>
      <c r="M1427" s="831" t="e">
        <f>#REF!</f>
        <v>#REF!</v>
      </c>
      <c r="N1427" s="831" t="e">
        <f>#REF!</f>
        <v>#REF!</v>
      </c>
      <c r="O1427" s="833" t="e">
        <f t="shared" si="17"/>
        <v>#REF!</v>
      </c>
      <c r="P1427" s="820" t="e">
        <f>Tabla13[[#This Row],[Ejec Real Acumu]]-Tabla13[[#This Row],[Proyec Ejec Acumul]]</f>
        <v>#REF!</v>
      </c>
      <c r="Q1427" s="820" t="e">
        <f>Tabla13[[#This Row],[Ejec Real Mes]]-Tabla13[[#This Row],[Program Entreg Mes]]</f>
        <v>#REF!</v>
      </c>
    </row>
    <row r="1428" spans="1:17">
      <c r="A1428" s="831">
        <v>1</v>
      </c>
      <c r="B1428" s="831" t="s">
        <v>2457</v>
      </c>
      <c r="C1428" s="831" t="s">
        <v>2458</v>
      </c>
      <c r="D1428" s="831" t="s">
        <v>688</v>
      </c>
      <c r="E1428" s="831" t="e">
        <f>#REF!</f>
        <v>#REF!</v>
      </c>
      <c r="F1428" s="831">
        <v>10</v>
      </c>
      <c r="G1428" s="831" t="s">
        <v>2452</v>
      </c>
      <c r="H1428" s="831" t="e">
        <f>#REF!</f>
        <v>#REF!</v>
      </c>
      <c r="I1428" s="831" t="e">
        <f>#REF!+#REF!+#REF!+#REF!+#REF!+#REF!+#REF!+#REF!+#REF!+#REF!</f>
        <v>#REF!</v>
      </c>
      <c r="J1428" s="831" t="e">
        <f>#REF!+#REF!+#REF!+#REF!+#REF!+#REF!+#REF!+#REF!+#REF!+#REF!</f>
        <v>#REF!</v>
      </c>
      <c r="K1428" s="832" t="e">
        <f t="shared" si="15"/>
        <v>#REF!</v>
      </c>
      <c r="L1428" s="832" t="e">
        <f t="shared" si="16"/>
        <v>#REF!</v>
      </c>
      <c r="M1428" s="831" t="e">
        <f>#REF!</f>
        <v>#REF!</v>
      </c>
      <c r="N1428" s="831" t="e">
        <f>#REF!</f>
        <v>#REF!</v>
      </c>
      <c r="O1428" s="833" t="e">
        <f t="shared" si="17"/>
        <v>#REF!</v>
      </c>
      <c r="P1428" s="820" t="e">
        <f>Tabla13[[#This Row],[Ejec Real Acumu]]-Tabla13[[#This Row],[Proyec Ejec Acumul]]</f>
        <v>#REF!</v>
      </c>
      <c r="Q1428" s="820" t="e">
        <f>Tabla13[[#This Row],[Ejec Real Mes]]-Tabla13[[#This Row],[Program Entreg Mes]]</f>
        <v>#REF!</v>
      </c>
    </row>
    <row r="1429" spans="1:17">
      <c r="A1429" s="831">
        <v>2</v>
      </c>
      <c r="B1429" s="831" t="s">
        <v>2457</v>
      </c>
      <c r="C1429" s="831" t="s">
        <v>2458</v>
      </c>
      <c r="D1429" s="831" t="s">
        <v>688</v>
      </c>
      <c r="E1429" s="831" t="e">
        <f>#REF!</f>
        <v>#REF!</v>
      </c>
      <c r="F1429" s="831">
        <v>10</v>
      </c>
      <c r="G1429" s="831" t="s">
        <v>2452</v>
      </c>
      <c r="H1429" s="831" t="e">
        <f>#REF!</f>
        <v>#REF!</v>
      </c>
      <c r="I1429" s="831" t="e">
        <f>#REF!+#REF!+#REF!+#REF!+#REF!+#REF!+#REF!+#REF!+#REF!+#REF!</f>
        <v>#REF!</v>
      </c>
      <c r="J1429" s="831" t="e">
        <f>#REF!+#REF!+#REF!+#REF!+#REF!+#REF!+#REF!+#REF!+#REF!+#REF!</f>
        <v>#REF!</v>
      </c>
      <c r="K1429" s="832" t="e">
        <f t="shared" si="15"/>
        <v>#REF!</v>
      </c>
      <c r="L1429" s="832" t="e">
        <f t="shared" si="16"/>
        <v>#REF!</v>
      </c>
      <c r="M1429" s="831" t="e">
        <f>#REF!</f>
        <v>#REF!</v>
      </c>
      <c r="N1429" s="831" t="e">
        <f>#REF!</f>
        <v>#REF!</v>
      </c>
      <c r="O1429" s="833" t="e">
        <f t="shared" si="17"/>
        <v>#REF!</v>
      </c>
      <c r="P1429" s="820" t="e">
        <f>Tabla13[[#This Row],[Ejec Real Acumu]]-Tabla13[[#This Row],[Proyec Ejec Acumul]]</f>
        <v>#REF!</v>
      </c>
      <c r="Q1429" s="820" t="e">
        <f>Tabla13[[#This Row],[Ejec Real Mes]]-Tabla13[[#This Row],[Program Entreg Mes]]</f>
        <v>#REF!</v>
      </c>
    </row>
    <row r="1430" spans="1:17">
      <c r="A1430" s="831">
        <v>3</v>
      </c>
      <c r="B1430" s="831" t="s">
        <v>2457</v>
      </c>
      <c r="C1430" s="831" t="s">
        <v>2458</v>
      </c>
      <c r="D1430" s="831" t="s">
        <v>688</v>
      </c>
      <c r="E1430" s="831" t="e">
        <f>#REF!</f>
        <v>#REF!</v>
      </c>
      <c r="F1430" s="831">
        <v>10</v>
      </c>
      <c r="G1430" s="831" t="s">
        <v>2452</v>
      </c>
      <c r="H1430" s="831" t="e">
        <f>#REF!</f>
        <v>#REF!</v>
      </c>
      <c r="I1430" s="831" t="e">
        <f>#REF!+#REF!+#REF!+#REF!+#REF!+#REF!+#REF!+#REF!+#REF!+#REF!</f>
        <v>#REF!</v>
      </c>
      <c r="J1430" s="831" t="e">
        <f>#REF!+#REF!+#REF!+#REF!+#REF!+#REF!+#REF!+#REF!+#REF!+#REF!</f>
        <v>#REF!</v>
      </c>
      <c r="K1430" s="832" t="e">
        <f t="shared" si="15"/>
        <v>#REF!</v>
      </c>
      <c r="L1430" s="832" t="e">
        <f t="shared" si="16"/>
        <v>#REF!</v>
      </c>
      <c r="M1430" s="831" t="e">
        <f>#REF!</f>
        <v>#REF!</v>
      </c>
      <c r="N1430" s="831" t="e">
        <f>#REF!</f>
        <v>#REF!</v>
      </c>
      <c r="O1430" s="833" t="e">
        <f t="shared" si="17"/>
        <v>#REF!</v>
      </c>
      <c r="P1430" s="820" t="e">
        <f>Tabla13[[#This Row],[Ejec Real Acumu]]-Tabla13[[#This Row],[Proyec Ejec Acumul]]</f>
        <v>#REF!</v>
      </c>
      <c r="Q1430" s="820" t="e">
        <f>Tabla13[[#This Row],[Ejec Real Mes]]-Tabla13[[#This Row],[Program Entreg Mes]]</f>
        <v>#REF!</v>
      </c>
    </row>
    <row r="1431" spans="1:17">
      <c r="A1431" s="831">
        <v>4</v>
      </c>
      <c r="B1431" s="831" t="s">
        <v>2457</v>
      </c>
      <c r="C1431" s="831" t="s">
        <v>2458</v>
      </c>
      <c r="D1431" s="831" t="s">
        <v>688</v>
      </c>
      <c r="E1431" s="831" t="e">
        <f>#REF!</f>
        <v>#REF!</v>
      </c>
      <c r="F1431" s="831">
        <v>10</v>
      </c>
      <c r="G1431" s="831" t="s">
        <v>2452</v>
      </c>
      <c r="H1431" s="831" t="e">
        <f>#REF!</f>
        <v>#REF!</v>
      </c>
      <c r="I1431" s="831" t="e">
        <f>#REF!+#REF!+#REF!+#REF!+#REF!+#REF!+#REF!+#REF!+#REF!+#REF!</f>
        <v>#REF!</v>
      </c>
      <c r="J1431" s="831" t="e">
        <f>#REF!+#REF!+#REF!+#REF!+#REF!+#REF!+#REF!+#REF!+#REF!+#REF!</f>
        <v>#REF!</v>
      </c>
      <c r="K1431" s="832" t="e">
        <f t="shared" si="15"/>
        <v>#REF!</v>
      </c>
      <c r="L1431" s="832" t="e">
        <f t="shared" si="16"/>
        <v>#REF!</v>
      </c>
      <c r="M1431" s="831" t="e">
        <f>#REF!</f>
        <v>#REF!</v>
      </c>
      <c r="N1431" s="831" t="e">
        <f>#REF!</f>
        <v>#REF!</v>
      </c>
      <c r="O1431" s="833" t="e">
        <f t="shared" si="17"/>
        <v>#REF!</v>
      </c>
      <c r="P1431" s="820" t="e">
        <f>Tabla13[[#This Row],[Ejec Real Acumu]]-Tabla13[[#This Row],[Proyec Ejec Acumul]]</f>
        <v>#REF!</v>
      </c>
      <c r="Q1431" s="820" t="e">
        <f>Tabla13[[#This Row],[Ejec Real Mes]]-Tabla13[[#This Row],[Program Entreg Mes]]</f>
        <v>#REF!</v>
      </c>
    </row>
    <row r="1432" spans="1:17">
      <c r="A1432" s="831">
        <v>5</v>
      </c>
      <c r="B1432" s="831" t="s">
        <v>2457</v>
      </c>
      <c r="C1432" s="831" t="s">
        <v>2458</v>
      </c>
      <c r="D1432" s="831" t="s">
        <v>688</v>
      </c>
      <c r="E1432" s="831" t="e">
        <f>#REF!</f>
        <v>#REF!</v>
      </c>
      <c r="F1432" s="831">
        <v>10</v>
      </c>
      <c r="G1432" s="831" t="s">
        <v>2452</v>
      </c>
      <c r="H1432" s="831" t="e">
        <f>#REF!</f>
        <v>#REF!</v>
      </c>
      <c r="I1432" s="831" t="e">
        <f>#REF!+#REF!+#REF!+#REF!+#REF!+#REF!+#REF!+#REF!+#REF!+#REF!</f>
        <v>#REF!</v>
      </c>
      <c r="J1432" s="831" t="e">
        <f>#REF!+#REF!+#REF!+#REF!+#REF!+#REF!+#REF!+#REF!+#REF!+#REF!</f>
        <v>#REF!</v>
      </c>
      <c r="K1432" s="832" t="e">
        <f t="shared" si="15"/>
        <v>#REF!</v>
      </c>
      <c r="L1432" s="832" t="e">
        <f t="shared" si="16"/>
        <v>#REF!</v>
      </c>
      <c r="M1432" s="831" t="e">
        <f>#REF!</f>
        <v>#REF!</v>
      </c>
      <c r="N1432" s="831" t="e">
        <f>#REF!</f>
        <v>#REF!</v>
      </c>
      <c r="O1432" s="833" t="e">
        <f t="shared" si="17"/>
        <v>#REF!</v>
      </c>
      <c r="P1432" s="820" t="e">
        <f>Tabla13[[#This Row],[Ejec Real Acumu]]-Tabla13[[#This Row],[Proyec Ejec Acumul]]</f>
        <v>#REF!</v>
      </c>
      <c r="Q1432" s="820" t="e">
        <f>Tabla13[[#This Row],[Ejec Real Mes]]-Tabla13[[#This Row],[Program Entreg Mes]]</f>
        <v>#REF!</v>
      </c>
    </row>
    <row r="1433" spans="1:17">
      <c r="A1433" s="831">
        <v>1</v>
      </c>
      <c r="B1433" s="831" t="s">
        <v>2457</v>
      </c>
      <c r="C1433" s="831" t="s">
        <v>2458</v>
      </c>
      <c r="D1433" s="831" t="s">
        <v>688</v>
      </c>
      <c r="E1433" s="831" t="e">
        <f>#REF!</f>
        <v>#REF!</v>
      </c>
      <c r="F1433" s="831">
        <v>11</v>
      </c>
      <c r="G1433" s="831" t="s">
        <v>2453</v>
      </c>
      <c r="H1433" s="831" t="e">
        <f>#REF!</f>
        <v>#REF!</v>
      </c>
      <c r="I1433" s="831" t="e">
        <f>#REF!+#REF!+#REF!+#REF!+#REF!+#REF!+#REF!+#REF!+#REF!+#REF!+#REF!</f>
        <v>#REF!</v>
      </c>
      <c r="J1433" s="831" t="e">
        <f>#REF!+#REF!+#REF!+#REF!+#REF!+#REF!+#REF!+#REF!+#REF!+#REF!+#REF!</f>
        <v>#REF!</v>
      </c>
      <c r="K1433" s="832" t="e">
        <f t="shared" si="15"/>
        <v>#REF!</v>
      </c>
      <c r="L1433" s="832" t="e">
        <f t="shared" si="16"/>
        <v>#REF!</v>
      </c>
      <c r="M1433" s="831" t="e">
        <f>#REF!</f>
        <v>#REF!</v>
      </c>
      <c r="N1433" s="831" t="e">
        <f>#REF!</f>
        <v>#REF!</v>
      </c>
      <c r="O1433" s="833" t="e">
        <f t="shared" si="17"/>
        <v>#REF!</v>
      </c>
      <c r="P1433" s="820" t="e">
        <f>Tabla13[[#This Row],[Ejec Real Acumu]]-Tabla13[[#This Row],[Proyec Ejec Acumul]]</f>
        <v>#REF!</v>
      </c>
      <c r="Q1433" s="820" t="e">
        <f>Tabla13[[#This Row],[Ejec Real Mes]]-Tabla13[[#This Row],[Program Entreg Mes]]</f>
        <v>#REF!</v>
      </c>
    </row>
    <row r="1434" spans="1:17">
      <c r="A1434" s="831">
        <v>2</v>
      </c>
      <c r="B1434" s="831" t="s">
        <v>2457</v>
      </c>
      <c r="C1434" s="831" t="s">
        <v>2458</v>
      </c>
      <c r="D1434" s="831" t="s">
        <v>688</v>
      </c>
      <c r="E1434" s="831" t="e">
        <f>#REF!</f>
        <v>#REF!</v>
      </c>
      <c r="F1434" s="831">
        <v>11</v>
      </c>
      <c r="G1434" s="831" t="s">
        <v>2453</v>
      </c>
      <c r="H1434" s="831" t="e">
        <f>#REF!</f>
        <v>#REF!</v>
      </c>
      <c r="I1434" s="831" t="e">
        <f>#REF!+#REF!+#REF!+#REF!+#REF!+#REF!+#REF!+#REF!+#REF!+#REF!+#REF!</f>
        <v>#REF!</v>
      </c>
      <c r="J1434" s="831" t="e">
        <f>#REF!+#REF!+#REF!+#REF!+#REF!+#REF!+#REF!+#REF!+#REF!+#REF!+#REF!</f>
        <v>#REF!</v>
      </c>
      <c r="K1434" s="832" t="e">
        <f t="shared" si="15"/>
        <v>#REF!</v>
      </c>
      <c r="L1434" s="832" t="e">
        <f t="shared" si="16"/>
        <v>#REF!</v>
      </c>
      <c r="M1434" s="831" t="e">
        <f>#REF!</f>
        <v>#REF!</v>
      </c>
      <c r="N1434" s="831" t="e">
        <f>#REF!</f>
        <v>#REF!</v>
      </c>
      <c r="O1434" s="833" t="e">
        <f t="shared" si="17"/>
        <v>#REF!</v>
      </c>
      <c r="P1434" s="820" t="e">
        <f>Tabla13[[#This Row],[Ejec Real Acumu]]-Tabla13[[#This Row],[Proyec Ejec Acumul]]</f>
        <v>#REF!</v>
      </c>
      <c r="Q1434" s="820" t="e">
        <f>Tabla13[[#This Row],[Ejec Real Mes]]-Tabla13[[#This Row],[Program Entreg Mes]]</f>
        <v>#REF!</v>
      </c>
    </row>
    <row r="1435" spans="1:17">
      <c r="A1435" s="831">
        <v>3</v>
      </c>
      <c r="B1435" s="831" t="s">
        <v>2457</v>
      </c>
      <c r="C1435" s="831" t="s">
        <v>2458</v>
      </c>
      <c r="D1435" s="831" t="s">
        <v>688</v>
      </c>
      <c r="E1435" s="831" t="e">
        <f>#REF!</f>
        <v>#REF!</v>
      </c>
      <c r="F1435" s="831">
        <v>11</v>
      </c>
      <c r="G1435" s="831" t="s">
        <v>2453</v>
      </c>
      <c r="H1435" s="831" t="e">
        <f>#REF!</f>
        <v>#REF!</v>
      </c>
      <c r="I1435" s="831" t="e">
        <f>#REF!+#REF!+#REF!+#REF!+#REF!+#REF!+#REF!+#REF!+#REF!+#REF!+#REF!</f>
        <v>#REF!</v>
      </c>
      <c r="J1435" s="831" t="e">
        <f>#REF!+#REF!+#REF!+#REF!+#REF!+#REF!+#REF!+#REF!+#REF!+#REF!+#REF!</f>
        <v>#REF!</v>
      </c>
      <c r="K1435" s="832" t="e">
        <f t="shared" si="15"/>
        <v>#REF!</v>
      </c>
      <c r="L1435" s="832" t="e">
        <f t="shared" si="16"/>
        <v>#REF!</v>
      </c>
      <c r="M1435" s="831" t="e">
        <f>#REF!</f>
        <v>#REF!</v>
      </c>
      <c r="N1435" s="831" t="e">
        <f>#REF!</f>
        <v>#REF!</v>
      </c>
      <c r="O1435" s="833" t="e">
        <f t="shared" si="17"/>
        <v>#REF!</v>
      </c>
      <c r="P1435" s="820" t="e">
        <f>Tabla13[[#This Row],[Ejec Real Acumu]]-Tabla13[[#This Row],[Proyec Ejec Acumul]]</f>
        <v>#REF!</v>
      </c>
      <c r="Q1435" s="820" t="e">
        <f>Tabla13[[#This Row],[Ejec Real Mes]]-Tabla13[[#This Row],[Program Entreg Mes]]</f>
        <v>#REF!</v>
      </c>
    </row>
    <row r="1436" spans="1:17">
      <c r="A1436" s="831">
        <v>4</v>
      </c>
      <c r="B1436" s="831" t="s">
        <v>2457</v>
      </c>
      <c r="C1436" s="831" t="s">
        <v>2458</v>
      </c>
      <c r="D1436" s="831" t="s">
        <v>688</v>
      </c>
      <c r="E1436" s="831" t="e">
        <f>#REF!</f>
        <v>#REF!</v>
      </c>
      <c r="F1436" s="831">
        <v>11</v>
      </c>
      <c r="G1436" s="831" t="s">
        <v>2453</v>
      </c>
      <c r="H1436" s="831" t="e">
        <f>#REF!</f>
        <v>#REF!</v>
      </c>
      <c r="I1436" s="831" t="e">
        <f>#REF!+#REF!+#REF!+#REF!+#REF!+#REF!+#REF!+#REF!+#REF!+#REF!+#REF!</f>
        <v>#REF!</v>
      </c>
      <c r="J1436" s="831" t="e">
        <f>#REF!+#REF!+#REF!+#REF!+#REF!+#REF!+#REF!+#REF!+#REF!+#REF!+#REF!</f>
        <v>#REF!</v>
      </c>
      <c r="K1436" s="832" t="e">
        <f t="shared" si="15"/>
        <v>#REF!</v>
      </c>
      <c r="L1436" s="832" t="e">
        <f t="shared" si="16"/>
        <v>#REF!</v>
      </c>
      <c r="M1436" s="831" t="e">
        <f>#REF!</f>
        <v>#REF!</v>
      </c>
      <c r="N1436" s="831" t="e">
        <f>#REF!</f>
        <v>#REF!</v>
      </c>
      <c r="O1436" s="833" t="e">
        <f t="shared" si="17"/>
        <v>#REF!</v>
      </c>
      <c r="P1436" s="820" t="e">
        <f>Tabla13[[#This Row],[Ejec Real Acumu]]-Tabla13[[#This Row],[Proyec Ejec Acumul]]</f>
        <v>#REF!</v>
      </c>
      <c r="Q1436" s="820" t="e">
        <f>Tabla13[[#This Row],[Ejec Real Mes]]-Tabla13[[#This Row],[Program Entreg Mes]]</f>
        <v>#REF!</v>
      </c>
    </row>
    <row r="1437" spans="1:17">
      <c r="A1437" s="831">
        <v>5</v>
      </c>
      <c r="B1437" s="831" t="s">
        <v>2457</v>
      </c>
      <c r="C1437" s="831" t="s">
        <v>2458</v>
      </c>
      <c r="D1437" s="831" t="s">
        <v>688</v>
      </c>
      <c r="E1437" s="831" t="e">
        <f>#REF!</f>
        <v>#REF!</v>
      </c>
      <c r="F1437" s="831">
        <v>11</v>
      </c>
      <c r="G1437" s="831" t="s">
        <v>2453</v>
      </c>
      <c r="H1437" s="831" t="e">
        <f>#REF!</f>
        <v>#REF!</v>
      </c>
      <c r="I1437" s="831" t="e">
        <f>#REF!+#REF!+#REF!+#REF!+#REF!+#REF!+#REF!+#REF!+#REF!+#REF!+#REF!</f>
        <v>#REF!</v>
      </c>
      <c r="J1437" s="831" t="e">
        <f>#REF!+#REF!+#REF!+#REF!+#REF!+#REF!+#REF!+#REF!+#REF!+#REF!+#REF!</f>
        <v>#REF!</v>
      </c>
      <c r="K1437" s="832" t="e">
        <f t="shared" si="15"/>
        <v>#REF!</v>
      </c>
      <c r="L1437" s="832" t="e">
        <f t="shared" si="16"/>
        <v>#REF!</v>
      </c>
      <c r="M1437" s="831" t="e">
        <f>#REF!</f>
        <v>#REF!</v>
      </c>
      <c r="N1437" s="831" t="e">
        <f>#REF!</f>
        <v>#REF!</v>
      </c>
      <c r="O1437" s="833" t="e">
        <f t="shared" si="17"/>
        <v>#REF!</v>
      </c>
      <c r="P1437" s="820" t="e">
        <f>Tabla13[[#This Row],[Ejec Real Acumu]]-Tabla13[[#This Row],[Proyec Ejec Acumul]]</f>
        <v>#REF!</v>
      </c>
      <c r="Q1437" s="820" t="e">
        <f>Tabla13[[#This Row],[Ejec Real Mes]]-Tabla13[[#This Row],[Program Entreg Mes]]</f>
        <v>#REF!</v>
      </c>
    </row>
    <row r="1438" spans="1:17">
      <c r="A1438" s="831">
        <v>1</v>
      </c>
      <c r="B1438" s="831" t="s">
        <v>2457</v>
      </c>
      <c r="C1438" s="831" t="s">
        <v>2458</v>
      </c>
      <c r="D1438" s="831" t="s">
        <v>688</v>
      </c>
      <c r="E1438" s="831" t="e">
        <f>#REF!</f>
        <v>#REF!</v>
      </c>
      <c r="F1438" s="831">
        <v>12</v>
      </c>
      <c r="G1438" s="831" t="s">
        <v>2454</v>
      </c>
      <c r="H1438" s="831" t="e">
        <f>#REF!</f>
        <v>#REF!</v>
      </c>
      <c r="I1438" s="831" t="e">
        <f>#REF!+#REF!+#REF!+#REF!+#REF!+#REF!+#REF!+#REF!+#REF!+#REF!+#REF!+#REF!</f>
        <v>#REF!</v>
      </c>
      <c r="J1438" s="831" t="e">
        <f>#REF!+#REF!+#REF!+#REF!+#REF!+#REF!+#REF!+#REF!+#REF!+#REF!+#REF!+#REF!</f>
        <v>#REF!</v>
      </c>
      <c r="K1438" s="832" t="e">
        <f t="shared" si="15"/>
        <v>#REF!</v>
      </c>
      <c r="L1438" s="832" t="e">
        <f t="shared" si="16"/>
        <v>#REF!</v>
      </c>
      <c r="M1438" s="831" t="e">
        <f>#REF!</f>
        <v>#REF!</v>
      </c>
      <c r="N1438" s="831" t="e">
        <f>#REF!</f>
        <v>#REF!</v>
      </c>
      <c r="O1438" s="833" t="e">
        <f t="shared" si="17"/>
        <v>#REF!</v>
      </c>
      <c r="P1438" s="820" t="e">
        <f>Tabla13[[#This Row],[Ejec Real Acumu]]-Tabla13[[#This Row],[Proyec Ejec Acumul]]</f>
        <v>#REF!</v>
      </c>
      <c r="Q1438" s="820" t="e">
        <f>Tabla13[[#This Row],[Ejec Real Mes]]-Tabla13[[#This Row],[Program Entreg Mes]]</f>
        <v>#REF!</v>
      </c>
    </row>
    <row r="1439" spans="1:17">
      <c r="A1439" s="831">
        <v>2</v>
      </c>
      <c r="B1439" s="831" t="s">
        <v>2457</v>
      </c>
      <c r="C1439" s="831" t="s">
        <v>2458</v>
      </c>
      <c r="D1439" s="831" t="s">
        <v>688</v>
      </c>
      <c r="E1439" s="831" t="e">
        <f>#REF!</f>
        <v>#REF!</v>
      </c>
      <c r="F1439" s="831">
        <v>12</v>
      </c>
      <c r="G1439" s="831" t="s">
        <v>2454</v>
      </c>
      <c r="H1439" s="831" t="e">
        <f>#REF!</f>
        <v>#REF!</v>
      </c>
      <c r="I1439" s="831" t="e">
        <f>#REF!+#REF!+#REF!+#REF!+#REF!+#REF!+#REF!+#REF!+#REF!+#REF!+#REF!+#REF!</f>
        <v>#REF!</v>
      </c>
      <c r="J1439" s="831" t="e">
        <f>#REF!+#REF!+#REF!+#REF!+#REF!+#REF!+#REF!+#REF!+#REF!+#REF!+#REF!+#REF!</f>
        <v>#REF!</v>
      </c>
      <c r="K1439" s="832" t="e">
        <f t="shared" si="15"/>
        <v>#REF!</v>
      </c>
      <c r="L1439" s="832" t="e">
        <f t="shared" si="16"/>
        <v>#REF!</v>
      </c>
      <c r="M1439" s="831" t="e">
        <f>#REF!</f>
        <v>#REF!</v>
      </c>
      <c r="N1439" s="831" t="e">
        <f>#REF!</f>
        <v>#REF!</v>
      </c>
      <c r="O1439" s="833" t="e">
        <f t="shared" si="17"/>
        <v>#REF!</v>
      </c>
      <c r="P1439" s="820" t="e">
        <f>Tabla13[[#This Row],[Ejec Real Acumu]]-Tabla13[[#This Row],[Proyec Ejec Acumul]]</f>
        <v>#REF!</v>
      </c>
      <c r="Q1439" s="820" t="e">
        <f>Tabla13[[#This Row],[Ejec Real Mes]]-Tabla13[[#This Row],[Program Entreg Mes]]</f>
        <v>#REF!</v>
      </c>
    </row>
    <row r="1440" spans="1:17">
      <c r="A1440" s="831">
        <v>3</v>
      </c>
      <c r="B1440" s="831" t="s">
        <v>2457</v>
      </c>
      <c r="C1440" s="831" t="s">
        <v>2458</v>
      </c>
      <c r="D1440" s="831" t="s">
        <v>688</v>
      </c>
      <c r="E1440" s="831" t="e">
        <f>#REF!</f>
        <v>#REF!</v>
      </c>
      <c r="F1440" s="831">
        <v>12</v>
      </c>
      <c r="G1440" s="831" t="s">
        <v>2454</v>
      </c>
      <c r="H1440" s="831" t="e">
        <f>#REF!</f>
        <v>#REF!</v>
      </c>
      <c r="I1440" s="831" t="e">
        <f>#REF!+#REF!+#REF!+#REF!+#REF!+#REF!+#REF!+#REF!+#REF!+#REF!+#REF!+#REF!</f>
        <v>#REF!</v>
      </c>
      <c r="J1440" s="831" t="e">
        <f>#REF!+#REF!+#REF!+#REF!+#REF!+#REF!+#REF!+#REF!+#REF!+#REF!+#REF!+#REF!</f>
        <v>#REF!</v>
      </c>
      <c r="K1440" s="832" t="e">
        <f t="shared" si="15"/>
        <v>#REF!</v>
      </c>
      <c r="L1440" s="832" t="e">
        <f t="shared" si="16"/>
        <v>#REF!</v>
      </c>
      <c r="M1440" s="831" t="e">
        <f>#REF!</f>
        <v>#REF!</v>
      </c>
      <c r="N1440" s="831" t="e">
        <f>#REF!</f>
        <v>#REF!</v>
      </c>
      <c r="O1440" s="833" t="e">
        <f t="shared" si="17"/>
        <v>#REF!</v>
      </c>
      <c r="P1440" s="820" t="e">
        <f>Tabla13[[#This Row],[Ejec Real Acumu]]-Tabla13[[#This Row],[Proyec Ejec Acumul]]</f>
        <v>#REF!</v>
      </c>
      <c r="Q1440" s="820" t="e">
        <f>Tabla13[[#This Row],[Ejec Real Mes]]-Tabla13[[#This Row],[Program Entreg Mes]]</f>
        <v>#REF!</v>
      </c>
    </row>
    <row r="1441" spans="1:17">
      <c r="A1441" s="831">
        <v>4</v>
      </c>
      <c r="B1441" s="831" t="s">
        <v>2457</v>
      </c>
      <c r="C1441" s="831" t="s">
        <v>2458</v>
      </c>
      <c r="D1441" s="831" t="s">
        <v>688</v>
      </c>
      <c r="E1441" s="831" t="e">
        <f>#REF!</f>
        <v>#REF!</v>
      </c>
      <c r="F1441" s="831">
        <v>12</v>
      </c>
      <c r="G1441" s="831" t="s">
        <v>2454</v>
      </c>
      <c r="H1441" s="831" t="e">
        <f>#REF!</f>
        <v>#REF!</v>
      </c>
      <c r="I1441" s="831" t="e">
        <f>#REF!+#REF!+#REF!+#REF!+#REF!+#REF!+#REF!+#REF!+#REF!+#REF!+#REF!+#REF!</f>
        <v>#REF!</v>
      </c>
      <c r="J1441" s="831" t="e">
        <f>#REF!+#REF!+#REF!+#REF!+#REF!+#REF!+#REF!+#REF!+#REF!+#REF!+#REF!+#REF!</f>
        <v>#REF!</v>
      </c>
      <c r="K1441" s="832" t="e">
        <f t="shared" si="15"/>
        <v>#REF!</v>
      </c>
      <c r="L1441" s="832" t="e">
        <f t="shared" si="16"/>
        <v>#REF!</v>
      </c>
      <c r="M1441" s="831" t="e">
        <f>#REF!</f>
        <v>#REF!</v>
      </c>
      <c r="N1441" s="831" t="e">
        <f>#REF!</f>
        <v>#REF!</v>
      </c>
      <c r="O1441" s="833" t="e">
        <f t="shared" si="17"/>
        <v>#REF!</v>
      </c>
      <c r="P1441" s="820" t="e">
        <f>Tabla13[[#This Row],[Ejec Real Acumu]]-Tabla13[[#This Row],[Proyec Ejec Acumul]]</f>
        <v>#REF!</v>
      </c>
      <c r="Q1441" s="820" t="e">
        <f>Tabla13[[#This Row],[Ejec Real Mes]]-Tabla13[[#This Row],[Program Entreg Mes]]</f>
        <v>#REF!</v>
      </c>
    </row>
    <row r="1442" spans="1:17">
      <c r="A1442" s="831">
        <v>5</v>
      </c>
      <c r="B1442" s="831" t="s">
        <v>2457</v>
      </c>
      <c r="C1442" s="831" t="s">
        <v>2458</v>
      </c>
      <c r="D1442" s="831" t="s">
        <v>688</v>
      </c>
      <c r="E1442" s="831" t="e">
        <f>#REF!</f>
        <v>#REF!</v>
      </c>
      <c r="F1442" s="831">
        <v>12</v>
      </c>
      <c r="G1442" s="831" t="s">
        <v>2454</v>
      </c>
      <c r="H1442" s="831" t="e">
        <f>#REF!</f>
        <v>#REF!</v>
      </c>
      <c r="I1442" s="831" t="e">
        <f>#REF!+#REF!+#REF!+#REF!+#REF!+#REF!+#REF!+#REF!+#REF!+#REF!+#REF!+#REF!</f>
        <v>#REF!</v>
      </c>
      <c r="J1442" s="831" t="e">
        <f>#REF!+#REF!+#REF!+#REF!+#REF!+#REF!+#REF!+#REF!+#REF!+#REF!+#REF!+#REF!</f>
        <v>#REF!</v>
      </c>
      <c r="K1442" s="832" t="e">
        <f t="shared" si="15"/>
        <v>#REF!</v>
      </c>
      <c r="L1442" s="832" t="e">
        <f t="shared" si="16"/>
        <v>#REF!</v>
      </c>
      <c r="M1442" s="831" t="e">
        <f>#REF!</f>
        <v>#REF!</v>
      </c>
      <c r="N1442" s="831" t="e">
        <f>#REF!</f>
        <v>#REF!</v>
      </c>
      <c r="O1442" s="833" t="e">
        <f t="shared" si="17"/>
        <v>#REF!</v>
      </c>
      <c r="P1442" s="820" t="e">
        <f>Tabla13[[#This Row],[Ejec Real Acumu]]-Tabla13[[#This Row],[Proyec Ejec Acumul]]</f>
        <v>#REF!</v>
      </c>
      <c r="Q1442" s="820" t="e">
        <f>Tabla13[[#This Row],[Ejec Real Mes]]-Tabla13[[#This Row],[Program Entreg Mes]]</f>
        <v>#REF!</v>
      </c>
    </row>
    <row r="1443" spans="1:17">
      <c r="A1443" s="834">
        <v>1</v>
      </c>
      <c r="B1443" s="834" t="s">
        <v>2459</v>
      </c>
      <c r="C1443" s="834" t="s">
        <v>2460</v>
      </c>
      <c r="D1443" s="834" t="e">
        <f>#REF!</f>
        <v>#REF!</v>
      </c>
      <c r="E1443" s="834" t="e">
        <f>#REF!</f>
        <v>#REF!</v>
      </c>
      <c r="F1443" s="834">
        <v>1</v>
      </c>
      <c r="G1443" s="834" t="s">
        <v>2443</v>
      </c>
      <c r="H1443" s="834" t="e">
        <f>#REF!</f>
        <v>#REF!</v>
      </c>
      <c r="I1443" s="834" t="e">
        <f>#REF!</f>
        <v>#REF!</v>
      </c>
      <c r="J1443" s="834" t="e">
        <f>#REF!</f>
        <v>#REF!</v>
      </c>
      <c r="K1443" s="835" t="e">
        <f t="shared" si="15"/>
        <v>#REF!</v>
      </c>
      <c r="L1443" s="835" t="e">
        <f t="shared" si="16"/>
        <v>#REF!</v>
      </c>
      <c r="M1443" s="834" t="e">
        <f>#REF!</f>
        <v>#REF!</v>
      </c>
      <c r="N1443" s="834" t="e">
        <f>#REF!</f>
        <v>#REF!</v>
      </c>
      <c r="O1443" s="836" t="e">
        <f t="shared" si="17"/>
        <v>#REF!</v>
      </c>
      <c r="P1443" s="820" t="e">
        <f>Tabla13[[#This Row],[Ejec Real Acumu]]-Tabla13[[#This Row],[Proyec Ejec Acumul]]</f>
        <v>#REF!</v>
      </c>
      <c r="Q1443" s="820" t="e">
        <f>Tabla13[[#This Row],[Ejec Real Mes]]-Tabla13[[#This Row],[Program Entreg Mes]]</f>
        <v>#REF!</v>
      </c>
    </row>
    <row r="1444" spans="1:17">
      <c r="A1444" s="834">
        <v>2</v>
      </c>
      <c r="B1444" s="834" t="s">
        <v>2459</v>
      </c>
      <c r="C1444" s="834" t="s">
        <v>2460</v>
      </c>
      <c r="D1444" s="834" t="e">
        <f>#REF!</f>
        <v>#REF!</v>
      </c>
      <c r="E1444" s="834" t="e">
        <f>#REF!</f>
        <v>#REF!</v>
      </c>
      <c r="F1444" s="834">
        <v>1</v>
      </c>
      <c r="G1444" s="834" t="s">
        <v>2443</v>
      </c>
      <c r="H1444" s="834" t="e">
        <f>#REF!</f>
        <v>#REF!</v>
      </c>
      <c r="I1444" s="834" t="e">
        <f>#REF!</f>
        <v>#REF!</v>
      </c>
      <c r="J1444" s="834" t="e">
        <f>#REF!</f>
        <v>#REF!</v>
      </c>
      <c r="K1444" s="835" t="e">
        <f t="shared" si="15"/>
        <v>#REF!</v>
      </c>
      <c r="L1444" s="835" t="e">
        <f t="shared" si="16"/>
        <v>#REF!</v>
      </c>
      <c r="M1444" s="834" t="e">
        <f>#REF!</f>
        <v>#REF!</v>
      </c>
      <c r="N1444" s="834" t="e">
        <f>#REF!</f>
        <v>#REF!</v>
      </c>
      <c r="O1444" s="836" t="e">
        <f t="shared" si="17"/>
        <v>#REF!</v>
      </c>
      <c r="P1444" s="820" t="e">
        <f>Tabla13[[#This Row],[Ejec Real Acumu]]-Tabla13[[#This Row],[Proyec Ejec Acumul]]</f>
        <v>#REF!</v>
      </c>
      <c r="Q1444" s="820" t="e">
        <f>Tabla13[[#This Row],[Ejec Real Mes]]-Tabla13[[#This Row],[Program Entreg Mes]]</f>
        <v>#REF!</v>
      </c>
    </row>
    <row r="1445" spans="1:17">
      <c r="A1445" s="834">
        <v>3</v>
      </c>
      <c r="B1445" s="834" t="s">
        <v>2459</v>
      </c>
      <c r="C1445" s="834" t="s">
        <v>2460</v>
      </c>
      <c r="D1445" s="834" t="e">
        <f>#REF!</f>
        <v>#REF!</v>
      </c>
      <c r="E1445" s="834" t="e">
        <f>#REF!</f>
        <v>#REF!</v>
      </c>
      <c r="F1445" s="834">
        <v>1</v>
      </c>
      <c r="G1445" s="834" t="s">
        <v>2443</v>
      </c>
      <c r="H1445" s="834" t="e">
        <f>#REF!</f>
        <v>#REF!</v>
      </c>
      <c r="I1445" s="834" t="e">
        <f>#REF!</f>
        <v>#REF!</v>
      </c>
      <c r="J1445" s="834" t="e">
        <f>#REF!</f>
        <v>#REF!</v>
      </c>
      <c r="K1445" s="835" t="e">
        <f t="shared" si="15"/>
        <v>#REF!</v>
      </c>
      <c r="L1445" s="835" t="e">
        <f t="shared" si="16"/>
        <v>#REF!</v>
      </c>
      <c r="M1445" s="834" t="e">
        <f>#REF!</f>
        <v>#REF!</v>
      </c>
      <c r="N1445" s="834" t="e">
        <f>#REF!</f>
        <v>#REF!</v>
      </c>
      <c r="O1445" s="836" t="e">
        <f t="shared" si="17"/>
        <v>#REF!</v>
      </c>
      <c r="P1445" s="820" t="e">
        <f>Tabla13[[#This Row],[Ejec Real Acumu]]-Tabla13[[#This Row],[Proyec Ejec Acumul]]</f>
        <v>#REF!</v>
      </c>
      <c r="Q1445" s="820" t="e">
        <f>Tabla13[[#This Row],[Ejec Real Mes]]-Tabla13[[#This Row],[Program Entreg Mes]]</f>
        <v>#REF!</v>
      </c>
    </row>
    <row r="1446" spans="1:17">
      <c r="A1446" s="834">
        <v>4</v>
      </c>
      <c r="B1446" s="834" t="s">
        <v>2459</v>
      </c>
      <c r="C1446" s="834" t="s">
        <v>2460</v>
      </c>
      <c r="D1446" s="834" t="e">
        <f>#REF!</f>
        <v>#REF!</v>
      </c>
      <c r="E1446" s="834" t="e">
        <f>#REF!</f>
        <v>#REF!</v>
      </c>
      <c r="F1446" s="834">
        <v>1</v>
      </c>
      <c r="G1446" s="834" t="s">
        <v>2443</v>
      </c>
      <c r="H1446" s="834" t="e">
        <f>#REF!</f>
        <v>#REF!</v>
      </c>
      <c r="I1446" s="834" t="e">
        <f>#REF!</f>
        <v>#REF!</v>
      </c>
      <c r="J1446" s="834" t="e">
        <f>#REF!</f>
        <v>#REF!</v>
      </c>
      <c r="K1446" s="835" t="e">
        <f t="shared" si="15"/>
        <v>#REF!</v>
      </c>
      <c r="L1446" s="835" t="e">
        <f t="shared" si="16"/>
        <v>#REF!</v>
      </c>
      <c r="M1446" s="834" t="e">
        <f>#REF!</f>
        <v>#REF!</v>
      </c>
      <c r="N1446" s="834" t="e">
        <f>#REF!</f>
        <v>#REF!</v>
      </c>
      <c r="O1446" s="836" t="e">
        <f t="shared" si="17"/>
        <v>#REF!</v>
      </c>
      <c r="P1446" s="820" t="e">
        <f>Tabla13[[#This Row],[Ejec Real Acumu]]-Tabla13[[#This Row],[Proyec Ejec Acumul]]</f>
        <v>#REF!</v>
      </c>
      <c r="Q1446" s="820" t="e">
        <f>Tabla13[[#This Row],[Ejec Real Mes]]-Tabla13[[#This Row],[Program Entreg Mes]]</f>
        <v>#REF!</v>
      </c>
    </row>
    <row r="1447" spans="1:17">
      <c r="A1447" s="834">
        <v>5</v>
      </c>
      <c r="B1447" s="834" t="s">
        <v>2459</v>
      </c>
      <c r="C1447" s="834" t="s">
        <v>2460</v>
      </c>
      <c r="D1447" s="834" t="e">
        <f>#REF!</f>
        <v>#REF!</v>
      </c>
      <c r="E1447" s="834" t="e">
        <f>#REF!</f>
        <v>#REF!</v>
      </c>
      <c r="F1447" s="834">
        <v>1</v>
      </c>
      <c r="G1447" s="834" t="s">
        <v>2443</v>
      </c>
      <c r="H1447" s="834" t="e">
        <f>#REF!</f>
        <v>#REF!</v>
      </c>
      <c r="I1447" s="834" t="e">
        <f>#REF!</f>
        <v>#REF!</v>
      </c>
      <c r="J1447" s="834" t="e">
        <f>#REF!</f>
        <v>#REF!</v>
      </c>
      <c r="K1447" s="835" t="e">
        <f t="shared" si="15"/>
        <v>#REF!</v>
      </c>
      <c r="L1447" s="835" t="e">
        <f t="shared" si="16"/>
        <v>#REF!</v>
      </c>
      <c r="M1447" s="834" t="e">
        <f>#REF!</f>
        <v>#REF!</v>
      </c>
      <c r="N1447" s="834" t="e">
        <f>#REF!</f>
        <v>#REF!</v>
      </c>
      <c r="O1447" s="836" t="e">
        <f t="shared" si="17"/>
        <v>#REF!</v>
      </c>
      <c r="P1447" s="820" t="e">
        <f>Tabla13[[#This Row],[Ejec Real Acumu]]-Tabla13[[#This Row],[Proyec Ejec Acumul]]</f>
        <v>#REF!</v>
      </c>
      <c r="Q1447" s="820" t="e">
        <f>Tabla13[[#This Row],[Ejec Real Mes]]-Tabla13[[#This Row],[Program Entreg Mes]]</f>
        <v>#REF!</v>
      </c>
    </row>
    <row r="1448" spans="1:17">
      <c r="A1448" s="834">
        <v>6</v>
      </c>
      <c r="B1448" s="834" t="s">
        <v>2459</v>
      </c>
      <c r="C1448" s="834" t="s">
        <v>2460</v>
      </c>
      <c r="D1448" s="834" t="e">
        <f>#REF!</f>
        <v>#REF!</v>
      </c>
      <c r="E1448" s="834" t="e">
        <f>#REF!</f>
        <v>#REF!</v>
      </c>
      <c r="F1448" s="834">
        <v>1</v>
      </c>
      <c r="G1448" s="834" t="s">
        <v>2443</v>
      </c>
      <c r="H1448" s="834" t="e">
        <f>#REF!</f>
        <v>#REF!</v>
      </c>
      <c r="I1448" s="834" t="e">
        <f>#REF!</f>
        <v>#REF!</v>
      </c>
      <c r="J1448" s="834" t="e">
        <f>#REF!</f>
        <v>#REF!</v>
      </c>
      <c r="K1448" s="835" t="e">
        <f t="shared" si="15"/>
        <v>#REF!</v>
      </c>
      <c r="L1448" s="835" t="e">
        <f t="shared" si="16"/>
        <v>#REF!</v>
      </c>
      <c r="M1448" s="834" t="e">
        <f>#REF!</f>
        <v>#REF!</v>
      </c>
      <c r="N1448" s="834" t="e">
        <f>#REF!</f>
        <v>#REF!</v>
      </c>
      <c r="O1448" s="836" t="e">
        <f t="shared" si="17"/>
        <v>#REF!</v>
      </c>
      <c r="P1448" s="820" t="e">
        <f>Tabla13[[#This Row],[Ejec Real Acumu]]-Tabla13[[#This Row],[Proyec Ejec Acumul]]</f>
        <v>#REF!</v>
      </c>
      <c r="Q1448" s="820" t="e">
        <f>Tabla13[[#This Row],[Ejec Real Mes]]-Tabla13[[#This Row],[Program Entreg Mes]]</f>
        <v>#REF!</v>
      </c>
    </row>
    <row r="1449" spans="1:17">
      <c r="A1449" s="834">
        <v>7</v>
      </c>
      <c r="B1449" s="834" t="s">
        <v>2459</v>
      </c>
      <c r="C1449" s="834" t="s">
        <v>2460</v>
      </c>
      <c r="D1449" s="834" t="e">
        <f>#REF!</f>
        <v>#REF!</v>
      </c>
      <c r="E1449" s="834" t="e">
        <f>#REF!</f>
        <v>#REF!</v>
      </c>
      <c r="F1449" s="834">
        <v>1</v>
      </c>
      <c r="G1449" s="834" t="s">
        <v>2443</v>
      </c>
      <c r="H1449" s="834" t="e">
        <f>#REF!</f>
        <v>#REF!</v>
      </c>
      <c r="I1449" s="834" t="e">
        <f>#REF!</f>
        <v>#REF!</v>
      </c>
      <c r="J1449" s="834" t="e">
        <f>#REF!</f>
        <v>#REF!</v>
      </c>
      <c r="K1449" s="835" t="e">
        <f t="shared" si="15"/>
        <v>#REF!</v>
      </c>
      <c r="L1449" s="835" t="e">
        <f t="shared" si="16"/>
        <v>#REF!</v>
      </c>
      <c r="M1449" s="834" t="e">
        <f>#REF!</f>
        <v>#REF!</v>
      </c>
      <c r="N1449" s="834" t="e">
        <f>#REF!</f>
        <v>#REF!</v>
      </c>
      <c r="O1449" s="836" t="e">
        <f t="shared" si="17"/>
        <v>#REF!</v>
      </c>
      <c r="P1449" s="820" t="e">
        <f>Tabla13[[#This Row],[Ejec Real Acumu]]-Tabla13[[#This Row],[Proyec Ejec Acumul]]</f>
        <v>#REF!</v>
      </c>
      <c r="Q1449" s="820" t="e">
        <f>Tabla13[[#This Row],[Ejec Real Mes]]-Tabla13[[#This Row],[Program Entreg Mes]]</f>
        <v>#REF!</v>
      </c>
    </row>
    <row r="1450" spans="1:17">
      <c r="A1450" s="834">
        <v>8</v>
      </c>
      <c r="B1450" s="834" t="s">
        <v>2459</v>
      </c>
      <c r="C1450" s="834" t="s">
        <v>2460</v>
      </c>
      <c r="D1450" s="834" t="e">
        <f>#REF!</f>
        <v>#REF!</v>
      </c>
      <c r="E1450" s="834" t="e">
        <f>#REF!</f>
        <v>#REF!</v>
      </c>
      <c r="F1450" s="834">
        <v>1</v>
      </c>
      <c r="G1450" s="834" t="s">
        <v>2443</v>
      </c>
      <c r="H1450" s="834" t="e">
        <f>#REF!</f>
        <v>#REF!</v>
      </c>
      <c r="I1450" s="834" t="e">
        <f>#REF!</f>
        <v>#REF!</v>
      </c>
      <c r="J1450" s="834" t="e">
        <f>#REF!</f>
        <v>#REF!</v>
      </c>
      <c r="K1450" s="835" t="e">
        <f t="shared" si="15"/>
        <v>#REF!</v>
      </c>
      <c r="L1450" s="835" t="e">
        <f t="shared" si="16"/>
        <v>#REF!</v>
      </c>
      <c r="M1450" s="834" t="e">
        <f>#REF!</f>
        <v>#REF!</v>
      </c>
      <c r="N1450" s="834" t="e">
        <f>#REF!</f>
        <v>#REF!</v>
      </c>
      <c r="O1450" s="836" t="e">
        <f t="shared" si="17"/>
        <v>#REF!</v>
      </c>
      <c r="P1450" s="820" t="e">
        <f>Tabla13[[#This Row],[Ejec Real Acumu]]-Tabla13[[#This Row],[Proyec Ejec Acumul]]</f>
        <v>#REF!</v>
      </c>
      <c r="Q1450" s="820" t="e">
        <f>Tabla13[[#This Row],[Ejec Real Mes]]-Tabla13[[#This Row],[Program Entreg Mes]]</f>
        <v>#REF!</v>
      </c>
    </row>
    <row r="1451" spans="1:17">
      <c r="A1451" s="834">
        <v>9</v>
      </c>
      <c r="B1451" s="834" t="s">
        <v>2459</v>
      </c>
      <c r="C1451" s="834" t="s">
        <v>2460</v>
      </c>
      <c r="D1451" s="834" t="e">
        <f>#REF!</f>
        <v>#REF!</v>
      </c>
      <c r="E1451" s="834" t="e">
        <f>#REF!</f>
        <v>#REF!</v>
      </c>
      <c r="F1451" s="834">
        <v>1</v>
      </c>
      <c r="G1451" s="834" t="s">
        <v>2443</v>
      </c>
      <c r="H1451" s="834" t="e">
        <f>#REF!</f>
        <v>#REF!</v>
      </c>
      <c r="I1451" s="834" t="e">
        <f>#REF!</f>
        <v>#REF!</v>
      </c>
      <c r="J1451" s="834" t="e">
        <f>#REF!</f>
        <v>#REF!</v>
      </c>
      <c r="K1451" s="835" t="e">
        <f t="shared" si="15"/>
        <v>#REF!</v>
      </c>
      <c r="L1451" s="835" t="e">
        <f t="shared" si="16"/>
        <v>#REF!</v>
      </c>
      <c r="M1451" s="834" t="e">
        <f>#REF!</f>
        <v>#REF!</v>
      </c>
      <c r="N1451" s="834" t="e">
        <f>#REF!</f>
        <v>#REF!</v>
      </c>
      <c r="O1451" s="836" t="e">
        <f t="shared" si="17"/>
        <v>#REF!</v>
      </c>
      <c r="P1451" s="820" t="e">
        <f>Tabla13[[#This Row],[Ejec Real Acumu]]-Tabla13[[#This Row],[Proyec Ejec Acumul]]</f>
        <v>#REF!</v>
      </c>
      <c r="Q1451" s="820" t="e">
        <f>Tabla13[[#This Row],[Ejec Real Mes]]-Tabla13[[#This Row],[Program Entreg Mes]]</f>
        <v>#REF!</v>
      </c>
    </row>
    <row r="1452" spans="1:17">
      <c r="A1452" s="834">
        <v>10</v>
      </c>
      <c r="B1452" s="834" t="s">
        <v>2459</v>
      </c>
      <c r="C1452" s="834" t="s">
        <v>2460</v>
      </c>
      <c r="D1452" s="834" t="e">
        <f>#REF!</f>
        <v>#REF!</v>
      </c>
      <c r="E1452" s="834" t="e">
        <f>#REF!</f>
        <v>#REF!</v>
      </c>
      <c r="F1452" s="834">
        <v>1</v>
      </c>
      <c r="G1452" s="834" t="s">
        <v>2443</v>
      </c>
      <c r="H1452" s="834" t="e">
        <f>#REF!</f>
        <v>#REF!</v>
      </c>
      <c r="I1452" s="834" t="e">
        <f>#REF!</f>
        <v>#REF!</v>
      </c>
      <c r="J1452" s="834" t="e">
        <f>#REF!</f>
        <v>#REF!</v>
      </c>
      <c r="K1452" s="835" t="e">
        <f t="shared" si="15"/>
        <v>#REF!</v>
      </c>
      <c r="L1452" s="835" t="e">
        <f t="shared" si="16"/>
        <v>#REF!</v>
      </c>
      <c r="M1452" s="834" t="e">
        <f>#REF!</f>
        <v>#REF!</v>
      </c>
      <c r="N1452" s="834" t="e">
        <f>#REF!</f>
        <v>#REF!</v>
      </c>
      <c r="O1452" s="836" t="e">
        <f t="shared" si="17"/>
        <v>#REF!</v>
      </c>
      <c r="P1452" s="820" t="e">
        <f>Tabla13[[#This Row],[Ejec Real Acumu]]-Tabla13[[#This Row],[Proyec Ejec Acumul]]</f>
        <v>#REF!</v>
      </c>
      <c r="Q1452" s="820" t="e">
        <f>Tabla13[[#This Row],[Ejec Real Mes]]-Tabla13[[#This Row],[Program Entreg Mes]]</f>
        <v>#REF!</v>
      </c>
    </row>
    <row r="1453" spans="1:17">
      <c r="A1453" s="834">
        <v>11</v>
      </c>
      <c r="B1453" s="834" t="s">
        <v>2459</v>
      </c>
      <c r="C1453" s="834" t="s">
        <v>2460</v>
      </c>
      <c r="D1453" s="834" t="e">
        <f>#REF!</f>
        <v>#REF!</v>
      </c>
      <c r="E1453" s="834" t="e">
        <f>#REF!</f>
        <v>#REF!</v>
      </c>
      <c r="F1453" s="834">
        <v>1</v>
      </c>
      <c r="G1453" s="834" t="s">
        <v>2443</v>
      </c>
      <c r="H1453" s="834" t="e">
        <f>#REF!</f>
        <v>#REF!</v>
      </c>
      <c r="I1453" s="834" t="e">
        <f>#REF!</f>
        <v>#REF!</v>
      </c>
      <c r="J1453" s="834" t="e">
        <f>#REF!</f>
        <v>#REF!</v>
      </c>
      <c r="K1453" s="835" t="e">
        <f t="shared" si="15"/>
        <v>#REF!</v>
      </c>
      <c r="L1453" s="835" t="e">
        <f t="shared" si="16"/>
        <v>#REF!</v>
      </c>
      <c r="M1453" s="834" t="e">
        <f>#REF!</f>
        <v>#REF!</v>
      </c>
      <c r="N1453" s="834" t="e">
        <f>#REF!</f>
        <v>#REF!</v>
      </c>
      <c r="O1453" s="836" t="e">
        <f t="shared" si="17"/>
        <v>#REF!</v>
      </c>
      <c r="P1453" s="820" t="e">
        <f>Tabla13[[#This Row],[Ejec Real Acumu]]-Tabla13[[#This Row],[Proyec Ejec Acumul]]</f>
        <v>#REF!</v>
      </c>
      <c r="Q1453" s="820" t="e">
        <f>Tabla13[[#This Row],[Ejec Real Mes]]-Tabla13[[#This Row],[Program Entreg Mes]]</f>
        <v>#REF!</v>
      </c>
    </row>
    <row r="1454" spans="1:17">
      <c r="A1454" s="834">
        <v>12</v>
      </c>
      <c r="B1454" s="834" t="s">
        <v>2459</v>
      </c>
      <c r="C1454" s="834" t="s">
        <v>2460</v>
      </c>
      <c r="D1454" s="834" t="e">
        <f>#REF!</f>
        <v>#REF!</v>
      </c>
      <c r="E1454" s="834" t="e">
        <f>#REF!</f>
        <v>#REF!</v>
      </c>
      <c r="F1454" s="834">
        <v>1</v>
      </c>
      <c r="G1454" s="834" t="s">
        <v>2443</v>
      </c>
      <c r="H1454" s="837" t="e">
        <f>#REF!</f>
        <v>#REF!</v>
      </c>
      <c r="I1454" s="834" t="e">
        <f>#REF!</f>
        <v>#REF!</v>
      </c>
      <c r="J1454" s="834" t="e">
        <f>#REF!</f>
        <v>#REF!</v>
      </c>
      <c r="K1454" s="835" t="e">
        <f t="shared" si="15"/>
        <v>#REF!</v>
      </c>
      <c r="L1454" s="835" t="e">
        <f t="shared" si="16"/>
        <v>#REF!</v>
      </c>
      <c r="M1454" s="834" t="e">
        <f>#REF!</f>
        <v>#REF!</v>
      </c>
      <c r="N1454" s="834" t="e">
        <f>#REF!</f>
        <v>#REF!</v>
      </c>
      <c r="O1454" s="836" t="e">
        <f t="shared" si="17"/>
        <v>#REF!</v>
      </c>
      <c r="P1454" s="820" t="e">
        <f>Tabla13[[#This Row],[Ejec Real Acumu]]-Tabla13[[#This Row],[Proyec Ejec Acumul]]</f>
        <v>#REF!</v>
      </c>
      <c r="Q1454" s="820" t="e">
        <f>Tabla13[[#This Row],[Ejec Real Mes]]-Tabla13[[#This Row],[Program Entreg Mes]]</f>
        <v>#REF!</v>
      </c>
    </row>
    <row r="1455" spans="1:17">
      <c r="A1455" s="834">
        <v>13</v>
      </c>
      <c r="B1455" s="834" t="s">
        <v>2459</v>
      </c>
      <c r="C1455" s="834" t="s">
        <v>2460</v>
      </c>
      <c r="D1455" s="834" t="e">
        <f>#REF!</f>
        <v>#REF!</v>
      </c>
      <c r="E1455" s="834" t="e">
        <f>#REF!</f>
        <v>#REF!</v>
      </c>
      <c r="F1455" s="834">
        <v>1</v>
      </c>
      <c r="G1455" s="834" t="s">
        <v>2443</v>
      </c>
      <c r="H1455" s="834" t="e">
        <f>#REF!</f>
        <v>#REF!</v>
      </c>
      <c r="I1455" s="834" t="e">
        <f>#REF!</f>
        <v>#REF!</v>
      </c>
      <c r="J1455" s="834" t="e">
        <f>#REF!</f>
        <v>#REF!</v>
      </c>
      <c r="K1455" s="835" t="e">
        <f t="shared" si="15"/>
        <v>#REF!</v>
      </c>
      <c r="L1455" s="835" t="e">
        <f t="shared" si="16"/>
        <v>#REF!</v>
      </c>
      <c r="M1455" s="834" t="e">
        <f>#REF!</f>
        <v>#REF!</v>
      </c>
      <c r="N1455" s="834" t="e">
        <f>#REF!</f>
        <v>#REF!</v>
      </c>
      <c r="O1455" s="836" t="e">
        <f t="shared" si="17"/>
        <v>#REF!</v>
      </c>
      <c r="P1455" s="820" t="e">
        <f>Tabla13[[#This Row],[Ejec Real Acumu]]-Tabla13[[#This Row],[Proyec Ejec Acumul]]</f>
        <v>#REF!</v>
      </c>
      <c r="Q1455" s="820" t="e">
        <f>Tabla13[[#This Row],[Ejec Real Mes]]-Tabla13[[#This Row],[Program Entreg Mes]]</f>
        <v>#REF!</v>
      </c>
    </row>
    <row r="1456" spans="1:17">
      <c r="A1456" s="834">
        <v>14</v>
      </c>
      <c r="B1456" s="834" t="s">
        <v>2459</v>
      </c>
      <c r="C1456" s="834" t="s">
        <v>2460</v>
      </c>
      <c r="D1456" s="834" t="e">
        <f>#REF!</f>
        <v>#REF!</v>
      </c>
      <c r="E1456" s="834" t="e">
        <f>#REF!</f>
        <v>#REF!</v>
      </c>
      <c r="F1456" s="834">
        <v>1</v>
      </c>
      <c r="G1456" s="834" t="s">
        <v>2443</v>
      </c>
      <c r="H1456" s="834" t="e">
        <f>#REF!</f>
        <v>#REF!</v>
      </c>
      <c r="I1456" s="834" t="e">
        <f>#REF!</f>
        <v>#REF!</v>
      </c>
      <c r="J1456" s="834" t="e">
        <f>#REF!</f>
        <v>#REF!</v>
      </c>
      <c r="K1456" s="835" t="e">
        <f t="shared" si="15"/>
        <v>#REF!</v>
      </c>
      <c r="L1456" s="835" t="e">
        <f t="shared" si="16"/>
        <v>#REF!</v>
      </c>
      <c r="M1456" s="834" t="e">
        <f>#REF!</f>
        <v>#REF!</v>
      </c>
      <c r="N1456" s="834" t="e">
        <f>#REF!</f>
        <v>#REF!</v>
      </c>
      <c r="O1456" s="836" t="e">
        <f t="shared" si="17"/>
        <v>#REF!</v>
      </c>
      <c r="P1456" s="820" t="e">
        <f>Tabla13[[#This Row],[Ejec Real Acumu]]-Tabla13[[#This Row],[Proyec Ejec Acumul]]</f>
        <v>#REF!</v>
      </c>
      <c r="Q1456" s="820" t="e">
        <f>Tabla13[[#This Row],[Ejec Real Mes]]-Tabla13[[#This Row],[Program Entreg Mes]]</f>
        <v>#REF!</v>
      </c>
    </row>
    <row r="1457" spans="1:17">
      <c r="A1457" s="834">
        <v>15</v>
      </c>
      <c r="B1457" s="834" t="s">
        <v>2459</v>
      </c>
      <c r="C1457" s="834" t="s">
        <v>2460</v>
      </c>
      <c r="D1457" s="834" t="e">
        <f>#REF!</f>
        <v>#REF!</v>
      </c>
      <c r="E1457" s="834" t="e">
        <f>#REF!</f>
        <v>#REF!</v>
      </c>
      <c r="F1457" s="834">
        <v>1</v>
      </c>
      <c r="G1457" s="834" t="s">
        <v>2443</v>
      </c>
      <c r="H1457" s="834" t="e">
        <f>#REF!</f>
        <v>#REF!</v>
      </c>
      <c r="I1457" s="834" t="e">
        <f>#REF!</f>
        <v>#REF!</v>
      </c>
      <c r="J1457" s="834" t="e">
        <f>#REF!</f>
        <v>#REF!</v>
      </c>
      <c r="K1457" s="835" t="e">
        <f t="shared" si="15"/>
        <v>#REF!</v>
      </c>
      <c r="L1457" s="835" t="e">
        <f t="shared" si="16"/>
        <v>#REF!</v>
      </c>
      <c r="M1457" s="834" t="e">
        <f>#REF!</f>
        <v>#REF!</v>
      </c>
      <c r="N1457" s="834" t="e">
        <f>#REF!</f>
        <v>#REF!</v>
      </c>
      <c r="O1457" s="836" t="e">
        <f t="shared" si="17"/>
        <v>#REF!</v>
      </c>
      <c r="P1457" s="820" t="e">
        <f>Tabla13[[#This Row],[Ejec Real Acumu]]-Tabla13[[#This Row],[Proyec Ejec Acumul]]</f>
        <v>#REF!</v>
      </c>
      <c r="Q1457" s="820" t="e">
        <f>Tabla13[[#This Row],[Ejec Real Mes]]-Tabla13[[#This Row],[Program Entreg Mes]]</f>
        <v>#REF!</v>
      </c>
    </row>
    <row r="1458" spans="1:17">
      <c r="A1458" s="834">
        <v>16</v>
      </c>
      <c r="B1458" s="834" t="s">
        <v>2459</v>
      </c>
      <c r="C1458" s="834" t="s">
        <v>2460</v>
      </c>
      <c r="D1458" s="834" t="e">
        <f>#REF!</f>
        <v>#REF!</v>
      </c>
      <c r="E1458" s="834" t="e">
        <f>#REF!</f>
        <v>#REF!</v>
      </c>
      <c r="F1458" s="834">
        <v>1</v>
      </c>
      <c r="G1458" s="834" t="s">
        <v>2443</v>
      </c>
      <c r="H1458" s="834" t="e">
        <f>#REF!</f>
        <v>#REF!</v>
      </c>
      <c r="I1458" s="834" t="e">
        <f>#REF!</f>
        <v>#REF!</v>
      </c>
      <c r="J1458" s="834" t="e">
        <f>#REF!</f>
        <v>#REF!</v>
      </c>
      <c r="K1458" s="835" t="e">
        <f t="shared" si="15"/>
        <v>#REF!</v>
      </c>
      <c r="L1458" s="835" t="e">
        <f t="shared" si="16"/>
        <v>#REF!</v>
      </c>
      <c r="M1458" s="834" t="e">
        <f>#REF!</f>
        <v>#REF!</v>
      </c>
      <c r="N1458" s="834" t="e">
        <f>#REF!</f>
        <v>#REF!</v>
      </c>
      <c r="O1458" s="836" t="e">
        <f t="shared" si="17"/>
        <v>#REF!</v>
      </c>
      <c r="P1458" s="820" t="e">
        <f>Tabla13[[#This Row],[Ejec Real Acumu]]-Tabla13[[#This Row],[Proyec Ejec Acumul]]</f>
        <v>#REF!</v>
      </c>
      <c r="Q1458" s="820" t="e">
        <f>Tabla13[[#This Row],[Ejec Real Mes]]-Tabla13[[#This Row],[Program Entreg Mes]]</f>
        <v>#REF!</v>
      </c>
    </row>
    <row r="1459" spans="1:17">
      <c r="A1459" s="834">
        <v>17</v>
      </c>
      <c r="B1459" s="834" t="s">
        <v>2459</v>
      </c>
      <c r="C1459" s="834" t="s">
        <v>2460</v>
      </c>
      <c r="D1459" s="834" t="e">
        <f>#REF!</f>
        <v>#REF!</v>
      </c>
      <c r="E1459" s="834" t="e">
        <f>#REF!</f>
        <v>#REF!</v>
      </c>
      <c r="F1459" s="834">
        <v>1</v>
      </c>
      <c r="G1459" s="834" t="s">
        <v>2443</v>
      </c>
      <c r="H1459" s="834" t="e">
        <f>#REF!</f>
        <v>#REF!</v>
      </c>
      <c r="I1459" s="834" t="e">
        <f>#REF!</f>
        <v>#REF!</v>
      </c>
      <c r="J1459" s="834" t="e">
        <f>#REF!</f>
        <v>#REF!</v>
      </c>
      <c r="K1459" s="835" t="e">
        <f t="shared" si="15"/>
        <v>#REF!</v>
      </c>
      <c r="L1459" s="835" t="e">
        <f t="shared" si="16"/>
        <v>#REF!</v>
      </c>
      <c r="M1459" s="834" t="e">
        <f>#REF!</f>
        <v>#REF!</v>
      </c>
      <c r="N1459" s="834" t="e">
        <f>#REF!</f>
        <v>#REF!</v>
      </c>
      <c r="O1459" s="836" t="e">
        <f t="shared" si="17"/>
        <v>#REF!</v>
      </c>
      <c r="P1459" s="820" t="e">
        <f>Tabla13[[#This Row],[Ejec Real Acumu]]-Tabla13[[#This Row],[Proyec Ejec Acumul]]</f>
        <v>#REF!</v>
      </c>
      <c r="Q1459" s="820" t="e">
        <f>Tabla13[[#This Row],[Ejec Real Mes]]-Tabla13[[#This Row],[Program Entreg Mes]]</f>
        <v>#REF!</v>
      </c>
    </row>
    <row r="1460" spans="1:17">
      <c r="A1460" s="834">
        <v>18</v>
      </c>
      <c r="B1460" s="834" t="s">
        <v>2459</v>
      </c>
      <c r="C1460" s="834" t="s">
        <v>2460</v>
      </c>
      <c r="D1460" s="834" t="e">
        <f>#REF!</f>
        <v>#REF!</v>
      </c>
      <c r="E1460" s="834" t="e">
        <f>#REF!</f>
        <v>#REF!</v>
      </c>
      <c r="F1460" s="834">
        <v>1</v>
      </c>
      <c r="G1460" s="834" t="s">
        <v>2443</v>
      </c>
      <c r="H1460" s="834" t="e">
        <f>#REF!</f>
        <v>#REF!</v>
      </c>
      <c r="I1460" s="834" t="e">
        <f>#REF!</f>
        <v>#REF!</v>
      </c>
      <c r="J1460" s="834" t="e">
        <f>#REF!</f>
        <v>#REF!</v>
      </c>
      <c r="K1460" s="835" t="e">
        <f t="shared" si="15"/>
        <v>#REF!</v>
      </c>
      <c r="L1460" s="835" t="e">
        <f t="shared" si="16"/>
        <v>#REF!</v>
      </c>
      <c r="M1460" s="834" t="e">
        <f>#REF!</f>
        <v>#REF!</v>
      </c>
      <c r="N1460" s="834" t="e">
        <f>#REF!</f>
        <v>#REF!</v>
      </c>
      <c r="O1460" s="836" t="e">
        <f t="shared" si="17"/>
        <v>#REF!</v>
      </c>
      <c r="P1460" s="820" t="e">
        <f>Tabla13[[#This Row],[Ejec Real Acumu]]-Tabla13[[#This Row],[Proyec Ejec Acumul]]</f>
        <v>#REF!</v>
      </c>
      <c r="Q1460" s="820" t="e">
        <f>Tabla13[[#This Row],[Ejec Real Mes]]-Tabla13[[#This Row],[Program Entreg Mes]]</f>
        <v>#REF!</v>
      </c>
    </row>
    <row r="1461" spans="1:17">
      <c r="A1461" s="834">
        <v>19</v>
      </c>
      <c r="B1461" s="834" t="s">
        <v>2459</v>
      </c>
      <c r="C1461" s="834" t="s">
        <v>2460</v>
      </c>
      <c r="D1461" s="834" t="e">
        <f>#REF!</f>
        <v>#REF!</v>
      </c>
      <c r="E1461" s="834" t="e">
        <f>#REF!</f>
        <v>#REF!</v>
      </c>
      <c r="F1461" s="834">
        <v>1</v>
      </c>
      <c r="G1461" s="834" t="s">
        <v>2443</v>
      </c>
      <c r="H1461" s="834" t="e">
        <f>#REF!</f>
        <v>#REF!</v>
      </c>
      <c r="I1461" s="834" t="e">
        <f>#REF!</f>
        <v>#REF!</v>
      </c>
      <c r="J1461" s="834" t="e">
        <f>#REF!</f>
        <v>#REF!</v>
      </c>
      <c r="K1461" s="835" t="e">
        <f t="shared" si="15"/>
        <v>#REF!</v>
      </c>
      <c r="L1461" s="835" t="e">
        <f t="shared" si="16"/>
        <v>#REF!</v>
      </c>
      <c r="M1461" s="834" t="e">
        <f>#REF!</f>
        <v>#REF!</v>
      </c>
      <c r="N1461" s="834" t="e">
        <f>#REF!</f>
        <v>#REF!</v>
      </c>
      <c r="O1461" s="836" t="e">
        <f t="shared" si="17"/>
        <v>#REF!</v>
      </c>
      <c r="P1461" s="820" t="e">
        <f>Tabla13[[#This Row],[Ejec Real Acumu]]-Tabla13[[#This Row],[Proyec Ejec Acumul]]</f>
        <v>#REF!</v>
      </c>
      <c r="Q1461" s="820" t="e">
        <f>Tabla13[[#This Row],[Ejec Real Mes]]-Tabla13[[#This Row],[Program Entreg Mes]]</f>
        <v>#REF!</v>
      </c>
    </row>
    <row r="1462" spans="1:17">
      <c r="A1462" s="834">
        <v>20</v>
      </c>
      <c r="B1462" s="834" t="s">
        <v>2459</v>
      </c>
      <c r="C1462" s="834" t="s">
        <v>2460</v>
      </c>
      <c r="D1462" s="834" t="e">
        <f>#REF!</f>
        <v>#REF!</v>
      </c>
      <c r="E1462" s="834" t="e">
        <f>#REF!</f>
        <v>#REF!</v>
      </c>
      <c r="F1462" s="834">
        <v>1</v>
      </c>
      <c r="G1462" s="834" t="s">
        <v>2443</v>
      </c>
      <c r="H1462" s="834" t="e">
        <f>#REF!</f>
        <v>#REF!</v>
      </c>
      <c r="I1462" s="834" t="e">
        <f>#REF!</f>
        <v>#REF!</v>
      </c>
      <c r="J1462" s="834" t="e">
        <f>#REF!</f>
        <v>#REF!</v>
      </c>
      <c r="K1462" s="835" t="e">
        <f t="shared" si="15"/>
        <v>#REF!</v>
      </c>
      <c r="L1462" s="835" t="e">
        <f t="shared" si="16"/>
        <v>#REF!</v>
      </c>
      <c r="M1462" s="834" t="e">
        <f>#REF!</f>
        <v>#REF!</v>
      </c>
      <c r="N1462" s="834" t="e">
        <f>#REF!</f>
        <v>#REF!</v>
      </c>
      <c r="O1462" s="836" t="e">
        <f t="shared" si="17"/>
        <v>#REF!</v>
      </c>
      <c r="P1462" s="820" t="e">
        <f>Tabla13[[#This Row],[Ejec Real Acumu]]-Tabla13[[#This Row],[Proyec Ejec Acumul]]</f>
        <v>#REF!</v>
      </c>
      <c r="Q1462" s="820" t="e">
        <f>Tabla13[[#This Row],[Ejec Real Mes]]-Tabla13[[#This Row],[Program Entreg Mes]]</f>
        <v>#REF!</v>
      </c>
    </row>
    <row r="1463" spans="1:17">
      <c r="A1463" s="834">
        <v>21</v>
      </c>
      <c r="B1463" s="834" t="s">
        <v>2459</v>
      </c>
      <c r="C1463" s="834" t="s">
        <v>2460</v>
      </c>
      <c r="D1463" s="834" t="e">
        <f>#REF!</f>
        <v>#REF!</v>
      </c>
      <c r="E1463" s="834" t="e">
        <f>#REF!</f>
        <v>#REF!</v>
      </c>
      <c r="F1463" s="834">
        <v>1</v>
      </c>
      <c r="G1463" s="834" t="s">
        <v>2443</v>
      </c>
      <c r="H1463" s="834" t="e">
        <f>#REF!</f>
        <v>#REF!</v>
      </c>
      <c r="I1463" s="834" t="e">
        <f>#REF!</f>
        <v>#REF!</v>
      </c>
      <c r="J1463" s="834" t="e">
        <f>#REF!</f>
        <v>#REF!</v>
      </c>
      <c r="K1463" s="835" t="e">
        <f t="shared" si="15"/>
        <v>#REF!</v>
      </c>
      <c r="L1463" s="835" t="e">
        <f t="shared" si="16"/>
        <v>#REF!</v>
      </c>
      <c r="M1463" s="834" t="e">
        <f>#REF!</f>
        <v>#REF!</v>
      </c>
      <c r="N1463" s="834" t="e">
        <f>#REF!</f>
        <v>#REF!</v>
      </c>
      <c r="O1463" s="836" t="e">
        <f t="shared" si="17"/>
        <v>#REF!</v>
      </c>
      <c r="P1463" s="820" t="e">
        <f>Tabla13[[#This Row],[Ejec Real Acumu]]-Tabla13[[#This Row],[Proyec Ejec Acumul]]</f>
        <v>#REF!</v>
      </c>
      <c r="Q1463" s="820" t="e">
        <f>Tabla13[[#This Row],[Ejec Real Mes]]-Tabla13[[#This Row],[Program Entreg Mes]]</f>
        <v>#REF!</v>
      </c>
    </row>
    <row r="1464" spans="1:17">
      <c r="A1464" s="834">
        <v>22</v>
      </c>
      <c r="B1464" s="834" t="s">
        <v>2459</v>
      </c>
      <c r="C1464" s="834" t="s">
        <v>2460</v>
      </c>
      <c r="D1464" s="834" t="e">
        <f>#REF!</f>
        <v>#REF!</v>
      </c>
      <c r="E1464" s="834" t="e">
        <f>#REF!</f>
        <v>#REF!</v>
      </c>
      <c r="F1464" s="834">
        <v>1</v>
      </c>
      <c r="G1464" s="834" t="s">
        <v>2443</v>
      </c>
      <c r="H1464" s="834" t="e">
        <f>#REF!</f>
        <v>#REF!</v>
      </c>
      <c r="I1464" s="834" t="e">
        <f>#REF!</f>
        <v>#REF!</v>
      </c>
      <c r="J1464" s="834" t="e">
        <f>#REF!</f>
        <v>#REF!</v>
      </c>
      <c r="K1464" s="835" t="e">
        <f t="shared" si="15"/>
        <v>#REF!</v>
      </c>
      <c r="L1464" s="835" t="e">
        <f t="shared" si="16"/>
        <v>#REF!</v>
      </c>
      <c r="M1464" s="834" t="e">
        <f>#REF!</f>
        <v>#REF!</v>
      </c>
      <c r="N1464" s="834" t="e">
        <f>#REF!</f>
        <v>#REF!</v>
      </c>
      <c r="O1464" s="836" t="e">
        <f t="shared" si="17"/>
        <v>#REF!</v>
      </c>
      <c r="P1464" s="820" t="e">
        <f>Tabla13[[#This Row],[Ejec Real Acumu]]-Tabla13[[#This Row],[Proyec Ejec Acumul]]</f>
        <v>#REF!</v>
      </c>
      <c r="Q1464" s="820" t="e">
        <f>Tabla13[[#This Row],[Ejec Real Mes]]-Tabla13[[#This Row],[Program Entreg Mes]]</f>
        <v>#REF!</v>
      </c>
    </row>
    <row r="1465" spans="1:17">
      <c r="A1465" s="834">
        <v>23</v>
      </c>
      <c r="B1465" s="834" t="s">
        <v>2459</v>
      </c>
      <c r="C1465" s="834" t="s">
        <v>2460</v>
      </c>
      <c r="D1465" s="834" t="e">
        <f>#REF!</f>
        <v>#REF!</v>
      </c>
      <c r="E1465" s="834" t="e">
        <f>#REF!</f>
        <v>#REF!</v>
      </c>
      <c r="F1465" s="834">
        <v>1</v>
      </c>
      <c r="G1465" s="834" t="s">
        <v>2443</v>
      </c>
      <c r="H1465" s="834" t="e">
        <f>#REF!</f>
        <v>#REF!</v>
      </c>
      <c r="I1465" s="834" t="e">
        <f>#REF!</f>
        <v>#REF!</v>
      </c>
      <c r="J1465" s="834" t="e">
        <f>#REF!</f>
        <v>#REF!</v>
      </c>
      <c r="K1465" s="835" t="e">
        <f t="shared" si="15"/>
        <v>#REF!</v>
      </c>
      <c r="L1465" s="835" t="e">
        <f t="shared" si="16"/>
        <v>#REF!</v>
      </c>
      <c r="M1465" s="834" t="e">
        <f>#REF!</f>
        <v>#REF!</v>
      </c>
      <c r="N1465" s="834" t="e">
        <f>#REF!</f>
        <v>#REF!</v>
      </c>
      <c r="O1465" s="836" t="e">
        <f t="shared" si="17"/>
        <v>#REF!</v>
      </c>
      <c r="P1465" s="820" t="e">
        <f>Tabla13[[#This Row],[Ejec Real Acumu]]-Tabla13[[#This Row],[Proyec Ejec Acumul]]</f>
        <v>#REF!</v>
      </c>
      <c r="Q1465" s="820" t="e">
        <f>Tabla13[[#This Row],[Ejec Real Mes]]-Tabla13[[#This Row],[Program Entreg Mes]]</f>
        <v>#REF!</v>
      </c>
    </row>
    <row r="1466" spans="1:17">
      <c r="A1466" s="834">
        <v>24</v>
      </c>
      <c r="B1466" s="834" t="s">
        <v>2459</v>
      </c>
      <c r="C1466" s="834" t="s">
        <v>2460</v>
      </c>
      <c r="D1466" s="834" t="e">
        <f>#REF!</f>
        <v>#REF!</v>
      </c>
      <c r="E1466" s="834" t="e">
        <f>#REF!</f>
        <v>#REF!</v>
      </c>
      <c r="F1466" s="834">
        <v>1</v>
      </c>
      <c r="G1466" s="834" t="s">
        <v>2443</v>
      </c>
      <c r="H1466" s="834" t="e">
        <f>#REF!</f>
        <v>#REF!</v>
      </c>
      <c r="I1466" s="834" t="e">
        <f>#REF!</f>
        <v>#REF!</v>
      </c>
      <c r="J1466" s="834" t="e">
        <f>#REF!</f>
        <v>#REF!</v>
      </c>
      <c r="K1466" s="835" t="e">
        <f t="shared" si="15"/>
        <v>#REF!</v>
      </c>
      <c r="L1466" s="835" t="e">
        <f t="shared" si="16"/>
        <v>#REF!</v>
      </c>
      <c r="M1466" s="834" t="e">
        <f>#REF!</f>
        <v>#REF!</v>
      </c>
      <c r="N1466" s="834" t="e">
        <f>#REF!</f>
        <v>#REF!</v>
      </c>
      <c r="O1466" s="836" t="e">
        <f t="shared" si="17"/>
        <v>#REF!</v>
      </c>
      <c r="P1466" s="820" t="e">
        <f>Tabla13[[#This Row],[Ejec Real Acumu]]-Tabla13[[#This Row],[Proyec Ejec Acumul]]</f>
        <v>#REF!</v>
      </c>
      <c r="Q1466" s="820" t="e">
        <f>Tabla13[[#This Row],[Ejec Real Mes]]-Tabla13[[#This Row],[Program Entreg Mes]]</f>
        <v>#REF!</v>
      </c>
    </row>
    <row r="1467" spans="1:17">
      <c r="A1467" s="834">
        <v>25</v>
      </c>
      <c r="B1467" s="834" t="s">
        <v>2459</v>
      </c>
      <c r="C1467" s="834" t="s">
        <v>2460</v>
      </c>
      <c r="D1467" s="834" t="e">
        <f>#REF!</f>
        <v>#REF!</v>
      </c>
      <c r="E1467" s="834" t="e">
        <f>#REF!</f>
        <v>#REF!</v>
      </c>
      <c r="F1467" s="834">
        <v>1</v>
      </c>
      <c r="G1467" s="834" t="s">
        <v>2443</v>
      </c>
      <c r="H1467" s="834" t="e">
        <f>#REF!</f>
        <v>#REF!</v>
      </c>
      <c r="I1467" s="834" t="e">
        <f>#REF!</f>
        <v>#REF!</v>
      </c>
      <c r="J1467" s="834" t="e">
        <f>#REF!</f>
        <v>#REF!</v>
      </c>
      <c r="K1467" s="835" t="e">
        <f t="shared" si="15"/>
        <v>#REF!</v>
      </c>
      <c r="L1467" s="835" t="e">
        <f t="shared" si="16"/>
        <v>#REF!</v>
      </c>
      <c r="M1467" s="834" t="e">
        <f>#REF!</f>
        <v>#REF!</v>
      </c>
      <c r="N1467" s="834" t="e">
        <f>#REF!</f>
        <v>#REF!</v>
      </c>
      <c r="O1467" s="836" t="e">
        <f t="shared" si="17"/>
        <v>#REF!</v>
      </c>
      <c r="P1467" s="820" t="e">
        <f>Tabla13[[#This Row],[Ejec Real Acumu]]-Tabla13[[#This Row],[Proyec Ejec Acumul]]</f>
        <v>#REF!</v>
      </c>
      <c r="Q1467" s="820" t="e">
        <f>Tabla13[[#This Row],[Ejec Real Mes]]-Tabla13[[#This Row],[Program Entreg Mes]]</f>
        <v>#REF!</v>
      </c>
    </row>
    <row r="1468" spans="1:17">
      <c r="A1468" s="834">
        <v>26</v>
      </c>
      <c r="B1468" s="834" t="s">
        <v>2459</v>
      </c>
      <c r="C1468" s="834" t="s">
        <v>2460</v>
      </c>
      <c r="D1468" s="834" t="e">
        <f>#REF!</f>
        <v>#REF!</v>
      </c>
      <c r="E1468" s="834" t="e">
        <f>#REF!</f>
        <v>#REF!</v>
      </c>
      <c r="F1468" s="834">
        <v>1</v>
      </c>
      <c r="G1468" s="834" t="s">
        <v>2443</v>
      </c>
      <c r="H1468" s="834" t="e">
        <f>#REF!</f>
        <v>#REF!</v>
      </c>
      <c r="I1468" s="834" t="e">
        <f>#REF!</f>
        <v>#REF!</v>
      </c>
      <c r="J1468" s="834" t="e">
        <f>#REF!</f>
        <v>#REF!</v>
      </c>
      <c r="K1468" s="835" t="e">
        <f t="shared" si="15"/>
        <v>#REF!</v>
      </c>
      <c r="L1468" s="835" t="e">
        <f t="shared" si="16"/>
        <v>#REF!</v>
      </c>
      <c r="M1468" s="834" t="e">
        <f>#REF!</f>
        <v>#REF!</v>
      </c>
      <c r="N1468" s="834" t="e">
        <f>#REF!</f>
        <v>#REF!</v>
      </c>
      <c r="O1468" s="836" t="e">
        <f t="shared" si="17"/>
        <v>#REF!</v>
      </c>
      <c r="P1468" s="820" t="e">
        <f>Tabla13[[#This Row],[Ejec Real Acumu]]-Tabla13[[#This Row],[Proyec Ejec Acumul]]</f>
        <v>#REF!</v>
      </c>
      <c r="Q1468" s="820" t="e">
        <f>Tabla13[[#This Row],[Ejec Real Mes]]-Tabla13[[#This Row],[Program Entreg Mes]]</f>
        <v>#REF!</v>
      </c>
    </row>
    <row r="1469" spans="1:17">
      <c r="A1469" s="834">
        <v>27</v>
      </c>
      <c r="B1469" s="834" t="s">
        <v>2459</v>
      </c>
      <c r="C1469" s="834" t="s">
        <v>2460</v>
      </c>
      <c r="D1469" s="834" t="e">
        <f>#REF!</f>
        <v>#REF!</v>
      </c>
      <c r="E1469" s="834" t="e">
        <f>#REF!</f>
        <v>#REF!</v>
      </c>
      <c r="F1469" s="834">
        <v>1</v>
      </c>
      <c r="G1469" s="834" t="s">
        <v>2443</v>
      </c>
      <c r="H1469" s="834" t="e">
        <f>#REF!</f>
        <v>#REF!</v>
      </c>
      <c r="I1469" s="834" t="e">
        <f>#REF!</f>
        <v>#REF!</v>
      </c>
      <c r="J1469" s="834" t="e">
        <f>#REF!</f>
        <v>#REF!</v>
      </c>
      <c r="K1469" s="835" t="e">
        <f t="shared" si="15"/>
        <v>#REF!</v>
      </c>
      <c r="L1469" s="835" t="e">
        <f t="shared" si="16"/>
        <v>#REF!</v>
      </c>
      <c r="M1469" s="834" t="e">
        <f>#REF!</f>
        <v>#REF!</v>
      </c>
      <c r="N1469" s="834" t="e">
        <f>#REF!</f>
        <v>#REF!</v>
      </c>
      <c r="O1469" s="836" t="e">
        <f t="shared" si="17"/>
        <v>#REF!</v>
      </c>
      <c r="P1469" s="820" t="e">
        <f>Tabla13[[#This Row],[Ejec Real Acumu]]-Tabla13[[#This Row],[Proyec Ejec Acumul]]</f>
        <v>#REF!</v>
      </c>
      <c r="Q1469" s="820" t="e">
        <f>Tabla13[[#This Row],[Ejec Real Mes]]-Tabla13[[#This Row],[Program Entreg Mes]]</f>
        <v>#REF!</v>
      </c>
    </row>
    <row r="1470" spans="1:17">
      <c r="A1470" s="834">
        <v>28</v>
      </c>
      <c r="B1470" s="834" t="s">
        <v>2459</v>
      </c>
      <c r="C1470" s="834" t="s">
        <v>2460</v>
      </c>
      <c r="D1470" s="834" t="e">
        <f>#REF!</f>
        <v>#REF!</v>
      </c>
      <c r="E1470" s="834" t="e">
        <f>#REF!</f>
        <v>#REF!</v>
      </c>
      <c r="F1470" s="834">
        <v>1</v>
      </c>
      <c r="G1470" s="834" t="s">
        <v>2443</v>
      </c>
      <c r="H1470" s="837" t="e">
        <f>#REF!</f>
        <v>#REF!</v>
      </c>
      <c r="I1470" s="834" t="e">
        <f>#REF!</f>
        <v>#REF!</v>
      </c>
      <c r="J1470" s="834" t="e">
        <f>#REF!</f>
        <v>#REF!</v>
      </c>
      <c r="K1470" s="835" t="e">
        <f t="shared" si="15"/>
        <v>#REF!</v>
      </c>
      <c r="L1470" s="835" t="e">
        <f t="shared" si="16"/>
        <v>#REF!</v>
      </c>
      <c r="M1470" s="834" t="e">
        <f>#REF!</f>
        <v>#REF!</v>
      </c>
      <c r="N1470" s="834" t="e">
        <f>#REF!</f>
        <v>#REF!</v>
      </c>
      <c r="O1470" s="836" t="e">
        <f t="shared" si="17"/>
        <v>#REF!</v>
      </c>
      <c r="P1470" s="820" t="e">
        <f>Tabla13[[#This Row],[Ejec Real Acumu]]-Tabla13[[#This Row],[Proyec Ejec Acumul]]</f>
        <v>#REF!</v>
      </c>
      <c r="Q1470" s="820" t="e">
        <f>Tabla13[[#This Row],[Ejec Real Mes]]-Tabla13[[#This Row],[Program Entreg Mes]]</f>
        <v>#REF!</v>
      </c>
    </row>
    <row r="1471" spans="1:17">
      <c r="A1471" s="834">
        <v>29</v>
      </c>
      <c r="B1471" s="834" t="s">
        <v>2459</v>
      </c>
      <c r="C1471" s="834" t="s">
        <v>2460</v>
      </c>
      <c r="D1471" s="834" t="e">
        <f>#REF!</f>
        <v>#REF!</v>
      </c>
      <c r="E1471" s="834" t="e">
        <f>#REF!</f>
        <v>#REF!</v>
      </c>
      <c r="F1471" s="834">
        <v>1</v>
      </c>
      <c r="G1471" s="834" t="s">
        <v>2443</v>
      </c>
      <c r="H1471" s="834" t="e">
        <f>#REF!</f>
        <v>#REF!</v>
      </c>
      <c r="I1471" s="834" t="e">
        <f>#REF!</f>
        <v>#REF!</v>
      </c>
      <c r="J1471" s="834" t="e">
        <f>#REF!</f>
        <v>#REF!</v>
      </c>
      <c r="K1471" s="835" t="e">
        <f t="shared" si="15"/>
        <v>#REF!</v>
      </c>
      <c r="L1471" s="835" t="e">
        <f t="shared" si="16"/>
        <v>#REF!</v>
      </c>
      <c r="M1471" s="834" t="e">
        <f>#REF!</f>
        <v>#REF!</v>
      </c>
      <c r="N1471" s="834" t="e">
        <f>#REF!</f>
        <v>#REF!</v>
      </c>
      <c r="O1471" s="836" t="e">
        <f t="shared" si="17"/>
        <v>#REF!</v>
      </c>
      <c r="P1471" s="820" t="e">
        <f>Tabla13[[#This Row],[Ejec Real Acumu]]-Tabla13[[#This Row],[Proyec Ejec Acumul]]</f>
        <v>#REF!</v>
      </c>
      <c r="Q1471" s="820" t="e">
        <f>Tabla13[[#This Row],[Ejec Real Mes]]-Tabla13[[#This Row],[Program Entreg Mes]]</f>
        <v>#REF!</v>
      </c>
    </row>
    <row r="1472" spans="1:17">
      <c r="A1472" s="834">
        <v>30</v>
      </c>
      <c r="B1472" s="834" t="s">
        <v>2459</v>
      </c>
      <c r="C1472" s="834" t="s">
        <v>2460</v>
      </c>
      <c r="D1472" s="834" t="e">
        <f>#REF!</f>
        <v>#REF!</v>
      </c>
      <c r="E1472" s="834" t="e">
        <f>#REF!</f>
        <v>#REF!</v>
      </c>
      <c r="F1472" s="834">
        <v>1</v>
      </c>
      <c r="G1472" s="834" t="s">
        <v>2443</v>
      </c>
      <c r="H1472" s="834" t="e">
        <f>#REF!</f>
        <v>#REF!</v>
      </c>
      <c r="I1472" s="834" t="e">
        <f>#REF!</f>
        <v>#REF!</v>
      </c>
      <c r="J1472" s="834" t="e">
        <f>#REF!</f>
        <v>#REF!</v>
      </c>
      <c r="K1472" s="835" t="e">
        <f t="shared" si="15"/>
        <v>#REF!</v>
      </c>
      <c r="L1472" s="835" t="e">
        <f t="shared" si="16"/>
        <v>#REF!</v>
      </c>
      <c r="M1472" s="834" t="e">
        <f>#REF!</f>
        <v>#REF!</v>
      </c>
      <c r="N1472" s="834" t="e">
        <f>#REF!</f>
        <v>#REF!</v>
      </c>
      <c r="O1472" s="836" t="e">
        <f t="shared" si="17"/>
        <v>#REF!</v>
      </c>
      <c r="P1472" s="820" t="e">
        <f>Tabla13[[#This Row],[Ejec Real Acumu]]-Tabla13[[#This Row],[Proyec Ejec Acumul]]</f>
        <v>#REF!</v>
      </c>
      <c r="Q1472" s="820" t="e">
        <f>Tabla13[[#This Row],[Ejec Real Mes]]-Tabla13[[#This Row],[Program Entreg Mes]]</f>
        <v>#REF!</v>
      </c>
    </row>
    <row r="1473" spans="1:17">
      <c r="A1473" s="834">
        <v>31</v>
      </c>
      <c r="B1473" s="834" t="s">
        <v>2459</v>
      </c>
      <c r="C1473" s="834" t="s">
        <v>2460</v>
      </c>
      <c r="D1473" s="834" t="e">
        <f>#REF!</f>
        <v>#REF!</v>
      </c>
      <c r="E1473" s="834" t="e">
        <f>#REF!</f>
        <v>#REF!</v>
      </c>
      <c r="F1473" s="834">
        <v>1</v>
      </c>
      <c r="G1473" s="834" t="s">
        <v>2443</v>
      </c>
      <c r="H1473" s="834" t="e">
        <f>#REF!</f>
        <v>#REF!</v>
      </c>
      <c r="I1473" s="834" t="e">
        <f>#REF!</f>
        <v>#REF!</v>
      </c>
      <c r="J1473" s="834" t="e">
        <f>#REF!</f>
        <v>#REF!</v>
      </c>
      <c r="K1473" s="835" t="e">
        <f t="shared" si="15"/>
        <v>#REF!</v>
      </c>
      <c r="L1473" s="835" t="e">
        <f t="shared" si="16"/>
        <v>#REF!</v>
      </c>
      <c r="M1473" s="834" t="e">
        <f>#REF!</f>
        <v>#REF!</v>
      </c>
      <c r="N1473" s="834" t="e">
        <f>#REF!</f>
        <v>#REF!</v>
      </c>
      <c r="O1473" s="836" t="e">
        <f t="shared" si="17"/>
        <v>#REF!</v>
      </c>
      <c r="P1473" s="820" t="e">
        <f>Tabla13[[#This Row],[Ejec Real Acumu]]-Tabla13[[#This Row],[Proyec Ejec Acumul]]</f>
        <v>#REF!</v>
      </c>
      <c r="Q1473" s="820" t="e">
        <f>Tabla13[[#This Row],[Ejec Real Mes]]-Tabla13[[#This Row],[Program Entreg Mes]]</f>
        <v>#REF!</v>
      </c>
    </row>
    <row r="1474" spans="1:17" ht="26.25" customHeight="1">
      <c r="A1474" s="834">
        <v>32</v>
      </c>
      <c r="B1474" s="834" t="s">
        <v>2459</v>
      </c>
      <c r="C1474" s="834" t="s">
        <v>2460</v>
      </c>
      <c r="D1474" s="834" t="e">
        <f>#REF!</f>
        <v>#REF!</v>
      </c>
      <c r="E1474" s="834" t="e">
        <f>#REF!</f>
        <v>#REF!</v>
      </c>
      <c r="F1474" s="834">
        <v>1</v>
      </c>
      <c r="G1474" s="834" t="s">
        <v>2443</v>
      </c>
      <c r="H1474" s="834" t="e">
        <f>#REF!</f>
        <v>#REF!</v>
      </c>
      <c r="I1474" s="834" t="e">
        <f>#REF!</f>
        <v>#REF!</v>
      </c>
      <c r="J1474" s="834" t="e">
        <f>#REF!</f>
        <v>#REF!</v>
      </c>
      <c r="K1474" s="835" t="e">
        <f t="shared" si="15"/>
        <v>#REF!</v>
      </c>
      <c r="L1474" s="835" t="e">
        <f t="shared" si="16"/>
        <v>#REF!</v>
      </c>
      <c r="M1474" s="834" t="e">
        <f>#REF!</f>
        <v>#REF!</v>
      </c>
      <c r="N1474" s="834" t="e">
        <f>#REF!</f>
        <v>#REF!</v>
      </c>
      <c r="O1474" s="836" t="e">
        <f t="shared" si="17"/>
        <v>#REF!</v>
      </c>
      <c r="P1474" s="820" t="e">
        <f>Tabla13[[#This Row],[Ejec Real Acumu]]-Tabla13[[#This Row],[Proyec Ejec Acumul]]</f>
        <v>#REF!</v>
      </c>
      <c r="Q1474" s="820" t="e">
        <f>Tabla13[[#This Row],[Ejec Real Mes]]-Tabla13[[#This Row],[Program Entreg Mes]]</f>
        <v>#REF!</v>
      </c>
    </row>
    <row r="1475" spans="1:17">
      <c r="A1475" s="834">
        <v>33</v>
      </c>
      <c r="B1475" s="834" t="s">
        <v>2459</v>
      </c>
      <c r="C1475" s="834" t="s">
        <v>2460</v>
      </c>
      <c r="D1475" s="834" t="e">
        <f>#REF!</f>
        <v>#REF!</v>
      </c>
      <c r="E1475" s="834" t="e">
        <f>#REF!</f>
        <v>#REF!</v>
      </c>
      <c r="F1475" s="834">
        <v>1</v>
      </c>
      <c r="G1475" s="834" t="s">
        <v>2443</v>
      </c>
      <c r="H1475" s="834" t="e">
        <f>#REF!</f>
        <v>#REF!</v>
      </c>
      <c r="I1475" s="834" t="e">
        <f>#REF!</f>
        <v>#REF!</v>
      </c>
      <c r="J1475" s="834" t="e">
        <f>#REF!</f>
        <v>#REF!</v>
      </c>
      <c r="K1475" s="835" t="e">
        <f t="shared" si="15"/>
        <v>#REF!</v>
      </c>
      <c r="L1475" s="835" t="e">
        <f t="shared" si="16"/>
        <v>#REF!</v>
      </c>
      <c r="M1475" s="834" t="e">
        <f>#REF!</f>
        <v>#REF!</v>
      </c>
      <c r="N1475" s="834" t="e">
        <f>#REF!</f>
        <v>#REF!</v>
      </c>
      <c r="O1475" s="836" t="e">
        <f t="shared" si="17"/>
        <v>#REF!</v>
      </c>
      <c r="P1475" s="820" t="e">
        <f>Tabla13[[#This Row],[Ejec Real Acumu]]-Tabla13[[#This Row],[Proyec Ejec Acumul]]</f>
        <v>#REF!</v>
      </c>
      <c r="Q1475" s="820" t="e">
        <f>Tabla13[[#This Row],[Ejec Real Mes]]-Tabla13[[#This Row],[Program Entreg Mes]]</f>
        <v>#REF!</v>
      </c>
    </row>
    <row r="1476" spans="1:17">
      <c r="A1476" s="834">
        <v>34</v>
      </c>
      <c r="B1476" s="834" t="s">
        <v>2459</v>
      </c>
      <c r="C1476" s="834" t="s">
        <v>2460</v>
      </c>
      <c r="D1476" s="834" t="e">
        <f>#REF!</f>
        <v>#REF!</v>
      </c>
      <c r="E1476" s="834" t="e">
        <f>#REF!</f>
        <v>#REF!</v>
      </c>
      <c r="F1476" s="834">
        <v>1</v>
      </c>
      <c r="G1476" s="834" t="s">
        <v>2443</v>
      </c>
      <c r="H1476" s="834" t="e">
        <f>#REF!</f>
        <v>#REF!</v>
      </c>
      <c r="I1476" s="834" t="e">
        <f>#REF!</f>
        <v>#REF!</v>
      </c>
      <c r="J1476" s="834" t="e">
        <f>#REF!</f>
        <v>#REF!</v>
      </c>
      <c r="K1476" s="835" t="e">
        <f t="shared" si="15"/>
        <v>#REF!</v>
      </c>
      <c r="L1476" s="835" t="e">
        <f t="shared" si="16"/>
        <v>#REF!</v>
      </c>
      <c r="M1476" s="834" t="e">
        <f>#REF!</f>
        <v>#REF!</v>
      </c>
      <c r="N1476" s="834" t="e">
        <f>#REF!</f>
        <v>#REF!</v>
      </c>
      <c r="O1476" s="836" t="e">
        <f t="shared" si="17"/>
        <v>#REF!</v>
      </c>
      <c r="P1476" s="820" t="e">
        <f>Tabla13[[#This Row],[Ejec Real Acumu]]-Tabla13[[#This Row],[Proyec Ejec Acumul]]</f>
        <v>#REF!</v>
      </c>
      <c r="Q1476" s="820" t="e">
        <f>Tabla13[[#This Row],[Ejec Real Mes]]-Tabla13[[#This Row],[Program Entreg Mes]]</f>
        <v>#REF!</v>
      </c>
    </row>
    <row r="1477" spans="1:17">
      <c r="A1477" s="834">
        <v>35</v>
      </c>
      <c r="B1477" s="834" t="s">
        <v>2459</v>
      </c>
      <c r="C1477" s="834" t="s">
        <v>2460</v>
      </c>
      <c r="D1477" s="834" t="e">
        <f>#REF!</f>
        <v>#REF!</v>
      </c>
      <c r="E1477" s="834" t="e">
        <f>#REF!</f>
        <v>#REF!</v>
      </c>
      <c r="F1477" s="834">
        <v>1</v>
      </c>
      <c r="G1477" s="834" t="s">
        <v>2443</v>
      </c>
      <c r="H1477" s="834" t="e">
        <f>#REF!</f>
        <v>#REF!</v>
      </c>
      <c r="I1477" s="834" t="e">
        <f>#REF!</f>
        <v>#REF!</v>
      </c>
      <c r="J1477" s="834" t="e">
        <f>#REF!</f>
        <v>#REF!</v>
      </c>
      <c r="K1477" s="835" t="e">
        <f t="shared" si="15"/>
        <v>#REF!</v>
      </c>
      <c r="L1477" s="835" t="e">
        <f t="shared" si="16"/>
        <v>#REF!</v>
      </c>
      <c r="M1477" s="834" t="e">
        <f>#REF!</f>
        <v>#REF!</v>
      </c>
      <c r="N1477" s="834" t="e">
        <f>#REF!</f>
        <v>#REF!</v>
      </c>
      <c r="O1477" s="836" t="e">
        <f t="shared" si="17"/>
        <v>#REF!</v>
      </c>
      <c r="P1477" s="820" t="e">
        <f>Tabla13[[#This Row],[Ejec Real Acumu]]-Tabla13[[#This Row],[Proyec Ejec Acumul]]</f>
        <v>#REF!</v>
      </c>
      <c r="Q1477" s="820" t="e">
        <f>Tabla13[[#This Row],[Ejec Real Mes]]-Tabla13[[#This Row],[Program Entreg Mes]]</f>
        <v>#REF!</v>
      </c>
    </row>
    <row r="1478" spans="1:17">
      <c r="A1478" s="834">
        <v>36</v>
      </c>
      <c r="B1478" s="834" t="s">
        <v>2459</v>
      </c>
      <c r="C1478" s="834" t="s">
        <v>2460</v>
      </c>
      <c r="D1478" s="834" t="e">
        <f>#REF!</f>
        <v>#REF!</v>
      </c>
      <c r="E1478" s="834" t="e">
        <f>#REF!</f>
        <v>#REF!</v>
      </c>
      <c r="F1478" s="834">
        <v>1</v>
      </c>
      <c r="G1478" s="834" t="s">
        <v>2443</v>
      </c>
      <c r="H1478" s="834" t="e">
        <f>#REF!</f>
        <v>#REF!</v>
      </c>
      <c r="I1478" s="834" t="e">
        <f>#REF!</f>
        <v>#REF!</v>
      </c>
      <c r="J1478" s="834" t="e">
        <f>#REF!</f>
        <v>#REF!</v>
      </c>
      <c r="K1478" s="835" t="e">
        <f t="shared" si="15"/>
        <v>#REF!</v>
      </c>
      <c r="L1478" s="835" t="e">
        <f t="shared" si="16"/>
        <v>#REF!</v>
      </c>
      <c r="M1478" s="834" t="e">
        <f>#REF!</f>
        <v>#REF!</v>
      </c>
      <c r="N1478" s="834" t="e">
        <f>#REF!</f>
        <v>#REF!</v>
      </c>
      <c r="O1478" s="836" t="e">
        <f t="shared" si="17"/>
        <v>#REF!</v>
      </c>
      <c r="P1478" s="820" t="e">
        <f>Tabla13[[#This Row],[Ejec Real Acumu]]-Tabla13[[#This Row],[Proyec Ejec Acumul]]</f>
        <v>#REF!</v>
      </c>
      <c r="Q1478" s="820" t="e">
        <f>Tabla13[[#This Row],[Ejec Real Mes]]-Tabla13[[#This Row],[Program Entreg Mes]]</f>
        <v>#REF!</v>
      </c>
    </row>
    <row r="1479" spans="1:17">
      <c r="A1479" s="834">
        <v>37</v>
      </c>
      <c r="B1479" s="834" t="s">
        <v>2459</v>
      </c>
      <c r="C1479" s="834" t="s">
        <v>2460</v>
      </c>
      <c r="D1479" s="834" t="e">
        <f>#REF!</f>
        <v>#REF!</v>
      </c>
      <c r="E1479" s="834" t="e">
        <f>#REF!</f>
        <v>#REF!</v>
      </c>
      <c r="F1479" s="834">
        <v>1</v>
      </c>
      <c r="G1479" s="834" t="s">
        <v>2443</v>
      </c>
      <c r="H1479" s="834" t="e">
        <f>#REF!</f>
        <v>#REF!</v>
      </c>
      <c r="I1479" s="834" t="e">
        <f>#REF!</f>
        <v>#REF!</v>
      </c>
      <c r="J1479" s="834" t="e">
        <f>#REF!</f>
        <v>#REF!</v>
      </c>
      <c r="K1479" s="835" t="e">
        <f t="shared" si="15"/>
        <v>#REF!</v>
      </c>
      <c r="L1479" s="835" t="e">
        <f t="shared" si="16"/>
        <v>#REF!</v>
      </c>
      <c r="M1479" s="834" t="e">
        <f>#REF!</f>
        <v>#REF!</v>
      </c>
      <c r="N1479" s="834" t="e">
        <f>#REF!</f>
        <v>#REF!</v>
      </c>
      <c r="O1479" s="836" t="e">
        <f t="shared" si="17"/>
        <v>#REF!</v>
      </c>
      <c r="P1479" s="820" t="e">
        <f>Tabla13[[#This Row],[Ejec Real Acumu]]-Tabla13[[#This Row],[Proyec Ejec Acumul]]</f>
        <v>#REF!</v>
      </c>
      <c r="Q1479" s="820" t="e">
        <f>Tabla13[[#This Row],[Ejec Real Mes]]-Tabla13[[#This Row],[Program Entreg Mes]]</f>
        <v>#REF!</v>
      </c>
    </row>
    <row r="1480" spans="1:17">
      <c r="A1480" s="834">
        <v>38</v>
      </c>
      <c r="B1480" s="834" t="s">
        <v>2459</v>
      </c>
      <c r="C1480" s="834" t="s">
        <v>2460</v>
      </c>
      <c r="D1480" s="834" t="e">
        <f>#REF!</f>
        <v>#REF!</v>
      </c>
      <c r="E1480" s="834" t="e">
        <f>#REF!</f>
        <v>#REF!</v>
      </c>
      <c r="F1480" s="834">
        <v>1</v>
      </c>
      <c r="G1480" s="834" t="s">
        <v>2443</v>
      </c>
      <c r="H1480" s="834" t="e">
        <f>#REF!</f>
        <v>#REF!</v>
      </c>
      <c r="I1480" s="834" t="e">
        <f>#REF!</f>
        <v>#REF!</v>
      </c>
      <c r="J1480" s="834" t="e">
        <f>#REF!</f>
        <v>#REF!</v>
      </c>
      <c r="K1480" s="835" t="e">
        <f t="shared" si="15"/>
        <v>#REF!</v>
      </c>
      <c r="L1480" s="835" t="e">
        <f t="shared" si="16"/>
        <v>#REF!</v>
      </c>
      <c r="M1480" s="834" t="e">
        <f>#REF!</f>
        <v>#REF!</v>
      </c>
      <c r="N1480" s="834" t="e">
        <f>#REF!</f>
        <v>#REF!</v>
      </c>
      <c r="O1480" s="836" t="e">
        <f t="shared" si="17"/>
        <v>#REF!</v>
      </c>
      <c r="P1480" s="820" t="e">
        <f>Tabla13[[#This Row],[Ejec Real Acumu]]-Tabla13[[#This Row],[Proyec Ejec Acumul]]</f>
        <v>#REF!</v>
      </c>
      <c r="Q1480" s="820" t="e">
        <f>Tabla13[[#This Row],[Ejec Real Mes]]-Tabla13[[#This Row],[Program Entreg Mes]]</f>
        <v>#REF!</v>
      </c>
    </row>
    <row r="1481" spans="1:17">
      <c r="A1481" s="834">
        <v>1</v>
      </c>
      <c r="B1481" s="834" t="s">
        <v>2459</v>
      </c>
      <c r="C1481" s="834" t="s">
        <v>2460</v>
      </c>
      <c r="D1481" s="834" t="e">
        <f>#REF!</f>
        <v>#REF!</v>
      </c>
      <c r="E1481" s="834" t="e">
        <f>#REF!</f>
        <v>#REF!</v>
      </c>
      <c r="F1481" s="834">
        <v>2</v>
      </c>
      <c r="G1481" s="834" t="s">
        <v>2444</v>
      </c>
      <c r="H1481" s="834" t="e">
        <f>#REF!</f>
        <v>#REF!</v>
      </c>
      <c r="I1481" s="834" t="e">
        <f>#REF!+#REF!</f>
        <v>#REF!</v>
      </c>
      <c r="J1481" s="834" t="e">
        <f>#REF!+#REF!</f>
        <v>#REF!</v>
      </c>
      <c r="K1481" s="835" t="e">
        <f t="shared" si="15"/>
        <v>#REF!</v>
      </c>
      <c r="L1481" s="835" t="e">
        <f t="shared" si="16"/>
        <v>#REF!</v>
      </c>
      <c r="M1481" s="834" t="e">
        <f>#REF!</f>
        <v>#REF!</v>
      </c>
      <c r="N1481" s="834" t="e">
        <f>#REF!</f>
        <v>#REF!</v>
      </c>
      <c r="O1481" s="836" t="e">
        <f t="shared" si="17"/>
        <v>#REF!</v>
      </c>
      <c r="P1481" s="820" t="e">
        <f>Tabla13[[#This Row],[Ejec Real Acumu]]-Tabla13[[#This Row],[Proyec Ejec Acumul]]</f>
        <v>#REF!</v>
      </c>
      <c r="Q1481" s="820" t="e">
        <f>Tabla13[[#This Row],[Ejec Real Mes]]-Tabla13[[#This Row],[Program Entreg Mes]]</f>
        <v>#REF!</v>
      </c>
    </row>
    <row r="1482" spans="1:17">
      <c r="A1482" s="834">
        <v>2</v>
      </c>
      <c r="B1482" s="834" t="s">
        <v>2459</v>
      </c>
      <c r="C1482" s="834" t="s">
        <v>2460</v>
      </c>
      <c r="D1482" s="834" t="e">
        <f>#REF!</f>
        <v>#REF!</v>
      </c>
      <c r="E1482" s="834" t="e">
        <f>#REF!</f>
        <v>#REF!</v>
      </c>
      <c r="F1482" s="834">
        <v>2</v>
      </c>
      <c r="G1482" s="834" t="s">
        <v>2444</v>
      </c>
      <c r="H1482" s="834" t="e">
        <f>#REF!</f>
        <v>#REF!</v>
      </c>
      <c r="I1482" s="834" t="e">
        <f>#REF!+#REF!</f>
        <v>#REF!</v>
      </c>
      <c r="J1482" s="834" t="e">
        <f>#REF!+#REF!</f>
        <v>#REF!</v>
      </c>
      <c r="K1482" s="835" t="e">
        <f t="shared" si="15"/>
        <v>#REF!</v>
      </c>
      <c r="L1482" s="835" t="e">
        <f t="shared" si="16"/>
        <v>#REF!</v>
      </c>
      <c r="M1482" s="834" t="e">
        <f>#REF!</f>
        <v>#REF!</v>
      </c>
      <c r="N1482" s="834" t="e">
        <f>#REF!</f>
        <v>#REF!</v>
      </c>
      <c r="O1482" s="836" t="e">
        <f t="shared" si="17"/>
        <v>#REF!</v>
      </c>
      <c r="P1482" s="820" t="e">
        <f>Tabla13[[#This Row],[Ejec Real Acumu]]-Tabla13[[#This Row],[Proyec Ejec Acumul]]</f>
        <v>#REF!</v>
      </c>
      <c r="Q1482" s="820" t="e">
        <f>Tabla13[[#This Row],[Ejec Real Mes]]-Tabla13[[#This Row],[Program Entreg Mes]]</f>
        <v>#REF!</v>
      </c>
    </row>
    <row r="1483" spans="1:17">
      <c r="A1483" s="834">
        <v>3</v>
      </c>
      <c r="B1483" s="834" t="s">
        <v>2459</v>
      </c>
      <c r="C1483" s="834" t="s">
        <v>2460</v>
      </c>
      <c r="D1483" s="834" t="e">
        <f>#REF!</f>
        <v>#REF!</v>
      </c>
      <c r="E1483" s="834" t="e">
        <f>#REF!</f>
        <v>#REF!</v>
      </c>
      <c r="F1483" s="834">
        <v>2</v>
      </c>
      <c r="G1483" s="834" t="s">
        <v>2444</v>
      </c>
      <c r="H1483" s="834" t="e">
        <f>#REF!</f>
        <v>#REF!</v>
      </c>
      <c r="I1483" s="834" t="e">
        <f>#REF!+#REF!</f>
        <v>#REF!</v>
      </c>
      <c r="J1483" s="834" t="e">
        <f>#REF!+#REF!</f>
        <v>#REF!</v>
      </c>
      <c r="K1483" s="835" t="e">
        <f t="shared" si="15"/>
        <v>#REF!</v>
      </c>
      <c r="L1483" s="835" t="e">
        <f t="shared" si="16"/>
        <v>#REF!</v>
      </c>
      <c r="M1483" s="834" t="e">
        <f>#REF!</f>
        <v>#REF!</v>
      </c>
      <c r="N1483" s="834" t="e">
        <f>#REF!</f>
        <v>#REF!</v>
      </c>
      <c r="O1483" s="836" t="e">
        <f t="shared" si="17"/>
        <v>#REF!</v>
      </c>
      <c r="P1483" s="820" t="e">
        <f>Tabla13[[#This Row],[Ejec Real Acumu]]-Tabla13[[#This Row],[Proyec Ejec Acumul]]</f>
        <v>#REF!</v>
      </c>
      <c r="Q1483" s="820" t="e">
        <f>Tabla13[[#This Row],[Ejec Real Mes]]-Tabla13[[#This Row],[Program Entreg Mes]]</f>
        <v>#REF!</v>
      </c>
    </row>
    <row r="1484" spans="1:17">
      <c r="A1484" s="834">
        <v>4</v>
      </c>
      <c r="B1484" s="834" t="s">
        <v>2459</v>
      </c>
      <c r="C1484" s="834" t="s">
        <v>2460</v>
      </c>
      <c r="D1484" s="834" t="e">
        <f>#REF!</f>
        <v>#REF!</v>
      </c>
      <c r="E1484" s="834" t="e">
        <f>#REF!</f>
        <v>#REF!</v>
      </c>
      <c r="F1484" s="834">
        <v>2</v>
      </c>
      <c r="G1484" s="834" t="s">
        <v>2444</v>
      </c>
      <c r="H1484" s="834" t="e">
        <f>#REF!</f>
        <v>#REF!</v>
      </c>
      <c r="I1484" s="834" t="e">
        <f>#REF!+#REF!</f>
        <v>#REF!</v>
      </c>
      <c r="J1484" s="834" t="e">
        <f>#REF!+#REF!</f>
        <v>#REF!</v>
      </c>
      <c r="K1484" s="835" t="e">
        <f t="shared" si="15"/>
        <v>#REF!</v>
      </c>
      <c r="L1484" s="835" t="e">
        <f t="shared" si="16"/>
        <v>#REF!</v>
      </c>
      <c r="M1484" s="834" t="e">
        <f>#REF!</f>
        <v>#REF!</v>
      </c>
      <c r="N1484" s="834" t="e">
        <f>#REF!</f>
        <v>#REF!</v>
      </c>
      <c r="O1484" s="836" t="e">
        <f t="shared" si="17"/>
        <v>#REF!</v>
      </c>
      <c r="P1484" s="820" t="e">
        <f>Tabla13[[#This Row],[Ejec Real Acumu]]-Tabla13[[#This Row],[Proyec Ejec Acumul]]</f>
        <v>#REF!</v>
      </c>
      <c r="Q1484" s="820" t="e">
        <f>Tabla13[[#This Row],[Ejec Real Mes]]-Tabla13[[#This Row],[Program Entreg Mes]]</f>
        <v>#REF!</v>
      </c>
    </row>
    <row r="1485" spans="1:17">
      <c r="A1485" s="834">
        <v>5</v>
      </c>
      <c r="B1485" s="834" t="s">
        <v>2459</v>
      </c>
      <c r="C1485" s="834" t="s">
        <v>2460</v>
      </c>
      <c r="D1485" s="834" t="e">
        <f>#REF!</f>
        <v>#REF!</v>
      </c>
      <c r="E1485" s="834" t="e">
        <f>#REF!</f>
        <v>#REF!</v>
      </c>
      <c r="F1485" s="834">
        <v>2</v>
      </c>
      <c r="G1485" s="834" t="s">
        <v>2444</v>
      </c>
      <c r="H1485" s="834" t="e">
        <f>#REF!</f>
        <v>#REF!</v>
      </c>
      <c r="I1485" s="834" t="e">
        <f>#REF!+#REF!</f>
        <v>#REF!</v>
      </c>
      <c r="J1485" s="834" t="e">
        <f>#REF!+#REF!</f>
        <v>#REF!</v>
      </c>
      <c r="K1485" s="835" t="e">
        <f t="shared" si="15"/>
        <v>#REF!</v>
      </c>
      <c r="L1485" s="835" t="e">
        <f t="shared" si="16"/>
        <v>#REF!</v>
      </c>
      <c r="M1485" s="834" t="e">
        <f>#REF!</f>
        <v>#REF!</v>
      </c>
      <c r="N1485" s="834" t="e">
        <f>#REF!</f>
        <v>#REF!</v>
      </c>
      <c r="O1485" s="836" t="e">
        <f t="shared" si="17"/>
        <v>#REF!</v>
      </c>
      <c r="P1485" s="820" t="e">
        <f>Tabla13[[#This Row],[Ejec Real Acumu]]-Tabla13[[#This Row],[Proyec Ejec Acumul]]</f>
        <v>#REF!</v>
      </c>
      <c r="Q1485" s="820" t="e">
        <f>Tabla13[[#This Row],[Ejec Real Mes]]-Tabla13[[#This Row],[Program Entreg Mes]]</f>
        <v>#REF!</v>
      </c>
    </row>
    <row r="1486" spans="1:17">
      <c r="A1486" s="834">
        <v>6</v>
      </c>
      <c r="B1486" s="834" t="s">
        <v>2459</v>
      </c>
      <c r="C1486" s="834" t="s">
        <v>2460</v>
      </c>
      <c r="D1486" s="834" t="e">
        <f>#REF!</f>
        <v>#REF!</v>
      </c>
      <c r="E1486" s="834" t="e">
        <f>#REF!</f>
        <v>#REF!</v>
      </c>
      <c r="F1486" s="834">
        <v>2</v>
      </c>
      <c r="G1486" s="834" t="s">
        <v>2444</v>
      </c>
      <c r="H1486" s="834" t="e">
        <f>#REF!</f>
        <v>#REF!</v>
      </c>
      <c r="I1486" s="834" t="e">
        <f>#REF!+#REF!</f>
        <v>#REF!</v>
      </c>
      <c r="J1486" s="834" t="e">
        <f>#REF!+#REF!</f>
        <v>#REF!</v>
      </c>
      <c r="K1486" s="835" t="e">
        <f t="shared" si="15"/>
        <v>#REF!</v>
      </c>
      <c r="L1486" s="835" t="e">
        <f t="shared" si="16"/>
        <v>#REF!</v>
      </c>
      <c r="M1486" s="834" t="e">
        <f>#REF!</f>
        <v>#REF!</v>
      </c>
      <c r="N1486" s="834" t="e">
        <f>#REF!</f>
        <v>#REF!</v>
      </c>
      <c r="O1486" s="836" t="e">
        <f t="shared" si="17"/>
        <v>#REF!</v>
      </c>
      <c r="P1486" s="820" t="e">
        <f>Tabla13[[#This Row],[Ejec Real Acumu]]-Tabla13[[#This Row],[Proyec Ejec Acumul]]</f>
        <v>#REF!</v>
      </c>
      <c r="Q1486" s="820" t="e">
        <f>Tabla13[[#This Row],[Ejec Real Mes]]-Tabla13[[#This Row],[Program Entreg Mes]]</f>
        <v>#REF!</v>
      </c>
    </row>
    <row r="1487" spans="1:17">
      <c r="A1487" s="834">
        <v>7</v>
      </c>
      <c r="B1487" s="834" t="s">
        <v>2459</v>
      </c>
      <c r="C1487" s="834" t="s">
        <v>2460</v>
      </c>
      <c r="D1487" s="834" t="e">
        <f>#REF!</f>
        <v>#REF!</v>
      </c>
      <c r="E1487" s="834" t="e">
        <f>#REF!</f>
        <v>#REF!</v>
      </c>
      <c r="F1487" s="834">
        <v>2</v>
      </c>
      <c r="G1487" s="834" t="s">
        <v>2444</v>
      </c>
      <c r="H1487" s="834" t="e">
        <f>#REF!</f>
        <v>#REF!</v>
      </c>
      <c r="I1487" s="834" t="e">
        <f>#REF!+#REF!</f>
        <v>#REF!</v>
      </c>
      <c r="J1487" s="834" t="e">
        <f>#REF!+#REF!</f>
        <v>#REF!</v>
      </c>
      <c r="K1487" s="835" t="e">
        <f t="shared" si="15"/>
        <v>#REF!</v>
      </c>
      <c r="L1487" s="835" t="e">
        <f t="shared" si="16"/>
        <v>#REF!</v>
      </c>
      <c r="M1487" s="834" t="e">
        <f>#REF!</f>
        <v>#REF!</v>
      </c>
      <c r="N1487" s="834" t="e">
        <f>#REF!</f>
        <v>#REF!</v>
      </c>
      <c r="O1487" s="836" t="e">
        <f t="shared" si="17"/>
        <v>#REF!</v>
      </c>
      <c r="P1487" s="820" t="e">
        <f>Tabla13[[#This Row],[Ejec Real Acumu]]-Tabla13[[#This Row],[Proyec Ejec Acumul]]</f>
        <v>#REF!</v>
      </c>
      <c r="Q1487" s="820" t="e">
        <f>Tabla13[[#This Row],[Ejec Real Mes]]-Tabla13[[#This Row],[Program Entreg Mes]]</f>
        <v>#REF!</v>
      </c>
    </row>
    <row r="1488" spans="1:17">
      <c r="A1488" s="834">
        <v>8</v>
      </c>
      <c r="B1488" s="834" t="s">
        <v>2459</v>
      </c>
      <c r="C1488" s="834" t="s">
        <v>2460</v>
      </c>
      <c r="D1488" s="834" t="e">
        <f>#REF!</f>
        <v>#REF!</v>
      </c>
      <c r="E1488" s="834" t="e">
        <f>#REF!</f>
        <v>#REF!</v>
      </c>
      <c r="F1488" s="834">
        <v>2</v>
      </c>
      <c r="G1488" s="834" t="s">
        <v>2444</v>
      </c>
      <c r="H1488" s="834" t="e">
        <f>#REF!</f>
        <v>#REF!</v>
      </c>
      <c r="I1488" s="834" t="e">
        <f>#REF!+#REF!</f>
        <v>#REF!</v>
      </c>
      <c r="J1488" s="834" t="e">
        <f>#REF!+#REF!</f>
        <v>#REF!</v>
      </c>
      <c r="K1488" s="835" t="e">
        <f t="shared" si="15"/>
        <v>#REF!</v>
      </c>
      <c r="L1488" s="835" t="e">
        <f t="shared" si="16"/>
        <v>#REF!</v>
      </c>
      <c r="M1488" s="834" t="e">
        <f>#REF!</f>
        <v>#REF!</v>
      </c>
      <c r="N1488" s="834" t="e">
        <f>#REF!</f>
        <v>#REF!</v>
      </c>
      <c r="O1488" s="836" t="e">
        <f t="shared" si="17"/>
        <v>#REF!</v>
      </c>
      <c r="P1488" s="820" t="e">
        <f>Tabla13[[#This Row],[Ejec Real Acumu]]-Tabla13[[#This Row],[Proyec Ejec Acumul]]</f>
        <v>#REF!</v>
      </c>
      <c r="Q1488" s="820" t="e">
        <f>Tabla13[[#This Row],[Ejec Real Mes]]-Tabla13[[#This Row],[Program Entreg Mes]]</f>
        <v>#REF!</v>
      </c>
    </row>
    <row r="1489" spans="1:17">
      <c r="A1489" s="834">
        <v>9</v>
      </c>
      <c r="B1489" s="834" t="s">
        <v>2459</v>
      </c>
      <c r="C1489" s="834" t="s">
        <v>2460</v>
      </c>
      <c r="D1489" s="834" t="e">
        <f>#REF!</f>
        <v>#REF!</v>
      </c>
      <c r="E1489" s="834" t="e">
        <f>#REF!</f>
        <v>#REF!</v>
      </c>
      <c r="F1489" s="834">
        <v>2</v>
      </c>
      <c r="G1489" s="834" t="s">
        <v>2444</v>
      </c>
      <c r="H1489" s="834" t="e">
        <f>#REF!</f>
        <v>#REF!</v>
      </c>
      <c r="I1489" s="834" t="e">
        <f>#REF!+#REF!</f>
        <v>#REF!</v>
      </c>
      <c r="J1489" s="834" t="e">
        <f>#REF!+#REF!</f>
        <v>#REF!</v>
      </c>
      <c r="K1489" s="835" t="e">
        <f t="shared" si="15"/>
        <v>#REF!</v>
      </c>
      <c r="L1489" s="835" t="e">
        <f t="shared" si="16"/>
        <v>#REF!</v>
      </c>
      <c r="M1489" s="834" t="e">
        <f>#REF!</f>
        <v>#REF!</v>
      </c>
      <c r="N1489" s="834" t="e">
        <f>#REF!</f>
        <v>#REF!</v>
      </c>
      <c r="O1489" s="836" t="e">
        <f t="shared" si="17"/>
        <v>#REF!</v>
      </c>
      <c r="P1489" s="820" t="e">
        <f>Tabla13[[#This Row],[Ejec Real Acumu]]-Tabla13[[#This Row],[Proyec Ejec Acumul]]</f>
        <v>#REF!</v>
      </c>
      <c r="Q1489" s="820" t="e">
        <f>Tabla13[[#This Row],[Ejec Real Mes]]-Tabla13[[#This Row],[Program Entreg Mes]]</f>
        <v>#REF!</v>
      </c>
    </row>
    <row r="1490" spans="1:17">
      <c r="A1490" s="834">
        <v>10</v>
      </c>
      <c r="B1490" s="834" t="s">
        <v>2459</v>
      </c>
      <c r="C1490" s="834" t="s">
        <v>2460</v>
      </c>
      <c r="D1490" s="834" t="e">
        <f>#REF!</f>
        <v>#REF!</v>
      </c>
      <c r="E1490" s="834" t="e">
        <f>#REF!</f>
        <v>#REF!</v>
      </c>
      <c r="F1490" s="834">
        <v>2</v>
      </c>
      <c r="G1490" s="834" t="s">
        <v>2444</v>
      </c>
      <c r="H1490" s="834" t="e">
        <f>#REF!</f>
        <v>#REF!</v>
      </c>
      <c r="I1490" s="834" t="e">
        <f>#REF!+#REF!</f>
        <v>#REF!</v>
      </c>
      <c r="J1490" s="834" t="e">
        <f>#REF!+#REF!</f>
        <v>#REF!</v>
      </c>
      <c r="K1490" s="835" t="e">
        <f t="shared" si="15"/>
        <v>#REF!</v>
      </c>
      <c r="L1490" s="835" t="e">
        <f t="shared" si="16"/>
        <v>#REF!</v>
      </c>
      <c r="M1490" s="834" t="e">
        <f>#REF!</f>
        <v>#REF!</v>
      </c>
      <c r="N1490" s="834" t="e">
        <f>#REF!</f>
        <v>#REF!</v>
      </c>
      <c r="O1490" s="836" t="e">
        <f t="shared" si="17"/>
        <v>#REF!</v>
      </c>
      <c r="P1490" s="820" t="e">
        <f>Tabla13[[#This Row],[Ejec Real Acumu]]-Tabla13[[#This Row],[Proyec Ejec Acumul]]</f>
        <v>#REF!</v>
      </c>
      <c r="Q1490" s="820" t="e">
        <f>Tabla13[[#This Row],[Ejec Real Mes]]-Tabla13[[#This Row],[Program Entreg Mes]]</f>
        <v>#REF!</v>
      </c>
    </row>
    <row r="1491" spans="1:17">
      <c r="A1491" s="834">
        <v>11</v>
      </c>
      <c r="B1491" s="834" t="s">
        <v>2459</v>
      </c>
      <c r="C1491" s="834" t="s">
        <v>2460</v>
      </c>
      <c r="D1491" s="834" t="e">
        <f>#REF!</f>
        <v>#REF!</v>
      </c>
      <c r="E1491" s="834" t="e">
        <f>#REF!</f>
        <v>#REF!</v>
      </c>
      <c r="F1491" s="834">
        <v>2</v>
      </c>
      <c r="G1491" s="834" t="s">
        <v>2444</v>
      </c>
      <c r="H1491" s="834" t="e">
        <f>#REF!</f>
        <v>#REF!</v>
      </c>
      <c r="I1491" s="834" t="e">
        <f>#REF!+#REF!</f>
        <v>#REF!</v>
      </c>
      <c r="J1491" s="834" t="e">
        <f>#REF!+#REF!</f>
        <v>#REF!</v>
      </c>
      <c r="K1491" s="835" t="e">
        <f t="shared" si="15"/>
        <v>#REF!</v>
      </c>
      <c r="L1491" s="835" t="e">
        <f t="shared" si="16"/>
        <v>#REF!</v>
      </c>
      <c r="M1491" s="834" t="e">
        <f>#REF!</f>
        <v>#REF!</v>
      </c>
      <c r="N1491" s="834" t="e">
        <f>#REF!</f>
        <v>#REF!</v>
      </c>
      <c r="O1491" s="836" t="e">
        <f t="shared" si="17"/>
        <v>#REF!</v>
      </c>
      <c r="P1491" s="820" t="e">
        <f>Tabla13[[#This Row],[Ejec Real Acumu]]-Tabla13[[#This Row],[Proyec Ejec Acumul]]</f>
        <v>#REF!</v>
      </c>
      <c r="Q1491" s="820" t="e">
        <f>Tabla13[[#This Row],[Ejec Real Mes]]-Tabla13[[#This Row],[Program Entreg Mes]]</f>
        <v>#REF!</v>
      </c>
    </row>
    <row r="1492" spans="1:17">
      <c r="A1492" s="834">
        <v>12</v>
      </c>
      <c r="B1492" s="834" t="s">
        <v>2459</v>
      </c>
      <c r="C1492" s="834" t="s">
        <v>2460</v>
      </c>
      <c r="D1492" s="834" t="e">
        <f>#REF!</f>
        <v>#REF!</v>
      </c>
      <c r="E1492" s="834" t="e">
        <f>#REF!</f>
        <v>#REF!</v>
      </c>
      <c r="F1492" s="834">
        <v>2</v>
      </c>
      <c r="G1492" s="834" t="s">
        <v>2444</v>
      </c>
      <c r="H1492" s="837" t="e">
        <f>#REF!</f>
        <v>#REF!</v>
      </c>
      <c r="I1492" s="834" t="e">
        <f>#REF!+#REF!</f>
        <v>#REF!</v>
      </c>
      <c r="J1492" s="834" t="e">
        <f>#REF!+#REF!</f>
        <v>#REF!</v>
      </c>
      <c r="K1492" s="835" t="e">
        <f t="shared" si="15"/>
        <v>#REF!</v>
      </c>
      <c r="L1492" s="835" t="e">
        <f t="shared" si="16"/>
        <v>#REF!</v>
      </c>
      <c r="M1492" s="834" t="e">
        <f>#REF!</f>
        <v>#REF!</v>
      </c>
      <c r="N1492" s="834" t="e">
        <f>#REF!</f>
        <v>#REF!</v>
      </c>
      <c r="O1492" s="836" t="e">
        <f t="shared" si="17"/>
        <v>#REF!</v>
      </c>
      <c r="P1492" s="820" t="e">
        <f>Tabla13[[#This Row],[Ejec Real Acumu]]-Tabla13[[#This Row],[Proyec Ejec Acumul]]</f>
        <v>#REF!</v>
      </c>
      <c r="Q1492" s="820" t="e">
        <f>Tabla13[[#This Row],[Ejec Real Mes]]-Tabla13[[#This Row],[Program Entreg Mes]]</f>
        <v>#REF!</v>
      </c>
    </row>
    <row r="1493" spans="1:17">
      <c r="A1493" s="834">
        <v>13</v>
      </c>
      <c r="B1493" s="834" t="s">
        <v>2459</v>
      </c>
      <c r="C1493" s="834" t="s">
        <v>2460</v>
      </c>
      <c r="D1493" s="834" t="e">
        <f>#REF!</f>
        <v>#REF!</v>
      </c>
      <c r="E1493" s="834" t="e">
        <f>#REF!</f>
        <v>#REF!</v>
      </c>
      <c r="F1493" s="834">
        <v>2</v>
      </c>
      <c r="G1493" s="834" t="s">
        <v>2444</v>
      </c>
      <c r="H1493" s="834" t="e">
        <f>#REF!</f>
        <v>#REF!</v>
      </c>
      <c r="I1493" s="834" t="e">
        <f>#REF!+#REF!</f>
        <v>#REF!</v>
      </c>
      <c r="J1493" s="834" t="e">
        <f>#REF!+#REF!</f>
        <v>#REF!</v>
      </c>
      <c r="K1493" s="835" t="e">
        <f t="shared" si="15"/>
        <v>#REF!</v>
      </c>
      <c r="L1493" s="835" t="e">
        <f t="shared" si="16"/>
        <v>#REF!</v>
      </c>
      <c r="M1493" s="834" t="e">
        <f>#REF!</f>
        <v>#REF!</v>
      </c>
      <c r="N1493" s="834" t="e">
        <f>#REF!</f>
        <v>#REF!</v>
      </c>
      <c r="O1493" s="836" t="e">
        <f t="shared" si="17"/>
        <v>#REF!</v>
      </c>
      <c r="P1493" s="820" t="e">
        <f>Tabla13[[#This Row],[Ejec Real Acumu]]-Tabla13[[#This Row],[Proyec Ejec Acumul]]</f>
        <v>#REF!</v>
      </c>
      <c r="Q1493" s="820" t="e">
        <f>Tabla13[[#This Row],[Ejec Real Mes]]-Tabla13[[#This Row],[Program Entreg Mes]]</f>
        <v>#REF!</v>
      </c>
    </row>
    <row r="1494" spans="1:17">
      <c r="A1494" s="834">
        <v>14</v>
      </c>
      <c r="B1494" s="834" t="s">
        <v>2459</v>
      </c>
      <c r="C1494" s="834" t="s">
        <v>2460</v>
      </c>
      <c r="D1494" s="834" t="e">
        <f>#REF!</f>
        <v>#REF!</v>
      </c>
      <c r="E1494" s="834" t="e">
        <f>#REF!</f>
        <v>#REF!</v>
      </c>
      <c r="F1494" s="834">
        <v>2</v>
      </c>
      <c r="G1494" s="834" t="s">
        <v>2444</v>
      </c>
      <c r="H1494" s="834" t="e">
        <f>#REF!</f>
        <v>#REF!</v>
      </c>
      <c r="I1494" s="834" t="e">
        <f>#REF!+#REF!</f>
        <v>#REF!</v>
      </c>
      <c r="J1494" s="834" t="e">
        <f>#REF!+#REF!</f>
        <v>#REF!</v>
      </c>
      <c r="K1494" s="835" t="e">
        <f t="shared" si="15"/>
        <v>#REF!</v>
      </c>
      <c r="L1494" s="835" t="e">
        <f t="shared" si="16"/>
        <v>#REF!</v>
      </c>
      <c r="M1494" s="834" t="e">
        <f>#REF!</f>
        <v>#REF!</v>
      </c>
      <c r="N1494" s="834" t="e">
        <f>#REF!</f>
        <v>#REF!</v>
      </c>
      <c r="O1494" s="836" t="e">
        <f t="shared" si="17"/>
        <v>#REF!</v>
      </c>
      <c r="P1494" s="820" t="e">
        <f>Tabla13[[#This Row],[Ejec Real Acumu]]-Tabla13[[#This Row],[Proyec Ejec Acumul]]</f>
        <v>#REF!</v>
      </c>
      <c r="Q1494" s="820" t="e">
        <f>Tabla13[[#This Row],[Ejec Real Mes]]-Tabla13[[#This Row],[Program Entreg Mes]]</f>
        <v>#REF!</v>
      </c>
    </row>
    <row r="1495" spans="1:17">
      <c r="A1495" s="834">
        <v>15</v>
      </c>
      <c r="B1495" s="834" t="s">
        <v>2459</v>
      </c>
      <c r="C1495" s="834" t="s">
        <v>2460</v>
      </c>
      <c r="D1495" s="834" t="e">
        <f>#REF!</f>
        <v>#REF!</v>
      </c>
      <c r="E1495" s="834" t="e">
        <f>#REF!</f>
        <v>#REF!</v>
      </c>
      <c r="F1495" s="834">
        <v>2</v>
      </c>
      <c r="G1495" s="834" t="s">
        <v>2444</v>
      </c>
      <c r="H1495" s="834" t="e">
        <f>#REF!</f>
        <v>#REF!</v>
      </c>
      <c r="I1495" s="834" t="e">
        <f>#REF!+#REF!</f>
        <v>#REF!</v>
      </c>
      <c r="J1495" s="834" t="e">
        <f>#REF!+#REF!</f>
        <v>#REF!</v>
      </c>
      <c r="K1495" s="835" t="e">
        <f t="shared" si="15"/>
        <v>#REF!</v>
      </c>
      <c r="L1495" s="835" t="e">
        <f t="shared" si="16"/>
        <v>#REF!</v>
      </c>
      <c r="M1495" s="834" t="e">
        <f>#REF!</f>
        <v>#REF!</v>
      </c>
      <c r="N1495" s="834" t="e">
        <f>#REF!</f>
        <v>#REF!</v>
      </c>
      <c r="O1495" s="836" t="e">
        <f t="shared" si="17"/>
        <v>#REF!</v>
      </c>
      <c r="P1495" s="820" t="e">
        <f>Tabla13[[#This Row],[Ejec Real Acumu]]-Tabla13[[#This Row],[Proyec Ejec Acumul]]</f>
        <v>#REF!</v>
      </c>
      <c r="Q1495" s="820" t="e">
        <f>Tabla13[[#This Row],[Ejec Real Mes]]-Tabla13[[#This Row],[Program Entreg Mes]]</f>
        <v>#REF!</v>
      </c>
    </row>
    <row r="1496" spans="1:17">
      <c r="A1496" s="834">
        <v>16</v>
      </c>
      <c r="B1496" s="834" t="s">
        <v>2459</v>
      </c>
      <c r="C1496" s="834" t="s">
        <v>2460</v>
      </c>
      <c r="D1496" s="834" t="e">
        <f>#REF!</f>
        <v>#REF!</v>
      </c>
      <c r="E1496" s="834" t="e">
        <f>#REF!</f>
        <v>#REF!</v>
      </c>
      <c r="F1496" s="834">
        <v>2</v>
      </c>
      <c r="G1496" s="834" t="s">
        <v>2444</v>
      </c>
      <c r="H1496" s="834" t="e">
        <f>#REF!</f>
        <v>#REF!</v>
      </c>
      <c r="I1496" s="834" t="e">
        <f>#REF!+#REF!</f>
        <v>#REF!</v>
      </c>
      <c r="J1496" s="834" t="e">
        <f>#REF!+#REF!</f>
        <v>#REF!</v>
      </c>
      <c r="K1496" s="835" t="e">
        <f t="shared" si="15"/>
        <v>#REF!</v>
      </c>
      <c r="L1496" s="835" t="e">
        <f t="shared" si="16"/>
        <v>#REF!</v>
      </c>
      <c r="M1496" s="834" t="e">
        <f>#REF!</f>
        <v>#REF!</v>
      </c>
      <c r="N1496" s="834" t="e">
        <f>#REF!</f>
        <v>#REF!</v>
      </c>
      <c r="O1496" s="836" t="e">
        <f t="shared" si="17"/>
        <v>#REF!</v>
      </c>
      <c r="P1496" s="820" t="e">
        <f>Tabla13[[#This Row],[Ejec Real Acumu]]-Tabla13[[#This Row],[Proyec Ejec Acumul]]</f>
        <v>#REF!</v>
      </c>
      <c r="Q1496" s="820" t="e">
        <f>Tabla13[[#This Row],[Ejec Real Mes]]-Tabla13[[#This Row],[Program Entreg Mes]]</f>
        <v>#REF!</v>
      </c>
    </row>
    <row r="1497" spans="1:17">
      <c r="A1497" s="834">
        <v>17</v>
      </c>
      <c r="B1497" s="834" t="s">
        <v>2459</v>
      </c>
      <c r="C1497" s="834" t="s">
        <v>2460</v>
      </c>
      <c r="D1497" s="834" t="e">
        <f>#REF!</f>
        <v>#REF!</v>
      </c>
      <c r="E1497" s="834" t="e">
        <f>#REF!</f>
        <v>#REF!</v>
      </c>
      <c r="F1497" s="834">
        <v>2</v>
      </c>
      <c r="G1497" s="834" t="s">
        <v>2444</v>
      </c>
      <c r="H1497" s="834" t="e">
        <f>#REF!</f>
        <v>#REF!</v>
      </c>
      <c r="I1497" s="834" t="e">
        <f>#REF!+#REF!</f>
        <v>#REF!</v>
      </c>
      <c r="J1497" s="834" t="e">
        <f>#REF!+#REF!</f>
        <v>#REF!</v>
      </c>
      <c r="K1497" s="835" t="e">
        <f t="shared" si="15"/>
        <v>#REF!</v>
      </c>
      <c r="L1497" s="835" t="e">
        <f t="shared" si="16"/>
        <v>#REF!</v>
      </c>
      <c r="M1497" s="834" t="e">
        <f>#REF!</f>
        <v>#REF!</v>
      </c>
      <c r="N1497" s="834" t="e">
        <f>#REF!</f>
        <v>#REF!</v>
      </c>
      <c r="O1497" s="836" t="e">
        <f t="shared" si="17"/>
        <v>#REF!</v>
      </c>
      <c r="P1497" s="820" t="e">
        <f>Tabla13[[#This Row],[Ejec Real Acumu]]-Tabla13[[#This Row],[Proyec Ejec Acumul]]</f>
        <v>#REF!</v>
      </c>
      <c r="Q1497" s="820" t="e">
        <f>Tabla13[[#This Row],[Ejec Real Mes]]-Tabla13[[#This Row],[Program Entreg Mes]]</f>
        <v>#REF!</v>
      </c>
    </row>
    <row r="1498" spans="1:17">
      <c r="A1498" s="834">
        <v>18</v>
      </c>
      <c r="B1498" s="834" t="s">
        <v>2459</v>
      </c>
      <c r="C1498" s="834" t="s">
        <v>2460</v>
      </c>
      <c r="D1498" s="834" t="e">
        <f>#REF!</f>
        <v>#REF!</v>
      </c>
      <c r="E1498" s="834" t="e">
        <f>#REF!</f>
        <v>#REF!</v>
      </c>
      <c r="F1498" s="834">
        <v>2</v>
      </c>
      <c r="G1498" s="834" t="s">
        <v>2444</v>
      </c>
      <c r="H1498" s="834" t="e">
        <f>#REF!</f>
        <v>#REF!</v>
      </c>
      <c r="I1498" s="834" t="e">
        <f>#REF!+#REF!</f>
        <v>#REF!</v>
      </c>
      <c r="J1498" s="834" t="e">
        <f>#REF!+#REF!</f>
        <v>#REF!</v>
      </c>
      <c r="K1498" s="835" t="e">
        <f t="shared" si="15"/>
        <v>#REF!</v>
      </c>
      <c r="L1498" s="835" t="e">
        <f t="shared" si="16"/>
        <v>#REF!</v>
      </c>
      <c r="M1498" s="834" t="e">
        <f>#REF!</f>
        <v>#REF!</v>
      </c>
      <c r="N1498" s="834" t="e">
        <f>#REF!</f>
        <v>#REF!</v>
      </c>
      <c r="O1498" s="836" t="e">
        <f t="shared" si="17"/>
        <v>#REF!</v>
      </c>
      <c r="P1498" s="820" t="e">
        <f>Tabla13[[#This Row],[Ejec Real Acumu]]-Tabla13[[#This Row],[Proyec Ejec Acumul]]</f>
        <v>#REF!</v>
      </c>
      <c r="Q1498" s="820" t="e">
        <f>Tabla13[[#This Row],[Ejec Real Mes]]-Tabla13[[#This Row],[Program Entreg Mes]]</f>
        <v>#REF!</v>
      </c>
    </row>
    <row r="1499" spans="1:17">
      <c r="A1499" s="834">
        <v>19</v>
      </c>
      <c r="B1499" s="834" t="s">
        <v>2459</v>
      </c>
      <c r="C1499" s="834" t="s">
        <v>2460</v>
      </c>
      <c r="D1499" s="834" t="e">
        <f>#REF!</f>
        <v>#REF!</v>
      </c>
      <c r="E1499" s="834" t="e">
        <f>#REF!</f>
        <v>#REF!</v>
      </c>
      <c r="F1499" s="834">
        <v>2</v>
      </c>
      <c r="G1499" s="834" t="s">
        <v>2444</v>
      </c>
      <c r="H1499" s="834" t="e">
        <f>#REF!</f>
        <v>#REF!</v>
      </c>
      <c r="I1499" s="834" t="e">
        <f>#REF!+#REF!</f>
        <v>#REF!</v>
      </c>
      <c r="J1499" s="834" t="e">
        <f>#REF!+#REF!</f>
        <v>#REF!</v>
      </c>
      <c r="K1499" s="835" t="e">
        <f t="shared" si="15"/>
        <v>#REF!</v>
      </c>
      <c r="L1499" s="835" t="e">
        <f t="shared" si="16"/>
        <v>#REF!</v>
      </c>
      <c r="M1499" s="834" t="e">
        <f>#REF!</f>
        <v>#REF!</v>
      </c>
      <c r="N1499" s="834" t="e">
        <f>#REF!</f>
        <v>#REF!</v>
      </c>
      <c r="O1499" s="836" t="e">
        <f t="shared" si="17"/>
        <v>#REF!</v>
      </c>
      <c r="P1499" s="820" t="e">
        <f>Tabla13[[#This Row],[Ejec Real Acumu]]-Tabla13[[#This Row],[Proyec Ejec Acumul]]</f>
        <v>#REF!</v>
      </c>
      <c r="Q1499" s="820" t="e">
        <f>Tabla13[[#This Row],[Ejec Real Mes]]-Tabla13[[#This Row],[Program Entreg Mes]]</f>
        <v>#REF!</v>
      </c>
    </row>
    <row r="1500" spans="1:17">
      <c r="A1500" s="834">
        <v>20</v>
      </c>
      <c r="B1500" s="834" t="s">
        <v>2459</v>
      </c>
      <c r="C1500" s="834" t="s">
        <v>2460</v>
      </c>
      <c r="D1500" s="834" t="e">
        <f>#REF!</f>
        <v>#REF!</v>
      </c>
      <c r="E1500" s="834" t="e">
        <f>#REF!</f>
        <v>#REF!</v>
      </c>
      <c r="F1500" s="834">
        <v>2</v>
      </c>
      <c r="G1500" s="834" t="s">
        <v>2444</v>
      </c>
      <c r="H1500" s="834" t="e">
        <f>#REF!</f>
        <v>#REF!</v>
      </c>
      <c r="I1500" s="834" t="e">
        <f>#REF!+#REF!</f>
        <v>#REF!</v>
      </c>
      <c r="J1500" s="834" t="e">
        <f>#REF!+#REF!</f>
        <v>#REF!</v>
      </c>
      <c r="K1500" s="835" t="e">
        <f t="shared" si="15"/>
        <v>#REF!</v>
      </c>
      <c r="L1500" s="835" t="e">
        <f t="shared" si="16"/>
        <v>#REF!</v>
      </c>
      <c r="M1500" s="834" t="e">
        <f>#REF!</f>
        <v>#REF!</v>
      </c>
      <c r="N1500" s="834" t="e">
        <f>#REF!</f>
        <v>#REF!</v>
      </c>
      <c r="O1500" s="836" t="e">
        <f t="shared" si="17"/>
        <v>#REF!</v>
      </c>
      <c r="P1500" s="820" t="e">
        <f>Tabla13[[#This Row],[Ejec Real Acumu]]-Tabla13[[#This Row],[Proyec Ejec Acumul]]</f>
        <v>#REF!</v>
      </c>
      <c r="Q1500" s="820" t="e">
        <f>Tabla13[[#This Row],[Ejec Real Mes]]-Tabla13[[#This Row],[Program Entreg Mes]]</f>
        <v>#REF!</v>
      </c>
    </row>
    <row r="1501" spans="1:17">
      <c r="A1501" s="834">
        <v>21</v>
      </c>
      <c r="B1501" s="834" t="s">
        <v>2459</v>
      </c>
      <c r="C1501" s="834" t="s">
        <v>2460</v>
      </c>
      <c r="D1501" s="834" t="e">
        <f>#REF!</f>
        <v>#REF!</v>
      </c>
      <c r="E1501" s="834" t="e">
        <f>#REF!</f>
        <v>#REF!</v>
      </c>
      <c r="F1501" s="834">
        <v>2</v>
      </c>
      <c r="G1501" s="834" t="s">
        <v>2444</v>
      </c>
      <c r="H1501" s="834" t="e">
        <f>#REF!</f>
        <v>#REF!</v>
      </c>
      <c r="I1501" s="834" t="e">
        <f>#REF!+#REF!</f>
        <v>#REF!</v>
      </c>
      <c r="J1501" s="834" t="e">
        <f>#REF!+#REF!</f>
        <v>#REF!</v>
      </c>
      <c r="K1501" s="835" t="e">
        <f t="shared" si="15"/>
        <v>#REF!</v>
      </c>
      <c r="L1501" s="835" t="e">
        <f t="shared" si="16"/>
        <v>#REF!</v>
      </c>
      <c r="M1501" s="834" t="e">
        <f>#REF!</f>
        <v>#REF!</v>
      </c>
      <c r="N1501" s="834" t="e">
        <f>#REF!</f>
        <v>#REF!</v>
      </c>
      <c r="O1501" s="836" t="e">
        <f t="shared" si="17"/>
        <v>#REF!</v>
      </c>
      <c r="P1501" s="820" t="e">
        <f>Tabla13[[#This Row],[Ejec Real Acumu]]-Tabla13[[#This Row],[Proyec Ejec Acumul]]</f>
        <v>#REF!</v>
      </c>
      <c r="Q1501" s="820" t="e">
        <f>Tabla13[[#This Row],[Ejec Real Mes]]-Tabla13[[#This Row],[Program Entreg Mes]]</f>
        <v>#REF!</v>
      </c>
    </row>
    <row r="1502" spans="1:17">
      <c r="A1502" s="834">
        <v>22</v>
      </c>
      <c r="B1502" s="834" t="s">
        <v>2459</v>
      </c>
      <c r="C1502" s="834" t="s">
        <v>2460</v>
      </c>
      <c r="D1502" s="834" t="e">
        <f>#REF!</f>
        <v>#REF!</v>
      </c>
      <c r="E1502" s="834" t="e">
        <f>#REF!</f>
        <v>#REF!</v>
      </c>
      <c r="F1502" s="834">
        <v>2</v>
      </c>
      <c r="G1502" s="834" t="s">
        <v>2444</v>
      </c>
      <c r="H1502" s="834" t="e">
        <f>#REF!</f>
        <v>#REF!</v>
      </c>
      <c r="I1502" s="834" t="e">
        <f>#REF!+#REF!</f>
        <v>#REF!</v>
      </c>
      <c r="J1502" s="834" t="e">
        <f>#REF!+#REF!</f>
        <v>#REF!</v>
      </c>
      <c r="K1502" s="835" t="e">
        <f t="shared" si="15"/>
        <v>#REF!</v>
      </c>
      <c r="L1502" s="835" t="e">
        <f t="shared" si="16"/>
        <v>#REF!</v>
      </c>
      <c r="M1502" s="834" t="e">
        <f>#REF!</f>
        <v>#REF!</v>
      </c>
      <c r="N1502" s="834" t="e">
        <f>#REF!</f>
        <v>#REF!</v>
      </c>
      <c r="O1502" s="836" t="e">
        <f t="shared" si="17"/>
        <v>#REF!</v>
      </c>
      <c r="P1502" s="820" t="e">
        <f>Tabla13[[#This Row],[Ejec Real Acumu]]-Tabla13[[#This Row],[Proyec Ejec Acumul]]</f>
        <v>#REF!</v>
      </c>
      <c r="Q1502" s="820" t="e">
        <f>Tabla13[[#This Row],[Ejec Real Mes]]-Tabla13[[#This Row],[Program Entreg Mes]]</f>
        <v>#REF!</v>
      </c>
    </row>
    <row r="1503" spans="1:17">
      <c r="A1503" s="834">
        <v>23</v>
      </c>
      <c r="B1503" s="834" t="s">
        <v>2459</v>
      </c>
      <c r="C1503" s="834" t="s">
        <v>2460</v>
      </c>
      <c r="D1503" s="834" t="e">
        <f>#REF!</f>
        <v>#REF!</v>
      </c>
      <c r="E1503" s="834" t="e">
        <f>#REF!</f>
        <v>#REF!</v>
      </c>
      <c r="F1503" s="834">
        <v>2</v>
      </c>
      <c r="G1503" s="834" t="s">
        <v>2444</v>
      </c>
      <c r="H1503" s="834" t="e">
        <f>#REF!</f>
        <v>#REF!</v>
      </c>
      <c r="I1503" s="834" t="e">
        <f>#REF!+#REF!</f>
        <v>#REF!</v>
      </c>
      <c r="J1503" s="834" t="e">
        <f>#REF!+#REF!</f>
        <v>#REF!</v>
      </c>
      <c r="K1503" s="835" t="e">
        <f t="shared" si="15"/>
        <v>#REF!</v>
      </c>
      <c r="L1503" s="835" t="e">
        <f t="shared" si="16"/>
        <v>#REF!</v>
      </c>
      <c r="M1503" s="834" t="e">
        <f>#REF!</f>
        <v>#REF!</v>
      </c>
      <c r="N1503" s="834" t="e">
        <f>#REF!</f>
        <v>#REF!</v>
      </c>
      <c r="O1503" s="836" t="e">
        <f t="shared" si="17"/>
        <v>#REF!</v>
      </c>
      <c r="P1503" s="820" t="e">
        <f>Tabla13[[#This Row],[Ejec Real Acumu]]-Tabla13[[#This Row],[Proyec Ejec Acumul]]</f>
        <v>#REF!</v>
      </c>
      <c r="Q1503" s="820" t="e">
        <f>Tabla13[[#This Row],[Ejec Real Mes]]-Tabla13[[#This Row],[Program Entreg Mes]]</f>
        <v>#REF!</v>
      </c>
    </row>
    <row r="1504" spans="1:17">
      <c r="A1504" s="834">
        <v>24</v>
      </c>
      <c r="B1504" s="834" t="s">
        <v>2459</v>
      </c>
      <c r="C1504" s="834" t="s">
        <v>2460</v>
      </c>
      <c r="D1504" s="834" t="e">
        <f>#REF!</f>
        <v>#REF!</v>
      </c>
      <c r="E1504" s="834" t="e">
        <f>#REF!</f>
        <v>#REF!</v>
      </c>
      <c r="F1504" s="834">
        <v>2</v>
      </c>
      <c r="G1504" s="834" t="s">
        <v>2444</v>
      </c>
      <c r="H1504" s="834" t="e">
        <f>#REF!</f>
        <v>#REF!</v>
      </c>
      <c r="I1504" s="834" t="e">
        <f>#REF!+#REF!</f>
        <v>#REF!</v>
      </c>
      <c r="J1504" s="834" t="e">
        <f>#REF!+#REF!</f>
        <v>#REF!</v>
      </c>
      <c r="K1504" s="835" t="e">
        <f t="shared" si="15"/>
        <v>#REF!</v>
      </c>
      <c r="L1504" s="835" t="e">
        <f t="shared" si="16"/>
        <v>#REF!</v>
      </c>
      <c r="M1504" s="834" t="e">
        <f>#REF!</f>
        <v>#REF!</v>
      </c>
      <c r="N1504" s="834" t="e">
        <f>#REF!</f>
        <v>#REF!</v>
      </c>
      <c r="O1504" s="836" t="e">
        <f t="shared" si="17"/>
        <v>#REF!</v>
      </c>
      <c r="P1504" s="820" t="e">
        <f>Tabla13[[#This Row],[Ejec Real Acumu]]-Tabla13[[#This Row],[Proyec Ejec Acumul]]</f>
        <v>#REF!</v>
      </c>
      <c r="Q1504" s="820" t="e">
        <f>Tabla13[[#This Row],[Ejec Real Mes]]-Tabla13[[#This Row],[Program Entreg Mes]]</f>
        <v>#REF!</v>
      </c>
    </row>
    <row r="1505" spans="1:17">
      <c r="A1505" s="834">
        <v>25</v>
      </c>
      <c r="B1505" s="834" t="s">
        <v>2459</v>
      </c>
      <c r="C1505" s="834" t="s">
        <v>2460</v>
      </c>
      <c r="D1505" s="834" t="e">
        <f>#REF!</f>
        <v>#REF!</v>
      </c>
      <c r="E1505" s="834" t="e">
        <f>#REF!</f>
        <v>#REF!</v>
      </c>
      <c r="F1505" s="834">
        <v>2</v>
      </c>
      <c r="G1505" s="834" t="s">
        <v>2444</v>
      </c>
      <c r="H1505" s="834" t="e">
        <f>#REF!</f>
        <v>#REF!</v>
      </c>
      <c r="I1505" s="834" t="e">
        <f>#REF!+#REF!</f>
        <v>#REF!</v>
      </c>
      <c r="J1505" s="834" t="e">
        <f>#REF!+#REF!</f>
        <v>#REF!</v>
      </c>
      <c r="K1505" s="835" t="e">
        <f t="shared" si="15"/>
        <v>#REF!</v>
      </c>
      <c r="L1505" s="835" t="e">
        <f t="shared" si="16"/>
        <v>#REF!</v>
      </c>
      <c r="M1505" s="834" t="e">
        <f>#REF!</f>
        <v>#REF!</v>
      </c>
      <c r="N1505" s="834" t="e">
        <f>#REF!</f>
        <v>#REF!</v>
      </c>
      <c r="O1505" s="836" t="e">
        <f t="shared" si="17"/>
        <v>#REF!</v>
      </c>
      <c r="P1505" s="820" t="e">
        <f>Tabla13[[#This Row],[Ejec Real Acumu]]-Tabla13[[#This Row],[Proyec Ejec Acumul]]</f>
        <v>#REF!</v>
      </c>
      <c r="Q1505" s="820" t="e">
        <f>Tabla13[[#This Row],[Ejec Real Mes]]-Tabla13[[#This Row],[Program Entreg Mes]]</f>
        <v>#REF!</v>
      </c>
    </row>
    <row r="1506" spans="1:17">
      <c r="A1506" s="834">
        <v>26</v>
      </c>
      <c r="B1506" s="834" t="s">
        <v>2459</v>
      </c>
      <c r="C1506" s="834" t="s">
        <v>2460</v>
      </c>
      <c r="D1506" s="834" t="e">
        <f>#REF!</f>
        <v>#REF!</v>
      </c>
      <c r="E1506" s="834" t="e">
        <f>#REF!</f>
        <v>#REF!</v>
      </c>
      <c r="F1506" s="834">
        <v>2</v>
      </c>
      <c r="G1506" s="834" t="s">
        <v>2444</v>
      </c>
      <c r="H1506" s="834" t="e">
        <f>#REF!</f>
        <v>#REF!</v>
      </c>
      <c r="I1506" s="834" t="e">
        <f>#REF!+#REF!</f>
        <v>#REF!</v>
      </c>
      <c r="J1506" s="834" t="e">
        <f>#REF!+#REF!</f>
        <v>#REF!</v>
      </c>
      <c r="K1506" s="835" t="e">
        <f t="shared" si="15"/>
        <v>#REF!</v>
      </c>
      <c r="L1506" s="835" t="e">
        <f t="shared" si="16"/>
        <v>#REF!</v>
      </c>
      <c r="M1506" s="834" t="e">
        <f>#REF!</f>
        <v>#REF!</v>
      </c>
      <c r="N1506" s="834" t="e">
        <f>#REF!</f>
        <v>#REF!</v>
      </c>
      <c r="O1506" s="836" t="e">
        <f t="shared" si="17"/>
        <v>#REF!</v>
      </c>
      <c r="P1506" s="820" t="e">
        <f>Tabla13[[#This Row],[Ejec Real Acumu]]-Tabla13[[#This Row],[Proyec Ejec Acumul]]</f>
        <v>#REF!</v>
      </c>
      <c r="Q1506" s="820" t="e">
        <f>Tabla13[[#This Row],[Ejec Real Mes]]-Tabla13[[#This Row],[Program Entreg Mes]]</f>
        <v>#REF!</v>
      </c>
    </row>
    <row r="1507" spans="1:17">
      <c r="A1507" s="834">
        <v>27</v>
      </c>
      <c r="B1507" s="834" t="s">
        <v>2459</v>
      </c>
      <c r="C1507" s="834" t="s">
        <v>2460</v>
      </c>
      <c r="D1507" s="834" t="e">
        <f>#REF!</f>
        <v>#REF!</v>
      </c>
      <c r="E1507" s="834" t="e">
        <f>#REF!</f>
        <v>#REF!</v>
      </c>
      <c r="F1507" s="834">
        <v>2</v>
      </c>
      <c r="G1507" s="834" t="s">
        <v>2444</v>
      </c>
      <c r="H1507" s="834" t="e">
        <f>#REF!</f>
        <v>#REF!</v>
      </c>
      <c r="I1507" s="834" t="e">
        <f>#REF!+#REF!</f>
        <v>#REF!</v>
      </c>
      <c r="J1507" s="834" t="e">
        <f>#REF!+#REF!</f>
        <v>#REF!</v>
      </c>
      <c r="K1507" s="835" t="e">
        <f t="shared" si="15"/>
        <v>#REF!</v>
      </c>
      <c r="L1507" s="835" t="e">
        <f t="shared" si="16"/>
        <v>#REF!</v>
      </c>
      <c r="M1507" s="834" t="e">
        <f>#REF!</f>
        <v>#REF!</v>
      </c>
      <c r="N1507" s="834" t="e">
        <f>#REF!</f>
        <v>#REF!</v>
      </c>
      <c r="O1507" s="836" t="e">
        <f t="shared" si="17"/>
        <v>#REF!</v>
      </c>
      <c r="P1507" s="820" t="e">
        <f>Tabla13[[#This Row],[Ejec Real Acumu]]-Tabla13[[#This Row],[Proyec Ejec Acumul]]</f>
        <v>#REF!</v>
      </c>
      <c r="Q1507" s="820" t="e">
        <f>Tabla13[[#This Row],[Ejec Real Mes]]-Tabla13[[#This Row],[Program Entreg Mes]]</f>
        <v>#REF!</v>
      </c>
    </row>
    <row r="1508" spans="1:17">
      <c r="A1508" s="834">
        <v>28</v>
      </c>
      <c r="B1508" s="834" t="s">
        <v>2459</v>
      </c>
      <c r="C1508" s="834" t="s">
        <v>2460</v>
      </c>
      <c r="D1508" s="834" t="e">
        <f>#REF!</f>
        <v>#REF!</v>
      </c>
      <c r="E1508" s="834" t="e">
        <f>#REF!</f>
        <v>#REF!</v>
      </c>
      <c r="F1508" s="834">
        <v>2</v>
      </c>
      <c r="G1508" s="834" t="s">
        <v>2444</v>
      </c>
      <c r="H1508" s="837" t="e">
        <f>#REF!</f>
        <v>#REF!</v>
      </c>
      <c r="I1508" s="834" t="e">
        <f>#REF!+#REF!</f>
        <v>#REF!</v>
      </c>
      <c r="J1508" s="834" t="e">
        <f>#REF!+#REF!</f>
        <v>#REF!</v>
      </c>
      <c r="K1508" s="835" t="e">
        <f t="shared" si="15"/>
        <v>#REF!</v>
      </c>
      <c r="L1508" s="835" t="e">
        <f t="shared" si="16"/>
        <v>#REF!</v>
      </c>
      <c r="M1508" s="834" t="e">
        <f>#REF!</f>
        <v>#REF!</v>
      </c>
      <c r="N1508" s="834" t="e">
        <f>#REF!</f>
        <v>#REF!</v>
      </c>
      <c r="O1508" s="836" t="e">
        <f t="shared" si="17"/>
        <v>#REF!</v>
      </c>
      <c r="P1508" s="820" t="e">
        <f>Tabla13[[#This Row],[Ejec Real Acumu]]-Tabla13[[#This Row],[Proyec Ejec Acumul]]</f>
        <v>#REF!</v>
      </c>
      <c r="Q1508" s="820" t="e">
        <f>Tabla13[[#This Row],[Ejec Real Mes]]-Tabla13[[#This Row],[Program Entreg Mes]]</f>
        <v>#REF!</v>
      </c>
    </row>
    <row r="1509" spans="1:17">
      <c r="A1509" s="834">
        <v>29</v>
      </c>
      <c r="B1509" s="834" t="s">
        <v>2459</v>
      </c>
      <c r="C1509" s="834" t="s">
        <v>2460</v>
      </c>
      <c r="D1509" s="834" t="e">
        <f>#REF!</f>
        <v>#REF!</v>
      </c>
      <c r="E1509" s="834" t="e">
        <f>#REF!</f>
        <v>#REF!</v>
      </c>
      <c r="F1509" s="834">
        <v>2</v>
      </c>
      <c r="G1509" s="834" t="s">
        <v>2444</v>
      </c>
      <c r="H1509" s="834" t="e">
        <f>#REF!</f>
        <v>#REF!</v>
      </c>
      <c r="I1509" s="834" t="e">
        <f>#REF!+#REF!</f>
        <v>#REF!</v>
      </c>
      <c r="J1509" s="834" t="e">
        <f>#REF!+#REF!</f>
        <v>#REF!</v>
      </c>
      <c r="K1509" s="835" t="e">
        <f t="shared" si="15"/>
        <v>#REF!</v>
      </c>
      <c r="L1509" s="835" t="e">
        <f t="shared" si="16"/>
        <v>#REF!</v>
      </c>
      <c r="M1509" s="834" t="e">
        <f>#REF!</f>
        <v>#REF!</v>
      </c>
      <c r="N1509" s="834" t="e">
        <f>#REF!</f>
        <v>#REF!</v>
      </c>
      <c r="O1509" s="836" t="e">
        <f t="shared" si="17"/>
        <v>#REF!</v>
      </c>
      <c r="P1509" s="820" t="e">
        <f>Tabla13[[#This Row],[Ejec Real Acumu]]-Tabla13[[#This Row],[Proyec Ejec Acumul]]</f>
        <v>#REF!</v>
      </c>
      <c r="Q1509" s="820" t="e">
        <f>Tabla13[[#This Row],[Ejec Real Mes]]-Tabla13[[#This Row],[Program Entreg Mes]]</f>
        <v>#REF!</v>
      </c>
    </row>
    <row r="1510" spans="1:17">
      <c r="A1510" s="834">
        <v>30</v>
      </c>
      <c r="B1510" s="834" t="s">
        <v>2459</v>
      </c>
      <c r="C1510" s="834" t="s">
        <v>2460</v>
      </c>
      <c r="D1510" s="834" t="e">
        <f>#REF!</f>
        <v>#REF!</v>
      </c>
      <c r="E1510" s="834" t="e">
        <f>#REF!</f>
        <v>#REF!</v>
      </c>
      <c r="F1510" s="834">
        <v>2</v>
      </c>
      <c r="G1510" s="834" t="s">
        <v>2444</v>
      </c>
      <c r="H1510" s="834" t="e">
        <f>#REF!</f>
        <v>#REF!</v>
      </c>
      <c r="I1510" s="834" t="e">
        <f>#REF!+#REF!</f>
        <v>#REF!</v>
      </c>
      <c r="J1510" s="834" t="e">
        <f>#REF!+#REF!</f>
        <v>#REF!</v>
      </c>
      <c r="K1510" s="835" t="e">
        <f t="shared" si="15"/>
        <v>#REF!</v>
      </c>
      <c r="L1510" s="835" t="e">
        <f t="shared" si="16"/>
        <v>#REF!</v>
      </c>
      <c r="M1510" s="834" t="e">
        <f>#REF!</f>
        <v>#REF!</v>
      </c>
      <c r="N1510" s="834" t="e">
        <f>#REF!</f>
        <v>#REF!</v>
      </c>
      <c r="O1510" s="836" t="e">
        <f t="shared" si="17"/>
        <v>#REF!</v>
      </c>
      <c r="P1510" s="820" t="e">
        <f>Tabla13[[#This Row],[Ejec Real Acumu]]-Tabla13[[#This Row],[Proyec Ejec Acumul]]</f>
        <v>#REF!</v>
      </c>
      <c r="Q1510" s="820" t="e">
        <f>Tabla13[[#This Row],[Ejec Real Mes]]-Tabla13[[#This Row],[Program Entreg Mes]]</f>
        <v>#REF!</v>
      </c>
    </row>
    <row r="1511" spans="1:17">
      <c r="A1511" s="834">
        <v>31</v>
      </c>
      <c r="B1511" s="834" t="s">
        <v>2459</v>
      </c>
      <c r="C1511" s="834" t="s">
        <v>2460</v>
      </c>
      <c r="D1511" s="834" t="e">
        <f>#REF!</f>
        <v>#REF!</v>
      </c>
      <c r="E1511" s="834" t="e">
        <f>#REF!</f>
        <v>#REF!</v>
      </c>
      <c r="F1511" s="834">
        <v>2</v>
      </c>
      <c r="G1511" s="834" t="s">
        <v>2444</v>
      </c>
      <c r="H1511" s="834" t="e">
        <f>#REF!</f>
        <v>#REF!</v>
      </c>
      <c r="I1511" s="834" t="e">
        <f>#REF!+#REF!</f>
        <v>#REF!</v>
      </c>
      <c r="J1511" s="834" t="e">
        <f>#REF!+#REF!</f>
        <v>#REF!</v>
      </c>
      <c r="K1511" s="835" t="e">
        <f t="shared" si="15"/>
        <v>#REF!</v>
      </c>
      <c r="L1511" s="835" t="e">
        <f t="shared" si="16"/>
        <v>#REF!</v>
      </c>
      <c r="M1511" s="834" t="e">
        <f>#REF!</f>
        <v>#REF!</v>
      </c>
      <c r="N1511" s="834" t="e">
        <f>#REF!</f>
        <v>#REF!</v>
      </c>
      <c r="O1511" s="836" t="e">
        <f t="shared" si="17"/>
        <v>#REF!</v>
      </c>
      <c r="P1511" s="820" t="e">
        <f>Tabla13[[#This Row],[Ejec Real Acumu]]-Tabla13[[#This Row],[Proyec Ejec Acumul]]</f>
        <v>#REF!</v>
      </c>
      <c r="Q1511" s="820" t="e">
        <f>Tabla13[[#This Row],[Ejec Real Mes]]-Tabla13[[#This Row],[Program Entreg Mes]]</f>
        <v>#REF!</v>
      </c>
    </row>
    <row r="1512" spans="1:17">
      <c r="A1512" s="834">
        <v>32</v>
      </c>
      <c r="B1512" s="834" t="s">
        <v>2459</v>
      </c>
      <c r="C1512" s="834" t="s">
        <v>2460</v>
      </c>
      <c r="D1512" s="834" t="e">
        <f>#REF!</f>
        <v>#REF!</v>
      </c>
      <c r="E1512" s="834" t="e">
        <f>#REF!</f>
        <v>#REF!</v>
      </c>
      <c r="F1512" s="834">
        <v>2</v>
      </c>
      <c r="G1512" s="834" t="s">
        <v>2444</v>
      </c>
      <c r="H1512" s="834" t="e">
        <f>#REF!</f>
        <v>#REF!</v>
      </c>
      <c r="I1512" s="834" t="e">
        <f>#REF!+#REF!</f>
        <v>#REF!</v>
      </c>
      <c r="J1512" s="834" t="e">
        <f>#REF!+#REF!</f>
        <v>#REF!</v>
      </c>
      <c r="K1512" s="835" t="e">
        <f t="shared" si="15"/>
        <v>#REF!</v>
      </c>
      <c r="L1512" s="835" t="e">
        <f t="shared" si="16"/>
        <v>#REF!</v>
      </c>
      <c r="M1512" s="834" t="e">
        <f>#REF!</f>
        <v>#REF!</v>
      </c>
      <c r="N1512" s="834" t="e">
        <f>#REF!</f>
        <v>#REF!</v>
      </c>
      <c r="O1512" s="836" t="e">
        <f t="shared" si="17"/>
        <v>#REF!</v>
      </c>
      <c r="P1512" s="820" t="e">
        <f>Tabla13[[#This Row],[Ejec Real Acumu]]-Tabla13[[#This Row],[Proyec Ejec Acumul]]</f>
        <v>#REF!</v>
      </c>
      <c r="Q1512" s="820" t="e">
        <f>Tabla13[[#This Row],[Ejec Real Mes]]-Tabla13[[#This Row],[Program Entreg Mes]]</f>
        <v>#REF!</v>
      </c>
    </row>
    <row r="1513" spans="1:17">
      <c r="A1513" s="834">
        <v>33</v>
      </c>
      <c r="B1513" s="834" t="s">
        <v>2459</v>
      </c>
      <c r="C1513" s="834" t="s">
        <v>2460</v>
      </c>
      <c r="D1513" s="834" t="e">
        <f>#REF!</f>
        <v>#REF!</v>
      </c>
      <c r="E1513" s="834" t="e">
        <f>#REF!</f>
        <v>#REF!</v>
      </c>
      <c r="F1513" s="834">
        <v>2</v>
      </c>
      <c r="G1513" s="834" t="s">
        <v>2444</v>
      </c>
      <c r="H1513" s="834" t="e">
        <f>#REF!</f>
        <v>#REF!</v>
      </c>
      <c r="I1513" s="834" t="e">
        <f>#REF!+#REF!</f>
        <v>#REF!</v>
      </c>
      <c r="J1513" s="834" t="e">
        <f>#REF!+#REF!</f>
        <v>#REF!</v>
      </c>
      <c r="K1513" s="835" t="e">
        <f t="shared" si="15"/>
        <v>#REF!</v>
      </c>
      <c r="L1513" s="835" t="e">
        <f t="shared" si="16"/>
        <v>#REF!</v>
      </c>
      <c r="M1513" s="834" t="e">
        <f>#REF!</f>
        <v>#REF!</v>
      </c>
      <c r="N1513" s="834" t="e">
        <f>#REF!</f>
        <v>#REF!</v>
      </c>
      <c r="O1513" s="836" t="e">
        <f t="shared" si="17"/>
        <v>#REF!</v>
      </c>
      <c r="P1513" s="820" t="e">
        <f>Tabla13[[#This Row],[Ejec Real Acumu]]-Tabla13[[#This Row],[Proyec Ejec Acumul]]</f>
        <v>#REF!</v>
      </c>
      <c r="Q1513" s="820" t="e">
        <f>Tabla13[[#This Row],[Ejec Real Mes]]-Tabla13[[#This Row],[Program Entreg Mes]]</f>
        <v>#REF!</v>
      </c>
    </row>
    <row r="1514" spans="1:17">
      <c r="A1514" s="834">
        <v>34</v>
      </c>
      <c r="B1514" s="834" t="s">
        <v>2459</v>
      </c>
      <c r="C1514" s="834" t="s">
        <v>2460</v>
      </c>
      <c r="D1514" s="834" t="e">
        <f>#REF!</f>
        <v>#REF!</v>
      </c>
      <c r="E1514" s="834" t="e">
        <f>#REF!</f>
        <v>#REF!</v>
      </c>
      <c r="F1514" s="834">
        <v>2</v>
      </c>
      <c r="G1514" s="834" t="s">
        <v>2444</v>
      </c>
      <c r="H1514" s="834" t="e">
        <f>#REF!</f>
        <v>#REF!</v>
      </c>
      <c r="I1514" s="834" t="e">
        <f>#REF!+#REF!</f>
        <v>#REF!</v>
      </c>
      <c r="J1514" s="834" t="e">
        <f>#REF!+#REF!</f>
        <v>#REF!</v>
      </c>
      <c r="K1514" s="835" t="e">
        <f t="shared" si="15"/>
        <v>#REF!</v>
      </c>
      <c r="L1514" s="835" t="e">
        <f t="shared" si="16"/>
        <v>#REF!</v>
      </c>
      <c r="M1514" s="834" t="e">
        <f>#REF!</f>
        <v>#REF!</v>
      </c>
      <c r="N1514" s="834" t="e">
        <f>#REF!</f>
        <v>#REF!</v>
      </c>
      <c r="O1514" s="836" t="e">
        <f t="shared" si="17"/>
        <v>#REF!</v>
      </c>
      <c r="P1514" s="820" t="e">
        <f>Tabla13[[#This Row],[Ejec Real Acumu]]-Tabla13[[#This Row],[Proyec Ejec Acumul]]</f>
        <v>#REF!</v>
      </c>
      <c r="Q1514" s="820" t="e">
        <f>Tabla13[[#This Row],[Ejec Real Mes]]-Tabla13[[#This Row],[Program Entreg Mes]]</f>
        <v>#REF!</v>
      </c>
    </row>
    <row r="1515" spans="1:17">
      <c r="A1515" s="834">
        <v>35</v>
      </c>
      <c r="B1515" s="834" t="s">
        <v>2459</v>
      </c>
      <c r="C1515" s="834" t="s">
        <v>2460</v>
      </c>
      <c r="D1515" s="834" t="e">
        <f>#REF!</f>
        <v>#REF!</v>
      </c>
      <c r="E1515" s="834" t="e">
        <f>#REF!</f>
        <v>#REF!</v>
      </c>
      <c r="F1515" s="834">
        <v>2</v>
      </c>
      <c r="G1515" s="834" t="s">
        <v>2444</v>
      </c>
      <c r="H1515" s="834" t="e">
        <f>#REF!</f>
        <v>#REF!</v>
      </c>
      <c r="I1515" s="834" t="e">
        <f>#REF!+#REF!</f>
        <v>#REF!</v>
      </c>
      <c r="J1515" s="834" t="e">
        <f>#REF!+#REF!</f>
        <v>#REF!</v>
      </c>
      <c r="K1515" s="835" t="e">
        <f t="shared" si="15"/>
        <v>#REF!</v>
      </c>
      <c r="L1515" s="835" t="e">
        <f t="shared" si="16"/>
        <v>#REF!</v>
      </c>
      <c r="M1515" s="834" t="e">
        <f>#REF!</f>
        <v>#REF!</v>
      </c>
      <c r="N1515" s="834" t="e">
        <f>#REF!</f>
        <v>#REF!</v>
      </c>
      <c r="O1515" s="836" t="e">
        <f t="shared" si="17"/>
        <v>#REF!</v>
      </c>
      <c r="P1515" s="820" t="e">
        <f>Tabla13[[#This Row],[Ejec Real Acumu]]-Tabla13[[#This Row],[Proyec Ejec Acumul]]</f>
        <v>#REF!</v>
      </c>
      <c r="Q1515" s="820" t="e">
        <f>Tabla13[[#This Row],[Ejec Real Mes]]-Tabla13[[#This Row],[Program Entreg Mes]]</f>
        <v>#REF!</v>
      </c>
    </row>
    <row r="1516" spans="1:17">
      <c r="A1516" s="834">
        <v>36</v>
      </c>
      <c r="B1516" s="834" t="s">
        <v>2459</v>
      </c>
      <c r="C1516" s="834" t="s">
        <v>2460</v>
      </c>
      <c r="D1516" s="834" t="e">
        <f>#REF!</f>
        <v>#REF!</v>
      </c>
      <c r="E1516" s="834" t="e">
        <f>#REF!</f>
        <v>#REF!</v>
      </c>
      <c r="F1516" s="834">
        <v>2</v>
      </c>
      <c r="G1516" s="834" t="s">
        <v>2444</v>
      </c>
      <c r="H1516" s="834" t="e">
        <f>#REF!</f>
        <v>#REF!</v>
      </c>
      <c r="I1516" s="834" t="e">
        <f>#REF!+#REF!</f>
        <v>#REF!</v>
      </c>
      <c r="J1516" s="834" t="e">
        <f>#REF!+#REF!</f>
        <v>#REF!</v>
      </c>
      <c r="K1516" s="835" t="e">
        <f t="shared" si="15"/>
        <v>#REF!</v>
      </c>
      <c r="L1516" s="835" t="e">
        <f t="shared" si="16"/>
        <v>#REF!</v>
      </c>
      <c r="M1516" s="834" t="e">
        <f>#REF!</f>
        <v>#REF!</v>
      </c>
      <c r="N1516" s="834" t="e">
        <f>#REF!</f>
        <v>#REF!</v>
      </c>
      <c r="O1516" s="836" t="e">
        <f t="shared" si="17"/>
        <v>#REF!</v>
      </c>
      <c r="P1516" s="820" t="e">
        <f>Tabla13[[#This Row],[Ejec Real Acumu]]-Tabla13[[#This Row],[Proyec Ejec Acumul]]</f>
        <v>#REF!</v>
      </c>
      <c r="Q1516" s="820" t="e">
        <f>Tabla13[[#This Row],[Ejec Real Mes]]-Tabla13[[#This Row],[Program Entreg Mes]]</f>
        <v>#REF!</v>
      </c>
    </row>
    <row r="1517" spans="1:17">
      <c r="A1517" s="834">
        <v>37</v>
      </c>
      <c r="B1517" s="834" t="s">
        <v>2459</v>
      </c>
      <c r="C1517" s="834" t="s">
        <v>2460</v>
      </c>
      <c r="D1517" s="834" t="e">
        <f>#REF!</f>
        <v>#REF!</v>
      </c>
      <c r="E1517" s="834" t="e">
        <f>#REF!</f>
        <v>#REF!</v>
      </c>
      <c r="F1517" s="834">
        <v>2</v>
      </c>
      <c r="G1517" s="834" t="s">
        <v>2444</v>
      </c>
      <c r="H1517" s="834" t="e">
        <f>#REF!</f>
        <v>#REF!</v>
      </c>
      <c r="I1517" s="834" t="e">
        <f>#REF!+#REF!</f>
        <v>#REF!</v>
      </c>
      <c r="J1517" s="834" t="e">
        <f>#REF!+#REF!</f>
        <v>#REF!</v>
      </c>
      <c r="K1517" s="835" t="e">
        <f t="shared" si="15"/>
        <v>#REF!</v>
      </c>
      <c r="L1517" s="835" t="e">
        <f t="shared" si="16"/>
        <v>#REF!</v>
      </c>
      <c r="M1517" s="834" t="e">
        <f>#REF!</f>
        <v>#REF!</v>
      </c>
      <c r="N1517" s="834" t="e">
        <f>#REF!</f>
        <v>#REF!</v>
      </c>
      <c r="O1517" s="836" t="e">
        <f t="shared" si="17"/>
        <v>#REF!</v>
      </c>
      <c r="P1517" s="820" t="e">
        <f>Tabla13[[#This Row],[Ejec Real Acumu]]-Tabla13[[#This Row],[Proyec Ejec Acumul]]</f>
        <v>#REF!</v>
      </c>
      <c r="Q1517" s="820" t="e">
        <f>Tabla13[[#This Row],[Ejec Real Mes]]-Tabla13[[#This Row],[Program Entreg Mes]]</f>
        <v>#REF!</v>
      </c>
    </row>
    <row r="1518" spans="1:17">
      <c r="A1518" s="834">
        <v>38</v>
      </c>
      <c r="B1518" s="834" t="s">
        <v>2459</v>
      </c>
      <c r="C1518" s="834" t="s">
        <v>2460</v>
      </c>
      <c r="D1518" s="834" t="e">
        <f>#REF!</f>
        <v>#REF!</v>
      </c>
      <c r="E1518" s="834" t="e">
        <f>#REF!</f>
        <v>#REF!</v>
      </c>
      <c r="F1518" s="834">
        <v>2</v>
      </c>
      <c r="G1518" s="834" t="s">
        <v>2444</v>
      </c>
      <c r="H1518" s="834" t="e">
        <f>#REF!</f>
        <v>#REF!</v>
      </c>
      <c r="I1518" s="834" t="e">
        <f>#REF!+#REF!</f>
        <v>#REF!</v>
      </c>
      <c r="J1518" s="834" t="e">
        <f>#REF!+#REF!</f>
        <v>#REF!</v>
      </c>
      <c r="K1518" s="835" t="e">
        <f t="shared" si="15"/>
        <v>#REF!</v>
      </c>
      <c r="L1518" s="835" t="e">
        <f t="shared" si="16"/>
        <v>#REF!</v>
      </c>
      <c r="M1518" s="834" t="e">
        <f>#REF!</f>
        <v>#REF!</v>
      </c>
      <c r="N1518" s="834" t="e">
        <f>#REF!</f>
        <v>#REF!</v>
      </c>
      <c r="O1518" s="836" t="e">
        <f t="shared" si="17"/>
        <v>#REF!</v>
      </c>
      <c r="P1518" s="820" t="e">
        <f>Tabla13[[#This Row],[Ejec Real Acumu]]-Tabla13[[#This Row],[Proyec Ejec Acumul]]</f>
        <v>#REF!</v>
      </c>
      <c r="Q1518" s="820" t="e">
        <f>Tabla13[[#This Row],[Ejec Real Mes]]-Tabla13[[#This Row],[Program Entreg Mes]]</f>
        <v>#REF!</v>
      </c>
    </row>
    <row r="1519" spans="1:17">
      <c r="A1519" s="834">
        <v>1</v>
      </c>
      <c r="B1519" s="834" t="s">
        <v>2459</v>
      </c>
      <c r="C1519" s="834" t="s">
        <v>2460</v>
      </c>
      <c r="D1519" s="834" t="e">
        <f>#REF!</f>
        <v>#REF!</v>
      </c>
      <c r="E1519" s="834" t="e">
        <f>#REF!</f>
        <v>#REF!</v>
      </c>
      <c r="F1519" s="834">
        <v>3</v>
      </c>
      <c r="G1519" s="834" t="s">
        <v>2445</v>
      </c>
      <c r="H1519" s="834" t="e">
        <f>#REF!</f>
        <v>#REF!</v>
      </c>
      <c r="I1519" s="834" t="e">
        <f>#REF!+#REF!+#REF!</f>
        <v>#REF!</v>
      </c>
      <c r="J1519" s="834" t="e">
        <f>#REF!+#REF!+#REF!</f>
        <v>#REF!</v>
      </c>
      <c r="K1519" s="835" t="e">
        <f t="shared" si="15"/>
        <v>#REF!</v>
      </c>
      <c r="L1519" s="835" t="e">
        <f t="shared" si="16"/>
        <v>#REF!</v>
      </c>
      <c r="M1519" s="834" t="e">
        <f>#REF!</f>
        <v>#REF!</v>
      </c>
      <c r="N1519" s="834" t="e">
        <f>#REF!</f>
        <v>#REF!</v>
      </c>
      <c r="O1519" s="836" t="e">
        <f t="shared" si="17"/>
        <v>#REF!</v>
      </c>
      <c r="P1519" s="820" t="e">
        <f>Tabla13[[#This Row],[Ejec Real Acumu]]-Tabla13[[#This Row],[Proyec Ejec Acumul]]</f>
        <v>#REF!</v>
      </c>
      <c r="Q1519" s="820" t="e">
        <f>Tabla13[[#This Row],[Ejec Real Mes]]-Tabla13[[#This Row],[Program Entreg Mes]]</f>
        <v>#REF!</v>
      </c>
    </row>
    <row r="1520" spans="1:17">
      <c r="A1520" s="834">
        <v>2</v>
      </c>
      <c r="B1520" s="834" t="s">
        <v>2459</v>
      </c>
      <c r="C1520" s="834" t="s">
        <v>2460</v>
      </c>
      <c r="D1520" s="834" t="e">
        <f>#REF!</f>
        <v>#REF!</v>
      </c>
      <c r="E1520" s="834" t="e">
        <f>#REF!</f>
        <v>#REF!</v>
      </c>
      <c r="F1520" s="834">
        <v>3</v>
      </c>
      <c r="G1520" s="834" t="s">
        <v>2445</v>
      </c>
      <c r="H1520" s="834" t="e">
        <f>#REF!</f>
        <v>#REF!</v>
      </c>
      <c r="I1520" s="834" t="e">
        <f>#REF!+#REF!+#REF!</f>
        <v>#REF!</v>
      </c>
      <c r="J1520" s="834" t="e">
        <f>#REF!+#REF!+#REF!</f>
        <v>#REF!</v>
      </c>
      <c r="K1520" s="835" t="e">
        <f t="shared" ref="K1520:K1583" si="18">I1520/H1520</f>
        <v>#REF!</v>
      </c>
      <c r="L1520" s="835" t="e">
        <f t="shared" ref="L1520:L1583" si="19">J1520/H1520</f>
        <v>#REF!</v>
      </c>
      <c r="M1520" s="834" t="e">
        <f>#REF!</f>
        <v>#REF!</v>
      </c>
      <c r="N1520" s="834" t="e">
        <f>#REF!</f>
        <v>#REF!</v>
      </c>
      <c r="O1520" s="836" t="e">
        <f t="shared" ref="O1520:O1583" si="20">N1520/M1520</f>
        <v>#REF!</v>
      </c>
      <c r="P1520" s="820" t="e">
        <f>Tabla13[[#This Row],[Ejec Real Acumu]]-Tabla13[[#This Row],[Proyec Ejec Acumul]]</f>
        <v>#REF!</v>
      </c>
      <c r="Q1520" s="820" t="e">
        <f>Tabla13[[#This Row],[Ejec Real Mes]]-Tabla13[[#This Row],[Program Entreg Mes]]</f>
        <v>#REF!</v>
      </c>
    </row>
    <row r="1521" spans="1:17">
      <c r="A1521" s="834">
        <v>3</v>
      </c>
      <c r="B1521" s="834" t="s">
        <v>2459</v>
      </c>
      <c r="C1521" s="834" t="s">
        <v>2460</v>
      </c>
      <c r="D1521" s="834" t="e">
        <f>#REF!</f>
        <v>#REF!</v>
      </c>
      <c r="E1521" s="834" t="e">
        <f>#REF!</f>
        <v>#REF!</v>
      </c>
      <c r="F1521" s="834">
        <v>3</v>
      </c>
      <c r="G1521" s="834" t="s">
        <v>2445</v>
      </c>
      <c r="H1521" s="834" t="e">
        <f>#REF!</f>
        <v>#REF!</v>
      </c>
      <c r="I1521" s="834" t="e">
        <f>#REF!+#REF!+#REF!</f>
        <v>#REF!</v>
      </c>
      <c r="J1521" s="834" t="e">
        <f>#REF!+#REF!+#REF!</f>
        <v>#REF!</v>
      </c>
      <c r="K1521" s="835" t="e">
        <f t="shared" si="18"/>
        <v>#REF!</v>
      </c>
      <c r="L1521" s="835" t="e">
        <f t="shared" si="19"/>
        <v>#REF!</v>
      </c>
      <c r="M1521" s="834" t="e">
        <f>#REF!</f>
        <v>#REF!</v>
      </c>
      <c r="N1521" s="834" t="e">
        <f>#REF!</f>
        <v>#REF!</v>
      </c>
      <c r="O1521" s="836" t="e">
        <f t="shared" si="20"/>
        <v>#REF!</v>
      </c>
      <c r="P1521" s="820" t="e">
        <f>Tabla13[[#This Row],[Ejec Real Acumu]]-Tabla13[[#This Row],[Proyec Ejec Acumul]]</f>
        <v>#REF!</v>
      </c>
      <c r="Q1521" s="820" t="e">
        <f>Tabla13[[#This Row],[Ejec Real Mes]]-Tabla13[[#This Row],[Program Entreg Mes]]</f>
        <v>#REF!</v>
      </c>
    </row>
    <row r="1522" spans="1:17">
      <c r="A1522" s="834">
        <v>4</v>
      </c>
      <c r="B1522" s="834" t="s">
        <v>2459</v>
      </c>
      <c r="C1522" s="834" t="s">
        <v>2460</v>
      </c>
      <c r="D1522" s="834" t="e">
        <f>#REF!</f>
        <v>#REF!</v>
      </c>
      <c r="E1522" s="834" t="e">
        <f>#REF!</f>
        <v>#REF!</v>
      </c>
      <c r="F1522" s="834">
        <v>3</v>
      </c>
      <c r="G1522" s="834" t="s">
        <v>2445</v>
      </c>
      <c r="H1522" s="834" t="e">
        <f>#REF!</f>
        <v>#REF!</v>
      </c>
      <c r="I1522" s="834" t="e">
        <f>#REF!+#REF!+#REF!</f>
        <v>#REF!</v>
      </c>
      <c r="J1522" s="834" t="e">
        <f>#REF!+#REF!+#REF!</f>
        <v>#REF!</v>
      </c>
      <c r="K1522" s="835" t="e">
        <f t="shared" si="18"/>
        <v>#REF!</v>
      </c>
      <c r="L1522" s="835" t="e">
        <f t="shared" si="19"/>
        <v>#REF!</v>
      </c>
      <c r="M1522" s="834" t="e">
        <f>#REF!</f>
        <v>#REF!</v>
      </c>
      <c r="N1522" s="834" t="e">
        <f>#REF!</f>
        <v>#REF!</v>
      </c>
      <c r="O1522" s="836" t="e">
        <f t="shared" si="20"/>
        <v>#REF!</v>
      </c>
      <c r="P1522" s="820" t="e">
        <f>Tabla13[[#This Row],[Ejec Real Acumu]]-Tabla13[[#This Row],[Proyec Ejec Acumul]]</f>
        <v>#REF!</v>
      </c>
      <c r="Q1522" s="820" t="e">
        <f>Tabla13[[#This Row],[Ejec Real Mes]]-Tabla13[[#This Row],[Program Entreg Mes]]</f>
        <v>#REF!</v>
      </c>
    </row>
    <row r="1523" spans="1:17">
      <c r="A1523" s="834">
        <v>5</v>
      </c>
      <c r="B1523" s="834" t="s">
        <v>2459</v>
      </c>
      <c r="C1523" s="834" t="s">
        <v>2460</v>
      </c>
      <c r="D1523" s="834" t="e">
        <f>#REF!</f>
        <v>#REF!</v>
      </c>
      <c r="E1523" s="834" t="e">
        <f>#REF!</f>
        <v>#REF!</v>
      </c>
      <c r="F1523" s="834">
        <v>3</v>
      </c>
      <c r="G1523" s="834" t="s">
        <v>2445</v>
      </c>
      <c r="H1523" s="834" t="e">
        <f>#REF!</f>
        <v>#REF!</v>
      </c>
      <c r="I1523" s="834" t="e">
        <f>#REF!+#REF!+#REF!</f>
        <v>#REF!</v>
      </c>
      <c r="J1523" s="834" t="e">
        <f>#REF!+#REF!+#REF!</f>
        <v>#REF!</v>
      </c>
      <c r="K1523" s="835" t="e">
        <f t="shared" si="18"/>
        <v>#REF!</v>
      </c>
      <c r="L1523" s="835" t="e">
        <f t="shared" si="19"/>
        <v>#REF!</v>
      </c>
      <c r="M1523" s="834" t="e">
        <f>#REF!</f>
        <v>#REF!</v>
      </c>
      <c r="N1523" s="834" t="e">
        <f>#REF!</f>
        <v>#REF!</v>
      </c>
      <c r="O1523" s="836" t="e">
        <f t="shared" si="20"/>
        <v>#REF!</v>
      </c>
      <c r="P1523" s="820" t="e">
        <f>Tabla13[[#This Row],[Ejec Real Acumu]]-Tabla13[[#This Row],[Proyec Ejec Acumul]]</f>
        <v>#REF!</v>
      </c>
      <c r="Q1523" s="820" t="e">
        <f>Tabla13[[#This Row],[Ejec Real Mes]]-Tabla13[[#This Row],[Program Entreg Mes]]</f>
        <v>#REF!</v>
      </c>
    </row>
    <row r="1524" spans="1:17">
      <c r="A1524" s="834">
        <v>6</v>
      </c>
      <c r="B1524" s="834" t="s">
        <v>2459</v>
      </c>
      <c r="C1524" s="834" t="s">
        <v>2460</v>
      </c>
      <c r="D1524" s="834" t="e">
        <f>#REF!</f>
        <v>#REF!</v>
      </c>
      <c r="E1524" s="834" t="e">
        <f>#REF!</f>
        <v>#REF!</v>
      </c>
      <c r="F1524" s="834">
        <v>3</v>
      </c>
      <c r="G1524" s="834" t="s">
        <v>2445</v>
      </c>
      <c r="H1524" s="834" t="e">
        <f>#REF!</f>
        <v>#REF!</v>
      </c>
      <c r="I1524" s="834" t="e">
        <f>#REF!+#REF!+#REF!</f>
        <v>#REF!</v>
      </c>
      <c r="J1524" s="834" t="e">
        <f>#REF!+#REF!+#REF!</f>
        <v>#REF!</v>
      </c>
      <c r="K1524" s="835" t="e">
        <f t="shared" si="18"/>
        <v>#REF!</v>
      </c>
      <c r="L1524" s="835" t="e">
        <f t="shared" si="19"/>
        <v>#REF!</v>
      </c>
      <c r="M1524" s="834" t="e">
        <f>#REF!</f>
        <v>#REF!</v>
      </c>
      <c r="N1524" s="834" t="e">
        <f>#REF!</f>
        <v>#REF!</v>
      </c>
      <c r="O1524" s="836" t="e">
        <f t="shared" si="20"/>
        <v>#REF!</v>
      </c>
      <c r="P1524" s="820" t="e">
        <f>Tabla13[[#This Row],[Ejec Real Acumu]]-Tabla13[[#This Row],[Proyec Ejec Acumul]]</f>
        <v>#REF!</v>
      </c>
      <c r="Q1524" s="820" t="e">
        <f>Tabla13[[#This Row],[Ejec Real Mes]]-Tabla13[[#This Row],[Program Entreg Mes]]</f>
        <v>#REF!</v>
      </c>
    </row>
    <row r="1525" spans="1:17">
      <c r="A1525" s="834">
        <v>7</v>
      </c>
      <c r="B1525" s="834" t="s">
        <v>2459</v>
      </c>
      <c r="C1525" s="834" t="s">
        <v>2460</v>
      </c>
      <c r="D1525" s="834" t="e">
        <f>#REF!</f>
        <v>#REF!</v>
      </c>
      <c r="E1525" s="834" t="e">
        <f>#REF!</f>
        <v>#REF!</v>
      </c>
      <c r="F1525" s="834">
        <v>3</v>
      </c>
      <c r="G1525" s="834" t="s">
        <v>2445</v>
      </c>
      <c r="H1525" s="834" t="e">
        <f>#REF!</f>
        <v>#REF!</v>
      </c>
      <c r="I1525" s="834" t="e">
        <f>#REF!+#REF!+#REF!</f>
        <v>#REF!</v>
      </c>
      <c r="J1525" s="834" t="e">
        <f>#REF!+#REF!+#REF!</f>
        <v>#REF!</v>
      </c>
      <c r="K1525" s="835" t="e">
        <f t="shared" si="18"/>
        <v>#REF!</v>
      </c>
      <c r="L1525" s="835" t="e">
        <f t="shared" si="19"/>
        <v>#REF!</v>
      </c>
      <c r="M1525" s="834" t="e">
        <f>#REF!</f>
        <v>#REF!</v>
      </c>
      <c r="N1525" s="834" t="e">
        <f>#REF!</f>
        <v>#REF!</v>
      </c>
      <c r="O1525" s="836" t="e">
        <f t="shared" si="20"/>
        <v>#REF!</v>
      </c>
      <c r="P1525" s="820" t="e">
        <f>Tabla13[[#This Row],[Ejec Real Acumu]]-Tabla13[[#This Row],[Proyec Ejec Acumul]]</f>
        <v>#REF!</v>
      </c>
      <c r="Q1525" s="820" t="e">
        <f>Tabla13[[#This Row],[Ejec Real Mes]]-Tabla13[[#This Row],[Program Entreg Mes]]</f>
        <v>#REF!</v>
      </c>
    </row>
    <row r="1526" spans="1:17">
      <c r="A1526" s="834">
        <v>8</v>
      </c>
      <c r="B1526" s="834" t="s">
        <v>2459</v>
      </c>
      <c r="C1526" s="834" t="s">
        <v>2460</v>
      </c>
      <c r="D1526" s="834" t="e">
        <f>#REF!</f>
        <v>#REF!</v>
      </c>
      <c r="E1526" s="834" t="e">
        <f>#REF!</f>
        <v>#REF!</v>
      </c>
      <c r="F1526" s="834">
        <v>3</v>
      </c>
      <c r="G1526" s="834" t="s">
        <v>2445</v>
      </c>
      <c r="H1526" s="834" t="e">
        <f>#REF!</f>
        <v>#REF!</v>
      </c>
      <c r="I1526" s="834" t="e">
        <f>#REF!+#REF!+#REF!</f>
        <v>#REF!</v>
      </c>
      <c r="J1526" s="834" t="e">
        <f>#REF!+#REF!+#REF!</f>
        <v>#REF!</v>
      </c>
      <c r="K1526" s="835" t="e">
        <f t="shared" si="18"/>
        <v>#REF!</v>
      </c>
      <c r="L1526" s="835" t="e">
        <f t="shared" si="19"/>
        <v>#REF!</v>
      </c>
      <c r="M1526" s="834" t="e">
        <f>#REF!</f>
        <v>#REF!</v>
      </c>
      <c r="N1526" s="834" t="e">
        <f>#REF!</f>
        <v>#REF!</v>
      </c>
      <c r="O1526" s="836" t="e">
        <f t="shared" si="20"/>
        <v>#REF!</v>
      </c>
      <c r="P1526" s="820" t="e">
        <f>Tabla13[[#This Row],[Ejec Real Acumu]]-Tabla13[[#This Row],[Proyec Ejec Acumul]]</f>
        <v>#REF!</v>
      </c>
      <c r="Q1526" s="820" t="e">
        <f>Tabla13[[#This Row],[Ejec Real Mes]]-Tabla13[[#This Row],[Program Entreg Mes]]</f>
        <v>#REF!</v>
      </c>
    </row>
    <row r="1527" spans="1:17">
      <c r="A1527" s="834">
        <v>9</v>
      </c>
      <c r="B1527" s="834" t="s">
        <v>2459</v>
      </c>
      <c r="C1527" s="834" t="s">
        <v>2460</v>
      </c>
      <c r="D1527" s="834" t="e">
        <f>#REF!</f>
        <v>#REF!</v>
      </c>
      <c r="E1527" s="834" t="e">
        <f>#REF!</f>
        <v>#REF!</v>
      </c>
      <c r="F1527" s="834">
        <v>3</v>
      </c>
      <c r="G1527" s="834" t="s">
        <v>2445</v>
      </c>
      <c r="H1527" s="834" t="e">
        <f>#REF!</f>
        <v>#REF!</v>
      </c>
      <c r="I1527" s="834" t="e">
        <f>#REF!+#REF!+#REF!</f>
        <v>#REF!</v>
      </c>
      <c r="J1527" s="834" t="e">
        <f>#REF!+#REF!+#REF!</f>
        <v>#REF!</v>
      </c>
      <c r="K1527" s="835" t="e">
        <f t="shared" si="18"/>
        <v>#REF!</v>
      </c>
      <c r="L1527" s="835" t="e">
        <f t="shared" si="19"/>
        <v>#REF!</v>
      </c>
      <c r="M1527" s="834" t="e">
        <f>#REF!</f>
        <v>#REF!</v>
      </c>
      <c r="N1527" s="834" t="e">
        <f>#REF!</f>
        <v>#REF!</v>
      </c>
      <c r="O1527" s="836" t="e">
        <f t="shared" si="20"/>
        <v>#REF!</v>
      </c>
      <c r="P1527" s="820" t="e">
        <f>Tabla13[[#This Row],[Ejec Real Acumu]]-Tabla13[[#This Row],[Proyec Ejec Acumul]]</f>
        <v>#REF!</v>
      </c>
      <c r="Q1527" s="820" t="e">
        <f>Tabla13[[#This Row],[Ejec Real Mes]]-Tabla13[[#This Row],[Program Entreg Mes]]</f>
        <v>#REF!</v>
      </c>
    </row>
    <row r="1528" spans="1:17">
      <c r="A1528" s="834">
        <v>10</v>
      </c>
      <c r="B1528" s="834" t="s">
        <v>2459</v>
      </c>
      <c r="C1528" s="834" t="s">
        <v>2460</v>
      </c>
      <c r="D1528" s="834" t="e">
        <f>#REF!</f>
        <v>#REF!</v>
      </c>
      <c r="E1528" s="834" t="e">
        <f>#REF!</f>
        <v>#REF!</v>
      </c>
      <c r="F1528" s="834">
        <v>3</v>
      </c>
      <c r="G1528" s="834" t="s">
        <v>2445</v>
      </c>
      <c r="H1528" s="834" t="e">
        <f>#REF!</f>
        <v>#REF!</v>
      </c>
      <c r="I1528" s="834" t="e">
        <f>#REF!+#REF!+#REF!</f>
        <v>#REF!</v>
      </c>
      <c r="J1528" s="834" t="e">
        <f>#REF!+#REF!+#REF!</f>
        <v>#REF!</v>
      </c>
      <c r="K1528" s="835" t="e">
        <f t="shared" si="18"/>
        <v>#REF!</v>
      </c>
      <c r="L1528" s="835" t="e">
        <f t="shared" si="19"/>
        <v>#REF!</v>
      </c>
      <c r="M1528" s="834" t="e">
        <f>#REF!</f>
        <v>#REF!</v>
      </c>
      <c r="N1528" s="834" t="e">
        <f>#REF!</f>
        <v>#REF!</v>
      </c>
      <c r="O1528" s="836" t="e">
        <f t="shared" si="20"/>
        <v>#REF!</v>
      </c>
      <c r="P1528" s="820" t="e">
        <f>Tabla13[[#This Row],[Ejec Real Acumu]]-Tabla13[[#This Row],[Proyec Ejec Acumul]]</f>
        <v>#REF!</v>
      </c>
      <c r="Q1528" s="820" t="e">
        <f>Tabla13[[#This Row],[Ejec Real Mes]]-Tabla13[[#This Row],[Program Entreg Mes]]</f>
        <v>#REF!</v>
      </c>
    </row>
    <row r="1529" spans="1:17">
      <c r="A1529" s="834">
        <v>11</v>
      </c>
      <c r="B1529" s="834" t="s">
        <v>2459</v>
      </c>
      <c r="C1529" s="834" t="s">
        <v>2460</v>
      </c>
      <c r="D1529" s="834" t="e">
        <f>#REF!</f>
        <v>#REF!</v>
      </c>
      <c r="E1529" s="834" t="e">
        <f>#REF!</f>
        <v>#REF!</v>
      </c>
      <c r="F1529" s="834">
        <v>3</v>
      </c>
      <c r="G1529" s="834" t="s">
        <v>2445</v>
      </c>
      <c r="H1529" s="834" t="e">
        <f>#REF!</f>
        <v>#REF!</v>
      </c>
      <c r="I1529" s="834" t="e">
        <f>#REF!+#REF!+#REF!</f>
        <v>#REF!</v>
      </c>
      <c r="J1529" s="834" t="e">
        <f>#REF!+#REF!+#REF!</f>
        <v>#REF!</v>
      </c>
      <c r="K1529" s="835" t="e">
        <f t="shared" si="18"/>
        <v>#REF!</v>
      </c>
      <c r="L1529" s="835" t="e">
        <f t="shared" si="19"/>
        <v>#REF!</v>
      </c>
      <c r="M1529" s="834" t="e">
        <f>#REF!</f>
        <v>#REF!</v>
      </c>
      <c r="N1529" s="834" t="e">
        <f>#REF!</f>
        <v>#REF!</v>
      </c>
      <c r="O1529" s="836" t="e">
        <f t="shared" si="20"/>
        <v>#REF!</v>
      </c>
      <c r="P1529" s="820" t="e">
        <f>Tabla13[[#This Row],[Ejec Real Acumu]]-Tabla13[[#This Row],[Proyec Ejec Acumul]]</f>
        <v>#REF!</v>
      </c>
      <c r="Q1529" s="820" t="e">
        <f>Tabla13[[#This Row],[Ejec Real Mes]]-Tabla13[[#This Row],[Program Entreg Mes]]</f>
        <v>#REF!</v>
      </c>
    </row>
    <row r="1530" spans="1:17">
      <c r="A1530" s="834">
        <v>12</v>
      </c>
      <c r="B1530" s="834" t="s">
        <v>2459</v>
      </c>
      <c r="C1530" s="834" t="s">
        <v>2460</v>
      </c>
      <c r="D1530" s="834" t="e">
        <f>#REF!</f>
        <v>#REF!</v>
      </c>
      <c r="E1530" s="834" t="e">
        <f>#REF!</f>
        <v>#REF!</v>
      </c>
      <c r="F1530" s="834">
        <v>3</v>
      </c>
      <c r="G1530" s="834" t="s">
        <v>2445</v>
      </c>
      <c r="H1530" s="837" t="e">
        <f>#REF!</f>
        <v>#REF!</v>
      </c>
      <c r="I1530" s="834" t="e">
        <f>#REF!+#REF!+#REF!</f>
        <v>#REF!</v>
      </c>
      <c r="J1530" s="834" t="e">
        <f>#REF!+#REF!+#REF!</f>
        <v>#REF!</v>
      </c>
      <c r="K1530" s="835" t="e">
        <f t="shared" si="18"/>
        <v>#REF!</v>
      </c>
      <c r="L1530" s="835" t="e">
        <f t="shared" si="19"/>
        <v>#REF!</v>
      </c>
      <c r="M1530" s="834" t="e">
        <f>#REF!</f>
        <v>#REF!</v>
      </c>
      <c r="N1530" s="834" t="e">
        <f>#REF!</f>
        <v>#REF!</v>
      </c>
      <c r="O1530" s="836" t="e">
        <f t="shared" si="20"/>
        <v>#REF!</v>
      </c>
      <c r="P1530" s="820" t="e">
        <f>Tabla13[[#This Row],[Ejec Real Acumu]]-Tabla13[[#This Row],[Proyec Ejec Acumul]]</f>
        <v>#REF!</v>
      </c>
      <c r="Q1530" s="820" t="e">
        <f>Tabla13[[#This Row],[Ejec Real Mes]]-Tabla13[[#This Row],[Program Entreg Mes]]</f>
        <v>#REF!</v>
      </c>
    </row>
    <row r="1531" spans="1:17">
      <c r="A1531" s="834">
        <v>13</v>
      </c>
      <c r="B1531" s="834" t="s">
        <v>2459</v>
      </c>
      <c r="C1531" s="834" t="s">
        <v>2460</v>
      </c>
      <c r="D1531" s="834" t="e">
        <f>#REF!</f>
        <v>#REF!</v>
      </c>
      <c r="E1531" s="834" t="e">
        <f>#REF!</f>
        <v>#REF!</v>
      </c>
      <c r="F1531" s="834">
        <v>3</v>
      </c>
      <c r="G1531" s="834" t="s">
        <v>2445</v>
      </c>
      <c r="H1531" s="834" t="e">
        <f>#REF!</f>
        <v>#REF!</v>
      </c>
      <c r="I1531" s="834" t="e">
        <f>#REF!+#REF!+#REF!</f>
        <v>#REF!</v>
      </c>
      <c r="J1531" s="834" t="e">
        <f>#REF!+#REF!+#REF!</f>
        <v>#REF!</v>
      </c>
      <c r="K1531" s="835" t="e">
        <f t="shared" si="18"/>
        <v>#REF!</v>
      </c>
      <c r="L1531" s="835" t="e">
        <f t="shared" si="19"/>
        <v>#REF!</v>
      </c>
      <c r="M1531" s="834" t="e">
        <f>#REF!</f>
        <v>#REF!</v>
      </c>
      <c r="N1531" s="834" t="e">
        <f>#REF!</f>
        <v>#REF!</v>
      </c>
      <c r="O1531" s="836" t="e">
        <f t="shared" si="20"/>
        <v>#REF!</v>
      </c>
      <c r="P1531" s="820" t="e">
        <f>Tabla13[[#This Row],[Ejec Real Acumu]]-Tabla13[[#This Row],[Proyec Ejec Acumul]]</f>
        <v>#REF!</v>
      </c>
      <c r="Q1531" s="820" t="e">
        <f>Tabla13[[#This Row],[Ejec Real Mes]]-Tabla13[[#This Row],[Program Entreg Mes]]</f>
        <v>#REF!</v>
      </c>
    </row>
    <row r="1532" spans="1:17">
      <c r="A1532" s="834">
        <v>14</v>
      </c>
      <c r="B1532" s="834" t="s">
        <v>2459</v>
      </c>
      <c r="C1532" s="834" t="s">
        <v>2460</v>
      </c>
      <c r="D1532" s="834" t="e">
        <f>#REF!</f>
        <v>#REF!</v>
      </c>
      <c r="E1532" s="834" t="e">
        <f>#REF!</f>
        <v>#REF!</v>
      </c>
      <c r="F1532" s="834">
        <v>3</v>
      </c>
      <c r="G1532" s="834" t="s">
        <v>2445</v>
      </c>
      <c r="H1532" s="834" t="e">
        <f>#REF!</f>
        <v>#REF!</v>
      </c>
      <c r="I1532" s="834" t="e">
        <f>#REF!+#REF!+#REF!</f>
        <v>#REF!</v>
      </c>
      <c r="J1532" s="834" t="e">
        <f>#REF!+#REF!+#REF!</f>
        <v>#REF!</v>
      </c>
      <c r="K1532" s="835" t="e">
        <f t="shared" si="18"/>
        <v>#REF!</v>
      </c>
      <c r="L1532" s="835" t="e">
        <f t="shared" si="19"/>
        <v>#REF!</v>
      </c>
      <c r="M1532" s="834" t="e">
        <f>#REF!</f>
        <v>#REF!</v>
      </c>
      <c r="N1532" s="834" t="e">
        <f>#REF!</f>
        <v>#REF!</v>
      </c>
      <c r="O1532" s="836" t="e">
        <f t="shared" si="20"/>
        <v>#REF!</v>
      </c>
      <c r="P1532" s="820" t="e">
        <f>Tabla13[[#This Row],[Ejec Real Acumu]]-Tabla13[[#This Row],[Proyec Ejec Acumul]]</f>
        <v>#REF!</v>
      </c>
      <c r="Q1532" s="820" t="e">
        <f>Tabla13[[#This Row],[Ejec Real Mes]]-Tabla13[[#This Row],[Program Entreg Mes]]</f>
        <v>#REF!</v>
      </c>
    </row>
    <row r="1533" spans="1:17">
      <c r="A1533" s="834">
        <v>15</v>
      </c>
      <c r="B1533" s="834" t="s">
        <v>2459</v>
      </c>
      <c r="C1533" s="834" t="s">
        <v>2460</v>
      </c>
      <c r="D1533" s="834" t="e">
        <f>#REF!</f>
        <v>#REF!</v>
      </c>
      <c r="E1533" s="834" t="e">
        <f>#REF!</f>
        <v>#REF!</v>
      </c>
      <c r="F1533" s="834">
        <v>3</v>
      </c>
      <c r="G1533" s="834" t="s">
        <v>2445</v>
      </c>
      <c r="H1533" s="834" t="e">
        <f>#REF!</f>
        <v>#REF!</v>
      </c>
      <c r="I1533" s="834" t="e">
        <f>#REF!+#REF!+#REF!</f>
        <v>#REF!</v>
      </c>
      <c r="J1533" s="834" t="e">
        <f>#REF!+#REF!+#REF!</f>
        <v>#REF!</v>
      </c>
      <c r="K1533" s="835" t="e">
        <f t="shared" si="18"/>
        <v>#REF!</v>
      </c>
      <c r="L1533" s="835" t="e">
        <f t="shared" si="19"/>
        <v>#REF!</v>
      </c>
      <c r="M1533" s="834" t="e">
        <f>#REF!</f>
        <v>#REF!</v>
      </c>
      <c r="N1533" s="834" t="e">
        <f>#REF!</f>
        <v>#REF!</v>
      </c>
      <c r="O1533" s="836" t="e">
        <f t="shared" si="20"/>
        <v>#REF!</v>
      </c>
      <c r="P1533" s="820" t="e">
        <f>Tabla13[[#This Row],[Ejec Real Acumu]]-Tabla13[[#This Row],[Proyec Ejec Acumul]]</f>
        <v>#REF!</v>
      </c>
      <c r="Q1533" s="820" t="e">
        <f>Tabla13[[#This Row],[Ejec Real Mes]]-Tabla13[[#This Row],[Program Entreg Mes]]</f>
        <v>#REF!</v>
      </c>
    </row>
    <row r="1534" spans="1:17">
      <c r="A1534" s="834">
        <v>16</v>
      </c>
      <c r="B1534" s="834" t="s">
        <v>2459</v>
      </c>
      <c r="C1534" s="834" t="s">
        <v>2460</v>
      </c>
      <c r="D1534" s="834" t="e">
        <f>#REF!</f>
        <v>#REF!</v>
      </c>
      <c r="E1534" s="834" t="e">
        <f>#REF!</f>
        <v>#REF!</v>
      </c>
      <c r="F1534" s="834">
        <v>3</v>
      </c>
      <c r="G1534" s="834" t="s">
        <v>2445</v>
      </c>
      <c r="H1534" s="834" t="e">
        <f>#REF!</f>
        <v>#REF!</v>
      </c>
      <c r="I1534" s="834" t="e">
        <f>#REF!+#REF!+#REF!</f>
        <v>#REF!</v>
      </c>
      <c r="J1534" s="834" t="e">
        <f>#REF!+#REF!+#REF!</f>
        <v>#REF!</v>
      </c>
      <c r="K1534" s="835" t="e">
        <f t="shared" si="18"/>
        <v>#REF!</v>
      </c>
      <c r="L1534" s="835" t="e">
        <f t="shared" si="19"/>
        <v>#REF!</v>
      </c>
      <c r="M1534" s="834" t="e">
        <f>#REF!</f>
        <v>#REF!</v>
      </c>
      <c r="N1534" s="834" t="e">
        <f>#REF!</f>
        <v>#REF!</v>
      </c>
      <c r="O1534" s="836" t="e">
        <f t="shared" si="20"/>
        <v>#REF!</v>
      </c>
      <c r="P1534" s="820" t="e">
        <f>Tabla13[[#This Row],[Ejec Real Acumu]]-Tabla13[[#This Row],[Proyec Ejec Acumul]]</f>
        <v>#REF!</v>
      </c>
      <c r="Q1534" s="820" t="e">
        <f>Tabla13[[#This Row],[Ejec Real Mes]]-Tabla13[[#This Row],[Program Entreg Mes]]</f>
        <v>#REF!</v>
      </c>
    </row>
    <row r="1535" spans="1:17">
      <c r="A1535" s="834">
        <v>17</v>
      </c>
      <c r="B1535" s="834" t="s">
        <v>2459</v>
      </c>
      <c r="C1535" s="834" t="s">
        <v>2460</v>
      </c>
      <c r="D1535" s="834" t="e">
        <f>#REF!</f>
        <v>#REF!</v>
      </c>
      <c r="E1535" s="834" t="e">
        <f>#REF!</f>
        <v>#REF!</v>
      </c>
      <c r="F1535" s="834">
        <v>3</v>
      </c>
      <c r="G1535" s="834" t="s">
        <v>2445</v>
      </c>
      <c r="H1535" s="834" t="e">
        <f>#REF!</f>
        <v>#REF!</v>
      </c>
      <c r="I1535" s="834" t="e">
        <f>#REF!+#REF!+#REF!</f>
        <v>#REF!</v>
      </c>
      <c r="J1535" s="834" t="e">
        <f>#REF!+#REF!+#REF!</f>
        <v>#REF!</v>
      </c>
      <c r="K1535" s="835" t="e">
        <f t="shared" si="18"/>
        <v>#REF!</v>
      </c>
      <c r="L1535" s="835" t="e">
        <f t="shared" si="19"/>
        <v>#REF!</v>
      </c>
      <c r="M1535" s="834" t="e">
        <f>#REF!</f>
        <v>#REF!</v>
      </c>
      <c r="N1535" s="834" t="e">
        <f>#REF!</f>
        <v>#REF!</v>
      </c>
      <c r="O1535" s="836" t="e">
        <f t="shared" si="20"/>
        <v>#REF!</v>
      </c>
      <c r="P1535" s="820" t="e">
        <f>Tabla13[[#This Row],[Ejec Real Acumu]]-Tabla13[[#This Row],[Proyec Ejec Acumul]]</f>
        <v>#REF!</v>
      </c>
      <c r="Q1535" s="820" t="e">
        <f>Tabla13[[#This Row],[Ejec Real Mes]]-Tabla13[[#This Row],[Program Entreg Mes]]</f>
        <v>#REF!</v>
      </c>
    </row>
    <row r="1536" spans="1:17">
      <c r="A1536" s="834">
        <v>18</v>
      </c>
      <c r="B1536" s="834" t="s">
        <v>2459</v>
      </c>
      <c r="C1536" s="834" t="s">
        <v>2460</v>
      </c>
      <c r="D1536" s="834" t="e">
        <f>#REF!</f>
        <v>#REF!</v>
      </c>
      <c r="E1536" s="834" t="e">
        <f>#REF!</f>
        <v>#REF!</v>
      </c>
      <c r="F1536" s="834">
        <v>3</v>
      </c>
      <c r="G1536" s="834" t="s">
        <v>2445</v>
      </c>
      <c r="H1536" s="834" t="e">
        <f>#REF!</f>
        <v>#REF!</v>
      </c>
      <c r="I1536" s="834" t="e">
        <f>#REF!+#REF!+#REF!</f>
        <v>#REF!</v>
      </c>
      <c r="J1536" s="834" t="e">
        <f>#REF!+#REF!+#REF!</f>
        <v>#REF!</v>
      </c>
      <c r="K1536" s="835" t="e">
        <f t="shared" si="18"/>
        <v>#REF!</v>
      </c>
      <c r="L1536" s="835" t="e">
        <f t="shared" si="19"/>
        <v>#REF!</v>
      </c>
      <c r="M1536" s="834" t="e">
        <f>#REF!</f>
        <v>#REF!</v>
      </c>
      <c r="N1536" s="834" t="e">
        <f>#REF!</f>
        <v>#REF!</v>
      </c>
      <c r="O1536" s="836" t="e">
        <f t="shared" si="20"/>
        <v>#REF!</v>
      </c>
      <c r="P1536" s="820" t="e">
        <f>Tabla13[[#This Row],[Ejec Real Acumu]]-Tabla13[[#This Row],[Proyec Ejec Acumul]]</f>
        <v>#REF!</v>
      </c>
      <c r="Q1536" s="820" t="e">
        <f>Tabla13[[#This Row],[Ejec Real Mes]]-Tabla13[[#This Row],[Program Entreg Mes]]</f>
        <v>#REF!</v>
      </c>
    </row>
    <row r="1537" spans="1:17">
      <c r="A1537" s="834">
        <v>19</v>
      </c>
      <c r="B1537" s="834" t="s">
        <v>2459</v>
      </c>
      <c r="C1537" s="834" t="s">
        <v>2460</v>
      </c>
      <c r="D1537" s="834" t="e">
        <f>#REF!</f>
        <v>#REF!</v>
      </c>
      <c r="E1537" s="834" t="e">
        <f>#REF!</f>
        <v>#REF!</v>
      </c>
      <c r="F1537" s="834">
        <v>3</v>
      </c>
      <c r="G1537" s="834" t="s">
        <v>2445</v>
      </c>
      <c r="H1537" s="834" t="e">
        <f>#REF!</f>
        <v>#REF!</v>
      </c>
      <c r="I1537" s="834" t="e">
        <f>#REF!+#REF!+#REF!</f>
        <v>#REF!</v>
      </c>
      <c r="J1537" s="834" t="e">
        <f>#REF!+#REF!+#REF!</f>
        <v>#REF!</v>
      </c>
      <c r="K1537" s="835" t="e">
        <f t="shared" si="18"/>
        <v>#REF!</v>
      </c>
      <c r="L1537" s="835" t="e">
        <f t="shared" si="19"/>
        <v>#REF!</v>
      </c>
      <c r="M1537" s="834" t="e">
        <f>#REF!</f>
        <v>#REF!</v>
      </c>
      <c r="N1537" s="834" t="e">
        <f>#REF!</f>
        <v>#REF!</v>
      </c>
      <c r="O1537" s="836" t="e">
        <f t="shared" si="20"/>
        <v>#REF!</v>
      </c>
      <c r="P1537" s="820" t="e">
        <f>Tabla13[[#This Row],[Ejec Real Acumu]]-Tabla13[[#This Row],[Proyec Ejec Acumul]]</f>
        <v>#REF!</v>
      </c>
      <c r="Q1537" s="820" t="e">
        <f>Tabla13[[#This Row],[Ejec Real Mes]]-Tabla13[[#This Row],[Program Entreg Mes]]</f>
        <v>#REF!</v>
      </c>
    </row>
    <row r="1538" spans="1:17">
      <c r="A1538" s="834">
        <v>20</v>
      </c>
      <c r="B1538" s="834" t="s">
        <v>2459</v>
      </c>
      <c r="C1538" s="834" t="s">
        <v>2460</v>
      </c>
      <c r="D1538" s="834" t="e">
        <f>#REF!</f>
        <v>#REF!</v>
      </c>
      <c r="E1538" s="834" t="e">
        <f>#REF!</f>
        <v>#REF!</v>
      </c>
      <c r="F1538" s="834">
        <v>3</v>
      </c>
      <c r="G1538" s="834" t="s">
        <v>2445</v>
      </c>
      <c r="H1538" s="834" t="e">
        <f>#REF!</f>
        <v>#REF!</v>
      </c>
      <c r="I1538" s="834" t="e">
        <f>#REF!+#REF!+#REF!</f>
        <v>#REF!</v>
      </c>
      <c r="J1538" s="834" t="e">
        <f>#REF!+#REF!+#REF!</f>
        <v>#REF!</v>
      </c>
      <c r="K1538" s="835" t="e">
        <f t="shared" si="18"/>
        <v>#REF!</v>
      </c>
      <c r="L1538" s="835" t="e">
        <f t="shared" si="19"/>
        <v>#REF!</v>
      </c>
      <c r="M1538" s="834" t="e">
        <f>#REF!</f>
        <v>#REF!</v>
      </c>
      <c r="N1538" s="834" t="e">
        <f>#REF!</f>
        <v>#REF!</v>
      </c>
      <c r="O1538" s="836" t="e">
        <f t="shared" si="20"/>
        <v>#REF!</v>
      </c>
      <c r="P1538" s="820" t="e">
        <f>Tabla13[[#This Row],[Ejec Real Acumu]]-Tabla13[[#This Row],[Proyec Ejec Acumul]]</f>
        <v>#REF!</v>
      </c>
      <c r="Q1538" s="820" t="e">
        <f>Tabla13[[#This Row],[Ejec Real Mes]]-Tabla13[[#This Row],[Program Entreg Mes]]</f>
        <v>#REF!</v>
      </c>
    </row>
    <row r="1539" spans="1:17">
      <c r="A1539" s="834">
        <v>21</v>
      </c>
      <c r="B1539" s="834" t="s">
        <v>2459</v>
      </c>
      <c r="C1539" s="834" t="s">
        <v>2460</v>
      </c>
      <c r="D1539" s="834" t="e">
        <f>#REF!</f>
        <v>#REF!</v>
      </c>
      <c r="E1539" s="834" t="e">
        <f>#REF!</f>
        <v>#REF!</v>
      </c>
      <c r="F1539" s="834">
        <v>3</v>
      </c>
      <c r="G1539" s="834" t="s">
        <v>2445</v>
      </c>
      <c r="H1539" s="834" t="e">
        <f>#REF!</f>
        <v>#REF!</v>
      </c>
      <c r="I1539" s="834" t="e">
        <f>#REF!+#REF!+#REF!</f>
        <v>#REF!</v>
      </c>
      <c r="J1539" s="834" t="e">
        <f>#REF!+#REF!+#REF!</f>
        <v>#REF!</v>
      </c>
      <c r="K1539" s="835" t="e">
        <f t="shared" si="18"/>
        <v>#REF!</v>
      </c>
      <c r="L1539" s="835" t="e">
        <f t="shared" si="19"/>
        <v>#REF!</v>
      </c>
      <c r="M1539" s="834" t="e">
        <f>#REF!</f>
        <v>#REF!</v>
      </c>
      <c r="N1539" s="834" t="e">
        <f>#REF!</f>
        <v>#REF!</v>
      </c>
      <c r="O1539" s="836" t="e">
        <f t="shared" si="20"/>
        <v>#REF!</v>
      </c>
      <c r="P1539" s="820" t="e">
        <f>Tabla13[[#This Row],[Ejec Real Acumu]]-Tabla13[[#This Row],[Proyec Ejec Acumul]]</f>
        <v>#REF!</v>
      </c>
      <c r="Q1539" s="820" t="e">
        <f>Tabla13[[#This Row],[Ejec Real Mes]]-Tabla13[[#This Row],[Program Entreg Mes]]</f>
        <v>#REF!</v>
      </c>
    </row>
    <row r="1540" spans="1:17">
      <c r="A1540" s="834">
        <v>22</v>
      </c>
      <c r="B1540" s="834" t="s">
        <v>2459</v>
      </c>
      <c r="C1540" s="834" t="s">
        <v>2460</v>
      </c>
      <c r="D1540" s="834" t="e">
        <f>#REF!</f>
        <v>#REF!</v>
      </c>
      <c r="E1540" s="834" t="e">
        <f>#REF!</f>
        <v>#REF!</v>
      </c>
      <c r="F1540" s="834">
        <v>3</v>
      </c>
      <c r="G1540" s="834" t="s">
        <v>2445</v>
      </c>
      <c r="H1540" s="834" t="e">
        <f>#REF!</f>
        <v>#REF!</v>
      </c>
      <c r="I1540" s="834" t="e">
        <f>#REF!+#REF!+#REF!</f>
        <v>#REF!</v>
      </c>
      <c r="J1540" s="834" t="e">
        <f>#REF!+#REF!+#REF!</f>
        <v>#REF!</v>
      </c>
      <c r="K1540" s="835" t="e">
        <f t="shared" si="18"/>
        <v>#REF!</v>
      </c>
      <c r="L1540" s="835" t="e">
        <f t="shared" si="19"/>
        <v>#REF!</v>
      </c>
      <c r="M1540" s="834" t="e">
        <f>#REF!</f>
        <v>#REF!</v>
      </c>
      <c r="N1540" s="834" t="e">
        <f>#REF!</f>
        <v>#REF!</v>
      </c>
      <c r="O1540" s="836" t="e">
        <f t="shared" si="20"/>
        <v>#REF!</v>
      </c>
      <c r="P1540" s="820" t="e">
        <f>Tabla13[[#This Row],[Ejec Real Acumu]]-Tabla13[[#This Row],[Proyec Ejec Acumul]]</f>
        <v>#REF!</v>
      </c>
      <c r="Q1540" s="820" t="e">
        <f>Tabla13[[#This Row],[Ejec Real Mes]]-Tabla13[[#This Row],[Program Entreg Mes]]</f>
        <v>#REF!</v>
      </c>
    </row>
    <row r="1541" spans="1:17">
      <c r="A1541" s="834">
        <v>23</v>
      </c>
      <c r="B1541" s="834" t="s">
        <v>2459</v>
      </c>
      <c r="C1541" s="834" t="s">
        <v>2460</v>
      </c>
      <c r="D1541" s="834" t="e">
        <f>#REF!</f>
        <v>#REF!</v>
      </c>
      <c r="E1541" s="834" t="e">
        <f>#REF!</f>
        <v>#REF!</v>
      </c>
      <c r="F1541" s="834">
        <v>3</v>
      </c>
      <c r="G1541" s="834" t="s">
        <v>2445</v>
      </c>
      <c r="H1541" s="834" t="e">
        <f>#REF!</f>
        <v>#REF!</v>
      </c>
      <c r="I1541" s="834" t="e">
        <f>#REF!+#REF!+#REF!</f>
        <v>#REF!</v>
      </c>
      <c r="J1541" s="834" t="e">
        <f>#REF!+#REF!+#REF!</f>
        <v>#REF!</v>
      </c>
      <c r="K1541" s="835" t="e">
        <f t="shared" si="18"/>
        <v>#REF!</v>
      </c>
      <c r="L1541" s="835" t="e">
        <f t="shared" si="19"/>
        <v>#REF!</v>
      </c>
      <c r="M1541" s="834" t="e">
        <f>#REF!</f>
        <v>#REF!</v>
      </c>
      <c r="N1541" s="834" t="e">
        <f>#REF!</f>
        <v>#REF!</v>
      </c>
      <c r="O1541" s="836" t="e">
        <f t="shared" si="20"/>
        <v>#REF!</v>
      </c>
      <c r="P1541" s="820" t="e">
        <f>Tabla13[[#This Row],[Ejec Real Acumu]]-Tabla13[[#This Row],[Proyec Ejec Acumul]]</f>
        <v>#REF!</v>
      </c>
      <c r="Q1541" s="820" t="e">
        <f>Tabla13[[#This Row],[Ejec Real Mes]]-Tabla13[[#This Row],[Program Entreg Mes]]</f>
        <v>#REF!</v>
      </c>
    </row>
    <row r="1542" spans="1:17">
      <c r="A1542" s="834">
        <v>24</v>
      </c>
      <c r="B1542" s="834" t="s">
        <v>2459</v>
      </c>
      <c r="C1542" s="834" t="s">
        <v>2460</v>
      </c>
      <c r="D1542" s="834" t="e">
        <f>#REF!</f>
        <v>#REF!</v>
      </c>
      <c r="E1542" s="834" t="e">
        <f>#REF!</f>
        <v>#REF!</v>
      </c>
      <c r="F1542" s="834">
        <v>3</v>
      </c>
      <c r="G1542" s="834" t="s">
        <v>2445</v>
      </c>
      <c r="H1542" s="834" t="e">
        <f>#REF!</f>
        <v>#REF!</v>
      </c>
      <c r="I1542" s="834" t="e">
        <f>#REF!+#REF!+#REF!</f>
        <v>#REF!</v>
      </c>
      <c r="J1542" s="834" t="e">
        <f>#REF!+#REF!+#REF!</f>
        <v>#REF!</v>
      </c>
      <c r="K1542" s="835" t="e">
        <f t="shared" si="18"/>
        <v>#REF!</v>
      </c>
      <c r="L1542" s="835" t="e">
        <f t="shared" si="19"/>
        <v>#REF!</v>
      </c>
      <c r="M1542" s="834" t="e">
        <f>#REF!</f>
        <v>#REF!</v>
      </c>
      <c r="N1542" s="834" t="e">
        <f>#REF!</f>
        <v>#REF!</v>
      </c>
      <c r="O1542" s="836" t="e">
        <f t="shared" si="20"/>
        <v>#REF!</v>
      </c>
      <c r="P1542" s="820" t="e">
        <f>Tabla13[[#This Row],[Ejec Real Acumu]]-Tabla13[[#This Row],[Proyec Ejec Acumul]]</f>
        <v>#REF!</v>
      </c>
      <c r="Q1542" s="820" t="e">
        <f>Tabla13[[#This Row],[Ejec Real Mes]]-Tabla13[[#This Row],[Program Entreg Mes]]</f>
        <v>#REF!</v>
      </c>
    </row>
    <row r="1543" spans="1:17">
      <c r="A1543" s="834">
        <v>25</v>
      </c>
      <c r="B1543" s="834" t="s">
        <v>2459</v>
      </c>
      <c r="C1543" s="834" t="s">
        <v>2460</v>
      </c>
      <c r="D1543" s="834" t="e">
        <f>#REF!</f>
        <v>#REF!</v>
      </c>
      <c r="E1543" s="834" t="e">
        <f>#REF!</f>
        <v>#REF!</v>
      </c>
      <c r="F1543" s="834">
        <v>3</v>
      </c>
      <c r="G1543" s="834" t="s">
        <v>2445</v>
      </c>
      <c r="H1543" s="834" t="e">
        <f>#REF!</f>
        <v>#REF!</v>
      </c>
      <c r="I1543" s="834" t="e">
        <f>#REF!+#REF!+#REF!</f>
        <v>#REF!</v>
      </c>
      <c r="J1543" s="834" t="e">
        <f>#REF!+#REF!+#REF!</f>
        <v>#REF!</v>
      </c>
      <c r="K1543" s="835" t="e">
        <f t="shared" si="18"/>
        <v>#REF!</v>
      </c>
      <c r="L1543" s="835" t="e">
        <f t="shared" si="19"/>
        <v>#REF!</v>
      </c>
      <c r="M1543" s="834" t="e">
        <f>#REF!</f>
        <v>#REF!</v>
      </c>
      <c r="N1543" s="834" t="e">
        <f>#REF!</f>
        <v>#REF!</v>
      </c>
      <c r="O1543" s="836" t="e">
        <f t="shared" si="20"/>
        <v>#REF!</v>
      </c>
      <c r="P1543" s="820" t="e">
        <f>Tabla13[[#This Row],[Ejec Real Acumu]]-Tabla13[[#This Row],[Proyec Ejec Acumul]]</f>
        <v>#REF!</v>
      </c>
      <c r="Q1543" s="820" t="e">
        <f>Tabla13[[#This Row],[Ejec Real Mes]]-Tabla13[[#This Row],[Program Entreg Mes]]</f>
        <v>#REF!</v>
      </c>
    </row>
    <row r="1544" spans="1:17">
      <c r="A1544" s="834">
        <v>26</v>
      </c>
      <c r="B1544" s="834" t="s">
        <v>2459</v>
      </c>
      <c r="C1544" s="834" t="s">
        <v>2460</v>
      </c>
      <c r="D1544" s="834" t="e">
        <f>#REF!</f>
        <v>#REF!</v>
      </c>
      <c r="E1544" s="834" t="e">
        <f>#REF!</f>
        <v>#REF!</v>
      </c>
      <c r="F1544" s="834">
        <v>3</v>
      </c>
      <c r="G1544" s="834" t="s">
        <v>2445</v>
      </c>
      <c r="H1544" s="834" t="e">
        <f>#REF!</f>
        <v>#REF!</v>
      </c>
      <c r="I1544" s="834" t="e">
        <f>#REF!+#REF!+#REF!</f>
        <v>#REF!</v>
      </c>
      <c r="J1544" s="834" t="e">
        <f>#REF!+#REF!+#REF!</f>
        <v>#REF!</v>
      </c>
      <c r="K1544" s="835" t="e">
        <f t="shared" si="18"/>
        <v>#REF!</v>
      </c>
      <c r="L1544" s="835" t="e">
        <f t="shared" si="19"/>
        <v>#REF!</v>
      </c>
      <c r="M1544" s="834" t="e">
        <f>#REF!</f>
        <v>#REF!</v>
      </c>
      <c r="N1544" s="834" t="e">
        <f>#REF!</f>
        <v>#REF!</v>
      </c>
      <c r="O1544" s="836" t="e">
        <f t="shared" si="20"/>
        <v>#REF!</v>
      </c>
      <c r="P1544" s="820" t="e">
        <f>Tabla13[[#This Row],[Ejec Real Acumu]]-Tabla13[[#This Row],[Proyec Ejec Acumul]]</f>
        <v>#REF!</v>
      </c>
      <c r="Q1544" s="820" t="e">
        <f>Tabla13[[#This Row],[Ejec Real Mes]]-Tabla13[[#This Row],[Program Entreg Mes]]</f>
        <v>#REF!</v>
      </c>
    </row>
    <row r="1545" spans="1:17">
      <c r="A1545" s="834">
        <v>27</v>
      </c>
      <c r="B1545" s="834" t="s">
        <v>2459</v>
      </c>
      <c r="C1545" s="834" t="s">
        <v>2460</v>
      </c>
      <c r="D1545" s="834" t="e">
        <f>#REF!</f>
        <v>#REF!</v>
      </c>
      <c r="E1545" s="834" t="e">
        <f>#REF!</f>
        <v>#REF!</v>
      </c>
      <c r="F1545" s="834">
        <v>3</v>
      </c>
      <c r="G1545" s="834" t="s">
        <v>2445</v>
      </c>
      <c r="H1545" s="834" t="e">
        <f>#REF!</f>
        <v>#REF!</v>
      </c>
      <c r="I1545" s="834" t="e">
        <f>#REF!+#REF!+#REF!</f>
        <v>#REF!</v>
      </c>
      <c r="J1545" s="834" t="e">
        <f>#REF!+#REF!+#REF!</f>
        <v>#REF!</v>
      </c>
      <c r="K1545" s="835" t="e">
        <f t="shared" si="18"/>
        <v>#REF!</v>
      </c>
      <c r="L1545" s="835" t="e">
        <f t="shared" si="19"/>
        <v>#REF!</v>
      </c>
      <c r="M1545" s="834" t="e">
        <f>#REF!</f>
        <v>#REF!</v>
      </c>
      <c r="N1545" s="834" t="e">
        <f>#REF!</f>
        <v>#REF!</v>
      </c>
      <c r="O1545" s="836" t="e">
        <f t="shared" si="20"/>
        <v>#REF!</v>
      </c>
      <c r="P1545" s="820" t="e">
        <f>Tabla13[[#This Row],[Ejec Real Acumu]]-Tabla13[[#This Row],[Proyec Ejec Acumul]]</f>
        <v>#REF!</v>
      </c>
      <c r="Q1545" s="820" t="e">
        <f>Tabla13[[#This Row],[Ejec Real Mes]]-Tabla13[[#This Row],[Program Entreg Mes]]</f>
        <v>#REF!</v>
      </c>
    </row>
    <row r="1546" spans="1:17">
      <c r="A1546" s="834">
        <v>28</v>
      </c>
      <c r="B1546" s="834" t="s">
        <v>2459</v>
      </c>
      <c r="C1546" s="834" t="s">
        <v>2460</v>
      </c>
      <c r="D1546" s="834" t="e">
        <f>#REF!</f>
        <v>#REF!</v>
      </c>
      <c r="E1546" s="834" t="e">
        <f>#REF!</f>
        <v>#REF!</v>
      </c>
      <c r="F1546" s="834">
        <v>3</v>
      </c>
      <c r="G1546" s="834" t="s">
        <v>2445</v>
      </c>
      <c r="H1546" s="837" t="e">
        <f>#REF!</f>
        <v>#REF!</v>
      </c>
      <c r="I1546" s="834" t="e">
        <f>#REF!+#REF!+#REF!</f>
        <v>#REF!</v>
      </c>
      <c r="J1546" s="834" t="e">
        <f>#REF!+#REF!+#REF!</f>
        <v>#REF!</v>
      </c>
      <c r="K1546" s="835" t="e">
        <f t="shared" si="18"/>
        <v>#REF!</v>
      </c>
      <c r="L1546" s="835" t="e">
        <f t="shared" si="19"/>
        <v>#REF!</v>
      </c>
      <c r="M1546" s="834" t="e">
        <f>#REF!</f>
        <v>#REF!</v>
      </c>
      <c r="N1546" s="834" t="e">
        <f>#REF!</f>
        <v>#REF!</v>
      </c>
      <c r="O1546" s="836" t="e">
        <f t="shared" si="20"/>
        <v>#REF!</v>
      </c>
      <c r="P1546" s="820" t="e">
        <f>Tabla13[[#This Row],[Ejec Real Acumu]]-Tabla13[[#This Row],[Proyec Ejec Acumul]]</f>
        <v>#REF!</v>
      </c>
      <c r="Q1546" s="820" t="e">
        <f>Tabla13[[#This Row],[Ejec Real Mes]]-Tabla13[[#This Row],[Program Entreg Mes]]</f>
        <v>#REF!</v>
      </c>
    </row>
    <row r="1547" spans="1:17">
      <c r="A1547" s="834">
        <v>29</v>
      </c>
      <c r="B1547" s="834" t="s">
        <v>2459</v>
      </c>
      <c r="C1547" s="834" t="s">
        <v>2460</v>
      </c>
      <c r="D1547" s="834" t="e">
        <f>#REF!</f>
        <v>#REF!</v>
      </c>
      <c r="E1547" s="834" t="e">
        <f>#REF!</f>
        <v>#REF!</v>
      </c>
      <c r="F1547" s="834">
        <v>3</v>
      </c>
      <c r="G1547" s="834" t="s">
        <v>2445</v>
      </c>
      <c r="H1547" s="834" t="e">
        <f>#REF!</f>
        <v>#REF!</v>
      </c>
      <c r="I1547" s="834" t="e">
        <f>#REF!+#REF!+#REF!</f>
        <v>#REF!</v>
      </c>
      <c r="J1547" s="834" t="e">
        <f>#REF!+#REF!+#REF!</f>
        <v>#REF!</v>
      </c>
      <c r="K1547" s="835" t="e">
        <f t="shared" si="18"/>
        <v>#REF!</v>
      </c>
      <c r="L1547" s="835" t="e">
        <f t="shared" si="19"/>
        <v>#REF!</v>
      </c>
      <c r="M1547" s="834" t="e">
        <f>#REF!</f>
        <v>#REF!</v>
      </c>
      <c r="N1547" s="834" t="e">
        <f>#REF!</f>
        <v>#REF!</v>
      </c>
      <c r="O1547" s="836" t="e">
        <f t="shared" si="20"/>
        <v>#REF!</v>
      </c>
      <c r="P1547" s="820" t="e">
        <f>Tabla13[[#This Row],[Ejec Real Acumu]]-Tabla13[[#This Row],[Proyec Ejec Acumul]]</f>
        <v>#REF!</v>
      </c>
      <c r="Q1547" s="820" t="e">
        <f>Tabla13[[#This Row],[Ejec Real Mes]]-Tabla13[[#This Row],[Program Entreg Mes]]</f>
        <v>#REF!</v>
      </c>
    </row>
    <row r="1548" spans="1:17">
      <c r="A1548" s="834">
        <v>30</v>
      </c>
      <c r="B1548" s="834" t="s">
        <v>2459</v>
      </c>
      <c r="C1548" s="834" t="s">
        <v>2460</v>
      </c>
      <c r="D1548" s="834" t="e">
        <f>#REF!</f>
        <v>#REF!</v>
      </c>
      <c r="E1548" s="834" t="e">
        <f>#REF!</f>
        <v>#REF!</v>
      </c>
      <c r="F1548" s="834">
        <v>3</v>
      </c>
      <c r="G1548" s="834" t="s">
        <v>2445</v>
      </c>
      <c r="H1548" s="834" t="e">
        <f>#REF!</f>
        <v>#REF!</v>
      </c>
      <c r="I1548" s="834" t="e">
        <f>#REF!+#REF!+#REF!</f>
        <v>#REF!</v>
      </c>
      <c r="J1548" s="834" t="e">
        <f>#REF!+#REF!+#REF!</f>
        <v>#REF!</v>
      </c>
      <c r="K1548" s="835" t="e">
        <f t="shared" si="18"/>
        <v>#REF!</v>
      </c>
      <c r="L1548" s="835" t="e">
        <f t="shared" si="19"/>
        <v>#REF!</v>
      </c>
      <c r="M1548" s="834" t="e">
        <f>#REF!</f>
        <v>#REF!</v>
      </c>
      <c r="N1548" s="834" t="e">
        <f>#REF!</f>
        <v>#REF!</v>
      </c>
      <c r="O1548" s="836" t="e">
        <f t="shared" si="20"/>
        <v>#REF!</v>
      </c>
      <c r="P1548" s="820" t="e">
        <f>Tabla13[[#This Row],[Ejec Real Acumu]]-Tabla13[[#This Row],[Proyec Ejec Acumul]]</f>
        <v>#REF!</v>
      </c>
      <c r="Q1548" s="820" t="e">
        <f>Tabla13[[#This Row],[Ejec Real Mes]]-Tabla13[[#This Row],[Program Entreg Mes]]</f>
        <v>#REF!</v>
      </c>
    </row>
    <row r="1549" spans="1:17">
      <c r="A1549" s="834">
        <v>31</v>
      </c>
      <c r="B1549" s="834" t="s">
        <v>2459</v>
      </c>
      <c r="C1549" s="834" t="s">
        <v>2460</v>
      </c>
      <c r="D1549" s="834" t="e">
        <f>#REF!</f>
        <v>#REF!</v>
      </c>
      <c r="E1549" s="834" t="e">
        <f>#REF!</f>
        <v>#REF!</v>
      </c>
      <c r="F1549" s="834">
        <v>3</v>
      </c>
      <c r="G1549" s="834" t="s">
        <v>2445</v>
      </c>
      <c r="H1549" s="834" t="e">
        <f>#REF!</f>
        <v>#REF!</v>
      </c>
      <c r="I1549" s="834" t="e">
        <f>#REF!+#REF!+#REF!</f>
        <v>#REF!</v>
      </c>
      <c r="J1549" s="834" t="e">
        <f>#REF!+#REF!+#REF!</f>
        <v>#REF!</v>
      </c>
      <c r="K1549" s="835" t="e">
        <f t="shared" si="18"/>
        <v>#REF!</v>
      </c>
      <c r="L1549" s="835" t="e">
        <f t="shared" si="19"/>
        <v>#REF!</v>
      </c>
      <c r="M1549" s="834" t="e">
        <f>#REF!</f>
        <v>#REF!</v>
      </c>
      <c r="N1549" s="834" t="e">
        <f>#REF!</f>
        <v>#REF!</v>
      </c>
      <c r="O1549" s="836" t="e">
        <f t="shared" si="20"/>
        <v>#REF!</v>
      </c>
      <c r="P1549" s="820" t="e">
        <f>Tabla13[[#This Row],[Ejec Real Acumu]]-Tabla13[[#This Row],[Proyec Ejec Acumul]]</f>
        <v>#REF!</v>
      </c>
      <c r="Q1549" s="820" t="e">
        <f>Tabla13[[#This Row],[Ejec Real Mes]]-Tabla13[[#This Row],[Program Entreg Mes]]</f>
        <v>#REF!</v>
      </c>
    </row>
    <row r="1550" spans="1:17">
      <c r="A1550" s="834">
        <v>32</v>
      </c>
      <c r="B1550" s="834" t="s">
        <v>2459</v>
      </c>
      <c r="C1550" s="834" t="s">
        <v>2460</v>
      </c>
      <c r="D1550" s="834" t="e">
        <f>#REF!</f>
        <v>#REF!</v>
      </c>
      <c r="E1550" s="834" t="e">
        <f>#REF!</f>
        <v>#REF!</v>
      </c>
      <c r="F1550" s="834">
        <v>3</v>
      </c>
      <c r="G1550" s="834" t="s">
        <v>2445</v>
      </c>
      <c r="H1550" s="834" t="e">
        <f>#REF!</f>
        <v>#REF!</v>
      </c>
      <c r="I1550" s="834" t="e">
        <f>#REF!+#REF!+#REF!</f>
        <v>#REF!</v>
      </c>
      <c r="J1550" s="834" t="e">
        <f>#REF!+#REF!+#REF!</f>
        <v>#REF!</v>
      </c>
      <c r="K1550" s="835" t="e">
        <f t="shared" si="18"/>
        <v>#REF!</v>
      </c>
      <c r="L1550" s="835" t="e">
        <f t="shared" si="19"/>
        <v>#REF!</v>
      </c>
      <c r="M1550" s="834" t="e">
        <f>#REF!</f>
        <v>#REF!</v>
      </c>
      <c r="N1550" s="834" t="e">
        <f>#REF!</f>
        <v>#REF!</v>
      </c>
      <c r="O1550" s="836" t="e">
        <f t="shared" si="20"/>
        <v>#REF!</v>
      </c>
      <c r="P1550" s="820" t="e">
        <f>Tabla13[[#This Row],[Ejec Real Acumu]]-Tabla13[[#This Row],[Proyec Ejec Acumul]]</f>
        <v>#REF!</v>
      </c>
      <c r="Q1550" s="820" t="e">
        <f>Tabla13[[#This Row],[Ejec Real Mes]]-Tabla13[[#This Row],[Program Entreg Mes]]</f>
        <v>#REF!</v>
      </c>
    </row>
    <row r="1551" spans="1:17" ht="27.75" customHeight="1">
      <c r="A1551" s="834">
        <v>33</v>
      </c>
      <c r="B1551" s="834" t="s">
        <v>2459</v>
      </c>
      <c r="C1551" s="834" t="s">
        <v>2460</v>
      </c>
      <c r="D1551" s="834" t="e">
        <f>#REF!</f>
        <v>#REF!</v>
      </c>
      <c r="E1551" s="834" t="e">
        <f>#REF!</f>
        <v>#REF!</v>
      </c>
      <c r="F1551" s="834">
        <v>3</v>
      </c>
      <c r="G1551" s="834" t="s">
        <v>2445</v>
      </c>
      <c r="H1551" s="834" t="e">
        <f>#REF!</f>
        <v>#REF!</v>
      </c>
      <c r="I1551" s="834" t="e">
        <f>#REF!+#REF!+#REF!</f>
        <v>#REF!</v>
      </c>
      <c r="J1551" s="834" t="e">
        <f>#REF!+#REF!+#REF!</f>
        <v>#REF!</v>
      </c>
      <c r="K1551" s="835" t="e">
        <f t="shared" si="18"/>
        <v>#REF!</v>
      </c>
      <c r="L1551" s="835" t="e">
        <f t="shared" si="19"/>
        <v>#REF!</v>
      </c>
      <c r="M1551" s="834" t="e">
        <f>#REF!</f>
        <v>#REF!</v>
      </c>
      <c r="N1551" s="834" t="e">
        <f>#REF!</f>
        <v>#REF!</v>
      </c>
      <c r="O1551" s="836" t="e">
        <f t="shared" si="20"/>
        <v>#REF!</v>
      </c>
      <c r="P1551" s="820" t="e">
        <f>Tabla13[[#This Row],[Ejec Real Acumu]]-Tabla13[[#This Row],[Proyec Ejec Acumul]]</f>
        <v>#REF!</v>
      </c>
      <c r="Q1551" s="820" t="e">
        <f>Tabla13[[#This Row],[Ejec Real Mes]]-Tabla13[[#This Row],[Program Entreg Mes]]</f>
        <v>#REF!</v>
      </c>
    </row>
    <row r="1552" spans="1:17">
      <c r="A1552" s="834">
        <v>34</v>
      </c>
      <c r="B1552" s="834" t="s">
        <v>2459</v>
      </c>
      <c r="C1552" s="834" t="s">
        <v>2460</v>
      </c>
      <c r="D1552" s="834" t="e">
        <f>#REF!</f>
        <v>#REF!</v>
      </c>
      <c r="E1552" s="834" t="e">
        <f>#REF!</f>
        <v>#REF!</v>
      </c>
      <c r="F1552" s="834">
        <v>3</v>
      </c>
      <c r="G1552" s="834" t="s">
        <v>2445</v>
      </c>
      <c r="H1552" s="834" t="e">
        <f>#REF!</f>
        <v>#REF!</v>
      </c>
      <c r="I1552" s="834" t="e">
        <f>#REF!+#REF!+#REF!</f>
        <v>#REF!</v>
      </c>
      <c r="J1552" s="834" t="e">
        <f>#REF!+#REF!+#REF!</f>
        <v>#REF!</v>
      </c>
      <c r="K1552" s="835" t="e">
        <f t="shared" si="18"/>
        <v>#REF!</v>
      </c>
      <c r="L1552" s="835" t="e">
        <f t="shared" si="19"/>
        <v>#REF!</v>
      </c>
      <c r="M1552" s="834" t="e">
        <f>#REF!</f>
        <v>#REF!</v>
      </c>
      <c r="N1552" s="834" t="e">
        <f>#REF!</f>
        <v>#REF!</v>
      </c>
      <c r="O1552" s="836" t="e">
        <f t="shared" si="20"/>
        <v>#REF!</v>
      </c>
      <c r="P1552" s="820" t="e">
        <f>Tabla13[[#This Row],[Ejec Real Acumu]]-Tabla13[[#This Row],[Proyec Ejec Acumul]]</f>
        <v>#REF!</v>
      </c>
      <c r="Q1552" s="820" t="e">
        <f>Tabla13[[#This Row],[Ejec Real Mes]]-Tabla13[[#This Row],[Program Entreg Mes]]</f>
        <v>#REF!</v>
      </c>
    </row>
    <row r="1553" spans="1:17">
      <c r="A1553" s="834">
        <v>35</v>
      </c>
      <c r="B1553" s="834" t="s">
        <v>2459</v>
      </c>
      <c r="C1553" s="834" t="s">
        <v>2460</v>
      </c>
      <c r="D1553" s="834" t="e">
        <f>#REF!</f>
        <v>#REF!</v>
      </c>
      <c r="E1553" s="834" t="e">
        <f>#REF!</f>
        <v>#REF!</v>
      </c>
      <c r="F1553" s="834">
        <v>3</v>
      </c>
      <c r="G1553" s="834" t="s">
        <v>2445</v>
      </c>
      <c r="H1553" s="834" t="e">
        <f>#REF!</f>
        <v>#REF!</v>
      </c>
      <c r="I1553" s="834" t="e">
        <f>#REF!+#REF!+#REF!</f>
        <v>#REF!</v>
      </c>
      <c r="J1553" s="834" t="e">
        <f>#REF!+#REF!+#REF!</f>
        <v>#REF!</v>
      </c>
      <c r="K1553" s="835" t="e">
        <f t="shared" si="18"/>
        <v>#REF!</v>
      </c>
      <c r="L1553" s="835" t="e">
        <f t="shared" si="19"/>
        <v>#REF!</v>
      </c>
      <c r="M1553" s="834" t="e">
        <f>#REF!</f>
        <v>#REF!</v>
      </c>
      <c r="N1553" s="834" t="e">
        <f>#REF!</f>
        <v>#REF!</v>
      </c>
      <c r="O1553" s="836" t="e">
        <f t="shared" si="20"/>
        <v>#REF!</v>
      </c>
      <c r="P1553" s="820" t="e">
        <f>Tabla13[[#This Row],[Ejec Real Acumu]]-Tabla13[[#This Row],[Proyec Ejec Acumul]]</f>
        <v>#REF!</v>
      </c>
      <c r="Q1553" s="820" t="e">
        <f>Tabla13[[#This Row],[Ejec Real Mes]]-Tabla13[[#This Row],[Program Entreg Mes]]</f>
        <v>#REF!</v>
      </c>
    </row>
    <row r="1554" spans="1:17">
      <c r="A1554" s="834">
        <v>36</v>
      </c>
      <c r="B1554" s="834" t="s">
        <v>2459</v>
      </c>
      <c r="C1554" s="834" t="s">
        <v>2460</v>
      </c>
      <c r="D1554" s="834" t="e">
        <f>#REF!</f>
        <v>#REF!</v>
      </c>
      <c r="E1554" s="834" t="e">
        <f>#REF!</f>
        <v>#REF!</v>
      </c>
      <c r="F1554" s="834">
        <v>3</v>
      </c>
      <c r="G1554" s="834" t="s">
        <v>2445</v>
      </c>
      <c r="H1554" s="834" t="e">
        <f>#REF!</f>
        <v>#REF!</v>
      </c>
      <c r="I1554" s="834" t="e">
        <f>#REF!+#REF!+#REF!</f>
        <v>#REF!</v>
      </c>
      <c r="J1554" s="834" t="e">
        <f>#REF!+#REF!+#REF!</f>
        <v>#REF!</v>
      </c>
      <c r="K1554" s="835" t="e">
        <f t="shared" si="18"/>
        <v>#REF!</v>
      </c>
      <c r="L1554" s="835" t="e">
        <f t="shared" si="19"/>
        <v>#REF!</v>
      </c>
      <c r="M1554" s="834" t="e">
        <f>#REF!</f>
        <v>#REF!</v>
      </c>
      <c r="N1554" s="834" t="e">
        <f>#REF!</f>
        <v>#REF!</v>
      </c>
      <c r="O1554" s="836" t="e">
        <f t="shared" si="20"/>
        <v>#REF!</v>
      </c>
      <c r="P1554" s="820" t="e">
        <f>Tabla13[[#This Row],[Ejec Real Acumu]]-Tabla13[[#This Row],[Proyec Ejec Acumul]]</f>
        <v>#REF!</v>
      </c>
      <c r="Q1554" s="820" t="e">
        <f>Tabla13[[#This Row],[Ejec Real Mes]]-Tabla13[[#This Row],[Program Entreg Mes]]</f>
        <v>#REF!</v>
      </c>
    </row>
    <row r="1555" spans="1:17">
      <c r="A1555" s="834">
        <v>37</v>
      </c>
      <c r="B1555" s="834" t="s">
        <v>2459</v>
      </c>
      <c r="C1555" s="834" t="s">
        <v>2460</v>
      </c>
      <c r="D1555" s="834" t="e">
        <f>#REF!</f>
        <v>#REF!</v>
      </c>
      <c r="E1555" s="834" t="e">
        <f>#REF!</f>
        <v>#REF!</v>
      </c>
      <c r="F1555" s="834">
        <v>3</v>
      </c>
      <c r="G1555" s="834" t="s">
        <v>2445</v>
      </c>
      <c r="H1555" s="834" t="e">
        <f>#REF!</f>
        <v>#REF!</v>
      </c>
      <c r="I1555" s="834" t="e">
        <f>#REF!+#REF!+#REF!</f>
        <v>#REF!</v>
      </c>
      <c r="J1555" s="834" t="e">
        <f>#REF!+#REF!+#REF!</f>
        <v>#REF!</v>
      </c>
      <c r="K1555" s="835" t="e">
        <f t="shared" si="18"/>
        <v>#REF!</v>
      </c>
      <c r="L1555" s="835" t="e">
        <f t="shared" si="19"/>
        <v>#REF!</v>
      </c>
      <c r="M1555" s="834" t="e">
        <f>#REF!</f>
        <v>#REF!</v>
      </c>
      <c r="N1555" s="834" t="e">
        <f>#REF!</f>
        <v>#REF!</v>
      </c>
      <c r="O1555" s="836" t="e">
        <f t="shared" si="20"/>
        <v>#REF!</v>
      </c>
      <c r="P1555" s="820" t="e">
        <f>Tabla13[[#This Row],[Ejec Real Acumu]]-Tabla13[[#This Row],[Proyec Ejec Acumul]]</f>
        <v>#REF!</v>
      </c>
      <c r="Q1555" s="820" t="e">
        <f>Tabla13[[#This Row],[Ejec Real Mes]]-Tabla13[[#This Row],[Program Entreg Mes]]</f>
        <v>#REF!</v>
      </c>
    </row>
    <row r="1556" spans="1:17">
      <c r="A1556" s="834">
        <v>38</v>
      </c>
      <c r="B1556" s="834" t="s">
        <v>2459</v>
      </c>
      <c r="C1556" s="834" t="s">
        <v>2460</v>
      </c>
      <c r="D1556" s="834" t="e">
        <f>#REF!</f>
        <v>#REF!</v>
      </c>
      <c r="E1556" s="834" t="e">
        <f>#REF!</f>
        <v>#REF!</v>
      </c>
      <c r="F1556" s="834">
        <v>3</v>
      </c>
      <c r="G1556" s="834" t="s">
        <v>2445</v>
      </c>
      <c r="H1556" s="834" t="e">
        <f>#REF!</f>
        <v>#REF!</v>
      </c>
      <c r="I1556" s="834" t="e">
        <f>#REF!+#REF!+#REF!</f>
        <v>#REF!</v>
      </c>
      <c r="J1556" s="834" t="e">
        <f>#REF!+#REF!+#REF!</f>
        <v>#REF!</v>
      </c>
      <c r="K1556" s="835" t="e">
        <f t="shared" si="18"/>
        <v>#REF!</v>
      </c>
      <c r="L1556" s="835" t="e">
        <f t="shared" si="19"/>
        <v>#REF!</v>
      </c>
      <c r="M1556" s="834" t="e">
        <f>#REF!</f>
        <v>#REF!</v>
      </c>
      <c r="N1556" s="834" t="e">
        <f>#REF!</f>
        <v>#REF!</v>
      </c>
      <c r="O1556" s="836" t="e">
        <f t="shared" si="20"/>
        <v>#REF!</v>
      </c>
      <c r="P1556" s="820" t="e">
        <f>Tabla13[[#This Row],[Ejec Real Acumu]]-Tabla13[[#This Row],[Proyec Ejec Acumul]]</f>
        <v>#REF!</v>
      </c>
      <c r="Q1556" s="820" t="e">
        <f>Tabla13[[#This Row],[Ejec Real Mes]]-Tabla13[[#This Row],[Program Entreg Mes]]</f>
        <v>#REF!</v>
      </c>
    </row>
    <row r="1557" spans="1:17">
      <c r="A1557" s="834">
        <v>1</v>
      </c>
      <c r="B1557" s="834" t="s">
        <v>2459</v>
      </c>
      <c r="C1557" s="834" t="s">
        <v>2460</v>
      </c>
      <c r="D1557" s="834" t="e">
        <f>#REF!</f>
        <v>#REF!</v>
      </c>
      <c r="E1557" s="834" t="e">
        <f>#REF!</f>
        <v>#REF!</v>
      </c>
      <c r="F1557" s="834">
        <v>4</v>
      </c>
      <c r="G1557" s="834" t="s">
        <v>2446</v>
      </c>
      <c r="H1557" s="834" t="e">
        <f>#REF!</f>
        <v>#REF!</v>
      </c>
      <c r="I1557" s="834" t="e">
        <f>#REF!+#REF!+#REF!+#REF!</f>
        <v>#REF!</v>
      </c>
      <c r="J1557" s="834" t="e">
        <f>#REF!+#REF!+#REF!+#REF!</f>
        <v>#REF!</v>
      </c>
      <c r="K1557" s="835" t="e">
        <f t="shared" si="18"/>
        <v>#REF!</v>
      </c>
      <c r="L1557" s="835" t="e">
        <f t="shared" si="19"/>
        <v>#REF!</v>
      </c>
      <c r="M1557" s="834" t="e">
        <f>#REF!</f>
        <v>#REF!</v>
      </c>
      <c r="N1557" s="834" t="e">
        <f>#REF!</f>
        <v>#REF!</v>
      </c>
      <c r="O1557" s="836" t="e">
        <f t="shared" si="20"/>
        <v>#REF!</v>
      </c>
      <c r="P1557" s="820" t="e">
        <f>Tabla13[[#This Row],[Ejec Real Acumu]]-Tabla13[[#This Row],[Proyec Ejec Acumul]]</f>
        <v>#REF!</v>
      </c>
      <c r="Q1557" s="820" t="e">
        <f>Tabla13[[#This Row],[Ejec Real Mes]]-Tabla13[[#This Row],[Program Entreg Mes]]</f>
        <v>#REF!</v>
      </c>
    </row>
    <row r="1558" spans="1:17">
      <c r="A1558" s="834">
        <v>2</v>
      </c>
      <c r="B1558" s="834" t="s">
        <v>2459</v>
      </c>
      <c r="C1558" s="834" t="s">
        <v>2460</v>
      </c>
      <c r="D1558" s="834" t="e">
        <f>#REF!</f>
        <v>#REF!</v>
      </c>
      <c r="E1558" s="834" t="e">
        <f>#REF!</f>
        <v>#REF!</v>
      </c>
      <c r="F1558" s="834">
        <v>4</v>
      </c>
      <c r="G1558" s="834" t="s">
        <v>2446</v>
      </c>
      <c r="H1558" s="834" t="e">
        <f>#REF!</f>
        <v>#REF!</v>
      </c>
      <c r="I1558" s="834" t="e">
        <f>#REF!+#REF!+#REF!+#REF!</f>
        <v>#REF!</v>
      </c>
      <c r="J1558" s="834" t="e">
        <f>#REF!+#REF!+#REF!+#REF!</f>
        <v>#REF!</v>
      </c>
      <c r="K1558" s="835" t="e">
        <f t="shared" si="18"/>
        <v>#REF!</v>
      </c>
      <c r="L1558" s="835" t="e">
        <f t="shared" si="19"/>
        <v>#REF!</v>
      </c>
      <c r="M1558" s="834" t="e">
        <f>#REF!</f>
        <v>#REF!</v>
      </c>
      <c r="N1558" s="834" t="e">
        <f>#REF!</f>
        <v>#REF!</v>
      </c>
      <c r="O1558" s="836" t="e">
        <f t="shared" si="20"/>
        <v>#REF!</v>
      </c>
      <c r="P1558" s="820" t="e">
        <f>Tabla13[[#This Row],[Ejec Real Acumu]]-Tabla13[[#This Row],[Proyec Ejec Acumul]]</f>
        <v>#REF!</v>
      </c>
      <c r="Q1558" s="820" t="e">
        <f>Tabla13[[#This Row],[Ejec Real Mes]]-Tabla13[[#This Row],[Program Entreg Mes]]</f>
        <v>#REF!</v>
      </c>
    </row>
    <row r="1559" spans="1:17">
      <c r="A1559" s="834">
        <v>3</v>
      </c>
      <c r="B1559" s="834" t="s">
        <v>2459</v>
      </c>
      <c r="C1559" s="834" t="s">
        <v>2460</v>
      </c>
      <c r="D1559" s="834" t="e">
        <f>#REF!</f>
        <v>#REF!</v>
      </c>
      <c r="E1559" s="834" t="e">
        <f>#REF!</f>
        <v>#REF!</v>
      </c>
      <c r="F1559" s="834">
        <v>4</v>
      </c>
      <c r="G1559" s="834" t="s">
        <v>2446</v>
      </c>
      <c r="H1559" s="834" t="e">
        <f>#REF!</f>
        <v>#REF!</v>
      </c>
      <c r="I1559" s="834" t="e">
        <f>#REF!+#REF!+#REF!+#REF!</f>
        <v>#REF!</v>
      </c>
      <c r="J1559" s="834" t="e">
        <f>#REF!+#REF!+#REF!+#REF!</f>
        <v>#REF!</v>
      </c>
      <c r="K1559" s="835" t="e">
        <f t="shared" si="18"/>
        <v>#REF!</v>
      </c>
      <c r="L1559" s="835" t="e">
        <f t="shared" si="19"/>
        <v>#REF!</v>
      </c>
      <c r="M1559" s="834" t="e">
        <f>#REF!</f>
        <v>#REF!</v>
      </c>
      <c r="N1559" s="834" t="e">
        <f>#REF!</f>
        <v>#REF!</v>
      </c>
      <c r="O1559" s="836" t="e">
        <f t="shared" si="20"/>
        <v>#REF!</v>
      </c>
      <c r="P1559" s="820" t="e">
        <f>Tabla13[[#This Row],[Ejec Real Acumu]]-Tabla13[[#This Row],[Proyec Ejec Acumul]]</f>
        <v>#REF!</v>
      </c>
      <c r="Q1559" s="820" t="e">
        <f>Tabla13[[#This Row],[Ejec Real Mes]]-Tabla13[[#This Row],[Program Entreg Mes]]</f>
        <v>#REF!</v>
      </c>
    </row>
    <row r="1560" spans="1:17">
      <c r="A1560" s="834">
        <v>4</v>
      </c>
      <c r="B1560" s="834" t="s">
        <v>2459</v>
      </c>
      <c r="C1560" s="834" t="s">
        <v>2460</v>
      </c>
      <c r="D1560" s="834" t="e">
        <f>#REF!</f>
        <v>#REF!</v>
      </c>
      <c r="E1560" s="834" t="e">
        <f>#REF!</f>
        <v>#REF!</v>
      </c>
      <c r="F1560" s="834">
        <v>4</v>
      </c>
      <c r="G1560" s="834" t="s">
        <v>2446</v>
      </c>
      <c r="H1560" s="834" t="e">
        <f>#REF!</f>
        <v>#REF!</v>
      </c>
      <c r="I1560" s="834" t="e">
        <f>#REF!+#REF!+#REF!+#REF!</f>
        <v>#REF!</v>
      </c>
      <c r="J1560" s="834" t="e">
        <f>#REF!+#REF!+#REF!+#REF!</f>
        <v>#REF!</v>
      </c>
      <c r="K1560" s="835" t="e">
        <f t="shared" si="18"/>
        <v>#REF!</v>
      </c>
      <c r="L1560" s="835" t="e">
        <f t="shared" si="19"/>
        <v>#REF!</v>
      </c>
      <c r="M1560" s="834" t="e">
        <f>#REF!</f>
        <v>#REF!</v>
      </c>
      <c r="N1560" s="834" t="e">
        <f>#REF!</f>
        <v>#REF!</v>
      </c>
      <c r="O1560" s="836" t="e">
        <f t="shared" si="20"/>
        <v>#REF!</v>
      </c>
      <c r="P1560" s="820" t="e">
        <f>Tabla13[[#This Row],[Ejec Real Acumu]]-Tabla13[[#This Row],[Proyec Ejec Acumul]]</f>
        <v>#REF!</v>
      </c>
      <c r="Q1560" s="820" t="e">
        <f>Tabla13[[#This Row],[Ejec Real Mes]]-Tabla13[[#This Row],[Program Entreg Mes]]</f>
        <v>#REF!</v>
      </c>
    </row>
    <row r="1561" spans="1:17">
      <c r="A1561" s="834">
        <v>5</v>
      </c>
      <c r="B1561" s="834" t="s">
        <v>2459</v>
      </c>
      <c r="C1561" s="834" t="s">
        <v>2460</v>
      </c>
      <c r="D1561" s="834" t="e">
        <f>#REF!</f>
        <v>#REF!</v>
      </c>
      <c r="E1561" s="834" t="e">
        <f>#REF!</f>
        <v>#REF!</v>
      </c>
      <c r="F1561" s="834">
        <v>4</v>
      </c>
      <c r="G1561" s="834" t="s">
        <v>2446</v>
      </c>
      <c r="H1561" s="834" t="e">
        <f>#REF!</f>
        <v>#REF!</v>
      </c>
      <c r="I1561" s="834" t="e">
        <f>#REF!+#REF!+#REF!+#REF!</f>
        <v>#REF!</v>
      </c>
      <c r="J1561" s="834" t="e">
        <f>#REF!+#REF!+#REF!+#REF!</f>
        <v>#REF!</v>
      </c>
      <c r="K1561" s="835" t="e">
        <f t="shared" si="18"/>
        <v>#REF!</v>
      </c>
      <c r="L1561" s="835" t="e">
        <f t="shared" si="19"/>
        <v>#REF!</v>
      </c>
      <c r="M1561" s="834" t="e">
        <f>#REF!</f>
        <v>#REF!</v>
      </c>
      <c r="N1561" s="834" t="e">
        <f>#REF!</f>
        <v>#REF!</v>
      </c>
      <c r="O1561" s="836" t="e">
        <f t="shared" si="20"/>
        <v>#REF!</v>
      </c>
      <c r="P1561" s="820" t="e">
        <f>Tabla13[[#This Row],[Ejec Real Acumu]]-Tabla13[[#This Row],[Proyec Ejec Acumul]]</f>
        <v>#REF!</v>
      </c>
      <c r="Q1561" s="820" t="e">
        <f>Tabla13[[#This Row],[Ejec Real Mes]]-Tabla13[[#This Row],[Program Entreg Mes]]</f>
        <v>#REF!</v>
      </c>
    </row>
    <row r="1562" spans="1:17">
      <c r="A1562" s="834">
        <v>6</v>
      </c>
      <c r="B1562" s="834" t="s">
        <v>2459</v>
      </c>
      <c r="C1562" s="834" t="s">
        <v>2460</v>
      </c>
      <c r="D1562" s="834" t="e">
        <f>#REF!</f>
        <v>#REF!</v>
      </c>
      <c r="E1562" s="834" t="e">
        <f>#REF!</f>
        <v>#REF!</v>
      </c>
      <c r="F1562" s="834">
        <v>4</v>
      </c>
      <c r="G1562" s="834" t="s">
        <v>2446</v>
      </c>
      <c r="H1562" s="834" t="e">
        <f>#REF!</f>
        <v>#REF!</v>
      </c>
      <c r="I1562" s="834" t="e">
        <f>#REF!+#REF!+#REF!+#REF!</f>
        <v>#REF!</v>
      </c>
      <c r="J1562" s="834" t="e">
        <f>#REF!+#REF!+#REF!+#REF!</f>
        <v>#REF!</v>
      </c>
      <c r="K1562" s="835" t="e">
        <f t="shared" si="18"/>
        <v>#REF!</v>
      </c>
      <c r="L1562" s="835" t="e">
        <f t="shared" si="19"/>
        <v>#REF!</v>
      </c>
      <c r="M1562" s="834" t="e">
        <f>#REF!</f>
        <v>#REF!</v>
      </c>
      <c r="N1562" s="834" t="e">
        <f>#REF!</f>
        <v>#REF!</v>
      </c>
      <c r="O1562" s="836" t="e">
        <f t="shared" si="20"/>
        <v>#REF!</v>
      </c>
      <c r="P1562" s="820" t="e">
        <f>Tabla13[[#This Row],[Ejec Real Acumu]]-Tabla13[[#This Row],[Proyec Ejec Acumul]]</f>
        <v>#REF!</v>
      </c>
      <c r="Q1562" s="820" t="e">
        <f>Tabla13[[#This Row],[Ejec Real Mes]]-Tabla13[[#This Row],[Program Entreg Mes]]</f>
        <v>#REF!</v>
      </c>
    </row>
    <row r="1563" spans="1:17">
      <c r="A1563" s="834">
        <v>7</v>
      </c>
      <c r="B1563" s="834" t="s">
        <v>2459</v>
      </c>
      <c r="C1563" s="834" t="s">
        <v>2460</v>
      </c>
      <c r="D1563" s="834" t="e">
        <f>#REF!</f>
        <v>#REF!</v>
      </c>
      <c r="E1563" s="834" t="e">
        <f>#REF!</f>
        <v>#REF!</v>
      </c>
      <c r="F1563" s="834">
        <v>4</v>
      </c>
      <c r="G1563" s="834" t="s">
        <v>2446</v>
      </c>
      <c r="H1563" s="834" t="e">
        <f>#REF!</f>
        <v>#REF!</v>
      </c>
      <c r="I1563" s="834" t="e">
        <f>#REF!+#REF!+#REF!+#REF!</f>
        <v>#REF!</v>
      </c>
      <c r="J1563" s="834" t="e">
        <f>#REF!+#REF!+#REF!+#REF!</f>
        <v>#REF!</v>
      </c>
      <c r="K1563" s="835" t="e">
        <f t="shared" si="18"/>
        <v>#REF!</v>
      </c>
      <c r="L1563" s="835" t="e">
        <f t="shared" si="19"/>
        <v>#REF!</v>
      </c>
      <c r="M1563" s="834" t="e">
        <f>#REF!</f>
        <v>#REF!</v>
      </c>
      <c r="N1563" s="834" t="e">
        <f>#REF!</f>
        <v>#REF!</v>
      </c>
      <c r="O1563" s="836" t="e">
        <f t="shared" si="20"/>
        <v>#REF!</v>
      </c>
      <c r="P1563" s="820" t="e">
        <f>Tabla13[[#This Row],[Ejec Real Acumu]]-Tabla13[[#This Row],[Proyec Ejec Acumul]]</f>
        <v>#REF!</v>
      </c>
      <c r="Q1563" s="820" t="e">
        <f>Tabla13[[#This Row],[Ejec Real Mes]]-Tabla13[[#This Row],[Program Entreg Mes]]</f>
        <v>#REF!</v>
      </c>
    </row>
    <row r="1564" spans="1:17">
      <c r="A1564" s="834">
        <v>8</v>
      </c>
      <c r="B1564" s="834" t="s">
        <v>2459</v>
      </c>
      <c r="C1564" s="834" t="s">
        <v>2460</v>
      </c>
      <c r="D1564" s="834" t="e">
        <f>#REF!</f>
        <v>#REF!</v>
      </c>
      <c r="E1564" s="834" t="e">
        <f>#REF!</f>
        <v>#REF!</v>
      </c>
      <c r="F1564" s="834">
        <v>4</v>
      </c>
      <c r="G1564" s="834" t="s">
        <v>2446</v>
      </c>
      <c r="H1564" s="834" t="e">
        <f>#REF!</f>
        <v>#REF!</v>
      </c>
      <c r="I1564" s="834" t="e">
        <f>#REF!+#REF!+#REF!+#REF!</f>
        <v>#REF!</v>
      </c>
      <c r="J1564" s="834" t="e">
        <f>#REF!+#REF!+#REF!+#REF!</f>
        <v>#REF!</v>
      </c>
      <c r="K1564" s="835" t="e">
        <f t="shared" si="18"/>
        <v>#REF!</v>
      </c>
      <c r="L1564" s="835" t="e">
        <f t="shared" si="19"/>
        <v>#REF!</v>
      </c>
      <c r="M1564" s="834" t="e">
        <f>#REF!</f>
        <v>#REF!</v>
      </c>
      <c r="N1564" s="834" t="e">
        <f>#REF!</f>
        <v>#REF!</v>
      </c>
      <c r="O1564" s="836" t="e">
        <f t="shared" si="20"/>
        <v>#REF!</v>
      </c>
      <c r="P1564" s="820" t="e">
        <f>Tabla13[[#This Row],[Ejec Real Acumu]]-Tabla13[[#This Row],[Proyec Ejec Acumul]]</f>
        <v>#REF!</v>
      </c>
      <c r="Q1564" s="820" t="e">
        <f>Tabla13[[#This Row],[Ejec Real Mes]]-Tabla13[[#This Row],[Program Entreg Mes]]</f>
        <v>#REF!</v>
      </c>
    </row>
    <row r="1565" spans="1:17">
      <c r="A1565" s="834">
        <v>9</v>
      </c>
      <c r="B1565" s="834" t="s">
        <v>2459</v>
      </c>
      <c r="C1565" s="834" t="s">
        <v>2460</v>
      </c>
      <c r="D1565" s="834" t="e">
        <f>#REF!</f>
        <v>#REF!</v>
      </c>
      <c r="E1565" s="834" t="e">
        <f>#REF!</f>
        <v>#REF!</v>
      </c>
      <c r="F1565" s="834">
        <v>4</v>
      </c>
      <c r="G1565" s="834" t="s">
        <v>2446</v>
      </c>
      <c r="H1565" s="834" t="e">
        <f>#REF!</f>
        <v>#REF!</v>
      </c>
      <c r="I1565" s="834" t="e">
        <f>#REF!+#REF!+#REF!+#REF!</f>
        <v>#REF!</v>
      </c>
      <c r="J1565" s="834" t="e">
        <f>#REF!+#REF!+#REF!+#REF!</f>
        <v>#REF!</v>
      </c>
      <c r="K1565" s="835" t="e">
        <f t="shared" si="18"/>
        <v>#REF!</v>
      </c>
      <c r="L1565" s="835" t="e">
        <f t="shared" si="19"/>
        <v>#REF!</v>
      </c>
      <c r="M1565" s="834" t="e">
        <f>#REF!</f>
        <v>#REF!</v>
      </c>
      <c r="N1565" s="834" t="e">
        <f>#REF!</f>
        <v>#REF!</v>
      </c>
      <c r="O1565" s="836" t="e">
        <f t="shared" si="20"/>
        <v>#REF!</v>
      </c>
      <c r="P1565" s="820" t="e">
        <f>Tabla13[[#This Row],[Ejec Real Acumu]]-Tabla13[[#This Row],[Proyec Ejec Acumul]]</f>
        <v>#REF!</v>
      </c>
      <c r="Q1565" s="820" t="e">
        <f>Tabla13[[#This Row],[Ejec Real Mes]]-Tabla13[[#This Row],[Program Entreg Mes]]</f>
        <v>#REF!</v>
      </c>
    </row>
    <row r="1566" spans="1:17">
      <c r="A1566" s="834">
        <v>10</v>
      </c>
      <c r="B1566" s="834" t="s">
        <v>2459</v>
      </c>
      <c r="C1566" s="834" t="s">
        <v>2460</v>
      </c>
      <c r="D1566" s="834" t="e">
        <f>#REF!</f>
        <v>#REF!</v>
      </c>
      <c r="E1566" s="834" t="e">
        <f>#REF!</f>
        <v>#REF!</v>
      </c>
      <c r="F1566" s="834">
        <v>4</v>
      </c>
      <c r="G1566" s="834" t="s">
        <v>2446</v>
      </c>
      <c r="H1566" s="834" t="e">
        <f>#REF!</f>
        <v>#REF!</v>
      </c>
      <c r="I1566" s="834" t="e">
        <f>#REF!+#REF!+#REF!+#REF!</f>
        <v>#REF!</v>
      </c>
      <c r="J1566" s="834" t="e">
        <f>#REF!+#REF!+#REF!+#REF!</f>
        <v>#REF!</v>
      </c>
      <c r="K1566" s="835" t="e">
        <f t="shared" si="18"/>
        <v>#REF!</v>
      </c>
      <c r="L1566" s="835" t="e">
        <f t="shared" si="19"/>
        <v>#REF!</v>
      </c>
      <c r="M1566" s="834" t="e">
        <f>#REF!</f>
        <v>#REF!</v>
      </c>
      <c r="N1566" s="834" t="e">
        <f>#REF!</f>
        <v>#REF!</v>
      </c>
      <c r="O1566" s="836" t="e">
        <f t="shared" si="20"/>
        <v>#REF!</v>
      </c>
      <c r="P1566" s="820" t="e">
        <f>Tabla13[[#This Row],[Ejec Real Acumu]]-Tabla13[[#This Row],[Proyec Ejec Acumul]]</f>
        <v>#REF!</v>
      </c>
      <c r="Q1566" s="820" t="e">
        <f>Tabla13[[#This Row],[Ejec Real Mes]]-Tabla13[[#This Row],[Program Entreg Mes]]</f>
        <v>#REF!</v>
      </c>
    </row>
    <row r="1567" spans="1:17">
      <c r="A1567" s="834">
        <v>11</v>
      </c>
      <c r="B1567" s="834" t="s">
        <v>2459</v>
      </c>
      <c r="C1567" s="834" t="s">
        <v>2460</v>
      </c>
      <c r="D1567" s="834" t="e">
        <f>#REF!</f>
        <v>#REF!</v>
      </c>
      <c r="E1567" s="834" t="e">
        <f>#REF!</f>
        <v>#REF!</v>
      </c>
      <c r="F1567" s="834">
        <v>4</v>
      </c>
      <c r="G1567" s="834" t="s">
        <v>2446</v>
      </c>
      <c r="H1567" s="834" t="e">
        <f>#REF!</f>
        <v>#REF!</v>
      </c>
      <c r="I1567" s="834" t="e">
        <f>#REF!+#REF!+#REF!+#REF!</f>
        <v>#REF!</v>
      </c>
      <c r="J1567" s="834" t="e">
        <f>#REF!+#REF!+#REF!+#REF!</f>
        <v>#REF!</v>
      </c>
      <c r="K1567" s="835" t="e">
        <f t="shared" si="18"/>
        <v>#REF!</v>
      </c>
      <c r="L1567" s="835" t="e">
        <f t="shared" si="19"/>
        <v>#REF!</v>
      </c>
      <c r="M1567" s="834" t="e">
        <f>#REF!</f>
        <v>#REF!</v>
      </c>
      <c r="N1567" s="834" t="e">
        <f>#REF!</f>
        <v>#REF!</v>
      </c>
      <c r="O1567" s="836" t="e">
        <f t="shared" si="20"/>
        <v>#REF!</v>
      </c>
      <c r="P1567" s="820" t="e">
        <f>Tabla13[[#This Row],[Ejec Real Acumu]]-Tabla13[[#This Row],[Proyec Ejec Acumul]]</f>
        <v>#REF!</v>
      </c>
      <c r="Q1567" s="820" t="e">
        <f>Tabla13[[#This Row],[Ejec Real Mes]]-Tabla13[[#This Row],[Program Entreg Mes]]</f>
        <v>#REF!</v>
      </c>
    </row>
    <row r="1568" spans="1:17">
      <c r="A1568" s="834">
        <v>12</v>
      </c>
      <c r="B1568" s="834" t="s">
        <v>2459</v>
      </c>
      <c r="C1568" s="834" t="s">
        <v>2460</v>
      </c>
      <c r="D1568" s="834" t="e">
        <f>#REF!</f>
        <v>#REF!</v>
      </c>
      <c r="E1568" s="834" t="e">
        <f>#REF!</f>
        <v>#REF!</v>
      </c>
      <c r="F1568" s="834">
        <v>4</v>
      </c>
      <c r="G1568" s="834" t="s">
        <v>2446</v>
      </c>
      <c r="H1568" s="837" t="e">
        <f>#REF!</f>
        <v>#REF!</v>
      </c>
      <c r="I1568" s="834" t="e">
        <f>#REF!+#REF!+#REF!+#REF!</f>
        <v>#REF!</v>
      </c>
      <c r="J1568" s="834" t="e">
        <f>#REF!+#REF!+#REF!+#REF!</f>
        <v>#REF!</v>
      </c>
      <c r="K1568" s="835" t="e">
        <f t="shared" si="18"/>
        <v>#REF!</v>
      </c>
      <c r="L1568" s="835" t="e">
        <f t="shared" si="19"/>
        <v>#REF!</v>
      </c>
      <c r="M1568" s="834" t="e">
        <f>#REF!</f>
        <v>#REF!</v>
      </c>
      <c r="N1568" s="834" t="e">
        <f>#REF!</f>
        <v>#REF!</v>
      </c>
      <c r="O1568" s="836" t="e">
        <f t="shared" si="20"/>
        <v>#REF!</v>
      </c>
      <c r="P1568" s="820" t="e">
        <f>Tabla13[[#This Row],[Ejec Real Acumu]]-Tabla13[[#This Row],[Proyec Ejec Acumul]]</f>
        <v>#REF!</v>
      </c>
      <c r="Q1568" s="820" t="e">
        <f>Tabla13[[#This Row],[Ejec Real Mes]]-Tabla13[[#This Row],[Program Entreg Mes]]</f>
        <v>#REF!</v>
      </c>
    </row>
    <row r="1569" spans="1:17">
      <c r="A1569" s="834">
        <v>13</v>
      </c>
      <c r="B1569" s="834" t="s">
        <v>2459</v>
      </c>
      <c r="C1569" s="834" t="s">
        <v>2460</v>
      </c>
      <c r="D1569" s="834" t="e">
        <f>#REF!</f>
        <v>#REF!</v>
      </c>
      <c r="E1569" s="834" t="e">
        <f>#REF!</f>
        <v>#REF!</v>
      </c>
      <c r="F1569" s="834">
        <v>4</v>
      </c>
      <c r="G1569" s="834" t="s">
        <v>2446</v>
      </c>
      <c r="H1569" s="834" t="e">
        <f>#REF!</f>
        <v>#REF!</v>
      </c>
      <c r="I1569" s="834" t="e">
        <f>#REF!+#REF!+#REF!+#REF!</f>
        <v>#REF!</v>
      </c>
      <c r="J1569" s="834" t="e">
        <f>#REF!+#REF!+#REF!+#REF!</f>
        <v>#REF!</v>
      </c>
      <c r="K1569" s="835" t="e">
        <f t="shared" si="18"/>
        <v>#REF!</v>
      </c>
      <c r="L1569" s="835" t="e">
        <f t="shared" si="19"/>
        <v>#REF!</v>
      </c>
      <c r="M1569" s="834" t="e">
        <f>#REF!</f>
        <v>#REF!</v>
      </c>
      <c r="N1569" s="834" t="e">
        <f>#REF!</f>
        <v>#REF!</v>
      </c>
      <c r="O1569" s="836" t="e">
        <f t="shared" si="20"/>
        <v>#REF!</v>
      </c>
      <c r="P1569" s="820" t="e">
        <f>Tabla13[[#This Row],[Ejec Real Acumu]]-Tabla13[[#This Row],[Proyec Ejec Acumul]]</f>
        <v>#REF!</v>
      </c>
      <c r="Q1569" s="820" t="e">
        <f>Tabla13[[#This Row],[Ejec Real Mes]]-Tabla13[[#This Row],[Program Entreg Mes]]</f>
        <v>#REF!</v>
      </c>
    </row>
    <row r="1570" spans="1:17">
      <c r="A1570" s="834">
        <v>14</v>
      </c>
      <c r="B1570" s="834" t="s">
        <v>2459</v>
      </c>
      <c r="C1570" s="834" t="s">
        <v>2460</v>
      </c>
      <c r="D1570" s="834" t="e">
        <f>#REF!</f>
        <v>#REF!</v>
      </c>
      <c r="E1570" s="834" t="e">
        <f>#REF!</f>
        <v>#REF!</v>
      </c>
      <c r="F1570" s="834">
        <v>4</v>
      </c>
      <c r="G1570" s="834" t="s">
        <v>2446</v>
      </c>
      <c r="H1570" s="834" t="e">
        <f>#REF!</f>
        <v>#REF!</v>
      </c>
      <c r="I1570" s="834" t="e">
        <f>#REF!+#REF!+#REF!+#REF!</f>
        <v>#REF!</v>
      </c>
      <c r="J1570" s="834" t="e">
        <f>#REF!+#REF!+#REF!+#REF!</f>
        <v>#REF!</v>
      </c>
      <c r="K1570" s="835" t="e">
        <f t="shared" si="18"/>
        <v>#REF!</v>
      </c>
      <c r="L1570" s="835" t="e">
        <f t="shared" si="19"/>
        <v>#REF!</v>
      </c>
      <c r="M1570" s="834" t="e">
        <f>#REF!</f>
        <v>#REF!</v>
      </c>
      <c r="N1570" s="834" t="e">
        <f>#REF!</f>
        <v>#REF!</v>
      </c>
      <c r="O1570" s="836" t="e">
        <f t="shared" si="20"/>
        <v>#REF!</v>
      </c>
      <c r="P1570" s="820" t="e">
        <f>Tabla13[[#This Row],[Ejec Real Acumu]]-Tabla13[[#This Row],[Proyec Ejec Acumul]]</f>
        <v>#REF!</v>
      </c>
      <c r="Q1570" s="820" t="e">
        <f>Tabla13[[#This Row],[Ejec Real Mes]]-Tabla13[[#This Row],[Program Entreg Mes]]</f>
        <v>#REF!</v>
      </c>
    </row>
    <row r="1571" spans="1:17">
      <c r="A1571" s="834">
        <v>15</v>
      </c>
      <c r="B1571" s="834" t="s">
        <v>2459</v>
      </c>
      <c r="C1571" s="834" t="s">
        <v>2460</v>
      </c>
      <c r="D1571" s="834" t="e">
        <f>#REF!</f>
        <v>#REF!</v>
      </c>
      <c r="E1571" s="834" t="e">
        <f>#REF!</f>
        <v>#REF!</v>
      </c>
      <c r="F1571" s="834">
        <v>4</v>
      </c>
      <c r="G1571" s="834" t="s">
        <v>2446</v>
      </c>
      <c r="H1571" s="834" t="e">
        <f>#REF!</f>
        <v>#REF!</v>
      </c>
      <c r="I1571" s="834" t="e">
        <f>#REF!+#REF!+#REF!+#REF!</f>
        <v>#REF!</v>
      </c>
      <c r="J1571" s="834" t="e">
        <f>#REF!+#REF!+#REF!+#REF!</f>
        <v>#REF!</v>
      </c>
      <c r="K1571" s="835" t="e">
        <f t="shared" si="18"/>
        <v>#REF!</v>
      </c>
      <c r="L1571" s="835" t="e">
        <f t="shared" si="19"/>
        <v>#REF!</v>
      </c>
      <c r="M1571" s="834" t="e">
        <f>#REF!</f>
        <v>#REF!</v>
      </c>
      <c r="N1571" s="834" t="e">
        <f>#REF!</f>
        <v>#REF!</v>
      </c>
      <c r="O1571" s="836" t="e">
        <f t="shared" si="20"/>
        <v>#REF!</v>
      </c>
      <c r="P1571" s="820" t="e">
        <f>Tabla13[[#This Row],[Ejec Real Acumu]]-Tabla13[[#This Row],[Proyec Ejec Acumul]]</f>
        <v>#REF!</v>
      </c>
      <c r="Q1571" s="820" t="e">
        <f>Tabla13[[#This Row],[Ejec Real Mes]]-Tabla13[[#This Row],[Program Entreg Mes]]</f>
        <v>#REF!</v>
      </c>
    </row>
    <row r="1572" spans="1:17">
      <c r="A1572" s="834">
        <v>16</v>
      </c>
      <c r="B1572" s="834" t="s">
        <v>2459</v>
      </c>
      <c r="C1572" s="834" t="s">
        <v>2460</v>
      </c>
      <c r="D1572" s="834" t="e">
        <f>#REF!</f>
        <v>#REF!</v>
      </c>
      <c r="E1572" s="834" t="e">
        <f>#REF!</f>
        <v>#REF!</v>
      </c>
      <c r="F1572" s="834">
        <v>4</v>
      </c>
      <c r="G1572" s="834" t="s">
        <v>2446</v>
      </c>
      <c r="H1572" s="834" t="e">
        <f>#REF!</f>
        <v>#REF!</v>
      </c>
      <c r="I1572" s="834" t="e">
        <f>#REF!+#REF!+#REF!+#REF!</f>
        <v>#REF!</v>
      </c>
      <c r="J1572" s="834" t="e">
        <f>#REF!+#REF!+#REF!+#REF!</f>
        <v>#REF!</v>
      </c>
      <c r="K1572" s="835" t="e">
        <f t="shared" si="18"/>
        <v>#REF!</v>
      </c>
      <c r="L1572" s="835" t="e">
        <f t="shared" si="19"/>
        <v>#REF!</v>
      </c>
      <c r="M1572" s="834" t="e">
        <f>#REF!</f>
        <v>#REF!</v>
      </c>
      <c r="N1572" s="834" t="e">
        <f>#REF!</f>
        <v>#REF!</v>
      </c>
      <c r="O1572" s="836" t="e">
        <f t="shared" si="20"/>
        <v>#REF!</v>
      </c>
      <c r="P1572" s="820" t="e">
        <f>Tabla13[[#This Row],[Ejec Real Acumu]]-Tabla13[[#This Row],[Proyec Ejec Acumul]]</f>
        <v>#REF!</v>
      </c>
      <c r="Q1572" s="820" t="e">
        <f>Tabla13[[#This Row],[Ejec Real Mes]]-Tabla13[[#This Row],[Program Entreg Mes]]</f>
        <v>#REF!</v>
      </c>
    </row>
    <row r="1573" spans="1:17">
      <c r="A1573" s="834">
        <v>17</v>
      </c>
      <c r="B1573" s="834" t="s">
        <v>2459</v>
      </c>
      <c r="C1573" s="834" t="s">
        <v>2460</v>
      </c>
      <c r="D1573" s="834" t="e">
        <f>#REF!</f>
        <v>#REF!</v>
      </c>
      <c r="E1573" s="834" t="e">
        <f>#REF!</f>
        <v>#REF!</v>
      </c>
      <c r="F1573" s="834">
        <v>4</v>
      </c>
      <c r="G1573" s="834" t="s">
        <v>2446</v>
      </c>
      <c r="H1573" s="834" t="e">
        <f>#REF!</f>
        <v>#REF!</v>
      </c>
      <c r="I1573" s="834" t="e">
        <f>#REF!+#REF!+#REF!+#REF!</f>
        <v>#REF!</v>
      </c>
      <c r="J1573" s="834" t="e">
        <f>#REF!+#REF!+#REF!+#REF!</f>
        <v>#REF!</v>
      </c>
      <c r="K1573" s="835" t="e">
        <f t="shared" si="18"/>
        <v>#REF!</v>
      </c>
      <c r="L1573" s="835" t="e">
        <f t="shared" si="19"/>
        <v>#REF!</v>
      </c>
      <c r="M1573" s="834" t="e">
        <f>#REF!</f>
        <v>#REF!</v>
      </c>
      <c r="N1573" s="834" t="e">
        <f>#REF!</f>
        <v>#REF!</v>
      </c>
      <c r="O1573" s="836" t="e">
        <f t="shared" si="20"/>
        <v>#REF!</v>
      </c>
      <c r="P1573" s="820" t="e">
        <f>Tabla13[[#This Row],[Ejec Real Acumu]]-Tabla13[[#This Row],[Proyec Ejec Acumul]]</f>
        <v>#REF!</v>
      </c>
      <c r="Q1573" s="820" t="e">
        <f>Tabla13[[#This Row],[Ejec Real Mes]]-Tabla13[[#This Row],[Program Entreg Mes]]</f>
        <v>#REF!</v>
      </c>
    </row>
    <row r="1574" spans="1:17">
      <c r="A1574" s="834">
        <v>18</v>
      </c>
      <c r="B1574" s="834" t="s">
        <v>2459</v>
      </c>
      <c r="C1574" s="834" t="s">
        <v>2460</v>
      </c>
      <c r="D1574" s="834" t="e">
        <f>#REF!</f>
        <v>#REF!</v>
      </c>
      <c r="E1574" s="834" t="e">
        <f>#REF!</f>
        <v>#REF!</v>
      </c>
      <c r="F1574" s="834">
        <v>4</v>
      </c>
      <c r="G1574" s="834" t="s">
        <v>2446</v>
      </c>
      <c r="H1574" s="834" t="e">
        <f>#REF!</f>
        <v>#REF!</v>
      </c>
      <c r="I1574" s="834" t="e">
        <f>#REF!+#REF!+#REF!+#REF!</f>
        <v>#REF!</v>
      </c>
      <c r="J1574" s="834" t="e">
        <f>#REF!+#REF!+#REF!+#REF!</f>
        <v>#REF!</v>
      </c>
      <c r="K1574" s="835" t="e">
        <f t="shared" si="18"/>
        <v>#REF!</v>
      </c>
      <c r="L1574" s="835" t="e">
        <f t="shared" si="19"/>
        <v>#REF!</v>
      </c>
      <c r="M1574" s="834" t="e">
        <f>#REF!</f>
        <v>#REF!</v>
      </c>
      <c r="N1574" s="834" t="e">
        <f>#REF!</f>
        <v>#REF!</v>
      </c>
      <c r="O1574" s="836" t="e">
        <f t="shared" si="20"/>
        <v>#REF!</v>
      </c>
      <c r="P1574" s="820" t="e">
        <f>Tabla13[[#This Row],[Ejec Real Acumu]]-Tabla13[[#This Row],[Proyec Ejec Acumul]]</f>
        <v>#REF!</v>
      </c>
      <c r="Q1574" s="820" t="e">
        <f>Tabla13[[#This Row],[Ejec Real Mes]]-Tabla13[[#This Row],[Program Entreg Mes]]</f>
        <v>#REF!</v>
      </c>
    </row>
    <row r="1575" spans="1:17">
      <c r="A1575" s="834">
        <v>19</v>
      </c>
      <c r="B1575" s="834" t="s">
        <v>2459</v>
      </c>
      <c r="C1575" s="834" t="s">
        <v>2460</v>
      </c>
      <c r="D1575" s="834" t="e">
        <f>#REF!</f>
        <v>#REF!</v>
      </c>
      <c r="E1575" s="834" t="e">
        <f>#REF!</f>
        <v>#REF!</v>
      </c>
      <c r="F1575" s="834">
        <v>4</v>
      </c>
      <c r="G1575" s="834" t="s">
        <v>2446</v>
      </c>
      <c r="H1575" s="834" t="e">
        <f>#REF!</f>
        <v>#REF!</v>
      </c>
      <c r="I1575" s="834" t="e">
        <f>#REF!+#REF!+#REF!+#REF!</f>
        <v>#REF!</v>
      </c>
      <c r="J1575" s="834" t="e">
        <f>#REF!+#REF!+#REF!+#REF!</f>
        <v>#REF!</v>
      </c>
      <c r="K1575" s="835" t="e">
        <f t="shared" si="18"/>
        <v>#REF!</v>
      </c>
      <c r="L1575" s="835" t="e">
        <f t="shared" si="19"/>
        <v>#REF!</v>
      </c>
      <c r="M1575" s="834" t="e">
        <f>#REF!</f>
        <v>#REF!</v>
      </c>
      <c r="N1575" s="834" t="e">
        <f>#REF!</f>
        <v>#REF!</v>
      </c>
      <c r="O1575" s="836" t="e">
        <f t="shared" si="20"/>
        <v>#REF!</v>
      </c>
      <c r="P1575" s="820" t="e">
        <f>Tabla13[[#This Row],[Ejec Real Acumu]]-Tabla13[[#This Row],[Proyec Ejec Acumul]]</f>
        <v>#REF!</v>
      </c>
      <c r="Q1575" s="820" t="e">
        <f>Tabla13[[#This Row],[Ejec Real Mes]]-Tabla13[[#This Row],[Program Entreg Mes]]</f>
        <v>#REF!</v>
      </c>
    </row>
    <row r="1576" spans="1:17">
      <c r="A1576" s="834">
        <v>20</v>
      </c>
      <c r="B1576" s="834" t="s">
        <v>2459</v>
      </c>
      <c r="C1576" s="834" t="s">
        <v>2460</v>
      </c>
      <c r="D1576" s="834" t="e">
        <f>#REF!</f>
        <v>#REF!</v>
      </c>
      <c r="E1576" s="834" t="e">
        <f>#REF!</f>
        <v>#REF!</v>
      </c>
      <c r="F1576" s="834">
        <v>4</v>
      </c>
      <c r="G1576" s="834" t="s">
        <v>2446</v>
      </c>
      <c r="H1576" s="834" t="e">
        <f>#REF!</f>
        <v>#REF!</v>
      </c>
      <c r="I1576" s="834" t="e">
        <f>#REF!+#REF!+#REF!+#REF!</f>
        <v>#REF!</v>
      </c>
      <c r="J1576" s="834" t="e">
        <f>#REF!+#REF!+#REF!+#REF!</f>
        <v>#REF!</v>
      </c>
      <c r="K1576" s="835" t="e">
        <f t="shared" si="18"/>
        <v>#REF!</v>
      </c>
      <c r="L1576" s="835" t="e">
        <f t="shared" si="19"/>
        <v>#REF!</v>
      </c>
      <c r="M1576" s="834" t="e">
        <f>#REF!</f>
        <v>#REF!</v>
      </c>
      <c r="N1576" s="834" t="e">
        <f>#REF!</f>
        <v>#REF!</v>
      </c>
      <c r="O1576" s="836" t="e">
        <f t="shared" si="20"/>
        <v>#REF!</v>
      </c>
      <c r="P1576" s="820" t="e">
        <f>Tabla13[[#This Row],[Ejec Real Acumu]]-Tabla13[[#This Row],[Proyec Ejec Acumul]]</f>
        <v>#REF!</v>
      </c>
      <c r="Q1576" s="820" t="e">
        <f>Tabla13[[#This Row],[Ejec Real Mes]]-Tabla13[[#This Row],[Program Entreg Mes]]</f>
        <v>#REF!</v>
      </c>
    </row>
    <row r="1577" spans="1:17">
      <c r="A1577" s="834">
        <v>21</v>
      </c>
      <c r="B1577" s="834" t="s">
        <v>2459</v>
      </c>
      <c r="C1577" s="834" t="s">
        <v>2460</v>
      </c>
      <c r="D1577" s="834" t="e">
        <f>#REF!</f>
        <v>#REF!</v>
      </c>
      <c r="E1577" s="834" t="e">
        <f>#REF!</f>
        <v>#REF!</v>
      </c>
      <c r="F1577" s="834">
        <v>4</v>
      </c>
      <c r="G1577" s="834" t="s">
        <v>2446</v>
      </c>
      <c r="H1577" s="834" t="e">
        <f>#REF!</f>
        <v>#REF!</v>
      </c>
      <c r="I1577" s="834" t="e">
        <f>#REF!+#REF!+#REF!+#REF!</f>
        <v>#REF!</v>
      </c>
      <c r="J1577" s="834" t="e">
        <f>#REF!+#REF!+#REF!+#REF!</f>
        <v>#REF!</v>
      </c>
      <c r="K1577" s="835" t="e">
        <f t="shared" si="18"/>
        <v>#REF!</v>
      </c>
      <c r="L1577" s="835" t="e">
        <f t="shared" si="19"/>
        <v>#REF!</v>
      </c>
      <c r="M1577" s="834" t="e">
        <f>#REF!</f>
        <v>#REF!</v>
      </c>
      <c r="N1577" s="834" t="e">
        <f>#REF!</f>
        <v>#REF!</v>
      </c>
      <c r="O1577" s="836" t="e">
        <f t="shared" si="20"/>
        <v>#REF!</v>
      </c>
      <c r="P1577" s="820" t="e">
        <f>Tabla13[[#This Row],[Ejec Real Acumu]]-Tabla13[[#This Row],[Proyec Ejec Acumul]]</f>
        <v>#REF!</v>
      </c>
      <c r="Q1577" s="820" t="e">
        <f>Tabla13[[#This Row],[Ejec Real Mes]]-Tabla13[[#This Row],[Program Entreg Mes]]</f>
        <v>#REF!</v>
      </c>
    </row>
    <row r="1578" spans="1:17">
      <c r="A1578" s="834">
        <v>22</v>
      </c>
      <c r="B1578" s="834" t="s">
        <v>2459</v>
      </c>
      <c r="C1578" s="834" t="s">
        <v>2460</v>
      </c>
      <c r="D1578" s="834" t="e">
        <f>#REF!</f>
        <v>#REF!</v>
      </c>
      <c r="E1578" s="834" t="e">
        <f>#REF!</f>
        <v>#REF!</v>
      </c>
      <c r="F1578" s="834">
        <v>4</v>
      </c>
      <c r="G1578" s="834" t="s">
        <v>2446</v>
      </c>
      <c r="H1578" s="834" t="e">
        <f>#REF!</f>
        <v>#REF!</v>
      </c>
      <c r="I1578" s="834" t="e">
        <f>#REF!+#REF!+#REF!+#REF!</f>
        <v>#REF!</v>
      </c>
      <c r="J1578" s="834" t="e">
        <f>#REF!+#REF!+#REF!+#REF!</f>
        <v>#REF!</v>
      </c>
      <c r="K1578" s="835" t="e">
        <f t="shared" si="18"/>
        <v>#REF!</v>
      </c>
      <c r="L1578" s="835" t="e">
        <f t="shared" si="19"/>
        <v>#REF!</v>
      </c>
      <c r="M1578" s="834" t="e">
        <f>#REF!</f>
        <v>#REF!</v>
      </c>
      <c r="N1578" s="834" t="e">
        <f>#REF!</f>
        <v>#REF!</v>
      </c>
      <c r="O1578" s="836" t="e">
        <f t="shared" si="20"/>
        <v>#REF!</v>
      </c>
      <c r="P1578" s="820" t="e">
        <f>Tabla13[[#This Row],[Ejec Real Acumu]]-Tabla13[[#This Row],[Proyec Ejec Acumul]]</f>
        <v>#REF!</v>
      </c>
      <c r="Q1578" s="820" t="e">
        <f>Tabla13[[#This Row],[Ejec Real Mes]]-Tabla13[[#This Row],[Program Entreg Mes]]</f>
        <v>#REF!</v>
      </c>
    </row>
    <row r="1579" spans="1:17">
      <c r="A1579" s="834">
        <v>23</v>
      </c>
      <c r="B1579" s="834" t="s">
        <v>2459</v>
      </c>
      <c r="C1579" s="834" t="s">
        <v>2460</v>
      </c>
      <c r="D1579" s="834" t="e">
        <f>#REF!</f>
        <v>#REF!</v>
      </c>
      <c r="E1579" s="834" t="e">
        <f>#REF!</f>
        <v>#REF!</v>
      </c>
      <c r="F1579" s="834">
        <v>4</v>
      </c>
      <c r="G1579" s="834" t="s">
        <v>2446</v>
      </c>
      <c r="H1579" s="834" t="e">
        <f>#REF!</f>
        <v>#REF!</v>
      </c>
      <c r="I1579" s="834" t="e">
        <f>#REF!+#REF!+#REF!+#REF!</f>
        <v>#REF!</v>
      </c>
      <c r="J1579" s="834" t="e">
        <f>#REF!+#REF!+#REF!+#REF!</f>
        <v>#REF!</v>
      </c>
      <c r="K1579" s="835" t="e">
        <f t="shared" si="18"/>
        <v>#REF!</v>
      </c>
      <c r="L1579" s="835" t="e">
        <f t="shared" si="19"/>
        <v>#REF!</v>
      </c>
      <c r="M1579" s="834" t="e">
        <f>#REF!</f>
        <v>#REF!</v>
      </c>
      <c r="N1579" s="834" t="e">
        <f>#REF!</f>
        <v>#REF!</v>
      </c>
      <c r="O1579" s="836" t="e">
        <f t="shared" si="20"/>
        <v>#REF!</v>
      </c>
      <c r="P1579" s="820" t="e">
        <f>Tabla13[[#This Row],[Ejec Real Acumu]]-Tabla13[[#This Row],[Proyec Ejec Acumul]]</f>
        <v>#REF!</v>
      </c>
      <c r="Q1579" s="820" t="e">
        <f>Tabla13[[#This Row],[Ejec Real Mes]]-Tabla13[[#This Row],[Program Entreg Mes]]</f>
        <v>#REF!</v>
      </c>
    </row>
    <row r="1580" spans="1:17">
      <c r="A1580" s="834">
        <v>24</v>
      </c>
      <c r="B1580" s="834" t="s">
        <v>2459</v>
      </c>
      <c r="C1580" s="834" t="s">
        <v>2460</v>
      </c>
      <c r="D1580" s="834" t="e">
        <f>#REF!</f>
        <v>#REF!</v>
      </c>
      <c r="E1580" s="834" t="e">
        <f>#REF!</f>
        <v>#REF!</v>
      </c>
      <c r="F1580" s="834">
        <v>4</v>
      </c>
      <c r="G1580" s="834" t="s">
        <v>2446</v>
      </c>
      <c r="H1580" s="834" t="e">
        <f>#REF!</f>
        <v>#REF!</v>
      </c>
      <c r="I1580" s="834" t="e">
        <f>#REF!+#REF!+#REF!+#REF!</f>
        <v>#REF!</v>
      </c>
      <c r="J1580" s="834" t="e">
        <f>#REF!+#REF!+#REF!+#REF!</f>
        <v>#REF!</v>
      </c>
      <c r="K1580" s="835" t="e">
        <f t="shared" si="18"/>
        <v>#REF!</v>
      </c>
      <c r="L1580" s="835" t="e">
        <f t="shared" si="19"/>
        <v>#REF!</v>
      </c>
      <c r="M1580" s="834" t="e">
        <f>#REF!</f>
        <v>#REF!</v>
      </c>
      <c r="N1580" s="834" t="e">
        <f>#REF!</f>
        <v>#REF!</v>
      </c>
      <c r="O1580" s="836" t="e">
        <f t="shared" si="20"/>
        <v>#REF!</v>
      </c>
      <c r="P1580" s="820" t="e">
        <f>Tabla13[[#This Row],[Ejec Real Acumu]]-Tabla13[[#This Row],[Proyec Ejec Acumul]]</f>
        <v>#REF!</v>
      </c>
      <c r="Q1580" s="820" t="e">
        <f>Tabla13[[#This Row],[Ejec Real Mes]]-Tabla13[[#This Row],[Program Entreg Mes]]</f>
        <v>#REF!</v>
      </c>
    </row>
    <row r="1581" spans="1:17">
      <c r="A1581" s="834">
        <v>25</v>
      </c>
      <c r="B1581" s="834" t="s">
        <v>2459</v>
      </c>
      <c r="C1581" s="834" t="s">
        <v>2460</v>
      </c>
      <c r="D1581" s="834" t="e">
        <f>#REF!</f>
        <v>#REF!</v>
      </c>
      <c r="E1581" s="834" t="e">
        <f>#REF!</f>
        <v>#REF!</v>
      </c>
      <c r="F1581" s="834">
        <v>4</v>
      </c>
      <c r="G1581" s="834" t="s">
        <v>2446</v>
      </c>
      <c r="H1581" s="834" t="e">
        <f>#REF!</f>
        <v>#REF!</v>
      </c>
      <c r="I1581" s="834" t="e">
        <f>#REF!+#REF!+#REF!+#REF!</f>
        <v>#REF!</v>
      </c>
      <c r="J1581" s="834" t="e">
        <f>#REF!+#REF!+#REF!+#REF!</f>
        <v>#REF!</v>
      </c>
      <c r="K1581" s="835" t="e">
        <f t="shared" si="18"/>
        <v>#REF!</v>
      </c>
      <c r="L1581" s="835" t="e">
        <f t="shared" si="19"/>
        <v>#REF!</v>
      </c>
      <c r="M1581" s="834" t="e">
        <f>#REF!</f>
        <v>#REF!</v>
      </c>
      <c r="N1581" s="834" t="e">
        <f>#REF!</f>
        <v>#REF!</v>
      </c>
      <c r="O1581" s="836" t="e">
        <f t="shared" si="20"/>
        <v>#REF!</v>
      </c>
      <c r="P1581" s="820" t="e">
        <f>Tabla13[[#This Row],[Ejec Real Acumu]]-Tabla13[[#This Row],[Proyec Ejec Acumul]]</f>
        <v>#REF!</v>
      </c>
      <c r="Q1581" s="820" t="e">
        <f>Tabla13[[#This Row],[Ejec Real Mes]]-Tabla13[[#This Row],[Program Entreg Mes]]</f>
        <v>#REF!</v>
      </c>
    </row>
    <row r="1582" spans="1:17">
      <c r="A1582" s="834">
        <v>26</v>
      </c>
      <c r="B1582" s="834" t="s">
        <v>2459</v>
      </c>
      <c r="C1582" s="834" t="s">
        <v>2460</v>
      </c>
      <c r="D1582" s="834" t="e">
        <f>#REF!</f>
        <v>#REF!</v>
      </c>
      <c r="E1582" s="834" t="e">
        <f>#REF!</f>
        <v>#REF!</v>
      </c>
      <c r="F1582" s="834">
        <v>4</v>
      </c>
      <c r="G1582" s="834" t="s">
        <v>2446</v>
      </c>
      <c r="H1582" s="834" t="e">
        <f>#REF!</f>
        <v>#REF!</v>
      </c>
      <c r="I1582" s="834" t="e">
        <f>#REF!+#REF!+#REF!+#REF!</f>
        <v>#REF!</v>
      </c>
      <c r="J1582" s="834" t="e">
        <f>#REF!+#REF!+#REF!+#REF!</f>
        <v>#REF!</v>
      </c>
      <c r="K1582" s="835" t="e">
        <f t="shared" si="18"/>
        <v>#REF!</v>
      </c>
      <c r="L1582" s="835" t="e">
        <f t="shared" si="19"/>
        <v>#REF!</v>
      </c>
      <c r="M1582" s="834" t="e">
        <f>#REF!</f>
        <v>#REF!</v>
      </c>
      <c r="N1582" s="834" t="e">
        <f>#REF!</f>
        <v>#REF!</v>
      </c>
      <c r="O1582" s="836" t="e">
        <f t="shared" si="20"/>
        <v>#REF!</v>
      </c>
      <c r="P1582" s="820" t="e">
        <f>Tabla13[[#This Row],[Ejec Real Acumu]]-Tabla13[[#This Row],[Proyec Ejec Acumul]]</f>
        <v>#REF!</v>
      </c>
      <c r="Q1582" s="820" t="e">
        <f>Tabla13[[#This Row],[Ejec Real Mes]]-Tabla13[[#This Row],[Program Entreg Mes]]</f>
        <v>#REF!</v>
      </c>
    </row>
    <row r="1583" spans="1:17">
      <c r="A1583" s="834">
        <v>27</v>
      </c>
      <c r="B1583" s="834" t="s">
        <v>2459</v>
      </c>
      <c r="C1583" s="834" t="s">
        <v>2460</v>
      </c>
      <c r="D1583" s="834" t="e">
        <f>#REF!</f>
        <v>#REF!</v>
      </c>
      <c r="E1583" s="834" t="e">
        <f>#REF!</f>
        <v>#REF!</v>
      </c>
      <c r="F1583" s="834">
        <v>4</v>
      </c>
      <c r="G1583" s="834" t="s">
        <v>2446</v>
      </c>
      <c r="H1583" s="834" t="e">
        <f>#REF!</f>
        <v>#REF!</v>
      </c>
      <c r="I1583" s="834" t="e">
        <f>#REF!+#REF!+#REF!+#REF!</f>
        <v>#REF!</v>
      </c>
      <c r="J1583" s="834" t="e">
        <f>#REF!+#REF!+#REF!+#REF!</f>
        <v>#REF!</v>
      </c>
      <c r="K1583" s="835" t="e">
        <f t="shared" si="18"/>
        <v>#REF!</v>
      </c>
      <c r="L1583" s="835" t="e">
        <f t="shared" si="19"/>
        <v>#REF!</v>
      </c>
      <c r="M1583" s="834" t="e">
        <f>#REF!</f>
        <v>#REF!</v>
      </c>
      <c r="N1583" s="834" t="e">
        <f>#REF!</f>
        <v>#REF!</v>
      </c>
      <c r="O1583" s="836" t="e">
        <f t="shared" si="20"/>
        <v>#REF!</v>
      </c>
      <c r="P1583" s="820" t="e">
        <f>Tabla13[[#This Row],[Ejec Real Acumu]]-Tabla13[[#This Row],[Proyec Ejec Acumul]]</f>
        <v>#REF!</v>
      </c>
      <c r="Q1583" s="820" t="e">
        <f>Tabla13[[#This Row],[Ejec Real Mes]]-Tabla13[[#This Row],[Program Entreg Mes]]</f>
        <v>#REF!</v>
      </c>
    </row>
    <row r="1584" spans="1:17">
      <c r="A1584" s="834">
        <v>28</v>
      </c>
      <c r="B1584" s="834" t="s">
        <v>2459</v>
      </c>
      <c r="C1584" s="834" t="s">
        <v>2460</v>
      </c>
      <c r="D1584" s="834" t="e">
        <f>#REF!</f>
        <v>#REF!</v>
      </c>
      <c r="E1584" s="834" t="e">
        <f>#REF!</f>
        <v>#REF!</v>
      </c>
      <c r="F1584" s="834">
        <v>4</v>
      </c>
      <c r="G1584" s="834" t="s">
        <v>2446</v>
      </c>
      <c r="H1584" s="837" t="e">
        <f>#REF!</f>
        <v>#REF!</v>
      </c>
      <c r="I1584" s="834" t="e">
        <f>#REF!+#REF!+#REF!+#REF!</f>
        <v>#REF!</v>
      </c>
      <c r="J1584" s="834" t="e">
        <f>#REF!+#REF!+#REF!+#REF!</f>
        <v>#REF!</v>
      </c>
      <c r="K1584" s="835" t="e">
        <f t="shared" ref="K1584:K1647" si="21">I1584/H1584</f>
        <v>#REF!</v>
      </c>
      <c r="L1584" s="835" t="e">
        <f t="shared" ref="L1584:L1647" si="22">J1584/H1584</f>
        <v>#REF!</v>
      </c>
      <c r="M1584" s="834" t="e">
        <f>#REF!</f>
        <v>#REF!</v>
      </c>
      <c r="N1584" s="834" t="e">
        <f>#REF!</f>
        <v>#REF!</v>
      </c>
      <c r="O1584" s="836" t="e">
        <f t="shared" ref="O1584:O1647" si="23">N1584/M1584</f>
        <v>#REF!</v>
      </c>
      <c r="P1584" s="820" t="e">
        <f>Tabla13[[#This Row],[Ejec Real Acumu]]-Tabla13[[#This Row],[Proyec Ejec Acumul]]</f>
        <v>#REF!</v>
      </c>
      <c r="Q1584" s="820" t="e">
        <f>Tabla13[[#This Row],[Ejec Real Mes]]-Tabla13[[#This Row],[Program Entreg Mes]]</f>
        <v>#REF!</v>
      </c>
    </row>
    <row r="1585" spans="1:17">
      <c r="A1585" s="834">
        <v>29</v>
      </c>
      <c r="B1585" s="834" t="s">
        <v>2459</v>
      </c>
      <c r="C1585" s="834" t="s">
        <v>2460</v>
      </c>
      <c r="D1585" s="834" t="e">
        <f>#REF!</f>
        <v>#REF!</v>
      </c>
      <c r="E1585" s="834" t="e">
        <f>#REF!</f>
        <v>#REF!</v>
      </c>
      <c r="F1585" s="834">
        <v>4</v>
      </c>
      <c r="G1585" s="834" t="s">
        <v>2446</v>
      </c>
      <c r="H1585" s="834" t="e">
        <f>#REF!</f>
        <v>#REF!</v>
      </c>
      <c r="I1585" s="834" t="e">
        <f>#REF!+#REF!+#REF!+#REF!</f>
        <v>#REF!</v>
      </c>
      <c r="J1585" s="834" t="e">
        <f>#REF!+#REF!+#REF!+#REF!</f>
        <v>#REF!</v>
      </c>
      <c r="K1585" s="835" t="e">
        <f t="shared" si="21"/>
        <v>#REF!</v>
      </c>
      <c r="L1585" s="835" t="e">
        <f t="shared" si="22"/>
        <v>#REF!</v>
      </c>
      <c r="M1585" s="834" t="e">
        <f>#REF!</f>
        <v>#REF!</v>
      </c>
      <c r="N1585" s="834" t="e">
        <f>#REF!</f>
        <v>#REF!</v>
      </c>
      <c r="O1585" s="836" t="e">
        <f t="shared" si="23"/>
        <v>#REF!</v>
      </c>
      <c r="P1585" s="820" t="e">
        <f>Tabla13[[#This Row],[Ejec Real Acumu]]-Tabla13[[#This Row],[Proyec Ejec Acumul]]</f>
        <v>#REF!</v>
      </c>
      <c r="Q1585" s="820" t="e">
        <f>Tabla13[[#This Row],[Ejec Real Mes]]-Tabla13[[#This Row],[Program Entreg Mes]]</f>
        <v>#REF!</v>
      </c>
    </row>
    <row r="1586" spans="1:17">
      <c r="A1586" s="834">
        <v>30</v>
      </c>
      <c r="B1586" s="834" t="s">
        <v>2459</v>
      </c>
      <c r="C1586" s="834" t="s">
        <v>2460</v>
      </c>
      <c r="D1586" s="834" t="e">
        <f>#REF!</f>
        <v>#REF!</v>
      </c>
      <c r="E1586" s="834" t="e">
        <f>#REF!</f>
        <v>#REF!</v>
      </c>
      <c r="F1586" s="834">
        <v>4</v>
      </c>
      <c r="G1586" s="834" t="s">
        <v>2446</v>
      </c>
      <c r="H1586" s="834" t="e">
        <f>#REF!</f>
        <v>#REF!</v>
      </c>
      <c r="I1586" s="834" t="e">
        <f>#REF!+#REF!+#REF!+#REF!</f>
        <v>#REF!</v>
      </c>
      <c r="J1586" s="834" t="e">
        <f>#REF!+#REF!+#REF!+#REF!</f>
        <v>#REF!</v>
      </c>
      <c r="K1586" s="835" t="e">
        <f t="shared" si="21"/>
        <v>#REF!</v>
      </c>
      <c r="L1586" s="835" t="e">
        <f t="shared" si="22"/>
        <v>#REF!</v>
      </c>
      <c r="M1586" s="834" t="e">
        <f>#REF!</f>
        <v>#REF!</v>
      </c>
      <c r="N1586" s="834" t="e">
        <f>#REF!</f>
        <v>#REF!</v>
      </c>
      <c r="O1586" s="836" t="e">
        <f t="shared" si="23"/>
        <v>#REF!</v>
      </c>
      <c r="P1586" s="820" t="e">
        <f>Tabla13[[#This Row],[Ejec Real Acumu]]-Tabla13[[#This Row],[Proyec Ejec Acumul]]</f>
        <v>#REF!</v>
      </c>
      <c r="Q1586" s="820" t="e">
        <f>Tabla13[[#This Row],[Ejec Real Mes]]-Tabla13[[#This Row],[Program Entreg Mes]]</f>
        <v>#REF!</v>
      </c>
    </row>
    <row r="1587" spans="1:17">
      <c r="A1587" s="834">
        <v>31</v>
      </c>
      <c r="B1587" s="834" t="s">
        <v>2459</v>
      </c>
      <c r="C1587" s="834" t="s">
        <v>2460</v>
      </c>
      <c r="D1587" s="834" t="e">
        <f>#REF!</f>
        <v>#REF!</v>
      </c>
      <c r="E1587" s="834" t="e">
        <f>#REF!</f>
        <v>#REF!</v>
      </c>
      <c r="F1587" s="834">
        <v>4</v>
      </c>
      <c r="G1587" s="834" t="s">
        <v>2446</v>
      </c>
      <c r="H1587" s="834" t="e">
        <f>#REF!</f>
        <v>#REF!</v>
      </c>
      <c r="I1587" s="834" t="e">
        <f>#REF!+#REF!+#REF!+#REF!</f>
        <v>#REF!</v>
      </c>
      <c r="J1587" s="834" t="e">
        <f>#REF!+#REF!+#REF!+#REF!</f>
        <v>#REF!</v>
      </c>
      <c r="K1587" s="835" t="e">
        <f t="shared" si="21"/>
        <v>#REF!</v>
      </c>
      <c r="L1587" s="835" t="e">
        <f t="shared" si="22"/>
        <v>#REF!</v>
      </c>
      <c r="M1587" s="834" t="e">
        <f>#REF!</f>
        <v>#REF!</v>
      </c>
      <c r="N1587" s="834" t="e">
        <f>#REF!</f>
        <v>#REF!</v>
      </c>
      <c r="O1587" s="836" t="e">
        <f t="shared" si="23"/>
        <v>#REF!</v>
      </c>
      <c r="P1587" s="820" t="e">
        <f>Tabla13[[#This Row],[Ejec Real Acumu]]-Tabla13[[#This Row],[Proyec Ejec Acumul]]</f>
        <v>#REF!</v>
      </c>
      <c r="Q1587" s="820" t="e">
        <f>Tabla13[[#This Row],[Ejec Real Mes]]-Tabla13[[#This Row],[Program Entreg Mes]]</f>
        <v>#REF!</v>
      </c>
    </row>
    <row r="1588" spans="1:17">
      <c r="A1588" s="834">
        <v>32</v>
      </c>
      <c r="B1588" s="834" t="s">
        <v>2459</v>
      </c>
      <c r="C1588" s="834" t="s">
        <v>2460</v>
      </c>
      <c r="D1588" s="834" t="e">
        <f>#REF!</f>
        <v>#REF!</v>
      </c>
      <c r="E1588" s="834" t="e">
        <f>#REF!</f>
        <v>#REF!</v>
      </c>
      <c r="F1588" s="834">
        <v>4</v>
      </c>
      <c r="G1588" s="834" t="s">
        <v>2446</v>
      </c>
      <c r="H1588" s="834" t="e">
        <f>#REF!</f>
        <v>#REF!</v>
      </c>
      <c r="I1588" s="834" t="e">
        <f>#REF!+#REF!+#REF!+#REF!</f>
        <v>#REF!</v>
      </c>
      <c r="J1588" s="834" t="e">
        <f>#REF!+#REF!+#REF!+#REF!</f>
        <v>#REF!</v>
      </c>
      <c r="K1588" s="835" t="e">
        <f t="shared" si="21"/>
        <v>#REF!</v>
      </c>
      <c r="L1588" s="835" t="e">
        <f t="shared" si="22"/>
        <v>#REF!</v>
      </c>
      <c r="M1588" s="834" t="e">
        <f>#REF!</f>
        <v>#REF!</v>
      </c>
      <c r="N1588" s="834" t="e">
        <f>#REF!</f>
        <v>#REF!</v>
      </c>
      <c r="O1588" s="836" t="e">
        <f t="shared" si="23"/>
        <v>#REF!</v>
      </c>
      <c r="P1588" s="820" t="e">
        <f>Tabla13[[#This Row],[Ejec Real Acumu]]-Tabla13[[#This Row],[Proyec Ejec Acumul]]</f>
        <v>#REF!</v>
      </c>
      <c r="Q1588" s="820" t="e">
        <f>Tabla13[[#This Row],[Ejec Real Mes]]-Tabla13[[#This Row],[Program Entreg Mes]]</f>
        <v>#REF!</v>
      </c>
    </row>
    <row r="1589" spans="1:17">
      <c r="A1589" s="834">
        <v>33</v>
      </c>
      <c r="B1589" s="834" t="s">
        <v>2459</v>
      </c>
      <c r="C1589" s="834" t="s">
        <v>2460</v>
      </c>
      <c r="D1589" s="834" t="e">
        <f>#REF!</f>
        <v>#REF!</v>
      </c>
      <c r="E1589" s="834" t="e">
        <f>#REF!</f>
        <v>#REF!</v>
      </c>
      <c r="F1589" s="834">
        <v>4</v>
      </c>
      <c r="G1589" s="834" t="s">
        <v>2446</v>
      </c>
      <c r="H1589" s="834" t="e">
        <f>#REF!</f>
        <v>#REF!</v>
      </c>
      <c r="I1589" s="834" t="e">
        <f>#REF!+#REF!+#REF!+#REF!</f>
        <v>#REF!</v>
      </c>
      <c r="J1589" s="834" t="e">
        <f>#REF!+#REF!+#REF!+#REF!</f>
        <v>#REF!</v>
      </c>
      <c r="K1589" s="835" t="e">
        <f t="shared" si="21"/>
        <v>#REF!</v>
      </c>
      <c r="L1589" s="835" t="e">
        <f t="shared" si="22"/>
        <v>#REF!</v>
      </c>
      <c r="M1589" s="834" t="e">
        <f>#REF!</f>
        <v>#REF!</v>
      </c>
      <c r="N1589" s="834" t="e">
        <f>#REF!</f>
        <v>#REF!</v>
      </c>
      <c r="O1589" s="836" t="e">
        <f t="shared" si="23"/>
        <v>#REF!</v>
      </c>
      <c r="P1589" s="820" t="e">
        <f>Tabla13[[#This Row],[Ejec Real Acumu]]-Tabla13[[#This Row],[Proyec Ejec Acumul]]</f>
        <v>#REF!</v>
      </c>
      <c r="Q1589" s="820" t="e">
        <f>Tabla13[[#This Row],[Ejec Real Mes]]-Tabla13[[#This Row],[Program Entreg Mes]]</f>
        <v>#REF!</v>
      </c>
    </row>
    <row r="1590" spans="1:17">
      <c r="A1590" s="834">
        <v>34</v>
      </c>
      <c r="B1590" s="834" t="s">
        <v>2459</v>
      </c>
      <c r="C1590" s="834" t="s">
        <v>2460</v>
      </c>
      <c r="D1590" s="834" t="e">
        <f>#REF!</f>
        <v>#REF!</v>
      </c>
      <c r="E1590" s="834" t="e">
        <f>#REF!</f>
        <v>#REF!</v>
      </c>
      <c r="F1590" s="834">
        <v>4</v>
      </c>
      <c r="G1590" s="834" t="s">
        <v>2446</v>
      </c>
      <c r="H1590" s="834" t="e">
        <f>#REF!</f>
        <v>#REF!</v>
      </c>
      <c r="I1590" s="834" t="e">
        <f>#REF!+#REF!+#REF!+#REF!</f>
        <v>#REF!</v>
      </c>
      <c r="J1590" s="834" t="e">
        <f>#REF!+#REF!+#REF!+#REF!</f>
        <v>#REF!</v>
      </c>
      <c r="K1590" s="835" t="e">
        <f t="shared" si="21"/>
        <v>#REF!</v>
      </c>
      <c r="L1590" s="835" t="e">
        <f t="shared" si="22"/>
        <v>#REF!</v>
      </c>
      <c r="M1590" s="834" t="e">
        <f>#REF!</f>
        <v>#REF!</v>
      </c>
      <c r="N1590" s="834" t="e">
        <f>#REF!</f>
        <v>#REF!</v>
      </c>
      <c r="O1590" s="836" t="e">
        <f t="shared" si="23"/>
        <v>#REF!</v>
      </c>
      <c r="P1590" s="820" t="e">
        <f>Tabla13[[#This Row],[Ejec Real Acumu]]-Tabla13[[#This Row],[Proyec Ejec Acumul]]</f>
        <v>#REF!</v>
      </c>
      <c r="Q1590" s="820" t="e">
        <f>Tabla13[[#This Row],[Ejec Real Mes]]-Tabla13[[#This Row],[Program Entreg Mes]]</f>
        <v>#REF!</v>
      </c>
    </row>
    <row r="1591" spans="1:17">
      <c r="A1591" s="834">
        <v>35</v>
      </c>
      <c r="B1591" s="834" t="s">
        <v>2459</v>
      </c>
      <c r="C1591" s="834" t="s">
        <v>2460</v>
      </c>
      <c r="D1591" s="834" t="e">
        <f>#REF!</f>
        <v>#REF!</v>
      </c>
      <c r="E1591" s="834" t="e">
        <f>#REF!</f>
        <v>#REF!</v>
      </c>
      <c r="F1591" s="834">
        <v>4</v>
      </c>
      <c r="G1591" s="834" t="s">
        <v>2446</v>
      </c>
      <c r="H1591" s="834" t="e">
        <f>#REF!</f>
        <v>#REF!</v>
      </c>
      <c r="I1591" s="834" t="e">
        <f>#REF!+#REF!+#REF!+#REF!</f>
        <v>#REF!</v>
      </c>
      <c r="J1591" s="834" t="e">
        <f>#REF!+#REF!+#REF!+#REF!</f>
        <v>#REF!</v>
      </c>
      <c r="K1591" s="835" t="e">
        <f t="shared" si="21"/>
        <v>#REF!</v>
      </c>
      <c r="L1591" s="835" t="e">
        <f t="shared" si="22"/>
        <v>#REF!</v>
      </c>
      <c r="M1591" s="834" t="e">
        <f>#REF!</f>
        <v>#REF!</v>
      </c>
      <c r="N1591" s="834" t="e">
        <f>#REF!</f>
        <v>#REF!</v>
      </c>
      <c r="O1591" s="836" t="e">
        <f t="shared" si="23"/>
        <v>#REF!</v>
      </c>
      <c r="P1591" s="820" t="e">
        <f>Tabla13[[#This Row],[Ejec Real Acumu]]-Tabla13[[#This Row],[Proyec Ejec Acumul]]</f>
        <v>#REF!</v>
      </c>
      <c r="Q1591" s="820" t="e">
        <f>Tabla13[[#This Row],[Ejec Real Mes]]-Tabla13[[#This Row],[Program Entreg Mes]]</f>
        <v>#REF!</v>
      </c>
    </row>
    <row r="1592" spans="1:17">
      <c r="A1592" s="834">
        <v>36</v>
      </c>
      <c r="B1592" s="834" t="s">
        <v>2459</v>
      </c>
      <c r="C1592" s="834" t="s">
        <v>2460</v>
      </c>
      <c r="D1592" s="834" t="e">
        <f>#REF!</f>
        <v>#REF!</v>
      </c>
      <c r="E1592" s="834" t="e">
        <f>#REF!</f>
        <v>#REF!</v>
      </c>
      <c r="F1592" s="834">
        <v>4</v>
      </c>
      <c r="G1592" s="834" t="s">
        <v>2446</v>
      </c>
      <c r="H1592" s="834" t="e">
        <f>#REF!</f>
        <v>#REF!</v>
      </c>
      <c r="I1592" s="834" t="e">
        <f>#REF!+#REF!+#REF!+#REF!</f>
        <v>#REF!</v>
      </c>
      <c r="J1592" s="834" t="e">
        <f>#REF!+#REF!+#REF!+#REF!</f>
        <v>#REF!</v>
      </c>
      <c r="K1592" s="835" t="e">
        <f t="shared" si="21"/>
        <v>#REF!</v>
      </c>
      <c r="L1592" s="835" t="e">
        <f t="shared" si="22"/>
        <v>#REF!</v>
      </c>
      <c r="M1592" s="834" t="e">
        <f>#REF!</f>
        <v>#REF!</v>
      </c>
      <c r="N1592" s="834" t="e">
        <f>#REF!</f>
        <v>#REF!</v>
      </c>
      <c r="O1592" s="836" t="e">
        <f t="shared" si="23"/>
        <v>#REF!</v>
      </c>
      <c r="P1592" s="820" t="e">
        <f>Tabla13[[#This Row],[Ejec Real Acumu]]-Tabla13[[#This Row],[Proyec Ejec Acumul]]</f>
        <v>#REF!</v>
      </c>
      <c r="Q1592" s="820" t="e">
        <f>Tabla13[[#This Row],[Ejec Real Mes]]-Tabla13[[#This Row],[Program Entreg Mes]]</f>
        <v>#REF!</v>
      </c>
    </row>
    <row r="1593" spans="1:17">
      <c r="A1593" s="834">
        <v>37</v>
      </c>
      <c r="B1593" s="834" t="s">
        <v>2459</v>
      </c>
      <c r="C1593" s="834" t="s">
        <v>2460</v>
      </c>
      <c r="D1593" s="834" t="e">
        <f>#REF!</f>
        <v>#REF!</v>
      </c>
      <c r="E1593" s="834" t="e">
        <f>#REF!</f>
        <v>#REF!</v>
      </c>
      <c r="F1593" s="834">
        <v>4</v>
      </c>
      <c r="G1593" s="834" t="s">
        <v>2446</v>
      </c>
      <c r="H1593" s="834" t="e">
        <f>#REF!</f>
        <v>#REF!</v>
      </c>
      <c r="I1593" s="834" t="e">
        <f>#REF!+#REF!+#REF!+#REF!</f>
        <v>#REF!</v>
      </c>
      <c r="J1593" s="834" t="e">
        <f>#REF!+#REF!+#REF!+#REF!</f>
        <v>#REF!</v>
      </c>
      <c r="K1593" s="835" t="e">
        <f t="shared" si="21"/>
        <v>#REF!</v>
      </c>
      <c r="L1593" s="835" t="e">
        <f t="shared" si="22"/>
        <v>#REF!</v>
      </c>
      <c r="M1593" s="834" t="e">
        <f>#REF!</f>
        <v>#REF!</v>
      </c>
      <c r="N1593" s="834" t="e">
        <f>#REF!</f>
        <v>#REF!</v>
      </c>
      <c r="O1593" s="836" t="e">
        <f t="shared" si="23"/>
        <v>#REF!</v>
      </c>
      <c r="P1593" s="820" t="e">
        <f>Tabla13[[#This Row],[Ejec Real Acumu]]-Tabla13[[#This Row],[Proyec Ejec Acumul]]</f>
        <v>#REF!</v>
      </c>
      <c r="Q1593" s="820" t="e">
        <f>Tabla13[[#This Row],[Ejec Real Mes]]-Tabla13[[#This Row],[Program Entreg Mes]]</f>
        <v>#REF!</v>
      </c>
    </row>
    <row r="1594" spans="1:17">
      <c r="A1594" s="834">
        <v>38</v>
      </c>
      <c r="B1594" s="834" t="s">
        <v>2459</v>
      </c>
      <c r="C1594" s="834" t="s">
        <v>2460</v>
      </c>
      <c r="D1594" s="834" t="e">
        <f>#REF!</f>
        <v>#REF!</v>
      </c>
      <c r="E1594" s="834" t="e">
        <f>#REF!</f>
        <v>#REF!</v>
      </c>
      <c r="F1594" s="834">
        <v>4</v>
      </c>
      <c r="G1594" s="834" t="s">
        <v>2446</v>
      </c>
      <c r="H1594" s="834" t="e">
        <f>#REF!</f>
        <v>#REF!</v>
      </c>
      <c r="I1594" s="834" t="e">
        <f>#REF!+#REF!+#REF!+#REF!</f>
        <v>#REF!</v>
      </c>
      <c r="J1594" s="834" t="e">
        <f>#REF!+#REF!+#REF!+#REF!</f>
        <v>#REF!</v>
      </c>
      <c r="K1594" s="835" t="e">
        <f t="shared" si="21"/>
        <v>#REF!</v>
      </c>
      <c r="L1594" s="835" t="e">
        <f t="shared" si="22"/>
        <v>#REF!</v>
      </c>
      <c r="M1594" s="834" t="e">
        <f>#REF!</f>
        <v>#REF!</v>
      </c>
      <c r="N1594" s="834" t="e">
        <f>#REF!</f>
        <v>#REF!</v>
      </c>
      <c r="O1594" s="836" t="e">
        <f t="shared" si="23"/>
        <v>#REF!</v>
      </c>
      <c r="P1594" s="820" t="e">
        <f>Tabla13[[#This Row],[Ejec Real Acumu]]-Tabla13[[#This Row],[Proyec Ejec Acumul]]</f>
        <v>#REF!</v>
      </c>
      <c r="Q1594" s="820" t="e">
        <f>Tabla13[[#This Row],[Ejec Real Mes]]-Tabla13[[#This Row],[Program Entreg Mes]]</f>
        <v>#REF!</v>
      </c>
    </row>
    <row r="1595" spans="1:17">
      <c r="A1595" s="834">
        <v>1</v>
      </c>
      <c r="B1595" s="834" t="s">
        <v>2459</v>
      </c>
      <c r="C1595" s="834" t="s">
        <v>2460</v>
      </c>
      <c r="D1595" s="834" t="e">
        <f>#REF!</f>
        <v>#REF!</v>
      </c>
      <c r="E1595" s="834" t="e">
        <f>#REF!</f>
        <v>#REF!</v>
      </c>
      <c r="F1595" s="834">
        <v>5</v>
      </c>
      <c r="G1595" s="834" t="s">
        <v>2447</v>
      </c>
      <c r="H1595" s="834" t="e">
        <f>#REF!</f>
        <v>#REF!</v>
      </c>
      <c r="I1595" s="834" t="e">
        <f>#REF!+#REF!+#REF!+#REF!+#REF!</f>
        <v>#REF!</v>
      </c>
      <c r="J1595" s="834" t="e">
        <f>#REF!+#REF!+#REF!+#REF!+#REF!</f>
        <v>#REF!</v>
      </c>
      <c r="K1595" s="835" t="e">
        <f t="shared" si="21"/>
        <v>#REF!</v>
      </c>
      <c r="L1595" s="835" t="e">
        <f t="shared" si="22"/>
        <v>#REF!</v>
      </c>
      <c r="M1595" s="834" t="e">
        <f>#REF!</f>
        <v>#REF!</v>
      </c>
      <c r="N1595" s="834" t="e">
        <f>#REF!</f>
        <v>#REF!</v>
      </c>
      <c r="O1595" s="836" t="e">
        <f t="shared" si="23"/>
        <v>#REF!</v>
      </c>
      <c r="P1595" s="820" t="e">
        <f>Tabla13[[#This Row],[Ejec Real Acumu]]-Tabla13[[#This Row],[Proyec Ejec Acumul]]</f>
        <v>#REF!</v>
      </c>
      <c r="Q1595" s="820" t="e">
        <f>Tabla13[[#This Row],[Ejec Real Mes]]-Tabla13[[#This Row],[Program Entreg Mes]]</f>
        <v>#REF!</v>
      </c>
    </row>
    <row r="1596" spans="1:17">
      <c r="A1596" s="834">
        <v>2</v>
      </c>
      <c r="B1596" s="834" t="s">
        <v>2459</v>
      </c>
      <c r="C1596" s="834" t="s">
        <v>2460</v>
      </c>
      <c r="D1596" s="834" t="e">
        <f>#REF!</f>
        <v>#REF!</v>
      </c>
      <c r="E1596" s="834" t="e">
        <f>#REF!</f>
        <v>#REF!</v>
      </c>
      <c r="F1596" s="834">
        <v>5</v>
      </c>
      <c r="G1596" s="834" t="s">
        <v>2447</v>
      </c>
      <c r="H1596" s="834" t="e">
        <f>#REF!</f>
        <v>#REF!</v>
      </c>
      <c r="I1596" s="834" t="e">
        <f>#REF!+#REF!+#REF!+#REF!+#REF!</f>
        <v>#REF!</v>
      </c>
      <c r="J1596" s="834" t="e">
        <f>#REF!+#REF!+#REF!+#REF!+#REF!</f>
        <v>#REF!</v>
      </c>
      <c r="K1596" s="835" t="e">
        <f t="shared" si="21"/>
        <v>#REF!</v>
      </c>
      <c r="L1596" s="835" t="e">
        <f t="shared" si="22"/>
        <v>#REF!</v>
      </c>
      <c r="M1596" s="834" t="e">
        <f>#REF!</f>
        <v>#REF!</v>
      </c>
      <c r="N1596" s="834" t="e">
        <f>#REF!</f>
        <v>#REF!</v>
      </c>
      <c r="O1596" s="836" t="e">
        <f t="shared" si="23"/>
        <v>#REF!</v>
      </c>
      <c r="P1596" s="820" t="e">
        <f>Tabla13[[#This Row],[Ejec Real Acumu]]-Tabla13[[#This Row],[Proyec Ejec Acumul]]</f>
        <v>#REF!</v>
      </c>
      <c r="Q1596" s="820" t="e">
        <f>Tabla13[[#This Row],[Ejec Real Mes]]-Tabla13[[#This Row],[Program Entreg Mes]]</f>
        <v>#REF!</v>
      </c>
    </row>
    <row r="1597" spans="1:17">
      <c r="A1597" s="834">
        <v>3</v>
      </c>
      <c r="B1597" s="834" t="s">
        <v>2459</v>
      </c>
      <c r="C1597" s="834" t="s">
        <v>2460</v>
      </c>
      <c r="D1597" s="834" t="e">
        <f>#REF!</f>
        <v>#REF!</v>
      </c>
      <c r="E1597" s="834" t="e">
        <f>#REF!</f>
        <v>#REF!</v>
      </c>
      <c r="F1597" s="834">
        <v>5</v>
      </c>
      <c r="G1597" s="834" t="s">
        <v>2447</v>
      </c>
      <c r="H1597" s="834" t="e">
        <f>#REF!</f>
        <v>#REF!</v>
      </c>
      <c r="I1597" s="834" t="e">
        <f>#REF!+#REF!+#REF!+#REF!+#REF!</f>
        <v>#REF!</v>
      </c>
      <c r="J1597" s="834" t="e">
        <f>#REF!+#REF!+#REF!+#REF!+#REF!</f>
        <v>#REF!</v>
      </c>
      <c r="K1597" s="835" t="e">
        <f t="shared" si="21"/>
        <v>#REF!</v>
      </c>
      <c r="L1597" s="835" t="e">
        <f t="shared" si="22"/>
        <v>#REF!</v>
      </c>
      <c r="M1597" s="834" t="e">
        <f>#REF!</f>
        <v>#REF!</v>
      </c>
      <c r="N1597" s="834" t="e">
        <f>#REF!</f>
        <v>#REF!</v>
      </c>
      <c r="O1597" s="836" t="e">
        <f t="shared" si="23"/>
        <v>#REF!</v>
      </c>
      <c r="P1597" s="820" t="e">
        <f>Tabla13[[#This Row],[Ejec Real Acumu]]-Tabla13[[#This Row],[Proyec Ejec Acumul]]</f>
        <v>#REF!</v>
      </c>
      <c r="Q1597" s="820" t="e">
        <f>Tabla13[[#This Row],[Ejec Real Mes]]-Tabla13[[#This Row],[Program Entreg Mes]]</f>
        <v>#REF!</v>
      </c>
    </row>
    <row r="1598" spans="1:17">
      <c r="A1598" s="834">
        <v>4</v>
      </c>
      <c r="B1598" s="834" t="s">
        <v>2459</v>
      </c>
      <c r="C1598" s="834" t="s">
        <v>2460</v>
      </c>
      <c r="D1598" s="834" t="e">
        <f>#REF!</f>
        <v>#REF!</v>
      </c>
      <c r="E1598" s="834" t="e">
        <f>#REF!</f>
        <v>#REF!</v>
      </c>
      <c r="F1598" s="834">
        <v>5</v>
      </c>
      <c r="G1598" s="834" t="s">
        <v>2447</v>
      </c>
      <c r="H1598" s="834" t="e">
        <f>#REF!</f>
        <v>#REF!</v>
      </c>
      <c r="I1598" s="834" t="e">
        <f>#REF!+#REF!+#REF!+#REF!+#REF!</f>
        <v>#REF!</v>
      </c>
      <c r="J1598" s="834" t="e">
        <f>#REF!+#REF!+#REF!+#REF!+#REF!</f>
        <v>#REF!</v>
      </c>
      <c r="K1598" s="835" t="e">
        <f t="shared" si="21"/>
        <v>#REF!</v>
      </c>
      <c r="L1598" s="835" t="e">
        <f t="shared" si="22"/>
        <v>#REF!</v>
      </c>
      <c r="M1598" s="834" t="e">
        <f>#REF!</f>
        <v>#REF!</v>
      </c>
      <c r="N1598" s="834" t="e">
        <f>#REF!</f>
        <v>#REF!</v>
      </c>
      <c r="O1598" s="836" t="e">
        <f t="shared" si="23"/>
        <v>#REF!</v>
      </c>
      <c r="P1598" s="820" t="e">
        <f>Tabla13[[#This Row],[Ejec Real Acumu]]-Tabla13[[#This Row],[Proyec Ejec Acumul]]</f>
        <v>#REF!</v>
      </c>
      <c r="Q1598" s="820" t="e">
        <f>Tabla13[[#This Row],[Ejec Real Mes]]-Tabla13[[#This Row],[Program Entreg Mes]]</f>
        <v>#REF!</v>
      </c>
    </row>
    <row r="1599" spans="1:17">
      <c r="A1599" s="834">
        <v>5</v>
      </c>
      <c r="B1599" s="834" t="s">
        <v>2459</v>
      </c>
      <c r="C1599" s="834" t="s">
        <v>2460</v>
      </c>
      <c r="D1599" s="834" t="e">
        <f>#REF!</f>
        <v>#REF!</v>
      </c>
      <c r="E1599" s="834" t="e">
        <f>#REF!</f>
        <v>#REF!</v>
      </c>
      <c r="F1599" s="834">
        <v>5</v>
      </c>
      <c r="G1599" s="834" t="s">
        <v>2447</v>
      </c>
      <c r="H1599" s="834" t="e">
        <f>#REF!</f>
        <v>#REF!</v>
      </c>
      <c r="I1599" s="834" t="e">
        <f>#REF!+#REF!+#REF!+#REF!+#REF!</f>
        <v>#REF!</v>
      </c>
      <c r="J1599" s="834" t="e">
        <f>#REF!+#REF!+#REF!+#REF!+#REF!</f>
        <v>#REF!</v>
      </c>
      <c r="K1599" s="835" t="e">
        <f t="shared" si="21"/>
        <v>#REF!</v>
      </c>
      <c r="L1599" s="835" t="e">
        <f t="shared" si="22"/>
        <v>#REF!</v>
      </c>
      <c r="M1599" s="834" t="e">
        <f>#REF!</f>
        <v>#REF!</v>
      </c>
      <c r="N1599" s="834" t="e">
        <f>#REF!</f>
        <v>#REF!</v>
      </c>
      <c r="O1599" s="836" t="e">
        <f t="shared" si="23"/>
        <v>#REF!</v>
      </c>
      <c r="P1599" s="820" t="e">
        <f>Tabla13[[#This Row],[Ejec Real Acumu]]-Tabla13[[#This Row],[Proyec Ejec Acumul]]</f>
        <v>#REF!</v>
      </c>
      <c r="Q1599" s="820" t="e">
        <f>Tabla13[[#This Row],[Ejec Real Mes]]-Tabla13[[#This Row],[Program Entreg Mes]]</f>
        <v>#REF!</v>
      </c>
    </row>
    <row r="1600" spans="1:17">
      <c r="A1600" s="834">
        <v>6</v>
      </c>
      <c r="B1600" s="834" t="s">
        <v>2459</v>
      </c>
      <c r="C1600" s="834" t="s">
        <v>2460</v>
      </c>
      <c r="D1600" s="834" t="e">
        <f>#REF!</f>
        <v>#REF!</v>
      </c>
      <c r="E1600" s="834" t="e">
        <f>#REF!</f>
        <v>#REF!</v>
      </c>
      <c r="F1600" s="834">
        <v>5</v>
      </c>
      <c r="G1600" s="834" t="s">
        <v>2447</v>
      </c>
      <c r="H1600" s="834" t="e">
        <f>#REF!</f>
        <v>#REF!</v>
      </c>
      <c r="I1600" s="834" t="e">
        <f>#REF!+#REF!+#REF!+#REF!+#REF!</f>
        <v>#REF!</v>
      </c>
      <c r="J1600" s="834" t="e">
        <f>#REF!+#REF!+#REF!+#REF!+#REF!</f>
        <v>#REF!</v>
      </c>
      <c r="K1600" s="835" t="e">
        <f t="shared" si="21"/>
        <v>#REF!</v>
      </c>
      <c r="L1600" s="835" t="e">
        <f t="shared" si="22"/>
        <v>#REF!</v>
      </c>
      <c r="M1600" s="834" t="e">
        <f>#REF!</f>
        <v>#REF!</v>
      </c>
      <c r="N1600" s="834" t="e">
        <f>#REF!</f>
        <v>#REF!</v>
      </c>
      <c r="O1600" s="836" t="e">
        <f t="shared" si="23"/>
        <v>#REF!</v>
      </c>
      <c r="P1600" s="820" t="e">
        <f>Tabla13[[#This Row],[Ejec Real Acumu]]-Tabla13[[#This Row],[Proyec Ejec Acumul]]</f>
        <v>#REF!</v>
      </c>
      <c r="Q1600" s="820" t="e">
        <f>Tabla13[[#This Row],[Ejec Real Mes]]-Tabla13[[#This Row],[Program Entreg Mes]]</f>
        <v>#REF!</v>
      </c>
    </row>
    <row r="1601" spans="1:17">
      <c r="A1601" s="834">
        <v>7</v>
      </c>
      <c r="B1601" s="834" t="s">
        <v>2459</v>
      </c>
      <c r="C1601" s="834" t="s">
        <v>2460</v>
      </c>
      <c r="D1601" s="834" t="e">
        <f>#REF!</f>
        <v>#REF!</v>
      </c>
      <c r="E1601" s="834" t="e">
        <f>#REF!</f>
        <v>#REF!</v>
      </c>
      <c r="F1601" s="834">
        <v>5</v>
      </c>
      <c r="G1601" s="834" t="s">
        <v>2447</v>
      </c>
      <c r="H1601" s="834" t="e">
        <f>#REF!</f>
        <v>#REF!</v>
      </c>
      <c r="I1601" s="834" t="e">
        <f>#REF!+#REF!+#REF!+#REF!+#REF!</f>
        <v>#REF!</v>
      </c>
      <c r="J1601" s="834" t="e">
        <f>#REF!+#REF!+#REF!+#REF!+#REF!</f>
        <v>#REF!</v>
      </c>
      <c r="K1601" s="835" t="e">
        <f t="shared" si="21"/>
        <v>#REF!</v>
      </c>
      <c r="L1601" s="835" t="e">
        <f t="shared" si="22"/>
        <v>#REF!</v>
      </c>
      <c r="M1601" s="834" t="e">
        <f>#REF!</f>
        <v>#REF!</v>
      </c>
      <c r="N1601" s="834" t="e">
        <f>#REF!</f>
        <v>#REF!</v>
      </c>
      <c r="O1601" s="836" t="e">
        <f t="shared" si="23"/>
        <v>#REF!</v>
      </c>
      <c r="P1601" s="820" t="e">
        <f>Tabla13[[#This Row],[Ejec Real Acumu]]-Tabla13[[#This Row],[Proyec Ejec Acumul]]</f>
        <v>#REF!</v>
      </c>
      <c r="Q1601" s="820" t="e">
        <f>Tabla13[[#This Row],[Ejec Real Mes]]-Tabla13[[#This Row],[Program Entreg Mes]]</f>
        <v>#REF!</v>
      </c>
    </row>
    <row r="1602" spans="1:17">
      <c r="A1602" s="834">
        <v>8</v>
      </c>
      <c r="B1602" s="834" t="s">
        <v>2459</v>
      </c>
      <c r="C1602" s="834" t="s">
        <v>2460</v>
      </c>
      <c r="D1602" s="834" t="e">
        <f>#REF!</f>
        <v>#REF!</v>
      </c>
      <c r="E1602" s="834" t="e">
        <f>#REF!</f>
        <v>#REF!</v>
      </c>
      <c r="F1602" s="834">
        <v>5</v>
      </c>
      <c r="G1602" s="834" t="s">
        <v>2447</v>
      </c>
      <c r="H1602" s="834" t="e">
        <f>#REF!</f>
        <v>#REF!</v>
      </c>
      <c r="I1602" s="834" t="e">
        <f>#REF!+#REF!+#REF!+#REF!+#REF!</f>
        <v>#REF!</v>
      </c>
      <c r="J1602" s="834" t="e">
        <f>#REF!+#REF!+#REF!+#REF!+#REF!</f>
        <v>#REF!</v>
      </c>
      <c r="K1602" s="835" t="e">
        <f t="shared" si="21"/>
        <v>#REF!</v>
      </c>
      <c r="L1602" s="835" t="e">
        <f t="shared" si="22"/>
        <v>#REF!</v>
      </c>
      <c r="M1602" s="834" t="e">
        <f>#REF!</f>
        <v>#REF!</v>
      </c>
      <c r="N1602" s="834" t="e">
        <f>#REF!</f>
        <v>#REF!</v>
      </c>
      <c r="O1602" s="836" t="e">
        <f t="shared" si="23"/>
        <v>#REF!</v>
      </c>
      <c r="P1602" s="820" t="e">
        <f>Tabla13[[#This Row],[Ejec Real Acumu]]-Tabla13[[#This Row],[Proyec Ejec Acumul]]</f>
        <v>#REF!</v>
      </c>
      <c r="Q1602" s="820" t="e">
        <f>Tabla13[[#This Row],[Ejec Real Mes]]-Tabla13[[#This Row],[Program Entreg Mes]]</f>
        <v>#REF!</v>
      </c>
    </row>
    <row r="1603" spans="1:17">
      <c r="A1603" s="834">
        <v>9</v>
      </c>
      <c r="B1603" s="834" t="s">
        <v>2459</v>
      </c>
      <c r="C1603" s="834" t="s">
        <v>2460</v>
      </c>
      <c r="D1603" s="834" t="e">
        <f>#REF!</f>
        <v>#REF!</v>
      </c>
      <c r="E1603" s="834" t="e">
        <f>#REF!</f>
        <v>#REF!</v>
      </c>
      <c r="F1603" s="834">
        <v>5</v>
      </c>
      <c r="G1603" s="834" t="s">
        <v>2447</v>
      </c>
      <c r="H1603" s="834" t="e">
        <f>#REF!</f>
        <v>#REF!</v>
      </c>
      <c r="I1603" s="834" t="e">
        <f>#REF!+#REF!+#REF!+#REF!+#REF!</f>
        <v>#REF!</v>
      </c>
      <c r="J1603" s="834" t="e">
        <f>#REF!+#REF!+#REF!+#REF!+#REF!</f>
        <v>#REF!</v>
      </c>
      <c r="K1603" s="835" t="e">
        <f t="shared" si="21"/>
        <v>#REF!</v>
      </c>
      <c r="L1603" s="835" t="e">
        <f t="shared" si="22"/>
        <v>#REF!</v>
      </c>
      <c r="M1603" s="834" t="e">
        <f>#REF!</f>
        <v>#REF!</v>
      </c>
      <c r="N1603" s="834" t="e">
        <f>#REF!</f>
        <v>#REF!</v>
      </c>
      <c r="O1603" s="836" t="e">
        <f t="shared" si="23"/>
        <v>#REF!</v>
      </c>
      <c r="P1603" s="820" t="e">
        <f>Tabla13[[#This Row],[Ejec Real Acumu]]-Tabla13[[#This Row],[Proyec Ejec Acumul]]</f>
        <v>#REF!</v>
      </c>
      <c r="Q1603" s="820" t="e">
        <f>Tabla13[[#This Row],[Ejec Real Mes]]-Tabla13[[#This Row],[Program Entreg Mes]]</f>
        <v>#REF!</v>
      </c>
    </row>
    <row r="1604" spans="1:17">
      <c r="A1604" s="834">
        <v>10</v>
      </c>
      <c r="B1604" s="834" t="s">
        <v>2459</v>
      </c>
      <c r="C1604" s="834" t="s">
        <v>2460</v>
      </c>
      <c r="D1604" s="834" t="e">
        <f>#REF!</f>
        <v>#REF!</v>
      </c>
      <c r="E1604" s="834" t="e">
        <f>#REF!</f>
        <v>#REF!</v>
      </c>
      <c r="F1604" s="834">
        <v>5</v>
      </c>
      <c r="G1604" s="834" t="s">
        <v>2447</v>
      </c>
      <c r="H1604" s="834" t="e">
        <f>#REF!</f>
        <v>#REF!</v>
      </c>
      <c r="I1604" s="834" t="e">
        <f>#REF!+#REF!+#REF!+#REF!+#REF!</f>
        <v>#REF!</v>
      </c>
      <c r="J1604" s="834" t="e">
        <f>#REF!+#REF!+#REF!+#REF!+#REF!</f>
        <v>#REF!</v>
      </c>
      <c r="K1604" s="835" t="e">
        <f t="shared" si="21"/>
        <v>#REF!</v>
      </c>
      <c r="L1604" s="835" t="e">
        <f t="shared" si="22"/>
        <v>#REF!</v>
      </c>
      <c r="M1604" s="834" t="e">
        <f>#REF!</f>
        <v>#REF!</v>
      </c>
      <c r="N1604" s="834" t="e">
        <f>#REF!</f>
        <v>#REF!</v>
      </c>
      <c r="O1604" s="836" t="e">
        <f t="shared" si="23"/>
        <v>#REF!</v>
      </c>
      <c r="P1604" s="820" t="e">
        <f>Tabla13[[#This Row],[Ejec Real Acumu]]-Tabla13[[#This Row],[Proyec Ejec Acumul]]</f>
        <v>#REF!</v>
      </c>
      <c r="Q1604" s="820" t="e">
        <f>Tabla13[[#This Row],[Ejec Real Mes]]-Tabla13[[#This Row],[Program Entreg Mes]]</f>
        <v>#REF!</v>
      </c>
    </row>
    <row r="1605" spans="1:17">
      <c r="A1605" s="834">
        <v>11</v>
      </c>
      <c r="B1605" s="834" t="s">
        <v>2459</v>
      </c>
      <c r="C1605" s="834" t="s">
        <v>2460</v>
      </c>
      <c r="D1605" s="834" t="e">
        <f>#REF!</f>
        <v>#REF!</v>
      </c>
      <c r="E1605" s="834" t="e">
        <f>#REF!</f>
        <v>#REF!</v>
      </c>
      <c r="F1605" s="834">
        <v>5</v>
      </c>
      <c r="G1605" s="834" t="s">
        <v>2447</v>
      </c>
      <c r="H1605" s="834" t="e">
        <f>#REF!</f>
        <v>#REF!</v>
      </c>
      <c r="I1605" s="834" t="e">
        <f>#REF!+#REF!+#REF!+#REF!+#REF!</f>
        <v>#REF!</v>
      </c>
      <c r="J1605" s="834" t="e">
        <f>#REF!+#REF!+#REF!+#REF!+#REF!</f>
        <v>#REF!</v>
      </c>
      <c r="K1605" s="835" t="e">
        <f t="shared" si="21"/>
        <v>#REF!</v>
      </c>
      <c r="L1605" s="835" t="e">
        <f t="shared" si="22"/>
        <v>#REF!</v>
      </c>
      <c r="M1605" s="834" t="e">
        <f>#REF!</f>
        <v>#REF!</v>
      </c>
      <c r="N1605" s="834" t="e">
        <f>#REF!</f>
        <v>#REF!</v>
      </c>
      <c r="O1605" s="836" t="e">
        <f t="shared" si="23"/>
        <v>#REF!</v>
      </c>
      <c r="P1605" s="820" t="e">
        <f>Tabla13[[#This Row],[Ejec Real Acumu]]-Tabla13[[#This Row],[Proyec Ejec Acumul]]</f>
        <v>#REF!</v>
      </c>
      <c r="Q1605" s="820" t="e">
        <f>Tabla13[[#This Row],[Ejec Real Mes]]-Tabla13[[#This Row],[Program Entreg Mes]]</f>
        <v>#REF!</v>
      </c>
    </row>
    <row r="1606" spans="1:17">
      <c r="A1606" s="834">
        <v>12</v>
      </c>
      <c r="B1606" s="834" t="s">
        <v>2459</v>
      </c>
      <c r="C1606" s="834" t="s">
        <v>2460</v>
      </c>
      <c r="D1606" s="834" t="e">
        <f>#REF!</f>
        <v>#REF!</v>
      </c>
      <c r="E1606" s="834" t="e">
        <f>#REF!</f>
        <v>#REF!</v>
      </c>
      <c r="F1606" s="834">
        <v>5</v>
      </c>
      <c r="G1606" s="834" t="s">
        <v>2447</v>
      </c>
      <c r="H1606" s="837" t="e">
        <f>#REF!</f>
        <v>#REF!</v>
      </c>
      <c r="I1606" s="834" t="e">
        <f>#REF!+#REF!+#REF!+#REF!+#REF!</f>
        <v>#REF!</v>
      </c>
      <c r="J1606" s="834" t="e">
        <f>#REF!+#REF!+#REF!+#REF!+#REF!</f>
        <v>#REF!</v>
      </c>
      <c r="K1606" s="835" t="e">
        <f t="shared" si="21"/>
        <v>#REF!</v>
      </c>
      <c r="L1606" s="835" t="e">
        <f t="shared" si="22"/>
        <v>#REF!</v>
      </c>
      <c r="M1606" s="834" t="e">
        <f>#REF!</f>
        <v>#REF!</v>
      </c>
      <c r="N1606" s="834" t="e">
        <f>#REF!</f>
        <v>#REF!</v>
      </c>
      <c r="O1606" s="836" t="e">
        <f t="shared" si="23"/>
        <v>#REF!</v>
      </c>
      <c r="P1606" s="820" t="e">
        <f>Tabla13[[#This Row],[Ejec Real Acumu]]-Tabla13[[#This Row],[Proyec Ejec Acumul]]</f>
        <v>#REF!</v>
      </c>
      <c r="Q1606" s="820" t="e">
        <f>Tabla13[[#This Row],[Ejec Real Mes]]-Tabla13[[#This Row],[Program Entreg Mes]]</f>
        <v>#REF!</v>
      </c>
    </row>
    <row r="1607" spans="1:17">
      <c r="A1607" s="834">
        <v>13</v>
      </c>
      <c r="B1607" s="834" t="s">
        <v>2459</v>
      </c>
      <c r="C1607" s="834" t="s">
        <v>2460</v>
      </c>
      <c r="D1607" s="834" t="e">
        <f>#REF!</f>
        <v>#REF!</v>
      </c>
      <c r="E1607" s="834" t="e">
        <f>#REF!</f>
        <v>#REF!</v>
      </c>
      <c r="F1607" s="834">
        <v>5</v>
      </c>
      <c r="G1607" s="834" t="s">
        <v>2447</v>
      </c>
      <c r="H1607" s="834" t="e">
        <f>#REF!</f>
        <v>#REF!</v>
      </c>
      <c r="I1607" s="834" t="e">
        <f>#REF!+#REF!+#REF!+#REF!+#REF!</f>
        <v>#REF!</v>
      </c>
      <c r="J1607" s="834" t="e">
        <f>#REF!+#REF!+#REF!+#REF!+#REF!</f>
        <v>#REF!</v>
      </c>
      <c r="K1607" s="835" t="e">
        <f t="shared" si="21"/>
        <v>#REF!</v>
      </c>
      <c r="L1607" s="835" t="e">
        <f t="shared" si="22"/>
        <v>#REF!</v>
      </c>
      <c r="M1607" s="834" t="e">
        <f>#REF!</f>
        <v>#REF!</v>
      </c>
      <c r="N1607" s="834" t="e">
        <f>#REF!</f>
        <v>#REF!</v>
      </c>
      <c r="O1607" s="836" t="e">
        <f t="shared" si="23"/>
        <v>#REF!</v>
      </c>
      <c r="P1607" s="820" t="e">
        <f>Tabla13[[#This Row],[Ejec Real Acumu]]-Tabla13[[#This Row],[Proyec Ejec Acumul]]</f>
        <v>#REF!</v>
      </c>
      <c r="Q1607" s="820" t="e">
        <f>Tabla13[[#This Row],[Ejec Real Mes]]-Tabla13[[#This Row],[Program Entreg Mes]]</f>
        <v>#REF!</v>
      </c>
    </row>
    <row r="1608" spans="1:17">
      <c r="A1608" s="834">
        <v>14</v>
      </c>
      <c r="B1608" s="834" t="s">
        <v>2459</v>
      </c>
      <c r="C1608" s="834" t="s">
        <v>2460</v>
      </c>
      <c r="D1608" s="834" t="e">
        <f>#REF!</f>
        <v>#REF!</v>
      </c>
      <c r="E1608" s="834" t="e">
        <f>#REF!</f>
        <v>#REF!</v>
      </c>
      <c r="F1608" s="834">
        <v>5</v>
      </c>
      <c r="G1608" s="834" t="s">
        <v>2447</v>
      </c>
      <c r="H1608" s="834" t="e">
        <f>#REF!</f>
        <v>#REF!</v>
      </c>
      <c r="I1608" s="834" t="e">
        <f>#REF!+#REF!+#REF!+#REF!+#REF!</f>
        <v>#REF!</v>
      </c>
      <c r="J1608" s="834" t="e">
        <f>#REF!+#REF!+#REF!+#REF!+#REF!</f>
        <v>#REF!</v>
      </c>
      <c r="K1608" s="835" t="e">
        <f t="shared" si="21"/>
        <v>#REF!</v>
      </c>
      <c r="L1608" s="835" t="e">
        <f t="shared" si="22"/>
        <v>#REF!</v>
      </c>
      <c r="M1608" s="834" t="e">
        <f>#REF!</f>
        <v>#REF!</v>
      </c>
      <c r="N1608" s="834" t="e">
        <f>#REF!</f>
        <v>#REF!</v>
      </c>
      <c r="O1608" s="836" t="e">
        <f t="shared" si="23"/>
        <v>#REF!</v>
      </c>
      <c r="P1608" s="820" t="e">
        <f>Tabla13[[#This Row],[Ejec Real Acumu]]-Tabla13[[#This Row],[Proyec Ejec Acumul]]</f>
        <v>#REF!</v>
      </c>
      <c r="Q1608" s="820" t="e">
        <f>Tabla13[[#This Row],[Ejec Real Mes]]-Tabla13[[#This Row],[Program Entreg Mes]]</f>
        <v>#REF!</v>
      </c>
    </row>
    <row r="1609" spans="1:17">
      <c r="A1609" s="834">
        <v>15</v>
      </c>
      <c r="B1609" s="834" t="s">
        <v>2459</v>
      </c>
      <c r="C1609" s="834" t="s">
        <v>2460</v>
      </c>
      <c r="D1609" s="834" t="e">
        <f>#REF!</f>
        <v>#REF!</v>
      </c>
      <c r="E1609" s="834" t="e">
        <f>#REF!</f>
        <v>#REF!</v>
      </c>
      <c r="F1609" s="834">
        <v>5</v>
      </c>
      <c r="G1609" s="834" t="s">
        <v>2447</v>
      </c>
      <c r="H1609" s="834" t="e">
        <f>#REF!</f>
        <v>#REF!</v>
      </c>
      <c r="I1609" s="834" t="e">
        <f>#REF!+#REF!+#REF!+#REF!+#REF!</f>
        <v>#REF!</v>
      </c>
      <c r="J1609" s="834" t="e">
        <f>#REF!+#REF!+#REF!+#REF!+#REF!</f>
        <v>#REF!</v>
      </c>
      <c r="K1609" s="835" t="e">
        <f t="shared" si="21"/>
        <v>#REF!</v>
      </c>
      <c r="L1609" s="835" t="e">
        <f t="shared" si="22"/>
        <v>#REF!</v>
      </c>
      <c r="M1609" s="834" t="e">
        <f>#REF!</f>
        <v>#REF!</v>
      </c>
      <c r="N1609" s="834" t="e">
        <f>#REF!</f>
        <v>#REF!</v>
      </c>
      <c r="O1609" s="836" t="e">
        <f t="shared" si="23"/>
        <v>#REF!</v>
      </c>
      <c r="P1609" s="820" t="e">
        <f>Tabla13[[#This Row],[Ejec Real Acumu]]-Tabla13[[#This Row],[Proyec Ejec Acumul]]</f>
        <v>#REF!</v>
      </c>
      <c r="Q1609" s="820" t="e">
        <f>Tabla13[[#This Row],[Ejec Real Mes]]-Tabla13[[#This Row],[Program Entreg Mes]]</f>
        <v>#REF!</v>
      </c>
    </row>
    <row r="1610" spans="1:17">
      <c r="A1610" s="834">
        <v>16</v>
      </c>
      <c r="B1610" s="834" t="s">
        <v>2459</v>
      </c>
      <c r="C1610" s="834" t="s">
        <v>2460</v>
      </c>
      <c r="D1610" s="834" t="e">
        <f>#REF!</f>
        <v>#REF!</v>
      </c>
      <c r="E1610" s="834" t="e">
        <f>#REF!</f>
        <v>#REF!</v>
      </c>
      <c r="F1610" s="834">
        <v>5</v>
      </c>
      <c r="G1610" s="834" t="s">
        <v>2447</v>
      </c>
      <c r="H1610" s="834" t="e">
        <f>#REF!</f>
        <v>#REF!</v>
      </c>
      <c r="I1610" s="834" t="e">
        <f>#REF!+#REF!+#REF!+#REF!+#REF!</f>
        <v>#REF!</v>
      </c>
      <c r="J1610" s="834" t="e">
        <f>#REF!+#REF!+#REF!+#REF!+#REF!</f>
        <v>#REF!</v>
      </c>
      <c r="K1610" s="835" t="e">
        <f t="shared" si="21"/>
        <v>#REF!</v>
      </c>
      <c r="L1610" s="835" t="e">
        <f t="shared" si="22"/>
        <v>#REF!</v>
      </c>
      <c r="M1610" s="834" t="e">
        <f>#REF!</f>
        <v>#REF!</v>
      </c>
      <c r="N1610" s="834" t="e">
        <f>#REF!</f>
        <v>#REF!</v>
      </c>
      <c r="O1610" s="836" t="e">
        <f t="shared" si="23"/>
        <v>#REF!</v>
      </c>
      <c r="P1610" s="820" t="e">
        <f>Tabla13[[#This Row],[Ejec Real Acumu]]-Tabla13[[#This Row],[Proyec Ejec Acumul]]</f>
        <v>#REF!</v>
      </c>
      <c r="Q1610" s="820" t="e">
        <f>Tabla13[[#This Row],[Ejec Real Mes]]-Tabla13[[#This Row],[Program Entreg Mes]]</f>
        <v>#REF!</v>
      </c>
    </row>
    <row r="1611" spans="1:17">
      <c r="A1611" s="834">
        <v>17</v>
      </c>
      <c r="B1611" s="834" t="s">
        <v>2459</v>
      </c>
      <c r="C1611" s="834" t="s">
        <v>2460</v>
      </c>
      <c r="D1611" s="834" t="e">
        <f>#REF!</f>
        <v>#REF!</v>
      </c>
      <c r="E1611" s="834" t="e">
        <f>#REF!</f>
        <v>#REF!</v>
      </c>
      <c r="F1611" s="834">
        <v>5</v>
      </c>
      <c r="G1611" s="834" t="s">
        <v>2447</v>
      </c>
      <c r="H1611" s="834" t="e">
        <f>#REF!</f>
        <v>#REF!</v>
      </c>
      <c r="I1611" s="834" t="e">
        <f>#REF!+#REF!+#REF!+#REF!+#REF!</f>
        <v>#REF!</v>
      </c>
      <c r="J1611" s="834" t="e">
        <f>#REF!+#REF!+#REF!+#REF!+#REF!</f>
        <v>#REF!</v>
      </c>
      <c r="K1611" s="835" t="e">
        <f t="shared" si="21"/>
        <v>#REF!</v>
      </c>
      <c r="L1611" s="835" t="e">
        <f t="shared" si="22"/>
        <v>#REF!</v>
      </c>
      <c r="M1611" s="834" t="e">
        <f>#REF!</f>
        <v>#REF!</v>
      </c>
      <c r="N1611" s="834" t="e">
        <f>#REF!</f>
        <v>#REF!</v>
      </c>
      <c r="O1611" s="836" t="e">
        <f t="shared" si="23"/>
        <v>#REF!</v>
      </c>
      <c r="P1611" s="820" t="e">
        <f>Tabla13[[#This Row],[Ejec Real Acumu]]-Tabla13[[#This Row],[Proyec Ejec Acumul]]</f>
        <v>#REF!</v>
      </c>
      <c r="Q1611" s="820" t="e">
        <f>Tabla13[[#This Row],[Ejec Real Mes]]-Tabla13[[#This Row],[Program Entreg Mes]]</f>
        <v>#REF!</v>
      </c>
    </row>
    <row r="1612" spans="1:17">
      <c r="A1612" s="834">
        <v>18</v>
      </c>
      <c r="B1612" s="834" t="s">
        <v>2459</v>
      </c>
      <c r="C1612" s="834" t="s">
        <v>2460</v>
      </c>
      <c r="D1612" s="834" t="e">
        <f>#REF!</f>
        <v>#REF!</v>
      </c>
      <c r="E1612" s="834" t="e">
        <f>#REF!</f>
        <v>#REF!</v>
      </c>
      <c r="F1612" s="834">
        <v>5</v>
      </c>
      <c r="G1612" s="834" t="s">
        <v>2447</v>
      </c>
      <c r="H1612" s="834" t="e">
        <f>#REF!</f>
        <v>#REF!</v>
      </c>
      <c r="I1612" s="834" t="e">
        <f>#REF!+#REF!+#REF!+#REF!+#REF!</f>
        <v>#REF!</v>
      </c>
      <c r="J1612" s="834" t="e">
        <f>#REF!+#REF!+#REF!+#REF!+#REF!</f>
        <v>#REF!</v>
      </c>
      <c r="K1612" s="835" t="e">
        <f t="shared" si="21"/>
        <v>#REF!</v>
      </c>
      <c r="L1612" s="835" t="e">
        <f t="shared" si="22"/>
        <v>#REF!</v>
      </c>
      <c r="M1612" s="834" t="e">
        <f>#REF!</f>
        <v>#REF!</v>
      </c>
      <c r="N1612" s="834" t="e">
        <f>#REF!</f>
        <v>#REF!</v>
      </c>
      <c r="O1612" s="836" t="e">
        <f t="shared" si="23"/>
        <v>#REF!</v>
      </c>
      <c r="P1612" s="820" t="e">
        <f>Tabla13[[#This Row],[Ejec Real Acumu]]-Tabla13[[#This Row],[Proyec Ejec Acumul]]</f>
        <v>#REF!</v>
      </c>
      <c r="Q1612" s="820" t="e">
        <f>Tabla13[[#This Row],[Ejec Real Mes]]-Tabla13[[#This Row],[Program Entreg Mes]]</f>
        <v>#REF!</v>
      </c>
    </row>
    <row r="1613" spans="1:17">
      <c r="A1613" s="834">
        <v>19</v>
      </c>
      <c r="B1613" s="834" t="s">
        <v>2459</v>
      </c>
      <c r="C1613" s="834" t="s">
        <v>2460</v>
      </c>
      <c r="D1613" s="834" t="e">
        <f>#REF!</f>
        <v>#REF!</v>
      </c>
      <c r="E1613" s="834" t="e">
        <f>#REF!</f>
        <v>#REF!</v>
      </c>
      <c r="F1613" s="834">
        <v>5</v>
      </c>
      <c r="G1613" s="834" t="s">
        <v>2447</v>
      </c>
      <c r="H1613" s="834" t="e">
        <f>#REF!</f>
        <v>#REF!</v>
      </c>
      <c r="I1613" s="834" t="e">
        <f>#REF!+#REF!+#REF!+#REF!+#REF!</f>
        <v>#REF!</v>
      </c>
      <c r="J1613" s="834" t="e">
        <f>#REF!+#REF!+#REF!+#REF!+#REF!</f>
        <v>#REF!</v>
      </c>
      <c r="K1613" s="835" t="e">
        <f t="shared" si="21"/>
        <v>#REF!</v>
      </c>
      <c r="L1613" s="835" t="e">
        <f t="shared" si="22"/>
        <v>#REF!</v>
      </c>
      <c r="M1613" s="834" t="e">
        <f>#REF!</f>
        <v>#REF!</v>
      </c>
      <c r="N1613" s="834" t="e">
        <f>#REF!</f>
        <v>#REF!</v>
      </c>
      <c r="O1613" s="836" t="e">
        <f t="shared" si="23"/>
        <v>#REF!</v>
      </c>
      <c r="P1613" s="820" t="e">
        <f>Tabla13[[#This Row],[Ejec Real Acumu]]-Tabla13[[#This Row],[Proyec Ejec Acumul]]</f>
        <v>#REF!</v>
      </c>
      <c r="Q1613" s="820" t="e">
        <f>Tabla13[[#This Row],[Ejec Real Mes]]-Tabla13[[#This Row],[Program Entreg Mes]]</f>
        <v>#REF!</v>
      </c>
    </row>
    <row r="1614" spans="1:17">
      <c r="A1614" s="834">
        <v>20</v>
      </c>
      <c r="B1614" s="834" t="s">
        <v>2459</v>
      </c>
      <c r="C1614" s="834" t="s">
        <v>2460</v>
      </c>
      <c r="D1614" s="834" t="e">
        <f>#REF!</f>
        <v>#REF!</v>
      </c>
      <c r="E1614" s="834" t="e">
        <f>#REF!</f>
        <v>#REF!</v>
      </c>
      <c r="F1614" s="834">
        <v>5</v>
      </c>
      <c r="G1614" s="834" t="s">
        <v>2447</v>
      </c>
      <c r="H1614" s="834" t="e">
        <f>#REF!</f>
        <v>#REF!</v>
      </c>
      <c r="I1614" s="834" t="e">
        <f>#REF!+#REF!+#REF!+#REF!+#REF!</f>
        <v>#REF!</v>
      </c>
      <c r="J1614" s="834" t="e">
        <f>#REF!+#REF!+#REF!+#REF!+#REF!</f>
        <v>#REF!</v>
      </c>
      <c r="K1614" s="835" t="e">
        <f t="shared" si="21"/>
        <v>#REF!</v>
      </c>
      <c r="L1614" s="835" t="e">
        <f t="shared" si="22"/>
        <v>#REF!</v>
      </c>
      <c r="M1614" s="834" t="e">
        <f>#REF!</f>
        <v>#REF!</v>
      </c>
      <c r="N1614" s="834" t="e">
        <f>#REF!</f>
        <v>#REF!</v>
      </c>
      <c r="O1614" s="836" t="e">
        <f t="shared" si="23"/>
        <v>#REF!</v>
      </c>
      <c r="P1614" s="820" t="e">
        <f>Tabla13[[#This Row],[Ejec Real Acumu]]-Tabla13[[#This Row],[Proyec Ejec Acumul]]</f>
        <v>#REF!</v>
      </c>
      <c r="Q1614" s="820" t="e">
        <f>Tabla13[[#This Row],[Ejec Real Mes]]-Tabla13[[#This Row],[Program Entreg Mes]]</f>
        <v>#REF!</v>
      </c>
    </row>
    <row r="1615" spans="1:17">
      <c r="A1615" s="834">
        <v>21</v>
      </c>
      <c r="B1615" s="834" t="s">
        <v>2459</v>
      </c>
      <c r="C1615" s="834" t="s">
        <v>2460</v>
      </c>
      <c r="D1615" s="834" t="e">
        <f>#REF!</f>
        <v>#REF!</v>
      </c>
      <c r="E1615" s="834" t="e">
        <f>#REF!</f>
        <v>#REF!</v>
      </c>
      <c r="F1615" s="834">
        <v>5</v>
      </c>
      <c r="G1615" s="834" t="s">
        <v>2447</v>
      </c>
      <c r="H1615" s="834" t="e">
        <f>#REF!</f>
        <v>#REF!</v>
      </c>
      <c r="I1615" s="834" t="e">
        <f>#REF!+#REF!+#REF!+#REF!+#REF!</f>
        <v>#REF!</v>
      </c>
      <c r="J1615" s="834" t="e">
        <f>#REF!+#REF!+#REF!+#REF!+#REF!</f>
        <v>#REF!</v>
      </c>
      <c r="K1615" s="835" t="e">
        <f t="shared" si="21"/>
        <v>#REF!</v>
      </c>
      <c r="L1615" s="835" t="e">
        <f t="shared" si="22"/>
        <v>#REF!</v>
      </c>
      <c r="M1615" s="834" t="e">
        <f>#REF!</f>
        <v>#REF!</v>
      </c>
      <c r="N1615" s="834" t="e">
        <f>#REF!</f>
        <v>#REF!</v>
      </c>
      <c r="O1615" s="836" t="e">
        <f t="shared" si="23"/>
        <v>#REF!</v>
      </c>
      <c r="P1615" s="820" t="e">
        <f>Tabla13[[#This Row],[Ejec Real Acumu]]-Tabla13[[#This Row],[Proyec Ejec Acumul]]</f>
        <v>#REF!</v>
      </c>
      <c r="Q1615" s="820" t="e">
        <f>Tabla13[[#This Row],[Ejec Real Mes]]-Tabla13[[#This Row],[Program Entreg Mes]]</f>
        <v>#REF!</v>
      </c>
    </row>
    <row r="1616" spans="1:17">
      <c r="A1616" s="834">
        <v>22</v>
      </c>
      <c r="B1616" s="834" t="s">
        <v>2459</v>
      </c>
      <c r="C1616" s="834" t="s">
        <v>2460</v>
      </c>
      <c r="D1616" s="834" t="e">
        <f>#REF!</f>
        <v>#REF!</v>
      </c>
      <c r="E1616" s="834" t="e">
        <f>#REF!</f>
        <v>#REF!</v>
      </c>
      <c r="F1616" s="834">
        <v>5</v>
      </c>
      <c r="G1616" s="834" t="s">
        <v>2447</v>
      </c>
      <c r="H1616" s="834" t="e">
        <f>#REF!</f>
        <v>#REF!</v>
      </c>
      <c r="I1616" s="834" t="e">
        <f>#REF!+#REF!+#REF!+#REF!+#REF!</f>
        <v>#REF!</v>
      </c>
      <c r="J1616" s="834" t="e">
        <f>#REF!+#REF!+#REF!+#REF!+#REF!</f>
        <v>#REF!</v>
      </c>
      <c r="K1616" s="835" t="e">
        <f t="shared" si="21"/>
        <v>#REF!</v>
      </c>
      <c r="L1616" s="835" t="e">
        <f t="shared" si="22"/>
        <v>#REF!</v>
      </c>
      <c r="M1616" s="834" t="e">
        <f>#REF!</f>
        <v>#REF!</v>
      </c>
      <c r="N1616" s="834" t="e">
        <f>#REF!</f>
        <v>#REF!</v>
      </c>
      <c r="O1616" s="836" t="e">
        <f t="shared" si="23"/>
        <v>#REF!</v>
      </c>
      <c r="P1616" s="820" t="e">
        <f>Tabla13[[#This Row],[Ejec Real Acumu]]-Tabla13[[#This Row],[Proyec Ejec Acumul]]</f>
        <v>#REF!</v>
      </c>
      <c r="Q1616" s="820" t="e">
        <f>Tabla13[[#This Row],[Ejec Real Mes]]-Tabla13[[#This Row],[Program Entreg Mes]]</f>
        <v>#REF!</v>
      </c>
    </row>
    <row r="1617" spans="1:17">
      <c r="A1617" s="834">
        <v>23</v>
      </c>
      <c r="B1617" s="834" t="s">
        <v>2459</v>
      </c>
      <c r="C1617" s="834" t="s">
        <v>2460</v>
      </c>
      <c r="D1617" s="834" t="e">
        <f>#REF!</f>
        <v>#REF!</v>
      </c>
      <c r="E1617" s="834" t="e">
        <f>#REF!</f>
        <v>#REF!</v>
      </c>
      <c r="F1617" s="834">
        <v>5</v>
      </c>
      <c r="G1617" s="834" t="s">
        <v>2447</v>
      </c>
      <c r="H1617" s="834" t="e">
        <f>#REF!</f>
        <v>#REF!</v>
      </c>
      <c r="I1617" s="834" t="e">
        <f>#REF!+#REF!+#REF!+#REF!+#REF!</f>
        <v>#REF!</v>
      </c>
      <c r="J1617" s="834" t="e">
        <f>#REF!+#REF!+#REF!+#REF!+#REF!</f>
        <v>#REF!</v>
      </c>
      <c r="K1617" s="835" t="e">
        <f t="shared" si="21"/>
        <v>#REF!</v>
      </c>
      <c r="L1617" s="835" t="e">
        <f t="shared" si="22"/>
        <v>#REF!</v>
      </c>
      <c r="M1617" s="834" t="e">
        <f>#REF!</f>
        <v>#REF!</v>
      </c>
      <c r="N1617" s="834" t="e">
        <f>#REF!</f>
        <v>#REF!</v>
      </c>
      <c r="O1617" s="836" t="e">
        <f t="shared" si="23"/>
        <v>#REF!</v>
      </c>
      <c r="P1617" s="820" t="e">
        <f>Tabla13[[#This Row],[Ejec Real Acumu]]-Tabla13[[#This Row],[Proyec Ejec Acumul]]</f>
        <v>#REF!</v>
      </c>
      <c r="Q1617" s="820" t="e">
        <f>Tabla13[[#This Row],[Ejec Real Mes]]-Tabla13[[#This Row],[Program Entreg Mes]]</f>
        <v>#REF!</v>
      </c>
    </row>
    <row r="1618" spans="1:17">
      <c r="A1618" s="834">
        <v>24</v>
      </c>
      <c r="B1618" s="834" t="s">
        <v>2459</v>
      </c>
      <c r="C1618" s="834" t="s">
        <v>2460</v>
      </c>
      <c r="D1618" s="834" t="e">
        <f>#REF!</f>
        <v>#REF!</v>
      </c>
      <c r="E1618" s="834" t="e">
        <f>#REF!</f>
        <v>#REF!</v>
      </c>
      <c r="F1618" s="834">
        <v>5</v>
      </c>
      <c r="G1618" s="834" t="s">
        <v>2447</v>
      </c>
      <c r="H1618" s="834" t="e">
        <f>#REF!</f>
        <v>#REF!</v>
      </c>
      <c r="I1618" s="834" t="e">
        <f>#REF!+#REF!+#REF!+#REF!+#REF!</f>
        <v>#REF!</v>
      </c>
      <c r="J1618" s="834" t="e">
        <f>#REF!+#REF!+#REF!+#REF!+#REF!</f>
        <v>#REF!</v>
      </c>
      <c r="K1618" s="835" t="e">
        <f t="shared" si="21"/>
        <v>#REF!</v>
      </c>
      <c r="L1618" s="835" t="e">
        <f t="shared" si="22"/>
        <v>#REF!</v>
      </c>
      <c r="M1618" s="834" t="e">
        <f>#REF!</f>
        <v>#REF!</v>
      </c>
      <c r="N1618" s="834" t="e">
        <f>#REF!</f>
        <v>#REF!</v>
      </c>
      <c r="O1618" s="836" t="e">
        <f t="shared" si="23"/>
        <v>#REF!</v>
      </c>
      <c r="P1618" s="820" t="e">
        <f>Tabla13[[#This Row],[Ejec Real Acumu]]-Tabla13[[#This Row],[Proyec Ejec Acumul]]</f>
        <v>#REF!</v>
      </c>
      <c r="Q1618" s="820" t="e">
        <f>Tabla13[[#This Row],[Ejec Real Mes]]-Tabla13[[#This Row],[Program Entreg Mes]]</f>
        <v>#REF!</v>
      </c>
    </row>
    <row r="1619" spans="1:17">
      <c r="A1619" s="834">
        <v>25</v>
      </c>
      <c r="B1619" s="834" t="s">
        <v>2459</v>
      </c>
      <c r="C1619" s="834" t="s">
        <v>2460</v>
      </c>
      <c r="D1619" s="834" t="e">
        <f>#REF!</f>
        <v>#REF!</v>
      </c>
      <c r="E1619" s="834" t="e">
        <f>#REF!</f>
        <v>#REF!</v>
      </c>
      <c r="F1619" s="834">
        <v>5</v>
      </c>
      <c r="G1619" s="834" t="s">
        <v>2447</v>
      </c>
      <c r="H1619" s="834" t="e">
        <f>#REF!</f>
        <v>#REF!</v>
      </c>
      <c r="I1619" s="834" t="e">
        <f>#REF!+#REF!+#REF!+#REF!+#REF!</f>
        <v>#REF!</v>
      </c>
      <c r="J1619" s="834" t="e">
        <f>#REF!+#REF!+#REF!+#REF!+#REF!</f>
        <v>#REF!</v>
      </c>
      <c r="K1619" s="835" t="e">
        <f t="shared" si="21"/>
        <v>#REF!</v>
      </c>
      <c r="L1619" s="835" t="e">
        <f t="shared" si="22"/>
        <v>#REF!</v>
      </c>
      <c r="M1619" s="834" t="e">
        <f>#REF!</f>
        <v>#REF!</v>
      </c>
      <c r="N1619" s="834" t="e">
        <f>#REF!</f>
        <v>#REF!</v>
      </c>
      <c r="O1619" s="836" t="e">
        <f t="shared" si="23"/>
        <v>#REF!</v>
      </c>
      <c r="P1619" s="820" t="e">
        <f>Tabla13[[#This Row],[Ejec Real Acumu]]-Tabla13[[#This Row],[Proyec Ejec Acumul]]</f>
        <v>#REF!</v>
      </c>
      <c r="Q1619" s="820" t="e">
        <f>Tabla13[[#This Row],[Ejec Real Mes]]-Tabla13[[#This Row],[Program Entreg Mes]]</f>
        <v>#REF!</v>
      </c>
    </row>
    <row r="1620" spans="1:17">
      <c r="A1620" s="834">
        <v>26</v>
      </c>
      <c r="B1620" s="834" t="s">
        <v>2459</v>
      </c>
      <c r="C1620" s="834" t="s">
        <v>2460</v>
      </c>
      <c r="D1620" s="834" t="e">
        <f>#REF!</f>
        <v>#REF!</v>
      </c>
      <c r="E1620" s="834" t="e">
        <f>#REF!</f>
        <v>#REF!</v>
      </c>
      <c r="F1620" s="834">
        <v>5</v>
      </c>
      <c r="G1620" s="834" t="s">
        <v>2447</v>
      </c>
      <c r="H1620" s="834" t="e">
        <f>#REF!</f>
        <v>#REF!</v>
      </c>
      <c r="I1620" s="834" t="e">
        <f>#REF!+#REF!+#REF!+#REF!+#REF!</f>
        <v>#REF!</v>
      </c>
      <c r="J1620" s="834" t="e">
        <f>#REF!+#REF!+#REF!+#REF!+#REF!</f>
        <v>#REF!</v>
      </c>
      <c r="K1620" s="835" t="e">
        <f t="shared" si="21"/>
        <v>#REF!</v>
      </c>
      <c r="L1620" s="835" t="e">
        <f t="shared" si="22"/>
        <v>#REF!</v>
      </c>
      <c r="M1620" s="834" t="e">
        <f>#REF!</f>
        <v>#REF!</v>
      </c>
      <c r="N1620" s="834" t="e">
        <f>#REF!</f>
        <v>#REF!</v>
      </c>
      <c r="O1620" s="836" t="e">
        <f t="shared" si="23"/>
        <v>#REF!</v>
      </c>
      <c r="P1620" s="820" t="e">
        <f>Tabla13[[#This Row],[Ejec Real Acumu]]-Tabla13[[#This Row],[Proyec Ejec Acumul]]</f>
        <v>#REF!</v>
      </c>
      <c r="Q1620" s="820" t="e">
        <f>Tabla13[[#This Row],[Ejec Real Mes]]-Tabla13[[#This Row],[Program Entreg Mes]]</f>
        <v>#REF!</v>
      </c>
    </row>
    <row r="1621" spans="1:17">
      <c r="A1621" s="834">
        <v>27</v>
      </c>
      <c r="B1621" s="834" t="s">
        <v>2459</v>
      </c>
      <c r="C1621" s="834" t="s">
        <v>2460</v>
      </c>
      <c r="D1621" s="834" t="e">
        <f>#REF!</f>
        <v>#REF!</v>
      </c>
      <c r="E1621" s="834" t="e">
        <f>#REF!</f>
        <v>#REF!</v>
      </c>
      <c r="F1621" s="834">
        <v>5</v>
      </c>
      <c r="G1621" s="834" t="s">
        <v>2447</v>
      </c>
      <c r="H1621" s="834" t="e">
        <f>#REF!</f>
        <v>#REF!</v>
      </c>
      <c r="I1621" s="834" t="e">
        <f>#REF!+#REF!+#REF!+#REF!+#REF!</f>
        <v>#REF!</v>
      </c>
      <c r="J1621" s="834" t="e">
        <f>#REF!+#REF!+#REF!+#REF!+#REF!</f>
        <v>#REF!</v>
      </c>
      <c r="K1621" s="835" t="e">
        <f t="shared" si="21"/>
        <v>#REF!</v>
      </c>
      <c r="L1621" s="835" t="e">
        <f t="shared" si="22"/>
        <v>#REF!</v>
      </c>
      <c r="M1621" s="834" t="e">
        <f>#REF!</f>
        <v>#REF!</v>
      </c>
      <c r="N1621" s="834" t="e">
        <f>#REF!</f>
        <v>#REF!</v>
      </c>
      <c r="O1621" s="836" t="e">
        <f t="shared" si="23"/>
        <v>#REF!</v>
      </c>
      <c r="P1621" s="820" t="e">
        <f>Tabla13[[#This Row],[Ejec Real Acumu]]-Tabla13[[#This Row],[Proyec Ejec Acumul]]</f>
        <v>#REF!</v>
      </c>
      <c r="Q1621" s="820" t="e">
        <f>Tabla13[[#This Row],[Ejec Real Mes]]-Tabla13[[#This Row],[Program Entreg Mes]]</f>
        <v>#REF!</v>
      </c>
    </row>
    <row r="1622" spans="1:17">
      <c r="A1622" s="834">
        <v>28</v>
      </c>
      <c r="B1622" s="834" t="s">
        <v>2459</v>
      </c>
      <c r="C1622" s="834" t="s">
        <v>2460</v>
      </c>
      <c r="D1622" s="834" t="e">
        <f>#REF!</f>
        <v>#REF!</v>
      </c>
      <c r="E1622" s="834" t="e">
        <f>#REF!</f>
        <v>#REF!</v>
      </c>
      <c r="F1622" s="834">
        <v>5</v>
      </c>
      <c r="G1622" s="834" t="s">
        <v>2447</v>
      </c>
      <c r="H1622" s="837" t="e">
        <f>#REF!</f>
        <v>#REF!</v>
      </c>
      <c r="I1622" s="834" t="e">
        <f>#REF!+#REF!+#REF!+#REF!+#REF!</f>
        <v>#REF!</v>
      </c>
      <c r="J1622" s="834" t="e">
        <f>#REF!+#REF!+#REF!+#REF!+#REF!</f>
        <v>#REF!</v>
      </c>
      <c r="K1622" s="835" t="e">
        <f t="shared" si="21"/>
        <v>#REF!</v>
      </c>
      <c r="L1622" s="835" t="e">
        <f t="shared" si="22"/>
        <v>#REF!</v>
      </c>
      <c r="M1622" s="834" t="e">
        <f>#REF!</f>
        <v>#REF!</v>
      </c>
      <c r="N1622" s="834" t="e">
        <f>#REF!</f>
        <v>#REF!</v>
      </c>
      <c r="O1622" s="836" t="e">
        <f t="shared" si="23"/>
        <v>#REF!</v>
      </c>
      <c r="P1622" s="820" t="e">
        <f>Tabla13[[#This Row],[Ejec Real Acumu]]-Tabla13[[#This Row],[Proyec Ejec Acumul]]</f>
        <v>#REF!</v>
      </c>
      <c r="Q1622" s="820" t="e">
        <f>Tabla13[[#This Row],[Ejec Real Mes]]-Tabla13[[#This Row],[Program Entreg Mes]]</f>
        <v>#REF!</v>
      </c>
    </row>
    <row r="1623" spans="1:17">
      <c r="A1623" s="834">
        <v>29</v>
      </c>
      <c r="B1623" s="834" t="s">
        <v>2459</v>
      </c>
      <c r="C1623" s="834" t="s">
        <v>2460</v>
      </c>
      <c r="D1623" s="834" t="e">
        <f>#REF!</f>
        <v>#REF!</v>
      </c>
      <c r="E1623" s="834" t="e">
        <f>#REF!</f>
        <v>#REF!</v>
      </c>
      <c r="F1623" s="834">
        <v>5</v>
      </c>
      <c r="G1623" s="834" t="s">
        <v>2447</v>
      </c>
      <c r="H1623" s="834" t="e">
        <f>#REF!</f>
        <v>#REF!</v>
      </c>
      <c r="I1623" s="834" t="e">
        <f>#REF!+#REF!+#REF!+#REF!+#REF!</f>
        <v>#REF!</v>
      </c>
      <c r="J1623" s="834" t="e">
        <f>#REF!+#REF!+#REF!+#REF!+#REF!</f>
        <v>#REF!</v>
      </c>
      <c r="K1623" s="835" t="e">
        <f t="shared" si="21"/>
        <v>#REF!</v>
      </c>
      <c r="L1623" s="835" t="e">
        <f t="shared" si="22"/>
        <v>#REF!</v>
      </c>
      <c r="M1623" s="834" t="e">
        <f>#REF!</f>
        <v>#REF!</v>
      </c>
      <c r="N1623" s="834" t="e">
        <f>#REF!</f>
        <v>#REF!</v>
      </c>
      <c r="O1623" s="836" t="e">
        <f t="shared" si="23"/>
        <v>#REF!</v>
      </c>
      <c r="P1623" s="820" t="e">
        <f>Tabla13[[#This Row],[Ejec Real Acumu]]-Tabla13[[#This Row],[Proyec Ejec Acumul]]</f>
        <v>#REF!</v>
      </c>
      <c r="Q1623" s="820" t="e">
        <f>Tabla13[[#This Row],[Ejec Real Mes]]-Tabla13[[#This Row],[Program Entreg Mes]]</f>
        <v>#REF!</v>
      </c>
    </row>
    <row r="1624" spans="1:17">
      <c r="A1624" s="834">
        <v>30</v>
      </c>
      <c r="B1624" s="834" t="s">
        <v>2459</v>
      </c>
      <c r="C1624" s="834" t="s">
        <v>2460</v>
      </c>
      <c r="D1624" s="834" t="e">
        <f>#REF!</f>
        <v>#REF!</v>
      </c>
      <c r="E1624" s="834" t="e">
        <f>#REF!</f>
        <v>#REF!</v>
      </c>
      <c r="F1624" s="834">
        <v>5</v>
      </c>
      <c r="G1624" s="834" t="s">
        <v>2447</v>
      </c>
      <c r="H1624" s="834" t="e">
        <f>#REF!</f>
        <v>#REF!</v>
      </c>
      <c r="I1624" s="834" t="e">
        <f>#REF!+#REF!+#REF!+#REF!+#REF!</f>
        <v>#REF!</v>
      </c>
      <c r="J1624" s="834" t="e">
        <f>#REF!+#REF!+#REF!+#REF!+#REF!</f>
        <v>#REF!</v>
      </c>
      <c r="K1624" s="835" t="e">
        <f t="shared" si="21"/>
        <v>#REF!</v>
      </c>
      <c r="L1624" s="835" t="e">
        <f t="shared" si="22"/>
        <v>#REF!</v>
      </c>
      <c r="M1624" s="834" t="e">
        <f>#REF!</f>
        <v>#REF!</v>
      </c>
      <c r="N1624" s="834" t="e">
        <f>#REF!</f>
        <v>#REF!</v>
      </c>
      <c r="O1624" s="836" t="e">
        <f t="shared" si="23"/>
        <v>#REF!</v>
      </c>
      <c r="P1624" s="820" t="e">
        <f>Tabla13[[#This Row],[Ejec Real Acumu]]-Tabla13[[#This Row],[Proyec Ejec Acumul]]</f>
        <v>#REF!</v>
      </c>
      <c r="Q1624" s="820" t="e">
        <f>Tabla13[[#This Row],[Ejec Real Mes]]-Tabla13[[#This Row],[Program Entreg Mes]]</f>
        <v>#REF!</v>
      </c>
    </row>
    <row r="1625" spans="1:17">
      <c r="A1625" s="834">
        <v>31</v>
      </c>
      <c r="B1625" s="834" t="s">
        <v>2459</v>
      </c>
      <c r="C1625" s="834" t="s">
        <v>2460</v>
      </c>
      <c r="D1625" s="834" t="e">
        <f>#REF!</f>
        <v>#REF!</v>
      </c>
      <c r="E1625" s="834" t="e">
        <f>#REF!</f>
        <v>#REF!</v>
      </c>
      <c r="F1625" s="834">
        <v>5</v>
      </c>
      <c r="G1625" s="834" t="s">
        <v>2447</v>
      </c>
      <c r="H1625" s="834" t="e">
        <f>#REF!</f>
        <v>#REF!</v>
      </c>
      <c r="I1625" s="834" t="e">
        <f>#REF!+#REF!+#REF!+#REF!+#REF!</f>
        <v>#REF!</v>
      </c>
      <c r="J1625" s="834" t="e">
        <f>#REF!+#REF!+#REF!+#REF!+#REF!</f>
        <v>#REF!</v>
      </c>
      <c r="K1625" s="835" t="e">
        <f t="shared" si="21"/>
        <v>#REF!</v>
      </c>
      <c r="L1625" s="835" t="e">
        <f t="shared" si="22"/>
        <v>#REF!</v>
      </c>
      <c r="M1625" s="834" t="e">
        <f>#REF!</f>
        <v>#REF!</v>
      </c>
      <c r="N1625" s="834" t="e">
        <f>#REF!</f>
        <v>#REF!</v>
      </c>
      <c r="O1625" s="836" t="e">
        <f t="shared" si="23"/>
        <v>#REF!</v>
      </c>
      <c r="P1625" s="820" t="e">
        <f>Tabla13[[#This Row],[Ejec Real Acumu]]-Tabla13[[#This Row],[Proyec Ejec Acumul]]</f>
        <v>#REF!</v>
      </c>
      <c r="Q1625" s="820" t="e">
        <f>Tabla13[[#This Row],[Ejec Real Mes]]-Tabla13[[#This Row],[Program Entreg Mes]]</f>
        <v>#REF!</v>
      </c>
    </row>
    <row r="1626" spans="1:17">
      <c r="A1626" s="834">
        <v>32</v>
      </c>
      <c r="B1626" s="834" t="s">
        <v>2459</v>
      </c>
      <c r="C1626" s="834" t="s">
        <v>2460</v>
      </c>
      <c r="D1626" s="834" t="e">
        <f>#REF!</f>
        <v>#REF!</v>
      </c>
      <c r="E1626" s="834" t="e">
        <f>#REF!</f>
        <v>#REF!</v>
      </c>
      <c r="F1626" s="834">
        <v>5</v>
      </c>
      <c r="G1626" s="834" t="s">
        <v>2447</v>
      </c>
      <c r="H1626" s="834" t="e">
        <f>#REF!</f>
        <v>#REF!</v>
      </c>
      <c r="I1626" s="834" t="e">
        <f>#REF!+#REF!+#REF!+#REF!+#REF!</f>
        <v>#REF!</v>
      </c>
      <c r="J1626" s="834" t="e">
        <f>#REF!+#REF!+#REF!+#REF!+#REF!</f>
        <v>#REF!</v>
      </c>
      <c r="K1626" s="835" t="e">
        <f t="shared" si="21"/>
        <v>#REF!</v>
      </c>
      <c r="L1626" s="835" t="e">
        <f t="shared" si="22"/>
        <v>#REF!</v>
      </c>
      <c r="M1626" s="834" t="e">
        <f>#REF!</f>
        <v>#REF!</v>
      </c>
      <c r="N1626" s="834" t="e">
        <f>#REF!</f>
        <v>#REF!</v>
      </c>
      <c r="O1626" s="836" t="e">
        <f t="shared" si="23"/>
        <v>#REF!</v>
      </c>
      <c r="P1626" s="820" t="e">
        <f>Tabla13[[#This Row],[Ejec Real Acumu]]-Tabla13[[#This Row],[Proyec Ejec Acumul]]</f>
        <v>#REF!</v>
      </c>
      <c r="Q1626" s="820" t="e">
        <f>Tabla13[[#This Row],[Ejec Real Mes]]-Tabla13[[#This Row],[Program Entreg Mes]]</f>
        <v>#REF!</v>
      </c>
    </row>
    <row r="1627" spans="1:17">
      <c r="A1627" s="834">
        <v>33</v>
      </c>
      <c r="B1627" s="834" t="s">
        <v>2459</v>
      </c>
      <c r="C1627" s="834" t="s">
        <v>2460</v>
      </c>
      <c r="D1627" s="834" t="e">
        <f>#REF!</f>
        <v>#REF!</v>
      </c>
      <c r="E1627" s="834" t="e">
        <f>#REF!</f>
        <v>#REF!</v>
      </c>
      <c r="F1627" s="834">
        <v>5</v>
      </c>
      <c r="G1627" s="834" t="s">
        <v>2447</v>
      </c>
      <c r="H1627" s="834" t="e">
        <f>#REF!</f>
        <v>#REF!</v>
      </c>
      <c r="I1627" s="834" t="e">
        <f>#REF!+#REF!+#REF!+#REF!+#REF!</f>
        <v>#REF!</v>
      </c>
      <c r="J1627" s="834" t="e">
        <f>#REF!+#REF!+#REF!+#REF!+#REF!</f>
        <v>#REF!</v>
      </c>
      <c r="K1627" s="835" t="e">
        <f t="shared" si="21"/>
        <v>#REF!</v>
      </c>
      <c r="L1627" s="835" t="e">
        <f t="shared" si="22"/>
        <v>#REF!</v>
      </c>
      <c r="M1627" s="834" t="e">
        <f>#REF!</f>
        <v>#REF!</v>
      </c>
      <c r="N1627" s="834" t="e">
        <f>#REF!</f>
        <v>#REF!</v>
      </c>
      <c r="O1627" s="836" t="e">
        <f t="shared" si="23"/>
        <v>#REF!</v>
      </c>
      <c r="P1627" s="820" t="e">
        <f>Tabla13[[#This Row],[Ejec Real Acumu]]-Tabla13[[#This Row],[Proyec Ejec Acumul]]</f>
        <v>#REF!</v>
      </c>
      <c r="Q1627" s="820" t="e">
        <f>Tabla13[[#This Row],[Ejec Real Mes]]-Tabla13[[#This Row],[Program Entreg Mes]]</f>
        <v>#REF!</v>
      </c>
    </row>
    <row r="1628" spans="1:17">
      <c r="A1628" s="834">
        <v>34</v>
      </c>
      <c r="B1628" s="834" t="s">
        <v>2459</v>
      </c>
      <c r="C1628" s="834" t="s">
        <v>2460</v>
      </c>
      <c r="D1628" s="834" t="e">
        <f>#REF!</f>
        <v>#REF!</v>
      </c>
      <c r="E1628" s="834" t="e">
        <f>#REF!</f>
        <v>#REF!</v>
      </c>
      <c r="F1628" s="834">
        <v>5</v>
      </c>
      <c r="G1628" s="834" t="s">
        <v>2447</v>
      </c>
      <c r="H1628" s="834" t="e">
        <f>#REF!</f>
        <v>#REF!</v>
      </c>
      <c r="I1628" s="834" t="e">
        <f>#REF!+#REF!+#REF!+#REF!+#REF!</f>
        <v>#REF!</v>
      </c>
      <c r="J1628" s="834" t="e">
        <f>#REF!+#REF!+#REF!+#REF!+#REF!</f>
        <v>#REF!</v>
      </c>
      <c r="K1628" s="835" t="e">
        <f t="shared" si="21"/>
        <v>#REF!</v>
      </c>
      <c r="L1628" s="835" t="e">
        <f t="shared" si="22"/>
        <v>#REF!</v>
      </c>
      <c r="M1628" s="834" t="e">
        <f>#REF!</f>
        <v>#REF!</v>
      </c>
      <c r="N1628" s="834" t="e">
        <f>#REF!</f>
        <v>#REF!</v>
      </c>
      <c r="O1628" s="836" t="e">
        <f t="shared" si="23"/>
        <v>#REF!</v>
      </c>
      <c r="P1628" s="820" t="e">
        <f>Tabla13[[#This Row],[Ejec Real Acumu]]-Tabla13[[#This Row],[Proyec Ejec Acumul]]</f>
        <v>#REF!</v>
      </c>
      <c r="Q1628" s="820" t="e">
        <f>Tabla13[[#This Row],[Ejec Real Mes]]-Tabla13[[#This Row],[Program Entreg Mes]]</f>
        <v>#REF!</v>
      </c>
    </row>
    <row r="1629" spans="1:17">
      <c r="A1629" s="834">
        <v>35</v>
      </c>
      <c r="B1629" s="834" t="s">
        <v>2459</v>
      </c>
      <c r="C1629" s="834" t="s">
        <v>2460</v>
      </c>
      <c r="D1629" s="834" t="e">
        <f>#REF!</f>
        <v>#REF!</v>
      </c>
      <c r="E1629" s="834" t="e">
        <f>#REF!</f>
        <v>#REF!</v>
      </c>
      <c r="F1629" s="834">
        <v>5</v>
      </c>
      <c r="G1629" s="834" t="s">
        <v>2447</v>
      </c>
      <c r="H1629" s="834" t="e">
        <f>#REF!</f>
        <v>#REF!</v>
      </c>
      <c r="I1629" s="834" t="e">
        <f>#REF!+#REF!+#REF!+#REF!+#REF!</f>
        <v>#REF!</v>
      </c>
      <c r="J1629" s="834" t="e">
        <f>#REF!+#REF!+#REF!+#REF!+#REF!</f>
        <v>#REF!</v>
      </c>
      <c r="K1629" s="835" t="e">
        <f t="shared" si="21"/>
        <v>#REF!</v>
      </c>
      <c r="L1629" s="835" t="e">
        <f t="shared" si="22"/>
        <v>#REF!</v>
      </c>
      <c r="M1629" s="834" t="e">
        <f>#REF!</f>
        <v>#REF!</v>
      </c>
      <c r="N1629" s="834" t="e">
        <f>#REF!</f>
        <v>#REF!</v>
      </c>
      <c r="O1629" s="836" t="e">
        <f t="shared" si="23"/>
        <v>#REF!</v>
      </c>
      <c r="P1629" s="820" t="e">
        <f>Tabla13[[#This Row],[Ejec Real Acumu]]-Tabla13[[#This Row],[Proyec Ejec Acumul]]</f>
        <v>#REF!</v>
      </c>
      <c r="Q1629" s="820" t="e">
        <f>Tabla13[[#This Row],[Ejec Real Mes]]-Tabla13[[#This Row],[Program Entreg Mes]]</f>
        <v>#REF!</v>
      </c>
    </row>
    <row r="1630" spans="1:17">
      <c r="A1630" s="834">
        <v>36</v>
      </c>
      <c r="B1630" s="834" t="s">
        <v>2459</v>
      </c>
      <c r="C1630" s="834" t="s">
        <v>2460</v>
      </c>
      <c r="D1630" s="834" t="e">
        <f>#REF!</f>
        <v>#REF!</v>
      </c>
      <c r="E1630" s="834" t="e">
        <f>#REF!</f>
        <v>#REF!</v>
      </c>
      <c r="F1630" s="834">
        <v>5</v>
      </c>
      <c r="G1630" s="834" t="s">
        <v>2447</v>
      </c>
      <c r="H1630" s="834" t="e">
        <f>#REF!</f>
        <v>#REF!</v>
      </c>
      <c r="I1630" s="834" t="e">
        <f>#REF!+#REF!+#REF!+#REF!+#REF!</f>
        <v>#REF!</v>
      </c>
      <c r="J1630" s="834" t="e">
        <f>#REF!+#REF!+#REF!+#REF!+#REF!</f>
        <v>#REF!</v>
      </c>
      <c r="K1630" s="835" t="e">
        <f t="shared" si="21"/>
        <v>#REF!</v>
      </c>
      <c r="L1630" s="835" t="e">
        <f t="shared" si="22"/>
        <v>#REF!</v>
      </c>
      <c r="M1630" s="834" t="e">
        <f>#REF!</f>
        <v>#REF!</v>
      </c>
      <c r="N1630" s="834" t="e">
        <f>#REF!</f>
        <v>#REF!</v>
      </c>
      <c r="O1630" s="836" t="e">
        <f t="shared" si="23"/>
        <v>#REF!</v>
      </c>
      <c r="P1630" s="820" t="e">
        <f>Tabla13[[#This Row],[Ejec Real Acumu]]-Tabla13[[#This Row],[Proyec Ejec Acumul]]</f>
        <v>#REF!</v>
      </c>
      <c r="Q1630" s="820" t="e">
        <f>Tabla13[[#This Row],[Ejec Real Mes]]-Tabla13[[#This Row],[Program Entreg Mes]]</f>
        <v>#REF!</v>
      </c>
    </row>
    <row r="1631" spans="1:17">
      <c r="A1631" s="834">
        <v>37</v>
      </c>
      <c r="B1631" s="834" t="s">
        <v>2459</v>
      </c>
      <c r="C1631" s="834" t="s">
        <v>2460</v>
      </c>
      <c r="D1631" s="834" t="e">
        <f>#REF!</f>
        <v>#REF!</v>
      </c>
      <c r="E1631" s="834" t="e">
        <f>#REF!</f>
        <v>#REF!</v>
      </c>
      <c r="F1631" s="834">
        <v>5</v>
      </c>
      <c r="G1631" s="834" t="s">
        <v>2447</v>
      </c>
      <c r="H1631" s="834" t="e">
        <f>#REF!</f>
        <v>#REF!</v>
      </c>
      <c r="I1631" s="834" t="e">
        <f>#REF!+#REF!+#REF!+#REF!+#REF!</f>
        <v>#REF!</v>
      </c>
      <c r="J1631" s="834" t="e">
        <f>#REF!+#REF!+#REF!+#REF!+#REF!</f>
        <v>#REF!</v>
      </c>
      <c r="K1631" s="835" t="e">
        <f t="shared" si="21"/>
        <v>#REF!</v>
      </c>
      <c r="L1631" s="835" t="e">
        <f t="shared" si="22"/>
        <v>#REF!</v>
      </c>
      <c r="M1631" s="834" t="e">
        <f>#REF!</f>
        <v>#REF!</v>
      </c>
      <c r="N1631" s="834" t="e">
        <f>#REF!</f>
        <v>#REF!</v>
      </c>
      <c r="O1631" s="836" t="e">
        <f t="shared" si="23"/>
        <v>#REF!</v>
      </c>
      <c r="P1631" s="820" t="e">
        <f>Tabla13[[#This Row],[Ejec Real Acumu]]-Tabla13[[#This Row],[Proyec Ejec Acumul]]</f>
        <v>#REF!</v>
      </c>
      <c r="Q1631" s="820" t="e">
        <f>Tabla13[[#This Row],[Ejec Real Mes]]-Tabla13[[#This Row],[Program Entreg Mes]]</f>
        <v>#REF!</v>
      </c>
    </row>
    <row r="1632" spans="1:17">
      <c r="A1632" s="834">
        <v>38</v>
      </c>
      <c r="B1632" s="834" t="s">
        <v>2459</v>
      </c>
      <c r="C1632" s="834" t="s">
        <v>2460</v>
      </c>
      <c r="D1632" s="834" t="e">
        <f>#REF!</f>
        <v>#REF!</v>
      </c>
      <c r="E1632" s="834" t="e">
        <f>#REF!</f>
        <v>#REF!</v>
      </c>
      <c r="F1632" s="834">
        <v>5</v>
      </c>
      <c r="G1632" s="834" t="s">
        <v>2447</v>
      </c>
      <c r="H1632" s="834" t="e">
        <f>#REF!</f>
        <v>#REF!</v>
      </c>
      <c r="I1632" s="834" t="e">
        <f>#REF!+#REF!+#REF!+#REF!+#REF!</f>
        <v>#REF!</v>
      </c>
      <c r="J1632" s="834" t="e">
        <f>#REF!+#REF!+#REF!+#REF!+#REF!</f>
        <v>#REF!</v>
      </c>
      <c r="K1632" s="835" t="e">
        <f t="shared" si="21"/>
        <v>#REF!</v>
      </c>
      <c r="L1632" s="835" t="e">
        <f t="shared" si="22"/>
        <v>#REF!</v>
      </c>
      <c r="M1632" s="834" t="e">
        <f>#REF!</f>
        <v>#REF!</v>
      </c>
      <c r="N1632" s="834" t="e">
        <f>#REF!</f>
        <v>#REF!</v>
      </c>
      <c r="O1632" s="836" t="e">
        <f t="shared" si="23"/>
        <v>#REF!</v>
      </c>
      <c r="P1632" s="820" t="e">
        <f>Tabla13[[#This Row],[Ejec Real Acumu]]-Tabla13[[#This Row],[Proyec Ejec Acumul]]</f>
        <v>#REF!</v>
      </c>
      <c r="Q1632" s="820" t="e">
        <f>Tabla13[[#This Row],[Ejec Real Mes]]-Tabla13[[#This Row],[Program Entreg Mes]]</f>
        <v>#REF!</v>
      </c>
    </row>
    <row r="1633" spans="1:17">
      <c r="A1633" s="834">
        <v>1</v>
      </c>
      <c r="B1633" s="834" t="s">
        <v>2459</v>
      </c>
      <c r="C1633" s="834" t="s">
        <v>2460</v>
      </c>
      <c r="D1633" s="834" t="e">
        <f>#REF!</f>
        <v>#REF!</v>
      </c>
      <c r="E1633" s="834" t="e">
        <f>#REF!</f>
        <v>#REF!</v>
      </c>
      <c r="F1633" s="834">
        <v>6</v>
      </c>
      <c r="G1633" s="834" t="s">
        <v>2448</v>
      </c>
      <c r="H1633" s="834" t="e">
        <f>#REF!</f>
        <v>#REF!</v>
      </c>
      <c r="I1633" s="834" t="e">
        <f>#REF!+#REF!+#REF!+#REF!+#REF!+#REF!</f>
        <v>#REF!</v>
      </c>
      <c r="J1633" s="834" t="e">
        <f>#REF!+#REF!+#REF!+#REF!+#REF!+#REF!</f>
        <v>#REF!</v>
      </c>
      <c r="K1633" s="835" t="e">
        <f t="shared" si="21"/>
        <v>#REF!</v>
      </c>
      <c r="L1633" s="835" t="e">
        <f t="shared" si="22"/>
        <v>#REF!</v>
      </c>
      <c r="M1633" s="834" t="e">
        <f>#REF!</f>
        <v>#REF!</v>
      </c>
      <c r="N1633" s="834" t="e">
        <f>#REF!</f>
        <v>#REF!</v>
      </c>
      <c r="O1633" s="836" t="e">
        <f t="shared" si="23"/>
        <v>#REF!</v>
      </c>
      <c r="P1633" s="820" t="e">
        <f>Tabla13[[#This Row],[Ejec Real Acumu]]-Tabla13[[#This Row],[Proyec Ejec Acumul]]</f>
        <v>#REF!</v>
      </c>
      <c r="Q1633" s="820" t="e">
        <f>Tabla13[[#This Row],[Ejec Real Mes]]-Tabla13[[#This Row],[Program Entreg Mes]]</f>
        <v>#REF!</v>
      </c>
    </row>
    <row r="1634" spans="1:17">
      <c r="A1634" s="834">
        <v>2</v>
      </c>
      <c r="B1634" s="834" t="s">
        <v>2459</v>
      </c>
      <c r="C1634" s="834" t="s">
        <v>2460</v>
      </c>
      <c r="D1634" s="834" t="e">
        <f>#REF!</f>
        <v>#REF!</v>
      </c>
      <c r="E1634" s="834" t="e">
        <f>#REF!</f>
        <v>#REF!</v>
      </c>
      <c r="F1634" s="834">
        <v>6</v>
      </c>
      <c r="G1634" s="834" t="s">
        <v>2448</v>
      </c>
      <c r="H1634" s="834" t="e">
        <f>#REF!</f>
        <v>#REF!</v>
      </c>
      <c r="I1634" s="834" t="e">
        <f>#REF!+#REF!+#REF!+#REF!+#REF!+#REF!</f>
        <v>#REF!</v>
      </c>
      <c r="J1634" s="834" t="e">
        <f>#REF!+#REF!+#REF!+#REF!+#REF!+#REF!</f>
        <v>#REF!</v>
      </c>
      <c r="K1634" s="835" t="e">
        <f t="shared" si="21"/>
        <v>#REF!</v>
      </c>
      <c r="L1634" s="835" t="e">
        <f t="shared" si="22"/>
        <v>#REF!</v>
      </c>
      <c r="M1634" s="834" t="e">
        <f>#REF!</f>
        <v>#REF!</v>
      </c>
      <c r="N1634" s="834" t="e">
        <f>#REF!</f>
        <v>#REF!</v>
      </c>
      <c r="O1634" s="836" t="e">
        <f t="shared" si="23"/>
        <v>#REF!</v>
      </c>
      <c r="P1634" s="820" t="e">
        <f>Tabla13[[#This Row],[Ejec Real Acumu]]-Tabla13[[#This Row],[Proyec Ejec Acumul]]</f>
        <v>#REF!</v>
      </c>
      <c r="Q1634" s="820" t="e">
        <f>Tabla13[[#This Row],[Ejec Real Mes]]-Tabla13[[#This Row],[Program Entreg Mes]]</f>
        <v>#REF!</v>
      </c>
    </row>
    <row r="1635" spans="1:17">
      <c r="A1635" s="834">
        <v>3</v>
      </c>
      <c r="B1635" s="834" t="s">
        <v>2459</v>
      </c>
      <c r="C1635" s="834" t="s">
        <v>2460</v>
      </c>
      <c r="D1635" s="834" t="e">
        <f>#REF!</f>
        <v>#REF!</v>
      </c>
      <c r="E1635" s="834" t="e">
        <f>#REF!</f>
        <v>#REF!</v>
      </c>
      <c r="F1635" s="834">
        <v>6</v>
      </c>
      <c r="G1635" s="834" t="s">
        <v>2448</v>
      </c>
      <c r="H1635" s="834" t="e">
        <f>#REF!</f>
        <v>#REF!</v>
      </c>
      <c r="I1635" s="834" t="e">
        <f>#REF!+#REF!+#REF!+#REF!+#REF!+#REF!</f>
        <v>#REF!</v>
      </c>
      <c r="J1635" s="834" t="e">
        <f>#REF!+#REF!+#REF!+#REF!+#REF!+#REF!</f>
        <v>#REF!</v>
      </c>
      <c r="K1635" s="835" t="e">
        <f t="shared" si="21"/>
        <v>#REF!</v>
      </c>
      <c r="L1635" s="835" t="e">
        <f t="shared" si="22"/>
        <v>#REF!</v>
      </c>
      <c r="M1635" s="834" t="e">
        <f>#REF!</f>
        <v>#REF!</v>
      </c>
      <c r="N1635" s="834" t="e">
        <f>#REF!</f>
        <v>#REF!</v>
      </c>
      <c r="O1635" s="836" t="e">
        <f t="shared" si="23"/>
        <v>#REF!</v>
      </c>
      <c r="P1635" s="820" t="e">
        <f>Tabla13[[#This Row],[Ejec Real Acumu]]-Tabla13[[#This Row],[Proyec Ejec Acumul]]</f>
        <v>#REF!</v>
      </c>
      <c r="Q1635" s="820" t="e">
        <f>Tabla13[[#This Row],[Ejec Real Mes]]-Tabla13[[#This Row],[Program Entreg Mes]]</f>
        <v>#REF!</v>
      </c>
    </row>
    <row r="1636" spans="1:17">
      <c r="A1636" s="834">
        <v>4</v>
      </c>
      <c r="B1636" s="834" t="s">
        <v>2459</v>
      </c>
      <c r="C1636" s="834" t="s">
        <v>2460</v>
      </c>
      <c r="D1636" s="834" t="e">
        <f>#REF!</f>
        <v>#REF!</v>
      </c>
      <c r="E1636" s="834" t="e">
        <f>#REF!</f>
        <v>#REF!</v>
      </c>
      <c r="F1636" s="834">
        <v>6</v>
      </c>
      <c r="G1636" s="834" t="s">
        <v>2448</v>
      </c>
      <c r="H1636" s="834" t="e">
        <f>#REF!</f>
        <v>#REF!</v>
      </c>
      <c r="I1636" s="834" t="e">
        <f>#REF!+#REF!+#REF!+#REF!+#REF!+#REF!</f>
        <v>#REF!</v>
      </c>
      <c r="J1636" s="834" t="e">
        <f>#REF!+#REF!+#REF!+#REF!+#REF!+#REF!</f>
        <v>#REF!</v>
      </c>
      <c r="K1636" s="835" t="e">
        <f t="shared" si="21"/>
        <v>#REF!</v>
      </c>
      <c r="L1636" s="835" t="e">
        <f t="shared" si="22"/>
        <v>#REF!</v>
      </c>
      <c r="M1636" s="834" t="e">
        <f>#REF!</f>
        <v>#REF!</v>
      </c>
      <c r="N1636" s="834" t="e">
        <f>#REF!</f>
        <v>#REF!</v>
      </c>
      <c r="O1636" s="836" t="e">
        <f t="shared" si="23"/>
        <v>#REF!</v>
      </c>
      <c r="P1636" s="820" t="e">
        <f>Tabla13[[#This Row],[Ejec Real Acumu]]-Tabla13[[#This Row],[Proyec Ejec Acumul]]</f>
        <v>#REF!</v>
      </c>
      <c r="Q1636" s="820" t="e">
        <f>Tabla13[[#This Row],[Ejec Real Mes]]-Tabla13[[#This Row],[Program Entreg Mes]]</f>
        <v>#REF!</v>
      </c>
    </row>
    <row r="1637" spans="1:17">
      <c r="A1637" s="834">
        <v>5</v>
      </c>
      <c r="B1637" s="834" t="s">
        <v>2459</v>
      </c>
      <c r="C1637" s="834" t="s">
        <v>2460</v>
      </c>
      <c r="D1637" s="834" t="e">
        <f>#REF!</f>
        <v>#REF!</v>
      </c>
      <c r="E1637" s="834" t="e">
        <f>#REF!</f>
        <v>#REF!</v>
      </c>
      <c r="F1637" s="834">
        <v>6</v>
      </c>
      <c r="G1637" s="834" t="s">
        <v>2448</v>
      </c>
      <c r="H1637" s="834" t="e">
        <f>#REF!</f>
        <v>#REF!</v>
      </c>
      <c r="I1637" s="834" t="e">
        <f>#REF!+#REF!+#REF!+#REF!+#REF!+#REF!</f>
        <v>#REF!</v>
      </c>
      <c r="J1637" s="834" t="e">
        <f>#REF!+#REF!+#REF!+#REF!+#REF!+#REF!</f>
        <v>#REF!</v>
      </c>
      <c r="K1637" s="835" t="e">
        <f t="shared" si="21"/>
        <v>#REF!</v>
      </c>
      <c r="L1637" s="835" t="e">
        <f t="shared" si="22"/>
        <v>#REF!</v>
      </c>
      <c r="M1637" s="834" t="e">
        <f>#REF!</f>
        <v>#REF!</v>
      </c>
      <c r="N1637" s="834" t="e">
        <f>#REF!</f>
        <v>#REF!</v>
      </c>
      <c r="O1637" s="836" t="e">
        <f t="shared" si="23"/>
        <v>#REF!</v>
      </c>
      <c r="P1637" s="820" t="e">
        <f>Tabla13[[#This Row],[Ejec Real Acumu]]-Tabla13[[#This Row],[Proyec Ejec Acumul]]</f>
        <v>#REF!</v>
      </c>
      <c r="Q1637" s="820" t="e">
        <f>Tabla13[[#This Row],[Ejec Real Mes]]-Tabla13[[#This Row],[Program Entreg Mes]]</f>
        <v>#REF!</v>
      </c>
    </row>
    <row r="1638" spans="1:17">
      <c r="A1638" s="834">
        <v>6</v>
      </c>
      <c r="B1638" s="834" t="s">
        <v>2459</v>
      </c>
      <c r="C1638" s="834" t="s">
        <v>2460</v>
      </c>
      <c r="D1638" s="834" t="e">
        <f>#REF!</f>
        <v>#REF!</v>
      </c>
      <c r="E1638" s="834" t="e">
        <f>#REF!</f>
        <v>#REF!</v>
      </c>
      <c r="F1638" s="834">
        <v>6</v>
      </c>
      <c r="G1638" s="834" t="s">
        <v>2448</v>
      </c>
      <c r="H1638" s="834" t="e">
        <f>#REF!</f>
        <v>#REF!</v>
      </c>
      <c r="I1638" s="834" t="e">
        <f>#REF!+#REF!+#REF!+#REF!+#REF!+#REF!</f>
        <v>#REF!</v>
      </c>
      <c r="J1638" s="834" t="e">
        <f>#REF!+#REF!+#REF!+#REF!+#REF!+#REF!</f>
        <v>#REF!</v>
      </c>
      <c r="K1638" s="835" t="e">
        <f t="shared" si="21"/>
        <v>#REF!</v>
      </c>
      <c r="L1638" s="835" t="e">
        <f t="shared" si="22"/>
        <v>#REF!</v>
      </c>
      <c r="M1638" s="834" t="e">
        <f>#REF!</f>
        <v>#REF!</v>
      </c>
      <c r="N1638" s="834" t="e">
        <f>#REF!</f>
        <v>#REF!</v>
      </c>
      <c r="O1638" s="836" t="e">
        <f t="shared" si="23"/>
        <v>#REF!</v>
      </c>
      <c r="P1638" s="820" t="e">
        <f>Tabla13[[#This Row],[Ejec Real Acumu]]-Tabla13[[#This Row],[Proyec Ejec Acumul]]</f>
        <v>#REF!</v>
      </c>
      <c r="Q1638" s="820" t="e">
        <f>Tabla13[[#This Row],[Ejec Real Mes]]-Tabla13[[#This Row],[Program Entreg Mes]]</f>
        <v>#REF!</v>
      </c>
    </row>
    <row r="1639" spans="1:17">
      <c r="A1639" s="834">
        <v>7</v>
      </c>
      <c r="B1639" s="834" t="s">
        <v>2459</v>
      </c>
      <c r="C1639" s="834" t="s">
        <v>2460</v>
      </c>
      <c r="D1639" s="834" t="e">
        <f>#REF!</f>
        <v>#REF!</v>
      </c>
      <c r="E1639" s="834" t="e">
        <f>#REF!</f>
        <v>#REF!</v>
      </c>
      <c r="F1639" s="834">
        <v>6</v>
      </c>
      <c r="G1639" s="834" t="s">
        <v>2448</v>
      </c>
      <c r="H1639" s="834" t="e">
        <f>#REF!</f>
        <v>#REF!</v>
      </c>
      <c r="I1639" s="834" t="e">
        <f>#REF!+#REF!+#REF!+#REF!+#REF!+#REF!</f>
        <v>#REF!</v>
      </c>
      <c r="J1639" s="834" t="e">
        <f>#REF!+#REF!+#REF!+#REF!+#REF!+#REF!</f>
        <v>#REF!</v>
      </c>
      <c r="K1639" s="835" t="e">
        <f t="shared" si="21"/>
        <v>#REF!</v>
      </c>
      <c r="L1639" s="835" t="e">
        <f t="shared" si="22"/>
        <v>#REF!</v>
      </c>
      <c r="M1639" s="834" t="e">
        <f>#REF!</f>
        <v>#REF!</v>
      </c>
      <c r="N1639" s="834" t="e">
        <f>#REF!</f>
        <v>#REF!</v>
      </c>
      <c r="O1639" s="836" t="e">
        <f t="shared" si="23"/>
        <v>#REF!</v>
      </c>
      <c r="P1639" s="820" t="e">
        <f>Tabla13[[#This Row],[Ejec Real Acumu]]-Tabla13[[#This Row],[Proyec Ejec Acumul]]</f>
        <v>#REF!</v>
      </c>
      <c r="Q1639" s="820" t="e">
        <f>Tabla13[[#This Row],[Ejec Real Mes]]-Tabla13[[#This Row],[Program Entreg Mes]]</f>
        <v>#REF!</v>
      </c>
    </row>
    <row r="1640" spans="1:17">
      <c r="A1640" s="834">
        <v>8</v>
      </c>
      <c r="B1640" s="834" t="s">
        <v>2459</v>
      </c>
      <c r="C1640" s="834" t="s">
        <v>2460</v>
      </c>
      <c r="D1640" s="834" t="e">
        <f>#REF!</f>
        <v>#REF!</v>
      </c>
      <c r="E1640" s="834" t="e">
        <f>#REF!</f>
        <v>#REF!</v>
      </c>
      <c r="F1640" s="834">
        <v>6</v>
      </c>
      <c r="G1640" s="834" t="s">
        <v>2448</v>
      </c>
      <c r="H1640" s="834" t="e">
        <f>#REF!</f>
        <v>#REF!</v>
      </c>
      <c r="I1640" s="834" t="e">
        <f>#REF!+#REF!+#REF!+#REF!+#REF!+#REF!</f>
        <v>#REF!</v>
      </c>
      <c r="J1640" s="834" t="e">
        <f>#REF!+#REF!+#REF!+#REF!+#REF!+#REF!</f>
        <v>#REF!</v>
      </c>
      <c r="K1640" s="835" t="e">
        <f t="shared" si="21"/>
        <v>#REF!</v>
      </c>
      <c r="L1640" s="835" t="e">
        <f t="shared" si="22"/>
        <v>#REF!</v>
      </c>
      <c r="M1640" s="834" t="e">
        <f>#REF!</f>
        <v>#REF!</v>
      </c>
      <c r="N1640" s="834" t="e">
        <f>#REF!</f>
        <v>#REF!</v>
      </c>
      <c r="O1640" s="836" t="e">
        <f t="shared" si="23"/>
        <v>#REF!</v>
      </c>
      <c r="P1640" s="820" t="e">
        <f>Tabla13[[#This Row],[Ejec Real Acumu]]-Tabla13[[#This Row],[Proyec Ejec Acumul]]</f>
        <v>#REF!</v>
      </c>
      <c r="Q1640" s="820" t="e">
        <f>Tabla13[[#This Row],[Ejec Real Mes]]-Tabla13[[#This Row],[Program Entreg Mes]]</f>
        <v>#REF!</v>
      </c>
    </row>
    <row r="1641" spans="1:17">
      <c r="A1641" s="834">
        <v>9</v>
      </c>
      <c r="B1641" s="834" t="s">
        <v>2459</v>
      </c>
      <c r="C1641" s="834" t="s">
        <v>2460</v>
      </c>
      <c r="D1641" s="834" t="e">
        <f>#REF!</f>
        <v>#REF!</v>
      </c>
      <c r="E1641" s="834" t="e">
        <f>#REF!</f>
        <v>#REF!</v>
      </c>
      <c r="F1641" s="834">
        <v>6</v>
      </c>
      <c r="G1641" s="834" t="s">
        <v>2448</v>
      </c>
      <c r="H1641" s="834" t="e">
        <f>#REF!</f>
        <v>#REF!</v>
      </c>
      <c r="I1641" s="834" t="e">
        <f>#REF!+#REF!+#REF!+#REF!+#REF!+#REF!</f>
        <v>#REF!</v>
      </c>
      <c r="J1641" s="834" t="e">
        <f>#REF!+#REF!+#REF!+#REF!+#REF!+#REF!</f>
        <v>#REF!</v>
      </c>
      <c r="K1641" s="835" t="e">
        <f t="shared" si="21"/>
        <v>#REF!</v>
      </c>
      <c r="L1641" s="835" t="e">
        <f t="shared" si="22"/>
        <v>#REF!</v>
      </c>
      <c r="M1641" s="834" t="e">
        <f>#REF!</f>
        <v>#REF!</v>
      </c>
      <c r="N1641" s="834" t="e">
        <f>#REF!</f>
        <v>#REF!</v>
      </c>
      <c r="O1641" s="836" t="e">
        <f t="shared" si="23"/>
        <v>#REF!</v>
      </c>
      <c r="P1641" s="820" t="e">
        <f>Tabla13[[#This Row],[Ejec Real Acumu]]-Tabla13[[#This Row],[Proyec Ejec Acumul]]</f>
        <v>#REF!</v>
      </c>
      <c r="Q1641" s="820" t="e">
        <f>Tabla13[[#This Row],[Ejec Real Mes]]-Tabla13[[#This Row],[Program Entreg Mes]]</f>
        <v>#REF!</v>
      </c>
    </row>
    <row r="1642" spans="1:17">
      <c r="A1642" s="834">
        <v>10</v>
      </c>
      <c r="B1642" s="834" t="s">
        <v>2459</v>
      </c>
      <c r="C1642" s="834" t="s">
        <v>2460</v>
      </c>
      <c r="D1642" s="834" t="e">
        <f>#REF!</f>
        <v>#REF!</v>
      </c>
      <c r="E1642" s="834" t="e">
        <f>#REF!</f>
        <v>#REF!</v>
      </c>
      <c r="F1642" s="834">
        <v>6</v>
      </c>
      <c r="G1642" s="834" t="s">
        <v>2448</v>
      </c>
      <c r="H1642" s="834" t="e">
        <f>#REF!</f>
        <v>#REF!</v>
      </c>
      <c r="I1642" s="834" t="e">
        <f>#REF!+#REF!+#REF!+#REF!+#REF!+#REF!</f>
        <v>#REF!</v>
      </c>
      <c r="J1642" s="834" t="e">
        <f>#REF!+#REF!+#REF!+#REF!+#REF!+#REF!</f>
        <v>#REF!</v>
      </c>
      <c r="K1642" s="835" t="e">
        <f t="shared" si="21"/>
        <v>#REF!</v>
      </c>
      <c r="L1642" s="835" t="e">
        <f t="shared" si="22"/>
        <v>#REF!</v>
      </c>
      <c r="M1642" s="834" t="e">
        <f>#REF!</f>
        <v>#REF!</v>
      </c>
      <c r="N1642" s="834" t="e">
        <f>#REF!</f>
        <v>#REF!</v>
      </c>
      <c r="O1642" s="836" t="e">
        <f t="shared" si="23"/>
        <v>#REF!</v>
      </c>
      <c r="P1642" s="820" t="e">
        <f>Tabla13[[#This Row],[Ejec Real Acumu]]-Tabla13[[#This Row],[Proyec Ejec Acumul]]</f>
        <v>#REF!</v>
      </c>
      <c r="Q1642" s="820" t="e">
        <f>Tabla13[[#This Row],[Ejec Real Mes]]-Tabla13[[#This Row],[Program Entreg Mes]]</f>
        <v>#REF!</v>
      </c>
    </row>
    <row r="1643" spans="1:17">
      <c r="A1643" s="834">
        <v>11</v>
      </c>
      <c r="B1643" s="834" t="s">
        <v>2459</v>
      </c>
      <c r="C1643" s="834" t="s">
        <v>2460</v>
      </c>
      <c r="D1643" s="834" t="e">
        <f>#REF!</f>
        <v>#REF!</v>
      </c>
      <c r="E1643" s="834" t="e">
        <f>#REF!</f>
        <v>#REF!</v>
      </c>
      <c r="F1643" s="834">
        <v>6</v>
      </c>
      <c r="G1643" s="834" t="s">
        <v>2448</v>
      </c>
      <c r="H1643" s="834" t="e">
        <f>#REF!</f>
        <v>#REF!</v>
      </c>
      <c r="I1643" s="834" t="e">
        <f>#REF!+#REF!+#REF!+#REF!+#REF!+#REF!</f>
        <v>#REF!</v>
      </c>
      <c r="J1643" s="834" t="e">
        <f>#REF!+#REF!+#REF!+#REF!+#REF!+#REF!</f>
        <v>#REF!</v>
      </c>
      <c r="K1643" s="835" t="e">
        <f t="shared" si="21"/>
        <v>#REF!</v>
      </c>
      <c r="L1643" s="835" t="e">
        <f t="shared" si="22"/>
        <v>#REF!</v>
      </c>
      <c r="M1643" s="834" t="e">
        <f>#REF!</f>
        <v>#REF!</v>
      </c>
      <c r="N1643" s="834" t="e">
        <f>#REF!</f>
        <v>#REF!</v>
      </c>
      <c r="O1643" s="836" t="e">
        <f t="shared" si="23"/>
        <v>#REF!</v>
      </c>
      <c r="P1643" s="820" t="e">
        <f>Tabla13[[#This Row],[Ejec Real Acumu]]-Tabla13[[#This Row],[Proyec Ejec Acumul]]</f>
        <v>#REF!</v>
      </c>
      <c r="Q1643" s="820" t="e">
        <f>Tabla13[[#This Row],[Ejec Real Mes]]-Tabla13[[#This Row],[Program Entreg Mes]]</f>
        <v>#REF!</v>
      </c>
    </row>
    <row r="1644" spans="1:17">
      <c r="A1644" s="834">
        <v>12</v>
      </c>
      <c r="B1644" s="834" t="s">
        <v>2459</v>
      </c>
      <c r="C1644" s="834" t="s">
        <v>2460</v>
      </c>
      <c r="D1644" s="834" t="e">
        <f>#REF!</f>
        <v>#REF!</v>
      </c>
      <c r="E1644" s="834" t="e">
        <f>#REF!</f>
        <v>#REF!</v>
      </c>
      <c r="F1644" s="834">
        <v>6</v>
      </c>
      <c r="G1644" s="834" t="s">
        <v>2448</v>
      </c>
      <c r="H1644" s="837" t="e">
        <f>#REF!</f>
        <v>#REF!</v>
      </c>
      <c r="I1644" s="834" t="e">
        <f>#REF!+#REF!+#REF!+#REF!+#REF!+#REF!</f>
        <v>#REF!</v>
      </c>
      <c r="J1644" s="834" t="e">
        <f>#REF!+#REF!+#REF!+#REF!+#REF!+#REF!</f>
        <v>#REF!</v>
      </c>
      <c r="K1644" s="835" t="e">
        <f t="shared" si="21"/>
        <v>#REF!</v>
      </c>
      <c r="L1644" s="835" t="e">
        <f t="shared" si="22"/>
        <v>#REF!</v>
      </c>
      <c r="M1644" s="834" t="e">
        <f>#REF!</f>
        <v>#REF!</v>
      </c>
      <c r="N1644" s="834" t="e">
        <f>#REF!</f>
        <v>#REF!</v>
      </c>
      <c r="O1644" s="836" t="e">
        <f t="shared" si="23"/>
        <v>#REF!</v>
      </c>
      <c r="P1644" s="820" t="e">
        <f>Tabla13[[#This Row],[Ejec Real Acumu]]-Tabla13[[#This Row],[Proyec Ejec Acumul]]</f>
        <v>#REF!</v>
      </c>
      <c r="Q1644" s="820" t="e">
        <f>Tabla13[[#This Row],[Ejec Real Mes]]-Tabla13[[#This Row],[Program Entreg Mes]]</f>
        <v>#REF!</v>
      </c>
    </row>
    <row r="1645" spans="1:17">
      <c r="A1645" s="834">
        <v>13</v>
      </c>
      <c r="B1645" s="834" t="s">
        <v>2459</v>
      </c>
      <c r="C1645" s="834" t="s">
        <v>2460</v>
      </c>
      <c r="D1645" s="834" t="e">
        <f>#REF!</f>
        <v>#REF!</v>
      </c>
      <c r="E1645" s="834" t="e">
        <f>#REF!</f>
        <v>#REF!</v>
      </c>
      <c r="F1645" s="834">
        <v>6</v>
      </c>
      <c r="G1645" s="834" t="s">
        <v>2448</v>
      </c>
      <c r="H1645" s="834" t="e">
        <f>#REF!</f>
        <v>#REF!</v>
      </c>
      <c r="I1645" s="834" t="e">
        <f>#REF!+#REF!+#REF!+#REF!+#REF!+#REF!</f>
        <v>#REF!</v>
      </c>
      <c r="J1645" s="834" t="e">
        <f>#REF!+#REF!+#REF!+#REF!+#REF!+#REF!</f>
        <v>#REF!</v>
      </c>
      <c r="K1645" s="835" t="e">
        <f t="shared" si="21"/>
        <v>#REF!</v>
      </c>
      <c r="L1645" s="835" t="e">
        <f t="shared" si="22"/>
        <v>#REF!</v>
      </c>
      <c r="M1645" s="834" t="e">
        <f>#REF!</f>
        <v>#REF!</v>
      </c>
      <c r="N1645" s="834" t="e">
        <f>#REF!</f>
        <v>#REF!</v>
      </c>
      <c r="O1645" s="836" t="e">
        <f t="shared" si="23"/>
        <v>#REF!</v>
      </c>
      <c r="P1645" s="820" t="e">
        <f>Tabla13[[#This Row],[Ejec Real Acumu]]-Tabla13[[#This Row],[Proyec Ejec Acumul]]</f>
        <v>#REF!</v>
      </c>
      <c r="Q1645" s="820" t="e">
        <f>Tabla13[[#This Row],[Ejec Real Mes]]-Tabla13[[#This Row],[Program Entreg Mes]]</f>
        <v>#REF!</v>
      </c>
    </row>
    <row r="1646" spans="1:17">
      <c r="A1646" s="834">
        <v>14</v>
      </c>
      <c r="B1646" s="834" t="s">
        <v>2459</v>
      </c>
      <c r="C1646" s="834" t="s">
        <v>2460</v>
      </c>
      <c r="D1646" s="834" t="e">
        <f>#REF!</f>
        <v>#REF!</v>
      </c>
      <c r="E1646" s="834" t="e">
        <f>#REF!</f>
        <v>#REF!</v>
      </c>
      <c r="F1646" s="834">
        <v>6</v>
      </c>
      <c r="G1646" s="834" t="s">
        <v>2448</v>
      </c>
      <c r="H1646" s="834" t="e">
        <f>#REF!</f>
        <v>#REF!</v>
      </c>
      <c r="I1646" s="834" t="e">
        <f>#REF!+#REF!+#REF!+#REF!+#REF!+#REF!</f>
        <v>#REF!</v>
      </c>
      <c r="J1646" s="834" t="e">
        <f>#REF!+#REF!+#REF!+#REF!+#REF!+#REF!</f>
        <v>#REF!</v>
      </c>
      <c r="K1646" s="835" t="e">
        <f t="shared" si="21"/>
        <v>#REF!</v>
      </c>
      <c r="L1646" s="835" t="e">
        <f t="shared" si="22"/>
        <v>#REF!</v>
      </c>
      <c r="M1646" s="834" t="e">
        <f>#REF!</f>
        <v>#REF!</v>
      </c>
      <c r="N1646" s="834" t="e">
        <f>#REF!</f>
        <v>#REF!</v>
      </c>
      <c r="O1646" s="836" t="e">
        <f t="shared" si="23"/>
        <v>#REF!</v>
      </c>
      <c r="P1646" s="820" t="e">
        <f>Tabla13[[#This Row],[Ejec Real Acumu]]-Tabla13[[#This Row],[Proyec Ejec Acumul]]</f>
        <v>#REF!</v>
      </c>
      <c r="Q1646" s="820" t="e">
        <f>Tabla13[[#This Row],[Ejec Real Mes]]-Tabla13[[#This Row],[Program Entreg Mes]]</f>
        <v>#REF!</v>
      </c>
    </row>
    <row r="1647" spans="1:17">
      <c r="A1647" s="834">
        <v>15</v>
      </c>
      <c r="B1647" s="834" t="s">
        <v>2459</v>
      </c>
      <c r="C1647" s="834" t="s">
        <v>2460</v>
      </c>
      <c r="D1647" s="834" t="e">
        <f>#REF!</f>
        <v>#REF!</v>
      </c>
      <c r="E1647" s="834" t="e">
        <f>#REF!</f>
        <v>#REF!</v>
      </c>
      <c r="F1647" s="834">
        <v>6</v>
      </c>
      <c r="G1647" s="834" t="s">
        <v>2448</v>
      </c>
      <c r="H1647" s="834" t="e">
        <f>#REF!</f>
        <v>#REF!</v>
      </c>
      <c r="I1647" s="834" t="e">
        <f>#REF!+#REF!+#REF!+#REF!+#REF!+#REF!</f>
        <v>#REF!</v>
      </c>
      <c r="J1647" s="834" t="e">
        <f>#REF!+#REF!+#REF!+#REF!+#REF!+#REF!</f>
        <v>#REF!</v>
      </c>
      <c r="K1647" s="835" t="e">
        <f t="shared" si="21"/>
        <v>#REF!</v>
      </c>
      <c r="L1647" s="835" t="e">
        <f t="shared" si="22"/>
        <v>#REF!</v>
      </c>
      <c r="M1647" s="834" t="e">
        <f>#REF!</f>
        <v>#REF!</v>
      </c>
      <c r="N1647" s="834" t="e">
        <f>#REF!</f>
        <v>#REF!</v>
      </c>
      <c r="O1647" s="836" t="e">
        <f t="shared" si="23"/>
        <v>#REF!</v>
      </c>
      <c r="P1647" s="820" t="e">
        <f>Tabla13[[#This Row],[Ejec Real Acumu]]-Tabla13[[#This Row],[Proyec Ejec Acumul]]</f>
        <v>#REF!</v>
      </c>
      <c r="Q1647" s="820" t="e">
        <f>Tabla13[[#This Row],[Ejec Real Mes]]-Tabla13[[#This Row],[Program Entreg Mes]]</f>
        <v>#REF!</v>
      </c>
    </row>
    <row r="1648" spans="1:17">
      <c r="A1648" s="834">
        <v>16</v>
      </c>
      <c r="B1648" s="834" t="s">
        <v>2459</v>
      </c>
      <c r="C1648" s="834" t="s">
        <v>2460</v>
      </c>
      <c r="D1648" s="834" t="e">
        <f>#REF!</f>
        <v>#REF!</v>
      </c>
      <c r="E1648" s="834" t="e">
        <f>#REF!</f>
        <v>#REF!</v>
      </c>
      <c r="F1648" s="834">
        <v>6</v>
      </c>
      <c r="G1648" s="834" t="s">
        <v>2448</v>
      </c>
      <c r="H1648" s="834" t="e">
        <f>#REF!</f>
        <v>#REF!</v>
      </c>
      <c r="I1648" s="834" t="e">
        <f>#REF!+#REF!+#REF!+#REF!+#REF!+#REF!</f>
        <v>#REF!</v>
      </c>
      <c r="J1648" s="834" t="e">
        <f>#REF!+#REF!+#REF!+#REF!+#REF!+#REF!</f>
        <v>#REF!</v>
      </c>
      <c r="K1648" s="835" t="e">
        <f t="shared" ref="K1648:K1711" si="24">I1648/H1648</f>
        <v>#REF!</v>
      </c>
      <c r="L1648" s="835" t="e">
        <f t="shared" ref="L1648:L1711" si="25">J1648/H1648</f>
        <v>#REF!</v>
      </c>
      <c r="M1648" s="834" t="e">
        <f>#REF!</f>
        <v>#REF!</v>
      </c>
      <c r="N1648" s="834" t="e">
        <f>#REF!</f>
        <v>#REF!</v>
      </c>
      <c r="O1648" s="836" t="e">
        <f t="shared" ref="O1648:O1711" si="26">N1648/M1648</f>
        <v>#REF!</v>
      </c>
      <c r="P1648" s="820" t="e">
        <f>Tabla13[[#This Row],[Ejec Real Acumu]]-Tabla13[[#This Row],[Proyec Ejec Acumul]]</f>
        <v>#REF!</v>
      </c>
      <c r="Q1648" s="820" t="e">
        <f>Tabla13[[#This Row],[Ejec Real Mes]]-Tabla13[[#This Row],[Program Entreg Mes]]</f>
        <v>#REF!</v>
      </c>
    </row>
    <row r="1649" spans="1:17">
      <c r="A1649" s="834">
        <v>17</v>
      </c>
      <c r="B1649" s="834" t="s">
        <v>2459</v>
      </c>
      <c r="C1649" s="834" t="s">
        <v>2460</v>
      </c>
      <c r="D1649" s="834" t="e">
        <f>#REF!</f>
        <v>#REF!</v>
      </c>
      <c r="E1649" s="834" t="e">
        <f>#REF!</f>
        <v>#REF!</v>
      </c>
      <c r="F1649" s="834">
        <v>6</v>
      </c>
      <c r="G1649" s="834" t="s">
        <v>2448</v>
      </c>
      <c r="H1649" s="834" t="e">
        <f>#REF!</f>
        <v>#REF!</v>
      </c>
      <c r="I1649" s="834" t="e">
        <f>#REF!+#REF!+#REF!+#REF!+#REF!+#REF!</f>
        <v>#REF!</v>
      </c>
      <c r="J1649" s="834" t="e">
        <f>#REF!+#REF!+#REF!+#REF!+#REF!+#REF!</f>
        <v>#REF!</v>
      </c>
      <c r="K1649" s="835" t="e">
        <f t="shared" si="24"/>
        <v>#REF!</v>
      </c>
      <c r="L1649" s="835" t="e">
        <f t="shared" si="25"/>
        <v>#REF!</v>
      </c>
      <c r="M1649" s="834" t="e">
        <f>#REF!</f>
        <v>#REF!</v>
      </c>
      <c r="N1649" s="834" t="e">
        <f>#REF!</f>
        <v>#REF!</v>
      </c>
      <c r="O1649" s="836" t="e">
        <f t="shared" si="26"/>
        <v>#REF!</v>
      </c>
      <c r="P1649" s="820" t="e">
        <f>Tabla13[[#This Row],[Ejec Real Acumu]]-Tabla13[[#This Row],[Proyec Ejec Acumul]]</f>
        <v>#REF!</v>
      </c>
      <c r="Q1649" s="820" t="e">
        <f>Tabla13[[#This Row],[Ejec Real Mes]]-Tabla13[[#This Row],[Program Entreg Mes]]</f>
        <v>#REF!</v>
      </c>
    </row>
    <row r="1650" spans="1:17">
      <c r="A1650" s="834">
        <v>18</v>
      </c>
      <c r="B1650" s="834" t="s">
        <v>2459</v>
      </c>
      <c r="C1650" s="834" t="s">
        <v>2460</v>
      </c>
      <c r="D1650" s="834" t="e">
        <f>#REF!</f>
        <v>#REF!</v>
      </c>
      <c r="E1650" s="834" t="e">
        <f>#REF!</f>
        <v>#REF!</v>
      </c>
      <c r="F1650" s="834">
        <v>6</v>
      </c>
      <c r="G1650" s="834" t="s">
        <v>2448</v>
      </c>
      <c r="H1650" s="834" t="e">
        <f>#REF!</f>
        <v>#REF!</v>
      </c>
      <c r="I1650" s="834" t="e">
        <f>#REF!+#REF!+#REF!+#REF!+#REF!+#REF!</f>
        <v>#REF!</v>
      </c>
      <c r="J1650" s="834" t="e">
        <f>#REF!+#REF!+#REF!+#REF!+#REF!+#REF!</f>
        <v>#REF!</v>
      </c>
      <c r="K1650" s="835" t="e">
        <f t="shared" si="24"/>
        <v>#REF!</v>
      </c>
      <c r="L1650" s="835" t="e">
        <f t="shared" si="25"/>
        <v>#REF!</v>
      </c>
      <c r="M1650" s="834" t="e">
        <f>#REF!</f>
        <v>#REF!</v>
      </c>
      <c r="N1650" s="834" t="e">
        <f>#REF!</f>
        <v>#REF!</v>
      </c>
      <c r="O1650" s="836" t="e">
        <f t="shared" si="26"/>
        <v>#REF!</v>
      </c>
      <c r="P1650" s="820" t="e">
        <f>Tabla13[[#This Row],[Ejec Real Acumu]]-Tabla13[[#This Row],[Proyec Ejec Acumul]]</f>
        <v>#REF!</v>
      </c>
      <c r="Q1650" s="820" t="e">
        <f>Tabla13[[#This Row],[Ejec Real Mes]]-Tabla13[[#This Row],[Program Entreg Mes]]</f>
        <v>#REF!</v>
      </c>
    </row>
    <row r="1651" spans="1:17">
      <c r="A1651" s="834">
        <v>19</v>
      </c>
      <c r="B1651" s="834" t="s">
        <v>2459</v>
      </c>
      <c r="C1651" s="834" t="s">
        <v>2460</v>
      </c>
      <c r="D1651" s="834" t="e">
        <f>#REF!</f>
        <v>#REF!</v>
      </c>
      <c r="E1651" s="834" t="e">
        <f>#REF!</f>
        <v>#REF!</v>
      </c>
      <c r="F1651" s="834">
        <v>6</v>
      </c>
      <c r="G1651" s="834" t="s">
        <v>2448</v>
      </c>
      <c r="H1651" s="834" t="e">
        <f>#REF!</f>
        <v>#REF!</v>
      </c>
      <c r="I1651" s="834" t="e">
        <f>#REF!+#REF!+#REF!+#REF!+#REF!+#REF!</f>
        <v>#REF!</v>
      </c>
      <c r="J1651" s="834" t="e">
        <f>#REF!+#REF!+#REF!+#REF!+#REF!+#REF!</f>
        <v>#REF!</v>
      </c>
      <c r="K1651" s="835" t="e">
        <f t="shared" si="24"/>
        <v>#REF!</v>
      </c>
      <c r="L1651" s="835" t="e">
        <f t="shared" si="25"/>
        <v>#REF!</v>
      </c>
      <c r="M1651" s="834" t="e">
        <f>#REF!</f>
        <v>#REF!</v>
      </c>
      <c r="N1651" s="834" t="e">
        <f>#REF!</f>
        <v>#REF!</v>
      </c>
      <c r="O1651" s="836" t="e">
        <f t="shared" si="26"/>
        <v>#REF!</v>
      </c>
      <c r="P1651" s="820" t="e">
        <f>Tabla13[[#This Row],[Ejec Real Acumu]]-Tabla13[[#This Row],[Proyec Ejec Acumul]]</f>
        <v>#REF!</v>
      </c>
      <c r="Q1651" s="820" t="e">
        <f>Tabla13[[#This Row],[Ejec Real Mes]]-Tabla13[[#This Row],[Program Entreg Mes]]</f>
        <v>#REF!</v>
      </c>
    </row>
    <row r="1652" spans="1:17">
      <c r="A1652" s="834">
        <v>20</v>
      </c>
      <c r="B1652" s="834" t="s">
        <v>2459</v>
      </c>
      <c r="C1652" s="834" t="s">
        <v>2460</v>
      </c>
      <c r="D1652" s="834" t="e">
        <f>#REF!</f>
        <v>#REF!</v>
      </c>
      <c r="E1652" s="834" t="e">
        <f>#REF!</f>
        <v>#REF!</v>
      </c>
      <c r="F1652" s="834">
        <v>6</v>
      </c>
      <c r="G1652" s="834" t="s">
        <v>2448</v>
      </c>
      <c r="H1652" s="834" t="e">
        <f>#REF!</f>
        <v>#REF!</v>
      </c>
      <c r="I1652" s="834" t="e">
        <f>#REF!+#REF!+#REF!+#REF!+#REF!+#REF!</f>
        <v>#REF!</v>
      </c>
      <c r="J1652" s="834" t="e">
        <f>#REF!+#REF!+#REF!+#REF!+#REF!+#REF!</f>
        <v>#REF!</v>
      </c>
      <c r="K1652" s="835" t="e">
        <f t="shared" si="24"/>
        <v>#REF!</v>
      </c>
      <c r="L1652" s="835" t="e">
        <f t="shared" si="25"/>
        <v>#REF!</v>
      </c>
      <c r="M1652" s="834" t="e">
        <f>#REF!</f>
        <v>#REF!</v>
      </c>
      <c r="N1652" s="834" t="e">
        <f>#REF!</f>
        <v>#REF!</v>
      </c>
      <c r="O1652" s="836" t="e">
        <f t="shared" si="26"/>
        <v>#REF!</v>
      </c>
      <c r="P1652" s="820" t="e">
        <f>Tabla13[[#This Row],[Ejec Real Acumu]]-Tabla13[[#This Row],[Proyec Ejec Acumul]]</f>
        <v>#REF!</v>
      </c>
      <c r="Q1652" s="820" t="e">
        <f>Tabla13[[#This Row],[Ejec Real Mes]]-Tabla13[[#This Row],[Program Entreg Mes]]</f>
        <v>#REF!</v>
      </c>
    </row>
    <row r="1653" spans="1:17">
      <c r="A1653" s="834">
        <v>21</v>
      </c>
      <c r="B1653" s="834" t="s">
        <v>2459</v>
      </c>
      <c r="C1653" s="834" t="s">
        <v>2460</v>
      </c>
      <c r="D1653" s="834" t="e">
        <f>#REF!</f>
        <v>#REF!</v>
      </c>
      <c r="E1653" s="834" t="e">
        <f>#REF!</f>
        <v>#REF!</v>
      </c>
      <c r="F1653" s="834">
        <v>6</v>
      </c>
      <c r="G1653" s="834" t="s">
        <v>2448</v>
      </c>
      <c r="H1653" s="834" t="e">
        <f>#REF!</f>
        <v>#REF!</v>
      </c>
      <c r="I1653" s="834" t="e">
        <f>#REF!+#REF!+#REF!+#REF!+#REF!+#REF!</f>
        <v>#REF!</v>
      </c>
      <c r="J1653" s="834" t="e">
        <f>#REF!+#REF!+#REF!+#REF!+#REF!+#REF!</f>
        <v>#REF!</v>
      </c>
      <c r="K1653" s="835" t="e">
        <f t="shared" si="24"/>
        <v>#REF!</v>
      </c>
      <c r="L1653" s="835" t="e">
        <f t="shared" si="25"/>
        <v>#REF!</v>
      </c>
      <c r="M1653" s="834" t="e">
        <f>#REF!</f>
        <v>#REF!</v>
      </c>
      <c r="N1653" s="834" t="e">
        <f>#REF!</f>
        <v>#REF!</v>
      </c>
      <c r="O1653" s="836" t="e">
        <f t="shared" si="26"/>
        <v>#REF!</v>
      </c>
      <c r="P1653" s="820" t="e">
        <f>Tabla13[[#This Row],[Ejec Real Acumu]]-Tabla13[[#This Row],[Proyec Ejec Acumul]]</f>
        <v>#REF!</v>
      </c>
      <c r="Q1653" s="820" t="e">
        <f>Tabla13[[#This Row],[Ejec Real Mes]]-Tabla13[[#This Row],[Program Entreg Mes]]</f>
        <v>#REF!</v>
      </c>
    </row>
    <row r="1654" spans="1:17">
      <c r="A1654" s="834">
        <v>22</v>
      </c>
      <c r="B1654" s="834" t="s">
        <v>2459</v>
      </c>
      <c r="C1654" s="834" t="s">
        <v>2460</v>
      </c>
      <c r="D1654" s="834" t="e">
        <f>#REF!</f>
        <v>#REF!</v>
      </c>
      <c r="E1654" s="834" t="e">
        <f>#REF!</f>
        <v>#REF!</v>
      </c>
      <c r="F1654" s="834">
        <v>6</v>
      </c>
      <c r="G1654" s="834" t="s">
        <v>2448</v>
      </c>
      <c r="H1654" s="834" t="e">
        <f>#REF!</f>
        <v>#REF!</v>
      </c>
      <c r="I1654" s="834" t="e">
        <f>#REF!+#REF!+#REF!+#REF!+#REF!+#REF!</f>
        <v>#REF!</v>
      </c>
      <c r="J1654" s="834" t="e">
        <f>#REF!+#REF!+#REF!+#REF!+#REF!+#REF!</f>
        <v>#REF!</v>
      </c>
      <c r="K1654" s="835" t="e">
        <f t="shared" si="24"/>
        <v>#REF!</v>
      </c>
      <c r="L1654" s="835" t="e">
        <f t="shared" si="25"/>
        <v>#REF!</v>
      </c>
      <c r="M1654" s="834" t="e">
        <f>#REF!</f>
        <v>#REF!</v>
      </c>
      <c r="N1654" s="834" t="e">
        <f>#REF!</f>
        <v>#REF!</v>
      </c>
      <c r="O1654" s="836" t="e">
        <f t="shared" si="26"/>
        <v>#REF!</v>
      </c>
      <c r="P1654" s="820" t="e">
        <f>Tabla13[[#This Row],[Ejec Real Acumu]]-Tabla13[[#This Row],[Proyec Ejec Acumul]]</f>
        <v>#REF!</v>
      </c>
      <c r="Q1654" s="820" t="e">
        <f>Tabla13[[#This Row],[Ejec Real Mes]]-Tabla13[[#This Row],[Program Entreg Mes]]</f>
        <v>#REF!</v>
      </c>
    </row>
    <row r="1655" spans="1:17">
      <c r="A1655" s="834">
        <v>23</v>
      </c>
      <c r="B1655" s="834" t="s">
        <v>2459</v>
      </c>
      <c r="C1655" s="834" t="s">
        <v>2460</v>
      </c>
      <c r="D1655" s="834" t="e">
        <f>#REF!</f>
        <v>#REF!</v>
      </c>
      <c r="E1655" s="834" t="e">
        <f>#REF!</f>
        <v>#REF!</v>
      </c>
      <c r="F1655" s="834">
        <v>6</v>
      </c>
      <c r="G1655" s="834" t="s">
        <v>2448</v>
      </c>
      <c r="H1655" s="834" t="e">
        <f>#REF!</f>
        <v>#REF!</v>
      </c>
      <c r="I1655" s="834" t="e">
        <f>#REF!+#REF!+#REF!+#REF!+#REF!+#REF!</f>
        <v>#REF!</v>
      </c>
      <c r="J1655" s="834" t="e">
        <f>#REF!+#REF!+#REF!+#REF!+#REF!+#REF!</f>
        <v>#REF!</v>
      </c>
      <c r="K1655" s="835" t="e">
        <f t="shared" si="24"/>
        <v>#REF!</v>
      </c>
      <c r="L1655" s="835" t="e">
        <f t="shared" si="25"/>
        <v>#REF!</v>
      </c>
      <c r="M1655" s="834" t="e">
        <f>#REF!</f>
        <v>#REF!</v>
      </c>
      <c r="N1655" s="834" t="e">
        <f>#REF!</f>
        <v>#REF!</v>
      </c>
      <c r="O1655" s="836" t="e">
        <f t="shared" si="26"/>
        <v>#REF!</v>
      </c>
      <c r="P1655" s="820" t="e">
        <f>Tabla13[[#This Row],[Ejec Real Acumu]]-Tabla13[[#This Row],[Proyec Ejec Acumul]]</f>
        <v>#REF!</v>
      </c>
      <c r="Q1655" s="820" t="e">
        <f>Tabla13[[#This Row],[Ejec Real Mes]]-Tabla13[[#This Row],[Program Entreg Mes]]</f>
        <v>#REF!</v>
      </c>
    </row>
    <row r="1656" spans="1:17">
      <c r="A1656" s="834">
        <v>24</v>
      </c>
      <c r="B1656" s="834" t="s">
        <v>2459</v>
      </c>
      <c r="C1656" s="834" t="s">
        <v>2460</v>
      </c>
      <c r="D1656" s="834" t="e">
        <f>#REF!</f>
        <v>#REF!</v>
      </c>
      <c r="E1656" s="834" t="e">
        <f>#REF!</f>
        <v>#REF!</v>
      </c>
      <c r="F1656" s="834">
        <v>6</v>
      </c>
      <c r="G1656" s="834" t="s">
        <v>2448</v>
      </c>
      <c r="H1656" s="834" t="e">
        <f>#REF!</f>
        <v>#REF!</v>
      </c>
      <c r="I1656" s="834" t="e">
        <f>#REF!+#REF!+#REF!+#REF!+#REF!+#REF!</f>
        <v>#REF!</v>
      </c>
      <c r="J1656" s="834" t="e">
        <f>#REF!+#REF!+#REF!+#REF!+#REF!+#REF!</f>
        <v>#REF!</v>
      </c>
      <c r="K1656" s="835" t="e">
        <f t="shared" si="24"/>
        <v>#REF!</v>
      </c>
      <c r="L1656" s="835" t="e">
        <f t="shared" si="25"/>
        <v>#REF!</v>
      </c>
      <c r="M1656" s="834" t="e">
        <f>#REF!</f>
        <v>#REF!</v>
      </c>
      <c r="N1656" s="834" t="e">
        <f>#REF!</f>
        <v>#REF!</v>
      </c>
      <c r="O1656" s="836" t="e">
        <f t="shared" si="26"/>
        <v>#REF!</v>
      </c>
      <c r="P1656" s="820" t="e">
        <f>Tabla13[[#This Row],[Ejec Real Acumu]]-Tabla13[[#This Row],[Proyec Ejec Acumul]]</f>
        <v>#REF!</v>
      </c>
      <c r="Q1656" s="820" t="e">
        <f>Tabla13[[#This Row],[Ejec Real Mes]]-Tabla13[[#This Row],[Program Entreg Mes]]</f>
        <v>#REF!</v>
      </c>
    </row>
    <row r="1657" spans="1:17">
      <c r="A1657" s="834">
        <v>25</v>
      </c>
      <c r="B1657" s="834" t="s">
        <v>2459</v>
      </c>
      <c r="C1657" s="834" t="s">
        <v>2460</v>
      </c>
      <c r="D1657" s="834" t="e">
        <f>#REF!</f>
        <v>#REF!</v>
      </c>
      <c r="E1657" s="834" t="e">
        <f>#REF!</f>
        <v>#REF!</v>
      </c>
      <c r="F1657" s="834">
        <v>6</v>
      </c>
      <c r="G1657" s="834" t="s">
        <v>2448</v>
      </c>
      <c r="H1657" s="834" t="e">
        <f>#REF!</f>
        <v>#REF!</v>
      </c>
      <c r="I1657" s="834" t="e">
        <f>#REF!+#REF!+#REF!+#REF!+#REF!+#REF!</f>
        <v>#REF!</v>
      </c>
      <c r="J1657" s="834" t="e">
        <f>#REF!+#REF!+#REF!+#REF!+#REF!+#REF!</f>
        <v>#REF!</v>
      </c>
      <c r="K1657" s="835" t="e">
        <f t="shared" si="24"/>
        <v>#REF!</v>
      </c>
      <c r="L1657" s="835" t="e">
        <f t="shared" si="25"/>
        <v>#REF!</v>
      </c>
      <c r="M1657" s="834" t="e">
        <f>#REF!</f>
        <v>#REF!</v>
      </c>
      <c r="N1657" s="834" t="e">
        <f>#REF!</f>
        <v>#REF!</v>
      </c>
      <c r="O1657" s="836" t="e">
        <f t="shared" si="26"/>
        <v>#REF!</v>
      </c>
      <c r="P1657" s="820" t="e">
        <f>Tabla13[[#This Row],[Ejec Real Acumu]]-Tabla13[[#This Row],[Proyec Ejec Acumul]]</f>
        <v>#REF!</v>
      </c>
      <c r="Q1657" s="820" t="e">
        <f>Tabla13[[#This Row],[Ejec Real Mes]]-Tabla13[[#This Row],[Program Entreg Mes]]</f>
        <v>#REF!</v>
      </c>
    </row>
    <row r="1658" spans="1:17">
      <c r="A1658" s="834">
        <v>26</v>
      </c>
      <c r="B1658" s="834" t="s">
        <v>2459</v>
      </c>
      <c r="C1658" s="834" t="s">
        <v>2460</v>
      </c>
      <c r="D1658" s="834" t="e">
        <f>#REF!</f>
        <v>#REF!</v>
      </c>
      <c r="E1658" s="834" t="e">
        <f>#REF!</f>
        <v>#REF!</v>
      </c>
      <c r="F1658" s="834">
        <v>6</v>
      </c>
      <c r="G1658" s="834" t="s">
        <v>2448</v>
      </c>
      <c r="H1658" s="834" t="e">
        <f>#REF!</f>
        <v>#REF!</v>
      </c>
      <c r="I1658" s="834" t="e">
        <f>#REF!+#REF!+#REF!+#REF!+#REF!+#REF!</f>
        <v>#REF!</v>
      </c>
      <c r="J1658" s="834" t="e">
        <f>#REF!+#REF!+#REF!+#REF!+#REF!+#REF!</f>
        <v>#REF!</v>
      </c>
      <c r="K1658" s="835" t="e">
        <f t="shared" si="24"/>
        <v>#REF!</v>
      </c>
      <c r="L1658" s="835" t="e">
        <f t="shared" si="25"/>
        <v>#REF!</v>
      </c>
      <c r="M1658" s="834" t="e">
        <f>#REF!</f>
        <v>#REF!</v>
      </c>
      <c r="N1658" s="834" t="e">
        <f>#REF!</f>
        <v>#REF!</v>
      </c>
      <c r="O1658" s="836" t="e">
        <f t="shared" si="26"/>
        <v>#REF!</v>
      </c>
      <c r="P1658" s="820" t="e">
        <f>Tabla13[[#This Row],[Ejec Real Acumu]]-Tabla13[[#This Row],[Proyec Ejec Acumul]]</f>
        <v>#REF!</v>
      </c>
      <c r="Q1658" s="820" t="e">
        <f>Tabla13[[#This Row],[Ejec Real Mes]]-Tabla13[[#This Row],[Program Entreg Mes]]</f>
        <v>#REF!</v>
      </c>
    </row>
    <row r="1659" spans="1:17">
      <c r="A1659" s="834">
        <v>27</v>
      </c>
      <c r="B1659" s="834" t="s">
        <v>2459</v>
      </c>
      <c r="C1659" s="834" t="s">
        <v>2460</v>
      </c>
      <c r="D1659" s="834" t="e">
        <f>#REF!</f>
        <v>#REF!</v>
      </c>
      <c r="E1659" s="834" t="e">
        <f>#REF!</f>
        <v>#REF!</v>
      </c>
      <c r="F1659" s="834">
        <v>6</v>
      </c>
      <c r="G1659" s="834" t="s">
        <v>2448</v>
      </c>
      <c r="H1659" s="834" t="e">
        <f>#REF!</f>
        <v>#REF!</v>
      </c>
      <c r="I1659" s="834" t="e">
        <f>#REF!+#REF!+#REF!+#REF!+#REF!+#REF!</f>
        <v>#REF!</v>
      </c>
      <c r="J1659" s="834" t="e">
        <f>#REF!+#REF!+#REF!+#REF!+#REF!+#REF!</f>
        <v>#REF!</v>
      </c>
      <c r="K1659" s="835" t="e">
        <f t="shared" si="24"/>
        <v>#REF!</v>
      </c>
      <c r="L1659" s="835" t="e">
        <f t="shared" si="25"/>
        <v>#REF!</v>
      </c>
      <c r="M1659" s="834" t="e">
        <f>#REF!</f>
        <v>#REF!</v>
      </c>
      <c r="N1659" s="834" t="e">
        <f>#REF!</f>
        <v>#REF!</v>
      </c>
      <c r="O1659" s="836" t="e">
        <f t="shared" si="26"/>
        <v>#REF!</v>
      </c>
      <c r="P1659" s="820" t="e">
        <f>Tabla13[[#This Row],[Ejec Real Acumu]]-Tabla13[[#This Row],[Proyec Ejec Acumul]]</f>
        <v>#REF!</v>
      </c>
      <c r="Q1659" s="820" t="e">
        <f>Tabla13[[#This Row],[Ejec Real Mes]]-Tabla13[[#This Row],[Program Entreg Mes]]</f>
        <v>#REF!</v>
      </c>
    </row>
    <row r="1660" spans="1:17">
      <c r="A1660" s="834">
        <v>28</v>
      </c>
      <c r="B1660" s="834" t="s">
        <v>2459</v>
      </c>
      <c r="C1660" s="834" t="s">
        <v>2460</v>
      </c>
      <c r="D1660" s="834" t="e">
        <f>#REF!</f>
        <v>#REF!</v>
      </c>
      <c r="E1660" s="834" t="e">
        <f>#REF!</f>
        <v>#REF!</v>
      </c>
      <c r="F1660" s="834">
        <v>6</v>
      </c>
      <c r="G1660" s="834" t="s">
        <v>2448</v>
      </c>
      <c r="H1660" s="837" t="e">
        <f>#REF!</f>
        <v>#REF!</v>
      </c>
      <c r="I1660" s="834" t="e">
        <f>#REF!+#REF!+#REF!+#REF!+#REF!+#REF!</f>
        <v>#REF!</v>
      </c>
      <c r="J1660" s="834" t="e">
        <f>#REF!+#REF!+#REF!+#REF!+#REF!+#REF!</f>
        <v>#REF!</v>
      </c>
      <c r="K1660" s="835" t="e">
        <f t="shared" si="24"/>
        <v>#REF!</v>
      </c>
      <c r="L1660" s="835" t="e">
        <f t="shared" si="25"/>
        <v>#REF!</v>
      </c>
      <c r="M1660" s="834" t="e">
        <f>#REF!</f>
        <v>#REF!</v>
      </c>
      <c r="N1660" s="834" t="e">
        <f>#REF!</f>
        <v>#REF!</v>
      </c>
      <c r="O1660" s="836" t="e">
        <f t="shared" si="26"/>
        <v>#REF!</v>
      </c>
      <c r="P1660" s="820" t="e">
        <f>Tabla13[[#This Row],[Ejec Real Acumu]]-Tabla13[[#This Row],[Proyec Ejec Acumul]]</f>
        <v>#REF!</v>
      </c>
      <c r="Q1660" s="820" t="e">
        <f>Tabla13[[#This Row],[Ejec Real Mes]]-Tabla13[[#This Row],[Program Entreg Mes]]</f>
        <v>#REF!</v>
      </c>
    </row>
    <row r="1661" spans="1:17">
      <c r="A1661" s="834">
        <v>29</v>
      </c>
      <c r="B1661" s="834" t="s">
        <v>2459</v>
      </c>
      <c r="C1661" s="834" t="s">
        <v>2460</v>
      </c>
      <c r="D1661" s="834" t="e">
        <f>#REF!</f>
        <v>#REF!</v>
      </c>
      <c r="E1661" s="834" t="e">
        <f>#REF!</f>
        <v>#REF!</v>
      </c>
      <c r="F1661" s="834">
        <v>6</v>
      </c>
      <c r="G1661" s="834" t="s">
        <v>2448</v>
      </c>
      <c r="H1661" s="834" t="e">
        <f>#REF!</f>
        <v>#REF!</v>
      </c>
      <c r="I1661" s="834" t="e">
        <f>#REF!+#REF!+#REF!+#REF!+#REF!+#REF!</f>
        <v>#REF!</v>
      </c>
      <c r="J1661" s="834" t="e">
        <f>#REF!+#REF!+#REF!+#REF!+#REF!+#REF!</f>
        <v>#REF!</v>
      </c>
      <c r="K1661" s="835" t="e">
        <f t="shared" si="24"/>
        <v>#REF!</v>
      </c>
      <c r="L1661" s="835" t="e">
        <f t="shared" si="25"/>
        <v>#REF!</v>
      </c>
      <c r="M1661" s="834" t="e">
        <f>#REF!</f>
        <v>#REF!</v>
      </c>
      <c r="N1661" s="834" t="e">
        <f>#REF!</f>
        <v>#REF!</v>
      </c>
      <c r="O1661" s="836" t="e">
        <f t="shared" si="26"/>
        <v>#REF!</v>
      </c>
      <c r="P1661" s="820" t="e">
        <f>Tabla13[[#This Row],[Ejec Real Acumu]]-Tabla13[[#This Row],[Proyec Ejec Acumul]]</f>
        <v>#REF!</v>
      </c>
      <c r="Q1661" s="820" t="e">
        <f>Tabla13[[#This Row],[Ejec Real Mes]]-Tabla13[[#This Row],[Program Entreg Mes]]</f>
        <v>#REF!</v>
      </c>
    </row>
    <row r="1662" spans="1:17">
      <c r="A1662" s="834">
        <v>30</v>
      </c>
      <c r="B1662" s="834" t="s">
        <v>2459</v>
      </c>
      <c r="C1662" s="834" t="s">
        <v>2460</v>
      </c>
      <c r="D1662" s="834" t="e">
        <f>#REF!</f>
        <v>#REF!</v>
      </c>
      <c r="E1662" s="834" t="e">
        <f>#REF!</f>
        <v>#REF!</v>
      </c>
      <c r="F1662" s="834">
        <v>6</v>
      </c>
      <c r="G1662" s="834" t="s">
        <v>2448</v>
      </c>
      <c r="H1662" s="834" t="e">
        <f>#REF!</f>
        <v>#REF!</v>
      </c>
      <c r="I1662" s="834" t="e">
        <f>#REF!+#REF!+#REF!+#REF!+#REF!+#REF!</f>
        <v>#REF!</v>
      </c>
      <c r="J1662" s="834" t="e">
        <f>#REF!+#REF!+#REF!+#REF!+#REF!+#REF!</f>
        <v>#REF!</v>
      </c>
      <c r="K1662" s="835" t="e">
        <f t="shared" si="24"/>
        <v>#REF!</v>
      </c>
      <c r="L1662" s="835" t="e">
        <f t="shared" si="25"/>
        <v>#REF!</v>
      </c>
      <c r="M1662" s="834" t="e">
        <f>#REF!</f>
        <v>#REF!</v>
      </c>
      <c r="N1662" s="834" t="e">
        <f>#REF!</f>
        <v>#REF!</v>
      </c>
      <c r="O1662" s="836" t="e">
        <f t="shared" si="26"/>
        <v>#REF!</v>
      </c>
      <c r="P1662" s="820" t="e">
        <f>Tabla13[[#This Row],[Ejec Real Acumu]]-Tabla13[[#This Row],[Proyec Ejec Acumul]]</f>
        <v>#REF!</v>
      </c>
      <c r="Q1662" s="820" t="e">
        <f>Tabla13[[#This Row],[Ejec Real Mes]]-Tabla13[[#This Row],[Program Entreg Mes]]</f>
        <v>#REF!</v>
      </c>
    </row>
    <row r="1663" spans="1:17">
      <c r="A1663" s="834">
        <v>31</v>
      </c>
      <c r="B1663" s="834" t="s">
        <v>2459</v>
      </c>
      <c r="C1663" s="834" t="s">
        <v>2460</v>
      </c>
      <c r="D1663" s="834" t="e">
        <f>#REF!</f>
        <v>#REF!</v>
      </c>
      <c r="E1663" s="834" t="e">
        <f>#REF!</f>
        <v>#REF!</v>
      </c>
      <c r="F1663" s="834">
        <v>6</v>
      </c>
      <c r="G1663" s="834" t="s">
        <v>2448</v>
      </c>
      <c r="H1663" s="834" t="e">
        <f>#REF!</f>
        <v>#REF!</v>
      </c>
      <c r="I1663" s="834" t="e">
        <f>#REF!+#REF!+#REF!+#REF!+#REF!+#REF!</f>
        <v>#REF!</v>
      </c>
      <c r="J1663" s="834" t="e">
        <f>#REF!+#REF!+#REF!+#REF!+#REF!+#REF!</f>
        <v>#REF!</v>
      </c>
      <c r="K1663" s="835" t="e">
        <f t="shared" si="24"/>
        <v>#REF!</v>
      </c>
      <c r="L1663" s="835" t="e">
        <f t="shared" si="25"/>
        <v>#REF!</v>
      </c>
      <c r="M1663" s="834" t="e">
        <f>#REF!</f>
        <v>#REF!</v>
      </c>
      <c r="N1663" s="834" t="e">
        <f>#REF!</f>
        <v>#REF!</v>
      </c>
      <c r="O1663" s="836" t="e">
        <f t="shared" si="26"/>
        <v>#REF!</v>
      </c>
      <c r="P1663" s="820" t="e">
        <f>Tabla13[[#This Row],[Ejec Real Acumu]]-Tabla13[[#This Row],[Proyec Ejec Acumul]]</f>
        <v>#REF!</v>
      </c>
      <c r="Q1663" s="820" t="e">
        <f>Tabla13[[#This Row],[Ejec Real Mes]]-Tabla13[[#This Row],[Program Entreg Mes]]</f>
        <v>#REF!</v>
      </c>
    </row>
    <row r="1664" spans="1:17">
      <c r="A1664" s="834">
        <v>32</v>
      </c>
      <c r="B1664" s="834" t="s">
        <v>2459</v>
      </c>
      <c r="C1664" s="834" t="s">
        <v>2460</v>
      </c>
      <c r="D1664" s="834" t="e">
        <f>#REF!</f>
        <v>#REF!</v>
      </c>
      <c r="E1664" s="834" t="e">
        <f>#REF!</f>
        <v>#REF!</v>
      </c>
      <c r="F1664" s="834">
        <v>6</v>
      </c>
      <c r="G1664" s="834" t="s">
        <v>2448</v>
      </c>
      <c r="H1664" s="834" t="e">
        <f>#REF!</f>
        <v>#REF!</v>
      </c>
      <c r="I1664" s="834" t="e">
        <f>#REF!+#REF!+#REF!+#REF!+#REF!+#REF!</f>
        <v>#REF!</v>
      </c>
      <c r="J1664" s="834" t="e">
        <f>#REF!+#REF!+#REF!+#REF!+#REF!+#REF!</f>
        <v>#REF!</v>
      </c>
      <c r="K1664" s="835" t="e">
        <f t="shared" si="24"/>
        <v>#REF!</v>
      </c>
      <c r="L1664" s="835" t="e">
        <f t="shared" si="25"/>
        <v>#REF!</v>
      </c>
      <c r="M1664" s="834" t="e">
        <f>#REF!</f>
        <v>#REF!</v>
      </c>
      <c r="N1664" s="834" t="e">
        <f>#REF!</f>
        <v>#REF!</v>
      </c>
      <c r="O1664" s="836" t="e">
        <f t="shared" si="26"/>
        <v>#REF!</v>
      </c>
      <c r="P1664" s="820" t="e">
        <f>Tabla13[[#This Row],[Ejec Real Acumu]]-Tabla13[[#This Row],[Proyec Ejec Acumul]]</f>
        <v>#REF!</v>
      </c>
      <c r="Q1664" s="820" t="e">
        <f>Tabla13[[#This Row],[Ejec Real Mes]]-Tabla13[[#This Row],[Program Entreg Mes]]</f>
        <v>#REF!</v>
      </c>
    </row>
    <row r="1665" spans="1:17">
      <c r="A1665" s="834">
        <v>33</v>
      </c>
      <c r="B1665" s="834" t="s">
        <v>2459</v>
      </c>
      <c r="C1665" s="834" t="s">
        <v>2460</v>
      </c>
      <c r="D1665" s="834" t="e">
        <f>#REF!</f>
        <v>#REF!</v>
      </c>
      <c r="E1665" s="834" t="e">
        <f>#REF!</f>
        <v>#REF!</v>
      </c>
      <c r="F1665" s="834">
        <v>6</v>
      </c>
      <c r="G1665" s="834" t="s">
        <v>2448</v>
      </c>
      <c r="H1665" s="834" t="e">
        <f>#REF!</f>
        <v>#REF!</v>
      </c>
      <c r="I1665" s="834" t="e">
        <f>#REF!+#REF!+#REF!+#REF!+#REF!+#REF!</f>
        <v>#REF!</v>
      </c>
      <c r="J1665" s="834" t="e">
        <f>#REF!+#REF!+#REF!+#REF!+#REF!+#REF!</f>
        <v>#REF!</v>
      </c>
      <c r="K1665" s="835" t="e">
        <f t="shared" si="24"/>
        <v>#REF!</v>
      </c>
      <c r="L1665" s="835" t="e">
        <f t="shared" si="25"/>
        <v>#REF!</v>
      </c>
      <c r="M1665" s="834" t="e">
        <f>#REF!</f>
        <v>#REF!</v>
      </c>
      <c r="N1665" s="834" t="e">
        <f>#REF!</f>
        <v>#REF!</v>
      </c>
      <c r="O1665" s="836" t="e">
        <f t="shared" si="26"/>
        <v>#REF!</v>
      </c>
      <c r="P1665" s="820" t="e">
        <f>Tabla13[[#This Row],[Ejec Real Acumu]]-Tabla13[[#This Row],[Proyec Ejec Acumul]]</f>
        <v>#REF!</v>
      </c>
      <c r="Q1665" s="820" t="e">
        <f>Tabla13[[#This Row],[Ejec Real Mes]]-Tabla13[[#This Row],[Program Entreg Mes]]</f>
        <v>#REF!</v>
      </c>
    </row>
    <row r="1666" spans="1:17">
      <c r="A1666" s="834">
        <v>34</v>
      </c>
      <c r="B1666" s="834" t="s">
        <v>2459</v>
      </c>
      <c r="C1666" s="834" t="s">
        <v>2460</v>
      </c>
      <c r="D1666" s="834" t="e">
        <f>#REF!</f>
        <v>#REF!</v>
      </c>
      <c r="E1666" s="834" t="e">
        <f>#REF!</f>
        <v>#REF!</v>
      </c>
      <c r="F1666" s="834">
        <v>6</v>
      </c>
      <c r="G1666" s="834" t="s">
        <v>2448</v>
      </c>
      <c r="H1666" s="834" t="e">
        <f>#REF!</f>
        <v>#REF!</v>
      </c>
      <c r="I1666" s="834" t="e">
        <f>#REF!+#REF!+#REF!+#REF!+#REF!+#REF!</f>
        <v>#REF!</v>
      </c>
      <c r="J1666" s="834" t="e">
        <f>#REF!+#REF!+#REF!+#REF!+#REF!+#REF!</f>
        <v>#REF!</v>
      </c>
      <c r="K1666" s="835" t="e">
        <f t="shared" si="24"/>
        <v>#REF!</v>
      </c>
      <c r="L1666" s="835" t="e">
        <f t="shared" si="25"/>
        <v>#REF!</v>
      </c>
      <c r="M1666" s="834" t="e">
        <f>#REF!</f>
        <v>#REF!</v>
      </c>
      <c r="N1666" s="834" t="e">
        <f>#REF!</f>
        <v>#REF!</v>
      </c>
      <c r="O1666" s="836" t="e">
        <f t="shared" si="26"/>
        <v>#REF!</v>
      </c>
      <c r="P1666" s="820" t="e">
        <f>Tabla13[[#This Row],[Ejec Real Acumu]]-Tabla13[[#This Row],[Proyec Ejec Acumul]]</f>
        <v>#REF!</v>
      </c>
      <c r="Q1666" s="820" t="e">
        <f>Tabla13[[#This Row],[Ejec Real Mes]]-Tabla13[[#This Row],[Program Entreg Mes]]</f>
        <v>#REF!</v>
      </c>
    </row>
    <row r="1667" spans="1:17">
      <c r="A1667" s="834">
        <v>35</v>
      </c>
      <c r="B1667" s="834" t="s">
        <v>2459</v>
      </c>
      <c r="C1667" s="834" t="s">
        <v>2460</v>
      </c>
      <c r="D1667" s="834" t="e">
        <f>#REF!</f>
        <v>#REF!</v>
      </c>
      <c r="E1667" s="834" t="e">
        <f>#REF!</f>
        <v>#REF!</v>
      </c>
      <c r="F1667" s="834">
        <v>6</v>
      </c>
      <c r="G1667" s="834" t="s">
        <v>2448</v>
      </c>
      <c r="H1667" s="834" t="e">
        <f>#REF!</f>
        <v>#REF!</v>
      </c>
      <c r="I1667" s="834" t="e">
        <f>#REF!+#REF!+#REF!+#REF!+#REF!+#REF!</f>
        <v>#REF!</v>
      </c>
      <c r="J1667" s="834" t="e">
        <f>#REF!+#REF!+#REF!+#REF!+#REF!+#REF!</f>
        <v>#REF!</v>
      </c>
      <c r="K1667" s="835" t="e">
        <f t="shared" si="24"/>
        <v>#REF!</v>
      </c>
      <c r="L1667" s="835" t="e">
        <f t="shared" si="25"/>
        <v>#REF!</v>
      </c>
      <c r="M1667" s="834" t="e">
        <f>#REF!</f>
        <v>#REF!</v>
      </c>
      <c r="N1667" s="834" t="e">
        <f>#REF!</f>
        <v>#REF!</v>
      </c>
      <c r="O1667" s="836" t="e">
        <f t="shared" si="26"/>
        <v>#REF!</v>
      </c>
      <c r="P1667" s="820" t="e">
        <f>Tabla13[[#This Row],[Ejec Real Acumu]]-Tabla13[[#This Row],[Proyec Ejec Acumul]]</f>
        <v>#REF!</v>
      </c>
      <c r="Q1667" s="820" t="e">
        <f>Tabla13[[#This Row],[Ejec Real Mes]]-Tabla13[[#This Row],[Program Entreg Mes]]</f>
        <v>#REF!</v>
      </c>
    </row>
    <row r="1668" spans="1:17">
      <c r="A1668" s="834">
        <v>36</v>
      </c>
      <c r="B1668" s="834" t="s">
        <v>2459</v>
      </c>
      <c r="C1668" s="834" t="s">
        <v>2460</v>
      </c>
      <c r="D1668" s="834" t="e">
        <f>#REF!</f>
        <v>#REF!</v>
      </c>
      <c r="E1668" s="834" t="e">
        <f>#REF!</f>
        <v>#REF!</v>
      </c>
      <c r="F1668" s="834">
        <v>6</v>
      </c>
      <c r="G1668" s="834" t="s">
        <v>2448</v>
      </c>
      <c r="H1668" s="834" t="e">
        <f>#REF!</f>
        <v>#REF!</v>
      </c>
      <c r="I1668" s="834" t="e">
        <f>#REF!+#REF!+#REF!+#REF!+#REF!+#REF!</f>
        <v>#REF!</v>
      </c>
      <c r="J1668" s="834" t="e">
        <f>#REF!+#REF!+#REF!+#REF!+#REF!+#REF!</f>
        <v>#REF!</v>
      </c>
      <c r="K1668" s="835" t="e">
        <f t="shared" si="24"/>
        <v>#REF!</v>
      </c>
      <c r="L1668" s="835" t="e">
        <f t="shared" si="25"/>
        <v>#REF!</v>
      </c>
      <c r="M1668" s="834" t="e">
        <f>#REF!</f>
        <v>#REF!</v>
      </c>
      <c r="N1668" s="834" t="e">
        <f>#REF!</f>
        <v>#REF!</v>
      </c>
      <c r="O1668" s="836" t="e">
        <f t="shared" si="26"/>
        <v>#REF!</v>
      </c>
      <c r="P1668" s="820" t="e">
        <f>Tabla13[[#This Row],[Ejec Real Acumu]]-Tabla13[[#This Row],[Proyec Ejec Acumul]]</f>
        <v>#REF!</v>
      </c>
      <c r="Q1668" s="820" t="e">
        <f>Tabla13[[#This Row],[Ejec Real Mes]]-Tabla13[[#This Row],[Program Entreg Mes]]</f>
        <v>#REF!</v>
      </c>
    </row>
    <row r="1669" spans="1:17">
      <c r="A1669" s="834">
        <v>37</v>
      </c>
      <c r="B1669" s="834" t="s">
        <v>2459</v>
      </c>
      <c r="C1669" s="834" t="s">
        <v>2460</v>
      </c>
      <c r="D1669" s="834" t="e">
        <f>#REF!</f>
        <v>#REF!</v>
      </c>
      <c r="E1669" s="834" t="e">
        <f>#REF!</f>
        <v>#REF!</v>
      </c>
      <c r="F1669" s="834">
        <v>6</v>
      </c>
      <c r="G1669" s="834" t="s">
        <v>2448</v>
      </c>
      <c r="H1669" s="834" t="e">
        <f>#REF!</f>
        <v>#REF!</v>
      </c>
      <c r="I1669" s="834" t="e">
        <f>#REF!+#REF!+#REF!+#REF!+#REF!+#REF!</f>
        <v>#REF!</v>
      </c>
      <c r="J1669" s="834" t="e">
        <f>#REF!+#REF!+#REF!+#REF!+#REF!+#REF!</f>
        <v>#REF!</v>
      </c>
      <c r="K1669" s="835" t="e">
        <f t="shared" si="24"/>
        <v>#REF!</v>
      </c>
      <c r="L1669" s="835" t="e">
        <f t="shared" si="25"/>
        <v>#REF!</v>
      </c>
      <c r="M1669" s="834" t="e">
        <f>#REF!</f>
        <v>#REF!</v>
      </c>
      <c r="N1669" s="834" t="e">
        <f>#REF!</f>
        <v>#REF!</v>
      </c>
      <c r="O1669" s="836" t="e">
        <f t="shared" si="26"/>
        <v>#REF!</v>
      </c>
      <c r="P1669" s="820" t="e">
        <f>Tabla13[[#This Row],[Ejec Real Acumu]]-Tabla13[[#This Row],[Proyec Ejec Acumul]]</f>
        <v>#REF!</v>
      </c>
      <c r="Q1669" s="820" t="e">
        <f>Tabla13[[#This Row],[Ejec Real Mes]]-Tabla13[[#This Row],[Program Entreg Mes]]</f>
        <v>#REF!</v>
      </c>
    </row>
    <row r="1670" spans="1:17">
      <c r="A1670" s="834">
        <v>38</v>
      </c>
      <c r="B1670" s="834" t="s">
        <v>2459</v>
      </c>
      <c r="C1670" s="834" t="s">
        <v>2460</v>
      </c>
      <c r="D1670" s="834" t="e">
        <f>#REF!</f>
        <v>#REF!</v>
      </c>
      <c r="E1670" s="834" t="e">
        <f>#REF!</f>
        <v>#REF!</v>
      </c>
      <c r="F1670" s="834">
        <v>6</v>
      </c>
      <c r="G1670" s="834" t="s">
        <v>2448</v>
      </c>
      <c r="H1670" s="834" t="e">
        <f>#REF!</f>
        <v>#REF!</v>
      </c>
      <c r="I1670" s="834" t="e">
        <f>#REF!+#REF!+#REF!+#REF!+#REF!+#REF!</f>
        <v>#REF!</v>
      </c>
      <c r="J1670" s="834" t="e">
        <f>#REF!+#REF!+#REF!+#REF!+#REF!+#REF!</f>
        <v>#REF!</v>
      </c>
      <c r="K1670" s="835" t="e">
        <f t="shared" si="24"/>
        <v>#REF!</v>
      </c>
      <c r="L1670" s="835" t="e">
        <f t="shared" si="25"/>
        <v>#REF!</v>
      </c>
      <c r="M1670" s="834" t="e">
        <f>#REF!</f>
        <v>#REF!</v>
      </c>
      <c r="N1670" s="834" t="e">
        <f>#REF!</f>
        <v>#REF!</v>
      </c>
      <c r="O1670" s="836" t="e">
        <f t="shared" si="26"/>
        <v>#REF!</v>
      </c>
      <c r="P1670" s="820" t="e">
        <f>Tabla13[[#This Row],[Ejec Real Acumu]]-Tabla13[[#This Row],[Proyec Ejec Acumul]]</f>
        <v>#REF!</v>
      </c>
      <c r="Q1670" s="820" t="e">
        <f>Tabla13[[#This Row],[Ejec Real Mes]]-Tabla13[[#This Row],[Program Entreg Mes]]</f>
        <v>#REF!</v>
      </c>
    </row>
    <row r="1671" spans="1:17">
      <c r="A1671" s="834">
        <v>1</v>
      </c>
      <c r="B1671" s="834" t="s">
        <v>2459</v>
      </c>
      <c r="C1671" s="834" t="s">
        <v>2460</v>
      </c>
      <c r="D1671" s="834" t="e">
        <f>#REF!</f>
        <v>#REF!</v>
      </c>
      <c r="E1671" s="834" t="e">
        <f>#REF!</f>
        <v>#REF!</v>
      </c>
      <c r="F1671" s="834">
        <v>7</v>
      </c>
      <c r="G1671" s="834" t="s">
        <v>2449</v>
      </c>
      <c r="H1671" s="834" t="e">
        <f>#REF!</f>
        <v>#REF!</v>
      </c>
      <c r="I1671" s="834" t="e">
        <f>#REF!+#REF!+#REF!+#REF!+#REF!+#REF!+#REF!</f>
        <v>#REF!</v>
      </c>
      <c r="J1671" s="834" t="e">
        <f>#REF!+#REF!+#REF!+#REF!+#REF!+#REF!+#REF!</f>
        <v>#REF!</v>
      </c>
      <c r="K1671" s="835" t="e">
        <f t="shared" si="24"/>
        <v>#REF!</v>
      </c>
      <c r="L1671" s="835" t="e">
        <f t="shared" si="25"/>
        <v>#REF!</v>
      </c>
      <c r="M1671" s="834" t="e">
        <f>#REF!</f>
        <v>#REF!</v>
      </c>
      <c r="N1671" s="834" t="e">
        <f>#REF!</f>
        <v>#REF!</v>
      </c>
      <c r="O1671" s="836" t="e">
        <f t="shared" si="26"/>
        <v>#REF!</v>
      </c>
      <c r="P1671" s="820" t="e">
        <f>Tabla13[[#This Row],[Ejec Real Acumu]]-Tabla13[[#This Row],[Proyec Ejec Acumul]]</f>
        <v>#REF!</v>
      </c>
      <c r="Q1671" s="820" t="e">
        <f>Tabla13[[#This Row],[Ejec Real Mes]]-Tabla13[[#This Row],[Program Entreg Mes]]</f>
        <v>#REF!</v>
      </c>
    </row>
    <row r="1672" spans="1:17">
      <c r="A1672" s="834">
        <v>2</v>
      </c>
      <c r="B1672" s="834" t="s">
        <v>2459</v>
      </c>
      <c r="C1672" s="834" t="s">
        <v>2460</v>
      </c>
      <c r="D1672" s="834" t="e">
        <f>#REF!</f>
        <v>#REF!</v>
      </c>
      <c r="E1672" s="834" t="e">
        <f>#REF!</f>
        <v>#REF!</v>
      </c>
      <c r="F1672" s="834">
        <v>7</v>
      </c>
      <c r="G1672" s="834" t="s">
        <v>2449</v>
      </c>
      <c r="H1672" s="834" t="e">
        <f>#REF!</f>
        <v>#REF!</v>
      </c>
      <c r="I1672" s="834" t="e">
        <f>#REF!+#REF!+#REF!+#REF!+#REF!+#REF!+#REF!</f>
        <v>#REF!</v>
      </c>
      <c r="J1672" s="834" t="e">
        <f>#REF!+#REF!+#REF!+#REF!+#REF!+#REF!+#REF!</f>
        <v>#REF!</v>
      </c>
      <c r="K1672" s="835" t="e">
        <f t="shared" si="24"/>
        <v>#REF!</v>
      </c>
      <c r="L1672" s="835" t="e">
        <f t="shared" si="25"/>
        <v>#REF!</v>
      </c>
      <c r="M1672" s="834" t="e">
        <f>#REF!</f>
        <v>#REF!</v>
      </c>
      <c r="N1672" s="834" t="e">
        <f>#REF!</f>
        <v>#REF!</v>
      </c>
      <c r="O1672" s="836" t="e">
        <f t="shared" si="26"/>
        <v>#REF!</v>
      </c>
      <c r="P1672" s="820" t="e">
        <f>Tabla13[[#This Row],[Ejec Real Acumu]]-Tabla13[[#This Row],[Proyec Ejec Acumul]]</f>
        <v>#REF!</v>
      </c>
      <c r="Q1672" s="820" t="e">
        <f>Tabla13[[#This Row],[Ejec Real Mes]]-Tabla13[[#This Row],[Program Entreg Mes]]</f>
        <v>#REF!</v>
      </c>
    </row>
    <row r="1673" spans="1:17">
      <c r="A1673" s="834">
        <v>3</v>
      </c>
      <c r="B1673" s="834" t="s">
        <v>2459</v>
      </c>
      <c r="C1673" s="834" t="s">
        <v>2460</v>
      </c>
      <c r="D1673" s="834" t="e">
        <f>#REF!</f>
        <v>#REF!</v>
      </c>
      <c r="E1673" s="834" t="e">
        <f>#REF!</f>
        <v>#REF!</v>
      </c>
      <c r="F1673" s="834">
        <v>7</v>
      </c>
      <c r="G1673" s="834" t="s">
        <v>2449</v>
      </c>
      <c r="H1673" s="834" t="e">
        <f>#REF!</f>
        <v>#REF!</v>
      </c>
      <c r="I1673" s="834" t="e">
        <f>#REF!+#REF!+#REF!+#REF!+#REF!+#REF!+#REF!</f>
        <v>#REF!</v>
      </c>
      <c r="J1673" s="834" t="e">
        <f>#REF!+#REF!+#REF!+#REF!+#REF!+#REF!+#REF!</f>
        <v>#REF!</v>
      </c>
      <c r="K1673" s="835" t="e">
        <f t="shared" si="24"/>
        <v>#REF!</v>
      </c>
      <c r="L1673" s="835" t="e">
        <f t="shared" si="25"/>
        <v>#REF!</v>
      </c>
      <c r="M1673" s="834" t="e">
        <f>#REF!</f>
        <v>#REF!</v>
      </c>
      <c r="N1673" s="834" t="e">
        <f>#REF!</f>
        <v>#REF!</v>
      </c>
      <c r="O1673" s="836" t="e">
        <f t="shared" si="26"/>
        <v>#REF!</v>
      </c>
      <c r="P1673" s="820" t="e">
        <f>Tabla13[[#This Row],[Ejec Real Acumu]]-Tabla13[[#This Row],[Proyec Ejec Acumul]]</f>
        <v>#REF!</v>
      </c>
      <c r="Q1673" s="820" t="e">
        <f>Tabla13[[#This Row],[Ejec Real Mes]]-Tabla13[[#This Row],[Program Entreg Mes]]</f>
        <v>#REF!</v>
      </c>
    </row>
    <row r="1674" spans="1:17">
      <c r="A1674" s="834">
        <v>4</v>
      </c>
      <c r="B1674" s="834" t="s">
        <v>2459</v>
      </c>
      <c r="C1674" s="834" t="s">
        <v>2460</v>
      </c>
      <c r="D1674" s="834" t="e">
        <f>#REF!</f>
        <v>#REF!</v>
      </c>
      <c r="E1674" s="834" t="e">
        <f>#REF!</f>
        <v>#REF!</v>
      </c>
      <c r="F1674" s="834">
        <v>7</v>
      </c>
      <c r="G1674" s="834" t="s">
        <v>2449</v>
      </c>
      <c r="H1674" s="834" t="e">
        <f>#REF!</f>
        <v>#REF!</v>
      </c>
      <c r="I1674" s="834" t="e">
        <f>#REF!+#REF!+#REF!+#REF!+#REF!+#REF!+#REF!</f>
        <v>#REF!</v>
      </c>
      <c r="J1674" s="834" t="e">
        <f>#REF!+#REF!+#REF!+#REF!+#REF!+#REF!+#REF!</f>
        <v>#REF!</v>
      </c>
      <c r="K1674" s="835" t="e">
        <f t="shared" si="24"/>
        <v>#REF!</v>
      </c>
      <c r="L1674" s="835" t="e">
        <f t="shared" si="25"/>
        <v>#REF!</v>
      </c>
      <c r="M1674" s="834" t="e">
        <f>#REF!</f>
        <v>#REF!</v>
      </c>
      <c r="N1674" s="834" t="e">
        <f>#REF!</f>
        <v>#REF!</v>
      </c>
      <c r="O1674" s="836" t="e">
        <f t="shared" si="26"/>
        <v>#REF!</v>
      </c>
      <c r="P1674" s="820" t="e">
        <f>Tabla13[[#This Row],[Ejec Real Acumu]]-Tabla13[[#This Row],[Proyec Ejec Acumul]]</f>
        <v>#REF!</v>
      </c>
      <c r="Q1674" s="820" t="e">
        <f>Tabla13[[#This Row],[Ejec Real Mes]]-Tabla13[[#This Row],[Program Entreg Mes]]</f>
        <v>#REF!</v>
      </c>
    </row>
    <row r="1675" spans="1:17">
      <c r="A1675" s="834">
        <v>5</v>
      </c>
      <c r="B1675" s="834" t="s">
        <v>2459</v>
      </c>
      <c r="C1675" s="834" t="s">
        <v>2460</v>
      </c>
      <c r="D1675" s="834" t="e">
        <f>#REF!</f>
        <v>#REF!</v>
      </c>
      <c r="E1675" s="834" t="e">
        <f>#REF!</f>
        <v>#REF!</v>
      </c>
      <c r="F1675" s="834">
        <v>7</v>
      </c>
      <c r="G1675" s="834" t="s">
        <v>2449</v>
      </c>
      <c r="H1675" s="834" t="e">
        <f>#REF!</f>
        <v>#REF!</v>
      </c>
      <c r="I1675" s="834" t="e">
        <f>#REF!+#REF!+#REF!+#REF!+#REF!+#REF!+#REF!</f>
        <v>#REF!</v>
      </c>
      <c r="J1675" s="834" t="e">
        <f>#REF!+#REF!+#REF!+#REF!+#REF!+#REF!+#REF!</f>
        <v>#REF!</v>
      </c>
      <c r="K1675" s="835" t="e">
        <f t="shared" si="24"/>
        <v>#REF!</v>
      </c>
      <c r="L1675" s="835" t="e">
        <f t="shared" si="25"/>
        <v>#REF!</v>
      </c>
      <c r="M1675" s="834" t="e">
        <f>#REF!</f>
        <v>#REF!</v>
      </c>
      <c r="N1675" s="834" t="e">
        <f>#REF!</f>
        <v>#REF!</v>
      </c>
      <c r="O1675" s="836" t="e">
        <f t="shared" si="26"/>
        <v>#REF!</v>
      </c>
      <c r="P1675" s="820" t="e">
        <f>Tabla13[[#This Row],[Ejec Real Acumu]]-Tabla13[[#This Row],[Proyec Ejec Acumul]]</f>
        <v>#REF!</v>
      </c>
      <c r="Q1675" s="820" t="e">
        <f>Tabla13[[#This Row],[Ejec Real Mes]]-Tabla13[[#This Row],[Program Entreg Mes]]</f>
        <v>#REF!</v>
      </c>
    </row>
    <row r="1676" spans="1:17">
      <c r="A1676" s="834">
        <v>6</v>
      </c>
      <c r="B1676" s="834" t="s">
        <v>2459</v>
      </c>
      <c r="C1676" s="834" t="s">
        <v>2460</v>
      </c>
      <c r="D1676" s="834" t="e">
        <f>#REF!</f>
        <v>#REF!</v>
      </c>
      <c r="E1676" s="834" t="e">
        <f>#REF!</f>
        <v>#REF!</v>
      </c>
      <c r="F1676" s="834">
        <v>7</v>
      </c>
      <c r="G1676" s="834" t="s">
        <v>2449</v>
      </c>
      <c r="H1676" s="834" t="e">
        <f>#REF!</f>
        <v>#REF!</v>
      </c>
      <c r="I1676" s="834" t="e">
        <f>#REF!+#REF!+#REF!+#REF!+#REF!+#REF!+#REF!</f>
        <v>#REF!</v>
      </c>
      <c r="J1676" s="834" t="e">
        <f>#REF!+#REF!+#REF!+#REF!+#REF!+#REF!+#REF!</f>
        <v>#REF!</v>
      </c>
      <c r="K1676" s="835" t="e">
        <f t="shared" si="24"/>
        <v>#REF!</v>
      </c>
      <c r="L1676" s="835" t="e">
        <f t="shared" si="25"/>
        <v>#REF!</v>
      </c>
      <c r="M1676" s="834" t="e">
        <f>#REF!</f>
        <v>#REF!</v>
      </c>
      <c r="N1676" s="834" t="e">
        <f>#REF!</f>
        <v>#REF!</v>
      </c>
      <c r="O1676" s="836" t="e">
        <f t="shared" si="26"/>
        <v>#REF!</v>
      </c>
      <c r="P1676" s="820" t="e">
        <f>Tabla13[[#This Row],[Ejec Real Acumu]]-Tabla13[[#This Row],[Proyec Ejec Acumul]]</f>
        <v>#REF!</v>
      </c>
      <c r="Q1676" s="820" t="e">
        <f>Tabla13[[#This Row],[Ejec Real Mes]]-Tabla13[[#This Row],[Program Entreg Mes]]</f>
        <v>#REF!</v>
      </c>
    </row>
    <row r="1677" spans="1:17">
      <c r="A1677" s="834">
        <v>7</v>
      </c>
      <c r="B1677" s="834" t="s">
        <v>2459</v>
      </c>
      <c r="C1677" s="834" t="s">
        <v>2460</v>
      </c>
      <c r="D1677" s="834" t="e">
        <f>#REF!</f>
        <v>#REF!</v>
      </c>
      <c r="E1677" s="834" t="e">
        <f>#REF!</f>
        <v>#REF!</v>
      </c>
      <c r="F1677" s="834">
        <v>7</v>
      </c>
      <c r="G1677" s="834" t="s">
        <v>2449</v>
      </c>
      <c r="H1677" s="834" t="e">
        <f>#REF!</f>
        <v>#REF!</v>
      </c>
      <c r="I1677" s="834" t="e">
        <f>#REF!+#REF!+#REF!+#REF!+#REF!+#REF!+#REF!</f>
        <v>#REF!</v>
      </c>
      <c r="J1677" s="834" t="e">
        <f>#REF!+#REF!+#REF!+#REF!+#REF!+#REF!+#REF!</f>
        <v>#REF!</v>
      </c>
      <c r="K1677" s="835" t="e">
        <f t="shared" si="24"/>
        <v>#REF!</v>
      </c>
      <c r="L1677" s="835" t="e">
        <f t="shared" si="25"/>
        <v>#REF!</v>
      </c>
      <c r="M1677" s="834" t="e">
        <f>#REF!</f>
        <v>#REF!</v>
      </c>
      <c r="N1677" s="834" t="e">
        <f>#REF!</f>
        <v>#REF!</v>
      </c>
      <c r="O1677" s="836" t="e">
        <f t="shared" si="26"/>
        <v>#REF!</v>
      </c>
      <c r="P1677" s="820" t="e">
        <f>Tabla13[[#This Row],[Ejec Real Acumu]]-Tabla13[[#This Row],[Proyec Ejec Acumul]]</f>
        <v>#REF!</v>
      </c>
      <c r="Q1677" s="820" t="e">
        <f>Tabla13[[#This Row],[Ejec Real Mes]]-Tabla13[[#This Row],[Program Entreg Mes]]</f>
        <v>#REF!</v>
      </c>
    </row>
    <row r="1678" spans="1:17">
      <c r="A1678" s="834">
        <v>8</v>
      </c>
      <c r="B1678" s="834" t="s">
        <v>2459</v>
      </c>
      <c r="C1678" s="834" t="s">
        <v>2460</v>
      </c>
      <c r="D1678" s="834" t="e">
        <f>#REF!</f>
        <v>#REF!</v>
      </c>
      <c r="E1678" s="834" t="e">
        <f>#REF!</f>
        <v>#REF!</v>
      </c>
      <c r="F1678" s="834">
        <v>7</v>
      </c>
      <c r="G1678" s="834" t="s">
        <v>2449</v>
      </c>
      <c r="H1678" s="834" t="e">
        <f>#REF!</f>
        <v>#REF!</v>
      </c>
      <c r="I1678" s="834" t="e">
        <f>#REF!+#REF!+#REF!+#REF!+#REF!+#REF!+#REF!</f>
        <v>#REF!</v>
      </c>
      <c r="J1678" s="834" t="e">
        <f>#REF!+#REF!+#REF!+#REF!+#REF!+#REF!+#REF!</f>
        <v>#REF!</v>
      </c>
      <c r="K1678" s="835" t="e">
        <f t="shared" si="24"/>
        <v>#REF!</v>
      </c>
      <c r="L1678" s="835" t="e">
        <f t="shared" si="25"/>
        <v>#REF!</v>
      </c>
      <c r="M1678" s="834" t="e">
        <f>#REF!</f>
        <v>#REF!</v>
      </c>
      <c r="N1678" s="834" t="e">
        <f>#REF!</f>
        <v>#REF!</v>
      </c>
      <c r="O1678" s="836" t="e">
        <f t="shared" si="26"/>
        <v>#REF!</v>
      </c>
      <c r="P1678" s="820" t="e">
        <f>Tabla13[[#This Row],[Ejec Real Acumu]]-Tabla13[[#This Row],[Proyec Ejec Acumul]]</f>
        <v>#REF!</v>
      </c>
      <c r="Q1678" s="820" t="e">
        <f>Tabla13[[#This Row],[Ejec Real Mes]]-Tabla13[[#This Row],[Program Entreg Mes]]</f>
        <v>#REF!</v>
      </c>
    </row>
    <row r="1679" spans="1:17">
      <c r="A1679" s="834">
        <v>9</v>
      </c>
      <c r="B1679" s="834" t="s">
        <v>2459</v>
      </c>
      <c r="C1679" s="834" t="s">
        <v>2460</v>
      </c>
      <c r="D1679" s="834" t="e">
        <f>#REF!</f>
        <v>#REF!</v>
      </c>
      <c r="E1679" s="834" t="e">
        <f>#REF!</f>
        <v>#REF!</v>
      </c>
      <c r="F1679" s="834">
        <v>7</v>
      </c>
      <c r="G1679" s="834" t="s">
        <v>2449</v>
      </c>
      <c r="H1679" s="834" t="e">
        <f>#REF!</f>
        <v>#REF!</v>
      </c>
      <c r="I1679" s="834" t="e">
        <f>#REF!+#REF!+#REF!+#REF!+#REF!+#REF!+#REF!</f>
        <v>#REF!</v>
      </c>
      <c r="J1679" s="834" t="e">
        <f>#REF!+#REF!+#REF!+#REF!+#REF!+#REF!+#REF!</f>
        <v>#REF!</v>
      </c>
      <c r="K1679" s="835" t="e">
        <f t="shared" si="24"/>
        <v>#REF!</v>
      </c>
      <c r="L1679" s="835" t="e">
        <f t="shared" si="25"/>
        <v>#REF!</v>
      </c>
      <c r="M1679" s="834" t="e">
        <f>#REF!</f>
        <v>#REF!</v>
      </c>
      <c r="N1679" s="834" t="e">
        <f>#REF!</f>
        <v>#REF!</v>
      </c>
      <c r="O1679" s="836" t="e">
        <f t="shared" si="26"/>
        <v>#REF!</v>
      </c>
      <c r="P1679" s="820" t="e">
        <f>Tabla13[[#This Row],[Ejec Real Acumu]]-Tabla13[[#This Row],[Proyec Ejec Acumul]]</f>
        <v>#REF!</v>
      </c>
      <c r="Q1679" s="820" t="e">
        <f>Tabla13[[#This Row],[Ejec Real Mes]]-Tabla13[[#This Row],[Program Entreg Mes]]</f>
        <v>#REF!</v>
      </c>
    </row>
    <row r="1680" spans="1:17">
      <c r="A1680" s="834">
        <v>10</v>
      </c>
      <c r="B1680" s="834" t="s">
        <v>2459</v>
      </c>
      <c r="C1680" s="834" t="s">
        <v>2460</v>
      </c>
      <c r="D1680" s="834" t="e">
        <f>#REF!</f>
        <v>#REF!</v>
      </c>
      <c r="E1680" s="834" t="e">
        <f>#REF!</f>
        <v>#REF!</v>
      </c>
      <c r="F1680" s="834">
        <v>7</v>
      </c>
      <c r="G1680" s="834" t="s">
        <v>2449</v>
      </c>
      <c r="H1680" s="834" t="e">
        <f>#REF!</f>
        <v>#REF!</v>
      </c>
      <c r="I1680" s="834" t="e">
        <f>#REF!+#REF!+#REF!+#REF!+#REF!+#REF!+#REF!</f>
        <v>#REF!</v>
      </c>
      <c r="J1680" s="834" t="e">
        <f>#REF!+#REF!+#REF!+#REF!+#REF!+#REF!+#REF!</f>
        <v>#REF!</v>
      </c>
      <c r="K1680" s="835" t="e">
        <f t="shared" si="24"/>
        <v>#REF!</v>
      </c>
      <c r="L1680" s="835" t="e">
        <f t="shared" si="25"/>
        <v>#REF!</v>
      </c>
      <c r="M1680" s="834" t="e">
        <f>#REF!</f>
        <v>#REF!</v>
      </c>
      <c r="N1680" s="834" t="e">
        <f>#REF!</f>
        <v>#REF!</v>
      </c>
      <c r="O1680" s="836" t="e">
        <f t="shared" si="26"/>
        <v>#REF!</v>
      </c>
      <c r="P1680" s="820" t="e">
        <f>Tabla13[[#This Row],[Ejec Real Acumu]]-Tabla13[[#This Row],[Proyec Ejec Acumul]]</f>
        <v>#REF!</v>
      </c>
      <c r="Q1680" s="820" t="e">
        <f>Tabla13[[#This Row],[Ejec Real Mes]]-Tabla13[[#This Row],[Program Entreg Mes]]</f>
        <v>#REF!</v>
      </c>
    </row>
    <row r="1681" spans="1:17">
      <c r="A1681" s="834">
        <v>11</v>
      </c>
      <c r="B1681" s="834" t="s">
        <v>2459</v>
      </c>
      <c r="C1681" s="834" t="s">
        <v>2460</v>
      </c>
      <c r="D1681" s="834" t="e">
        <f>#REF!</f>
        <v>#REF!</v>
      </c>
      <c r="E1681" s="834" t="e">
        <f>#REF!</f>
        <v>#REF!</v>
      </c>
      <c r="F1681" s="834">
        <v>7</v>
      </c>
      <c r="G1681" s="834" t="s">
        <v>2449</v>
      </c>
      <c r="H1681" s="834" t="e">
        <f>#REF!</f>
        <v>#REF!</v>
      </c>
      <c r="I1681" s="834" t="e">
        <f>#REF!+#REF!+#REF!+#REF!+#REF!+#REF!+#REF!</f>
        <v>#REF!</v>
      </c>
      <c r="J1681" s="834" t="e">
        <f>#REF!+#REF!+#REF!+#REF!+#REF!+#REF!+#REF!</f>
        <v>#REF!</v>
      </c>
      <c r="K1681" s="835" t="e">
        <f t="shared" si="24"/>
        <v>#REF!</v>
      </c>
      <c r="L1681" s="835" t="e">
        <f t="shared" si="25"/>
        <v>#REF!</v>
      </c>
      <c r="M1681" s="834" t="e">
        <f>#REF!</f>
        <v>#REF!</v>
      </c>
      <c r="N1681" s="834" t="e">
        <f>#REF!</f>
        <v>#REF!</v>
      </c>
      <c r="O1681" s="836" t="e">
        <f t="shared" si="26"/>
        <v>#REF!</v>
      </c>
      <c r="P1681" s="820" t="e">
        <f>Tabla13[[#This Row],[Ejec Real Acumu]]-Tabla13[[#This Row],[Proyec Ejec Acumul]]</f>
        <v>#REF!</v>
      </c>
      <c r="Q1681" s="820" t="e">
        <f>Tabla13[[#This Row],[Ejec Real Mes]]-Tabla13[[#This Row],[Program Entreg Mes]]</f>
        <v>#REF!</v>
      </c>
    </row>
    <row r="1682" spans="1:17" ht="45.75" customHeight="1">
      <c r="A1682" s="834">
        <v>12</v>
      </c>
      <c r="B1682" s="834" t="s">
        <v>2459</v>
      </c>
      <c r="C1682" s="834" t="s">
        <v>2460</v>
      </c>
      <c r="D1682" s="834" t="e">
        <f>#REF!</f>
        <v>#REF!</v>
      </c>
      <c r="E1682" s="834" t="e">
        <f>#REF!</f>
        <v>#REF!</v>
      </c>
      <c r="F1682" s="834">
        <v>7</v>
      </c>
      <c r="G1682" s="834" t="s">
        <v>2449</v>
      </c>
      <c r="H1682" s="837" t="e">
        <f>#REF!</f>
        <v>#REF!</v>
      </c>
      <c r="I1682" s="834" t="e">
        <f>#REF!+#REF!+#REF!+#REF!+#REF!+#REF!+#REF!</f>
        <v>#REF!</v>
      </c>
      <c r="J1682" s="834" t="e">
        <f>#REF!+#REF!+#REF!+#REF!+#REF!+#REF!+#REF!</f>
        <v>#REF!</v>
      </c>
      <c r="K1682" s="835" t="e">
        <f t="shared" si="24"/>
        <v>#REF!</v>
      </c>
      <c r="L1682" s="835" t="e">
        <f t="shared" si="25"/>
        <v>#REF!</v>
      </c>
      <c r="M1682" s="834" t="e">
        <f>#REF!</f>
        <v>#REF!</v>
      </c>
      <c r="N1682" s="834" t="e">
        <f>#REF!</f>
        <v>#REF!</v>
      </c>
      <c r="O1682" s="836" t="e">
        <f t="shared" si="26"/>
        <v>#REF!</v>
      </c>
      <c r="P1682" s="820" t="e">
        <f>Tabla13[[#This Row],[Ejec Real Acumu]]-Tabla13[[#This Row],[Proyec Ejec Acumul]]</f>
        <v>#REF!</v>
      </c>
      <c r="Q1682" s="820" t="e">
        <f>Tabla13[[#This Row],[Ejec Real Mes]]-Tabla13[[#This Row],[Program Entreg Mes]]</f>
        <v>#REF!</v>
      </c>
    </row>
    <row r="1683" spans="1:17">
      <c r="A1683" s="834">
        <v>13</v>
      </c>
      <c r="B1683" s="834" t="s">
        <v>2459</v>
      </c>
      <c r="C1683" s="834" t="s">
        <v>2460</v>
      </c>
      <c r="D1683" s="834" t="e">
        <f>#REF!</f>
        <v>#REF!</v>
      </c>
      <c r="E1683" s="834" t="e">
        <f>#REF!</f>
        <v>#REF!</v>
      </c>
      <c r="F1683" s="834">
        <v>7</v>
      </c>
      <c r="G1683" s="834" t="s">
        <v>2449</v>
      </c>
      <c r="H1683" s="834" t="e">
        <f>#REF!</f>
        <v>#REF!</v>
      </c>
      <c r="I1683" s="834" t="e">
        <f>#REF!+#REF!+#REF!+#REF!+#REF!+#REF!+#REF!</f>
        <v>#REF!</v>
      </c>
      <c r="J1683" s="834" t="e">
        <f>#REF!+#REF!+#REF!+#REF!+#REF!+#REF!+#REF!</f>
        <v>#REF!</v>
      </c>
      <c r="K1683" s="835" t="e">
        <f t="shared" si="24"/>
        <v>#REF!</v>
      </c>
      <c r="L1683" s="835" t="e">
        <f t="shared" si="25"/>
        <v>#REF!</v>
      </c>
      <c r="M1683" s="834" t="e">
        <f>#REF!</f>
        <v>#REF!</v>
      </c>
      <c r="N1683" s="834" t="e">
        <f>#REF!</f>
        <v>#REF!</v>
      </c>
      <c r="O1683" s="836" t="e">
        <f t="shared" si="26"/>
        <v>#REF!</v>
      </c>
      <c r="P1683" s="820" t="e">
        <f>Tabla13[[#This Row],[Ejec Real Acumu]]-Tabla13[[#This Row],[Proyec Ejec Acumul]]</f>
        <v>#REF!</v>
      </c>
      <c r="Q1683" s="820" t="e">
        <f>Tabla13[[#This Row],[Ejec Real Mes]]-Tabla13[[#This Row],[Program Entreg Mes]]</f>
        <v>#REF!</v>
      </c>
    </row>
    <row r="1684" spans="1:17">
      <c r="A1684" s="834">
        <v>14</v>
      </c>
      <c r="B1684" s="834" t="s">
        <v>2459</v>
      </c>
      <c r="C1684" s="834" t="s">
        <v>2460</v>
      </c>
      <c r="D1684" s="834" t="e">
        <f>#REF!</f>
        <v>#REF!</v>
      </c>
      <c r="E1684" s="834" t="e">
        <f>#REF!</f>
        <v>#REF!</v>
      </c>
      <c r="F1684" s="834">
        <v>7</v>
      </c>
      <c r="G1684" s="834" t="s">
        <v>2449</v>
      </c>
      <c r="H1684" s="834" t="e">
        <f>#REF!</f>
        <v>#REF!</v>
      </c>
      <c r="I1684" s="834" t="e">
        <f>#REF!+#REF!+#REF!+#REF!+#REF!+#REF!+#REF!</f>
        <v>#REF!</v>
      </c>
      <c r="J1684" s="834" t="e">
        <f>#REF!+#REF!+#REF!+#REF!+#REF!+#REF!+#REF!</f>
        <v>#REF!</v>
      </c>
      <c r="K1684" s="835" t="e">
        <f t="shared" si="24"/>
        <v>#REF!</v>
      </c>
      <c r="L1684" s="835" t="e">
        <f t="shared" si="25"/>
        <v>#REF!</v>
      </c>
      <c r="M1684" s="834" t="e">
        <f>#REF!</f>
        <v>#REF!</v>
      </c>
      <c r="N1684" s="834" t="e">
        <f>#REF!</f>
        <v>#REF!</v>
      </c>
      <c r="O1684" s="836" t="e">
        <f t="shared" si="26"/>
        <v>#REF!</v>
      </c>
      <c r="P1684" s="820" t="e">
        <f>Tabla13[[#This Row],[Ejec Real Acumu]]-Tabla13[[#This Row],[Proyec Ejec Acumul]]</f>
        <v>#REF!</v>
      </c>
      <c r="Q1684" s="820" t="e">
        <f>Tabla13[[#This Row],[Ejec Real Mes]]-Tabla13[[#This Row],[Program Entreg Mes]]</f>
        <v>#REF!</v>
      </c>
    </row>
    <row r="1685" spans="1:17">
      <c r="A1685" s="834">
        <v>15</v>
      </c>
      <c r="B1685" s="834" t="s">
        <v>2459</v>
      </c>
      <c r="C1685" s="834" t="s">
        <v>2460</v>
      </c>
      <c r="D1685" s="834" t="e">
        <f>#REF!</f>
        <v>#REF!</v>
      </c>
      <c r="E1685" s="834" t="e">
        <f>#REF!</f>
        <v>#REF!</v>
      </c>
      <c r="F1685" s="834">
        <v>7</v>
      </c>
      <c r="G1685" s="834" t="s">
        <v>2449</v>
      </c>
      <c r="H1685" s="834" t="e">
        <f>#REF!</f>
        <v>#REF!</v>
      </c>
      <c r="I1685" s="834" t="e">
        <f>#REF!+#REF!+#REF!+#REF!+#REF!+#REF!+#REF!</f>
        <v>#REF!</v>
      </c>
      <c r="J1685" s="834" t="e">
        <f>#REF!+#REF!+#REF!+#REF!+#REF!+#REF!+#REF!</f>
        <v>#REF!</v>
      </c>
      <c r="K1685" s="835" t="e">
        <f t="shared" si="24"/>
        <v>#REF!</v>
      </c>
      <c r="L1685" s="835" t="e">
        <f t="shared" si="25"/>
        <v>#REF!</v>
      </c>
      <c r="M1685" s="834" t="e">
        <f>#REF!</f>
        <v>#REF!</v>
      </c>
      <c r="N1685" s="834" t="e">
        <f>#REF!</f>
        <v>#REF!</v>
      </c>
      <c r="O1685" s="836" t="e">
        <f t="shared" si="26"/>
        <v>#REF!</v>
      </c>
      <c r="P1685" s="820" t="e">
        <f>Tabla13[[#This Row],[Ejec Real Acumu]]-Tabla13[[#This Row],[Proyec Ejec Acumul]]</f>
        <v>#REF!</v>
      </c>
      <c r="Q1685" s="820" t="e">
        <f>Tabla13[[#This Row],[Ejec Real Mes]]-Tabla13[[#This Row],[Program Entreg Mes]]</f>
        <v>#REF!</v>
      </c>
    </row>
    <row r="1686" spans="1:17">
      <c r="A1686" s="834">
        <v>16</v>
      </c>
      <c r="B1686" s="834" t="s">
        <v>2459</v>
      </c>
      <c r="C1686" s="834" t="s">
        <v>2460</v>
      </c>
      <c r="D1686" s="834" t="e">
        <f>#REF!</f>
        <v>#REF!</v>
      </c>
      <c r="E1686" s="834" t="e">
        <f>#REF!</f>
        <v>#REF!</v>
      </c>
      <c r="F1686" s="834">
        <v>7</v>
      </c>
      <c r="G1686" s="834" t="s">
        <v>2449</v>
      </c>
      <c r="H1686" s="834" t="e">
        <f>#REF!</f>
        <v>#REF!</v>
      </c>
      <c r="I1686" s="834" t="e">
        <f>#REF!+#REF!+#REF!+#REF!+#REF!+#REF!+#REF!</f>
        <v>#REF!</v>
      </c>
      <c r="J1686" s="834" t="e">
        <f>#REF!+#REF!+#REF!+#REF!+#REF!+#REF!+#REF!</f>
        <v>#REF!</v>
      </c>
      <c r="K1686" s="835" t="e">
        <f t="shared" si="24"/>
        <v>#REF!</v>
      </c>
      <c r="L1686" s="835" t="e">
        <f t="shared" si="25"/>
        <v>#REF!</v>
      </c>
      <c r="M1686" s="834" t="e">
        <f>#REF!</f>
        <v>#REF!</v>
      </c>
      <c r="N1686" s="834" t="e">
        <f>#REF!</f>
        <v>#REF!</v>
      </c>
      <c r="O1686" s="836" t="e">
        <f t="shared" si="26"/>
        <v>#REF!</v>
      </c>
      <c r="P1686" s="820" t="e">
        <f>Tabla13[[#This Row],[Ejec Real Acumu]]-Tabla13[[#This Row],[Proyec Ejec Acumul]]</f>
        <v>#REF!</v>
      </c>
      <c r="Q1686" s="820" t="e">
        <f>Tabla13[[#This Row],[Ejec Real Mes]]-Tabla13[[#This Row],[Program Entreg Mes]]</f>
        <v>#REF!</v>
      </c>
    </row>
    <row r="1687" spans="1:17">
      <c r="A1687" s="834">
        <v>17</v>
      </c>
      <c r="B1687" s="834" t="s">
        <v>2459</v>
      </c>
      <c r="C1687" s="834" t="s">
        <v>2460</v>
      </c>
      <c r="D1687" s="834" t="e">
        <f>#REF!</f>
        <v>#REF!</v>
      </c>
      <c r="E1687" s="834" t="e">
        <f>#REF!</f>
        <v>#REF!</v>
      </c>
      <c r="F1687" s="834">
        <v>7</v>
      </c>
      <c r="G1687" s="834" t="s">
        <v>2449</v>
      </c>
      <c r="H1687" s="834" t="e">
        <f>#REF!</f>
        <v>#REF!</v>
      </c>
      <c r="I1687" s="834" t="e">
        <f>#REF!+#REF!+#REF!+#REF!+#REF!+#REF!+#REF!</f>
        <v>#REF!</v>
      </c>
      <c r="J1687" s="834" t="e">
        <f>#REF!+#REF!+#REF!+#REF!+#REF!+#REF!+#REF!</f>
        <v>#REF!</v>
      </c>
      <c r="K1687" s="835" t="e">
        <f t="shared" si="24"/>
        <v>#REF!</v>
      </c>
      <c r="L1687" s="835" t="e">
        <f t="shared" si="25"/>
        <v>#REF!</v>
      </c>
      <c r="M1687" s="834" t="e">
        <f>#REF!</f>
        <v>#REF!</v>
      </c>
      <c r="N1687" s="834" t="e">
        <f>#REF!</f>
        <v>#REF!</v>
      </c>
      <c r="O1687" s="836" t="e">
        <f t="shared" si="26"/>
        <v>#REF!</v>
      </c>
      <c r="P1687" s="820" t="e">
        <f>Tabla13[[#This Row],[Ejec Real Acumu]]-Tabla13[[#This Row],[Proyec Ejec Acumul]]</f>
        <v>#REF!</v>
      </c>
      <c r="Q1687" s="820" t="e">
        <f>Tabla13[[#This Row],[Ejec Real Mes]]-Tabla13[[#This Row],[Program Entreg Mes]]</f>
        <v>#REF!</v>
      </c>
    </row>
    <row r="1688" spans="1:17">
      <c r="A1688" s="834">
        <v>18</v>
      </c>
      <c r="B1688" s="834" t="s">
        <v>2459</v>
      </c>
      <c r="C1688" s="834" t="s">
        <v>2460</v>
      </c>
      <c r="D1688" s="834" t="e">
        <f>#REF!</f>
        <v>#REF!</v>
      </c>
      <c r="E1688" s="834" t="e">
        <f>#REF!</f>
        <v>#REF!</v>
      </c>
      <c r="F1688" s="834">
        <v>7</v>
      </c>
      <c r="G1688" s="834" t="s">
        <v>2449</v>
      </c>
      <c r="H1688" s="834" t="e">
        <f>#REF!</f>
        <v>#REF!</v>
      </c>
      <c r="I1688" s="834" t="e">
        <f>#REF!+#REF!+#REF!+#REF!+#REF!+#REF!+#REF!</f>
        <v>#REF!</v>
      </c>
      <c r="J1688" s="834" t="e">
        <f>#REF!+#REF!+#REF!+#REF!+#REF!+#REF!+#REF!</f>
        <v>#REF!</v>
      </c>
      <c r="K1688" s="835" t="e">
        <f t="shared" si="24"/>
        <v>#REF!</v>
      </c>
      <c r="L1688" s="835" t="e">
        <f t="shared" si="25"/>
        <v>#REF!</v>
      </c>
      <c r="M1688" s="834" t="e">
        <f>#REF!</f>
        <v>#REF!</v>
      </c>
      <c r="N1688" s="834" t="e">
        <f>#REF!</f>
        <v>#REF!</v>
      </c>
      <c r="O1688" s="836" t="e">
        <f t="shared" si="26"/>
        <v>#REF!</v>
      </c>
      <c r="P1688" s="820" t="e">
        <f>Tabla13[[#This Row],[Ejec Real Acumu]]-Tabla13[[#This Row],[Proyec Ejec Acumul]]</f>
        <v>#REF!</v>
      </c>
      <c r="Q1688" s="820" t="e">
        <f>Tabla13[[#This Row],[Ejec Real Mes]]-Tabla13[[#This Row],[Program Entreg Mes]]</f>
        <v>#REF!</v>
      </c>
    </row>
    <row r="1689" spans="1:17">
      <c r="A1689" s="834">
        <v>19</v>
      </c>
      <c r="B1689" s="834" t="s">
        <v>2459</v>
      </c>
      <c r="C1689" s="834" t="s">
        <v>2460</v>
      </c>
      <c r="D1689" s="834" t="e">
        <f>#REF!</f>
        <v>#REF!</v>
      </c>
      <c r="E1689" s="834" t="e">
        <f>#REF!</f>
        <v>#REF!</v>
      </c>
      <c r="F1689" s="834">
        <v>7</v>
      </c>
      <c r="G1689" s="834" t="s">
        <v>2449</v>
      </c>
      <c r="H1689" s="834" t="e">
        <f>#REF!</f>
        <v>#REF!</v>
      </c>
      <c r="I1689" s="834" t="e">
        <f>#REF!+#REF!+#REF!+#REF!+#REF!+#REF!+#REF!</f>
        <v>#REF!</v>
      </c>
      <c r="J1689" s="834" t="e">
        <f>#REF!+#REF!+#REF!+#REF!+#REF!+#REF!+#REF!</f>
        <v>#REF!</v>
      </c>
      <c r="K1689" s="835" t="e">
        <f t="shared" si="24"/>
        <v>#REF!</v>
      </c>
      <c r="L1689" s="835" t="e">
        <f t="shared" si="25"/>
        <v>#REF!</v>
      </c>
      <c r="M1689" s="834" t="e">
        <f>#REF!</f>
        <v>#REF!</v>
      </c>
      <c r="N1689" s="834" t="e">
        <f>#REF!</f>
        <v>#REF!</v>
      </c>
      <c r="O1689" s="836" t="e">
        <f t="shared" si="26"/>
        <v>#REF!</v>
      </c>
      <c r="P1689" s="820" t="e">
        <f>Tabla13[[#This Row],[Ejec Real Acumu]]-Tabla13[[#This Row],[Proyec Ejec Acumul]]</f>
        <v>#REF!</v>
      </c>
      <c r="Q1689" s="820" t="e">
        <f>Tabla13[[#This Row],[Ejec Real Mes]]-Tabla13[[#This Row],[Program Entreg Mes]]</f>
        <v>#REF!</v>
      </c>
    </row>
    <row r="1690" spans="1:17">
      <c r="A1690" s="834">
        <v>20</v>
      </c>
      <c r="B1690" s="834" t="s">
        <v>2459</v>
      </c>
      <c r="C1690" s="834" t="s">
        <v>2460</v>
      </c>
      <c r="D1690" s="834" t="e">
        <f>#REF!</f>
        <v>#REF!</v>
      </c>
      <c r="E1690" s="834" t="e">
        <f>#REF!</f>
        <v>#REF!</v>
      </c>
      <c r="F1690" s="834">
        <v>7</v>
      </c>
      <c r="G1690" s="834" t="s">
        <v>2449</v>
      </c>
      <c r="H1690" s="834" t="e">
        <f>#REF!</f>
        <v>#REF!</v>
      </c>
      <c r="I1690" s="834" t="e">
        <f>#REF!+#REF!+#REF!+#REF!+#REF!+#REF!+#REF!</f>
        <v>#REF!</v>
      </c>
      <c r="J1690" s="834" t="e">
        <f>#REF!+#REF!+#REF!+#REF!+#REF!+#REF!+#REF!</f>
        <v>#REF!</v>
      </c>
      <c r="K1690" s="835" t="e">
        <f t="shared" si="24"/>
        <v>#REF!</v>
      </c>
      <c r="L1690" s="835" t="e">
        <f t="shared" si="25"/>
        <v>#REF!</v>
      </c>
      <c r="M1690" s="834" t="e">
        <f>#REF!</f>
        <v>#REF!</v>
      </c>
      <c r="N1690" s="834" t="e">
        <f>#REF!</f>
        <v>#REF!</v>
      </c>
      <c r="O1690" s="836" t="e">
        <f t="shared" si="26"/>
        <v>#REF!</v>
      </c>
      <c r="P1690" s="820" t="e">
        <f>Tabla13[[#This Row],[Ejec Real Acumu]]-Tabla13[[#This Row],[Proyec Ejec Acumul]]</f>
        <v>#REF!</v>
      </c>
      <c r="Q1690" s="820" t="e">
        <f>Tabla13[[#This Row],[Ejec Real Mes]]-Tabla13[[#This Row],[Program Entreg Mes]]</f>
        <v>#REF!</v>
      </c>
    </row>
    <row r="1691" spans="1:17">
      <c r="A1691" s="834">
        <v>21</v>
      </c>
      <c r="B1691" s="834" t="s">
        <v>2459</v>
      </c>
      <c r="C1691" s="834" t="s">
        <v>2460</v>
      </c>
      <c r="D1691" s="834" t="e">
        <f>#REF!</f>
        <v>#REF!</v>
      </c>
      <c r="E1691" s="834" t="e">
        <f>#REF!</f>
        <v>#REF!</v>
      </c>
      <c r="F1691" s="834">
        <v>7</v>
      </c>
      <c r="G1691" s="834" t="s">
        <v>2449</v>
      </c>
      <c r="H1691" s="834" t="e">
        <f>#REF!</f>
        <v>#REF!</v>
      </c>
      <c r="I1691" s="834" t="e">
        <f>#REF!+#REF!+#REF!+#REF!+#REF!+#REF!+#REF!</f>
        <v>#REF!</v>
      </c>
      <c r="J1691" s="834" t="e">
        <f>#REF!+#REF!+#REF!+#REF!+#REF!+#REF!+#REF!</f>
        <v>#REF!</v>
      </c>
      <c r="K1691" s="835" t="e">
        <f t="shared" si="24"/>
        <v>#REF!</v>
      </c>
      <c r="L1691" s="835" t="e">
        <f t="shared" si="25"/>
        <v>#REF!</v>
      </c>
      <c r="M1691" s="834" t="e">
        <f>#REF!</f>
        <v>#REF!</v>
      </c>
      <c r="N1691" s="834" t="e">
        <f>#REF!</f>
        <v>#REF!</v>
      </c>
      <c r="O1691" s="836" t="e">
        <f t="shared" si="26"/>
        <v>#REF!</v>
      </c>
      <c r="P1691" s="820" t="e">
        <f>Tabla13[[#This Row],[Ejec Real Acumu]]-Tabla13[[#This Row],[Proyec Ejec Acumul]]</f>
        <v>#REF!</v>
      </c>
      <c r="Q1691" s="820" t="e">
        <f>Tabla13[[#This Row],[Ejec Real Mes]]-Tabla13[[#This Row],[Program Entreg Mes]]</f>
        <v>#REF!</v>
      </c>
    </row>
    <row r="1692" spans="1:17">
      <c r="A1692" s="834">
        <v>22</v>
      </c>
      <c r="B1692" s="834" t="s">
        <v>2459</v>
      </c>
      <c r="C1692" s="834" t="s">
        <v>2460</v>
      </c>
      <c r="D1692" s="834" t="e">
        <f>#REF!</f>
        <v>#REF!</v>
      </c>
      <c r="E1692" s="834" t="e">
        <f>#REF!</f>
        <v>#REF!</v>
      </c>
      <c r="F1692" s="834">
        <v>7</v>
      </c>
      <c r="G1692" s="834" t="s">
        <v>2449</v>
      </c>
      <c r="H1692" s="834" t="e">
        <f>#REF!</f>
        <v>#REF!</v>
      </c>
      <c r="I1692" s="834" t="e">
        <f>#REF!+#REF!+#REF!+#REF!+#REF!+#REF!+#REF!</f>
        <v>#REF!</v>
      </c>
      <c r="J1692" s="834" t="e">
        <f>#REF!+#REF!+#REF!+#REF!+#REF!+#REF!+#REF!</f>
        <v>#REF!</v>
      </c>
      <c r="K1692" s="835" t="e">
        <f t="shared" si="24"/>
        <v>#REF!</v>
      </c>
      <c r="L1692" s="835" t="e">
        <f t="shared" si="25"/>
        <v>#REF!</v>
      </c>
      <c r="M1692" s="834" t="e">
        <f>#REF!</f>
        <v>#REF!</v>
      </c>
      <c r="N1692" s="834" t="e">
        <f>#REF!</f>
        <v>#REF!</v>
      </c>
      <c r="O1692" s="836" t="e">
        <f t="shared" si="26"/>
        <v>#REF!</v>
      </c>
      <c r="P1692" s="820" t="e">
        <f>Tabla13[[#This Row],[Ejec Real Acumu]]-Tabla13[[#This Row],[Proyec Ejec Acumul]]</f>
        <v>#REF!</v>
      </c>
      <c r="Q1692" s="820" t="e">
        <f>Tabla13[[#This Row],[Ejec Real Mes]]-Tabla13[[#This Row],[Program Entreg Mes]]</f>
        <v>#REF!</v>
      </c>
    </row>
    <row r="1693" spans="1:17">
      <c r="A1693" s="834">
        <v>23</v>
      </c>
      <c r="B1693" s="834" t="s">
        <v>2459</v>
      </c>
      <c r="C1693" s="834" t="s">
        <v>2460</v>
      </c>
      <c r="D1693" s="834" t="e">
        <f>#REF!</f>
        <v>#REF!</v>
      </c>
      <c r="E1693" s="834" t="e">
        <f>#REF!</f>
        <v>#REF!</v>
      </c>
      <c r="F1693" s="834">
        <v>7</v>
      </c>
      <c r="G1693" s="834" t="s">
        <v>2449</v>
      </c>
      <c r="H1693" s="834" t="e">
        <f>#REF!</f>
        <v>#REF!</v>
      </c>
      <c r="I1693" s="834" t="e">
        <f>#REF!+#REF!+#REF!+#REF!+#REF!+#REF!+#REF!</f>
        <v>#REF!</v>
      </c>
      <c r="J1693" s="834" t="e">
        <f>#REF!+#REF!+#REF!+#REF!+#REF!+#REF!+#REF!</f>
        <v>#REF!</v>
      </c>
      <c r="K1693" s="835" t="e">
        <f t="shared" si="24"/>
        <v>#REF!</v>
      </c>
      <c r="L1693" s="835" t="e">
        <f t="shared" si="25"/>
        <v>#REF!</v>
      </c>
      <c r="M1693" s="834" t="e">
        <f>#REF!</f>
        <v>#REF!</v>
      </c>
      <c r="N1693" s="834" t="e">
        <f>#REF!</f>
        <v>#REF!</v>
      </c>
      <c r="O1693" s="836" t="e">
        <f t="shared" si="26"/>
        <v>#REF!</v>
      </c>
      <c r="P1693" s="820" t="e">
        <f>Tabla13[[#This Row],[Ejec Real Acumu]]-Tabla13[[#This Row],[Proyec Ejec Acumul]]</f>
        <v>#REF!</v>
      </c>
      <c r="Q1693" s="820" t="e">
        <f>Tabla13[[#This Row],[Ejec Real Mes]]-Tabla13[[#This Row],[Program Entreg Mes]]</f>
        <v>#REF!</v>
      </c>
    </row>
    <row r="1694" spans="1:17">
      <c r="A1694" s="834">
        <v>24</v>
      </c>
      <c r="B1694" s="834" t="s">
        <v>2459</v>
      </c>
      <c r="C1694" s="834" t="s">
        <v>2460</v>
      </c>
      <c r="D1694" s="834" t="e">
        <f>#REF!</f>
        <v>#REF!</v>
      </c>
      <c r="E1694" s="834" t="e">
        <f>#REF!</f>
        <v>#REF!</v>
      </c>
      <c r="F1694" s="834">
        <v>7</v>
      </c>
      <c r="G1694" s="834" t="s">
        <v>2449</v>
      </c>
      <c r="H1694" s="834" t="e">
        <f>#REF!</f>
        <v>#REF!</v>
      </c>
      <c r="I1694" s="834" t="e">
        <f>#REF!+#REF!+#REF!+#REF!+#REF!+#REF!+#REF!</f>
        <v>#REF!</v>
      </c>
      <c r="J1694" s="834" t="e">
        <f>#REF!+#REF!+#REF!+#REF!+#REF!+#REF!+#REF!</f>
        <v>#REF!</v>
      </c>
      <c r="K1694" s="835" t="e">
        <f t="shared" si="24"/>
        <v>#REF!</v>
      </c>
      <c r="L1694" s="835" t="e">
        <f t="shared" si="25"/>
        <v>#REF!</v>
      </c>
      <c r="M1694" s="834" t="e">
        <f>#REF!</f>
        <v>#REF!</v>
      </c>
      <c r="N1694" s="834" t="e">
        <f>#REF!</f>
        <v>#REF!</v>
      </c>
      <c r="O1694" s="836" t="e">
        <f t="shared" si="26"/>
        <v>#REF!</v>
      </c>
      <c r="P1694" s="820" t="e">
        <f>Tabla13[[#This Row],[Ejec Real Acumu]]-Tabla13[[#This Row],[Proyec Ejec Acumul]]</f>
        <v>#REF!</v>
      </c>
      <c r="Q1694" s="820" t="e">
        <f>Tabla13[[#This Row],[Ejec Real Mes]]-Tabla13[[#This Row],[Program Entreg Mes]]</f>
        <v>#REF!</v>
      </c>
    </row>
    <row r="1695" spans="1:17">
      <c r="A1695" s="834">
        <v>25</v>
      </c>
      <c r="B1695" s="834" t="s">
        <v>2459</v>
      </c>
      <c r="C1695" s="834" t="s">
        <v>2460</v>
      </c>
      <c r="D1695" s="834" t="e">
        <f>#REF!</f>
        <v>#REF!</v>
      </c>
      <c r="E1695" s="834" t="e">
        <f>#REF!</f>
        <v>#REF!</v>
      </c>
      <c r="F1695" s="834">
        <v>7</v>
      </c>
      <c r="G1695" s="834" t="s">
        <v>2449</v>
      </c>
      <c r="H1695" s="834" t="e">
        <f>#REF!</f>
        <v>#REF!</v>
      </c>
      <c r="I1695" s="834" t="e">
        <f>#REF!+#REF!+#REF!+#REF!+#REF!+#REF!+#REF!</f>
        <v>#REF!</v>
      </c>
      <c r="J1695" s="834" t="e">
        <f>#REF!+#REF!+#REF!+#REF!+#REF!+#REF!+#REF!</f>
        <v>#REF!</v>
      </c>
      <c r="K1695" s="835" t="e">
        <f t="shared" si="24"/>
        <v>#REF!</v>
      </c>
      <c r="L1695" s="835" t="e">
        <f t="shared" si="25"/>
        <v>#REF!</v>
      </c>
      <c r="M1695" s="834" t="e">
        <f>#REF!</f>
        <v>#REF!</v>
      </c>
      <c r="N1695" s="834" t="e">
        <f>#REF!</f>
        <v>#REF!</v>
      </c>
      <c r="O1695" s="836" t="e">
        <f t="shared" si="26"/>
        <v>#REF!</v>
      </c>
      <c r="P1695" s="820" t="e">
        <f>Tabla13[[#This Row],[Ejec Real Acumu]]-Tabla13[[#This Row],[Proyec Ejec Acumul]]</f>
        <v>#REF!</v>
      </c>
      <c r="Q1695" s="820" t="e">
        <f>Tabla13[[#This Row],[Ejec Real Mes]]-Tabla13[[#This Row],[Program Entreg Mes]]</f>
        <v>#REF!</v>
      </c>
    </row>
    <row r="1696" spans="1:17">
      <c r="A1696" s="834">
        <v>26</v>
      </c>
      <c r="B1696" s="834" t="s">
        <v>2459</v>
      </c>
      <c r="C1696" s="834" t="s">
        <v>2460</v>
      </c>
      <c r="D1696" s="834" t="e">
        <f>#REF!</f>
        <v>#REF!</v>
      </c>
      <c r="E1696" s="834" t="e">
        <f>#REF!</f>
        <v>#REF!</v>
      </c>
      <c r="F1696" s="834">
        <v>7</v>
      </c>
      <c r="G1696" s="834" t="s">
        <v>2449</v>
      </c>
      <c r="H1696" s="834" t="e">
        <f>#REF!</f>
        <v>#REF!</v>
      </c>
      <c r="I1696" s="834" t="e">
        <f>#REF!+#REF!+#REF!+#REF!+#REF!+#REF!+#REF!</f>
        <v>#REF!</v>
      </c>
      <c r="J1696" s="834" t="e">
        <f>#REF!+#REF!+#REF!+#REF!+#REF!+#REF!+#REF!</f>
        <v>#REF!</v>
      </c>
      <c r="K1696" s="835" t="e">
        <f t="shared" si="24"/>
        <v>#REF!</v>
      </c>
      <c r="L1696" s="835" t="e">
        <f t="shared" si="25"/>
        <v>#REF!</v>
      </c>
      <c r="M1696" s="834" t="e">
        <f>#REF!</f>
        <v>#REF!</v>
      </c>
      <c r="N1696" s="834" t="e">
        <f>#REF!</f>
        <v>#REF!</v>
      </c>
      <c r="O1696" s="836" t="e">
        <f t="shared" si="26"/>
        <v>#REF!</v>
      </c>
      <c r="P1696" s="820" t="e">
        <f>Tabla13[[#This Row],[Ejec Real Acumu]]-Tabla13[[#This Row],[Proyec Ejec Acumul]]</f>
        <v>#REF!</v>
      </c>
      <c r="Q1696" s="820" t="e">
        <f>Tabla13[[#This Row],[Ejec Real Mes]]-Tabla13[[#This Row],[Program Entreg Mes]]</f>
        <v>#REF!</v>
      </c>
    </row>
    <row r="1697" spans="1:17">
      <c r="A1697" s="834">
        <v>27</v>
      </c>
      <c r="B1697" s="834" t="s">
        <v>2459</v>
      </c>
      <c r="C1697" s="834" t="s">
        <v>2460</v>
      </c>
      <c r="D1697" s="834" t="e">
        <f>#REF!</f>
        <v>#REF!</v>
      </c>
      <c r="E1697" s="834" t="e">
        <f>#REF!</f>
        <v>#REF!</v>
      </c>
      <c r="F1697" s="834">
        <v>7</v>
      </c>
      <c r="G1697" s="834" t="s">
        <v>2449</v>
      </c>
      <c r="H1697" s="834" t="e">
        <f>#REF!</f>
        <v>#REF!</v>
      </c>
      <c r="I1697" s="834" t="e">
        <f>#REF!+#REF!+#REF!+#REF!+#REF!+#REF!+#REF!</f>
        <v>#REF!</v>
      </c>
      <c r="J1697" s="834" t="e">
        <f>#REF!+#REF!+#REF!+#REF!+#REF!+#REF!+#REF!</f>
        <v>#REF!</v>
      </c>
      <c r="K1697" s="835" t="e">
        <f t="shared" si="24"/>
        <v>#REF!</v>
      </c>
      <c r="L1697" s="835" t="e">
        <f t="shared" si="25"/>
        <v>#REF!</v>
      </c>
      <c r="M1697" s="834" t="e">
        <f>#REF!</f>
        <v>#REF!</v>
      </c>
      <c r="N1697" s="834" t="e">
        <f>#REF!</f>
        <v>#REF!</v>
      </c>
      <c r="O1697" s="836" t="e">
        <f t="shared" si="26"/>
        <v>#REF!</v>
      </c>
      <c r="P1697" s="820" t="e">
        <f>Tabla13[[#This Row],[Ejec Real Acumu]]-Tabla13[[#This Row],[Proyec Ejec Acumul]]</f>
        <v>#REF!</v>
      </c>
      <c r="Q1697" s="820" t="e">
        <f>Tabla13[[#This Row],[Ejec Real Mes]]-Tabla13[[#This Row],[Program Entreg Mes]]</f>
        <v>#REF!</v>
      </c>
    </row>
    <row r="1698" spans="1:17">
      <c r="A1698" s="834">
        <v>28</v>
      </c>
      <c r="B1698" s="834" t="s">
        <v>2459</v>
      </c>
      <c r="C1698" s="834" t="s">
        <v>2460</v>
      </c>
      <c r="D1698" s="834" t="e">
        <f>#REF!</f>
        <v>#REF!</v>
      </c>
      <c r="E1698" s="834" t="e">
        <f>#REF!</f>
        <v>#REF!</v>
      </c>
      <c r="F1698" s="834">
        <v>7</v>
      </c>
      <c r="G1698" s="834" t="s">
        <v>2449</v>
      </c>
      <c r="H1698" s="837" t="e">
        <f>#REF!</f>
        <v>#REF!</v>
      </c>
      <c r="I1698" s="834" t="e">
        <f>#REF!+#REF!+#REF!+#REF!+#REF!+#REF!+#REF!</f>
        <v>#REF!</v>
      </c>
      <c r="J1698" s="834" t="e">
        <f>#REF!+#REF!+#REF!+#REF!+#REF!+#REF!+#REF!</f>
        <v>#REF!</v>
      </c>
      <c r="K1698" s="835" t="e">
        <f t="shared" si="24"/>
        <v>#REF!</v>
      </c>
      <c r="L1698" s="835" t="e">
        <f t="shared" si="25"/>
        <v>#REF!</v>
      </c>
      <c r="M1698" s="834" t="e">
        <f>#REF!</f>
        <v>#REF!</v>
      </c>
      <c r="N1698" s="834" t="e">
        <f>#REF!</f>
        <v>#REF!</v>
      </c>
      <c r="O1698" s="836" t="e">
        <f t="shared" si="26"/>
        <v>#REF!</v>
      </c>
      <c r="P1698" s="820" t="e">
        <f>Tabla13[[#This Row],[Ejec Real Acumu]]-Tabla13[[#This Row],[Proyec Ejec Acumul]]</f>
        <v>#REF!</v>
      </c>
      <c r="Q1698" s="820" t="e">
        <f>Tabla13[[#This Row],[Ejec Real Mes]]-Tabla13[[#This Row],[Program Entreg Mes]]</f>
        <v>#REF!</v>
      </c>
    </row>
    <row r="1699" spans="1:17">
      <c r="A1699" s="834">
        <v>29</v>
      </c>
      <c r="B1699" s="834" t="s">
        <v>2459</v>
      </c>
      <c r="C1699" s="834" t="s">
        <v>2460</v>
      </c>
      <c r="D1699" s="834" t="e">
        <f>#REF!</f>
        <v>#REF!</v>
      </c>
      <c r="E1699" s="834" t="e">
        <f>#REF!</f>
        <v>#REF!</v>
      </c>
      <c r="F1699" s="834">
        <v>7</v>
      </c>
      <c r="G1699" s="834" t="s">
        <v>2449</v>
      </c>
      <c r="H1699" s="834" t="e">
        <f>#REF!</f>
        <v>#REF!</v>
      </c>
      <c r="I1699" s="834" t="e">
        <f>#REF!+#REF!+#REF!+#REF!+#REF!+#REF!+#REF!</f>
        <v>#REF!</v>
      </c>
      <c r="J1699" s="834" t="e">
        <f>#REF!+#REF!+#REF!+#REF!+#REF!+#REF!+#REF!</f>
        <v>#REF!</v>
      </c>
      <c r="K1699" s="835" t="e">
        <f t="shared" si="24"/>
        <v>#REF!</v>
      </c>
      <c r="L1699" s="835" t="e">
        <f t="shared" si="25"/>
        <v>#REF!</v>
      </c>
      <c r="M1699" s="834" t="e">
        <f>#REF!</f>
        <v>#REF!</v>
      </c>
      <c r="N1699" s="834" t="e">
        <f>#REF!</f>
        <v>#REF!</v>
      </c>
      <c r="O1699" s="836" t="e">
        <f t="shared" si="26"/>
        <v>#REF!</v>
      </c>
      <c r="P1699" s="820" t="e">
        <f>Tabla13[[#This Row],[Ejec Real Acumu]]-Tabla13[[#This Row],[Proyec Ejec Acumul]]</f>
        <v>#REF!</v>
      </c>
      <c r="Q1699" s="820" t="e">
        <f>Tabla13[[#This Row],[Ejec Real Mes]]-Tabla13[[#This Row],[Program Entreg Mes]]</f>
        <v>#REF!</v>
      </c>
    </row>
    <row r="1700" spans="1:17">
      <c r="A1700" s="834">
        <v>30</v>
      </c>
      <c r="B1700" s="834" t="s">
        <v>2459</v>
      </c>
      <c r="C1700" s="834" t="s">
        <v>2460</v>
      </c>
      <c r="D1700" s="834" t="e">
        <f>#REF!</f>
        <v>#REF!</v>
      </c>
      <c r="E1700" s="834" t="e">
        <f>#REF!</f>
        <v>#REF!</v>
      </c>
      <c r="F1700" s="834">
        <v>7</v>
      </c>
      <c r="G1700" s="834" t="s">
        <v>2449</v>
      </c>
      <c r="H1700" s="834" t="e">
        <f>#REF!</f>
        <v>#REF!</v>
      </c>
      <c r="I1700" s="834" t="e">
        <f>#REF!+#REF!+#REF!+#REF!+#REF!+#REF!+#REF!</f>
        <v>#REF!</v>
      </c>
      <c r="J1700" s="834" t="e">
        <f>#REF!+#REF!+#REF!+#REF!+#REF!+#REF!+#REF!</f>
        <v>#REF!</v>
      </c>
      <c r="K1700" s="835" t="e">
        <f t="shared" si="24"/>
        <v>#REF!</v>
      </c>
      <c r="L1700" s="835" t="e">
        <f t="shared" si="25"/>
        <v>#REF!</v>
      </c>
      <c r="M1700" s="834" t="e">
        <f>#REF!</f>
        <v>#REF!</v>
      </c>
      <c r="N1700" s="834" t="e">
        <f>#REF!</f>
        <v>#REF!</v>
      </c>
      <c r="O1700" s="836" t="e">
        <f t="shared" si="26"/>
        <v>#REF!</v>
      </c>
      <c r="P1700" s="820" t="e">
        <f>Tabla13[[#This Row],[Ejec Real Acumu]]-Tabla13[[#This Row],[Proyec Ejec Acumul]]</f>
        <v>#REF!</v>
      </c>
      <c r="Q1700" s="820" t="e">
        <f>Tabla13[[#This Row],[Ejec Real Mes]]-Tabla13[[#This Row],[Program Entreg Mes]]</f>
        <v>#REF!</v>
      </c>
    </row>
    <row r="1701" spans="1:17">
      <c r="A1701" s="834">
        <v>31</v>
      </c>
      <c r="B1701" s="834" t="s">
        <v>2459</v>
      </c>
      <c r="C1701" s="834" t="s">
        <v>2460</v>
      </c>
      <c r="D1701" s="834" t="e">
        <f>#REF!</f>
        <v>#REF!</v>
      </c>
      <c r="E1701" s="834" t="e">
        <f>#REF!</f>
        <v>#REF!</v>
      </c>
      <c r="F1701" s="834">
        <v>7</v>
      </c>
      <c r="G1701" s="834" t="s">
        <v>2449</v>
      </c>
      <c r="H1701" s="834" t="e">
        <f>#REF!</f>
        <v>#REF!</v>
      </c>
      <c r="I1701" s="834" t="e">
        <f>#REF!+#REF!+#REF!+#REF!+#REF!+#REF!+#REF!</f>
        <v>#REF!</v>
      </c>
      <c r="J1701" s="834" t="e">
        <f>#REF!+#REF!+#REF!+#REF!+#REF!+#REF!+#REF!</f>
        <v>#REF!</v>
      </c>
      <c r="K1701" s="835" t="e">
        <f t="shared" si="24"/>
        <v>#REF!</v>
      </c>
      <c r="L1701" s="835" t="e">
        <f t="shared" si="25"/>
        <v>#REF!</v>
      </c>
      <c r="M1701" s="834" t="e">
        <f>#REF!</f>
        <v>#REF!</v>
      </c>
      <c r="N1701" s="834" t="e">
        <f>#REF!</f>
        <v>#REF!</v>
      </c>
      <c r="O1701" s="836" t="e">
        <f t="shared" si="26"/>
        <v>#REF!</v>
      </c>
      <c r="P1701" s="820" t="e">
        <f>Tabla13[[#This Row],[Ejec Real Acumu]]-Tabla13[[#This Row],[Proyec Ejec Acumul]]</f>
        <v>#REF!</v>
      </c>
      <c r="Q1701" s="820" t="e">
        <f>Tabla13[[#This Row],[Ejec Real Mes]]-Tabla13[[#This Row],[Program Entreg Mes]]</f>
        <v>#REF!</v>
      </c>
    </row>
    <row r="1702" spans="1:17">
      <c r="A1702" s="834">
        <v>32</v>
      </c>
      <c r="B1702" s="834" t="s">
        <v>2459</v>
      </c>
      <c r="C1702" s="834" t="s">
        <v>2460</v>
      </c>
      <c r="D1702" s="834" t="e">
        <f>#REF!</f>
        <v>#REF!</v>
      </c>
      <c r="E1702" s="834" t="e">
        <f>#REF!</f>
        <v>#REF!</v>
      </c>
      <c r="F1702" s="834">
        <v>7</v>
      </c>
      <c r="G1702" s="834" t="s">
        <v>2449</v>
      </c>
      <c r="H1702" s="834" t="e">
        <f>#REF!</f>
        <v>#REF!</v>
      </c>
      <c r="I1702" s="834" t="e">
        <f>#REF!+#REF!+#REF!+#REF!+#REF!+#REF!+#REF!</f>
        <v>#REF!</v>
      </c>
      <c r="J1702" s="834" t="e">
        <f>#REF!+#REF!+#REF!+#REF!+#REF!+#REF!+#REF!</f>
        <v>#REF!</v>
      </c>
      <c r="K1702" s="835" t="e">
        <f t="shared" si="24"/>
        <v>#REF!</v>
      </c>
      <c r="L1702" s="835" t="e">
        <f t="shared" si="25"/>
        <v>#REF!</v>
      </c>
      <c r="M1702" s="834" t="e">
        <f>#REF!</f>
        <v>#REF!</v>
      </c>
      <c r="N1702" s="834" t="e">
        <f>#REF!</f>
        <v>#REF!</v>
      </c>
      <c r="O1702" s="836" t="e">
        <f t="shared" si="26"/>
        <v>#REF!</v>
      </c>
      <c r="P1702" s="820" t="e">
        <f>Tabla13[[#This Row],[Ejec Real Acumu]]-Tabla13[[#This Row],[Proyec Ejec Acumul]]</f>
        <v>#REF!</v>
      </c>
      <c r="Q1702" s="820" t="e">
        <f>Tabla13[[#This Row],[Ejec Real Mes]]-Tabla13[[#This Row],[Program Entreg Mes]]</f>
        <v>#REF!</v>
      </c>
    </row>
    <row r="1703" spans="1:17">
      <c r="A1703" s="834">
        <v>33</v>
      </c>
      <c r="B1703" s="834" t="s">
        <v>2459</v>
      </c>
      <c r="C1703" s="834" t="s">
        <v>2460</v>
      </c>
      <c r="D1703" s="834" t="e">
        <f>#REF!</f>
        <v>#REF!</v>
      </c>
      <c r="E1703" s="834" t="e">
        <f>#REF!</f>
        <v>#REF!</v>
      </c>
      <c r="F1703" s="834">
        <v>7</v>
      </c>
      <c r="G1703" s="834" t="s">
        <v>2449</v>
      </c>
      <c r="H1703" s="834" t="e">
        <f>#REF!</f>
        <v>#REF!</v>
      </c>
      <c r="I1703" s="834" t="e">
        <f>#REF!+#REF!+#REF!+#REF!+#REF!+#REF!+#REF!</f>
        <v>#REF!</v>
      </c>
      <c r="J1703" s="834" t="e">
        <f>#REF!+#REF!+#REF!+#REF!+#REF!+#REF!+#REF!</f>
        <v>#REF!</v>
      </c>
      <c r="K1703" s="835" t="e">
        <f t="shared" si="24"/>
        <v>#REF!</v>
      </c>
      <c r="L1703" s="835" t="e">
        <f t="shared" si="25"/>
        <v>#REF!</v>
      </c>
      <c r="M1703" s="834" t="e">
        <f>#REF!</f>
        <v>#REF!</v>
      </c>
      <c r="N1703" s="834" t="e">
        <f>#REF!</f>
        <v>#REF!</v>
      </c>
      <c r="O1703" s="836" t="e">
        <f t="shared" si="26"/>
        <v>#REF!</v>
      </c>
      <c r="P1703" s="820" t="e">
        <f>Tabla13[[#This Row],[Ejec Real Acumu]]-Tabla13[[#This Row],[Proyec Ejec Acumul]]</f>
        <v>#REF!</v>
      </c>
      <c r="Q1703" s="820" t="e">
        <f>Tabla13[[#This Row],[Ejec Real Mes]]-Tabla13[[#This Row],[Program Entreg Mes]]</f>
        <v>#REF!</v>
      </c>
    </row>
    <row r="1704" spans="1:17">
      <c r="A1704" s="834">
        <v>34</v>
      </c>
      <c r="B1704" s="834" t="s">
        <v>2459</v>
      </c>
      <c r="C1704" s="834" t="s">
        <v>2460</v>
      </c>
      <c r="D1704" s="834" t="e">
        <f>#REF!</f>
        <v>#REF!</v>
      </c>
      <c r="E1704" s="834" t="e">
        <f>#REF!</f>
        <v>#REF!</v>
      </c>
      <c r="F1704" s="834">
        <v>7</v>
      </c>
      <c r="G1704" s="834" t="s">
        <v>2449</v>
      </c>
      <c r="H1704" s="834" t="e">
        <f>#REF!</f>
        <v>#REF!</v>
      </c>
      <c r="I1704" s="834" t="e">
        <f>#REF!+#REF!+#REF!+#REF!+#REF!+#REF!+#REF!</f>
        <v>#REF!</v>
      </c>
      <c r="J1704" s="834" t="e">
        <f>#REF!+#REF!+#REF!+#REF!+#REF!+#REF!+#REF!</f>
        <v>#REF!</v>
      </c>
      <c r="K1704" s="835" t="e">
        <f t="shared" si="24"/>
        <v>#REF!</v>
      </c>
      <c r="L1704" s="835" t="e">
        <f t="shared" si="25"/>
        <v>#REF!</v>
      </c>
      <c r="M1704" s="834" t="e">
        <f>#REF!</f>
        <v>#REF!</v>
      </c>
      <c r="N1704" s="834" t="e">
        <f>#REF!</f>
        <v>#REF!</v>
      </c>
      <c r="O1704" s="836" t="e">
        <f t="shared" si="26"/>
        <v>#REF!</v>
      </c>
      <c r="P1704" s="820" t="e">
        <f>Tabla13[[#This Row],[Ejec Real Acumu]]-Tabla13[[#This Row],[Proyec Ejec Acumul]]</f>
        <v>#REF!</v>
      </c>
      <c r="Q1704" s="820" t="e">
        <f>Tabla13[[#This Row],[Ejec Real Mes]]-Tabla13[[#This Row],[Program Entreg Mes]]</f>
        <v>#REF!</v>
      </c>
    </row>
    <row r="1705" spans="1:17">
      <c r="A1705" s="834">
        <v>35</v>
      </c>
      <c r="B1705" s="834" t="s">
        <v>2459</v>
      </c>
      <c r="C1705" s="834" t="s">
        <v>2460</v>
      </c>
      <c r="D1705" s="834" t="e">
        <f>#REF!</f>
        <v>#REF!</v>
      </c>
      <c r="E1705" s="834" t="e">
        <f>#REF!</f>
        <v>#REF!</v>
      </c>
      <c r="F1705" s="834">
        <v>7</v>
      </c>
      <c r="G1705" s="834" t="s">
        <v>2449</v>
      </c>
      <c r="H1705" s="834" t="e">
        <f>#REF!</f>
        <v>#REF!</v>
      </c>
      <c r="I1705" s="834" t="e">
        <f>#REF!+#REF!+#REF!+#REF!+#REF!+#REF!+#REF!</f>
        <v>#REF!</v>
      </c>
      <c r="J1705" s="834" t="e">
        <f>#REF!+#REF!+#REF!+#REF!+#REF!+#REF!+#REF!</f>
        <v>#REF!</v>
      </c>
      <c r="K1705" s="835" t="e">
        <f t="shared" si="24"/>
        <v>#REF!</v>
      </c>
      <c r="L1705" s="835" t="e">
        <f t="shared" si="25"/>
        <v>#REF!</v>
      </c>
      <c r="M1705" s="834" t="e">
        <f>#REF!</f>
        <v>#REF!</v>
      </c>
      <c r="N1705" s="834" t="e">
        <f>#REF!</f>
        <v>#REF!</v>
      </c>
      <c r="O1705" s="836" t="e">
        <f t="shared" si="26"/>
        <v>#REF!</v>
      </c>
      <c r="P1705" s="820" t="e">
        <f>Tabla13[[#This Row],[Ejec Real Acumu]]-Tabla13[[#This Row],[Proyec Ejec Acumul]]</f>
        <v>#REF!</v>
      </c>
      <c r="Q1705" s="820" t="e">
        <f>Tabla13[[#This Row],[Ejec Real Mes]]-Tabla13[[#This Row],[Program Entreg Mes]]</f>
        <v>#REF!</v>
      </c>
    </row>
    <row r="1706" spans="1:17">
      <c r="A1706" s="834">
        <v>36</v>
      </c>
      <c r="B1706" s="834" t="s">
        <v>2459</v>
      </c>
      <c r="C1706" s="834" t="s">
        <v>2460</v>
      </c>
      <c r="D1706" s="834" t="e">
        <f>#REF!</f>
        <v>#REF!</v>
      </c>
      <c r="E1706" s="834" t="e">
        <f>#REF!</f>
        <v>#REF!</v>
      </c>
      <c r="F1706" s="834">
        <v>7</v>
      </c>
      <c r="G1706" s="834" t="s">
        <v>2449</v>
      </c>
      <c r="H1706" s="834" t="e">
        <f>#REF!</f>
        <v>#REF!</v>
      </c>
      <c r="I1706" s="834" t="e">
        <f>#REF!+#REF!+#REF!+#REF!+#REF!+#REF!+#REF!</f>
        <v>#REF!</v>
      </c>
      <c r="J1706" s="834" t="e">
        <f>#REF!+#REF!+#REF!+#REF!+#REF!+#REF!+#REF!</f>
        <v>#REF!</v>
      </c>
      <c r="K1706" s="835" t="e">
        <f t="shared" si="24"/>
        <v>#REF!</v>
      </c>
      <c r="L1706" s="835" t="e">
        <f t="shared" si="25"/>
        <v>#REF!</v>
      </c>
      <c r="M1706" s="834" t="e">
        <f>#REF!</f>
        <v>#REF!</v>
      </c>
      <c r="N1706" s="834" t="e">
        <f>#REF!</f>
        <v>#REF!</v>
      </c>
      <c r="O1706" s="836" t="e">
        <f t="shared" si="26"/>
        <v>#REF!</v>
      </c>
      <c r="P1706" s="820" t="e">
        <f>Tabla13[[#This Row],[Ejec Real Acumu]]-Tabla13[[#This Row],[Proyec Ejec Acumul]]</f>
        <v>#REF!</v>
      </c>
      <c r="Q1706" s="820" t="e">
        <f>Tabla13[[#This Row],[Ejec Real Mes]]-Tabla13[[#This Row],[Program Entreg Mes]]</f>
        <v>#REF!</v>
      </c>
    </row>
    <row r="1707" spans="1:17">
      <c r="A1707" s="834">
        <v>37</v>
      </c>
      <c r="B1707" s="834" t="s">
        <v>2459</v>
      </c>
      <c r="C1707" s="834" t="s">
        <v>2460</v>
      </c>
      <c r="D1707" s="834" t="e">
        <f>#REF!</f>
        <v>#REF!</v>
      </c>
      <c r="E1707" s="834" t="e">
        <f>#REF!</f>
        <v>#REF!</v>
      </c>
      <c r="F1707" s="834">
        <v>7</v>
      </c>
      <c r="G1707" s="834" t="s">
        <v>2449</v>
      </c>
      <c r="H1707" s="834" t="e">
        <f>#REF!</f>
        <v>#REF!</v>
      </c>
      <c r="I1707" s="834" t="e">
        <f>#REF!+#REF!+#REF!+#REF!+#REF!+#REF!+#REF!</f>
        <v>#REF!</v>
      </c>
      <c r="J1707" s="834" t="e">
        <f>#REF!+#REF!+#REF!+#REF!+#REF!+#REF!+#REF!</f>
        <v>#REF!</v>
      </c>
      <c r="K1707" s="835" t="e">
        <f t="shared" si="24"/>
        <v>#REF!</v>
      </c>
      <c r="L1707" s="835" t="e">
        <f t="shared" si="25"/>
        <v>#REF!</v>
      </c>
      <c r="M1707" s="834" t="e">
        <f>#REF!</f>
        <v>#REF!</v>
      </c>
      <c r="N1707" s="834" t="e">
        <f>#REF!</f>
        <v>#REF!</v>
      </c>
      <c r="O1707" s="836" t="e">
        <f t="shared" si="26"/>
        <v>#REF!</v>
      </c>
      <c r="P1707" s="820" t="e">
        <f>Tabla13[[#This Row],[Ejec Real Acumu]]-Tabla13[[#This Row],[Proyec Ejec Acumul]]</f>
        <v>#REF!</v>
      </c>
      <c r="Q1707" s="820" t="e">
        <f>Tabla13[[#This Row],[Ejec Real Mes]]-Tabla13[[#This Row],[Program Entreg Mes]]</f>
        <v>#REF!</v>
      </c>
    </row>
    <row r="1708" spans="1:17">
      <c r="A1708" s="834">
        <v>38</v>
      </c>
      <c r="B1708" s="834" t="s">
        <v>2459</v>
      </c>
      <c r="C1708" s="834" t="s">
        <v>2460</v>
      </c>
      <c r="D1708" s="834" t="e">
        <f>#REF!</f>
        <v>#REF!</v>
      </c>
      <c r="E1708" s="834" t="e">
        <f>#REF!</f>
        <v>#REF!</v>
      </c>
      <c r="F1708" s="834">
        <v>7</v>
      </c>
      <c r="G1708" s="834" t="s">
        <v>2449</v>
      </c>
      <c r="H1708" s="834" t="e">
        <f>#REF!</f>
        <v>#REF!</v>
      </c>
      <c r="I1708" s="834" t="e">
        <f>#REF!+#REF!+#REF!+#REF!+#REF!+#REF!+#REF!</f>
        <v>#REF!</v>
      </c>
      <c r="J1708" s="834" t="e">
        <f>#REF!+#REF!+#REF!+#REF!+#REF!+#REF!+#REF!</f>
        <v>#REF!</v>
      </c>
      <c r="K1708" s="835" t="e">
        <f t="shared" si="24"/>
        <v>#REF!</v>
      </c>
      <c r="L1708" s="835" t="e">
        <f t="shared" si="25"/>
        <v>#REF!</v>
      </c>
      <c r="M1708" s="834" t="e">
        <f>#REF!</f>
        <v>#REF!</v>
      </c>
      <c r="N1708" s="834" t="e">
        <f>#REF!</f>
        <v>#REF!</v>
      </c>
      <c r="O1708" s="836" t="e">
        <f t="shared" si="26"/>
        <v>#REF!</v>
      </c>
      <c r="P1708" s="820" t="e">
        <f>Tabla13[[#This Row],[Ejec Real Acumu]]-Tabla13[[#This Row],[Proyec Ejec Acumul]]</f>
        <v>#REF!</v>
      </c>
      <c r="Q1708" s="820" t="e">
        <f>Tabla13[[#This Row],[Ejec Real Mes]]-Tabla13[[#This Row],[Program Entreg Mes]]</f>
        <v>#REF!</v>
      </c>
    </row>
    <row r="1709" spans="1:17">
      <c r="A1709" s="834">
        <v>1</v>
      </c>
      <c r="B1709" s="834" t="s">
        <v>2459</v>
      </c>
      <c r="C1709" s="834" t="s">
        <v>2460</v>
      </c>
      <c r="D1709" s="834" t="e">
        <f>#REF!</f>
        <v>#REF!</v>
      </c>
      <c r="E1709" s="834" t="e">
        <f>#REF!</f>
        <v>#REF!</v>
      </c>
      <c r="F1709" s="834">
        <v>8</v>
      </c>
      <c r="G1709" s="834" t="s">
        <v>2450</v>
      </c>
      <c r="H1709" s="834" t="e">
        <f>#REF!</f>
        <v>#REF!</v>
      </c>
      <c r="I1709" s="834" t="e">
        <f>#REF!+#REF!+#REF!+#REF!+#REF!+#REF!+#REF!+#REF!</f>
        <v>#REF!</v>
      </c>
      <c r="J1709" s="834" t="e">
        <f>#REF!+#REF!+#REF!+#REF!+#REF!+#REF!+#REF!+#REF!</f>
        <v>#REF!</v>
      </c>
      <c r="K1709" s="835" t="e">
        <f t="shared" si="24"/>
        <v>#REF!</v>
      </c>
      <c r="L1709" s="835" t="e">
        <f t="shared" si="25"/>
        <v>#REF!</v>
      </c>
      <c r="M1709" s="834" t="e">
        <f>#REF!</f>
        <v>#REF!</v>
      </c>
      <c r="N1709" s="834" t="e">
        <f>#REF!</f>
        <v>#REF!</v>
      </c>
      <c r="O1709" s="836" t="e">
        <f t="shared" si="26"/>
        <v>#REF!</v>
      </c>
      <c r="P1709" s="820" t="e">
        <f>Tabla13[[#This Row],[Ejec Real Acumu]]-Tabla13[[#This Row],[Proyec Ejec Acumul]]</f>
        <v>#REF!</v>
      </c>
      <c r="Q1709" s="820" t="e">
        <f>Tabla13[[#This Row],[Ejec Real Mes]]-Tabla13[[#This Row],[Program Entreg Mes]]</f>
        <v>#REF!</v>
      </c>
    </row>
    <row r="1710" spans="1:17">
      <c r="A1710" s="834">
        <v>2</v>
      </c>
      <c r="B1710" s="834" t="s">
        <v>2459</v>
      </c>
      <c r="C1710" s="834" t="s">
        <v>2460</v>
      </c>
      <c r="D1710" s="834" t="e">
        <f>#REF!</f>
        <v>#REF!</v>
      </c>
      <c r="E1710" s="834" t="e">
        <f>#REF!</f>
        <v>#REF!</v>
      </c>
      <c r="F1710" s="834">
        <v>8</v>
      </c>
      <c r="G1710" s="834" t="s">
        <v>2450</v>
      </c>
      <c r="H1710" s="834" t="e">
        <f>#REF!</f>
        <v>#REF!</v>
      </c>
      <c r="I1710" s="834" t="e">
        <f>#REF!+#REF!+#REF!+#REF!+#REF!+#REF!+#REF!+#REF!</f>
        <v>#REF!</v>
      </c>
      <c r="J1710" s="834" t="e">
        <f>#REF!+#REF!+#REF!+#REF!+#REF!+#REF!+#REF!+#REF!</f>
        <v>#REF!</v>
      </c>
      <c r="K1710" s="835" t="e">
        <f t="shared" si="24"/>
        <v>#REF!</v>
      </c>
      <c r="L1710" s="835" t="e">
        <f t="shared" si="25"/>
        <v>#REF!</v>
      </c>
      <c r="M1710" s="834" t="e">
        <f>#REF!</f>
        <v>#REF!</v>
      </c>
      <c r="N1710" s="834" t="e">
        <f>#REF!</f>
        <v>#REF!</v>
      </c>
      <c r="O1710" s="836" t="e">
        <f t="shared" si="26"/>
        <v>#REF!</v>
      </c>
      <c r="P1710" s="820" t="e">
        <f>Tabla13[[#This Row],[Ejec Real Acumu]]-Tabla13[[#This Row],[Proyec Ejec Acumul]]</f>
        <v>#REF!</v>
      </c>
      <c r="Q1710" s="820" t="e">
        <f>Tabla13[[#This Row],[Ejec Real Mes]]-Tabla13[[#This Row],[Program Entreg Mes]]</f>
        <v>#REF!</v>
      </c>
    </row>
    <row r="1711" spans="1:17">
      <c r="A1711" s="834">
        <v>3</v>
      </c>
      <c r="B1711" s="834" t="s">
        <v>2459</v>
      </c>
      <c r="C1711" s="834" t="s">
        <v>2460</v>
      </c>
      <c r="D1711" s="834" t="e">
        <f>#REF!</f>
        <v>#REF!</v>
      </c>
      <c r="E1711" s="834" t="e">
        <f>#REF!</f>
        <v>#REF!</v>
      </c>
      <c r="F1711" s="834">
        <v>8</v>
      </c>
      <c r="G1711" s="834" t="s">
        <v>2450</v>
      </c>
      <c r="H1711" s="834" t="e">
        <f>#REF!</f>
        <v>#REF!</v>
      </c>
      <c r="I1711" s="834" t="e">
        <f>#REF!+#REF!+#REF!+#REF!+#REF!+#REF!+#REF!+#REF!</f>
        <v>#REF!</v>
      </c>
      <c r="J1711" s="834" t="e">
        <f>#REF!+#REF!+#REF!+#REF!+#REF!+#REF!+#REF!+#REF!</f>
        <v>#REF!</v>
      </c>
      <c r="K1711" s="835" t="e">
        <f t="shared" si="24"/>
        <v>#REF!</v>
      </c>
      <c r="L1711" s="835" t="e">
        <f t="shared" si="25"/>
        <v>#REF!</v>
      </c>
      <c r="M1711" s="834" t="e">
        <f>#REF!</f>
        <v>#REF!</v>
      </c>
      <c r="N1711" s="834" t="e">
        <f>#REF!</f>
        <v>#REF!</v>
      </c>
      <c r="O1711" s="836" t="e">
        <f t="shared" si="26"/>
        <v>#REF!</v>
      </c>
      <c r="P1711" s="820" t="e">
        <f>Tabla13[[#This Row],[Ejec Real Acumu]]-Tabla13[[#This Row],[Proyec Ejec Acumul]]</f>
        <v>#REF!</v>
      </c>
      <c r="Q1711" s="820" t="e">
        <f>Tabla13[[#This Row],[Ejec Real Mes]]-Tabla13[[#This Row],[Program Entreg Mes]]</f>
        <v>#REF!</v>
      </c>
    </row>
    <row r="1712" spans="1:17">
      <c r="A1712" s="834">
        <v>4</v>
      </c>
      <c r="B1712" s="834" t="s">
        <v>2459</v>
      </c>
      <c r="C1712" s="834" t="s">
        <v>2460</v>
      </c>
      <c r="D1712" s="834" t="e">
        <f>#REF!</f>
        <v>#REF!</v>
      </c>
      <c r="E1712" s="834" t="e">
        <f>#REF!</f>
        <v>#REF!</v>
      </c>
      <c r="F1712" s="834">
        <v>8</v>
      </c>
      <c r="G1712" s="834" t="s">
        <v>2450</v>
      </c>
      <c r="H1712" s="834" t="e">
        <f>#REF!</f>
        <v>#REF!</v>
      </c>
      <c r="I1712" s="834" t="e">
        <f>#REF!+#REF!+#REF!+#REF!+#REF!+#REF!+#REF!+#REF!</f>
        <v>#REF!</v>
      </c>
      <c r="J1712" s="834" t="e">
        <f>#REF!+#REF!+#REF!+#REF!+#REF!+#REF!+#REF!+#REF!</f>
        <v>#REF!</v>
      </c>
      <c r="K1712" s="835" t="e">
        <f t="shared" ref="K1712:K1775" si="27">I1712/H1712</f>
        <v>#REF!</v>
      </c>
      <c r="L1712" s="835" t="e">
        <f t="shared" ref="L1712:L1775" si="28">J1712/H1712</f>
        <v>#REF!</v>
      </c>
      <c r="M1712" s="834" t="e">
        <f>#REF!</f>
        <v>#REF!</v>
      </c>
      <c r="N1712" s="834" t="e">
        <f>#REF!</f>
        <v>#REF!</v>
      </c>
      <c r="O1712" s="836" t="e">
        <f t="shared" ref="O1712:O1775" si="29">N1712/M1712</f>
        <v>#REF!</v>
      </c>
      <c r="P1712" s="820" t="e">
        <f>Tabla13[[#This Row],[Ejec Real Acumu]]-Tabla13[[#This Row],[Proyec Ejec Acumul]]</f>
        <v>#REF!</v>
      </c>
      <c r="Q1712" s="820" t="e">
        <f>Tabla13[[#This Row],[Ejec Real Mes]]-Tabla13[[#This Row],[Program Entreg Mes]]</f>
        <v>#REF!</v>
      </c>
    </row>
    <row r="1713" spans="1:17">
      <c r="A1713" s="834">
        <v>5</v>
      </c>
      <c r="B1713" s="834" t="s">
        <v>2459</v>
      </c>
      <c r="C1713" s="834" t="s">
        <v>2460</v>
      </c>
      <c r="D1713" s="834" t="e">
        <f>#REF!</f>
        <v>#REF!</v>
      </c>
      <c r="E1713" s="834" t="e">
        <f>#REF!</f>
        <v>#REF!</v>
      </c>
      <c r="F1713" s="834">
        <v>8</v>
      </c>
      <c r="G1713" s="834" t="s">
        <v>2450</v>
      </c>
      <c r="H1713" s="834" t="e">
        <f>#REF!</f>
        <v>#REF!</v>
      </c>
      <c r="I1713" s="834" t="e">
        <f>#REF!+#REF!+#REF!+#REF!+#REF!+#REF!+#REF!+#REF!</f>
        <v>#REF!</v>
      </c>
      <c r="J1713" s="834" t="e">
        <f>#REF!+#REF!+#REF!+#REF!+#REF!+#REF!+#REF!+#REF!</f>
        <v>#REF!</v>
      </c>
      <c r="K1713" s="835" t="e">
        <f t="shared" si="27"/>
        <v>#REF!</v>
      </c>
      <c r="L1713" s="835" t="e">
        <f t="shared" si="28"/>
        <v>#REF!</v>
      </c>
      <c r="M1713" s="834" t="e">
        <f>#REF!</f>
        <v>#REF!</v>
      </c>
      <c r="N1713" s="834" t="e">
        <f>#REF!</f>
        <v>#REF!</v>
      </c>
      <c r="O1713" s="836" t="e">
        <f t="shared" si="29"/>
        <v>#REF!</v>
      </c>
      <c r="P1713" s="820" t="e">
        <f>Tabla13[[#This Row],[Ejec Real Acumu]]-Tabla13[[#This Row],[Proyec Ejec Acumul]]</f>
        <v>#REF!</v>
      </c>
      <c r="Q1713" s="820" t="e">
        <f>Tabla13[[#This Row],[Ejec Real Mes]]-Tabla13[[#This Row],[Program Entreg Mes]]</f>
        <v>#REF!</v>
      </c>
    </row>
    <row r="1714" spans="1:17">
      <c r="A1714" s="834">
        <v>6</v>
      </c>
      <c r="B1714" s="834" t="s">
        <v>2459</v>
      </c>
      <c r="C1714" s="834" t="s">
        <v>2460</v>
      </c>
      <c r="D1714" s="834" t="e">
        <f>#REF!</f>
        <v>#REF!</v>
      </c>
      <c r="E1714" s="834" t="e">
        <f>#REF!</f>
        <v>#REF!</v>
      </c>
      <c r="F1714" s="834">
        <v>8</v>
      </c>
      <c r="G1714" s="834" t="s">
        <v>2450</v>
      </c>
      <c r="H1714" s="834" t="e">
        <f>#REF!</f>
        <v>#REF!</v>
      </c>
      <c r="I1714" s="834" t="e">
        <f>#REF!+#REF!+#REF!+#REF!+#REF!+#REF!+#REF!+#REF!</f>
        <v>#REF!</v>
      </c>
      <c r="J1714" s="834" t="e">
        <f>#REF!+#REF!+#REF!+#REF!+#REF!+#REF!+#REF!+#REF!</f>
        <v>#REF!</v>
      </c>
      <c r="K1714" s="835" t="e">
        <f t="shared" si="27"/>
        <v>#REF!</v>
      </c>
      <c r="L1714" s="835" t="e">
        <f t="shared" si="28"/>
        <v>#REF!</v>
      </c>
      <c r="M1714" s="834" t="e">
        <f>#REF!</f>
        <v>#REF!</v>
      </c>
      <c r="N1714" s="834" t="e">
        <f>#REF!</f>
        <v>#REF!</v>
      </c>
      <c r="O1714" s="836" t="e">
        <f t="shared" si="29"/>
        <v>#REF!</v>
      </c>
      <c r="P1714" s="820" t="e">
        <f>Tabla13[[#This Row],[Ejec Real Acumu]]-Tabla13[[#This Row],[Proyec Ejec Acumul]]</f>
        <v>#REF!</v>
      </c>
      <c r="Q1714" s="820" t="e">
        <f>Tabla13[[#This Row],[Ejec Real Mes]]-Tabla13[[#This Row],[Program Entreg Mes]]</f>
        <v>#REF!</v>
      </c>
    </row>
    <row r="1715" spans="1:17">
      <c r="A1715" s="834">
        <v>7</v>
      </c>
      <c r="B1715" s="834" t="s">
        <v>2459</v>
      </c>
      <c r="C1715" s="834" t="s">
        <v>2460</v>
      </c>
      <c r="D1715" s="834" t="e">
        <f>#REF!</f>
        <v>#REF!</v>
      </c>
      <c r="E1715" s="834" t="e">
        <f>#REF!</f>
        <v>#REF!</v>
      </c>
      <c r="F1715" s="834">
        <v>8</v>
      </c>
      <c r="G1715" s="834" t="s">
        <v>2450</v>
      </c>
      <c r="H1715" s="834" t="e">
        <f>#REF!</f>
        <v>#REF!</v>
      </c>
      <c r="I1715" s="834" t="e">
        <f>#REF!+#REF!+#REF!+#REF!+#REF!+#REF!+#REF!+#REF!</f>
        <v>#REF!</v>
      </c>
      <c r="J1715" s="834" t="e">
        <f>#REF!+#REF!+#REF!+#REF!+#REF!+#REF!+#REF!+#REF!</f>
        <v>#REF!</v>
      </c>
      <c r="K1715" s="835" t="e">
        <f t="shared" si="27"/>
        <v>#REF!</v>
      </c>
      <c r="L1715" s="835" t="e">
        <f t="shared" si="28"/>
        <v>#REF!</v>
      </c>
      <c r="M1715" s="834" t="e">
        <f>#REF!</f>
        <v>#REF!</v>
      </c>
      <c r="N1715" s="834" t="e">
        <f>#REF!</f>
        <v>#REF!</v>
      </c>
      <c r="O1715" s="836" t="e">
        <f t="shared" si="29"/>
        <v>#REF!</v>
      </c>
      <c r="P1715" s="820" t="e">
        <f>Tabla13[[#This Row],[Ejec Real Acumu]]-Tabla13[[#This Row],[Proyec Ejec Acumul]]</f>
        <v>#REF!</v>
      </c>
      <c r="Q1715" s="820" t="e">
        <f>Tabla13[[#This Row],[Ejec Real Mes]]-Tabla13[[#This Row],[Program Entreg Mes]]</f>
        <v>#REF!</v>
      </c>
    </row>
    <row r="1716" spans="1:17">
      <c r="A1716" s="834">
        <v>8</v>
      </c>
      <c r="B1716" s="834" t="s">
        <v>2459</v>
      </c>
      <c r="C1716" s="834" t="s">
        <v>2460</v>
      </c>
      <c r="D1716" s="834" t="e">
        <f>#REF!</f>
        <v>#REF!</v>
      </c>
      <c r="E1716" s="834" t="e">
        <f>#REF!</f>
        <v>#REF!</v>
      </c>
      <c r="F1716" s="834">
        <v>8</v>
      </c>
      <c r="G1716" s="834" t="s">
        <v>2450</v>
      </c>
      <c r="H1716" s="834" t="e">
        <f>#REF!</f>
        <v>#REF!</v>
      </c>
      <c r="I1716" s="834" t="e">
        <f>#REF!+#REF!+#REF!+#REF!+#REF!+#REF!+#REF!+#REF!</f>
        <v>#REF!</v>
      </c>
      <c r="J1716" s="834" t="e">
        <f>#REF!+#REF!+#REF!+#REF!+#REF!+#REF!+#REF!+#REF!</f>
        <v>#REF!</v>
      </c>
      <c r="K1716" s="835" t="e">
        <f t="shared" si="27"/>
        <v>#REF!</v>
      </c>
      <c r="L1716" s="835" t="e">
        <f t="shared" si="28"/>
        <v>#REF!</v>
      </c>
      <c r="M1716" s="834" t="e">
        <f>#REF!</f>
        <v>#REF!</v>
      </c>
      <c r="N1716" s="834" t="e">
        <f>#REF!</f>
        <v>#REF!</v>
      </c>
      <c r="O1716" s="836" t="e">
        <f t="shared" si="29"/>
        <v>#REF!</v>
      </c>
      <c r="P1716" s="820" t="e">
        <f>Tabla13[[#This Row],[Ejec Real Acumu]]-Tabla13[[#This Row],[Proyec Ejec Acumul]]</f>
        <v>#REF!</v>
      </c>
      <c r="Q1716" s="820" t="e">
        <f>Tabla13[[#This Row],[Ejec Real Mes]]-Tabla13[[#This Row],[Program Entreg Mes]]</f>
        <v>#REF!</v>
      </c>
    </row>
    <row r="1717" spans="1:17">
      <c r="A1717" s="834">
        <v>9</v>
      </c>
      <c r="B1717" s="834" t="s">
        <v>2459</v>
      </c>
      <c r="C1717" s="834" t="s">
        <v>2460</v>
      </c>
      <c r="D1717" s="834" t="e">
        <f>#REF!</f>
        <v>#REF!</v>
      </c>
      <c r="E1717" s="834" t="e">
        <f>#REF!</f>
        <v>#REF!</v>
      </c>
      <c r="F1717" s="834">
        <v>8</v>
      </c>
      <c r="G1717" s="834" t="s">
        <v>2450</v>
      </c>
      <c r="H1717" s="834" t="e">
        <f>#REF!</f>
        <v>#REF!</v>
      </c>
      <c r="I1717" s="834" t="e">
        <f>#REF!+#REF!+#REF!+#REF!+#REF!+#REF!+#REF!+#REF!</f>
        <v>#REF!</v>
      </c>
      <c r="J1717" s="834" t="e">
        <f>#REF!+#REF!+#REF!+#REF!+#REF!+#REF!+#REF!+#REF!</f>
        <v>#REF!</v>
      </c>
      <c r="K1717" s="835" t="e">
        <f t="shared" si="27"/>
        <v>#REF!</v>
      </c>
      <c r="L1717" s="835" t="e">
        <f t="shared" si="28"/>
        <v>#REF!</v>
      </c>
      <c r="M1717" s="834" t="e">
        <f>#REF!</f>
        <v>#REF!</v>
      </c>
      <c r="N1717" s="834" t="e">
        <f>#REF!</f>
        <v>#REF!</v>
      </c>
      <c r="O1717" s="836" t="e">
        <f t="shared" si="29"/>
        <v>#REF!</v>
      </c>
      <c r="P1717" s="820" t="e">
        <f>Tabla13[[#This Row],[Ejec Real Acumu]]-Tabla13[[#This Row],[Proyec Ejec Acumul]]</f>
        <v>#REF!</v>
      </c>
      <c r="Q1717" s="820" t="e">
        <f>Tabla13[[#This Row],[Ejec Real Mes]]-Tabla13[[#This Row],[Program Entreg Mes]]</f>
        <v>#REF!</v>
      </c>
    </row>
    <row r="1718" spans="1:17">
      <c r="A1718" s="834">
        <v>10</v>
      </c>
      <c r="B1718" s="834" t="s">
        <v>2459</v>
      </c>
      <c r="C1718" s="834" t="s">
        <v>2460</v>
      </c>
      <c r="D1718" s="834" t="e">
        <f>#REF!</f>
        <v>#REF!</v>
      </c>
      <c r="E1718" s="834" t="e">
        <f>#REF!</f>
        <v>#REF!</v>
      </c>
      <c r="F1718" s="834">
        <v>8</v>
      </c>
      <c r="G1718" s="834" t="s">
        <v>2450</v>
      </c>
      <c r="H1718" s="834" t="e">
        <f>#REF!</f>
        <v>#REF!</v>
      </c>
      <c r="I1718" s="834" t="e">
        <f>#REF!+#REF!+#REF!+#REF!+#REF!+#REF!+#REF!+#REF!</f>
        <v>#REF!</v>
      </c>
      <c r="J1718" s="834" t="e">
        <f>#REF!+#REF!+#REF!+#REF!+#REF!+#REF!+#REF!+#REF!</f>
        <v>#REF!</v>
      </c>
      <c r="K1718" s="835" t="e">
        <f t="shared" si="27"/>
        <v>#REF!</v>
      </c>
      <c r="L1718" s="835" t="e">
        <f t="shared" si="28"/>
        <v>#REF!</v>
      </c>
      <c r="M1718" s="834" t="e">
        <f>#REF!</f>
        <v>#REF!</v>
      </c>
      <c r="N1718" s="834" t="e">
        <f>#REF!</f>
        <v>#REF!</v>
      </c>
      <c r="O1718" s="836" t="e">
        <f t="shared" si="29"/>
        <v>#REF!</v>
      </c>
      <c r="P1718" s="820" t="e">
        <f>Tabla13[[#This Row],[Ejec Real Acumu]]-Tabla13[[#This Row],[Proyec Ejec Acumul]]</f>
        <v>#REF!</v>
      </c>
      <c r="Q1718" s="820" t="e">
        <f>Tabla13[[#This Row],[Ejec Real Mes]]-Tabla13[[#This Row],[Program Entreg Mes]]</f>
        <v>#REF!</v>
      </c>
    </row>
    <row r="1719" spans="1:17" ht="14.25" customHeight="1">
      <c r="A1719" s="834">
        <v>11</v>
      </c>
      <c r="B1719" s="834" t="s">
        <v>2459</v>
      </c>
      <c r="C1719" s="834" t="s">
        <v>2460</v>
      </c>
      <c r="D1719" s="834" t="e">
        <f>#REF!</f>
        <v>#REF!</v>
      </c>
      <c r="E1719" s="834" t="e">
        <f>#REF!</f>
        <v>#REF!</v>
      </c>
      <c r="F1719" s="834">
        <v>8</v>
      </c>
      <c r="G1719" s="834" t="s">
        <v>2450</v>
      </c>
      <c r="H1719" s="834" t="e">
        <f>#REF!</f>
        <v>#REF!</v>
      </c>
      <c r="I1719" s="834" t="e">
        <f>#REF!+#REF!+#REF!+#REF!+#REF!+#REF!+#REF!+#REF!</f>
        <v>#REF!</v>
      </c>
      <c r="J1719" s="834" t="e">
        <f>#REF!+#REF!+#REF!+#REF!+#REF!+#REF!+#REF!+#REF!</f>
        <v>#REF!</v>
      </c>
      <c r="K1719" s="835" t="e">
        <f t="shared" si="27"/>
        <v>#REF!</v>
      </c>
      <c r="L1719" s="835" t="e">
        <f t="shared" si="28"/>
        <v>#REF!</v>
      </c>
      <c r="M1719" s="834" t="e">
        <f>#REF!</f>
        <v>#REF!</v>
      </c>
      <c r="N1719" s="834" t="e">
        <f>#REF!</f>
        <v>#REF!</v>
      </c>
      <c r="O1719" s="836" t="e">
        <f t="shared" si="29"/>
        <v>#REF!</v>
      </c>
      <c r="P1719" s="820" t="e">
        <f>Tabla13[[#This Row],[Ejec Real Acumu]]-Tabla13[[#This Row],[Proyec Ejec Acumul]]</f>
        <v>#REF!</v>
      </c>
      <c r="Q1719" s="820" t="e">
        <f>Tabla13[[#This Row],[Ejec Real Mes]]-Tabla13[[#This Row],[Program Entreg Mes]]</f>
        <v>#REF!</v>
      </c>
    </row>
    <row r="1720" spans="1:17">
      <c r="A1720" s="834">
        <v>12</v>
      </c>
      <c r="B1720" s="834" t="s">
        <v>2459</v>
      </c>
      <c r="C1720" s="834" t="s">
        <v>2460</v>
      </c>
      <c r="D1720" s="834" t="e">
        <f>#REF!</f>
        <v>#REF!</v>
      </c>
      <c r="E1720" s="834" t="e">
        <f>#REF!</f>
        <v>#REF!</v>
      </c>
      <c r="F1720" s="834">
        <v>8</v>
      </c>
      <c r="G1720" s="834" t="s">
        <v>2450</v>
      </c>
      <c r="H1720" s="837" t="e">
        <f>#REF!</f>
        <v>#REF!</v>
      </c>
      <c r="I1720" s="834" t="e">
        <f>#REF!+#REF!+#REF!+#REF!+#REF!+#REF!+#REF!+#REF!</f>
        <v>#REF!</v>
      </c>
      <c r="J1720" s="834" t="e">
        <f>#REF!+#REF!+#REF!+#REF!+#REF!+#REF!+#REF!+#REF!</f>
        <v>#REF!</v>
      </c>
      <c r="K1720" s="835" t="e">
        <f t="shared" si="27"/>
        <v>#REF!</v>
      </c>
      <c r="L1720" s="835" t="e">
        <f t="shared" si="28"/>
        <v>#REF!</v>
      </c>
      <c r="M1720" s="834" t="e">
        <f>#REF!</f>
        <v>#REF!</v>
      </c>
      <c r="N1720" s="834" t="e">
        <f>#REF!</f>
        <v>#REF!</v>
      </c>
      <c r="O1720" s="836" t="e">
        <f t="shared" si="29"/>
        <v>#REF!</v>
      </c>
      <c r="P1720" s="820" t="e">
        <f>Tabla13[[#This Row],[Ejec Real Acumu]]-Tabla13[[#This Row],[Proyec Ejec Acumul]]</f>
        <v>#REF!</v>
      </c>
      <c r="Q1720" s="820" t="e">
        <f>Tabla13[[#This Row],[Ejec Real Mes]]-Tabla13[[#This Row],[Program Entreg Mes]]</f>
        <v>#REF!</v>
      </c>
    </row>
    <row r="1721" spans="1:17">
      <c r="A1721" s="834">
        <v>13</v>
      </c>
      <c r="B1721" s="834" t="s">
        <v>2459</v>
      </c>
      <c r="C1721" s="834" t="s">
        <v>2460</v>
      </c>
      <c r="D1721" s="834" t="e">
        <f>#REF!</f>
        <v>#REF!</v>
      </c>
      <c r="E1721" s="834" t="e">
        <f>#REF!</f>
        <v>#REF!</v>
      </c>
      <c r="F1721" s="834">
        <v>8</v>
      </c>
      <c r="G1721" s="834" t="s">
        <v>2450</v>
      </c>
      <c r="H1721" s="834" t="e">
        <f>#REF!</f>
        <v>#REF!</v>
      </c>
      <c r="I1721" s="834" t="e">
        <f>#REF!+#REF!+#REF!+#REF!+#REF!+#REF!+#REF!+#REF!</f>
        <v>#REF!</v>
      </c>
      <c r="J1721" s="834" t="e">
        <f>#REF!+#REF!+#REF!+#REF!+#REF!+#REF!+#REF!+#REF!</f>
        <v>#REF!</v>
      </c>
      <c r="K1721" s="835" t="e">
        <f t="shared" si="27"/>
        <v>#REF!</v>
      </c>
      <c r="L1721" s="835" t="e">
        <f t="shared" si="28"/>
        <v>#REF!</v>
      </c>
      <c r="M1721" s="834" t="e">
        <f>#REF!</f>
        <v>#REF!</v>
      </c>
      <c r="N1721" s="834" t="e">
        <f>#REF!</f>
        <v>#REF!</v>
      </c>
      <c r="O1721" s="836" t="e">
        <f t="shared" si="29"/>
        <v>#REF!</v>
      </c>
      <c r="P1721" s="820" t="e">
        <f>Tabla13[[#This Row],[Ejec Real Acumu]]-Tabla13[[#This Row],[Proyec Ejec Acumul]]</f>
        <v>#REF!</v>
      </c>
      <c r="Q1721" s="820" t="e">
        <f>Tabla13[[#This Row],[Ejec Real Mes]]-Tabla13[[#This Row],[Program Entreg Mes]]</f>
        <v>#REF!</v>
      </c>
    </row>
    <row r="1722" spans="1:17">
      <c r="A1722" s="834">
        <v>14</v>
      </c>
      <c r="B1722" s="834" t="s">
        <v>2459</v>
      </c>
      <c r="C1722" s="834" t="s">
        <v>2460</v>
      </c>
      <c r="D1722" s="834" t="e">
        <f>#REF!</f>
        <v>#REF!</v>
      </c>
      <c r="E1722" s="834" t="e">
        <f>#REF!</f>
        <v>#REF!</v>
      </c>
      <c r="F1722" s="834">
        <v>8</v>
      </c>
      <c r="G1722" s="834" t="s">
        <v>2450</v>
      </c>
      <c r="H1722" s="834" t="e">
        <f>#REF!</f>
        <v>#REF!</v>
      </c>
      <c r="I1722" s="834" t="e">
        <f>#REF!+#REF!+#REF!+#REF!+#REF!+#REF!+#REF!+#REF!</f>
        <v>#REF!</v>
      </c>
      <c r="J1722" s="834" t="e">
        <f>#REF!+#REF!+#REF!+#REF!+#REF!+#REF!+#REF!+#REF!</f>
        <v>#REF!</v>
      </c>
      <c r="K1722" s="835" t="e">
        <f t="shared" si="27"/>
        <v>#REF!</v>
      </c>
      <c r="L1722" s="835" t="e">
        <f t="shared" si="28"/>
        <v>#REF!</v>
      </c>
      <c r="M1722" s="834" t="e">
        <f>#REF!</f>
        <v>#REF!</v>
      </c>
      <c r="N1722" s="834" t="e">
        <f>#REF!</f>
        <v>#REF!</v>
      </c>
      <c r="O1722" s="836" t="e">
        <f t="shared" si="29"/>
        <v>#REF!</v>
      </c>
      <c r="P1722" s="820" t="e">
        <f>Tabla13[[#This Row],[Ejec Real Acumu]]-Tabla13[[#This Row],[Proyec Ejec Acumul]]</f>
        <v>#REF!</v>
      </c>
      <c r="Q1722" s="820" t="e">
        <f>Tabla13[[#This Row],[Ejec Real Mes]]-Tabla13[[#This Row],[Program Entreg Mes]]</f>
        <v>#REF!</v>
      </c>
    </row>
    <row r="1723" spans="1:17">
      <c r="A1723" s="834">
        <v>15</v>
      </c>
      <c r="B1723" s="834" t="s">
        <v>2459</v>
      </c>
      <c r="C1723" s="834" t="s">
        <v>2460</v>
      </c>
      <c r="D1723" s="834" t="e">
        <f>#REF!</f>
        <v>#REF!</v>
      </c>
      <c r="E1723" s="834" t="e">
        <f>#REF!</f>
        <v>#REF!</v>
      </c>
      <c r="F1723" s="834">
        <v>8</v>
      </c>
      <c r="G1723" s="834" t="s">
        <v>2450</v>
      </c>
      <c r="H1723" s="834" t="e">
        <f>#REF!</f>
        <v>#REF!</v>
      </c>
      <c r="I1723" s="834" t="e">
        <f>#REF!+#REF!+#REF!+#REF!+#REF!+#REF!+#REF!+#REF!</f>
        <v>#REF!</v>
      </c>
      <c r="J1723" s="834" t="e">
        <f>#REF!+#REF!+#REF!+#REF!+#REF!+#REF!+#REF!+#REF!</f>
        <v>#REF!</v>
      </c>
      <c r="K1723" s="835" t="e">
        <f t="shared" si="27"/>
        <v>#REF!</v>
      </c>
      <c r="L1723" s="835" t="e">
        <f t="shared" si="28"/>
        <v>#REF!</v>
      </c>
      <c r="M1723" s="834" t="e">
        <f>#REF!</f>
        <v>#REF!</v>
      </c>
      <c r="N1723" s="834" t="e">
        <f>#REF!</f>
        <v>#REF!</v>
      </c>
      <c r="O1723" s="836" t="e">
        <f t="shared" si="29"/>
        <v>#REF!</v>
      </c>
      <c r="P1723" s="820" t="e">
        <f>Tabla13[[#This Row],[Ejec Real Acumu]]-Tabla13[[#This Row],[Proyec Ejec Acumul]]</f>
        <v>#REF!</v>
      </c>
      <c r="Q1723" s="820" t="e">
        <f>Tabla13[[#This Row],[Ejec Real Mes]]-Tabla13[[#This Row],[Program Entreg Mes]]</f>
        <v>#REF!</v>
      </c>
    </row>
    <row r="1724" spans="1:17">
      <c r="A1724" s="834">
        <v>16</v>
      </c>
      <c r="B1724" s="834" t="s">
        <v>2459</v>
      </c>
      <c r="C1724" s="834" t="s">
        <v>2460</v>
      </c>
      <c r="D1724" s="834" t="e">
        <f>#REF!</f>
        <v>#REF!</v>
      </c>
      <c r="E1724" s="834" t="e">
        <f>#REF!</f>
        <v>#REF!</v>
      </c>
      <c r="F1724" s="834">
        <v>8</v>
      </c>
      <c r="G1724" s="834" t="s">
        <v>2450</v>
      </c>
      <c r="H1724" s="834" t="e">
        <f>#REF!</f>
        <v>#REF!</v>
      </c>
      <c r="I1724" s="834" t="e">
        <f>#REF!+#REF!+#REF!+#REF!+#REF!+#REF!+#REF!+#REF!</f>
        <v>#REF!</v>
      </c>
      <c r="J1724" s="834" t="e">
        <f>#REF!+#REF!+#REF!+#REF!+#REF!+#REF!+#REF!+#REF!</f>
        <v>#REF!</v>
      </c>
      <c r="K1724" s="835" t="e">
        <f t="shared" si="27"/>
        <v>#REF!</v>
      </c>
      <c r="L1724" s="835" t="e">
        <f t="shared" si="28"/>
        <v>#REF!</v>
      </c>
      <c r="M1724" s="834" t="e">
        <f>#REF!</f>
        <v>#REF!</v>
      </c>
      <c r="N1724" s="834" t="e">
        <f>#REF!</f>
        <v>#REF!</v>
      </c>
      <c r="O1724" s="836" t="e">
        <f t="shared" si="29"/>
        <v>#REF!</v>
      </c>
      <c r="P1724" s="820" t="e">
        <f>Tabla13[[#This Row],[Ejec Real Acumu]]-Tabla13[[#This Row],[Proyec Ejec Acumul]]</f>
        <v>#REF!</v>
      </c>
      <c r="Q1724" s="820" t="e">
        <f>Tabla13[[#This Row],[Ejec Real Mes]]-Tabla13[[#This Row],[Program Entreg Mes]]</f>
        <v>#REF!</v>
      </c>
    </row>
    <row r="1725" spans="1:17">
      <c r="A1725" s="834">
        <v>17</v>
      </c>
      <c r="B1725" s="834" t="s">
        <v>2459</v>
      </c>
      <c r="C1725" s="834" t="s">
        <v>2460</v>
      </c>
      <c r="D1725" s="834" t="e">
        <f>#REF!</f>
        <v>#REF!</v>
      </c>
      <c r="E1725" s="834" t="e">
        <f>#REF!</f>
        <v>#REF!</v>
      </c>
      <c r="F1725" s="834">
        <v>8</v>
      </c>
      <c r="G1725" s="834" t="s">
        <v>2450</v>
      </c>
      <c r="H1725" s="834" t="e">
        <f>#REF!</f>
        <v>#REF!</v>
      </c>
      <c r="I1725" s="834" t="e">
        <f>#REF!+#REF!+#REF!+#REF!+#REF!+#REF!+#REF!+#REF!</f>
        <v>#REF!</v>
      </c>
      <c r="J1725" s="834" t="e">
        <f>#REF!+#REF!+#REF!+#REF!+#REF!+#REF!+#REF!+#REF!</f>
        <v>#REF!</v>
      </c>
      <c r="K1725" s="835" t="e">
        <f t="shared" si="27"/>
        <v>#REF!</v>
      </c>
      <c r="L1725" s="835" t="e">
        <f t="shared" si="28"/>
        <v>#REF!</v>
      </c>
      <c r="M1725" s="834" t="e">
        <f>#REF!</f>
        <v>#REF!</v>
      </c>
      <c r="N1725" s="834" t="e">
        <f>#REF!</f>
        <v>#REF!</v>
      </c>
      <c r="O1725" s="836" t="e">
        <f t="shared" si="29"/>
        <v>#REF!</v>
      </c>
      <c r="P1725" s="820" t="e">
        <f>Tabla13[[#This Row],[Ejec Real Acumu]]-Tabla13[[#This Row],[Proyec Ejec Acumul]]</f>
        <v>#REF!</v>
      </c>
      <c r="Q1725" s="820" t="e">
        <f>Tabla13[[#This Row],[Ejec Real Mes]]-Tabla13[[#This Row],[Program Entreg Mes]]</f>
        <v>#REF!</v>
      </c>
    </row>
    <row r="1726" spans="1:17">
      <c r="A1726" s="834">
        <v>18</v>
      </c>
      <c r="B1726" s="834" t="s">
        <v>2459</v>
      </c>
      <c r="C1726" s="834" t="s">
        <v>2460</v>
      </c>
      <c r="D1726" s="834" t="e">
        <f>#REF!</f>
        <v>#REF!</v>
      </c>
      <c r="E1726" s="834" t="e">
        <f>#REF!</f>
        <v>#REF!</v>
      </c>
      <c r="F1726" s="834">
        <v>8</v>
      </c>
      <c r="G1726" s="834" t="s">
        <v>2450</v>
      </c>
      <c r="H1726" s="834" t="e">
        <f>#REF!</f>
        <v>#REF!</v>
      </c>
      <c r="I1726" s="834" t="e">
        <f>#REF!+#REF!+#REF!+#REF!+#REF!+#REF!+#REF!+#REF!</f>
        <v>#REF!</v>
      </c>
      <c r="J1726" s="834" t="e">
        <f>#REF!+#REF!+#REF!+#REF!+#REF!+#REF!+#REF!+#REF!</f>
        <v>#REF!</v>
      </c>
      <c r="K1726" s="835" t="e">
        <f t="shared" si="27"/>
        <v>#REF!</v>
      </c>
      <c r="L1726" s="835" t="e">
        <f t="shared" si="28"/>
        <v>#REF!</v>
      </c>
      <c r="M1726" s="834" t="e">
        <f>#REF!</f>
        <v>#REF!</v>
      </c>
      <c r="N1726" s="834" t="e">
        <f>#REF!</f>
        <v>#REF!</v>
      </c>
      <c r="O1726" s="836" t="e">
        <f t="shared" si="29"/>
        <v>#REF!</v>
      </c>
      <c r="P1726" s="820" t="e">
        <f>Tabla13[[#This Row],[Ejec Real Acumu]]-Tabla13[[#This Row],[Proyec Ejec Acumul]]</f>
        <v>#REF!</v>
      </c>
      <c r="Q1726" s="820" t="e">
        <f>Tabla13[[#This Row],[Ejec Real Mes]]-Tabla13[[#This Row],[Program Entreg Mes]]</f>
        <v>#REF!</v>
      </c>
    </row>
    <row r="1727" spans="1:17">
      <c r="A1727" s="834">
        <v>19</v>
      </c>
      <c r="B1727" s="834" t="s">
        <v>2459</v>
      </c>
      <c r="C1727" s="834" t="s">
        <v>2460</v>
      </c>
      <c r="D1727" s="834" t="e">
        <f>#REF!</f>
        <v>#REF!</v>
      </c>
      <c r="E1727" s="834" t="e">
        <f>#REF!</f>
        <v>#REF!</v>
      </c>
      <c r="F1727" s="834">
        <v>8</v>
      </c>
      <c r="G1727" s="834" t="s">
        <v>2450</v>
      </c>
      <c r="H1727" s="834" t="e">
        <f>#REF!</f>
        <v>#REF!</v>
      </c>
      <c r="I1727" s="834" t="e">
        <f>#REF!+#REF!+#REF!+#REF!+#REF!+#REF!+#REF!+#REF!</f>
        <v>#REF!</v>
      </c>
      <c r="J1727" s="834" t="e">
        <f>#REF!+#REF!+#REF!+#REF!+#REF!+#REF!+#REF!+#REF!</f>
        <v>#REF!</v>
      </c>
      <c r="K1727" s="835" t="e">
        <f t="shared" si="27"/>
        <v>#REF!</v>
      </c>
      <c r="L1727" s="835" t="e">
        <f t="shared" si="28"/>
        <v>#REF!</v>
      </c>
      <c r="M1727" s="834" t="e">
        <f>#REF!</f>
        <v>#REF!</v>
      </c>
      <c r="N1727" s="834" t="e">
        <f>#REF!</f>
        <v>#REF!</v>
      </c>
      <c r="O1727" s="836" t="e">
        <f t="shared" si="29"/>
        <v>#REF!</v>
      </c>
      <c r="P1727" s="820" t="e">
        <f>Tabla13[[#This Row],[Ejec Real Acumu]]-Tabla13[[#This Row],[Proyec Ejec Acumul]]</f>
        <v>#REF!</v>
      </c>
      <c r="Q1727" s="820" t="e">
        <f>Tabla13[[#This Row],[Ejec Real Mes]]-Tabla13[[#This Row],[Program Entreg Mes]]</f>
        <v>#REF!</v>
      </c>
    </row>
    <row r="1728" spans="1:17">
      <c r="A1728" s="834">
        <v>20</v>
      </c>
      <c r="B1728" s="834" t="s">
        <v>2459</v>
      </c>
      <c r="C1728" s="834" t="s">
        <v>2460</v>
      </c>
      <c r="D1728" s="834" t="e">
        <f>#REF!</f>
        <v>#REF!</v>
      </c>
      <c r="E1728" s="834" t="e">
        <f>#REF!</f>
        <v>#REF!</v>
      </c>
      <c r="F1728" s="834">
        <v>8</v>
      </c>
      <c r="G1728" s="834" t="s">
        <v>2450</v>
      </c>
      <c r="H1728" s="834" t="e">
        <f>#REF!</f>
        <v>#REF!</v>
      </c>
      <c r="I1728" s="834" t="e">
        <f>#REF!+#REF!+#REF!+#REF!+#REF!+#REF!+#REF!+#REF!</f>
        <v>#REF!</v>
      </c>
      <c r="J1728" s="834" t="e">
        <f>#REF!+#REF!+#REF!+#REF!+#REF!+#REF!+#REF!+#REF!</f>
        <v>#REF!</v>
      </c>
      <c r="K1728" s="835" t="e">
        <f t="shared" si="27"/>
        <v>#REF!</v>
      </c>
      <c r="L1728" s="835" t="e">
        <f t="shared" si="28"/>
        <v>#REF!</v>
      </c>
      <c r="M1728" s="834" t="e">
        <f>#REF!</f>
        <v>#REF!</v>
      </c>
      <c r="N1728" s="834" t="e">
        <f>#REF!</f>
        <v>#REF!</v>
      </c>
      <c r="O1728" s="836" t="e">
        <f t="shared" si="29"/>
        <v>#REF!</v>
      </c>
      <c r="P1728" s="820" t="e">
        <f>Tabla13[[#This Row],[Ejec Real Acumu]]-Tabla13[[#This Row],[Proyec Ejec Acumul]]</f>
        <v>#REF!</v>
      </c>
      <c r="Q1728" s="820" t="e">
        <f>Tabla13[[#This Row],[Ejec Real Mes]]-Tabla13[[#This Row],[Program Entreg Mes]]</f>
        <v>#REF!</v>
      </c>
    </row>
    <row r="1729" spans="1:17">
      <c r="A1729" s="834">
        <v>21</v>
      </c>
      <c r="B1729" s="834" t="s">
        <v>2459</v>
      </c>
      <c r="C1729" s="834" t="s">
        <v>2460</v>
      </c>
      <c r="D1729" s="834" t="e">
        <f>#REF!</f>
        <v>#REF!</v>
      </c>
      <c r="E1729" s="834" t="e">
        <f>#REF!</f>
        <v>#REF!</v>
      </c>
      <c r="F1729" s="834">
        <v>8</v>
      </c>
      <c r="G1729" s="834" t="s">
        <v>2450</v>
      </c>
      <c r="H1729" s="834" t="e">
        <f>#REF!</f>
        <v>#REF!</v>
      </c>
      <c r="I1729" s="834" t="e">
        <f>#REF!+#REF!+#REF!+#REF!+#REF!+#REF!+#REF!+#REF!</f>
        <v>#REF!</v>
      </c>
      <c r="J1729" s="834" t="e">
        <f>#REF!+#REF!+#REF!+#REF!+#REF!+#REF!+#REF!+#REF!</f>
        <v>#REF!</v>
      </c>
      <c r="K1729" s="835" t="e">
        <f t="shared" si="27"/>
        <v>#REF!</v>
      </c>
      <c r="L1729" s="835" t="e">
        <f t="shared" si="28"/>
        <v>#REF!</v>
      </c>
      <c r="M1729" s="834" t="e">
        <f>#REF!</f>
        <v>#REF!</v>
      </c>
      <c r="N1729" s="834" t="e">
        <f>#REF!</f>
        <v>#REF!</v>
      </c>
      <c r="O1729" s="836" t="e">
        <f t="shared" si="29"/>
        <v>#REF!</v>
      </c>
      <c r="P1729" s="820" t="e">
        <f>Tabla13[[#This Row],[Ejec Real Acumu]]-Tabla13[[#This Row],[Proyec Ejec Acumul]]</f>
        <v>#REF!</v>
      </c>
      <c r="Q1729" s="820" t="e">
        <f>Tabla13[[#This Row],[Ejec Real Mes]]-Tabla13[[#This Row],[Program Entreg Mes]]</f>
        <v>#REF!</v>
      </c>
    </row>
    <row r="1730" spans="1:17">
      <c r="A1730" s="834">
        <v>22</v>
      </c>
      <c r="B1730" s="834" t="s">
        <v>2459</v>
      </c>
      <c r="C1730" s="834" t="s">
        <v>2460</v>
      </c>
      <c r="D1730" s="834" t="e">
        <f>#REF!</f>
        <v>#REF!</v>
      </c>
      <c r="E1730" s="834" t="e">
        <f>#REF!</f>
        <v>#REF!</v>
      </c>
      <c r="F1730" s="834">
        <v>8</v>
      </c>
      <c r="G1730" s="834" t="s">
        <v>2450</v>
      </c>
      <c r="H1730" s="834" t="e">
        <f>#REF!</f>
        <v>#REF!</v>
      </c>
      <c r="I1730" s="834" t="e">
        <f>#REF!+#REF!+#REF!+#REF!+#REF!+#REF!+#REF!+#REF!</f>
        <v>#REF!</v>
      </c>
      <c r="J1730" s="834" t="e">
        <f>#REF!+#REF!+#REF!+#REF!+#REF!+#REF!+#REF!+#REF!</f>
        <v>#REF!</v>
      </c>
      <c r="K1730" s="835" t="e">
        <f t="shared" si="27"/>
        <v>#REF!</v>
      </c>
      <c r="L1730" s="835" t="e">
        <f t="shared" si="28"/>
        <v>#REF!</v>
      </c>
      <c r="M1730" s="834" t="e">
        <f>#REF!</f>
        <v>#REF!</v>
      </c>
      <c r="N1730" s="834" t="e">
        <f>#REF!</f>
        <v>#REF!</v>
      </c>
      <c r="O1730" s="836" t="e">
        <f t="shared" si="29"/>
        <v>#REF!</v>
      </c>
      <c r="P1730" s="820" t="e">
        <f>Tabla13[[#This Row],[Ejec Real Acumu]]-Tabla13[[#This Row],[Proyec Ejec Acumul]]</f>
        <v>#REF!</v>
      </c>
      <c r="Q1730" s="820" t="e">
        <f>Tabla13[[#This Row],[Ejec Real Mes]]-Tabla13[[#This Row],[Program Entreg Mes]]</f>
        <v>#REF!</v>
      </c>
    </row>
    <row r="1731" spans="1:17">
      <c r="A1731" s="834">
        <v>23</v>
      </c>
      <c r="B1731" s="834" t="s">
        <v>2459</v>
      </c>
      <c r="C1731" s="834" t="s">
        <v>2460</v>
      </c>
      <c r="D1731" s="834" t="e">
        <f>#REF!</f>
        <v>#REF!</v>
      </c>
      <c r="E1731" s="834" t="e">
        <f>#REF!</f>
        <v>#REF!</v>
      </c>
      <c r="F1731" s="834">
        <v>8</v>
      </c>
      <c r="G1731" s="834" t="s">
        <v>2450</v>
      </c>
      <c r="H1731" s="834" t="e">
        <f>#REF!</f>
        <v>#REF!</v>
      </c>
      <c r="I1731" s="834" t="e">
        <f>#REF!+#REF!+#REF!+#REF!+#REF!+#REF!+#REF!+#REF!</f>
        <v>#REF!</v>
      </c>
      <c r="J1731" s="834" t="e">
        <f>#REF!+#REF!+#REF!+#REF!+#REF!+#REF!+#REF!+#REF!</f>
        <v>#REF!</v>
      </c>
      <c r="K1731" s="835" t="e">
        <f t="shared" si="27"/>
        <v>#REF!</v>
      </c>
      <c r="L1731" s="835" t="e">
        <f t="shared" si="28"/>
        <v>#REF!</v>
      </c>
      <c r="M1731" s="834" t="e">
        <f>#REF!</f>
        <v>#REF!</v>
      </c>
      <c r="N1731" s="834" t="e">
        <f>#REF!</f>
        <v>#REF!</v>
      </c>
      <c r="O1731" s="836" t="e">
        <f t="shared" si="29"/>
        <v>#REF!</v>
      </c>
      <c r="P1731" s="820" t="e">
        <f>Tabla13[[#This Row],[Ejec Real Acumu]]-Tabla13[[#This Row],[Proyec Ejec Acumul]]</f>
        <v>#REF!</v>
      </c>
      <c r="Q1731" s="820" t="e">
        <f>Tabla13[[#This Row],[Ejec Real Mes]]-Tabla13[[#This Row],[Program Entreg Mes]]</f>
        <v>#REF!</v>
      </c>
    </row>
    <row r="1732" spans="1:17">
      <c r="A1732" s="834">
        <v>24</v>
      </c>
      <c r="B1732" s="834" t="s">
        <v>2459</v>
      </c>
      <c r="C1732" s="834" t="s">
        <v>2460</v>
      </c>
      <c r="D1732" s="834" t="e">
        <f>#REF!</f>
        <v>#REF!</v>
      </c>
      <c r="E1732" s="834" t="e">
        <f>#REF!</f>
        <v>#REF!</v>
      </c>
      <c r="F1732" s="834">
        <v>8</v>
      </c>
      <c r="G1732" s="834" t="s">
        <v>2450</v>
      </c>
      <c r="H1732" s="834" t="e">
        <f>#REF!</f>
        <v>#REF!</v>
      </c>
      <c r="I1732" s="834" t="e">
        <f>#REF!+#REF!+#REF!+#REF!+#REF!+#REF!+#REF!+#REF!</f>
        <v>#REF!</v>
      </c>
      <c r="J1732" s="834" t="e">
        <f>#REF!+#REF!+#REF!+#REF!+#REF!+#REF!+#REF!+#REF!</f>
        <v>#REF!</v>
      </c>
      <c r="K1732" s="835" t="e">
        <f t="shared" si="27"/>
        <v>#REF!</v>
      </c>
      <c r="L1732" s="835" t="e">
        <f t="shared" si="28"/>
        <v>#REF!</v>
      </c>
      <c r="M1732" s="834" t="e">
        <f>#REF!</f>
        <v>#REF!</v>
      </c>
      <c r="N1732" s="834" t="e">
        <f>#REF!</f>
        <v>#REF!</v>
      </c>
      <c r="O1732" s="836" t="e">
        <f t="shared" si="29"/>
        <v>#REF!</v>
      </c>
      <c r="P1732" s="820" t="e">
        <f>Tabla13[[#This Row],[Ejec Real Acumu]]-Tabla13[[#This Row],[Proyec Ejec Acumul]]</f>
        <v>#REF!</v>
      </c>
      <c r="Q1732" s="820" t="e">
        <f>Tabla13[[#This Row],[Ejec Real Mes]]-Tabla13[[#This Row],[Program Entreg Mes]]</f>
        <v>#REF!</v>
      </c>
    </row>
    <row r="1733" spans="1:17">
      <c r="A1733" s="834">
        <v>25</v>
      </c>
      <c r="B1733" s="834" t="s">
        <v>2459</v>
      </c>
      <c r="C1733" s="834" t="s">
        <v>2460</v>
      </c>
      <c r="D1733" s="834" t="e">
        <f>#REF!</f>
        <v>#REF!</v>
      </c>
      <c r="E1733" s="834" t="e">
        <f>#REF!</f>
        <v>#REF!</v>
      </c>
      <c r="F1733" s="834">
        <v>8</v>
      </c>
      <c r="G1733" s="834" t="s">
        <v>2450</v>
      </c>
      <c r="H1733" s="834" t="e">
        <f>#REF!</f>
        <v>#REF!</v>
      </c>
      <c r="I1733" s="834" t="e">
        <f>#REF!+#REF!+#REF!+#REF!+#REF!+#REF!+#REF!+#REF!</f>
        <v>#REF!</v>
      </c>
      <c r="J1733" s="834" t="e">
        <f>#REF!+#REF!+#REF!+#REF!+#REF!+#REF!+#REF!+#REF!</f>
        <v>#REF!</v>
      </c>
      <c r="K1733" s="835" t="e">
        <f t="shared" si="27"/>
        <v>#REF!</v>
      </c>
      <c r="L1733" s="835" t="e">
        <f t="shared" si="28"/>
        <v>#REF!</v>
      </c>
      <c r="M1733" s="834" t="e">
        <f>#REF!</f>
        <v>#REF!</v>
      </c>
      <c r="N1733" s="834" t="e">
        <f>#REF!</f>
        <v>#REF!</v>
      </c>
      <c r="O1733" s="836" t="e">
        <f t="shared" si="29"/>
        <v>#REF!</v>
      </c>
      <c r="P1733" s="820" t="e">
        <f>Tabla13[[#This Row],[Ejec Real Acumu]]-Tabla13[[#This Row],[Proyec Ejec Acumul]]</f>
        <v>#REF!</v>
      </c>
      <c r="Q1733" s="820" t="e">
        <f>Tabla13[[#This Row],[Ejec Real Mes]]-Tabla13[[#This Row],[Program Entreg Mes]]</f>
        <v>#REF!</v>
      </c>
    </row>
    <row r="1734" spans="1:17">
      <c r="A1734" s="834">
        <v>26</v>
      </c>
      <c r="B1734" s="834" t="s">
        <v>2459</v>
      </c>
      <c r="C1734" s="834" t="s">
        <v>2460</v>
      </c>
      <c r="D1734" s="834" t="e">
        <f>#REF!</f>
        <v>#REF!</v>
      </c>
      <c r="E1734" s="834" t="e">
        <f>#REF!</f>
        <v>#REF!</v>
      </c>
      <c r="F1734" s="834">
        <v>8</v>
      </c>
      <c r="G1734" s="834" t="s">
        <v>2450</v>
      </c>
      <c r="H1734" s="834" t="e">
        <f>#REF!</f>
        <v>#REF!</v>
      </c>
      <c r="I1734" s="834" t="e">
        <f>#REF!+#REF!+#REF!+#REF!+#REF!+#REF!+#REF!+#REF!</f>
        <v>#REF!</v>
      </c>
      <c r="J1734" s="834" t="e">
        <f>#REF!+#REF!+#REF!+#REF!+#REF!+#REF!+#REF!+#REF!</f>
        <v>#REF!</v>
      </c>
      <c r="K1734" s="835" t="e">
        <f t="shared" si="27"/>
        <v>#REF!</v>
      </c>
      <c r="L1734" s="835" t="e">
        <f t="shared" si="28"/>
        <v>#REF!</v>
      </c>
      <c r="M1734" s="834" t="e">
        <f>#REF!</f>
        <v>#REF!</v>
      </c>
      <c r="N1734" s="834" t="e">
        <f>#REF!</f>
        <v>#REF!</v>
      </c>
      <c r="O1734" s="836" t="e">
        <f t="shared" si="29"/>
        <v>#REF!</v>
      </c>
      <c r="P1734" s="820" t="e">
        <f>Tabla13[[#This Row],[Ejec Real Acumu]]-Tabla13[[#This Row],[Proyec Ejec Acumul]]</f>
        <v>#REF!</v>
      </c>
      <c r="Q1734" s="820" t="e">
        <f>Tabla13[[#This Row],[Ejec Real Mes]]-Tabla13[[#This Row],[Program Entreg Mes]]</f>
        <v>#REF!</v>
      </c>
    </row>
    <row r="1735" spans="1:17">
      <c r="A1735" s="834">
        <v>27</v>
      </c>
      <c r="B1735" s="834" t="s">
        <v>2459</v>
      </c>
      <c r="C1735" s="834" t="s">
        <v>2460</v>
      </c>
      <c r="D1735" s="834" t="e">
        <f>#REF!</f>
        <v>#REF!</v>
      </c>
      <c r="E1735" s="834" t="e">
        <f>#REF!</f>
        <v>#REF!</v>
      </c>
      <c r="F1735" s="834">
        <v>8</v>
      </c>
      <c r="G1735" s="834" t="s">
        <v>2450</v>
      </c>
      <c r="H1735" s="834" t="e">
        <f>#REF!</f>
        <v>#REF!</v>
      </c>
      <c r="I1735" s="834" t="e">
        <f>#REF!+#REF!+#REF!+#REF!+#REF!+#REF!+#REF!+#REF!</f>
        <v>#REF!</v>
      </c>
      <c r="J1735" s="834" t="e">
        <f>#REF!+#REF!+#REF!+#REF!+#REF!+#REF!+#REF!+#REF!</f>
        <v>#REF!</v>
      </c>
      <c r="K1735" s="835" t="e">
        <f t="shared" si="27"/>
        <v>#REF!</v>
      </c>
      <c r="L1735" s="835" t="e">
        <f t="shared" si="28"/>
        <v>#REF!</v>
      </c>
      <c r="M1735" s="834" t="e">
        <f>#REF!</f>
        <v>#REF!</v>
      </c>
      <c r="N1735" s="834" t="e">
        <f>#REF!</f>
        <v>#REF!</v>
      </c>
      <c r="O1735" s="836" t="e">
        <f t="shared" si="29"/>
        <v>#REF!</v>
      </c>
      <c r="P1735" s="820" t="e">
        <f>Tabla13[[#This Row],[Ejec Real Acumu]]-Tabla13[[#This Row],[Proyec Ejec Acumul]]</f>
        <v>#REF!</v>
      </c>
      <c r="Q1735" s="820" t="e">
        <f>Tabla13[[#This Row],[Ejec Real Mes]]-Tabla13[[#This Row],[Program Entreg Mes]]</f>
        <v>#REF!</v>
      </c>
    </row>
    <row r="1736" spans="1:17">
      <c r="A1736" s="834">
        <v>28</v>
      </c>
      <c r="B1736" s="834" t="s">
        <v>2459</v>
      </c>
      <c r="C1736" s="834" t="s">
        <v>2460</v>
      </c>
      <c r="D1736" s="834" t="e">
        <f>#REF!</f>
        <v>#REF!</v>
      </c>
      <c r="E1736" s="834" t="e">
        <f>#REF!</f>
        <v>#REF!</v>
      </c>
      <c r="F1736" s="834">
        <v>8</v>
      </c>
      <c r="G1736" s="834" t="s">
        <v>2450</v>
      </c>
      <c r="H1736" s="837" t="e">
        <f>#REF!</f>
        <v>#REF!</v>
      </c>
      <c r="I1736" s="834" t="e">
        <f>#REF!+#REF!+#REF!+#REF!+#REF!+#REF!+#REF!+#REF!</f>
        <v>#REF!</v>
      </c>
      <c r="J1736" s="834" t="e">
        <f>#REF!+#REF!+#REF!+#REF!+#REF!+#REF!+#REF!+#REF!</f>
        <v>#REF!</v>
      </c>
      <c r="K1736" s="835" t="e">
        <f t="shared" si="27"/>
        <v>#REF!</v>
      </c>
      <c r="L1736" s="835" t="e">
        <f t="shared" si="28"/>
        <v>#REF!</v>
      </c>
      <c r="M1736" s="834" t="e">
        <f>#REF!</f>
        <v>#REF!</v>
      </c>
      <c r="N1736" s="834" t="e">
        <f>#REF!</f>
        <v>#REF!</v>
      </c>
      <c r="O1736" s="836" t="e">
        <f t="shared" si="29"/>
        <v>#REF!</v>
      </c>
      <c r="P1736" s="820" t="e">
        <f>Tabla13[[#This Row],[Ejec Real Acumu]]-Tabla13[[#This Row],[Proyec Ejec Acumul]]</f>
        <v>#REF!</v>
      </c>
      <c r="Q1736" s="820" t="e">
        <f>Tabla13[[#This Row],[Ejec Real Mes]]-Tabla13[[#This Row],[Program Entreg Mes]]</f>
        <v>#REF!</v>
      </c>
    </row>
    <row r="1737" spans="1:17">
      <c r="A1737" s="834">
        <v>29</v>
      </c>
      <c r="B1737" s="834" t="s">
        <v>2459</v>
      </c>
      <c r="C1737" s="834" t="s">
        <v>2460</v>
      </c>
      <c r="D1737" s="834" t="e">
        <f>#REF!</f>
        <v>#REF!</v>
      </c>
      <c r="E1737" s="834" t="e">
        <f>#REF!</f>
        <v>#REF!</v>
      </c>
      <c r="F1737" s="834">
        <v>8</v>
      </c>
      <c r="G1737" s="834" t="s">
        <v>2450</v>
      </c>
      <c r="H1737" s="834" t="e">
        <f>#REF!</f>
        <v>#REF!</v>
      </c>
      <c r="I1737" s="834" t="e">
        <f>#REF!+#REF!+#REF!+#REF!+#REF!+#REF!+#REF!+#REF!</f>
        <v>#REF!</v>
      </c>
      <c r="J1737" s="834" t="e">
        <f>#REF!+#REF!+#REF!+#REF!+#REF!+#REF!+#REF!+#REF!</f>
        <v>#REF!</v>
      </c>
      <c r="K1737" s="835" t="e">
        <f t="shared" si="27"/>
        <v>#REF!</v>
      </c>
      <c r="L1737" s="835" t="e">
        <f t="shared" si="28"/>
        <v>#REF!</v>
      </c>
      <c r="M1737" s="834" t="e">
        <f>#REF!</f>
        <v>#REF!</v>
      </c>
      <c r="N1737" s="834" t="e">
        <f>#REF!</f>
        <v>#REF!</v>
      </c>
      <c r="O1737" s="836" t="e">
        <f t="shared" si="29"/>
        <v>#REF!</v>
      </c>
      <c r="P1737" s="820" t="e">
        <f>Tabla13[[#This Row],[Ejec Real Acumu]]-Tabla13[[#This Row],[Proyec Ejec Acumul]]</f>
        <v>#REF!</v>
      </c>
      <c r="Q1737" s="820" t="e">
        <f>Tabla13[[#This Row],[Ejec Real Mes]]-Tabla13[[#This Row],[Program Entreg Mes]]</f>
        <v>#REF!</v>
      </c>
    </row>
    <row r="1738" spans="1:17">
      <c r="A1738" s="834">
        <v>30</v>
      </c>
      <c r="B1738" s="834" t="s">
        <v>2459</v>
      </c>
      <c r="C1738" s="834" t="s">
        <v>2460</v>
      </c>
      <c r="D1738" s="834" t="e">
        <f>#REF!</f>
        <v>#REF!</v>
      </c>
      <c r="E1738" s="834" t="e">
        <f>#REF!</f>
        <v>#REF!</v>
      </c>
      <c r="F1738" s="834">
        <v>8</v>
      </c>
      <c r="G1738" s="834" t="s">
        <v>2450</v>
      </c>
      <c r="H1738" s="834" t="e">
        <f>#REF!</f>
        <v>#REF!</v>
      </c>
      <c r="I1738" s="834" t="e">
        <f>#REF!+#REF!+#REF!+#REF!+#REF!+#REF!+#REF!+#REF!</f>
        <v>#REF!</v>
      </c>
      <c r="J1738" s="834" t="e">
        <f>#REF!+#REF!+#REF!+#REF!+#REF!+#REF!+#REF!+#REF!</f>
        <v>#REF!</v>
      </c>
      <c r="K1738" s="835" t="e">
        <f t="shared" si="27"/>
        <v>#REF!</v>
      </c>
      <c r="L1738" s="835" t="e">
        <f t="shared" si="28"/>
        <v>#REF!</v>
      </c>
      <c r="M1738" s="834" t="e">
        <f>#REF!</f>
        <v>#REF!</v>
      </c>
      <c r="N1738" s="834" t="e">
        <f>#REF!</f>
        <v>#REF!</v>
      </c>
      <c r="O1738" s="836" t="e">
        <f t="shared" si="29"/>
        <v>#REF!</v>
      </c>
      <c r="P1738" s="820" t="e">
        <f>Tabla13[[#This Row],[Ejec Real Acumu]]-Tabla13[[#This Row],[Proyec Ejec Acumul]]</f>
        <v>#REF!</v>
      </c>
      <c r="Q1738" s="820" t="e">
        <f>Tabla13[[#This Row],[Ejec Real Mes]]-Tabla13[[#This Row],[Program Entreg Mes]]</f>
        <v>#REF!</v>
      </c>
    </row>
    <row r="1739" spans="1:17">
      <c r="A1739" s="834">
        <v>31</v>
      </c>
      <c r="B1739" s="834" t="s">
        <v>2459</v>
      </c>
      <c r="C1739" s="834" t="s">
        <v>2460</v>
      </c>
      <c r="D1739" s="834" t="e">
        <f>#REF!</f>
        <v>#REF!</v>
      </c>
      <c r="E1739" s="834" t="e">
        <f>#REF!</f>
        <v>#REF!</v>
      </c>
      <c r="F1739" s="834">
        <v>8</v>
      </c>
      <c r="G1739" s="834" t="s">
        <v>2450</v>
      </c>
      <c r="H1739" s="834" t="e">
        <f>#REF!</f>
        <v>#REF!</v>
      </c>
      <c r="I1739" s="834" t="e">
        <f>#REF!+#REF!+#REF!+#REF!+#REF!+#REF!+#REF!+#REF!</f>
        <v>#REF!</v>
      </c>
      <c r="J1739" s="834" t="e">
        <f>#REF!+#REF!+#REF!+#REF!+#REF!+#REF!+#REF!+#REF!</f>
        <v>#REF!</v>
      </c>
      <c r="K1739" s="835" t="e">
        <f t="shared" si="27"/>
        <v>#REF!</v>
      </c>
      <c r="L1739" s="835" t="e">
        <f t="shared" si="28"/>
        <v>#REF!</v>
      </c>
      <c r="M1739" s="834" t="e">
        <f>#REF!</f>
        <v>#REF!</v>
      </c>
      <c r="N1739" s="834" t="e">
        <f>#REF!</f>
        <v>#REF!</v>
      </c>
      <c r="O1739" s="836" t="e">
        <f t="shared" si="29"/>
        <v>#REF!</v>
      </c>
      <c r="P1739" s="820" t="e">
        <f>Tabla13[[#This Row],[Ejec Real Acumu]]-Tabla13[[#This Row],[Proyec Ejec Acumul]]</f>
        <v>#REF!</v>
      </c>
      <c r="Q1739" s="820" t="e">
        <f>Tabla13[[#This Row],[Ejec Real Mes]]-Tabla13[[#This Row],[Program Entreg Mes]]</f>
        <v>#REF!</v>
      </c>
    </row>
    <row r="1740" spans="1:17">
      <c r="A1740" s="834">
        <v>32</v>
      </c>
      <c r="B1740" s="834" t="s">
        <v>2459</v>
      </c>
      <c r="C1740" s="834" t="s">
        <v>2460</v>
      </c>
      <c r="D1740" s="834" t="e">
        <f>#REF!</f>
        <v>#REF!</v>
      </c>
      <c r="E1740" s="834" t="e">
        <f>#REF!</f>
        <v>#REF!</v>
      </c>
      <c r="F1740" s="834">
        <v>8</v>
      </c>
      <c r="G1740" s="834" t="s">
        <v>2450</v>
      </c>
      <c r="H1740" s="834" t="e">
        <f>#REF!</f>
        <v>#REF!</v>
      </c>
      <c r="I1740" s="834" t="e">
        <f>#REF!+#REF!+#REF!+#REF!+#REF!+#REF!+#REF!+#REF!</f>
        <v>#REF!</v>
      </c>
      <c r="J1740" s="834" t="e">
        <f>#REF!+#REF!+#REF!+#REF!+#REF!+#REF!+#REF!+#REF!</f>
        <v>#REF!</v>
      </c>
      <c r="K1740" s="835" t="e">
        <f t="shared" si="27"/>
        <v>#REF!</v>
      </c>
      <c r="L1740" s="835" t="e">
        <f t="shared" si="28"/>
        <v>#REF!</v>
      </c>
      <c r="M1740" s="834" t="e">
        <f>#REF!</f>
        <v>#REF!</v>
      </c>
      <c r="N1740" s="834" t="e">
        <f>#REF!</f>
        <v>#REF!</v>
      </c>
      <c r="O1740" s="836" t="e">
        <f t="shared" si="29"/>
        <v>#REF!</v>
      </c>
      <c r="P1740" s="820" t="e">
        <f>Tabla13[[#This Row],[Ejec Real Acumu]]-Tabla13[[#This Row],[Proyec Ejec Acumul]]</f>
        <v>#REF!</v>
      </c>
      <c r="Q1740" s="820" t="e">
        <f>Tabla13[[#This Row],[Ejec Real Mes]]-Tabla13[[#This Row],[Program Entreg Mes]]</f>
        <v>#REF!</v>
      </c>
    </row>
    <row r="1741" spans="1:17">
      <c r="A1741" s="834">
        <v>33</v>
      </c>
      <c r="B1741" s="834" t="s">
        <v>2459</v>
      </c>
      <c r="C1741" s="834" t="s">
        <v>2460</v>
      </c>
      <c r="D1741" s="834" t="e">
        <f>#REF!</f>
        <v>#REF!</v>
      </c>
      <c r="E1741" s="834" t="e">
        <f>#REF!</f>
        <v>#REF!</v>
      </c>
      <c r="F1741" s="834">
        <v>8</v>
      </c>
      <c r="G1741" s="834" t="s">
        <v>2450</v>
      </c>
      <c r="H1741" s="834" t="e">
        <f>#REF!</f>
        <v>#REF!</v>
      </c>
      <c r="I1741" s="834" t="e">
        <f>#REF!+#REF!+#REF!+#REF!+#REF!+#REF!+#REF!+#REF!</f>
        <v>#REF!</v>
      </c>
      <c r="J1741" s="834" t="e">
        <f>#REF!+#REF!+#REF!+#REF!+#REF!+#REF!+#REF!+#REF!</f>
        <v>#REF!</v>
      </c>
      <c r="K1741" s="835" t="e">
        <f t="shared" si="27"/>
        <v>#REF!</v>
      </c>
      <c r="L1741" s="835" t="e">
        <f t="shared" si="28"/>
        <v>#REF!</v>
      </c>
      <c r="M1741" s="834" t="e">
        <f>#REF!</f>
        <v>#REF!</v>
      </c>
      <c r="N1741" s="834" t="e">
        <f>#REF!</f>
        <v>#REF!</v>
      </c>
      <c r="O1741" s="836" t="e">
        <f t="shared" si="29"/>
        <v>#REF!</v>
      </c>
      <c r="P1741" s="820" t="e">
        <f>Tabla13[[#This Row],[Ejec Real Acumu]]-Tabla13[[#This Row],[Proyec Ejec Acumul]]</f>
        <v>#REF!</v>
      </c>
      <c r="Q1741" s="820" t="e">
        <f>Tabla13[[#This Row],[Ejec Real Mes]]-Tabla13[[#This Row],[Program Entreg Mes]]</f>
        <v>#REF!</v>
      </c>
    </row>
    <row r="1742" spans="1:17">
      <c r="A1742" s="834">
        <v>34</v>
      </c>
      <c r="B1742" s="834" t="s">
        <v>2459</v>
      </c>
      <c r="C1742" s="834" t="s">
        <v>2460</v>
      </c>
      <c r="D1742" s="834" t="e">
        <f>#REF!</f>
        <v>#REF!</v>
      </c>
      <c r="E1742" s="834" t="e">
        <f>#REF!</f>
        <v>#REF!</v>
      </c>
      <c r="F1742" s="834">
        <v>8</v>
      </c>
      <c r="G1742" s="834" t="s">
        <v>2450</v>
      </c>
      <c r="H1742" s="834" t="e">
        <f>#REF!</f>
        <v>#REF!</v>
      </c>
      <c r="I1742" s="834" t="e">
        <f>#REF!+#REF!+#REF!+#REF!+#REF!+#REF!+#REF!+#REF!</f>
        <v>#REF!</v>
      </c>
      <c r="J1742" s="834" t="e">
        <f>#REF!+#REF!+#REF!+#REF!+#REF!+#REF!+#REF!+#REF!</f>
        <v>#REF!</v>
      </c>
      <c r="K1742" s="835" t="e">
        <f t="shared" si="27"/>
        <v>#REF!</v>
      </c>
      <c r="L1742" s="835" t="e">
        <f t="shared" si="28"/>
        <v>#REF!</v>
      </c>
      <c r="M1742" s="834" t="e">
        <f>#REF!</f>
        <v>#REF!</v>
      </c>
      <c r="N1742" s="834" t="e">
        <f>#REF!</f>
        <v>#REF!</v>
      </c>
      <c r="O1742" s="836" t="e">
        <f t="shared" si="29"/>
        <v>#REF!</v>
      </c>
      <c r="P1742" s="820" t="e">
        <f>Tabla13[[#This Row],[Ejec Real Acumu]]-Tabla13[[#This Row],[Proyec Ejec Acumul]]</f>
        <v>#REF!</v>
      </c>
      <c r="Q1742" s="820" t="e">
        <f>Tabla13[[#This Row],[Ejec Real Mes]]-Tabla13[[#This Row],[Program Entreg Mes]]</f>
        <v>#REF!</v>
      </c>
    </row>
    <row r="1743" spans="1:17">
      <c r="A1743" s="834">
        <v>35</v>
      </c>
      <c r="B1743" s="834" t="s">
        <v>2459</v>
      </c>
      <c r="C1743" s="834" t="s">
        <v>2460</v>
      </c>
      <c r="D1743" s="834" t="e">
        <f>#REF!</f>
        <v>#REF!</v>
      </c>
      <c r="E1743" s="834" t="e">
        <f>#REF!</f>
        <v>#REF!</v>
      </c>
      <c r="F1743" s="834">
        <v>8</v>
      </c>
      <c r="G1743" s="834" t="s">
        <v>2450</v>
      </c>
      <c r="H1743" s="834" t="e">
        <f>#REF!</f>
        <v>#REF!</v>
      </c>
      <c r="I1743" s="834" t="e">
        <f>#REF!+#REF!+#REF!+#REF!+#REF!+#REF!+#REF!+#REF!</f>
        <v>#REF!</v>
      </c>
      <c r="J1743" s="834" t="e">
        <f>#REF!+#REF!+#REF!+#REF!+#REF!+#REF!+#REF!+#REF!</f>
        <v>#REF!</v>
      </c>
      <c r="K1743" s="835" t="e">
        <f t="shared" si="27"/>
        <v>#REF!</v>
      </c>
      <c r="L1743" s="835" t="e">
        <f t="shared" si="28"/>
        <v>#REF!</v>
      </c>
      <c r="M1743" s="834" t="e">
        <f>#REF!</f>
        <v>#REF!</v>
      </c>
      <c r="N1743" s="834" t="e">
        <f>#REF!</f>
        <v>#REF!</v>
      </c>
      <c r="O1743" s="836" t="e">
        <f t="shared" si="29"/>
        <v>#REF!</v>
      </c>
      <c r="P1743" s="820" t="e">
        <f>Tabla13[[#This Row],[Ejec Real Acumu]]-Tabla13[[#This Row],[Proyec Ejec Acumul]]</f>
        <v>#REF!</v>
      </c>
      <c r="Q1743" s="820" t="e">
        <f>Tabla13[[#This Row],[Ejec Real Mes]]-Tabla13[[#This Row],[Program Entreg Mes]]</f>
        <v>#REF!</v>
      </c>
    </row>
    <row r="1744" spans="1:17">
      <c r="A1744" s="834">
        <v>36</v>
      </c>
      <c r="B1744" s="834" t="s">
        <v>2459</v>
      </c>
      <c r="C1744" s="834" t="s">
        <v>2460</v>
      </c>
      <c r="D1744" s="834" t="e">
        <f>#REF!</f>
        <v>#REF!</v>
      </c>
      <c r="E1744" s="834" t="e">
        <f>#REF!</f>
        <v>#REF!</v>
      </c>
      <c r="F1744" s="834">
        <v>8</v>
      </c>
      <c r="G1744" s="834" t="s">
        <v>2450</v>
      </c>
      <c r="H1744" s="834" t="e">
        <f>#REF!</f>
        <v>#REF!</v>
      </c>
      <c r="I1744" s="834" t="e">
        <f>#REF!+#REF!+#REF!+#REF!+#REF!+#REF!+#REF!+#REF!</f>
        <v>#REF!</v>
      </c>
      <c r="J1744" s="834" t="e">
        <f>#REF!+#REF!+#REF!+#REF!+#REF!+#REF!+#REF!+#REF!</f>
        <v>#REF!</v>
      </c>
      <c r="K1744" s="835" t="e">
        <f t="shared" si="27"/>
        <v>#REF!</v>
      </c>
      <c r="L1744" s="835" t="e">
        <f t="shared" si="28"/>
        <v>#REF!</v>
      </c>
      <c r="M1744" s="834" t="e">
        <f>#REF!</f>
        <v>#REF!</v>
      </c>
      <c r="N1744" s="834" t="e">
        <f>#REF!</f>
        <v>#REF!</v>
      </c>
      <c r="O1744" s="836" t="e">
        <f t="shared" si="29"/>
        <v>#REF!</v>
      </c>
      <c r="P1744" s="820" t="e">
        <f>Tabla13[[#This Row],[Ejec Real Acumu]]-Tabla13[[#This Row],[Proyec Ejec Acumul]]</f>
        <v>#REF!</v>
      </c>
      <c r="Q1744" s="820" t="e">
        <f>Tabla13[[#This Row],[Ejec Real Mes]]-Tabla13[[#This Row],[Program Entreg Mes]]</f>
        <v>#REF!</v>
      </c>
    </row>
    <row r="1745" spans="1:17">
      <c r="A1745" s="834">
        <v>37</v>
      </c>
      <c r="B1745" s="834" t="s">
        <v>2459</v>
      </c>
      <c r="C1745" s="834" t="s">
        <v>2460</v>
      </c>
      <c r="D1745" s="834" t="e">
        <f>#REF!</f>
        <v>#REF!</v>
      </c>
      <c r="E1745" s="834" t="e">
        <f>#REF!</f>
        <v>#REF!</v>
      </c>
      <c r="F1745" s="834">
        <v>8</v>
      </c>
      <c r="G1745" s="834" t="s">
        <v>2450</v>
      </c>
      <c r="H1745" s="834" t="e">
        <f>#REF!</f>
        <v>#REF!</v>
      </c>
      <c r="I1745" s="834" t="e">
        <f>#REF!+#REF!+#REF!+#REF!+#REF!+#REF!+#REF!+#REF!</f>
        <v>#REF!</v>
      </c>
      <c r="J1745" s="834" t="e">
        <f>#REF!+#REF!+#REF!+#REF!+#REF!+#REF!+#REF!+#REF!</f>
        <v>#REF!</v>
      </c>
      <c r="K1745" s="835" t="e">
        <f t="shared" si="27"/>
        <v>#REF!</v>
      </c>
      <c r="L1745" s="835" t="e">
        <f t="shared" si="28"/>
        <v>#REF!</v>
      </c>
      <c r="M1745" s="834" t="e">
        <f>#REF!</f>
        <v>#REF!</v>
      </c>
      <c r="N1745" s="834" t="e">
        <f>#REF!</f>
        <v>#REF!</v>
      </c>
      <c r="O1745" s="836" t="e">
        <f t="shared" si="29"/>
        <v>#REF!</v>
      </c>
      <c r="P1745" s="820" t="e">
        <f>Tabla13[[#This Row],[Ejec Real Acumu]]-Tabla13[[#This Row],[Proyec Ejec Acumul]]</f>
        <v>#REF!</v>
      </c>
      <c r="Q1745" s="820" t="e">
        <f>Tabla13[[#This Row],[Ejec Real Mes]]-Tabla13[[#This Row],[Program Entreg Mes]]</f>
        <v>#REF!</v>
      </c>
    </row>
    <row r="1746" spans="1:17">
      <c r="A1746" s="834">
        <v>38</v>
      </c>
      <c r="B1746" s="834" t="s">
        <v>2459</v>
      </c>
      <c r="C1746" s="834" t="s">
        <v>2460</v>
      </c>
      <c r="D1746" s="834" t="e">
        <f>#REF!</f>
        <v>#REF!</v>
      </c>
      <c r="E1746" s="834" t="e">
        <f>#REF!</f>
        <v>#REF!</v>
      </c>
      <c r="F1746" s="834">
        <v>8</v>
      </c>
      <c r="G1746" s="834" t="s">
        <v>2450</v>
      </c>
      <c r="H1746" s="834" t="e">
        <f>#REF!</f>
        <v>#REF!</v>
      </c>
      <c r="I1746" s="834" t="e">
        <f>#REF!+#REF!+#REF!+#REF!+#REF!+#REF!+#REF!+#REF!</f>
        <v>#REF!</v>
      </c>
      <c r="J1746" s="834" t="e">
        <f>#REF!+#REF!+#REF!+#REF!+#REF!+#REF!+#REF!+#REF!</f>
        <v>#REF!</v>
      </c>
      <c r="K1746" s="835" t="e">
        <f t="shared" si="27"/>
        <v>#REF!</v>
      </c>
      <c r="L1746" s="835" t="e">
        <f t="shared" si="28"/>
        <v>#REF!</v>
      </c>
      <c r="M1746" s="834" t="e">
        <f>#REF!</f>
        <v>#REF!</v>
      </c>
      <c r="N1746" s="834" t="e">
        <f>#REF!</f>
        <v>#REF!</v>
      </c>
      <c r="O1746" s="836" t="e">
        <f t="shared" si="29"/>
        <v>#REF!</v>
      </c>
      <c r="P1746" s="820" t="e">
        <f>Tabla13[[#This Row],[Ejec Real Acumu]]-Tabla13[[#This Row],[Proyec Ejec Acumul]]</f>
        <v>#REF!</v>
      </c>
      <c r="Q1746" s="820" t="e">
        <f>Tabla13[[#This Row],[Ejec Real Mes]]-Tabla13[[#This Row],[Program Entreg Mes]]</f>
        <v>#REF!</v>
      </c>
    </row>
    <row r="1747" spans="1:17">
      <c r="A1747" s="834">
        <v>1</v>
      </c>
      <c r="B1747" s="834" t="s">
        <v>2459</v>
      </c>
      <c r="C1747" s="834" t="s">
        <v>2460</v>
      </c>
      <c r="D1747" s="834" t="e">
        <f>#REF!</f>
        <v>#REF!</v>
      </c>
      <c r="E1747" s="834" t="e">
        <f>#REF!</f>
        <v>#REF!</v>
      </c>
      <c r="F1747" s="834">
        <v>9</v>
      </c>
      <c r="G1747" s="834" t="s">
        <v>2451</v>
      </c>
      <c r="H1747" s="834" t="e">
        <f>#REF!</f>
        <v>#REF!</v>
      </c>
      <c r="I1747" s="834" t="e">
        <f>#REF!+#REF!+#REF!+#REF!+#REF!+#REF!+#REF!+#REF!+#REF!</f>
        <v>#REF!</v>
      </c>
      <c r="J1747" s="834" t="e">
        <f>#REF!+#REF!+#REF!+#REF!+#REF!+#REF!+#REF!+#REF!+#REF!</f>
        <v>#REF!</v>
      </c>
      <c r="K1747" s="835" t="e">
        <f t="shared" si="27"/>
        <v>#REF!</v>
      </c>
      <c r="L1747" s="835" t="e">
        <f t="shared" si="28"/>
        <v>#REF!</v>
      </c>
      <c r="M1747" s="834" t="e">
        <f>#REF!</f>
        <v>#REF!</v>
      </c>
      <c r="N1747" s="834" t="e">
        <f>#REF!</f>
        <v>#REF!</v>
      </c>
      <c r="O1747" s="836" t="e">
        <f t="shared" si="29"/>
        <v>#REF!</v>
      </c>
      <c r="P1747" s="820" t="e">
        <f>Tabla13[[#This Row],[Ejec Real Acumu]]-Tabla13[[#This Row],[Proyec Ejec Acumul]]</f>
        <v>#REF!</v>
      </c>
      <c r="Q1747" s="820" t="e">
        <f>Tabla13[[#This Row],[Ejec Real Mes]]-Tabla13[[#This Row],[Program Entreg Mes]]</f>
        <v>#REF!</v>
      </c>
    </row>
    <row r="1748" spans="1:17">
      <c r="A1748" s="834">
        <v>2</v>
      </c>
      <c r="B1748" s="834" t="s">
        <v>2459</v>
      </c>
      <c r="C1748" s="834" t="s">
        <v>2460</v>
      </c>
      <c r="D1748" s="834" t="e">
        <f>#REF!</f>
        <v>#REF!</v>
      </c>
      <c r="E1748" s="834" t="e">
        <f>#REF!</f>
        <v>#REF!</v>
      </c>
      <c r="F1748" s="834">
        <v>9</v>
      </c>
      <c r="G1748" s="834" t="s">
        <v>2451</v>
      </c>
      <c r="H1748" s="834" t="e">
        <f>#REF!</f>
        <v>#REF!</v>
      </c>
      <c r="I1748" s="834" t="e">
        <f>#REF!+#REF!+#REF!+#REF!+#REF!+#REF!+#REF!+#REF!+#REF!</f>
        <v>#REF!</v>
      </c>
      <c r="J1748" s="834" t="e">
        <f>#REF!+#REF!+#REF!+#REF!+#REF!+#REF!+#REF!+#REF!+#REF!</f>
        <v>#REF!</v>
      </c>
      <c r="K1748" s="835" t="e">
        <f t="shared" si="27"/>
        <v>#REF!</v>
      </c>
      <c r="L1748" s="835" t="e">
        <f t="shared" si="28"/>
        <v>#REF!</v>
      </c>
      <c r="M1748" s="834" t="e">
        <f>#REF!</f>
        <v>#REF!</v>
      </c>
      <c r="N1748" s="834" t="e">
        <f>#REF!</f>
        <v>#REF!</v>
      </c>
      <c r="O1748" s="836" t="e">
        <f t="shared" si="29"/>
        <v>#REF!</v>
      </c>
      <c r="P1748" s="820" t="e">
        <f>Tabla13[[#This Row],[Ejec Real Acumu]]-Tabla13[[#This Row],[Proyec Ejec Acumul]]</f>
        <v>#REF!</v>
      </c>
      <c r="Q1748" s="820" t="e">
        <f>Tabla13[[#This Row],[Ejec Real Mes]]-Tabla13[[#This Row],[Program Entreg Mes]]</f>
        <v>#REF!</v>
      </c>
    </row>
    <row r="1749" spans="1:17">
      <c r="A1749" s="834">
        <v>3</v>
      </c>
      <c r="B1749" s="834" t="s">
        <v>2459</v>
      </c>
      <c r="C1749" s="834" t="s">
        <v>2460</v>
      </c>
      <c r="D1749" s="834" t="e">
        <f>#REF!</f>
        <v>#REF!</v>
      </c>
      <c r="E1749" s="834" t="e">
        <f>#REF!</f>
        <v>#REF!</v>
      </c>
      <c r="F1749" s="834">
        <v>9</v>
      </c>
      <c r="G1749" s="834" t="s">
        <v>2451</v>
      </c>
      <c r="H1749" s="834" t="e">
        <f>#REF!</f>
        <v>#REF!</v>
      </c>
      <c r="I1749" s="834" t="e">
        <f>#REF!+#REF!+#REF!+#REF!+#REF!+#REF!+#REF!+#REF!+#REF!</f>
        <v>#REF!</v>
      </c>
      <c r="J1749" s="834" t="e">
        <f>#REF!+#REF!+#REF!+#REF!+#REF!+#REF!+#REF!+#REF!+#REF!</f>
        <v>#REF!</v>
      </c>
      <c r="K1749" s="835" t="e">
        <f t="shared" si="27"/>
        <v>#REF!</v>
      </c>
      <c r="L1749" s="835" t="e">
        <f t="shared" si="28"/>
        <v>#REF!</v>
      </c>
      <c r="M1749" s="834" t="e">
        <f>#REF!</f>
        <v>#REF!</v>
      </c>
      <c r="N1749" s="834" t="e">
        <f>#REF!</f>
        <v>#REF!</v>
      </c>
      <c r="O1749" s="836" t="e">
        <f t="shared" si="29"/>
        <v>#REF!</v>
      </c>
      <c r="P1749" s="820" t="e">
        <f>Tabla13[[#This Row],[Ejec Real Acumu]]-Tabla13[[#This Row],[Proyec Ejec Acumul]]</f>
        <v>#REF!</v>
      </c>
      <c r="Q1749" s="820" t="e">
        <f>Tabla13[[#This Row],[Ejec Real Mes]]-Tabla13[[#This Row],[Program Entreg Mes]]</f>
        <v>#REF!</v>
      </c>
    </row>
    <row r="1750" spans="1:17">
      <c r="A1750" s="834">
        <v>4</v>
      </c>
      <c r="B1750" s="834" t="s">
        <v>2459</v>
      </c>
      <c r="C1750" s="834" t="s">
        <v>2460</v>
      </c>
      <c r="D1750" s="834" t="e">
        <f>#REF!</f>
        <v>#REF!</v>
      </c>
      <c r="E1750" s="834" t="e">
        <f>#REF!</f>
        <v>#REF!</v>
      </c>
      <c r="F1750" s="834">
        <v>9</v>
      </c>
      <c r="G1750" s="834" t="s">
        <v>2451</v>
      </c>
      <c r="H1750" s="834" t="e">
        <f>#REF!</f>
        <v>#REF!</v>
      </c>
      <c r="I1750" s="834" t="e">
        <f>#REF!+#REF!+#REF!+#REF!+#REF!+#REF!+#REF!+#REF!+#REF!</f>
        <v>#REF!</v>
      </c>
      <c r="J1750" s="834" t="e">
        <f>#REF!+#REF!+#REF!+#REF!+#REF!+#REF!+#REF!+#REF!+#REF!</f>
        <v>#REF!</v>
      </c>
      <c r="K1750" s="835" t="e">
        <f t="shared" si="27"/>
        <v>#REF!</v>
      </c>
      <c r="L1750" s="835" t="e">
        <f t="shared" si="28"/>
        <v>#REF!</v>
      </c>
      <c r="M1750" s="834" t="e">
        <f>#REF!</f>
        <v>#REF!</v>
      </c>
      <c r="N1750" s="834" t="e">
        <f>#REF!</f>
        <v>#REF!</v>
      </c>
      <c r="O1750" s="836" t="e">
        <f t="shared" si="29"/>
        <v>#REF!</v>
      </c>
      <c r="P1750" s="820" t="e">
        <f>Tabla13[[#This Row],[Ejec Real Acumu]]-Tabla13[[#This Row],[Proyec Ejec Acumul]]</f>
        <v>#REF!</v>
      </c>
      <c r="Q1750" s="820" t="e">
        <f>Tabla13[[#This Row],[Ejec Real Mes]]-Tabla13[[#This Row],[Program Entreg Mes]]</f>
        <v>#REF!</v>
      </c>
    </row>
    <row r="1751" spans="1:17">
      <c r="A1751" s="834">
        <v>5</v>
      </c>
      <c r="B1751" s="834" t="s">
        <v>2459</v>
      </c>
      <c r="C1751" s="834" t="s">
        <v>2460</v>
      </c>
      <c r="D1751" s="834" t="e">
        <f>#REF!</f>
        <v>#REF!</v>
      </c>
      <c r="E1751" s="834" t="e">
        <f>#REF!</f>
        <v>#REF!</v>
      </c>
      <c r="F1751" s="834">
        <v>9</v>
      </c>
      <c r="G1751" s="834" t="s">
        <v>2451</v>
      </c>
      <c r="H1751" s="834" t="e">
        <f>#REF!</f>
        <v>#REF!</v>
      </c>
      <c r="I1751" s="834" t="e">
        <f>#REF!+#REF!+#REF!+#REF!+#REF!+#REF!+#REF!+#REF!+#REF!</f>
        <v>#REF!</v>
      </c>
      <c r="J1751" s="834" t="e">
        <f>#REF!+#REF!+#REF!+#REF!+#REF!+#REF!+#REF!+#REF!+#REF!</f>
        <v>#REF!</v>
      </c>
      <c r="K1751" s="835" t="e">
        <f t="shared" si="27"/>
        <v>#REF!</v>
      </c>
      <c r="L1751" s="835" t="e">
        <f t="shared" si="28"/>
        <v>#REF!</v>
      </c>
      <c r="M1751" s="834" t="e">
        <f>#REF!</f>
        <v>#REF!</v>
      </c>
      <c r="N1751" s="834" t="e">
        <f>#REF!</f>
        <v>#REF!</v>
      </c>
      <c r="O1751" s="836" t="e">
        <f t="shared" si="29"/>
        <v>#REF!</v>
      </c>
      <c r="P1751" s="820" t="e">
        <f>Tabla13[[#This Row],[Ejec Real Acumu]]-Tabla13[[#This Row],[Proyec Ejec Acumul]]</f>
        <v>#REF!</v>
      </c>
      <c r="Q1751" s="820" t="e">
        <f>Tabla13[[#This Row],[Ejec Real Mes]]-Tabla13[[#This Row],[Program Entreg Mes]]</f>
        <v>#REF!</v>
      </c>
    </row>
    <row r="1752" spans="1:17">
      <c r="A1752" s="834">
        <v>6</v>
      </c>
      <c r="B1752" s="834" t="s">
        <v>2459</v>
      </c>
      <c r="C1752" s="834" t="s">
        <v>2460</v>
      </c>
      <c r="D1752" s="834" t="e">
        <f>#REF!</f>
        <v>#REF!</v>
      </c>
      <c r="E1752" s="834" t="e">
        <f>#REF!</f>
        <v>#REF!</v>
      </c>
      <c r="F1752" s="834">
        <v>9</v>
      </c>
      <c r="G1752" s="834" t="s">
        <v>2451</v>
      </c>
      <c r="H1752" s="834" t="e">
        <f>#REF!</f>
        <v>#REF!</v>
      </c>
      <c r="I1752" s="834" t="e">
        <f>#REF!+#REF!+#REF!+#REF!+#REF!+#REF!+#REF!+#REF!+#REF!</f>
        <v>#REF!</v>
      </c>
      <c r="J1752" s="834" t="e">
        <f>#REF!+#REF!+#REF!+#REF!+#REF!+#REF!+#REF!+#REF!+#REF!</f>
        <v>#REF!</v>
      </c>
      <c r="K1752" s="835" t="e">
        <f t="shared" si="27"/>
        <v>#REF!</v>
      </c>
      <c r="L1752" s="835" t="e">
        <f t="shared" si="28"/>
        <v>#REF!</v>
      </c>
      <c r="M1752" s="834" t="e">
        <f>#REF!</f>
        <v>#REF!</v>
      </c>
      <c r="N1752" s="834" t="e">
        <f>#REF!</f>
        <v>#REF!</v>
      </c>
      <c r="O1752" s="836" t="e">
        <f t="shared" si="29"/>
        <v>#REF!</v>
      </c>
      <c r="P1752" s="820" t="e">
        <f>Tabla13[[#This Row],[Ejec Real Acumu]]-Tabla13[[#This Row],[Proyec Ejec Acumul]]</f>
        <v>#REF!</v>
      </c>
      <c r="Q1752" s="820" t="e">
        <f>Tabla13[[#This Row],[Ejec Real Mes]]-Tabla13[[#This Row],[Program Entreg Mes]]</f>
        <v>#REF!</v>
      </c>
    </row>
    <row r="1753" spans="1:17">
      <c r="A1753" s="834">
        <v>7</v>
      </c>
      <c r="B1753" s="834" t="s">
        <v>2459</v>
      </c>
      <c r="C1753" s="834" t="s">
        <v>2460</v>
      </c>
      <c r="D1753" s="834" t="e">
        <f>#REF!</f>
        <v>#REF!</v>
      </c>
      <c r="E1753" s="834" t="e">
        <f>#REF!</f>
        <v>#REF!</v>
      </c>
      <c r="F1753" s="834">
        <v>9</v>
      </c>
      <c r="G1753" s="834" t="s">
        <v>2451</v>
      </c>
      <c r="H1753" s="834" t="e">
        <f>#REF!</f>
        <v>#REF!</v>
      </c>
      <c r="I1753" s="834" t="e">
        <f>#REF!+#REF!+#REF!+#REF!+#REF!+#REF!+#REF!+#REF!+#REF!</f>
        <v>#REF!</v>
      </c>
      <c r="J1753" s="834" t="e">
        <f>#REF!+#REF!+#REF!+#REF!+#REF!+#REF!+#REF!+#REF!+#REF!</f>
        <v>#REF!</v>
      </c>
      <c r="K1753" s="835" t="e">
        <f t="shared" si="27"/>
        <v>#REF!</v>
      </c>
      <c r="L1753" s="835" t="e">
        <f t="shared" si="28"/>
        <v>#REF!</v>
      </c>
      <c r="M1753" s="834" t="e">
        <f>#REF!</f>
        <v>#REF!</v>
      </c>
      <c r="N1753" s="834" t="e">
        <f>#REF!</f>
        <v>#REF!</v>
      </c>
      <c r="O1753" s="836" t="e">
        <f t="shared" si="29"/>
        <v>#REF!</v>
      </c>
      <c r="P1753" s="820" t="e">
        <f>Tabla13[[#This Row],[Ejec Real Acumu]]-Tabla13[[#This Row],[Proyec Ejec Acumul]]</f>
        <v>#REF!</v>
      </c>
      <c r="Q1753" s="820" t="e">
        <f>Tabla13[[#This Row],[Ejec Real Mes]]-Tabla13[[#This Row],[Program Entreg Mes]]</f>
        <v>#REF!</v>
      </c>
    </row>
    <row r="1754" spans="1:17">
      <c r="A1754" s="834">
        <v>8</v>
      </c>
      <c r="B1754" s="834" t="s">
        <v>2459</v>
      </c>
      <c r="C1754" s="834" t="s">
        <v>2460</v>
      </c>
      <c r="D1754" s="834" t="e">
        <f>#REF!</f>
        <v>#REF!</v>
      </c>
      <c r="E1754" s="834" t="e">
        <f>#REF!</f>
        <v>#REF!</v>
      </c>
      <c r="F1754" s="834">
        <v>9</v>
      </c>
      <c r="G1754" s="834" t="s">
        <v>2451</v>
      </c>
      <c r="H1754" s="834" t="e">
        <f>#REF!</f>
        <v>#REF!</v>
      </c>
      <c r="I1754" s="834" t="e">
        <f>#REF!+#REF!+#REF!+#REF!+#REF!+#REF!+#REF!+#REF!+#REF!</f>
        <v>#REF!</v>
      </c>
      <c r="J1754" s="834" t="e">
        <f>#REF!+#REF!+#REF!+#REF!+#REF!+#REF!+#REF!+#REF!+#REF!</f>
        <v>#REF!</v>
      </c>
      <c r="K1754" s="835" t="e">
        <f t="shared" si="27"/>
        <v>#REF!</v>
      </c>
      <c r="L1754" s="835" t="e">
        <f t="shared" si="28"/>
        <v>#REF!</v>
      </c>
      <c r="M1754" s="834" t="e">
        <f>#REF!</f>
        <v>#REF!</v>
      </c>
      <c r="N1754" s="834" t="e">
        <f>#REF!</f>
        <v>#REF!</v>
      </c>
      <c r="O1754" s="836" t="e">
        <f t="shared" si="29"/>
        <v>#REF!</v>
      </c>
      <c r="P1754" s="820" t="e">
        <f>Tabla13[[#This Row],[Ejec Real Acumu]]-Tabla13[[#This Row],[Proyec Ejec Acumul]]</f>
        <v>#REF!</v>
      </c>
      <c r="Q1754" s="820" t="e">
        <f>Tabla13[[#This Row],[Ejec Real Mes]]-Tabla13[[#This Row],[Program Entreg Mes]]</f>
        <v>#REF!</v>
      </c>
    </row>
    <row r="1755" spans="1:17">
      <c r="A1755" s="834">
        <v>9</v>
      </c>
      <c r="B1755" s="834" t="s">
        <v>2459</v>
      </c>
      <c r="C1755" s="834" t="s">
        <v>2460</v>
      </c>
      <c r="D1755" s="834" t="e">
        <f>#REF!</f>
        <v>#REF!</v>
      </c>
      <c r="E1755" s="834" t="e">
        <f>#REF!</f>
        <v>#REF!</v>
      </c>
      <c r="F1755" s="834">
        <v>9</v>
      </c>
      <c r="G1755" s="834" t="s">
        <v>2451</v>
      </c>
      <c r="H1755" s="834" t="e">
        <f>#REF!</f>
        <v>#REF!</v>
      </c>
      <c r="I1755" s="834" t="e">
        <f>#REF!+#REF!+#REF!+#REF!+#REF!+#REF!+#REF!+#REF!+#REF!</f>
        <v>#REF!</v>
      </c>
      <c r="J1755" s="834" t="e">
        <f>#REF!+#REF!+#REF!+#REF!+#REF!+#REF!+#REF!+#REF!+#REF!</f>
        <v>#REF!</v>
      </c>
      <c r="K1755" s="835" t="e">
        <f t="shared" si="27"/>
        <v>#REF!</v>
      </c>
      <c r="L1755" s="835" t="e">
        <f t="shared" si="28"/>
        <v>#REF!</v>
      </c>
      <c r="M1755" s="834" t="e">
        <f>#REF!</f>
        <v>#REF!</v>
      </c>
      <c r="N1755" s="834" t="e">
        <f>#REF!</f>
        <v>#REF!</v>
      </c>
      <c r="O1755" s="836" t="e">
        <f t="shared" si="29"/>
        <v>#REF!</v>
      </c>
      <c r="P1755" s="820" t="e">
        <f>Tabla13[[#This Row],[Ejec Real Acumu]]-Tabla13[[#This Row],[Proyec Ejec Acumul]]</f>
        <v>#REF!</v>
      </c>
      <c r="Q1755" s="820" t="e">
        <f>Tabla13[[#This Row],[Ejec Real Mes]]-Tabla13[[#This Row],[Program Entreg Mes]]</f>
        <v>#REF!</v>
      </c>
    </row>
    <row r="1756" spans="1:17">
      <c r="A1756" s="834">
        <v>10</v>
      </c>
      <c r="B1756" s="834" t="s">
        <v>2459</v>
      </c>
      <c r="C1756" s="834" t="s">
        <v>2460</v>
      </c>
      <c r="D1756" s="834" t="e">
        <f>#REF!</f>
        <v>#REF!</v>
      </c>
      <c r="E1756" s="834" t="e">
        <f>#REF!</f>
        <v>#REF!</v>
      </c>
      <c r="F1756" s="834">
        <v>9</v>
      </c>
      <c r="G1756" s="834" t="s">
        <v>2451</v>
      </c>
      <c r="H1756" s="834" t="e">
        <f>#REF!</f>
        <v>#REF!</v>
      </c>
      <c r="I1756" s="834" t="e">
        <f>#REF!+#REF!+#REF!+#REF!+#REF!+#REF!+#REF!+#REF!+#REF!</f>
        <v>#REF!</v>
      </c>
      <c r="J1756" s="834" t="e">
        <f>#REF!+#REF!+#REF!+#REF!+#REF!+#REF!+#REF!+#REF!+#REF!</f>
        <v>#REF!</v>
      </c>
      <c r="K1756" s="835" t="e">
        <f t="shared" si="27"/>
        <v>#REF!</v>
      </c>
      <c r="L1756" s="835" t="e">
        <f t="shared" si="28"/>
        <v>#REF!</v>
      </c>
      <c r="M1756" s="834" t="e">
        <f>#REF!</f>
        <v>#REF!</v>
      </c>
      <c r="N1756" s="834" t="e">
        <f>#REF!</f>
        <v>#REF!</v>
      </c>
      <c r="O1756" s="836" t="e">
        <f t="shared" si="29"/>
        <v>#REF!</v>
      </c>
      <c r="P1756" s="820" t="e">
        <f>Tabla13[[#This Row],[Ejec Real Acumu]]-Tabla13[[#This Row],[Proyec Ejec Acumul]]</f>
        <v>#REF!</v>
      </c>
      <c r="Q1756" s="820" t="e">
        <f>Tabla13[[#This Row],[Ejec Real Mes]]-Tabla13[[#This Row],[Program Entreg Mes]]</f>
        <v>#REF!</v>
      </c>
    </row>
    <row r="1757" spans="1:17">
      <c r="A1757" s="834">
        <v>11</v>
      </c>
      <c r="B1757" s="834" t="s">
        <v>2459</v>
      </c>
      <c r="C1757" s="834" t="s">
        <v>2460</v>
      </c>
      <c r="D1757" s="834" t="e">
        <f>#REF!</f>
        <v>#REF!</v>
      </c>
      <c r="E1757" s="834" t="e">
        <f>#REF!</f>
        <v>#REF!</v>
      </c>
      <c r="F1757" s="834">
        <v>9</v>
      </c>
      <c r="G1757" s="834" t="s">
        <v>2451</v>
      </c>
      <c r="H1757" s="834" t="e">
        <f>#REF!</f>
        <v>#REF!</v>
      </c>
      <c r="I1757" s="834" t="e">
        <f>#REF!+#REF!+#REF!+#REF!+#REF!+#REF!+#REF!+#REF!+#REF!</f>
        <v>#REF!</v>
      </c>
      <c r="J1757" s="834" t="e">
        <f>#REF!+#REF!+#REF!+#REF!+#REF!+#REF!+#REF!+#REF!+#REF!</f>
        <v>#REF!</v>
      </c>
      <c r="K1757" s="835" t="e">
        <f t="shared" si="27"/>
        <v>#REF!</v>
      </c>
      <c r="L1757" s="835" t="e">
        <f t="shared" si="28"/>
        <v>#REF!</v>
      </c>
      <c r="M1757" s="834" t="e">
        <f>#REF!</f>
        <v>#REF!</v>
      </c>
      <c r="N1757" s="834" t="e">
        <f>#REF!</f>
        <v>#REF!</v>
      </c>
      <c r="O1757" s="836" t="e">
        <f t="shared" si="29"/>
        <v>#REF!</v>
      </c>
      <c r="P1757" s="820" t="e">
        <f>Tabla13[[#This Row],[Ejec Real Acumu]]-Tabla13[[#This Row],[Proyec Ejec Acumul]]</f>
        <v>#REF!</v>
      </c>
      <c r="Q1757" s="820" t="e">
        <f>Tabla13[[#This Row],[Ejec Real Mes]]-Tabla13[[#This Row],[Program Entreg Mes]]</f>
        <v>#REF!</v>
      </c>
    </row>
    <row r="1758" spans="1:17">
      <c r="A1758" s="834">
        <v>12</v>
      </c>
      <c r="B1758" s="834" t="s">
        <v>2459</v>
      </c>
      <c r="C1758" s="834" t="s">
        <v>2460</v>
      </c>
      <c r="D1758" s="834" t="e">
        <f>#REF!</f>
        <v>#REF!</v>
      </c>
      <c r="E1758" s="834" t="e">
        <f>#REF!</f>
        <v>#REF!</v>
      </c>
      <c r="F1758" s="834">
        <v>9</v>
      </c>
      <c r="G1758" s="834" t="s">
        <v>2451</v>
      </c>
      <c r="H1758" s="837" t="e">
        <f>#REF!</f>
        <v>#REF!</v>
      </c>
      <c r="I1758" s="834" t="e">
        <f>#REF!+#REF!+#REF!+#REF!+#REF!+#REF!+#REF!+#REF!+#REF!</f>
        <v>#REF!</v>
      </c>
      <c r="J1758" s="834" t="e">
        <f>#REF!+#REF!+#REF!+#REF!+#REF!+#REF!+#REF!+#REF!+#REF!</f>
        <v>#REF!</v>
      </c>
      <c r="K1758" s="835" t="e">
        <f t="shared" si="27"/>
        <v>#REF!</v>
      </c>
      <c r="L1758" s="835" t="e">
        <f t="shared" si="28"/>
        <v>#REF!</v>
      </c>
      <c r="M1758" s="834" t="e">
        <f>#REF!</f>
        <v>#REF!</v>
      </c>
      <c r="N1758" s="834" t="e">
        <f>#REF!</f>
        <v>#REF!</v>
      </c>
      <c r="O1758" s="836" t="e">
        <f t="shared" si="29"/>
        <v>#REF!</v>
      </c>
      <c r="P1758" s="820" t="e">
        <f>Tabla13[[#This Row],[Ejec Real Acumu]]-Tabla13[[#This Row],[Proyec Ejec Acumul]]</f>
        <v>#REF!</v>
      </c>
      <c r="Q1758" s="820" t="e">
        <f>Tabla13[[#This Row],[Ejec Real Mes]]-Tabla13[[#This Row],[Program Entreg Mes]]</f>
        <v>#REF!</v>
      </c>
    </row>
    <row r="1759" spans="1:17">
      <c r="A1759" s="834">
        <v>13</v>
      </c>
      <c r="B1759" s="834" t="s">
        <v>2459</v>
      </c>
      <c r="C1759" s="834" t="s">
        <v>2460</v>
      </c>
      <c r="D1759" s="834" t="e">
        <f>#REF!</f>
        <v>#REF!</v>
      </c>
      <c r="E1759" s="834" t="e">
        <f>#REF!</f>
        <v>#REF!</v>
      </c>
      <c r="F1759" s="834">
        <v>9</v>
      </c>
      <c r="G1759" s="834" t="s">
        <v>2451</v>
      </c>
      <c r="H1759" s="834" t="e">
        <f>#REF!</f>
        <v>#REF!</v>
      </c>
      <c r="I1759" s="834" t="e">
        <f>#REF!+#REF!+#REF!+#REF!+#REF!+#REF!+#REF!+#REF!+#REF!</f>
        <v>#REF!</v>
      </c>
      <c r="J1759" s="834" t="e">
        <f>#REF!+#REF!+#REF!+#REF!+#REF!+#REF!+#REF!+#REF!+#REF!</f>
        <v>#REF!</v>
      </c>
      <c r="K1759" s="835" t="e">
        <f t="shared" si="27"/>
        <v>#REF!</v>
      </c>
      <c r="L1759" s="835" t="e">
        <f t="shared" si="28"/>
        <v>#REF!</v>
      </c>
      <c r="M1759" s="834" t="e">
        <f>#REF!</f>
        <v>#REF!</v>
      </c>
      <c r="N1759" s="834" t="e">
        <f>#REF!</f>
        <v>#REF!</v>
      </c>
      <c r="O1759" s="836" t="e">
        <f t="shared" si="29"/>
        <v>#REF!</v>
      </c>
      <c r="P1759" s="820" t="e">
        <f>Tabla13[[#This Row],[Ejec Real Acumu]]-Tabla13[[#This Row],[Proyec Ejec Acumul]]</f>
        <v>#REF!</v>
      </c>
      <c r="Q1759" s="820" t="e">
        <f>Tabla13[[#This Row],[Ejec Real Mes]]-Tabla13[[#This Row],[Program Entreg Mes]]</f>
        <v>#REF!</v>
      </c>
    </row>
    <row r="1760" spans="1:17">
      <c r="A1760" s="834">
        <v>14</v>
      </c>
      <c r="B1760" s="834" t="s">
        <v>2459</v>
      </c>
      <c r="C1760" s="834" t="s">
        <v>2460</v>
      </c>
      <c r="D1760" s="834" t="e">
        <f>#REF!</f>
        <v>#REF!</v>
      </c>
      <c r="E1760" s="834" t="e">
        <f>#REF!</f>
        <v>#REF!</v>
      </c>
      <c r="F1760" s="834">
        <v>9</v>
      </c>
      <c r="G1760" s="834" t="s">
        <v>2451</v>
      </c>
      <c r="H1760" s="834" t="e">
        <f>#REF!</f>
        <v>#REF!</v>
      </c>
      <c r="I1760" s="834" t="e">
        <f>#REF!+#REF!+#REF!+#REF!+#REF!+#REF!+#REF!+#REF!+#REF!</f>
        <v>#REF!</v>
      </c>
      <c r="J1760" s="834" t="e">
        <f>#REF!+#REF!+#REF!+#REF!+#REF!+#REF!+#REF!+#REF!+#REF!</f>
        <v>#REF!</v>
      </c>
      <c r="K1760" s="835" t="e">
        <f t="shared" si="27"/>
        <v>#REF!</v>
      </c>
      <c r="L1760" s="835" t="e">
        <f t="shared" si="28"/>
        <v>#REF!</v>
      </c>
      <c r="M1760" s="834" t="e">
        <f>#REF!</f>
        <v>#REF!</v>
      </c>
      <c r="N1760" s="834" t="e">
        <f>#REF!</f>
        <v>#REF!</v>
      </c>
      <c r="O1760" s="836" t="e">
        <f t="shared" si="29"/>
        <v>#REF!</v>
      </c>
      <c r="P1760" s="820" t="e">
        <f>Tabla13[[#This Row],[Ejec Real Acumu]]-Tabla13[[#This Row],[Proyec Ejec Acumul]]</f>
        <v>#REF!</v>
      </c>
      <c r="Q1760" s="820" t="e">
        <f>Tabla13[[#This Row],[Ejec Real Mes]]-Tabla13[[#This Row],[Program Entreg Mes]]</f>
        <v>#REF!</v>
      </c>
    </row>
    <row r="1761" spans="1:17">
      <c r="A1761" s="834">
        <v>15</v>
      </c>
      <c r="B1761" s="834" t="s">
        <v>2459</v>
      </c>
      <c r="C1761" s="834" t="s">
        <v>2460</v>
      </c>
      <c r="D1761" s="834" t="e">
        <f>#REF!</f>
        <v>#REF!</v>
      </c>
      <c r="E1761" s="834" t="e">
        <f>#REF!</f>
        <v>#REF!</v>
      </c>
      <c r="F1761" s="834">
        <v>9</v>
      </c>
      <c r="G1761" s="834" t="s">
        <v>2451</v>
      </c>
      <c r="H1761" s="834" t="e">
        <f>#REF!</f>
        <v>#REF!</v>
      </c>
      <c r="I1761" s="834" t="e">
        <f>#REF!+#REF!+#REF!+#REF!+#REF!+#REF!+#REF!+#REF!+#REF!</f>
        <v>#REF!</v>
      </c>
      <c r="J1761" s="834" t="e">
        <f>#REF!+#REF!+#REF!+#REF!+#REF!+#REF!+#REF!+#REF!+#REF!</f>
        <v>#REF!</v>
      </c>
      <c r="K1761" s="835" t="e">
        <f t="shared" si="27"/>
        <v>#REF!</v>
      </c>
      <c r="L1761" s="835" t="e">
        <f t="shared" si="28"/>
        <v>#REF!</v>
      </c>
      <c r="M1761" s="834" t="e">
        <f>#REF!</f>
        <v>#REF!</v>
      </c>
      <c r="N1761" s="834" t="e">
        <f>#REF!</f>
        <v>#REF!</v>
      </c>
      <c r="O1761" s="836" t="e">
        <f t="shared" si="29"/>
        <v>#REF!</v>
      </c>
      <c r="P1761" s="820" t="e">
        <f>Tabla13[[#This Row],[Ejec Real Acumu]]-Tabla13[[#This Row],[Proyec Ejec Acumul]]</f>
        <v>#REF!</v>
      </c>
      <c r="Q1761" s="820" t="e">
        <f>Tabla13[[#This Row],[Ejec Real Mes]]-Tabla13[[#This Row],[Program Entreg Mes]]</f>
        <v>#REF!</v>
      </c>
    </row>
    <row r="1762" spans="1:17">
      <c r="A1762" s="834">
        <v>16</v>
      </c>
      <c r="B1762" s="834" t="s">
        <v>2459</v>
      </c>
      <c r="C1762" s="834" t="s">
        <v>2460</v>
      </c>
      <c r="D1762" s="834" t="e">
        <f>#REF!</f>
        <v>#REF!</v>
      </c>
      <c r="E1762" s="834" t="e">
        <f>#REF!</f>
        <v>#REF!</v>
      </c>
      <c r="F1762" s="834">
        <v>9</v>
      </c>
      <c r="G1762" s="834" t="s">
        <v>2451</v>
      </c>
      <c r="H1762" s="834" t="e">
        <f>#REF!</f>
        <v>#REF!</v>
      </c>
      <c r="I1762" s="834" t="e">
        <f>#REF!+#REF!+#REF!+#REF!+#REF!+#REF!+#REF!+#REF!+#REF!</f>
        <v>#REF!</v>
      </c>
      <c r="J1762" s="834" t="e">
        <f>#REF!+#REF!+#REF!+#REF!+#REF!+#REF!+#REF!+#REF!+#REF!</f>
        <v>#REF!</v>
      </c>
      <c r="K1762" s="835" t="e">
        <f t="shared" si="27"/>
        <v>#REF!</v>
      </c>
      <c r="L1762" s="835" t="e">
        <f t="shared" si="28"/>
        <v>#REF!</v>
      </c>
      <c r="M1762" s="834" t="e">
        <f>#REF!</f>
        <v>#REF!</v>
      </c>
      <c r="N1762" s="834" t="e">
        <f>#REF!</f>
        <v>#REF!</v>
      </c>
      <c r="O1762" s="836" t="e">
        <f t="shared" si="29"/>
        <v>#REF!</v>
      </c>
      <c r="P1762" s="820" t="e">
        <f>Tabla13[[#This Row],[Ejec Real Acumu]]-Tabla13[[#This Row],[Proyec Ejec Acumul]]</f>
        <v>#REF!</v>
      </c>
      <c r="Q1762" s="820" t="e">
        <f>Tabla13[[#This Row],[Ejec Real Mes]]-Tabla13[[#This Row],[Program Entreg Mes]]</f>
        <v>#REF!</v>
      </c>
    </row>
    <row r="1763" spans="1:17">
      <c r="A1763" s="834">
        <v>17</v>
      </c>
      <c r="B1763" s="834" t="s">
        <v>2459</v>
      </c>
      <c r="C1763" s="834" t="s">
        <v>2460</v>
      </c>
      <c r="D1763" s="834" t="e">
        <f>#REF!</f>
        <v>#REF!</v>
      </c>
      <c r="E1763" s="834" t="e">
        <f>#REF!</f>
        <v>#REF!</v>
      </c>
      <c r="F1763" s="834">
        <v>9</v>
      </c>
      <c r="G1763" s="834" t="s">
        <v>2451</v>
      </c>
      <c r="H1763" s="834" t="e">
        <f>#REF!</f>
        <v>#REF!</v>
      </c>
      <c r="I1763" s="834" t="e">
        <f>#REF!+#REF!+#REF!+#REF!+#REF!+#REF!+#REF!+#REF!+#REF!</f>
        <v>#REF!</v>
      </c>
      <c r="J1763" s="834" t="e">
        <f>#REF!+#REF!+#REF!+#REF!+#REF!+#REF!+#REF!+#REF!+#REF!</f>
        <v>#REF!</v>
      </c>
      <c r="K1763" s="835" t="e">
        <f t="shared" si="27"/>
        <v>#REF!</v>
      </c>
      <c r="L1763" s="835" t="e">
        <f t="shared" si="28"/>
        <v>#REF!</v>
      </c>
      <c r="M1763" s="834" t="e">
        <f>#REF!</f>
        <v>#REF!</v>
      </c>
      <c r="N1763" s="834" t="e">
        <f>#REF!</f>
        <v>#REF!</v>
      </c>
      <c r="O1763" s="836" t="e">
        <f t="shared" si="29"/>
        <v>#REF!</v>
      </c>
      <c r="P1763" s="820" t="e">
        <f>Tabla13[[#This Row],[Ejec Real Acumu]]-Tabla13[[#This Row],[Proyec Ejec Acumul]]</f>
        <v>#REF!</v>
      </c>
      <c r="Q1763" s="820" t="e">
        <f>Tabla13[[#This Row],[Ejec Real Mes]]-Tabla13[[#This Row],[Program Entreg Mes]]</f>
        <v>#REF!</v>
      </c>
    </row>
    <row r="1764" spans="1:17">
      <c r="A1764" s="834">
        <v>18</v>
      </c>
      <c r="B1764" s="834" t="s">
        <v>2459</v>
      </c>
      <c r="C1764" s="834" t="s">
        <v>2460</v>
      </c>
      <c r="D1764" s="834" t="e">
        <f>#REF!</f>
        <v>#REF!</v>
      </c>
      <c r="E1764" s="834" t="e">
        <f>#REF!</f>
        <v>#REF!</v>
      </c>
      <c r="F1764" s="834">
        <v>9</v>
      </c>
      <c r="G1764" s="834" t="s">
        <v>2451</v>
      </c>
      <c r="H1764" s="834" t="e">
        <f>#REF!</f>
        <v>#REF!</v>
      </c>
      <c r="I1764" s="834" t="e">
        <f>#REF!+#REF!+#REF!+#REF!+#REF!+#REF!+#REF!+#REF!+#REF!</f>
        <v>#REF!</v>
      </c>
      <c r="J1764" s="834" t="e">
        <f>#REF!+#REF!+#REF!+#REF!+#REF!+#REF!+#REF!+#REF!+#REF!</f>
        <v>#REF!</v>
      </c>
      <c r="K1764" s="835" t="e">
        <f t="shared" si="27"/>
        <v>#REF!</v>
      </c>
      <c r="L1764" s="835" t="e">
        <f t="shared" si="28"/>
        <v>#REF!</v>
      </c>
      <c r="M1764" s="834" t="e">
        <f>#REF!</f>
        <v>#REF!</v>
      </c>
      <c r="N1764" s="834" t="e">
        <f>#REF!</f>
        <v>#REF!</v>
      </c>
      <c r="O1764" s="836" t="e">
        <f t="shared" si="29"/>
        <v>#REF!</v>
      </c>
      <c r="P1764" s="820" t="e">
        <f>Tabla13[[#This Row],[Ejec Real Acumu]]-Tabla13[[#This Row],[Proyec Ejec Acumul]]</f>
        <v>#REF!</v>
      </c>
      <c r="Q1764" s="820" t="e">
        <f>Tabla13[[#This Row],[Ejec Real Mes]]-Tabla13[[#This Row],[Program Entreg Mes]]</f>
        <v>#REF!</v>
      </c>
    </row>
    <row r="1765" spans="1:17">
      <c r="A1765" s="834">
        <v>19</v>
      </c>
      <c r="B1765" s="834" t="s">
        <v>2459</v>
      </c>
      <c r="C1765" s="834" t="s">
        <v>2460</v>
      </c>
      <c r="D1765" s="834" t="e">
        <f>#REF!</f>
        <v>#REF!</v>
      </c>
      <c r="E1765" s="834" t="e">
        <f>#REF!</f>
        <v>#REF!</v>
      </c>
      <c r="F1765" s="834">
        <v>9</v>
      </c>
      <c r="G1765" s="834" t="s">
        <v>2451</v>
      </c>
      <c r="H1765" s="834" t="e">
        <f>#REF!</f>
        <v>#REF!</v>
      </c>
      <c r="I1765" s="834" t="e">
        <f>#REF!+#REF!+#REF!+#REF!+#REF!+#REF!+#REF!+#REF!+#REF!</f>
        <v>#REF!</v>
      </c>
      <c r="J1765" s="834" t="e">
        <f>#REF!+#REF!+#REF!+#REF!+#REF!+#REF!+#REF!+#REF!+#REF!</f>
        <v>#REF!</v>
      </c>
      <c r="K1765" s="835" t="e">
        <f t="shared" si="27"/>
        <v>#REF!</v>
      </c>
      <c r="L1765" s="835" t="e">
        <f t="shared" si="28"/>
        <v>#REF!</v>
      </c>
      <c r="M1765" s="834" t="e">
        <f>#REF!</f>
        <v>#REF!</v>
      </c>
      <c r="N1765" s="834" t="e">
        <f>#REF!</f>
        <v>#REF!</v>
      </c>
      <c r="O1765" s="836" t="e">
        <f t="shared" si="29"/>
        <v>#REF!</v>
      </c>
      <c r="P1765" s="820" t="e">
        <f>Tabla13[[#This Row],[Ejec Real Acumu]]-Tabla13[[#This Row],[Proyec Ejec Acumul]]</f>
        <v>#REF!</v>
      </c>
      <c r="Q1765" s="820" t="e">
        <f>Tabla13[[#This Row],[Ejec Real Mes]]-Tabla13[[#This Row],[Program Entreg Mes]]</f>
        <v>#REF!</v>
      </c>
    </row>
    <row r="1766" spans="1:17">
      <c r="A1766" s="834">
        <v>20</v>
      </c>
      <c r="B1766" s="834" t="s">
        <v>2459</v>
      </c>
      <c r="C1766" s="834" t="s">
        <v>2460</v>
      </c>
      <c r="D1766" s="834" t="e">
        <f>#REF!</f>
        <v>#REF!</v>
      </c>
      <c r="E1766" s="834" t="e">
        <f>#REF!</f>
        <v>#REF!</v>
      </c>
      <c r="F1766" s="834">
        <v>9</v>
      </c>
      <c r="G1766" s="834" t="s">
        <v>2451</v>
      </c>
      <c r="H1766" s="834" t="e">
        <f>#REF!</f>
        <v>#REF!</v>
      </c>
      <c r="I1766" s="834" t="e">
        <f>#REF!+#REF!+#REF!+#REF!+#REF!+#REF!+#REF!+#REF!+#REF!</f>
        <v>#REF!</v>
      </c>
      <c r="J1766" s="834" t="e">
        <f>#REF!+#REF!+#REF!+#REF!+#REF!+#REF!+#REF!+#REF!+#REF!</f>
        <v>#REF!</v>
      </c>
      <c r="K1766" s="835" t="e">
        <f t="shared" si="27"/>
        <v>#REF!</v>
      </c>
      <c r="L1766" s="835" t="e">
        <f t="shared" si="28"/>
        <v>#REF!</v>
      </c>
      <c r="M1766" s="834" t="e">
        <f>#REF!</f>
        <v>#REF!</v>
      </c>
      <c r="N1766" s="834" t="e">
        <f>#REF!</f>
        <v>#REF!</v>
      </c>
      <c r="O1766" s="836" t="e">
        <f t="shared" si="29"/>
        <v>#REF!</v>
      </c>
      <c r="P1766" s="820" t="e">
        <f>Tabla13[[#This Row],[Ejec Real Acumu]]-Tabla13[[#This Row],[Proyec Ejec Acumul]]</f>
        <v>#REF!</v>
      </c>
      <c r="Q1766" s="820" t="e">
        <f>Tabla13[[#This Row],[Ejec Real Mes]]-Tabla13[[#This Row],[Program Entreg Mes]]</f>
        <v>#REF!</v>
      </c>
    </row>
    <row r="1767" spans="1:17">
      <c r="A1767" s="834">
        <v>21</v>
      </c>
      <c r="B1767" s="834" t="s">
        <v>2459</v>
      </c>
      <c r="C1767" s="834" t="s">
        <v>2460</v>
      </c>
      <c r="D1767" s="834" t="e">
        <f>#REF!</f>
        <v>#REF!</v>
      </c>
      <c r="E1767" s="834" t="e">
        <f>#REF!</f>
        <v>#REF!</v>
      </c>
      <c r="F1767" s="834">
        <v>9</v>
      </c>
      <c r="G1767" s="834" t="s">
        <v>2451</v>
      </c>
      <c r="H1767" s="834" t="e">
        <f>#REF!</f>
        <v>#REF!</v>
      </c>
      <c r="I1767" s="834" t="e">
        <f>#REF!+#REF!+#REF!+#REF!+#REF!+#REF!+#REF!+#REF!+#REF!</f>
        <v>#REF!</v>
      </c>
      <c r="J1767" s="834" t="e">
        <f>#REF!+#REF!+#REF!+#REF!+#REF!+#REF!+#REF!+#REF!+#REF!</f>
        <v>#REF!</v>
      </c>
      <c r="K1767" s="835" t="e">
        <f t="shared" si="27"/>
        <v>#REF!</v>
      </c>
      <c r="L1767" s="835" t="e">
        <f t="shared" si="28"/>
        <v>#REF!</v>
      </c>
      <c r="M1767" s="834" t="e">
        <f>#REF!</f>
        <v>#REF!</v>
      </c>
      <c r="N1767" s="834" t="e">
        <f>#REF!</f>
        <v>#REF!</v>
      </c>
      <c r="O1767" s="836" t="e">
        <f t="shared" si="29"/>
        <v>#REF!</v>
      </c>
      <c r="P1767" s="820" t="e">
        <f>Tabla13[[#This Row],[Ejec Real Acumu]]-Tabla13[[#This Row],[Proyec Ejec Acumul]]</f>
        <v>#REF!</v>
      </c>
      <c r="Q1767" s="820" t="e">
        <f>Tabla13[[#This Row],[Ejec Real Mes]]-Tabla13[[#This Row],[Program Entreg Mes]]</f>
        <v>#REF!</v>
      </c>
    </row>
    <row r="1768" spans="1:17">
      <c r="A1768" s="834">
        <v>22</v>
      </c>
      <c r="B1768" s="834" t="s">
        <v>2459</v>
      </c>
      <c r="C1768" s="834" t="s">
        <v>2460</v>
      </c>
      <c r="D1768" s="834" t="e">
        <f>#REF!</f>
        <v>#REF!</v>
      </c>
      <c r="E1768" s="834" t="e">
        <f>#REF!</f>
        <v>#REF!</v>
      </c>
      <c r="F1768" s="834">
        <v>9</v>
      </c>
      <c r="G1768" s="834" t="s">
        <v>2451</v>
      </c>
      <c r="H1768" s="834" t="e">
        <f>#REF!</f>
        <v>#REF!</v>
      </c>
      <c r="I1768" s="834" t="e">
        <f>#REF!+#REF!+#REF!+#REF!+#REF!+#REF!+#REF!+#REF!+#REF!</f>
        <v>#REF!</v>
      </c>
      <c r="J1768" s="834" t="e">
        <f>#REF!+#REF!+#REF!+#REF!+#REF!+#REF!+#REF!+#REF!+#REF!</f>
        <v>#REF!</v>
      </c>
      <c r="K1768" s="835" t="e">
        <f t="shared" si="27"/>
        <v>#REF!</v>
      </c>
      <c r="L1768" s="835" t="e">
        <f t="shared" si="28"/>
        <v>#REF!</v>
      </c>
      <c r="M1768" s="834" t="e">
        <f>#REF!</f>
        <v>#REF!</v>
      </c>
      <c r="N1768" s="834" t="e">
        <f>#REF!</f>
        <v>#REF!</v>
      </c>
      <c r="O1768" s="836" t="e">
        <f t="shared" si="29"/>
        <v>#REF!</v>
      </c>
      <c r="P1768" s="820" t="e">
        <f>Tabla13[[#This Row],[Ejec Real Acumu]]-Tabla13[[#This Row],[Proyec Ejec Acumul]]</f>
        <v>#REF!</v>
      </c>
      <c r="Q1768" s="820" t="e">
        <f>Tabla13[[#This Row],[Ejec Real Mes]]-Tabla13[[#This Row],[Program Entreg Mes]]</f>
        <v>#REF!</v>
      </c>
    </row>
    <row r="1769" spans="1:17">
      <c r="A1769" s="834">
        <v>23</v>
      </c>
      <c r="B1769" s="834" t="s">
        <v>2459</v>
      </c>
      <c r="C1769" s="834" t="s">
        <v>2460</v>
      </c>
      <c r="D1769" s="834" t="e">
        <f>#REF!</f>
        <v>#REF!</v>
      </c>
      <c r="E1769" s="834" t="e">
        <f>#REF!</f>
        <v>#REF!</v>
      </c>
      <c r="F1769" s="834">
        <v>9</v>
      </c>
      <c r="G1769" s="834" t="s">
        <v>2451</v>
      </c>
      <c r="H1769" s="834" t="e">
        <f>#REF!</f>
        <v>#REF!</v>
      </c>
      <c r="I1769" s="834" t="e">
        <f>#REF!+#REF!+#REF!+#REF!+#REF!+#REF!+#REF!+#REF!+#REF!</f>
        <v>#REF!</v>
      </c>
      <c r="J1769" s="834" t="e">
        <f>#REF!+#REF!+#REF!+#REF!+#REF!+#REF!+#REF!+#REF!+#REF!</f>
        <v>#REF!</v>
      </c>
      <c r="K1769" s="835" t="e">
        <f t="shared" si="27"/>
        <v>#REF!</v>
      </c>
      <c r="L1769" s="835" t="e">
        <f t="shared" si="28"/>
        <v>#REF!</v>
      </c>
      <c r="M1769" s="834" t="e">
        <f>#REF!</f>
        <v>#REF!</v>
      </c>
      <c r="N1769" s="834" t="e">
        <f>#REF!</f>
        <v>#REF!</v>
      </c>
      <c r="O1769" s="836" t="e">
        <f t="shared" si="29"/>
        <v>#REF!</v>
      </c>
      <c r="P1769" s="820" t="e">
        <f>Tabla13[[#This Row],[Ejec Real Acumu]]-Tabla13[[#This Row],[Proyec Ejec Acumul]]</f>
        <v>#REF!</v>
      </c>
      <c r="Q1769" s="820" t="e">
        <f>Tabla13[[#This Row],[Ejec Real Mes]]-Tabla13[[#This Row],[Program Entreg Mes]]</f>
        <v>#REF!</v>
      </c>
    </row>
    <row r="1770" spans="1:17">
      <c r="A1770" s="834">
        <v>24</v>
      </c>
      <c r="B1770" s="834" t="s">
        <v>2459</v>
      </c>
      <c r="C1770" s="834" t="s">
        <v>2460</v>
      </c>
      <c r="D1770" s="834" t="e">
        <f>#REF!</f>
        <v>#REF!</v>
      </c>
      <c r="E1770" s="834" t="e">
        <f>#REF!</f>
        <v>#REF!</v>
      </c>
      <c r="F1770" s="834">
        <v>9</v>
      </c>
      <c r="G1770" s="834" t="s">
        <v>2451</v>
      </c>
      <c r="H1770" s="834" t="e">
        <f>#REF!</f>
        <v>#REF!</v>
      </c>
      <c r="I1770" s="834" t="e">
        <f>#REF!+#REF!+#REF!+#REF!+#REF!+#REF!+#REF!+#REF!+#REF!</f>
        <v>#REF!</v>
      </c>
      <c r="J1770" s="834" t="e">
        <f>#REF!+#REF!+#REF!+#REF!+#REF!+#REF!+#REF!+#REF!+#REF!</f>
        <v>#REF!</v>
      </c>
      <c r="K1770" s="835" t="e">
        <f t="shared" si="27"/>
        <v>#REF!</v>
      </c>
      <c r="L1770" s="835" t="e">
        <f t="shared" si="28"/>
        <v>#REF!</v>
      </c>
      <c r="M1770" s="834" t="e">
        <f>#REF!</f>
        <v>#REF!</v>
      </c>
      <c r="N1770" s="834" t="e">
        <f>#REF!</f>
        <v>#REF!</v>
      </c>
      <c r="O1770" s="836" t="e">
        <f t="shared" si="29"/>
        <v>#REF!</v>
      </c>
      <c r="P1770" s="820" t="e">
        <f>Tabla13[[#This Row],[Ejec Real Acumu]]-Tabla13[[#This Row],[Proyec Ejec Acumul]]</f>
        <v>#REF!</v>
      </c>
      <c r="Q1770" s="820" t="e">
        <f>Tabla13[[#This Row],[Ejec Real Mes]]-Tabla13[[#This Row],[Program Entreg Mes]]</f>
        <v>#REF!</v>
      </c>
    </row>
    <row r="1771" spans="1:17">
      <c r="A1771" s="834">
        <v>25</v>
      </c>
      <c r="B1771" s="834" t="s">
        <v>2459</v>
      </c>
      <c r="C1771" s="834" t="s">
        <v>2460</v>
      </c>
      <c r="D1771" s="834" t="e">
        <f>#REF!</f>
        <v>#REF!</v>
      </c>
      <c r="E1771" s="834" t="e">
        <f>#REF!</f>
        <v>#REF!</v>
      </c>
      <c r="F1771" s="834">
        <v>9</v>
      </c>
      <c r="G1771" s="834" t="s">
        <v>2451</v>
      </c>
      <c r="H1771" s="834" t="e">
        <f>#REF!</f>
        <v>#REF!</v>
      </c>
      <c r="I1771" s="834" t="e">
        <f>#REF!+#REF!+#REF!+#REF!+#REF!+#REF!+#REF!+#REF!+#REF!</f>
        <v>#REF!</v>
      </c>
      <c r="J1771" s="834" t="e">
        <f>#REF!+#REF!+#REF!+#REF!+#REF!+#REF!+#REF!+#REF!+#REF!</f>
        <v>#REF!</v>
      </c>
      <c r="K1771" s="835" t="e">
        <f t="shared" si="27"/>
        <v>#REF!</v>
      </c>
      <c r="L1771" s="835" t="e">
        <f t="shared" si="28"/>
        <v>#REF!</v>
      </c>
      <c r="M1771" s="834" t="e">
        <f>#REF!</f>
        <v>#REF!</v>
      </c>
      <c r="N1771" s="834" t="e">
        <f>#REF!</f>
        <v>#REF!</v>
      </c>
      <c r="O1771" s="836" t="e">
        <f t="shared" si="29"/>
        <v>#REF!</v>
      </c>
      <c r="P1771" s="820" t="e">
        <f>Tabla13[[#This Row],[Ejec Real Acumu]]-Tabla13[[#This Row],[Proyec Ejec Acumul]]</f>
        <v>#REF!</v>
      </c>
      <c r="Q1771" s="820" t="e">
        <f>Tabla13[[#This Row],[Ejec Real Mes]]-Tabla13[[#This Row],[Program Entreg Mes]]</f>
        <v>#REF!</v>
      </c>
    </row>
    <row r="1772" spans="1:17">
      <c r="A1772" s="834">
        <v>26</v>
      </c>
      <c r="B1772" s="834" t="s">
        <v>2459</v>
      </c>
      <c r="C1772" s="834" t="s">
        <v>2460</v>
      </c>
      <c r="D1772" s="834" t="e">
        <f>#REF!</f>
        <v>#REF!</v>
      </c>
      <c r="E1772" s="834" t="e">
        <f>#REF!</f>
        <v>#REF!</v>
      </c>
      <c r="F1772" s="834">
        <v>9</v>
      </c>
      <c r="G1772" s="834" t="s">
        <v>2451</v>
      </c>
      <c r="H1772" s="834" t="e">
        <f>#REF!</f>
        <v>#REF!</v>
      </c>
      <c r="I1772" s="834" t="e">
        <f>#REF!+#REF!+#REF!+#REF!+#REF!+#REF!+#REF!+#REF!+#REF!</f>
        <v>#REF!</v>
      </c>
      <c r="J1772" s="834" t="e">
        <f>#REF!+#REF!+#REF!+#REF!+#REF!+#REF!+#REF!+#REF!+#REF!</f>
        <v>#REF!</v>
      </c>
      <c r="K1772" s="835" t="e">
        <f t="shared" si="27"/>
        <v>#REF!</v>
      </c>
      <c r="L1772" s="835" t="e">
        <f t="shared" si="28"/>
        <v>#REF!</v>
      </c>
      <c r="M1772" s="834" t="e">
        <f>#REF!</f>
        <v>#REF!</v>
      </c>
      <c r="N1772" s="834" t="e">
        <f>#REF!</f>
        <v>#REF!</v>
      </c>
      <c r="O1772" s="836" t="e">
        <f t="shared" si="29"/>
        <v>#REF!</v>
      </c>
      <c r="P1772" s="820" t="e">
        <f>Tabla13[[#This Row],[Ejec Real Acumu]]-Tabla13[[#This Row],[Proyec Ejec Acumul]]</f>
        <v>#REF!</v>
      </c>
      <c r="Q1772" s="820" t="e">
        <f>Tabla13[[#This Row],[Ejec Real Mes]]-Tabla13[[#This Row],[Program Entreg Mes]]</f>
        <v>#REF!</v>
      </c>
    </row>
    <row r="1773" spans="1:17">
      <c r="A1773" s="834">
        <v>27</v>
      </c>
      <c r="B1773" s="834" t="s">
        <v>2459</v>
      </c>
      <c r="C1773" s="834" t="s">
        <v>2460</v>
      </c>
      <c r="D1773" s="834" t="e">
        <f>#REF!</f>
        <v>#REF!</v>
      </c>
      <c r="E1773" s="834" t="e">
        <f>#REF!</f>
        <v>#REF!</v>
      </c>
      <c r="F1773" s="834">
        <v>9</v>
      </c>
      <c r="G1773" s="834" t="s">
        <v>2451</v>
      </c>
      <c r="H1773" s="834" t="e">
        <f>#REF!</f>
        <v>#REF!</v>
      </c>
      <c r="I1773" s="834" t="e">
        <f>#REF!+#REF!+#REF!+#REF!+#REF!+#REF!+#REF!+#REF!+#REF!</f>
        <v>#REF!</v>
      </c>
      <c r="J1773" s="834" t="e">
        <f>#REF!+#REF!+#REF!+#REF!+#REF!+#REF!+#REF!+#REF!+#REF!</f>
        <v>#REF!</v>
      </c>
      <c r="K1773" s="835" t="e">
        <f t="shared" si="27"/>
        <v>#REF!</v>
      </c>
      <c r="L1773" s="835" t="e">
        <f t="shared" si="28"/>
        <v>#REF!</v>
      </c>
      <c r="M1773" s="834" t="e">
        <f>#REF!</f>
        <v>#REF!</v>
      </c>
      <c r="N1773" s="834" t="e">
        <f>#REF!</f>
        <v>#REF!</v>
      </c>
      <c r="O1773" s="836" t="e">
        <f t="shared" si="29"/>
        <v>#REF!</v>
      </c>
      <c r="P1773" s="820" t="e">
        <f>Tabla13[[#This Row],[Ejec Real Acumu]]-Tabla13[[#This Row],[Proyec Ejec Acumul]]</f>
        <v>#REF!</v>
      </c>
      <c r="Q1773" s="820" t="e">
        <f>Tabla13[[#This Row],[Ejec Real Mes]]-Tabla13[[#This Row],[Program Entreg Mes]]</f>
        <v>#REF!</v>
      </c>
    </row>
    <row r="1774" spans="1:17">
      <c r="A1774" s="834">
        <v>28</v>
      </c>
      <c r="B1774" s="834" t="s">
        <v>2459</v>
      </c>
      <c r="C1774" s="834" t="s">
        <v>2460</v>
      </c>
      <c r="D1774" s="834" t="e">
        <f>#REF!</f>
        <v>#REF!</v>
      </c>
      <c r="E1774" s="834" t="e">
        <f>#REF!</f>
        <v>#REF!</v>
      </c>
      <c r="F1774" s="834">
        <v>9</v>
      </c>
      <c r="G1774" s="834" t="s">
        <v>2451</v>
      </c>
      <c r="H1774" s="837" t="e">
        <f>#REF!</f>
        <v>#REF!</v>
      </c>
      <c r="I1774" s="834" t="e">
        <f>#REF!+#REF!+#REF!+#REF!+#REF!+#REF!+#REF!+#REF!+#REF!</f>
        <v>#REF!</v>
      </c>
      <c r="J1774" s="834" t="e">
        <f>#REF!+#REF!+#REF!+#REF!+#REF!+#REF!+#REF!+#REF!+#REF!</f>
        <v>#REF!</v>
      </c>
      <c r="K1774" s="835" t="e">
        <f t="shared" si="27"/>
        <v>#REF!</v>
      </c>
      <c r="L1774" s="835" t="e">
        <f t="shared" si="28"/>
        <v>#REF!</v>
      </c>
      <c r="M1774" s="834" t="e">
        <f>#REF!</f>
        <v>#REF!</v>
      </c>
      <c r="N1774" s="834" t="e">
        <f>#REF!</f>
        <v>#REF!</v>
      </c>
      <c r="O1774" s="836" t="e">
        <f t="shared" si="29"/>
        <v>#REF!</v>
      </c>
      <c r="P1774" s="820" t="e">
        <f>Tabla13[[#This Row],[Ejec Real Acumu]]-Tabla13[[#This Row],[Proyec Ejec Acumul]]</f>
        <v>#REF!</v>
      </c>
      <c r="Q1774" s="820" t="e">
        <f>Tabla13[[#This Row],[Ejec Real Mes]]-Tabla13[[#This Row],[Program Entreg Mes]]</f>
        <v>#REF!</v>
      </c>
    </row>
    <row r="1775" spans="1:17">
      <c r="A1775" s="834">
        <v>29</v>
      </c>
      <c r="B1775" s="834" t="s">
        <v>2459</v>
      </c>
      <c r="C1775" s="834" t="s">
        <v>2460</v>
      </c>
      <c r="D1775" s="834" t="e">
        <f>#REF!</f>
        <v>#REF!</v>
      </c>
      <c r="E1775" s="834" t="e">
        <f>#REF!</f>
        <v>#REF!</v>
      </c>
      <c r="F1775" s="834">
        <v>9</v>
      </c>
      <c r="G1775" s="834" t="s">
        <v>2451</v>
      </c>
      <c r="H1775" s="834" t="e">
        <f>#REF!</f>
        <v>#REF!</v>
      </c>
      <c r="I1775" s="834" t="e">
        <f>#REF!+#REF!+#REF!+#REF!+#REF!+#REF!+#REF!+#REF!+#REF!</f>
        <v>#REF!</v>
      </c>
      <c r="J1775" s="834" t="e">
        <f>#REF!+#REF!+#REF!+#REF!+#REF!+#REF!+#REF!+#REF!+#REF!</f>
        <v>#REF!</v>
      </c>
      <c r="K1775" s="835" t="e">
        <f t="shared" si="27"/>
        <v>#REF!</v>
      </c>
      <c r="L1775" s="835" t="e">
        <f t="shared" si="28"/>
        <v>#REF!</v>
      </c>
      <c r="M1775" s="834" t="e">
        <f>#REF!</f>
        <v>#REF!</v>
      </c>
      <c r="N1775" s="834" t="e">
        <f>#REF!</f>
        <v>#REF!</v>
      </c>
      <c r="O1775" s="836" t="e">
        <f t="shared" si="29"/>
        <v>#REF!</v>
      </c>
      <c r="P1775" s="820" t="e">
        <f>Tabla13[[#This Row],[Ejec Real Acumu]]-Tabla13[[#This Row],[Proyec Ejec Acumul]]</f>
        <v>#REF!</v>
      </c>
      <c r="Q1775" s="820" t="e">
        <f>Tabla13[[#This Row],[Ejec Real Mes]]-Tabla13[[#This Row],[Program Entreg Mes]]</f>
        <v>#REF!</v>
      </c>
    </row>
    <row r="1776" spans="1:17">
      <c r="A1776" s="834">
        <v>30</v>
      </c>
      <c r="B1776" s="834" t="s">
        <v>2459</v>
      </c>
      <c r="C1776" s="834" t="s">
        <v>2460</v>
      </c>
      <c r="D1776" s="834" t="e">
        <f>#REF!</f>
        <v>#REF!</v>
      </c>
      <c r="E1776" s="834" t="e">
        <f>#REF!</f>
        <v>#REF!</v>
      </c>
      <c r="F1776" s="834">
        <v>9</v>
      </c>
      <c r="G1776" s="834" t="s">
        <v>2451</v>
      </c>
      <c r="H1776" s="834" t="e">
        <f>#REF!</f>
        <v>#REF!</v>
      </c>
      <c r="I1776" s="834" t="e">
        <f>#REF!+#REF!+#REF!+#REF!+#REF!+#REF!+#REF!+#REF!+#REF!</f>
        <v>#REF!</v>
      </c>
      <c r="J1776" s="834" t="e">
        <f>#REF!+#REF!+#REF!+#REF!+#REF!+#REF!+#REF!+#REF!+#REF!</f>
        <v>#REF!</v>
      </c>
      <c r="K1776" s="835" t="e">
        <f t="shared" ref="K1776:K1839" si="30">I1776/H1776</f>
        <v>#REF!</v>
      </c>
      <c r="L1776" s="835" t="e">
        <f t="shared" ref="L1776:L1839" si="31">J1776/H1776</f>
        <v>#REF!</v>
      </c>
      <c r="M1776" s="834" t="e">
        <f>#REF!</f>
        <v>#REF!</v>
      </c>
      <c r="N1776" s="834" t="e">
        <f>#REF!</f>
        <v>#REF!</v>
      </c>
      <c r="O1776" s="836" t="e">
        <f t="shared" ref="O1776:O1839" si="32">N1776/M1776</f>
        <v>#REF!</v>
      </c>
      <c r="P1776" s="820" t="e">
        <f>Tabla13[[#This Row],[Ejec Real Acumu]]-Tabla13[[#This Row],[Proyec Ejec Acumul]]</f>
        <v>#REF!</v>
      </c>
      <c r="Q1776" s="820" t="e">
        <f>Tabla13[[#This Row],[Ejec Real Mes]]-Tabla13[[#This Row],[Program Entreg Mes]]</f>
        <v>#REF!</v>
      </c>
    </row>
    <row r="1777" spans="1:17">
      <c r="A1777" s="834">
        <v>31</v>
      </c>
      <c r="B1777" s="834" t="s">
        <v>2459</v>
      </c>
      <c r="C1777" s="834" t="s">
        <v>2460</v>
      </c>
      <c r="D1777" s="834" t="e">
        <f>#REF!</f>
        <v>#REF!</v>
      </c>
      <c r="E1777" s="834" t="e">
        <f>#REF!</f>
        <v>#REF!</v>
      </c>
      <c r="F1777" s="834">
        <v>9</v>
      </c>
      <c r="G1777" s="834" t="s">
        <v>2451</v>
      </c>
      <c r="H1777" s="834" t="e">
        <f>#REF!</f>
        <v>#REF!</v>
      </c>
      <c r="I1777" s="834" t="e">
        <f>#REF!+#REF!+#REF!+#REF!+#REF!+#REF!+#REF!+#REF!+#REF!</f>
        <v>#REF!</v>
      </c>
      <c r="J1777" s="834" t="e">
        <f>#REF!+#REF!+#REF!+#REF!+#REF!+#REF!+#REF!+#REF!+#REF!</f>
        <v>#REF!</v>
      </c>
      <c r="K1777" s="835" t="e">
        <f t="shared" si="30"/>
        <v>#REF!</v>
      </c>
      <c r="L1777" s="835" t="e">
        <f t="shared" si="31"/>
        <v>#REF!</v>
      </c>
      <c r="M1777" s="834" t="e">
        <f>#REF!</f>
        <v>#REF!</v>
      </c>
      <c r="N1777" s="834" t="e">
        <f>#REF!</f>
        <v>#REF!</v>
      </c>
      <c r="O1777" s="836" t="e">
        <f t="shared" si="32"/>
        <v>#REF!</v>
      </c>
      <c r="P1777" s="820" t="e">
        <f>Tabla13[[#This Row],[Ejec Real Acumu]]-Tabla13[[#This Row],[Proyec Ejec Acumul]]</f>
        <v>#REF!</v>
      </c>
      <c r="Q1777" s="820" t="e">
        <f>Tabla13[[#This Row],[Ejec Real Mes]]-Tabla13[[#This Row],[Program Entreg Mes]]</f>
        <v>#REF!</v>
      </c>
    </row>
    <row r="1778" spans="1:17">
      <c r="A1778" s="834">
        <v>32</v>
      </c>
      <c r="B1778" s="834" t="s">
        <v>2459</v>
      </c>
      <c r="C1778" s="834" t="s">
        <v>2460</v>
      </c>
      <c r="D1778" s="834" t="e">
        <f>#REF!</f>
        <v>#REF!</v>
      </c>
      <c r="E1778" s="834" t="e">
        <f>#REF!</f>
        <v>#REF!</v>
      </c>
      <c r="F1778" s="834">
        <v>9</v>
      </c>
      <c r="G1778" s="834" t="s">
        <v>2451</v>
      </c>
      <c r="H1778" s="834" t="e">
        <f>#REF!</f>
        <v>#REF!</v>
      </c>
      <c r="I1778" s="834" t="e">
        <f>#REF!+#REF!+#REF!+#REF!+#REF!+#REF!+#REF!+#REF!+#REF!</f>
        <v>#REF!</v>
      </c>
      <c r="J1778" s="834" t="e">
        <f>#REF!+#REF!+#REF!+#REF!+#REF!+#REF!+#REF!+#REF!+#REF!</f>
        <v>#REF!</v>
      </c>
      <c r="K1778" s="835" t="e">
        <f t="shared" si="30"/>
        <v>#REF!</v>
      </c>
      <c r="L1778" s="835" t="e">
        <f t="shared" si="31"/>
        <v>#REF!</v>
      </c>
      <c r="M1778" s="834" t="e">
        <f>#REF!</f>
        <v>#REF!</v>
      </c>
      <c r="N1778" s="834" t="e">
        <f>#REF!</f>
        <v>#REF!</v>
      </c>
      <c r="O1778" s="836" t="e">
        <f t="shared" si="32"/>
        <v>#REF!</v>
      </c>
      <c r="P1778" s="820" t="e">
        <f>Tabla13[[#This Row],[Ejec Real Acumu]]-Tabla13[[#This Row],[Proyec Ejec Acumul]]</f>
        <v>#REF!</v>
      </c>
      <c r="Q1778" s="820" t="e">
        <f>Tabla13[[#This Row],[Ejec Real Mes]]-Tabla13[[#This Row],[Program Entreg Mes]]</f>
        <v>#REF!</v>
      </c>
    </row>
    <row r="1779" spans="1:17">
      <c r="A1779" s="834">
        <v>33</v>
      </c>
      <c r="B1779" s="834" t="s">
        <v>2459</v>
      </c>
      <c r="C1779" s="834" t="s">
        <v>2460</v>
      </c>
      <c r="D1779" s="834" t="e">
        <f>#REF!</f>
        <v>#REF!</v>
      </c>
      <c r="E1779" s="834" t="e">
        <f>#REF!</f>
        <v>#REF!</v>
      </c>
      <c r="F1779" s="834">
        <v>9</v>
      </c>
      <c r="G1779" s="834" t="s">
        <v>2451</v>
      </c>
      <c r="H1779" s="834" t="e">
        <f>#REF!</f>
        <v>#REF!</v>
      </c>
      <c r="I1779" s="834" t="e">
        <f>#REF!+#REF!+#REF!+#REF!+#REF!+#REF!+#REF!+#REF!+#REF!</f>
        <v>#REF!</v>
      </c>
      <c r="J1779" s="834" t="e">
        <f>#REF!+#REF!+#REF!+#REF!+#REF!+#REF!+#REF!+#REF!+#REF!</f>
        <v>#REF!</v>
      </c>
      <c r="K1779" s="835" t="e">
        <f t="shared" si="30"/>
        <v>#REF!</v>
      </c>
      <c r="L1779" s="835" t="e">
        <f t="shared" si="31"/>
        <v>#REF!</v>
      </c>
      <c r="M1779" s="834" t="e">
        <f>#REF!</f>
        <v>#REF!</v>
      </c>
      <c r="N1779" s="834" t="e">
        <f>#REF!</f>
        <v>#REF!</v>
      </c>
      <c r="O1779" s="836" t="e">
        <f t="shared" si="32"/>
        <v>#REF!</v>
      </c>
      <c r="P1779" s="820" t="e">
        <f>Tabla13[[#This Row],[Ejec Real Acumu]]-Tabla13[[#This Row],[Proyec Ejec Acumul]]</f>
        <v>#REF!</v>
      </c>
      <c r="Q1779" s="820" t="e">
        <f>Tabla13[[#This Row],[Ejec Real Mes]]-Tabla13[[#This Row],[Program Entreg Mes]]</f>
        <v>#REF!</v>
      </c>
    </row>
    <row r="1780" spans="1:17">
      <c r="A1780" s="834">
        <v>34</v>
      </c>
      <c r="B1780" s="834" t="s">
        <v>2459</v>
      </c>
      <c r="C1780" s="834" t="s">
        <v>2460</v>
      </c>
      <c r="D1780" s="834" t="e">
        <f>#REF!</f>
        <v>#REF!</v>
      </c>
      <c r="E1780" s="834" t="e">
        <f>#REF!</f>
        <v>#REF!</v>
      </c>
      <c r="F1780" s="834">
        <v>9</v>
      </c>
      <c r="G1780" s="834" t="s">
        <v>2451</v>
      </c>
      <c r="H1780" s="834" t="e">
        <f>#REF!</f>
        <v>#REF!</v>
      </c>
      <c r="I1780" s="834" t="e">
        <f>#REF!+#REF!+#REF!+#REF!+#REF!+#REF!+#REF!+#REF!+#REF!</f>
        <v>#REF!</v>
      </c>
      <c r="J1780" s="834" t="e">
        <f>#REF!+#REF!+#REF!+#REF!+#REF!+#REF!+#REF!+#REF!+#REF!</f>
        <v>#REF!</v>
      </c>
      <c r="K1780" s="835" t="e">
        <f t="shared" si="30"/>
        <v>#REF!</v>
      </c>
      <c r="L1780" s="835" t="e">
        <f t="shared" si="31"/>
        <v>#REF!</v>
      </c>
      <c r="M1780" s="834" t="e">
        <f>#REF!</f>
        <v>#REF!</v>
      </c>
      <c r="N1780" s="834" t="e">
        <f>#REF!</f>
        <v>#REF!</v>
      </c>
      <c r="O1780" s="836" t="e">
        <f t="shared" si="32"/>
        <v>#REF!</v>
      </c>
      <c r="P1780" s="820" t="e">
        <f>Tabla13[[#This Row],[Ejec Real Acumu]]-Tabla13[[#This Row],[Proyec Ejec Acumul]]</f>
        <v>#REF!</v>
      </c>
      <c r="Q1780" s="820" t="e">
        <f>Tabla13[[#This Row],[Ejec Real Mes]]-Tabla13[[#This Row],[Program Entreg Mes]]</f>
        <v>#REF!</v>
      </c>
    </row>
    <row r="1781" spans="1:17">
      <c r="A1781" s="834">
        <v>35</v>
      </c>
      <c r="B1781" s="834" t="s">
        <v>2459</v>
      </c>
      <c r="C1781" s="834" t="s">
        <v>2460</v>
      </c>
      <c r="D1781" s="834" t="e">
        <f>#REF!</f>
        <v>#REF!</v>
      </c>
      <c r="E1781" s="834" t="e">
        <f>#REF!</f>
        <v>#REF!</v>
      </c>
      <c r="F1781" s="834">
        <v>9</v>
      </c>
      <c r="G1781" s="834" t="s">
        <v>2451</v>
      </c>
      <c r="H1781" s="834" t="e">
        <f>#REF!</f>
        <v>#REF!</v>
      </c>
      <c r="I1781" s="834" t="e">
        <f>#REF!+#REF!+#REF!+#REF!+#REF!+#REF!+#REF!+#REF!+#REF!</f>
        <v>#REF!</v>
      </c>
      <c r="J1781" s="834" t="e">
        <f>#REF!+#REF!+#REF!+#REF!+#REF!+#REF!+#REF!+#REF!+#REF!</f>
        <v>#REF!</v>
      </c>
      <c r="K1781" s="835" t="e">
        <f t="shared" si="30"/>
        <v>#REF!</v>
      </c>
      <c r="L1781" s="835" t="e">
        <f t="shared" si="31"/>
        <v>#REF!</v>
      </c>
      <c r="M1781" s="834" t="e">
        <f>#REF!</f>
        <v>#REF!</v>
      </c>
      <c r="N1781" s="834" t="e">
        <f>#REF!</f>
        <v>#REF!</v>
      </c>
      <c r="O1781" s="836" t="e">
        <f t="shared" si="32"/>
        <v>#REF!</v>
      </c>
      <c r="P1781" s="820" t="e">
        <f>Tabla13[[#This Row],[Ejec Real Acumu]]-Tabla13[[#This Row],[Proyec Ejec Acumul]]</f>
        <v>#REF!</v>
      </c>
      <c r="Q1781" s="820" t="e">
        <f>Tabla13[[#This Row],[Ejec Real Mes]]-Tabla13[[#This Row],[Program Entreg Mes]]</f>
        <v>#REF!</v>
      </c>
    </row>
    <row r="1782" spans="1:17">
      <c r="A1782" s="834">
        <v>36</v>
      </c>
      <c r="B1782" s="834" t="s">
        <v>2459</v>
      </c>
      <c r="C1782" s="834" t="s">
        <v>2460</v>
      </c>
      <c r="D1782" s="834" t="e">
        <f>#REF!</f>
        <v>#REF!</v>
      </c>
      <c r="E1782" s="834" t="e">
        <f>#REF!</f>
        <v>#REF!</v>
      </c>
      <c r="F1782" s="834">
        <v>9</v>
      </c>
      <c r="G1782" s="834" t="s">
        <v>2451</v>
      </c>
      <c r="H1782" s="834" t="e">
        <f>#REF!</f>
        <v>#REF!</v>
      </c>
      <c r="I1782" s="834" t="e">
        <f>#REF!+#REF!+#REF!+#REF!+#REF!+#REF!+#REF!+#REF!+#REF!</f>
        <v>#REF!</v>
      </c>
      <c r="J1782" s="834" t="e">
        <f>#REF!+#REF!+#REF!+#REF!+#REF!+#REF!+#REF!+#REF!+#REF!</f>
        <v>#REF!</v>
      </c>
      <c r="K1782" s="835" t="e">
        <f t="shared" si="30"/>
        <v>#REF!</v>
      </c>
      <c r="L1782" s="835" t="e">
        <f t="shared" si="31"/>
        <v>#REF!</v>
      </c>
      <c r="M1782" s="834" t="e">
        <f>#REF!</f>
        <v>#REF!</v>
      </c>
      <c r="N1782" s="834" t="e">
        <f>#REF!</f>
        <v>#REF!</v>
      </c>
      <c r="O1782" s="836" t="e">
        <f t="shared" si="32"/>
        <v>#REF!</v>
      </c>
      <c r="P1782" s="820" t="e">
        <f>Tabla13[[#This Row],[Ejec Real Acumu]]-Tabla13[[#This Row],[Proyec Ejec Acumul]]</f>
        <v>#REF!</v>
      </c>
      <c r="Q1782" s="820" t="e">
        <f>Tabla13[[#This Row],[Ejec Real Mes]]-Tabla13[[#This Row],[Program Entreg Mes]]</f>
        <v>#REF!</v>
      </c>
    </row>
    <row r="1783" spans="1:17">
      <c r="A1783" s="834">
        <v>37</v>
      </c>
      <c r="B1783" s="834" t="s">
        <v>2459</v>
      </c>
      <c r="C1783" s="834" t="s">
        <v>2460</v>
      </c>
      <c r="D1783" s="834" t="e">
        <f>#REF!</f>
        <v>#REF!</v>
      </c>
      <c r="E1783" s="834" t="e">
        <f>#REF!</f>
        <v>#REF!</v>
      </c>
      <c r="F1783" s="834">
        <v>9</v>
      </c>
      <c r="G1783" s="834" t="s">
        <v>2451</v>
      </c>
      <c r="H1783" s="834" t="e">
        <f>#REF!</f>
        <v>#REF!</v>
      </c>
      <c r="I1783" s="834" t="e">
        <f>#REF!+#REF!+#REF!+#REF!+#REF!+#REF!+#REF!+#REF!+#REF!</f>
        <v>#REF!</v>
      </c>
      <c r="J1783" s="834" t="e">
        <f>#REF!+#REF!+#REF!+#REF!+#REF!+#REF!+#REF!+#REF!+#REF!</f>
        <v>#REF!</v>
      </c>
      <c r="K1783" s="835" t="e">
        <f t="shared" si="30"/>
        <v>#REF!</v>
      </c>
      <c r="L1783" s="835" t="e">
        <f t="shared" si="31"/>
        <v>#REF!</v>
      </c>
      <c r="M1783" s="834" t="e">
        <f>#REF!</f>
        <v>#REF!</v>
      </c>
      <c r="N1783" s="834" t="e">
        <f>#REF!</f>
        <v>#REF!</v>
      </c>
      <c r="O1783" s="836" t="e">
        <f t="shared" si="32"/>
        <v>#REF!</v>
      </c>
      <c r="P1783" s="820" t="e">
        <f>Tabla13[[#This Row],[Ejec Real Acumu]]-Tabla13[[#This Row],[Proyec Ejec Acumul]]</f>
        <v>#REF!</v>
      </c>
      <c r="Q1783" s="820" t="e">
        <f>Tabla13[[#This Row],[Ejec Real Mes]]-Tabla13[[#This Row],[Program Entreg Mes]]</f>
        <v>#REF!</v>
      </c>
    </row>
    <row r="1784" spans="1:17">
      <c r="A1784" s="834">
        <v>38</v>
      </c>
      <c r="B1784" s="834" t="s">
        <v>2459</v>
      </c>
      <c r="C1784" s="834" t="s">
        <v>2460</v>
      </c>
      <c r="D1784" s="834" t="e">
        <f>#REF!</f>
        <v>#REF!</v>
      </c>
      <c r="E1784" s="834" t="e">
        <f>#REF!</f>
        <v>#REF!</v>
      </c>
      <c r="F1784" s="834">
        <v>9</v>
      </c>
      <c r="G1784" s="834" t="s">
        <v>2451</v>
      </c>
      <c r="H1784" s="834" t="e">
        <f>#REF!</f>
        <v>#REF!</v>
      </c>
      <c r="I1784" s="834" t="e">
        <f>#REF!+#REF!+#REF!+#REF!+#REF!+#REF!+#REF!+#REF!+#REF!</f>
        <v>#REF!</v>
      </c>
      <c r="J1784" s="834" t="e">
        <f>#REF!+#REF!+#REF!+#REF!+#REF!+#REF!+#REF!+#REF!+#REF!</f>
        <v>#REF!</v>
      </c>
      <c r="K1784" s="835" t="e">
        <f t="shared" si="30"/>
        <v>#REF!</v>
      </c>
      <c r="L1784" s="835" t="e">
        <f t="shared" si="31"/>
        <v>#REF!</v>
      </c>
      <c r="M1784" s="834" t="e">
        <f>#REF!</f>
        <v>#REF!</v>
      </c>
      <c r="N1784" s="834" t="e">
        <f>#REF!</f>
        <v>#REF!</v>
      </c>
      <c r="O1784" s="836" t="e">
        <f t="shared" si="32"/>
        <v>#REF!</v>
      </c>
      <c r="P1784" s="820" t="e">
        <f>Tabla13[[#This Row],[Ejec Real Acumu]]-Tabla13[[#This Row],[Proyec Ejec Acumul]]</f>
        <v>#REF!</v>
      </c>
      <c r="Q1784" s="820" t="e">
        <f>Tabla13[[#This Row],[Ejec Real Mes]]-Tabla13[[#This Row],[Program Entreg Mes]]</f>
        <v>#REF!</v>
      </c>
    </row>
    <row r="1785" spans="1:17">
      <c r="A1785" s="834">
        <v>1</v>
      </c>
      <c r="B1785" s="834" t="s">
        <v>2459</v>
      </c>
      <c r="C1785" s="834" t="s">
        <v>2460</v>
      </c>
      <c r="D1785" s="834" t="e">
        <f>#REF!</f>
        <v>#REF!</v>
      </c>
      <c r="E1785" s="834" t="e">
        <f>#REF!</f>
        <v>#REF!</v>
      </c>
      <c r="F1785" s="834">
        <v>10</v>
      </c>
      <c r="G1785" s="834" t="s">
        <v>2452</v>
      </c>
      <c r="H1785" s="834" t="e">
        <f>#REF!</f>
        <v>#REF!</v>
      </c>
      <c r="I1785" s="834" t="e">
        <f>#REF!+#REF!+#REF!+#REF!+#REF!+#REF!+#REF!+#REF!+#REF!+#REF!</f>
        <v>#REF!</v>
      </c>
      <c r="J1785" s="834" t="e">
        <f>#REF!+#REF!+#REF!+#REF!+#REF!+#REF!+#REF!+#REF!+#REF!+#REF!</f>
        <v>#REF!</v>
      </c>
      <c r="K1785" s="835" t="e">
        <f t="shared" si="30"/>
        <v>#REF!</v>
      </c>
      <c r="L1785" s="835" t="e">
        <f t="shared" si="31"/>
        <v>#REF!</v>
      </c>
      <c r="M1785" s="834" t="e">
        <f>#REF!</f>
        <v>#REF!</v>
      </c>
      <c r="N1785" s="834" t="e">
        <f>#REF!</f>
        <v>#REF!</v>
      </c>
      <c r="O1785" s="836" t="e">
        <f t="shared" si="32"/>
        <v>#REF!</v>
      </c>
      <c r="P1785" s="820" t="e">
        <f>Tabla13[[#This Row],[Ejec Real Acumu]]-Tabla13[[#This Row],[Proyec Ejec Acumul]]</f>
        <v>#REF!</v>
      </c>
      <c r="Q1785" s="820" t="e">
        <f>Tabla13[[#This Row],[Ejec Real Mes]]-Tabla13[[#This Row],[Program Entreg Mes]]</f>
        <v>#REF!</v>
      </c>
    </row>
    <row r="1786" spans="1:17">
      <c r="A1786" s="834">
        <v>2</v>
      </c>
      <c r="B1786" s="834" t="s">
        <v>2459</v>
      </c>
      <c r="C1786" s="834" t="s">
        <v>2460</v>
      </c>
      <c r="D1786" s="834" t="e">
        <f>#REF!</f>
        <v>#REF!</v>
      </c>
      <c r="E1786" s="834" t="e">
        <f>#REF!</f>
        <v>#REF!</v>
      </c>
      <c r="F1786" s="834">
        <v>10</v>
      </c>
      <c r="G1786" s="834" t="s">
        <v>2452</v>
      </c>
      <c r="H1786" s="834" t="e">
        <f>#REF!</f>
        <v>#REF!</v>
      </c>
      <c r="I1786" s="834" t="e">
        <f>#REF!+#REF!+#REF!+#REF!+#REF!+#REF!+#REF!+#REF!+#REF!+#REF!</f>
        <v>#REF!</v>
      </c>
      <c r="J1786" s="834" t="e">
        <f>#REF!+#REF!+#REF!+#REF!+#REF!+#REF!+#REF!+#REF!+#REF!+#REF!</f>
        <v>#REF!</v>
      </c>
      <c r="K1786" s="835" t="e">
        <f t="shared" si="30"/>
        <v>#REF!</v>
      </c>
      <c r="L1786" s="835" t="e">
        <f t="shared" si="31"/>
        <v>#REF!</v>
      </c>
      <c r="M1786" s="834" t="e">
        <f>#REF!</f>
        <v>#REF!</v>
      </c>
      <c r="N1786" s="834" t="e">
        <f>#REF!</f>
        <v>#REF!</v>
      </c>
      <c r="O1786" s="836" t="e">
        <f t="shared" si="32"/>
        <v>#REF!</v>
      </c>
      <c r="P1786" s="820" t="e">
        <f>Tabla13[[#This Row],[Ejec Real Acumu]]-Tabla13[[#This Row],[Proyec Ejec Acumul]]</f>
        <v>#REF!</v>
      </c>
      <c r="Q1786" s="820" t="e">
        <f>Tabla13[[#This Row],[Ejec Real Mes]]-Tabla13[[#This Row],[Program Entreg Mes]]</f>
        <v>#REF!</v>
      </c>
    </row>
    <row r="1787" spans="1:17">
      <c r="A1787" s="834">
        <v>3</v>
      </c>
      <c r="B1787" s="834" t="s">
        <v>2459</v>
      </c>
      <c r="C1787" s="834" t="s">
        <v>2460</v>
      </c>
      <c r="D1787" s="834" t="e">
        <f>#REF!</f>
        <v>#REF!</v>
      </c>
      <c r="E1787" s="834" t="e">
        <f>#REF!</f>
        <v>#REF!</v>
      </c>
      <c r="F1787" s="834">
        <v>10</v>
      </c>
      <c r="G1787" s="834" t="s">
        <v>2452</v>
      </c>
      <c r="H1787" s="834" t="e">
        <f>#REF!</f>
        <v>#REF!</v>
      </c>
      <c r="I1787" s="834" t="e">
        <f>#REF!+#REF!+#REF!+#REF!+#REF!+#REF!+#REF!+#REF!+#REF!+#REF!</f>
        <v>#REF!</v>
      </c>
      <c r="J1787" s="834" t="e">
        <f>#REF!+#REF!+#REF!+#REF!+#REF!+#REF!+#REF!+#REF!+#REF!+#REF!</f>
        <v>#REF!</v>
      </c>
      <c r="K1787" s="835" t="e">
        <f t="shared" si="30"/>
        <v>#REF!</v>
      </c>
      <c r="L1787" s="835" t="e">
        <f t="shared" si="31"/>
        <v>#REF!</v>
      </c>
      <c r="M1787" s="834" t="e">
        <f>#REF!</f>
        <v>#REF!</v>
      </c>
      <c r="N1787" s="834" t="e">
        <f>#REF!</f>
        <v>#REF!</v>
      </c>
      <c r="O1787" s="836" t="e">
        <f t="shared" si="32"/>
        <v>#REF!</v>
      </c>
      <c r="P1787" s="820" t="e">
        <f>Tabla13[[#This Row],[Ejec Real Acumu]]-Tabla13[[#This Row],[Proyec Ejec Acumul]]</f>
        <v>#REF!</v>
      </c>
      <c r="Q1787" s="820" t="e">
        <f>Tabla13[[#This Row],[Ejec Real Mes]]-Tabla13[[#This Row],[Program Entreg Mes]]</f>
        <v>#REF!</v>
      </c>
    </row>
    <row r="1788" spans="1:17">
      <c r="A1788" s="834">
        <v>4</v>
      </c>
      <c r="B1788" s="834" t="s">
        <v>2459</v>
      </c>
      <c r="C1788" s="834" t="s">
        <v>2460</v>
      </c>
      <c r="D1788" s="834" t="e">
        <f>#REF!</f>
        <v>#REF!</v>
      </c>
      <c r="E1788" s="834" t="e">
        <f>#REF!</f>
        <v>#REF!</v>
      </c>
      <c r="F1788" s="834">
        <v>10</v>
      </c>
      <c r="G1788" s="834" t="s">
        <v>2452</v>
      </c>
      <c r="H1788" s="834" t="e">
        <f>#REF!</f>
        <v>#REF!</v>
      </c>
      <c r="I1788" s="834" t="e">
        <f>#REF!+#REF!+#REF!+#REF!+#REF!+#REF!+#REF!+#REF!+#REF!+#REF!</f>
        <v>#REF!</v>
      </c>
      <c r="J1788" s="834" t="e">
        <f>#REF!+#REF!+#REF!+#REF!+#REF!+#REF!+#REF!+#REF!+#REF!+#REF!</f>
        <v>#REF!</v>
      </c>
      <c r="K1788" s="835" t="e">
        <f t="shared" si="30"/>
        <v>#REF!</v>
      </c>
      <c r="L1788" s="835" t="e">
        <f t="shared" si="31"/>
        <v>#REF!</v>
      </c>
      <c r="M1788" s="834" t="e">
        <f>#REF!</f>
        <v>#REF!</v>
      </c>
      <c r="N1788" s="834" t="e">
        <f>#REF!</f>
        <v>#REF!</v>
      </c>
      <c r="O1788" s="836" t="e">
        <f t="shared" si="32"/>
        <v>#REF!</v>
      </c>
      <c r="P1788" s="820" t="e">
        <f>Tabla13[[#This Row],[Ejec Real Acumu]]-Tabla13[[#This Row],[Proyec Ejec Acumul]]</f>
        <v>#REF!</v>
      </c>
      <c r="Q1788" s="820" t="e">
        <f>Tabla13[[#This Row],[Ejec Real Mes]]-Tabla13[[#This Row],[Program Entreg Mes]]</f>
        <v>#REF!</v>
      </c>
    </row>
    <row r="1789" spans="1:17">
      <c r="A1789" s="834">
        <v>5</v>
      </c>
      <c r="B1789" s="834" t="s">
        <v>2459</v>
      </c>
      <c r="C1789" s="834" t="s">
        <v>2460</v>
      </c>
      <c r="D1789" s="834" t="e">
        <f>#REF!</f>
        <v>#REF!</v>
      </c>
      <c r="E1789" s="834" t="e">
        <f>#REF!</f>
        <v>#REF!</v>
      </c>
      <c r="F1789" s="834">
        <v>10</v>
      </c>
      <c r="G1789" s="834" t="s">
        <v>2452</v>
      </c>
      <c r="H1789" s="834" t="e">
        <f>#REF!</f>
        <v>#REF!</v>
      </c>
      <c r="I1789" s="834" t="e">
        <f>#REF!+#REF!+#REF!+#REF!+#REF!+#REF!+#REF!+#REF!+#REF!+#REF!</f>
        <v>#REF!</v>
      </c>
      <c r="J1789" s="834" t="e">
        <f>#REF!+#REF!+#REF!+#REF!+#REF!+#REF!+#REF!+#REF!+#REF!+#REF!</f>
        <v>#REF!</v>
      </c>
      <c r="K1789" s="835" t="e">
        <f t="shared" si="30"/>
        <v>#REF!</v>
      </c>
      <c r="L1789" s="835" t="e">
        <f t="shared" si="31"/>
        <v>#REF!</v>
      </c>
      <c r="M1789" s="834" t="e">
        <f>#REF!</f>
        <v>#REF!</v>
      </c>
      <c r="N1789" s="834" t="e">
        <f>#REF!</f>
        <v>#REF!</v>
      </c>
      <c r="O1789" s="836" t="e">
        <f t="shared" si="32"/>
        <v>#REF!</v>
      </c>
      <c r="P1789" s="820" t="e">
        <f>Tabla13[[#This Row],[Ejec Real Acumu]]-Tabla13[[#This Row],[Proyec Ejec Acumul]]</f>
        <v>#REF!</v>
      </c>
      <c r="Q1789" s="820" t="e">
        <f>Tabla13[[#This Row],[Ejec Real Mes]]-Tabla13[[#This Row],[Program Entreg Mes]]</f>
        <v>#REF!</v>
      </c>
    </row>
    <row r="1790" spans="1:17">
      <c r="A1790" s="834">
        <v>6</v>
      </c>
      <c r="B1790" s="834" t="s">
        <v>2459</v>
      </c>
      <c r="C1790" s="834" t="s">
        <v>2460</v>
      </c>
      <c r="D1790" s="834" t="e">
        <f>#REF!</f>
        <v>#REF!</v>
      </c>
      <c r="E1790" s="834" t="e">
        <f>#REF!</f>
        <v>#REF!</v>
      </c>
      <c r="F1790" s="834">
        <v>10</v>
      </c>
      <c r="G1790" s="834" t="s">
        <v>2452</v>
      </c>
      <c r="H1790" s="834" t="e">
        <f>#REF!</f>
        <v>#REF!</v>
      </c>
      <c r="I1790" s="834" t="e">
        <f>#REF!+#REF!+#REF!+#REF!+#REF!+#REF!+#REF!+#REF!+#REF!+#REF!</f>
        <v>#REF!</v>
      </c>
      <c r="J1790" s="834" t="e">
        <f>#REF!+#REF!+#REF!+#REF!+#REF!+#REF!+#REF!+#REF!+#REF!+#REF!</f>
        <v>#REF!</v>
      </c>
      <c r="K1790" s="835" t="e">
        <f t="shared" si="30"/>
        <v>#REF!</v>
      </c>
      <c r="L1790" s="835" t="e">
        <f t="shared" si="31"/>
        <v>#REF!</v>
      </c>
      <c r="M1790" s="834" t="e">
        <f>#REF!</f>
        <v>#REF!</v>
      </c>
      <c r="N1790" s="834" t="e">
        <f>#REF!</f>
        <v>#REF!</v>
      </c>
      <c r="O1790" s="836" t="e">
        <f t="shared" si="32"/>
        <v>#REF!</v>
      </c>
      <c r="P1790" s="820" t="e">
        <f>Tabla13[[#This Row],[Ejec Real Acumu]]-Tabla13[[#This Row],[Proyec Ejec Acumul]]</f>
        <v>#REF!</v>
      </c>
      <c r="Q1790" s="820" t="e">
        <f>Tabla13[[#This Row],[Ejec Real Mes]]-Tabla13[[#This Row],[Program Entreg Mes]]</f>
        <v>#REF!</v>
      </c>
    </row>
    <row r="1791" spans="1:17">
      <c r="A1791" s="834">
        <v>7</v>
      </c>
      <c r="B1791" s="834" t="s">
        <v>2459</v>
      </c>
      <c r="C1791" s="834" t="s">
        <v>2460</v>
      </c>
      <c r="D1791" s="834" t="e">
        <f>#REF!</f>
        <v>#REF!</v>
      </c>
      <c r="E1791" s="834" t="e">
        <f>#REF!</f>
        <v>#REF!</v>
      </c>
      <c r="F1791" s="834">
        <v>10</v>
      </c>
      <c r="G1791" s="834" t="s">
        <v>2452</v>
      </c>
      <c r="H1791" s="834" t="e">
        <f>#REF!</f>
        <v>#REF!</v>
      </c>
      <c r="I1791" s="834" t="e">
        <f>#REF!+#REF!+#REF!+#REF!+#REF!+#REF!+#REF!+#REF!+#REF!+#REF!</f>
        <v>#REF!</v>
      </c>
      <c r="J1791" s="834" t="e">
        <f>#REF!+#REF!+#REF!+#REF!+#REF!+#REF!+#REF!+#REF!+#REF!+#REF!</f>
        <v>#REF!</v>
      </c>
      <c r="K1791" s="835" t="e">
        <f t="shared" si="30"/>
        <v>#REF!</v>
      </c>
      <c r="L1791" s="835" t="e">
        <f t="shared" si="31"/>
        <v>#REF!</v>
      </c>
      <c r="M1791" s="834" t="e">
        <f>#REF!</f>
        <v>#REF!</v>
      </c>
      <c r="N1791" s="834" t="e">
        <f>#REF!</f>
        <v>#REF!</v>
      </c>
      <c r="O1791" s="836" t="e">
        <f t="shared" si="32"/>
        <v>#REF!</v>
      </c>
      <c r="P1791" s="820" t="e">
        <f>Tabla13[[#This Row],[Ejec Real Acumu]]-Tabla13[[#This Row],[Proyec Ejec Acumul]]</f>
        <v>#REF!</v>
      </c>
      <c r="Q1791" s="820" t="e">
        <f>Tabla13[[#This Row],[Ejec Real Mes]]-Tabla13[[#This Row],[Program Entreg Mes]]</f>
        <v>#REF!</v>
      </c>
    </row>
    <row r="1792" spans="1:17">
      <c r="A1792" s="834">
        <v>8</v>
      </c>
      <c r="B1792" s="834" t="s">
        <v>2459</v>
      </c>
      <c r="C1792" s="834" t="s">
        <v>2460</v>
      </c>
      <c r="D1792" s="834" t="e">
        <f>#REF!</f>
        <v>#REF!</v>
      </c>
      <c r="E1792" s="834" t="e">
        <f>#REF!</f>
        <v>#REF!</v>
      </c>
      <c r="F1792" s="834">
        <v>10</v>
      </c>
      <c r="G1792" s="834" t="s">
        <v>2452</v>
      </c>
      <c r="H1792" s="834" t="e">
        <f>#REF!</f>
        <v>#REF!</v>
      </c>
      <c r="I1792" s="834" t="e">
        <f>#REF!+#REF!+#REF!+#REF!+#REF!+#REF!+#REF!+#REF!+#REF!+#REF!</f>
        <v>#REF!</v>
      </c>
      <c r="J1792" s="834" t="e">
        <f>#REF!+#REF!+#REF!+#REF!+#REF!+#REF!+#REF!+#REF!+#REF!+#REF!</f>
        <v>#REF!</v>
      </c>
      <c r="K1792" s="835" t="e">
        <f t="shared" si="30"/>
        <v>#REF!</v>
      </c>
      <c r="L1792" s="835" t="e">
        <f t="shared" si="31"/>
        <v>#REF!</v>
      </c>
      <c r="M1792" s="834" t="e">
        <f>#REF!</f>
        <v>#REF!</v>
      </c>
      <c r="N1792" s="834" t="e">
        <f>#REF!</f>
        <v>#REF!</v>
      </c>
      <c r="O1792" s="836" t="e">
        <f t="shared" si="32"/>
        <v>#REF!</v>
      </c>
      <c r="P1792" s="820" t="e">
        <f>Tabla13[[#This Row],[Ejec Real Acumu]]-Tabla13[[#This Row],[Proyec Ejec Acumul]]</f>
        <v>#REF!</v>
      </c>
      <c r="Q1792" s="820" t="e">
        <f>Tabla13[[#This Row],[Ejec Real Mes]]-Tabla13[[#This Row],[Program Entreg Mes]]</f>
        <v>#REF!</v>
      </c>
    </row>
    <row r="1793" spans="1:17">
      <c r="A1793" s="834">
        <v>9</v>
      </c>
      <c r="B1793" s="834" t="s">
        <v>2459</v>
      </c>
      <c r="C1793" s="834" t="s">
        <v>2460</v>
      </c>
      <c r="D1793" s="834" t="e">
        <f>#REF!</f>
        <v>#REF!</v>
      </c>
      <c r="E1793" s="834" t="e">
        <f>#REF!</f>
        <v>#REF!</v>
      </c>
      <c r="F1793" s="834">
        <v>10</v>
      </c>
      <c r="G1793" s="834" t="s">
        <v>2452</v>
      </c>
      <c r="H1793" s="834" t="e">
        <f>#REF!</f>
        <v>#REF!</v>
      </c>
      <c r="I1793" s="834" t="e">
        <f>#REF!+#REF!+#REF!+#REF!+#REF!+#REF!+#REF!+#REF!+#REF!+#REF!</f>
        <v>#REF!</v>
      </c>
      <c r="J1793" s="834" t="e">
        <f>#REF!+#REF!+#REF!+#REF!+#REF!+#REF!+#REF!+#REF!+#REF!+#REF!</f>
        <v>#REF!</v>
      </c>
      <c r="K1793" s="835" t="e">
        <f t="shared" si="30"/>
        <v>#REF!</v>
      </c>
      <c r="L1793" s="835" t="e">
        <f t="shared" si="31"/>
        <v>#REF!</v>
      </c>
      <c r="M1793" s="834" t="e">
        <f>#REF!</f>
        <v>#REF!</v>
      </c>
      <c r="N1793" s="834" t="e">
        <f>#REF!</f>
        <v>#REF!</v>
      </c>
      <c r="O1793" s="836" t="e">
        <f t="shared" si="32"/>
        <v>#REF!</v>
      </c>
      <c r="P1793" s="820" t="e">
        <f>Tabla13[[#This Row],[Ejec Real Acumu]]-Tabla13[[#This Row],[Proyec Ejec Acumul]]</f>
        <v>#REF!</v>
      </c>
      <c r="Q1793" s="820" t="e">
        <f>Tabla13[[#This Row],[Ejec Real Mes]]-Tabla13[[#This Row],[Program Entreg Mes]]</f>
        <v>#REF!</v>
      </c>
    </row>
    <row r="1794" spans="1:17">
      <c r="A1794" s="834">
        <v>10</v>
      </c>
      <c r="B1794" s="834" t="s">
        <v>2459</v>
      </c>
      <c r="C1794" s="834" t="s">
        <v>2460</v>
      </c>
      <c r="D1794" s="834" t="e">
        <f>#REF!</f>
        <v>#REF!</v>
      </c>
      <c r="E1794" s="834" t="e">
        <f>#REF!</f>
        <v>#REF!</v>
      </c>
      <c r="F1794" s="834">
        <v>10</v>
      </c>
      <c r="G1794" s="834" t="s">
        <v>2452</v>
      </c>
      <c r="H1794" s="834" t="e">
        <f>#REF!</f>
        <v>#REF!</v>
      </c>
      <c r="I1794" s="834" t="e">
        <f>#REF!+#REF!+#REF!+#REF!+#REF!+#REF!+#REF!+#REF!+#REF!+#REF!</f>
        <v>#REF!</v>
      </c>
      <c r="J1794" s="834" t="e">
        <f>#REF!+#REF!+#REF!+#REF!+#REF!+#REF!+#REF!+#REF!+#REF!+#REF!</f>
        <v>#REF!</v>
      </c>
      <c r="K1794" s="835" t="e">
        <f t="shared" si="30"/>
        <v>#REF!</v>
      </c>
      <c r="L1794" s="835" t="e">
        <f t="shared" si="31"/>
        <v>#REF!</v>
      </c>
      <c r="M1794" s="834" t="e">
        <f>#REF!</f>
        <v>#REF!</v>
      </c>
      <c r="N1794" s="834" t="e">
        <f>#REF!</f>
        <v>#REF!</v>
      </c>
      <c r="O1794" s="836" t="e">
        <f t="shared" si="32"/>
        <v>#REF!</v>
      </c>
      <c r="P1794" s="820" t="e">
        <f>Tabla13[[#This Row],[Ejec Real Acumu]]-Tabla13[[#This Row],[Proyec Ejec Acumul]]</f>
        <v>#REF!</v>
      </c>
      <c r="Q1794" s="820" t="e">
        <f>Tabla13[[#This Row],[Ejec Real Mes]]-Tabla13[[#This Row],[Program Entreg Mes]]</f>
        <v>#REF!</v>
      </c>
    </row>
    <row r="1795" spans="1:17">
      <c r="A1795" s="834">
        <v>11</v>
      </c>
      <c r="B1795" s="834" t="s">
        <v>2459</v>
      </c>
      <c r="C1795" s="834" t="s">
        <v>2460</v>
      </c>
      <c r="D1795" s="834" t="e">
        <f>#REF!</f>
        <v>#REF!</v>
      </c>
      <c r="E1795" s="834" t="e">
        <f>#REF!</f>
        <v>#REF!</v>
      </c>
      <c r="F1795" s="834">
        <v>10</v>
      </c>
      <c r="G1795" s="834" t="s">
        <v>2452</v>
      </c>
      <c r="H1795" s="834" t="e">
        <f>#REF!</f>
        <v>#REF!</v>
      </c>
      <c r="I1795" s="834" t="e">
        <f>#REF!+#REF!+#REF!+#REF!+#REF!+#REF!+#REF!+#REF!+#REF!+#REF!</f>
        <v>#REF!</v>
      </c>
      <c r="J1795" s="834" t="e">
        <f>#REF!+#REF!+#REF!+#REF!+#REF!+#REF!+#REF!+#REF!+#REF!+#REF!</f>
        <v>#REF!</v>
      </c>
      <c r="K1795" s="835" t="e">
        <f t="shared" si="30"/>
        <v>#REF!</v>
      </c>
      <c r="L1795" s="835" t="e">
        <f t="shared" si="31"/>
        <v>#REF!</v>
      </c>
      <c r="M1795" s="834" t="e">
        <f>#REF!</f>
        <v>#REF!</v>
      </c>
      <c r="N1795" s="834" t="e">
        <f>#REF!</f>
        <v>#REF!</v>
      </c>
      <c r="O1795" s="836" t="e">
        <f t="shared" si="32"/>
        <v>#REF!</v>
      </c>
      <c r="P1795" s="820" t="e">
        <f>Tabla13[[#This Row],[Ejec Real Acumu]]-Tabla13[[#This Row],[Proyec Ejec Acumul]]</f>
        <v>#REF!</v>
      </c>
      <c r="Q1795" s="820" t="e">
        <f>Tabla13[[#This Row],[Ejec Real Mes]]-Tabla13[[#This Row],[Program Entreg Mes]]</f>
        <v>#REF!</v>
      </c>
    </row>
    <row r="1796" spans="1:17">
      <c r="A1796" s="834">
        <v>12</v>
      </c>
      <c r="B1796" s="834" t="s">
        <v>2459</v>
      </c>
      <c r="C1796" s="834" t="s">
        <v>2460</v>
      </c>
      <c r="D1796" s="834" t="e">
        <f>#REF!</f>
        <v>#REF!</v>
      </c>
      <c r="E1796" s="834" t="e">
        <f>#REF!</f>
        <v>#REF!</v>
      </c>
      <c r="F1796" s="834">
        <v>10</v>
      </c>
      <c r="G1796" s="834" t="s">
        <v>2452</v>
      </c>
      <c r="H1796" s="837" t="e">
        <f>#REF!</f>
        <v>#REF!</v>
      </c>
      <c r="I1796" s="834" t="e">
        <f>#REF!+#REF!+#REF!+#REF!+#REF!+#REF!+#REF!+#REF!+#REF!+#REF!</f>
        <v>#REF!</v>
      </c>
      <c r="J1796" s="834" t="e">
        <f>#REF!+#REF!+#REF!+#REF!+#REF!+#REF!+#REF!+#REF!+#REF!+#REF!</f>
        <v>#REF!</v>
      </c>
      <c r="K1796" s="835" t="e">
        <f t="shared" si="30"/>
        <v>#REF!</v>
      </c>
      <c r="L1796" s="835" t="e">
        <f t="shared" si="31"/>
        <v>#REF!</v>
      </c>
      <c r="M1796" s="834" t="e">
        <f>#REF!</f>
        <v>#REF!</v>
      </c>
      <c r="N1796" s="834" t="e">
        <f>#REF!</f>
        <v>#REF!</v>
      </c>
      <c r="O1796" s="836" t="e">
        <f t="shared" si="32"/>
        <v>#REF!</v>
      </c>
      <c r="P1796" s="820" t="e">
        <f>Tabla13[[#This Row],[Ejec Real Acumu]]-Tabla13[[#This Row],[Proyec Ejec Acumul]]</f>
        <v>#REF!</v>
      </c>
      <c r="Q1796" s="820" t="e">
        <f>Tabla13[[#This Row],[Ejec Real Mes]]-Tabla13[[#This Row],[Program Entreg Mes]]</f>
        <v>#REF!</v>
      </c>
    </row>
    <row r="1797" spans="1:17">
      <c r="A1797" s="834">
        <v>13</v>
      </c>
      <c r="B1797" s="834" t="s">
        <v>2459</v>
      </c>
      <c r="C1797" s="834" t="s">
        <v>2460</v>
      </c>
      <c r="D1797" s="834" t="e">
        <f>#REF!</f>
        <v>#REF!</v>
      </c>
      <c r="E1797" s="834" t="e">
        <f>#REF!</f>
        <v>#REF!</v>
      </c>
      <c r="F1797" s="834">
        <v>10</v>
      </c>
      <c r="G1797" s="834" t="s">
        <v>2452</v>
      </c>
      <c r="H1797" s="834" t="e">
        <f>#REF!</f>
        <v>#REF!</v>
      </c>
      <c r="I1797" s="834" t="e">
        <f>#REF!+#REF!+#REF!+#REF!+#REF!+#REF!+#REF!+#REF!+#REF!+#REF!</f>
        <v>#REF!</v>
      </c>
      <c r="J1797" s="834" t="e">
        <f>#REF!+#REF!+#REF!+#REF!+#REF!+#REF!+#REF!+#REF!+#REF!+#REF!</f>
        <v>#REF!</v>
      </c>
      <c r="K1797" s="835" t="e">
        <f t="shared" si="30"/>
        <v>#REF!</v>
      </c>
      <c r="L1797" s="835" t="e">
        <f t="shared" si="31"/>
        <v>#REF!</v>
      </c>
      <c r="M1797" s="834" t="e">
        <f>#REF!</f>
        <v>#REF!</v>
      </c>
      <c r="N1797" s="834" t="e">
        <f>#REF!</f>
        <v>#REF!</v>
      </c>
      <c r="O1797" s="836" t="e">
        <f t="shared" si="32"/>
        <v>#REF!</v>
      </c>
      <c r="P1797" s="820" t="e">
        <f>Tabla13[[#This Row],[Ejec Real Acumu]]-Tabla13[[#This Row],[Proyec Ejec Acumul]]</f>
        <v>#REF!</v>
      </c>
      <c r="Q1797" s="820" t="e">
        <f>Tabla13[[#This Row],[Ejec Real Mes]]-Tabla13[[#This Row],[Program Entreg Mes]]</f>
        <v>#REF!</v>
      </c>
    </row>
    <row r="1798" spans="1:17">
      <c r="A1798" s="834">
        <v>14</v>
      </c>
      <c r="B1798" s="834" t="s">
        <v>2459</v>
      </c>
      <c r="C1798" s="834" t="s">
        <v>2460</v>
      </c>
      <c r="D1798" s="834" t="e">
        <f>#REF!</f>
        <v>#REF!</v>
      </c>
      <c r="E1798" s="834" t="e">
        <f>#REF!</f>
        <v>#REF!</v>
      </c>
      <c r="F1798" s="834">
        <v>10</v>
      </c>
      <c r="G1798" s="834" t="s">
        <v>2452</v>
      </c>
      <c r="H1798" s="834" t="e">
        <f>#REF!</f>
        <v>#REF!</v>
      </c>
      <c r="I1798" s="834" t="e">
        <f>#REF!+#REF!+#REF!+#REF!+#REF!+#REF!+#REF!+#REF!+#REF!+#REF!</f>
        <v>#REF!</v>
      </c>
      <c r="J1798" s="834" t="e">
        <f>#REF!+#REF!+#REF!+#REF!+#REF!+#REF!+#REF!+#REF!+#REF!+#REF!</f>
        <v>#REF!</v>
      </c>
      <c r="K1798" s="835" t="e">
        <f t="shared" si="30"/>
        <v>#REF!</v>
      </c>
      <c r="L1798" s="835" t="e">
        <f t="shared" si="31"/>
        <v>#REF!</v>
      </c>
      <c r="M1798" s="834" t="e">
        <f>#REF!</f>
        <v>#REF!</v>
      </c>
      <c r="N1798" s="834" t="e">
        <f>#REF!</f>
        <v>#REF!</v>
      </c>
      <c r="O1798" s="836" t="e">
        <f t="shared" si="32"/>
        <v>#REF!</v>
      </c>
      <c r="P1798" s="820" t="e">
        <f>Tabla13[[#This Row],[Ejec Real Acumu]]-Tabla13[[#This Row],[Proyec Ejec Acumul]]</f>
        <v>#REF!</v>
      </c>
      <c r="Q1798" s="820" t="e">
        <f>Tabla13[[#This Row],[Ejec Real Mes]]-Tabla13[[#This Row],[Program Entreg Mes]]</f>
        <v>#REF!</v>
      </c>
    </row>
    <row r="1799" spans="1:17">
      <c r="A1799" s="834">
        <v>15</v>
      </c>
      <c r="B1799" s="834" t="s">
        <v>2459</v>
      </c>
      <c r="C1799" s="834" t="s">
        <v>2460</v>
      </c>
      <c r="D1799" s="834" t="e">
        <f>#REF!</f>
        <v>#REF!</v>
      </c>
      <c r="E1799" s="834" t="e">
        <f>#REF!</f>
        <v>#REF!</v>
      </c>
      <c r="F1799" s="834">
        <v>10</v>
      </c>
      <c r="G1799" s="834" t="s">
        <v>2452</v>
      </c>
      <c r="H1799" s="834" t="e">
        <f>#REF!</f>
        <v>#REF!</v>
      </c>
      <c r="I1799" s="834" t="e">
        <f>#REF!+#REF!+#REF!+#REF!+#REF!+#REF!+#REF!+#REF!+#REF!+#REF!</f>
        <v>#REF!</v>
      </c>
      <c r="J1799" s="834" t="e">
        <f>#REF!+#REF!+#REF!+#REF!+#REF!+#REF!+#REF!+#REF!+#REF!+#REF!</f>
        <v>#REF!</v>
      </c>
      <c r="K1799" s="835" t="e">
        <f t="shared" si="30"/>
        <v>#REF!</v>
      </c>
      <c r="L1799" s="835" t="e">
        <f t="shared" si="31"/>
        <v>#REF!</v>
      </c>
      <c r="M1799" s="834" t="e">
        <f>#REF!</f>
        <v>#REF!</v>
      </c>
      <c r="N1799" s="834" t="e">
        <f>#REF!</f>
        <v>#REF!</v>
      </c>
      <c r="O1799" s="836" t="e">
        <f t="shared" si="32"/>
        <v>#REF!</v>
      </c>
      <c r="P1799" s="820" t="e">
        <f>Tabla13[[#This Row],[Ejec Real Acumu]]-Tabla13[[#This Row],[Proyec Ejec Acumul]]</f>
        <v>#REF!</v>
      </c>
      <c r="Q1799" s="820" t="e">
        <f>Tabla13[[#This Row],[Ejec Real Mes]]-Tabla13[[#This Row],[Program Entreg Mes]]</f>
        <v>#REF!</v>
      </c>
    </row>
    <row r="1800" spans="1:17">
      <c r="A1800" s="834">
        <v>16</v>
      </c>
      <c r="B1800" s="834" t="s">
        <v>2459</v>
      </c>
      <c r="C1800" s="834" t="s">
        <v>2460</v>
      </c>
      <c r="D1800" s="834" t="e">
        <f>#REF!</f>
        <v>#REF!</v>
      </c>
      <c r="E1800" s="834" t="e">
        <f>#REF!</f>
        <v>#REF!</v>
      </c>
      <c r="F1800" s="834">
        <v>10</v>
      </c>
      <c r="G1800" s="834" t="s">
        <v>2452</v>
      </c>
      <c r="H1800" s="834" t="e">
        <f>#REF!</f>
        <v>#REF!</v>
      </c>
      <c r="I1800" s="834" t="e">
        <f>#REF!+#REF!+#REF!+#REF!+#REF!+#REF!+#REF!+#REF!+#REF!+#REF!</f>
        <v>#REF!</v>
      </c>
      <c r="J1800" s="834" t="e">
        <f>#REF!+#REF!+#REF!+#REF!+#REF!+#REF!+#REF!+#REF!+#REF!+#REF!</f>
        <v>#REF!</v>
      </c>
      <c r="K1800" s="835" t="e">
        <f t="shared" si="30"/>
        <v>#REF!</v>
      </c>
      <c r="L1800" s="835" t="e">
        <f t="shared" si="31"/>
        <v>#REF!</v>
      </c>
      <c r="M1800" s="834" t="e">
        <f>#REF!</f>
        <v>#REF!</v>
      </c>
      <c r="N1800" s="834" t="e">
        <f>#REF!</f>
        <v>#REF!</v>
      </c>
      <c r="O1800" s="836" t="e">
        <f t="shared" si="32"/>
        <v>#REF!</v>
      </c>
      <c r="P1800" s="820" t="e">
        <f>Tabla13[[#This Row],[Ejec Real Acumu]]-Tabla13[[#This Row],[Proyec Ejec Acumul]]</f>
        <v>#REF!</v>
      </c>
      <c r="Q1800" s="820" t="e">
        <f>Tabla13[[#This Row],[Ejec Real Mes]]-Tabla13[[#This Row],[Program Entreg Mes]]</f>
        <v>#REF!</v>
      </c>
    </row>
    <row r="1801" spans="1:17">
      <c r="A1801" s="834">
        <v>17</v>
      </c>
      <c r="B1801" s="834" t="s">
        <v>2459</v>
      </c>
      <c r="C1801" s="834" t="s">
        <v>2460</v>
      </c>
      <c r="D1801" s="834" t="e">
        <f>#REF!</f>
        <v>#REF!</v>
      </c>
      <c r="E1801" s="834" t="e">
        <f>#REF!</f>
        <v>#REF!</v>
      </c>
      <c r="F1801" s="834">
        <v>10</v>
      </c>
      <c r="G1801" s="834" t="s">
        <v>2452</v>
      </c>
      <c r="H1801" s="834" t="e">
        <f>#REF!</f>
        <v>#REF!</v>
      </c>
      <c r="I1801" s="834" t="e">
        <f>#REF!+#REF!+#REF!+#REF!+#REF!+#REF!+#REF!+#REF!+#REF!+#REF!</f>
        <v>#REF!</v>
      </c>
      <c r="J1801" s="834" t="e">
        <f>#REF!+#REF!+#REF!+#REF!+#REF!+#REF!+#REF!+#REF!+#REF!+#REF!</f>
        <v>#REF!</v>
      </c>
      <c r="K1801" s="835" t="e">
        <f t="shared" si="30"/>
        <v>#REF!</v>
      </c>
      <c r="L1801" s="835" t="e">
        <f t="shared" si="31"/>
        <v>#REF!</v>
      </c>
      <c r="M1801" s="834" t="e">
        <f>#REF!</f>
        <v>#REF!</v>
      </c>
      <c r="N1801" s="834" t="e">
        <f>#REF!</f>
        <v>#REF!</v>
      </c>
      <c r="O1801" s="836" t="e">
        <f t="shared" si="32"/>
        <v>#REF!</v>
      </c>
      <c r="P1801" s="820" t="e">
        <f>Tabla13[[#This Row],[Ejec Real Acumu]]-Tabla13[[#This Row],[Proyec Ejec Acumul]]</f>
        <v>#REF!</v>
      </c>
      <c r="Q1801" s="820" t="e">
        <f>Tabla13[[#This Row],[Ejec Real Mes]]-Tabla13[[#This Row],[Program Entreg Mes]]</f>
        <v>#REF!</v>
      </c>
    </row>
    <row r="1802" spans="1:17">
      <c r="A1802" s="834">
        <v>18</v>
      </c>
      <c r="B1802" s="834" t="s">
        <v>2459</v>
      </c>
      <c r="C1802" s="834" t="s">
        <v>2460</v>
      </c>
      <c r="D1802" s="834" t="e">
        <f>#REF!</f>
        <v>#REF!</v>
      </c>
      <c r="E1802" s="834" t="e">
        <f>#REF!</f>
        <v>#REF!</v>
      </c>
      <c r="F1802" s="834">
        <v>10</v>
      </c>
      <c r="G1802" s="834" t="s">
        <v>2452</v>
      </c>
      <c r="H1802" s="834" t="e">
        <f>#REF!</f>
        <v>#REF!</v>
      </c>
      <c r="I1802" s="834" t="e">
        <f>#REF!+#REF!+#REF!+#REF!+#REF!+#REF!+#REF!+#REF!+#REF!+#REF!</f>
        <v>#REF!</v>
      </c>
      <c r="J1802" s="834" t="e">
        <f>#REF!+#REF!+#REF!+#REF!+#REF!+#REF!+#REF!+#REF!+#REF!+#REF!</f>
        <v>#REF!</v>
      </c>
      <c r="K1802" s="835" t="e">
        <f t="shared" si="30"/>
        <v>#REF!</v>
      </c>
      <c r="L1802" s="835" t="e">
        <f t="shared" si="31"/>
        <v>#REF!</v>
      </c>
      <c r="M1802" s="834" t="e">
        <f>#REF!</f>
        <v>#REF!</v>
      </c>
      <c r="N1802" s="834" t="e">
        <f>#REF!</f>
        <v>#REF!</v>
      </c>
      <c r="O1802" s="836" t="e">
        <f t="shared" si="32"/>
        <v>#REF!</v>
      </c>
      <c r="P1802" s="820" t="e">
        <f>Tabla13[[#This Row],[Ejec Real Acumu]]-Tabla13[[#This Row],[Proyec Ejec Acumul]]</f>
        <v>#REF!</v>
      </c>
      <c r="Q1802" s="820" t="e">
        <f>Tabla13[[#This Row],[Ejec Real Mes]]-Tabla13[[#This Row],[Program Entreg Mes]]</f>
        <v>#REF!</v>
      </c>
    </row>
    <row r="1803" spans="1:17">
      <c r="A1803" s="834">
        <v>19</v>
      </c>
      <c r="B1803" s="834" t="s">
        <v>2459</v>
      </c>
      <c r="C1803" s="834" t="s">
        <v>2460</v>
      </c>
      <c r="D1803" s="834" t="e">
        <f>#REF!</f>
        <v>#REF!</v>
      </c>
      <c r="E1803" s="834" t="e">
        <f>#REF!</f>
        <v>#REF!</v>
      </c>
      <c r="F1803" s="834">
        <v>10</v>
      </c>
      <c r="G1803" s="834" t="s">
        <v>2452</v>
      </c>
      <c r="H1803" s="834" t="e">
        <f>#REF!</f>
        <v>#REF!</v>
      </c>
      <c r="I1803" s="834" t="e">
        <f>#REF!+#REF!+#REF!+#REF!+#REF!+#REF!+#REF!+#REF!+#REF!+#REF!</f>
        <v>#REF!</v>
      </c>
      <c r="J1803" s="834" t="e">
        <f>#REF!+#REF!+#REF!+#REF!+#REF!+#REF!+#REF!+#REF!+#REF!+#REF!</f>
        <v>#REF!</v>
      </c>
      <c r="K1803" s="835" t="e">
        <f t="shared" si="30"/>
        <v>#REF!</v>
      </c>
      <c r="L1803" s="835" t="e">
        <f t="shared" si="31"/>
        <v>#REF!</v>
      </c>
      <c r="M1803" s="834" t="e">
        <f>#REF!</f>
        <v>#REF!</v>
      </c>
      <c r="N1803" s="834" t="e">
        <f>#REF!</f>
        <v>#REF!</v>
      </c>
      <c r="O1803" s="836" t="e">
        <f t="shared" si="32"/>
        <v>#REF!</v>
      </c>
      <c r="P1803" s="820" t="e">
        <f>Tabla13[[#This Row],[Ejec Real Acumu]]-Tabla13[[#This Row],[Proyec Ejec Acumul]]</f>
        <v>#REF!</v>
      </c>
      <c r="Q1803" s="820" t="e">
        <f>Tabla13[[#This Row],[Ejec Real Mes]]-Tabla13[[#This Row],[Program Entreg Mes]]</f>
        <v>#REF!</v>
      </c>
    </row>
    <row r="1804" spans="1:17">
      <c r="A1804" s="834">
        <v>20</v>
      </c>
      <c r="B1804" s="834" t="s">
        <v>2459</v>
      </c>
      <c r="C1804" s="834" t="s">
        <v>2460</v>
      </c>
      <c r="D1804" s="834" t="e">
        <f>#REF!</f>
        <v>#REF!</v>
      </c>
      <c r="E1804" s="834" t="e">
        <f>#REF!</f>
        <v>#REF!</v>
      </c>
      <c r="F1804" s="834">
        <v>10</v>
      </c>
      <c r="G1804" s="834" t="s">
        <v>2452</v>
      </c>
      <c r="H1804" s="834" t="e">
        <f>#REF!</f>
        <v>#REF!</v>
      </c>
      <c r="I1804" s="834" t="e">
        <f>#REF!+#REF!+#REF!+#REF!+#REF!+#REF!+#REF!+#REF!+#REF!+#REF!</f>
        <v>#REF!</v>
      </c>
      <c r="J1804" s="834" t="e">
        <f>#REF!+#REF!+#REF!+#REF!+#REF!+#REF!+#REF!+#REF!+#REF!+#REF!</f>
        <v>#REF!</v>
      </c>
      <c r="K1804" s="835" t="e">
        <f t="shared" si="30"/>
        <v>#REF!</v>
      </c>
      <c r="L1804" s="835" t="e">
        <f t="shared" si="31"/>
        <v>#REF!</v>
      </c>
      <c r="M1804" s="834" t="e">
        <f>#REF!</f>
        <v>#REF!</v>
      </c>
      <c r="N1804" s="834" t="e">
        <f>#REF!</f>
        <v>#REF!</v>
      </c>
      <c r="O1804" s="836" t="e">
        <f t="shared" si="32"/>
        <v>#REF!</v>
      </c>
      <c r="P1804" s="820" t="e">
        <f>Tabla13[[#This Row],[Ejec Real Acumu]]-Tabla13[[#This Row],[Proyec Ejec Acumul]]</f>
        <v>#REF!</v>
      </c>
      <c r="Q1804" s="820" t="e">
        <f>Tabla13[[#This Row],[Ejec Real Mes]]-Tabla13[[#This Row],[Program Entreg Mes]]</f>
        <v>#REF!</v>
      </c>
    </row>
    <row r="1805" spans="1:17">
      <c r="A1805" s="834">
        <v>21</v>
      </c>
      <c r="B1805" s="834" t="s">
        <v>2459</v>
      </c>
      <c r="C1805" s="834" t="s">
        <v>2460</v>
      </c>
      <c r="D1805" s="834" t="e">
        <f>#REF!</f>
        <v>#REF!</v>
      </c>
      <c r="E1805" s="834" t="e">
        <f>#REF!</f>
        <v>#REF!</v>
      </c>
      <c r="F1805" s="834">
        <v>10</v>
      </c>
      <c r="G1805" s="834" t="s">
        <v>2452</v>
      </c>
      <c r="H1805" s="834" t="e">
        <f>#REF!</f>
        <v>#REF!</v>
      </c>
      <c r="I1805" s="834" t="e">
        <f>#REF!+#REF!+#REF!+#REF!+#REF!+#REF!+#REF!+#REF!+#REF!+#REF!</f>
        <v>#REF!</v>
      </c>
      <c r="J1805" s="834" t="e">
        <f>#REF!+#REF!+#REF!+#REF!+#REF!+#REF!+#REF!+#REF!+#REF!+#REF!</f>
        <v>#REF!</v>
      </c>
      <c r="K1805" s="835" t="e">
        <f t="shared" si="30"/>
        <v>#REF!</v>
      </c>
      <c r="L1805" s="835" t="e">
        <f t="shared" si="31"/>
        <v>#REF!</v>
      </c>
      <c r="M1805" s="834" t="e">
        <f>#REF!</f>
        <v>#REF!</v>
      </c>
      <c r="N1805" s="834" t="e">
        <f>#REF!</f>
        <v>#REF!</v>
      </c>
      <c r="O1805" s="836" t="e">
        <f t="shared" si="32"/>
        <v>#REF!</v>
      </c>
      <c r="P1805" s="820" t="e">
        <f>Tabla13[[#This Row],[Ejec Real Acumu]]-Tabla13[[#This Row],[Proyec Ejec Acumul]]</f>
        <v>#REF!</v>
      </c>
      <c r="Q1805" s="820" t="e">
        <f>Tabla13[[#This Row],[Ejec Real Mes]]-Tabla13[[#This Row],[Program Entreg Mes]]</f>
        <v>#REF!</v>
      </c>
    </row>
    <row r="1806" spans="1:17">
      <c r="A1806" s="834">
        <v>22</v>
      </c>
      <c r="B1806" s="834" t="s">
        <v>2459</v>
      </c>
      <c r="C1806" s="834" t="s">
        <v>2460</v>
      </c>
      <c r="D1806" s="834" t="e">
        <f>#REF!</f>
        <v>#REF!</v>
      </c>
      <c r="E1806" s="834" t="e">
        <f>#REF!</f>
        <v>#REF!</v>
      </c>
      <c r="F1806" s="834">
        <v>10</v>
      </c>
      <c r="G1806" s="834" t="s">
        <v>2452</v>
      </c>
      <c r="H1806" s="834" t="e">
        <f>#REF!</f>
        <v>#REF!</v>
      </c>
      <c r="I1806" s="834" t="e">
        <f>#REF!+#REF!+#REF!+#REF!+#REF!+#REF!+#REF!+#REF!+#REF!+#REF!</f>
        <v>#REF!</v>
      </c>
      <c r="J1806" s="834" t="e">
        <f>#REF!+#REF!+#REF!+#REF!+#REF!+#REF!+#REF!+#REF!+#REF!+#REF!</f>
        <v>#REF!</v>
      </c>
      <c r="K1806" s="835" t="e">
        <f t="shared" si="30"/>
        <v>#REF!</v>
      </c>
      <c r="L1806" s="835" t="e">
        <f t="shared" si="31"/>
        <v>#REF!</v>
      </c>
      <c r="M1806" s="834" t="e">
        <f>#REF!</f>
        <v>#REF!</v>
      </c>
      <c r="N1806" s="834" t="e">
        <f>#REF!</f>
        <v>#REF!</v>
      </c>
      <c r="O1806" s="836" t="e">
        <f t="shared" si="32"/>
        <v>#REF!</v>
      </c>
      <c r="P1806" s="820" t="e">
        <f>Tabla13[[#This Row],[Ejec Real Acumu]]-Tabla13[[#This Row],[Proyec Ejec Acumul]]</f>
        <v>#REF!</v>
      </c>
      <c r="Q1806" s="820" t="e">
        <f>Tabla13[[#This Row],[Ejec Real Mes]]-Tabla13[[#This Row],[Program Entreg Mes]]</f>
        <v>#REF!</v>
      </c>
    </row>
    <row r="1807" spans="1:17">
      <c r="A1807" s="834">
        <v>23</v>
      </c>
      <c r="B1807" s="834" t="s">
        <v>2459</v>
      </c>
      <c r="C1807" s="834" t="s">
        <v>2460</v>
      </c>
      <c r="D1807" s="834" t="e">
        <f>#REF!</f>
        <v>#REF!</v>
      </c>
      <c r="E1807" s="834" t="e">
        <f>#REF!</f>
        <v>#REF!</v>
      </c>
      <c r="F1807" s="834">
        <v>10</v>
      </c>
      <c r="G1807" s="834" t="s">
        <v>2452</v>
      </c>
      <c r="H1807" s="834" t="e">
        <f>#REF!</f>
        <v>#REF!</v>
      </c>
      <c r="I1807" s="834" t="e">
        <f>#REF!+#REF!+#REF!+#REF!+#REF!+#REF!+#REF!+#REF!+#REF!+#REF!</f>
        <v>#REF!</v>
      </c>
      <c r="J1807" s="834" t="e">
        <f>#REF!+#REF!+#REF!+#REF!+#REF!+#REF!+#REF!+#REF!+#REF!+#REF!</f>
        <v>#REF!</v>
      </c>
      <c r="K1807" s="835" t="e">
        <f t="shared" si="30"/>
        <v>#REF!</v>
      </c>
      <c r="L1807" s="835" t="e">
        <f t="shared" si="31"/>
        <v>#REF!</v>
      </c>
      <c r="M1807" s="834" t="e">
        <f>#REF!</f>
        <v>#REF!</v>
      </c>
      <c r="N1807" s="834" t="e">
        <f>#REF!</f>
        <v>#REF!</v>
      </c>
      <c r="O1807" s="836" t="e">
        <f t="shared" si="32"/>
        <v>#REF!</v>
      </c>
      <c r="P1807" s="820" t="e">
        <f>Tabla13[[#This Row],[Ejec Real Acumu]]-Tabla13[[#This Row],[Proyec Ejec Acumul]]</f>
        <v>#REF!</v>
      </c>
      <c r="Q1807" s="820" t="e">
        <f>Tabla13[[#This Row],[Ejec Real Mes]]-Tabla13[[#This Row],[Program Entreg Mes]]</f>
        <v>#REF!</v>
      </c>
    </row>
    <row r="1808" spans="1:17">
      <c r="A1808" s="834">
        <v>24</v>
      </c>
      <c r="B1808" s="834" t="s">
        <v>2459</v>
      </c>
      <c r="C1808" s="834" t="s">
        <v>2460</v>
      </c>
      <c r="D1808" s="834" t="e">
        <f>#REF!</f>
        <v>#REF!</v>
      </c>
      <c r="E1808" s="834" t="e">
        <f>#REF!</f>
        <v>#REF!</v>
      </c>
      <c r="F1808" s="834">
        <v>10</v>
      </c>
      <c r="G1808" s="834" t="s">
        <v>2452</v>
      </c>
      <c r="H1808" s="834" t="e">
        <f>#REF!</f>
        <v>#REF!</v>
      </c>
      <c r="I1808" s="834" t="e">
        <f>#REF!+#REF!+#REF!+#REF!+#REF!+#REF!+#REF!+#REF!+#REF!+#REF!</f>
        <v>#REF!</v>
      </c>
      <c r="J1808" s="834" t="e">
        <f>#REF!+#REF!+#REF!+#REF!+#REF!+#REF!+#REF!+#REF!+#REF!+#REF!</f>
        <v>#REF!</v>
      </c>
      <c r="K1808" s="835" t="e">
        <f t="shared" si="30"/>
        <v>#REF!</v>
      </c>
      <c r="L1808" s="835" t="e">
        <f t="shared" si="31"/>
        <v>#REF!</v>
      </c>
      <c r="M1808" s="834" t="e">
        <f>#REF!</f>
        <v>#REF!</v>
      </c>
      <c r="N1808" s="834" t="e">
        <f>#REF!</f>
        <v>#REF!</v>
      </c>
      <c r="O1808" s="836" t="e">
        <f t="shared" si="32"/>
        <v>#REF!</v>
      </c>
      <c r="P1808" s="820" t="e">
        <f>Tabla13[[#This Row],[Ejec Real Acumu]]-Tabla13[[#This Row],[Proyec Ejec Acumul]]</f>
        <v>#REF!</v>
      </c>
      <c r="Q1808" s="820" t="e">
        <f>Tabla13[[#This Row],[Ejec Real Mes]]-Tabla13[[#This Row],[Program Entreg Mes]]</f>
        <v>#REF!</v>
      </c>
    </row>
    <row r="1809" spans="1:17">
      <c r="A1809" s="834">
        <v>25</v>
      </c>
      <c r="B1809" s="834" t="s">
        <v>2459</v>
      </c>
      <c r="C1809" s="834" t="s">
        <v>2460</v>
      </c>
      <c r="D1809" s="834" t="e">
        <f>#REF!</f>
        <v>#REF!</v>
      </c>
      <c r="E1809" s="834" t="e">
        <f>#REF!</f>
        <v>#REF!</v>
      </c>
      <c r="F1809" s="834">
        <v>10</v>
      </c>
      <c r="G1809" s="834" t="s">
        <v>2452</v>
      </c>
      <c r="H1809" s="834" t="e">
        <f>#REF!</f>
        <v>#REF!</v>
      </c>
      <c r="I1809" s="834" t="e">
        <f>#REF!+#REF!+#REF!+#REF!+#REF!+#REF!+#REF!+#REF!+#REF!+#REF!</f>
        <v>#REF!</v>
      </c>
      <c r="J1809" s="834" t="e">
        <f>#REF!+#REF!+#REF!+#REF!+#REF!+#REF!+#REF!+#REF!+#REF!+#REF!</f>
        <v>#REF!</v>
      </c>
      <c r="K1809" s="835" t="e">
        <f t="shared" si="30"/>
        <v>#REF!</v>
      </c>
      <c r="L1809" s="835" t="e">
        <f t="shared" si="31"/>
        <v>#REF!</v>
      </c>
      <c r="M1809" s="834" t="e">
        <f>#REF!</f>
        <v>#REF!</v>
      </c>
      <c r="N1809" s="834" t="e">
        <f>#REF!</f>
        <v>#REF!</v>
      </c>
      <c r="O1809" s="836" t="e">
        <f t="shared" si="32"/>
        <v>#REF!</v>
      </c>
      <c r="P1809" s="820" t="e">
        <f>Tabla13[[#This Row],[Ejec Real Acumu]]-Tabla13[[#This Row],[Proyec Ejec Acumul]]</f>
        <v>#REF!</v>
      </c>
      <c r="Q1809" s="820" t="e">
        <f>Tabla13[[#This Row],[Ejec Real Mes]]-Tabla13[[#This Row],[Program Entreg Mes]]</f>
        <v>#REF!</v>
      </c>
    </row>
    <row r="1810" spans="1:17">
      <c r="A1810" s="834">
        <v>26</v>
      </c>
      <c r="B1810" s="834" t="s">
        <v>2459</v>
      </c>
      <c r="C1810" s="834" t="s">
        <v>2460</v>
      </c>
      <c r="D1810" s="834" t="e">
        <f>#REF!</f>
        <v>#REF!</v>
      </c>
      <c r="E1810" s="834" t="e">
        <f>#REF!</f>
        <v>#REF!</v>
      </c>
      <c r="F1810" s="834">
        <v>10</v>
      </c>
      <c r="G1810" s="834" t="s">
        <v>2452</v>
      </c>
      <c r="H1810" s="834" t="e">
        <f>#REF!</f>
        <v>#REF!</v>
      </c>
      <c r="I1810" s="834" t="e">
        <f>#REF!+#REF!+#REF!+#REF!+#REF!+#REF!+#REF!+#REF!+#REF!+#REF!</f>
        <v>#REF!</v>
      </c>
      <c r="J1810" s="834" t="e">
        <f>#REF!+#REF!+#REF!+#REF!+#REF!+#REF!+#REF!+#REF!+#REF!+#REF!</f>
        <v>#REF!</v>
      </c>
      <c r="K1810" s="835" t="e">
        <f t="shared" si="30"/>
        <v>#REF!</v>
      </c>
      <c r="L1810" s="835" t="e">
        <f t="shared" si="31"/>
        <v>#REF!</v>
      </c>
      <c r="M1810" s="834" t="e">
        <f>#REF!</f>
        <v>#REF!</v>
      </c>
      <c r="N1810" s="834" t="e">
        <f>#REF!</f>
        <v>#REF!</v>
      </c>
      <c r="O1810" s="836" t="e">
        <f t="shared" si="32"/>
        <v>#REF!</v>
      </c>
      <c r="P1810" s="820" t="e">
        <f>Tabla13[[#This Row],[Ejec Real Acumu]]-Tabla13[[#This Row],[Proyec Ejec Acumul]]</f>
        <v>#REF!</v>
      </c>
      <c r="Q1810" s="820" t="e">
        <f>Tabla13[[#This Row],[Ejec Real Mes]]-Tabla13[[#This Row],[Program Entreg Mes]]</f>
        <v>#REF!</v>
      </c>
    </row>
    <row r="1811" spans="1:17">
      <c r="A1811" s="834">
        <v>27</v>
      </c>
      <c r="B1811" s="834" t="s">
        <v>2459</v>
      </c>
      <c r="C1811" s="834" t="s">
        <v>2460</v>
      </c>
      <c r="D1811" s="834" t="e">
        <f>#REF!</f>
        <v>#REF!</v>
      </c>
      <c r="E1811" s="834" t="e">
        <f>#REF!</f>
        <v>#REF!</v>
      </c>
      <c r="F1811" s="834">
        <v>10</v>
      </c>
      <c r="G1811" s="834" t="s">
        <v>2452</v>
      </c>
      <c r="H1811" s="834" t="e">
        <f>#REF!</f>
        <v>#REF!</v>
      </c>
      <c r="I1811" s="834" t="e">
        <f>#REF!+#REF!+#REF!+#REF!+#REF!+#REF!+#REF!+#REF!+#REF!+#REF!</f>
        <v>#REF!</v>
      </c>
      <c r="J1811" s="834" t="e">
        <f>#REF!+#REF!+#REF!+#REF!+#REF!+#REF!+#REF!+#REF!+#REF!+#REF!</f>
        <v>#REF!</v>
      </c>
      <c r="K1811" s="835" t="e">
        <f t="shared" si="30"/>
        <v>#REF!</v>
      </c>
      <c r="L1811" s="835" t="e">
        <f t="shared" si="31"/>
        <v>#REF!</v>
      </c>
      <c r="M1811" s="834" t="e">
        <f>#REF!</f>
        <v>#REF!</v>
      </c>
      <c r="N1811" s="834" t="e">
        <f>#REF!</f>
        <v>#REF!</v>
      </c>
      <c r="O1811" s="836" t="e">
        <f t="shared" si="32"/>
        <v>#REF!</v>
      </c>
      <c r="P1811" s="820" t="e">
        <f>Tabla13[[#This Row],[Ejec Real Acumu]]-Tabla13[[#This Row],[Proyec Ejec Acumul]]</f>
        <v>#REF!</v>
      </c>
      <c r="Q1811" s="820" t="e">
        <f>Tabla13[[#This Row],[Ejec Real Mes]]-Tabla13[[#This Row],[Program Entreg Mes]]</f>
        <v>#REF!</v>
      </c>
    </row>
    <row r="1812" spans="1:17">
      <c r="A1812" s="834">
        <v>28</v>
      </c>
      <c r="B1812" s="834" t="s">
        <v>2459</v>
      </c>
      <c r="C1812" s="834" t="s">
        <v>2460</v>
      </c>
      <c r="D1812" s="834" t="e">
        <f>#REF!</f>
        <v>#REF!</v>
      </c>
      <c r="E1812" s="834" t="e">
        <f>#REF!</f>
        <v>#REF!</v>
      </c>
      <c r="F1812" s="834">
        <v>10</v>
      </c>
      <c r="G1812" s="834" t="s">
        <v>2452</v>
      </c>
      <c r="H1812" s="837" t="e">
        <f>#REF!</f>
        <v>#REF!</v>
      </c>
      <c r="I1812" s="834" t="e">
        <f>#REF!+#REF!+#REF!+#REF!+#REF!+#REF!+#REF!+#REF!+#REF!+#REF!</f>
        <v>#REF!</v>
      </c>
      <c r="J1812" s="834" t="e">
        <f>#REF!+#REF!+#REF!+#REF!+#REF!+#REF!+#REF!+#REF!+#REF!+#REF!</f>
        <v>#REF!</v>
      </c>
      <c r="K1812" s="835" t="e">
        <f t="shared" si="30"/>
        <v>#REF!</v>
      </c>
      <c r="L1812" s="835" t="e">
        <f t="shared" si="31"/>
        <v>#REF!</v>
      </c>
      <c r="M1812" s="834" t="e">
        <f>#REF!</f>
        <v>#REF!</v>
      </c>
      <c r="N1812" s="834" t="e">
        <f>#REF!</f>
        <v>#REF!</v>
      </c>
      <c r="O1812" s="836" t="e">
        <f t="shared" si="32"/>
        <v>#REF!</v>
      </c>
      <c r="P1812" s="820" t="e">
        <f>Tabla13[[#This Row],[Ejec Real Acumu]]-Tabla13[[#This Row],[Proyec Ejec Acumul]]</f>
        <v>#REF!</v>
      </c>
      <c r="Q1812" s="820" t="e">
        <f>Tabla13[[#This Row],[Ejec Real Mes]]-Tabla13[[#This Row],[Program Entreg Mes]]</f>
        <v>#REF!</v>
      </c>
    </row>
    <row r="1813" spans="1:17">
      <c r="A1813" s="834">
        <v>29</v>
      </c>
      <c r="B1813" s="834" t="s">
        <v>2459</v>
      </c>
      <c r="C1813" s="834" t="s">
        <v>2460</v>
      </c>
      <c r="D1813" s="834" t="e">
        <f>#REF!</f>
        <v>#REF!</v>
      </c>
      <c r="E1813" s="834" t="e">
        <f>#REF!</f>
        <v>#REF!</v>
      </c>
      <c r="F1813" s="834">
        <v>10</v>
      </c>
      <c r="G1813" s="834" t="s">
        <v>2452</v>
      </c>
      <c r="H1813" s="834" t="e">
        <f>#REF!</f>
        <v>#REF!</v>
      </c>
      <c r="I1813" s="834" t="e">
        <f>#REF!+#REF!+#REF!+#REF!+#REF!+#REF!+#REF!+#REF!+#REF!+#REF!</f>
        <v>#REF!</v>
      </c>
      <c r="J1813" s="834" t="e">
        <f>#REF!+#REF!+#REF!+#REF!+#REF!+#REF!+#REF!+#REF!+#REF!+#REF!</f>
        <v>#REF!</v>
      </c>
      <c r="K1813" s="835" t="e">
        <f t="shared" si="30"/>
        <v>#REF!</v>
      </c>
      <c r="L1813" s="835" t="e">
        <f t="shared" si="31"/>
        <v>#REF!</v>
      </c>
      <c r="M1813" s="834" t="e">
        <f>#REF!</f>
        <v>#REF!</v>
      </c>
      <c r="N1813" s="834" t="e">
        <f>#REF!</f>
        <v>#REF!</v>
      </c>
      <c r="O1813" s="836" t="e">
        <f t="shared" si="32"/>
        <v>#REF!</v>
      </c>
      <c r="P1813" s="820" t="e">
        <f>Tabla13[[#This Row],[Ejec Real Acumu]]-Tabla13[[#This Row],[Proyec Ejec Acumul]]</f>
        <v>#REF!</v>
      </c>
      <c r="Q1813" s="820" t="e">
        <f>Tabla13[[#This Row],[Ejec Real Mes]]-Tabla13[[#This Row],[Program Entreg Mes]]</f>
        <v>#REF!</v>
      </c>
    </row>
    <row r="1814" spans="1:17">
      <c r="A1814" s="834">
        <v>30</v>
      </c>
      <c r="B1814" s="834" t="s">
        <v>2459</v>
      </c>
      <c r="C1814" s="834" t="s">
        <v>2460</v>
      </c>
      <c r="D1814" s="834" t="e">
        <f>#REF!</f>
        <v>#REF!</v>
      </c>
      <c r="E1814" s="834" t="e">
        <f>#REF!</f>
        <v>#REF!</v>
      </c>
      <c r="F1814" s="834">
        <v>10</v>
      </c>
      <c r="G1814" s="834" t="s">
        <v>2452</v>
      </c>
      <c r="H1814" s="834" t="e">
        <f>#REF!</f>
        <v>#REF!</v>
      </c>
      <c r="I1814" s="834" t="e">
        <f>#REF!+#REF!+#REF!+#REF!+#REF!+#REF!+#REF!+#REF!+#REF!+#REF!</f>
        <v>#REF!</v>
      </c>
      <c r="J1814" s="834" t="e">
        <f>#REF!+#REF!+#REF!+#REF!+#REF!+#REF!+#REF!+#REF!+#REF!+#REF!</f>
        <v>#REF!</v>
      </c>
      <c r="K1814" s="835" t="e">
        <f t="shared" si="30"/>
        <v>#REF!</v>
      </c>
      <c r="L1814" s="835" t="e">
        <f t="shared" si="31"/>
        <v>#REF!</v>
      </c>
      <c r="M1814" s="834" t="e">
        <f>#REF!</f>
        <v>#REF!</v>
      </c>
      <c r="N1814" s="834" t="e">
        <f>#REF!</f>
        <v>#REF!</v>
      </c>
      <c r="O1814" s="836" t="e">
        <f t="shared" si="32"/>
        <v>#REF!</v>
      </c>
      <c r="P1814" s="820" t="e">
        <f>Tabla13[[#This Row],[Ejec Real Acumu]]-Tabla13[[#This Row],[Proyec Ejec Acumul]]</f>
        <v>#REF!</v>
      </c>
      <c r="Q1814" s="820" t="e">
        <f>Tabla13[[#This Row],[Ejec Real Mes]]-Tabla13[[#This Row],[Program Entreg Mes]]</f>
        <v>#REF!</v>
      </c>
    </row>
    <row r="1815" spans="1:17">
      <c r="A1815" s="834">
        <v>31</v>
      </c>
      <c r="B1815" s="834" t="s">
        <v>2459</v>
      </c>
      <c r="C1815" s="834" t="s">
        <v>2460</v>
      </c>
      <c r="D1815" s="834" t="e">
        <f>#REF!</f>
        <v>#REF!</v>
      </c>
      <c r="E1815" s="834" t="e">
        <f>#REF!</f>
        <v>#REF!</v>
      </c>
      <c r="F1815" s="834">
        <v>10</v>
      </c>
      <c r="G1815" s="834" t="s">
        <v>2452</v>
      </c>
      <c r="H1815" s="834" t="e">
        <f>#REF!</f>
        <v>#REF!</v>
      </c>
      <c r="I1815" s="834" t="e">
        <f>#REF!+#REF!+#REF!+#REF!+#REF!+#REF!+#REF!+#REF!+#REF!+#REF!</f>
        <v>#REF!</v>
      </c>
      <c r="J1815" s="834" t="e">
        <f>#REF!+#REF!+#REF!+#REF!+#REF!+#REF!+#REF!+#REF!+#REF!+#REF!</f>
        <v>#REF!</v>
      </c>
      <c r="K1815" s="835" t="e">
        <f t="shared" si="30"/>
        <v>#REF!</v>
      </c>
      <c r="L1815" s="835" t="e">
        <f t="shared" si="31"/>
        <v>#REF!</v>
      </c>
      <c r="M1815" s="834" t="e">
        <f>#REF!</f>
        <v>#REF!</v>
      </c>
      <c r="N1815" s="834" t="e">
        <f>#REF!</f>
        <v>#REF!</v>
      </c>
      <c r="O1815" s="836" t="e">
        <f t="shared" si="32"/>
        <v>#REF!</v>
      </c>
      <c r="P1815" s="820" t="e">
        <f>Tabla13[[#This Row],[Ejec Real Acumu]]-Tabla13[[#This Row],[Proyec Ejec Acumul]]</f>
        <v>#REF!</v>
      </c>
      <c r="Q1815" s="820" t="e">
        <f>Tabla13[[#This Row],[Ejec Real Mes]]-Tabla13[[#This Row],[Program Entreg Mes]]</f>
        <v>#REF!</v>
      </c>
    </row>
    <row r="1816" spans="1:17">
      <c r="A1816" s="834">
        <v>32</v>
      </c>
      <c r="B1816" s="834" t="s">
        <v>2459</v>
      </c>
      <c r="C1816" s="834" t="s">
        <v>2460</v>
      </c>
      <c r="D1816" s="834" t="e">
        <f>#REF!</f>
        <v>#REF!</v>
      </c>
      <c r="E1816" s="834" t="e">
        <f>#REF!</f>
        <v>#REF!</v>
      </c>
      <c r="F1816" s="834">
        <v>10</v>
      </c>
      <c r="G1816" s="834" t="s">
        <v>2452</v>
      </c>
      <c r="H1816" s="834" t="e">
        <f>#REF!</f>
        <v>#REF!</v>
      </c>
      <c r="I1816" s="834" t="e">
        <f>#REF!+#REF!+#REF!+#REF!+#REF!+#REF!+#REF!+#REF!+#REF!+#REF!</f>
        <v>#REF!</v>
      </c>
      <c r="J1816" s="834" t="e">
        <f>#REF!+#REF!+#REF!+#REF!+#REF!+#REF!+#REF!+#REF!+#REF!+#REF!</f>
        <v>#REF!</v>
      </c>
      <c r="K1816" s="835" t="e">
        <f t="shared" si="30"/>
        <v>#REF!</v>
      </c>
      <c r="L1816" s="835" t="e">
        <f t="shared" si="31"/>
        <v>#REF!</v>
      </c>
      <c r="M1816" s="834" t="e">
        <f>#REF!</f>
        <v>#REF!</v>
      </c>
      <c r="N1816" s="834" t="e">
        <f>#REF!</f>
        <v>#REF!</v>
      </c>
      <c r="O1816" s="836" t="e">
        <f t="shared" si="32"/>
        <v>#REF!</v>
      </c>
      <c r="P1816" s="820" t="e">
        <f>Tabla13[[#This Row],[Ejec Real Acumu]]-Tabla13[[#This Row],[Proyec Ejec Acumul]]</f>
        <v>#REF!</v>
      </c>
      <c r="Q1816" s="820" t="e">
        <f>Tabla13[[#This Row],[Ejec Real Mes]]-Tabla13[[#This Row],[Program Entreg Mes]]</f>
        <v>#REF!</v>
      </c>
    </row>
    <row r="1817" spans="1:17">
      <c r="A1817" s="834">
        <v>33</v>
      </c>
      <c r="B1817" s="834" t="s">
        <v>2459</v>
      </c>
      <c r="C1817" s="834" t="s">
        <v>2460</v>
      </c>
      <c r="D1817" s="834" t="e">
        <f>#REF!</f>
        <v>#REF!</v>
      </c>
      <c r="E1817" s="834" t="e">
        <f>#REF!</f>
        <v>#REF!</v>
      </c>
      <c r="F1817" s="834">
        <v>10</v>
      </c>
      <c r="G1817" s="834" t="s">
        <v>2452</v>
      </c>
      <c r="H1817" s="834" t="e">
        <f>#REF!</f>
        <v>#REF!</v>
      </c>
      <c r="I1817" s="834" t="e">
        <f>#REF!+#REF!+#REF!+#REF!+#REF!+#REF!+#REF!+#REF!+#REF!+#REF!</f>
        <v>#REF!</v>
      </c>
      <c r="J1817" s="834" t="e">
        <f>#REF!+#REF!+#REF!+#REF!+#REF!+#REF!+#REF!+#REF!+#REF!+#REF!</f>
        <v>#REF!</v>
      </c>
      <c r="K1817" s="835" t="e">
        <f t="shared" si="30"/>
        <v>#REF!</v>
      </c>
      <c r="L1817" s="835" t="e">
        <f t="shared" si="31"/>
        <v>#REF!</v>
      </c>
      <c r="M1817" s="834" t="e">
        <f>#REF!</f>
        <v>#REF!</v>
      </c>
      <c r="N1817" s="834" t="e">
        <f>#REF!</f>
        <v>#REF!</v>
      </c>
      <c r="O1817" s="836" t="e">
        <f t="shared" si="32"/>
        <v>#REF!</v>
      </c>
      <c r="P1817" s="820" t="e">
        <f>Tabla13[[#This Row],[Ejec Real Acumu]]-Tabla13[[#This Row],[Proyec Ejec Acumul]]</f>
        <v>#REF!</v>
      </c>
      <c r="Q1817" s="820" t="e">
        <f>Tabla13[[#This Row],[Ejec Real Mes]]-Tabla13[[#This Row],[Program Entreg Mes]]</f>
        <v>#REF!</v>
      </c>
    </row>
    <row r="1818" spans="1:17">
      <c r="A1818" s="834">
        <v>34</v>
      </c>
      <c r="B1818" s="834" t="s">
        <v>2459</v>
      </c>
      <c r="C1818" s="834" t="s">
        <v>2460</v>
      </c>
      <c r="D1818" s="834" t="e">
        <f>#REF!</f>
        <v>#REF!</v>
      </c>
      <c r="E1818" s="834" t="e">
        <f>#REF!</f>
        <v>#REF!</v>
      </c>
      <c r="F1818" s="834">
        <v>10</v>
      </c>
      <c r="G1818" s="834" t="s">
        <v>2452</v>
      </c>
      <c r="H1818" s="834" t="e">
        <f>#REF!</f>
        <v>#REF!</v>
      </c>
      <c r="I1818" s="834" t="e">
        <f>#REF!+#REF!+#REF!+#REF!+#REF!+#REF!+#REF!+#REF!+#REF!+#REF!</f>
        <v>#REF!</v>
      </c>
      <c r="J1818" s="834" t="e">
        <f>#REF!+#REF!+#REF!+#REF!+#REF!+#REF!+#REF!+#REF!+#REF!+#REF!</f>
        <v>#REF!</v>
      </c>
      <c r="K1818" s="835" t="e">
        <f t="shared" si="30"/>
        <v>#REF!</v>
      </c>
      <c r="L1818" s="835" t="e">
        <f t="shared" si="31"/>
        <v>#REF!</v>
      </c>
      <c r="M1818" s="834" t="e">
        <f>#REF!</f>
        <v>#REF!</v>
      </c>
      <c r="N1818" s="834" t="e">
        <f>#REF!</f>
        <v>#REF!</v>
      </c>
      <c r="O1818" s="836" t="e">
        <f t="shared" si="32"/>
        <v>#REF!</v>
      </c>
      <c r="P1818" s="820" t="e">
        <f>Tabla13[[#This Row],[Ejec Real Acumu]]-Tabla13[[#This Row],[Proyec Ejec Acumul]]</f>
        <v>#REF!</v>
      </c>
      <c r="Q1818" s="820" t="e">
        <f>Tabla13[[#This Row],[Ejec Real Mes]]-Tabla13[[#This Row],[Program Entreg Mes]]</f>
        <v>#REF!</v>
      </c>
    </row>
    <row r="1819" spans="1:17">
      <c r="A1819" s="834">
        <v>35</v>
      </c>
      <c r="B1819" s="834" t="s">
        <v>2459</v>
      </c>
      <c r="C1819" s="834" t="s">
        <v>2460</v>
      </c>
      <c r="D1819" s="834" t="e">
        <f>#REF!</f>
        <v>#REF!</v>
      </c>
      <c r="E1819" s="834" t="e">
        <f>#REF!</f>
        <v>#REF!</v>
      </c>
      <c r="F1819" s="834">
        <v>10</v>
      </c>
      <c r="G1819" s="834" t="s">
        <v>2452</v>
      </c>
      <c r="H1819" s="834" t="e">
        <f>#REF!</f>
        <v>#REF!</v>
      </c>
      <c r="I1819" s="834" t="e">
        <f>#REF!+#REF!+#REF!+#REF!+#REF!+#REF!+#REF!+#REF!+#REF!+#REF!</f>
        <v>#REF!</v>
      </c>
      <c r="J1819" s="834" t="e">
        <f>#REF!+#REF!+#REF!+#REF!+#REF!+#REF!+#REF!+#REF!+#REF!+#REF!</f>
        <v>#REF!</v>
      </c>
      <c r="K1819" s="835" t="e">
        <f t="shared" si="30"/>
        <v>#REF!</v>
      </c>
      <c r="L1819" s="835" t="e">
        <f t="shared" si="31"/>
        <v>#REF!</v>
      </c>
      <c r="M1819" s="834" t="e">
        <f>#REF!</f>
        <v>#REF!</v>
      </c>
      <c r="N1819" s="834" t="e">
        <f>#REF!</f>
        <v>#REF!</v>
      </c>
      <c r="O1819" s="836" t="e">
        <f t="shared" si="32"/>
        <v>#REF!</v>
      </c>
      <c r="P1819" s="820" t="e">
        <f>Tabla13[[#This Row],[Ejec Real Acumu]]-Tabla13[[#This Row],[Proyec Ejec Acumul]]</f>
        <v>#REF!</v>
      </c>
      <c r="Q1819" s="820" t="e">
        <f>Tabla13[[#This Row],[Ejec Real Mes]]-Tabla13[[#This Row],[Program Entreg Mes]]</f>
        <v>#REF!</v>
      </c>
    </row>
    <row r="1820" spans="1:17">
      <c r="A1820" s="834">
        <v>36</v>
      </c>
      <c r="B1820" s="834" t="s">
        <v>2459</v>
      </c>
      <c r="C1820" s="834" t="s">
        <v>2460</v>
      </c>
      <c r="D1820" s="834" t="e">
        <f>#REF!</f>
        <v>#REF!</v>
      </c>
      <c r="E1820" s="834" t="e">
        <f>#REF!</f>
        <v>#REF!</v>
      </c>
      <c r="F1820" s="834">
        <v>10</v>
      </c>
      <c r="G1820" s="834" t="s">
        <v>2452</v>
      </c>
      <c r="H1820" s="834" t="e">
        <f>#REF!</f>
        <v>#REF!</v>
      </c>
      <c r="I1820" s="834" t="e">
        <f>#REF!+#REF!+#REF!+#REF!+#REF!+#REF!+#REF!+#REF!+#REF!+#REF!</f>
        <v>#REF!</v>
      </c>
      <c r="J1820" s="834" t="e">
        <f>#REF!+#REF!+#REF!+#REF!+#REF!+#REF!+#REF!+#REF!+#REF!+#REF!</f>
        <v>#REF!</v>
      </c>
      <c r="K1820" s="835" t="e">
        <f t="shared" si="30"/>
        <v>#REF!</v>
      </c>
      <c r="L1820" s="835" t="e">
        <f t="shared" si="31"/>
        <v>#REF!</v>
      </c>
      <c r="M1820" s="834" t="e">
        <f>#REF!</f>
        <v>#REF!</v>
      </c>
      <c r="N1820" s="834" t="e">
        <f>#REF!</f>
        <v>#REF!</v>
      </c>
      <c r="O1820" s="836" t="e">
        <f t="shared" si="32"/>
        <v>#REF!</v>
      </c>
      <c r="P1820" s="820" t="e">
        <f>Tabla13[[#This Row],[Ejec Real Acumu]]-Tabla13[[#This Row],[Proyec Ejec Acumul]]</f>
        <v>#REF!</v>
      </c>
      <c r="Q1820" s="820" t="e">
        <f>Tabla13[[#This Row],[Ejec Real Mes]]-Tabla13[[#This Row],[Program Entreg Mes]]</f>
        <v>#REF!</v>
      </c>
    </row>
    <row r="1821" spans="1:17">
      <c r="A1821" s="834">
        <v>37</v>
      </c>
      <c r="B1821" s="834" t="s">
        <v>2459</v>
      </c>
      <c r="C1821" s="834" t="s">
        <v>2460</v>
      </c>
      <c r="D1821" s="834" t="e">
        <f>#REF!</f>
        <v>#REF!</v>
      </c>
      <c r="E1821" s="834" t="e">
        <f>#REF!</f>
        <v>#REF!</v>
      </c>
      <c r="F1821" s="834">
        <v>10</v>
      </c>
      <c r="G1821" s="834" t="s">
        <v>2452</v>
      </c>
      <c r="H1821" s="834" t="e">
        <f>#REF!</f>
        <v>#REF!</v>
      </c>
      <c r="I1821" s="834" t="e">
        <f>#REF!+#REF!+#REF!+#REF!+#REF!+#REF!+#REF!+#REF!+#REF!+#REF!</f>
        <v>#REF!</v>
      </c>
      <c r="J1821" s="834" t="e">
        <f>#REF!+#REF!+#REF!+#REF!+#REF!+#REF!+#REF!+#REF!+#REF!+#REF!</f>
        <v>#REF!</v>
      </c>
      <c r="K1821" s="835" t="e">
        <f t="shared" si="30"/>
        <v>#REF!</v>
      </c>
      <c r="L1821" s="835" t="e">
        <f t="shared" si="31"/>
        <v>#REF!</v>
      </c>
      <c r="M1821" s="834" t="e">
        <f>#REF!</f>
        <v>#REF!</v>
      </c>
      <c r="N1821" s="834" t="e">
        <f>#REF!</f>
        <v>#REF!</v>
      </c>
      <c r="O1821" s="836" t="e">
        <f t="shared" si="32"/>
        <v>#REF!</v>
      </c>
      <c r="P1821" s="820" t="e">
        <f>Tabla13[[#This Row],[Ejec Real Acumu]]-Tabla13[[#This Row],[Proyec Ejec Acumul]]</f>
        <v>#REF!</v>
      </c>
      <c r="Q1821" s="820" t="e">
        <f>Tabla13[[#This Row],[Ejec Real Mes]]-Tabla13[[#This Row],[Program Entreg Mes]]</f>
        <v>#REF!</v>
      </c>
    </row>
    <row r="1822" spans="1:17">
      <c r="A1822" s="834">
        <v>38</v>
      </c>
      <c r="B1822" s="834" t="s">
        <v>2459</v>
      </c>
      <c r="C1822" s="834" t="s">
        <v>2460</v>
      </c>
      <c r="D1822" s="834" t="e">
        <f>#REF!</f>
        <v>#REF!</v>
      </c>
      <c r="E1822" s="834" t="e">
        <f>#REF!</f>
        <v>#REF!</v>
      </c>
      <c r="F1822" s="834">
        <v>10</v>
      </c>
      <c r="G1822" s="834" t="s">
        <v>2452</v>
      </c>
      <c r="H1822" s="834" t="e">
        <f>#REF!</f>
        <v>#REF!</v>
      </c>
      <c r="I1822" s="834" t="e">
        <f>#REF!+#REF!+#REF!+#REF!+#REF!+#REF!+#REF!+#REF!+#REF!+#REF!</f>
        <v>#REF!</v>
      </c>
      <c r="J1822" s="834" t="e">
        <f>#REF!+#REF!+#REF!+#REF!+#REF!+#REF!+#REF!+#REF!+#REF!+#REF!</f>
        <v>#REF!</v>
      </c>
      <c r="K1822" s="835" t="e">
        <f t="shared" si="30"/>
        <v>#REF!</v>
      </c>
      <c r="L1822" s="835" t="e">
        <f t="shared" si="31"/>
        <v>#REF!</v>
      </c>
      <c r="M1822" s="834" t="e">
        <f>#REF!</f>
        <v>#REF!</v>
      </c>
      <c r="N1822" s="834" t="e">
        <f>#REF!</f>
        <v>#REF!</v>
      </c>
      <c r="O1822" s="836" t="e">
        <f t="shared" si="32"/>
        <v>#REF!</v>
      </c>
      <c r="P1822" s="820" t="e">
        <f>Tabla13[[#This Row],[Ejec Real Acumu]]-Tabla13[[#This Row],[Proyec Ejec Acumul]]</f>
        <v>#REF!</v>
      </c>
      <c r="Q1822" s="820" t="e">
        <f>Tabla13[[#This Row],[Ejec Real Mes]]-Tabla13[[#This Row],[Program Entreg Mes]]</f>
        <v>#REF!</v>
      </c>
    </row>
    <row r="1823" spans="1:17">
      <c r="A1823" s="834">
        <v>1</v>
      </c>
      <c r="B1823" s="834" t="s">
        <v>2459</v>
      </c>
      <c r="C1823" s="834" t="s">
        <v>2460</v>
      </c>
      <c r="D1823" s="834" t="e">
        <f>#REF!</f>
        <v>#REF!</v>
      </c>
      <c r="E1823" s="834" t="e">
        <f>#REF!</f>
        <v>#REF!</v>
      </c>
      <c r="F1823" s="834">
        <v>11</v>
      </c>
      <c r="G1823" s="834" t="s">
        <v>2453</v>
      </c>
      <c r="H1823" s="834" t="e">
        <f>#REF!</f>
        <v>#REF!</v>
      </c>
      <c r="I1823" s="834" t="e">
        <f>#REF!+#REF!+#REF!+#REF!+#REF!+#REF!+#REF!+#REF!+#REF!+#REF!+#REF!</f>
        <v>#REF!</v>
      </c>
      <c r="J1823" s="834" t="e">
        <f>#REF!+#REF!+#REF!+#REF!+#REF!+#REF!+#REF!+#REF!+#REF!+#REF!+#REF!</f>
        <v>#REF!</v>
      </c>
      <c r="K1823" s="835" t="e">
        <f t="shared" si="30"/>
        <v>#REF!</v>
      </c>
      <c r="L1823" s="835" t="e">
        <f t="shared" si="31"/>
        <v>#REF!</v>
      </c>
      <c r="M1823" s="834" t="e">
        <f>#REF!</f>
        <v>#REF!</v>
      </c>
      <c r="N1823" s="834" t="e">
        <f>#REF!</f>
        <v>#REF!</v>
      </c>
      <c r="O1823" s="836" t="e">
        <f t="shared" si="32"/>
        <v>#REF!</v>
      </c>
      <c r="P1823" s="820" t="e">
        <f>Tabla13[[#This Row],[Ejec Real Acumu]]-Tabla13[[#This Row],[Proyec Ejec Acumul]]</f>
        <v>#REF!</v>
      </c>
      <c r="Q1823" s="820" t="e">
        <f>Tabla13[[#This Row],[Ejec Real Mes]]-Tabla13[[#This Row],[Program Entreg Mes]]</f>
        <v>#REF!</v>
      </c>
    </row>
    <row r="1824" spans="1:17">
      <c r="A1824" s="834">
        <v>2</v>
      </c>
      <c r="B1824" s="834" t="s">
        <v>2459</v>
      </c>
      <c r="C1824" s="834" t="s">
        <v>2460</v>
      </c>
      <c r="D1824" s="834" t="e">
        <f>#REF!</f>
        <v>#REF!</v>
      </c>
      <c r="E1824" s="834" t="e">
        <f>#REF!</f>
        <v>#REF!</v>
      </c>
      <c r="F1824" s="834">
        <v>11</v>
      </c>
      <c r="G1824" s="834" t="s">
        <v>2453</v>
      </c>
      <c r="H1824" s="834" t="e">
        <f>#REF!</f>
        <v>#REF!</v>
      </c>
      <c r="I1824" s="834" t="e">
        <f>#REF!+#REF!+#REF!+#REF!+#REF!+#REF!+#REF!+#REF!+#REF!+#REF!+#REF!</f>
        <v>#REF!</v>
      </c>
      <c r="J1824" s="834" t="e">
        <f>#REF!+#REF!+#REF!+#REF!+#REF!+#REF!+#REF!+#REF!+#REF!+#REF!+#REF!</f>
        <v>#REF!</v>
      </c>
      <c r="K1824" s="835" t="e">
        <f t="shared" si="30"/>
        <v>#REF!</v>
      </c>
      <c r="L1824" s="835" t="e">
        <f t="shared" si="31"/>
        <v>#REF!</v>
      </c>
      <c r="M1824" s="834" t="e">
        <f>#REF!</f>
        <v>#REF!</v>
      </c>
      <c r="N1824" s="834" t="e">
        <f>#REF!</f>
        <v>#REF!</v>
      </c>
      <c r="O1824" s="836" t="e">
        <f t="shared" si="32"/>
        <v>#REF!</v>
      </c>
      <c r="P1824" s="820" t="e">
        <f>Tabla13[[#This Row],[Ejec Real Acumu]]-Tabla13[[#This Row],[Proyec Ejec Acumul]]</f>
        <v>#REF!</v>
      </c>
      <c r="Q1824" s="820" t="e">
        <f>Tabla13[[#This Row],[Ejec Real Mes]]-Tabla13[[#This Row],[Program Entreg Mes]]</f>
        <v>#REF!</v>
      </c>
    </row>
    <row r="1825" spans="1:17">
      <c r="A1825" s="834">
        <v>3</v>
      </c>
      <c r="B1825" s="834" t="s">
        <v>2459</v>
      </c>
      <c r="C1825" s="834" t="s">
        <v>2460</v>
      </c>
      <c r="D1825" s="834" t="e">
        <f>#REF!</f>
        <v>#REF!</v>
      </c>
      <c r="E1825" s="834" t="e">
        <f>#REF!</f>
        <v>#REF!</v>
      </c>
      <c r="F1825" s="834">
        <v>11</v>
      </c>
      <c r="G1825" s="834" t="s">
        <v>2453</v>
      </c>
      <c r="H1825" s="834" t="e">
        <f>#REF!</f>
        <v>#REF!</v>
      </c>
      <c r="I1825" s="834" t="e">
        <f>#REF!+#REF!+#REF!+#REF!+#REF!+#REF!+#REF!+#REF!+#REF!+#REF!+#REF!</f>
        <v>#REF!</v>
      </c>
      <c r="J1825" s="834" t="e">
        <f>#REF!+#REF!+#REF!+#REF!+#REF!+#REF!+#REF!+#REF!+#REF!+#REF!+#REF!</f>
        <v>#REF!</v>
      </c>
      <c r="K1825" s="835" t="e">
        <f t="shared" si="30"/>
        <v>#REF!</v>
      </c>
      <c r="L1825" s="835" t="e">
        <f t="shared" si="31"/>
        <v>#REF!</v>
      </c>
      <c r="M1825" s="834" t="e">
        <f>#REF!</f>
        <v>#REF!</v>
      </c>
      <c r="N1825" s="834" t="e">
        <f>#REF!</f>
        <v>#REF!</v>
      </c>
      <c r="O1825" s="836" t="e">
        <f t="shared" si="32"/>
        <v>#REF!</v>
      </c>
      <c r="P1825" s="820" t="e">
        <f>Tabla13[[#This Row],[Ejec Real Acumu]]-Tabla13[[#This Row],[Proyec Ejec Acumul]]</f>
        <v>#REF!</v>
      </c>
      <c r="Q1825" s="820" t="e">
        <f>Tabla13[[#This Row],[Ejec Real Mes]]-Tabla13[[#This Row],[Program Entreg Mes]]</f>
        <v>#REF!</v>
      </c>
    </row>
    <row r="1826" spans="1:17">
      <c r="A1826" s="834">
        <v>4</v>
      </c>
      <c r="B1826" s="834" t="s">
        <v>2459</v>
      </c>
      <c r="C1826" s="834" t="s">
        <v>2460</v>
      </c>
      <c r="D1826" s="834" t="e">
        <f>#REF!</f>
        <v>#REF!</v>
      </c>
      <c r="E1826" s="834" t="e">
        <f>#REF!</f>
        <v>#REF!</v>
      </c>
      <c r="F1826" s="834">
        <v>11</v>
      </c>
      <c r="G1826" s="834" t="s">
        <v>2453</v>
      </c>
      <c r="H1826" s="834" t="e">
        <f>#REF!</f>
        <v>#REF!</v>
      </c>
      <c r="I1826" s="834" t="e">
        <f>#REF!+#REF!+#REF!+#REF!+#REF!+#REF!+#REF!+#REF!+#REF!+#REF!+#REF!</f>
        <v>#REF!</v>
      </c>
      <c r="J1826" s="834" t="e">
        <f>#REF!+#REF!+#REF!+#REF!+#REF!+#REF!+#REF!+#REF!+#REF!+#REF!+#REF!</f>
        <v>#REF!</v>
      </c>
      <c r="K1826" s="835" t="e">
        <f t="shared" si="30"/>
        <v>#REF!</v>
      </c>
      <c r="L1826" s="835" t="e">
        <f t="shared" si="31"/>
        <v>#REF!</v>
      </c>
      <c r="M1826" s="834" t="e">
        <f>#REF!</f>
        <v>#REF!</v>
      </c>
      <c r="N1826" s="834" t="e">
        <f>#REF!</f>
        <v>#REF!</v>
      </c>
      <c r="O1826" s="836" t="e">
        <f t="shared" si="32"/>
        <v>#REF!</v>
      </c>
      <c r="P1826" s="820" t="e">
        <f>Tabla13[[#This Row],[Ejec Real Acumu]]-Tabla13[[#This Row],[Proyec Ejec Acumul]]</f>
        <v>#REF!</v>
      </c>
      <c r="Q1826" s="820" t="e">
        <f>Tabla13[[#This Row],[Ejec Real Mes]]-Tabla13[[#This Row],[Program Entreg Mes]]</f>
        <v>#REF!</v>
      </c>
    </row>
    <row r="1827" spans="1:17">
      <c r="A1827" s="834">
        <v>5</v>
      </c>
      <c r="B1827" s="834" t="s">
        <v>2459</v>
      </c>
      <c r="C1827" s="834" t="s">
        <v>2460</v>
      </c>
      <c r="D1827" s="834" t="e">
        <f>#REF!</f>
        <v>#REF!</v>
      </c>
      <c r="E1827" s="834" t="e">
        <f>#REF!</f>
        <v>#REF!</v>
      </c>
      <c r="F1827" s="834">
        <v>11</v>
      </c>
      <c r="G1827" s="834" t="s">
        <v>2453</v>
      </c>
      <c r="H1827" s="834" t="e">
        <f>#REF!</f>
        <v>#REF!</v>
      </c>
      <c r="I1827" s="834" t="e">
        <f>#REF!+#REF!+#REF!+#REF!+#REF!+#REF!+#REF!+#REF!+#REF!+#REF!+#REF!</f>
        <v>#REF!</v>
      </c>
      <c r="J1827" s="834" t="e">
        <f>#REF!+#REF!+#REF!+#REF!+#REF!+#REF!+#REF!+#REF!+#REF!+#REF!+#REF!</f>
        <v>#REF!</v>
      </c>
      <c r="K1827" s="835" t="e">
        <f t="shared" si="30"/>
        <v>#REF!</v>
      </c>
      <c r="L1827" s="835" t="e">
        <f t="shared" si="31"/>
        <v>#REF!</v>
      </c>
      <c r="M1827" s="834" t="e">
        <f>#REF!</f>
        <v>#REF!</v>
      </c>
      <c r="N1827" s="834" t="e">
        <f>#REF!</f>
        <v>#REF!</v>
      </c>
      <c r="O1827" s="836" t="e">
        <f t="shared" si="32"/>
        <v>#REF!</v>
      </c>
      <c r="P1827" s="820" t="e">
        <f>Tabla13[[#This Row],[Ejec Real Acumu]]-Tabla13[[#This Row],[Proyec Ejec Acumul]]</f>
        <v>#REF!</v>
      </c>
      <c r="Q1827" s="820" t="e">
        <f>Tabla13[[#This Row],[Ejec Real Mes]]-Tabla13[[#This Row],[Program Entreg Mes]]</f>
        <v>#REF!</v>
      </c>
    </row>
    <row r="1828" spans="1:17">
      <c r="A1828" s="834">
        <v>6</v>
      </c>
      <c r="B1828" s="834" t="s">
        <v>2459</v>
      </c>
      <c r="C1828" s="834" t="s">
        <v>2460</v>
      </c>
      <c r="D1828" s="834" t="e">
        <f>#REF!</f>
        <v>#REF!</v>
      </c>
      <c r="E1828" s="834" t="e">
        <f>#REF!</f>
        <v>#REF!</v>
      </c>
      <c r="F1828" s="834">
        <v>11</v>
      </c>
      <c r="G1828" s="834" t="s">
        <v>2453</v>
      </c>
      <c r="H1828" s="834" t="e">
        <f>#REF!</f>
        <v>#REF!</v>
      </c>
      <c r="I1828" s="834" t="e">
        <f>#REF!+#REF!+#REF!+#REF!+#REF!+#REF!+#REF!+#REF!+#REF!+#REF!+#REF!</f>
        <v>#REF!</v>
      </c>
      <c r="J1828" s="834" t="e">
        <f>#REF!+#REF!+#REF!+#REF!+#REF!+#REF!+#REF!+#REF!+#REF!+#REF!+#REF!</f>
        <v>#REF!</v>
      </c>
      <c r="K1828" s="835" t="e">
        <f t="shared" si="30"/>
        <v>#REF!</v>
      </c>
      <c r="L1828" s="835" t="e">
        <f t="shared" si="31"/>
        <v>#REF!</v>
      </c>
      <c r="M1828" s="834" t="e">
        <f>#REF!</f>
        <v>#REF!</v>
      </c>
      <c r="N1828" s="834" t="e">
        <f>#REF!</f>
        <v>#REF!</v>
      </c>
      <c r="O1828" s="836" t="e">
        <f t="shared" si="32"/>
        <v>#REF!</v>
      </c>
      <c r="P1828" s="820" t="e">
        <f>Tabla13[[#This Row],[Ejec Real Acumu]]-Tabla13[[#This Row],[Proyec Ejec Acumul]]</f>
        <v>#REF!</v>
      </c>
      <c r="Q1828" s="820" t="e">
        <f>Tabla13[[#This Row],[Ejec Real Mes]]-Tabla13[[#This Row],[Program Entreg Mes]]</f>
        <v>#REF!</v>
      </c>
    </row>
    <row r="1829" spans="1:17">
      <c r="A1829" s="834">
        <v>7</v>
      </c>
      <c r="B1829" s="834" t="s">
        <v>2459</v>
      </c>
      <c r="C1829" s="834" t="s">
        <v>2460</v>
      </c>
      <c r="D1829" s="834" t="e">
        <f>#REF!</f>
        <v>#REF!</v>
      </c>
      <c r="E1829" s="834" t="e">
        <f>#REF!</f>
        <v>#REF!</v>
      </c>
      <c r="F1829" s="834">
        <v>11</v>
      </c>
      <c r="G1829" s="834" t="s">
        <v>2453</v>
      </c>
      <c r="H1829" s="834" t="e">
        <f>#REF!</f>
        <v>#REF!</v>
      </c>
      <c r="I1829" s="834" t="e">
        <f>#REF!+#REF!+#REF!+#REF!+#REF!+#REF!+#REF!+#REF!+#REF!+#REF!+#REF!</f>
        <v>#REF!</v>
      </c>
      <c r="J1829" s="834" t="e">
        <f>#REF!+#REF!+#REF!+#REF!+#REF!+#REF!+#REF!+#REF!+#REF!+#REF!+#REF!</f>
        <v>#REF!</v>
      </c>
      <c r="K1829" s="835" t="e">
        <f t="shared" si="30"/>
        <v>#REF!</v>
      </c>
      <c r="L1829" s="835" t="e">
        <f t="shared" si="31"/>
        <v>#REF!</v>
      </c>
      <c r="M1829" s="834" t="e">
        <f>#REF!</f>
        <v>#REF!</v>
      </c>
      <c r="N1829" s="834" t="e">
        <f>#REF!</f>
        <v>#REF!</v>
      </c>
      <c r="O1829" s="836" t="e">
        <f t="shared" si="32"/>
        <v>#REF!</v>
      </c>
      <c r="P1829" s="820" t="e">
        <f>Tabla13[[#This Row],[Ejec Real Acumu]]-Tabla13[[#This Row],[Proyec Ejec Acumul]]</f>
        <v>#REF!</v>
      </c>
      <c r="Q1829" s="820" t="e">
        <f>Tabla13[[#This Row],[Ejec Real Mes]]-Tabla13[[#This Row],[Program Entreg Mes]]</f>
        <v>#REF!</v>
      </c>
    </row>
    <row r="1830" spans="1:17">
      <c r="A1830" s="834">
        <v>8</v>
      </c>
      <c r="B1830" s="834" t="s">
        <v>2459</v>
      </c>
      <c r="C1830" s="834" t="s">
        <v>2460</v>
      </c>
      <c r="D1830" s="834" t="e">
        <f>#REF!</f>
        <v>#REF!</v>
      </c>
      <c r="E1830" s="834" t="e">
        <f>#REF!</f>
        <v>#REF!</v>
      </c>
      <c r="F1830" s="834">
        <v>11</v>
      </c>
      <c r="G1830" s="834" t="s">
        <v>2453</v>
      </c>
      <c r="H1830" s="834" t="e">
        <f>#REF!</f>
        <v>#REF!</v>
      </c>
      <c r="I1830" s="834" t="e">
        <f>#REF!+#REF!+#REF!+#REF!+#REF!+#REF!+#REF!+#REF!+#REF!+#REF!+#REF!</f>
        <v>#REF!</v>
      </c>
      <c r="J1830" s="834" t="e">
        <f>#REF!+#REF!+#REF!+#REF!+#REF!+#REF!+#REF!+#REF!+#REF!+#REF!+#REF!</f>
        <v>#REF!</v>
      </c>
      <c r="K1830" s="835" t="e">
        <f t="shared" si="30"/>
        <v>#REF!</v>
      </c>
      <c r="L1830" s="835" t="e">
        <f t="shared" si="31"/>
        <v>#REF!</v>
      </c>
      <c r="M1830" s="834" t="e">
        <f>#REF!</f>
        <v>#REF!</v>
      </c>
      <c r="N1830" s="834" t="e">
        <f>#REF!</f>
        <v>#REF!</v>
      </c>
      <c r="O1830" s="836" t="e">
        <f t="shared" si="32"/>
        <v>#REF!</v>
      </c>
      <c r="P1830" s="820" t="e">
        <f>Tabla13[[#This Row],[Ejec Real Acumu]]-Tabla13[[#This Row],[Proyec Ejec Acumul]]</f>
        <v>#REF!</v>
      </c>
      <c r="Q1830" s="820" t="e">
        <f>Tabla13[[#This Row],[Ejec Real Mes]]-Tabla13[[#This Row],[Program Entreg Mes]]</f>
        <v>#REF!</v>
      </c>
    </row>
    <row r="1831" spans="1:17">
      <c r="A1831" s="834">
        <v>9</v>
      </c>
      <c r="B1831" s="834" t="s">
        <v>2459</v>
      </c>
      <c r="C1831" s="834" t="s">
        <v>2460</v>
      </c>
      <c r="D1831" s="834" t="e">
        <f>#REF!</f>
        <v>#REF!</v>
      </c>
      <c r="E1831" s="834" t="e">
        <f>#REF!</f>
        <v>#REF!</v>
      </c>
      <c r="F1831" s="834">
        <v>11</v>
      </c>
      <c r="G1831" s="834" t="s">
        <v>2453</v>
      </c>
      <c r="H1831" s="834" t="e">
        <f>#REF!</f>
        <v>#REF!</v>
      </c>
      <c r="I1831" s="834" t="e">
        <f>#REF!+#REF!+#REF!+#REF!+#REF!+#REF!+#REF!+#REF!+#REF!+#REF!+#REF!</f>
        <v>#REF!</v>
      </c>
      <c r="J1831" s="834" t="e">
        <f>#REF!+#REF!+#REF!+#REF!+#REF!+#REF!+#REF!+#REF!+#REF!+#REF!+#REF!</f>
        <v>#REF!</v>
      </c>
      <c r="K1831" s="835" t="e">
        <f t="shared" si="30"/>
        <v>#REF!</v>
      </c>
      <c r="L1831" s="835" t="e">
        <f t="shared" si="31"/>
        <v>#REF!</v>
      </c>
      <c r="M1831" s="834" t="e">
        <f>#REF!</f>
        <v>#REF!</v>
      </c>
      <c r="N1831" s="834" t="e">
        <f>#REF!</f>
        <v>#REF!</v>
      </c>
      <c r="O1831" s="836" t="e">
        <f t="shared" si="32"/>
        <v>#REF!</v>
      </c>
      <c r="P1831" s="820" t="e">
        <f>Tabla13[[#This Row],[Ejec Real Acumu]]-Tabla13[[#This Row],[Proyec Ejec Acumul]]</f>
        <v>#REF!</v>
      </c>
      <c r="Q1831" s="820" t="e">
        <f>Tabla13[[#This Row],[Ejec Real Mes]]-Tabla13[[#This Row],[Program Entreg Mes]]</f>
        <v>#REF!</v>
      </c>
    </row>
    <row r="1832" spans="1:17">
      <c r="A1832" s="834">
        <v>10</v>
      </c>
      <c r="B1832" s="834" t="s">
        <v>2459</v>
      </c>
      <c r="C1832" s="834" t="s">
        <v>2460</v>
      </c>
      <c r="D1832" s="834" t="e">
        <f>#REF!</f>
        <v>#REF!</v>
      </c>
      <c r="E1832" s="834" t="e">
        <f>#REF!</f>
        <v>#REF!</v>
      </c>
      <c r="F1832" s="834">
        <v>11</v>
      </c>
      <c r="G1832" s="834" t="s">
        <v>2453</v>
      </c>
      <c r="H1832" s="834" t="e">
        <f>#REF!</f>
        <v>#REF!</v>
      </c>
      <c r="I1832" s="834" t="e">
        <f>#REF!+#REF!+#REF!+#REF!+#REF!+#REF!+#REF!+#REF!+#REF!+#REF!+#REF!</f>
        <v>#REF!</v>
      </c>
      <c r="J1832" s="834" t="e">
        <f>#REF!+#REF!+#REF!+#REF!+#REF!+#REF!+#REF!+#REF!+#REF!+#REF!+#REF!</f>
        <v>#REF!</v>
      </c>
      <c r="K1832" s="835" t="e">
        <f t="shared" si="30"/>
        <v>#REF!</v>
      </c>
      <c r="L1832" s="835" t="e">
        <f t="shared" si="31"/>
        <v>#REF!</v>
      </c>
      <c r="M1832" s="834" t="e">
        <f>#REF!</f>
        <v>#REF!</v>
      </c>
      <c r="N1832" s="834" t="e">
        <f>#REF!</f>
        <v>#REF!</v>
      </c>
      <c r="O1832" s="836" t="e">
        <f t="shared" si="32"/>
        <v>#REF!</v>
      </c>
      <c r="P1832" s="820" t="e">
        <f>Tabla13[[#This Row],[Ejec Real Acumu]]-Tabla13[[#This Row],[Proyec Ejec Acumul]]</f>
        <v>#REF!</v>
      </c>
      <c r="Q1832" s="820" t="e">
        <f>Tabla13[[#This Row],[Ejec Real Mes]]-Tabla13[[#This Row],[Program Entreg Mes]]</f>
        <v>#REF!</v>
      </c>
    </row>
    <row r="1833" spans="1:17">
      <c r="A1833" s="834">
        <v>11</v>
      </c>
      <c r="B1833" s="834" t="s">
        <v>2459</v>
      </c>
      <c r="C1833" s="834" t="s">
        <v>2460</v>
      </c>
      <c r="D1833" s="834" t="e">
        <f>#REF!</f>
        <v>#REF!</v>
      </c>
      <c r="E1833" s="834" t="e">
        <f>#REF!</f>
        <v>#REF!</v>
      </c>
      <c r="F1833" s="834">
        <v>11</v>
      </c>
      <c r="G1833" s="834" t="s">
        <v>2453</v>
      </c>
      <c r="H1833" s="834" t="e">
        <f>#REF!</f>
        <v>#REF!</v>
      </c>
      <c r="I1833" s="834" t="e">
        <f>#REF!+#REF!+#REF!+#REF!+#REF!+#REF!+#REF!+#REF!+#REF!+#REF!+#REF!</f>
        <v>#REF!</v>
      </c>
      <c r="J1833" s="834" t="e">
        <f>#REF!+#REF!+#REF!+#REF!+#REF!+#REF!+#REF!+#REF!+#REF!+#REF!+#REF!</f>
        <v>#REF!</v>
      </c>
      <c r="K1833" s="835" t="e">
        <f t="shared" si="30"/>
        <v>#REF!</v>
      </c>
      <c r="L1833" s="835" t="e">
        <f t="shared" si="31"/>
        <v>#REF!</v>
      </c>
      <c r="M1833" s="834" t="e">
        <f>#REF!</f>
        <v>#REF!</v>
      </c>
      <c r="N1833" s="834" t="e">
        <f>#REF!</f>
        <v>#REF!</v>
      </c>
      <c r="O1833" s="836" t="e">
        <f t="shared" si="32"/>
        <v>#REF!</v>
      </c>
      <c r="P1833" s="820" t="e">
        <f>Tabla13[[#This Row],[Ejec Real Acumu]]-Tabla13[[#This Row],[Proyec Ejec Acumul]]</f>
        <v>#REF!</v>
      </c>
      <c r="Q1833" s="820" t="e">
        <f>Tabla13[[#This Row],[Ejec Real Mes]]-Tabla13[[#This Row],[Program Entreg Mes]]</f>
        <v>#REF!</v>
      </c>
    </row>
    <row r="1834" spans="1:17">
      <c r="A1834" s="834">
        <v>12</v>
      </c>
      <c r="B1834" s="834" t="s">
        <v>2459</v>
      </c>
      <c r="C1834" s="834" t="s">
        <v>2460</v>
      </c>
      <c r="D1834" s="834" t="e">
        <f>#REF!</f>
        <v>#REF!</v>
      </c>
      <c r="E1834" s="834" t="e">
        <f>#REF!</f>
        <v>#REF!</v>
      </c>
      <c r="F1834" s="834">
        <v>11</v>
      </c>
      <c r="G1834" s="834" t="s">
        <v>2453</v>
      </c>
      <c r="H1834" s="837" t="e">
        <f>#REF!</f>
        <v>#REF!</v>
      </c>
      <c r="I1834" s="834" t="e">
        <f>#REF!+#REF!+#REF!+#REF!+#REF!+#REF!+#REF!+#REF!+#REF!+#REF!+#REF!</f>
        <v>#REF!</v>
      </c>
      <c r="J1834" s="834" t="e">
        <f>#REF!+#REF!+#REF!+#REF!+#REF!+#REF!+#REF!+#REF!+#REF!+#REF!+#REF!</f>
        <v>#REF!</v>
      </c>
      <c r="K1834" s="835" t="e">
        <f t="shared" si="30"/>
        <v>#REF!</v>
      </c>
      <c r="L1834" s="835" t="e">
        <f t="shared" si="31"/>
        <v>#REF!</v>
      </c>
      <c r="M1834" s="834" t="e">
        <f>#REF!</f>
        <v>#REF!</v>
      </c>
      <c r="N1834" s="834" t="e">
        <f>#REF!</f>
        <v>#REF!</v>
      </c>
      <c r="O1834" s="836" t="e">
        <f t="shared" si="32"/>
        <v>#REF!</v>
      </c>
      <c r="P1834" s="820" t="e">
        <f>Tabla13[[#This Row],[Ejec Real Acumu]]-Tabla13[[#This Row],[Proyec Ejec Acumul]]</f>
        <v>#REF!</v>
      </c>
      <c r="Q1834" s="820" t="e">
        <f>Tabla13[[#This Row],[Ejec Real Mes]]-Tabla13[[#This Row],[Program Entreg Mes]]</f>
        <v>#REF!</v>
      </c>
    </row>
    <row r="1835" spans="1:17">
      <c r="A1835" s="834">
        <v>13</v>
      </c>
      <c r="B1835" s="834" t="s">
        <v>2459</v>
      </c>
      <c r="C1835" s="834" t="s">
        <v>2460</v>
      </c>
      <c r="D1835" s="834" t="e">
        <f>#REF!</f>
        <v>#REF!</v>
      </c>
      <c r="E1835" s="834" t="e">
        <f>#REF!</f>
        <v>#REF!</v>
      </c>
      <c r="F1835" s="834">
        <v>11</v>
      </c>
      <c r="G1835" s="834" t="s">
        <v>2453</v>
      </c>
      <c r="H1835" s="834" t="e">
        <f>#REF!</f>
        <v>#REF!</v>
      </c>
      <c r="I1835" s="834" t="e">
        <f>#REF!+#REF!+#REF!+#REF!+#REF!+#REF!+#REF!+#REF!+#REF!+#REF!+#REF!</f>
        <v>#REF!</v>
      </c>
      <c r="J1835" s="834" t="e">
        <f>#REF!+#REF!+#REF!+#REF!+#REF!+#REF!+#REF!+#REF!+#REF!+#REF!+#REF!</f>
        <v>#REF!</v>
      </c>
      <c r="K1835" s="835" t="e">
        <f t="shared" si="30"/>
        <v>#REF!</v>
      </c>
      <c r="L1835" s="835" t="e">
        <f t="shared" si="31"/>
        <v>#REF!</v>
      </c>
      <c r="M1835" s="834" t="e">
        <f>#REF!</f>
        <v>#REF!</v>
      </c>
      <c r="N1835" s="834" t="e">
        <f>#REF!</f>
        <v>#REF!</v>
      </c>
      <c r="O1835" s="836" t="e">
        <f t="shared" si="32"/>
        <v>#REF!</v>
      </c>
      <c r="P1835" s="820" t="e">
        <f>Tabla13[[#This Row],[Ejec Real Acumu]]-Tabla13[[#This Row],[Proyec Ejec Acumul]]</f>
        <v>#REF!</v>
      </c>
      <c r="Q1835" s="820" t="e">
        <f>Tabla13[[#This Row],[Ejec Real Mes]]-Tabla13[[#This Row],[Program Entreg Mes]]</f>
        <v>#REF!</v>
      </c>
    </row>
    <row r="1836" spans="1:17">
      <c r="A1836" s="834">
        <v>14</v>
      </c>
      <c r="B1836" s="834" t="s">
        <v>2459</v>
      </c>
      <c r="C1836" s="834" t="s">
        <v>2460</v>
      </c>
      <c r="D1836" s="834" t="e">
        <f>#REF!</f>
        <v>#REF!</v>
      </c>
      <c r="E1836" s="834" t="e">
        <f>#REF!</f>
        <v>#REF!</v>
      </c>
      <c r="F1836" s="834">
        <v>11</v>
      </c>
      <c r="G1836" s="834" t="s">
        <v>2453</v>
      </c>
      <c r="H1836" s="834" t="e">
        <f>#REF!</f>
        <v>#REF!</v>
      </c>
      <c r="I1836" s="834" t="e">
        <f>#REF!+#REF!+#REF!+#REF!+#REF!+#REF!+#REF!+#REF!+#REF!+#REF!+#REF!</f>
        <v>#REF!</v>
      </c>
      <c r="J1836" s="834" t="e">
        <f>#REF!+#REF!+#REF!+#REF!+#REF!+#REF!+#REF!+#REF!+#REF!+#REF!+#REF!</f>
        <v>#REF!</v>
      </c>
      <c r="K1836" s="835" t="e">
        <f t="shared" si="30"/>
        <v>#REF!</v>
      </c>
      <c r="L1836" s="835" t="e">
        <f t="shared" si="31"/>
        <v>#REF!</v>
      </c>
      <c r="M1836" s="834" t="e">
        <f>#REF!</f>
        <v>#REF!</v>
      </c>
      <c r="N1836" s="834" t="e">
        <f>#REF!</f>
        <v>#REF!</v>
      </c>
      <c r="O1836" s="836" t="e">
        <f t="shared" si="32"/>
        <v>#REF!</v>
      </c>
      <c r="P1836" s="820" t="e">
        <f>Tabla13[[#This Row],[Ejec Real Acumu]]-Tabla13[[#This Row],[Proyec Ejec Acumul]]</f>
        <v>#REF!</v>
      </c>
      <c r="Q1836" s="820" t="e">
        <f>Tabla13[[#This Row],[Ejec Real Mes]]-Tabla13[[#This Row],[Program Entreg Mes]]</f>
        <v>#REF!</v>
      </c>
    </row>
    <row r="1837" spans="1:17">
      <c r="A1837" s="834">
        <v>15</v>
      </c>
      <c r="B1837" s="834" t="s">
        <v>2459</v>
      </c>
      <c r="C1837" s="834" t="s">
        <v>2460</v>
      </c>
      <c r="D1837" s="834" t="e">
        <f>#REF!</f>
        <v>#REF!</v>
      </c>
      <c r="E1837" s="834" t="e">
        <f>#REF!</f>
        <v>#REF!</v>
      </c>
      <c r="F1837" s="834">
        <v>11</v>
      </c>
      <c r="G1837" s="834" t="s">
        <v>2453</v>
      </c>
      <c r="H1837" s="834" t="e">
        <f>#REF!</f>
        <v>#REF!</v>
      </c>
      <c r="I1837" s="834" t="e">
        <f>#REF!+#REF!+#REF!+#REF!+#REF!+#REF!+#REF!+#REF!+#REF!+#REF!+#REF!</f>
        <v>#REF!</v>
      </c>
      <c r="J1837" s="834" t="e">
        <f>#REF!+#REF!+#REF!+#REF!+#REF!+#REF!+#REF!+#REF!+#REF!+#REF!+#REF!</f>
        <v>#REF!</v>
      </c>
      <c r="K1837" s="835" t="e">
        <f t="shared" si="30"/>
        <v>#REF!</v>
      </c>
      <c r="L1837" s="835" t="e">
        <f t="shared" si="31"/>
        <v>#REF!</v>
      </c>
      <c r="M1837" s="834" t="e">
        <f>#REF!</f>
        <v>#REF!</v>
      </c>
      <c r="N1837" s="834" t="e">
        <f>#REF!</f>
        <v>#REF!</v>
      </c>
      <c r="O1837" s="836" t="e">
        <f t="shared" si="32"/>
        <v>#REF!</v>
      </c>
      <c r="P1837" s="820" t="e">
        <f>Tabla13[[#This Row],[Ejec Real Acumu]]-Tabla13[[#This Row],[Proyec Ejec Acumul]]</f>
        <v>#REF!</v>
      </c>
      <c r="Q1837" s="820" t="e">
        <f>Tabla13[[#This Row],[Ejec Real Mes]]-Tabla13[[#This Row],[Program Entreg Mes]]</f>
        <v>#REF!</v>
      </c>
    </row>
    <row r="1838" spans="1:17">
      <c r="A1838" s="834">
        <v>16</v>
      </c>
      <c r="B1838" s="834" t="s">
        <v>2459</v>
      </c>
      <c r="C1838" s="834" t="s">
        <v>2460</v>
      </c>
      <c r="D1838" s="834" t="e">
        <f>#REF!</f>
        <v>#REF!</v>
      </c>
      <c r="E1838" s="834" t="e">
        <f>#REF!</f>
        <v>#REF!</v>
      </c>
      <c r="F1838" s="834">
        <v>11</v>
      </c>
      <c r="G1838" s="834" t="s">
        <v>2453</v>
      </c>
      <c r="H1838" s="834" t="e">
        <f>#REF!</f>
        <v>#REF!</v>
      </c>
      <c r="I1838" s="834" t="e">
        <f>#REF!+#REF!+#REF!+#REF!+#REF!+#REF!+#REF!+#REF!+#REF!+#REF!+#REF!</f>
        <v>#REF!</v>
      </c>
      <c r="J1838" s="834" t="e">
        <f>#REF!+#REF!+#REF!+#REF!+#REF!+#REF!+#REF!+#REF!+#REF!+#REF!+#REF!</f>
        <v>#REF!</v>
      </c>
      <c r="K1838" s="835" t="e">
        <f t="shared" si="30"/>
        <v>#REF!</v>
      </c>
      <c r="L1838" s="835" t="e">
        <f t="shared" si="31"/>
        <v>#REF!</v>
      </c>
      <c r="M1838" s="834" t="e">
        <f>#REF!</f>
        <v>#REF!</v>
      </c>
      <c r="N1838" s="834" t="e">
        <f>#REF!</f>
        <v>#REF!</v>
      </c>
      <c r="O1838" s="836" t="e">
        <f t="shared" si="32"/>
        <v>#REF!</v>
      </c>
      <c r="P1838" s="820" t="e">
        <f>Tabla13[[#This Row],[Ejec Real Acumu]]-Tabla13[[#This Row],[Proyec Ejec Acumul]]</f>
        <v>#REF!</v>
      </c>
      <c r="Q1838" s="820" t="e">
        <f>Tabla13[[#This Row],[Ejec Real Mes]]-Tabla13[[#This Row],[Program Entreg Mes]]</f>
        <v>#REF!</v>
      </c>
    </row>
    <row r="1839" spans="1:17">
      <c r="A1839" s="834">
        <v>17</v>
      </c>
      <c r="B1839" s="834" t="s">
        <v>2459</v>
      </c>
      <c r="C1839" s="834" t="s">
        <v>2460</v>
      </c>
      <c r="D1839" s="834" t="e">
        <f>#REF!</f>
        <v>#REF!</v>
      </c>
      <c r="E1839" s="834" t="e">
        <f>#REF!</f>
        <v>#REF!</v>
      </c>
      <c r="F1839" s="834">
        <v>11</v>
      </c>
      <c r="G1839" s="834" t="s">
        <v>2453</v>
      </c>
      <c r="H1839" s="834" t="e">
        <f>#REF!</f>
        <v>#REF!</v>
      </c>
      <c r="I1839" s="834" t="e">
        <f>#REF!+#REF!+#REF!+#REF!+#REF!+#REF!+#REF!+#REF!+#REF!+#REF!+#REF!</f>
        <v>#REF!</v>
      </c>
      <c r="J1839" s="834" t="e">
        <f>#REF!+#REF!+#REF!+#REF!+#REF!+#REF!+#REF!+#REF!+#REF!+#REF!+#REF!</f>
        <v>#REF!</v>
      </c>
      <c r="K1839" s="835" t="e">
        <f t="shared" si="30"/>
        <v>#REF!</v>
      </c>
      <c r="L1839" s="835" t="e">
        <f t="shared" si="31"/>
        <v>#REF!</v>
      </c>
      <c r="M1839" s="834" t="e">
        <f>#REF!</f>
        <v>#REF!</v>
      </c>
      <c r="N1839" s="834" t="e">
        <f>#REF!</f>
        <v>#REF!</v>
      </c>
      <c r="O1839" s="836" t="e">
        <f t="shared" si="32"/>
        <v>#REF!</v>
      </c>
      <c r="P1839" s="820" t="e">
        <f>Tabla13[[#This Row],[Ejec Real Acumu]]-Tabla13[[#This Row],[Proyec Ejec Acumul]]</f>
        <v>#REF!</v>
      </c>
      <c r="Q1839" s="820" t="e">
        <f>Tabla13[[#This Row],[Ejec Real Mes]]-Tabla13[[#This Row],[Program Entreg Mes]]</f>
        <v>#REF!</v>
      </c>
    </row>
    <row r="1840" spans="1:17">
      <c r="A1840" s="834">
        <v>18</v>
      </c>
      <c r="B1840" s="834" t="s">
        <v>2459</v>
      </c>
      <c r="C1840" s="834" t="s">
        <v>2460</v>
      </c>
      <c r="D1840" s="834" t="e">
        <f>#REF!</f>
        <v>#REF!</v>
      </c>
      <c r="E1840" s="834" t="e">
        <f>#REF!</f>
        <v>#REF!</v>
      </c>
      <c r="F1840" s="834">
        <v>11</v>
      </c>
      <c r="G1840" s="834" t="s">
        <v>2453</v>
      </c>
      <c r="H1840" s="834" t="e">
        <f>#REF!</f>
        <v>#REF!</v>
      </c>
      <c r="I1840" s="834" t="e">
        <f>#REF!+#REF!+#REF!+#REF!+#REF!+#REF!+#REF!+#REF!+#REF!+#REF!+#REF!</f>
        <v>#REF!</v>
      </c>
      <c r="J1840" s="834" t="e">
        <f>#REF!+#REF!+#REF!+#REF!+#REF!+#REF!+#REF!+#REF!+#REF!+#REF!+#REF!</f>
        <v>#REF!</v>
      </c>
      <c r="K1840" s="835" t="e">
        <f t="shared" ref="K1840:K1903" si="33">I1840/H1840</f>
        <v>#REF!</v>
      </c>
      <c r="L1840" s="835" t="e">
        <f t="shared" ref="L1840:L1903" si="34">J1840/H1840</f>
        <v>#REF!</v>
      </c>
      <c r="M1840" s="834" t="e">
        <f>#REF!</f>
        <v>#REF!</v>
      </c>
      <c r="N1840" s="834" t="e">
        <f>#REF!</f>
        <v>#REF!</v>
      </c>
      <c r="O1840" s="836" t="e">
        <f t="shared" ref="O1840:O1903" si="35">N1840/M1840</f>
        <v>#REF!</v>
      </c>
      <c r="P1840" s="820" t="e">
        <f>Tabla13[[#This Row],[Ejec Real Acumu]]-Tabla13[[#This Row],[Proyec Ejec Acumul]]</f>
        <v>#REF!</v>
      </c>
      <c r="Q1840" s="820" t="e">
        <f>Tabla13[[#This Row],[Ejec Real Mes]]-Tabla13[[#This Row],[Program Entreg Mes]]</f>
        <v>#REF!</v>
      </c>
    </row>
    <row r="1841" spans="1:17">
      <c r="A1841" s="834">
        <v>19</v>
      </c>
      <c r="B1841" s="834" t="s">
        <v>2459</v>
      </c>
      <c r="C1841" s="834" t="s">
        <v>2460</v>
      </c>
      <c r="D1841" s="834" t="e">
        <f>#REF!</f>
        <v>#REF!</v>
      </c>
      <c r="E1841" s="834" t="e">
        <f>#REF!</f>
        <v>#REF!</v>
      </c>
      <c r="F1841" s="834">
        <v>11</v>
      </c>
      <c r="G1841" s="834" t="s">
        <v>2453</v>
      </c>
      <c r="H1841" s="834" t="e">
        <f>#REF!</f>
        <v>#REF!</v>
      </c>
      <c r="I1841" s="834" t="e">
        <f>#REF!+#REF!+#REF!+#REF!+#REF!+#REF!+#REF!+#REF!+#REF!+#REF!+#REF!</f>
        <v>#REF!</v>
      </c>
      <c r="J1841" s="834" t="e">
        <f>#REF!+#REF!+#REF!+#REF!+#REF!+#REF!+#REF!+#REF!+#REF!+#REF!+#REF!</f>
        <v>#REF!</v>
      </c>
      <c r="K1841" s="835" t="e">
        <f t="shared" si="33"/>
        <v>#REF!</v>
      </c>
      <c r="L1841" s="835" t="e">
        <f t="shared" si="34"/>
        <v>#REF!</v>
      </c>
      <c r="M1841" s="834" t="e">
        <f>#REF!</f>
        <v>#REF!</v>
      </c>
      <c r="N1841" s="834" t="e">
        <f>#REF!</f>
        <v>#REF!</v>
      </c>
      <c r="O1841" s="836" t="e">
        <f t="shared" si="35"/>
        <v>#REF!</v>
      </c>
      <c r="P1841" s="820" t="e">
        <f>Tabla13[[#This Row],[Ejec Real Acumu]]-Tabla13[[#This Row],[Proyec Ejec Acumul]]</f>
        <v>#REF!</v>
      </c>
      <c r="Q1841" s="820" t="e">
        <f>Tabla13[[#This Row],[Ejec Real Mes]]-Tabla13[[#This Row],[Program Entreg Mes]]</f>
        <v>#REF!</v>
      </c>
    </row>
    <row r="1842" spans="1:17">
      <c r="A1842" s="834">
        <v>20</v>
      </c>
      <c r="B1842" s="834" t="s">
        <v>2459</v>
      </c>
      <c r="C1842" s="834" t="s">
        <v>2460</v>
      </c>
      <c r="D1842" s="834" t="e">
        <f>#REF!</f>
        <v>#REF!</v>
      </c>
      <c r="E1842" s="834" t="e">
        <f>#REF!</f>
        <v>#REF!</v>
      </c>
      <c r="F1842" s="834">
        <v>11</v>
      </c>
      <c r="G1842" s="834" t="s">
        <v>2453</v>
      </c>
      <c r="H1842" s="834" t="e">
        <f>#REF!</f>
        <v>#REF!</v>
      </c>
      <c r="I1842" s="834" t="e">
        <f>#REF!+#REF!+#REF!+#REF!+#REF!+#REF!+#REF!+#REF!+#REF!+#REF!+#REF!</f>
        <v>#REF!</v>
      </c>
      <c r="J1842" s="834" t="e">
        <f>#REF!+#REF!+#REF!+#REF!+#REF!+#REF!+#REF!+#REF!+#REF!+#REF!+#REF!</f>
        <v>#REF!</v>
      </c>
      <c r="K1842" s="835" t="e">
        <f t="shared" si="33"/>
        <v>#REF!</v>
      </c>
      <c r="L1842" s="835" t="e">
        <f t="shared" si="34"/>
        <v>#REF!</v>
      </c>
      <c r="M1842" s="834" t="e">
        <f>#REF!</f>
        <v>#REF!</v>
      </c>
      <c r="N1842" s="834" t="e">
        <f>#REF!</f>
        <v>#REF!</v>
      </c>
      <c r="O1842" s="836" t="e">
        <f t="shared" si="35"/>
        <v>#REF!</v>
      </c>
      <c r="P1842" s="820" t="e">
        <f>Tabla13[[#This Row],[Ejec Real Acumu]]-Tabla13[[#This Row],[Proyec Ejec Acumul]]</f>
        <v>#REF!</v>
      </c>
      <c r="Q1842" s="820" t="e">
        <f>Tabla13[[#This Row],[Ejec Real Mes]]-Tabla13[[#This Row],[Program Entreg Mes]]</f>
        <v>#REF!</v>
      </c>
    </row>
    <row r="1843" spans="1:17">
      <c r="A1843" s="834">
        <v>21</v>
      </c>
      <c r="B1843" s="834" t="s">
        <v>2459</v>
      </c>
      <c r="C1843" s="834" t="s">
        <v>2460</v>
      </c>
      <c r="D1843" s="834" t="e">
        <f>#REF!</f>
        <v>#REF!</v>
      </c>
      <c r="E1843" s="834" t="e">
        <f>#REF!</f>
        <v>#REF!</v>
      </c>
      <c r="F1843" s="834">
        <v>11</v>
      </c>
      <c r="G1843" s="834" t="s">
        <v>2453</v>
      </c>
      <c r="H1843" s="834" t="e">
        <f>#REF!</f>
        <v>#REF!</v>
      </c>
      <c r="I1843" s="834" t="e">
        <f>#REF!+#REF!+#REF!+#REF!+#REF!+#REF!+#REF!+#REF!+#REF!+#REF!+#REF!</f>
        <v>#REF!</v>
      </c>
      <c r="J1843" s="834" t="e">
        <f>#REF!+#REF!+#REF!+#REF!+#REF!+#REF!+#REF!+#REF!+#REF!+#REF!+#REF!</f>
        <v>#REF!</v>
      </c>
      <c r="K1843" s="835" t="e">
        <f t="shared" si="33"/>
        <v>#REF!</v>
      </c>
      <c r="L1843" s="835" t="e">
        <f t="shared" si="34"/>
        <v>#REF!</v>
      </c>
      <c r="M1843" s="834" t="e">
        <f>#REF!</f>
        <v>#REF!</v>
      </c>
      <c r="N1843" s="834" t="e">
        <f>#REF!</f>
        <v>#REF!</v>
      </c>
      <c r="O1843" s="836" t="e">
        <f t="shared" si="35"/>
        <v>#REF!</v>
      </c>
      <c r="P1843" s="820" t="e">
        <f>Tabla13[[#This Row],[Ejec Real Acumu]]-Tabla13[[#This Row],[Proyec Ejec Acumul]]</f>
        <v>#REF!</v>
      </c>
      <c r="Q1843" s="820" t="e">
        <f>Tabla13[[#This Row],[Ejec Real Mes]]-Tabla13[[#This Row],[Program Entreg Mes]]</f>
        <v>#REF!</v>
      </c>
    </row>
    <row r="1844" spans="1:17">
      <c r="A1844" s="834">
        <v>22</v>
      </c>
      <c r="B1844" s="834" t="s">
        <v>2459</v>
      </c>
      <c r="C1844" s="834" t="s">
        <v>2460</v>
      </c>
      <c r="D1844" s="834" t="e">
        <f>#REF!</f>
        <v>#REF!</v>
      </c>
      <c r="E1844" s="834" t="e">
        <f>#REF!</f>
        <v>#REF!</v>
      </c>
      <c r="F1844" s="834">
        <v>11</v>
      </c>
      <c r="G1844" s="834" t="s">
        <v>2453</v>
      </c>
      <c r="H1844" s="834" t="e">
        <f>#REF!</f>
        <v>#REF!</v>
      </c>
      <c r="I1844" s="834" t="e">
        <f>#REF!+#REF!+#REF!+#REF!+#REF!+#REF!+#REF!+#REF!+#REF!+#REF!+#REF!</f>
        <v>#REF!</v>
      </c>
      <c r="J1844" s="834" t="e">
        <f>#REF!+#REF!+#REF!+#REF!+#REF!+#REF!+#REF!+#REF!+#REF!+#REF!+#REF!</f>
        <v>#REF!</v>
      </c>
      <c r="K1844" s="835" t="e">
        <f t="shared" si="33"/>
        <v>#REF!</v>
      </c>
      <c r="L1844" s="835" t="e">
        <f t="shared" si="34"/>
        <v>#REF!</v>
      </c>
      <c r="M1844" s="834" t="e">
        <f>#REF!</f>
        <v>#REF!</v>
      </c>
      <c r="N1844" s="834" t="e">
        <f>#REF!</f>
        <v>#REF!</v>
      </c>
      <c r="O1844" s="836" t="e">
        <f t="shared" si="35"/>
        <v>#REF!</v>
      </c>
      <c r="P1844" s="820" t="e">
        <f>Tabla13[[#This Row],[Ejec Real Acumu]]-Tabla13[[#This Row],[Proyec Ejec Acumul]]</f>
        <v>#REF!</v>
      </c>
      <c r="Q1844" s="820" t="e">
        <f>Tabla13[[#This Row],[Ejec Real Mes]]-Tabla13[[#This Row],[Program Entreg Mes]]</f>
        <v>#REF!</v>
      </c>
    </row>
    <row r="1845" spans="1:17">
      <c r="A1845" s="834">
        <v>23</v>
      </c>
      <c r="B1845" s="834" t="s">
        <v>2459</v>
      </c>
      <c r="C1845" s="834" t="s">
        <v>2460</v>
      </c>
      <c r="D1845" s="834" t="e">
        <f>#REF!</f>
        <v>#REF!</v>
      </c>
      <c r="E1845" s="834" t="e">
        <f>#REF!</f>
        <v>#REF!</v>
      </c>
      <c r="F1845" s="834">
        <v>11</v>
      </c>
      <c r="G1845" s="834" t="s">
        <v>2453</v>
      </c>
      <c r="H1845" s="834" t="e">
        <f>#REF!</f>
        <v>#REF!</v>
      </c>
      <c r="I1845" s="834" t="e">
        <f>#REF!+#REF!+#REF!+#REF!+#REF!+#REF!+#REF!+#REF!+#REF!+#REF!+#REF!</f>
        <v>#REF!</v>
      </c>
      <c r="J1845" s="834" t="e">
        <f>#REF!+#REF!+#REF!+#REF!+#REF!+#REF!+#REF!+#REF!+#REF!+#REF!+#REF!</f>
        <v>#REF!</v>
      </c>
      <c r="K1845" s="835" t="e">
        <f t="shared" si="33"/>
        <v>#REF!</v>
      </c>
      <c r="L1845" s="835" t="e">
        <f t="shared" si="34"/>
        <v>#REF!</v>
      </c>
      <c r="M1845" s="834" t="e">
        <f>#REF!</f>
        <v>#REF!</v>
      </c>
      <c r="N1845" s="834" t="e">
        <f>#REF!</f>
        <v>#REF!</v>
      </c>
      <c r="O1845" s="836" t="e">
        <f t="shared" si="35"/>
        <v>#REF!</v>
      </c>
      <c r="P1845" s="820" t="e">
        <f>Tabla13[[#This Row],[Ejec Real Acumu]]-Tabla13[[#This Row],[Proyec Ejec Acumul]]</f>
        <v>#REF!</v>
      </c>
      <c r="Q1845" s="820" t="e">
        <f>Tabla13[[#This Row],[Ejec Real Mes]]-Tabla13[[#This Row],[Program Entreg Mes]]</f>
        <v>#REF!</v>
      </c>
    </row>
    <row r="1846" spans="1:17">
      <c r="A1846" s="834">
        <v>24</v>
      </c>
      <c r="B1846" s="834" t="s">
        <v>2459</v>
      </c>
      <c r="C1846" s="834" t="s">
        <v>2460</v>
      </c>
      <c r="D1846" s="834" t="e">
        <f>#REF!</f>
        <v>#REF!</v>
      </c>
      <c r="E1846" s="834" t="e">
        <f>#REF!</f>
        <v>#REF!</v>
      </c>
      <c r="F1846" s="834">
        <v>11</v>
      </c>
      <c r="G1846" s="834" t="s">
        <v>2453</v>
      </c>
      <c r="H1846" s="834" t="e">
        <f>#REF!</f>
        <v>#REF!</v>
      </c>
      <c r="I1846" s="834" t="e">
        <f>#REF!+#REF!+#REF!+#REF!+#REF!+#REF!+#REF!+#REF!+#REF!+#REF!+#REF!</f>
        <v>#REF!</v>
      </c>
      <c r="J1846" s="834" t="e">
        <f>#REF!+#REF!+#REF!+#REF!+#REF!+#REF!+#REF!+#REF!+#REF!+#REF!+#REF!</f>
        <v>#REF!</v>
      </c>
      <c r="K1846" s="835" t="e">
        <f t="shared" si="33"/>
        <v>#REF!</v>
      </c>
      <c r="L1846" s="835" t="e">
        <f t="shared" si="34"/>
        <v>#REF!</v>
      </c>
      <c r="M1846" s="834" t="e">
        <f>#REF!</f>
        <v>#REF!</v>
      </c>
      <c r="N1846" s="834" t="e">
        <f>#REF!</f>
        <v>#REF!</v>
      </c>
      <c r="O1846" s="836" t="e">
        <f t="shared" si="35"/>
        <v>#REF!</v>
      </c>
      <c r="P1846" s="820" t="e">
        <f>Tabla13[[#This Row],[Ejec Real Acumu]]-Tabla13[[#This Row],[Proyec Ejec Acumul]]</f>
        <v>#REF!</v>
      </c>
      <c r="Q1846" s="820" t="e">
        <f>Tabla13[[#This Row],[Ejec Real Mes]]-Tabla13[[#This Row],[Program Entreg Mes]]</f>
        <v>#REF!</v>
      </c>
    </row>
    <row r="1847" spans="1:17">
      <c r="A1847" s="834">
        <v>25</v>
      </c>
      <c r="B1847" s="834" t="s">
        <v>2459</v>
      </c>
      <c r="C1847" s="834" t="s">
        <v>2460</v>
      </c>
      <c r="D1847" s="834" t="e">
        <f>#REF!</f>
        <v>#REF!</v>
      </c>
      <c r="E1847" s="834" t="e">
        <f>#REF!</f>
        <v>#REF!</v>
      </c>
      <c r="F1847" s="834">
        <v>11</v>
      </c>
      <c r="G1847" s="834" t="s">
        <v>2453</v>
      </c>
      <c r="H1847" s="834" t="e">
        <f>#REF!</f>
        <v>#REF!</v>
      </c>
      <c r="I1847" s="834" t="e">
        <f>#REF!+#REF!+#REF!+#REF!+#REF!+#REF!+#REF!+#REF!+#REF!+#REF!+#REF!</f>
        <v>#REF!</v>
      </c>
      <c r="J1847" s="834" t="e">
        <f>#REF!+#REF!+#REF!+#REF!+#REF!+#REF!+#REF!+#REF!+#REF!+#REF!+#REF!</f>
        <v>#REF!</v>
      </c>
      <c r="K1847" s="835" t="e">
        <f t="shared" si="33"/>
        <v>#REF!</v>
      </c>
      <c r="L1847" s="835" t="e">
        <f t="shared" si="34"/>
        <v>#REF!</v>
      </c>
      <c r="M1847" s="834" t="e">
        <f>#REF!</f>
        <v>#REF!</v>
      </c>
      <c r="N1847" s="834" t="e">
        <f>#REF!</f>
        <v>#REF!</v>
      </c>
      <c r="O1847" s="836" t="e">
        <f t="shared" si="35"/>
        <v>#REF!</v>
      </c>
      <c r="P1847" s="820" t="e">
        <f>Tabla13[[#This Row],[Ejec Real Acumu]]-Tabla13[[#This Row],[Proyec Ejec Acumul]]</f>
        <v>#REF!</v>
      </c>
      <c r="Q1847" s="820" t="e">
        <f>Tabla13[[#This Row],[Ejec Real Mes]]-Tabla13[[#This Row],[Program Entreg Mes]]</f>
        <v>#REF!</v>
      </c>
    </row>
    <row r="1848" spans="1:17">
      <c r="A1848" s="834">
        <v>26</v>
      </c>
      <c r="B1848" s="834" t="s">
        <v>2459</v>
      </c>
      <c r="C1848" s="834" t="s">
        <v>2460</v>
      </c>
      <c r="D1848" s="834" t="e">
        <f>#REF!</f>
        <v>#REF!</v>
      </c>
      <c r="E1848" s="834" t="e">
        <f>#REF!</f>
        <v>#REF!</v>
      </c>
      <c r="F1848" s="834">
        <v>11</v>
      </c>
      <c r="G1848" s="834" t="s">
        <v>2453</v>
      </c>
      <c r="H1848" s="834" t="e">
        <f>#REF!</f>
        <v>#REF!</v>
      </c>
      <c r="I1848" s="834" t="e">
        <f>#REF!+#REF!+#REF!+#REF!+#REF!+#REF!+#REF!+#REF!+#REF!+#REF!+#REF!</f>
        <v>#REF!</v>
      </c>
      <c r="J1848" s="834" t="e">
        <f>#REF!+#REF!+#REF!+#REF!+#REF!+#REF!+#REF!+#REF!+#REF!+#REF!+#REF!</f>
        <v>#REF!</v>
      </c>
      <c r="K1848" s="835" t="e">
        <f t="shared" si="33"/>
        <v>#REF!</v>
      </c>
      <c r="L1848" s="835" t="e">
        <f t="shared" si="34"/>
        <v>#REF!</v>
      </c>
      <c r="M1848" s="834" t="e">
        <f>#REF!</f>
        <v>#REF!</v>
      </c>
      <c r="N1848" s="834" t="e">
        <f>#REF!</f>
        <v>#REF!</v>
      </c>
      <c r="O1848" s="836" t="e">
        <f t="shared" si="35"/>
        <v>#REF!</v>
      </c>
      <c r="P1848" s="820" t="e">
        <f>Tabla13[[#This Row],[Ejec Real Acumu]]-Tabla13[[#This Row],[Proyec Ejec Acumul]]</f>
        <v>#REF!</v>
      </c>
      <c r="Q1848" s="820" t="e">
        <f>Tabla13[[#This Row],[Ejec Real Mes]]-Tabla13[[#This Row],[Program Entreg Mes]]</f>
        <v>#REF!</v>
      </c>
    </row>
    <row r="1849" spans="1:17">
      <c r="A1849" s="834">
        <v>27</v>
      </c>
      <c r="B1849" s="834" t="s">
        <v>2459</v>
      </c>
      <c r="C1849" s="834" t="s">
        <v>2460</v>
      </c>
      <c r="D1849" s="834" t="e">
        <f>#REF!</f>
        <v>#REF!</v>
      </c>
      <c r="E1849" s="834" t="e">
        <f>#REF!</f>
        <v>#REF!</v>
      </c>
      <c r="F1849" s="834">
        <v>11</v>
      </c>
      <c r="G1849" s="834" t="s">
        <v>2453</v>
      </c>
      <c r="H1849" s="834" t="e">
        <f>#REF!</f>
        <v>#REF!</v>
      </c>
      <c r="I1849" s="834" t="e">
        <f>#REF!+#REF!+#REF!+#REF!+#REF!+#REF!+#REF!+#REF!+#REF!+#REF!+#REF!</f>
        <v>#REF!</v>
      </c>
      <c r="J1849" s="834" t="e">
        <f>#REF!+#REF!+#REF!+#REF!+#REF!+#REF!+#REF!+#REF!+#REF!+#REF!+#REF!</f>
        <v>#REF!</v>
      </c>
      <c r="K1849" s="835" t="e">
        <f t="shared" si="33"/>
        <v>#REF!</v>
      </c>
      <c r="L1849" s="835" t="e">
        <f t="shared" si="34"/>
        <v>#REF!</v>
      </c>
      <c r="M1849" s="834" t="e">
        <f>#REF!</f>
        <v>#REF!</v>
      </c>
      <c r="N1849" s="834" t="e">
        <f>#REF!</f>
        <v>#REF!</v>
      </c>
      <c r="O1849" s="836" t="e">
        <f t="shared" si="35"/>
        <v>#REF!</v>
      </c>
      <c r="P1849" s="820" t="e">
        <f>Tabla13[[#This Row],[Ejec Real Acumu]]-Tabla13[[#This Row],[Proyec Ejec Acumul]]</f>
        <v>#REF!</v>
      </c>
      <c r="Q1849" s="820" t="e">
        <f>Tabla13[[#This Row],[Ejec Real Mes]]-Tabla13[[#This Row],[Program Entreg Mes]]</f>
        <v>#REF!</v>
      </c>
    </row>
    <row r="1850" spans="1:17">
      <c r="A1850" s="834">
        <v>28</v>
      </c>
      <c r="B1850" s="834" t="s">
        <v>2459</v>
      </c>
      <c r="C1850" s="834" t="s">
        <v>2460</v>
      </c>
      <c r="D1850" s="834" t="e">
        <f>#REF!</f>
        <v>#REF!</v>
      </c>
      <c r="E1850" s="834" t="e">
        <f>#REF!</f>
        <v>#REF!</v>
      </c>
      <c r="F1850" s="834">
        <v>11</v>
      </c>
      <c r="G1850" s="834" t="s">
        <v>2453</v>
      </c>
      <c r="H1850" s="837" t="e">
        <f>#REF!</f>
        <v>#REF!</v>
      </c>
      <c r="I1850" s="834" t="e">
        <f>#REF!+#REF!+#REF!+#REF!+#REF!+#REF!+#REF!+#REF!+#REF!+#REF!+#REF!</f>
        <v>#REF!</v>
      </c>
      <c r="J1850" s="834" t="e">
        <f>#REF!+#REF!+#REF!+#REF!+#REF!+#REF!+#REF!+#REF!+#REF!+#REF!+#REF!</f>
        <v>#REF!</v>
      </c>
      <c r="K1850" s="835" t="e">
        <f t="shared" si="33"/>
        <v>#REF!</v>
      </c>
      <c r="L1850" s="835" t="e">
        <f t="shared" si="34"/>
        <v>#REF!</v>
      </c>
      <c r="M1850" s="834" t="e">
        <f>#REF!</f>
        <v>#REF!</v>
      </c>
      <c r="N1850" s="834" t="e">
        <f>#REF!</f>
        <v>#REF!</v>
      </c>
      <c r="O1850" s="836" t="e">
        <f t="shared" si="35"/>
        <v>#REF!</v>
      </c>
      <c r="P1850" s="820" t="e">
        <f>Tabla13[[#This Row],[Ejec Real Acumu]]-Tabla13[[#This Row],[Proyec Ejec Acumul]]</f>
        <v>#REF!</v>
      </c>
      <c r="Q1850" s="820" t="e">
        <f>Tabla13[[#This Row],[Ejec Real Mes]]-Tabla13[[#This Row],[Program Entreg Mes]]</f>
        <v>#REF!</v>
      </c>
    </row>
    <row r="1851" spans="1:17">
      <c r="A1851" s="834">
        <v>29</v>
      </c>
      <c r="B1851" s="834" t="s">
        <v>2459</v>
      </c>
      <c r="C1851" s="834" t="s">
        <v>2460</v>
      </c>
      <c r="D1851" s="834" t="e">
        <f>#REF!</f>
        <v>#REF!</v>
      </c>
      <c r="E1851" s="834" t="e">
        <f>#REF!</f>
        <v>#REF!</v>
      </c>
      <c r="F1851" s="834">
        <v>11</v>
      </c>
      <c r="G1851" s="834" t="s">
        <v>2453</v>
      </c>
      <c r="H1851" s="834" t="e">
        <f>#REF!</f>
        <v>#REF!</v>
      </c>
      <c r="I1851" s="834" t="e">
        <f>#REF!+#REF!+#REF!+#REF!+#REF!+#REF!+#REF!+#REF!+#REF!+#REF!+#REF!</f>
        <v>#REF!</v>
      </c>
      <c r="J1851" s="834" t="e">
        <f>#REF!+#REF!+#REF!+#REF!+#REF!+#REF!+#REF!+#REF!+#REF!+#REF!+#REF!</f>
        <v>#REF!</v>
      </c>
      <c r="K1851" s="835" t="e">
        <f t="shared" si="33"/>
        <v>#REF!</v>
      </c>
      <c r="L1851" s="835" t="e">
        <f t="shared" si="34"/>
        <v>#REF!</v>
      </c>
      <c r="M1851" s="834" t="e">
        <f>#REF!</f>
        <v>#REF!</v>
      </c>
      <c r="N1851" s="834" t="e">
        <f>#REF!</f>
        <v>#REF!</v>
      </c>
      <c r="O1851" s="836" t="e">
        <f t="shared" si="35"/>
        <v>#REF!</v>
      </c>
      <c r="P1851" s="820" t="e">
        <f>Tabla13[[#This Row],[Ejec Real Acumu]]-Tabla13[[#This Row],[Proyec Ejec Acumul]]</f>
        <v>#REF!</v>
      </c>
      <c r="Q1851" s="820" t="e">
        <f>Tabla13[[#This Row],[Ejec Real Mes]]-Tabla13[[#This Row],[Program Entreg Mes]]</f>
        <v>#REF!</v>
      </c>
    </row>
    <row r="1852" spans="1:17">
      <c r="A1852" s="834">
        <v>30</v>
      </c>
      <c r="B1852" s="834" t="s">
        <v>2459</v>
      </c>
      <c r="C1852" s="834" t="s">
        <v>2460</v>
      </c>
      <c r="D1852" s="834" t="e">
        <f>#REF!</f>
        <v>#REF!</v>
      </c>
      <c r="E1852" s="834" t="e">
        <f>#REF!</f>
        <v>#REF!</v>
      </c>
      <c r="F1852" s="834">
        <v>11</v>
      </c>
      <c r="G1852" s="834" t="s">
        <v>2453</v>
      </c>
      <c r="H1852" s="834" t="e">
        <f>#REF!</f>
        <v>#REF!</v>
      </c>
      <c r="I1852" s="834" t="e">
        <f>#REF!+#REF!+#REF!+#REF!+#REF!+#REF!+#REF!+#REF!+#REF!+#REF!+#REF!</f>
        <v>#REF!</v>
      </c>
      <c r="J1852" s="834" t="e">
        <f>#REF!+#REF!+#REF!+#REF!+#REF!+#REF!+#REF!+#REF!+#REF!+#REF!+#REF!</f>
        <v>#REF!</v>
      </c>
      <c r="K1852" s="835" t="e">
        <f t="shared" si="33"/>
        <v>#REF!</v>
      </c>
      <c r="L1852" s="835" t="e">
        <f t="shared" si="34"/>
        <v>#REF!</v>
      </c>
      <c r="M1852" s="834" t="e">
        <f>#REF!</f>
        <v>#REF!</v>
      </c>
      <c r="N1852" s="834" t="e">
        <f>#REF!</f>
        <v>#REF!</v>
      </c>
      <c r="O1852" s="836" t="e">
        <f t="shared" si="35"/>
        <v>#REF!</v>
      </c>
      <c r="P1852" s="820" t="e">
        <f>Tabla13[[#This Row],[Ejec Real Acumu]]-Tabla13[[#This Row],[Proyec Ejec Acumul]]</f>
        <v>#REF!</v>
      </c>
      <c r="Q1852" s="820" t="e">
        <f>Tabla13[[#This Row],[Ejec Real Mes]]-Tabla13[[#This Row],[Program Entreg Mes]]</f>
        <v>#REF!</v>
      </c>
    </row>
    <row r="1853" spans="1:17">
      <c r="A1853" s="834">
        <v>31</v>
      </c>
      <c r="B1853" s="834" t="s">
        <v>2459</v>
      </c>
      <c r="C1853" s="834" t="s">
        <v>2460</v>
      </c>
      <c r="D1853" s="834" t="e">
        <f>#REF!</f>
        <v>#REF!</v>
      </c>
      <c r="E1853" s="834" t="e">
        <f>#REF!</f>
        <v>#REF!</v>
      </c>
      <c r="F1853" s="834">
        <v>11</v>
      </c>
      <c r="G1853" s="834" t="s">
        <v>2453</v>
      </c>
      <c r="H1853" s="834" t="e">
        <f>#REF!</f>
        <v>#REF!</v>
      </c>
      <c r="I1853" s="834" t="e">
        <f>#REF!+#REF!+#REF!+#REF!+#REF!+#REF!+#REF!+#REF!+#REF!+#REF!+#REF!</f>
        <v>#REF!</v>
      </c>
      <c r="J1853" s="834" t="e">
        <f>#REF!+#REF!+#REF!+#REF!+#REF!+#REF!+#REF!+#REF!+#REF!+#REF!+#REF!</f>
        <v>#REF!</v>
      </c>
      <c r="K1853" s="835" t="e">
        <f t="shared" si="33"/>
        <v>#REF!</v>
      </c>
      <c r="L1853" s="835" t="e">
        <f t="shared" si="34"/>
        <v>#REF!</v>
      </c>
      <c r="M1853" s="834" t="e">
        <f>#REF!</f>
        <v>#REF!</v>
      </c>
      <c r="N1853" s="834" t="e">
        <f>#REF!</f>
        <v>#REF!</v>
      </c>
      <c r="O1853" s="836" t="e">
        <f t="shared" si="35"/>
        <v>#REF!</v>
      </c>
      <c r="P1853" s="820" t="e">
        <f>Tabla13[[#This Row],[Ejec Real Acumu]]-Tabla13[[#This Row],[Proyec Ejec Acumul]]</f>
        <v>#REF!</v>
      </c>
      <c r="Q1853" s="820" t="e">
        <f>Tabla13[[#This Row],[Ejec Real Mes]]-Tabla13[[#This Row],[Program Entreg Mes]]</f>
        <v>#REF!</v>
      </c>
    </row>
    <row r="1854" spans="1:17">
      <c r="A1854" s="834">
        <v>32</v>
      </c>
      <c r="B1854" s="834" t="s">
        <v>2459</v>
      </c>
      <c r="C1854" s="834" t="s">
        <v>2460</v>
      </c>
      <c r="D1854" s="834" t="e">
        <f>#REF!</f>
        <v>#REF!</v>
      </c>
      <c r="E1854" s="834" t="e">
        <f>#REF!</f>
        <v>#REF!</v>
      </c>
      <c r="F1854" s="834">
        <v>11</v>
      </c>
      <c r="G1854" s="834" t="s">
        <v>2453</v>
      </c>
      <c r="H1854" s="834" t="e">
        <f>#REF!</f>
        <v>#REF!</v>
      </c>
      <c r="I1854" s="834" t="e">
        <f>#REF!+#REF!+#REF!+#REF!+#REF!+#REF!+#REF!+#REF!+#REF!+#REF!+#REF!</f>
        <v>#REF!</v>
      </c>
      <c r="J1854" s="834" t="e">
        <f>#REF!+#REF!+#REF!+#REF!+#REF!+#REF!+#REF!+#REF!+#REF!+#REF!+#REF!</f>
        <v>#REF!</v>
      </c>
      <c r="K1854" s="835" t="e">
        <f t="shared" si="33"/>
        <v>#REF!</v>
      </c>
      <c r="L1854" s="835" t="e">
        <f t="shared" si="34"/>
        <v>#REF!</v>
      </c>
      <c r="M1854" s="834" t="e">
        <f>#REF!</f>
        <v>#REF!</v>
      </c>
      <c r="N1854" s="834" t="e">
        <f>#REF!</f>
        <v>#REF!</v>
      </c>
      <c r="O1854" s="836" t="e">
        <f t="shared" si="35"/>
        <v>#REF!</v>
      </c>
      <c r="P1854" s="820" t="e">
        <f>Tabla13[[#This Row],[Ejec Real Acumu]]-Tabla13[[#This Row],[Proyec Ejec Acumul]]</f>
        <v>#REF!</v>
      </c>
      <c r="Q1854" s="820" t="e">
        <f>Tabla13[[#This Row],[Ejec Real Mes]]-Tabla13[[#This Row],[Program Entreg Mes]]</f>
        <v>#REF!</v>
      </c>
    </row>
    <row r="1855" spans="1:17">
      <c r="A1855" s="834">
        <v>33</v>
      </c>
      <c r="B1855" s="834" t="s">
        <v>2459</v>
      </c>
      <c r="C1855" s="834" t="s">
        <v>2460</v>
      </c>
      <c r="D1855" s="834" t="e">
        <f>#REF!</f>
        <v>#REF!</v>
      </c>
      <c r="E1855" s="834" t="e">
        <f>#REF!</f>
        <v>#REF!</v>
      </c>
      <c r="F1855" s="834">
        <v>11</v>
      </c>
      <c r="G1855" s="834" t="s">
        <v>2453</v>
      </c>
      <c r="H1855" s="834" t="e">
        <f>#REF!</f>
        <v>#REF!</v>
      </c>
      <c r="I1855" s="834" t="e">
        <f>#REF!+#REF!+#REF!+#REF!+#REF!+#REF!+#REF!+#REF!+#REF!+#REF!+#REF!</f>
        <v>#REF!</v>
      </c>
      <c r="J1855" s="834" t="e">
        <f>#REF!+#REF!+#REF!+#REF!+#REF!+#REF!+#REF!+#REF!+#REF!+#REF!+#REF!</f>
        <v>#REF!</v>
      </c>
      <c r="K1855" s="835" t="e">
        <f t="shared" si="33"/>
        <v>#REF!</v>
      </c>
      <c r="L1855" s="835" t="e">
        <f t="shared" si="34"/>
        <v>#REF!</v>
      </c>
      <c r="M1855" s="834" t="e">
        <f>#REF!</f>
        <v>#REF!</v>
      </c>
      <c r="N1855" s="834" t="e">
        <f>#REF!</f>
        <v>#REF!</v>
      </c>
      <c r="O1855" s="836" t="e">
        <f t="shared" si="35"/>
        <v>#REF!</v>
      </c>
      <c r="P1855" s="820" t="e">
        <f>Tabla13[[#This Row],[Ejec Real Acumu]]-Tabla13[[#This Row],[Proyec Ejec Acumul]]</f>
        <v>#REF!</v>
      </c>
      <c r="Q1855" s="820" t="e">
        <f>Tabla13[[#This Row],[Ejec Real Mes]]-Tabla13[[#This Row],[Program Entreg Mes]]</f>
        <v>#REF!</v>
      </c>
    </row>
    <row r="1856" spans="1:17">
      <c r="A1856" s="834">
        <v>34</v>
      </c>
      <c r="B1856" s="834" t="s">
        <v>2459</v>
      </c>
      <c r="C1856" s="834" t="s">
        <v>2460</v>
      </c>
      <c r="D1856" s="834" t="e">
        <f>#REF!</f>
        <v>#REF!</v>
      </c>
      <c r="E1856" s="834" t="e">
        <f>#REF!</f>
        <v>#REF!</v>
      </c>
      <c r="F1856" s="834">
        <v>11</v>
      </c>
      <c r="G1856" s="834" t="s">
        <v>2453</v>
      </c>
      <c r="H1856" s="834" t="e">
        <f>#REF!</f>
        <v>#REF!</v>
      </c>
      <c r="I1856" s="834" t="e">
        <f>#REF!+#REF!+#REF!+#REF!+#REF!+#REF!+#REF!+#REF!+#REF!+#REF!+#REF!</f>
        <v>#REF!</v>
      </c>
      <c r="J1856" s="834" t="e">
        <f>#REF!+#REF!+#REF!+#REF!+#REF!+#REF!+#REF!+#REF!+#REF!+#REF!+#REF!</f>
        <v>#REF!</v>
      </c>
      <c r="K1856" s="835" t="e">
        <f t="shared" si="33"/>
        <v>#REF!</v>
      </c>
      <c r="L1856" s="835" t="e">
        <f t="shared" si="34"/>
        <v>#REF!</v>
      </c>
      <c r="M1856" s="834" t="e">
        <f>#REF!</f>
        <v>#REF!</v>
      </c>
      <c r="N1856" s="834" t="e">
        <f>#REF!</f>
        <v>#REF!</v>
      </c>
      <c r="O1856" s="836" t="e">
        <f t="shared" si="35"/>
        <v>#REF!</v>
      </c>
      <c r="P1856" s="820" t="e">
        <f>Tabla13[[#This Row],[Ejec Real Acumu]]-Tabla13[[#This Row],[Proyec Ejec Acumul]]</f>
        <v>#REF!</v>
      </c>
      <c r="Q1856" s="820" t="e">
        <f>Tabla13[[#This Row],[Ejec Real Mes]]-Tabla13[[#This Row],[Program Entreg Mes]]</f>
        <v>#REF!</v>
      </c>
    </row>
    <row r="1857" spans="1:17">
      <c r="A1857" s="834">
        <v>35</v>
      </c>
      <c r="B1857" s="834" t="s">
        <v>2459</v>
      </c>
      <c r="C1857" s="834" t="s">
        <v>2460</v>
      </c>
      <c r="D1857" s="834" t="e">
        <f>#REF!</f>
        <v>#REF!</v>
      </c>
      <c r="E1857" s="834" t="e">
        <f>#REF!</f>
        <v>#REF!</v>
      </c>
      <c r="F1857" s="834">
        <v>11</v>
      </c>
      <c r="G1857" s="834" t="s">
        <v>2453</v>
      </c>
      <c r="H1857" s="834" t="e">
        <f>#REF!</f>
        <v>#REF!</v>
      </c>
      <c r="I1857" s="834" t="e">
        <f>#REF!+#REF!+#REF!+#REF!+#REF!+#REF!+#REF!+#REF!+#REF!+#REF!+#REF!</f>
        <v>#REF!</v>
      </c>
      <c r="J1857" s="834" t="e">
        <f>#REF!+#REF!+#REF!+#REF!+#REF!+#REF!+#REF!+#REF!+#REF!+#REF!+#REF!</f>
        <v>#REF!</v>
      </c>
      <c r="K1857" s="835" t="e">
        <f t="shared" si="33"/>
        <v>#REF!</v>
      </c>
      <c r="L1857" s="835" t="e">
        <f t="shared" si="34"/>
        <v>#REF!</v>
      </c>
      <c r="M1857" s="834" t="e">
        <f>#REF!</f>
        <v>#REF!</v>
      </c>
      <c r="N1857" s="834" t="e">
        <f>#REF!</f>
        <v>#REF!</v>
      </c>
      <c r="O1857" s="836" t="e">
        <f t="shared" si="35"/>
        <v>#REF!</v>
      </c>
      <c r="P1857" s="820" t="e">
        <f>Tabla13[[#This Row],[Ejec Real Acumu]]-Tabla13[[#This Row],[Proyec Ejec Acumul]]</f>
        <v>#REF!</v>
      </c>
      <c r="Q1857" s="820" t="e">
        <f>Tabla13[[#This Row],[Ejec Real Mes]]-Tabla13[[#This Row],[Program Entreg Mes]]</f>
        <v>#REF!</v>
      </c>
    </row>
    <row r="1858" spans="1:17">
      <c r="A1858" s="834">
        <v>36</v>
      </c>
      <c r="B1858" s="834" t="s">
        <v>2459</v>
      </c>
      <c r="C1858" s="834" t="s">
        <v>2460</v>
      </c>
      <c r="D1858" s="834" t="e">
        <f>#REF!</f>
        <v>#REF!</v>
      </c>
      <c r="E1858" s="834" t="e">
        <f>#REF!</f>
        <v>#REF!</v>
      </c>
      <c r="F1858" s="834">
        <v>11</v>
      </c>
      <c r="G1858" s="834" t="s">
        <v>2453</v>
      </c>
      <c r="H1858" s="834" t="e">
        <f>#REF!</f>
        <v>#REF!</v>
      </c>
      <c r="I1858" s="834" t="e">
        <f>#REF!+#REF!+#REF!+#REF!+#REF!+#REF!+#REF!+#REF!+#REF!+#REF!+#REF!</f>
        <v>#REF!</v>
      </c>
      <c r="J1858" s="834" t="e">
        <f>#REF!+#REF!+#REF!+#REF!+#REF!+#REF!+#REF!+#REF!+#REF!+#REF!+#REF!</f>
        <v>#REF!</v>
      </c>
      <c r="K1858" s="835" t="e">
        <f t="shared" si="33"/>
        <v>#REF!</v>
      </c>
      <c r="L1858" s="835" t="e">
        <f t="shared" si="34"/>
        <v>#REF!</v>
      </c>
      <c r="M1858" s="834" t="e">
        <f>#REF!</f>
        <v>#REF!</v>
      </c>
      <c r="N1858" s="834" t="e">
        <f>#REF!</f>
        <v>#REF!</v>
      </c>
      <c r="O1858" s="836" t="e">
        <f t="shared" si="35"/>
        <v>#REF!</v>
      </c>
      <c r="P1858" s="820" t="e">
        <f>Tabla13[[#This Row],[Ejec Real Acumu]]-Tabla13[[#This Row],[Proyec Ejec Acumul]]</f>
        <v>#REF!</v>
      </c>
      <c r="Q1858" s="820" t="e">
        <f>Tabla13[[#This Row],[Ejec Real Mes]]-Tabla13[[#This Row],[Program Entreg Mes]]</f>
        <v>#REF!</v>
      </c>
    </row>
    <row r="1859" spans="1:17">
      <c r="A1859" s="834">
        <v>37</v>
      </c>
      <c r="B1859" s="834" t="s">
        <v>2459</v>
      </c>
      <c r="C1859" s="834" t="s">
        <v>2460</v>
      </c>
      <c r="D1859" s="834" t="e">
        <f>#REF!</f>
        <v>#REF!</v>
      </c>
      <c r="E1859" s="834" t="e">
        <f>#REF!</f>
        <v>#REF!</v>
      </c>
      <c r="F1859" s="834">
        <v>11</v>
      </c>
      <c r="G1859" s="834" t="s">
        <v>2453</v>
      </c>
      <c r="H1859" s="834" t="e">
        <f>#REF!</f>
        <v>#REF!</v>
      </c>
      <c r="I1859" s="834" t="e">
        <f>#REF!+#REF!+#REF!+#REF!+#REF!+#REF!+#REF!+#REF!+#REF!+#REF!+#REF!</f>
        <v>#REF!</v>
      </c>
      <c r="J1859" s="834" t="e">
        <f>#REF!+#REF!+#REF!+#REF!+#REF!+#REF!+#REF!+#REF!+#REF!+#REF!+#REF!</f>
        <v>#REF!</v>
      </c>
      <c r="K1859" s="835" t="e">
        <f t="shared" si="33"/>
        <v>#REF!</v>
      </c>
      <c r="L1859" s="835" t="e">
        <f t="shared" si="34"/>
        <v>#REF!</v>
      </c>
      <c r="M1859" s="834" t="e">
        <f>#REF!</f>
        <v>#REF!</v>
      </c>
      <c r="N1859" s="834" t="e">
        <f>#REF!</f>
        <v>#REF!</v>
      </c>
      <c r="O1859" s="836" t="e">
        <f t="shared" si="35"/>
        <v>#REF!</v>
      </c>
      <c r="P1859" s="820" t="e">
        <f>Tabla13[[#This Row],[Ejec Real Acumu]]-Tabla13[[#This Row],[Proyec Ejec Acumul]]</f>
        <v>#REF!</v>
      </c>
      <c r="Q1859" s="820" t="e">
        <f>Tabla13[[#This Row],[Ejec Real Mes]]-Tabla13[[#This Row],[Program Entreg Mes]]</f>
        <v>#REF!</v>
      </c>
    </row>
    <row r="1860" spans="1:17">
      <c r="A1860" s="834">
        <v>38</v>
      </c>
      <c r="B1860" s="834" t="s">
        <v>2459</v>
      </c>
      <c r="C1860" s="834" t="s">
        <v>2460</v>
      </c>
      <c r="D1860" s="834" t="e">
        <f>#REF!</f>
        <v>#REF!</v>
      </c>
      <c r="E1860" s="834" t="e">
        <f>#REF!</f>
        <v>#REF!</v>
      </c>
      <c r="F1860" s="834">
        <v>11</v>
      </c>
      <c r="G1860" s="834" t="s">
        <v>2453</v>
      </c>
      <c r="H1860" s="834" t="e">
        <f>#REF!</f>
        <v>#REF!</v>
      </c>
      <c r="I1860" s="834" t="e">
        <f>#REF!+#REF!+#REF!+#REF!+#REF!+#REF!+#REF!+#REF!+#REF!+#REF!+#REF!</f>
        <v>#REF!</v>
      </c>
      <c r="J1860" s="834" t="e">
        <f>#REF!+#REF!+#REF!+#REF!+#REF!+#REF!+#REF!+#REF!+#REF!+#REF!+#REF!</f>
        <v>#REF!</v>
      </c>
      <c r="K1860" s="835" t="e">
        <f t="shared" si="33"/>
        <v>#REF!</v>
      </c>
      <c r="L1860" s="835" t="e">
        <f t="shared" si="34"/>
        <v>#REF!</v>
      </c>
      <c r="M1860" s="834" t="e">
        <f>#REF!</f>
        <v>#REF!</v>
      </c>
      <c r="N1860" s="834" t="e">
        <f>#REF!</f>
        <v>#REF!</v>
      </c>
      <c r="O1860" s="836" t="e">
        <f t="shared" si="35"/>
        <v>#REF!</v>
      </c>
      <c r="P1860" s="820" t="e">
        <f>Tabla13[[#This Row],[Ejec Real Acumu]]-Tabla13[[#This Row],[Proyec Ejec Acumul]]</f>
        <v>#REF!</v>
      </c>
      <c r="Q1860" s="820" t="e">
        <f>Tabla13[[#This Row],[Ejec Real Mes]]-Tabla13[[#This Row],[Program Entreg Mes]]</f>
        <v>#REF!</v>
      </c>
    </row>
    <row r="1861" spans="1:17">
      <c r="A1861" s="834">
        <v>1</v>
      </c>
      <c r="B1861" s="834" t="s">
        <v>2459</v>
      </c>
      <c r="C1861" s="834" t="s">
        <v>2460</v>
      </c>
      <c r="D1861" s="834" t="e">
        <f>#REF!</f>
        <v>#REF!</v>
      </c>
      <c r="E1861" s="834" t="e">
        <f>#REF!</f>
        <v>#REF!</v>
      </c>
      <c r="F1861" s="834">
        <v>12</v>
      </c>
      <c r="G1861" s="834" t="s">
        <v>2454</v>
      </c>
      <c r="H1861" s="834" t="e">
        <f>#REF!</f>
        <v>#REF!</v>
      </c>
      <c r="I1861" s="834" t="e">
        <f>#REF!+#REF!+#REF!+#REF!+#REF!+#REF!+#REF!+#REF!+#REF!+#REF!+#REF!+#REF!</f>
        <v>#REF!</v>
      </c>
      <c r="J1861" s="834" t="e">
        <f>#REF!+#REF!+#REF!+#REF!+#REF!+#REF!+#REF!+#REF!+#REF!+#REF!+#REF!+#REF!</f>
        <v>#REF!</v>
      </c>
      <c r="K1861" s="835" t="e">
        <f t="shared" si="33"/>
        <v>#REF!</v>
      </c>
      <c r="L1861" s="835" t="e">
        <f t="shared" si="34"/>
        <v>#REF!</v>
      </c>
      <c r="M1861" s="834" t="e">
        <f>#REF!</f>
        <v>#REF!</v>
      </c>
      <c r="N1861" s="834" t="e">
        <f>#REF!</f>
        <v>#REF!</v>
      </c>
      <c r="O1861" s="836" t="e">
        <f t="shared" si="35"/>
        <v>#REF!</v>
      </c>
      <c r="P1861" s="820" t="e">
        <f>Tabla13[[#This Row],[Ejec Real Acumu]]-Tabla13[[#This Row],[Proyec Ejec Acumul]]</f>
        <v>#REF!</v>
      </c>
      <c r="Q1861" s="820" t="e">
        <f>Tabla13[[#This Row],[Ejec Real Mes]]-Tabla13[[#This Row],[Program Entreg Mes]]</f>
        <v>#REF!</v>
      </c>
    </row>
    <row r="1862" spans="1:17">
      <c r="A1862" s="834">
        <v>2</v>
      </c>
      <c r="B1862" s="834" t="s">
        <v>2459</v>
      </c>
      <c r="C1862" s="834" t="s">
        <v>2460</v>
      </c>
      <c r="D1862" s="834" t="e">
        <f>#REF!</f>
        <v>#REF!</v>
      </c>
      <c r="E1862" s="834" t="e">
        <f>#REF!</f>
        <v>#REF!</v>
      </c>
      <c r="F1862" s="834">
        <v>12</v>
      </c>
      <c r="G1862" s="834" t="s">
        <v>2454</v>
      </c>
      <c r="H1862" s="834" t="e">
        <f>#REF!</f>
        <v>#REF!</v>
      </c>
      <c r="I1862" s="834" t="e">
        <f>#REF!+#REF!+#REF!+#REF!+#REF!+#REF!+#REF!+#REF!+#REF!+#REF!+#REF!+#REF!</f>
        <v>#REF!</v>
      </c>
      <c r="J1862" s="834" t="e">
        <f>#REF!+#REF!+#REF!+#REF!+#REF!+#REF!+#REF!+#REF!+#REF!+#REF!+#REF!+#REF!</f>
        <v>#REF!</v>
      </c>
      <c r="K1862" s="835" t="e">
        <f t="shared" si="33"/>
        <v>#REF!</v>
      </c>
      <c r="L1862" s="835" t="e">
        <f t="shared" si="34"/>
        <v>#REF!</v>
      </c>
      <c r="M1862" s="834" t="e">
        <f>#REF!</f>
        <v>#REF!</v>
      </c>
      <c r="N1862" s="834" t="e">
        <f>#REF!</f>
        <v>#REF!</v>
      </c>
      <c r="O1862" s="836" t="e">
        <f t="shared" si="35"/>
        <v>#REF!</v>
      </c>
      <c r="P1862" s="820" t="e">
        <f>Tabla13[[#This Row],[Ejec Real Acumu]]-Tabla13[[#This Row],[Proyec Ejec Acumul]]</f>
        <v>#REF!</v>
      </c>
      <c r="Q1862" s="820" t="e">
        <f>Tabla13[[#This Row],[Ejec Real Mes]]-Tabla13[[#This Row],[Program Entreg Mes]]</f>
        <v>#REF!</v>
      </c>
    </row>
    <row r="1863" spans="1:17">
      <c r="A1863" s="834">
        <v>3</v>
      </c>
      <c r="B1863" s="834" t="s">
        <v>2459</v>
      </c>
      <c r="C1863" s="834" t="s">
        <v>2460</v>
      </c>
      <c r="D1863" s="834" t="e">
        <f>#REF!</f>
        <v>#REF!</v>
      </c>
      <c r="E1863" s="834" t="e">
        <f>#REF!</f>
        <v>#REF!</v>
      </c>
      <c r="F1863" s="834">
        <v>12</v>
      </c>
      <c r="G1863" s="834" t="s">
        <v>2454</v>
      </c>
      <c r="H1863" s="834" t="e">
        <f>#REF!</f>
        <v>#REF!</v>
      </c>
      <c r="I1863" s="834" t="e">
        <f>#REF!+#REF!+#REF!+#REF!+#REF!+#REF!+#REF!+#REF!+#REF!+#REF!+#REF!+#REF!</f>
        <v>#REF!</v>
      </c>
      <c r="J1863" s="834" t="e">
        <f>#REF!+#REF!+#REF!+#REF!+#REF!+#REF!+#REF!+#REF!+#REF!+#REF!+#REF!+#REF!</f>
        <v>#REF!</v>
      </c>
      <c r="K1863" s="835" t="e">
        <f t="shared" si="33"/>
        <v>#REF!</v>
      </c>
      <c r="L1863" s="835" t="e">
        <f t="shared" si="34"/>
        <v>#REF!</v>
      </c>
      <c r="M1863" s="834" t="e">
        <f>#REF!</f>
        <v>#REF!</v>
      </c>
      <c r="N1863" s="834" t="e">
        <f>#REF!</f>
        <v>#REF!</v>
      </c>
      <c r="O1863" s="836" t="e">
        <f t="shared" si="35"/>
        <v>#REF!</v>
      </c>
      <c r="P1863" s="820" t="e">
        <f>Tabla13[[#This Row],[Ejec Real Acumu]]-Tabla13[[#This Row],[Proyec Ejec Acumul]]</f>
        <v>#REF!</v>
      </c>
      <c r="Q1863" s="820" t="e">
        <f>Tabla13[[#This Row],[Ejec Real Mes]]-Tabla13[[#This Row],[Program Entreg Mes]]</f>
        <v>#REF!</v>
      </c>
    </row>
    <row r="1864" spans="1:17">
      <c r="A1864" s="834">
        <v>4</v>
      </c>
      <c r="B1864" s="834" t="s">
        <v>2459</v>
      </c>
      <c r="C1864" s="834" t="s">
        <v>2460</v>
      </c>
      <c r="D1864" s="834" t="e">
        <f>#REF!</f>
        <v>#REF!</v>
      </c>
      <c r="E1864" s="834" t="e">
        <f>#REF!</f>
        <v>#REF!</v>
      </c>
      <c r="F1864" s="834">
        <v>12</v>
      </c>
      <c r="G1864" s="834" t="s">
        <v>2454</v>
      </c>
      <c r="H1864" s="834" t="e">
        <f>#REF!</f>
        <v>#REF!</v>
      </c>
      <c r="I1864" s="834" t="e">
        <f>#REF!+#REF!+#REF!+#REF!+#REF!+#REF!+#REF!+#REF!+#REF!+#REF!+#REF!+#REF!</f>
        <v>#REF!</v>
      </c>
      <c r="J1864" s="834" t="e">
        <f>#REF!+#REF!+#REF!+#REF!+#REF!+#REF!+#REF!+#REF!+#REF!+#REF!+#REF!+#REF!</f>
        <v>#REF!</v>
      </c>
      <c r="K1864" s="835" t="e">
        <f t="shared" si="33"/>
        <v>#REF!</v>
      </c>
      <c r="L1864" s="835" t="e">
        <f t="shared" si="34"/>
        <v>#REF!</v>
      </c>
      <c r="M1864" s="834" t="e">
        <f>#REF!</f>
        <v>#REF!</v>
      </c>
      <c r="N1864" s="834" t="e">
        <f>#REF!</f>
        <v>#REF!</v>
      </c>
      <c r="O1864" s="836" t="e">
        <f t="shared" si="35"/>
        <v>#REF!</v>
      </c>
      <c r="P1864" s="820" t="e">
        <f>Tabla13[[#This Row],[Ejec Real Acumu]]-Tabla13[[#This Row],[Proyec Ejec Acumul]]</f>
        <v>#REF!</v>
      </c>
      <c r="Q1864" s="820" t="e">
        <f>Tabla13[[#This Row],[Ejec Real Mes]]-Tabla13[[#This Row],[Program Entreg Mes]]</f>
        <v>#REF!</v>
      </c>
    </row>
    <row r="1865" spans="1:17">
      <c r="A1865" s="834">
        <v>5</v>
      </c>
      <c r="B1865" s="834" t="s">
        <v>2459</v>
      </c>
      <c r="C1865" s="834" t="s">
        <v>2460</v>
      </c>
      <c r="D1865" s="834" t="e">
        <f>#REF!</f>
        <v>#REF!</v>
      </c>
      <c r="E1865" s="834" t="e">
        <f>#REF!</f>
        <v>#REF!</v>
      </c>
      <c r="F1865" s="834">
        <v>12</v>
      </c>
      <c r="G1865" s="834" t="s">
        <v>2454</v>
      </c>
      <c r="H1865" s="834" t="e">
        <f>#REF!</f>
        <v>#REF!</v>
      </c>
      <c r="I1865" s="834" t="e">
        <f>#REF!+#REF!+#REF!+#REF!+#REF!+#REF!+#REF!+#REF!+#REF!+#REF!+#REF!+#REF!</f>
        <v>#REF!</v>
      </c>
      <c r="J1865" s="834" t="e">
        <f>#REF!+#REF!+#REF!+#REF!+#REF!+#REF!+#REF!+#REF!+#REF!+#REF!+#REF!+#REF!</f>
        <v>#REF!</v>
      </c>
      <c r="K1865" s="835" t="e">
        <f t="shared" si="33"/>
        <v>#REF!</v>
      </c>
      <c r="L1865" s="835" t="e">
        <f t="shared" si="34"/>
        <v>#REF!</v>
      </c>
      <c r="M1865" s="834" t="e">
        <f>#REF!</f>
        <v>#REF!</v>
      </c>
      <c r="N1865" s="834" t="e">
        <f>#REF!</f>
        <v>#REF!</v>
      </c>
      <c r="O1865" s="836" t="e">
        <f t="shared" si="35"/>
        <v>#REF!</v>
      </c>
      <c r="P1865" s="820" t="e">
        <f>Tabla13[[#This Row],[Ejec Real Acumu]]-Tabla13[[#This Row],[Proyec Ejec Acumul]]</f>
        <v>#REF!</v>
      </c>
      <c r="Q1865" s="820" t="e">
        <f>Tabla13[[#This Row],[Ejec Real Mes]]-Tabla13[[#This Row],[Program Entreg Mes]]</f>
        <v>#REF!</v>
      </c>
    </row>
    <row r="1866" spans="1:17">
      <c r="A1866" s="834">
        <v>6</v>
      </c>
      <c r="B1866" s="834" t="s">
        <v>2459</v>
      </c>
      <c r="C1866" s="834" t="s">
        <v>2460</v>
      </c>
      <c r="D1866" s="834" t="e">
        <f>#REF!</f>
        <v>#REF!</v>
      </c>
      <c r="E1866" s="834" t="e">
        <f>#REF!</f>
        <v>#REF!</v>
      </c>
      <c r="F1866" s="834">
        <v>12</v>
      </c>
      <c r="G1866" s="834" t="s">
        <v>2454</v>
      </c>
      <c r="H1866" s="834" t="e">
        <f>#REF!</f>
        <v>#REF!</v>
      </c>
      <c r="I1866" s="834" t="e">
        <f>#REF!+#REF!+#REF!+#REF!+#REF!+#REF!+#REF!+#REF!+#REF!+#REF!+#REF!+#REF!</f>
        <v>#REF!</v>
      </c>
      <c r="J1866" s="834" t="e">
        <f>#REF!+#REF!+#REF!+#REF!+#REF!+#REF!+#REF!+#REF!+#REF!+#REF!+#REF!+#REF!</f>
        <v>#REF!</v>
      </c>
      <c r="K1866" s="835" t="e">
        <f t="shared" si="33"/>
        <v>#REF!</v>
      </c>
      <c r="L1866" s="835" t="e">
        <f t="shared" si="34"/>
        <v>#REF!</v>
      </c>
      <c r="M1866" s="834" t="e">
        <f>#REF!</f>
        <v>#REF!</v>
      </c>
      <c r="N1866" s="834" t="e">
        <f>#REF!</f>
        <v>#REF!</v>
      </c>
      <c r="O1866" s="836" t="e">
        <f t="shared" si="35"/>
        <v>#REF!</v>
      </c>
      <c r="P1866" s="820" t="e">
        <f>Tabla13[[#This Row],[Ejec Real Acumu]]-Tabla13[[#This Row],[Proyec Ejec Acumul]]</f>
        <v>#REF!</v>
      </c>
      <c r="Q1866" s="820" t="e">
        <f>Tabla13[[#This Row],[Ejec Real Mes]]-Tabla13[[#This Row],[Program Entreg Mes]]</f>
        <v>#REF!</v>
      </c>
    </row>
    <row r="1867" spans="1:17">
      <c r="A1867" s="834">
        <v>7</v>
      </c>
      <c r="B1867" s="834" t="s">
        <v>2459</v>
      </c>
      <c r="C1867" s="834" t="s">
        <v>2460</v>
      </c>
      <c r="D1867" s="834" t="e">
        <f>#REF!</f>
        <v>#REF!</v>
      </c>
      <c r="E1867" s="834" t="e">
        <f>#REF!</f>
        <v>#REF!</v>
      </c>
      <c r="F1867" s="834">
        <v>12</v>
      </c>
      <c r="G1867" s="834" t="s">
        <v>2454</v>
      </c>
      <c r="H1867" s="834" t="e">
        <f>#REF!</f>
        <v>#REF!</v>
      </c>
      <c r="I1867" s="834" t="e">
        <f>#REF!+#REF!+#REF!+#REF!+#REF!+#REF!+#REF!+#REF!+#REF!+#REF!+#REF!+#REF!</f>
        <v>#REF!</v>
      </c>
      <c r="J1867" s="834" t="e">
        <f>#REF!+#REF!+#REF!+#REF!+#REF!+#REF!+#REF!+#REF!+#REF!+#REF!+#REF!+#REF!</f>
        <v>#REF!</v>
      </c>
      <c r="K1867" s="835" t="e">
        <f t="shared" si="33"/>
        <v>#REF!</v>
      </c>
      <c r="L1867" s="835" t="e">
        <f t="shared" si="34"/>
        <v>#REF!</v>
      </c>
      <c r="M1867" s="834" t="e">
        <f>#REF!</f>
        <v>#REF!</v>
      </c>
      <c r="N1867" s="834" t="e">
        <f>#REF!</f>
        <v>#REF!</v>
      </c>
      <c r="O1867" s="836" t="e">
        <f t="shared" si="35"/>
        <v>#REF!</v>
      </c>
      <c r="P1867" s="820" t="e">
        <f>Tabla13[[#This Row],[Ejec Real Acumu]]-Tabla13[[#This Row],[Proyec Ejec Acumul]]</f>
        <v>#REF!</v>
      </c>
      <c r="Q1867" s="820" t="e">
        <f>Tabla13[[#This Row],[Ejec Real Mes]]-Tabla13[[#This Row],[Program Entreg Mes]]</f>
        <v>#REF!</v>
      </c>
    </row>
    <row r="1868" spans="1:17">
      <c r="A1868" s="834">
        <v>8</v>
      </c>
      <c r="B1868" s="834" t="s">
        <v>2459</v>
      </c>
      <c r="C1868" s="834" t="s">
        <v>2460</v>
      </c>
      <c r="D1868" s="834" t="e">
        <f>#REF!</f>
        <v>#REF!</v>
      </c>
      <c r="E1868" s="834" t="e">
        <f>#REF!</f>
        <v>#REF!</v>
      </c>
      <c r="F1868" s="834">
        <v>12</v>
      </c>
      <c r="G1868" s="834" t="s">
        <v>2454</v>
      </c>
      <c r="H1868" s="834" t="e">
        <f>#REF!</f>
        <v>#REF!</v>
      </c>
      <c r="I1868" s="834" t="e">
        <f>#REF!+#REF!+#REF!+#REF!+#REF!+#REF!+#REF!+#REF!+#REF!+#REF!+#REF!+#REF!</f>
        <v>#REF!</v>
      </c>
      <c r="J1868" s="834" t="e">
        <f>#REF!+#REF!+#REF!+#REF!+#REF!+#REF!+#REF!+#REF!+#REF!+#REF!+#REF!+#REF!</f>
        <v>#REF!</v>
      </c>
      <c r="K1868" s="835" t="e">
        <f t="shared" si="33"/>
        <v>#REF!</v>
      </c>
      <c r="L1868" s="835" t="e">
        <f t="shared" si="34"/>
        <v>#REF!</v>
      </c>
      <c r="M1868" s="834" t="e">
        <f>#REF!</f>
        <v>#REF!</v>
      </c>
      <c r="N1868" s="834" t="e">
        <f>#REF!</f>
        <v>#REF!</v>
      </c>
      <c r="O1868" s="836" t="e">
        <f t="shared" si="35"/>
        <v>#REF!</v>
      </c>
      <c r="P1868" s="820" t="e">
        <f>Tabla13[[#This Row],[Ejec Real Acumu]]-Tabla13[[#This Row],[Proyec Ejec Acumul]]</f>
        <v>#REF!</v>
      </c>
      <c r="Q1868" s="820" t="e">
        <f>Tabla13[[#This Row],[Ejec Real Mes]]-Tabla13[[#This Row],[Program Entreg Mes]]</f>
        <v>#REF!</v>
      </c>
    </row>
    <row r="1869" spans="1:17">
      <c r="A1869" s="834">
        <v>9</v>
      </c>
      <c r="B1869" s="834" t="s">
        <v>2459</v>
      </c>
      <c r="C1869" s="834" t="s">
        <v>2460</v>
      </c>
      <c r="D1869" s="834" t="e">
        <f>#REF!</f>
        <v>#REF!</v>
      </c>
      <c r="E1869" s="834" t="e">
        <f>#REF!</f>
        <v>#REF!</v>
      </c>
      <c r="F1869" s="834">
        <v>12</v>
      </c>
      <c r="G1869" s="834" t="s">
        <v>2454</v>
      </c>
      <c r="H1869" s="834" t="e">
        <f>#REF!</f>
        <v>#REF!</v>
      </c>
      <c r="I1869" s="834" t="e">
        <f>#REF!+#REF!+#REF!+#REF!+#REF!+#REF!+#REF!+#REF!+#REF!+#REF!+#REF!+#REF!</f>
        <v>#REF!</v>
      </c>
      <c r="J1869" s="834" t="e">
        <f>#REF!+#REF!+#REF!+#REF!+#REF!+#REF!+#REF!+#REF!+#REF!+#REF!+#REF!+#REF!</f>
        <v>#REF!</v>
      </c>
      <c r="K1869" s="835" t="e">
        <f t="shared" si="33"/>
        <v>#REF!</v>
      </c>
      <c r="L1869" s="835" t="e">
        <f t="shared" si="34"/>
        <v>#REF!</v>
      </c>
      <c r="M1869" s="834" t="e">
        <f>#REF!</f>
        <v>#REF!</v>
      </c>
      <c r="N1869" s="834" t="e">
        <f>#REF!</f>
        <v>#REF!</v>
      </c>
      <c r="O1869" s="836" t="e">
        <f t="shared" si="35"/>
        <v>#REF!</v>
      </c>
      <c r="P1869" s="820" t="e">
        <f>Tabla13[[#This Row],[Ejec Real Acumu]]-Tabla13[[#This Row],[Proyec Ejec Acumul]]</f>
        <v>#REF!</v>
      </c>
      <c r="Q1869" s="820" t="e">
        <f>Tabla13[[#This Row],[Ejec Real Mes]]-Tabla13[[#This Row],[Program Entreg Mes]]</f>
        <v>#REF!</v>
      </c>
    </row>
    <row r="1870" spans="1:17">
      <c r="A1870" s="834">
        <v>10</v>
      </c>
      <c r="B1870" s="834" t="s">
        <v>2459</v>
      </c>
      <c r="C1870" s="834" t="s">
        <v>2460</v>
      </c>
      <c r="D1870" s="834" t="e">
        <f>#REF!</f>
        <v>#REF!</v>
      </c>
      <c r="E1870" s="834" t="e">
        <f>#REF!</f>
        <v>#REF!</v>
      </c>
      <c r="F1870" s="834">
        <v>12</v>
      </c>
      <c r="G1870" s="834" t="s">
        <v>2454</v>
      </c>
      <c r="H1870" s="834" t="e">
        <f>#REF!</f>
        <v>#REF!</v>
      </c>
      <c r="I1870" s="834" t="e">
        <f>#REF!+#REF!+#REF!+#REF!+#REF!+#REF!+#REF!+#REF!+#REF!+#REF!+#REF!+#REF!</f>
        <v>#REF!</v>
      </c>
      <c r="J1870" s="834" t="e">
        <f>#REF!+#REF!+#REF!+#REF!+#REF!+#REF!+#REF!+#REF!+#REF!+#REF!+#REF!+#REF!</f>
        <v>#REF!</v>
      </c>
      <c r="K1870" s="835" t="e">
        <f t="shared" si="33"/>
        <v>#REF!</v>
      </c>
      <c r="L1870" s="835" t="e">
        <f t="shared" si="34"/>
        <v>#REF!</v>
      </c>
      <c r="M1870" s="834" t="e">
        <f>#REF!</f>
        <v>#REF!</v>
      </c>
      <c r="N1870" s="834" t="e">
        <f>#REF!</f>
        <v>#REF!</v>
      </c>
      <c r="O1870" s="836" t="e">
        <f t="shared" si="35"/>
        <v>#REF!</v>
      </c>
      <c r="P1870" s="820" t="e">
        <f>Tabla13[[#This Row],[Ejec Real Acumu]]-Tabla13[[#This Row],[Proyec Ejec Acumul]]</f>
        <v>#REF!</v>
      </c>
      <c r="Q1870" s="820" t="e">
        <f>Tabla13[[#This Row],[Ejec Real Mes]]-Tabla13[[#This Row],[Program Entreg Mes]]</f>
        <v>#REF!</v>
      </c>
    </row>
    <row r="1871" spans="1:17">
      <c r="A1871" s="834">
        <v>11</v>
      </c>
      <c r="B1871" s="834" t="s">
        <v>2459</v>
      </c>
      <c r="C1871" s="834" t="s">
        <v>2460</v>
      </c>
      <c r="D1871" s="834" t="e">
        <f>#REF!</f>
        <v>#REF!</v>
      </c>
      <c r="E1871" s="834" t="e">
        <f>#REF!</f>
        <v>#REF!</v>
      </c>
      <c r="F1871" s="834">
        <v>12</v>
      </c>
      <c r="G1871" s="834" t="s">
        <v>2454</v>
      </c>
      <c r="H1871" s="834" t="e">
        <f>#REF!</f>
        <v>#REF!</v>
      </c>
      <c r="I1871" s="834" t="e">
        <f>#REF!+#REF!+#REF!+#REF!+#REF!+#REF!+#REF!+#REF!+#REF!+#REF!+#REF!+#REF!</f>
        <v>#REF!</v>
      </c>
      <c r="J1871" s="834" t="e">
        <f>#REF!+#REF!+#REF!+#REF!+#REF!+#REF!+#REF!+#REF!+#REF!+#REF!+#REF!+#REF!</f>
        <v>#REF!</v>
      </c>
      <c r="K1871" s="835" t="e">
        <f t="shared" si="33"/>
        <v>#REF!</v>
      </c>
      <c r="L1871" s="835" t="e">
        <f t="shared" si="34"/>
        <v>#REF!</v>
      </c>
      <c r="M1871" s="834" t="e">
        <f>#REF!</f>
        <v>#REF!</v>
      </c>
      <c r="N1871" s="834" t="e">
        <f>#REF!</f>
        <v>#REF!</v>
      </c>
      <c r="O1871" s="836" t="e">
        <f t="shared" si="35"/>
        <v>#REF!</v>
      </c>
      <c r="P1871" s="820" t="e">
        <f>Tabla13[[#This Row],[Ejec Real Acumu]]-Tabla13[[#This Row],[Proyec Ejec Acumul]]</f>
        <v>#REF!</v>
      </c>
      <c r="Q1871" s="820" t="e">
        <f>Tabla13[[#This Row],[Ejec Real Mes]]-Tabla13[[#This Row],[Program Entreg Mes]]</f>
        <v>#REF!</v>
      </c>
    </row>
    <row r="1872" spans="1:17">
      <c r="A1872" s="834">
        <v>12</v>
      </c>
      <c r="B1872" s="834" t="s">
        <v>2459</v>
      </c>
      <c r="C1872" s="834" t="s">
        <v>2460</v>
      </c>
      <c r="D1872" s="834" t="e">
        <f>#REF!</f>
        <v>#REF!</v>
      </c>
      <c r="E1872" s="834" t="e">
        <f>#REF!</f>
        <v>#REF!</v>
      </c>
      <c r="F1872" s="834">
        <v>12</v>
      </c>
      <c r="G1872" s="834" t="s">
        <v>2454</v>
      </c>
      <c r="H1872" s="837" t="e">
        <f>#REF!</f>
        <v>#REF!</v>
      </c>
      <c r="I1872" s="834" t="e">
        <f>#REF!+#REF!+#REF!+#REF!+#REF!+#REF!+#REF!+#REF!+#REF!+#REF!+#REF!+#REF!</f>
        <v>#REF!</v>
      </c>
      <c r="J1872" s="834" t="e">
        <f>#REF!+#REF!+#REF!+#REF!+#REF!+#REF!+#REF!+#REF!+#REF!+#REF!+#REF!+#REF!</f>
        <v>#REF!</v>
      </c>
      <c r="K1872" s="835" t="e">
        <f t="shared" si="33"/>
        <v>#REF!</v>
      </c>
      <c r="L1872" s="835" t="e">
        <f t="shared" si="34"/>
        <v>#REF!</v>
      </c>
      <c r="M1872" s="834" t="e">
        <f>#REF!</f>
        <v>#REF!</v>
      </c>
      <c r="N1872" s="834" t="e">
        <f>#REF!</f>
        <v>#REF!</v>
      </c>
      <c r="O1872" s="836" t="e">
        <f t="shared" si="35"/>
        <v>#REF!</v>
      </c>
      <c r="P1872" s="820" t="e">
        <f>Tabla13[[#This Row],[Ejec Real Acumu]]-Tabla13[[#This Row],[Proyec Ejec Acumul]]</f>
        <v>#REF!</v>
      </c>
      <c r="Q1872" s="820" t="e">
        <f>Tabla13[[#This Row],[Ejec Real Mes]]-Tabla13[[#This Row],[Program Entreg Mes]]</f>
        <v>#REF!</v>
      </c>
    </row>
    <row r="1873" spans="1:17">
      <c r="A1873" s="834">
        <v>13</v>
      </c>
      <c r="B1873" s="834" t="s">
        <v>2459</v>
      </c>
      <c r="C1873" s="834" t="s">
        <v>2460</v>
      </c>
      <c r="D1873" s="834" t="e">
        <f>#REF!</f>
        <v>#REF!</v>
      </c>
      <c r="E1873" s="834" t="e">
        <f>#REF!</f>
        <v>#REF!</v>
      </c>
      <c r="F1873" s="834">
        <v>12</v>
      </c>
      <c r="G1873" s="834" t="s">
        <v>2454</v>
      </c>
      <c r="H1873" s="834" t="e">
        <f>#REF!</f>
        <v>#REF!</v>
      </c>
      <c r="I1873" s="834" t="e">
        <f>#REF!+#REF!+#REF!+#REF!+#REF!+#REF!+#REF!+#REF!+#REF!+#REF!+#REF!+#REF!</f>
        <v>#REF!</v>
      </c>
      <c r="J1873" s="834" t="e">
        <f>#REF!+#REF!+#REF!+#REF!+#REF!+#REF!+#REF!+#REF!+#REF!+#REF!+#REF!+#REF!</f>
        <v>#REF!</v>
      </c>
      <c r="K1873" s="835" t="e">
        <f t="shared" si="33"/>
        <v>#REF!</v>
      </c>
      <c r="L1873" s="835" t="e">
        <f t="shared" si="34"/>
        <v>#REF!</v>
      </c>
      <c r="M1873" s="834" t="e">
        <f>#REF!</f>
        <v>#REF!</v>
      </c>
      <c r="N1873" s="834" t="e">
        <f>#REF!</f>
        <v>#REF!</v>
      </c>
      <c r="O1873" s="836" t="e">
        <f t="shared" si="35"/>
        <v>#REF!</v>
      </c>
      <c r="P1873" s="820" t="e">
        <f>Tabla13[[#This Row],[Ejec Real Acumu]]-Tabla13[[#This Row],[Proyec Ejec Acumul]]</f>
        <v>#REF!</v>
      </c>
      <c r="Q1873" s="820" t="e">
        <f>Tabla13[[#This Row],[Ejec Real Mes]]-Tabla13[[#This Row],[Program Entreg Mes]]</f>
        <v>#REF!</v>
      </c>
    </row>
    <row r="1874" spans="1:17">
      <c r="A1874" s="834">
        <v>14</v>
      </c>
      <c r="B1874" s="834" t="s">
        <v>2459</v>
      </c>
      <c r="C1874" s="834" t="s">
        <v>2460</v>
      </c>
      <c r="D1874" s="834" t="e">
        <f>#REF!</f>
        <v>#REF!</v>
      </c>
      <c r="E1874" s="834" t="e">
        <f>#REF!</f>
        <v>#REF!</v>
      </c>
      <c r="F1874" s="834">
        <v>12</v>
      </c>
      <c r="G1874" s="834" t="s">
        <v>2454</v>
      </c>
      <c r="H1874" s="834" t="e">
        <f>#REF!</f>
        <v>#REF!</v>
      </c>
      <c r="I1874" s="834" t="e">
        <f>#REF!+#REF!+#REF!+#REF!+#REF!+#REF!+#REF!+#REF!+#REF!+#REF!+#REF!+#REF!</f>
        <v>#REF!</v>
      </c>
      <c r="J1874" s="834" t="e">
        <f>#REF!+#REF!+#REF!+#REF!+#REF!+#REF!+#REF!+#REF!+#REF!+#REF!+#REF!+#REF!</f>
        <v>#REF!</v>
      </c>
      <c r="K1874" s="835" t="e">
        <f t="shared" si="33"/>
        <v>#REF!</v>
      </c>
      <c r="L1874" s="835" t="e">
        <f t="shared" si="34"/>
        <v>#REF!</v>
      </c>
      <c r="M1874" s="834" t="e">
        <f>#REF!</f>
        <v>#REF!</v>
      </c>
      <c r="N1874" s="834" t="e">
        <f>#REF!</f>
        <v>#REF!</v>
      </c>
      <c r="O1874" s="836" t="e">
        <f t="shared" si="35"/>
        <v>#REF!</v>
      </c>
      <c r="P1874" s="820" t="e">
        <f>Tabla13[[#This Row],[Ejec Real Acumu]]-Tabla13[[#This Row],[Proyec Ejec Acumul]]</f>
        <v>#REF!</v>
      </c>
      <c r="Q1874" s="820" t="e">
        <f>Tabla13[[#This Row],[Ejec Real Mes]]-Tabla13[[#This Row],[Program Entreg Mes]]</f>
        <v>#REF!</v>
      </c>
    </row>
    <row r="1875" spans="1:17">
      <c r="A1875" s="834">
        <v>15</v>
      </c>
      <c r="B1875" s="834" t="s">
        <v>2459</v>
      </c>
      <c r="C1875" s="834" t="s">
        <v>2460</v>
      </c>
      <c r="D1875" s="834" t="e">
        <f>#REF!</f>
        <v>#REF!</v>
      </c>
      <c r="E1875" s="834" t="e">
        <f>#REF!</f>
        <v>#REF!</v>
      </c>
      <c r="F1875" s="834">
        <v>12</v>
      </c>
      <c r="G1875" s="834" t="s">
        <v>2454</v>
      </c>
      <c r="H1875" s="834" t="e">
        <f>#REF!</f>
        <v>#REF!</v>
      </c>
      <c r="I1875" s="834" t="e">
        <f>#REF!+#REF!+#REF!+#REF!+#REF!+#REF!+#REF!+#REF!+#REF!+#REF!+#REF!+#REF!</f>
        <v>#REF!</v>
      </c>
      <c r="J1875" s="834" t="e">
        <f>#REF!+#REF!+#REF!+#REF!+#REF!+#REF!+#REF!+#REF!+#REF!+#REF!+#REF!+#REF!</f>
        <v>#REF!</v>
      </c>
      <c r="K1875" s="835" t="e">
        <f t="shared" si="33"/>
        <v>#REF!</v>
      </c>
      <c r="L1875" s="835" t="e">
        <f t="shared" si="34"/>
        <v>#REF!</v>
      </c>
      <c r="M1875" s="834" t="e">
        <f>#REF!</f>
        <v>#REF!</v>
      </c>
      <c r="N1875" s="834" t="e">
        <f>#REF!</f>
        <v>#REF!</v>
      </c>
      <c r="O1875" s="836" t="e">
        <f t="shared" si="35"/>
        <v>#REF!</v>
      </c>
      <c r="P1875" s="820" t="e">
        <f>Tabla13[[#This Row],[Ejec Real Acumu]]-Tabla13[[#This Row],[Proyec Ejec Acumul]]</f>
        <v>#REF!</v>
      </c>
      <c r="Q1875" s="820" t="e">
        <f>Tabla13[[#This Row],[Ejec Real Mes]]-Tabla13[[#This Row],[Program Entreg Mes]]</f>
        <v>#REF!</v>
      </c>
    </row>
    <row r="1876" spans="1:17">
      <c r="A1876" s="834">
        <v>16</v>
      </c>
      <c r="B1876" s="834" t="s">
        <v>2459</v>
      </c>
      <c r="C1876" s="834" t="s">
        <v>2460</v>
      </c>
      <c r="D1876" s="834" t="e">
        <f>#REF!</f>
        <v>#REF!</v>
      </c>
      <c r="E1876" s="834" t="e">
        <f>#REF!</f>
        <v>#REF!</v>
      </c>
      <c r="F1876" s="834">
        <v>12</v>
      </c>
      <c r="G1876" s="834" t="s">
        <v>2454</v>
      </c>
      <c r="H1876" s="834" t="e">
        <f>#REF!</f>
        <v>#REF!</v>
      </c>
      <c r="I1876" s="834" t="e">
        <f>#REF!+#REF!+#REF!+#REF!+#REF!+#REF!+#REF!+#REF!+#REF!+#REF!+#REF!+#REF!</f>
        <v>#REF!</v>
      </c>
      <c r="J1876" s="834" t="e">
        <f>#REF!+#REF!+#REF!+#REF!+#REF!+#REF!+#REF!+#REF!+#REF!+#REF!+#REF!+#REF!</f>
        <v>#REF!</v>
      </c>
      <c r="K1876" s="835" t="e">
        <f t="shared" si="33"/>
        <v>#REF!</v>
      </c>
      <c r="L1876" s="835" t="e">
        <f t="shared" si="34"/>
        <v>#REF!</v>
      </c>
      <c r="M1876" s="834" t="e">
        <f>#REF!</f>
        <v>#REF!</v>
      </c>
      <c r="N1876" s="834" t="e">
        <f>#REF!</f>
        <v>#REF!</v>
      </c>
      <c r="O1876" s="836" t="e">
        <f t="shared" si="35"/>
        <v>#REF!</v>
      </c>
      <c r="P1876" s="820" t="e">
        <f>Tabla13[[#This Row],[Ejec Real Acumu]]-Tabla13[[#This Row],[Proyec Ejec Acumul]]</f>
        <v>#REF!</v>
      </c>
      <c r="Q1876" s="820" t="e">
        <f>Tabla13[[#This Row],[Ejec Real Mes]]-Tabla13[[#This Row],[Program Entreg Mes]]</f>
        <v>#REF!</v>
      </c>
    </row>
    <row r="1877" spans="1:17">
      <c r="A1877" s="834">
        <v>17</v>
      </c>
      <c r="B1877" s="834" t="s">
        <v>2459</v>
      </c>
      <c r="C1877" s="834" t="s">
        <v>2460</v>
      </c>
      <c r="D1877" s="834" t="e">
        <f>#REF!</f>
        <v>#REF!</v>
      </c>
      <c r="E1877" s="834" t="e">
        <f>#REF!</f>
        <v>#REF!</v>
      </c>
      <c r="F1877" s="834">
        <v>12</v>
      </c>
      <c r="G1877" s="834" t="s">
        <v>2454</v>
      </c>
      <c r="H1877" s="834" t="e">
        <f>#REF!</f>
        <v>#REF!</v>
      </c>
      <c r="I1877" s="834" t="e">
        <f>#REF!+#REF!+#REF!+#REF!+#REF!+#REF!+#REF!+#REF!+#REF!+#REF!+#REF!+#REF!</f>
        <v>#REF!</v>
      </c>
      <c r="J1877" s="834" t="e">
        <f>#REF!+#REF!+#REF!+#REF!+#REF!+#REF!+#REF!+#REF!+#REF!+#REF!+#REF!+#REF!</f>
        <v>#REF!</v>
      </c>
      <c r="K1877" s="835" t="e">
        <f t="shared" si="33"/>
        <v>#REF!</v>
      </c>
      <c r="L1877" s="835" t="e">
        <f t="shared" si="34"/>
        <v>#REF!</v>
      </c>
      <c r="M1877" s="834" t="e">
        <f>#REF!</f>
        <v>#REF!</v>
      </c>
      <c r="N1877" s="834" t="e">
        <f>#REF!</f>
        <v>#REF!</v>
      </c>
      <c r="O1877" s="836" t="e">
        <f t="shared" si="35"/>
        <v>#REF!</v>
      </c>
      <c r="P1877" s="820" t="e">
        <f>Tabla13[[#This Row],[Ejec Real Acumu]]-Tabla13[[#This Row],[Proyec Ejec Acumul]]</f>
        <v>#REF!</v>
      </c>
      <c r="Q1877" s="820" t="e">
        <f>Tabla13[[#This Row],[Ejec Real Mes]]-Tabla13[[#This Row],[Program Entreg Mes]]</f>
        <v>#REF!</v>
      </c>
    </row>
    <row r="1878" spans="1:17">
      <c r="A1878" s="834">
        <v>18</v>
      </c>
      <c r="B1878" s="834" t="s">
        <v>2459</v>
      </c>
      <c r="C1878" s="834" t="s">
        <v>2460</v>
      </c>
      <c r="D1878" s="834" t="e">
        <f>#REF!</f>
        <v>#REF!</v>
      </c>
      <c r="E1878" s="834" t="e">
        <f>#REF!</f>
        <v>#REF!</v>
      </c>
      <c r="F1878" s="834">
        <v>12</v>
      </c>
      <c r="G1878" s="834" t="s">
        <v>2454</v>
      </c>
      <c r="H1878" s="834" t="e">
        <f>#REF!</f>
        <v>#REF!</v>
      </c>
      <c r="I1878" s="834" t="e">
        <f>#REF!+#REF!+#REF!+#REF!+#REF!+#REF!+#REF!+#REF!+#REF!+#REF!+#REF!+#REF!</f>
        <v>#REF!</v>
      </c>
      <c r="J1878" s="834" t="e">
        <f>#REF!+#REF!+#REF!+#REF!+#REF!+#REF!+#REF!+#REF!+#REF!+#REF!+#REF!+#REF!</f>
        <v>#REF!</v>
      </c>
      <c r="K1878" s="835" t="e">
        <f t="shared" si="33"/>
        <v>#REF!</v>
      </c>
      <c r="L1878" s="835" t="e">
        <f t="shared" si="34"/>
        <v>#REF!</v>
      </c>
      <c r="M1878" s="834" t="e">
        <f>#REF!</f>
        <v>#REF!</v>
      </c>
      <c r="N1878" s="834" t="e">
        <f>#REF!</f>
        <v>#REF!</v>
      </c>
      <c r="O1878" s="836" t="e">
        <f t="shared" si="35"/>
        <v>#REF!</v>
      </c>
      <c r="P1878" s="820" t="e">
        <f>Tabla13[[#This Row],[Ejec Real Acumu]]-Tabla13[[#This Row],[Proyec Ejec Acumul]]</f>
        <v>#REF!</v>
      </c>
      <c r="Q1878" s="820" t="e">
        <f>Tabla13[[#This Row],[Ejec Real Mes]]-Tabla13[[#This Row],[Program Entreg Mes]]</f>
        <v>#REF!</v>
      </c>
    </row>
    <row r="1879" spans="1:17">
      <c r="A1879" s="834">
        <v>19</v>
      </c>
      <c r="B1879" s="834" t="s">
        <v>2459</v>
      </c>
      <c r="C1879" s="834" t="s">
        <v>2460</v>
      </c>
      <c r="D1879" s="834" t="e">
        <f>#REF!</f>
        <v>#REF!</v>
      </c>
      <c r="E1879" s="834" t="e">
        <f>#REF!</f>
        <v>#REF!</v>
      </c>
      <c r="F1879" s="834">
        <v>12</v>
      </c>
      <c r="G1879" s="834" t="s">
        <v>2454</v>
      </c>
      <c r="H1879" s="834" t="e">
        <f>#REF!</f>
        <v>#REF!</v>
      </c>
      <c r="I1879" s="834" t="e">
        <f>#REF!+#REF!+#REF!+#REF!+#REF!+#REF!+#REF!+#REF!+#REF!+#REF!+#REF!+#REF!</f>
        <v>#REF!</v>
      </c>
      <c r="J1879" s="834" t="e">
        <f>#REF!+#REF!+#REF!+#REF!+#REF!+#REF!+#REF!+#REF!+#REF!+#REF!+#REF!+#REF!</f>
        <v>#REF!</v>
      </c>
      <c r="K1879" s="835" t="e">
        <f t="shared" si="33"/>
        <v>#REF!</v>
      </c>
      <c r="L1879" s="835" t="e">
        <f t="shared" si="34"/>
        <v>#REF!</v>
      </c>
      <c r="M1879" s="834" t="e">
        <f>#REF!</f>
        <v>#REF!</v>
      </c>
      <c r="N1879" s="834" t="e">
        <f>#REF!</f>
        <v>#REF!</v>
      </c>
      <c r="O1879" s="836" t="e">
        <f t="shared" si="35"/>
        <v>#REF!</v>
      </c>
      <c r="P1879" s="820" t="e">
        <f>Tabla13[[#This Row],[Ejec Real Acumu]]-Tabla13[[#This Row],[Proyec Ejec Acumul]]</f>
        <v>#REF!</v>
      </c>
      <c r="Q1879" s="820" t="e">
        <f>Tabla13[[#This Row],[Ejec Real Mes]]-Tabla13[[#This Row],[Program Entreg Mes]]</f>
        <v>#REF!</v>
      </c>
    </row>
    <row r="1880" spans="1:17">
      <c r="A1880" s="834">
        <v>20</v>
      </c>
      <c r="B1880" s="834" t="s">
        <v>2459</v>
      </c>
      <c r="C1880" s="834" t="s">
        <v>2460</v>
      </c>
      <c r="D1880" s="834" t="e">
        <f>#REF!</f>
        <v>#REF!</v>
      </c>
      <c r="E1880" s="834" t="e">
        <f>#REF!</f>
        <v>#REF!</v>
      </c>
      <c r="F1880" s="834">
        <v>12</v>
      </c>
      <c r="G1880" s="834" t="s">
        <v>2454</v>
      </c>
      <c r="H1880" s="834" t="e">
        <f>#REF!</f>
        <v>#REF!</v>
      </c>
      <c r="I1880" s="834" t="e">
        <f>#REF!+#REF!+#REF!+#REF!+#REF!+#REF!+#REF!+#REF!+#REF!+#REF!+#REF!+#REF!</f>
        <v>#REF!</v>
      </c>
      <c r="J1880" s="834" t="e">
        <f>#REF!+#REF!+#REF!+#REF!+#REF!+#REF!+#REF!+#REF!+#REF!+#REF!+#REF!+#REF!</f>
        <v>#REF!</v>
      </c>
      <c r="K1880" s="835" t="e">
        <f t="shared" si="33"/>
        <v>#REF!</v>
      </c>
      <c r="L1880" s="835" t="e">
        <f t="shared" si="34"/>
        <v>#REF!</v>
      </c>
      <c r="M1880" s="834" t="e">
        <f>#REF!</f>
        <v>#REF!</v>
      </c>
      <c r="N1880" s="834" t="e">
        <f>#REF!</f>
        <v>#REF!</v>
      </c>
      <c r="O1880" s="836" t="e">
        <f t="shared" si="35"/>
        <v>#REF!</v>
      </c>
      <c r="P1880" s="820" t="e">
        <f>Tabla13[[#This Row],[Ejec Real Acumu]]-Tabla13[[#This Row],[Proyec Ejec Acumul]]</f>
        <v>#REF!</v>
      </c>
      <c r="Q1880" s="820" t="e">
        <f>Tabla13[[#This Row],[Ejec Real Mes]]-Tabla13[[#This Row],[Program Entreg Mes]]</f>
        <v>#REF!</v>
      </c>
    </row>
    <row r="1881" spans="1:17">
      <c r="A1881" s="834">
        <v>21</v>
      </c>
      <c r="B1881" s="834" t="s">
        <v>2459</v>
      </c>
      <c r="C1881" s="834" t="s">
        <v>2460</v>
      </c>
      <c r="D1881" s="834" t="e">
        <f>#REF!</f>
        <v>#REF!</v>
      </c>
      <c r="E1881" s="834" t="e">
        <f>#REF!</f>
        <v>#REF!</v>
      </c>
      <c r="F1881" s="834">
        <v>12</v>
      </c>
      <c r="G1881" s="834" t="s">
        <v>2454</v>
      </c>
      <c r="H1881" s="834" t="e">
        <f>#REF!</f>
        <v>#REF!</v>
      </c>
      <c r="I1881" s="834" t="e">
        <f>#REF!+#REF!+#REF!+#REF!+#REF!+#REF!+#REF!+#REF!+#REF!+#REF!+#REF!+#REF!</f>
        <v>#REF!</v>
      </c>
      <c r="J1881" s="834" t="e">
        <f>#REF!+#REF!+#REF!+#REF!+#REF!+#REF!+#REF!+#REF!+#REF!+#REF!+#REF!+#REF!</f>
        <v>#REF!</v>
      </c>
      <c r="K1881" s="835" t="e">
        <f t="shared" si="33"/>
        <v>#REF!</v>
      </c>
      <c r="L1881" s="835" t="e">
        <f t="shared" si="34"/>
        <v>#REF!</v>
      </c>
      <c r="M1881" s="834" t="e">
        <f>#REF!</f>
        <v>#REF!</v>
      </c>
      <c r="N1881" s="834" t="e">
        <f>#REF!</f>
        <v>#REF!</v>
      </c>
      <c r="O1881" s="836" t="e">
        <f t="shared" si="35"/>
        <v>#REF!</v>
      </c>
      <c r="P1881" s="820" t="e">
        <f>Tabla13[[#This Row],[Ejec Real Acumu]]-Tabla13[[#This Row],[Proyec Ejec Acumul]]</f>
        <v>#REF!</v>
      </c>
      <c r="Q1881" s="820" t="e">
        <f>Tabla13[[#This Row],[Ejec Real Mes]]-Tabla13[[#This Row],[Program Entreg Mes]]</f>
        <v>#REF!</v>
      </c>
    </row>
    <row r="1882" spans="1:17">
      <c r="A1882" s="834">
        <v>22</v>
      </c>
      <c r="B1882" s="834" t="s">
        <v>2459</v>
      </c>
      <c r="C1882" s="834" t="s">
        <v>2460</v>
      </c>
      <c r="D1882" s="834" t="e">
        <f>#REF!</f>
        <v>#REF!</v>
      </c>
      <c r="E1882" s="834" t="e">
        <f>#REF!</f>
        <v>#REF!</v>
      </c>
      <c r="F1882" s="834">
        <v>12</v>
      </c>
      <c r="G1882" s="834" t="s">
        <v>2454</v>
      </c>
      <c r="H1882" s="834" t="e">
        <f>#REF!</f>
        <v>#REF!</v>
      </c>
      <c r="I1882" s="834" t="e">
        <f>#REF!+#REF!+#REF!+#REF!+#REF!+#REF!+#REF!+#REF!+#REF!+#REF!+#REF!+#REF!</f>
        <v>#REF!</v>
      </c>
      <c r="J1882" s="834" t="e">
        <f>#REF!+#REF!+#REF!+#REF!+#REF!+#REF!+#REF!+#REF!+#REF!+#REF!+#REF!+#REF!</f>
        <v>#REF!</v>
      </c>
      <c r="K1882" s="835" t="e">
        <f t="shared" si="33"/>
        <v>#REF!</v>
      </c>
      <c r="L1882" s="835" t="e">
        <f t="shared" si="34"/>
        <v>#REF!</v>
      </c>
      <c r="M1882" s="834" t="e">
        <f>#REF!</f>
        <v>#REF!</v>
      </c>
      <c r="N1882" s="834" t="e">
        <f>#REF!</f>
        <v>#REF!</v>
      </c>
      <c r="O1882" s="836" t="e">
        <f t="shared" si="35"/>
        <v>#REF!</v>
      </c>
      <c r="P1882" s="820" t="e">
        <f>Tabla13[[#This Row],[Ejec Real Acumu]]-Tabla13[[#This Row],[Proyec Ejec Acumul]]</f>
        <v>#REF!</v>
      </c>
      <c r="Q1882" s="820" t="e">
        <f>Tabla13[[#This Row],[Ejec Real Mes]]-Tabla13[[#This Row],[Program Entreg Mes]]</f>
        <v>#REF!</v>
      </c>
    </row>
    <row r="1883" spans="1:17">
      <c r="A1883" s="834">
        <v>23</v>
      </c>
      <c r="B1883" s="834" t="s">
        <v>2459</v>
      </c>
      <c r="C1883" s="834" t="s">
        <v>2460</v>
      </c>
      <c r="D1883" s="834" t="e">
        <f>#REF!</f>
        <v>#REF!</v>
      </c>
      <c r="E1883" s="834" t="e">
        <f>#REF!</f>
        <v>#REF!</v>
      </c>
      <c r="F1883" s="834">
        <v>12</v>
      </c>
      <c r="G1883" s="834" t="s">
        <v>2454</v>
      </c>
      <c r="H1883" s="834" t="e">
        <f>#REF!</f>
        <v>#REF!</v>
      </c>
      <c r="I1883" s="834" t="e">
        <f>#REF!+#REF!+#REF!+#REF!+#REF!+#REF!+#REF!+#REF!+#REF!+#REF!+#REF!+#REF!</f>
        <v>#REF!</v>
      </c>
      <c r="J1883" s="834" t="e">
        <f>#REF!+#REF!+#REF!+#REF!+#REF!+#REF!+#REF!+#REF!+#REF!+#REF!+#REF!+#REF!</f>
        <v>#REF!</v>
      </c>
      <c r="K1883" s="835" t="e">
        <f t="shared" si="33"/>
        <v>#REF!</v>
      </c>
      <c r="L1883" s="835" t="e">
        <f t="shared" si="34"/>
        <v>#REF!</v>
      </c>
      <c r="M1883" s="834" t="e">
        <f>#REF!</f>
        <v>#REF!</v>
      </c>
      <c r="N1883" s="834" t="e">
        <f>#REF!</f>
        <v>#REF!</v>
      </c>
      <c r="O1883" s="836" t="e">
        <f t="shared" si="35"/>
        <v>#REF!</v>
      </c>
      <c r="P1883" s="820" t="e">
        <f>Tabla13[[#This Row],[Ejec Real Acumu]]-Tabla13[[#This Row],[Proyec Ejec Acumul]]</f>
        <v>#REF!</v>
      </c>
      <c r="Q1883" s="820" t="e">
        <f>Tabla13[[#This Row],[Ejec Real Mes]]-Tabla13[[#This Row],[Program Entreg Mes]]</f>
        <v>#REF!</v>
      </c>
    </row>
    <row r="1884" spans="1:17">
      <c r="A1884" s="834">
        <v>24</v>
      </c>
      <c r="B1884" s="834" t="s">
        <v>2459</v>
      </c>
      <c r="C1884" s="834" t="s">
        <v>2460</v>
      </c>
      <c r="D1884" s="834" t="e">
        <f>#REF!</f>
        <v>#REF!</v>
      </c>
      <c r="E1884" s="834" t="e">
        <f>#REF!</f>
        <v>#REF!</v>
      </c>
      <c r="F1884" s="834">
        <v>12</v>
      </c>
      <c r="G1884" s="834" t="s">
        <v>2454</v>
      </c>
      <c r="H1884" s="834" t="e">
        <f>#REF!</f>
        <v>#REF!</v>
      </c>
      <c r="I1884" s="834" t="e">
        <f>#REF!+#REF!+#REF!+#REF!+#REF!+#REF!+#REF!+#REF!+#REF!+#REF!+#REF!+#REF!</f>
        <v>#REF!</v>
      </c>
      <c r="J1884" s="834" t="e">
        <f>#REF!+#REF!+#REF!+#REF!+#REF!+#REF!+#REF!+#REF!+#REF!+#REF!+#REF!+#REF!</f>
        <v>#REF!</v>
      </c>
      <c r="K1884" s="835" t="e">
        <f t="shared" si="33"/>
        <v>#REF!</v>
      </c>
      <c r="L1884" s="835" t="e">
        <f t="shared" si="34"/>
        <v>#REF!</v>
      </c>
      <c r="M1884" s="834" t="e">
        <f>#REF!</f>
        <v>#REF!</v>
      </c>
      <c r="N1884" s="834" t="e">
        <f>#REF!</f>
        <v>#REF!</v>
      </c>
      <c r="O1884" s="836" t="e">
        <f t="shared" si="35"/>
        <v>#REF!</v>
      </c>
      <c r="P1884" s="820" t="e">
        <f>Tabla13[[#This Row],[Ejec Real Acumu]]-Tabla13[[#This Row],[Proyec Ejec Acumul]]</f>
        <v>#REF!</v>
      </c>
      <c r="Q1884" s="820" t="e">
        <f>Tabla13[[#This Row],[Ejec Real Mes]]-Tabla13[[#This Row],[Program Entreg Mes]]</f>
        <v>#REF!</v>
      </c>
    </row>
    <row r="1885" spans="1:17">
      <c r="A1885" s="834">
        <v>25</v>
      </c>
      <c r="B1885" s="834" t="s">
        <v>2459</v>
      </c>
      <c r="C1885" s="834" t="s">
        <v>2460</v>
      </c>
      <c r="D1885" s="834" t="e">
        <f>#REF!</f>
        <v>#REF!</v>
      </c>
      <c r="E1885" s="834" t="e">
        <f>#REF!</f>
        <v>#REF!</v>
      </c>
      <c r="F1885" s="834">
        <v>12</v>
      </c>
      <c r="G1885" s="834" t="s">
        <v>2454</v>
      </c>
      <c r="H1885" s="834" t="e">
        <f>#REF!</f>
        <v>#REF!</v>
      </c>
      <c r="I1885" s="834" t="e">
        <f>#REF!+#REF!+#REF!+#REF!+#REF!+#REF!+#REF!+#REF!+#REF!+#REF!+#REF!+#REF!</f>
        <v>#REF!</v>
      </c>
      <c r="J1885" s="834" t="e">
        <f>#REF!+#REF!+#REF!+#REF!+#REF!+#REF!+#REF!+#REF!+#REF!+#REF!+#REF!+#REF!</f>
        <v>#REF!</v>
      </c>
      <c r="K1885" s="835" t="e">
        <f t="shared" si="33"/>
        <v>#REF!</v>
      </c>
      <c r="L1885" s="835" t="e">
        <f t="shared" si="34"/>
        <v>#REF!</v>
      </c>
      <c r="M1885" s="834" t="e">
        <f>#REF!</f>
        <v>#REF!</v>
      </c>
      <c r="N1885" s="834" t="e">
        <f>#REF!</f>
        <v>#REF!</v>
      </c>
      <c r="O1885" s="836" t="e">
        <f t="shared" si="35"/>
        <v>#REF!</v>
      </c>
      <c r="P1885" s="820" t="e">
        <f>Tabla13[[#This Row],[Ejec Real Acumu]]-Tabla13[[#This Row],[Proyec Ejec Acumul]]</f>
        <v>#REF!</v>
      </c>
      <c r="Q1885" s="820" t="e">
        <f>Tabla13[[#This Row],[Ejec Real Mes]]-Tabla13[[#This Row],[Program Entreg Mes]]</f>
        <v>#REF!</v>
      </c>
    </row>
    <row r="1886" spans="1:17">
      <c r="A1886" s="834">
        <v>26</v>
      </c>
      <c r="B1886" s="834" t="s">
        <v>2459</v>
      </c>
      <c r="C1886" s="834" t="s">
        <v>2460</v>
      </c>
      <c r="D1886" s="834" t="e">
        <f>#REF!</f>
        <v>#REF!</v>
      </c>
      <c r="E1886" s="834" t="e">
        <f>#REF!</f>
        <v>#REF!</v>
      </c>
      <c r="F1886" s="834">
        <v>12</v>
      </c>
      <c r="G1886" s="834" t="s">
        <v>2454</v>
      </c>
      <c r="H1886" s="834" t="e">
        <f>#REF!</f>
        <v>#REF!</v>
      </c>
      <c r="I1886" s="834" t="e">
        <f>#REF!+#REF!+#REF!+#REF!+#REF!+#REF!+#REF!+#REF!+#REF!+#REF!+#REF!+#REF!</f>
        <v>#REF!</v>
      </c>
      <c r="J1886" s="834" t="e">
        <f>#REF!+#REF!+#REF!+#REF!+#REF!+#REF!+#REF!+#REF!+#REF!+#REF!+#REF!+#REF!</f>
        <v>#REF!</v>
      </c>
      <c r="K1886" s="835" t="e">
        <f t="shared" si="33"/>
        <v>#REF!</v>
      </c>
      <c r="L1886" s="835" t="e">
        <f t="shared" si="34"/>
        <v>#REF!</v>
      </c>
      <c r="M1886" s="834" t="e">
        <f>#REF!</f>
        <v>#REF!</v>
      </c>
      <c r="N1886" s="834" t="e">
        <f>#REF!</f>
        <v>#REF!</v>
      </c>
      <c r="O1886" s="836" t="e">
        <f t="shared" si="35"/>
        <v>#REF!</v>
      </c>
      <c r="P1886" s="820" t="e">
        <f>Tabla13[[#This Row],[Ejec Real Acumu]]-Tabla13[[#This Row],[Proyec Ejec Acumul]]</f>
        <v>#REF!</v>
      </c>
      <c r="Q1886" s="820" t="e">
        <f>Tabla13[[#This Row],[Ejec Real Mes]]-Tabla13[[#This Row],[Program Entreg Mes]]</f>
        <v>#REF!</v>
      </c>
    </row>
    <row r="1887" spans="1:17">
      <c r="A1887" s="834">
        <v>27</v>
      </c>
      <c r="B1887" s="834" t="s">
        <v>2459</v>
      </c>
      <c r="C1887" s="834" t="s">
        <v>2460</v>
      </c>
      <c r="D1887" s="834" t="e">
        <f>#REF!</f>
        <v>#REF!</v>
      </c>
      <c r="E1887" s="834" t="e">
        <f>#REF!</f>
        <v>#REF!</v>
      </c>
      <c r="F1887" s="834">
        <v>12</v>
      </c>
      <c r="G1887" s="834" t="s">
        <v>2454</v>
      </c>
      <c r="H1887" s="834" t="e">
        <f>#REF!</f>
        <v>#REF!</v>
      </c>
      <c r="I1887" s="834" t="e">
        <f>#REF!+#REF!+#REF!+#REF!+#REF!+#REF!+#REF!+#REF!+#REF!+#REF!+#REF!+#REF!</f>
        <v>#REF!</v>
      </c>
      <c r="J1887" s="834" t="e">
        <f>#REF!+#REF!+#REF!+#REF!+#REF!+#REF!+#REF!+#REF!+#REF!+#REF!+#REF!+#REF!</f>
        <v>#REF!</v>
      </c>
      <c r="K1887" s="835" t="e">
        <f t="shared" si="33"/>
        <v>#REF!</v>
      </c>
      <c r="L1887" s="835" t="e">
        <f t="shared" si="34"/>
        <v>#REF!</v>
      </c>
      <c r="M1887" s="834" t="e">
        <f>#REF!</f>
        <v>#REF!</v>
      </c>
      <c r="N1887" s="834" t="e">
        <f>#REF!</f>
        <v>#REF!</v>
      </c>
      <c r="O1887" s="836" t="e">
        <f t="shared" si="35"/>
        <v>#REF!</v>
      </c>
      <c r="P1887" s="820" t="e">
        <f>Tabla13[[#This Row],[Ejec Real Acumu]]-Tabla13[[#This Row],[Proyec Ejec Acumul]]</f>
        <v>#REF!</v>
      </c>
      <c r="Q1887" s="820" t="e">
        <f>Tabla13[[#This Row],[Ejec Real Mes]]-Tabla13[[#This Row],[Program Entreg Mes]]</f>
        <v>#REF!</v>
      </c>
    </row>
    <row r="1888" spans="1:17">
      <c r="A1888" s="834">
        <v>28</v>
      </c>
      <c r="B1888" s="834" t="s">
        <v>2459</v>
      </c>
      <c r="C1888" s="834" t="s">
        <v>2460</v>
      </c>
      <c r="D1888" s="834" t="e">
        <f>#REF!</f>
        <v>#REF!</v>
      </c>
      <c r="E1888" s="834" t="e">
        <f>#REF!</f>
        <v>#REF!</v>
      </c>
      <c r="F1888" s="834">
        <v>12</v>
      </c>
      <c r="G1888" s="834" t="s">
        <v>2454</v>
      </c>
      <c r="H1888" s="837" t="e">
        <f>#REF!</f>
        <v>#REF!</v>
      </c>
      <c r="I1888" s="834" t="e">
        <f>#REF!+#REF!+#REF!+#REF!+#REF!+#REF!+#REF!+#REF!+#REF!+#REF!+#REF!+#REF!</f>
        <v>#REF!</v>
      </c>
      <c r="J1888" s="834" t="e">
        <f>#REF!+#REF!+#REF!+#REF!+#REF!+#REF!+#REF!+#REF!+#REF!+#REF!+#REF!+#REF!</f>
        <v>#REF!</v>
      </c>
      <c r="K1888" s="835" t="e">
        <f t="shared" si="33"/>
        <v>#REF!</v>
      </c>
      <c r="L1888" s="835" t="e">
        <f t="shared" si="34"/>
        <v>#REF!</v>
      </c>
      <c r="M1888" s="834" t="e">
        <f>#REF!</f>
        <v>#REF!</v>
      </c>
      <c r="N1888" s="834" t="e">
        <f>#REF!</f>
        <v>#REF!</v>
      </c>
      <c r="O1888" s="836" t="e">
        <f t="shared" si="35"/>
        <v>#REF!</v>
      </c>
      <c r="P1888" s="820" t="e">
        <f>Tabla13[[#This Row],[Ejec Real Acumu]]-Tabla13[[#This Row],[Proyec Ejec Acumul]]</f>
        <v>#REF!</v>
      </c>
      <c r="Q1888" s="820" t="e">
        <f>Tabla13[[#This Row],[Ejec Real Mes]]-Tabla13[[#This Row],[Program Entreg Mes]]</f>
        <v>#REF!</v>
      </c>
    </row>
    <row r="1889" spans="1:17">
      <c r="A1889" s="834">
        <v>29</v>
      </c>
      <c r="B1889" s="834" t="s">
        <v>2459</v>
      </c>
      <c r="C1889" s="834" t="s">
        <v>2460</v>
      </c>
      <c r="D1889" s="834" t="e">
        <f>#REF!</f>
        <v>#REF!</v>
      </c>
      <c r="E1889" s="834" t="e">
        <f>#REF!</f>
        <v>#REF!</v>
      </c>
      <c r="F1889" s="834">
        <v>12</v>
      </c>
      <c r="G1889" s="834" t="s">
        <v>2454</v>
      </c>
      <c r="H1889" s="834" t="e">
        <f>#REF!</f>
        <v>#REF!</v>
      </c>
      <c r="I1889" s="834" t="e">
        <f>#REF!+#REF!+#REF!+#REF!+#REF!+#REF!+#REF!+#REF!+#REF!+#REF!+#REF!+#REF!</f>
        <v>#REF!</v>
      </c>
      <c r="J1889" s="834" t="e">
        <f>#REF!+#REF!+#REF!+#REF!+#REF!+#REF!+#REF!+#REF!+#REF!+#REF!+#REF!+#REF!</f>
        <v>#REF!</v>
      </c>
      <c r="K1889" s="835" t="e">
        <f t="shared" si="33"/>
        <v>#REF!</v>
      </c>
      <c r="L1889" s="835" t="e">
        <f t="shared" si="34"/>
        <v>#REF!</v>
      </c>
      <c r="M1889" s="834" t="e">
        <f>#REF!</f>
        <v>#REF!</v>
      </c>
      <c r="N1889" s="834" t="e">
        <f>#REF!</f>
        <v>#REF!</v>
      </c>
      <c r="O1889" s="836" t="e">
        <f t="shared" si="35"/>
        <v>#REF!</v>
      </c>
      <c r="P1889" s="820" t="e">
        <f>Tabla13[[#This Row],[Ejec Real Acumu]]-Tabla13[[#This Row],[Proyec Ejec Acumul]]</f>
        <v>#REF!</v>
      </c>
      <c r="Q1889" s="820" t="e">
        <f>Tabla13[[#This Row],[Ejec Real Mes]]-Tabla13[[#This Row],[Program Entreg Mes]]</f>
        <v>#REF!</v>
      </c>
    </row>
    <row r="1890" spans="1:17">
      <c r="A1890" s="834">
        <v>30</v>
      </c>
      <c r="B1890" s="834" t="s">
        <v>2459</v>
      </c>
      <c r="C1890" s="834" t="s">
        <v>2460</v>
      </c>
      <c r="D1890" s="834" t="e">
        <f>#REF!</f>
        <v>#REF!</v>
      </c>
      <c r="E1890" s="834" t="e">
        <f>#REF!</f>
        <v>#REF!</v>
      </c>
      <c r="F1890" s="834">
        <v>12</v>
      </c>
      <c r="G1890" s="834" t="s">
        <v>2454</v>
      </c>
      <c r="H1890" s="834" t="e">
        <f>#REF!</f>
        <v>#REF!</v>
      </c>
      <c r="I1890" s="834" t="e">
        <f>#REF!+#REF!+#REF!+#REF!+#REF!+#REF!+#REF!+#REF!+#REF!+#REF!+#REF!+#REF!</f>
        <v>#REF!</v>
      </c>
      <c r="J1890" s="834" t="e">
        <f>#REF!+#REF!+#REF!+#REF!+#REF!+#REF!+#REF!+#REF!+#REF!+#REF!+#REF!+#REF!</f>
        <v>#REF!</v>
      </c>
      <c r="K1890" s="835" t="e">
        <f t="shared" si="33"/>
        <v>#REF!</v>
      </c>
      <c r="L1890" s="835" t="e">
        <f t="shared" si="34"/>
        <v>#REF!</v>
      </c>
      <c r="M1890" s="834" t="e">
        <f>#REF!</f>
        <v>#REF!</v>
      </c>
      <c r="N1890" s="834" t="e">
        <f>#REF!</f>
        <v>#REF!</v>
      </c>
      <c r="O1890" s="836" t="e">
        <f t="shared" si="35"/>
        <v>#REF!</v>
      </c>
      <c r="P1890" s="820" t="e">
        <f>Tabla13[[#This Row],[Ejec Real Acumu]]-Tabla13[[#This Row],[Proyec Ejec Acumul]]</f>
        <v>#REF!</v>
      </c>
      <c r="Q1890" s="820" t="e">
        <f>Tabla13[[#This Row],[Ejec Real Mes]]-Tabla13[[#This Row],[Program Entreg Mes]]</f>
        <v>#REF!</v>
      </c>
    </row>
    <row r="1891" spans="1:17">
      <c r="A1891" s="834">
        <v>31</v>
      </c>
      <c r="B1891" s="834" t="s">
        <v>2459</v>
      </c>
      <c r="C1891" s="834" t="s">
        <v>2460</v>
      </c>
      <c r="D1891" s="834" t="e">
        <f>#REF!</f>
        <v>#REF!</v>
      </c>
      <c r="E1891" s="834" t="e">
        <f>#REF!</f>
        <v>#REF!</v>
      </c>
      <c r="F1891" s="834">
        <v>12</v>
      </c>
      <c r="G1891" s="834" t="s">
        <v>2454</v>
      </c>
      <c r="H1891" s="834" t="e">
        <f>#REF!</f>
        <v>#REF!</v>
      </c>
      <c r="I1891" s="834" t="e">
        <f>#REF!+#REF!+#REF!+#REF!+#REF!+#REF!+#REF!+#REF!+#REF!+#REF!+#REF!+#REF!</f>
        <v>#REF!</v>
      </c>
      <c r="J1891" s="834" t="e">
        <f>#REF!+#REF!+#REF!+#REF!+#REF!+#REF!+#REF!+#REF!+#REF!+#REF!+#REF!+#REF!</f>
        <v>#REF!</v>
      </c>
      <c r="K1891" s="835" t="e">
        <f t="shared" si="33"/>
        <v>#REF!</v>
      </c>
      <c r="L1891" s="835" t="e">
        <f t="shared" si="34"/>
        <v>#REF!</v>
      </c>
      <c r="M1891" s="834" t="e">
        <f>#REF!</f>
        <v>#REF!</v>
      </c>
      <c r="N1891" s="834" t="e">
        <f>#REF!</f>
        <v>#REF!</v>
      </c>
      <c r="O1891" s="836" t="e">
        <f t="shared" si="35"/>
        <v>#REF!</v>
      </c>
      <c r="P1891" s="820" t="e">
        <f>Tabla13[[#This Row],[Ejec Real Acumu]]-Tabla13[[#This Row],[Proyec Ejec Acumul]]</f>
        <v>#REF!</v>
      </c>
      <c r="Q1891" s="820" t="e">
        <f>Tabla13[[#This Row],[Ejec Real Mes]]-Tabla13[[#This Row],[Program Entreg Mes]]</f>
        <v>#REF!</v>
      </c>
    </row>
    <row r="1892" spans="1:17" ht="33" customHeight="1">
      <c r="A1892" s="834">
        <v>32</v>
      </c>
      <c r="B1892" s="834" t="s">
        <v>2459</v>
      </c>
      <c r="C1892" s="834" t="s">
        <v>2460</v>
      </c>
      <c r="D1892" s="834" t="e">
        <f>#REF!</f>
        <v>#REF!</v>
      </c>
      <c r="E1892" s="834" t="e">
        <f>#REF!</f>
        <v>#REF!</v>
      </c>
      <c r="F1892" s="834">
        <v>12</v>
      </c>
      <c r="G1892" s="834" t="s">
        <v>2454</v>
      </c>
      <c r="H1892" s="834" t="e">
        <f>#REF!</f>
        <v>#REF!</v>
      </c>
      <c r="I1892" s="834" t="e">
        <f>#REF!+#REF!+#REF!+#REF!+#REF!+#REF!+#REF!+#REF!+#REF!+#REF!+#REF!+#REF!</f>
        <v>#REF!</v>
      </c>
      <c r="J1892" s="834" t="e">
        <f>#REF!+#REF!+#REF!+#REF!+#REF!+#REF!+#REF!+#REF!+#REF!+#REF!+#REF!+#REF!</f>
        <v>#REF!</v>
      </c>
      <c r="K1892" s="835" t="e">
        <f t="shared" si="33"/>
        <v>#REF!</v>
      </c>
      <c r="L1892" s="835" t="e">
        <f t="shared" si="34"/>
        <v>#REF!</v>
      </c>
      <c r="M1892" s="834" t="e">
        <f>#REF!</f>
        <v>#REF!</v>
      </c>
      <c r="N1892" s="834" t="e">
        <f>#REF!</f>
        <v>#REF!</v>
      </c>
      <c r="O1892" s="836" t="e">
        <f t="shared" si="35"/>
        <v>#REF!</v>
      </c>
      <c r="P1892" s="820" t="e">
        <f>Tabla13[[#This Row],[Ejec Real Acumu]]-Tabla13[[#This Row],[Proyec Ejec Acumul]]</f>
        <v>#REF!</v>
      </c>
      <c r="Q1892" s="820" t="e">
        <f>Tabla13[[#This Row],[Ejec Real Mes]]-Tabla13[[#This Row],[Program Entreg Mes]]</f>
        <v>#REF!</v>
      </c>
    </row>
    <row r="1893" spans="1:17">
      <c r="A1893" s="834">
        <v>33</v>
      </c>
      <c r="B1893" s="834" t="s">
        <v>2459</v>
      </c>
      <c r="C1893" s="834" t="s">
        <v>2460</v>
      </c>
      <c r="D1893" s="834" t="e">
        <f>#REF!</f>
        <v>#REF!</v>
      </c>
      <c r="E1893" s="834" t="e">
        <f>#REF!</f>
        <v>#REF!</v>
      </c>
      <c r="F1893" s="834">
        <v>12</v>
      </c>
      <c r="G1893" s="834" t="s">
        <v>2454</v>
      </c>
      <c r="H1893" s="834" t="e">
        <f>#REF!</f>
        <v>#REF!</v>
      </c>
      <c r="I1893" s="834" t="e">
        <f>#REF!+#REF!+#REF!+#REF!+#REF!+#REF!+#REF!+#REF!+#REF!+#REF!+#REF!+#REF!</f>
        <v>#REF!</v>
      </c>
      <c r="J1893" s="834" t="e">
        <f>#REF!+#REF!+#REF!+#REF!+#REF!+#REF!+#REF!+#REF!+#REF!+#REF!+#REF!+#REF!</f>
        <v>#REF!</v>
      </c>
      <c r="K1893" s="835" t="e">
        <f t="shared" si="33"/>
        <v>#REF!</v>
      </c>
      <c r="L1893" s="835" t="e">
        <f t="shared" si="34"/>
        <v>#REF!</v>
      </c>
      <c r="M1893" s="834" t="e">
        <f>#REF!</f>
        <v>#REF!</v>
      </c>
      <c r="N1893" s="834" t="e">
        <f>#REF!</f>
        <v>#REF!</v>
      </c>
      <c r="O1893" s="836" t="e">
        <f t="shared" si="35"/>
        <v>#REF!</v>
      </c>
      <c r="P1893" s="820" t="e">
        <f>Tabla13[[#This Row],[Ejec Real Acumu]]-Tabla13[[#This Row],[Proyec Ejec Acumul]]</f>
        <v>#REF!</v>
      </c>
      <c r="Q1893" s="820" t="e">
        <f>Tabla13[[#This Row],[Ejec Real Mes]]-Tabla13[[#This Row],[Program Entreg Mes]]</f>
        <v>#REF!</v>
      </c>
    </row>
    <row r="1894" spans="1:17">
      <c r="A1894" s="834">
        <v>34</v>
      </c>
      <c r="B1894" s="834" t="s">
        <v>2459</v>
      </c>
      <c r="C1894" s="834" t="s">
        <v>2460</v>
      </c>
      <c r="D1894" s="834" t="e">
        <f>#REF!</f>
        <v>#REF!</v>
      </c>
      <c r="E1894" s="834" t="e">
        <f>#REF!</f>
        <v>#REF!</v>
      </c>
      <c r="F1894" s="834">
        <v>12</v>
      </c>
      <c r="G1894" s="834" t="s">
        <v>2454</v>
      </c>
      <c r="H1894" s="834" t="e">
        <f>#REF!</f>
        <v>#REF!</v>
      </c>
      <c r="I1894" s="834" t="e">
        <f>#REF!+#REF!+#REF!+#REF!+#REF!+#REF!+#REF!+#REF!+#REF!+#REF!+#REF!+#REF!</f>
        <v>#REF!</v>
      </c>
      <c r="J1894" s="834" t="e">
        <f>#REF!+#REF!+#REF!+#REF!+#REF!+#REF!+#REF!+#REF!+#REF!+#REF!+#REF!+#REF!</f>
        <v>#REF!</v>
      </c>
      <c r="K1894" s="835" t="e">
        <f t="shared" si="33"/>
        <v>#REF!</v>
      </c>
      <c r="L1894" s="835" t="e">
        <f t="shared" si="34"/>
        <v>#REF!</v>
      </c>
      <c r="M1894" s="834" t="e">
        <f>#REF!</f>
        <v>#REF!</v>
      </c>
      <c r="N1894" s="834" t="e">
        <f>#REF!</f>
        <v>#REF!</v>
      </c>
      <c r="O1894" s="836" t="e">
        <f t="shared" si="35"/>
        <v>#REF!</v>
      </c>
      <c r="P1894" s="820" t="e">
        <f>Tabla13[[#This Row],[Ejec Real Acumu]]-Tabla13[[#This Row],[Proyec Ejec Acumul]]</f>
        <v>#REF!</v>
      </c>
      <c r="Q1894" s="820" t="e">
        <f>Tabla13[[#This Row],[Ejec Real Mes]]-Tabla13[[#This Row],[Program Entreg Mes]]</f>
        <v>#REF!</v>
      </c>
    </row>
    <row r="1895" spans="1:17">
      <c r="A1895" s="834">
        <v>35</v>
      </c>
      <c r="B1895" s="834" t="s">
        <v>2459</v>
      </c>
      <c r="C1895" s="834" t="s">
        <v>2460</v>
      </c>
      <c r="D1895" s="834" t="e">
        <f>#REF!</f>
        <v>#REF!</v>
      </c>
      <c r="E1895" s="834" t="e">
        <f>#REF!</f>
        <v>#REF!</v>
      </c>
      <c r="F1895" s="834">
        <v>12</v>
      </c>
      <c r="G1895" s="834" t="s">
        <v>2454</v>
      </c>
      <c r="H1895" s="834" t="e">
        <f>#REF!</f>
        <v>#REF!</v>
      </c>
      <c r="I1895" s="834" t="e">
        <f>#REF!+#REF!+#REF!+#REF!+#REF!+#REF!+#REF!+#REF!+#REF!+#REF!+#REF!+#REF!</f>
        <v>#REF!</v>
      </c>
      <c r="J1895" s="834" t="e">
        <f>#REF!+#REF!+#REF!+#REF!+#REF!+#REF!+#REF!+#REF!+#REF!+#REF!+#REF!+#REF!</f>
        <v>#REF!</v>
      </c>
      <c r="K1895" s="835" t="e">
        <f t="shared" si="33"/>
        <v>#REF!</v>
      </c>
      <c r="L1895" s="835" t="e">
        <f t="shared" si="34"/>
        <v>#REF!</v>
      </c>
      <c r="M1895" s="834" t="e">
        <f>#REF!</f>
        <v>#REF!</v>
      </c>
      <c r="N1895" s="834" t="e">
        <f>#REF!</f>
        <v>#REF!</v>
      </c>
      <c r="O1895" s="836" t="e">
        <f t="shared" si="35"/>
        <v>#REF!</v>
      </c>
      <c r="P1895" s="820" t="e">
        <f>Tabla13[[#This Row],[Ejec Real Acumu]]-Tabla13[[#This Row],[Proyec Ejec Acumul]]</f>
        <v>#REF!</v>
      </c>
      <c r="Q1895" s="820" t="e">
        <f>Tabla13[[#This Row],[Ejec Real Mes]]-Tabla13[[#This Row],[Program Entreg Mes]]</f>
        <v>#REF!</v>
      </c>
    </row>
    <row r="1896" spans="1:17">
      <c r="A1896" s="834">
        <v>36</v>
      </c>
      <c r="B1896" s="834" t="s">
        <v>2459</v>
      </c>
      <c r="C1896" s="834" t="s">
        <v>2460</v>
      </c>
      <c r="D1896" s="834" t="e">
        <f>#REF!</f>
        <v>#REF!</v>
      </c>
      <c r="E1896" s="834" t="e">
        <f>#REF!</f>
        <v>#REF!</v>
      </c>
      <c r="F1896" s="834">
        <v>12</v>
      </c>
      <c r="G1896" s="834" t="s">
        <v>2454</v>
      </c>
      <c r="H1896" s="834" t="e">
        <f>#REF!</f>
        <v>#REF!</v>
      </c>
      <c r="I1896" s="834" t="e">
        <f>#REF!+#REF!+#REF!+#REF!+#REF!+#REF!+#REF!+#REF!+#REF!+#REF!+#REF!+#REF!</f>
        <v>#REF!</v>
      </c>
      <c r="J1896" s="834" t="e">
        <f>#REF!+#REF!+#REF!+#REF!+#REF!+#REF!+#REF!+#REF!+#REF!+#REF!+#REF!+#REF!</f>
        <v>#REF!</v>
      </c>
      <c r="K1896" s="835" t="e">
        <f t="shared" si="33"/>
        <v>#REF!</v>
      </c>
      <c r="L1896" s="835" t="e">
        <f t="shared" si="34"/>
        <v>#REF!</v>
      </c>
      <c r="M1896" s="834" t="e">
        <f>#REF!</f>
        <v>#REF!</v>
      </c>
      <c r="N1896" s="834" t="e">
        <f>#REF!</f>
        <v>#REF!</v>
      </c>
      <c r="O1896" s="836" t="e">
        <f t="shared" si="35"/>
        <v>#REF!</v>
      </c>
      <c r="P1896" s="820" t="e">
        <f>Tabla13[[#This Row],[Ejec Real Acumu]]-Tabla13[[#This Row],[Proyec Ejec Acumul]]</f>
        <v>#REF!</v>
      </c>
      <c r="Q1896" s="820" t="e">
        <f>Tabla13[[#This Row],[Ejec Real Mes]]-Tabla13[[#This Row],[Program Entreg Mes]]</f>
        <v>#REF!</v>
      </c>
    </row>
    <row r="1897" spans="1:17">
      <c r="A1897" s="834">
        <v>37</v>
      </c>
      <c r="B1897" s="834" t="s">
        <v>2459</v>
      </c>
      <c r="C1897" s="834" t="s">
        <v>2460</v>
      </c>
      <c r="D1897" s="834" t="e">
        <f>#REF!</f>
        <v>#REF!</v>
      </c>
      <c r="E1897" s="834" t="e">
        <f>#REF!</f>
        <v>#REF!</v>
      </c>
      <c r="F1897" s="834">
        <v>12</v>
      </c>
      <c r="G1897" s="834" t="s">
        <v>2454</v>
      </c>
      <c r="H1897" s="834" t="e">
        <f>#REF!</f>
        <v>#REF!</v>
      </c>
      <c r="I1897" s="834" t="e">
        <f>#REF!+#REF!+#REF!+#REF!+#REF!+#REF!+#REF!+#REF!+#REF!+#REF!+#REF!+#REF!</f>
        <v>#REF!</v>
      </c>
      <c r="J1897" s="834" t="e">
        <f>#REF!+#REF!+#REF!+#REF!+#REF!+#REF!+#REF!+#REF!+#REF!+#REF!+#REF!+#REF!</f>
        <v>#REF!</v>
      </c>
      <c r="K1897" s="835" t="e">
        <f t="shared" si="33"/>
        <v>#REF!</v>
      </c>
      <c r="L1897" s="835" t="e">
        <f t="shared" si="34"/>
        <v>#REF!</v>
      </c>
      <c r="M1897" s="834" t="e">
        <f>#REF!</f>
        <v>#REF!</v>
      </c>
      <c r="N1897" s="834" t="e">
        <f>#REF!</f>
        <v>#REF!</v>
      </c>
      <c r="O1897" s="836" t="e">
        <f t="shared" si="35"/>
        <v>#REF!</v>
      </c>
      <c r="P1897" s="820" t="e">
        <f>Tabla13[[#This Row],[Ejec Real Acumu]]-Tabla13[[#This Row],[Proyec Ejec Acumul]]</f>
        <v>#REF!</v>
      </c>
      <c r="Q1897" s="820" t="e">
        <f>Tabla13[[#This Row],[Ejec Real Mes]]-Tabla13[[#This Row],[Program Entreg Mes]]</f>
        <v>#REF!</v>
      </c>
    </row>
    <row r="1898" spans="1:17">
      <c r="A1898" s="834">
        <v>38</v>
      </c>
      <c r="B1898" s="834" t="s">
        <v>2459</v>
      </c>
      <c r="C1898" s="834" t="s">
        <v>2460</v>
      </c>
      <c r="D1898" s="834" t="e">
        <f>#REF!</f>
        <v>#REF!</v>
      </c>
      <c r="E1898" s="834" t="e">
        <f>#REF!</f>
        <v>#REF!</v>
      </c>
      <c r="F1898" s="834">
        <v>12</v>
      </c>
      <c r="G1898" s="834" t="s">
        <v>2454</v>
      </c>
      <c r="H1898" s="834" t="e">
        <f>#REF!</f>
        <v>#REF!</v>
      </c>
      <c r="I1898" s="834" t="e">
        <f>#REF!+#REF!+#REF!+#REF!+#REF!+#REF!+#REF!+#REF!+#REF!+#REF!+#REF!+#REF!</f>
        <v>#REF!</v>
      </c>
      <c r="J1898" s="834" t="e">
        <f>#REF!+#REF!+#REF!+#REF!+#REF!+#REF!+#REF!+#REF!+#REF!+#REF!+#REF!+#REF!</f>
        <v>#REF!</v>
      </c>
      <c r="K1898" s="835" t="e">
        <f t="shared" si="33"/>
        <v>#REF!</v>
      </c>
      <c r="L1898" s="835" t="e">
        <f t="shared" si="34"/>
        <v>#REF!</v>
      </c>
      <c r="M1898" s="834" t="e">
        <f>#REF!</f>
        <v>#REF!</v>
      </c>
      <c r="N1898" s="834" t="e">
        <f>#REF!</f>
        <v>#REF!</v>
      </c>
      <c r="O1898" s="836" t="e">
        <f t="shared" si="35"/>
        <v>#REF!</v>
      </c>
      <c r="P1898" s="820" t="e">
        <f>Tabla13[[#This Row],[Ejec Real Acumu]]-Tabla13[[#This Row],[Proyec Ejec Acumul]]</f>
        <v>#REF!</v>
      </c>
      <c r="Q1898" s="820" t="e">
        <f>Tabla13[[#This Row],[Ejec Real Mes]]-Tabla13[[#This Row],[Program Entreg Mes]]</f>
        <v>#REF!</v>
      </c>
    </row>
    <row r="1899" spans="1:17">
      <c r="A1899" s="824">
        <v>1</v>
      </c>
      <c r="B1899" s="824" t="s">
        <v>2461</v>
      </c>
      <c r="C1899" s="824" t="s">
        <v>2462</v>
      </c>
      <c r="D1899" s="824" t="s">
        <v>688</v>
      </c>
      <c r="E1899" s="824" t="e">
        <f>#REF!</f>
        <v>#REF!</v>
      </c>
      <c r="F1899" s="824">
        <v>1</v>
      </c>
      <c r="G1899" s="824" t="s">
        <v>2443</v>
      </c>
      <c r="H1899" s="824" t="e">
        <f>#REF!</f>
        <v>#REF!</v>
      </c>
      <c r="I1899" s="824" t="e">
        <f>#REF!</f>
        <v>#REF!</v>
      </c>
      <c r="J1899" s="824" t="e">
        <f>#REF!</f>
        <v>#REF!</v>
      </c>
      <c r="K1899" s="825" t="e">
        <f t="shared" si="33"/>
        <v>#REF!</v>
      </c>
      <c r="L1899" s="825" t="e">
        <f t="shared" si="34"/>
        <v>#REF!</v>
      </c>
      <c r="M1899" s="824" t="e">
        <f>#REF!</f>
        <v>#REF!</v>
      </c>
      <c r="N1899" s="824" t="e">
        <f>#REF!</f>
        <v>#REF!</v>
      </c>
      <c r="O1899" s="838" t="e">
        <f t="shared" si="35"/>
        <v>#REF!</v>
      </c>
      <c r="P1899" s="820" t="e">
        <f>Tabla13[[#This Row],[Ejec Real Acumu]]-Tabla13[[#This Row],[Proyec Ejec Acumul]]</f>
        <v>#REF!</v>
      </c>
      <c r="Q1899" s="820" t="e">
        <f>Tabla13[[#This Row],[Ejec Real Mes]]-Tabla13[[#This Row],[Program Entreg Mes]]</f>
        <v>#REF!</v>
      </c>
    </row>
    <row r="1900" spans="1:17">
      <c r="A1900" s="824">
        <v>2</v>
      </c>
      <c r="B1900" s="824" t="s">
        <v>2461</v>
      </c>
      <c r="C1900" s="824" t="s">
        <v>2462</v>
      </c>
      <c r="D1900" s="824" t="s">
        <v>688</v>
      </c>
      <c r="E1900" s="824" t="e">
        <f>#REF!</f>
        <v>#REF!</v>
      </c>
      <c r="F1900" s="824">
        <v>1</v>
      </c>
      <c r="G1900" s="824" t="s">
        <v>2443</v>
      </c>
      <c r="H1900" s="824" t="e">
        <f>#REF!</f>
        <v>#REF!</v>
      </c>
      <c r="I1900" s="824" t="e">
        <f>#REF!</f>
        <v>#REF!</v>
      </c>
      <c r="J1900" s="824" t="e">
        <f>#REF!</f>
        <v>#REF!</v>
      </c>
      <c r="K1900" s="825" t="e">
        <f t="shared" si="33"/>
        <v>#REF!</v>
      </c>
      <c r="L1900" s="825" t="e">
        <f t="shared" si="34"/>
        <v>#REF!</v>
      </c>
      <c r="M1900" s="824" t="e">
        <f>#REF!</f>
        <v>#REF!</v>
      </c>
      <c r="N1900" s="824" t="e">
        <f>#REF!</f>
        <v>#REF!</v>
      </c>
      <c r="O1900" s="838" t="e">
        <f t="shared" si="35"/>
        <v>#REF!</v>
      </c>
      <c r="P1900" s="820" t="e">
        <f>Tabla13[[#This Row],[Ejec Real Acumu]]-Tabla13[[#This Row],[Proyec Ejec Acumul]]</f>
        <v>#REF!</v>
      </c>
      <c r="Q1900" s="820" t="e">
        <f>Tabla13[[#This Row],[Ejec Real Mes]]-Tabla13[[#This Row],[Program Entreg Mes]]</f>
        <v>#REF!</v>
      </c>
    </row>
    <row r="1901" spans="1:17">
      <c r="A1901" s="824">
        <v>3</v>
      </c>
      <c r="B1901" s="824" t="s">
        <v>2461</v>
      </c>
      <c r="C1901" s="824" t="s">
        <v>2462</v>
      </c>
      <c r="D1901" s="824" t="s">
        <v>688</v>
      </c>
      <c r="E1901" s="824" t="e">
        <f>#REF!</f>
        <v>#REF!</v>
      </c>
      <c r="F1901" s="824">
        <v>1</v>
      </c>
      <c r="G1901" s="824" t="s">
        <v>2443</v>
      </c>
      <c r="H1901" s="824" t="e">
        <f>#REF!</f>
        <v>#REF!</v>
      </c>
      <c r="I1901" s="824" t="e">
        <f>#REF!</f>
        <v>#REF!</v>
      </c>
      <c r="J1901" s="824" t="e">
        <f>#REF!</f>
        <v>#REF!</v>
      </c>
      <c r="K1901" s="825" t="e">
        <f t="shared" si="33"/>
        <v>#REF!</v>
      </c>
      <c r="L1901" s="825" t="e">
        <f t="shared" si="34"/>
        <v>#REF!</v>
      </c>
      <c r="M1901" s="824" t="e">
        <f>#REF!</f>
        <v>#REF!</v>
      </c>
      <c r="N1901" s="824" t="e">
        <f>#REF!</f>
        <v>#REF!</v>
      </c>
      <c r="O1901" s="838" t="e">
        <f t="shared" si="35"/>
        <v>#REF!</v>
      </c>
      <c r="P1901" s="820" t="e">
        <f>Tabla13[[#This Row],[Ejec Real Acumu]]-Tabla13[[#This Row],[Proyec Ejec Acumul]]</f>
        <v>#REF!</v>
      </c>
      <c r="Q1901" s="820" t="e">
        <f>Tabla13[[#This Row],[Ejec Real Mes]]-Tabla13[[#This Row],[Program Entreg Mes]]</f>
        <v>#REF!</v>
      </c>
    </row>
    <row r="1902" spans="1:17">
      <c r="A1902" s="824">
        <v>4</v>
      </c>
      <c r="B1902" s="824" t="s">
        <v>2461</v>
      </c>
      <c r="C1902" s="824" t="s">
        <v>2462</v>
      </c>
      <c r="D1902" s="824" t="s">
        <v>688</v>
      </c>
      <c r="E1902" s="824" t="e">
        <f>#REF!</f>
        <v>#REF!</v>
      </c>
      <c r="F1902" s="824">
        <v>1</v>
      </c>
      <c r="G1902" s="824" t="s">
        <v>2443</v>
      </c>
      <c r="H1902" s="824" t="e">
        <f>#REF!</f>
        <v>#REF!</v>
      </c>
      <c r="I1902" s="824" t="e">
        <f>#REF!</f>
        <v>#REF!</v>
      </c>
      <c r="J1902" s="824" t="e">
        <f>#REF!</f>
        <v>#REF!</v>
      </c>
      <c r="K1902" s="825" t="e">
        <f t="shared" si="33"/>
        <v>#REF!</v>
      </c>
      <c r="L1902" s="825" t="e">
        <f t="shared" si="34"/>
        <v>#REF!</v>
      </c>
      <c r="M1902" s="824" t="e">
        <f>#REF!</f>
        <v>#REF!</v>
      </c>
      <c r="N1902" s="824" t="e">
        <f>#REF!</f>
        <v>#REF!</v>
      </c>
      <c r="O1902" s="838" t="e">
        <f t="shared" si="35"/>
        <v>#REF!</v>
      </c>
      <c r="P1902" s="820" t="e">
        <f>Tabla13[[#This Row],[Ejec Real Acumu]]-Tabla13[[#This Row],[Proyec Ejec Acumul]]</f>
        <v>#REF!</v>
      </c>
      <c r="Q1902" s="820" t="e">
        <f>Tabla13[[#This Row],[Ejec Real Mes]]-Tabla13[[#This Row],[Program Entreg Mes]]</f>
        <v>#REF!</v>
      </c>
    </row>
    <row r="1903" spans="1:17">
      <c r="A1903" s="824">
        <v>5</v>
      </c>
      <c r="B1903" s="824" t="s">
        <v>2461</v>
      </c>
      <c r="C1903" s="824" t="s">
        <v>2462</v>
      </c>
      <c r="D1903" s="824" t="s">
        <v>688</v>
      </c>
      <c r="E1903" s="824" t="e">
        <f>#REF!</f>
        <v>#REF!</v>
      </c>
      <c r="F1903" s="824">
        <v>1</v>
      </c>
      <c r="G1903" s="824" t="s">
        <v>2443</v>
      </c>
      <c r="H1903" s="824" t="e">
        <f>#REF!</f>
        <v>#REF!</v>
      </c>
      <c r="I1903" s="824" t="e">
        <f>#REF!</f>
        <v>#REF!</v>
      </c>
      <c r="J1903" s="824" t="e">
        <f>#REF!</f>
        <v>#REF!</v>
      </c>
      <c r="K1903" s="825" t="e">
        <f t="shared" si="33"/>
        <v>#REF!</v>
      </c>
      <c r="L1903" s="825" t="e">
        <f t="shared" si="34"/>
        <v>#REF!</v>
      </c>
      <c r="M1903" s="824" t="e">
        <f>#REF!</f>
        <v>#REF!</v>
      </c>
      <c r="N1903" s="824" t="e">
        <f>#REF!</f>
        <v>#REF!</v>
      </c>
      <c r="O1903" s="838" t="e">
        <f t="shared" si="35"/>
        <v>#REF!</v>
      </c>
      <c r="P1903" s="820" t="e">
        <f>Tabla13[[#This Row],[Ejec Real Acumu]]-Tabla13[[#This Row],[Proyec Ejec Acumul]]</f>
        <v>#REF!</v>
      </c>
      <c r="Q1903" s="820" t="e">
        <f>Tabla13[[#This Row],[Ejec Real Mes]]-Tabla13[[#This Row],[Program Entreg Mes]]</f>
        <v>#REF!</v>
      </c>
    </row>
    <row r="1904" spans="1:17">
      <c r="A1904" s="824">
        <v>6</v>
      </c>
      <c r="B1904" s="824" t="s">
        <v>2461</v>
      </c>
      <c r="C1904" s="824" t="s">
        <v>2462</v>
      </c>
      <c r="D1904" s="824" t="s">
        <v>688</v>
      </c>
      <c r="E1904" s="824" t="e">
        <f>#REF!</f>
        <v>#REF!</v>
      </c>
      <c r="F1904" s="824">
        <v>1</v>
      </c>
      <c r="G1904" s="824" t="s">
        <v>2443</v>
      </c>
      <c r="H1904" s="824" t="e">
        <f>#REF!</f>
        <v>#REF!</v>
      </c>
      <c r="I1904" s="824" t="e">
        <f>#REF!</f>
        <v>#REF!</v>
      </c>
      <c r="J1904" s="824" t="e">
        <f>#REF!</f>
        <v>#REF!</v>
      </c>
      <c r="K1904" s="825" t="e">
        <f t="shared" ref="K1904:K2123" si="36">I1904/H1904</f>
        <v>#REF!</v>
      </c>
      <c r="L1904" s="825" t="e">
        <f t="shared" ref="L1904:L2123" si="37">J1904/H1904</f>
        <v>#REF!</v>
      </c>
      <c r="M1904" s="824" t="e">
        <f>#REF!</f>
        <v>#REF!</v>
      </c>
      <c r="N1904" s="824" t="e">
        <f>#REF!</f>
        <v>#REF!</v>
      </c>
      <c r="O1904" s="838" t="e">
        <f t="shared" ref="O1904:O2123" si="38">N1904/M1904</f>
        <v>#REF!</v>
      </c>
      <c r="P1904" s="820" t="e">
        <f>Tabla13[[#This Row],[Ejec Real Acumu]]-Tabla13[[#This Row],[Proyec Ejec Acumul]]</f>
        <v>#REF!</v>
      </c>
      <c r="Q1904" s="820" t="e">
        <f>Tabla13[[#This Row],[Ejec Real Mes]]-Tabla13[[#This Row],[Program Entreg Mes]]</f>
        <v>#REF!</v>
      </c>
    </row>
    <row r="1905" spans="1:17">
      <c r="A1905" s="824">
        <v>7</v>
      </c>
      <c r="B1905" s="824" t="s">
        <v>2461</v>
      </c>
      <c r="C1905" s="824" t="s">
        <v>2462</v>
      </c>
      <c r="D1905" s="824" t="s">
        <v>688</v>
      </c>
      <c r="E1905" s="824" t="e">
        <f>#REF!</f>
        <v>#REF!</v>
      </c>
      <c r="F1905" s="824">
        <v>1</v>
      </c>
      <c r="G1905" s="824" t="s">
        <v>2443</v>
      </c>
      <c r="H1905" s="824" t="e">
        <f>#REF!</f>
        <v>#REF!</v>
      </c>
      <c r="I1905" s="824" t="e">
        <f>#REF!</f>
        <v>#REF!</v>
      </c>
      <c r="J1905" s="824" t="e">
        <f>#REF!</f>
        <v>#REF!</v>
      </c>
      <c r="K1905" s="825" t="e">
        <f t="shared" si="36"/>
        <v>#REF!</v>
      </c>
      <c r="L1905" s="825" t="e">
        <f t="shared" si="37"/>
        <v>#REF!</v>
      </c>
      <c r="M1905" s="824" t="e">
        <f>#REF!</f>
        <v>#REF!</v>
      </c>
      <c r="N1905" s="824" t="e">
        <f>#REF!</f>
        <v>#REF!</v>
      </c>
      <c r="O1905" s="838" t="e">
        <f t="shared" si="38"/>
        <v>#REF!</v>
      </c>
      <c r="P1905" s="820" t="e">
        <f>Tabla13[[#This Row],[Ejec Real Acumu]]-Tabla13[[#This Row],[Proyec Ejec Acumul]]</f>
        <v>#REF!</v>
      </c>
      <c r="Q1905" s="820" t="e">
        <f>Tabla13[[#This Row],[Ejec Real Mes]]-Tabla13[[#This Row],[Program Entreg Mes]]</f>
        <v>#REF!</v>
      </c>
    </row>
    <row r="1906" spans="1:17">
      <c r="A1906" s="824">
        <v>8</v>
      </c>
      <c r="B1906" s="824" t="s">
        <v>2461</v>
      </c>
      <c r="C1906" s="824" t="s">
        <v>2462</v>
      </c>
      <c r="D1906" s="824" t="s">
        <v>688</v>
      </c>
      <c r="E1906" s="824" t="e">
        <f>#REF!</f>
        <v>#REF!</v>
      </c>
      <c r="F1906" s="824">
        <v>1</v>
      </c>
      <c r="G1906" s="824" t="s">
        <v>2443</v>
      </c>
      <c r="H1906" s="824" t="e">
        <f>#REF!</f>
        <v>#REF!</v>
      </c>
      <c r="I1906" s="824" t="e">
        <f>#REF!</f>
        <v>#REF!</v>
      </c>
      <c r="J1906" s="824" t="e">
        <f>#REF!</f>
        <v>#REF!</v>
      </c>
      <c r="K1906" s="825" t="e">
        <f t="shared" si="36"/>
        <v>#REF!</v>
      </c>
      <c r="L1906" s="825" t="e">
        <f t="shared" si="37"/>
        <v>#REF!</v>
      </c>
      <c r="M1906" s="824" t="e">
        <f>#REF!</f>
        <v>#REF!</v>
      </c>
      <c r="N1906" s="824" t="e">
        <f>#REF!</f>
        <v>#REF!</v>
      </c>
      <c r="O1906" s="838" t="e">
        <f t="shared" si="38"/>
        <v>#REF!</v>
      </c>
      <c r="P1906" s="820" t="e">
        <f>Tabla13[[#This Row],[Ejec Real Acumu]]-Tabla13[[#This Row],[Proyec Ejec Acumul]]</f>
        <v>#REF!</v>
      </c>
      <c r="Q1906" s="820" t="e">
        <f>Tabla13[[#This Row],[Ejec Real Mes]]-Tabla13[[#This Row],[Program Entreg Mes]]</f>
        <v>#REF!</v>
      </c>
    </row>
    <row r="1907" spans="1:17">
      <c r="A1907" s="824">
        <v>9</v>
      </c>
      <c r="B1907" s="824" t="s">
        <v>2461</v>
      </c>
      <c r="C1907" s="824" t="s">
        <v>2462</v>
      </c>
      <c r="D1907" s="824" t="s">
        <v>688</v>
      </c>
      <c r="E1907" s="824" t="e">
        <f>#REF!</f>
        <v>#REF!</v>
      </c>
      <c r="F1907" s="824">
        <v>1</v>
      </c>
      <c r="G1907" s="824" t="s">
        <v>2443</v>
      </c>
      <c r="H1907" s="824" t="e">
        <f>#REF!</f>
        <v>#REF!</v>
      </c>
      <c r="I1907" s="824" t="e">
        <f>#REF!</f>
        <v>#REF!</v>
      </c>
      <c r="J1907" s="824" t="e">
        <f>#REF!</f>
        <v>#REF!</v>
      </c>
      <c r="K1907" s="825" t="e">
        <f t="shared" si="36"/>
        <v>#REF!</v>
      </c>
      <c r="L1907" s="825" t="e">
        <f t="shared" si="37"/>
        <v>#REF!</v>
      </c>
      <c r="M1907" s="824" t="e">
        <f>#REF!</f>
        <v>#REF!</v>
      </c>
      <c r="N1907" s="824" t="e">
        <f>#REF!</f>
        <v>#REF!</v>
      </c>
      <c r="O1907" s="838" t="e">
        <f t="shared" si="38"/>
        <v>#REF!</v>
      </c>
      <c r="P1907" s="820" t="e">
        <f>Tabla13[[#This Row],[Ejec Real Acumu]]-Tabla13[[#This Row],[Proyec Ejec Acumul]]</f>
        <v>#REF!</v>
      </c>
      <c r="Q1907" s="820" t="e">
        <f>Tabla13[[#This Row],[Ejec Real Mes]]-Tabla13[[#This Row],[Program Entreg Mes]]</f>
        <v>#REF!</v>
      </c>
    </row>
    <row r="1908" spans="1:17">
      <c r="A1908" s="824">
        <v>10</v>
      </c>
      <c r="B1908" s="824" t="s">
        <v>2461</v>
      </c>
      <c r="C1908" s="824" t="s">
        <v>2462</v>
      </c>
      <c r="D1908" s="824" t="s">
        <v>688</v>
      </c>
      <c r="E1908" s="824" t="e">
        <f>#REF!</f>
        <v>#REF!</v>
      </c>
      <c r="F1908" s="824">
        <v>1</v>
      </c>
      <c r="G1908" s="824" t="s">
        <v>2443</v>
      </c>
      <c r="H1908" s="824" t="e">
        <f>#REF!</f>
        <v>#REF!</v>
      </c>
      <c r="I1908" s="824" t="e">
        <f>#REF!</f>
        <v>#REF!</v>
      </c>
      <c r="J1908" s="824" t="e">
        <f>#REF!</f>
        <v>#REF!</v>
      </c>
      <c r="K1908" s="825" t="e">
        <f t="shared" si="36"/>
        <v>#REF!</v>
      </c>
      <c r="L1908" s="825" t="e">
        <f t="shared" si="37"/>
        <v>#REF!</v>
      </c>
      <c r="M1908" s="824" t="e">
        <f>#REF!</f>
        <v>#REF!</v>
      </c>
      <c r="N1908" s="824" t="e">
        <f>#REF!</f>
        <v>#REF!</v>
      </c>
      <c r="O1908" s="838" t="e">
        <f t="shared" si="38"/>
        <v>#REF!</v>
      </c>
      <c r="P1908" s="820" t="e">
        <f>Tabla13[[#This Row],[Ejec Real Acumu]]-Tabla13[[#This Row],[Proyec Ejec Acumul]]</f>
        <v>#REF!</v>
      </c>
      <c r="Q1908" s="820" t="e">
        <f>Tabla13[[#This Row],[Ejec Real Mes]]-Tabla13[[#This Row],[Program Entreg Mes]]</f>
        <v>#REF!</v>
      </c>
    </row>
    <row r="1909" spans="1:17">
      <c r="A1909" s="824">
        <v>11</v>
      </c>
      <c r="B1909" s="824" t="s">
        <v>2461</v>
      </c>
      <c r="C1909" s="824" t="s">
        <v>2462</v>
      </c>
      <c r="D1909" s="824" t="s">
        <v>688</v>
      </c>
      <c r="E1909" s="824" t="e">
        <f>#REF!</f>
        <v>#REF!</v>
      </c>
      <c r="F1909" s="824">
        <v>1</v>
      </c>
      <c r="G1909" s="824" t="s">
        <v>2443</v>
      </c>
      <c r="H1909" s="824" t="e">
        <f>#REF!</f>
        <v>#REF!</v>
      </c>
      <c r="I1909" s="824" t="e">
        <f>#REF!</f>
        <v>#REF!</v>
      </c>
      <c r="J1909" s="824" t="e">
        <f>#REF!</f>
        <v>#REF!</v>
      </c>
      <c r="K1909" s="825" t="e">
        <f t="shared" si="36"/>
        <v>#REF!</v>
      </c>
      <c r="L1909" s="825" t="e">
        <f t="shared" si="37"/>
        <v>#REF!</v>
      </c>
      <c r="M1909" s="824" t="e">
        <f>#REF!</f>
        <v>#REF!</v>
      </c>
      <c r="N1909" s="824" t="e">
        <f>#REF!</f>
        <v>#REF!</v>
      </c>
      <c r="O1909" s="838" t="e">
        <f t="shared" si="38"/>
        <v>#REF!</v>
      </c>
      <c r="P1909" s="820" t="e">
        <f>Tabla13[[#This Row],[Ejec Real Acumu]]-Tabla13[[#This Row],[Proyec Ejec Acumul]]</f>
        <v>#REF!</v>
      </c>
      <c r="Q1909" s="820" t="e">
        <f>Tabla13[[#This Row],[Ejec Real Mes]]-Tabla13[[#This Row],[Program Entreg Mes]]</f>
        <v>#REF!</v>
      </c>
    </row>
    <row r="1910" spans="1:17">
      <c r="A1910" s="824">
        <v>12</v>
      </c>
      <c r="B1910" s="824" t="s">
        <v>2461</v>
      </c>
      <c r="C1910" s="824" t="s">
        <v>2462</v>
      </c>
      <c r="D1910" s="824" t="s">
        <v>688</v>
      </c>
      <c r="E1910" s="824" t="e">
        <f>#REF!</f>
        <v>#REF!</v>
      </c>
      <c r="F1910" s="824">
        <v>1</v>
      </c>
      <c r="G1910" s="824" t="s">
        <v>2443</v>
      </c>
      <c r="H1910" s="824" t="e">
        <f>#REF!</f>
        <v>#REF!</v>
      </c>
      <c r="I1910" s="824" t="e">
        <f>#REF!</f>
        <v>#REF!</v>
      </c>
      <c r="J1910" s="824" t="e">
        <f>#REF!</f>
        <v>#REF!</v>
      </c>
      <c r="K1910" s="825" t="e">
        <f t="shared" si="36"/>
        <v>#REF!</v>
      </c>
      <c r="L1910" s="825" t="e">
        <f t="shared" si="37"/>
        <v>#REF!</v>
      </c>
      <c r="M1910" s="824" t="e">
        <f>#REF!</f>
        <v>#REF!</v>
      </c>
      <c r="N1910" s="824" t="e">
        <f>#REF!</f>
        <v>#REF!</v>
      </c>
      <c r="O1910" s="838" t="e">
        <f t="shared" si="38"/>
        <v>#REF!</v>
      </c>
      <c r="P1910" s="820" t="e">
        <f>Tabla13[[#This Row],[Ejec Real Acumu]]-Tabla13[[#This Row],[Proyec Ejec Acumul]]</f>
        <v>#REF!</v>
      </c>
      <c r="Q1910" s="820" t="e">
        <f>Tabla13[[#This Row],[Ejec Real Mes]]-Tabla13[[#This Row],[Program Entreg Mes]]</f>
        <v>#REF!</v>
      </c>
    </row>
    <row r="1911" spans="1:17">
      <c r="A1911" s="824">
        <v>13</v>
      </c>
      <c r="B1911" s="824" t="s">
        <v>2461</v>
      </c>
      <c r="C1911" s="824" t="s">
        <v>2462</v>
      </c>
      <c r="D1911" s="824" t="s">
        <v>688</v>
      </c>
      <c r="E1911" s="824" t="e">
        <f>#REF!</f>
        <v>#REF!</v>
      </c>
      <c r="F1911" s="824">
        <v>1</v>
      </c>
      <c r="G1911" s="824" t="s">
        <v>2443</v>
      </c>
      <c r="H1911" s="824" t="e">
        <f>#REF!</f>
        <v>#REF!</v>
      </c>
      <c r="I1911" s="824" t="e">
        <f>#REF!</f>
        <v>#REF!</v>
      </c>
      <c r="J1911" s="824" t="e">
        <f>#REF!</f>
        <v>#REF!</v>
      </c>
      <c r="K1911" s="825" t="e">
        <f t="shared" si="36"/>
        <v>#REF!</v>
      </c>
      <c r="L1911" s="825" t="e">
        <f t="shared" si="37"/>
        <v>#REF!</v>
      </c>
      <c r="M1911" s="824" t="e">
        <f>#REF!</f>
        <v>#REF!</v>
      </c>
      <c r="N1911" s="824" t="e">
        <f>#REF!</f>
        <v>#REF!</v>
      </c>
      <c r="O1911" s="838" t="e">
        <f t="shared" si="38"/>
        <v>#REF!</v>
      </c>
      <c r="P1911" s="820" t="e">
        <f>Tabla13[[#This Row],[Ejec Real Acumu]]-Tabla13[[#This Row],[Proyec Ejec Acumul]]</f>
        <v>#REF!</v>
      </c>
      <c r="Q1911" s="820" t="e">
        <f>Tabla13[[#This Row],[Ejec Real Mes]]-Tabla13[[#This Row],[Program Entreg Mes]]</f>
        <v>#REF!</v>
      </c>
    </row>
    <row r="1912" spans="1:17">
      <c r="A1912" s="824">
        <v>14</v>
      </c>
      <c r="B1912" s="824" t="s">
        <v>2461</v>
      </c>
      <c r="C1912" s="824" t="s">
        <v>2462</v>
      </c>
      <c r="D1912" s="824" t="s">
        <v>688</v>
      </c>
      <c r="E1912" s="824" t="e">
        <f>#REF!</f>
        <v>#REF!</v>
      </c>
      <c r="F1912" s="824">
        <v>1</v>
      </c>
      <c r="G1912" s="824" t="s">
        <v>2443</v>
      </c>
      <c r="H1912" s="824" t="e">
        <f>#REF!</f>
        <v>#REF!</v>
      </c>
      <c r="I1912" s="824" t="e">
        <f>#REF!</f>
        <v>#REF!</v>
      </c>
      <c r="J1912" s="824" t="e">
        <f>#REF!</f>
        <v>#REF!</v>
      </c>
      <c r="K1912" s="825" t="e">
        <f t="shared" si="36"/>
        <v>#REF!</v>
      </c>
      <c r="L1912" s="825" t="e">
        <f t="shared" si="37"/>
        <v>#REF!</v>
      </c>
      <c r="M1912" s="824" t="e">
        <f>#REF!</f>
        <v>#REF!</v>
      </c>
      <c r="N1912" s="824" t="e">
        <f>#REF!</f>
        <v>#REF!</v>
      </c>
      <c r="O1912" s="838" t="e">
        <f t="shared" si="38"/>
        <v>#REF!</v>
      </c>
      <c r="P1912" s="820" t="e">
        <f>Tabla13[[#This Row],[Ejec Real Acumu]]-Tabla13[[#This Row],[Proyec Ejec Acumul]]</f>
        <v>#REF!</v>
      </c>
      <c r="Q1912" s="820" t="e">
        <f>Tabla13[[#This Row],[Ejec Real Mes]]-Tabla13[[#This Row],[Program Entreg Mes]]</f>
        <v>#REF!</v>
      </c>
    </row>
    <row r="1913" spans="1:17">
      <c r="A1913" s="824">
        <v>15</v>
      </c>
      <c r="B1913" s="824" t="s">
        <v>2461</v>
      </c>
      <c r="C1913" s="824" t="s">
        <v>2462</v>
      </c>
      <c r="D1913" s="824" t="s">
        <v>688</v>
      </c>
      <c r="E1913" s="824" t="e">
        <f>#REF!</f>
        <v>#REF!</v>
      </c>
      <c r="F1913" s="824">
        <v>1</v>
      </c>
      <c r="G1913" s="824" t="s">
        <v>2443</v>
      </c>
      <c r="H1913" s="824" t="e">
        <f>#REF!</f>
        <v>#REF!</v>
      </c>
      <c r="I1913" s="824" t="e">
        <f>#REF!</f>
        <v>#REF!</v>
      </c>
      <c r="J1913" s="824" t="e">
        <f>#REF!</f>
        <v>#REF!</v>
      </c>
      <c r="K1913" s="825" t="e">
        <f t="shared" si="36"/>
        <v>#REF!</v>
      </c>
      <c r="L1913" s="825" t="e">
        <f t="shared" si="37"/>
        <v>#REF!</v>
      </c>
      <c r="M1913" s="824" t="e">
        <f>#REF!</f>
        <v>#REF!</v>
      </c>
      <c r="N1913" s="824" t="e">
        <f>#REF!</f>
        <v>#REF!</v>
      </c>
      <c r="O1913" s="838" t="e">
        <f t="shared" si="38"/>
        <v>#REF!</v>
      </c>
      <c r="P1913" s="820" t="e">
        <f>Tabla13[[#This Row],[Ejec Real Acumu]]-Tabla13[[#This Row],[Proyec Ejec Acumul]]</f>
        <v>#REF!</v>
      </c>
      <c r="Q1913" s="820" t="e">
        <f>Tabla13[[#This Row],[Ejec Real Mes]]-Tabla13[[#This Row],[Program Entreg Mes]]</f>
        <v>#REF!</v>
      </c>
    </row>
    <row r="1914" spans="1:17">
      <c r="A1914" s="824">
        <v>16</v>
      </c>
      <c r="B1914" s="824" t="s">
        <v>2461</v>
      </c>
      <c r="C1914" s="824" t="s">
        <v>2462</v>
      </c>
      <c r="D1914" s="824" t="s">
        <v>688</v>
      </c>
      <c r="E1914" s="824" t="e">
        <f>#REF!</f>
        <v>#REF!</v>
      </c>
      <c r="F1914" s="824">
        <v>1</v>
      </c>
      <c r="G1914" s="824" t="s">
        <v>2443</v>
      </c>
      <c r="H1914" s="824" t="e">
        <f>#REF!</f>
        <v>#REF!</v>
      </c>
      <c r="I1914" s="824" t="e">
        <f>#REF!</f>
        <v>#REF!</v>
      </c>
      <c r="J1914" s="824" t="e">
        <f>#REF!</f>
        <v>#REF!</v>
      </c>
      <c r="K1914" s="825" t="e">
        <f t="shared" si="36"/>
        <v>#REF!</v>
      </c>
      <c r="L1914" s="825" t="e">
        <f t="shared" si="37"/>
        <v>#REF!</v>
      </c>
      <c r="M1914" s="824" t="e">
        <f>#REF!</f>
        <v>#REF!</v>
      </c>
      <c r="N1914" s="824" t="e">
        <f>#REF!</f>
        <v>#REF!</v>
      </c>
      <c r="O1914" s="838" t="e">
        <f t="shared" si="38"/>
        <v>#REF!</v>
      </c>
      <c r="P1914" s="820" t="e">
        <f>Tabla13[[#This Row],[Ejec Real Acumu]]-Tabla13[[#This Row],[Proyec Ejec Acumul]]</f>
        <v>#REF!</v>
      </c>
      <c r="Q1914" s="820" t="e">
        <f>Tabla13[[#This Row],[Ejec Real Mes]]-Tabla13[[#This Row],[Program Entreg Mes]]</f>
        <v>#REF!</v>
      </c>
    </row>
    <row r="1915" spans="1:17">
      <c r="A1915" s="824">
        <v>17</v>
      </c>
      <c r="B1915" s="824" t="s">
        <v>2461</v>
      </c>
      <c r="C1915" s="824" t="s">
        <v>2462</v>
      </c>
      <c r="D1915" s="824" t="s">
        <v>688</v>
      </c>
      <c r="E1915" s="824" t="e">
        <f>#REF!</f>
        <v>#REF!</v>
      </c>
      <c r="F1915" s="824">
        <v>1</v>
      </c>
      <c r="G1915" s="824" t="s">
        <v>2443</v>
      </c>
      <c r="H1915" s="824" t="e">
        <f>#REF!</f>
        <v>#REF!</v>
      </c>
      <c r="I1915" s="824" t="e">
        <f>#REF!</f>
        <v>#REF!</v>
      </c>
      <c r="J1915" s="824" t="e">
        <f>#REF!</f>
        <v>#REF!</v>
      </c>
      <c r="K1915" s="825" t="e">
        <f t="shared" si="36"/>
        <v>#REF!</v>
      </c>
      <c r="L1915" s="825" t="e">
        <f t="shared" si="37"/>
        <v>#REF!</v>
      </c>
      <c r="M1915" s="824" t="e">
        <f>#REF!</f>
        <v>#REF!</v>
      </c>
      <c r="N1915" s="824" t="e">
        <f>#REF!</f>
        <v>#REF!</v>
      </c>
      <c r="O1915" s="838" t="e">
        <f t="shared" si="38"/>
        <v>#REF!</v>
      </c>
      <c r="P1915" s="820" t="e">
        <f>Tabla13[[#This Row],[Ejec Real Acumu]]-Tabla13[[#This Row],[Proyec Ejec Acumul]]</f>
        <v>#REF!</v>
      </c>
      <c r="Q1915" s="820" t="e">
        <f>Tabla13[[#This Row],[Ejec Real Mes]]-Tabla13[[#This Row],[Program Entreg Mes]]</f>
        <v>#REF!</v>
      </c>
    </row>
    <row r="1916" spans="1:17">
      <c r="A1916" s="824">
        <v>18</v>
      </c>
      <c r="B1916" s="824" t="s">
        <v>2461</v>
      </c>
      <c r="C1916" s="824" t="s">
        <v>2462</v>
      </c>
      <c r="D1916" s="824" t="s">
        <v>688</v>
      </c>
      <c r="E1916" s="824" t="e">
        <f>#REF!</f>
        <v>#REF!</v>
      </c>
      <c r="F1916" s="824">
        <v>1</v>
      </c>
      <c r="G1916" s="824" t="s">
        <v>2443</v>
      </c>
      <c r="H1916" s="824" t="e">
        <f>#REF!</f>
        <v>#REF!</v>
      </c>
      <c r="I1916" s="824" t="e">
        <f>#REF!</f>
        <v>#REF!</v>
      </c>
      <c r="J1916" s="824" t="e">
        <f>#REF!</f>
        <v>#REF!</v>
      </c>
      <c r="K1916" s="825" t="e">
        <f t="shared" si="36"/>
        <v>#REF!</v>
      </c>
      <c r="L1916" s="825" t="e">
        <f t="shared" si="37"/>
        <v>#REF!</v>
      </c>
      <c r="M1916" s="824" t="e">
        <f>#REF!</f>
        <v>#REF!</v>
      </c>
      <c r="N1916" s="824" t="e">
        <f>#REF!</f>
        <v>#REF!</v>
      </c>
      <c r="O1916" s="838" t="e">
        <f t="shared" si="38"/>
        <v>#REF!</v>
      </c>
      <c r="P1916" s="820" t="e">
        <f>Tabla13[[#This Row],[Ejec Real Acumu]]-Tabla13[[#This Row],[Proyec Ejec Acumul]]</f>
        <v>#REF!</v>
      </c>
      <c r="Q1916" s="820" t="e">
        <f>Tabla13[[#This Row],[Ejec Real Mes]]-Tabla13[[#This Row],[Program Entreg Mes]]</f>
        <v>#REF!</v>
      </c>
    </row>
    <row r="1917" spans="1:17">
      <c r="A1917" s="824">
        <v>19</v>
      </c>
      <c r="B1917" s="824" t="s">
        <v>2461</v>
      </c>
      <c r="C1917" s="824" t="s">
        <v>2462</v>
      </c>
      <c r="D1917" s="824" t="s">
        <v>688</v>
      </c>
      <c r="E1917" s="824" t="e">
        <f>#REF!</f>
        <v>#REF!</v>
      </c>
      <c r="F1917" s="824">
        <v>1</v>
      </c>
      <c r="G1917" s="824" t="s">
        <v>2443</v>
      </c>
      <c r="H1917" s="824" t="e">
        <f>#REF!</f>
        <v>#REF!</v>
      </c>
      <c r="I1917" s="824" t="e">
        <f>#REF!</f>
        <v>#REF!</v>
      </c>
      <c r="J1917" s="824" t="e">
        <f>#REF!</f>
        <v>#REF!</v>
      </c>
      <c r="K1917" s="825" t="e">
        <f t="shared" si="36"/>
        <v>#REF!</v>
      </c>
      <c r="L1917" s="825" t="e">
        <f t="shared" si="37"/>
        <v>#REF!</v>
      </c>
      <c r="M1917" s="824" t="e">
        <f>#REF!</f>
        <v>#REF!</v>
      </c>
      <c r="N1917" s="824" t="e">
        <f>#REF!</f>
        <v>#REF!</v>
      </c>
      <c r="O1917" s="838" t="e">
        <f t="shared" si="38"/>
        <v>#REF!</v>
      </c>
      <c r="P1917" s="820" t="e">
        <f>Tabla13[[#This Row],[Ejec Real Acumu]]-Tabla13[[#This Row],[Proyec Ejec Acumul]]</f>
        <v>#REF!</v>
      </c>
      <c r="Q1917" s="820" t="e">
        <f>Tabla13[[#This Row],[Ejec Real Mes]]-Tabla13[[#This Row],[Program Entreg Mes]]</f>
        <v>#REF!</v>
      </c>
    </row>
    <row r="1918" spans="1:17">
      <c r="A1918" s="824">
        <v>20</v>
      </c>
      <c r="B1918" s="824" t="s">
        <v>2461</v>
      </c>
      <c r="C1918" s="824" t="s">
        <v>2462</v>
      </c>
      <c r="D1918" s="824" t="s">
        <v>688</v>
      </c>
      <c r="E1918" s="824" t="e">
        <f>#REF!</f>
        <v>#REF!</v>
      </c>
      <c r="F1918" s="824">
        <v>1</v>
      </c>
      <c r="G1918" s="824" t="s">
        <v>2443</v>
      </c>
      <c r="H1918" s="824" t="e">
        <f>#REF!</f>
        <v>#REF!</v>
      </c>
      <c r="I1918" s="824" t="e">
        <f>#REF!</f>
        <v>#REF!</v>
      </c>
      <c r="J1918" s="824" t="e">
        <f>#REF!</f>
        <v>#REF!</v>
      </c>
      <c r="K1918" s="825" t="e">
        <f t="shared" si="36"/>
        <v>#REF!</v>
      </c>
      <c r="L1918" s="825" t="e">
        <f t="shared" si="37"/>
        <v>#REF!</v>
      </c>
      <c r="M1918" s="824" t="e">
        <f>#REF!</f>
        <v>#REF!</v>
      </c>
      <c r="N1918" s="824" t="e">
        <f>#REF!</f>
        <v>#REF!</v>
      </c>
      <c r="O1918" s="838" t="e">
        <f t="shared" si="38"/>
        <v>#REF!</v>
      </c>
      <c r="P1918" s="820" t="e">
        <f>Tabla13[[#This Row],[Ejec Real Acumu]]-Tabla13[[#This Row],[Proyec Ejec Acumul]]</f>
        <v>#REF!</v>
      </c>
      <c r="Q1918" s="820" t="e">
        <f>Tabla13[[#This Row],[Ejec Real Mes]]-Tabla13[[#This Row],[Program Entreg Mes]]</f>
        <v>#REF!</v>
      </c>
    </row>
    <row r="1919" spans="1:17">
      <c r="A1919" s="824">
        <v>21</v>
      </c>
      <c r="B1919" s="824" t="s">
        <v>2461</v>
      </c>
      <c r="C1919" s="824" t="s">
        <v>2462</v>
      </c>
      <c r="D1919" s="824" t="s">
        <v>688</v>
      </c>
      <c r="E1919" s="824" t="e">
        <f>#REF!</f>
        <v>#REF!</v>
      </c>
      <c r="F1919" s="824">
        <v>1</v>
      </c>
      <c r="G1919" s="824" t="s">
        <v>2443</v>
      </c>
      <c r="H1919" s="824" t="e">
        <f>#REF!</f>
        <v>#REF!</v>
      </c>
      <c r="I1919" s="824" t="e">
        <f>#REF!</f>
        <v>#REF!</v>
      </c>
      <c r="J1919" s="824" t="e">
        <f>#REF!</f>
        <v>#REF!</v>
      </c>
      <c r="K1919" s="825" t="e">
        <f t="shared" si="36"/>
        <v>#REF!</v>
      </c>
      <c r="L1919" s="825" t="e">
        <f t="shared" si="37"/>
        <v>#REF!</v>
      </c>
      <c r="M1919" s="824" t="e">
        <f>#REF!</f>
        <v>#REF!</v>
      </c>
      <c r="N1919" s="824" t="e">
        <f>#REF!</f>
        <v>#REF!</v>
      </c>
      <c r="O1919" s="838" t="e">
        <f t="shared" si="38"/>
        <v>#REF!</v>
      </c>
      <c r="P1919" s="820" t="e">
        <f>Tabla13[[#This Row],[Ejec Real Acumu]]-Tabla13[[#This Row],[Proyec Ejec Acumul]]</f>
        <v>#REF!</v>
      </c>
      <c r="Q1919" s="820" t="e">
        <f>Tabla13[[#This Row],[Ejec Real Mes]]-Tabla13[[#This Row],[Program Entreg Mes]]</f>
        <v>#REF!</v>
      </c>
    </row>
    <row r="1920" spans="1:17">
      <c r="A1920" s="824">
        <v>22</v>
      </c>
      <c r="B1920" s="824" t="s">
        <v>2461</v>
      </c>
      <c r="C1920" s="824" t="s">
        <v>2462</v>
      </c>
      <c r="D1920" s="824" t="s">
        <v>688</v>
      </c>
      <c r="E1920" s="824" t="e">
        <f>#REF!</f>
        <v>#REF!</v>
      </c>
      <c r="F1920" s="824">
        <v>1</v>
      </c>
      <c r="G1920" s="824" t="s">
        <v>2443</v>
      </c>
      <c r="H1920" s="824" t="e">
        <f>#REF!</f>
        <v>#REF!</v>
      </c>
      <c r="I1920" s="824" t="e">
        <f>#REF!</f>
        <v>#REF!</v>
      </c>
      <c r="J1920" s="824" t="e">
        <f>#REF!</f>
        <v>#REF!</v>
      </c>
      <c r="K1920" s="825" t="e">
        <f t="shared" si="36"/>
        <v>#REF!</v>
      </c>
      <c r="L1920" s="825" t="e">
        <f t="shared" si="37"/>
        <v>#REF!</v>
      </c>
      <c r="M1920" s="824" t="e">
        <f>#REF!</f>
        <v>#REF!</v>
      </c>
      <c r="N1920" s="824" t="e">
        <f>#REF!</f>
        <v>#REF!</v>
      </c>
      <c r="O1920" s="838" t="e">
        <f t="shared" si="38"/>
        <v>#REF!</v>
      </c>
      <c r="P1920" s="820" t="e">
        <f>Tabla13[[#This Row],[Ejec Real Acumu]]-Tabla13[[#This Row],[Proyec Ejec Acumul]]</f>
        <v>#REF!</v>
      </c>
      <c r="Q1920" s="820" t="e">
        <f>Tabla13[[#This Row],[Ejec Real Mes]]-Tabla13[[#This Row],[Program Entreg Mes]]</f>
        <v>#REF!</v>
      </c>
    </row>
    <row r="1921" spans="1:17">
      <c r="A1921" s="824">
        <v>23</v>
      </c>
      <c r="B1921" s="824" t="s">
        <v>2461</v>
      </c>
      <c r="C1921" s="824" t="s">
        <v>2462</v>
      </c>
      <c r="D1921" s="824" t="s">
        <v>688</v>
      </c>
      <c r="E1921" s="824" t="e">
        <f>#REF!</f>
        <v>#REF!</v>
      </c>
      <c r="F1921" s="824">
        <v>1</v>
      </c>
      <c r="G1921" s="824" t="s">
        <v>2443</v>
      </c>
      <c r="H1921" s="824" t="e">
        <f>#REF!</f>
        <v>#REF!</v>
      </c>
      <c r="I1921" s="824" t="e">
        <f>#REF!</f>
        <v>#REF!</v>
      </c>
      <c r="J1921" s="824" t="e">
        <f>#REF!</f>
        <v>#REF!</v>
      </c>
      <c r="K1921" s="825" t="e">
        <f t="shared" si="36"/>
        <v>#REF!</v>
      </c>
      <c r="L1921" s="825" t="e">
        <f t="shared" si="37"/>
        <v>#REF!</v>
      </c>
      <c r="M1921" s="824" t="e">
        <f>#REF!</f>
        <v>#REF!</v>
      </c>
      <c r="N1921" s="824" t="e">
        <f>#REF!</f>
        <v>#REF!</v>
      </c>
      <c r="O1921" s="838" t="e">
        <f t="shared" si="38"/>
        <v>#REF!</v>
      </c>
      <c r="P1921" s="820" t="e">
        <f>Tabla13[[#This Row],[Ejec Real Acumu]]-Tabla13[[#This Row],[Proyec Ejec Acumul]]</f>
        <v>#REF!</v>
      </c>
      <c r="Q1921" s="820" t="e">
        <f>Tabla13[[#This Row],[Ejec Real Mes]]-Tabla13[[#This Row],[Program Entreg Mes]]</f>
        <v>#REF!</v>
      </c>
    </row>
    <row r="1922" spans="1:17">
      <c r="A1922" s="824">
        <v>24</v>
      </c>
      <c r="B1922" s="824" t="s">
        <v>2461</v>
      </c>
      <c r="C1922" s="824" t="s">
        <v>2462</v>
      </c>
      <c r="D1922" s="824" t="s">
        <v>688</v>
      </c>
      <c r="E1922" s="824" t="e">
        <f>#REF!</f>
        <v>#REF!</v>
      </c>
      <c r="F1922" s="824">
        <v>1</v>
      </c>
      <c r="G1922" s="824" t="s">
        <v>2443</v>
      </c>
      <c r="H1922" s="824" t="e">
        <f>#REF!</f>
        <v>#REF!</v>
      </c>
      <c r="I1922" s="824" t="e">
        <f>#REF!</f>
        <v>#REF!</v>
      </c>
      <c r="J1922" s="824" t="e">
        <f>#REF!</f>
        <v>#REF!</v>
      </c>
      <c r="K1922" s="825" t="e">
        <f t="shared" si="36"/>
        <v>#REF!</v>
      </c>
      <c r="L1922" s="825" t="e">
        <f t="shared" si="37"/>
        <v>#REF!</v>
      </c>
      <c r="M1922" s="824" t="e">
        <f>#REF!</f>
        <v>#REF!</v>
      </c>
      <c r="N1922" s="824" t="e">
        <f>#REF!</f>
        <v>#REF!</v>
      </c>
      <c r="O1922" s="838" t="e">
        <f t="shared" si="38"/>
        <v>#REF!</v>
      </c>
      <c r="P1922" s="820" t="e">
        <f>Tabla13[[#This Row],[Ejec Real Acumu]]-Tabla13[[#This Row],[Proyec Ejec Acumul]]</f>
        <v>#REF!</v>
      </c>
      <c r="Q1922" s="820" t="e">
        <f>Tabla13[[#This Row],[Ejec Real Mes]]-Tabla13[[#This Row],[Program Entreg Mes]]</f>
        <v>#REF!</v>
      </c>
    </row>
    <row r="1923" spans="1:17">
      <c r="A1923" s="824">
        <v>25</v>
      </c>
      <c r="B1923" s="824" t="s">
        <v>2461</v>
      </c>
      <c r="C1923" s="824" t="s">
        <v>2462</v>
      </c>
      <c r="D1923" s="824" t="s">
        <v>688</v>
      </c>
      <c r="E1923" s="824" t="e">
        <f>#REF!</f>
        <v>#REF!</v>
      </c>
      <c r="F1923" s="824">
        <v>1</v>
      </c>
      <c r="G1923" s="824" t="s">
        <v>2443</v>
      </c>
      <c r="H1923" s="824" t="e">
        <f>#REF!</f>
        <v>#REF!</v>
      </c>
      <c r="I1923" s="824" t="e">
        <f>#REF!</f>
        <v>#REF!</v>
      </c>
      <c r="J1923" s="824" t="e">
        <f>#REF!</f>
        <v>#REF!</v>
      </c>
      <c r="K1923" s="825" t="e">
        <f t="shared" si="36"/>
        <v>#REF!</v>
      </c>
      <c r="L1923" s="825" t="e">
        <f t="shared" si="37"/>
        <v>#REF!</v>
      </c>
      <c r="M1923" s="824" t="e">
        <f>#REF!</f>
        <v>#REF!</v>
      </c>
      <c r="N1923" s="824" t="e">
        <f>#REF!</f>
        <v>#REF!</v>
      </c>
      <c r="O1923" s="838" t="e">
        <f t="shared" si="38"/>
        <v>#REF!</v>
      </c>
      <c r="P1923" s="820" t="e">
        <f>Tabla13[[#This Row],[Ejec Real Acumu]]-Tabla13[[#This Row],[Proyec Ejec Acumul]]</f>
        <v>#REF!</v>
      </c>
      <c r="Q1923" s="820" t="e">
        <f>Tabla13[[#This Row],[Ejec Real Mes]]-Tabla13[[#This Row],[Program Entreg Mes]]</f>
        <v>#REF!</v>
      </c>
    </row>
    <row r="1924" spans="1:17">
      <c r="A1924" s="824">
        <v>26</v>
      </c>
      <c r="B1924" s="824" t="s">
        <v>2461</v>
      </c>
      <c r="C1924" s="824" t="s">
        <v>2462</v>
      </c>
      <c r="D1924" s="824" t="s">
        <v>688</v>
      </c>
      <c r="E1924" s="824" t="e">
        <f>#REF!</f>
        <v>#REF!</v>
      </c>
      <c r="F1924" s="824">
        <v>1</v>
      </c>
      <c r="G1924" s="824" t="s">
        <v>2443</v>
      </c>
      <c r="H1924" s="824" t="e">
        <f>#REF!</f>
        <v>#REF!</v>
      </c>
      <c r="I1924" s="824" t="e">
        <f>#REF!</f>
        <v>#REF!</v>
      </c>
      <c r="J1924" s="824" t="e">
        <f>#REF!</f>
        <v>#REF!</v>
      </c>
      <c r="K1924" s="825" t="e">
        <f t="shared" si="36"/>
        <v>#REF!</v>
      </c>
      <c r="L1924" s="825" t="e">
        <f t="shared" si="37"/>
        <v>#REF!</v>
      </c>
      <c r="M1924" s="824" t="e">
        <f>#REF!</f>
        <v>#REF!</v>
      </c>
      <c r="N1924" s="824" t="e">
        <f>#REF!</f>
        <v>#REF!</v>
      </c>
      <c r="O1924" s="838" t="e">
        <f t="shared" si="38"/>
        <v>#REF!</v>
      </c>
      <c r="P1924" s="820" t="e">
        <f>Tabla13[[#This Row],[Ejec Real Acumu]]-Tabla13[[#This Row],[Proyec Ejec Acumul]]</f>
        <v>#REF!</v>
      </c>
      <c r="Q1924" s="820" t="e">
        <f>Tabla13[[#This Row],[Ejec Real Mes]]-Tabla13[[#This Row],[Program Entreg Mes]]</f>
        <v>#REF!</v>
      </c>
    </row>
    <row r="1925" spans="1:17">
      <c r="A1925" s="824">
        <v>27</v>
      </c>
      <c r="B1925" s="824" t="s">
        <v>2461</v>
      </c>
      <c r="C1925" s="824" t="s">
        <v>2462</v>
      </c>
      <c r="D1925" s="824" t="s">
        <v>688</v>
      </c>
      <c r="E1925" s="824" t="e">
        <f>#REF!</f>
        <v>#REF!</v>
      </c>
      <c r="F1925" s="824">
        <v>1</v>
      </c>
      <c r="G1925" s="824" t="s">
        <v>2443</v>
      </c>
      <c r="H1925" s="824" t="e">
        <f>#REF!</f>
        <v>#REF!</v>
      </c>
      <c r="I1925" s="824" t="e">
        <f>#REF!</f>
        <v>#REF!</v>
      </c>
      <c r="J1925" s="824" t="e">
        <f>#REF!</f>
        <v>#REF!</v>
      </c>
      <c r="K1925" s="825" t="e">
        <f t="shared" si="36"/>
        <v>#REF!</v>
      </c>
      <c r="L1925" s="825" t="e">
        <f t="shared" si="37"/>
        <v>#REF!</v>
      </c>
      <c r="M1925" s="824" t="e">
        <f>#REF!</f>
        <v>#REF!</v>
      </c>
      <c r="N1925" s="824" t="e">
        <f>#REF!</f>
        <v>#REF!</v>
      </c>
      <c r="O1925" s="838" t="e">
        <f t="shared" si="38"/>
        <v>#REF!</v>
      </c>
      <c r="P1925" s="820" t="e">
        <f>Tabla13[[#This Row],[Ejec Real Acumu]]-Tabla13[[#This Row],[Proyec Ejec Acumul]]</f>
        <v>#REF!</v>
      </c>
      <c r="Q1925" s="820" t="e">
        <f>Tabla13[[#This Row],[Ejec Real Mes]]-Tabla13[[#This Row],[Program Entreg Mes]]</f>
        <v>#REF!</v>
      </c>
    </row>
    <row r="1926" spans="1:17">
      <c r="A1926" s="824">
        <v>28</v>
      </c>
      <c r="B1926" s="824" t="s">
        <v>2461</v>
      </c>
      <c r="C1926" s="824" t="s">
        <v>2462</v>
      </c>
      <c r="D1926" s="824" t="s">
        <v>688</v>
      </c>
      <c r="E1926" s="824" t="e">
        <f>#REF!</f>
        <v>#REF!</v>
      </c>
      <c r="F1926" s="824">
        <v>1</v>
      </c>
      <c r="G1926" s="824" t="s">
        <v>2443</v>
      </c>
      <c r="H1926" s="824" t="e">
        <f>#REF!</f>
        <v>#REF!</v>
      </c>
      <c r="I1926" s="824" t="e">
        <f>#REF!</f>
        <v>#REF!</v>
      </c>
      <c r="J1926" s="824" t="e">
        <f>#REF!</f>
        <v>#REF!</v>
      </c>
      <c r="K1926" s="825" t="e">
        <f t="shared" si="36"/>
        <v>#REF!</v>
      </c>
      <c r="L1926" s="825" t="e">
        <f t="shared" si="37"/>
        <v>#REF!</v>
      </c>
      <c r="M1926" s="824" t="e">
        <f>#REF!</f>
        <v>#REF!</v>
      </c>
      <c r="N1926" s="824" t="e">
        <f>#REF!</f>
        <v>#REF!</v>
      </c>
      <c r="O1926" s="838" t="e">
        <f t="shared" si="38"/>
        <v>#REF!</v>
      </c>
      <c r="P1926" s="820" t="e">
        <f>Tabla13[[#This Row],[Ejec Real Acumu]]-Tabla13[[#This Row],[Proyec Ejec Acumul]]</f>
        <v>#REF!</v>
      </c>
      <c r="Q1926" s="820" t="e">
        <f>Tabla13[[#This Row],[Ejec Real Mes]]-Tabla13[[#This Row],[Program Entreg Mes]]</f>
        <v>#REF!</v>
      </c>
    </row>
    <row r="1927" spans="1:17">
      <c r="A1927" s="824">
        <v>29</v>
      </c>
      <c r="B1927" s="824" t="s">
        <v>2461</v>
      </c>
      <c r="C1927" s="824" t="s">
        <v>2462</v>
      </c>
      <c r="D1927" s="824" t="s">
        <v>688</v>
      </c>
      <c r="E1927" s="824" t="e">
        <f>#REF!</f>
        <v>#REF!</v>
      </c>
      <c r="F1927" s="824">
        <v>1</v>
      </c>
      <c r="G1927" s="824" t="s">
        <v>2443</v>
      </c>
      <c r="H1927" s="824" t="e">
        <f>#REF!</f>
        <v>#REF!</v>
      </c>
      <c r="I1927" s="824" t="e">
        <f>#REF!</f>
        <v>#REF!</v>
      </c>
      <c r="J1927" s="824" t="e">
        <f>#REF!</f>
        <v>#REF!</v>
      </c>
      <c r="K1927" s="825" t="e">
        <f t="shared" si="36"/>
        <v>#REF!</v>
      </c>
      <c r="L1927" s="825" t="e">
        <f t="shared" si="37"/>
        <v>#REF!</v>
      </c>
      <c r="M1927" s="824" t="e">
        <f>#REF!</f>
        <v>#REF!</v>
      </c>
      <c r="N1927" s="824" t="e">
        <f>#REF!</f>
        <v>#REF!</v>
      </c>
      <c r="O1927" s="838" t="e">
        <f t="shared" si="38"/>
        <v>#REF!</v>
      </c>
      <c r="P1927" s="820" t="e">
        <f>Tabla13[[#This Row],[Ejec Real Acumu]]-Tabla13[[#This Row],[Proyec Ejec Acumul]]</f>
        <v>#REF!</v>
      </c>
      <c r="Q1927" s="820" t="e">
        <f>Tabla13[[#This Row],[Ejec Real Mes]]-Tabla13[[#This Row],[Program Entreg Mes]]</f>
        <v>#REF!</v>
      </c>
    </row>
    <row r="1928" spans="1:17">
      <c r="A1928" s="824">
        <v>30</v>
      </c>
      <c r="B1928" s="824" t="s">
        <v>2461</v>
      </c>
      <c r="C1928" s="824" t="s">
        <v>2462</v>
      </c>
      <c r="D1928" s="824" t="s">
        <v>688</v>
      </c>
      <c r="E1928" s="824" t="e">
        <f>#REF!</f>
        <v>#REF!</v>
      </c>
      <c r="F1928" s="824">
        <v>1</v>
      </c>
      <c r="G1928" s="824" t="s">
        <v>2443</v>
      </c>
      <c r="H1928" s="824" t="e">
        <f>#REF!</f>
        <v>#REF!</v>
      </c>
      <c r="I1928" s="824" t="e">
        <f>#REF!</f>
        <v>#REF!</v>
      </c>
      <c r="J1928" s="824" t="e">
        <f>#REF!</f>
        <v>#REF!</v>
      </c>
      <c r="K1928" s="825" t="e">
        <f t="shared" si="36"/>
        <v>#REF!</v>
      </c>
      <c r="L1928" s="825" t="e">
        <f t="shared" si="37"/>
        <v>#REF!</v>
      </c>
      <c r="M1928" s="824" t="e">
        <f>#REF!</f>
        <v>#REF!</v>
      </c>
      <c r="N1928" s="824" t="e">
        <f>#REF!</f>
        <v>#REF!</v>
      </c>
      <c r="O1928" s="838" t="e">
        <f t="shared" si="38"/>
        <v>#REF!</v>
      </c>
      <c r="P1928" s="820" t="e">
        <f>Tabla13[[#This Row],[Ejec Real Acumu]]-Tabla13[[#This Row],[Proyec Ejec Acumul]]</f>
        <v>#REF!</v>
      </c>
      <c r="Q1928" s="820" t="e">
        <f>Tabla13[[#This Row],[Ejec Real Mes]]-Tabla13[[#This Row],[Program Entreg Mes]]</f>
        <v>#REF!</v>
      </c>
    </row>
    <row r="1929" spans="1:17">
      <c r="A1929" s="824">
        <v>31</v>
      </c>
      <c r="B1929" s="824" t="s">
        <v>2461</v>
      </c>
      <c r="C1929" s="824" t="s">
        <v>2462</v>
      </c>
      <c r="D1929" s="824" t="s">
        <v>688</v>
      </c>
      <c r="E1929" s="824" t="e">
        <f>#REF!</f>
        <v>#REF!</v>
      </c>
      <c r="F1929" s="824">
        <v>1</v>
      </c>
      <c r="G1929" s="824" t="s">
        <v>2443</v>
      </c>
      <c r="H1929" s="824" t="e">
        <f>#REF!</f>
        <v>#REF!</v>
      </c>
      <c r="I1929" s="824" t="e">
        <f>#REF!</f>
        <v>#REF!</v>
      </c>
      <c r="J1929" s="824" t="e">
        <f>#REF!</f>
        <v>#REF!</v>
      </c>
      <c r="K1929" s="825" t="e">
        <f t="shared" si="36"/>
        <v>#REF!</v>
      </c>
      <c r="L1929" s="825" t="e">
        <f t="shared" si="37"/>
        <v>#REF!</v>
      </c>
      <c r="M1929" s="824" t="e">
        <f>#REF!</f>
        <v>#REF!</v>
      </c>
      <c r="N1929" s="824" t="e">
        <f>#REF!</f>
        <v>#REF!</v>
      </c>
      <c r="O1929" s="838" t="e">
        <f t="shared" si="38"/>
        <v>#REF!</v>
      </c>
      <c r="P1929" s="820" t="e">
        <f>Tabla13[[#This Row],[Ejec Real Acumu]]-Tabla13[[#This Row],[Proyec Ejec Acumul]]</f>
        <v>#REF!</v>
      </c>
      <c r="Q1929" s="820" t="e">
        <f>Tabla13[[#This Row],[Ejec Real Mes]]-Tabla13[[#This Row],[Program Entreg Mes]]</f>
        <v>#REF!</v>
      </c>
    </row>
    <row r="1930" spans="1:17">
      <c r="A1930" s="824">
        <v>32</v>
      </c>
      <c r="B1930" s="824" t="s">
        <v>2461</v>
      </c>
      <c r="C1930" s="824" t="s">
        <v>2462</v>
      </c>
      <c r="D1930" s="824" t="s">
        <v>688</v>
      </c>
      <c r="E1930" s="824" t="e">
        <f>#REF!</f>
        <v>#REF!</v>
      </c>
      <c r="F1930" s="824">
        <v>1</v>
      </c>
      <c r="G1930" s="824" t="s">
        <v>2443</v>
      </c>
      <c r="H1930" s="824" t="e">
        <f>#REF!</f>
        <v>#REF!</v>
      </c>
      <c r="I1930" s="824" t="e">
        <f>#REF!</f>
        <v>#REF!</v>
      </c>
      <c r="J1930" s="824" t="e">
        <f>#REF!</f>
        <v>#REF!</v>
      </c>
      <c r="K1930" s="825" t="e">
        <f t="shared" si="36"/>
        <v>#REF!</v>
      </c>
      <c r="L1930" s="825" t="e">
        <f t="shared" si="37"/>
        <v>#REF!</v>
      </c>
      <c r="M1930" s="824" t="e">
        <f>#REF!</f>
        <v>#REF!</v>
      </c>
      <c r="N1930" s="824" t="e">
        <f>#REF!</f>
        <v>#REF!</v>
      </c>
      <c r="O1930" s="838" t="e">
        <f t="shared" si="38"/>
        <v>#REF!</v>
      </c>
      <c r="P1930" s="820" t="e">
        <f>Tabla13[[#This Row],[Ejec Real Acumu]]-Tabla13[[#This Row],[Proyec Ejec Acumul]]</f>
        <v>#REF!</v>
      </c>
      <c r="Q1930" s="820" t="e">
        <f>Tabla13[[#This Row],[Ejec Real Mes]]-Tabla13[[#This Row],[Program Entreg Mes]]</f>
        <v>#REF!</v>
      </c>
    </row>
    <row r="1931" spans="1:17">
      <c r="A1931" s="824">
        <v>33</v>
      </c>
      <c r="B1931" s="824" t="s">
        <v>2461</v>
      </c>
      <c r="C1931" s="824" t="s">
        <v>2462</v>
      </c>
      <c r="D1931" s="824" t="s">
        <v>688</v>
      </c>
      <c r="E1931" s="824" t="e">
        <f>#REF!</f>
        <v>#REF!</v>
      </c>
      <c r="F1931" s="824">
        <v>1</v>
      </c>
      <c r="G1931" s="824" t="s">
        <v>2443</v>
      </c>
      <c r="H1931" s="824" t="e">
        <f>#REF!</f>
        <v>#REF!</v>
      </c>
      <c r="I1931" s="824" t="e">
        <f>#REF!</f>
        <v>#REF!</v>
      </c>
      <c r="J1931" s="824" t="e">
        <f>#REF!</f>
        <v>#REF!</v>
      </c>
      <c r="K1931" s="825" t="e">
        <f t="shared" si="36"/>
        <v>#REF!</v>
      </c>
      <c r="L1931" s="825" t="e">
        <f t="shared" si="37"/>
        <v>#REF!</v>
      </c>
      <c r="M1931" s="824" t="e">
        <f>#REF!</f>
        <v>#REF!</v>
      </c>
      <c r="N1931" s="824" t="e">
        <f>#REF!</f>
        <v>#REF!</v>
      </c>
      <c r="O1931" s="838" t="e">
        <f t="shared" si="38"/>
        <v>#REF!</v>
      </c>
      <c r="P1931" s="820" t="e">
        <f>Tabla13[[#This Row],[Ejec Real Acumu]]-Tabla13[[#This Row],[Proyec Ejec Acumul]]</f>
        <v>#REF!</v>
      </c>
      <c r="Q1931" s="820" t="e">
        <f>Tabla13[[#This Row],[Ejec Real Mes]]-Tabla13[[#This Row],[Program Entreg Mes]]</f>
        <v>#REF!</v>
      </c>
    </row>
    <row r="1932" spans="1:17">
      <c r="A1932" s="824">
        <v>34</v>
      </c>
      <c r="B1932" s="824" t="s">
        <v>2461</v>
      </c>
      <c r="C1932" s="824" t="s">
        <v>2462</v>
      </c>
      <c r="D1932" s="824" t="s">
        <v>688</v>
      </c>
      <c r="E1932" s="824" t="e">
        <f>#REF!</f>
        <v>#REF!</v>
      </c>
      <c r="F1932" s="824">
        <v>1</v>
      </c>
      <c r="G1932" s="824" t="s">
        <v>2443</v>
      </c>
      <c r="H1932" s="824" t="e">
        <f>#REF!</f>
        <v>#REF!</v>
      </c>
      <c r="I1932" s="824" t="e">
        <f>#REF!</f>
        <v>#REF!</v>
      </c>
      <c r="J1932" s="824" t="e">
        <f>#REF!</f>
        <v>#REF!</v>
      </c>
      <c r="K1932" s="825" t="e">
        <f t="shared" si="36"/>
        <v>#REF!</v>
      </c>
      <c r="L1932" s="825" t="e">
        <f t="shared" si="37"/>
        <v>#REF!</v>
      </c>
      <c r="M1932" s="824" t="e">
        <f>#REF!</f>
        <v>#REF!</v>
      </c>
      <c r="N1932" s="824" t="e">
        <f>#REF!</f>
        <v>#REF!</v>
      </c>
      <c r="O1932" s="838" t="e">
        <f t="shared" si="38"/>
        <v>#REF!</v>
      </c>
      <c r="P1932" s="820" t="e">
        <f>Tabla13[[#This Row],[Ejec Real Acumu]]-Tabla13[[#This Row],[Proyec Ejec Acumul]]</f>
        <v>#REF!</v>
      </c>
      <c r="Q1932" s="820" t="e">
        <f>Tabla13[[#This Row],[Ejec Real Mes]]-Tabla13[[#This Row],[Program Entreg Mes]]</f>
        <v>#REF!</v>
      </c>
    </row>
    <row r="1933" spans="1:17">
      <c r="A1933" s="824">
        <v>35</v>
      </c>
      <c r="B1933" s="824" t="s">
        <v>2461</v>
      </c>
      <c r="C1933" s="824" t="s">
        <v>2462</v>
      </c>
      <c r="D1933" s="824" t="s">
        <v>688</v>
      </c>
      <c r="E1933" s="824" t="e">
        <f>#REF!</f>
        <v>#REF!</v>
      </c>
      <c r="F1933" s="824">
        <v>1</v>
      </c>
      <c r="G1933" s="824" t="s">
        <v>2443</v>
      </c>
      <c r="H1933" s="824" t="e">
        <f>#REF!</f>
        <v>#REF!</v>
      </c>
      <c r="I1933" s="824" t="e">
        <f>#REF!</f>
        <v>#REF!</v>
      </c>
      <c r="J1933" s="824" t="e">
        <f>#REF!</f>
        <v>#REF!</v>
      </c>
      <c r="K1933" s="825" t="e">
        <f t="shared" si="36"/>
        <v>#REF!</v>
      </c>
      <c r="L1933" s="825" t="e">
        <f t="shared" si="37"/>
        <v>#REF!</v>
      </c>
      <c r="M1933" s="824" t="e">
        <f>#REF!</f>
        <v>#REF!</v>
      </c>
      <c r="N1933" s="824" t="e">
        <f>#REF!</f>
        <v>#REF!</v>
      </c>
      <c r="O1933" s="838" t="e">
        <f t="shared" si="38"/>
        <v>#REF!</v>
      </c>
      <c r="P1933" s="820" t="e">
        <f>Tabla13[[#This Row],[Ejec Real Acumu]]-Tabla13[[#This Row],[Proyec Ejec Acumul]]</f>
        <v>#REF!</v>
      </c>
      <c r="Q1933" s="820" t="e">
        <f>Tabla13[[#This Row],[Ejec Real Mes]]-Tabla13[[#This Row],[Program Entreg Mes]]</f>
        <v>#REF!</v>
      </c>
    </row>
    <row r="1934" spans="1:17">
      <c r="A1934" s="824">
        <v>1</v>
      </c>
      <c r="B1934" s="824" t="s">
        <v>2461</v>
      </c>
      <c r="C1934" s="824" t="s">
        <v>2462</v>
      </c>
      <c r="D1934" s="824" t="s">
        <v>688</v>
      </c>
      <c r="E1934" s="824" t="e">
        <f>#REF!</f>
        <v>#REF!</v>
      </c>
      <c r="F1934" s="824">
        <v>2</v>
      </c>
      <c r="G1934" s="824" t="s">
        <v>2444</v>
      </c>
      <c r="H1934" s="824" t="e">
        <f>#REF!</f>
        <v>#REF!</v>
      </c>
      <c r="I1934" s="824" t="e">
        <f>#REF!+#REF!</f>
        <v>#REF!</v>
      </c>
      <c r="J1934" s="824" t="e">
        <f>#REF!+#REF!</f>
        <v>#REF!</v>
      </c>
      <c r="K1934" s="825" t="e">
        <f t="shared" si="36"/>
        <v>#REF!</v>
      </c>
      <c r="L1934" s="825" t="e">
        <f t="shared" si="37"/>
        <v>#REF!</v>
      </c>
      <c r="M1934" s="824" t="e">
        <f>#REF!</f>
        <v>#REF!</v>
      </c>
      <c r="N1934" s="824" t="e">
        <f>#REF!</f>
        <v>#REF!</v>
      </c>
      <c r="O1934" s="838" t="e">
        <f t="shared" si="38"/>
        <v>#REF!</v>
      </c>
      <c r="P1934" s="820" t="e">
        <f>Tabla13[[#This Row],[Ejec Real Acumu]]-Tabla13[[#This Row],[Proyec Ejec Acumul]]</f>
        <v>#REF!</v>
      </c>
      <c r="Q1934" s="820" t="e">
        <f>Tabla13[[#This Row],[Ejec Real Mes]]-Tabla13[[#This Row],[Program Entreg Mes]]</f>
        <v>#REF!</v>
      </c>
    </row>
    <row r="1935" spans="1:17">
      <c r="A1935" s="824">
        <v>2</v>
      </c>
      <c r="B1935" s="824" t="s">
        <v>2461</v>
      </c>
      <c r="C1935" s="824" t="s">
        <v>2462</v>
      </c>
      <c r="D1935" s="824" t="s">
        <v>688</v>
      </c>
      <c r="E1935" s="824" t="e">
        <f>#REF!</f>
        <v>#REF!</v>
      </c>
      <c r="F1935" s="824">
        <v>2</v>
      </c>
      <c r="G1935" s="824" t="s">
        <v>2444</v>
      </c>
      <c r="H1935" s="824" t="e">
        <f>#REF!</f>
        <v>#REF!</v>
      </c>
      <c r="I1935" s="824" t="e">
        <f>#REF!+#REF!</f>
        <v>#REF!</v>
      </c>
      <c r="J1935" s="824" t="e">
        <f>#REF!+#REF!</f>
        <v>#REF!</v>
      </c>
      <c r="K1935" s="825" t="e">
        <f t="shared" si="36"/>
        <v>#REF!</v>
      </c>
      <c r="L1935" s="825" t="e">
        <f t="shared" si="37"/>
        <v>#REF!</v>
      </c>
      <c r="M1935" s="824" t="e">
        <f>#REF!</f>
        <v>#REF!</v>
      </c>
      <c r="N1935" s="824" t="e">
        <f>#REF!</f>
        <v>#REF!</v>
      </c>
      <c r="O1935" s="838" t="e">
        <f t="shared" si="38"/>
        <v>#REF!</v>
      </c>
      <c r="P1935" s="820" t="e">
        <f>Tabla13[[#This Row],[Ejec Real Acumu]]-Tabla13[[#This Row],[Proyec Ejec Acumul]]</f>
        <v>#REF!</v>
      </c>
      <c r="Q1935" s="820" t="e">
        <f>Tabla13[[#This Row],[Ejec Real Mes]]-Tabla13[[#This Row],[Program Entreg Mes]]</f>
        <v>#REF!</v>
      </c>
    </row>
    <row r="1936" spans="1:17">
      <c r="A1936" s="824">
        <v>3</v>
      </c>
      <c r="B1936" s="824" t="s">
        <v>2461</v>
      </c>
      <c r="C1936" s="824" t="s">
        <v>2462</v>
      </c>
      <c r="D1936" s="824" t="s">
        <v>688</v>
      </c>
      <c r="E1936" s="824" t="e">
        <f>#REF!</f>
        <v>#REF!</v>
      </c>
      <c r="F1936" s="824">
        <v>2</v>
      </c>
      <c r="G1936" s="824" t="s">
        <v>2444</v>
      </c>
      <c r="H1936" s="824" t="e">
        <f>#REF!</f>
        <v>#REF!</v>
      </c>
      <c r="I1936" s="824" t="e">
        <f>#REF!+#REF!</f>
        <v>#REF!</v>
      </c>
      <c r="J1936" s="824" t="e">
        <f>#REF!+#REF!</f>
        <v>#REF!</v>
      </c>
      <c r="K1936" s="825" t="e">
        <f t="shared" si="36"/>
        <v>#REF!</v>
      </c>
      <c r="L1936" s="825" t="e">
        <f t="shared" si="37"/>
        <v>#REF!</v>
      </c>
      <c r="M1936" s="824" t="e">
        <f>#REF!</f>
        <v>#REF!</v>
      </c>
      <c r="N1936" s="824" t="e">
        <f>#REF!</f>
        <v>#REF!</v>
      </c>
      <c r="O1936" s="838" t="e">
        <f t="shared" si="38"/>
        <v>#REF!</v>
      </c>
      <c r="P1936" s="820" t="e">
        <f>Tabla13[[#This Row],[Ejec Real Acumu]]-Tabla13[[#This Row],[Proyec Ejec Acumul]]</f>
        <v>#REF!</v>
      </c>
      <c r="Q1936" s="820" t="e">
        <f>Tabla13[[#This Row],[Ejec Real Mes]]-Tabla13[[#This Row],[Program Entreg Mes]]</f>
        <v>#REF!</v>
      </c>
    </row>
    <row r="1937" spans="1:17">
      <c r="A1937" s="824">
        <v>4</v>
      </c>
      <c r="B1937" s="824" t="s">
        <v>2461</v>
      </c>
      <c r="C1937" s="824" t="s">
        <v>2462</v>
      </c>
      <c r="D1937" s="824" t="s">
        <v>688</v>
      </c>
      <c r="E1937" s="824" t="e">
        <f>#REF!</f>
        <v>#REF!</v>
      </c>
      <c r="F1937" s="824">
        <v>2</v>
      </c>
      <c r="G1937" s="824" t="s">
        <v>2444</v>
      </c>
      <c r="H1937" s="824" t="e">
        <f>#REF!</f>
        <v>#REF!</v>
      </c>
      <c r="I1937" s="824" t="e">
        <f>#REF!+#REF!</f>
        <v>#REF!</v>
      </c>
      <c r="J1937" s="824" t="e">
        <f>#REF!+#REF!</f>
        <v>#REF!</v>
      </c>
      <c r="K1937" s="825" t="e">
        <f t="shared" si="36"/>
        <v>#REF!</v>
      </c>
      <c r="L1937" s="825" t="e">
        <f t="shared" si="37"/>
        <v>#REF!</v>
      </c>
      <c r="M1937" s="824" t="e">
        <f>#REF!</f>
        <v>#REF!</v>
      </c>
      <c r="N1937" s="824" t="e">
        <f>#REF!</f>
        <v>#REF!</v>
      </c>
      <c r="O1937" s="838" t="e">
        <f t="shared" si="38"/>
        <v>#REF!</v>
      </c>
      <c r="P1937" s="820" t="e">
        <f>Tabla13[[#This Row],[Ejec Real Acumu]]-Tabla13[[#This Row],[Proyec Ejec Acumul]]</f>
        <v>#REF!</v>
      </c>
      <c r="Q1937" s="820" t="e">
        <f>Tabla13[[#This Row],[Ejec Real Mes]]-Tabla13[[#This Row],[Program Entreg Mes]]</f>
        <v>#REF!</v>
      </c>
    </row>
    <row r="1938" spans="1:17">
      <c r="A1938" s="824">
        <v>5</v>
      </c>
      <c r="B1938" s="824" t="s">
        <v>2461</v>
      </c>
      <c r="C1938" s="824" t="s">
        <v>2462</v>
      </c>
      <c r="D1938" s="824" t="s">
        <v>688</v>
      </c>
      <c r="E1938" s="824" t="e">
        <f>#REF!</f>
        <v>#REF!</v>
      </c>
      <c r="F1938" s="824">
        <v>2</v>
      </c>
      <c r="G1938" s="824" t="s">
        <v>2444</v>
      </c>
      <c r="H1938" s="824" t="e">
        <f>#REF!</f>
        <v>#REF!</v>
      </c>
      <c r="I1938" s="824" t="e">
        <f>#REF!+#REF!</f>
        <v>#REF!</v>
      </c>
      <c r="J1938" s="824" t="e">
        <f>#REF!+#REF!</f>
        <v>#REF!</v>
      </c>
      <c r="K1938" s="825" t="e">
        <f t="shared" si="36"/>
        <v>#REF!</v>
      </c>
      <c r="L1938" s="825" t="e">
        <f t="shared" si="37"/>
        <v>#REF!</v>
      </c>
      <c r="M1938" s="824" t="e">
        <f>#REF!</f>
        <v>#REF!</v>
      </c>
      <c r="N1938" s="824" t="e">
        <f>#REF!</f>
        <v>#REF!</v>
      </c>
      <c r="O1938" s="838" t="e">
        <f t="shared" si="38"/>
        <v>#REF!</v>
      </c>
      <c r="P1938" s="820" t="e">
        <f>Tabla13[[#This Row],[Ejec Real Acumu]]-Tabla13[[#This Row],[Proyec Ejec Acumul]]</f>
        <v>#REF!</v>
      </c>
      <c r="Q1938" s="820" t="e">
        <f>Tabla13[[#This Row],[Ejec Real Mes]]-Tabla13[[#This Row],[Program Entreg Mes]]</f>
        <v>#REF!</v>
      </c>
    </row>
    <row r="1939" spans="1:17">
      <c r="A1939" s="824">
        <v>6</v>
      </c>
      <c r="B1939" s="824" t="s">
        <v>2461</v>
      </c>
      <c r="C1939" s="824" t="s">
        <v>2462</v>
      </c>
      <c r="D1939" s="824" t="s">
        <v>688</v>
      </c>
      <c r="E1939" s="824" t="e">
        <f>#REF!</f>
        <v>#REF!</v>
      </c>
      <c r="F1939" s="824">
        <v>2</v>
      </c>
      <c r="G1939" s="824" t="s">
        <v>2444</v>
      </c>
      <c r="H1939" s="824" t="e">
        <f>#REF!</f>
        <v>#REF!</v>
      </c>
      <c r="I1939" s="824" t="e">
        <f>#REF!+#REF!</f>
        <v>#REF!</v>
      </c>
      <c r="J1939" s="824" t="e">
        <f>#REF!+#REF!</f>
        <v>#REF!</v>
      </c>
      <c r="K1939" s="825" t="e">
        <f t="shared" si="36"/>
        <v>#REF!</v>
      </c>
      <c r="L1939" s="825" t="e">
        <f t="shared" si="37"/>
        <v>#REF!</v>
      </c>
      <c r="M1939" s="824" t="e">
        <f>#REF!</f>
        <v>#REF!</v>
      </c>
      <c r="N1939" s="824" t="e">
        <f>#REF!</f>
        <v>#REF!</v>
      </c>
      <c r="O1939" s="838" t="e">
        <f t="shared" si="38"/>
        <v>#REF!</v>
      </c>
      <c r="P1939" s="820" t="e">
        <f>Tabla13[[#This Row],[Ejec Real Acumu]]-Tabla13[[#This Row],[Proyec Ejec Acumul]]</f>
        <v>#REF!</v>
      </c>
      <c r="Q1939" s="820" t="e">
        <f>Tabla13[[#This Row],[Ejec Real Mes]]-Tabla13[[#This Row],[Program Entreg Mes]]</f>
        <v>#REF!</v>
      </c>
    </row>
    <row r="1940" spans="1:17">
      <c r="A1940" s="824">
        <v>7</v>
      </c>
      <c r="B1940" s="824" t="s">
        <v>2461</v>
      </c>
      <c r="C1940" s="824" t="s">
        <v>2462</v>
      </c>
      <c r="D1940" s="824" t="s">
        <v>688</v>
      </c>
      <c r="E1940" s="824" t="e">
        <f>#REF!</f>
        <v>#REF!</v>
      </c>
      <c r="F1940" s="824">
        <v>2</v>
      </c>
      <c r="G1940" s="824" t="s">
        <v>2444</v>
      </c>
      <c r="H1940" s="824" t="e">
        <f>#REF!</f>
        <v>#REF!</v>
      </c>
      <c r="I1940" s="824" t="e">
        <f>#REF!+#REF!</f>
        <v>#REF!</v>
      </c>
      <c r="J1940" s="824" t="e">
        <f>#REF!+#REF!</f>
        <v>#REF!</v>
      </c>
      <c r="K1940" s="825" t="e">
        <f t="shared" si="36"/>
        <v>#REF!</v>
      </c>
      <c r="L1940" s="825" t="e">
        <f t="shared" si="37"/>
        <v>#REF!</v>
      </c>
      <c r="M1940" s="824" t="e">
        <f>#REF!</f>
        <v>#REF!</v>
      </c>
      <c r="N1940" s="824" t="e">
        <f>#REF!</f>
        <v>#REF!</v>
      </c>
      <c r="O1940" s="838" t="e">
        <f t="shared" si="38"/>
        <v>#REF!</v>
      </c>
      <c r="P1940" s="820" t="e">
        <f>Tabla13[[#This Row],[Ejec Real Acumu]]-Tabla13[[#This Row],[Proyec Ejec Acumul]]</f>
        <v>#REF!</v>
      </c>
      <c r="Q1940" s="820" t="e">
        <f>Tabla13[[#This Row],[Ejec Real Mes]]-Tabla13[[#This Row],[Program Entreg Mes]]</f>
        <v>#REF!</v>
      </c>
    </row>
    <row r="1941" spans="1:17">
      <c r="A1941" s="824">
        <v>8</v>
      </c>
      <c r="B1941" s="824" t="s">
        <v>2461</v>
      </c>
      <c r="C1941" s="824" t="s">
        <v>2462</v>
      </c>
      <c r="D1941" s="824" t="s">
        <v>688</v>
      </c>
      <c r="E1941" s="824" t="e">
        <f>#REF!</f>
        <v>#REF!</v>
      </c>
      <c r="F1941" s="824">
        <v>2</v>
      </c>
      <c r="G1941" s="824" t="s">
        <v>2444</v>
      </c>
      <c r="H1941" s="824" t="e">
        <f>#REF!</f>
        <v>#REF!</v>
      </c>
      <c r="I1941" s="824" t="e">
        <f>#REF!+#REF!</f>
        <v>#REF!</v>
      </c>
      <c r="J1941" s="824" t="e">
        <f>#REF!+#REF!</f>
        <v>#REF!</v>
      </c>
      <c r="K1941" s="825" t="e">
        <f t="shared" si="36"/>
        <v>#REF!</v>
      </c>
      <c r="L1941" s="825" t="e">
        <f t="shared" si="37"/>
        <v>#REF!</v>
      </c>
      <c r="M1941" s="824" t="e">
        <f>#REF!</f>
        <v>#REF!</v>
      </c>
      <c r="N1941" s="824" t="e">
        <f>#REF!</f>
        <v>#REF!</v>
      </c>
      <c r="O1941" s="838" t="e">
        <f t="shared" si="38"/>
        <v>#REF!</v>
      </c>
      <c r="P1941" s="820" t="e">
        <f>Tabla13[[#This Row],[Ejec Real Acumu]]-Tabla13[[#This Row],[Proyec Ejec Acumul]]</f>
        <v>#REF!</v>
      </c>
      <c r="Q1941" s="820" t="e">
        <f>Tabla13[[#This Row],[Ejec Real Mes]]-Tabla13[[#This Row],[Program Entreg Mes]]</f>
        <v>#REF!</v>
      </c>
    </row>
    <row r="1942" spans="1:17">
      <c r="A1942" s="824">
        <v>9</v>
      </c>
      <c r="B1942" s="824" t="s">
        <v>2461</v>
      </c>
      <c r="C1942" s="824" t="s">
        <v>2462</v>
      </c>
      <c r="D1942" s="824" t="s">
        <v>688</v>
      </c>
      <c r="E1942" s="824" t="e">
        <f>#REF!</f>
        <v>#REF!</v>
      </c>
      <c r="F1942" s="824">
        <v>2</v>
      </c>
      <c r="G1942" s="824" t="s">
        <v>2444</v>
      </c>
      <c r="H1942" s="824" t="e">
        <f>#REF!</f>
        <v>#REF!</v>
      </c>
      <c r="I1942" s="824" t="e">
        <f>#REF!+#REF!</f>
        <v>#REF!</v>
      </c>
      <c r="J1942" s="824" t="e">
        <f>#REF!+#REF!</f>
        <v>#REF!</v>
      </c>
      <c r="K1942" s="825" t="e">
        <f t="shared" si="36"/>
        <v>#REF!</v>
      </c>
      <c r="L1942" s="825" t="e">
        <f t="shared" si="37"/>
        <v>#REF!</v>
      </c>
      <c r="M1942" s="824" t="e">
        <f>#REF!</f>
        <v>#REF!</v>
      </c>
      <c r="N1942" s="824" t="e">
        <f>#REF!</f>
        <v>#REF!</v>
      </c>
      <c r="O1942" s="838" t="e">
        <f t="shared" si="38"/>
        <v>#REF!</v>
      </c>
      <c r="P1942" s="820" t="e">
        <f>Tabla13[[#This Row],[Ejec Real Acumu]]-Tabla13[[#This Row],[Proyec Ejec Acumul]]</f>
        <v>#REF!</v>
      </c>
      <c r="Q1942" s="820" t="e">
        <f>Tabla13[[#This Row],[Ejec Real Mes]]-Tabla13[[#This Row],[Program Entreg Mes]]</f>
        <v>#REF!</v>
      </c>
    </row>
    <row r="1943" spans="1:17">
      <c r="A1943" s="824">
        <v>10</v>
      </c>
      <c r="B1943" s="824" t="s">
        <v>2461</v>
      </c>
      <c r="C1943" s="824" t="s">
        <v>2462</v>
      </c>
      <c r="D1943" s="824" t="s">
        <v>688</v>
      </c>
      <c r="E1943" s="824" t="e">
        <f>#REF!</f>
        <v>#REF!</v>
      </c>
      <c r="F1943" s="824">
        <v>2</v>
      </c>
      <c r="G1943" s="824" t="s">
        <v>2444</v>
      </c>
      <c r="H1943" s="824" t="e">
        <f>#REF!</f>
        <v>#REF!</v>
      </c>
      <c r="I1943" s="824" t="e">
        <f>#REF!+#REF!</f>
        <v>#REF!</v>
      </c>
      <c r="J1943" s="824" t="e">
        <f>#REF!+#REF!</f>
        <v>#REF!</v>
      </c>
      <c r="K1943" s="825" t="e">
        <f t="shared" si="36"/>
        <v>#REF!</v>
      </c>
      <c r="L1943" s="825" t="e">
        <f t="shared" si="37"/>
        <v>#REF!</v>
      </c>
      <c r="M1943" s="824" t="e">
        <f>#REF!</f>
        <v>#REF!</v>
      </c>
      <c r="N1943" s="824" t="e">
        <f>#REF!</f>
        <v>#REF!</v>
      </c>
      <c r="O1943" s="838" t="e">
        <f t="shared" si="38"/>
        <v>#REF!</v>
      </c>
      <c r="P1943" s="820" t="e">
        <f>Tabla13[[#This Row],[Ejec Real Acumu]]-Tabla13[[#This Row],[Proyec Ejec Acumul]]</f>
        <v>#REF!</v>
      </c>
      <c r="Q1943" s="820" t="e">
        <f>Tabla13[[#This Row],[Ejec Real Mes]]-Tabla13[[#This Row],[Program Entreg Mes]]</f>
        <v>#REF!</v>
      </c>
    </row>
    <row r="1944" spans="1:17">
      <c r="A1944" s="824">
        <v>11</v>
      </c>
      <c r="B1944" s="824" t="s">
        <v>2461</v>
      </c>
      <c r="C1944" s="824" t="s">
        <v>2462</v>
      </c>
      <c r="D1944" s="824" t="s">
        <v>688</v>
      </c>
      <c r="E1944" s="824" t="e">
        <f>#REF!</f>
        <v>#REF!</v>
      </c>
      <c r="F1944" s="824">
        <v>2</v>
      </c>
      <c r="G1944" s="824" t="s">
        <v>2444</v>
      </c>
      <c r="H1944" s="824" t="e">
        <f>#REF!</f>
        <v>#REF!</v>
      </c>
      <c r="I1944" s="824" t="e">
        <f>#REF!+#REF!</f>
        <v>#REF!</v>
      </c>
      <c r="J1944" s="824" t="e">
        <f>#REF!+#REF!</f>
        <v>#REF!</v>
      </c>
      <c r="K1944" s="825" t="e">
        <f t="shared" si="36"/>
        <v>#REF!</v>
      </c>
      <c r="L1944" s="825" t="e">
        <f t="shared" si="37"/>
        <v>#REF!</v>
      </c>
      <c r="M1944" s="824" t="e">
        <f>#REF!</f>
        <v>#REF!</v>
      </c>
      <c r="N1944" s="824" t="e">
        <f>#REF!</f>
        <v>#REF!</v>
      </c>
      <c r="O1944" s="838" t="e">
        <f t="shared" si="38"/>
        <v>#REF!</v>
      </c>
      <c r="P1944" s="820" t="e">
        <f>Tabla13[[#This Row],[Ejec Real Acumu]]-Tabla13[[#This Row],[Proyec Ejec Acumul]]</f>
        <v>#REF!</v>
      </c>
      <c r="Q1944" s="820" t="e">
        <f>Tabla13[[#This Row],[Ejec Real Mes]]-Tabla13[[#This Row],[Program Entreg Mes]]</f>
        <v>#REF!</v>
      </c>
    </row>
    <row r="1945" spans="1:17">
      <c r="A1945" s="824">
        <v>12</v>
      </c>
      <c r="B1945" s="824" t="s">
        <v>2461</v>
      </c>
      <c r="C1945" s="824" t="s">
        <v>2462</v>
      </c>
      <c r="D1945" s="824" t="s">
        <v>688</v>
      </c>
      <c r="E1945" s="824" t="e">
        <f>#REF!</f>
        <v>#REF!</v>
      </c>
      <c r="F1945" s="824">
        <v>2</v>
      </c>
      <c r="G1945" s="824" t="s">
        <v>2444</v>
      </c>
      <c r="H1945" s="824" t="e">
        <f>#REF!</f>
        <v>#REF!</v>
      </c>
      <c r="I1945" s="824" t="e">
        <f>#REF!+#REF!</f>
        <v>#REF!</v>
      </c>
      <c r="J1945" s="824" t="e">
        <f>#REF!+#REF!</f>
        <v>#REF!</v>
      </c>
      <c r="K1945" s="825" t="e">
        <f t="shared" si="36"/>
        <v>#REF!</v>
      </c>
      <c r="L1945" s="825" t="e">
        <f t="shared" si="37"/>
        <v>#REF!</v>
      </c>
      <c r="M1945" s="824" t="e">
        <f>#REF!</f>
        <v>#REF!</v>
      </c>
      <c r="N1945" s="824" t="e">
        <f>#REF!</f>
        <v>#REF!</v>
      </c>
      <c r="O1945" s="838" t="e">
        <f t="shared" si="38"/>
        <v>#REF!</v>
      </c>
      <c r="P1945" s="820" t="e">
        <f>Tabla13[[#This Row],[Ejec Real Acumu]]-Tabla13[[#This Row],[Proyec Ejec Acumul]]</f>
        <v>#REF!</v>
      </c>
      <c r="Q1945" s="820" t="e">
        <f>Tabla13[[#This Row],[Ejec Real Mes]]-Tabla13[[#This Row],[Program Entreg Mes]]</f>
        <v>#REF!</v>
      </c>
    </row>
    <row r="1946" spans="1:17">
      <c r="A1946" s="824">
        <v>13</v>
      </c>
      <c r="B1946" s="824" t="s">
        <v>2461</v>
      </c>
      <c r="C1946" s="824" t="s">
        <v>2462</v>
      </c>
      <c r="D1946" s="824" t="s">
        <v>688</v>
      </c>
      <c r="E1946" s="824" t="e">
        <f>#REF!</f>
        <v>#REF!</v>
      </c>
      <c r="F1946" s="824">
        <v>2</v>
      </c>
      <c r="G1946" s="824" t="s">
        <v>2444</v>
      </c>
      <c r="H1946" s="824" t="e">
        <f>#REF!</f>
        <v>#REF!</v>
      </c>
      <c r="I1946" s="824" t="e">
        <f>#REF!+#REF!</f>
        <v>#REF!</v>
      </c>
      <c r="J1946" s="824" t="e">
        <f>#REF!+#REF!</f>
        <v>#REF!</v>
      </c>
      <c r="K1946" s="825" t="e">
        <f t="shared" si="36"/>
        <v>#REF!</v>
      </c>
      <c r="L1946" s="825" t="e">
        <f t="shared" si="37"/>
        <v>#REF!</v>
      </c>
      <c r="M1946" s="824" t="e">
        <f>#REF!</f>
        <v>#REF!</v>
      </c>
      <c r="N1946" s="824" t="e">
        <f>#REF!</f>
        <v>#REF!</v>
      </c>
      <c r="O1946" s="838" t="e">
        <f t="shared" si="38"/>
        <v>#REF!</v>
      </c>
      <c r="P1946" s="820" t="e">
        <f>Tabla13[[#This Row],[Ejec Real Acumu]]-Tabla13[[#This Row],[Proyec Ejec Acumul]]</f>
        <v>#REF!</v>
      </c>
      <c r="Q1946" s="820" t="e">
        <f>Tabla13[[#This Row],[Ejec Real Mes]]-Tabla13[[#This Row],[Program Entreg Mes]]</f>
        <v>#REF!</v>
      </c>
    </row>
    <row r="1947" spans="1:17">
      <c r="A1947" s="824">
        <v>14</v>
      </c>
      <c r="B1947" s="824" t="s">
        <v>2461</v>
      </c>
      <c r="C1947" s="824" t="s">
        <v>2462</v>
      </c>
      <c r="D1947" s="824" t="s">
        <v>688</v>
      </c>
      <c r="E1947" s="824" t="e">
        <f>#REF!</f>
        <v>#REF!</v>
      </c>
      <c r="F1947" s="824">
        <v>2</v>
      </c>
      <c r="G1947" s="824" t="s">
        <v>2444</v>
      </c>
      <c r="H1947" s="824" t="e">
        <f>#REF!</f>
        <v>#REF!</v>
      </c>
      <c r="I1947" s="824" t="e">
        <f>#REF!+#REF!</f>
        <v>#REF!</v>
      </c>
      <c r="J1947" s="824" t="e">
        <f>#REF!+#REF!</f>
        <v>#REF!</v>
      </c>
      <c r="K1947" s="825" t="e">
        <f t="shared" si="36"/>
        <v>#REF!</v>
      </c>
      <c r="L1947" s="825" t="e">
        <f t="shared" si="37"/>
        <v>#REF!</v>
      </c>
      <c r="M1947" s="824" t="e">
        <f>#REF!</f>
        <v>#REF!</v>
      </c>
      <c r="N1947" s="824" t="e">
        <f>#REF!</f>
        <v>#REF!</v>
      </c>
      <c r="O1947" s="838" t="e">
        <f t="shared" si="38"/>
        <v>#REF!</v>
      </c>
      <c r="P1947" s="820" t="e">
        <f>Tabla13[[#This Row],[Ejec Real Acumu]]-Tabla13[[#This Row],[Proyec Ejec Acumul]]</f>
        <v>#REF!</v>
      </c>
      <c r="Q1947" s="820" t="e">
        <f>Tabla13[[#This Row],[Ejec Real Mes]]-Tabla13[[#This Row],[Program Entreg Mes]]</f>
        <v>#REF!</v>
      </c>
    </row>
    <row r="1948" spans="1:17">
      <c r="A1948" s="824">
        <v>15</v>
      </c>
      <c r="B1948" s="824" t="s">
        <v>2461</v>
      </c>
      <c r="C1948" s="824" t="s">
        <v>2462</v>
      </c>
      <c r="D1948" s="824" t="s">
        <v>688</v>
      </c>
      <c r="E1948" s="824" t="e">
        <f>#REF!</f>
        <v>#REF!</v>
      </c>
      <c r="F1948" s="824">
        <v>2</v>
      </c>
      <c r="G1948" s="824" t="s">
        <v>2444</v>
      </c>
      <c r="H1948" s="824" t="e">
        <f>#REF!</f>
        <v>#REF!</v>
      </c>
      <c r="I1948" s="824" t="e">
        <f>#REF!+#REF!</f>
        <v>#REF!</v>
      </c>
      <c r="J1948" s="824" t="e">
        <f>#REF!+#REF!</f>
        <v>#REF!</v>
      </c>
      <c r="K1948" s="825" t="e">
        <f t="shared" si="36"/>
        <v>#REF!</v>
      </c>
      <c r="L1948" s="825" t="e">
        <f t="shared" si="37"/>
        <v>#REF!</v>
      </c>
      <c r="M1948" s="824" t="e">
        <f>#REF!</f>
        <v>#REF!</v>
      </c>
      <c r="N1948" s="824" t="e">
        <f>#REF!</f>
        <v>#REF!</v>
      </c>
      <c r="O1948" s="838" t="e">
        <f t="shared" si="38"/>
        <v>#REF!</v>
      </c>
      <c r="P1948" s="820" t="e">
        <f>Tabla13[[#This Row],[Ejec Real Acumu]]-Tabla13[[#This Row],[Proyec Ejec Acumul]]</f>
        <v>#REF!</v>
      </c>
      <c r="Q1948" s="820" t="e">
        <f>Tabla13[[#This Row],[Ejec Real Mes]]-Tabla13[[#This Row],[Program Entreg Mes]]</f>
        <v>#REF!</v>
      </c>
    </row>
    <row r="1949" spans="1:17">
      <c r="A1949" s="824">
        <v>16</v>
      </c>
      <c r="B1949" s="824" t="s">
        <v>2461</v>
      </c>
      <c r="C1949" s="824" t="s">
        <v>2462</v>
      </c>
      <c r="D1949" s="824" t="s">
        <v>688</v>
      </c>
      <c r="E1949" s="824" t="e">
        <f>#REF!</f>
        <v>#REF!</v>
      </c>
      <c r="F1949" s="824">
        <v>2</v>
      </c>
      <c r="G1949" s="824" t="s">
        <v>2444</v>
      </c>
      <c r="H1949" s="824" t="e">
        <f>#REF!</f>
        <v>#REF!</v>
      </c>
      <c r="I1949" s="824" t="e">
        <f>#REF!+#REF!</f>
        <v>#REF!</v>
      </c>
      <c r="J1949" s="824" t="e">
        <f>#REF!+#REF!</f>
        <v>#REF!</v>
      </c>
      <c r="K1949" s="825" t="e">
        <f t="shared" si="36"/>
        <v>#REF!</v>
      </c>
      <c r="L1949" s="825" t="e">
        <f t="shared" si="37"/>
        <v>#REF!</v>
      </c>
      <c r="M1949" s="824" t="e">
        <f>#REF!</f>
        <v>#REF!</v>
      </c>
      <c r="N1949" s="824" t="e">
        <f>#REF!</f>
        <v>#REF!</v>
      </c>
      <c r="O1949" s="838" t="e">
        <f t="shared" si="38"/>
        <v>#REF!</v>
      </c>
      <c r="P1949" s="820" t="e">
        <f>Tabla13[[#This Row],[Ejec Real Acumu]]-Tabla13[[#This Row],[Proyec Ejec Acumul]]</f>
        <v>#REF!</v>
      </c>
      <c r="Q1949" s="820" t="e">
        <f>Tabla13[[#This Row],[Ejec Real Mes]]-Tabla13[[#This Row],[Program Entreg Mes]]</f>
        <v>#REF!</v>
      </c>
    </row>
    <row r="1950" spans="1:17">
      <c r="A1950" s="824">
        <v>17</v>
      </c>
      <c r="B1950" s="824" t="s">
        <v>2461</v>
      </c>
      <c r="C1950" s="824" t="s">
        <v>2462</v>
      </c>
      <c r="D1950" s="824" t="s">
        <v>688</v>
      </c>
      <c r="E1950" s="824" t="e">
        <f>#REF!</f>
        <v>#REF!</v>
      </c>
      <c r="F1950" s="824">
        <v>2</v>
      </c>
      <c r="G1950" s="824" t="s">
        <v>2444</v>
      </c>
      <c r="H1950" s="824" t="e">
        <f>#REF!</f>
        <v>#REF!</v>
      </c>
      <c r="I1950" s="824" t="e">
        <f>#REF!+#REF!</f>
        <v>#REF!</v>
      </c>
      <c r="J1950" s="824" t="e">
        <f>#REF!+#REF!</f>
        <v>#REF!</v>
      </c>
      <c r="K1950" s="825" t="e">
        <f t="shared" si="36"/>
        <v>#REF!</v>
      </c>
      <c r="L1950" s="825" t="e">
        <f t="shared" si="37"/>
        <v>#REF!</v>
      </c>
      <c r="M1950" s="824" t="e">
        <f>#REF!</f>
        <v>#REF!</v>
      </c>
      <c r="N1950" s="824" t="e">
        <f>#REF!</f>
        <v>#REF!</v>
      </c>
      <c r="O1950" s="838" t="e">
        <f t="shared" si="38"/>
        <v>#REF!</v>
      </c>
      <c r="P1950" s="820" t="e">
        <f>Tabla13[[#This Row],[Ejec Real Acumu]]-Tabla13[[#This Row],[Proyec Ejec Acumul]]</f>
        <v>#REF!</v>
      </c>
      <c r="Q1950" s="820" t="e">
        <f>Tabla13[[#This Row],[Ejec Real Mes]]-Tabla13[[#This Row],[Program Entreg Mes]]</f>
        <v>#REF!</v>
      </c>
    </row>
    <row r="1951" spans="1:17">
      <c r="A1951" s="824">
        <v>18</v>
      </c>
      <c r="B1951" s="824" t="s">
        <v>2461</v>
      </c>
      <c r="C1951" s="824" t="s">
        <v>2462</v>
      </c>
      <c r="D1951" s="824" t="s">
        <v>688</v>
      </c>
      <c r="E1951" s="824" t="e">
        <f>#REF!</f>
        <v>#REF!</v>
      </c>
      <c r="F1951" s="824">
        <v>2</v>
      </c>
      <c r="G1951" s="824" t="s">
        <v>2444</v>
      </c>
      <c r="H1951" s="824" t="e">
        <f>#REF!</f>
        <v>#REF!</v>
      </c>
      <c r="I1951" s="824" t="e">
        <f>#REF!+#REF!</f>
        <v>#REF!</v>
      </c>
      <c r="J1951" s="824" t="e">
        <f>#REF!+#REF!</f>
        <v>#REF!</v>
      </c>
      <c r="K1951" s="825" t="e">
        <f t="shared" si="36"/>
        <v>#REF!</v>
      </c>
      <c r="L1951" s="825" t="e">
        <f t="shared" si="37"/>
        <v>#REF!</v>
      </c>
      <c r="M1951" s="824" t="e">
        <f>#REF!</f>
        <v>#REF!</v>
      </c>
      <c r="N1951" s="824" t="e">
        <f>#REF!</f>
        <v>#REF!</v>
      </c>
      <c r="O1951" s="838" t="e">
        <f t="shared" si="38"/>
        <v>#REF!</v>
      </c>
      <c r="P1951" s="820" t="e">
        <f>Tabla13[[#This Row],[Ejec Real Acumu]]-Tabla13[[#This Row],[Proyec Ejec Acumul]]</f>
        <v>#REF!</v>
      </c>
      <c r="Q1951" s="820" t="e">
        <f>Tabla13[[#This Row],[Ejec Real Mes]]-Tabla13[[#This Row],[Program Entreg Mes]]</f>
        <v>#REF!</v>
      </c>
    </row>
    <row r="1952" spans="1:17">
      <c r="A1952" s="824">
        <v>19</v>
      </c>
      <c r="B1952" s="824" t="s">
        <v>2461</v>
      </c>
      <c r="C1952" s="824" t="s">
        <v>2462</v>
      </c>
      <c r="D1952" s="824" t="s">
        <v>688</v>
      </c>
      <c r="E1952" s="824" t="e">
        <f>#REF!</f>
        <v>#REF!</v>
      </c>
      <c r="F1952" s="824">
        <v>2</v>
      </c>
      <c r="G1952" s="824" t="s">
        <v>2444</v>
      </c>
      <c r="H1952" s="824" t="e">
        <f>#REF!</f>
        <v>#REF!</v>
      </c>
      <c r="I1952" s="824" t="e">
        <f>#REF!+#REF!</f>
        <v>#REF!</v>
      </c>
      <c r="J1952" s="824" t="e">
        <f>#REF!+#REF!</f>
        <v>#REF!</v>
      </c>
      <c r="K1952" s="825" t="e">
        <f t="shared" si="36"/>
        <v>#REF!</v>
      </c>
      <c r="L1952" s="825" t="e">
        <f t="shared" si="37"/>
        <v>#REF!</v>
      </c>
      <c r="M1952" s="824" t="e">
        <f>#REF!</f>
        <v>#REF!</v>
      </c>
      <c r="N1952" s="824" t="e">
        <f>#REF!</f>
        <v>#REF!</v>
      </c>
      <c r="O1952" s="838" t="e">
        <f t="shared" si="38"/>
        <v>#REF!</v>
      </c>
      <c r="P1952" s="820" t="e">
        <f>Tabla13[[#This Row],[Ejec Real Acumu]]-Tabla13[[#This Row],[Proyec Ejec Acumul]]</f>
        <v>#REF!</v>
      </c>
      <c r="Q1952" s="820" t="e">
        <f>Tabla13[[#This Row],[Ejec Real Mes]]-Tabla13[[#This Row],[Program Entreg Mes]]</f>
        <v>#REF!</v>
      </c>
    </row>
    <row r="1953" spans="1:17">
      <c r="A1953" s="824">
        <v>20</v>
      </c>
      <c r="B1953" s="824" t="s">
        <v>2461</v>
      </c>
      <c r="C1953" s="824" t="s">
        <v>2462</v>
      </c>
      <c r="D1953" s="824" t="s">
        <v>688</v>
      </c>
      <c r="E1953" s="824" t="e">
        <f>#REF!</f>
        <v>#REF!</v>
      </c>
      <c r="F1953" s="824">
        <v>2</v>
      </c>
      <c r="G1953" s="824" t="s">
        <v>2444</v>
      </c>
      <c r="H1953" s="824" t="e">
        <f>#REF!</f>
        <v>#REF!</v>
      </c>
      <c r="I1953" s="824" t="e">
        <f>#REF!+#REF!</f>
        <v>#REF!</v>
      </c>
      <c r="J1953" s="824" t="e">
        <f>#REF!+#REF!</f>
        <v>#REF!</v>
      </c>
      <c r="K1953" s="825" t="e">
        <f t="shared" si="36"/>
        <v>#REF!</v>
      </c>
      <c r="L1953" s="825" t="e">
        <f t="shared" si="37"/>
        <v>#REF!</v>
      </c>
      <c r="M1953" s="824" t="e">
        <f>#REF!</f>
        <v>#REF!</v>
      </c>
      <c r="N1953" s="824" t="e">
        <f>#REF!</f>
        <v>#REF!</v>
      </c>
      <c r="O1953" s="838" t="e">
        <f t="shared" si="38"/>
        <v>#REF!</v>
      </c>
      <c r="P1953" s="820" t="e">
        <f>Tabla13[[#This Row],[Ejec Real Acumu]]-Tabla13[[#This Row],[Proyec Ejec Acumul]]</f>
        <v>#REF!</v>
      </c>
      <c r="Q1953" s="820" t="e">
        <f>Tabla13[[#This Row],[Ejec Real Mes]]-Tabla13[[#This Row],[Program Entreg Mes]]</f>
        <v>#REF!</v>
      </c>
    </row>
    <row r="1954" spans="1:17">
      <c r="A1954" s="824">
        <v>21</v>
      </c>
      <c r="B1954" s="824" t="s">
        <v>2461</v>
      </c>
      <c r="C1954" s="824" t="s">
        <v>2462</v>
      </c>
      <c r="D1954" s="824" t="s">
        <v>688</v>
      </c>
      <c r="E1954" s="824" t="e">
        <f>#REF!</f>
        <v>#REF!</v>
      </c>
      <c r="F1954" s="824">
        <v>2</v>
      </c>
      <c r="G1954" s="824" t="s">
        <v>2444</v>
      </c>
      <c r="H1954" s="824" t="e">
        <f>#REF!</f>
        <v>#REF!</v>
      </c>
      <c r="I1954" s="824" t="e">
        <f>#REF!+#REF!</f>
        <v>#REF!</v>
      </c>
      <c r="J1954" s="824" t="e">
        <f>#REF!+#REF!</f>
        <v>#REF!</v>
      </c>
      <c r="K1954" s="825" t="e">
        <f t="shared" si="36"/>
        <v>#REF!</v>
      </c>
      <c r="L1954" s="825" t="e">
        <f t="shared" si="37"/>
        <v>#REF!</v>
      </c>
      <c r="M1954" s="824" t="e">
        <f>#REF!</f>
        <v>#REF!</v>
      </c>
      <c r="N1954" s="824" t="e">
        <f>#REF!</f>
        <v>#REF!</v>
      </c>
      <c r="O1954" s="838" t="e">
        <f t="shared" si="38"/>
        <v>#REF!</v>
      </c>
      <c r="P1954" s="820" t="e">
        <f>Tabla13[[#This Row],[Ejec Real Acumu]]-Tabla13[[#This Row],[Proyec Ejec Acumul]]</f>
        <v>#REF!</v>
      </c>
      <c r="Q1954" s="820" t="e">
        <f>Tabla13[[#This Row],[Ejec Real Mes]]-Tabla13[[#This Row],[Program Entreg Mes]]</f>
        <v>#REF!</v>
      </c>
    </row>
    <row r="1955" spans="1:17">
      <c r="A1955" s="824">
        <v>22</v>
      </c>
      <c r="B1955" s="824" t="s">
        <v>2461</v>
      </c>
      <c r="C1955" s="824" t="s">
        <v>2462</v>
      </c>
      <c r="D1955" s="824" t="s">
        <v>688</v>
      </c>
      <c r="E1955" s="824" t="e">
        <f>#REF!</f>
        <v>#REF!</v>
      </c>
      <c r="F1955" s="824">
        <v>2</v>
      </c>
      <c r="G1955" s="824" t="s">
        <v>2444</v>
      </c>
      <c r="H1955" s="824" t="e">
        <f>#REF!</f>
        <v>#REF!</v>
      </c>
      <c r="I1955" s="824" t="e">
        <f>#REF!+#REF!</f>
        <v>#REF!</v>
      </c>
      <c r="J1955" s="824" t="e">
        <f>#REF!+#REF!</f>
        <v>#REF!</v>
      </c>
      <c r="K1955" s="825" t="e">
        <f t="shared" si="36"/>
        <v>#REF!</v>
      </c>
      <c r="L1955" s="825" t="e">
        <f t="shared" si="37"/>
        <v>#REF!</v>
      </c>
      <c r="M1955" s="824" t="e">
        <f>#REF!</f>
        <v>#REF!</v>
      </c>
      <c r="N1955" s="824" t="e">
        <f>#REF!</f>
        <v>#REF!</v>
      </c>
      <c r="O1955" s="838" t="e">
        <f t="shared" si="38"/>
        <v>#REF!</v>
      </c>
      <c r="P1955" s="820" t="e">
        <f>Tabla13[[#This Row],[Ejec Real Acumu]]-Tabla13[[#This Row],[Proyec Ejec Acumul]]</f>
        <v>#REF!</v>
      </c>
      <c r="Q1955" s="820" t="e">
        <f>Tabla13[[#This Row],[Ejec Real Mes]]-Tabla13[[#This Row],[Program Entreg Mes]]</f>
        <v>#REF!</v>
      </c>
    </row>
    <row r="1956" spans="1:17">
      <c r="A1956" s="824">
        <v>23</v>
      </c>
      <c r="B1956" s="824" t="s">
        <v>2461</v>
      </c>
      <c r="C1956" s="824" t="s">
        <v>2462</v>
      </c>
      <c r="D1956" s="824" t="s">
        <v>688</v>
      </c>
      <c r="E1956" s="824" t="e">
        <f>#REF!</f>
        <v>#REF!</v>
      </c>
      <c r="F1956" s="824">
        <v>2</v>
      </c>
      <c r="G1956" s="824" t="s">
        <v>2444</v>
      </c>
      <c r="H1956" s="824" t="e">
        <f>#REF!</f>
        <v>#REF!</v>
      </c>
      <c r="I1956" s="824" t="e">
        <f>#REF!+#REF!</f>
        <v>#REF!</v>
      </c>
      <c r="J1956" s="824" t="e">
        <f>#REF!+#REF!</f>
        <v>#REF!</v>
      </c>
      <c r="K1956" s="825" t="e">
        <f t="shared" si="36"/>
        <v>#REF!</v>
      </c>
      <c r="L1956" s="825" t="e">
        <f t="shared" si="37"/>
        <v>#REF!</v>
      </c>
      <c r="M1956" s="824" t="e">
        <f>#REF!</f>
        <v>#REF!</v>
      </c>
      <c r="N1956" s="824" t="e">
        <f>#REF!</f>
        <v>#REF!</v>
      </c>
      <c r="O1956" s="838" t="e">
        <f t="shared" si="38"/>
        <v>#REF!</v>
      </c>
      <c r="P1956" s="820" t="e">
        <f>Tabla13[[#This Row],[Ejec Real Acumu]]-Tabla13[[#This Row],[Proyec Ejec Acumul]]</f>
        <v>#REF!</v>
      </c>
      <c r="Q1956" s="820" t="e">
        <f>Tabla13[[#This Row],[Ejec Real Mes]]-Tabla13[[#This Row],[Program Entreg Mes]]</f>
        <v>#REF!</v>
      </c>
    </row>
    <row r="1957" spans="1:17">
      <c r="A1957" s="824">
        <v>24</v>
      </c>
      <c r="B1957" s="824" t="s">
        <v>2461</v>
      </c>
      <c r="C1957" s="824" t="s">
        <v>2462</v>
      </c>
      <c r="D1957" s="824" t="s">
        <v>688</v>
      </c>
      <c r="E1957" s="824" t="e">
        <f>#REF!</f>
        <v>#REF!</v>
      </c>
      <c r="F1957" s="824">
        <v>2</v>
      </c>
      <c r="G1957" s="824" t="s">
        <v>2444</v>
      </c>
      <c r="H1957" s="824" t="e">
        <f>#REF!</f>
        <v>#REF!</v>
      </c>
      <c r="I1957" s="824" t="e">
        <f>#REF!+#REF!</f>
        <v>#REF!</v>
      </c>
      <c r="J1957" s="824" t="e">
        <f>#REF!+#REF!</f>
        <v>#REF!</v>
      </c>
      <c r="K1957" s="825" t="e">
        <f t="shared" si="36"/>
        <v>#REF!</v>
      </c>
      <c r="L1957" s="825" t="e">
        <f t="shared" si="37"/>
        <v>#REF!</v>
      </c>
      <c r="M1957" s="824" t="e">
        <f>#REF!</f>
        <v>#REF!</v>
      </c>
      <c r="N1957" s="824" t="e">
        <f>#REF!</f>
        <v>#REF!</v>
      </c>
      <c r="O1957" s="838" t="e">
        <f t="shared" si="38"/>
        <v>#REF!</v>
      </c>
      <c r="P1957" s="820" t="e">
        <f>Tabla13[[#This Row],[Ejec Real Acumu]]-Tabla13[[#This Row],[Proyec Ejec Acumul]]</f>
        <v>#REF!</v>
      </c>
      <c r="Q1957" s="820" t="e">
        <f>Tabla13[[#This Row],[Ejec Real Mes]]-Tabla13[[#This Row],[Program Entreg Mes]]</f>
        <v>#REF!</v>
      </c>
    </row>
    <row r="1958" spans="1:17">
      <c r="A1958" s="824">
        <v>25</v>
      </c>
      <c r="B1958" s="824" t="s">
        <v>2461</v>
      </c>
      <c r="C1958" s="824" t="s">
        <v>2462</v>
      </c>
      <c r="D1958" s="824" t="s">
        <v>688</v>
      </c>
      <c r="E1958" s="824" t="e">
        <f>#REF!</f>
        <v>#REF!</v>
      </c>
      <c r="F1958" s="824">
        <v>2</v>
      </c>
      <c r="G1958" s="824" t="s">
        <v>2444</v>
      </c>
      <c r="H1958" s="824" t="e">
        <f>#REF!</f>
        <v>#REF!</v>
      </c>
      <c r="I1958" s="824" t="e">
        <f>#REF!+#REF!</f>
        <v>#REF!</v>
      </c>
      <c r="J1958" s="824" t="e">
        <f>#REF!+#REF!</f>
        <v>#REF!</v>
      </c>
      <c r="K1958" s="825" t="e">
        <f t="shared" si="36"/>
        <v>#REF!</v>
      </c>
      <c r="L1958" s="825" t="e">
        <f t="shared" si="37"/>
        <v>#REF!</v>
      </c>
      <c r="M1958" s="824" t="e">
        <f>#REF!</f>
        <v>#REF!</v>
      </c>
      <c r="N1958" s="824" t="e">
        <f>#REF!</f>
        <v>#REF!</v>
      </c>
      <c r="O1958" s="838" t="e">
        <f t="shared" si="38"/>
        <v>#REF!</v>
      </c>
      <c r="P1958" s="820" t="e">
        <f>Tabla13[[#This Row],[Ejec Real Acumu]]-Tabla13[[#This Row],[Proyec Ejec Acumul]]</f>
        <v>#REF!</v>
      </c>
      <c r="Q1958" s="820" t="e">
        <f>Tabla13[[#This Row],[Ejec Real Mes]]-Tabla13[[#This Row],[Program Entreg Mes]]</f>
        <v>#REF!</v>
      </c>
    </row>
    <row r="1959" spans="1:17">
      <c r="A1959" s="824">
        <v>26</v>
      </c>
      <c r="B1959" s="824" t="s">
        <v>2461</v>
      </c>
      <c r="C1959" s="824" t="s">
        <v>2462</v>
      </c>
      <c r="D1959" s="824" t="s">
        <v>688</v>
      </c>
      <c r="E1959" s="824" t="e">
        <f>#REF!</f>
        <v>#REF!</v>
      </c>
      <c r="F1959" s="824">
        <v>2</v>
      </c>
      <c r="G1959" s="824" t="s">
        <v>2444</v>
      </c>
      <c r="H1959" s="824" t="e">
        <f>#REF!</f>
        <v>#REF!</v>
      </c>
      <c r="I1959" s="824" t="e">
        <f>#REF!+#REF!</f>
        <v>#REF!</v>
      </c>
      <c r="J1959" s="824" t="e">
        <f>#REF!+#REF!</f>
        <v>#REF!</v>
      </c>
      <c r="K1959" s="825" t="e">
        <f t="shared" si="36"/>
        <v>#REF!</v>
      </c>
      <c r="L1959" s="825" t="e">
        <f t="shared" si="37"/>
        <v>#REF!</v>
      </c>
      <c r="M1959" s="824" t="e">
        <f>#REF!</f>
        <v>#REF!</v>
      </c>
      <c r="N1959" s="824" t="e">
        <f>#REF!</f>
        <v>#REF!</v>
      </c>
      <c r="O1959" s="838" t="e">
        <f t="shared" si="38"/>
        <v>#REF!</v>
      </c>
      <c r="P1959" s="820" t="e">
        <f>Tabla13[[#This Row],[Ejec Real Acumu]]-Tabla13[[#This Row],[Proyec Ejec Acumul]]</f>
        <v>#REF!</v>
      </c>
      <c r="Q1959" s="820" t="e">
        <f>Tabla13[[#This Row],[Ejec Real Mes]]-Tabla13[[#This Row],[Program Entreg Mes]]</f>
        <v>#REF!</v>
      </c>
    </row>
    <row r="1960" spans="1:17">
      <c r="A1960" s="824">
        <v>27</v>
      </c>
      <c r="B1960" s="824" t="s">
        <v>2461</v>
      </c>
      <c r="C1960" s="824" t="s">
        <v>2462</v>
      </c>
      <c r="D1960" s="824" t="s">
        <v>688</v>
      </c>
      <c r="E1960" s="824" t="e">
        <f>#REF!</f>
        <v>#REF!</v>
      </c>
      <c r="F1960" s="824">
        <v>2</v>
      </c>
      <c r="G1960" s="824" t="s">
        <v>2444</v>
      </c>
      <c r="H1960" s="824" t="e">
        <f>#REF!</f>
        <v>#REF!</v>
      </c>
      <c r="I1960" s="824" t="e">
        <f>#REF!+#REF!</f>
        <v>#REF!</v>
      </c>
      <c r="J1960" s="824" t="e">
        <f>#REF!+#REF!</f>
        <v>#REF!</v>
      </c>
      <c r="K1960" s="825" t="e">
        <f t="shared" si="36"/>
        <v>#REF!</v>
      </c>
      <c r="L1960" s="825" t="e">
        <f t="shared" si="37"/>
        <v>#REF!</v>
      </c>
      <c r="M1960" s="824" t="e">
        <f>#REF!</f>
        <v>#REF!</v>
      </c>
      <c r="N1960" s="824" t="e">
        <f>#REF!</f>
        <v>#REF!</v>
      </c>
      <c r="O1960" s="838" t="e">
        <f t="shared" si="38"/>
        <v>#REF!</v>
      </c>
      <c r="P1960" s="820" t="e">
        <f>Tabla13[[#This Row],[Ejec Real Acumu]]-Tabla13[[#This Row],[Proyec Ejec Acumul]]</f>
        <v>#REF!</v>
      </c>
      <c r="Q1960" s="820" t="e">
        <f>Tabla13[[#This Row],[Ejec Real Mes]]-Tabla13[[#This Row],[Program Entreg Mes]]</f>
        <v>#REF!</v>
      </c>
    </row>
    <row r="1961" spans="1:17">
      <c r="A1961" s="824">
        <v>28</v>
      </c>
      <c r="B1961" s="824" t="s">
        <v>2461</v>
      </c>
      <c r="C1961" s="824" t="s">
        <v>2462</v>
      </c>
      <c r="D1961" s="824" t="s">
        <v>688</v>
      </c>
      <c r="E1961" s="824" t="e">
        <f>#REF!</f>
        <v>#REF!</v>
      </c>
      <c r="F1961" s="824">
        <v>2</v>
      </c>
      <c r="G1961" s="824" t="s">
        <v>2444</v>
      </c>
      <c r="H1961" s="824" t="e">
        <f>#REF!</f>
        <v>#REF!</v>
      </c>
      <c r="I1961" s="824" t="e">
        <f>#REF!+#REF!</f>
        <v>#REF!</v>
      </c>
      <c r="J1961" s="824" t="e">
        <f>#REF!+#REF!</f>
        <v>#REF!</v>
      </c>
      <c r="K1961" s="825" t="e">
        <f t="shared" si="36"/>
        <v>#REF!</v>
      </c>
      <c r="L1961" s="825" t="e">
        <f t="shared" si="37"/>
        <v>#REF!</v>
      </c>
      <c r="M1961" s="824" t="e">
        <f>#REF!</f>
        <v>#REF!</v>
      </c>
      <c r="N1961" s="824" t="e">
        <f>#REF!</f>
        <v>#REF!</v>
      </c>
      <c r="O1961" s="838" t="e">
        <f t="shared" si="38"/>
        <v>#REF!</v>
      </c>
      <c r="P1961" s="820" t="e">
        <f>Tabla13[[#This Row],[Ejec Real Acumu]]-Tabla13[[#This Row],[Proyec Ejec Acumul]]</f>
        <v>#REF!</v>
      </c>
      <c r="Q1961" s="820" t="e">
        <f>Tabla13[[#This Row],[Ejec Real Mes]]-Tabla13[[#This Row],[Program Entreg Mes]]</f>
        <v>#REF!</v>
      </c>
    </row>
    <row r="1962" spans="1:17">
      <c r="A1962" s="824">
        <v>29</v>
      </c>
      <c r="B1962" s="824" t="s">
        <v>2461</v>
      </c>
      <c r="C1962" s="824" t="s">
        <v>2462</v>
      </c>
      <c r="D1962" s="824" t="s">
        <v>688</v>
      </c>
      <c r="E1962" s="824" t="e">
        <f>#REF!</f>
        <v>#REF!</v>
      </c>
      <c r="F1962" s="824">
        <v>2</v>
      </c>
      <c r="G1962" s="824" t="s">
        <v>2444</v>
      </c>
      <c r="H1962" s="824" t="e">
        <f>#REF!</f>
        <v>#REF!</v>
      </c>
      <c r="I1962" s="824" t="e">
        <f>#REF!+#REF!</f>
        <v>#REF!</v>
      </c>
      <c r="J1962" s="824" t="e">
        <f>#REF!+#REF!</f>
        <v>#REF!</v>
      </c>
      <c r="K1962" s="825" t="e">
        <f t="shared" si="36"/>
        <v>#REF!</v>
      </c>
      <c r="L1962" s="825" t="e">
        <f t="shared" si="37"/>
        <v>#REF!</v>
      </c>
      <c r="M1962" s="824" t="e">
        <f>#REF!</f>
        <v>#REF!</v>
      </c>
      <c r="N1962" s="824" t="e">
        <f>#REF!</f>
        <v>#REF!</v>
      </c>
      <c r="O1962" s="838" t="e">
        <f t="shared" si="38"/>
        <v>#REF!</v>
      </c>
      <c r="P1962" s="820" t="e">
        <f>Tabla13[[#This Row],[Ejec Real Acumu]]-Tabla13[[#This Row],[Proyec Ejec Acumul]]</f>
        <v>#REF!</v>
      </c>
      <c r="Q1962" s="820" t="e">
        <f>Tabla13[[#This Row],[Ejec Real Mes]]-Tabla13[[#This Row],[Program Entreg Mes]]</f>
        <v>#REF!</v>
      </c>
    </row>
    <row r="1963" spans="1:17">
      <c r="A1963" s="824">
        <v>30</v>
      </c>
      <c r="B1963" s="824" t="s">
        <v>2461</v>
      </c>
      <c r="C1963" s="824" t="s">
        <v>2462</v>
      </c>
      <c r="D1963" s="824" t="s">
        <v>688</v>
      </c>
      <c r="E1963" s="824" t="e">
        <f>#REF!</f>
        <v>#REF!</v>
      </c>
      <c r="F1963" s="824">
        <v>2</v>
      </c>
      <c r="G1963" s="824" t="s">
        <v>2444</v>
      </c>
      <c r="H1963" s="824" t="e">
        <f>#REF!</f>
        <v>#REF!</v>
      </c>
      <c r="I1963" s="824" t="e">
        <f>#REF!+#REF!</f>
        <v>#REF!</v>
      </c>
      <c r="J1963" s="824" t="e">
        <f>#REF!+#REF!</f>
        <v>#REF!</v>
      </c>
      <c r="K1963" s="825" t="e">
        <f t="shared" si="36"/>
        <v>#REF!</v>
      </c>
      <c r="L1963" s="825" t="e">
        <f t="shared" si="37"/>
        <v>#REF!</v>
      </c>
      <c r="M1963" s="824" t="e">
        <f>#REF!</f>
        <v>#REF!</v>
      </c>
      <c r="N1963" s="824" t="e">
        <f>#REF!</f>
        <v>#REF!</v>
      </c>
      <c r="O1963" s="838" t="e">
        <f t="shared" si="38"/>
        <v>#REF!</v>
      </c>
      <c r="P1963" s="820" t="e">
        <f>Tabla13[[#This Row],[Ejec Real Acumu]]-Tabla13[[#This Row],[Proyec Ejec Acumul]]</f>
        <v>#REF!</v>
      </c>
      <c r="Q1963" s="820" t="e">
        <f>Tabla13[[#This Row],[Ejec Real Mes]]-Tabla13[[#This Row],[Program Entreg Mes]]</f>
        <v>#REF!</v>
      </c>
    </row>
    <row r="1964" spans="1:17">
      <c r="A1964" s="824">
        <v>31</v>
      </c>
      <c r="B1964" s="824" t="s">
        <v>2461</v>
      </c>
      <c r="C1964" s="824" t="s">
        <v>2462</v>
      </c>
      <c r="D1964" s="824" t="s">
        <v>688</v>
      </c>
      <c r="E1964" s="824" t="e">
        <f>#REF!</f>
        <v>#REF!</v>
      </c>
      <c r="F1964" s="824">
        <v>2</v>
      </c>
      <c r="G1964" s="824" t="s">
        <v>2444</v>
      </c>
      <c r="H1964" s="824" t="e">
        <f>#REF!</f>
        <v>#REF!</v>
      </c>
      <c r="I1964" s="824" t="e">
        <f>#REF!+#REF!</f>
        <v>#REF!</v>
      </c>
      <c r="J1964" s="824" t="e">
        <f>#REF!+#REF!</f>
        <v>#REF!</v>
      </c>
      <c r="K1964" s="825" t="e">
        <f t="shared" si="36"/>
        <v>#REF!</v>
      </c>
      <c r="L1964" s="825" t="e">
        <f t="shared" si="37"/>
        <v>#REF!</v>
      </c>
      <c r="M1964" s="824" t="e">
        <f>#REF!</f>
        <v>#REF!</v>
      </c>
      <c r="N1964" s="824" t="e">
        <f>#REF!</f>
        <v>#REF!</v>
      </c>
      <c r="O1964" s="838" t="e">
        <f t="shared" si="38"/>
        <v>#REF!</v>
      </c>
      <c r="P1964" s="820" t="e">
        <f>Tabla13[[#This Row],[Ejec Real Acumu]]-Tabla13[[#This Row],[Proyec Ejec Acumul]]</f>
        <v>#REF!</v>
      </c>
      <c r="Q1964" s="820" t="e">
        <f>Tabla13[[#This Row],[Ejec Real Mes]]-Tabla13[[#This Row],[Program Entreg Mes]]</f>
        <v>#REF!</v>
      </c>
    </row>
    <row r="1965" spans="1:17">
      <c r="A1965" s="824">
        <v>32</v>
      </c>
      <c r="B1965" s="824" t="s">
        <v>2461</v>
      </c>
      <c r="C1965" s="824" t="s">
        <v>2462</v>
      </c>
      <c r="D1965" s="824" t="s">
        <v>688</v>
      </c>
      <c r="E1965" s="824" t="e">
        <f>#REF!</f>
        <v>#REF!</v>
      </c>
      <c r="F1965" s="824">
        <v>2</v>
      </c>
      <c r="G1965" s="824" t="s">
        <v>2444</v>
      </c>
      <c r="H1965" s="824" t="e">
        <f>#REF!</f>
        <v>#REF!</v>
      </c>
      <c r="I1965" s="824" t="e">
        <f>#REF!+#REF!</f>
        <v>#REF!</v>
      </c>
      <c r="J1965" s="824" t="e">
        <f>#REF!+#REF!</f>
        <v>#REF!</v>
      </c>
      <c r="K1965" s="825" t="e">
        <f t="shared" si="36"/>
        <v>#REF!</v>
      </c>
      <c r="L1965" s="825" t="e">
        <f t="shared" si="37"/>
        <v>#REF!</v>
      </c>
      <c r="M1965" s="824" t="e">
        <f>#REF!</f>
        <v>#REF!</v>
      </c>
      <c r="N1965" s="824" t="e">
        <f>#REF!</f>
        <v>#REF!</v>
      </c>
      <c r="O1965" s="838" t="e">
        <f t="shared" si="38"/>
        <v>#REF!</v>
      </c>
      <c r="P1965" s="820" t="e">
        <f>Tabla13[[#This Row],[Ejec Real Acumu]]-Tabla13[[#This Row],[Proyec Ejec Acumul]]</f>
        <v>#REF!</v>
      </c>
      <c r="Q1965" s="820" t="e">
        <f>Tabla13[[#This Row],[Ejec Real Mes]]-Tabla13[[#This Row],[Program Entreg Mes]]</f>
        <v>#REF!</v>
      </c>
    </row>
    <row r="1966" spans="1:17">
      <c r="A1966" s="824">
        <v>33</v>
      </c>
      <c r="B1966" s="824" t="s">
        <v>2461</v>
      </c>
      <c r="C1966" s="824" t="s">
        <v>2462</v>
      </c>
      <c r="D1966" s="824" t="s">
        <v>688</v>
      </c>
      <c r="E1966" s="824" t="e">
        <f>#REF!</f>
        <v>#REF!</v>
      </c>
      <c r="F1966" s="824">
        <v>2</v>
      </c>
      <c r="G1966" s="824" t="s">
        <v>2444</v>
      </c>
      <c r="H1966" s="824" t="e">
        <f>#REF!</f>
        <v>#REF!</v>
      </c>
      <c r="I1966" s="824" t="e">
        <f>#REF!+#REF!</f>
        <v>#REF!</v>
      </c>
      <c r="J1966" s="824" t="e">
        <f>#REF!+#REF!</f>
        <v>#REF!</v>
      </c>
      <c r="K1966" s="825" t="e">
        <f t="shared" si="36"/>
        <v>#REF!</v>
      </c>
      <c r="L1966" s="825" t="e">
        <f t="shared" si="37"/>
        <v>#REF!</v>
      </c>
      <c r="M1966" s="824" t="e">
        <f>#REF!</f>
        <v>#REF!</v>
      </c>
      <c r="N1966" s="824" t="e">
        <f>#REF!</f>
        <v>#REF!</v>
      </c>
      <c r="O1966" s="838" t="e">
        <f t="shared" si="38"/>
        <v>#REF!</v>
      </c>
      <c r="P1966" s="820" t="e">
        <f>Tabla13[[#This Row],[Ejec Real Acumu]]-Tabla13[[#This Row],[Proyec Ejec Acumul]]</f>
        <v>#REF!</v>
      </c>
      <c r="Q1966" s="820" t="e">
        <f>Tabla13[[#This Row],[Ejec Real Mes]]-Tabla13[[#This Row],[Program Entreg Mes]]</f>
        <v>#REF!</v>
      </c>
    </row>
    <row r="1967" spans="1:17">
      <c r="A1967" s="824">
        <v>34</v>
      </c>
      <c r="B1967" s="824" t="s">
        <v>2461</v>
      </c>
      <c r="C1967" s="824" t="s">
        <v>2462</v>
      </c>
      <c r="D1967" s="824" t="s">
        <v>688</v>
      </c>
      <c r="E1967" s="824" t="e">
        <f>#REF!</f>
        <v>#REF!</v>
      </c>
      <c r="F1967" s="824">
        <v>2</v>
      </c>
      <c r="G1967" s="824" t="s">
        <v>2444</v>
      </c>
      <c r="H1967" s="824" t="e">
        <f>#REF!</f>
        <v>#REF!</v>
      </c>
      <c r="I1967" s="824" t="e">
        <f>#REF!+#REF!</f>
        <v>#REF!</v>
      </c>
      <c r="J1967" s="824" t="e">
        <f>#REF!+#REF!</f>
        <v>#REF!</v>
      </c>
      <c r="K1967" s="825" t="e">
        <f t="shared" si="36"/>
        <v>#REF!</v>
      </c>
      <c r="L1967" s="825" t="e">
        <f t="shared" si="37"/>
        <v>#REF!</v>
      </c>
      <c r="M1967" s="824" t="e">
        <f>#REF!</f>
        <v>#REF!</v>
      </c>
      <c r="N1967" s="824" t="e">
        <f>#REF!</f>
        <v>#REF!</v>
      </c>
      <c r="O1967" s="838" t="e">
        <f t="shared" si="38"/>
        <v>#REF!</v>
      </c>
      <c r="P1967" s="820" t="e">
        <f>Tabla13[[#This Row],[Ejec Real Acumu]]-Tabla13[[#This Row],[Proyec Ejec Acumul]]</f>
        <v>#REF!</v>
      </c>
      <c r="Q1967" s="820" t="e">
        <f>Tabla13[[#This Row],[Ejec Real Mes]]-Tabla13[[#This Row],[Program Entreg Mes]]</f>
        <v>#REF!</v>
      </c>
    </row>
    <row r="1968" spans="1:17">
      <c r="A1968" s="824">
        <v>35</v>
      </c>
      <c r="B1968" s="824" t="s">
        <v>2461</v>
      </c>
      <c r="C1968" s="824" t="s">
        <v>2462</v>
      </c>
      <c r="D1968" s="824" t="s">
        <v>688</v>
      </c>
      <c r="E1968" s="824" t="e">
        <f>#REF!</f>
        <v>#REF!</v>
      </c>
      <c r="F1968" s="824">
        <v>2</v>
      </c>
      <c r="G1968" s="824" t="s">
        <v>2444</v>
      </c>
      <c r="H1968" s="824" t="e">
        <f>#REF!</f>
        <v>#REF!</v>
      </c>
      <c r="I1968" s="824" t="e">
        <f>#REF!+#REF!</f>
        <v>#REF!</v>
      </c>
      <c r="J1968" s="824" t="e">
        <f>#REF!+#REF!</f>
        <v>#REF!</v>
      </c>
      <c r="K1968" s="825" t="e">
        <f t="shared" si="36"/>
        <v>#REF!</v>
      </c>
      <c r="L1968" s="825" t="e">
        <f t="shared" si="37"/>
        <v>#REF!</v>
      </c>
      <c r="M1968" s="824" t="e">
        <f>#REF!</f>
        <v>#REF!</v>
      </c>
      <c r="N1968" s="824" t="e">
        <f>#REF!</f>
        <v>#REF!</v>
      </c>
      <c r="O1968" s="838" t="e">
        <f t="shared" si="38"/>
        <v>#REF!</v>
      </c>
      <c r="P1968" s="820" t="e">
        <f>Tabla13[[#This Row],[Ejec Real Acumu]]-Tabla13[[#This Row],[Proyec Ejec Acumul]]</f>
        <v>#REF!</v>
      </c>
      <c r="Q1968" s="820" t="e">
        <f>Tabla13[[#This Row],[Ejec Real Mes]]-Tabla13[[#This Row],[Program Entreg Mes]]</f>
        <v>#REF!</v>
      </c>
    </row>
    <row r="1969" spans="1:17">
      <c r="A1969" s="824">
        <v>1</v>
      </c>
      <c r="B1969" s="824" t="s">
        <v>2461</v>
      </c>
      <c r="C1969" s="824" t="s">
        <v>2462</v>
      </c>
      <c r="D1969" s="824" t="s">
        <v>688</v>
      </c>
      <c r="E1969" s="824" t="e">
        <f>#REF!</f>
        <v>#REF!</v>
      </c>
      <c r="F1969" s="824">
        <v>3</v>
      </c>
      <c r="G1969" s="824" t="s">
        <v>2445</v>
      </c>
      <c r="H1969" s="824" t="e">
        <f>#REF!</f>
        <v>#REF!</v>
      </c>
      <c r="I1969" s="824" t="e">
        <f>#REF!+#REF!+#REF!</f>
        <v>#REF!</v>
      </c>
      <c r="J1969" s="824" t="e">
        <f>#REF!+#REF!+#REF!</f>
        <v>#REF!</v>
      </c>
      <c r="K1969" s="825" t="e">
        <f t="shared" si="36"/>
        <v>#REF!</v>
      </c>
      <c r="L1969" s="825" t="e">
        <f t="shared" si="37"/>
        <v>#REF!</v>
      </c>
      <c r="M1969" s="824" t="e">
        <f>#REF!</f>
        <v>#REF!</v>
      </c>
      <c r="N1969" s="824" t="e">
        <f>#REF!</f>
        <v>#REF!</v>
      </c>
      <c r="O1969" s="838" t="e">
        <f t="shared" si="38"/>
        <v>#REF!</v>
      </c>
      <c r="P1969" s="820" t="e">
        <f>Tabla13[[#This Row],[Ejec Real Acumu]]-Tabla13[[#This Row],[Proyec Ejec Acumul]]</f>
        <v>#REF!</v>
      </c>
      <c r="Q1969" s="820" t="e">
        <f>Tabla13[[#This Row],[Ejec Real Mes]]-Tabla13[[#This Row],[Program Entreg Mes]]</f>
        <v>#REF!</v>
      </c>
    </row>
    <row r="1970" spans="1:17">
      <c r="A1970" s="824">
        <v>2</v>
      </c>
      <c r="B1970" s="824" t="s">
        <v>2461</v>
      </c>
      <c r="C1970" s="824" t="s">
        <v>2462</v>
      </c>
      <c r="D1970" s="824" t="s">
        <v>688</v>
      </c>
      <c r="E1970" s="824" t="e">
        <f>#REF!</f>
        <v>#REF!</v>
      </c>
      <c r="F1970" s="824">
        <v>3</v>
      </c>
      <c r="G1970" s="824" t="s">
        <v>2445</v>
      </c>
      <c r="H1970" s="824" t="e">
        <f>#REF!</f>
        <v>#REF!</v>
      </c>
      <c r="I1970" s="824" t="e">
        <f>#REF!+#REF!+#REF!</f>
        <v>#REF!</v>
      </c>
      <c r="J1970" s="824" t="e">
        <f>#REF!+#REF!+#REF!</f>
        <v>#REF!</v>
      </c>
      <c r="K1970" s="825" t="e">
        <f t="shared" si="36"/>
        <v>#REF!</v>
      </c>
      <c r="L1970" s="825" t="e">
        <f t="shared" si="37"/>
        <v>#REF!</v>
      </c>
      <c r="M1970" s="824" t="e">
        <f>#REF!</f>
        <v>#REF!</v>
      </c>
      <c r="N1970" s="824" t="e">
        <f>#REF!</f>
        <v>#REF!</v>
      </c>
      <c r="O1970" s="838" t="e">
        <f t="shared" si="38"/>
        <v>#REF!</v>
      </c>
      <c r="P1970" s="820" t="e">
        <f>Tabla13[[#This Row],[Ejec Real Acumu]]-Tabla13[[#This Row],[Proyec Ejec Acumul]]</f>
        <v>#REF!</v>
      </c>
      <c r="Q1970" s="820" t="e">
        <f>Tabla13[[#This Row],[Ejec Real Mes]]-Tabla13[[#This Row],[Program Entreg Mes]]</f>
        <v>#REF!</v>
      </c>
    </row>
    <row r="1971" spans="1:17">
      <c r="A1971" s="824">
        <v>3</v>
      </c>
      <c r="B1971" s="824" t="s">
        <v>2461</v>
      </c>
      <c r="C1971" s="824" t="s">
        <v>2462</v>
      </c>
      <c r="D1971" s="824" t="s">
        <v>688</v>
      </c>
      <c r="E1971" s="824" t="e">
        <f>#REF!</f>
        <v>#REF!</v>
      </c>
      <c r="F1971" s="824">
        <v>3</v>
      </c>
      <c r="G1971" s="824" t="s">
        <v>2445</v>
      </c>
      <c r="H1971" s="824" t="e">
        <f>#REF!</f>
        <v>#REF!</v>
      </c>
      <c r="I1971" s="824" t="e">
        <f>#REF!+#REF!+#REF!</f>
        <v>#REF!</v>
      </c>
      <c r="J1971" s="824" t="e">
        <f>#REF!+#REF!+#REF!</f>
        <v>#REF!</v>
      </c>
      <c r="K1971" s="825" t="e">
        <f t="shared" si="36"/>
        <v>#REF!</v>
      </c>
      <c r="L1971" s="825" t="e">
        <f t="shared" si="37"/>
        <v>#REF!</v>
      </c>
      <c r="M1971" s="824" t="e">
        <f>#REF!</f>
        <v>#REF!</v>
      </c>
      <c r="N1971" s="824" t="e">
        <f>#REF!</f>
        <v>#REF!</v>
      </c>
      <c r="O1971" s="838" t="e">
        <f t="shared" si="38"/>
        <v>#REF!</v>
      </c>
      <c r="P1971" s="820" t="e">
        <f>Tabla13[[#This Row],[Ejec Real Acumu]]-Tabla13[[#This Row],[Proyec Ejec Acumul]]</f>
        <v>#REF!</v>
      </c>
      <c r="Q1971" s="820" t="e">
        <f>Tabla13[[#This Row],[Ejec Real Mes]]-Tabla13[[#This Row],[Program Entreg Mes]]</f>
        <v>#REF!</v>
      </c>
    </row>
    <row r="1972" spans="1:17">
      <c r="A1972" s="824">
        <v>4</v>
      </c>
      <c r="B1972" s="824" t="s">
        <v>2461</v>
      </c>
      <c r="C1972" s="824" t="s">
        <v>2462</v>
      </c>
      <c r="D1972" s="824" t="s">
        <v>688</v>
      </c>
      <c r="E1972" s="824" t="e">
        <f>#REF!</f>
        <v>#REF!</v>
      </c>
      <c r="F1972" s="824">
        <v>3</v>
      </c>
      <c r="G1972" s="824" t="s">
        <v>2445</v>
      </c>
      <c r="H1972" s="824" t="e">
        <f>#REF!</f>
        <v>#REF!</v>
      </c>
      <c r="I1972" s="824" t="e">
        <f>#REF!+#REF!+#REF!</f>
        <v>#REF!</v>
      </c>
      <c r="J1972" s="824" t="e">
        <f>#REF!+#REF!+#REF!</f>
        <v>#REF!</v>
      </c>
      <c r="K1972" s="825" t="e">
        <f t="shared" si="36"/>
        <v>#REF!</v>
      </c>
      <c r="L1972" s="825" t="e">
        <f t="shared" si="37"/>
        <v>#REF!</v>
      </c>
      <c r="M1972" s="824" t="e">
        <f>#REF!</f>
        <v>#REF!</v>
      </c>
      <c r="N1972" s="824" t="e">
        <f>#REF!</f>
        <v>#REF!</v>
      </c>
      <c r="O1972" s="838" t="e">
        <f t="shared" si="38"/>
        <v>#REF!</v>
      </c>
      <c r="P1972" s="820" t="e">
        <f>Tabla13[[#This Row],[Ejec Real Acumu]]-Tabla13[[#This Row],[Proyec Ejec Acumul]]</f>
        <v>#REF!</v>
      </c>
      <c r="Q1972" s="820" t="e">
        <f>Tabla13[[#This Row],[Ejec Real Mes]]-Tabla13[[#This Row],[Program Entreg Mes]]</f>
        <v>#REF!</v>
      </c>
    </row>
    <row r="1973" spans="1:17">
      <c r="A1973" s="824">
        <v>5</v>
      </c>
      <c r="B1973" s="824" t="s">
        <v>2461</v>
      </c>
      <c r="C1973" s="824" t="s">
        <v>2462</v>
      </c>
      <c r="D1973" s="824" t="s">
        <v>688</v>
      </c>
      <c r="E1973" s="824" t="e">
        <f>#REF!</f>
        <v>#REF!</v>
      </c>
      <c r="F1973" s="824">
        <v>3</v>
      </c>
      <c r="G1973" s="824" t="s">
        <v>2445</v>
      </c>
      <c r="H1973" s="824" t="e">
        <f>#REF!</f>
        <v>#REF!</v>
      </c>
      <c r="I1973" s="824" t="e">
        <f>#REF!+#REF!+#REF!</f>
        <v>#REF!</v>
      </c>
      <c r="J1973" s="824" t="e">
        <f>#REF!+#REF!+#REF!</f>
        <v>#REF!</v>
      </c>
      <c r="K1973" s="825" t="e">
        <f t="shared" si="36"/>
        <v>#REF!</v>
      </c>
      <c r="L1973" s="825" t="e">
        <f t="shared" si="37"/>
        <v>#REF!</v>
      </c>
      <c r="M1973" s="824" t="e">
        <f>#REF!</f>
        <v>#REF!</v>
      </c>
      <c r="N1973" s="824" t="e">
        <f>#REF!</f>
        <v>#REF!</v>
      </c>
      <c r="O1973" s="838" t="e">
        <f t="shared" si="38"/>
        <v>#REF!</v>
      </c>
      <c r="P1973" s="820" t="e">
        <f>Tabla13[[#This Row],[Ejec Real Acumu]]-Tabla13[[#This Row],[Proyec Ejec Acumul]]</f>
        <v>#REF!</v>
      </c>
      <c r="Q1973" s="820" t="e">
        <f>Tabla13[[#This Row],[Ejec Real Mes]]-Tabla13[[#This Row],[Program Entreg Mes]]</f>
        <v>#REF!</v>
      </c>
    </row>
    <row r="1974" spans="1:17">
      <c r="A1974" s="824">
        <v>6</v>
      </c>
      <c r="B1974" s="824" t="s">
        <v>2461</v>
      </c>
      <c r="C1974" s="824" t="s">
        <v>2462</v>
      </c>
      <c r="D1974" s="824" t="s">
        <v>688</v>
      </c>
      <c r="E1974" s="824" t="e">
        <f>#REF!</f>
        <v>#REF!</v>
      </c>
      <c r="F1974" s="824">
        <v>3</v>
      </c>
      <c r="G1974" s="824" t="s">
        <v>2445</v>
      </c>
      <c r="H1974" s="824" t="e">
        <f>#REF!</f>
        <v>#REF!</v>
      </c>
      <c r="I1974" s="824" t="e">
        <f>#REF!+#REF!+#REF!</f>
        <v>#REF!</v>
      </c>
      <c r="J1974" s="824" t="e">
        <f>#REF!+#REF!+#REF!</f>
        <v>#REF!</v>
      </c>
      <c r="K1974" s="825" t="e">
        <f t="shared" si="36"/>
        <v>#REF!</v>
      </c>
      <c r="L1974" s="825" t="e">
        <f t="shared" si="37"/>
        <v>#REF!</v>
      </c>
      <c r="M1974" s="824" t="e">
        <f>#REF!</f>
        <v>#REF!</v>
      </c>
      <c r="N1974" s="824" t="e">
        <f>#REF!</f>
        <v>#REF!</v>
      </c>
      <c r="O1974" s="838" t="e">
        <f t="shared" si="38"/>
        <v>#REF!</v>
      </c>
      <c r="P1974" s="820" t="e">
        <f>Tabla13[[#This Row],[Ejec Real Acumu]]-Tabla13[[#This Row],[Proyec Ejec Acumul]]</f>
        <v>#REF!</v>
      </c>
      <c r="Q1974" s="820" t="e">
        <f>Tabla13[[#This Row],[Ejec Real Mes]]-Tabla13[[#This Row],[Program Entreg Mes]]</f>
        <v>#REF!</v>
      </c>
    </row>
    <row r="1975" spans="1:17">
      <c r="A1975" s="824">
        <v>7</v>
      </c>
      <c r="B1975" s="824" t="s">
        <v>2461</v>
      </c>
      <c r="C1975" s="824" t="s">
        <v>2462</v>
      </c>
      <c r="D1975" s="824" t="s">
        <v>688</v>
      </c>
      <c r="E1975" s="824" t="e">
        <f>#REF!</f>
        <v>#REF!</v>
      </c>
      <c r="F1975" s="824">
        <v>3</v>
      </c>
      <c r="G1975" s="824" t="s">
        <v>2445</v>
      </c>
      <c r="H1975" s="824" t="e">
        <f>#REF!</f>
        <v>#REF!</v>
      </c>
      <c r="I1975" s="824" t="e">
        <f>#REF!+#REF!+#REF!</f>
        <v>#REF!</v>
      </c>
      <c r="J1975" s="824" t="e">
        <f>#REF!+#REF!+#REF!</f>
        <v>#REF!</v>
      </c>
      <c r="K1975" s="825" t="e">
        <f t="shared" si="36"/>
        <v>#REF!</v>
      </c>
      <c r="L1975" s="825" t="e">
        <f t="shared" si="37"/>
        <v>#REF!</v>
      </c>
      <c r="M1975" s="824" t="e">
        <f>#REF!</f>
        <v>#REF!</v>
      </c>
      <c r="N1975" s="824" t="e">
        <f>#REF!</f>
        <v>#REF!</v>
      </c>
      <c r="O1975" s="838" t="e">
        <f t="shared" si="38"/>
        <v>#REF!</v>
      </c>
      <c r="P1975" s="820" t="e">
        <f>Tabla13[[#This Row],[Ejec Real Acumu]]-Tabla13[[#This Row],[Proyec Ejec Acumul]]</f>
        <v>#REF!</v>
      </c>
      <c r="Q1975" s="820" t="e">
        <f>Tabla13[[#This Row],[Ejec Real Mes]]-Tabla13[[#This Row],[Program Entreg Mes]]</f>
        <v>#REF!</v>
      </c>
    </row>
    <row r="1976" spans="1:17">
      <c r="A1976" s="824">
        <v>8</v>
      </c>
      <c r="B1976" s="824" t="s">
        <v>2461</v>
      </c>
      <c r="C1976" s="824" t="s">
        <v>2462</v>
      </c>
      <c r="D1976" s="824" t="s">
        <v>688</v>
      </c>
      <c r="E1976" s="824" t="e">
        <f>#REF!</f>
        <v>#REF!</v>
      </c>
      <c r="F1976" s="824">
        <v>3</v>
      </c>
      <c r="G1976" s="824" t="s">
        <v>2445</v>
      </c>
      <c r="H1976" s="824" t="e">
        <f>#REF!</f>
        <v>#REF!</v>
      </c>
      <c r="I1976" s="824" t="e">
        <f>#REF!+#REF!+#REF!</f>
        <v>#REF!</v>
      </c>
      <c r="J1976" s="824" t="e">
        <f>#REF!+#REF!+#REF!</f>
        <v>#REF!</v>
      </c>
      <c r="K1976" s="825" t="e">
        <f t="shared" si="36"/>
        <v>#REF!</v>
      </c>
      <c r="L1976" s="825" t="e">
        <f t="shared" si="37"/>
        <v>#REF!</v>
      </c>
      <c r="M1976" s="824" t="e">
        <f>#REF!</f>
        <v>#REF!</v>
      </c>
      <c r="N1976" s="824" t="e">
        <f>#REF!</f>
        <v>#REF!</v>
      </c>
      <c r="O1976" s="838" t="e">
        <f t="shared" si="38"/>
        <v>#REF!</v>
      </c>
      <c r="P1976" s="820" t="e">
        <f>Tabla13[[#This Row],[Ejec Real Acumu]]-Tabla13[[#This Row],[Proyec Ejec Acumul]]</f>
        <v>#REF!</v>
      </c>
      <c r="Q1976" s="820" t="e">
        <f>Tabla13[[#This Row],[Ejec Real Mes]]-Tabla13[[#This Row],[Program Entreg Mes]]</f>
        <v>#REF!</v>
      </c>
    </row>
    <row r="1977" spans="1:17">
      <c r="A1977" s="824">
        <v>9</v>
      </c>
      <c r="B1977" s="824" t="s">
        <v>2461</v>
      </c>
      <c r="C1977" s="824" t="s">
        <v>2462</v>
      </c>
      <c r="D1977" s="824" t="s">
        <v>688</v>
      </c>
      <c r="E1977" s="824" t="e">
        <f>#REF!</f>
        <v>#REF!</v>
      </c>
      <c r="F1977" s="824">
        <v>3</v>
      </c>
      <c r="G1977" s="824" t="s">
        <v>2445</v>
      </c>
      <c r="H1977" s="824" t="e">
        <f>#REF!</f>
        <v>#REF!</v>
      </c>
      <c r="I1977" s="824" t="e">
        <f>#REF!+#REF!+#REF!</f>
        <v>#REF!</v>
      </c>
      <c r="J1977" s="824" t="e">
        <f>#REF!+#REF!+#REF!</f>
        <v>#REF!</v>
      </c>
      <c r="K1977" s="825" t="e">
        <f t="shared" si="36"/>
        <v>#REF!</v>
      </c>
      <c r="L1977" s="825" t="e">
        <f t="shared" si="37"/>
        <v>#REF!</v>
      </c>
      <c r="M1977" s="824" t="e">
        <f>#REF!</f>
        <v>#REF!</v>
      </c>
      <c r="N1977" s="824" t="e">
        <f>#REF!</f>
        <v>#REF!</v>
      </c>
      <c r="O1977" s="838" t="e">
        <f t="shared" si="38"/>
        <v>#REF!</v>
      </c>
      <c r="P1977" s="820" t="e">
        <f>Tabla13[[#This Row],[Ejec Real Acumu]]-Tabla13[[#This Row],[Proyec Ejec Acumul]]</f>
        <v>#REF!</v>
      </c>
      <c r="Q1977" s="820" t="e">
        <f>Tabla13[[#This Row],[Ejec Real Mes]]-Tabla13[[#This Row],[Program Entreg Mes]]</f>
        <v>#REF!</v>
      </c>
    </row>
    <row r="1978" spans="1:17">
      <c r="A1978" s="824">
        <v>10</v>
      </c>
      <c r="B1978" s="824" t="s">
        <v>2461</v>
      </c>
      <c r="C1978" s="824" t="s">
        <v>2462</v>
      </c>
      <c r="D1978" s="824" t="s">
        <v>688</v>
      </c>
      <c r="E1978" s="824" t="e">
        <f>#REF!</f>
        <v>#REF!</v>
      </c>
      <c r="F1978" s="824">
        <v>3</v>
      </c>
      <c r="G1978" s="824" t="s">
        <v>2445</v>
      </c>
      <c r="H1978" s="824" t="e">
        <f>#REF!</f>
        <v>#REF!</v>
      </c>
      <c r="I1978" s="824" t="e">
        <f>#REF!+#REF!+#REF!</f>
        <v>#REF!</v>
      </c>
      <c r="J1978" s="824" t="e">
        <f>#REF!+#REF!+#REF!</f>
        <v>#REF!</v>
      </c>
      <c r="K1978" s="825" t="e">
        <f t="shared" si="36"/>
        <v>#REF!</v>
      </c>
      <c r="L1978" s="825" t="e">
        <f t="shared" si="37"/>
        <v>#REF!</v>
      </c>
      <c r="M1978" s="824" t="e">
        <f>#REF!</f>
        <v>#REF!</v>
      </c>
      <c r="N1978" s="824" t="e">
        <f>#REF!</f>
        <v>#REF!</v>
      </c>
      <c r="O1978" s="838" t="e">
        <f t="shared" si="38"/>
        <v>#REF!</v>
      </c>
      <c r="P1978" s="820" t="e">
        <f>Tabla13[[#This Row],[Ejec Real Acumu]]-Tabla13[[#This Row],[Proyec Ejec Acumul]]</f>
        <v>#REF!</v>
      </c>
      <c r="Q1978" s="820" t="e">
        <f>Tabla13[[#This Row],[Ejec Real Mes]]-Tabla13[[#This Row],[Program Entreg Mes]]</f>
        <v>#REF!</v>
      </c>
    </row>
    <row r="1979" spans="1:17">
      <c r="A1979" s="824">
        <v>11</v>
      </c>
      <c r="B1979" s="824" t="s">
        <v>2461</v>
      </c>
      <c r="C1979" s="824" t="s">
        <v>2462</v>
      </c>
      <c r="D1979" s="824" t="s">
        <v>688</v>
      </c>
      <c r="E1979" s="824" t="e">
        <f>#REF!</f>
        <v>#REF!</v>
      </c>
      <c r="F1979" s="824">
        <v>3</v>
      </c>
      <c r="G1979" s="824" t="s">
        <v>2445</v>
      </c>
      <c r="H1979" s="824" t="e">
        <f>#REF!</f>
        <v>#REF!</v>
      </c>
      <c r="I1979" s="824" t="e">
        <f>#REF!+#REF!+#REF!</f>
        <v>#REF!</v>
      </c>
      <c r="J1979" s="824" t="e">
        <f>#REF!+#REF!+#REF!</f>
        <v>#REF!</v>
      </c>
      <c r="K1979" s="825" t="e">
        <f t="shared" si="36"/>
        <v>#REF!</v>
      </c>
      <c r="L1979" s="825" t="e">
        <f t="shared" si="37"/>
        <v>#REF!</v>
      </c>
      <c r="M1979" s="824" t="e">
        <f>#REF!</f>
        <v>#REF!</v>
      </c>
      <c r="N1979" s="824" t="e">
        <f>#REF!</f>
        <v>#REF!</v>
      </c>
      <c r="O1979" s="838" t="e">
        <f t="shared" si="38"/>
        <v>#REF!</v>
      </c>
      <c r="P1979" s="820" t="e">
        <f>Tabla13[[#This Row],[Ejec Real Acumu]]-Tabla13[[#This Row],[Proyec Ejec Acumul]]</f>
        <v>#REF!</v>
      </c>
      <c r="Q1979" s="820" t="e">
        <f>Tabla13[[#This Row],[Ejec Real Mes]]-Tabla13[[#This Row],[Program Entreg Mes]]</f>
        <v>#REF!</v>
      </c>
    </row>
    <row r="1980" spans="1:17">
      <c r="A1980" s="824">
        <v>12</v>
      </c>
      <c r="B1980" s="824" t="s">
        <v>2461</v>
      </c>
      <c r="C1980" s="824" t="s">
        <v>2462</v>
      </c>
      <c r="D1980" s="824" t="s">
        <v>688</v>
      </c>
      <c r="E1980" s="824" t="e">
        <f>#REF!</f>
        <v>#REF!</v>
      </c>
      <c r="F1980" s="824">
        <v>3</v>
      </c>
      <c r="G1980" s="824" t="s">
        <v>2445</v>
      </c>
      <c r="H1980" s="824" t="e">
        <f>#REF!</f>
        <v>#REF!</v>
      </c>
      <c r="I1980" s="824" t="e">
        <f>#REF!+#REF!+#REF!</f>
        <v>#REF!</v>
      </c>
      <c r="J1980" s="824" t="e">
        <f>#REF!+#REF!+#REF!</f>
        <v>#REF!</v>
      </c>
      <c r="K1980" s="825" t="e">
        <f t="shared" si="36"/>
        <v>#REF!</v>
      </c>
      <c r="L1980" s="825" t="e">
        <f t="shared" si="37"/>
        <v>#REF!</v>
      </c>
      <c r="M1980" s="824" t="e">
        <f>#REF!</f>
        <v>#REF!</v>
      </c>
      <c r="N1980" s="824" t="e">
        <f>#REF!</f>
        <v>#REF!</v>
      </c>
      <c r="O1980" s="838" t="e">
        <f t="shared" si="38"/>
        <v>#REF!</v>
      </c>
      <c r="P1980" s="820" t="e">
        <f>Tabla13[[#This Row],[Ejec Real Acumu]]-Tabla13[[#This Row],[Proyec Ejec Acumul]]</f>
        <v>#REF!</v>
      </c>
      <c r="Q1980" s="820" t="e">
        <f>Tabla13[[#This Row],[Ejec Real Mes]]-Tabla13[[#This Row],[Program Entreg Mes]]</f>
        <v>#REF!</v>
      </c>
    </row>
    <row r="1981" spans="1:17">
      <c r="A1981" s="824">
        <v>13</v>
      </c>
      <c r="B1981" s="824" t="s">
        <v>2461</v>
      </c>
      <c r="C1981" s="824" t="s">
        <v>2462</v>
      </c>
      <c r="D1981" s="824" t="s">
        <v>688</v>
      </c>
      <c r="E1981" s="824" t="e">
        <f>#REF!</f>
        <v>#REF!</v>
      </c>
      <c r="F1981" s="824">
        <v>3</v>
      </c>
      <c r="G1981" s="824" t="s">
        <v>2445</v>
      </c>
      <c r="H1981" s="824" t="e">
        <f>#REF!</f>
        <v>#REF!</v>
      </c>
      <c r="I1981" s="824" t="e">
        <f>#REF!+#REF!+#REF!</f>
        <v>#REF!</v>
      </c>
      <c r="J1981" s="824" t="e">
        <f>#REF!+#REF!+#REF!</f>
        <v>#REF!</v>
      </c>
      <c r="K1981" s="825" t="e">
        <f t="shared" si="36"/>
        <v>#REF!</v>
      </c>
      <c r="L1981" s="825" t="e">
        <f t="shared" si="37"/>
        <v>#REF!</v>
      </c>
      <c r="M1981" s="824" t="e">
        <f>#REF!</f>
        <v>#REF!</v>
      </c>
      <c r="N1981" s="824" t="e">
        <f>#REF!</f>
        <v>#REF!</v>
      </c>
      <c r="O1981" s="838" t="e">
        <f t="shared" si="38"/>
        <v>#REF!</v>
      </c>
      <c r="P1981" s="820" t="e">
        <f>Tabla13[[#This Row],[Ejec Real Acumu]]-Tabla13[[#This Row],[Proyec Ejec Acumul]]</f>
        <v>#REF!</v>
      </c>
      <c r="Q1981" s="820" t="e">
        <f>Tabla13[[#This Row],[Ejec Real Mes]]-Tabla13[[#This Row],[Program Entreg Mes]]</f>
        <v>#REF!</v>
      </c>
    </row>
    <row r="1982" spans="1:17">
      <c r="A1982" s="824">
        <v>14</v>
      </c>
      <c r="B1982" s="824" t="s">
        <v>2461</v>
      </c>
      <c r="C1982" s="824" t="s">
        <v>2462</v>
      </c>
      <c r="D1982" s="824" t="s">
        <v>688</v>
      </c>
      <c r="E1982" s="824" t="e">
        <f>#REF!</f>
        <v>#REF!</v>
      </c>
      <c r="F1982" s="824">
        <v>3</v>
      </c>
      <c r="G1982" s="824" t="s">
        <v>2445</v>
      </c>
      <c r="H1982" s="824" t="e">
        <f>#REF!</f>
        <v>#REF!</v>
      </c>
      <c r="I1982" s="824" t="e">
        <f>#REF!+#REF!+#REF!</f>
        <v>#REF!</v>
      </c>
      <c r="J1982" s="824" t="e">
        <f>#REF!+#REF!+#REF!</f>
        <v>#REF!</v>
      </c>
      <c r="K1982" s="825" t="e">
        <f t="shared" si="36"/>
        <v>#REF!</v>
      </c>
      <c r="L1982" s="825" t="e">
        <f t="shared" si="37"/>
        <v>#REF!</v>
      </c>
      <c r="M1982" s="824" t="e">
        <f>#REF!</f>
        <v>#REF!</v>
      </c>
      <c r="N1982" s="824" t="e">
        <f>#REF!</f>
        <v>#REF!</v>
      </c>
      <c r="O1982" s="838" t="e">
        <f t="shared" si="38"/>
        <v>#REF!</v>
      </c>
      <c r="P1982" s="820" t="e">
        <f>Tabla13[[#This Row],[Ejec Real Acumu]]-Tabla13[[#This Row],[Proyec Ejec Acumul]]</f>
        <v>#REF!</v>
      </c>
      <c r="Q1982" s="820" t="e">
        <f>Tabla13[[#This Row],[Ejec Real Mes]]-Tabla13[[#This Row],[Program Entreg Mes]]</f>
        <v>#REF!</v>
      </c>
    </row>
    <row r="1983" spans="1:17">
      <c r="A1983" s="824">
        <v>15</v>
      </c>
      <c r="B1983" s="824" t="s">
        <v>2461</v>
      </c>
      <c r="C1983" s="824" t="s">
        <v>2462</v>
      </c>
      <c r="D1983" s="824" t="s">
        <v>688</v>
      </c>
      <c r="E1983" s="824" t="e">
        <f>#REF!</f>
        <v>#REF!</v>
      </c>
      <c r="F1983" s="824">
        <v>3</v>
      </c>
      <c r="G1983" s="824" t="s">
        <v>2445</v>
      </c>
      <c r="H1983" s="824" t="e">
        <f>#REF!</f>
        <v>#REF!</v>
      </c>
      <c r="I1983" s="824" t="e">
        <f>#REF!+#REF!+#REF!</f>
        <v>#REF!</v>
      </c>
      <c r="J1983" s="824" t="e">
        <f>#REF!+#REF!+#REF!</f>
        <v>#REF!</v>
      </c>
      <c r="K1983" s="825" t="e">
        <f t="shared" si="36"/>
        <v>#REF!</v>
      </c>
      <c r="L1983" s="825" t="e">
        <f t="shared" si="37"/>
        <v>#REF!</v>
      </c>
      <c r="M1983" s="824" t="e">
        <f>#REF!</f>
        <v>#REF!</v>
      </c>
      <c r="N1983" s="824" t="e">
        <f>#REF!</f>
        <v>#REF!</v>
      </c>
      <c r="O1983" s="838" t="e">
        <f t="shared" si="38"/>
        <v>#REF!</v>
      </c>
      <c r="P1983" s="820" t="e">
        <f>Tabla13[[#This Row],[Ejec Real Acumu]]-Tabla13[[#This Row],[Proyec Ejec Acumul]]</f>
        <v>#REF!</v>
      </c>
      <c r="Q1983" s="820" t="e">
        <f>Tabla13[[#This Row],[Ejec Real Mes]]-Tabla13[[#This Row],[Program Entreg Mes]]</f>
        <v>#REF!</v>
      </c>
    </row>
    <row r="1984" spans="1:17">
      <c r="A1984" s="824">
        <v>16</v>
      </c>
      <c r="B1984" s="824" t="s">
        <v>2461</v>
      </c>
      <c r="C1984" s="824" t="s">
        <v>2462</v>
      </c>
      <c r="D1984" s="824" t="s">
        <v>688</v>
      </c>
      <c r="E1984" s="824" t="e">
        <f>#REF!</f>
        <v>#REF!</v>
      </c>
      <c r="F1984" s="824">
        <v>3</v>
      </c>
      <c r="G1984" s="824" t="s">
        <v>2445</v>
      </c>
      <c r="H1984" s="824" t="e">
        <f>#REF!</f>
        <v>#REF!</v>
      </c>
      <c r="I1984" s="824" t="e">
        <f>#REF!+#REF!+#REF!</f>
        <v>#REF!</v>
      </c>
      <c r="J1984" s="824" t="e">
        <f>#REF!+#REF!+#REF!</f>
        <v>#REF!</v>
      </c>
      <c r="K1984" s="825" t="e">
        <f t="shared" si="36"/>
        <v>#REF!</v>
      </c>
      <c r="L1984" s="825" t="e">
        <f t="shared" si="37"/>
        <v>#REF!</v>
      </c>
      <c r="M1984" s="824" t="e">
        <f>#REF!</f>
        <v>#REF!</v>
      </c>
      <c r="N1984" s="824" t="e">
        <f>#REF!</f>
        <v>#REF!</v>
      </c>
      <c r="O1984" s="838" t="e">
        <f t="shared" si="38"/>
        <v>#REF!</v>
      </c>
      <c r="P1984" s="820" t="e">
        <f>Tabla13[[#This Row],[Ejec Real Acumu]]-Tabla13[[#This Row],[Proyec Ejec Acumul]]</f>
        <v>#REF!</v>
      </c>
      <c r="Q1984" s="820" t="e">
        <f>Tabla13[[#This Row],[Ejec Real Mes]]-Tabla13[[#This Row],[Program Entreg Mes]]</f>
        <v>#REF!</v>
      </c>
    </row>
    <row r="1985" spans="1:17">
      <c r="A1985" s="824">
        <v>17</v>
      </c>
      <c r="B1985" s="824" t="s">
        <v>2461</v>
      </c>
      <c r="C1985" s="824" t="s">
        <v>2462</v>
      </c>
      <c r="D1985" s="824" t="s">
        <v>688</v>
      </c>
      <c r="E1985" s="824" t="e">
        <f>#REF!</f>
        <v>#REF!</v>
      </c>
      <c r="F1985" s="824">
        <v>3</v>
      </c>
      <c r="G1985" s="824" t="s">
        <v>2445</v>
      </c>
      <c r="H1985" s="824" t="e">
        <f>#REF!</f>
        <v>#REF!</v>
      </c>
      <c r="I1985" s="824" t="e">
        <f>#REF!+#REF!+#REF!</f>
        <v>#REF!</v>
      </c>
      <c r="J1985" s="824" t="e">
        <f>#REF!+#REF!+#REF!</f>
        <v>#REF!</v>
      </c>
      <c r="K1985" s="825" t="e">
        <f t="shared" si="36"/>
        <v>#REF!</v>
      </c>
      <c r="L1985" s="825" t="e">
        <f t="shared" si="37"/>
        <v>#REF!</v>
      </c>
      <c r="M1985" s="824" t="e">
        <f>#REF!</f>
        <v>#REF!</v>
      </c>
      <c r="N1985" s="824" t="e">
        <f>#REF!</f>
        <v>#REF!</v>
      </c>
      <c r="O1985" s="838" t="e">
        <f t="shared" si="38"/>
        <v>#REF!</v>
      </c>
      <c r="P1985" s="820" t="e">
        <f>Tabla13[[#This Row],[Ejec Real Acumu]]-Tabla13[[#This Row],[Proyec Ejec Acumul]]</f>
        <v>#REF!</v>
      </c>
      <c r="Q1985" s="820" t="e">
        <f>Tabla13[[#This Row],[Ejec Real Mes]]-Tabla13[[#This Row],[Program Entreg Mes]]</f>
        <v>#REF!</v>
      </c>
    </row>
    <row r="1986" spans="1:17">
      <c r="A1986" s="824">
        <v>18</v>
      </c>
      <c r="B1986" s="824" t="s">
        <v>2461</v>
      </c>
      <c r="C1986" s="824" t="s">
        <v>2462</v>
      </c>
      <c r="D1986" s="824" t="s">
        <v>688</v>
      </c>
      <c r="E1986" s="824" t="e">
        <f>#REF!</f>
        <v>#REF!</v>
      </c>
      <c r="F1986" s="824">
        <v>3</v>
      </c>
      <c r="G1986" s="824" t="s">
        <v>2445</v>
      </c>
      <c r="H1986" s="824" t="e">
        <f>#REF!</f>
        <v>#REF!</v>
      </c>
      <c r="I1986" s="824" t="e">
        <f>#REF!+#REF!+#REF!</f>
        <v>#REF!</v>
      </c>
      <c r="J1986" s="824" t="e">
        <f>#REF!+#REF!+#REF!</f>
        <v>#REF!</v>
      </c>
      <c r="K1986" s="825" t="e">
        <f t="shared" si="36"/>
        <v>#REF!</v>
      </c>
      <c r="L1986" s="825" t="e">
        <f t="shared" si="37"/>
        <v>#REF!</v>
      </c>
      <c r="M1986" s="824" t="e">
        <f>#REF!</f>
        <v>#REF!</v>
      </c>
      <c r="N1986" s="824" t="e">
        <f>#REF!</f>
        <v>#REF!</v>
      </c>
      <c r="O1986" s="838" t="e">
        <f t="shared" si="38"/>
        <v>#REF!</v>
      </c>
      <c r="P1986" s="820" t="e">
        <f>Tabla13[[#This Row],[Ejec Real Acumu]]-Tabla13[[#This Row],[Proyec Ejec Acumul]]</f>
        <v>#REF!</v>
      </c>
      <c r="Q1986" s="820" t="e">
        <f>Tabla13[[#This Row],[Ejec Real Mes]]-Tabla13[[#This Row],[Program Entreg Mes]]</f>
        <v>#REF!</v>
      </c>
    </row>
    <row r="1987" spans="1:17">
      <c r="A1987" s="824">
        <v>19</v>
      </c>
      <c r="B1987" s="824" t="s">
        <v>2461</v>
      </c>
      <c r="C1987" s="824" t="s">
        <v>2462</v>
      </c>
      <c r="D1987" s="824" t="s">
        <v>688</v>
      </c>
      <c r="E1987" s="824" t="e">
        <f>#REF!</f>
        <v>#REF!</v>
      </c>
      <c r="F1987" s="824">
        <v>3</v>
      </c>
      <c r="G1987" s="824" t="s">
        <v>2445</v>
      </c>
      <c r="H1987" s="824" t="e">
        <f>#REF!</f>
        <v>#REF!</v>
      </c>
      <c r="I1987" s="824" t="e">
        <f>#REF!+#REF!+#REF!</f>
        <v>#REF!</v>
      </c>
      <c r="J1987" s="824" t="e">
        <f>#REF!+#REF!+#REF!</f>
        <v>#REF!</v>
      </c>
      <c r="K1987" s="825" t="e">
        <f t="shared" si="36"/>
        <v>#REF!</v>
      </c>
      <c r="L1987" s="825" t="e">
        <f t="shared" si="37"/>
        <v>#REF!</v>
      </c>
      <c r="M1987" s="824" t="e">
        <f>#REF!</f>
        <v>#REF!</v>
      </c>
      <c r="N1987" s="824" t="e">
        <f>#REF!</f>
        <v>#REF!</v>
      </c>
      <c r="O1987" s="838" t="e">
        <f t="shared" si="38"/>
        <v>#REF!</v>
      </c>
      <c r="P1987" s="820" t="e">
        <f>Tabla13[[#This Row],[Ejec Real Acumu]]-Tabla13[[#This Row],[Proyec Ejec Acumul]]</f>
        <v>#REF!</v>
      </c>
      <c r="Q1987" s="820" t="e">
        <f>Tabla13[[#This Row],[Ejec Real Mes]]-Tabla13[[#This Row],[Program Entreg Mes]]</f>
        <v>#REF!</v>
      </c>
    </row>
    <row r="1988" spans="1:17">
      <c r="A1988" s="824">
        <v>20</v>
      </c>
      <c r="B1988" s="824" t="s">
        <v>2461</v>
      </c>
      <c r="C1988" s="824" t="s">
        <v>2462</v>
      </c>
      <c r="D1988" s="824" t="s">
        <v>688</v>
      </c>
      <c r="E1988" s="824" t="e">
        <f>#REF!</f>
        <v>#REF!</v>
      </c>
      <c r="F1988" s="824">
        <v>3</v>
      </c>
      <c r="G1988" s="824" t="s">
        <v>2445</v>
      </c>
      <c r="H1988" s="824" t="e">
        <f>#REF!</f>
        <v>#REF!</v>
      </c>
      <c r="I1988" s="824" t="e">
        <f>#REF!+#REF!+#REF!</f>
        <v>#REF!</v>
      </c>
      <c r="J1988" s="824" t="e">
        <f>#REF!+#REF!+#REF!</f>
        <v>#REF!</v>
      </c>
      <c r="K1988" s="825" t="e">
        <f t="shared" si="36"/>
        <v>#REF!</v>
      </c>
      <c r="L1988" s="825" t="e">
        <f t="shared" si="37"/>
        <v>#REF!</v>
      </c>
      <c r="M1988" s="824" t="e">
        <f>#REF!</f>
        <v>#REF!</v>
      </c>
      <c r="N1988" s="824" t="e">
        <f>#REF!</f>
        <v>#REF!</v>
      </c>
      <c r="O1988" s="838" t="e">
        <f t="shared" si="38"/>
        <v>#REF!</v>
      </c>
      <c r="P1988" s="820" t="e">
        <f>Tabla13[[#This Row],[Ejec Real Acumu]]-Tabla13[[#This Row],[Proyec Ejec Acumul]]</f>
        <v>#REF!</v>
      </c>
      <c r="Q1988" s="820" t="e">
        <f>Tabla13[[#This Row],[Ejec Real Mes]]-Tabla13[[#This Row],[Program Entreg Mes]]</f>
        <v>#REF!</v>
      </c>
    </row>
    <row r="1989" spans="1:17">
      <c r="A1989" s="824">
        <v>21</v>
      </c>
      <c r="B1989" s="824" t="s">
        <v>2461</v>
      </c>
      <c r="C1989" s="824" t="s">
        <v>2462</v>
      </c>
      <c r="D1989" s="824" t="s">
        <v>688</v>
      </c>
      <c r="E1989" s="824" t="e">
        <f>#REF!</f>
        <v>#REF!</v>
      </c>
      <c r="F1989" s="824">
        <v>3</v>
      </c>
      <c r="G1989" s="824" t="s">
        <v>2445</v>
      </c>
      <c r="H1989" s="824" t="e">
        <f>#REF!</f>
        <v>#REF!</v>
      </c>
      <c r="I1989" s="824" t="e">
        <f>#REF!+#REF!+#REF!</f>
        <v>#REF!</v>
      </c>
      <c r="J1989" s="824" t="e">
        <f>#REF!+#REF!+#REF!</f>
        <v>#REF!</v>
      </c>
      <c r="K1989" s="825" t="e">
        <f t="shared" si="36"/>
        <v>#REF!</v>
      </c>
      <c r="L1989" s="825" t="e">
        <f t="shared" si="37"/>
        <v>#REF!</v>
      </c>
      <c r="M1989" s="824" t="e">
        <f>#REF!</f>
        <v>#REF!</v>
      </c>
      <c r="N1989" s="824" t="e">
        <f>#REF!</f>
        <v>#REF!</v>
      </c>
      <c r="O1989" s="838" t="e">
        <f t="shared" si="38"/>
        <v>#REF!</v>
      </c>
      <c r="P1989" s="820" t="e">
        <f>Tabla13[[#This Row],[Ejec Real Acumu]]-Tabla13[[#This Row],[Proyec Ejec Acumul]]</f>
        <v>#REF!</v>
      </c>
      <c r="Q1989" s="820" t="e">
        <f>Tabla13[[#This Row],[Ejec Real Mes]]-Tabla13[[#This Row],[Program Entreg Mes]]</f>
        <v>#REF!</v>
      </c>
    </row>
    <row r="1990" spans="1:17">
      <c r="A1990" s="824">
        <v>22</v>
      </c>
      <c r="B1990" s="824" t="s">
        <v>2461</v>
      </c>
      <c r="C1990" s="824" t="s">
        <v>2462</v>
      </c>
      <c r="D1990" s="824" t="s">
        <v>688</v>
      </c>
      <c r="E1990" s="824" t="e">
        <f>#REF!</f>
        <v>#REF!</v>
      </c>
      <c r="F1990" s="824">
        <v>3</v>
      </c>
      <c r="G1990" s="824" t="s">
        <v>2445</v>
      </c>
      <c r="H1990" s="824" t="e">
        <f>#REF!</f>
        <v>#REF!</v>
      </c>
      <c r="I1990" s="824" t="e">
        <f>#REF!+#REF!+#REF!</f>
        <v>#REF!</v>
      </c>
      <c r="J1990" s="824" t="e">
        <f>#REF!+#REF!+#REF!</f>
        <v>#REF!</v>
      </c>
      <c r="K1990" s="825" t="e">
        <f t="shared" si="36"/>
        <v>#REF!</v>
      </c>
      <c r="L1990" s="825" t="e">
        <f t="shared" si="37"/>
        <v>#REF!</v>
      </c>
      <c r="M1990" s="824" t="e">
        <f>#REF!</f>
        <v>#REF!</v>
      </c>
      <c r="N1990" s="824" t="e">
        <f>#REF!</f>
        <v>#REF!</v>
      </c>
      <c r="O1990" s="838" t="e">
        <f t="shared" si="38"/>
        <v>#REF!</v>
      </c>
      <c r="P1990" s="820" t="e">
        <f>Tabla13[[#This Row],[Ejec Real Acumu]]-Tabla13[[#This Row],[Proyec Ejec Acumul]]</f>
        <v>#REF!</v>
      </c>
      <c r="Q1990" s="820" t="e">
        <f>Tabla13[[#This Row],[Ejec Real Mes]]-Tabla13[[#This Row],[Program Entreg Mes]]</f>
        <v>#REF!</v>
      </c>
    </row>
    <row r="1991" spans="1:17">
      <c r="A1991" s="824">
        <v>23</v>
      </c>
      <c r="B1991" s="824" t="s">
        <v>2461</v>
      </c>
      <c r="C1991" s="824" t="s">
        <v>2462</v>
      </c>
      <c r="D1991" s="824" t="s">
        <v>688</v>
      </c>
      <c r="E1991" s="824" t="e">
        <f>#REF!</f>
        <v>#REF!</v>
      </c>
      <c r="F1991" s="824">
        <v>3</v>
      </c>
      <c r="G1991" s="824" t="s">
        <v>2445</v>
      </c>
      <c r="H1991" s="824" t="e">
        <f>#REF!</f>
        <v>#REF!</v>
      </c>
      <c r="I1991" s="824" t="e">
        <f>#REF!+#REF!+#REF!</f>
        <v>#REF!</v>
      </c>
      <c r="J1991" s="824" t="e">
        <f>#REF!+#REF!+#REF!</f>
        <v>#REF!</v>
      </c>
      <c r="K1991" s="825" t="e">
        <f t="shared" si="36"/>
        <v>#REF!</v>
      </c>
      <c r="L1991" s="825" t="e">
        <f t="shared" si="37"/>
        <v>#REF!</v>
      </c>
      <c r="M1991" s="824" t="e">
        <f>#REF!</f>
        <v>#REF!</v>
      </c>
      <c r="N1991" s="824" t="e">
        <f>#REF!</f>
        <v>#REF!</v>
      </c>
      <c r="O1991" s="838" t="e">
        <f t="shared" si="38"/>
        <v>#REF!</v>
      </c>
      <c r="P1991" s="820" t="e">
        <f>Tabla13[[#This Row],[Ejec Real Acumu]]-Tabla13[[#This Row],[Proyec Ejec Acumul]]</f>
        <v>#REF!</v>
      </c>
      <c r="Q1991" s="820" t="e">
        <f>Tabla13[[#This Row],[Ejec Real Mes]]-Tabla13[[#This Row],[Program Entreg Mes]]</f>
        <v>#REF!</v>
      </c>
    </row>
    <row r="1992" spans="1:17">
      <c r="A1992" s="824">
        <v>24</v>
      </c>
      <c r="B1992" s="824" t="s">
        <v>2461</v>
      </c>
      <c r="C1992" s="824" t="s">
        <v>2462</v>
      </c>
      <c r="D1992" s="824" t="s">
        <v>688</v>
      </c>
      <c r="E1992" s="824" t="e">
        <f>#REF!</f>
        <v>#REF!</v>
      </c>
      <c r="F1992" s="824">
        <v>3</v>
      </c>
      <c r="G1992" s="824" t="s">
        <v>2445</v>
      </c>
      <c r="H1992" s="824" t="e">
        <f>#REF!</f>
        <v>#REF!</v>
      </c>
      <c r="I1992" s="824" t="e">
        <f>#REF!+#REF!+#REF!</f>
        <v>#REF!</v>
      </c>
      <c r="J1992" s="824" t="e">
        <f>#REF!+#REF!+#REF!</f>
        <v>#REF!</v>
      </c>
      <c r="K1992" s="825" t="e">
        <f t="shared" si="36"/>
        <v>#REF!</v>
      </c>
      <c r="L1992" s="825" t="e">
        <f t="shared" si="37"/>
        <v>#REF!</v>
      </c>
      <c r="M1992" s="824" t="e">
        <f>#REF!</f>
        <v>#REF!</v>
      </c>
      <c r="N1992" s="824" t="e">
        <f>#REF!</f>
        <v>#REF!</v>
      </c>
      <c r="O1992" s="838" t="e">
        <f t="shared" si="38"/>
        <v>#REF!</v>
      </c>
      <c r="P1992" s="820" t="e">
        <f>Tabla13[[#This Row],[Ejec Real Acumu]]-Tabla13[[#This Row],[Proyec Ejec Acumul]]</f>
        <v>#REF!</v>
      </c>
      <c r="Q1992" s="820" t="e">
        <f>Tabla13[[#This Row],[Ejec Real Mes]]-Tabla13[[#This Row],[Program Entreg Mes]]</f>
        <v>#REF!</v>
      </c>
    </row>
    <row r="1993" spans="1:17">
      <c r="A1993" s="824">
        <v>25</v>
      </c>
      <c r="B1993" s="824" t="s">
        <v>2461</v>
      </c>
      <c r="C1993" s="824" t="s">
        <v>2462</v>
      </c>
      <c r="D1993" s="824" t="s">
        <v>688</v>
      </c>
      <c r="E1993" s="824" t="e">
        <f>#REF!</f>
        <v>#REF!</v>
      </c>
      <c r="F1993" s="824">
        <v>3</v>
      </c>
      <c r="G1993" s="824" t="s">
        <v>2445</v>
      </c>
      <c r="H1993" s="824" t="e">
        <f>#REF!</f>
        <v>#REF!</v>
      </c>
      <c r="I1993" s="824" t="e">
        <f>#REF!+#REF!+#REF!</f>
        <v>#REF!</v>
      </c>
      <c r="J1993" s="824" t="e">
        <f>#REF!+#REF!+#REF!</f>
        <v>#REF!</v>
      </c>
      <c r="K1993" s="825" t="e">
        <f t="shared" si="36"/>
        <v>#REF!</v>
      </c>
      <c r="L1993" s="825" t="e">
        <f t="shared" si="37"/>
        <v>#REF!</v>
      </c>
      <c r="M1993" s="824" t="e">
        <f>#REF!</f>
        <v>#REF!</v>
      </c>
      <c r="N1993" s="824" t="e">
        <f>#REF!</f>
        <v>#REF!</v>
      </c>
      <c r="O1993" s="838" t="e">
        <f t="shared" si="38"/>
        <v>#REF!</v>
      </c>
      <c r="P1993" s="820" t="e">
        <f>Tabla13[[#This Row],[Ejec Real Acumu]]-Tabla13[[#This Row],[Proyec Ejec Acumul]]</f>
        <v>#REF!</v>
      </c>
      <c r="Q1993" s="820" t="e">
        <f>Tabla13[[#This Row],[Ejec Real Mes]]-Tabla13[[#This Row],[Program Entreg Mes]]</f>
        <v>#REF!</v>
      </c>
    </row>
    <row r="1994" spans="1:17">
      <c r="A1994" s="824">
        <v>26</v>
      </c>
      <c r="B1994" s="824" t="s">
        <v>2461</v>
      </c>
      <c r="C1994" s="824" t="s">
        <v>2462</v>
      </c>
      <c r="D1994" s="824" t="s">
        <v>688</v>
      </c>
      <c r="E1994" s="824" t="e">
        <f>#REF!</f>
        <v>#REF!</v>
      </c>
      <c r="F1994" s="824">
        <v>3</v>
      </c>
      <c r="G1994" s="824" t="s">
        <v>2445</v>
      </c>
      <c r="H1994" s="824" t="e">
        <f>#REF!</f>
        <v>#REF!</v>
      </c>
      <c r="I1994" s="824" t="e">
        <f>#REF!+#REF!+#REF!</f>
        <v>#REF!</v>
      </c>
      <c r="J1994" s="824" t="e">
        <f>#REF!+#REF!+#REF!</f>
        <v>#REF!</v>
      </c>
      <c r="K1994" s="825" t="e">
        <f t="shared" si="36"/>
        <v>#REF!</v>
      </c>
      <c r="L1994" s="825" t="e">
        <f t="shared" si="37"/>
        <v>#REF!</v>
      </c>
      <c r="M1994" s="824" t="e">
        <f>#REF!</f>
        <v>#REF!</v>
      </c>
      <c r="N1994" s="824" t="e">
        <f>#REF!</f>
        <v>#REF!</v>
      </c>
      <c r="O1994" s="838" t="e">
        <f t="shared" si="38"/>
        <v>#REF!</v>
      </c>
      <c r="P1994" s="820" t="e">
        <f>Tabla13[[#This Row],[Ejec Real Acumu]]-Tabla13[[#This Row],[Proyec Ejec Acumul]]</f>
        <v>#REF!</v>
      </c>
      <c r="Q1994" s="820" t="e">
        <f>Tabla13[[#This Row],[Ejec Real Mes]]-Tabla13[[#This Row],[Program Entreg Mes]]</f>
        <v>#REF!</v>
      </c>
    </row>
    <row r="1995" spans="1:17">
      <c r="A1995" s="824">
        <v>27</v>
      </c>
      <c r="B1995" s="824" t="s">
        <v>2461</v>
      </c>
      <c r="C1995" s="824" t="s">
        <v>2462</v>
      </c>
      <c r="D1995" s="824" t="s">
        <v>688</v>
      </c>
      <c r="E1995" s="824" t="e">
        <f>#REF!</f>
        <v>#REF!</v>
      </c>
      <c r="F1995" s="824">
        <v>3</v>
      </c>
      <c r="G1995" s="824" t="s">
        <v>2445</v>
      </c>
      <c r="H1995" s="824" t="e">
        <f>#REF!</f>
        <v>#REF!</v>
      </c>
      <c r="I1995" s="824" t="e">
        <f>#REF!+#REF!+#REF!</f>
        <v>#REF!</v>
      </c>
      <c r="J1995" s="824" t="e">
        <f>#REF!+#REF!+#REF!</f>
        <v>#REF!</v>
      </c>
      <c r="K1995" s="825" t="e">
        <f t="shared" si="36"/>
        <v>#REF!</v>
      </c>
      <c r="L1995" s="825" t="e">
        <f t="shared" si="37"/>
        <v>#REF!</v>
      </c>
      <c r="M1995" s="824" t="e">
        <f>#REF!</f>
        <v>#REF!</v>
      </c>
      <c r="N1995" s="824" t="e">
        <f>#REF!</f>
        <v>#REF!</v>
      </c>
      <c r="O1995" s="838" t="e">
        <f t="shared" si="38"/>
        <v>#REF!</v>
      </c>
      <c r="P1995" s="820" t="e">
        <f>Tabla13[[#This Row],[Ejec Real Acumu]]-Tabla13[[#This Row],[Proyec Ejec Acumul]]</f>
        <v>#REF!</v>
      </c>
      <c r="Q1995" s="820" t="e">
        <f>Tabla13[[#This Row],[Ejec Real Mes]]-Tabla13[[#This Row],[Program Entreg Mes]]</f>
        <v>#REF!</v>
      </c>
    </row>
    <row r="1996" spans="1:17">
      <c r="A1996" s="824">
        <v>28</v>
      </c>
      <c r="B1996" s="824" t="s">
        <v>2461</v>
      </c>
      <c r="C1996" s="824" t="s">
        <v>2462</v>
      </c>
      <c r="D1996" s="824" t="s">
        <v>688</v>
      </c>
      <c r="E1996" s="824" t="e">
        <f>#REF!</f>
        <v>#REF!</v>
      </c>
      <c r="F1996" s="824">
        <v>3</v>
      </c>
      <c r="G1996" s="824" t="s">
        <v>2445</v>
      </c>
      <c r="H1996" s="824" t="e">
        <f>#REF!</f>
        <v>#REF!</v>
      </c>
      <c r="I1996" s="824" t="e">
        <f>#REF!+#REF!+#REF!</f>
        <v>#REF!</v>
      </c>
      <c r="J1996" s="824" t="e">
        <f>#REF!+#REF!+#REF!</f>
        <v>#REF!</v>
      </c>
      <c r="K1996" s="825" t="e">
        <f t="shared" si="36"/>
        <v>#REF!</v>
      </c>
      <c r="L1996" s="825" t="e">
        <f t="shared" si="37"/>
        <v>#REF!</v>
      </c>
      <c r="M1996" s="824" t="e">
        <f>#REF!</f>
        <v>#REF!</v>
      </c>
      <c r="N1996" s="824" t="e">
        <f>#REF!</f>
        <v>#REF!</v>
      </c>
      <c r="O1996" s="838" t="e">
        <f t="shared" si="38"/>
        <v>#REF!</v>
      </c>
      <c r="P1996" s="820" t="e">
        <f>Tabla13[[#This Row],[Ejec Real Acumu]]-Tabla13[[#This Row],[Proyec Ejec Acumul]]</f>
        <v>#REF!</v>
      </c>
      <c r="Q1996" s="820" t="e">
        <f>Tabla13[[#This Row],[Ejec Real Mes]]-Tabla13[[#This Row],[Program Entreg Mes]]</f>
        <v>#REF!</v>
      </c>
    </row>
    <row r="1997" spans="1:17">
      <c r="A1997" s="824">
        <v>29</v>
      </c>
      <c r="B1997" s="824" t="s">
        <v>2461</v>
      </c>
      <c r="C1997" s="824" t="s">
        <v>2462</v>
      </c>
      <c r="D1997" s="824" t="s">
        <v>688</v>
      </c>
      <c r="E1997" s="824" t="e">
        <f>#REF!</f>
        <v>#REF!</v>
      </c>
      <c r="F1997" s="824">
        <v>3</v>
      </c>
      <c r="G1997" s="824" t="s">
        <v>2445</v>
      </c>
      <c r="H1997" s="824" t="e">
        <f>#REF!</f>
        <v>#REF!</v>
      </c>
      <c r="I1997" s="824" t="e">
        <f>#REF!+#REF!+#REF!</f>
        <v>#REF!</v>
      </c>
      <c r="J1997" s="824" t="e">
        <f>#REF!+#REF!+#REF!</f>
        <v>#REF!</v>
      </c>
      <c r="K1997" s="825" t="e">
        <f t="shared" si="36"/>
        <v>#REF!</v>
      </c>
      <c r="L1997" s="825" t="e">
        <f t="shared" si="37"/>
        <v>#REF!</v>
      </c>
      <c r="M1997" s="824" t="e">
        <f>#REF!</f>
        <v>#REF!</v>
      </c>
      <c r="N1997" s="824" t="e">
        <f>#REF!</f>
        <v>#REF!</v>
      </c>
      <c r="O1997" s="838" t="e">
        <f t="shared" si="38"/>
        <v>#REF!</v>
      </c>
      <c r="P1997" s="820" t="e">
        <f>Tabla13[[#This Row],[Ejec Real Acumu]]-Tabla13[[#This Row],[Proyec Ejec Acumul]]</f>
        <v>#REF!</v>
      </c>
      <c r="Q1997" s="820" t="e">
        <f>Tabla13[[#This Row],[Ejec Real Mes]]-Tabla13[[#This Row],[Program Entreg Mes]]</f>
        <v>#REF!</v>
      </c>
    </row>
    <row r="1998" spans="1:17">
      <c r="A1998" s="824">
        <v>30</v>
      </c>
      <c r="B1998" s="824" t="s">
        <v>2461</v>
      </c>
      <c r="C1998" s="824" t="s">
        <v>2462</v>
      </c>
      <c r="D1998" s="824" t="s">
        <v>688</v>
      </c>
      <c r="E1998" s="824" t="e">
        <f>#REF!</f>
        <v>#REF!</v>
      </c>
      <c r="F1998" s="824">
        <v>3</v>
      </c>
      <c r="G1998" s="824" t="s">
        <v>2445</v>
      </c>
      <c r="H1998" s="824" t="e">
        <f>#REF!</f>
        <v>#REF!</v>
      </c>
      <c r="I1998" s="824" t="e">
        <f>#REF!+#REF!+#REF!</f>
        <v>#REF!</v>
      </c>
      <c r="J1998" s="824" t="e">
        <f>#REF!+#REF!+#REF!</f>
        <v>#REF!</v>
      </c>
      <c r="K1998" s="825" t="e">
        <f t="shared" si="36"/>
        <v>#REF!</v>
      </c>
      <c r="L1998" s="825" t="e">
        <f t="shared" si="37"/>
        <v>#REF!</v>
      </c>
      <c r="M1998" s="824" t="e">
        <f>#REF!</f>
        <v>#REF!</v>
      </c>
      <c r="N1998" s="824" t="e">
        <f>#REF!</f>
        <v>#REF!</v>
      </c>
      <c r="O1998" s="838" t="e">
        <f t="shared" si="38"/>
        <v>#REF!</v>
      </c>
      <c r="P1998" s="820" t="e">
        <f>Tabla13[[#This Row],[Ejec Real Acumu]]-Tabla13[[#This Row],[Proyec Ejec Acumul]]</f>
        <v>#REF!</v>
      </c>
      <c r="Q1998" s="820" t="e">
        <f>Tabla13[[#This Row],[Ejec Real Mes]]-Tabla13[[#This Row],[Program Entreg Mes]]</f>
        <v>#REF!</v>
      </c>
    </row>
    <row r="1999" spans="1:17">
      <c r="A1999" s="824">
        <v>31</v>
      </c>
      <c r="B1999" s="824" t="s">
        <v>2461</v>
      </c>
      <c r="C1999" s="824" t="s">
        <v>2462</v>
      </c>
      <c r="D1999" s="824" t="s">
        <v>688</v>
      </c>
      <c r="E1999" s="824" t="e">
        <f>#REF!</f>
        <v>#REF!</v>
      </c>
      <c r="F1999" s="824">
        <v>3</v>
      </c>
      <c r="G1999" s="824" t="s">
        <v>2445</v>
      </c>
      <c r="H1999" s="824" t="e">
        <f>#REF!</f>
        <v>#REF!</v>
      </c>
      <c r="I1999" s="824" t="e">
        <f>#REF!+#REF!+#REF!</f>
        <v>#REF!</v>
      </c>
      <c r="J1999" s="824" t="e">
        <f>#REF!+#REF!+#REF!</f>
        <v>#REF!</v>
      </c>
      <c r="K1999" s="825" t="e">
        <f t="shared" si="36"/>
        <v>#REF!</v>
      </c>
      <c r="L1999" s="825" t="e">
        <f t="shared" si="37"/>
        <v>#REF!</v>
      </c>
      <c r="M1999" s="824" t="e">
        <f>#REF!</f>
        <v>#REF!</v>
      </c>
      <c r="N1999" s="824" t="e">
        <f>#REF!</f>
        <v>#REF!</v>
      </c>
      <c r="O1999" s="838" t="e">
        <f t="shared" si="38"/>
        <v>#REF!</v>
      </c>
      <c r="P1999" s="820" t="e">
        <f>Tabla13[[#This Row],[Ejec Real Acumu]]-Tabla13[[#This Row],[Proyec Ejec Acumul]]</f>
        <v>#REF!</v>
      </c>
      <c r="Q1999" s="820" t="e">
        <f>Tabla13[[#This Row],[Ejec Real Mes]]-Tabla13[[#This Row],[Program Entreg Mes]]</f>
        <v>#REF!</v>
      </c>
    </row>
    <row r="2000" spans="1:17">
      <c r="A2000" s="824">
        <v>32</v>
      </c>
      <c r="B2000" s="824" t="s">
        <v>2461</v>
      </c>
      <c r="C2000" s="824" t="s">
        <v>2462</v>
      </c>
      <c r="D2000" s="824" t="s">
        <v>688</v>
      </c>
      <c r="E2000" s="824" t="e">
        <f>#REF!</f>
        <v>#REF!</v>
      </c>
      <c r="F2000" s="824">
        <v>3</v>
      </c>
      <c r="G2000" s="824" t="s">
        <v>2445</v>
      </c>
      <c r="H2000" s="824" t="e">
        <f>#REF!</f>
        <v>#REF!</v>
      </c>
      <c r="I2000" s="824" t="e">
        <f>#REF!+#REF!+#REF!</f>
        <v>#REF!</v>
      </c>
      <c r="J2000" s="824" t="e">
        <f>#REF!+#REF!+#REF!</f>
        <v>#REF!</v>
      </c>
      <c r="K2000" s="825" t="e">
        <f t="shared" si="36"/>
        <v>#REF!</v>
      </c>
      <c r="L2000" s="825" t="e">
        <f t="shared" si="37"/>
        <v>#REF!</v>
      </c>
      <c r="M2000" s="824" t="e">
        <f>#REF!</f>
        <v>#REF!</v>
      </c>
      <c r="N2000" s="824" t="e">
        <f>#REF!</f>
        <v>#REF!</v>
      </c>
      <c r="O2000" s="838" t="e">
        <f t="shared" si="38"/>
        <v>#REF!</v>
      </c>
      <c r="P2000" s="820" t="e">
        <f>Tabla13[[#This Row],[Ejec Real Acumu]]-Tabla13[[#This Row],[Proyec Ejec Acumul]]</f>
        <v>#REF!</v>
      </c>
      <c r="Q2000" s="820" t="e">
        <f>Tabla13[[#This Row],[Ejec Real Mes]]-Tabla13[[#This Row],[Program Entreg Mes]]</f>
        <v>#REF!</v>
      </c>
    </row>
    <row r="2001" spans="1:17">
      <c r="A2001" s="824">
        <v>33</v>
      </c>
      <c r="B2001" s="824" t="s">
        <v>2461</v>
      </c>
      <c r="C2001" s="824" t="s">
        <v>2462</v>
      </c>
      <c r="D2001" s="824" t="s">
        <v>688</v>
      </c>
      <c r="E2001" s="824" t="e">
        <f>#REF!</f>
        <v>#REF!</v>
      </c>
      <c r="F2001" s="824">
        <v>3</v>
      </c>
      <c r="G2001" s="824" t="s">
        <v>2445</v>
      </c>
      <c r="H2001" s="824" t="e">
        <f>#REF!</f>
        <v>#REF!</v>
      </c>
      <c r="I2001" s="824" t="e">
        <f>#REF!+#REF!+#REF!</f>
        <v>#REF!</v>
      </c>
      <c r="J2001" s="824" t="e">
        <f>#REF!+#REF!+#REF!</f>
        <v>#REF!</v>
      </c>
      <c r="K2001" s="825" t="e">
        <f t="shared" si="36"/>
        <v>#REF!</v>
      </c>
      <c r="L2001" s="825" t="e">
        <f t="shared" si="37"/>
        <v>#REF!</v>
      </c>
      <c r="M2001" s="824" t="e">
        <f>#REF!</f>
        <v>#REF!</v>
      </c>
      <c r="N2001" s="824" t="e">
        <f>#REF!</f>
        <v>#REF!</v>
      </c>
      <c r="O2001" s="838" t="e">
        <f t="shared" si="38"/>
        <v>#REF!</v>
      </c>
      <c r="P2001" s="820" t="e">
        <f>Tabla13[[#This Row],[Ejec Real Acumu]]-Tabla13[[#This Row],[Proyec Ejec Acumul]]</f>
        <v>#REF!</v>
      </c>
      <c r="Q2001" s="820" t="e">
        <f>Tabla13[[#This Row],[Ejec Real Mes]]-Tabla13[[#This Row],[Program Entreg Mes]]</f>
        <v>#REF!</v>
      </c>
    </row>
    <row r="2002" spans="1:17">
      <c r="A2002" s="824">
        <v>34</v>
      </c>
      <c r="B2002" s="824" t="s">
        <v>2461</v>
      </c>
      <c r="C2002" s="824" t="s">
        <v>2462</v>
      </c>
      <c r="D2002" s="824" t="s">
        <v>688</v>
      </c>
      <c r="E2002" s="824" t="e">
        <f>#REF!</f>
        <v>#REF!</v>
      </c>
      <c r="F2002" s="824">
        <v>3</v>
      </c>
      <c r="G2002" s="824" t="s">
        <v>2445</v>
      </c>
      <c r="H2002" s="824" t="e">
        <f>#REF!</f>
        <v>#REF!</v>
      </c>
      <c r="I2002" s="824" t="e">
        <f>#REF!+#REF!+#REF!</f>
        <v>#REF!</v>
      </c>
      <c r="J2002" s="824" t="e">
        <f>#REF!+#REF!+#REF!</f>
        <v>#REF!</v>
      </c>
      <c r="K2002" s="825" t="e">
        <f t="shared" si="36"/>
        <v>#REF!</v>
      </c>
      <c r="L2002" s="825" t="e">
        <f t="shared" si="37"/>
        <v>#REF!</v>
      </c>
      <c r="M2002" s="824" t="e">
        <f>#REF!</f>
        <v>#REF!</v>
      </c>
      <c r="N2002" s="824" t="e">
        <f>#REF!</f>
        <v>#REF!</v>
      </c>
      <c r="O2002" s="838" t="e">
        <f t="shared" si="38"/>
        <v>#REF!</v>
      </c>
      <c r="P2002" s="820" t="e">
        <f>Tabla13[[#This Row],[Ejec Real Acumu]]-Tabla13[[#This Row],[Proyec Ejec Acumul]]</f>
        <v>#REF!</v>
      </c>
      <c r="Q2002" s="820" t="e">
        <f>Tabla13[[#This Row],[Ejec Real Mes]]-Tabla13[[#This Row],[Program Entreg Mes]]</f>
        <v>#REF!</v>
      </c>
    </row>
    <row r="2003" spans="1:17">
      <c r="A2003" s="824">
        <v>35</v>
      </c>
      <c r="B2003" s="824" t="s">
        <v>2461</v>
      </c>
      <c r="C2003" s="824" t="s">
        <v>2462</v>
      </c>
      <c r="D2003" s="824" t="s">
        <v>688</v>
      </c>
      <c r="E2003" s="824" t="e">
        <f>#REF!</f>
        <v>#REF!</v>
      </c>
      <c r="F2003" s="824">
        <v>3</v>
      </c>
      <c r="G2003" s="824" t="s">
        <v>2445</v>
      </c>
      <c r="H2003" s="824" t="e">
        <f>#REF!</f>
        <v>#REF!</v>
      </c>
      <c r="I2003" s="824" t="e">
        <f>#REF!+#REF!+#REF!</f>
        <v>#REF!</v>
      </c>
      <c r="J2003" s="824" t="e">
        <f>#REF!+#REF!+#REF!</f>
        <v>#REF!</v>
      </c>
      <c r="K2003" s="825" t="e">
        <f t="shared" si="36"/>
        <v>#REF!</v>
      </c>
      <c r="L2003" s="825" t="e">
        <f t="shared" si="37"/>
        <v>#REF!</v>
      </c>
      <c r="M2003" s="824" t="e">
        <f>#REF!</f>
        <v>#REF!</v>
      </c>
      <c r="N2003" s="824" t="e">
        <f>#REF!</f>
        <v>#REF!</v>
      </c>
      <c r="O2003" s="838" t="e">
        <f t="shared" si="38"/>
        <v>#REF!</v>
      </c>
      <c r="P2003" s="820" t="e">
        <f>Tabla13[[#This Row],[Ejec Real Acumu]]-Tabla13[[#This Row],[Proyec Ejec Acumul]]</f>
        <v>#REF!</v>
      </c>
      <c r="Q2003" s="820" t="e">
        <f>Tabla13[[#This Row],[Ejec Real Mes]]-Tabla13[[#This Row],[Program Entreg Mes]]</f>
        <v>#REF!</v>
      </c>
    </row>
    <row r="2004" spans="1:17">
      <c r="A2004" s="824">
        <v>1</v>
      </c>
      <c r="B2004" s="824" t="s">
        <v>2461</v>
      </c>
      <c r="C2004" s="824" t="s">
        <v>2462</v>
      </c>
      <c r="D2004" s="824" t="s">
        <v>688</v>
      </c>
      <c r="E2004" s="824" t="e">
        <f>#REF!</f>
        <v>#REF!</v>
      </c>
      <c r="F2004" s="824">
        <v>4</v>
      </c>
      <c r="G2004" s="824" t="s">
        <v>2446</v>
      </c>
      <c r="H2004" s="824" t="e">
        <f>#REF!</f>
        <v>#REF!</v>
      </c>
      <c r="I2004" s="824" t="e">
        <f>#REF!+#REF!+#REF!+#REF!</f>
        <v>#REF!</v>
      </c>
      <c r="J2004" s="824" t="e">
        <f>#REF!+#REF!+#REF!+#REF!</f>
        <v>#REF!</v>
      </c>
      <c r="K2004" s="825" t="e">
        <f t="shared" si="36"/>
        <v>#REF!</v>
      </c>
      <c r="L2004" s="825" t="e">
        <f t="shared" si="37"/>
        <v>#REF!</v>
      </c>
      <c r="M2004" s="824" t="e">
        <f>#REF!</f>
        <v>#REF!</v>
      </c>
      <c r="N2004" s="824" t="e">
        <f>#REF!</f>
        <v>#REF!</v>
      </c>
      <c r="O2004" s="838" t="e">
        <f t="shared" si="38"/>
        <v>#REF!</v>
      </c>
      <c r="P2004" s="820" t="e">
        <f>Tabla13[[#This Row],[Ejec Real Acumu]]-Tabla13[[#This Row],[Proyec Ejec Acumul]]</f>
        <v>#REF!</v>
      </c>
      <c r="Q2004" s="820" t="e">
        <f>Tabla13[[#This Row],[Ejec Real Mes]]-Tabla13[[#This Row],[Program Entreg Mes]]</f>
        <v>#REF!</v>
      </c>
    </row>
    <row r="2005" spans="1:17">
      <c r="A2005" s="824">
        <v>2</v>
      </c>
      <c r="B2005" s="824" t="s">
        <v>2461</v>
      </c>
      <c r="C2005" s="824" t="s">
        <v>2462</v>
      </c>
      <c r="D2005" s="824" t="s">
        <v>688</v>
      </c>
      <c r="E2005" s="824" t="e">
        <f>#REF!</f>
        <v>#REF!</v>
      </c>
      <c r="F2005" s="824">
        <v>4</v>
      </c>
      <c r="G2005" s="824" t="s">
        <v>2446</v>
      </c>
      <c r="H2005" s="824" t="e">
        <f>#REF!</f>
        <v>#REF!</v>
      </c>
      <c r="I2005" s="824" t="e">
        <f>#REF!+#REF!+#REF!+#REF!</f>
        <v>#REF!</v>
      </c>
      <c r="J2005" s="824" t="e">
        <f>#REF!+#REF!+#REF!+#REF!</f>
        <v>#REF!</v>
      </c>
      <c r="K2005" s="825" t="e">
        <f t="shared" si="36"/>
        <v>#REF!</v>
      </c>
      <c r="L2005" s="825" t="e">
        <f t="shared" si="37"/>
        <v>#REF!</v>
      </c>
      <c r="M2005" s="824" t="e">
        <f>#REF!</f>
        <v>#REF!</v>
      </c>
      <c r="N2005" s="824" t="e">
        <f>#REF!</f>
        <v>#REF!</v>
      </c>
      <c r="O2005" s="838" t="e">
        <f t="shared" si="38"/>
        <v>#REF!</v>
      </c>
      <c r="P2005" s="820" t="e">
        <f>Tabla13[[#This Row],[Ejec Real Acumu]]-Tabla13[[#This Row],[Proyec Ejec Acumul]]</f>
        <v>#REF!</v>
      </c>
      <c r="Q2005" s="820" t="e">
        <f>Tabla13[[#This Row],[Ejec Real Mes]]-Tabla13[[#This Row],[Program Entreg Mes]]</f>
        <v>#REF!</v>
      </c>
    </row>
    <row r="2006" spans="1:17">
      <c r="A2006" s="824">
        <v>3</v>
      </c>
      <c r="B2006" s="824" t="s">
        <v>2461</v>
      </c>
      <c r="C2006" s="824" t="s">
        <v>2462</v>
      </c>
      <c r="D2006" s="824" t="s">
        <v>688</v>
      </c>
      <c r="E2006" s="824" t="e">
        <f>#REF!</f>
        <v>#REF!</v>
      </c>
      <c r="F2006" s="824">
        <v>4</v>
      </c>
      <c r="G2006" s="824" t="s">
        <v>2446</v>
      </c>
      <c r="H2006" s="824" t="e">
        <f>#REF!</f>
        <v>#REF!</v>
      </c>
      <c r="I2006" s="824" t="e">
        <f>#REF!+#REF!+#REF!+#REF!</f>
        <v>#REF!</v>
      </c>
      <c r="J2006" s="824" t="e">
        <f>#REF!+#REF!+#REF!+#REF!</f>
        <v>#REF!</v>
      </c>
      <c r="K2006" s="825" t="e">
        <f t="shared" si="36"/>
        <v>#REF!</v>
      </c>
      <c r="L2006" s="825" t="e">
        <f t="shared" si="37"/>
        <v>#REF!</v>
      </c>
      <c r="M2006" s="824" t="e">
        <f>#REF!</f>
        <v>#REF!</v>
      </c>
      <c r="N2006" s="824" t="e">
        <f>#REF!</f>
        <v>#REF!</v>
      </c>
      <c r="O2006" s="838" t="e">
        <f t="shared" si="38"/>
        <v>#REF!</v>
      </c>
      <c r="P2006" s="820" t="e">
        <f>Tabla13[[#This Row],[Ejec Real Acumu]]-Tabla13[[#This Row],[Proyec Ejec Acumul]]</f>
        <v>#REF!</v>
      </c>
      <c r="Q2006" s="820" t="e">
        <f>Tabla13[[#This Row],[Ejec Real Mes]]-Tabla13[[#This Row],[Program Entreg Mes]]</f>
        <v>#REF!</v>
      </c>
    </row>
    <row r="2007" spans="1:17">
      <c r="A2007" s="824">
        <v>4</v>
      </c>
      <c r="B2007" s="824" t="s">
        <v>2461</v>
      </c>
      <c r="C2007" s="824" t="s">
        <v>2462</v>
      </c>
      <c r="D2007" s="824" t="s">
        <v>688</v>
      </c>
      <c r="E2007" s="824" t="e">
        <f>#REF!</f>
        <v>#REF!</v>
      </c>
      <c r="F2007" s="824">
        <v>4</v>
      </c>
      <c r="G2007" s="824" t="s">
        <v>2446</v>
      </c>
      <c r="H2007" s="824" t="e">
        <f>#REF!</f>
        <v>#REF!</v>
      </c>
      <c r="I2007" s="824" t="e">
        <f>#REF!+#REF!+#REF!+#REF!</f>
        <v>#REF!</v>
      </c>
      <c r="J2007" s="824" t="e">
        <f>#REF!+#REF!+#REF!+#REF!</f>
        <v>#REF!</v>
      </c>
      <c r="K2007" s="825" t="e">
        <f t="shared" si="36"/>
        <v>#REF!</v>
      </c>
      <c r="L2007" s="825" t="e">
        <f t="shared" si="37"/>
        <v>#REF!</v>
      </c>
      <c r="M2007" s="824" t="e">
        <f>#REF!</f>
        <v>#REF!</v>
      </c>
      <c r="N2007" s="824" t="e">
        <f>#REF!</f>
        <v>#REF!</v>
      </c>
      <c r="O2007" s="838" t="e">
        <f t="shared" si="38"/>
        <v>#REF!</v>
      </c>
      <c r="P2007" s="820" t="e">
        <f>Tabla13[[#This Row],[Ejec Real Acumu]]-Tabla13[[#This Row],[Proyec Ejec Acumul]]</f>
        <v>#REF!</v>
      </c>
      <c r="Q2007" s="820" t="e">
        <f>Tabla13[[#This Row],[Ejec Real Mes]]-Tabla13[[#This Row],[Program Entreg Mes]]</f>
        <v>#REF!</v>
      </c>
    </row>
    <row r="2008" spans="1:17">
      <c r="A2008" s="824">
        <v>5</v>
      </c>
      <c r="B2008" s="824" t="s">
        <v>2461</v>
      </c>
      <c r="C2008" s="824" t="s">
        <v>2462</v>
      </c>
      <c r="D2008" s="824" t="s">
        <v>688</v>
      </c>
      <c r="E2008" s="824" t="e">
        <f>#REF!</f>
        <v>#REF!</v>
      </c>
      <c r="F2008" s="824">
        <v>4</v>
      </c>
      <c r="G2008" s="824" t="s">
        <v>2446</v>
      </c>
      <c r="H2008" s="824" t="e">
        <f>#REF!</f>
        <v>#REF!</v>
      </c>
      <c r="I2008" s="824" t="e">
        <f>#REF!+#REF!+#REF!+#REF!</f>
        <v>#REF!</v>
      </c>
      <c r="J2008" s="824" t="e">
        <f>#REF!+#REF!+#REF!+#REF!</f>
        <v>#REF!</v>
      </c>
      <c r="K2008" s="825" t="e">
        <f t="shared" si="36"/>
        <v>#REF!</v>
      </c>
      <c r="L2008" s="825" t="e">
        <f t="shared" si="37"/>
        <v>#REF!</v>
      </c>
      <c r="M2008" s="824" t="e">
        <f>#REF!</f>
        <v>#REF!</v>
      </c>
      <c r="N2008" s="824" t="e">
        <f>#REF!</f>
        <v>#REF!</v>
      </c>
      <c r="O2008" s="838" t="e">
        <f t="shared" si="38"/>
        <v>#REF!</v>
      </c>
      <c r="P2008" s="820" t="e">
        <f>Tabla13[[#This Row],[Ejec Real Acumu]]-Tabla13[[#This Row],[Proyec Ejec Acumul]]</f>
        <v>#REF!</v>
      </c>
      <c r="Q2008" s="820" t="e">
        <f>Tabla13[[#This Row],[Ejec Real Mes]]-Tabla13[[#This Row],[Program Entreg Mes]]</f>
        <v>#REF!</v>
      </c>
    </row>
    <row r="2009" spans="1:17">
      <c r="A2009" s="824">
        <v>6</v>
      </c>
      <c r="B2009" s="824" t="s">
        <v>2461</v>
      </c>
      <c r="C2009" s="824" t="s">
        <v>2462</v>
      </c>
      <c r="D2009" s="824" t="s">
        <v>688</v>
      </c>
      <c r="E2009" s="824" t="e">
        <f>#REF!</f>
        <v>#REF!</v>
      </c>
      <c r="F2009" s="824">
        <v>4</v>
      </c>
      <c r="G2009" s="824" t="s">
        <v>2446</v>
      </c>
      <c r="H2009" s="824" t="e">
        <f>#REF!</f>
        <v>#REF!</v>
      </c>
      <c r="I2009" s="824" t="e">
        <f>#REF!+#REF!+#REF!+#REF!</f>
        <v>#REF!</v>
      </c>
      <c r="J2009" s="824" t="e">
        <f>#REF!+#REF!+#REF!+#REF!</f>
        <v>#REF!</v>
      </c>
      <c r="K2009" s="825" t="e">
        <f t="shared" si="36"/>
        <v>#REF!</v>
      </c>
      <c r="L2009" s="825" t="e">
        <f t="shared" si="37"/>
        <v>#REF!</v>
      </c>
      <c r="M2009" s="824" t="e">
        <f>#REF!</f>
        <v>#REF!</v>
      </c>
      <c r="N2009" s="824" t="e">
        <f>#REF!</f>
        <v>#REF!</v>
      </c>
      <c r="O2009" s="838" t="e">
        <f t="shared" si="38"/>
        <v>#REF!</v>
      </c>
      <c r="P2009" s="820" t="e">
        <f>Tabla13[[#This Row],[Ejec Real Acumu]]-Tabla13[[#This Row],[Proyec Ejec Acumul]]</f>
        <v>#REF!</v>
      </c>
      <c r="Q2009" s="820" t="e">
        <f>Tabla13[[#This Row],[Ejec Real Mes]]-Tabla13[[#This Row],[Program Entreg Mes]]</f>
        <v>#REF!</v>
      </c>
    </row>
    <row r="2010" spans="1:17">
      <c r="A2010" s="824">
        <v>7</v>
      </c>
      <c r="B2010" s="824" t="s">
        <v>2461</v>
      </c>
      <c r="C2010" s="824" t="s">
        <v>2462</v>
      </c>
      <c r="D2010" s="824" t="s">
        <v>688</v>
      </c>
      <c r="E2010" s="824" t="e">
        <f>#REF!</f>
        <v>#REF!</v>
      </c>
      <c r="F2010" s="824">
        <v>4</v>
      </c>
      <c r="G2010" s="824" t="s">
        <v>2446</v>
      </c>
      <c r="H2010" s="824" t="e">
        <f>#REF!</f>
        <v>#REF!</v>
      </c>
      <c r="I2010" s="824" t="e">
        <f>#REF!+#REF!+#REF!+#REF!</f>
        <v>#REF!</v>
      </c>
      <c r="J2010" s="824" t="e">
        <f>#REF!+#REF!+#REF!+#REF!</f>
        <v>#REF!</v>
      </c>
      <c r="K2010" s="825" t="e">
        <f t="shared" si="36"/>
        <v>#REF!</v>
      </c>
      <c r="L2010" s="825" t="e">
        <f t="shared" si="37"/>
        <v>#REF!</v>
      </c>
      <c r="M2010" s="824" t="e">
        <f>#REF!</f>
        <v>#REF!</v>
      </c>
      <c r="N2010" s="824" t="e">
        <f>#REF!</f>
        <v>#REF!</v>
      </c>
      <c r="O2010" s="838" t="e">
        <f t="shared" si="38"/>
        <v>#REF!</v>
      </c>
      <c r="P2010" s="820" t="e">
        <f>Tabla13[[#This Row],[Ejec Real Acumu]]-Tabla13[[#This Row],[Proyec Ejec Acumul]]</f>
        <v>#REF!</v>
      </c>
      <c r="Q2010" s="820" t="e">
        <f>Tabla13[[#This Row],[Ejec Real Mes]]-Tabla13[[#This Row],[Program Entreg Mes]]</f>
        <v>#REF!</v>
      </c>
    </row>
    <row r="2011" spans="1:17">
      <c r="A2011" s="824">
        <v>8</v>
      </c>
      <c r="B2011" s="824" t="s">
        <v>2461</v>
      </c>
      <c r="C2011" s="824" t="s">
        <v>2462</v>
      </c>
      <c r="D2011" s="824" t="s">
        <v>688</v>
      </c>
      <c r="E2011" s="824" t="e">
        <f>#REF!</f>
        <v>#REF!</v>
      </c>
      <c r="F2011" s="824">
        <v>4</v>
      </c>
      <c r="G2011" s="824" t="s">
        <v>2446</v>
      </c>
      <c r="H2011" s="824" t="e">
        <f>#REF!</f>
        <v>#REF!</v>
      </c>
      <c r="I2011" s="824" t="e">
        <f>#REF!+#REF!+#REF!+#REF!</f>
        <v>#REF!</v>
      </c>
      <c r="J2011" s="824" t="e">
        <f>#REF!+#REF!+#REF!+#REF!</f>
        <v>#REF!</v>
      </c>
      <c r="K2011" s="825" t="e">
        <f t="shared" si="36"/>
        <v>#REF!</v>
      </c>
      <c r="L2011" s="825" t="e">
        <f t="shared" si="37"/>
        <v>#REF!</v>
      </c>
      <c r="M2011" s="824" t="e">
        <f>#REF!</f>
        <v>#REF!</v>
      </c>
      <c r="N2011" s="824" t="e">
        <f>#REF!</f>
        <v>#REF!</v>
      </c>
      <c r="O2011" s="838" t="e">
        <f t="shared" si="38"/>
        <v>#REF!</v>
      </c>
      <c r="P2011" s="820" t="e">
        <f>Tabla13[[#This Row],[Ejec Real Acumu]]-Tabla13[[#This Row],[Proyec Ejec Acumul]]</f>
        <v>#REF!</v>
      </c>
      <c r="Q2011" s="820" t="e">
        <f>Tabla13[[#This Row],[Ejec Real Mes]]-Tabla13[[#This Row],[Program Entreg Mes]]</f>
        <v>#REF!</v>
      </c>
    </row>
    <row r="2012" spans="1:17">
      <c r="A2012" s="824">
        <v>9</v>
      </c>
      <c r="B2012" s="824" t="s">
        <v>2461</v>
      </c>
      <c r="C2012" s="824" t="s">
        <v>2462</v>
      </c>
      <c r="D2012" s="824" t="s">
        <v>688</v>
      </c>
      <c r="E2012" s="824" t="e">
        <f>#REF!</f>
        <v>#REF!</v>
      </c>
      <c r="F2012" s="824">
        <v>4</v>
      </c>
      <c r="G2012" s="824" t="s">
        <v>2446</v>
      </c>
      <c r="H2012" s="824" t="e">
        <f>#REF!</f>
        <v>#REF!</v>
      </c>
      <c r="I2012" s="824" t="e">
        <f>#REF!+#REF!+#REF!+#REF!</f>
        <v>#REF!</v>
      </c>
      <c r="J2012" s="824" t="e">
        <f>#REF!+#REF!+#REF!+#REF!</f>
        <v>#REF!</v>
      </c>
      <c r="K2012" s="825" t="e">
        <f t="shared" si="36"/>
        <v>#REF!</v>
      </c>
      <c r="L2012" s="825" t="e">
        <f t="shared" si="37"/>
        <v>#REF!</v>
      </c>
      <c r="M2012" s="824" t="e">
        <f>#REF!</f>
        <v>#REF!</v>
      </c>
      <c r="N2012" s="824" t="e">
        <f>#REF!</f>
        <v>#REF!</v>
      </c>
      <c r="O2012" s="838" t="e">
        <f t="shared" si="38"/>
        <v>#REF!</v>
      </c>
      <c r="P2012" s="820" t="e">
        <f>Tabla13[[#This Row],[Ejec Real Acumu]]-Tabla13[[#This Row],[Proyec Ejec Acumul]]</f>
        <v>#REF!</v>
      </c>
      <c r="Q2012" s="820" t="e">
        <f>Tabla13[[#This Row],[Ejec Real Mes]]-Tabla13[[#This Row],[Program Entreg Mes]]</f>
        <v>#REF!</v>
      </c>
    </row>
    <row r="2013" spans="1:17">
      <c r="A2013" s="824">
        <v>10</v>
      </c>
      <c r="B2013" s="824" t="s">
        <v>2461</v>
      </c>
      <c r="C2013" s="824" t="s">
        <v>2462</v>
      </c>
      <c r="D2013" s="824" t="s">
        <v>688</v>
      </c>
      <c r="E2013" s="824" t="e">
        <f>#REF!</f>
        <v>#REF!</v>
      </c>
      <c r="F2013" s="824">
        <v>4</v>
      </c>
      <c r="G2013" s="824" t="s">
        <v>2446</v>
      </c>
      <c r="H2013" s="824" t="e">
        <f>#REF!</f>
        <v>#REF!</v>
      </c>
      <c r="I2013" s="824" t="e">
        <f>#REF!+#REF!+#REF!+#REF!</f>
        <v>#REF!</v>
      </c>
      <c r="J2013" s="824" t="e">
        <f>#REF!+#REF!+#REF!+#REF!</f>
        <v>#REF!</v>
      </c>
      <c r="K2013" s="825" t="e">
        <f t="shared" si="36"/>
        <v>#REF!</v>
      </c>
      <c r="L2013" s="825" t="e">
        <f t="shared" si="37"/>
        <v>#REF!</v>
      </c>
      <c r="M2013" s="824" t="e">
        <f>#REF!</f>
        <v>#REF!</v>
      </c>
      <c r="N2013" s="824" t="e">
        <f>#REF!</f>
        <v>#REF!</v>
      </c>
      <c r="O2013" s="838" t="e">
        <f t="shared" si="38"/>
        <v>#REF!</v>
      </c>
      <c r="P2013" s="820" t="e">
        <f>Tabla13[[#This Row],[Ejec Real Acumu]]-Tabla13[[#This Row],[Proyec Ejec Acumul]]</f>
        <v>#REF!</v>
      </c>
      <c r="Q2013" s="820" t="e">
        <f>Tabla13[[#This Row],[Ejec Real Mes]]-Tabla13[[#This Row],[Program Entreg Mes]]</f>
        <v>#REF!</v>
      </c>
    </row>
    <row r="2014" spans="1:17">
      <c r="A2014" s="824">
        <v>11</v>
      </c>
      <c r="B2014" s="824" t="s">
        <v>2461</v>
      </c>
      <c r="C2014" s="824" t="s">
        <v>2462</v>
      </c>
      <c r="D2014" s="824" t="s">
        <v>688</v>
      </c>
      <c r="E2014" s="824" t="e">
        <f>#REF!</f>
        <v>#REF!</v>
      </c>
      <c r="F2014" s="824">
        <v>4</v>
      </c>
      <c r="G2014" s="824" t="s">
        <v>2446</v>
      </c>
      <c r="H2014" s="824" t="e">
        <f>#REF!</f>
        <v>#REF!</v>
      </c>
      <c r="I2014" s="824" t="e">
        <f>#REF!+#REF!+#REF!+#REF!</f>
        <v>#REF!</v>
      </c>
      <c r="J2014" s="824" t="e">
        <f>#REF!+#REF!+#REF!+#REF!</f>
        <v>#REF!</v>
      </c>
      <c r="K2014" s="825" t="e">
        <f t="shared" si="36"/>
        <v>#REF!</v>
      </c>
      <c r="L2014" s="825" t="e">
        <f t="shared" si="37"/>
        <v>#REF!</v>
      </c>
      <c r="M2014" s="824" t="e">
        <f>#REF!</f>
        <v>#REF!</v>
      </c>
      <c r="N2014" s="824" t="e">
        <f>#REF!</f>
        <v>#REF!</v>
      </c>
      <c r="O2014" s="838" t="e">
        <f t="shared" si="38"/>
        <v>#REF!</v>
      </c>
      <c r="P2014" s="820" t="e">
        <f>Tabla13[[#This Row],[Ejec Real Acumu]]-Tabla13[[#This Row],[Proyec Ejec Acumul]]</f>
        <v>#REF!</v>
      </c>
      <c r="Q2014" s="820" t="e">
        <f>Tabla13[[#This Row],[Ejec Real Mes]]-Tabla13[[#This Row],[Program Entreg Mes]]</f>
        <v>#REF!</v>
      </c>
    </row>
    <row r="2015" spans="1:17">
      <c r="A2015" s="824">
        <v>12</v>
      </c>
      <c r="B2015" s="824" t="s">
        <v>2461</v>
      </c>
      <c r="C2015" s="824" t="s">
        <v>2462</v>
      </c>
      <c r="D2015" s="824" t="s">
        <v>688</v>
      </c>
      <c r="E2015" s="824" t="e">
        <f>#REF!</f>
        <v>#REF!</v>
      </c>
      <c r="F2015" s="824">
        <v>4</v>
      </c>
      <c r="G2015" s="824" t="s">
        <v>2446</v>
      </c>
      <c r="H2015" s="824" t="e">
        <f>#REF!</f>
        <v>#REF!</v>
      </c>
      <c r="I2015" s="824" t="e">
        <f>#REF!+#REF!+#REF!+#REF!</f>
        <v>#REF!</v>
      </c>
      <c r="J2015" s="824" t="e">
        <f>#REF!+#REF!+#REF!+#REF!</f>
        <v>#REF!</v>
      </c>
      <c r="K2015" s="825" t="e">
        <f t="shared" si="36"/>
        <v>#REF!</v>
      </c>
      <c r="L2015" s="825" t="e">
        <f t="shared" si="37"/>
        <v>#REF!</v>
      </c>
      <c r="M2015" s="824" t="e">
        <f>#REF!</f>
        <v>#REF!</v>
      </c>
      <c r="N2015" s="824" t="e">
        <f>#REF!</f>
        <v>#REF!</v>
      </c>
      <c r="O2015" s="838" t="e">
        <f t="shared" si="38"/>
        <v>#REF!</v>
      </c>
      <c r="P2015" s="820" t="e">
        <f>Tabla13[[#This Row],[Ejec Real Acumu]]-Tabla13[[#This Row],[Proyec Ejec Acumul]]</f>
        <v>#REF!</v>
      </c>
      <c r="Q2015" s="820" t="e">
        <f>Tabla13[[#This Row],[Ejec Real Mes]]-Tabla13[[#This Row],[Program Entreg Mes]]</f>
        <v>#REF!</v>
      </c>
    </row>
    <row r="2016" spans="1:17">
      <c r="A2016" s="824">
        <v>13</v>
      </c>
      <c r="B2016" s="824" t="s">
        <v>2461</v>
      </c>
      <c r="C2016" s="824" t="s">
        <v>2462</v>
      </c>
      <c r="D2016" s="824" t="s">
        <v>688</v>
      </c>
      <c r="E2016" s="824" t="e">
        <f>#REF!</f>
        <v>#REF!</v>
      </c>
      <c r="F2016" s="824">
        <v>4</v>
      </c>
      <c r="G2016" s="824" t="s">
        <v>2446</v>
      </c>
      <c r="H2016" s="824" t="e">
        <f>#REF!</f>
        <v>#REF!</v>
      </c>
      <c r="I2016" s="824" t="e">
        <f>#REF!+#REF!+#REF!+#REF!</f>
        <v>#REF!</v>
      </c>
      <c r="J2016" s="824" t="e">
        <f>#REF!+#REF!+#REF!+#REF!</f>
        <v>#REF!</v>
      </c>
      <c r="K2016" s="825" t="e">
        <f t="shared" si="36"/>
        <v>#REF!</v>
      </c>
      <c r="L2016" s="825" t="e">
        <f t="shared" si="37"/>
        <v>#REF!</v>
      </c>
      <c r="M2016" s="824" t="e">
        <f>#REF!</f>
        <v>#REF!</v>
      </c>
      <c r="N2016" s="824" t="e">
        <f>#REF!</f>
        <v>#REF!</v>
      </c>
      <c r="O2016" s="838" t="e">
        <f t="shared" si="38"/>
        <v>#REF!</v>
      </c>
      <c r="P2016" s="820" t="e">
        <f>Tabla13[[#This Row],[Ejec Real Acumu]]-Tabla13[[#This Row],[Proyec Ejec Acumul]]</f>
        <v>#REF!</v>
      </c>
      <c r="Q2016" s="820" t="e">
        <f>Tabla13[[#This Row],[Ejec Real Mes]]-Tabla13[[#This Row],[Program Entreg Mes]]</f>
        <v>#REF!</v>
      </c>
    </row>
    <row r="2017" spans="1:17">
      <c r="A2017" s="824">
        <v>14</v>
      </c>
      <c r="B2017" s="824" t="s">
        <v>2461</v>
      </c>
      <c r="C2017" s="824" t="s">
        <v>2462</v>
      </c>
      <c r="D2017" s="824" t="s">
        <v>688</v>
      </c>
      <c r="E2017" s="824" t="e">
        <f>#REF!</f>
        <v>#REF!</v>
      </c>
      <c r="F2017" s="824">
        <v>4</v>
      </c>
      <c r="G2017" s="824" t="s">
        <v>2446</v>
      </c>
      <c r="H2017" s="824" t="e">
        <f>#REF!</f>
        <v>#REF!</v>
      </c>
      <c r="I2017" s="824" t="e">
        <f>#REF!+#REF!+#REF!+#REF!</f>
        <v>#REF!</v>
      </c>
      <c r="J2017" s="824" t="e">
        <f>#REF!+#REF!+#REF!+#REF!</f>
        <v>#REF!</v>
      </c>
      <c r="K2017" s="825" t="e">
        <f t="shared" si="36"/>
        <v>#REF!</v>
      </c>
      <c r="L2017" s="825" t="e">
        <f t="shared" si="37"/>
        <v>#REF!</v>
      </c>
      <c r="M2017" s="824" t="e">
        <f>#REF!</f>
        <v>#REF!</v>
      </c>
      <c r="N2017" s="824" t="e">
        <f>#REF!</f>
        <v>#REF!</v>
      </c>
      <c r="O2017" s="838" t="e">
        <f t="shared" si="38"/>
        <v>#REF!</v>
      </c>
      <c r="P2017" s="820" t="e">
        <f>Tabla13[[#This Row],[Ejec Real Acumu]]-Tabla13[[#This Row],[Proyec Ejec Acumul]]</f>
        <v>#REF!</v>
      </c>
      <c r="Q2017" s="820" t="e">
        <f>Tabla13[[#This Row],[Ejec Real Mes]]-Tabla13[[#This Row],[Program Entreg Mes]]</f>
        <v>#REF!</v>
      </c>
    </row>
    <row r="2018" spans="1:17">
      <c r="A2018" s="824">
        <v>15</v>
      </c>
      <c r="B2018" s="824" t="s">
        <v>2461</v>
      </c>
      <c r="C2018" s="824" t="s">
        <v>2462</v>
      </c>
      <c r="D2018" s="824" t="s">
        <v>688</v>
      </c>
      <c r="E2018" s="824" t="e">
        <f>#REF!</f>
        <v>#REF!</v>
      </c>
      <c r="F2018" s="824">
        <v>4</v>
      </c>
      <c r="G2018" s="824" t="s">
        <v>2446</v>
      </c>
      <c r="H2018" s="824" t="e">
        <f>#REF!</f>
        <v>#REF!</v>
      </c>
      <c r="I2018" s="824" t="e">
        <f>#REF!+#REF!+#REF!+#REF!</f>
        <v>#REF!</v>
      </c>
      <c r="J2018" s="824" t="e">
        <f>#REF!+#REF!+#REF!+#REF!</f>
        <v>#REF!</v>
      </c>
      <c r="K2018" s="825" t="e">
        <f t="shared" si="36"/>
        <v>#REF!</v>
      </c>
      <c r="L2018" s="825" t="e">
        <f t="shared" si="37"/>
        <v>#REF!</v>
      </c>
      <c r="M2018" s="824" t="e">
        <f>#REF!</f>
        <v>#REF!</v>
      </c>
      <c r="N2018" s="824" t="e">
        <f>#REF!</f>
        <v>#REF!</v>
      </c>
      <c r="O2018" s="838" t="e">
        <f t="shared" si="38"/>
        <v>#REF!</v>
      </c>
      <c r="P2018" s="820" t="e">
        <f>Tabla13[[#This Row],[Ejec Real Acumu]]-Tabla13[[#This Row],[Proyec Ejec Acumul]]</f>
        <v>#REF!</v>
      </c>
      <c r="Q2018" s="820" t="e">
        <f>Tabla13[[#This Row],[Ejec Real Mes]]-Tabla13[[#This Row],[Program Entreg Mes]]</f>
        <v>#REF!</v>
      </c>
    </row>
    <row r="2019" spans="1:17">
      <c r="A2019" s="824">
        <v>16</v>
      </c>
      <c r="B2019" s="824" t="s">
        <v>2461</v>
      </c>
      <c r="C2019" s="824" t="s">
        <v>2462</v>
      </c>
      <c r="D2019" s="824" t="s">
        <v>688</v>
      </c>
      <c r="E2019" s="824" t="e">
        <f>#REF!</f>
        <v>#REF!</v>
      </c>
      <c r="F2019" s="824">
        <v>4</v>
      </c>
      <c r="G2019" s="824" t="s">
        <v>2446</v>
      </c>
      <c r="H2019" s="824" t="e">
        <f>#REF!</f>
        <v>#REF!</v>
      </c>
      <c r="I2019" s="824" t="e">
        <f>#REF!+#REF!+#REF!+#REF!</f>
        <v>#REF!</v>
      </c>
      <c r="J2019" s="824" t="e">
        <f>#REF!+#REF!+#REF!+#REF!</f>
        <v>#REF!</v>
      </c>
      <c r="K2019" s="825" t="e">
        <f t="shared" si="36"/>
        <v>#REF!</v>
      </c>
      <c r="L2019" s="825" t="e">
        <f t="shared" si="37"/>
        <v>#REF!</v>
      </c>
      <c r="M2019" s="824" t="e">
        <f>#REF!</f>
        <v>#REF!</v>
      </c>
      <c r="N2019" s="824" t="e">
        <f>#REF!</f>
        <v>#REF!</v>
      </c>
      <c r="O2019" s="838" t="e">
        <f t="shared" si="38"/>
        <v>#REF!</v>
      </c>
      <c r="P2019" s="820" t="e">
        <f>Tabla13[[#This Row],[Ejec Real Acumu]]-Tabla13[[#This Row],[Proyec Ejec Acumul]]</f>
        <v>#REF!</v>
      </c>
      <c r="Q2019" s="820" t="e">
        <f>Tabla13[[#This Row],[Ejec Real Mes]]-Tabla13[[#This Row],[Program Entreg Mes]]</f>
        <v>#REF!</v>
      </c>
    </row>
    <row r="2020" spans="1:17">
      <c r="A2020" s="824">
        <v>17</v>
      </c>
      <c r="B2020" s="824" t="s">
        <v>2461</v>
      </c>
      <c r="C2020" s="824" t="s">
        <v>2462</v>
      </c>
      <c r="D2020" s="824" t="s">
        <v>688</v>
      </c>
      <c r="E2020" s="824" t="e">
        <f>#REF!</f>
        <v>#REF!</v>
      </c>
      <c r="F2020" s="824">
        <v>4</v>
      </c>
      <c r="G2020" s="824" t="s">
        <v>2446</v>
      </c>
      <c r="H2020" s="824" t="e">
        <f>#REF!</f>
        <v>#REF!</v>
      </c>
      <c r="I2020" s="824" t="e">
        <f>#REF!+#REF!+#REF!+#REF!</f>
        <v>#REF!</v>
      </c>
      <c r="J2020" s="824" t="e">
        <f>#REF!+#REF!+#REF!+#REF!</f>
        <v>#REF!</v>
      </c>
      <c r="K2020" s="825" t="e">
        <f t="shared" si="36"/>
        <v>#REF!</v>
      </c>
      <c r="L2020" s="825" t="e">
        <f t="shared" si="37"/>
        <v>#REF!</v>
      </c>
      <c r="M2020" s="824" t="e">
        <f>#REF!</f>
        <v>#REF!</v>
      </c>
      <c r="N2020" s="824" t="e">
        <f>#REF!</f>
        <v>#REF!</v>
      </c>
      <c r="O2020" s="838" t="e">
        <f t="shared" si="38"/>
        <v>#REF!</v>
      </c>
      <c r="P2020" s="820" t="e">
        <f>Tabla13[[#This Row],[Ejec Real Acumu]]-Tabla13[[#This Row],[Proyec Ejec Acumul]]</f>
        <v>#REF!</v>
      </c>
      <c r="Q2020" s="820" t="e">
        <f>Tabla13[[#This Row],[Ejec Real Mes]]-Tabla13[[#This Row],[Program Entreg Mes]]</f>
        <v>#REF!</v>
      </c>
    </row>
    <row r="2021" spans="1:17">
      <c r="A2021" s="824">
        <v>18</v>
      </c>
      <c r="B2021" s="824" t="s">
        <v>2461</v>
      </c>
      <c r="C2021" s="824" t="s">
        <v>2462</v>
      </c>
      <c r="D2021" s="824" t="s">
        <v>688</v>
      </c>
      <c r="E2021" s="824" t="e">
        <f>#REF!</f>
        <v>#REF!</v>
      </c>
      <c r="F2021" s="824">
        <v>4</v>
      </c>
      <c r="G2021" s="824" t="s">
        <v>2446</v>
      </c>
      <c r="H2021" s="824" t="e">
        <f>#REF!</f>
        <v>#REF!</v>
      </c>
      <c r="I2021" s="824" t="e">
        <f>#REF!+#REF!+#REF!+#REF!</f>
        <v>#REF!</v>
      </c>
      <c r="J2021" s="824" t="e">
        <f>#REF!+#REF!+#REF!+#REF!</f>
        <v>#REF!</v>
      </c>
      <c r="K2021" s="825" t="e">
        <f t="shared" si="36"/>
        <v>#REF!</v>
      </c>
      <c r="L2021" s="825" t="e">
        <f t="shared" si="37"/>
        <v>#REF!</v>
      </c>
      <c r="M2021" s="824" t="e">
        <f>#REF!</f>
        <v>#REF!</v>
      </c>
      <c r="N2021" s="824" t="e">
        <f>#REF!</f>
        <v>#REF!</v>
      </c>
      <c r="O2021" s="838" t="e">
        <f t="shared" si="38"/>
        <v>#REF!</v>
      </c>
      <c r="P2021" s="820" t="e">
        <f>Tabla13[[#This Row],[Ejec Real Acumu]]-Tabla13[[#This Row],[Proyec Ejec Acumul]]</f>
        <v>#REF!</v>
      </c>
      <c r="Q2021" s="820" t="e">
        <f>Tabla13[[#This Row],[Ejec Real Mes]]-Tabla13[[#This Row],[Program Entreg Mes]]</f>
        <v>#REF!</v>
      </c>
    </row>
    <row r="2022" spans="1:17">
      <c r="A2022" s="824">
        <v>19</v>
      </c>
      <c r="B2022" s="824" t="s">
        <v>2461</v>
      </c>
      <c r="C2022" s="824" t="s">
        <v>2462</v>
      </c>
      <c r="D2022" s="824" t="s">
        <v>688</v>
      </c>
      <c r="E2022" s="824" t="e">
        <f>#REF!</f>
        <v>#REF!</v>
      </c>
      <c r="F2022" s="824">
        <v>4</v>
      </c>
      <c r="G2022" s="824" t="s">
        <v>2446</v>
      </c>
      <c r="H2022" s="824" t="e">
        <f>#REF!</f>
        <v>#REF!</v>
      </c>
      <c r="I2022" s="824" t="e">
        <f>#REF!+#REF!+#REF!+#REF!</f>
        <v>#REF!</v>
      </c>
      <c r="J2022" s="824" t="e">
        <f>#REF!+#REF!+#REF!+#REF!</f>
        <v>#REF!</v>
      </c>
      <c r="K2022" s="825" t="e">
        <f t="shared" si="36"/>
        <v>#REF!</v>
      </c>
      <c r="L2022" s="825" t="e">
        <f t="shared" si="37"/>
        <v>#REF!</v>
      </c>
      <c r="M2022" s="824" t="e">
        <f>#REF!</f>
        <v>#REF!</v>
      </c>
      <c r="N2022" s="824" t="e">
        <f>#REF!</f>
        <v>#REF!</v>
      </c>
      <c r="O2022" s="838" t="e">
        <f t="shared" si="38"/>
        <v>#REF!</v>
      </c>
      <c r="P2022" s="820" t="e">
        <f>Tabla13[[#This Row],[Ejec Real Acumu]]-Tabla13[[#This Row],[Proyec Ejec Acumul]]</f>
        <v>#REF!</v>
      </c>
      <c r="Q2022" s="820" t="e">
        <f>Tabla13[[#This Row],[Ejec Real Mes]]-Tabla13[[#This Row],[Program Entreg Mes]]</f>
        <v>#REF!</v>
      </c>
    </row>
    <row r="2023" spans="1:17">
      <c r="A2023" s="824">
        <v>20</v>
      </c>
      <c r="B2023" s="824" t="s">
        <v>2461</v>
      </c>
      <c r="C2023" s="824" t="s">
        <v>2462</v>
      </c>
      <c r="D2023" s="824" t="s">
        <v>688</v>
      </c>
      <c r="E2023" s="824" t="e">
        <f>#REF!</f>
        <v>#REF!</v>
      </c>
      <c r="F2023" s="824">
        <v>4</v>
      </c>
      <c r="G2023" s="824" t="s">
        <v>2446</v>
      </c>
      <c r="H2023" s="824" t="e">
        <f>#REF!</f>
        <v>#REF!</v>
      </c>
      <c r="I2023" s="824" t="e">
        <f>#REF!+#REF!+#REF!+#REF!</f>
        <v>#REF!</v>
      </c>
      <c r="J2023" s="824" t="e">
        <f>#REF!+#REF!+#REF!+#REF!</f>
        <v>#REF!</v>
      </c>
      <c r="K2023" s="825" t="e">
        <f t="shared" si="36"/>
        <v>#REF!</v>
      </c>
      <c r="L2023" s="825" t="e">
        <f t="shared" si="37"/>
        <v>#REF!</v>
      </c>
      <c r="M2023" s="824" t="e">
        <f>#REF!</f>
        <v>#REF!</v>
      </c>
      <c r="N2023" s="824" t="e">
        <f>#REF!</f>
        <v>#REF!</v>
      </c>
      <c r="O2023" s="838" t="e">
        <f t="shared" si="38"/>
        <v>#REF!</v>
      </c>
      <c r="P2023" s="820" t="e">
        <f>Tabla13[[#This Row],[Ejec Real Acumu]]-Tabla13[[#This Row],[Proyec Ejec Acumul]]</f>
        <v>#REF!</v>
      </c>
      <c r="Q2023" s="820" t="e">
        <f>Tabla13[[#This Row],[Ejec Real Mes]]-Tabla13[[#This Row],[Program Entreg Mes]]</f>
        <v>#REF!</v>
      </c>
    </row>
    <row r="2024" spans="1:17">
      <c r="A2024" s="824">
        <v>21</v>
      </c>
      <c r="B2024" s="824" t="s">
        <v>2461</v>
      </c>
      <c r="C2024" s="824" t="s">
        <v>2462</v>
      </c>
      <c r="D2024" s="824" t="s">
        <v>688</v>
      </c>
      <c r="E2024" s="824" t="e">
        <f>#REF!</f>
        <v>#REF!</v>
      </c>
      <c r="F2024" s="824">
        <v>4</v>
      </c>
      <c r="G2024" s="824" t="s">
        <v>2446</v>
      </c>
      <c r="H2024" s="824" t="e">
        <f>#REF!</f>
        <v>#REF!</v>
      </c>
      <c r="I2024" s="824" t="e">
        <f>#REF!+#REF!+#REF!+#REF!</f>
        <v>#REF!</v>
      </c>
      <c r="J2024" s="824" t="e">
        <f>#REF!+#REF!+#REF!+#REF!</f>
        <v>#REF!</v>
      </c>
      <c r="K2024" s="825" t="e">
        <f t="shared" si="36"/>
        <v>#REF!</v>
      </c>
      <c r="L2024" s="825" t="e">
        <f t="shared" si="37"/>
        <v>#REF!</v>
      </c>
      <c r="M2024" s="824" t="e">
        <f>#REF!</f>
        <v>#REF!</v>
      </c>
      <c r="N2024" s="824" t="e">
        <f>#REF!</f>
        <v>#REF!</v>
      </c>
      <c r="O2024" s="838" t="e">
        <f t="shared" si="38"/>
        <v>#REF!</v>
      </c>
      <c r="P2024" s="820" t="e">
        <f>Tabla13[[#This Row],[Ejec Real Acumu]]-Tabla13[[#This Row],[Proyec Ejec Acumul]]</f>
        <v>#REF!</v>
      </c>
      <c r="Q2024" s="820" t="e">
        <f>Tabla13[[#This Row],[Ejec Real Mes]]-Tabla13[[#This Row],[Program Entreg Mes]]</f>
        <v>#REF!</v>
      </c>
    </row>
    <row r="2025" spans="1:17">
      <c r="A2025" s="824">
        <v>22</v>
      </c>
      <c r="B2025" s="824" t="s">
        <v>2461</v>
      </c>
      <c r="C2025" s="824" t="s">
        <v>2462</v>
      </c>
      <c r="D2025" s="824" t="s">
        <v>688</v>
      </c>
      <c r="E2025" s="824" t="e">
        <f>#REF!</f>
        <v>#REF!</v>
      </c>
      <c r="F2025" s="824">
        <v>4</v>
      </c>
      <c r="G2025" s="824" t="s">
        <v>2446</v>
      </c>
      <c r="H2025" s="824" t="e">
        <f>#REF!</f>
        <v>#REF!</v>
      </c>
      <c r="I2025" s="824" t="e">
        <f>#REF!+#REF!+#REF!+#REF!</f>
        <v>#REF!</v>
      </c>
      <c r="J2025" s="824" t="e">
        <f>#REF!+#REF!+#REF!+#REF!</f>
        <v>#REF!</v>
      </c>
      <c r="K2025" s="825" t="e">
        <f t="shared" si="36"/>
        <v>#REF!</v>
      </c>
      <c r="L2025" s="825" t="e">
        <f t="shared" si="37"/>
        <v>#REF!</v>
      </c>
      <c r="M2025" s="824" t="e">
        <f>#REF!</f>
        <v>#REF!</v>
      </c>
      <c r="N2025" s="824" t="e">
        <f>#REF!</f>
        <v>#REF!</v>
      </c>
      <c r="O2025" s="838" t="e">
        <f t="shared" si="38"/>
        <v>#REF!</v>
      </c>
      <c r="P2025" s="820" t="e">
        <f>Tabla13[[#This Row],[Ejec Real Acumu]]-Tabla13[[#This Row],[Proyec Ejec Acumul]]</f>
        <v>#REF!</v>
      </c>
      <c r="Q2025" s="820" t="e">
        <f>Tabla13[[#This Row],[Ejec Real Mes]]-Tabla13[[#This Row],[Program Entreg Mes]]</f>
        <v>#REF!</v>
      </c>
    </row>
    <row r="2026" spans="1:17">
      <c r="A2026" s="824">
        <v>23</v>
      </c>
      <c r="B2026" s="824" t="s">
        <v>2461</v>
      </c>
      <c r="C2026" s="824" t="s">
        <v>2462</v>
      </c>
      <c r="D2026" s="824" t="s">
        <v>688</v>
      </c>
      <c r="E2026" s="824" t="e">
        <f>#REF!</f>
        <v>#REF!</v>
      </c>
      <c r="F2026" s="824">
        <v>4</v>
      </c>
      <c r="G2026" s="824" t="s">
        <v>2446</v>
      </c>
      <c r="H2026" s="824" t="e">
        <f>#REF!</f>
        <v>#REF!</v>
      </c>
      <c r="I2026" s="824" t="e">
        <f>#REF!+#REF!+#REF!+#REF!</f>
        <v>#REF!</v>
      </c>
      <c r="J2026" s="824" t="e">
        <f>#REF!+#REF!+#REF!+#REF!</f>
        <v>#REF!</v>
      </c>
      <c r="K2026" s="825" t="e">
        <f t="shared" si="36"/>
        <v>#REF!</v>
      </c>
      <c r="L2026" s="825" t="e">
        <f t="shared" si="37"/>
        <v>#REF!</v>
      </c>
      <c r="M2026" s="824" t="e">
        <f>#REF!</f>
        <v>#REF!</v>
      </c>
      <c r="N2026" s="824" t="e">
        <f>#REF!</f>
        <v>#REF!</v>
      </c>
      <c r="O2026" s="838" t="e">
        <f t="shared" si="38"/>
        <v>#REF!</v>
      </c>
      <c r="P2026" s="820" t="e">
        <f>Tabla13[[#This Row],[Ejec Real Acumu]]-Tabla13[[#This Row],[Proyec Ejec Acumul]]</f>
        <v>#REF!</v>
      </c>
      <c r="Q2026" s="820" t="e">
        <f>Tabla13[[#This Row],[Ejec Real Mes]]-Tabla13[[#This Row],[Program Entreg Mes]]</f>
        <v>#REF!</v>
      </c>
    </row>
    <row r="2027" spans="1:17">
      <c r="A2027" s="824">
        <v>24</v>
      </c>
      <c r="B2027" s="824" t="s">
        <v>2461</v>
      </c>
      <c r="C2027" s="824" t="s">
        <v>2462</v>
      </c>
      <c r="D2027" s="824" t="s">
        <v>688</v>
      </c>
      <c r="E2027" s="824" t="e">
        <f>#REF!</f>
        <v>#REF!</v>
      </c>
      <c r="F2027" s="824">
        <v>4</v>
      </c>
      <c r="G2027" s="824" t="s">
        <v>2446</v>
      </c>
      <c r="H2027" s="824" t="e">
        <f>#REF!</f>
        <v>#REF!</v>
      </c>
      <c r="I2027" s="824" t="e">
        <f>#REF!+#REF!+#REF!+#REF!</f>
        <v>#REF!</v>
      </c>
      <c r="J2027" s="824" t="e">
        <f>#REF!+#REF!+#REF!+#REF!</f>
        <v>#REF!</v>
      </c>
      <c r="K2027" s="825" t="e">
        <f t="shared" si="36"/>
        <v>#REF!</v>
      </c>
      <c r="L2027" s="825" t="e">
        <f t="shared" si="37"/>
        <v>#REF!</v>
      </c>
      <c r="M2027" s="824" t="e">
        <f>#REF!</f>
        <v>#REF!</v>
      </c>
      <c r="N2027" s="824" t="e">
        <f>#REF!</f>
        <v>#REF!</v>
      </c>
      <c r="O2027" s="838" t="e">
        <f t="shared" si="38"/>
        <v>#REF!</v>
      </c>
      <c r="P2027" s="820" t="e">
        <f>Tabla13[[#This Row],[Ejec Real Acumu]]-Tabla13[[#This Row],[Proyec Ejec Acumul]]</f>
        <v>#REF!</v>
      </c>
      <c r="Q2027" s="820" t="e">
        <f>Tabla13[[#This Row],[Ejec Real Mes]]-Tabla13[[#This Row],[Program Entreg Mes]]</f>
        <v>#REF!</v>
      </c>
    </row>
    <row r="2028" spans="1:17">
      <c r="A2028" s="824">
        <v>25</v>
      </c>
      <c r="B2028" s="824" t="s">
        <v>2461</v>
      </c>
      <c r="C2028" s="824" t="s">
        <v>2462</v>
      </c>
      <c r="D2028" s="824" t="s">
        <v>688</v>
      </c>
      <c r="E2028" s="824" t="e">
        <f>#REF!</f>
        <v>#REF!</v>
      </c>
      <c r="F2028" s="824">
        <v>4</v>
      </c>
      <c r="G2028" s="824" t="s">
        <v>2446</v>
      </c>
      <c r="H2028" s="824" t="e">
        <f>#REF!</f>
        <v>#REF!</v>
      </c>
      <c r="I2028" s="824" t="e">
        <f>#REF!+#REF!+#REF!+#REF!</f>
        <v>#REF!</v>
      </c>
      <c r="J2028" s="824" t="e">
        <f>#REF!+#REF!+#REF!+#REF!</f>
        <v>#REF!</v>
      </c>
      <c r="K2028" s="825" t="e">
        <f t="shared" si="36"/>
        <v>#REF!</v>
      </c>
      <c r="L2028" s="825" t="e">
        <f t="shared" si="37"/>
        <v>#REF!</v>
      </c>
      <c r="M2028" s="824" t="e">
        <f>#REF!</f>
        <v>#REF!</v>
      </c>
      <c r="N2028" s="824" t="e">
        <f>#REF!</f>
        <v>#REF!</v>
      </c>
      <c r="O2028" s="838" t="e">
        <f t="shared" si="38"/>
        <v>#REF!</v>
      </c>
      <c r="P2028" s="820" t="e">
        <f>Tabla13[[#This Row],[Ejec Real Acumu]]-Tabla13[[#This Row],[Proyec Ejec Acumul]]</f>
        <v>#REF!</v>
      </c>
      <c r="Q2028" s="820" t="e">
        <f>Tabla13[[#This Row],[Ejec Real Mes]]-Tabla13[[#This Row],[Program Entreg Mes]]</f>
        <v>#REF!</v>
      </c>
    </row>
    <row r="2029" spans="1:17">
      <c r="A2029" s="824">
        <v>26</v>
      </c>
      <c r="B2029" s="824" t="s">
        <v>2461</v>
      </c>
      <c r="C2029" s="824" t="s">
        <v>2462</v>
      </c>
      <c r="D2029" s="824" t="s">
        <v>688</v>
      </c>
      <c r="E2029" s="824" t="e">
        <f>#REF!</f>
        <v>#REF!</v>
      </c>
      <c r="F2029" s="824">
        <v>4</v>
      </c>
      <c r="G2029" s="824" t="s">
        <v>2446</v>
      </c>
      <c r="H2029" s="824" t="e">
        <f>#REF!</f>
        <v>#REF!</v>
      </c>
      <c r="I2029" s="824" t="e">
        <f>#REF!+#REF!+#REF!+#REF!</f>
        <v>#REF!</v>
      </c>
      <c r="J2029" s="824" t="e">
        <f>#REF!+#REF!+#REF!+#REF!</f>
        <v>#REF!</v>
      </c>
      <c r="K2029" s="825" t="e">
        <f t="shared" si="36"/>
        <v>#REF!</v>
      </c>
      <c r="L2029" s="825" t="e">
        <f t="shared" si="37"/>
        <v>#REF!</v>
      </c>
      <c r="M2029" s="824" t="e">
        <f>#REF!</f>
        <v>#REF!</v>
      </c>
      <c r="N2029" s="824" t="e">
        <f>#REF!</f>
        <v>#REF!</v>
      </c>
      <c r="O2029" s="838" t="e">
        <f t="shared" si="38"/>
        <v>#REF!</v>
      </c>
      <c r="P2029" s="820" t="e">
        <f>Tabla13[[#This Row],[Ejec Real Acumu]]-Tabla13[[#This Row],[Proyec Ejec Acumul]]</f>
        <v>#REF!</v>
      </c>
      <c r="Q2029" s="820" t="e">
        <f>Tabla13[[#This Row],[Ejec Real Mes]]-Tabla13[[#This Row],[Program Entreg Mes]]</f>
        <v>#REF!</v>
      </c>
    </row>
    <row r="2030" spans="1:17">
      <c r="A2030" s="824">
        <v>27</v>
      </c>
      <c r="B2030" s="824" t="s">
        <v>2461</v>
      </c>
      <c r="C2030" s="824" t="s">
        <v>2462</v>
      </c>
      <c r="D2030" s="824" t="s">
        <v>688</v>
      </c>
      <c r="E2030" s="824" t="e">
        <f>#REF!</f>
        <v>#REF!</v>
      </c>
      <c r="F2030" s="824">
        <v>4</v>
      </c>
      <c r="G2030" s="824" t="s">
        <v>2446</v>
      </c>
      <c r="H2030" s="824" t="e">
        <f>#REF!</f>
        <v>#REF!</v>
      </c>
      <c r="I2030" s="824" t="e">
        <f>#REF!+#REF!+#REF!+#REF!</f>
        <v>#REF!</v>
      </c>
      <c r="J2030" s="824" t="e">
        <f>#REF!+#REF!+#REF!+#REF!</f>
        <v>#REF!</v>
      </c>
      <c r="K2030" s="825" t="e">
        <f t="shared" si="36"/>
        <v>#REF!</v>
      </c>
      <c r="L2030" s="825" t="e">
        <f t="shared" si="37"/>
        <v>#REF!</v>
      </c>
      <c r="M2030" s="824" t="e">
        <f>#REF!</f>
        <v>#REF!</v>
      </c>
      <c r="N2030" s="824" t="e">
        <f>#REF!</f>
        <v>#REF!</v>
      </c>
      <c r="O2030" s="838" t="e">
        <f t="shared" si="38"/>
        <v>#REF!</v>
      </c>
      <c r="P2030" s="820" t="e">
        <f>Tabla13[[#This Row],[Ejec Real Acumu]]-Tabla13[[#This Row],[Proyec Ejec Acumul]]</f>
        <v>#REF!</v>
      </c>
      <c r="Q2030" s="820" t="e">
        <f>Tabla13[[#This Row],[Ejec Real Mes]]-Tabla13[[#This Row],[Program Entreg Mes]]</f>
        <v>#REF!</v>
      </c>
    </row>
    <row r="2031" spans="1:17">
      <c r="A2031" s="824">
        <v>28</v>
      </c>
      <c r="B2031" s="824" t="s">
        <v>2461</v>
      </c>
      <c r="C2031" s="824" t="s">
        <v>2462</v>
      </c>
      <c r="D2031" s="824" t="s">
        <v>688</v>
      </c>
      <c r="E2031" s="824" t="e">
        <f>#REF!</f>
        <v>#REF!</v>
      </c>
      <c r="F2031" s="824">
        <v>4</v>
      </c>
      <c r="G2031" s="824" t="s">
        <v>2446</v>
      </c>
      <c r="H2031" s="824" t="e">
        <f>#REF!</f>
        <v>#REF!</v>
      </c>
      <c r="I2031" s="824" t="e">
        <f>#REF!+#REF!+#REF!+#REF!</f>
        <v>#REF!</v>
      </c>
      <c r="J2031" s="824" t="e">
        <f>#REF!+#REF!+#REF!+#REF!</f>
        <v>#REF!</v>
      </c>
      <c r="K2031" s="825" t="e">
        <f t="shared" si="36"/>
        <v>#REF!</v>
      </c>
      <c r="L2031" s="825" t="e">
        <f t="shared" si="37"/>
        <v>#REF!</v>
      </c>
      <c r="M2031" s="824" t="e">
        <f>#REF!</f>
        <v>#REF!</v>
      </c>
      <c r="N2031" s="824" t="e">
        <f>#REF!</f>
        <v>#REF!</v>
      </c>
      <c r="O2031" s="838" t="e">
        <f t="shared" si="38"/>
        <v>#REF!</v>
      </c>
      <c r="P2031" s="820" t="e">
        <f>Tabla13[[#This Row],[Ejec Real Acumu]]-Tabla13[[#This Row],[Proyec Ejec Acumul]]</f>
        <v>#REF!</v>
      </c>
      <c r="Q2031" s="820" t="e">
        <f>Tabla13[[#This Row],[Ejec Real Mes]]-Tabla13[[#This Row],[Program Entreg Mes]]</f>
        <v>#REF!</v>
      </c>
    </row>
    <row r="2032" spans="1:17">
      <c r="A2032" s="824">
        <v>29</v>
      </c>
      <c r="B2032" s="824" t="s">
        <v>2461</v>
      </c>
      <c r="C2032" s="824" t="s">
        <v>2462</v>
      </c>
      <c r="D2032" s="824" t="s">
        <v>688</v>
      </c>
      <c r="E2032" s="824" t="e">
        <f>#REF!</f>
        <v>#REF!</v>
      </c>
      <c r="F2032" s="824">
        <v>4</v>
      </c>
      <c r="G2032" s="824" t="s">
        <v>2446</v>
      </c>
      <c r="H2032" s="824" t="e">
        <f>#REF!</f>
        <v>#REF!</v>
      </c>
      <c r="I2032" s="824" t="e">
        <f>#REF!+#REF!+#REF!+#REF!</f>
        <v>#REF!</v>
      </c>
      <c r="J2032" s="824" t="e">
        <f>#REF!+#REF!+#REF!+#REF!</f>
        <v>#REF!</v>
      </c>
      <c r="K2032" s="825" t="e">
        <f t="shared" si="36"/>
        <v>#REF!</v>
      </c>
      <c r="L2032" s="825" t="e">
        <f t="shared" si="37"/>
        <v>#REF!</v>
      </c>
      <c r="M2032" s="824" t="e">
        <f>#REF!</f>
        <v>#REF!</v>
      </c>
      <c r="N2032" s="824" t="e">
        <f>#REF!</f>
        <v>#REF!</v>
      </c>
      <c r="O2032" s="838" t="e">
        <f t="shared" si="38"/>
        <v>#REF!</v>
      </c>
      <c r="P2032" s="820" t="e">
        <f>Tabla13[[#This Row],[Ejec Real Acumu]]-Tabla13[[#This Row],[Proyec Ejec Acumul]]</f>
        <v>#REF!</v>
      </c>
      <c r="Q2032" s="820" t="e">
        <f>Tabla13[[#This Row],[Ejec Real Mes]]-Tabla13[[#This Row],[Program Entreg Mes]]</f>
        <v>#REF!</v>
      </c>
    </row>
    <row r="2033" spans="1:17">
      <c r="A2033" s="824">
        <v>30</v>
      </c>
      <c r="B2033" s="824" t="s">
        <v>2461</v>
      </c>
      <c r="C2033" s="824" t="s">
        <v>2462</v>
      </c>
      <c r="D2033" s="824" t="s">
        <v>688</v>
      </c>
      <c r="E2033" s="824" t="e">
        <f>#REF!</f>
        <v>#REF!</v>
      </c>
      <c r="F2033" s="824">
        <v>4</v>
      </c>
      <c r="G2033" s="824" t="s">
        <v>2446</v>
      </c>
      <c r="H2033" s="824" t="e">
        <f>#REF!</f>
        <v>#REF!</v>
      </c>
      <c r="I2033" s="824" t="e">
        <f>#REF!+#REF!+#REF!+#REF!</f>
        <v>#REF!</v>
      </c>
      <c r="J2033" s="824" t="e">
        <f>#REF!+#REF!+#REF!+#REF!</f>
        <v>#REF!</v>
      </c>
      <c r="K2033" s="825" t="e">
        <f t="shared" si="36"/>
        <v>#REF!</v>
      </c>
      <c r="L2033" s="825" t="e">
        <f t="shared" si="37"/>
        <v>#REF!</v>
      </c>
      <c r="M2033" s="824" t="e">
        <f>#REF!</f>
        <v>#REF!</v>
      </c>
      <c r="N2033" s="824" t="e">
        <f>#REF!</f>
        <v>#REF!</v>
      </c>
      <c r="O2033" s="838" t="e">
        <f t="shared" si="38"/>
        <v>#REF!</v>
      </c>
      <c r="P2033" s="820" t="e">
        <f>Tabla13[[#This Row],[Ejec Real Acumu]]-Tabla13[[#This Row],[Proyec Ejec Acumul]]</f>
        <v>#REF!</v>
      </c>
      <c r="Q2033" s="820" t="e">
        <f>Tabla13[[#This Row],[Ejec Real Mes]]-Tabla13[[#This Row],[Program Entreg Mes]]</f>
        <v>#REF!</v>
      </c>
    </row>
    <row r="2034" spans="1:17">
      <c r="A2034" s="824">
        <v>31</v>
      </c>
      <c r="B2034" s="824" t="s">
        <v>2461</v>
      </c>
      <c r="C2034" s="824" t="s">
        <v>2462</v>
      </c>
      <c r="D2034" s="824" t="s">
        <v>688</v>
      </c>
      <c r="E2034" s="824" t="e">
        <f>#REF!</f>
        <v>#REF!</v>
      </c>
      <c r="F2034" s="824">
        <v>4</v>
      </c>
      <c r="G2034" s="824" t="s">
        <v>2446</v>
      </c>
      <c r="H2034" s="824" t="e">
        <f>#REF!</f>
        <v>#REF!</v>
      </c>
      <c r="I2034" s="824" t="e">
        <f>#REF!+#REF!+#REF!+#REF!</f>
        <v>#REF!</v>
      </c>
      <c r="J2034" s="824" t="e">
        <f>#REF!+#REF!+#REF!+#REF!</f>
        <v>#REF!</v>
      </c>
      <c r="K2034" s="825" t="e">
        <f t="shared" si="36"/>
        <v>#REF!</v>
      </c>
      <c r="L2034" s="825" t="e">
        <f t="shared" si="37"/>
        <v>#REF!</v>
      </c>
      <c r="M2034" s="824" t="e">
        <f>#REF!</f>
        <v>#REF!</v>
      </c>
      <c r="N2034" s="824" t="e">
        <f>#REF!</f>
        <v>#REF!</v>
      </c>
      <c r="O2034" s="838" t="e">
        <f t="shared" si="38"/>
        <v>#REF!</v>
      </c>
      <c r="P2034" s="820" t="e">
        <f>Tabla13[[#This Row],[Ejec Real Acumu]]-Tabla13[[#This Row],[Proyec Ejec Acumul]]</f>
        <v>#REF!</v>
      </c>
      <c r="Q2034" s="820" t="e">
        <f>Tabla13[[#This Row],[Ejec Real Mes]]-Tabla13[[#This Row],[Program Entreg Mes]]</f>
        <v>#REF!</v>
      </c>
    </row>
    <row r="2035" spans="1:17">
      <c r="A2035" s="824">
        <v>32</v>
      </c>
      <c r="B2035" s="824" t="s">
        <v>2461</v>
      </c>
      <c r="C2035" s="824" t="s">
        <v>2462</v>
      </c>
      <c r="D2035" s="824" t="s">
        <v>688</v>
      </c>
      <c r="E2035" s="824" t="e">
        <f>#REF!</f>
        <v>#REF!</v>
      </c>
      <c r="F2035" s="824">
        <v>4</v>
      </c>
      <c r="G2035" s="824" t="s">
        <v>2446</v>
      </c>
      <c r="H2035" s="824" t="e">
        <f>#REF!</f>
        <v>#REF!</v>
      </c>
      <c r="I2035" s="824" t="e">
        <f>#REF!+#REF!+#REF!+#REF!</f>
        <v>#REF!</v>
      </c>
      <c r="J2035" s="824" t="e">
        <f>#REF!+#REF!+#REF!+#REF!</f>
        <v>#REF!</v>
      </c>
      <c r="K2035" s="825" t="e">
        <f t="shared" si="36"/>
        <v>#REF!</v>
      </c>
      <c r="L2035" s="825" t="e">
        <f t="shared" si="37"/>
        <v>#REF!</v>
      </c>
      <c r="M2035" s="824" t="e">
        <f>#REF!</f>
        <v>#REF!</v>
      </c>
      <c r="N2035" s="824" t="e">
        <f>#REF!</f>
        <v>#REF!</v>
      </c>
      <c r="O2035" s="838" t="e">
        <f t="shared" si="38"/>
        <v>#REF!</v>
      </c>
      <c r="P2035" s="820" t="e">
        <f>Tabla13[[#This Row],[Ejec Real Acumu]]-Tabla13[[#This Row],[Proyec Ejec Acumul]]</f>
        <v>#REF!</v>
      </c>
      <c r="Q2035" s="820" t="e">
        <f>Tabla13[[#This Row],[Ejec Real Mes]]-Tabla13[[#This Row],[Program Entreg Mes]]</f>
        <v>#REF!</v>
      </c>
    </row>
    <row r="2036" spans="1:17">
      <c r="A2036" s="824">
        <v>33</v>
      </c>
      <c r="B2036" s="824" t="s">
        <v>2461</v>
      </c>
      <c r="C2036" s="824" t="s">
        <v>2462</v>
      </c>
      <c r="D2036" s="824" t="s">
        <v>688</v>
      </c>
      <c r="E2036" s="824" t="e">
        <f>#REF!</f>
        <v>#REF!</v>
      </c>
      <c r="F2036" s="824">
        <v>4</v>
      </c>
      <c r="G2036" s="824" t="s">
        <v>2446</v>
      </c>
      <c r="H2036" s="824" t="e">
        <f>#REF!</f>
        <v>#REF!</v>
      </c>
      <c r="I2036" s="824" t="e">
        <f>#REF!+#REF!+#REF!+#REF!</f>
        <v>#REF!</v>
      </c>
      <c r="J2036" s="824" t="e">
        <f>#REF!+#REF!+#REF!+#REF!</f>
        <v>#REF!</v>
      </c>
      <c r="K2036" s="825" t="e">
        <f t="shared" si="36"/>
        <v>#REF!</v>
      </c>
      <c r="L2036" s="825" t="e">
        <f t="shared" si="37"/>
        <v>#REF!</v>
      </c>
      <c r="M2036" s="824" t="e">
        <f>#REF!</f>
        <v>#REF!</v>
      </c>
      <c r="N2036" s="824" t="e">
        <f>#REF!</f>
        <v>#REF!</v>
      </c>
      <c r="O2036" s="838" t="e">
        <f t="shared" si="38"/>
        <v>#REF!</v>
      </c>
      <c r="P2036" s="820" t="e">
        <f>Tabla13[[#This Row],[Ejec Real Acumu]]-Tabla13[[#This Row],[Proyec Ejec Acumul]]</f>
        <v>#REF!</v>
      </c>
      <c r="Q2036" s="820" t="e">
        <f>Tabla13[[#This Row],[Ejec Real Mes]]-Tabla13[[#This Row],[Program Entreg Mes]]</f>
        <v>#REF!</v>
      </c>
    </row>
    <row r="2037" spans="1:17">
      <c r="A2037" s="824">
        <v>34</v>
      </c>
      <c r="B2037" s="824" t="s">
        <v>2461</v>
      </c>
      <c r="C2037" s="824" t="s">
        <v>2462</v>
      </c>
      <c r="D2037" s="824" t="s">
        <v>688</v>
      </c>
      <c r="E2037" s="824" t="e">
        <f>#REF!</f>
        <v>#REF!</v>
      </c>
      <c r="F2037" s="824">
        <v>4</v>
      </c>
      <c r="G2037" s="824" t="s">
        <v>2446</v>
      </c>
      <c r="H2037" s="824" t="e">
        <f>#REF!</f>
        <v>#REF!</v>
      </c>
      <c r="I2037" s="824" t="e">
        <f>#REF!+#REF!+#REF!+#REF!</f>
        <v>#REF!</v>
      </c>
      <c r="J2037" s="824" t="e">
        <f>#REF!+#REF!+#REF!+#REF!</f>
        <v>#REF!</v>
      </c>
      <c r="K2037" s="825" t="e">
        <f t="shared" si="36"/>
        <v>#REF!</v>
      </c>
      <c r="L2037" s="825" t="e">
        <f t="shared" si="37"/>
        <v>#REF!</v>
      </c>
      <c r="M2037" s="824" t="e">
        <f>#REF!</f>
        <v>#REF!</v>
      </c>
      <c r="N2037" s="824" t="e">
        <f>#REF!</f>
        <v>#REF!</v>
      </c>
      <c r="O2037" s="838" t="e">
        <f t="shared" si="38"/>
        <v>#REF!</v>
      </c>
      <c r="P2037" s="820" t="e">
        <f>Tabla13[[#This Row],[Ejec Real Acumu]]-Tabla13[[#This Row],[Proyec Ejec Acumul]]</f>
        <v>#REF!</v>
      </c>
      <c r="Q2037" s="820" t="e">
        <f>Tabla13[[#This Row],[Ejec Real Mes]]-Tabla13[[#This Row],[Program Entreg Mes]]</f>
        <v>#REF!</v>
      </c>
    </row>
    <row r="2038" spans="1:17">
      <c r="A2038" s="824">
        <v>35</v>
      </c>
      <c r="B2038" s="824" t="s">
        <v>2461</v>
      </c>
      <c r="C2038" s="824" t="s">
        <v>2462</v>
      </c>
      <c r="D2038" s="824" t="s">
        <v>688</v>
      </c>
      <c r="E2038" s="824" t="e">
        <f>#REF!</f>
        <v>#REF!</v>
      </c>
      <c r="F2038" s="824">
        <v>4</v>
      </c>
      <c r="G2038" s="824" t="s">
        <v>2446</v>
      </c>
      <c r="H2038" s="824" t="e">
        <f>#REF!</f>
        <v>#REF!</v>
      </c>
      <c r="I2038" s="824" t="e">
        <f>#REF!+#REF!+#REF!+#REF!</f>
        <v>#REF!</v>
      </c>
      <c r="J2038" s="824" t="e">
        <f>#REF!+#REF!+#REF!+#REF!</f>
        <v>#REF!</v>
      </c>
      <c r="K2038" s="825" t="e">
        <f t="shared" si="36"/>
        <v>#REF!</v>
      </c>
      <c r="L2038" s="825" t="e">
        <f t="shared" si="37"/>
        <v>#REF!</v>
      </c>
      <c r="M2038" s="824" t="e">
        <f>#REF!</f>
        <v>#REF!</v>
      </c>
      <c r="N2038" s="824" t="e">
        <f>#REF!</f>
        <v>#REF!</v>
      </c>
      <c r="O2038" s="838" t="e">
        <f t="shared" si="38"/>
        <v>#REF!</v>
      </c>
      <c r="P2038" s="820" t="e">
        <f>Tabla13[[#This Row],[Ejec Real Acumu]]-Tabla13[[#This Row],[Proyec Ejec Acumul]]</f>
        <v>#REF!</v>
      </c>
      <c r="Q2038" s="820" t="e">
        <f>Tabla13[[#This Row],[Ejec Real Mes]]-Tabla13[[#This Row],[Program Entreg Mes]]</f>
        <v>#REF!</v>
      </c>
    </row>
    <row r="2039" spans="1:17">
      <c r="A2039" s="824">
        <v>1</v>
      </c>
      <c r="B2039" s="824" t="s">
        <v>2461</v>
      </c>
      <c r="C2039" s="824" t="s">
        <v>2462</v>
      </c>
      <c r="D2039" s="824" t="s">
        <v>688</v>
      </c>
      <c r="E2039" s="824" t="e">
        <f>#REF!</f>
        <v>#REF!</v>
      </c>
      <c r="F2039" s="824">
        <v>5</v>
      </c>
      <c r="G2039" s="824" t="s">
        <v>2447</v>
      </c>
      <c r="H2039" s="824" t="e">
        <f>#REF!</f>
        <v>#REF!</v>
      </c>
      <c r="I2039" s="824" t="e">
        <f>#REF!+#REF!+#REF!+#REF!+#REF!</f>
        <v>#REF!</v>
      </c>
      <c r="J2039" s="824" t="e">
        <f>#REF!+#REF!+#REF!+#REF!+#REF!</f>
        <v>#REF!</v>
      </c>
      <c r="K2039" s="825" t="e">
        <f t="shared" si="36"/>
        <v>#REF!</v>
      </c>
      <c r="L2039" s="825" t="e">
        <f t="shared" si="37"/>
        <v>#REF!</v>
      </c>
      <c r="M2039" s="824" t="e">
        <f>#REF!</f>
        <v>#REF!</v>
      </c>
      <c r="N2039" s="824" t="e">
        <f>#REF!</f>
        <v>#REF!</v>
      </c>
      <c r="O2039" s="838" t="e">
        <f t="shared" si="38"/>
        <v>#REF!</v>
      </c>
      <c r="P2039" s="820" t="e">
        <f>Tabla13[[#This Row],[Ejec Real Acumu]]-Tabla13[[#This Row],[Proyec Ejec Acumul]]</f>
        <v>#REF!</v>
      </c>
      <c r="Q2039" s="820" t="e">
        <f>Tabla13[[#This Row],[Ejec Real Mes]]-Tabla13[[#This Row],[Program Entreg Mes]]</f>
        <v>#REF!</v>
      </c>
    </row>
    <row r="2040" spans="1:17">
      <c r="A2040" s="824">
        <v>2</v>
      </c>
      <c r="B2040" s="824" t="s">
        <v>2461</v>
      </c>
      <c r="C2040" s="824" t="s">
        <v>2462</v>
      </c>
      <c r="D2040" s="824" t="s">
        <v>688</v>
      </c>
      <c r="E2040" s="824" t="e">
        <f>#REF!</f>
        <v>#REF!</v>
      </c>
      <c r="F2040" s="824">
        <v>5</v>
      </c>
      <c r="G2040" s="824" t="s">
        <v>2447</v>
      </c>
      <c r="H2040" s="824" t="e">
        <f>#REF!</f>
        <v>#REF!</v>
      </c>
      <c r="I2040" s="824" t="e">
        <f>#REF!+#REF!+#REF!+#REF!+#REF!</f>
        <v>#REF!</v>
      </c>
      <c r="J2040" s="824" t="e">
        <f>#REF!+#REF!+#REF!+#REF!+#REF!</f>
        <v>#REF!</v>
      </c>
      <c r="K2040" s="825" t="e">
        <f t="shared" si="36"/>
        <v>#REF!</v>
      </c>
      <c r="L2040" s="825" t="e">
        <f t="shared" si="37"/>
        <v>#REF!</v>
      </c>
      <c r="M2040" s="824" t="e">
        <f>#REF!</f>
        <v>#REF!</v>
      </c>
      <c r="N2040" s="824" t="e">
        <f>#REF!</f>
        <v>#REF!</v>
      </c>
      <c r="O2040" s="838" t="e">
        <f t="shared" si="38"/>
        <v>#REF!</v>
      </c>
      <c r="P2040" s="820" t="e">
        <f>Tabla13[[#This Row],[Ejec Real Acumu]]-Tabla13[[#This Row],[Proyec Ejec Acumul]]</f>
        <v>#REF!</v>
      </c>
      <c r="Q2040" s="820" t="e">
        <f>Tabla13[[#This Row],[Ejec Real Mes]]-Tabla13[[#This Row],[Program Entreg Mes]]</f>
        <v>#REF!</v>
      </c>
    </row>
    <row r="2041" spans="1:17">
      <c r="A2041" s="824">
        <v>3</v>
      </c>
      <c r="B2041" s="824" t="s">
        <v>2461</v>
      </c>
      <c r="C2041" s="824" t="s">
        <v>2462</v>
      </c>
      <c r="D2041" s="824" t="s">
        <v>688</v>
      </c>
      <c r="E2041" s="824" t="e">
        <f>#REF!</f>
        <v>#REF!</v>
      </c>
      <c r="F2041" s="824">
        <v>5</v>
      </c>
      <c r="G2041" s="824" t="s">
        <v>2447</v>
      </c>
      <c r="H2041" s="824" t="e">
        <f>#REF!</f>
        <v>#REF!</v>
      </c>
      <c r="I2041" s="824" t="e">
        <f>#REF!+#REF!+#REF!+#REF!+#REF!</f>
        <v>#REF!</v>
      </c>
      <c r="J2041" s="824" t="e">
        <f>#REF!+#REF!+#REF!+#REF!+#REF!</f>
        <v>#REF!</v>
      </c>
      <c r="K2041" s="825" t="e">
        <f t="shared" si="36"/>
        <v>#REF!</v>
      </c>
      <c r="L2041" s="825" t="e">
        <f t="shared" si="37"/>
        <v>#REF!</v>
      </c>
      <c r="M2041" s="824" t="e">
        <f>#REF!</f>
        <v>#REF!</v>
      </c>
      <c r="N2041" s="824" t="e">
        <f>#REF!</f>
        <v>#REF!</v>
      </c>
      <c r="O2041" s="838" t="e">
        <f t="shared" si="38"/>
        <v>#REF!</v>
      </c>
      <c r="P2041" s="820" t="e">
        <f>Tabla13[[#This Row],[Ejec Real Acumu]]-Tabla13[[#This Row],[Proyec Ejec Acumul]]</f>
        <v>#REF!</v>
      </c>
      <c r="Q2041" s="820" t="e">
        <f>Tabla13[[#This Row],[Ejec Real Mes]]-Tabla13[[#This Row],[Program Entreg Mes]]</f>
        <v>#REF!</v>
      </c>
    </row>
    <row r="2042" spans="1:17">
      <c r="A2042" s="824">
        <v>4</v>
      </c>
      <c r="B2042" s="824" t="s">
        <v>2461</v>
      </c>
      <c r="C2042" s="824" t="s">
        <v>2462</v>
      </c>
      <c r="D2042" s="824" t="s">
        <v>688</v>
      </c>
      <c r="E2042" s="824" t="e">
        <f>#REF!</f>
        <v>#REF!</v>
      </c>
      <c r="F2042" s="824">
        <v>5</v>
      </c>
      <c r="G2042" s="824" t="s">
        <v>2447</v>
      </c>
      <c r="H2042" s="824" t="e">
        <f>#REF!</f>
        <v>#REF!</v>
      </c>
      <c r="I2042" s="824" t="e">
        <f>#REF!+#REF!+#REF!+#REF!+#REF!</f>
        <v>#REF!</v>
      </c>
      <c r="J2042" s="824" t="e">
        <f>#REF!+#REF!+#REF!+#REF!+#REF!</f>
        <v>#REF!</v>
      </c>
      <c r="K2042" s="825" t="e">
        <f t="shared" si="36"/>
        <v>#REF!</v>
      </c>
      <c r="L2042" s="825" t="e">
        <f t="shared" si="37"/>
        <v>#REF!</v>
      </c>
      <c r="M2042" s="824" t="e">
        <f>#REF!</f>
        <v>#REF!</v>
      </c>
      <c r="N2042" s="824" t="e">
        <f>#REF!</f>
        <v>#REF!</v>
      </c>
      <c r="O2042" s="838" t="e">
        <f t="shared" si="38"/>
        <v>#REF!</v>
      </c>
      <c r="P2042" s="820" t="e">
        <f>Tabla13[[#This Row],[Ejec Real Acumu]]-Tabla13[[#This Row],[Proyec Ejec Acumul]]</f>
        <v>#REF!</v>
      </c>
      <c r="Q2042" s="820" t="e">
        <f>Tabla13[[#This Row],[Ejec Real Mes]]-Tabla13[[#This Row],[Program Entreg Mes]]</f>
        <v>#REF!</v>
      </c>
    </row>
    <row r="2043" spans="1:17">
      <c r="A2043" s="824">
        <v>5</v>
      </c>
      <c r="B2043" s="824" t="s">
        <v>2461</v>
      </c>
      <c r="C2043" s="824" t="s">
        <v>2462</v>
      </c>
      <c r="D2043" s="824" t="s">
        <v>688</v>
      </c>
      <c r="E2043" s="824" t="e">
        <f>#REF!</f>
        <v>#REF!</v>
      </c>
      <c r="F2043" s="824">
        <v>5</v>
      </c>
      <c r="G2043" s="824" t="s">
        <v>2447</v>
      </c>
      <c r="H2043" s="824" t="e">
        <f>#REF!</f>
        <v>#REF!</v>
      </c>
      <c r="I2043" s="824" t="e">
        <f>#REF!+#REF!+#REF!+#REF!+#REF!</f>
        <v>#REF!</v>
      </c>
      <c r="J2043" s="824" t="e">
        <f>#REF!+#REF!+#REF!+#REF!+#REF!</f>
        <v>#REF!</v>
      </c>
      <c r="K2043" s="825" t="e">
        <f t="shared" si="36"/>
        <v>#REF!</v>
      </c>
      <c r="L2043" s="825" t="e">
        <f t="shared" si="37"/>
        <v>#REF!</v>
      </c>
      <c r="M2043" s="824" t="e">
        <f>#REF!</f>
        <v>#REF!</v>
      </c>
      <c r="N2043" s="824" t="e">
        <f>#REF!</f>
        <v>#REF!</v>
      </c>
      <c r="O2043" s="838" t="e">
        <f t="shared" si="38"/>
        <v>#REF!</v>
      </c>
      <c r="P2043" s="820" t="e">
        <f>Tabla13[[#This Row],[Ejec Real Acumu]]-Tabla13[[#This Row],[Proyec Ejec Acumul]]</f>
        <v>#REF!</v>
      </c>
      <c r="Q2043" s="820" t="e">
        <f>Tabla13[[#This Row],[Ejec Real Mes]]-Tabla13[[#This Row],[Program Entreg Mes]]</f>
        <v>#REF!</v>
      </c>
    </row>
    <row r="2044" spans="1:17">
      <c r="A2044" s="824">
        <v>6</v>
      </c>
      <c r="B2044" s="824" t="s">
        <v>2461</v>
      </c>
      <c r="C2044" s="824" t="s">
        <v>2462</v>
      </c>
      <c r="D2044" s="824" t="s">
        <v>688</v>
      </c>
      <c r="E2044" s="824" t="e">
        <f>#REF!</f>
        <v>#REF!</v>
      </c>
      <c r="F2044" s="824">
        <v>5</v>
      </c>
      <c r="G2044" s="824" t="s">
        <v>2447</v>
      </c>
      <c r="H2044" s="824" t="e">
        <f>#REF!</f>
        <v>#REF!</v>
      </c>
      <c r="I2044" s="824" t="e">
        <f>#REF!+#REF!+#REF!+#REF!+#REF!</f>
        <v>#REF!</v>
      </c>
      <c r="J2044" s="824" t="e">
        <f>#REF!+#REF!+#REF!+#REF!+#REF!</f>
        <v>#REF!</v>
      </c>
      <c r="K2044" s="825" t="e">
        <f t="shared" si="36"/>
        <v>#REF!</v>
      </c>
      <c r="L2044" s="825" t="e">
        <f t="shared" si="37"/>
        <v>#REF!</v>
      </c>
      <c r="M2044" s="824" t="e">
        <f>#REF!</f>
        <v>#REF!</v>
      </c>
      <c r="N2044" s="824" t="e">
        <f>#REF!</f>
        <v>#REF!</v>
      </c>
      <c r="O2044" s="838" t="e">
        <f t="shared" si="38"/>
        <v>#REF!</v>
      </c>
      <c r="P2044" s="820" t="e">
        <f>Tabla13[[#This Row],[Ejec Real Acumu]]-Tabla13[[#This Row],[Proyec Ejec Acumul]]</f>
        <v>#REF!</v>
      </c>
      <c r="Q2044" s="820" t="e">
        <f>Tabla13[[#This Row],[Ejec Real Mes]]-Tabla13[[#This Row],[Program Entreg Mes]]</f>
        <v>#REF!</v>
      </c>
    </row>
    <row r="2045" spans="1:17">
      <c r="A2045" s="824">
        <v>7</v>
      </c>
      <c r="B2045" s="824" t="s">
        <v>2461</v>
      </c>
      <c r="C2045" s="824" t="s">
        <v>2462</v>
      </c>
      <c r="D2045" s="824" t="s">
        <v>688</v>
      </c>
      <c r="E2045" s="824" t="e">
        <f>#REF!</f>
        <v>#REF!</v>
      </c>
      <c r="F2045" s="824">
        <v>5</v>
      </c>
      <c r="G2045" s="824" t="s">
        <v>2447</v>
      </c>
      <c r="H2045" s="824" t="e">
        <f>#REF!</f>
        <v>#REF!</v>
      </c>
      <c r="I2045" s="824" t="e">
        <f>#REF!+#REF!+#REF!+#REF!+#REF!</f>
        <v>#REF!</v>
      </c>
      <c r="J2045" s="824" t="e">
        <f>#REF!+#REF!+#REF!+#REF!+#REF!</f>
        <v>#REF!</v>
      </c>
      <c r="K2045" s="825" t="e">
        <f t="shared" si="36"/>
        <v>#REF!</v>
      </c>
      <c r="L2045" s="825" t="e">
        <f t="shared" si="37"/>
        <v>#REF!</v>
      </c>
      <c r="M2045" s="824" t="e">
        <f>#REF!</f>
        <v>#REF!</v>
      </c>
      <c r="N2045" s="824" t="e">
        <f>#REF!</f>
        <v>#REF!</v>
      </c>
      <c r="O2045" s="838" t="e">
        <f t="shared" si="38"/>
        <v>#REF!</v>
      </c>
      <c r="P2045" s="820" t="e">
        <f>Tabla13[[#This Row],[Ejec Real Acumu]]-Tabla13[[#This Row],[Proyec Ejec Acumul]]</f>
        <v>#REF!</v>
      </c>
      <c r="Q2045" s="820" t="e">
        <f>Tabla13[[#This Row],[Ejec Real Mes]]-Tabla13[[#This Row],[Program Entreg Mes]]</f>
        <v>#REF!</v>
      </c>
    </row>
    <row r="2046" spans="1:17">
      <c r="A2046" s="824">
        <v>8</v>
      </c>
      <c r="B2046" s="824" t="s">
        <v>2461</v>
      </c>
      <c r="C2046" s="824" t="s">
        <v>2462</v>
      </c>
      <c r="D2046" s="824" t="s">
        <v>688</v>
      </c>
      <c r="E2046" s="824" t="e">
        <f>#REF!</f>
        <v>#REF!</v>
      </c>
      <c r="F2046" s="824">
        <v>5</v>
      </c>
      <c r="G2046" s="824" t="s">
        <v>2447</v>
      </c>
      <c r="H2046" s="824" t="e">
        <f>#REF!</f>
        <v>#REF!</v>
      </c>
      <c r="I2046" s="824" t="e">
        <f>#REF!+#REF!+#REF!+#REF!+#REF!</f>
        <v>#REF!</v>
      </c>
      <c r="J2046" s="824" t="e">
        <f>#REF!+#REF!+#REF!+#REF!+#REF!</f>
        <v>#REF!</v>
      </c>
      <c r="K2046" s="825" t="e">
        <f t="shared" si="36"/>
        <v>#REF!</v>
      </c>
      <c r="L2046" s="825" t="e">
        <f t="shared" si="37"/>
        <v>#REF!</v>
      </c>
      <c r="M2046" s="824" t="e">
        <f>#REF!</f>
        <v>#REF!</v>
      </c>
      <c r="N2046" s="824" t="e">
        <f>#REF!</f>
        <v>#REF!</v>
      </c>
      <c r="O2046" s="838" t="e">
        <f t="shared" si="38"/>
        <v>#REF!</v>
      </c>
      <c r="P2046" s="820" t="e">
        <f>Tabla13[[#This Row],[Ejec Real Acumu]]-Tabla13[[#This Row],[Proyec Ejec Acumul]]</f>
        <v>#REF!</v>
      </c>
      <c r="Q2046" s="820" t="e">
        <f>Tabla13[[#This Row],[Ejec Real Mes]]-Tabla13[[#This Row],[Program Entreg Mes]]</f>
        <v>#REF!</v>
      </c>
    </row>
    <row r="2047" spans="1:17">
      <c r="A2047" s="824">
        <v>9</v>
      </c>
      <c r="B2047" s="824" t="s">
        <v>2461</v>
      </c>
      <c r="C2047" s="824" t="s">
        <v>2462</v>
      </c>
      <c r="D2047" s="824" t="s">
        <v>688</v>
      </c>
      <c r="E2047" s="824" t="e">
        <f>#REF!</f>
        <v>#REF!</v>
      </c>
      <c r="F2047" s="824">
        <v>5</v>
      </c>
      <c r="G2047" s="824" t="s">
        <v>2447</v>
      </c>
      <c r="H2047" s="824" t="e">
        <f>#REF!</f>
        <v>#REF!</v>
      </c>
      <c r="I2047" s="824" t="e">
        <f>#REF!+#REF!+#REF!+#REF!+#REF!</f>
        <v>#REF!</v>
      </c>
      <c r="J2047" s="824" t="e">
        <f>#REF!+#REF!+#REF!+#REF!+#REF!</f>
        <v>#REF!</v>
      </c>
      <c r="K2047" s="825" t="e">
        <f t="shared" si="36"/>
        <v>#REF!</v>
      </c>
      <c r="L2047" s="825" t="e">
        <f t="shared" si="37"/>
        <v>#REF!</v>
      </c>
      <c r="M2047" s="824" t="e">
        <f>#REF!</f>
        <v>#REF!</v>
      </c>
      <c r="N2047" s="824" t="e">
        <f>#REF!</f>
        <v>#REF!</v>
      </c>
      <c r="O2047" s="838" t="e">
        <f t="shared" si="38"/>
        <v>#REF!</v>
      </c>
      <c r="P2047" s="820" t="e">
        <f>Tabla13[[#This Row],[Ejec Real Acumu]]-Tabla13[[#This Row],[Proyec Ejec Acumul]]</f>
        <v>#REF!</v>
      </c>
      <c r="Q2047" s="820" t="e">
        <f>Tabla13[[#This Row],[Ejec Real Mes]]-Tabla13[[#This Row],[Program Entreg Mes]]</f>
        <v>#REF!</v>
      </c>
    </row>
    <row r="2048" spans="1:17">
      <c r="A2048" s="824">
        <v>10</v>
      </c>
      <c r="B2048" s="824" t="s">
        <v>2461</v>
      </c>
      <c r="C2048" s="824" t="s">
        <v>2462</v>
      </c>
      <c r="D2048" s="824" t="s">
        <v>688</v>
      </c>
      <c r="E2048" s="824" t="e">
        <f>#REF!</f>
        <v>#REF!</v>
      </c>
      <c r="F2048" s="824">
        <v>5</v>
      </c>
      <c r="G2048" s="824" t="s">
        <v>2447</v>
      </c>
      <c r="H2048" s="824" t="e">
        <f>#REF!</f>
        <v>#REF!</v>
      </c>
      <c r="I2048" s="824" t="e">
        <f>#REF!+#REF!+#REF!+#REF!+#REF!</f>
        <v>#REF!</v>
      </c>
      <c r="J2048" s="824" t="e">
        <f>#REF!+#REF!+#REF!+#REF!+#REF!</f>
        <v>#REF!</v>
      </c>
      <c r="K2048" s="825" t="e">
        <f t="shared" si="36"/>
        <v>#REF!</v>
      </c>
      <c r="L2048" s="825" t="e">
        <f t="shared" si="37"/>
        <v>#REF!</v>
      </c>
      <c r="M2048" s="824" t="e">
        <f>#REF!</f>
        <v>#REF!</v>
      </c>
      <c r="N2048" s="824" t="e">
        <f>#REF!</f>
        <v>#REF!</v>
      </c>
      <c r="O2048" s="838" t="e">
        <f t="shared" si="38"/>
        <v>#REF!</v>
      </c>
      <c r="P2048" s="820" t="e">
        <f>Tabla13[[#This Row],[Ejec Real Acumu]]-Tabla13[[#This Row],[Proyec Ejec Acumul]]</f>
        <v>#REF!</v>
      </c>
      <c r="Q2048" s="820" t="e">
        <f>Tabla13[[#This Row],[Ejec Real Mes]]-Tabla13[[#This Row],[Program Entreg Mes]]</f>
        <v>#REF!</v>
      </c>
    </row>
    <row r="2049" spans="1:17">
      <c r="A2049" s="824">
        <v>11</v>
      </c>
      <c r="B2049" s="824" t="s">
        <v>2461</v>
      </c>
      <c r="C2049" s="824" t="s">
        <v>2462</v>
      </c>
      <c r="D2049" s="824" t="s">
        <v>688</v>
      </c>
      <c r="E2049" s="824" t="e">
        <f>#REF!</f>
        <v>#REF!</v>
      </c>
      <c r="F2049" s="824">
        <v>5</v>
      </c>
      <c r="G2049" s="824" t="s">
        <v>2447</v>
      </c>
      <c r="H2049" s="824" t="e">
        <f>#REF!</f>
        <v>#REF!</v>
      </c>
      <c r="I2049" s="824" t="e">
        <f>#REF!+#REF!+#REF!+#REF!+#REF!</f>
        <v>#REF!</v>
      </c>
      <c r="J2049" s="824" t="e">
        <f>#REF!+#REF!+#REF!+#REF!+#REF!</f>
        <v>#REF!</v>
      </c>
      <c r="K2049" s="825" t="e">
        <f t="shared" si="36"/>
        <v>#REF!</v>
      </c>
      <c r="L2049" s="825" t="e">
        <f t="shared" si="37"/>
        <v>#REF!</v>
      </c>
      <c r="M2049" s="824" t="e">
        <f>#REF!</f>
        <v>#REF!</v>
      </c>
      <c r="N2049" s="824" t="e">
        <f>#REF!</f>
        <v>#REF!</v>
      </c>
      <c r="O2049" s="838" t="e">
        <f t="shared" si="38"/>
        <v>#REF!</v>
      </c>
      <c r="P2049" s="820" t="e">
        <f>Tabla13[[#This Row],[Ejec Real Acumu]]-Tabla13[[#This Row],[Proyec Ejec Acumul]]</f>
        <v>#REF!</v>
      </c>
      <c r="Q2049" s="820" t="e">
        <f>Tabla13[[#This Row],[Ejec Real Mes]]-Tabla13[[#This Row],[Program Entreg Mes]]</f>
        <v>#REF!</v>
      </c>
    </row>
    <row r="2050" spans="1:17">
      <c r="A2050" s="824">
        <v>12</v>
      </c>
      <c r="B2050" s="824" t="s">
        <v>2461</v>
      </c>
      <c r="C2050" s="824" t="s">
        <v>2462</v>
      </c>
      <c r="D2050" s="824" t="s">
        <v>688</v>
      </c>
      <c r="E2050" s="824" t="e">
        <f>#REF!</f>
        <v>#REF!</v>
      </c>
      <c r="F2050" s="824">
        <v>5</v>
      </c>
      <c r="G2050" s="824" t="s">
        <v>2447</v>
      </c>
      <c r="H2050" s="824" t="e">
        <f>#REF!</f>
        <v>#REF!</v>
      </c>
      <c r="I2050" s="824" t="e">
        <f>#REF!+#REF!+#REF!+#REF!+#REF!</f>
        <v>#REF!</v>
      </c>
      <c r="J2050" s="824" t="e">
        <f>#REF!+#REF!+#REF!+#REF!+#REF!</f>
        <v>#REF!</v>
      </c>
      <c r="K2050" s="825" t="e">
        <f t="shared" si="36"/>
        <v>#REF!</v>
      </c>
      <c r="L2050" s="825" t="e">
        <f t="shared" si="37"/>
        <v>#REF!</v>
      </c>
      <c r="M2050" s="824" t="e">
        <f>#REF!</f>
        <v>#REF!</v>
      </c>
      <c r="N2050" s="824" t="e">
        <f>#REF!</f>
        <v>#REF!</v>
      </c>
      <c r="O2050" s="838" t="e">
        <f t="shared" si="38"/>
        <v>#REF!</v>
      </c>
      <c r="P2050" s="820" t="e">
        <f>Tabla13[[#This Row],[Ejec Real Acumu]]-Tabla13[[#This Row],[Proyec Ejec Acumul]]</f>
        <v>#REF!</v>
      </c>
      <c r="Q2050" s="820" t="e">
        <f>Tabla13[[#This Row],[Ejec Real Mes]]-Tabla13[[#This Row],[Program Entreg Mes]]</f>
        <v>#REF!</v>
      </c>
    </row>
    <row r="2051" spans="1:17">
      <c r="A2051" s="824">
        <v>13</v>
      </c>
      <c r="B2051" s="824" t="s">
        <v>2461</v>
      </c>
      <c r="C2051" s="824" t="s">
        <v>2462</v>
      </c>
      <c r="D2051" s="824" t="s">
        <v>688</v>
      </c>
      <c r="E2051" s="824" t="e">
        <f>#REF!</f>
        <v>#REF!</v>
      </c>
      <c r="F2051" s="824">
        <v>5</v>
      </c>
      <c r="G2051" s="824" t="s">
        <v>2447</v>
      </c>
      <c r="H2051" s="824" t="e">
        <f>#REF!</f>
        <v>#REF!</v>
      </c>
      <c r="I2051" s="824" t="e">
        <f>#REF!+#REF!+#REF!+#REF!+#REF!</f>
        <v>#REF!</v>
      </c>
      <c r="J2051" s="824" t="e">
        <f>#REF!+#REF!+#REF!+#REF!+#REF!</f>
        <v>#REF!</v>
      </c>
      <c r="K2051" s="825" t="e">
        <f t="shared" si="36"/>
        <v>#REF!</v>
      </c>
      <c r="L2051" s="825" t="e">
        <f t="shared" si="37"/>
        <v>#REF!</v>
      </c>
      <c r="M2051" s="824" t="e">
        <f>#REF!</f>
        <v>#REF!</v>
      </c>
      <c r="N2051" s="824" t="e">
        <f>#REF!</f>
        <v>#REF!</v>
      </c>
      <c r="O2051" s="838" t="e">
        <f t="shared" si="38"/>
        <v>#REF!</v>
      </c>
      <c r="P2051" s="820" t="e">
        <f>Tabla13[[#This Row],[Ejec Real Acumu]]-Tabla13[[#This Row],[Proyec Ejec Acumul]]</f>
        <v>#REF!</v>
      </c>
      <c r="Q2051" s="820" t="e">
        <f>Tabla13[[#This Row],[Ejec Real Mes]]-Tabla13[[#This Row],[Program Entreg Mes]]</f>
        <v>#REF!</v>
      </c>
    </row>
    <row r="2052" spans="1:17">
      <c r="A2052" s="824">
        <v>14</v>
      </c>
      <c r="B2052" s="824" t="s">
        <v>2461</v>
      </c>
      <c r="C2052" s="824" t="s">
        <v>2462</v>
      </c>
      <c r="D2052" s="824" t="s">
        <v>688</v>
      </c>
      <c r="E2052" s="824" t="e">
        <f>#REF!</f>
        <v>#REF!</v>
      </c>
      <c r="F2052" s="824">
        <v>5</v>
      </c>
      <c r="G2052" s="824" t="s">
        <v>2447</v>
      </c>
      <c r="H2052" s="824" t="e">
        <f>#REF!</f>
        <v>#REF!</v>
      </c>
      <c r="I2052" s="824" t="e">
        <f>#REF!+#REF!+#REF!+#REF!+#REF!</f>
        <v>#REF!</v>
      </c>
      <c r="J2052" s="824" t="e">
        <f>#REF!+#REF!+#REF!+#REF!+#REF!</f>
        <v>#REF!</v>
      </c>
      <c r="K2052" s="825" t="e">
        <f t="shared" si="36"/>
        <v>#REF!</v>
      </c>
      <c r="L2052" s="825" t="e">
        <f t="shared" si="37"/>
        <v>#REF!</v>
      </c>
      <c r="M2052" s="824" t="e">
        <f>#REF!</f>
        <v>#REF!</v>
      </c>
      <c r="N2052" s="824" t="e">
        <f>#REF!</f>
        <v>#REF!</v>
      </c>
      <c r="O2052" s="838" t="e">
        <f t="shared" si="38"/>
        <v>#REF!</v>
      </c>
      <c r="P2052" s="820" t="e">
        <f>Tabla13[[#This Row],[Ejec Real Acumu]]-Tabla13[[#This Row],[Proyec Ejec Acumul]]</f>
        <v>#REF!</v>
      </c>
      <c r="Q2052" s="820" t="e">
        <f>Tabla13[[#This Row],[Ejec Real Mes]]-Tabla13[[#This Row],[Program Entreg Mes]]</f>
        <v>#REF!</v>
      </c>
    </row>
    <row r="2053" spans="1:17">
      <c r="A2053" s="824">
        <v>15</v>
      </c>
      <c r="B2053" s="824" t="s">
        <v>2461</v>
      </c>
      <c r="C2053" s="824" t="s">
        <v>2462</v>
      </c>
      <c r="D2053" s="824" t="s">
        <v>688</v>
      </c>
      <c r="E2053" s="824" t="e">
        <f>#REF!</f>
        <v>#REF!</v>
      </c>
      <c r="F2053" s="824">
        <v>5</v>
      </c>
      <c r="G2053" s="824" t="s">
        <v>2447</v>
      </c>
      <c r="H2053" s="824" t="e">
        <f>#REF!</f>
        <v>#REF!</v>
      </c>
      <c r="I2053" s="824" t="e">
        <f>#REF!+#REF!+#REF!+#REF!+#REF!</f>
        <v>#REF!</v>
      </c>
      <c r="J2053" s="824" t="e">
        <f>#REF!+#REF!+#REF!+#REF!+#REF!</f>
        <v>#REF!</v>
      </c>
      <c r="K2053" s="825" t="e">
        <f t="shared" si="36"/>
        <v>#REF!</v>
      </c>
      <c r="L2053" s="825" t="e">
        <f t="shared" si="37"/>
        <v>#REF!</v>
      </c>
      <c r="M2053" s="824" t="e">
        <f>#REF!</f>
        <v>#REF!</v>
      </c>
      <c r="N2053" s="824" t="e">
        <f>#REF!</f>
        <v>#REF!</v>
      </c>
      <c r="O2053" s="838" t="e">
        <f t="shared" si="38"/>
        <v>#REF!</v>
      </c>
      <c r="P2053" s="820" t="e">
        <f>Tabla13[[#This Row],[Ejec Real Acumu]]-Tabla13[[#This Row],[Proyec Ejec Acumul]]</f>
        <v>#REF!</v>
      </c>
      <c r="Q2053" s="820" t="e">
        <f>Tabla13[[#This Row],[Ejec Real Mes]]-Tabla13[[#This Row],[Program Entreg Mes]]</f>
        <v>#REF!</v>
      </c>
    </row>
    <row r="2054" spans="1:17">
      <c r="A2054" s="824">
        <v>16</v>
      </c>
      <c r="B2054" s="824" t="s">
        <v>2461</v>
      </c>
      <c r="C2054" s="824" t="s">
        <v>2462</v>
      </c>
      <c r="D2054" s="824" t="s">
        <v>688</v>
      </c>
      <c r="E2054" s="824" t="e">
        <f>#REF!</f>
        <v>#REF!</v>
      </c>
      <c r="F2054" s="824">
        <v>5</v>
      </c>
      <c r="G2054" s="824" t="s">
        <v>2447</v>
      </c>
      <c r="H2054" s="824" t="e">
        <f>#REF!</f>
        <v>#REF!</v>
      </c>
      <c r="I2054" s="824" t="e">
        <f>#REF!+#REF!+#REF!+#REF!+#REF!</f>
        <v>#REF!</v>
      </c>
      <c r="J2054" s="824" t="e">
        <f>#REF!+#REF!+#REF!+#REF!+#REF!</f>
        <v>#REF!</v>
      </c>
      <c r="K2054" s="825" t="e">
        <f t="shared" si="36"/>
        <v>#REF!</v>
      </c>
      <c r="L2054" s="825" t="e">
        <f t="shared" si="37"/>
        <v>#REF!</v>
      </c>
      <c r="M2054" s="824" t="e">
        <f>#REF!</f>
        <v>#REF!</v>
      </c>
      <c r="N2054" s="824" t="e">
        <f>#REF!</f>
        <v>#REF!</v>
      </c>
      <c r="O2054" s="838" t="e">
        <f t="shared" si="38"/>
        <v>#REF!</v>
      </c>
      <c r="P2054" s="820" t="e">
        <f>Tabla13[[#This Row],[Ejec Real Acumu]]-Tabla13[[#This Row],[Proyec Ejec Acumul]]</f>
        <v>#REF!</v>
      </c>
      <c r="Q2054" s="820" t="e">
        <f>Tabla13[[#This Row],[Ejec Real Mes]]-Tabla13[[#This Row],[Program Entreg Mes]]</f>
        <v>#REF!</v>
      </c>
    </row>
    <row r="2055" spans="1:17">
      <c r="A2055" s="824">
        <v>17</v>
      </c>
      <c r="B2055" s="824" t="s">
        <v>2461</v>
      </c>
      <c r="C2055" s="824" t="s">
        <v>2462</v>
      </c>
      <c r="D2055" s="824" t="s">
        <v>688</v>
      </c>
      <c r="E2055" s="824" t="e">
        <f>#REF!</f>
        <v>#REF!</v>
      </c>
      <c r="F2055" s="824">
        <v>5</v>
      </c>
      <c r="G2055" s="824" t="s">
        <v>2447</v>
      </c>
      <c r="H2055" s="824" t="e">
        <f>#REF!</f>
        <v>#REF!</v>
      </c>
      <c r="I2055" s="824" t="e">
        <f>#REF!+#REF!+#REF!+#REF!+#REF!</f>
        <v>#REF!</v>
      </c>
      <c r="J2055" s="824" t="e">
        <f>#REF!+#REF!+#REF!+#REF!+#REF!</f>
        <v>#REF!</v>
      </c>
      <c r="K2055" s="825" t="e">
        <f t="shared" si="36"/>
        <v>#REF!</v>
      </c>
      <c r="L2055" s="825" t="e">
        <f t="shared" si="37"/>
        <v>#REF!</v>
      </c>
      <c r="M2055" s="824" t="e">
        <f>#REF!</f>
        <v>#REF!</v>
      </c>
      <c r="N2055" s="824" t="e">
        <f>#REF!</f>
        <v>#REF!</v>
      </c>
      <c r="O2055" s="838" t="e">
        <f t="shared" si="38"/>
        <v>#REF!</v>
      </c>
      <c r="P2055" s="820" t="e">
        <f>Tabla13[[#This Row],[Ejec Real Acumu]]-Tabla13[[#This Row],[Proyec Ejec Acumul]]</f>
        <v>#REF!</v>
      </c>
      <c r="Q2055" s="820" t="e">
        <f>Tabla13[[#This Row],[Ejec Real Mes]]-Tabla13[[#This Row],[Program Entreg Mes]]</f>
        <v>#REF!</v>
      </c>
    </row>
    <row r="2056" spans="1:17">
      <c r="A2056" s="824">
        <v>18</v>
      </c>
      <c r="B2056" s="824" t="s">
        <v>2461</v>
      </c>
      <c r="C2056" s="824" t="s">
        <v>2462</v>
      </c>
      <c r="D2056" s="824" t="s">
        <v>688</v>
      </c>
      <c r="E2056" s="824" t="e">
        <f>#REF!</f>
        <v>#REF!</v>
      </c>
      <c r="F2056" s="824">
        <v>5</v>
      </c>
      <c r="G2056" s="824" t="s">
        <v>2447</v>
      </c>
      <c r="H2056" s="824" t="e">
        <f>#REF!</f>
        <v>#REF!</v>
      </c>
      <c r="I2056" s="824" t="e">
        <f>#REF!+#REF!+#REF!+#REF!+#REF!</f>
        <v>#REF!</v>
      </c>
      <c r="J2056" s="824" t="e">
        <f>#REF!+#REF!+#REF!+#REF!+#REF!</f>
        <v>#REF!</v>
      </c>
      <c r="K2056" s="825" t="e">
        <f t="shared" si="36"/>
        <v>#REF!</v>
      </c>
      <c r="L2056" s="825" t="e">
        <f t="shared" si="37"/>
        <v>#REF!</v>
      </c>
      <c r="M2056" s="824" t="e">
        <f>#REF!</f>
        <v>#REF!</v>
      </c>
      <c r="N2056" s="824" t="e">
        <f>#REF!</f>
        <v>#REF!</v>
      </c>
      <c r="O2056" s="838" t="e">
        <f t="shared" si="38"/>
        <v>#REF!</v>
      </c>
      <c r="P2056" s="820" t="e">
        <f>Tabla13[[#This Row],[Ejec Real Acumu]]-Tabla13[[#This Row],[Proyec Ejec Acumul]]</f>
        <v>#REF!</v>
      </c>
      <c r="Q2056" s="820" t="e">
        <f>Tabla13[[#This Row],[Ejec Real Mes]]-Tabla13[[#This Row],[Program Entreg Mes]]</f>
        <v>#REF!</v>
      </c>
    </row>
    <row r="2057" spans="1:17">
      <c r="A2057" s="824">
        <v>19</v>
      </c>
      <c r="B2057" s="824" t="s">
        <v>2461</v>
      </c>
      <c r="C2057" s="824" t="s">
        <v>2462</v>
      </c>
      <c r="D2057" s="824" t="s">
        <v>688</v>
      </c>
      <c r="E2057" s="824" t="e">
        <f>#REF!</f>
        <v>#REF!</v>
      </c>
      <c r="F2057" s="824">
        <v>5</v>
      </c>
      <c r="G2057" s="824" t="s">
        <v>2447</v>
      </c>
      <c r="H2057" s="824" t="e">
        <f>#REF!</f>
        <v>#REF!</v>
      </c>
      <c r="I2057" s="824" t="e">
        <f>#REF!+#REF!+#REF!+#REF!+#REF!</f>
        <v>#REF!</v>
      </c>
      <c r="J2057" s="824" t="e">
        <f>#REF!+#REF!+#REF!+#REF!+#REF!</f>
        <v>#REF!</v>
      </c>
      <c r="K2057" s="825" t="e">
        <f t="shared" si="36"/>
        <v>#REF!</v>
      </c>
      <c r="L2057" s="825" t="e">
        <f t="shared" si="37"/>
        <v>#REF!</v>
      </c>
      <c r="M2057" s="824" t="e">
        <f>#REF!</f>
        <v>#REF!</v>
      </c>
      <c r="N2057" s="824" t="e">
        <f>#REF!</f>
        <v>#REF!</v>
      </c>
      <c r="O2057" s="838" t="e">
        <f t="shared" si="38"/>
        <v>#REF!</v>
      </c>
      <c r="P2057" s="820" t="e">
        <f>Tabla13[[#This Row],[Ejec Real Acumu]]-Tabla13[[#This Row],[Proyec Ejec Acumul]]</f>
        <v>#REF!</v>
      </c>
      <c r="Q2057" s="820" t="e">
        <f>Tabla13[[#This Row],[Ejec Real Mes]]-Tabla13[[#This Row],[Program Entreg Mes]]</f>
        <v>#REF!</v>
      </c>
    </row>
    <row r="2058" spans="1:17">
      <c r="A2058" s="824">
        <v>20</v>
      </c>
      <c r="B2058" s="824" t="s">
        <v>2461</v>
      </c>
      <c r="C2058" s="824" t="s">
        <v>2462</v>
      </c>
      <c r="D2058" s="824" t="s">
        <v>688</v>
      </c>
      <c r="E2058" s="824" t="e">
        <f>#REF!</f>
        <v>#REF!</v>
      </c>
      <c r="F2058" s="824">
        <v>5</v>
      </c>
      <c r="G2058" s="824" t="s">
        <v>2447</v>
      </c>
      <c r="H2058" s="824" t="e">
        <f>#REF!</f>
        <v>#REF!</v>
      </c>
      <c r="I2058" s="824" t="e">
        <f>#REF!+#REF!+#REF!+#REF!+#REF!</f>
        <v>#REF!</v>
      </c>
      <c r="J2058" s="824" t="e">
        <f>#REF!+#REF!+#REF!+#REF!+#REF!</f>
        <v>#REF!</v>
      </c>
      <c r="K2058" s="825" t="e">
        <f t="shared" si="36"/>
        <v>#REF!</v>
      </c>
      <c r="L2058" s="825" t="e">
        <f t="shared" si="37"/>
        <v>#REF!</v>
      </c>
      <c r="M2058" s="824" t="e">
        <f>#REF!</f>
        <v>#REF!</v>
      </c>
      <c r="N2058" s="824" t="e">
        <f>#REF!</f>
        <v>#REF!</v>
      </c>
      <c r="O2058" s="838" t="e">
        <f t="shared" si="38"/>
        <v>#REF!</v>
      </c>
      <c r="P2058" s="820" t="e">
        <f>Tabla13[[#This Row],[Ejec Real Acumu]]-Tabla13[[#This Row],[Proyec Ejec Acumul]]</f>
        <v>#REF!</v>
      </c>
      <c r="Q2058" s="820" t="e">
        <f>Tabla13[[#This Row],[Ejec Real Mes]]-Tabla13[[#This Row],[Program Entreg Mes]]</f>
        <v>#REF!</v>
      </c>
    </row>
    <row r="2059" spans="1:17">
      <c r="A2059" s="824">
        <v>21</v>
      </c>
      <c r="B2059" s="824" t="s">
        <v>2461</v>
      </c>
      <c r="C2059" s="824" t="s">
        <v>2462</v>
      </c>
      <c r="D2059" s="824" t="s">
        <v>688</v>
      </c>
      <c r="E2059" s="824" t="e">
        <f>#REF!</f>
        <v>#REF!</v>
      </c>
      <c r="F2059" s="824">
        <v>5</v>
      </c>
      <c r="G2059" s="824" t="s">
        <v>2447</v>
      </c>
      <c r="H2059" s="824" t="e">
        <f>#REF!</f>
        <v>#REF!</v>
      </c>
      <c r="I2059" s="824" t="e">
        <f>#REF!+#REF!+#REF!+#REF!+#REF!</f>
        <v>#REF!</v>
      </c>
      <c r="J2059" s="824" t="e">
        <f>#REF!+#REF!+#REF!+#REF!+#REF!</f>
        <v>#REF!</v>
      </c>
      <c r="K2059" s="825" t="e">
        <f t="shared" si="36"/>
        <v>#REF!</v>
      </c>
      <c r="L2059" s="825" t="e">
        <f t="shared" si="37"/>
        <v>#REF!</v>
      </c>
      <c r="M2059" s="824" t="e">
        <f>#REF!</f>
        <v>#REF!</v>
      </c>
      <c r="N2059" s="824" t="e">
        <f>#REF!</f>
        <v>#REF!</v>
      </c>
      <c r="O2059" s="838" t="e">
        <f t="shared" si="38"/>
        <v>#REF!</v>
      </c>
      <c r="P2059" s="820" t="e">
        <f>Tabla13[[#This Row],[Ejec Real Acumu]]-Tabla13[[#This Row],[Proyec Ejec Acumul]]</f>
        <v>#REF!</v>
      </c>
      <c r="Q2059" s="820" t="e">
        <f>Tabla13[[#This Row],[Ejec Real Mes]]-Tabla13[[#This Row],[Program Entreg Mes]]</f>
        <v>#REF!</v>
      </c>
    </row>
    <row r="2060" spans="1:17">
      <c r="A2060" s="824">
        <v>22</v>
      </c>
      <c r="B2060" s="824" t="s">
        <v>2461</v>
      </c>
      <c r="C2060" s="824" t="s">
        <v>2462</v>
      </c>
      <c r="D2060" s="824" t="s">
        <v>688</v>
      </c>
      <c r="E2060" s="824" t="e">
        <f>#REF!</f>
        <v>#REF!</v>
      </c>
      <c r="F2060" s="824">
        <v>5</v>
      </c>
      <c r="G2060" s="824" t="s">
        <v>2447</v>
      </c>
      <c r="H2060" s="824" t="e">
        <f>#REF!</f>
        <v>#REF!</v>
      </c>
      <c r="I2060" s="824" t="e">
        <f>#REF!+#REF!+#REF!+#REF!+#REF!</f>
        <v>#REF!</v>
      </c>
      <c r="J2060" s="824" t="e">
        <f>#REF!+#REF!+#REF!+#REF!+#REF!</f>
        <v>#REF!</v>
      </c>
      <c r="K2060" s="825" t="e">
        <f t="shared" si="36"/>
        <v>#REF!</v>
      </c>
      <c r="L2060" s="825" t="e">
        <f t="shared" si="37"/>
        <v>#REF!</v>
      </c>
      <c r="M2060" s="824" t="e">
        <f>#REF!</f>
        <v>#REF!</v>
      </c>
      <c r="N2060" s="824" t="e">
        <f>#REF!</f>
        <v>#REF!</v>
      </c>
      <c r="O2060" s="838" t="e">
        <f t="shared" si="38"/>
        <v>#REF!</v>
      </c>
      <c r="P2060" s="820" t="e">
        <f>Tabla13[[#This Row],[Ejec Real Acumu]]-Tabla13[[#This Row],[Proyec Ejec Acumul]]</f>
        <v>#REF!</v>
      </c>
      <c r="Q2060" s="820" t="e">
        <f>Tabla13[[#This Row],[Ejec Real Mes]]-Tabla13[[#This Row],[Program Entreg Mes]]</f>
        <v>#REF!</v>
      </c>
    </row>
    <row r="2061" spans="1:17">
      <c r="A2061" s="824">
        <v>23</v>
      </c>
      <c r="B2061" s="824" t="s">
        <v>2461</v>
      </c>
      <c r="C2061" s="824" t="s">
        <v>2462</v>
      </c>
      <c r="D2061" s="824" t="s">
        <v>688</v>
      </c>
      <c r="E2061" s="824" t="e">
        <f>#REF!</f>
        <v>#REF!</v>
      </c>
      <c r="F2061" s="824">
        <v>5</v>
      </c>
      <c r="G2061" s="824" t="s">
        <v>2447</v>
      </c>
      <c r="H2061" s="824" t="e">
        <f>#REF!</f>
        <v>#REF!</v>
      </c>
      <c r="I2061" s="824" t="e">
        <f>#REF!+#REF!+#REF!+#REF!+#REF!</f>
        <v>#REF!</v>
      </c>
      <c r="J2061" s="824" t="e">
        <f>#REF!+#REF!+#REF!+#REF!+#REF!</f>
        <v>#REF!</v>
      </c>
      <c r="K2061" s="825" t="e">
        <f t="shared" si="36"/>
        <v>#REF!</v>
      </c>
      <c r="L2061" s="825" t="e">
        <f t="shared" si="37"/>
        <v>#REF!</v>
      </c>
      <c r="M2061" s="824" t="e">
        <f>#REF!</f>
        <v>#REF!</v>
      </c>
      <c r="N2061" s="824" t="e">
        <f>#REF!</f>
        <v>#REF!</v>
      </c>
      <c r="O2061" s="838" t="e">
        <f t="shared" si="38"/>
        <v>#REF!</v>
      </c>
      <c r="P2061" s="820" t="e">
        <f>Tabla13[[#This Row],[Ejec Real Acumu]]-Tabla13[[#This Row],[Proyec Ejec Acumul]]</f>
        <v>#REF!</v>
      </c>
      <c r="Q2061" s="820" t="e">
        <f>Tabla13[[#This Row],[Ejec Real Mes]]-Tabla13[[#This Row],[Program Entreg Mes]]</f>
        <v>#REF!</v>
      </c>
    </row>
    <row r="2062" spans="1:17">
      <c r="A2062" s="824">
        <v>24</v>
      </c>
      <c r="B2062" s="824" t="s">
        <v>2461</v>
      </c>
      <c r="C2062" s="824" t="s">
        <v>2462</v>
      </c>
      <c r="D2062" s="824" t="s">
        <v>688</v>
      </c>
      <c r="E2062" s="824" t="e">
        <f>#REF!</f>
        <v>#REF!</v>
      </c>
      <c r="F2062" s="824">
        <v>5</v>
      </c>
      <c r="G2062" s="824" t="s">
        <v>2447</v>
      </c>
      <c r="H2062" s="824" t="e">
        <f>#REF!</f>
        <v>#REF!</v>
      </c>
      <c r="I2062" s="824" t="e">
        <f>#REF!+#REF!+#REF!+#REF!+#REF!</f>
        <v>#REF!</v>
      </c>
      <c r="J2062" s="824" t="e">
        <f>#REF!+#REF!+#REF!+#REF!+#REF!</f>
        <v>#REF!</v>
      </c>
      <c r="K2062" s="825" t="e">
        <f t="shared" si="36"/>
        <v>#REF!</v>
      </c>
      <c r="L2062" s="825" t="e">
        <f t="shared" si="37"/>
        <v>#REF!</v>
      </c>
      <c r="M2062" s="824" t="e">
        <f>#REF!</f>
        <v>#REF!</v>
      </c>
      <c r="N2062" s="824" t="e">
        <f>#REF!</f>
        <v>#REF!</v>
      </c>
      <c r="O2062" s="838" t="e">
        <f t="shared" si="38"/>
        <v>#REF!</v>
      </c>
      <c r="P2062" s="820" t="e">
        <f>Tabla13[[#This Row],[Ejec Real Acumu]]-Tabla13[[#This Row],[Proyec Ejec Acumul]]</f>
        <v>#REF!</v>
      </c>
      <c r="Q2062" s="820" t="e">
        <f>Tabla13[[#This Row],[Ejec Real Mes]]-Tabla13[[#This Row],[Program Entreg Mes]]</f>
        <v>#REF!</v>
      </c>
    </row>
    <row r="2063" spans="1:17">
      <c r="A2063" s="824">
        <v>25</v>
      </c>
      <c r="B2063" s="824" t="s">
        <v>2461</v>
      </c>
      <c r="C2063" s="824" t="s">
        <v>2462</v>
      </c>
      <c r="D2063" s="824" t="s">
        <v>688</v>
      </c>
      <c r="E2063" s="824" t="e">
        <f>#REF!</f>
        <v>#REF!</v>
      </c>
      <c r="F2063" s="824">
        <v>5</v>
      </c>
      <c r="G2063" s="824" t="s">
        <v>2447</v>
      </c>
      <c r="H2063" s="824" t="e">
        <f>#REF!</f>
        <v>#REF!</v>
      </c>
      <c r="I2063" s="824" t="e">
        <f>#REF!+#REF!+#REF!+#REF!+#REF!</f>
        <v>#REF!</v>
      </c>
      <c r="J2063" s="824" t="e">
        <f>#REF!+#REF!+#REF!+#REF!+#REF!</f>
        <v>#REF!</v>
      </c>
      <c r="K2063" s="825" t="e">
        <f t="shared" si="36"/>
        <v>#REF!</v>
      </c>
      <c r="L2063" s="825" t="e">
        <f t="shared" si="37"/>
        <v>#REF!</v>
      </c>
      <c r="M2063" s="824" t="e">
        <f>#REF!</f>
        <v>#REF!</v>
      </c>
      <c r="N2063" s="824" t="e">
        <f>#REF!</f>
        <v>#REF!</v>
      </c>
      <c r="O2063" s="838" t="e">
        <f t="shared" si="38"/>
        <v>#REF!</v>
      </c>
      <c r="P2063" s="820" t="e">
        <f>Tabla13[[#This Row],[Ejec Real Acumu]]-Tabla13[[#This Row],[Proyec Ejec Acumul]]</f>
        <v>#REF!</v>
      </c>
      <c r="Q2063" s="820" t="e">
        <f>Tabla13[[#This Row],[Ejec Real Mes]]-Tabla13[[#This Row],[Program Entreg Mes]]</f>
        <v>#REF!</v>
      </c>
    </row>
    <row r="2064" spans="1:17">
      <c r="A2064" s="824">
        <v>26</v>
      </c>
      <c r="B2064" s="824" t="s">
        <v>2461</v>
      </c>
      <c r="C2064" s="824" t="s">
        <v>2462</v>
      </c>
      <c r="D2064" s="824" t="s">
        <v>688</v>
      </c>
      <c r="E2064" s="824" t="e">
        <f>#REF!</f>
        <v>#REF!</v>
      </c>
      <c r="F2064" s="824">
        <v>5</v>
      </c>
      <c r="G2064" s="824" t="s">
        <v>2447</v>
      </c>
      <c r="H2064" s="824" t="e">
        <f>#REF!</f>
        <v>#REF!</v>
      </c>
      <c r="I2064" s="824" t="e">
        <f>#REF!+#REF!+#REF!+#REF!+#REF!</f>
        <v>#REF!</v>
      </c>
      <c r="J2064" s="824" t="e">
        <f>#REF!+#REF!+#REF!+#REF!+#REF!</f>
        <v>#REF!</v>
      </c>
      <c r="K2064" s="825" t="e">
        <f t="shared" si="36"/>
        <v>#REF!</v>
      </c>
      <c r="L2064" s="825" t="e">
        <f t="shared" si="37"/>
        <v>#REF!</v>
      </c>
      <c r="M2064" s="824" t="e">
        <f>#REF!</f>
        <v>#REF!</v>
      </c>
      <c r="N2064" s="824" t="e">
        <f>#REF!</f>
        <v>#REF!</v>
      </c>
      <c r="O2064" s="838" t="e">
        <f t="shared" si="38"/>
        <v>#REF!</v>
      </c>
      <c r="P2064" s="820" t="e">
        <f>Tabla13[[#This Row],[Ejec Real Acumu]]-Tabla13[[#This Row],[Proyec Ejec Acumul]]</f>
        <v>#REF!</v>
      </c>
      <c r="Q2064" s="820" t="e">
        <f>Tabla13[[#This Row],[Ejec Real Mes]]-Tabla13[[#This Row],[Program Entreg Mes]]</f>
        <v>#REF!</v>
      </c>
    </row>
    <row r="2065" spans="1:17">
      <c r="A2065" s="824">
        <v>27</v>
      </c>
      <c r="B2065" s="824" t="s">
        <v>2461</v>
      </c>
      <c r="C2065" s="824" t="s">
        <v>2462</v>
      </c>
      <c r="D2065" s="824" t="s">
        <v>688</v>
      </c>
      <c r="E2065" s="824" t="e">
        <f>#REF!</f>
        <v>#REF!</v>
      </c>
      <c r="F2065" s="824">
        <v>5</v>
      </c>
      <c r="G2065" s="824" t="s">
        <v>2447</v>
      </c>
      <c r="H2065" s="824" t="e">
        <f>#REF!</f>
        <v>#REF!</v>
      </c>
      <c r="I2065" s="824" t="e">
        <f>#REF!+#REF!+#REF!+#REF!+#REF!</f>
        <v>#REF!</v>
      </c>
      <c r="J2065" s="824" t="e">
        <f>#REF!+#REF!+#REF!+#REF!+#REF!</f>
        <v>#REF!</v>
      </c>
      <c r="K2065" s="825" t="e">
        <f t="shared" si="36"/>
        <v>#REF!</v>
      </c>
      <c r="L2065" s="825" t="e">
        <f t="shared" si="37"/>
        <v>#REF!</v>
      </c>
      <c r="M2065" s="824" t="e">
        <f>#REF!</f>
        <v>#REF!</v>
      </c>
      <c r="N2065" s="824" t="e">
        <f>#REF!</f>
        <v>#REF!</v>
      </c>
      <c r="O2065" s="838" t="e">
        <f t="shared" si="38"/>
        <v>#REF!</v>
      </c>
      <c r="P2065" s="820" t="e">
        <f>Tabla13[[#This Row],[Ejec Real Acumu]]-Tabla13[[#This Row],[Proyec Ejec Acumul]]</f>
        <v>#REF!</v>
      </c>
      <c r="Q2065" s="820" t="e">
        <f>Tabla13[[#This Row],[Ejec Real Mes]]-Tabla13[[#This Row],[Program Entreg Mes]]</f>
        <v>#REF!</v>
      </c>
    </row>
    <row r="2066" spans="1:17">
      <c r="A2066" s="824">
        <v>28</v>
      </c>
      <c r="B2066" s="824" t="s">
        <v>2461</v>
      </c>
      <c r="C2066" s="824" t="s">
        <v>2462</v>
      </c>
      <c r="D2066" s="824" t="s">
        <v>688</v>
      </c>
      <c r="E2066" s="824" t="e">
        <f>#REF!</f>
        <v>#REF!</v>
      </c>
      <c r="F2066" s="824">
        <v>5</v>
      </c>
      <c r="G2066" s="824" t="s">
        <v>2447</v>
      </c>
      <c r="H2066" s="824" t="e">
        <f>#REF!</f>
        <v>#REF!</v>
      </c>
      <c r="I2066" s="824" t="e">
        <f>#REF!+#REF!+#REF!+#REF!+#REF!</f>
        <v>#REF!</v>
      </c>
      <c r="J2066" s="824" t="e">
        <f>#REF!+#REF!+#REF!+#REF!+#REF!</f>
        <v>#REF!</v>
      </c>
      <c r="K2066" s="825" t="e">
        <f t="shared" si="36"/>
        <v>#REF!</v>
      </c>
      <c r="L2066" s="825" t="e">
        <f t="shared" si="37"/>
        <v>#REF!</v>
      </c>
      <c r="M2066" s="824" t="e">
        <f>#REF!</f>
        <v>#REF!</v>
      </c>
      <c r="N2066" s="824" t="e">
        <f>#REF!</f>
        <v>#REF!</v>
      </c>
      <c r="O2066" s="838" t="e">
        <f t="shared" si="38"/>
        <v>#REF!</v>
      </c>
      <c r="P2066" s="820" t="e">
        <f>Tabla13[[#This Row],[Ejec Real Acumu]]-Tabla13[[#This Row],[Proyec Ejec Acumul]]</f>
        <v>#REF!</v>
      </c>
      <c r="Q2066" s="820" t="e">
        <f>Tabla13[[#This Row],[Ejec Real Mes]]-Tabla13[[#This Row],[Program Entreg Mes]]</f>
        <v>#REF!</v>
      </c>
    </row>
    <row r="2067" spans="1:17">
      <c r="A2067" s="824">
        <v>29</v>
      </c>
      <c r="B2067" s="824" t="s">
        <v>2461</v>
      </c>
      <c r="C2067" s="824" t="s">
        <v>2462</v>
      </c>
      <c r="D2067" s="824" t="s">
        <v>688</v>
      </c>
      <c r="E2067" s="824" t="e">
        <f>#REF!</f>
        <v>#REF!</v>
      </c>
      <c r="F2067" s="824">
        <v>5</v>
      </c>
      <c r="G2067" s="824" t="s">
        <v>2447</v>
      </c>
      <c r="H2067" s="824" t="e">
        <f>#REF!</f>
        <v>#REF!</v>
      </c>
      <c r="I2067" s="824" t="e">
        <f>#REF!+#REF!+#REF!+#REF!+#REF!</f>
        <v>#REF!</v>
      </c>
      <c r="J2067" s="824" t="e">
        <f>#REF!+#REF!+#REF!+#REF!+#REF!</f>
        <v>#REF!</v>
      </c>
      <c r="K2067" s="825" t="e">
        <f t="shared" si="36"/>
        <v>#REF!</v>
      </c>
      <c r="L2067" s="825" t="e">
        <f t="shared" si="37"/>
        <v>#REF!</v>
      </c>
      <c r="M2067" s="824" t="e">
        <f>#REF!</f>
        <v>#REF!</v>
      </c>
      <c r="N2067" s="824" t="e">
        <f>#REF!</f>
        <v>#REF!</v>
      </c>
      <c r="O2067" s="838" t="e">
        <f t="shared" si="38"/>
        <v>#REF!</v>
      </c>
      <c r="P2067" s="820" t="e">
        <f>Tabla13[[#This Row],[Ejec Real Acumu]]-Tabla13[[#This Row],[Proyec Ejec Acumul]]</f>
        <v>#REF!</v>
      </c>
      <c r="Q2067" s="820" t="e">
        <f>Tabla13[[#This Row],[Ejec Real Mes]]-Tabla13[[#This Row],[Program Entreg Mes]]</f>
        <v>#REF!</v>
      </c>
    </row>
    <row r="2068" spans="1:17">
      <c r="A2068" s="824">
        <v>30</v>
      </c>
      <c r="B2068" s="824" t="s">
        <v>2461</v>
      </c>
      <c r="C2068" s="824" t="s">
        <v>2462</v>
      </c>
      <c r="D2068" s="824" t="s">
        <v>688</v>
      </c>
      <c r="E2068" s="824" t="e">
        <f>#REF!</f>
        <v>#REF!</v>
      </c>
      <c r="F2068" s="824">
        <v>5</v>
      </c>
      <c r="G2068" s="824" t="s">
        <v>2447</v>
      </c>
      <c r="H2068" s="824" t="e">
        <f>#REF!</f>
        <v>#REF!</v>
      </c>
      <c r="I2068" s="824" t="e">
        <f>#REF!+#REF!+#REF!+#REF!+#REF!</f>
        <v>#REF!</v>
      </c>
      <c r="J2068" s="824" t="e">
        <f>#REF!+#REF!+#REF!+#REF!+#REF!</f>
        <v>#REF!</v>
      </c>
      <c r="K2068" s="825" t="e">
        <f t="shared" si="36"/>
        <v>#REF!</v>
      </c>
      <c r="L2068" s="825" t="e">
        <f t="shared" si="37"/>
        <v>#REF!</v>
      </c>
      <c r="M2068" s="824" t="e">
        <f>#REF!</f>
        <v>#REF!</v>
      </c>
      <c r="N2068" s="824" t="e">
        <f>#REF!</f>
        <v>#REF!</v>
      </c>
      <c r="O2068" s="838" t="e">
        <f t="shared" si="38"/>
        <v>#REF!</v>
      </c>
      <c r="P2068" s="820" t="e">
        <f>Tabla13[[#This Row],[Ejec Real Acumu]]-Tabla13[[#This Row],[Proyec Ejec Acumul]]</f>
        <v>#REF!</v>
      </c>
      <c r="Q2068" s="820" t="e">
        <f>Tabla13[[#This Row],[Ejec Real Mes]]-Tabla13[[#This Row],[Program Entreg Mes]]</f>
        <v>#REF!</v>
      </c>
    </row>
    <row r="2069" spans="1:17">
      <c r="A2069" s="824">
        <v>31</v>
      </c>
      <c r="B2069" s="824" t="s">
        <v>2461</v>
      </c>
      <c r="C2069" s="824" t="s">
        <v>2462</v>
      </c>
      <c r="D2069" s="824" t="s">
        <v>688</v>
      </c>
      <c r="E2069" s="824" t="e">
        <f>#REF!</f>
        <v>#REF!</v>
      </c>
      <c r="F2069" s="824">
        <v>5</v>
      </c>
      <c r="G2069" s="824" t="s">
        <v>2447</v>
      </c>
      <c r="H2069" s="824" t="e">
        <f>#REF!</f>
        <v>#REF!</v>
      </c>
      <c r="I2069" s="824" t="e">
        <f>#REF!+#REF!+#REF!+#REF!+#REF!</f>
        <v>#REF!</v>
      </c>
      <c r="J2069" s="824" t="e">
        <f>#REF!+#REF!+#REF!+#REF!+#REF!</f>
        <v>#REF!</v>
      </c>
      <c r="K2069" s="825" t="e">
        <f t="shared" si="36"/>
        <v>#REF!</v>
      </c>
      <c r="L2069" s="825" t="e">
        <f t="shared" si="37"/>
        <v>#REF!</v>
      </c>
      <c r="M2069" s="824" t="e">
        <f>#REF!</f>
        <v>#REF!</v>
      </c>
      <c r="N2069" s="824" t="e">
        <f>#REF!</f>
        <v>#REF!</v>
      </c>
      <c r="O2069" s="838" t="e">
        <f t="shared" si="38"/>
        <v>#REF!</v>
      </c>
      <c r="P2069" s="820" t="e">
        <f>Tabla13[[#This Row],[Ejec Real Acumu]]-Tabla13[[#This Row],[Proyec Ejec Acumul]]</f>
        <v>#REF!</v>
      </c>
      <c r="Q2069" s="820" t="e">
        <f>Tabla13[[#This Row],[Ejec Real Mes]]-Tabla13[[#This Row],[Program Entreg Mes]]</f>
        <v>#REF!</v>
      </c>
    </row>
    <row r="2070" spans="1:17">
      <c r="A2070" s="824">
        <v>32</v>
      </c>
      <c r="B2070" s="824" t="s">
        <v>2461</v>
      </c>
      <c r="C2070" s="824" t="s">
        <v>2462</v>
      </c>
      <c r="D2070" s="824" t="s">
        <v>688</v>
      </c>
      <c r="E2070" s="824" t="e">
        <f>#REF!</f>
        <v>#REF!</v>
      </c>
      <c r="F2070" s="824">
        <v>5</v>
      </c>
      <c r="G2070" s="824" t="s">
        <v>2447</v>
      </c>
      <c r="H2070" s="824" t="e">
        <f>#REF!</f>
        <v>#REF!</v>
      </c>
      <c r="I2070" s="824" t="e">
        <f>#REF!+#REF!+#REF!+#REF!+#REF!</f>
        <v>#REF!</v>
      </c>
      <c r="J2070" s="824" t="e">
        <f>#REF!+#REF!+#REF!+#REF!+#REF!</f>
        <v>#REF!</v>
      </c>
      <c r="K2070" s="825" t="e">
        <f t="shared" si="36"/>
        <v>#REF!</v>
      </c>
      <c r="L2070" s="825" t="e">
        <f t="shared" si="37"/>
        <v>#REF!</v>
      </c>
      <c r="M2070" s="824" t="e">
        <f>#REF!</f>
        <v>#REF!</v>
      </c>
      <c r="N2070" s="824" t="e">
        <f>#REF!</f>
        <v>#REF!</v>
      </c>
      <c r="O2070" s="838" t="e">
        <f t="shared" si="38"/>
        <v>#REF!</v>
      </c>
      <c r="P2070" s="820" t="e">
        <f>Tabla13[[#This Row],[Ejec Real Acumu]]-Tabla13[[#This Row],[Proyec Ejec Acumul]]</f>
        <v>#REF!</v>
      </c>
      <c r="Q2070" s="820" t="e">
        <f>Tabla13[[#This Row],[Ejec Real Mes]]-Tabla13[[#This Row],[Program Entreg Mes]]</f>
        <v>#REF!</v>
      </c>
    </row>
    <row r="2071" spans="1:17">
      <c r="A2071" s="824">
        <v>33</v>
      </c>
      <c r="B2071" s="824" t="s">
        <v>2461</v>
      </c>
      <c r="C2071" s="824" t="s">
        <v>2462</v>
      </c>
      <c r="D2071" s="824" t="s">
        <v>688</v>
      </c>
      <c r="E2071" s="824" t="e">
        <f>#REF!</f>
        <v>#REF!</v>
      </c>
      <c r="F2071" s="824">
        <v>5</v>
      </c>
      <c r="G2071" s="824" t="s">
        <v>2447</v>
      </c>
      <c r="H2071" s="824" t="e">
        <f>#REF!</f>
        <v>#REF!</v>
      </c>
      <c r="I2071" s="824" t="e">
        <f>#REF!+#REF!+#REF!+#REF!+#REF!</f>
        <v>#REF!</v>
      </c>
      <c r="J2071" s="824" t="e">
        <f>#REF!+#REF!+#REF!+#REF!+#REF!</f>
        <v>#REF!</v>
      </c>
      <c r="K2071" s="825" t="e">
        <f t="shared" si="36"/>
        <v>#REF!</v>
      </c>
      <c r="L2071" s="825" t="e">
        <f t="shared" si="37"/>
        <v>#REF!</v>
      </c>
      <c r="M2071" s="824" t="e">
        <f>#REF!</f>
        <v>#REF!</v>
      </c>
      <c r="N2071" s="824" t="e">
        <f>#REF!</f>
        <v>#REF!</v>
      </c>
      <c r="O2071" s="838" t="e">
        <f t="shared" si="38"/>
        <v>#REF!</v>
      </c>
      <c r="P2071" s="820" t="e">
        <f>Tabla13[[#This Row],[Ejec Real Acumu]]-Tabla13[[#This Row],[Proyec Ejec Acumul]]</f>
        <v>#REF!</v>
      </c>
      <c r="Q2071" s="820" t="e">
        <f>Tabla13[[#This Row],[Ejec Real Mes]]-Tabla13[[#This Row],[Program Entreg Mes]]</f>
        <v>#REF!</v>
      </c>
    </row>
    <row r="2072" spans="1:17">
      <c r="A2072" s="824">
        <v>34</v>
      </c>
      <c r="B2072" s="824" t="s">
        <v>2461</v>
      </c>
      <c r="C2072" s="824" t="s">
        <v>2462</v>
      </c>
      <c r="D2072" s="824" t="s">
        <v>688</v>
      </c>
      <c r="E2072" s="824" t="e">
        <f>#REF!</f>
        <v>#REF!</v>
      </c>
      <c r="F2072" s="824">
        <v>5</v>
      </c>
      <c r="G2072" s="824" t="s">
        <v>2447</v>
      </c>
      <c r="H2072" s="824" t="e">
        <f>#REF!</f>
        <v>#REF!</v>
      </c>
      <c r="I2072" s="824" t="e">
        <f>#REF!+#REF!+#REF!+#REF!+#REF!</f>
        <v>#REF!</v>
      </c>
      <c r="J2072" s="824" t="e">
        <f>#REF!+#REF!+#REF!+#REF!+#REF!</f>
        <v>#REF!</v>
      </c>
      <c r="K2072" s="825" t="e">
        <f t="shared" si="36"/>
        <v>#REF!</v>
      </c>
      <c r="L2072" s="825" t="e">
        <f t="shared" si="37"/>
        <v>#REF!</v>
      </c>
      <c r="M2072" s="824" t="e">
        <f>#REF!</f>
        <v>#REF!</v>
      </c>
      <c r="N2072" s="824" t="e">
        <f>#REF!</f>
        <v>#REF!</v>
      </c>
      <c r="O2072" s="838" t="e">
        <f t="shared" si="38"/>
        <v>#REF!</v>
      </c>
      <c r="P2072" s="820" t="e">
        <f>Tabla13[[#This Row],[Ejec Real Acumu]]-Tabla13[[#This Row],[Proyec Ejec Acumul]]</f>
        <v>#REF!</v>
      </c>
      <c r="Q2072" s="820" t="e">
        <f>Tabla13[[#This Row],[Ejec Real Mes]]-Tabla13[[#This Row],[Program Entreg Mes]]</f>
        <v>#REF!</v>
      </c>
    </row>
    <row r="2073" spans="1:17">
      <c r="A2073" s="824">
        <v>35</v>
      </c>
      <c r="B2073" s="824" t="s">
        <v>2461</v>
      </c>
      <c r="C2073" s="824" t="s">
        <v>2462</v>
      </c>
      <c r="D2073" s="824" t="s">
        <v>688</v>
      </c>
      <c r="E2073" s="824" t="e">
        <f>#REF!</f>
        <v>#REF!</v>
      </c>
      <c r="F2073" s="824">
        <v>5</v>
      </c>
      <c r="G2073" s="824" t="s">
        <v>2447</v>
      </c>
      <c r="H2073" s="824" t="e">
        <f>#REF!</f>
        <v>#REF!</v>
      </c>
      <c r="I2073" s="824" t="e">
        <f>#REF!+#REF!+#REF!+#REF!+#REF!</f>
        <v>#REF!</v>
      </c>
      <c r="J2073" s="824" t="e">
        <f>#REF!+#REF!+#REF!+#REF!+#REF!</f>
        <v>#REF!</v>
      </c>
      <c r="K2073" s="825" t="e">
        <f t="shared" si="36"/>
        <v>#REF!</v>
      </c>
      <c r="L2073" s="825" t="e">
        <f t="shared" si="37"/>
        <v>#REF!</v>
      </c>
      <c r="M2073" s="824" t="e">
        <f>#REF!</f>
        <v>#REF!</v>
      </c>
      <c r="N2073" s="824" t="e">
        <f>#REF!</f>
        <v>#REF!</v>
      </c>
      <c r="O2073" s="838" t="e">
        <f t="shared" si="38"/>
        <v>#REF!</v>
      </c>
      <c r="P2073" s="820" t="e">
        <f>Tabla13[[#This Row],[Ejec Real Acumu]]-Tabla13[[#This Row],[Proyec Ejec Acumul]]</f>
        <v>#REF!</v>
      </c>
      <c r="Q2073" s="820" t="e">
        <f>Tabla13[[#This Row],[Ejec Real Mes]]-Tabla13[[#This Row],[Program Entreg Mes]]</f>
        <v>#REF!</v>
      </c>
    </row>
    <row r="2074" spans="1:17">
      <c r="A2074" s="824">
        <v>1</v>
      </c>
      <c r="B2074" s="824" t="s">
        <v>2461</v>
      </c>
      <c r="C2074" s="824" t="s">
        <v>2462</v>
      </c>
      <c r="D2074" s="824" t="s">
        <v>688</v>
      </c>
      <c r="E2074" s="824" t="e">
        <f>#REF!</f>
        <v>#REF!</v>
      </c>
      <c r="F2074" s="824">
        <v>6</v>
      </c>
      <c r="G2074" s="824" t="s">
        <v>2448</v>
      </c>
      <c r="H2074" s="824" t="e">
        <f>#REF!</f>
        <v>#REF!</v>
      </c>
      <c r="I2074" s="824" t="e">
        <f>#REF!+#REF!+#REF!+#REF!+#REF!+#REF!</f>
        <v>#REF!</v>
      </c>
      <c r="J2074" s="824" t="e">
        <f>#REF!+#REF!+#REF!+#REF!+#REF!+#REF!</f>
        <v>#REF!</v>
      </c>
      <c r="K2074" s="825" t="e">
        <f t="shared" si="36"/>
        <v>#REF!</v>
      </c>
      <c r="L2074" s="825" t="e">
        <f t="shared" si="37"/>
        <v>#REF!</v>
      </c>
      <c r="M2074" s="824" t="e">
        <f>#REF!</f>
        <v>#REF!</v>
      </c>
      <c r="N2074" s="824" t="e">
        <f>#REF!</f>
        <v>#REF!</v>
      </c>
      <c r="O2074" s="838" t="e">
        <f t="shared" si="38"/>
        <v>#REF!</v>
      </c>
      <c r="P2074" s="820" t="e">
        <f>Tabla13[[#This Row],[Ejec Real Acumu]]-Tabla13[[#This Row],[Proyec Ejec Acumul]]</f>
        <v>#REF!</v>
      </c>
      <c r="Q2074" s="820" t="e">
        <f>Tabla13[[#This Row],[Ejec Real Mes]]-Tabla13[[#This Row],[Program Entreg Mes]]</f>
        <v>#REF!</v>
      </c>
    </row>
    <row r="2075" spans="1:17">
      <c r="A2075" s="824">
        <v>2</v>
      </c>
      <c r="B2075" s="824" t="s">
        <v>2461</v>
      </c>
      <c r="C2075" s="824" t="s">
        <v>2462</v>
      </c>
      <c r="D2075" s="824" t="s">
        <v>688</v>
      </c>
      <c r="E2075" s="824" t="e">
        <f>#REF!</f>
        <v>#REF!</v>
      </c>
      <c r="F2075" s="824">
        <v>6</v>
      </c>
      <c r="G2075" s="824" t="s">
        <v>2448</v>
      </c>
      <c r="H2075" s="824" t="e">
        <f>#REF!</f>
        <v>#REF!</v>
      </c>
      <c r="I2075" s="824" t="e">
        <f>#REF!+#REF!+#REF!+#REF!+#REF!+#REF!</f>
        <v>#REF!</v>
      </c>
      <c r="J2075" s="824" t="e">
        <f>#REF!+#REF!+#REF!+#REF!+#REF!+#REF!</f>
        <v>#REF!</v>
      </c>
      <c r="K2075" s="825" t="e">
        <f t="shared" si="36"/>
        <v>#REF!</v>
      </c>
      <c r="L2075" s="825" t="e">
        <f t="shared" si="37"/>
        <v>#REF!</v>
      </c>
      <c r="M2075" s="824" t="e">
        <f>#REF!</f>
        <v>#REF!</v>
      </c>
      <c r="N2075" s="824" t="e">
        <f>#REF!</f>
        <v>#REF!</v>
      </c>
      <c r="O2075" s="838" t="e">
        <f t="shared" si="38"/>
        <v>#REF!</v>
      </c>
      <c r="P2075" s="820" t="e">
        <f>Tabla13[[#This Row],[Ejec Real Acumu]]-Tabla13[[#This Row],[Proyec Ejec Acumul]]</f>
        <v>#REF!</v>
      </c>
      <c r="Q2075" s="820" t="e">
        <f>Tabla13[[#This Row],[Ejec Real Mes]]-Tabla13[[#This Row],[Program Entreg Mes]]</f>
        <v>#REF!</v>
      </c>
    </row>
    <row r="2076" spans="1:17">
      <c r="A2076" s="824">
        <v>3</v>
      </c>
      <c r="B2076" s="824" t="s">
        <v>2461</v>
      </c>
      <c r="C2076" s="824" t="s">
        <v>2462</v>
      </c>
      <c r="D2076" s="824" t="s">
        <v>688</v>
      </c>
      <c r="E2076" s="824" t="e">
        <f>#REF!</f>
        <v>#REF!</v>
      </c>
      <c r="F2076" s="824">
        <v>6</v>
      </c>
      <c r="G2076" s="824" t="s">
        <v>2448</v>
      </c>
      <c r="H2076" s="824" t="e">
        <f>#REF!</f>
        <v>#REF!</v>
      </c>
      <c r="I2076" s="824" t="e">
        <f>#REF!+#REF!+#REF!+#REF!+#REF!+#REF!</f>
        <v>#REF!</v>
      </c>
      <c r="J2076" s="824" t="e">
        <f>#REF!+#REF!+#REF!+#REF!+#REF!+#REF!</f>
        <v>#REF!</v>
      </c>
      <c r="K2076" s="825" t="e">
        <f t="shared" si="36"/>
        <v>#REF!</v>
      </c>
      <c r="L2076" s="825" t="e">
        <f t="shared" si="37"/>
        <v>#REF!</v>
      </c>
      <c r="M2076" s="824" t="e">
        <f>#REF!</f>
        <v>#REF!</v>
      </c>
      <c r="N2076" s="824" t="e">
        <f>#REF!</f>
        <v>#REF!</v>
      </c>
      <c r="O2076" s="838" t="e">
        <f t="shared" si="38"/>
        <v>#REF!</v>
      </c>
      <c r="P2076" s="820" t="e">
        <f>Tabla13[[#This Row],[Ejec Real Acumu]]-Tabla13[[#This Row],[Proyec Ejec Acumul]]</f>
        <v>#REF!</v>
      </c>
      <c r="Q2076" s="820" t="e">
        <f>Tabla13[[#This Row],[Ejec Real Mes]]-Tabla13[[#This Row],[Program Entreg Mes]]</f>
        <v>#REF!</v>
      </c>
    </row>
    <row r="2077" spans="1:17">
      <c r="A2077" s="824">
        <v>4</v>
      </c>
      <c r="B2077" s="824" t="s">
        <v>2461</v>
      </c>
      <c r="C2077" s="824" t="s">
        <v>2462</v>
      </c>
      <c r="D2077" s="824" t="s">
        <v>688</v>
      </c>
      <c r="E2077" s="824" t="e">
        <f>#REF!</f>
        <v>#REF!</v>
      </c>
      <c r="F2077" s="824">
        <v>6</v>
      </c>
      <c r="G2077" s="824" t="s">
        <v>2448</v>
      </c>
      <c r="H2077" s="824" t="e">
        <f>#REF!</f>
        <v>#REF!</v>
      </c>
      <c r="I2077" s="824" t="e">
        <f>#REF!+#REF!+#REF!+#REF!+#REF!+#REF!</f>
        <v>#REF!</v>
      </c>
      <c r="J2077" s="824" t="e">
        <f>#REF!+#REF!+#REF!+#REF!+#REF!+#REF!</f>
        <v>#REF!</v>
      </c>
      <c r="K2077" s="825" t="e">
        <f t="shared" si="36"/>
        <v>#REF!</v>
      </c>
      <c r="L2077" s="825" t="e">
        <f t="shared" si="37"/>
        <v>#REF!</v>
      </c>
      <c r="M2077" s="824" t="e">
        <f>#REF!</f>
        <v>#REF!</v>
      </c>
      <c r="N2077" s="824" t="e">
        <f>#REF!</f>
        <v>#REF!</v>
      </c>
      <c r="O2077" s="838" t="e">
        <f t="shared" si="38"/>
        <v>#REF!</v>
      </c>
      <c r="P2077" s="820" t="e">
        <f>Tabla13[[#This Row],[Ejec Real Acumu]]-Tabla13[[#This Row],[Proyec Ejec Acumul]]</f>
        <v>#REF!</v>
      </c>
      <c r="Q2077" s="820" t="e">
        <f>Tabla13[[#This Row],[Ejec Real Mes]]-Tabla13[[#This Row],[Program Entreg Mes]]</f>
        <v>#REF!</v>
      </c>
    </row>
    <row r="2078" spans="1:17">
      <c r="A2078" s="824">
        <v>5</v>
      </c>
      <c r="B2078" s="824" t="s">
        <v>2461</v>
      </c>
      <c r="C2078" s="824" t="s">
        <v>2462</v>
      </c>
      <c r="D2078" s="824" t="s">
        <v>688</v>
      </c>
      <c r="E2078" s="824" t="e">
        <f>#REF!</f>
        <v>#REF!</v>
      </c>
      <c r="F2078" s="824">
        <v>6</v>
      </c>
      <c r="G2078" s="824" t="s">
        <v>2448</v>
      </c>
      <c r="H2078" s="824" t="e">
        <f>#REF!</f>
        <v>#REF!</v>
      </c>
      <c r="I2078" s="824" t="e">
        <f>#REF!+#REF!+#REF!+#REF!+#REF!+#REF!</f>
        <v>#REF!</v>
      </c>
      <c r="J2078" s="824" t="e">
        <f>#REF!+#REF!+#REF!+#REF!+#REF!+#REF!</f>
        <v>#REF!</v>
      </c>
      <c r="K2078" s="825" t="e">
        <f t="shared" si="36"/>
        <v>#REF!</v>
      </c>
      <c r="L2078" s="825" t="e">
        <f t="shared" si="37"/>
        <v>#REF!</v>
      </c>
      <c r="M2078" s="824" t="e">
        <f>#REF!</f>
        <v>#REF!</v>
      </c>
      <c r="N2078" s="824" t="e">
        <f>#REF!</f>
        <v>#REF!</v>
      </c>
      <c r="O2078" s="838" t="e">
        <f t="shared" si="38"/>
        <v>#REF!</v>
      </c>
      <c r="P2078" s="820" t="e">
        <f>Tabla13[[#This Row],[Ejec Real Acumu]]-Tabla13[[#This Row],[Proyec Ejec Acumul]]</f>
        <v>#REF!</v>
      </c>
      <c r="Q2078" s="820" t="e">
        <f>Tabla13[[#This Row],[Ejec Real Mes]]-Tabla13[[#This Row],[Program Entreg Mes]]</f>
        <v>#REF!</v>
      </c>
    </row>
    <row r="2079" spans="1:17">
      <c r="A2079" s="824">
        <v>6</v>
      </c>
      <c r="B2079" s="824" t="s">
        <v>2461</v>
      </c>
      <c r="C2079" s="824" t="s">
        <v>2462</v>
      </c>
      <c r="D2079" s="824" t="s">
        <v>688</v>
      </c>
      <c r="E2079" s="824" t="e">
        <f>#REF!</f>
        <v>#REF!</v>
      </c>
      <c r="F2079" s="824">
        <v>6</v>
      </c>
      <c r="G2079" s="824" t="s">
        <v>2448</v>
      </c>
      <c r="H2079" s="824" t="e">
        <f>#REF!</f>
        <v>#REF!</v>
      </c>
      <c r="I2079" s="824" t="e">
        <f>#REF!+#REF!+#REF!+#REF!+#REF!+#REF!</f>
        <v>#REF!</v>
      </c>
      <c r="J2079" s="824" t="e">
        <f>#REF!+#REF!+#REF!+#REF!+#REF!+#REF!</f>
        <v>#REF!</v>
      </c>
      <c r="K2079" s="825" t="e">
        <f t="shared" si="36"/>
        <v>#REF!</v>
      </c>
      <c r="L2079" s="825" t="e">
        <f t="shared" si="37"/>
        <v>#REF!</v>
      </c>
      <c r="M2079" s="824" t="e">
        <f>#REF!</f>
        <v>#REF!</v>
      </c>
      <c r="N2079" s="824" t="e">
        <f>#REF!</f>
        <v>#REF!</v>
      </c>
      <c r="O2079" s="838" t="e">
        <f t="shared" si="38"/>
        <v>#REF!</v>
      </c>
      <c r="P2079" s="820" t="e">
        <f>Tabla13[[#This Row],[Ejec Real Acumu]]-Tabla13[[#This Row],[Proyec Ejec Acumul]]</f>
        <v>#REF!</v>
      </c>
      <c r="Q2079" s="820" t="e">
        <f>Tabla13[[#This Row],[Ejec Real Mes]]-Tabla13[[#This Row],[Program Entreg Mes]]</f>
        <v>#REF!</v>
      </c>
    </row>
    <row r="2080" spans="1:17">
      <c r="A2080" s="824">
        <v>7</v>
      </c>
      <c r="B2080" s="824" t="s">
        <v>2461</v>
      </c>
      <c r="C2080" s="824" t="s">
        <v>2462</v>
      </c>
      <c r="D2080" s="824" t="s">
        <v>688</v>
      </c>
      <c r="E2080" s="824" t="e">
        <f>#REF!</f>
        <v>#REF!</v>
      </c>
      <c r="F2080" s="824">
        <v>6</v>
      </c>
      <c r="G2080" s="824" t="s">
        <v>2448</v>
      </c>
      <c r="H2080" s="824" t="e">
        <f>#REF!</f>
        <v>#REF!</v>
      </c>
      <c r="I2080" s="824" t="e">
        <f>#REF!+#REF!+#REF!+#REF!+#REF!+#REF!</f>
        <v>#REF!</v>
      </c>
      <c r="J2080" s="824" t="e">
        <f>#REF!+#REF!+#REF!+#REF!+#REF!+#REF!</f>
        <v>#REF!</v>
      </c>
      <c r="K2080" s="825" t="e">
        <f t="shared" si="36"/>
        <v>#REF!</v>
      </c>
      <c r="L2080" s="825" t="e">
        <f t="shared" si="37"/>
        <v>#REF!</v>
      </c>
      <c r="M2080" s="824" t="e">
        <f>#REF!</f>
        <v>#REF!</v>
      </c>
      <c r="N2080" s="824" t="e">
        <f>#REF!</f>
        <v>#REF!</v>
      </c>
      <c r="O2080" s="838" t="e">
        <f t="shared" si="38"/>
        <v>#REF!</v>
      </c>
      <c r="P2080" s="820" t="e">
        <f>Tabla13[[#This Row],[Ejec Real Acumu]]-Tabla13[[#This Row],[Proyec Ejec Acumul]]</f>
        <v>#REF!</v>
      </c>
      <c r="Q2080" s="820" t="e">
        <f>Tabla13[[#This Row],[Ejec Real Mes]]-Tabla13[[#This Row],[Program Entreg Mes]]</f>
        <v>#REF!</v>
      </c>
    </row>
    <row r="2081" spans="1:17">
      <c r="A2081" s="824">
        <v>8</v>
      </c>
      <c r="B2081" s="824" t="s">
        <v>2461</v>
      </c>
      <c r="C2081" s="824" t="s">
        <v>2462</v>
      </c>
      <c r="D2081" s="824" t="s">
        <v>688</v>
      </c>
      <c r="E2081" s="824" t="e">
        <f>#REF!</f>
        <v>#REF!</v>
      </c>
      <c r="F2081" s="824">
        <v>6</v>
      </c>
      <c r="G2081" s="824" t="s">
        <v>2448</v>
      </c>
      <c r="H2081" s="824" t="e">
        <f>#REF!</f>
        <v>#REF!</v>
      </c>
      <c r="I2081" s="824" t="e">
        <f>#REF!+#REF!+#REF!+#REF!+#REF!+#REF!</f>
        <v>#REF!</v>
      </c>
      <c r="J2081" s="824" t="e">
        <f>#REF!+#REF!+#REF!+#REF!+#REF!+#REF!</f>
        <v>#REF!</v>
      </c>
      <c r="K2081" s="825" t="e">
        <f t="shared" si="36"/>
        <v>#REF!</v>
      </c>
      <c r="L2081" s="825" t="e">
        <f t="shared" si="37"/>
        <v>#REF!</v>
      </c>
      <c r="M2081" s="824" t="e">
        <f>#REF!</f>
        <v>#REF!</v>
      </c>
      <c r="N2081" s="824" t="e">
        <f>#REF!</f>
        <v>#REF!</v>
      </c>
      <c r="O2081" s="838" t="e">
        <f t="shared" si="38"/>
        <v>#REF!</v>
      </c>
      <c r="P2081" s="820" t="e">
        <f>Tabla13[[#This Row],[Ejec Real Acumu]]-Tabla13[[#This Row],[Proyec Ejec Acumul]]</f>
        <v>#REF!</v>
      </c>
      <c r="Q2081" s="820" t="e">
        <f>Tabla13[[#This Row],[Ejec Real Mes]]-Tabla13[[#This Row],[Program Entreg Mes]]</f>
        <v>#REF!</v>
      </c>
    </row>
    <row r="2082" spans="1:17">
      <c r="A2082" s="824">
        <v>9</v>
      </c>
      <c r="B2082" s="824" t="s">
        <v>2461</v>
      </c>
      <c r="C2082" s="824" t="s">
        <v>2462</v>
      </c>
      <c r="D2082" s="824" t="s">
        <v>688</v>
      </c>
      <c r="E2082" s="824" t="e">
        <f>#REF!</f>
        <v>#REF!</v>
      </c>
      <c r="F2082" s="824">
        <v>6</v>
      </c>
      <c r="G2082" s="824" t="s">
        <v>2448</v>
      </c>
      <c r="H2082" s="824" t="e">
        <f>#REF!</f>
        <v>#REF!</v>
      </c>
      <c r="I2082" s="824" t="e">
        <f>#REF!+#REF!+#REF!+#REF!+#REF!+#REF!</f>
        <v>#REF!</v>
      </c>
      <c r="J2082" s="824" t="e">
        <f>#REF!+#REF!+#REF!+#REF!+#REF!+#REF!</f>
        <v>#REF!</v>
      </c>
      <c r="K2082" s="825" t="e">
        <f t="shared" si="36"/>
        <v>#REF!</v>
      </c>
      <c r="L2082" s="825" t="e">
        <f t="shared" si="37"/>
        <v>#REF!</v>
      </c>
      <c r="M2082" s="824" t="e">
        <f>#REF!</f>
        <v>#REF!</v>
      </c>
      <c r="N2082" s="824" t="e">
        <f>#REF!</f>
        <v>#REF!</v>
      </c>
      <c r="O2082" s="838" t="e">
        <f t="shared" si="38"/>
        <v>#REF!</v>
      </c>
      <c r="P2082" s="820" t="e">
        <f>Tabla13[[#This Row],[Ejec Real Acumu]]-Tabla13[[#This Row],[Proyec Ejec Acumul]]</f>
        <v>#REF!</v>
      </c>
      <c r="Q2082" s="820" t="e">
        <f>Tabla13[[#This Row],[Ejec Real Mes]]-Tabla13[[#This Row],[Program Entreg Mes]]</f>
        <v>#REF!</v>
      </c>
    </row>
    <row r="2083" spans="1:17">
      <c r="A2083" s="824">
        <v>10</v>
      </c>
      <c r="B2083" s="824" t="s">
        <v>2461</v>
      </c>
      <c r="C2083" s="824" t="s">
        <v>2462</v>
      </c>
      <c r="D2083" s="824" t="s">
        <v>688</v>
      </c>
      <c r="E2083" s="824" t="e">
        <f>#REF!</f>
        <v>#REF!</v>
      </c>
      <c r="F2083" s="824">
        <v>6</v>
      </c>
      <c r="G2083" s="824" t="s">
        <v>2448</v>
      </c>
      <c r="H2083" s="824" t="e">
        <f>#REF!</f>
        <v>#REF!</v>
      </c>
      <c r="I2083" s="824" t="e">
        <f>#REF!+#REF!+#REF!+#REF!+#REF!+#REF!</f>
        <v>#REF!</v>
      </c>
      <c r="J2083" s="824" t="e">
        <f>#REF!+#REF!+#REF!+#REF!+#REF!+#REF!</f>
        <v>#REF!</v>
      </c>
      <c r="K2083" s="825" t="e">
        <f t="shared" si="36"/>
        <v>#REF!</v>
      </c>
      <c r="L2083" s="825" t="e">
        <f t="shared" si="37"/>
        <v>#REF!</v>
      </c>
      <c r="M2083" s="824" t="e">
        <f>#REF!</f>
        <v>#REF!</v>
      </c>
      <c r="N2083" s="824" t="e">
        <f>#REF!</f>
        <v>#REF!</v>
      </c>
      <c r="O2083" s="838" t="e">
        <f t="shared" si="38"/>
        <v>#REF!</v>
      </c>
      <c r="P2083" s="820" t="e">
        <f>Tabla13[[#This Row],[Ejec Real Acumu]]-Tabla13[[#This Row],[Proyec Ejec Acumul]]</f>
        <v>#REF!</v>
      </c>
      <c r="Q2083" s="820" t="e">
        <f>Tabla13[[#This Row],[Ejec Real Mes]]-Tabla13[[#This Row],[Program Entreg Mes]]</f>
        <v>#REF!</v>
      </c>
    </row>
    <row r="2084" spans="1:17">
      <c r="A2084" s="824">
        <v>11</v>
      </c>
      <c r="B2084" s="824" t="s">
        <v>2461</v>
      </c>
      <c r="C2084" s="824" t="s">
        <v>2462</v>
      </c>
      <c r="D2084" s="824" t="s">
        <v>688</v>
      </c>
      <c r="E2084" s="824" t="e">
        <f>#REF!</f>
        <v>#REF!</v>
      </c>
      <c r="F2084" s="824">
        <v>6</v>
      </c>
      <c r="G2084" s="824" t="s">
        <v>2448</v>
      </c>
      <c r="H2084" s="824" t="e">
        <f>#REF!</f>
        <v>#REF!</v>
      </c>
      <c r="I2084" s="824" t="e">
        <f>#REF!+#REF!+#REF!+#REF!+#REF!+#REF!</f>
        <v>#REF!</v>
      </c>
      <c r="J2084" s="824" t="e">
        <f>#REF!+#REF!+#REF!+#REF!+#REF!+#REF!</f>
        <v>#REF!</v>
      </c>
      <c r="K2084" s="825" t="e">
        <f t="shared" si="36"/>
        <v>#REF!</v>
      </c>
      <c r="L2084" s="825" t="e">
        <f t="shared" si="37"/>
        <v>#REF!</v>
      </c>
      <c r="M2084" s="824" t="e">
        <f>#REF!</f>
        <v>#REF!</v>
      </c>
      <c r="N2084" s="824" t="e">
        <f>#REF!</f>
        <v>#REF!</v>
      </c>
      <c r="O2084" s="838" t="e">
        <f t="shared" si="38"/>
        <v>#REF!</v>
      </c>
      <c r="P2084" s="820" t="e">
        <f>Tabla13[[#This Row],[Ejec Real Acumu]]-Tabla13[[#This Row],[Proyec Ejec Acumul]]</f>
        <v>#REF!</v>
      </c>
      <c r="Q2084" s="820" t="e">
        <f>Tabla13[[#This Row],[Ejec Real Mes]]-Tabla13[[#This Row],[Program Entreg Mes]]</f>
        <v>#REF!</v>
      </c>
    </row>
    <row r="2085" spans="1:17">
      <c r="A2085" s="824">
        <v>12</v>
      </c>
      <c r="B2085" s="824" t="s">
        <v>2461</v>
      </c>
      <c r="C2085" s="824" t="s">
        <v>2462</v>
      </c>
      <c r="D2085" s="824" t="s">
        <v>688</v>
      </c>
      <c r="E2085" s="824" t="e">
        <f>#REF!</f>
        <v>#REF!</v>
      </c>
      <c r="F2085" s="824">
        <v>6</v>
      </c>
      <c r="G2085" s="824" t="s">
        <v>2448</v>
      </c>
      <c r="H2085" s="824" t="e">
        <f>#REF!</f>
        <v>#REF!</v>
      </c>
      <c r="I2085" s="824" t="e">
        <f>#REF!+#REF!+#REF!+#REF!+#REF!+#REF!</f>
        <v>#REF!</v>
      </c>
      <c r="J2085" s="824" t="e">
        <f>#REF!+#REF!+#REF!+#REF!+#REF!+#REF!</f>
        <v>#REF!</v>
      </c>
      <c r="K2085" s="825" t="e">
        <f t="shared" si="36"/>
        <v>#REF!</v>
      </c>
      <c r="L2085" s="825" t="e">
        <f t="shared" si="37"/>
        <v>#REF!</v>
      </c>
      <c r="M2085" s="824" t="e">
        <f>#REF!</f>
        <v>#REF!</v>
      </c>
      <c r="N2085" s="824" t="e">
        <f>#REF!</f>
        <v>#REF!</v>
      </c>
      <c r="O2085" s="838" t="e">
        <f t="shared" si="38"/>
        <v>#REF!</v>
      </c>
      <c r="P2085" s="820" t="e">
        <f>Tabla13[[#This Row],[Ejec Real Acumu]]-Tabla13[[#This Row],[Proyec Ejec Acumul]]</f>
        <v>#REF!</v>
      </c>
      <c r="Q2085" s="820" t="e">
        <f>Tabla13[[#This Row],[Ejec Real Mes]]-Tabla13[[#This Row],[Program Entreg Mes]]</f>
        <v>#REF!</v>
      </c>
    </row>
    <row r="2086" spans="1:17">
      <c r="A2086" s="824">
        <v>13</v>
      </c>
      <c r="B2086" s="824" t="s">
        <v>2461</v>
      </c>
      <c r="C2086" s="824" t="s">
        <v>2462</v>
      </c>
      <c r="D2086" s="824" t="s">
        <v>688</v>
      </c>
      <c r="E2086" s="824" t="e">
        <f>#REF!</f>
        <v>#REF!</v>
      </c>
      <c r="F2086" s="824">
        <v>6</v>
      </c>
      <c r="G2086" s="824" t="s">
        <v>2448</v>
      </c>
      <c r="H2086" s="824" t="e">
        <f>#REF!</f>
        <v>#REF!</v>
      </c>
      <c r="I2086" s="824" t="e">
        <f>#REF!+#REF!+#REF!+#REF!+#REF!+#REF!</f>
        <v>#REF!</v>
      </c>
      <c r="J2086" s="824" t="e">
        <f>#REF!+#REF!+#REF!+#REF!+#REF!+#REF!</f>
        <v>#REF!</v>
      </c>
      <c r="K2086" s="825" t="e">
        <f t="shared" si="36"/>
        <v>#REF!</v>
      </c>
      <c r="L2086" s="825" t="e">
        <f t="shared" si="37"/>
        <v>#REF!</v>
      </c>
      <c r="M2086" s="824" t="e">
        <f>#REF!</f>
        <v>#REF!</v>
      </c>
      <c r="N2086" s="824" t="e">
        <f>#REF!</f>
        <v>#REF!</v>
      </c>
      <c r="O2086" s="838" t="e">
        <f t="shared" si="38"/>
        <v>#REF!</v>
      </c>
      <c r="P2086" s="820" t="e">
        <f>Tabla13[[#This Row],[Ejec Real Acumu]]-Tabla13[[#This Row],[Proyec Ejec Acumul]]</f>
        <v>#REF!</v>
      </c>
      <c r="Q2086" s="820" t="e">
        <f>Tabla13[[#This Row],[Ejec Real Mes]]-Tabla13[[#This Row],[Program Entreg Mes]]</f>
        <v>#REF!</v>
      </c>
    </row>
    <row r="2087" spans="1:17">
      <c r="A2087" s="824">
        <v>14</v>
      </c>
      <c r="B2087" s="824" t="s">
        <v>2461</v>
      </c>
      <c r="C2087" s="824" t="s">
        <v>2462</v>
      </c>
      <c r="D2087" s="824" t="s">
        <v>688</v>
      </c>
      <c r="E2087" s="824" t="e">
        <f>#REF!</f>
        <v>#REF!</v>
      </c>
      <c r="F2087" s="824">
        <v>6</v>
      </c>
      <c r="G2087" s="824" t="s">
        <v>2448</v>
      </c>
      <c r="H2087" s="824" t="e">
        <f>#REF!</f>
        <v>#REF!</v>
      </c>
      <c r="I2087" s="824" t="e">
        <f>#REF!+#REF!+#REF!+#REF!+#REF!+#REF!</f>
        <v>#REF!</v>
      </c>
      <c r="J2087" s="824" t="e">
        <f>#REF!+#REF!+#REF!+#REF!+#REF!+#REF!</f>
        <v>#REF!</v>
      </c>
      <c r="K2087" s="825" t="e">
        <f t="shared" si="36"/>
        <v>#REF!</v>
      </c>
      <c r="L2087" s="825" t="e">
        <f t="shared" si="37"/>
        <v>#REF!</v>
      </c>
      <c r="M2087" s="824" t="e">
        <f>#REF!</f>
        <v>#REF!</v>
      </c>
      <c r="N2087" s="824" t="e">
        <f>#REF!</f>
        <v>#REF!</v>
      </c>
      <c r="O2087" s="838" t="e">
        <f t="shared" si="38"/>
        <v>#REF!</v>
      </c>
      <c r="P2087" s="820" t="e">
        <f>Tabla13[[#This Row],[Ejec Real Acumu]]-Tabla13[[#This Row],[Proyec Ejec Acumul]]</f>
        <v>#REF!</v>
      </c>
      <c r="Q2087" s="820" t="e">
        <f>Tabla13[[#This Row],[Ejec Real Mes]]-Tabla13[[#This Row],[Program Entreg Mes]]</f>
        <v>#REF!</v>
      </c>
    </row>
    <row r="2088" spans="1:17">
      <c r="A2088" s="824">
        <v>15</v>
      </c>
      <c r="B2088" s="824" t="s">
        <v>2461</v>
      </c>
      <c r="C2088" s="824" t="s">
        <v>2462</v>
      </c>
      <c r="D2088" s="824" t="s">
        <v>688</v>
      </c>
      <c r="E2088" s="824" t="e">
        <f>#REF!</f>
        <v>#REF!</v>
      </c>
      <c r="F2088" s="824">
        <v>6</v>
      </c>
      <c r="G2088" s="824" t="s">
        <v>2448</v>
      </c>
      <c r="H2088" s="824" t="e">
        <f>#REF!</f>
        <v>#REF!</v>
      </c>
      <c r="I2088" s="824" t="e">
        <f>#REF!+#REF!+#REF!+#REF!+#REF!+#REF!</f>
        <v>#REF!</v>
      </c>
      <c r="J2088" s="824" t="e">
        <f>#REF!+#REF!+#REF!+#REF!+#REF!+#REF!</f>
        <v>#REF!</v>
      </c>
      <c r="K2088" s="825" t="e">
        <f t="shared" si="36"/>
        <v>#REF!</v>
      </c>
      <c r="L2088" s="825" t="e">
        <f t="shared" si="37"/>
        <v>#REF!</v>
      </c>
      <c r="M2088" s="824" t="e">
        <f>#REF!</f>
        <v>#REF!</v>
      </c>
      <c r="N2088" s="824" t="e">
        <f>#REF!</f>
        <v>#REF!</v>
      </c>
      <c r="O2088" s="838" t="e">
        <f t="shared" si="38"/>
        <v>#REF!</v>
      </c>
      <c r="P2088" s="820" t="e">
        <f>Tabla13[[#This Row],[Ejec Real Acumu]]-Tabla13[[#This Row],[Proyec Ejec Acumul]]</f>
        <v>#REF!</v>
      </c>
      <c r="Q2088" s="820" t="e">
        <f>Tabla13[[#This Row],[Ejec Real Mes]]-Tabla13[[#This Row],[Program Entreg Mes]]</f>
        <v>#REF!</v>
      </c>
    </row>
    <row r="2089" spans="1:17">
      <c r="A2089" s="824">
        <v>16</v>
      </c>
      <c r="B2089" s="824" t="s">
        <v>2461</v>
      </c>
      <c r="C2089" s="824" t="s">
        <v>2462</v>
      </c>
      <c r="D2089" s="824" t="s">
        <v>688</v>
      </c>
      <c r="E2089" s="824" t="e">
        <f>#REF!</f>
        <v>#REF!</v>
      </c>
      <c r="F2089" s="824">
        <v>6</v>
      </c>
      <c r="G2089" s="824" t="s">
        <v>2448</v>
      </c>
      <c r="H2089" s="824" t="e">
        <f>#REF!</f>
        <v>#REF!</v>
      </c>
      <c r="I2089" s="824" t="e">
        <f>#REF!+#REF!+#REF!+#REF!+#REF!+#REF!</f>
        <v>#REF!</v>
      </c>
      <c r="J2089" s="824" t="e">
        <f>#REF!+#REF!+#REF!+#REF!+#REF!+#REF!</f>
        <v>#REF!</v>
      </c>
      <c r="K2089" s="825" t="e">
        <f t="shared" si="36"/>
        <v>#REF!</v>
      </c>
      <c r="L2089" s="825" t="e">
        <f t="shared" si="37"/>
        <v>#REF!</v>
      </c>
      <c r="M2089" s="824" t="e">
        <f>#REF!</f>
        <v>#REF!</v>
      </c>
      <c r="N2089" s="824" t="e">
        <f>#REF!</f>
        <v>#REF!</v>
      </c>
      <c r="O2089" s="838" t="e">
        <f t="shared" si="38"/>
        <v>#REF!</v>
      </c>
      <c r="P2089" s="820" t="e">
        <f>Tabla13[[#This Row],[Ejec Real Acumu]]-Tabla13[[#This Row],[Proyec Ejec Acumul]]</f>
        <v>#REF!</v>
      </c>
      <c r="Q2089" s="820" t="e">
        <f>Tabla13[[#This Row],[Ejec Real Mes]]-Tabla13[[#This Row],[Program Entreg Mes]]</f>
        <v>#REF!</v>
      </c>
    </row>
    <row r="2090" spans="1:17">
      <c r="A2090" s="824">
        <v>17</v>
      </c>
      <c r="B2090" s="824" t="s">
        <v>2461</v>
      </c>
      <c r="C2090" s="824" t="s">
        <v>2462</v>
      </c>
      <c r="D2090" s="824" t="s">
        <v>688</v>
      </c>
      <c r="E2090" s="824" t="e">
        <f>#REF!</f>
        <v>#REF!</v>
      </c>
      <c r="F2090" s="824">
        <v>6</v>
      </c>
      <c r="G2090" s="824" t="s">
        <v>2448</v>
      </c>
      <c r="H2090" s="824" t="e">
        <f>#REF!</f>
        <v>#REF!</v>
      </c>
      <c r="I2090" s="824" t="e">
        <f>#REF!+#REF!+#REF!+#REF!+#REF!+#REF!</f>
        <v>#REF!</v>
      </c>
      <c r="J2090" s="824" t="e">
        <f>#REF!+#REF!+#REF!+#REF!+#REF!+#REF!</f>
        <v>#REF!</v>
      </c>
      <c r="K2090" s="825" t="e">
        <f t="shared" si="36"/>
        <v>#REF!</v>
      </c>
      <c r="L2090" s="825" t="e">
        <f t="shared" si="37"/>
        <v>#REF!</v>
      </c>
      <c r="M2090" s="824" t="e">
        <f>#REF!</f>
        <v>#REF!</v>
      </c>
      <c r="N2090" s="824" t="e">
        <f>#REF!</f>
        <v>#REF!</v>
      </c>
      <c r="O2090" s="838" t="e">
        <f t="shared" si="38"/>
        <v>#REF!</v>
      </c>
      <c r="P2090" s="820" t="e">
        <f>Tabla13[[#This Row],[Ejec Real Acumu]]-Tabla13[[#This Row],[Proyec Ejec Acumul]]</f>
        <v>#REF!</v>
      </c>
      <c r="Q2090" s="820" t="e">
        <f>Tabla13[[#This Row],[Ejec Real Mes]]-Tabla13[[#This Row],[Program Entreg Mes]]</f>
        <v>#REF!</v>
      </c>
    </row>
    <row r="2091" spans="1:17">
      <c r="A2091" s="824">
        <v>18</v>
      </c>
      <c r="B2091" s="824" t="s">
        <v>2461</v>
      </c>
      <c r="C2091" s="824" t="s">
        <v>2462</v>
      </c>
      <c r="D2091" s="824" t="s">
        <v>688</v>
      </c>
      <c r="E2091" s="824" t="e">
        <f>#REF!</f>
        <v>#REF!</v>
      </c>
      <c r="F2091" s="824">
        <v>6</v>
      </c>
      <c r="G2091" s="824" t="s">
        <v>2448</v>
      </c>
      <c r="H2091" s="824" t="e">
        <f>#REF!</f>
        <v>#REF!</v>
      </c>
      <c r="I2091" s="824" t="e">
        <f>#REF!+#REF!+#REF!+#REF!+#REF!+#REF!</f>
        <v>#REF!</v>
      </c>
      <c r="J2091" s="824" t="e">
        <f>#REF!+#REF!+#REF!+#REF!+#REF!+#REF!</f>
        <v>#REF!</v>
      </c>
      <c r="K2091" s="825" t="e">
        <f t="shared" si="36"/>
        <v>#REF!</v>
      </c>
      <c r="L2091" s="825" t="e">
        <f t="shared" si="37"/>
        <v>#REF!</v>
      </c>
      <c r="M2091" s="824" t="e">
        <f>#REF!</f>
        <v>#REF!</v>
      </c>
      <c r="N2091" s="824" t="e">
        <f>#REF!</f>
        <v>#REF!</v>
      </c>
      <c r="O2091" s="838" t="e">
        <f t="shared" si="38"/>
        <v>#REF!</v>
      </c>
      <c r="P2091" s="820" t="e">
        <f>Tabla13[[#This Row],[Ejec Real Acumu]]-Tabla13[[#This Row],[Proyec Ejec Acumul]]</f>
        <v>#REF!</v>
      </c>
      <c r="Q2091" s="820" t="e">
        <f>Tabla13[[#This Row],[Ejec Real Mes]]-Tabla13[[#This Row],[Program Entreg Mes]]</f>
        <v>#REF!</v>
      </c>
    </row>
    <row r="2092" spans="1:17">
      <c r="A2092" s="824">
        <v>19</v>
      </c>
      <c r="B2092" s="824" t="s">
        <v>2461</v>
      </c>
      <c r="C2092" s="824" t="s">
        <v>2462</v>
      </c>
      <c r="D2092" s="824" t="s">
        <v>688</v>
      </c>
      <c r="E2092" s="824" t="e">
        <f>#REF!</f>
        <v>#REF!</v>
      </c>
      <c r="F2092" s="824">
        <v>6</v>
      </c>
      <c r="G2092" s="824" t="s">
        <v>2448</v>
      </c>
      <c r="H2092" s="824" t="e">
        <f>#REF!</f>
        <v>#REF!</v>
      </c>
      <c r="I2092" s="824" t="e">
        <f>#REF!+#REF!+#REF!+#REF!+#REF!+#REF!</f>
        <v>#REF!</v>
      </c>
      <c r="J2092" s="824" t="e">
        <f>#REF!+#REF!+#REF!+#REF!+#REF!+#REF!</f>
        <v>#REF!</v>
      </c>
      <c r="K2092" s="825" t="e">
        <f t="shared" si="36"/>
        <v>#REF!</v>
      </c>
      <c r="L2092" s="825" t="e">
        <f t="shared" si="37"/>
        <v>#REF!</v>
      </c>
      <c r="M2092" s="824" t="e">
        <f>#REF!</f>
        <v>#REF!</v>
      </c>
      <c r="N2092" s="824" t="e">
        <f>#REF!</f>
        <v>#REF!</v>
      </c>
      <c r="O2092" s="838" t="e">
        <f t="shared" si="38"/>
        <v>#REF!</v>
      </c>
      <c r="P2092" s="820" t="e">
        <f>Tabla13[[#This Row],[Ejec Real Acumu]]-Tabla13[[#This Row],[Proyec Ejec Acumul]]</f>
        <v>#REF!</v>
      </c>
      <c r="Q2092" s="820" t="e">
        <f>Tabla13[[#This Row],[Ejec Real Mes]]-Tabla13[[#This Row],[Program Entreg Mes]]</f>
        <v>#REF!</v>
      </c>
    </row>
    <row r="2093" spans="1:17">
      <c r="A2093" s="824">
        <v>20</v>
      </c>
      <c r="B2093" s="824" t="s">
        <v>2461</v>
      </c>
      <c r="C2093" s="824" t="s">
        <v>2462</v>
      </c>
      <c r="D2093" s="824" t="s">
        <v>688</v>
      </c>
      <c r="E2093" s="824" t="e">
        <f>#REF!</f>
        <v>#REF!</v>
      </c>
      <c r="F2093" s="824">
        <v>6</v>
      </c>
      <c r="G2093" s="824" t="s">
        <v>2448</v>
      </c>
      <c r="H2093" s="824" t="e">
        <f>#REF!</f>
        <v>#REF!</v>
      </c>
      <c r="I2093" s="824" t="e">
        <f>#REF!+#REF!+#REF!+#REF!+#REF!+#REF!</f>
        <v>#REF!</v>
      </c>
      <c r="J2093" s="824" t="e">
        <f>#REF!+#REF!+#REF!+#REF!+#REF!+#REF!</f>
        <v>#REF!</v>
      </c>
      <c r="K2093" s="825" t="e">
        <f t="shared" si="36"/>
        <v>#REF!</v>
      </c>
      <c r="L2093" s="825" t="e">
        <f t="shared" si="37"/>
        <v>#REF!</v>
      </c>
      <c r="M2093" s="824" t="e">
        <f>#REF!</f>
        <v>#REF!</v>
      </c>
      <c r="N2093" s="824" t="e">
        <f>#REF!</f>
        <v>#REF!</v>
      </c>
      <c r="O2093" s="838" t="e">
        <f t="shared" si="38"/>
        <v>#REF!</v>
      </c>
      <c r="P2093" s="820" t="e">
        <f>Tabla13[[#This Row],[Ejec Real Acumu]]-Tabla13[[#This Row],[Proyec Ejec Acumul]]</f>
        <v>#REF!</v>
      </c>
      <c r="Q2093" s="820" t="e">
        <f>Tabla13[[#This Row],[Ejec Real Mes]]-Tabla13[[#This Row],[Program Entreg Mes]]</f>
        <v>#REF!</v>
      </c>
    </row>
    <row r="2094" spans="1:17">
      <c r="A2094" s="824">
        <v>21</v>
      </c>
      <c r="B2094" s="824" t="s">
        <v>2461</v>
      </c>
      <c r="C2094" s="824" t="s">
        <v>2462</v>
      </c>
      <c r="D2094" s="824" t="s">
        <v>688</v>
      </c>
      <c r="E2094" s="824" t="e">
        <f>#REF!</f>
        <v>#REF!</v>
      </c>
      <c r="F2094" s="824">
        <v>6</v>
      </c>
      <c r="G2094" s="824" t="s">
        <v>2448</v>
      </c>
      <c r="H2094" s="824" t="e">
        <f>#REF!</f>
        <v>#REF!</v>
      </c>
      <c r="I2094" s="824" t="e">
        <f>#REF!+#REF!+#REF!+#REF!+#REF!+#REF!</f>
        <v>#REF!</v>
      </c>
      <c r="J2094" s="824" t="e">
        <f>#REF!+#REF!+#REF!+#REF!+#REF!+#REF!</f>
        <v>#REF!</v>
      </c>
      <c r="K2094" s="825" t="e">
        <f t="shared" si="36"/>
        <v>#REF!</v>
      </c>
      <c r="L2094" s="825" t="e">
        <f t="shared" si="37"/>
        <v>#REF!</v>
      </c>
      <c r="M2094" s="824" t="e">
        <f>#REF!</f>
        <v>#REF!</v>
      </c>
      <c r="N2094" s="824" t="e">
        <f>#REF!</f>
        <v>#REF!</v>
      </c>
      <c r="O2094" s="838" t="e">
        <f t="shared" si="38"/>
        <v>#REF!</v>
      </c>
      <c r="P2094" s="820" t="e">
        <f>Tabla13[[#This Row],[Ejec Real Acumu]]-Tabla13[[#This Row],[Proyec Ejec Acumul]]</f>
        <v>#REF!</v>
      </c>
      <c r="Q2094" s="820" t="e">
        <f>Tabla13[[#This Row],[Ejec Real Mes]]-Tabla13[[#This Row],[Program Entreg Mes]]</f>
        <v>#REF!</v>
      </c>
    </row>
    <row r="2095" spans="1:17">
      <c r="A2095" s="824">
        <v>22</v>
      </c>
      <c r="B2095" s="824" t="s">
        <v>2461</v>
      </c>
      <c r="C2095" s="824" t="s">
        <v>2462</v>
      </c>
      <c r="D2095" s="824" t="s">
        <v>688</v>
      </c>
      <c r="E2095" s="824" t="e">
        <f>#REF!</f>
        <v>#REF!</v>
      </c>
      <c r="F2095" s="824">
        <v>6</v>
      </c>
      <c r="G2095" s="824" t="s">
        <v>2448</v>
      </c>
      <c r="H2095" s="824" t="e">
        <f>#REF!</f>
        <v>#REF!</v>
      </c>
      <c r="I2095" s="824" t="e">
        <f>#REF!+#REF!+#REF!+#REF!+#REF!+#REF!</f>
        <v>#REF!</v>
      </c>
      <c r="J2095" s="824" t="e">
        <f>#REF!+#REF!+#REF!+#REF!+#REF!+#REF!</f>
        <v>#REF!</v>
      </c>
      <c r="K2095" s="825" t="e">
        <f t="shared" si="36"/>
        <v>#REF!</v>
      </c>
      <c r="L2095" s="825" t="e">
        <f t="shared" si="37"/>
        <v>#REF!</v>
      </c>
      <c r="M2095" s="824" t="e">
        <f>#REF!</f>
        <v>#REF!</v>
      </c>
      <c r="N2095" s="824" t="e">
        <f>#REF!</f>
        <v>#REF!</v>
      </c>
      <c r="O2095" s="838" t="e">
        <f t="shared" si="38"/>
        <v>#REF!</v>
      </c>
      <c r="P2095" s="820" t="e">
        <f>Tabla13[[#This Row],[Ejec Real Acumu]]-Tabla13[[#This Row],[Proyec Ejec Acumul]]</f>
        <v>#REF!</v>
      </c>
      <c r="Q2095" s="820" t="e">
        <f>Tabla13[[#This Row],[Ejec Real Mes]]-Tabla13[[#This Row],[Program Entreg Mes]]</f>
        <v>#REF!</v>
      </c>
    </row>
    <row r="2096" spans="1:17">
      <c r="A2096" s="824">
        <v>23</v>
      </c>
      <c r="B2096" s="824" t="s">
        <v>2461</v>
      </c>
      <c r="C2096" s="824" t="s">
        <v>2462</v>
      </c>
      <c r="D2096" s="824" t="s">
        <v>688</v>
      </c>
      <c r="E2096" s="824" t="e">
        <f>#REF!</f>
        <v>#REF!</v>
      </c>
      <c r="F2096" s="824">
        <v>6</v>
      </c>
      <c r="G2096" s="824" t="s">
        <v>2448</v>
      </c>
      <c r="H2096" s="824" t="e">
        <f>#REF!</f>
        <v>#REF!</v>
      </c>
      <c r="I2096" s="824" t="e">
        <f>#REF!+#REF!+#REF!+#REF!+#REF!+#REF!</f>
        <v>#REF!</v>
      </c>
      <c r="J2096" s="824" t="e">
        <f>#REF!+#REF!+#REF!+#REF!+#REF!+#REF!</f>
        <v>#REF!</v>
      </c>
      <c r="K2096" s="825" t="e">
        <f t="shared" si="36"/>
        <v>#REF!</v>
      </c>
      <c r="L2096" s="825" t="e">
        <f t="shared" si="37"/>
        <v>#REF!</v>
      </c>
      <c r="M2096" s="824" t="e">
        <f>#REF!</f>
        <v>#REF!</v>
      </c>
      <c r="N2096" s="824" t="e">
        <f>#REF!</f>
        <v>#REF!</v>
      </c>
      <c r="O2096" s="838" t="e">
        <f t="shared" si="38"/>
        <v>#REF!</v>
      </c>
      <c r="P2096" s="820" t="e">
        <f>Tabla13[[#This Row],[Ejec Real Acumu]]-Tabla13[[#This Row],[Proyec Ejec Acumul]]</f>
        <v>#REF!</v>
      </c>
      <c r="Q2096" s="820" t="e">
        <f>Tabla13[[#This Row],[Ejec Real Mes]]-Tabla13[[#This Row],[Program Entreg Mes]]</f>
        <v>#REF!</v>
      </c>
    </row>
    <row r="2097" spans="1:17">
      <c r="A2097" s="824">
        <v>24</v>
      </c>
      <c r="B2097" s="824" t="s">
        <v>2461</v>
      </c>
      <c r="C2097" s="824" t="s">
        <v>2462</v>
      </c>
      <c r="D2097" s="824" t="s">
        <v>688</v>
      </c>
      <c r="E2097" s="824" t="e">
        <f>#REF!</f>
        <v>#REF!</v>
      </c>
      <c r="F2097" s="824">
        <v>6</v>
      </c>
      <c r="G2097" s="824" t="s">
        <v>2448</v>
      </c>
      <c r="H2097" s="824" t="e">
        <f>#REF!</f>
        <v>#REF!</v>
      </c>
      <c r="I2097" s="824" t="e">
        <f>#REF!+#REF!+#REF!+#REF!+#REF!+#REF!</f>
        <v>#REF!</v>
      </c>
      <c r="J2097" s="824" t="e">
        <f>#REF!+#REF!+#REF!+#REF!+#REF!+#REF!</f>
        <v>#REF!</v>
      </c>
      <c r="K2097" s="825" t="e">
        <f t="shared" si="36"/>
        <v>#REF!</v>
      </c>
      <c r="L2097" s="825" t="e">
        <f t="shared" si="37"/>
        <v>#REF!</v>
      </c>
      <c r="M2097" s="824" t="e">
        <f>#REF!</f>
        <v>#REF!</v>
      </c>
      <c r="N2097" s="824" t="e">
        <f>#REF!</f>
        <v>#REF!</v>
      </c>
      <c r="O2097" s="838" t="e">
        <f t="shared" si="38"/>
        <v>#REF!</v>
      </c>
      <c r="P2097" s="820" t="e">
        <f>Tabla13[[#This Row],[Ejec Real Acumu]]-Tabla13[[#This Row],[Proyec Ejec Acumul]]</f>
        <v>#REF!</v>
      </c>
      <c r="Q2097" s="820" t="e">
        <f>Tabla13[[#This Row],[Ejec Real Mes]]-Tabla13[[#This Row],[Program Entreg Mes]]</f>
        <v>#REF!</v>
      </c>
    </row>
    <row r="2098" spans="1:17">
      <c r="A2098" s="824">
        <v>25</v>
      </c>
      <c r="B2098" s="824" t="s">
        <v>2461</v>
      </c>
      <c r="C2098" s="824" t="s">
        <v>2462</v>
      </c>
      <c r="D2098" s="824" t="s">
        <v>688</v>
      </c>
      <c r="E2098" s="824" t="e">
        <f>#REF!</f>
        <v>#REF!</v>
      </c>
      <c r="F2098" s="824">
        <v>6</v>
      </c>
      <c r="G2098" s="824" t="s">
        <v>2448</v>
      </c>
      <c r="H2098" s="824" t="e">
        <f>#REF!</f>
        <v>#REF!</v>
      </c>
      <c r="I2098" s="824" t="e">
        <f>#REF!+#REF!+#REF!+#REF!+#REF!+#REF!</f>
        <v>#REF!</v>
      </c>
      <c r="J2098" s="824" t="e">
        <f>#REF!+#REF!+#REF!+#REF!+#REF!+#REF!</f>
        <v>#REF!</v>
      </c>
      <c r="K2098" s="825" t="e">
        <f t="shared" si="36"/>
        <v>#REF!</v>
      </c>
      <c r="L2098" s="825" t="e">
        <f t="shared" si="37"/>
        <v>#REF!</v>
      </c>
      <c r="M2098" s="824" t="e">
        <f>#REF!</f>
        <v>#REF!</v>
      </c>
      <c r="N2098" s="824" t="e">
        <f>#REF!</f>
        <v>#REF!</v>
      </c>
      <c r="O2098" s="838" t="e">
        <f t="shared" si="38"/>
        <v>#REF!</v>
      </c>
      <c r="P2098" s="820" t="e">
        <f>Tabla13[[#This Row],[Ejec Real Acumu]]-Tabla13[[#This Row],[Proyec Ejec Acumul]]</f>
        <v>#REF!</v>
      </c>
      <c r="Q2098" s="820" t="e">
        <f>Tabla13[[#This Row],[Ejec Real Mes]]-Tabla13[[#This Row],[Program Entreg Mes]]</f>
        <v>#REF!</v>
      </c>
    </row>
    <row r="2099" spans="1:17">
      <c r="A2099" s="824">
        <v>26</v>
      </c>
      <c r="B2099" s="824" t="s">
        <v>2461</v>
      </c>
      <c r="C2099" s="824" t="s">
        <v>2462</v>
      </c>
      <c r="D2099" s="824" t="s">
        <v>688</v>
      </c>
      <c r="E2099" s="824" t="e">
        <f>#REF!</f>
        <v>#REF!</v>
      </c>
      <c r="F2099" s="824">
        <v>6</v>
      </c>
      <c r="G2099" s="824" t="s">
        <v>2448</v>
      </c>
      <c r="H2099" s="824" t="e">
        <f>#REF!</f>
        <v>#REF!</v>
      </c>
      <c r="I2099" s="824" t="e">
        <f>#REF!+#REF!+#REF!+#REF!+#REF!+#REF!</f>
        <v>#REF!</v>
      </c>
      <c r="J2099" s="824" t="e">
        <f>#REF!+#REF!+#REF!+#REF!+#REF!+#REF!</f>
        <v>#REF!</v>
      </c>
      <c r="K2099" s="825" t="e">
        <f t="shared" si="36"/>
        <v>#REF!</v>
      </c>
      <c r="L2099" s="825" t="e">
        <f t="shared" si="37"/>
        <v>#REF!</v>
      </c>
      <c r="M2099" s="824" t="e">
        <f>#REF!</f>
        <v>#REF!</v>
      </c>
      <c r="N2099" s="824" t="e">
        <f>#REF!</f>
        <v>#REF!</v>
      </c>
      <c r="O2099" s="838" t="e">
        <f t="shared" si="38"/>
        <v>#REF!</v>
      </c>
      <c r="P2099" s="820" t="e">
        <f>Tabla13[[#This Row],[Ejec Real Acumu]]-Tabla13[[#This Row],[Proyec Ejec Acumul]]</f>
        <v>#REF!</v>
      </c>
      <c r="Q2099" s="820" t="e">
        <f>Tabla13[[#This Row],[Ejec Real Mes]]-Tabla13[[#This Row],[Program Entreg Mes]]</f>
        <v>#REF!</v>
      </c>
    </row>
    <row r="2100" spans="1:17">
      <c r="A2100" s="824">
        <v>27</v>
      </c>
      <c r="B2100" s="824" t="s">
        <v>2461</v>
      </c>
      <c r="C2100" s="824" t="s">
        <v>2462</v>
      </c>
      <c r="D2100" s="824" t="s">
        <v>688</v>
      </c>
      <c r="E2100" s="824" t="e">
        <f>#REF!</f>
        <v>#REF!</v>
      </c>
      <c r="F2100" s="824">
        <v>6</v>
      </c>
      <c r="G2100" s="824" t="s">
        <v>2448</v>
      </c>
      <c r="H2100" s="824" t="e">
        <f>#REF!</f>
        <v>#REF!</v>
      </c>
      <c r="I2100" s="824" t="e">
        <f>#REF!+#REF!+#REF!+#REF!+#REF!+#REF!</f>
        <v>#REF!</v>
      </c>
      <c r="J2100" s="824" t="e">
        <f>#REF!+#REF!+#REF!+#REF!+#REF!+#REF!</f>
        <v>#REF!</v>
      </c>
      <c r="K2100" s="825" t="e">
        <f t="shared" si="36"/>
        <v>#REF!</v>
      </c>
      <c r="L2100" s="825" t="e">
        <f t="shared" si="37"/>
        <v>#REF!</v>
      </c>
      <c r="M2100" s="824" t="e">
        <f>#REF!</f>
        <v>#REF!</v>
      </c>
      <c r="N2100" s="824" t="e">
        <f>#REF!</f>
        <v>#REF!</v>
      </c>
      <c r="O2100" s="838" t="e">
        <f t="shared" si="38"/>
        <v>#REF!</v>
      </c>
      <c r="P2100" s="820" t="e">
        <f>Tabla13[[#This Row],[Ejec Real Acumu]]-Tabla13[[#This Row],[Proyec Ejec Acumul]]</f>
        <v>#REF!</v>
      </c>
      <c r="Q2100" s="820" t="e">
        <f>Tabla13[[#This Row],[Ejec Real Mes]]-Tabla13[[#This Row],[Program Entreg Mes]]</f>
        <v>#REF!</v>
      </c>
    </row>
    <row r="2101" spans="1:17">
      <c r="A2101" s="824">
        <v>28</v>
      </c>
      <c r="B2101" s="824" t="s">
        <v>2461</v>
      </c>
      <c r="C2101" s="824" t="s">
        <v>2462</v>
      </c>
      <c r="D2101" s="824" t="s">
        <v>688</v>
      </c>
      <c r="E2101" s="824" t="e">
        <f>#REF!</f>
        <v>#REF!</v>
      </c>
      <c r="F2101" s="824">
        <v>6</v>
      </c>
      <c r="G2101" s="824" t="s">
        <v>2448</v>
      </c>
      <c r="H2101" s="824" t="e">
        <f>#REF!</f>
        <v>#REF!</v>
      </c>
      <c r="I2101" s="824" t="e">
        <f>#REF!+#REF!+#REF!+#REF!+#REF!+#REF!</f>
        <v>#REF!</v>
      </c>
      <c r="J2101" s="824" t="e">
        <f>#REF!+#REF!+#REF!+#REF!+#REF!+#REF!</f>
        <v>#REF!</v>
      </c>
      <c r="K2101" s="825" t="e">
        <f t="shared" si="36"/>
        <v>#REF!</v>
      </c>
      <c r="L2101" s="825" t="e">
        <f t="shared" si="37"/>
        <v>#REF!</v>
      </c>
      <c r="M2101" s="824" t="e">
        <f>#REF!</f>
        <v>#REF!</v>
      </c>
      <c r="N2101" s="824" t="e">
        <f>#REF!</f>
        <v>#REF!</v>
      </c>
      <c r="O2101" s="838" t="e">
        <f t="shared" si="38"/>
        <v>#REF!</v>
      </c>
      <c r="P2101" s="820" t="e">
        <f>Tabla13[[#This Row],[Ejec Real Acumu]]-Tabla13[[#This Row],[Proyec Ejec Acumul]]</f>
        <v>#REF!</v>
      </c>
      <c r="Q2101" s="820" t="e">
        <f>Tabla13[[#This Row],[Ejec Real Mes]]-Tabla13[[#This Row],[Program Entreg Mes]]</f>
        <v>#REF!</v>
      </c>
    </row>
    <row r="2102" spans="1:17">
      <c r="A2102" s="824">
        <v>29</v>
      </c>
      <c r="B2102" s="824" t="s">
        <v>2461</v>
      </c>
      <c r="C2102" s="824" t="s">
        <v>2462</v>
      </c>
      <c r="D2102" s="824" t="s">
        <v>688</v>
      </c>
      <c r="E2102" s="824" t="e">
        <f>#REF!</f>
        <v>#REF!</v>
      </c>
      <c r="F2102" s="824">
        <v>6</v>
      </c>
      <c r="G2102" s="824" t="s">
        <v>2448</v>
      </c>
      <c r="H2102" s="824" t="e">
        <f>#REF!</f>
        <v>#REF!</v>
      </c>
      <c r="I2102" s="824" t="e">
        <f>#REF!+#REF!+#REF!+#REF!+#REF!+#REF!</f>
        <v>#REF!</v>
      </c>
      <c r="J2102" s="824" t="e">
        <f>#REF!+#REF!+#REF!+#REF!+#REF!+#REF!</f>
        <v>#REF!</v>
      </c>
      <c r="K2102" s="825" t="e">
        <f t="shared" si="36"/>
        <v>#REF!</v>
      </c>
      <c r="L2102" s="825" t="e">
        <f t="shared" si="37"/>
        <v>#REF!</v>
      </c>
      <c r="M2102" s="824" t="e">
        <f>#REF!</f>
        <v>#REF!</v>
      </c>
      <c r="N2102" s="824" t="e">
        <f>#REF!</f>
        <v>#REF!</v>
      </c>
      <c r="O2102" s="838" t="e">
        <f t="shared" si="38"/>
        <v>#REF!</v>
      </c>
      <c r="P2102" s="820" t="e">
        <f>Tabla13[[#This Row],[Ejec Real Acumu]]-Tabla13[[#This Row],[Proyec Ejec Acumul]]</f>
        <v>#REF!</v>
      </c>
      <c r="Q2102" s="820" t="e">
        <f>Tabla13[[#This Row],[Ejec Real Mes]]-Tabla13[[#This Row],[Program Entreg Mes]]</f>
        <v>#REF!</v>
      </c>
    </row>
    <row r="2103" spans="1:17">
      <c r="A2103" s="824">
        <v>30</v>
      </c>
      <c r="B2103" s="824" t="s">
        <v>2461</v>
      </c>
      <c r="C2103" s="824" t="s">
        <v>2462</v>
      </c>
      <c r="D2103" s="824" t="s">
        <v>688</v>
      </c>
      <c r="E2103" s="824" t="e">
        <f>#REF!</f>
        <v>#REF!</v>
      </c>
      <c r="F2103" s="824">
        <v>6</v>
      </c>
      <c r="G2103" s="824" t="s">
        <v>2448</v>
      </c>
      <c r="H2103" s="824" t="e">
        <f>#REF!</f>
        <v>#REF!</v>
      </c>
      <c r="I2103" s="824" t="e">
        <f>#REF!+#REF!+#REF!+#REF!+#REF!+#REF!</f>
        <v>#REF!</v>
      </c>
      <c r="J2103" s="824" t="e">
        <f>#REF!+#REF!+#REF!+#REF!+#REF!+#REF!</f>
        <v>#REF!</v>
      </c>
      <c r="K2103" s="825" t="e">
        <f t="shared" si="36"/>
        <v>#REF!</v>
      </c>
      <c r="L2103" s="825" t="e">
        <f t="shared" si="37"/>
        <v>#REF!</v>
      </c>
      <c r="M2103" s="824" t="e">
        <f>#REF!</f>
        <v>#REF!</v>
      </c>
      <c r="N2103" s="824" t="e">
        <f>#REF!</f>
        <v>#REF!</v>
      </c>
      <c r="O2103" s="838" t="e">
        <f t="shared" si="38"/>
        <v>#REF!</v>
      </c>
      <c r="P2103" s="820" t="e">
        <f>Tabla13[[#This Row],[Ejec Real Acumu]]-Tabla13[[#This Row],[Proyec Ejec Acumul]]</f>
        <v>#REF!</v>
      </c>
      <c r="Q2103" s="820" t="e">
        <f>Tabla13[[#This Row],[Ejec Real Mes]]-Tabla13[[#This Row],[Program Entreg Mes]]</f>
        <v>#REF!</v>
      </c>
    </row>
    <row r="2104" spans="1:17">
      <c r="A2104" s="824">
        <v>31</v>
      </c>
      <c r="B2104" s="824" t="s">
        <v>2461</v>
      </c>
      <c r="C2104" s="824" t="s">
        <v>2462</v>
      </c>
      <c r="D2104" s="824" t="s">
        <v>688</v>
      </c>
      <c r="E2104" s="824" t="e">
        <f>#REF!</f>
        <v>#REF!</v>
      </c>
      <c r="F2104" s="824">
        <v>6</v>
      </c>
      <c r="G2104" s="824" t="s">
        <v>2448</v>
      </c>
      <c r="H2104" s="824" t="e">
        <f>#REF!</f>
        <v>#REF!</v>
      </c>
      <c r="I2104" s="824" t="e">
        <f>#REF!+#REF!+#REF!+#REF!+#REF!+#REF!</f>
        <v>#REF!</v>
      </c>
      <c r="J2104" s="824" t="e">
        <f>#REF!+#REF!+#REF!+#REF!+#REF!+#REF!</f>
        <v>#REF!</v>
      </c>
      <c r="K2104" s="825" t="e">
        <f t="shared" si="36"/>
        <v>#REF!</v>
      </c>
      <c r="L2104" s="825" t="e">
        <f t="shared" si="37"/>
        <v>#REF!</v>
      </c>
      <c r="M2104" s="824" t="e">
        <f>#REF!</f>
        <v>#REF!</v>
      </c>
      <c r="N2104" s="824" t="e">
        <f>#REF!</f>
        <v>#REF!</v>
      </c>
      <c r="O2104" s="838" t="e">
        <f t="shared" si="38"/>
        <v>#REF!</v>
      </c>
      <c r="P2104" s="820" t="e">
        <f>Tabla13[[#This Row],[Ejec Real Acumu]]-Tabla13[[#This Row],[Proyec Ejec Acumul]]</f>
        <v>#REF!</v>
      </c>
      <c r="Q2104" s="820" t="e">
        <f>Tabla13[[#This Row],[Ejec Real Mes]]-Tabla13[[#This Row],[Program Entreg Mes]]</f>
        <v>#REF!</v>
      </c>
    </row>
    <row r="2105" spans="1:17">
      <c r="A2105" s="824">
        <v>32</v>
      </c>
      <c r="B2105" s="824" t="s">
        <v>2461</v>
      </c>
      <c r="C2105" s="824" t="s">
        <v>2462</v>
      </c>
      <c r="D2105" s="824" t="s">
        <v>688</v>
      </c>
      <c r="E2105" s="824" t="e">
        <f>#REF!</f>
        <v>#REF!</v>
      </c>
      <c r="F2105" s="824">
        <v>6</v>
      </c>
      <c r="G2105" s="824" t="s">
        <v>2448</v>
      </c>
      <c r="H2105" s="824" t="e">
        <f>#REF!</f>
        <v>#REF!</v>
      </c>
      <c r="I2105" s="824" t="e">
        <f>#REF!+#REF!+#REF!+#REF!+#REF!+#REF!</f>
        <v>#REF!</v>
      </c>
      <c r="J2105" s="824" t="e">
        <f>#REF!+#REF!+#REF!+#REF!+#REF!+#REF!</f>
        <v>#REF!</v>
      </c>
      <c r="K2105" s="825" t="e">
        <f t="shared" si="36"/>
        <v>#REF!</v>
      </c>
      <c r="L2105" s="825" t="e">
        <f t="shared" si="37"/>
        <v>#REF!</v>
      </c>
      <c r="M2105" s="824" t="e">
        <f>#REF!</f>
        <v>#REF!</v>
      </c>
      <c r="N2105" s="824" t="e">
        <f>#REF!</f>
        <v>#REF!</v>
      </c>
      <c r="O2105" s="838" t="e">
        <f t="shared" si="38"/>
        <v>#REF!</v>
      </c>
      <c r="P2105" s="820" t="e">
        <f>Tabla13[[#This Row],[Ejec Real Acumu]]-Tabla13[[#This Row],[Proyec Ejec Acumul]]</f>
        <v>#REF!</v>
      </c>
      <c r="Q2105" s="820" t="e">
        <f>Tabla13[[#This Row],[Ejec Real Mes]]-Tabla13[[#This Row],[Program Entreg Mes]]</f>
        <v>#REF!</v>
      </c>
    </row>
    <row r="2106" spans="1:17">
      <c r="A2106" s="824">
        <v>33</v>
      </c>
      <c r="B2106" s="824" t="s">
        <v>2461</v>
      </c>
      <c r="C2106" s="824" t="s">
        <v>2462</v>
      </c>
      <c r="D2106" s="824" t="s">
        <v>688</v>
      </c>
      <c r="E2106" s="824" t="e">
        <f>#REF!</f>
        <v>#REF!</v>
      </c>
      <c r="F2106" s="824">
        <v>6</v>
      </c>
      <c r="G2106" s="824" t="s">
        <v>2448</v>
      </c>
      <c r="H2106" s="824" t="e">
        <f>#REF!</f>
        <v>#REF!</v>
      </c>
      <c r="I2106" s="824" t="e">
        <f>#REF!+#REF!+#REF!+#REF!+#REF!+#REF!</f>
        <v>#REF!</v>
      </c>
      <c r="J2106" s="824" t="e">
        <f>#REF!+#REF!+#REF!+#REF!+#REF!+#REF!</f>
        <v>#REF!</v>
      </c>
      <c r="K2106" s="825" t="e">
        <f t="shared" si="36"/>
        <v>#REF!</v>
      </c>
      <c r="L2106" s="825" t="e">
        <f t="shared" si="37"/>
        <v>#REF!</v>
      </c>
      <c r="M2106" s="824" t="e">
        <f>#REF!</f>
        <v>#REF!</v>
      </c>
      <c r="N2106" s="824" t="e">
        <f>#REF!</f>
        <v>#REF!</v>
      </c>
      <c r="O2106" s="838" t="e">
        <f t="shared" si="38"/>
        <v>#REF!</v>
      </c>
      <c r="P2106" s="820" t="e">
        <f>Tabla13[[#This Row],[Ejec Real Acumu]]-Tabla13[[#This Row],[Proyec Ejec Acumul]]</f>
        <v>#REF!</v>
      </c>
      <c r="Q2106" s="820" t="e">
        <f>Tabla13[[#This Row],[Ejec Real Mes]]-Tabla13[[#This Row],[Program Entreg Mes]]</f>
        <v>#REF!</v>
      </c>
    </row>
    <row r="2107" spans="1:17">
      <c r="A2107" s="824">
        <v>34</v>
      </c>
      <c r="B2107" s="824" t="s">
        <v>2461</v>
      </c>
      <c r="C2107" s="824" t="s">
        <v>2462</v>
      </c>
      <c r="D2107" s="824" t="s">
        <v>688</v>
      </c>
      <c r="E2107" s="824" t="e">
        <f>#REF!</f>
        <v>#REF!</v>
      </c>
      <c r="F2107" s="824">
        <v>6</v>
      </c>
      <c r="G2107" s="824" t="s">
        <v>2448</v>
      </c>
      <c r="H2107" s="824" t="e">
        <f>#REF!</f>
        <v>#REF!</v>
      </c>
      <c r="I2107" s="824" t="e">
        <f>#REF!+#REF!+#REF!+#REF!+#REF!+#REF!</f>
        <v>#REF!</v>
      </c>
      <c r="J2107" s="824" t="e">
        <f>#REF!+#REF!+#REF!+#REF!+#REF!+#REF!</f>
        <v>#REF!</v>
      </c>
      <c r="K2107" s="825" t="e">
        <f t="shared" si="36"/>
        <v>#REF!</v>
      </c>
      <c r="L2107" s="825" t="e">
        <f t="shared" si="37"/>
        <v>#REF!</v>
      </c>
      <c r="M2107" s="824" t="e">
        <f>#REF!</f>
        <v>#REF!</v>
      </c>
      <c r="N2107" s="824" t="e">
        <f>#REF!</f>
        <v>#REF!</v>
      </c>
      <c r="O2107" s="838" t="e">
        <f t="shared" si="38"/>
        <v>#REF!</v>
      </c>
      <c r="P2107" s="820" t="e">
        <f>Tabla13[[#This Row],[Ejec Real Acumu]]-Tabla13[[#This Row],[Proyec Ejec Acumul]]</f>
        <v>#REF!</v>
      </c>
      <c r="Q2107" s="820" t="e">
        <f>Tabla13[[#This Row],[Ejec Real Mes]]-Tabla13[[#This Row],[Program Entreg Mes]]</f>
        <v>#REF!</v>
      </c>
    </row>
    <row r="2108" spans="1:17">
      <c r="A2108" s="824">
        <v>35</v>
      </c>
      <c r="B2108" s="824" t="s">
        <v>2461</v>
      </c>
      <c r="C2108" s="824" t="s">
        <v>2462</v>
      </c>
      <c r="D2108" s="824" t="s">
        <v>688</v>
      </c>
      <c r="E2108" s="824" t="e">
        <f>#REF!</f>
        <v>#REF!</v>
      </c>
      <c r="F2108" s="824">
        <v>6</v>
      </c>
      <c r="G2108" s="824" t="s">
        <v>2448</v>
      </c>
      <c r="H2108" s="824" t="e">
        <f>#REF!</f>
        <v>#REF!</v>
      </c>
      <c r="I2108" s="824" t="e">
        <f>#REF!+#REF!+#REF!+#REF!+#REF!+#REF!</f>
        <v>#REF!</v>
      </c>
      <c r="J2108" s="824" t="e">
        <f>#REF!+#REF!+#REF!+#REF!+#REF!+#REF!</f>
        <v>#REF!</v>
      </c>
      <c r="K2108" s="825" t="e">
        <f t="shared" si="36"/>
        <v>#REF!</v>
      </c>
      <c r="L2108" s="825" t="e">
        <f t="shared" si="37"/>
        <v>#REF!</v>
      </c>
      <c r="M2108" s="824" t="e">
        <f>#REF!</f>
        <v>#REF!</v>
      </c>
      <c r="N2108" s="824" t="e">
        <f>#REF!</f>
        <v>#REF!</v>
      </c>
      <c r="O2108" s="838" t="e">
        <f t="shared" si="38"/>
        <v>#REF!</v>
      </c>
      <c r="P2108" s="820" t="e">
        <f>Tabla13[[#This Row],[Ejec Real Acumu]]-Tabla13[[#This Row],[Proyec Ejec Acumul]]</f>
        <v>#REF!</v>
      </c>
      <c r="Q2108" s="820" t="e">
        <f>Tabla13[[#This Row],[Ejec Real Mes]]-Tabla13[[#This Row],[Program Entreg Mes]]</f>
        <v>#REF!</v>
      </c>
    </row>
    <row r="2109" spans="1:17">
      <c r="A2109" s="824">
        <v>1</v>
      </c>
      <c r="B2109" s="824" t="s">
        <v>2461</v>
      </c>
      <c r="C2109" s="824" t="s">
        <v>2462</v>
      </c>
      <c r="D2109" s="824" t="s">
        <v>688</v>
      </c>
      <c r="E2109" s="824" t="e">
        <f>#REF!</f>
        <v>#REF!</v>
      </c>
      <c r="F2109" s="824">
        <v>7</v>
      </c>
      <c r="G2109" s="824" t="s">
        <v>2449</v>
      </c>
      <c r="H2109" s="824" t="e">
        <f>#REF!</f>
        <v>#REF!</v>
      </c>
      <c r="I2109" s="824" t="e">
        <f>#REF!+#REF!+#REF!+#REF!+#REF!+#REF!+#REF!</f>
        <v>#REF!</v>
      </c>
      <c r="J2109" s="824" t="e">
        <f>#REF!+#REF!+#REF!+#REF!+#REF!+#REF!+#REF!</f>
        <v>#REF!</v>
      </c>
      <c r="K2109" s="825" t="e">
        <f t="shared" si="36"/>
        <v>#REF!</v>
      </c>
      <c r="L2109" s="825" t="e">
        <f t="shared" si="37"/>
        <v>#REF!</v>
      </c>
      <c r="M2109" s="824" t="e">
        <f>#REF!</f>
        <v>#REF!</v>
      </c>
      <c r="N2109" s="824" t="e">
        <f>#REF!</f>
        <v>#REF!</v>
      </c>
      <c r="O2109" s="838" t="e">
        <f t="shared" si="38"/>
        <v>#REF!</v>
      </c>
      <c r="P2109" s="820" t="e">
        <f>Tabla13[[#This Row],[Ejec Real Acumu]]-Tabla13[[#This Row],[Proyec Ejec Acumul]]</f>
        <v>#REF!</v>
      </c>
      <c r="Q2109" s="820" t="e">
        <f>Tabla13[[#This Row],[Ejec Real Mes]]-Tabla13[[#This Row],[Program Entreg Mes]]</f>
        <v>#REF!</v>
      </c>
    </row>
    <row r="2110" spans="1:17">
      <c r="A2110" s="824">
        <v>2</v>
      </c>
      <c r="B2110" s="824" t="s">
        <v>2461</v>
      </c>
      <c r="C2110" s="824" t="s">
        <v>2462</v>
      </c>
      <c r="D2110" s="824" t="s">
        <v>688</v>
      </c>
      <c r="E2110" s="824" t="e">
        <f>#REF!</f>
        <v>#REF!</v>
      </c>
      <c r="F2110" s="824">
        <v>7</v>
      </c>
      <c r="G2110" s="824" t="s">
        <v>2449</v>
      </c>
      <c r="H2110" s="824" t="e">
        <f>#REF!</f>
        <v>#REF!</v>
      </c>
      <c r="I2110" s="824" t="e">
        <f>#REF!+#REF!+#REF!+#REF!+#REF!+#REF!+#REF!</f>
        <v>#REF!</v>
      </c>
      <c r="J2110" s="824" t="e">
        <f>#REF!+#REF!+#REF!+#REF!+#REF!+#REF!+#REF!</f>
        <v>#REF!</v>
      </c>
      <c r="K2110" s="825" t="e">
        <f t="shared" si="36"/>
        <v>#REF!</v>
      </c>
      <c r="L2110" s="825" t="e">
        <f t="shared" si="37"/>
        <v>#REF!</v>
      </c>
      <c r="M2110" s="824" t="e">
        <f>#REF!</f>
        <v>#REF!</v>
      </c>
      <c r="N2110" s="824" t="e">
        <f>#REF!</f>
        <v>#REF!</v>
      </c>
      <c r="O2110" s="838" t="e">
        <f t="shared" si="38"/>
        <v>#REF!</v>
      </c>
      <c r="P2110" s="820" t="e">
        <f>Tabla13[[#This Row],[Ejec Real Acumu]]-Tabla13[[#This Row],[Proyec Ejec Acumul]]</f>
        <v>#REF!</v>
      </c>
      <c r="Q2110" s="820" t="e">
        <f>Tabla13[[#This Row],[Ejec Real Mes]]-Tabla13[[#This Row],[Program Entreg Mes]]</f>
        <v>#REF!</v>
      </c>
    </row>
    <row r="2111" spans="1:17">
      <c r="A2111" s="824">
        <v>3</v>
      </c>
      <c r="B2111" s="824" t="s">
        <v>2461</v>
      </c>
      <c r="C2111" s="824" t="s">
        <v>2462</v>
      </c>
      <c r="D2111" s="824" t="s">
        <v>688</v>
      </c>
      <c r="E2111" s="824" t="e">
        <f>#REF!</f>
        <v>#REF!</v>
      </c>
      <c r="F2111" s="824">
        <v>7</v>
      </c>
      <c r="G2111" s="824" t="s">
        <v>2449</v>
      </c>
      <c r="H2111" s="824" t="e">
        <f>#REF!</f>
        <v>#REF!</v>
      </c>
      <c r="I2111" s="824" t="e">
        <f>#REF!+#REF!+#REF!+#REF!+#REF!+#REF!+#REF!</f>
        <v>#REF!</v>
      </c>
      <c r="J2111" s="824" t="e">
        <f>#REF!+#REF!+#REF!+#REF!+#REF!+#REF!+#REF!</f>
        <v>#REF!</v>
      </c>
      <c r="K2111" s="825" t="e">
        <f t="shared" si="36"/>
        <v>#REF!</v>
      </c>
      <c r="L2111" s="825" t="e">
        <f t="shared" si="37"/>
        <v>#REF!</v>
      </c>
      <c r="M2111" s="824" t="e">
        <f>#REF!</f>
        <v>#REF!</v>
      </c>
      <c r="N2111" s="824" t="e">
        <f>#REF!</f>
        <v>#REF!</v>
      </c>
      <c r="O2111" s="838" t="e">
        <f t="shared" si="38"/>
        <v>#REF!</v>
      </c>
      <c r="P2111" s="820" t="e">
        <f>Tabla13[[#This Row],[Ejec Real Acumu]]-Tabla13[[#This Row],[Proyec Ejec Acumul]]</f>
        <v>#REF!</v>
      </c>
      <c r="Q2111" s="820" t="e">
        <f>Tabla13[[#This Row],[Ejec Real Mes]]-Tabla13[[#This Row],[Program Entreg Mes]]</f>
        <v>#REF!</v>
      </c>
    </row>
    <row r="2112" spans="1:17">
      <c r="A2112" s="824">
        <v>4</v>
      </c>
      <c r="B2112" s="824" t="s">
        <v>2461</v>
      </c>
      <c r="C2112" s="824" t="s">
        <v>2462</v>
      </c>
      <c r="D2112" s="824" t="s">
        <v>688</v>
      </c>
      <c r="E2112" s="824" t="e">
        <f>#REF!</f>
        <v>#REF!</v>
      </c>
      <c r="F2112" s="824">
        <v>7</v>
      </c>
      <c r="G2112" s="824" t="s">
        <v>2449</v>
      </c>
      <c r="H2112" s="824" t="e">
        <f>#REF!</f>
        <v>#REF!</v>
      </c>
      <c r="I2112" s="824" t="e">
        <f>#REF!+#REF!+#REF!+#REF!+#REF!+#REF!+#REF!</f>
        <v>#REF!</v>
      </c>
      <c r="J2112" s="824" t="e">
        <f>#REF!+#REF!+#REF!+#REF!+#REF!+#REF!+#REF!</f>
        <v>#REF!</v>
      </c>
      <c r="K2112" s="825" t="e">
        <f t="shared" si="36"/>
        <v>#REF!</v>
      </c>
      <c r="L2112" s="825" t="e">
        <f t="shared" si="37"/>
        <v>#REF!</v>
      </c>
      <c r="M2112" s="824" t="e">
        <f>#REF!</f>
        <v>#REF!</v>
      </c>
      <c r="N2112" s="824" t="e">
        <f>#REF!</f>
        <v>#REF!</v>
      </c>
      <c r="O2112" s="838" t="e">
        <f t="shared" si="38"/>
        <v>#REF!</v>
      </c>
      <c r="P2112" s="820" t="e">
        <f>Tabla13[[#This Row],[Ejec Real Acumu]]-Tabla13[[#This Row],[Proyec Ejec Acumul]]</f>
        <v>#REF!</v>
      </c>
      <c r="Q2112" s="820" t="e">
        <f>Tabla13[[#This Row],[Ejec Real Mes]]-Tabla13[[#This Row],[Program Entreg Mes]]</f>
        <v>#REF!</v>
      </c>
    </row>
    <row r="2113" spans="1:17">
      <c r="A2113" s="824">
        <v>5</v>
      </c>
      <c r="B2113" s="824" t="s">
        <v>2461</v>
      </c>
      <c r="C2113" s="824" t="s">
        <v>2462</v>
      </c>
      <c r="D2113" s="824" t="s">
        <v>688</v>
      </c>
      <c r="E2113" s="824" t="e">
        <f>#REF!</f>
        <v>#REF!</v>
      </c>
      <c r="F2113" s="824">
        <v>7</v>
      </c>
      <c r="G2113" s="824" t="s">
        <v>2449</v>
      </c>
      <c r="H2113" s="824" t="e">
        <f>#REF!</f>
        <v>#REF!</v>
      </c>
      <c r="I2113" s="824" t="e">
        <f>#REF!+#REF!+#REF!+#REF!+#REF!+#REF!+#REF!</f>
        <v>#REF!</v>
      </c>
      <c r="J2113" s="824" t="e">
        <f>#REF!+#REF!+#REF!+#REF!+#REF!+#REF!+#REF!</f>
        <v>#REF!</v>
      </c>
      <c r="K2113" s="825" t="e">
        <f t="shared" si="36"/>
        <v>#REF!</v>
      </c>
      <c r="L2113" s="825" t="e">
        <f t="shared" si="37"/>
        <v>#REF!</v>
      </c>
      <c r="M2113" s="824" t="e">
        <f>#REF!</f>
        <v>#REF!</v>
      </c>
      <c r="N2113" s="824" t="e">
        <f>#REF!</f>
        <v>#REF!</v>
      </c>
      <c r="O2113" s="838" t="e">
        <f t="shared" si="38"/>
        <v>#REF!</v>
      </c>
      <c r="P2113" s="820" t="e">
        <f>Tabla13[[#This Row],[Ejec Real Acumu]]-Tabla13[[#This Row],[Proyec Ejec Acumul]]</f>
        <v>#REF!</v>
      </c>
      <c r="Q2113" s="820" t="e">
        <f>Tabla13[[#This Row],[Ejec Real Mes]]-Tabla13[[#This Row],[Program Entreg Mes]]</f>
        <v>#REF!</v>
      </c>
    </row>
    <row r="2114" spans="1:17">
      <c r="A2114" s="824">
        <v>6</v>
      </c>
      <c r="B2114" s="824" t="s">
        <v>2461</v>
      </c>
      <c r="C2114" s="824" t="s">
        <v>2462</v>
      </c>
      <c r="D2114" s="824" t="s">
        <v>688</v>
      </c>
      <c r="E2114" s="824" t="e">
        <f>#REF!</f>
        <v>#REF!</v>
      </c>
      <c r="F2114" s="824">
        <v>7</v>
      </c>
      <c r="G2114" s="824" t="s">
        <v>2449</v>
      </c>
      <c r="H2114" s="824" t="e">
        <f>#REF!</f>
        <v>#REF!</v>
      </c>
      <c r="I2114" s="824" t="e">
        <f>#REF!+#REF!+#REF!+#REF!+#REF!+#REF!+#REF!</f>
        <v>#REF!</v>
      </c>
      <c r="J2114" s="824" t="e">
        <f>#REF!+#REF!+#REF!+#REF!+#REF!+#REF!+#REF!</f>
        <v>#REF!</v>
      </c>
      <c r="K2114" s="825" t="e">
        <f t="shared" si="36"/>
        <v>#REF!</v>
      </c>
      <c r="L2114" s="825" t="e">
        <f t="shared" si="37"/>
        <v>#REF!</v>
      </c>
      <c r="M2114" s="824" t="e">
        <f>#REF!</f>
        <v>#REF!</v>
      </c>
      <c r="N2114" s="824" t="e">
        <f>#REF!</f>
        <v>#REF!</v>
      </c>
      <c r="O2114" s="838" t="e">
        <f t="shared" si="38"/>
        <v>#REF!</v>
      </c>
      <c r="P2114" s="820" t="e">
        <f>Tabla13[[#This Row],[Ejec Real Acumu]]-Tabla13[[#This Row],[Proyec Ejec Acumul]]</f>
        <v>#REF!</v>
      </c>
      <c r="Q2114" s="820" t="e">
        <f>Tabla13[[#This Row],[Ejec Real Mes]]-Tabla13[[#This Row],[Program Entreg Mes]]</f>
        <v>#REF!</v>
      </c>
    </row>
    <row r="2115" spans="1:17">
      <c r="A2115" s="824">
        <v>7</v>
      </c>
      <c r="B2115" s="824" t="s">
        <v>2461</v>
      </c>
      <c r="C2115" s="824" t="s">
        <v>2462</v>
      </c>
      <c r="D2115" s="824" t="s">
        <v>688</v>
      </c>
      <c r="E2115" s="824" t="e">
        <f>#REF!</f>
        <v>#REF!</v>
      </c>
      <c r="F2115" s="824">
        <v>7</v>
      </c>
      <c r="G2115" s="824" t="s">
        <v>2449</v>
      </c>
      <c r="H2115" s="824" t="e">
        <f>#REF!</f>
        <v>#REF!</v>
      </c>
      <c r="I2115" s="824" t="e">
        <f>#REF!+#REF!+#REF!+#REF!+#REF!+#REF!+#REF!</f>
        <v>#REF!</v>
      </c>
      <c r="J2115" s="824" t="e">
        <f>#REF!+#REF!+#REF!+#REF!+#REF!+#REF!+#REF!</f>
        <v>#REF!</v>
      </c>
      <c r="K2115" s="825" t="e">
        <f t="shared" si="36"/>
        <v>#REF!</v>
      </c>
      <c r="L2115" s="825" t="e">
        <f t="shared" si="37"/>
        <v>#REF!</v>
      </c>
      <c r="M2115" s="824" t="e">
        <f>#REF!</f>
        <v>#REF!</v>
      </c>
      <c r="N2115" s="824" t="e">
        <f>#REF!</f>
        <v>#REF!</v>
      </c>
      <c r="O2115" s="838" t="e">
        <f t="shared" si="38"/>
        <v>#REF!</v>
      </c>
      <c r="P2115" s="820" t="e">
        <f>Tabla13[[#This Row],[Ejec Real Acumu]]-Tabla13[[#This Row],[Proyec Ejec Acumul]]</f>
        <v>#REF!</v>
      </c>
      <c r="Q2115" s="820" t="e">
        <f>Tabla13[[#This Row],[Ejec Real Mes]]-Tabla13[[#This Row],[Program Entreg Mes]]</f>
        <v>#REF!</v>
      </c>
    </row>
    <row r="2116" spans="1:17">
      <c r="A2116" s="824">
        <v>8</v>
      </c>
      <c r="B2116" s="824" t="s">
        <v>2461</v>
      </c>
      <c r="C2116" s="824" t="s">
        <v>2462</v>
      </c>
      <c r="D2116" s="824" t="s">
        <v>688</v>
      </c>
      <c r="E2116" s="824" t="e">
        <f>#REF!</f>
        <v>#REF!</v>
      </c>
      <c r="F2116" s="824">
        <v>7</v>
      </c>
      <c r="G2116" s="824" t="s">
        <v>2449</v>
      </c>
      <c r="H2116" s="824" t="e">
        <f>#REF!</f>
        <v>#REF!</v>
      </c>
      <c r="I2116" s="824" t="e">
        <f>#REF!+#REF!+#REF!+#REF!+#REF!+#REF!+#REF!</f>
        <v>#REF!</v>
      </c>
      <c r="J2116" s="824" t="e">
        <f>#REF!+#REF!+#REF!+#REF!+#REF!+#REF!+#REF!</f>
        <v>#REF!</v>
      </c>
      <c r="K2116" s="825" t="e">
        <f t="shared" si="36"/>
        <v>#REF!</v>
      </c>
      <c r="L2116" s="825" t="e">
        <f t="shared" si="37"/>
        <v>#REF!</v>
      </c>
      <c r="M2116" s="824" t="e">
        <f>#REF!</f>
        <v>#REF!</v>
      </c>
      <c r="N2116" s="824" t="e">
        <f>#REF!</f>
        <v>#REF!</v>
      </c>
      <c r="O2116" s="838" t="e">
        <f t="shared" si="38"/>
        <v>#REF!</v>
      </c>
      <c r="P2116" s="820" t="e">
        <f>Tabla13[[#This Row],[Ejec Real Acumu]]-Tabla13[[#This Row],[Proyec Ejec Acumul]]</f>
        <v>#REF!</v>
      </c>
      <c r="Q2116" s="820" t="e">
        <f>Tabla13[[#This Row],[Ejec Real Mes]]-Tabla13[[#This Row],[Program Entreg Mes]]</f>
        <v>#REF!</v>
      </c>
    </row>
    <row r="2117" spans="1:17">
      <c r="A2117" s="824">
        <v>9</v>
      </c>
      <c r="B2117" s="824" t="s">
        <v>2461</v>
      </c>
      <c r="C2117" s="824" t="s">
        <v>2462</v>
      </c>
      <c r="D2117" s="824" t="s">
        <v>688</v>
      </c>
      <c r="E2117" s="824" t="e">
        <f>#REF!</f>
        <v>#REF!</v>
      </c>
      <c r="F2117" s="824">
        <v>7</v>
      </c>
      <c r="G2117" s="824" t="s">
        <v>2449</v>
      </c>
      <c r="H2117" s="824" t="e">
        <f>#REF!</f>
        <v>#REF!</v>
      </c>
      <c r="I2117" s="824" t="e">
        <f>#REF!+#REF!+#REF!+#REF!+#REF!+#REF!+#REF!</f>
        <v>#REF!</v>
      </c>
      <c r="J2117" s="824" t="e">
        <f>#REF!+#REF!+#REF!+#REF!+#REF!+#REF!+#REF!</f>
        <v>#REF!</v>
      </c>
      <c r="K2117" s="825" t="e">
        <f t="shared" si="36"/>
        <v>#REF!</v>
      </c>
      <c r="L2117" s="825" t="e">
        <f t="shared" si="37"/>
        <v>#REF!</v>
      </c>
      <c r="M2117" s="824" t="e">
        <f>#REF!</f>
        <v>#REF!</v>
      </c>
      <c r="N2117" s="824" t="e">
        <f>#REF!</f>
        <v>#REF!</v>
      </c>
      <c r="O2117" s="838" t="e">
        <f t="shared" si="38"/>
        <v>#REF!</v>
      </c>
      <c r="P2117" s="820" t="e">
        <f>Tabla13[[#This Row],[Ejec Real Acumu]]-Tabla13[[#This Row],[Proyec Ejec Acumul]]</f>
        <v>#REF!</v>
      </c>
      <c r="Q2117" s="820" t="e">
        <f>Tabla13[[#This Row],[Ejec Real Mes]]-Tabla13[[#This Row],[Program Entreg Mes]]</f>
        <v>#REF!</v>
      </c>
    </row>
    <row r="2118" spans="1:17">
      <c r="A2118" s="824">
        <v>10</v>
      </c>
      <c r="B2118" s="824" t="s">
        <v>2461</v>
      </c>
      <c r="C2118" s="824" t="s">
        <v>2462</v>
      </c>
      <c r="D2118" s="824" t="s">
        <v>688</v>
      </c>
      <c r="E2118" s="824" t="e">
        <f>#REF!</f>
        <v>#REF!</v>
      </c>
      <c r="F2118" s="824">
        <v>7</v>
      </c>
      <c r="G2118" s="824" t="s">
        <v>2449</v>
      </c>
      <c r="H2118" s="824" t="e">
        <f>#REF!</f>
        <v>#REF!</v>
      </c>
      <c r="I2118" s="824" t="e">
        <f>#REF!+#REF!+#REF!+#REF!+#REF!+#REF!+#REF!</f>
        <v>#REF!</v>
      </c>
      <c r="J2118" s="824" t="e">
        <f>#REF!+#REF!+#REF!+#REF!+#REF!+#REF!+#REF!</f>
        <v>#REF!</v>
      </c>
      <c r="K2118" s="825" t="e">
        <f t="shared" si="36"/>
        <v>#REF!</v>
      </c>
      <c r="L2118" s="825" t="e">
        <f t="shared" si="37"/>
        <v>#REF!</v>
      </c>
      <c r="M2118" s="824" t="e">
        <f>#REF!</f>
        <v>#REF!</v>
      </c>
      <c r="N2118" s="824" t="e">
        <f>#REF!</f>
        <v>#REF!</v>
      </c>
      <c r="O2118" s="838" t="e">
        <f t="shared" si="38"/>
        <v>#REF!</v>
      </c>
      <c r="P2118" s="820" t="e">
        <f>Tabla13[[#This Row],[Ejec Real Acumu]]-Tabla13[[#This Row],[Proyec Ejec Acumul]]</f>
        <v>#REF!</v>
      </c>
      <c r="Q2118" s="820" t="e">
        <f>Tabla13[[#This Row],[Ejec Real Mes]]-Tabla13[[#This Row],[Program Entreg Mes]]</f>
        <v>#REF!</v>
      </c>
    </row>
    <row r="2119" spans="1:17">
      <c r="A2119" s="824">
        <v>11</v>
      </c>
      <c r="B2119" s="824" t="s">
        <v>2461</v>
      </c>
      <c r="C2119" s="824" t="s">
        <v>2462</v>
      </c>
      <c r="D2119" s="824" t="s">
        <v>688</v>
      </c>
      <c r="E2119" s="824" t="e">
        <f>#REF!</f>
        <v>#REF!</v>
      </c>
      <c r="F2119" s="824">
        <v>7</v>
      </c>
      <c r="G2119" s="824" t="s">
        <v>2449</v>
      </c>
      <c r="H2119" s="824" t="e">
        <f>#REF!</f>
        <v>#REF!</v>
      </c>
      <c r="I2119" s="824" t="e">
        <f>#REF!+#REF!+#REF!+#REF!+#REF!+#REF!+#REF!</f>
        <v>#REF!</v>
      </c>
      <c r="J2119" s="824" t="e">
        <f>#REF!+#REF!+#REF!+#REF!+#REF!+#REF!+#REF!</f>
        <v>#REF!</v>
      </c>
      <c r="K2119" s="825" t="e">
        <f t="shared" si="36"/>
        <v>#REF!</v>
      </c>
      <c r="L2119" s="825" t="e">
        <f t="shared" si="37"/>
        <v>#REF!</v>
      </c>
      <c r="M2119" s="824" t="e">
        <f>#REF!</f>
        <v>#REF!</v>
      </c>
      <c r="N2119" s="824" t="e">
        <f>#REF!</f>
        <v>#REF!</v>
      </c>
      <c r="O2119" s="838" t="e">
        <f t="shared" si="38"/>
        <v>#REF!</v>
      </c>
      <c r="P2119" s="820" t="e">
        <f>Tabla13[[#This Row],[Ejec Real Acumu]]-Tabla13[[#This Row],[Proyec Ejec Acumul]]</f>
        <v>#REF!</v>
      </c>
      <c r="Q2119" s="820" t="e">
        <f>Tabla13[[#This Row],[Ejec Real Mes]]-Tabla13[[#This Row],[Program Entreg Mes]]</f>
        <v>#REF!</v>
      </c>
    </row>
    <row r="2120" spans="1:17">
      <c r="A2120" s="824">
        <v>12</v>
      </c>
      <c r="B2120" s="824" t="s">
        <v>2461</v>
      </c>
      <c r="C2120" s="824" t="s">
        <v>2462</v>
      </c>
      <c r="D2120" s="824" t="s">
        <v>688</v>
      </c>
      <c r="E2120" s="824" t="e">
        <f>#REF!</f>
        <v>#REF!</v>
      </c>
      <c r="F2120" s="824">
        <v>7</v>
      </c>
      <c r="G2120" s="824" t="s">
        <v>2449</v>
      </c>
      <c r="H2120" s="824" t="e">
        <f>#REF!</f>
        <v>#REF!</v>
      </c>
      <c r="I2120" s="824" t="e">
        <f>#REF!+#REF!+#REF!+#REF!+#REF!+#REF!+#REF!</f>
        <v>#REF!</v>
      </c>
      <c r="J2120" s="824" t="e">
        <f>#REF!+#REF!+#REF!+#REF!+#REF!+#REF!+#REF!</f>
        <v>#REF!</v>
      </c>
      <c r="K2120" s="825" t="e">
        <f t="shared" si="36"/>
        <v>#REF!</v>
      </c>
      <c r="L2120" s="825" t="e">
        <f t="shared" si="37"/>
        <v>#REF!</v>
      </c>
      <c r="M2120" s="824" t="e">
        <f>#REF!</f>
        <v>#REF!</v>
      </c>
      <c r="N2120" s="824" t="e">
        <f>#REF!</f>
        <v>#REF!</v>
      </c>
      <c r="O2120" s="838" t="e">
        <f t="shared" si="38"/>
        <v>#REF!</v>
      </c>
      <c r="P2120" s="820" t="e">
        <f>Tabla13[[#This Row],[Ejec Real Acumu]]-Tabla13[[#This Row],[Proyec Ejec Acumul]]</f>
        <v>#REF!</v>
      </c>
      <c r="Q2120" s="820" t="e">
        <f>Tabla13[[#This Row],[Ejec Real Mes]]-Tabla13[[#This Row],[Program Entreg Mes]]</f>
        <v>#REF!</v>
      </c>
    </row>
    <row r="2121" spans="1:17">
      <c r="A2121" s="824">
        <v>13</v>
      </c>
      <c r="B2121" s="824" t="s">
        <v>2461</v>
      </c>
      <c r="C2121" s="824" t="s">
        <v>2462</v>
      </c>
      <c r="D2121" s="824" t="s">
        <v>688</v>
      </c>
      <c r="E2121" s="824" t="e">
        <f>#REF!</f>
        <v>#REF!</v>
      </c>
      <c r="F2121" s="824">
        <v>7</v>
      </c>
      <c r="G2121" s="824" t="s">
        <v>2449</v>
      </c>
      <c r="H2121" s="824" t="e">
        <f>#REF!</f>
        <v>#REF!</v>
      </c>
      <c r="I2121" s="824" t="e">
        <f>#REF!+#REF!+#REF!+#REF!+#REF!+#REF!+#REF!</f>
        <v>#REF!</v>
      </c>
      <c r="J2121" s="824" t="e">
        <f>#REF!+#REF!+#REF!+#REF!+#REF!+#REF!+#REF!</f>
        <v>#REF!</v>
      </c>
      <c r="K2121" s="825" t="e">
        <f t="shared" si="36"/>
        <v>#REF!</v>
      </c>
      <c r="L2121" s="825" t="e">
        <f t="shared" si="37"/>
        <v>#REF!</v>
      </c>
      <c r="M2121" s="824" t="e">
        <f>#REF!</f>
        <v>#REF!</v>
      </c>
      <c r="N2121" s="824" t="e">
        <f>#REF!</f>
        <v>#REF!</v>
      </c>
      <c r="O2121" s="838" t="e">
        <f t="shared" si="38"/>
        <v>#REF!</v>
      </c>
      <c r="P2121" s="820" t="e">
        <f>Tabla13[[#This Row],[Ejec Real Acumu]]-Tabla13[[#This Row],[Proyec Ejec Acumul]]</f>
        <v>#REF!</v>
      </c>
      <c r="Q2121" s="820" t="e">
        <f>Tabla13[[#This Row],[Ejec Real Mes]]-Tabla13[[#This Row],[Program Entreg Mes]]</f>
        <v>#REF!</v>
      </c>
    </row>
    <row r="2122" spans="1:17">
      <c r="A2122" s="824">
        <v>14</v>
      </c>
      <c r="B2122" s="824" t="s">
        <v>2461</v>
      </c>
      <c r="C2122" s="824" t="s">
        <v>2462</v>
      </c>
      <c r="D2122" s="824" t="s">
        <v>688</v>
      </c>
      <c r="E2122" s="824" t="e">
        <f>#REF!</f>
        <v>#REF!</v>
      </c>
      <c r="F2122" s="824">
        <v>7</v>
      </c>
      <c r="G2122" s="824" t="s">
        <v>2449</v>
      </c>
      <c r="H2122" s="824" t="e">
        <f>#REF!</f>
        <v>#REF!</v>
      </c>
      <c r="I2122" s="824" t="e">
        <f>#REF!+#REF!+#REF!+#REF!+#REF!+#REF!+#REF!</f>
        <v>#REF!</v>
      </c>
      <c r="J2122" s="824" t="e">
        <f>#REF!+#REF!+#REF!+#REF!+#REF!+#REF!+#REF!</f>
        <v>#REF!</v>
      </c>
      <c r="K2122" s="825" t="e">
        <f t="shared" si="36"/>
        <v>#REF!</v>
      </c>
      <c r="L2122" s="825" t="e">
        <f t="shared" si="37"/>
        <v>#REF!</v>
      </c>
      <c r="M2122" s="824" t="e">
        <f>#REF!</f>
        <v>#REF!</v>
      </c>
      <c r="N2122" s="824" t="e">
        <f>#REF!</f>
        <v>#REF!</v>
      </c>
      <c r="O2122" s="838" t="e">
        <f t="shared" si="38"/>
        <v>#REF!</v>
      </c>
      <c r="P2122" s="820" t="e">
        <f>Tabla13[[#This Row],[Ejec Real Acumu]]-Tabla13[[#This Row],[Proyec Ejec Acumul]]</f>
        <v>#REF!</v>
      </c>
      <c r="Q2122" s="820" t="e">
        <f>Tabla13[[#This Row],[Ejec Real Mes]]-Tabla13[[#This Row],[Program Entreg Mes]]</f>
        <v>#REF!</v>
      </c>
    </row>
    <row r="2123" spans="1:17">
      <c r="A2123" s="824">
        <v>15</v>
      </c>
      <c r="B2123" s="824" t="s">
        <v>2461</v>
      </c>
      <c r="C2123" s="824" t="s">
        <v>2462</v>
      </c>
      <c r="D2123" s="824" t="s">
        <v>688</v>
      </c>
      <c r="E2123" s="824" t="e">
        <f>#REF!</f>
        <v>#REF!</v>
      </c>
      <c r="F2123" s="824">
        <v>7</v>
      </c>
      <c r="G2123" s="824" t="s">
        <v>2449</v>
      </c>
      <c r="H2123" s="824" t="e">
        <f>#REF!</f>
        <v>#REF!</v>
      </c>
      <c r="I2123" s="824" t="e">
        <f>#REF!+#REF!+#REF!+#REF!+#REF!+#REF!+#REF!</f>
        <v>#REF!</v>
      </c>
      <c r="J2123" s="824" t="e">
        <f>#REF!+#REF!+#REF!+#REF!+#REF!+#REF!+#REF!</f>
        <v>#REF!</v>
      </c>
      <c r="K2123" s="825" t="e">
        <f t="shared" si="36"/>
        <v>#REF!</v>
      </c>
      <c r="L2123" s="825" t="e">
        <f t="shared" si="37"/>
        <v>#REF!</v>
      </c>
      <c r="M2123" s="824" t="e">
        <f>#REF!</f>
        <v>#REF!</v>
      </c>
      <c r="N2123" s="824" t="e">
        <f>#REF!</f>
        <v>#REF!</v>
      </c>
      <c r="O2123" s="838" t="e">
        <f t="shared" si="38"/>
        <v>#REF!</v>
      </c>
      <c r="P2123" s="820" t="e">
        <f>Tabla13[[#This Row],[Ejec Real Acumu]]-Tabla13[[#This Row],[Proyec Ejec Acumul]]</f>
        <v>#REF!</v>
      </c>
      <c r="Q2123" s="820" t="e">
        <f>Tabla13[[#This Row],[Ejec Real Mes]]-Tabla13[[#This Row],[Program Entreg Mes]]</f>
        <v>#REF!</v>
      </c>
    </row>
    <row r="2124" spans="1:17">
      <c r="A2124" s="824">
        <v>16</v>
      </c>
      <c r="B2124" s="824" t="s">
        <v>2461</v>
      </c>
      <c r="C2124" s="824" t="s">
        <v>2462</v>
      </c>
      <c r="D2124" s="824" t="s">
        <v>688</v>
      </c>
      <c r="E2124" s="824" t="e">
        <f>#REF!</f>
        <v>#REF!</v>
      </c>
      <c r="F2124" s="824">
        <v>7</v>
      </c>
      <c r="G2124" s="824" t="s">
        <v>2449</v>
      </c>
      <c r="H2124" s="824" t="e">
        <f>#REF!</f>
        <v>#REF!</v>
      </c>
      <c r="I2124" s="824" t="e">
        <f>#REF!+#REF!+#REF!+#REF!+#REF!+#REF!+#REF!</f>
        <v>#REF!</v>
      </c>
      <c r="J2124" s="824" t="e">
        <f>#REF!+#REF!+#REF!+#REF!+#REF!+#REF!+#REF!</f>
        <v>#REF!</v>
      </c>
      <c r="K2124" s="825" t="e">
        <f t="shared" ref="K2124:K2372" si="39">I2124/H2124</f>
        <v>#REF!</v>
      </c>
      <c r="L2124" s="825" t="e">
        <f t="shared" ref="L2124:L2372" si="40">J2124/H2124</f>
        <v>#REF!</v>
      </c>
      <c r="M2124" s="824" t="e">
        <f>#REF!</f>
        <v>#REF!</v>
      </c>
      <c r="N2124" s="824" t="e">
        <f>#REF!</f>
        <v>#REF!</v>
      </c>
      <c r="O2124" s="838" t="e">
        <f t="shared" ref="O2124:O2372" si="41">N2124/M2124</f>
        <v>#REF!</v>
      </c>
      <c r="P2124" s="820" t="e">
        <f>Tabla13[[#This Row],[Ejec Real Acumu]]-Tabla13[[#This Row],[Proyec Ejec Acumul]]</f>
        <v>#REF!</v>
      </c>
      <c r="Q2124" s="820" t="e">
        <f>Tabla13[[#This Row],[Ejec Real Mes]]-Tabla13[[#This Row],[Program Entreg Mes]]</f>
        <v>#REF!</v>
      </c>
    </row>
    <row r="2125" spans="1:17">
      <c r="A2125" s="824">
        <v>17</v>
      </c>
      <c r="B2125" s="824" t="s">
        <v>2461</v>
      </c>
      <c r="C2125" s="824" t="s">
        <v>2462</v>
      </c>
      <c r="D2125" s="824" t="s">
        <v>688</v>
      </c>
      <c r="E2125" s="824" t="e">
        <f>#REF!</f>
        <v>#REF!</v>
      </c>
      <c r="F2125" s="824">
        <v>7</v>
      </c>
      <c r="G2125" s="824" t="s">
        <v>2449</v>
      </c>
      <c r="H2125" s="824" t="e">
        <f>#REF!</f>
        <v>#REF!</v>
      </c>
      <c r="I2125" s="824" t="e">
        <f>#REF!+#REF!+#REF!+#REF!+#REF!+#REF!+#REF!</f>
        <v>#REF!</v>
      </c>
      <c r="J2125" s="824" t="e">
        <f>#REF!+#REF!+#REF!+#REF!+#REF!+#REF!+#REF!</f>
        <v>#REF!</v>
      </c>
      <c r="K2125" s="825" t="e">
        <f t="shared" si="39"/>
        <v>#REF!</v>
      </c>
      <c r="L2125" s="825" t="e">
        <f t="shared" si="40"/>
        <v>#REF!</v>
      </c>
      <c r="M2125" s="824" t="e">
        <f>#REF!</f>
        <v>#REF!</v>
      </c>
      <c r="N2125" s="824" t="e">
        <f>#REF!</f>
        <v>#REF!</v>
      </c>
      <c r="O2125" s="838" t="e">
        <f t="shared" si="41"/>
        <v>#REF!</v>
      </c>
      <c r="P2125" s="820" t="e">
        <f>Tabla13[[#This Row],[Ejec Real Acumu]]-Tabla13[[#This Row],[Proyec Ejec Acumul]]</f>
        <v>#REF!</v>
      </c>
      <c r="Q2125" s="820" t="e">
        <f>Tabla13[[#This Row],[Ejec Real Mes]]-Tabla13[[#This Row],[Program Entreg Mes]]</f>
        <v>#REF!</v>
      </c>
    </row>
    <row r="2126" spans="1:17">
      <c r="A2126" s="824">
        <v>18</v>
      </c>
      <c r="B2126" s="824" t="s">
        <v>2461</v>
      </c>
      <c r="C2126" s="824" t="s">
        <v>2462</v>
      </c>
      <c r="D2126" s="824" t="s">
        <v>688</v>
      </c>
      <c r="E2126" s="824" t="e">
        <f>#REF!</f>
        <v>#REF!</v>
      </c>
      <c r="F2126" s="824">
        <v>7</v>
      </c>
      <c r="G2126" s="824" t="s">
        <v>2449</v>
      </c>
      <c r="H2126" s="824" t="e">
        <f>#REF!</f>
        <v>#REF!</v>
      </c>
      <c r="I2126" s="824" t="e">
        <f>#REF!+#REF!+#REF!+#REF!+#REF!+#REF!+#REF!</f>
        <v>#REF!</v>
      </c>
      <c r="J2126" s="824" t="e">
        <f>#REF!+#REF!+#REF!+#REF!+#REF!+#REF!+#REF!</f>
        <v>#REF!</v>
      </c>
      <c r="K2126" s="825" t="e">
        <f t="shared" si="39"/>
        <v>#REF!</v>
      </c>
      <c r="L2126" s="825" t="e">
        <f t="shared" si="40"/>
        <v>#REF!</v>
      </c>
      <c r="M2126" s="824" t="e">
        <f>#REF!</f>
        <v>#REF!</v>
      </c>
      <c r="N2126" s="824" t="e">
        <f>#REF!</f>
        <v>#REF!</v>
      </c>
      <c r="O2126" s="838" t="e">
        <f t="shared" si="41"/>
        <v>#REF!</v>
      </c>
      <c r="P2126" s="820" t="e">
        <f>Tabla13[[#This Row],[Ejec Real Acumu]]-Tabla13[[#This Row],[Proyec Ejec Acumul]]</f>
        <v>#REF!</v>
      </c>
      <c r="Q2126" s="820" t="e">
        <f>Tabla13[[#This Row],[Ejec Real Mes]]-Tabla13[[#This Row],[Program Entreg Mes]]</f>
        <v>#REF!</v>
      </c>
    </row>
    <row r="2127" spans="1:17">
      <c r="A2127" s="824">
        <v>19</v>
      </c>
      <c r="B2127" s="824" t="s">
        <v>2461</v>
      </c>
      <c r="C2127" s="824" t="s">
        <v>2462</v>
      </c>
      <c r="D2127" s="824" t="s">
        <v>688</v>
      </c>
      <c r="E2127" s="824" t="e">
        <f>#REF!</f>
        <v>#REF!</v>
      </c>
      <c r="F2127" s="824">
        <v>7</v>
      </c>
      <c r="G2127" s="824" t="s">
        <v>2449</v>
      </c>
      <c r="H2127" s="824" t="e">
        <f>#REF!</f>
        <v>#REF!</v>
      </c>
      <c r="I2127" s="824" t="e">
        <f>#REF!+#REF!+#REF!+#REF!+#REF!+#REF!+#REF!</f>
        <v>#REF!</v>
      </c>
      <c r="J2127" s="824" t="e">
        <f>#REF!+#REF!+#REF!+#REF!+#REF!+#REF!+#REF!</f>
        <v>#REF!</v>
      </c>
      <c r="K2127" s="825" t="e">
        <f t="shared" si="39"/>
        <v>#REF!</v>
      </c>
      <c r="L2127" s="825" t="e">
        <f t="shared" si="40"/>
        <v>#REF!</v>
      </c>
      <c r="M2127" s="824" t="e">
        <f>#REF!</f>
        <v>#REF!</v>
      </c>
      <c r="N2127" s="824" t="e">
        <f>#REF!</f>
        <v>#REF!</v>
      </c>
      <c r="O2127" s="838" t="e">
        <f t="shared" si="41"/>
        <v>#REF!</v>
      </c>
      <c r="P2127" s="820" t="e">
        <f>Tabla13[[#This Row],[Ejec Real Acumu]]-Tabla13[[#This Row],[Proyec Ejec Acumul]]</f>
        <v>#REF!</v>
      </c>
      <c r="Q2127" s="820" t="e">
        <f>Tabla13[[#This Row],[Ejec Real Mes]]-Tabla13[[#This Row],[Program Entreg Mes]]</f>
        <v>#REF!</v>
      </c>
    </row>
    <row r="2128" spans="1:17">
      <c r="A2128" s="824">
        <v>20</v>
      </c>
      <c r="B2128" s="824" t="s">
        <v>2461</v>
      </c>
      <c r="C2128" s="824" t="s">
        <v>2462</v>
      </c>
      <c r="D2128" s="824" t="s">
        <v>688</v>
      </c>
      <c r="E2128" s="824" t="e">
        <f>#REF!</f>
        <v>#REF!</v>
      </c>
      <c r="F2128" s="824">
        <v>7</v>
      </c>
      <c r="G2128" s="824" t="s">
        <v>2449</v>
      </c>
      <c r="H2128" s="824" t="e">
        <f>#REF!</f>
        <v>#REF!</v>
      </c>
      <c r="I2128" s="824" t="e">
        <f>#REF!+#REF!+#REF!+#REF!+#REF!+#REF!+#REF!</f>
        <v>#REF!</v>
      </c>
      <c r="J2128" s="824" t="e">
        <f>#REF!+#REF!+#REF!+#REF!+#REF!+#REF!+#REF!</f>
        <v>#REF!</v>
      </c>
      <c r="K2128" s="825" t="e">
        <f t="shared" si="39"/>
        <v>#REF!</v>
      </c>
      <c r="L2128" s="825" t="e">
        <f t="shared" si="40"/>
        <v>#REF!</v>
      </c>
      <c r="M2128" s="824" t="e">
        <f>#REF!</f>
        <v>#REF!</v>
      </c>
      <c r="N2128" s="824" t="e">
        <f>#REF!</f>
        <v>#REF!</v>
      </c>
      <c r="O2128" s="838" t="e">
        <f t="shared" si="41"/>
        <v>#REF!</v>
      </c>
      <c r="P2128" s="820" t="e">
        <f>Tabla13[[#This Row],[Ejec Real Acumu]]-Tabla13[[#This Row],[Proyec Ejec Acumul]]</f>
        <v>#REF!</v>
      </c>
      <c r="Q2128" s="820" t="e">
        <f>Tabla13[[#This Row],[Ejec Real Mes]]-Tabla13[[#This Row],[Program Entreg Mes]]</f>
        <v>#REF!</v>
      </c>
    </row>
    <row r="2129" spans="1:17">
      <c r="A2129" s="824">
        <v>21</v>
      </c>
      <c r="B2129" s="824" t="s">
        <v>2461</v>
      </c>
      <c r="C2129" s="824" t="s">
        <v>2462</v>
      </c>
      <c r="D2129" s="824" t="s">
        <v>688</v>
      </c>
      <c r="E2129" s="824" t="e">
        <f>#REF!</f>
        <v>#REF!</v>
      </c>
      <c r="F2129" s="824">
        <v>7</v>
      </c>
      <c r="G2129" s="824" t="s">
        <v>2449</v>
      </c>
      <c r="H2129" s="824" t="e">
        <f>#REF!</f>
        <v>#REF!</v>
      </c>
      <c r="I2129" s="824" t="e">
        <f>#REF!+#REF!+#REF!+#REF!+#REF!+#REF!+#REF!</f>
        <v>#REF!</v>
      </c>
      <c r="J2129" s="824" t="e">
        <f>#REF!+#REF!+#REF!+#REF!+#REF!+#REF!+#REF!</f>
        <v>#REF!</v>
      </c>
      <c r="K2129" s="825" t="e">
        <f t="shared" si="39"/>
        <v>#REF!</v>
      </c>
      <c r="L2129" s="825" t="e">
        <f t="shared" si="40"/>
        <v>#REF!</v>
      </c>
      <c r="M2129" s="824" t="e">
        <f>#REF!</f>
        <v>#REF!</v>
      </c>
      <c r="N2129" s="824" t="e">
        <f>#REF!</f>
        <v>#REF!</v>
      </c>
      <c r="O2129" s="838" t="e">
        <f t="shared" si="41"/>
        <v>#REF!</v>
      </c>
      <c r="P2129" s="820" t="e">
        <f>Tabla13[[#This Row],[Ejec Real Acumu]]-Tabla13[[#This Row],[Proyec Ejec Acumul]]</f>
        <v>#REF!</v>
      </c>
      <c r="Q2129" s="820" t="e">
        <f>Tabla13[[#This Row],[Ejec Real Mes]]-Tabla13[[#This Row],[Program Entreg Mes]]</f>
        <v>#REF!</v>
      </c>
    </row>
    <row r="2130" spans="1:17">
      <c r="A2130" s="824">
        <v>22</v>
      </c>
      <c r="B2130" s="824" t="s">
        <v>2461</v>
      </c>
      <c r="C2130" s="824" t="s">
        <v>2462</v>
      </c>
      <c r="D2130" s="824" t="s">
        <v>688</v>
      </c>
      <c r="E2130" s="824" t="e">
        <f>#REF!</f>
        <v>#REF!</v>
      </c>
      <c r="F2130" s="824">
        <v>7</v>
      </c>
      <c r="G2130" s="824" t="s">
        <v>2449</v>
      </c>
      <c r="H2130" s="824" t="e">
        <f>#REF!</f>
        <v>#REF!</v>
      </c>
      <c r="I2130" s="824" t="e">
        <f>#REF!+#REF!+#REF!+#REF!+#REF!+#REF!+#REF!</f>
        <v>#REF!</v>
      </c>
      <c r="J2130" s="824" t="e">
        <f>#REF!+#REF!+#REF!+#REF!+#REF!+#REF!+#REF!</f>
        <v>#REF!</v>
      </c>
      <c r="K2130" s="825" t="e">
        <f t="shared" si="39"/>
        <v>#REF!</v>
      </c>
      <c r="L2130" s="825" t="e">
        <f t="shared" si="40"/>
        <v>#REF!</v>
      </c>
      <c r="M2130" s="824" t="e">
        <f>#REF!</f>
        <v>#REF!</v>
      </c>
      <c r="N2130" s="824" t="e">
        <f>#REF!</f>
        <v>#REF!</v>
      </c>
      <c r="O2130" s="838" t="e">
        <f t="shared" si="41"/>
        <v>#REF!</v>
      </c>
      <c r="P2130" s="820" t="e">
        <f>Tabla13[[#This Row],[Ejec Real Acumu]]-Tabla13[[#This Row],[Proyec Ejec Acumul]]</f>
        <v>#REF!</v>
      </c>
      <c r="Q2130" s="820" t="e">
        <f>Tabla13[[#This Row],[Ejec Real Mes]]-Tabla13[[#This Row],[Program Entreg Mes]]</f>
        <v>#REF!</v>
      </c>
    </row>
    <row r="2131" spans="1:17">
      <c r="A2131" s="824">
        <v>23</v>
      </c>
      <c r="B2131" s="824" t="s">
        <v>2461</v>
      </c>
      <c r="C2131" s="824" t="s">
        <v>2462</v>
      </c>
      <c r="D2131" s="824" t="s">
        <v>688</v>
      </c>
      <c r="E2131" s="824" t="e">
        <f>#REF!</f>
        <v>#REF!</v>
      </c>
      <c r="F2131" s="824">
        <v>7</v>
      </c>
      <c r="G2131" s="824" t="s">
        <v>2449</v>
      </c>
      <c r="H2131" s="824" t="e">
        <f>#REF!</f>
        <v>#REF!</v>
      </c>
      <c r="I2131" s="824" t="e">
        <f>#REF!+#REF!+#REF!+#REF!+#REF!+#REF!+#REF!</f>
        <v>#REF!</v>
      </c>
      <c r="J2131" s="824" t="e">
        <f>#REF!+#REF!+#REF!+#REF!+#REF!+#REF!+#REF!</f>
        <v>#REF!</v>
      </c>
      <c r="K2131" s="825" t="e">
        <f t="shared" si="39"/>
        <v>#REF!</v>
      </c>
      <c r="L2131" s="825" t="e">
        <f t="shared" si="40"/>
        <v>#REF!</v>
      </c>
      <c r="M2131" s="824" t="e">
        <f>#REF!</f>
        <v>#REF!</v>
      </c>
      <c r="N2131" s="824" t="e">
        <f>#REF!</f>
        <v>#REF!</v>
      </c>
      <c r="O2131" s="838" t="e">
        <f t="shared" si="41"/>
        <v>#REF!</v>
      </c>
      <c r="P2131" s="820" t="e">
        <f>Tabla13[[#This Row],[Ejec Real Acumu]]-Tabla13[[#This Row],[Proyec Ejec Acumul]]</f>
        <v>#REF!</v>
      </c>
      <c r="Q2131" s="820" t="e">
        <f>Tabla13[[#This Row],[Ejec Real Mes]]-Tabla13[[#This Row],[Program Entreg Mes]]</f>
        <v>#REF!</v>
      </c>
    </row>
    <row r="2132" spans="1:17">
      <c r="A2132" s="824">
        <v>24</v>
      </c>
      <c r="B2132" s="824" t="s">
        <v>2461</v>
      </c>
      <c r="C2132" s="824" t="s">
        <v>2462</v>
      </c>
      <c r="D2132" s="824" t="s">
        <v>688</v>
      </c>
      <c r="E2132" s="824" t="e">
        <f>#REF!</f>
        <v>#REF!</v>
      </c>
      <c r="F2132" s="824">
        <v>7</v>
      </c>
      <c r="G2132" s="824" t="s">
        <v>2449</v>
      </c>
      <c r="H2132" s="824" t="e">
        <f>#REF!</f>
        <v>#REF!</v>
      </c>
      <c r="I2132" s="824" t="e">
        <f>#REF!+#REF!+#REF!+#REF!+#REF!+#REF!+#REF!</f>
        <v>#REF!</v>
      </c>
      <c r="J2132" s="824" t="e">
        <f>#REF!+#REF!+#REF!+#REF!+#REF!+#REF!+#REF!</f>
        <v>#REF!</v>
      </c>
      <c r="K2132" s="825" t="e">
        <f t="shared" si="39"/>
        <v>#REF!</v>
      </c>
      <c r="L2132" s="825" t="e">
        <f t="shared" si="40"/>
        <v>#REF!</v>
      </c>
      <c r="M2132" s="824" t="e">
        <f>#REF!</f>
        <v>#REF!</v>
      </c>
      <c r="N2132" s="824" t="e">
        <f>#REF!</f>
        <v>#REF!</v>
      </c>
      <c r="O2132" s="838" t="e">
        <f t="shared" si="41"/>
        <v>#REF!</v>
      </c>
      <c r="P2132" s="820" t="e">
        <f>Tabla13[[#This Row],[Ejec Real Acumu]]-Tabla13[[#This Row],[Proyec Ejec Acumul]]</f>
        <v>#REF!</v>
      </c>
      <c r="Q2132" s="820" t="e">
        <f>Tabla13[[#This Row],[Ejec Real Mes]]-Tabla13[[#This Row],[Program Entreg Mes]]</f>
        <v>#REF!</v>
      </c>
    </row>
    <row r="2133" spans="1:17">
      <c r="A2133" s="824">
        <v>25</v>
      </c>
      <c r="B2133" s="824" t="s">
        <v>2461</v>
      </c>
      <c r="C2133" s="824" t="s">
        <v>2462</v>
      </c>
      <c r="D2133" s="824" t="s">
        <v>688</v>
      </c>
      <c r="E2133" s="824" t="e">
        <f>#REF!</f>
        <v>#REF!</v>
      </c>
      <c r="F2133" s="824">
        <v>7</v>
      </c>
      <c r="G2133" s="824" t="s">
        <v>2449</v>
      </c>
      <c r="H2133" s="824" t="e">
        <f>#REF!</f>
        <v>#REF!</v>
      </c>
      <c r="I2133" s="824" t="e">
        <f>#REF!+#REF!+#REF!+#REF!+#REF!+#REF!+#REF!</f>
        <v>#REF!</v>
      </c>
      <c r="J2133" s="824" t="e">
        <f>#REF!+#REF!+#REF!+#REF!+#REF!+#REF!+#REF!</f>
        <v>#REF!</v>
      </c>
      <c r="K2133" s="825" t="e">
        <f t="shared" si="39"/>
        <v>#REF!</v>
      </c>
      <c r="L2133" s="825" t="e">
        <f t="shared" si="40"/>
        <v>#REF!</v>
      </c>
      <c r="M2133" s="824" t="e">
        <f>#REF!</f>
        <v>#REF!</v>
      </c>
      <c r="N2133" s="824" t="e">
        <f>#REF!</f>
        <v>#REF!</v>
      </c>
      <c r="O2133" s="838" t="e">
        <f t="shared" si="41"/>
        <v>#REF!</v>
      </c>
      <c r="P2133" s="820" t="e">
        <f>Tabla13[[#This Row],[Ejec Real Acumu]]-Tabla13[[#This Row],[Proyec Ejec Acumul]]</f>
        <v>#REF!</v>
      </c>
      <c r="Q2133" s="820" t="e">
        <f>Tabla13[[#This Row],[Ejec Real Mes]]-Tabla13[[#This Row],[Program Entreg Mes]]</f>
        <v>#REF!</v>
      </c>
    </row>
    <row r="2134" spans="1:17">
      <c r="A2134" s="824">
        <v>26</v>
      </c>
      <c r="B2134" s="824" t="s">
        <v>2461</v>
      </c>
      <c r="C2134" s="824" t="s">
        <v>2462</v>
      </c>
      <c r="D2134" s="824" t="s">
        <v>688</v>
      </c>
      <c r="E2134" s="824" t="e">
        <f>#REF!</f>
        <v>#REF!</v>
      </c>
      <c r="F2134" s="824">
        <v>7</v>
      </c>
      <c r="G2134" s="824" t="s">
        <v>2449</v>
      </c>
      <c r="H2134" s="824" t="e">
        <f>#REF!</f>
        <v>#REF!</v>
      </c>
      <c r="I2134" s="824" t="e">
        <f>#REF!+#REF!+#REF!+#REF!+#REF!+#REF!+#REF!</f>
        <v>#REF!</v>
      </c>
      <c r="J2134" s="824" t="e">
        <f>#REF!+#REF!+#REF!+#REF!+#REF!+#REF!+#REF!</f>
        <v>#REF!</v>
      </c>
      <c r="K2134" s="825" t="e">
        <f t="shared" si="39"/>
        <v>#REF!</v>
      </c>
      <c r="L2134" s="825" t="e">
        <f t="shared" si="40"/>
        <v>#REF!</v>
      </c>
      <c r="M2134" s="824" t="e">
        <f>#REF!</f>
        <v>#REF!</v>
      </c>
      <c r="N2134" s="824" t="e">
        <f>#REF!</f>
        <v>#REF!</v>
      </c>
      <c r="O2134" s="838" t="e">
        <f t="shared" si="41"/>
        <v>#REF!</v>
      </c>
      <c r="P2134" s="820" t="e">
        <f>Tabla13[[#This Row],[Ejec Real Acumu]]-Tabla13[[#This Row],[Proyec Ejec Acumul]]</f>
        <v>#REF!</v>
      </c>
      <c r="Q2134" s="820" t="e">
        <f>Tabla13[[#This Row],[Ejec Real Mes]]-Tabla13[[#This Row],[Program Entreg Mes]]</f>
        <v>#REF!</v>
      </c>
    </row>
    <row r="2135" spans="1:17">
      <c r="A2135" s="824">
        <v>27</v>
      </c>
      <c r="B2135" s="824" t="s">
        <v>2461</v>
      </c>
      <c r="C2135" s="824" t="s">
        <v>2462</v>
      </c>
      <c r="D2135" s="824" t="s">
        <v>688</v>
      </c>
      <c r="E2135" s="824" t="e">
        <f>#REF!</f>
        <v>#REF!</v>
      </c>
      <c r="F2135" s="824">
        <v>7</v>
      </c>
      <c r="G2135" s="824" t="s">
        <v>2449</v>
      </c>
      <c r="H2135" s="824" t="e">
        <f>#REF!</f>
        <v>#REF!</v>
      </c>
      <c r="I2135" s="824" t="e">
        <f>#REF!+#REF!+#REF!+#REF!+#REF!+#REF!+#REF!</f>
        <v>#REF!</v>
      </c>
      <c r="J2135" s="824" t="e">
        <f>#REF!+#REF!+#REF!+#REF!+#REF!+#REF!+#REF!</f>
        <v>#REF!</v>
      </c>
      <c r="K2135" s="825" t="e">
        <f t="shared" si="39"/>
        <v>#REF!</v>
      </c>
      <c r="L2135" s="825" t="e">
        <f t="shared" si="40"/>
        <v>#REF!</v>
      </c>
      <c r="M2135" s="824" t="e">
        <f>#REF!</f>
        <v>#REF!</v>
      </c>
      <c r="N2135" s="824" t="e">
        <f>#REF!</f>
        <v>#REF!</v>
      </c>
      <c r="O2135" s="838" t="e">
        <f t="shared" si="41"/>
        <v>#REF!</v>
      </c>
      <c r="P2135" s="820" t="e">
        <f>Tabla13[[#This Row],[Ejec Real Acumu]]-Tabla13[[#This Row],[Proyec Ejec Acumul]]</f>
        <v>#REF!</v>
      </c>
      <c r="Q2135" s="820" t="e">
        <f>Tabla13[[#This Row],[Ejec Real Mes]]-Tabla13[[#This Row],[Program Entreg Mes]]</f>
        <v>#REF!</v>
      </c>
    </row>
    <row r="2136" spans="1:17">
      <c r="A2136" s="824">
        <v>28</v>
      </c>
      <c r="B2136" s="824" t="s">
        <v>2461</v>
      </c>
      <c r="C2136" s="824" t="s">
        <v>2462</v>
      </c>
      <c r="D2136" s="824" t="s">
        <v>688</v>
      </c>
      <c r="E2136" s="824" t="e">
        <f>#REF!</f>
        <v>#REF!</v>
      </c>
      <c r="F2136" s="824">
        <v>7</v>
      </c>
      <c r="G2136" s="824" t="s">
        <v>2449</v>
      </c>
      <c r="H2136" s="824" t="e">
        <f>#REF!</f>
        <v>#REF!</v>
      </c>
      <c r="I2136" s="824" t="e">
        <f>#REF!+#REF!+#REF!+#REF!+#REF!+#REF!+#REF!</f>
        <v>#REF!</v>
      </c>
      <c r="J2136" s="824" t="e">
        <f>#REF!+#REF!+#REF!+#REF!+#REF!+#REF!+#REF!</f>
        <v>#REF!</v>
      </c>
      <c r="K2136" s="825" t="e">
        <f t="shared" si="39"/>
        <v>#REF!</v>
      </c>
      <c r="L2136" s="825" t="e">
        <f t="shared" si="40"/>
        <v>#REF!</v>
      </c>
      <c r="M2136" s="824" t="e">
        <f>#REF!</f>
        <v>#REF!</v>
      </c>
      <c r="N2136" s="824" t="e">
        <f>#REF!</f>
        <v>#REF!</v>
      </c>
      <c r="O2136" s="838" t="e">
        <f t="shared" si="41"/>
        <v>#REF!</v>
      </c>
      <c r="P2136" s="820" t="e">
        <f>Tabla13[[#This Row],[Ejec Real Acumu]]-Tabla13[[#This Row],[Proyec Ejec Acumul]]</f>
        <v>#REF!</v>
      </c>
      <c r="Q2136" s="820" t="e">
        <f>Tabla13[[#This Row],[Ejec Real Mes]]-Tabla13[[#This Row],[Program Entreg Mes]]</f>
        <v>#REF!</v>
      </c>
    </row>
    <row r="2137" spans="1:17">
      <c r="A2137" s="824">
        <v>29</v>
      </c>
      <c r="B2137" s="824" t="s">
        <v>2461</v>
      </c>
      <c r="C2137" s="824" t="s">
        <v>2462</v>
      </c>
      <c r="D2137" s="824" t="s">
        <v>688</v>
      </c>
      <c r="E2137" s="824" t="e">
        <f>#REF!</f>
        <v>#REF!</v>
      </c>
      <c r="F2137" s="824">
        <v>7</v>
      </c>
      <c r="G2137" s="824" t="s">
        <v>2449</v>
      </c>
      <c r="H2137" s="824" t="e">
        <f>#REF!</f>
        <v>#REF!</v>
      </c>
      <c r="I2137" s="824" t="e">
        <f>#REF!+#REF!+#REF!+#REF!+#REF!+#REF!+#REF!</f>
        <v>#REF!</v>
      </c>
      <c r="J2137" s="824" t="e">
        <f>#REF!+#REF!+#REF!+#REF!+#REF!+#REF!+#REF!</f>
        <v>#REF!</v>
      </c>
      <c r="K2137" s="825" t="e">
        <f t="shared" si="39"/>
        <v>#REF!</v>
      </c>
      <c r="L2137" s="825" t="e">
        <f t="shared" si="40"/>
        <v>#REF!</v>
      </c>
      <c r="M2137" s="824" t="e">
        <f>#REF!</f>
        <v>#REF!</v>
      </c>
      <c r="N2137" s="824" t="e">
        <f>#REF!</f>
        <v>#REF!</v>
      </c>
      <c r="O2137" s="838" t="e">
        <f t="shared" si="41"/>
        <v>#REF!</v>
      </c>
      <c r="P2137" s="820" t="e">
        <f>Tabla13[[#This Row],[Ejec Real Acumu]]-Tabla13[[#This Row],[Proyec Ejec Acumul]]</f>
        <v>#REF!</v>
      </c>
      <c r="Q2137" s="820" t="e">
        <f>Tabla13[[#This Row],[Ejec Real Mes]]-Tabla13[[#This Row],[Program Entreg Mes]]</f>
        <v>#REF!</v>
      </c>
    </row>
    <row r="2138" spans="1:17">
      <c r="A2138" s="824">
        <v>30</v>
      </c>
      <c r="B2138" s="824" t="s">
        <v>2461</v>
      </c>
      <c r="C2138" s="824" t="s">
        <v>2462</v>
      </c>
      <c r="D2138" s="824" t="s">
        <v>688</v>
      </c>
      <c r="E2138" s="824" t="e">
        <f>#REF!</f>
        <v>#REF!</v>
      </c>
      <c r="F2138" s="824">
        <v>7</v>
      </c>
      <c r="G2138" s="824" t="s">
        <v>2449</v>
      </c>
      <c r="H2138" s="824" t="e">
        <f>#REF!</f>
        <v>#REF!</v>
      </c>
      <c r="I2138" s="824" t="e">
        <f>#REF!+#REF!+#REF!+#REF!+#REF!+#REF!+#REF!</f>
        <v>#REF!</v>
      </c>
      <c r="J2138" s="824" t="e">
        <f>#REF!+#REF!+#REF!+#REF!+#REF!+#REF!+#REF!</f>
        <v>#REF!</v>
      </c>
      <c r="K2138" s="825" t="e">
        <f t="shared" si="39"/>
        <v>#REF!</v>
      </c>
      <c r="L2138" s="825" t="e">
        <f t="shared" si="40"/>
        <v>#REF!</v>
      </c>
      <c r="M2138" s="824" t="e">
        <f>#REF!</f>
        <v>#REF!</v>
      </c>
      <c r="N2138" s="824" t="e">
        <f>#REF!</f>
        <v>#REF!</v>
      </c>
      <c r="O2138" s="838" t="e">
        <f t="shared" si="41"/>
        <v>#REF!</v>
      </c>
      <c r="P2138" s="820" t="e">
        <f>Tabla13[[#This Row],[Ejec Real Acumu]]-Tabla13[[#This Row],[Proyec Ejec Acumul]]</f>
        <v>#REF!</v>
      </c>
      <c r="Q2138" s="820" t="e">
        <f>Tabla13[[#This Row],[Ejec Real Mes]]-Tabla13[[#This Row],[Program Entreg Mes]]</f>
        <v>#REF!</v>
      </c>
    </row>
    <row r="2139" spans="1:17">
      <c r="A2139" s="824">
        <v>31</v>
      </c>
      <c r="B2139" s="824" t="s">
        <v>2461</v>
      </c>
      <c r="C2139" s="824" t="s">
        <v>2462</v>
      </c>
      <c r="D2139" s="824" t="s">
        <v>688</v>
      </c>
      <c r="E2139" s="824" t="e">
        <f>#REF!</f>
        <v>#REF!</v>
      </c>
      <c r="F2139" s="824">
        <v>7</v>
      </c>
      <c r="G2139" s="824" t="s">
        <v>2449</v>
      </c>
      <c r="H2139" s="824" t="e">
        <f>#REF!</f>
        <v>#REF!</v>
      </c>
      <c r="I2139" s="824" t="e">
        <f>#REF!+#REF!+#REF!+#REF!+#REF!+#REF!+#REF!</f>
        <v>#REF!</v>
      </c>
      <c r="J2139" s="824" t="e">
        <f>#REF!+#REF!+#REF!+#REF!+#REF!+#REF!+#REF!</f>
        <v>#REF!</v>
      </c>
      <c r="K2139" s="825" t="e">
        <f t="shared" si="39"/>
        <v>#REF!</v>
      </c>
      <c r="L2139" s="825" t="e">
        <f t="shared" si="40"/>
        <v>#REF!</v>
      </c>
      <c r="M2139" s="824" t="e">
        <f>#REF!</f>
        <v>#REF!</v>
      </c>
      <c r="N2139" s="824" t="e">
        <f>#REF!</f>
        <v>#REF!</v>
      </c>
      <c r="O2139" s="838" t="e">
        <f t="shared" si="41"/>
        <v>#REF!</v>
      </c>
      <c r="P2139" s="820" t="e">
        <f>Tabla13[[#This Row],[Ejec Real Acumu]]-Tabla13[[#This Row],[Proyec Ejec Acumul]]</f>
        <v>#REF!</v>
      </c>
      <c r="Q2139" s="820" t="e">
        <f>Tabla13[[#This Row],[Ejec Real Mes]]-Tabla13[[#This Row],[Program Entreg Mes]]</f>
        <v>#REF!</v>
      </c>
    </row>
    <row r="2140" spans="1:17">
      <c r="A2140" s="824">
        <v>32</v>
      </c>
      <c r="B2140" s="824" t="s">
        <v>2461</v>
      </c>
      <c r="C2140" s="824" t="s">
        <v>2462</v>
      </c>
      <c r="D2140" s="824" t="s">
        <v>688</v>
      </c>
      <c r="E2140" s="824" t="e">
        <f>#REF!</f>
        <v>#REF!</v>
      </c>
      <c r="F2140" s="824">
        <v>7</v>
      </c>
      <c r="G2140" s="824" t="s">
        <v>2449</v>
      </c>
      <c r="H2140" s="824" t="e">
        <f>#REF!</f>
        <v>#REF!</v>
      </c>
      <c r="I2140" s="824" t="e">
        <f>#REF!+#REF!+#REF!+#REF!+#REF!+#REF!+#REF!</f>
        <v>#REF!</v>
      </c>
      <c r="J2140" s="824" t="e">
        <f>#REF!+#REF!+#REF!+#REF!+#REF!+#REF!+#REF!</f>
        <v>#REF!</v>
      </c>
      <c r="K2140" s="825" t="e">
        <f t="shared" si="39"/>
        <v>#REF!</v>
      </c>
      <c r="L2140" s="825" t="e">
        <f t="shared" si="40"/>
        <v>#REF!</v>
      </c>
      <c r="M2140" s="824" t="e">
        <f>#REF!</f>
        <v>#REF!</v>
      </c>
      <c r="N2140" s="824" t="e">
        <f>#REF!</f>
        <v>#REF!</v>
      </c>
      <c r="O2140" s="838" t="e">
        <f t="shared" si="41"/>
        <v>#REF!</v>
      </c>
      <c r="P2140" s="820" t="e">
        <f>Tabla13[[#This Row],[Ejec Real Acumu]]-Tabla13[[#This Row],[Proyec Ejec Acumul]]</f>
        <v>#REF!</v>
      </c>
      <c r="Q2140" s="820" t="e">
        <f>Tabla13[[#This Row],[Ejec Real Mes]]-Tabla13[[#This Row],[Program Entreg Mes]]</f>
        <v>#REF!</v>
      </c>
    </row>
    <row r="2141" spans="1:17">
      <c r="A2141" s="824">
        <v>33</v>
      </c>
      <c r="B2141" s="824" t="s">
        <v>2461</v>
      </c>
      <c r="C2141" s="824" t="s">
        <v>2462</v>
      </c>
      <c r="D2141" s="824" t="s">
        <v>688</v>
      </c>
      <c r="E2141" s="824" t="e">
        <f>#REF!</f>
        <v>#REF!</v>
      </c>
      <c r="F2141" s="824">
        <v>7</v>
      </c>
      <c r="G2141" s="824" t="s">
        <v>2449</v>
      </c>
      <c r="H2141" s="824" t="e">
        <f>#REF!</f>
        <v>#REF!</v>
      </c>
      <c r="I2141" s="824" t="e">
        <f>#REF!+#REF!+#REF!+#REF!+#REF!+#REF!+#REF!</f>
        <v>#REF!</v>
      </c>
      <c r="J2141" s="824" t="e">
        <f>#REF!+#REF!+#REF!+#REF!+#REF!+#REF!+#REF!</f>
        <v>#REF!</v>
      </c>
      <c r="K2141" s="825" t="e">
        <f t="shared" si="39"/>
        <v>#REF!</v>
      </c>
      <c r="L2141" s="825" t="e">
        <f t="shared" si="40"/>
        <v>#REF!</v>
      </c>
      <c r="M2141" s="824" t="e">
        <f>#REF!</f>
        <v>#REF!</v>
      </c>
      <c r="N2141" s="824" t="e">
        <f>#REF!</f>
        <v>#REF!</v>
      </c>
      <c r="O2141" s="838" t="e">
        <f t="shared" si="41"/>
        <v>#REF!</v>
      </c>
      <c r="P2141" s="820" t="e">
        <f>Tabla13[[#This Row],[Ejec Real Acumu]]-Tabla13[[#This Row],[Proyec Ejec Acumul]]</f>
        <v>#REF!</v>
      </c>
      <c r="Q2141" s="820" t="e">
        <f>Tabla13[[#This Row],[Ejec Real Mes]]-Tabla13[[#This Row],[Program Entreg Mes]]</f>
        <v>#REF!</v>
      </c>
    </row>
    <row r="2142" spans="1:17">
      <c r="A2142" s="824">
        <v>34</v>
      </c>
      <c r="B2142" s="824" t="s">
        <v>2461</v>
      </c>
      <c r="C2142" s="824" t="s">
        <v>2462</v>
      </c>
      <c r="D2142" s="824" t="s">
        <v>688</v>
      </c>
      <c r="E2142" s="824" t="e">
        <f>#REF!</f>
        <v>#REF!</v>
      </c>
      <c r="F2142" s="824">
        <v>7</v>
      </c>
      <c r="G2142" s="824" t="s">
        <v>2449</v>
      </c>
      <c r="H2142" s="824" t="e">
        <f>#REF!</f>
        <v>#REF!</v>
      </c>
      <c r="I2142" s="824" t="e">
        <f>#REF!+#REF!+#REF!+#REF!+#REF!+#REF!+#REF!</f>
        <v>#REF!</v>
      </c>
      <c r="J2142" s="824" t="e">
        <f>#REF!+#REF!+#REF!+#REF!+#REF!+#REF!+#REF!</f>
        <v>#REF!</v>
      </c>
      <c r="K2142" s="825" t="e">
        <f t="shared" si="39"/>
        <v>#REF!</v>
      </c>
      <c r="L2142" s="825" t="e">
        <f t="shared" si="40"/>
        <v>#REF!</v>
      </c>
      <c r="M2142" s="824" t="e">
        <f>#REF!</f>
        <v>#REF!</v>
      </c>
      <c r="N2142" s="824" t="e">
        <f>#REF!</f>
        <v>#REF!</v>
      </c>
      <c r="O2142" s="838" t="e">
        <f t="shared" si="41"/>
        <v>#REF!</v>
      </c>
      <c r="P2142" s="820" t="e">
        <f>Tabla13[[#This Row],[Ejec Real Acumu]]-Tabla13[[#This Row],[Proyec Ejec Acumul]]</f>
        <v>#REF!</v>
      </c>
      <c r="Q2142" s="820" t="e">
        <f>Tabla13[[#This Row],[Ejec Real Mes]]-Tabla13[[#This Row],[Program Entreg Mes]]</f>
        <v>#REF!</v>
      </c>
    </row>
    <row r="2143" spans="1:17">
      <c r="A2143" s="824">
        <v>35</v>
      </c>
      <c r="B2143" s="824" t="s">
        <v>2461</v>
      </c>
      <c r="C2143" s="824" t="s">
        <v>2462</v>
      </c>
      <c r="D2143" s="824" t="s">
        <v>688</v>
      </c>
      <c r="E2143" s="824" t="e">
        <f>#REF!</f>
        <v>#REF!</v>
      </c>
      <c r="F2143" s="824">
        <v>7</v>
      </c>
      <c r="G2143" s="824" t="s">
        <v>2449</v>
      </c>
      <c r="H2143" s="824" t="e">
        <f>#REF!</f>
        <v>#REF!</v>
      </c>
      <c r="I2143" s="824" t="e">
        <f>#REF!+#REF!+#REF!+#REF!+#REF!+#REF!+#REF!</f>
        <v>#REF!</v>
      </c>
      <c r="J2143" s="824" t="e">
        <f>#REF!+#REF!+#REF!+#REF!+#REF!+#REF!+#REF!</f>
        <v>#REF!</v>
      </c>
      <c r="K2143" s="825" t="e">
        <f t="shared" si="39"/>
        <v>#REF!</v>
      </c>
      <c r="L2143" s="825" t="e">
        <f t="shared" si="40"/>
        <v>#REF!</v>
      </c>
      <c r="M2143" s="824" t="e">
        <f>#REF!</f>
        <v>#REF!</v>
      </c>
      <c r="N2143" s="824" t="e">
        <f>#REF!</f>
        <v>#REF!</v>
      </c>
      <c r="O2143" s="838" t="e">
        <f t="shared" si="41"/>
        <v>#REF!</v>
      </c>
      <c r="P2143" s="820" t="e">
        <f>Tabla13[[#This Row],[Ejec Real Acumu]]-Tabla13[[#This Row],[Proyec Ejec Acumul]]</f>
        <v>#REF!</v>
      </c>
      <c r="Q2143" s="820" t="e">
        <f>Tabla13[[#This Row],[Ejec Real Mes]]-Tabla13[[#This Row],[Program Entreg Mes]]</f>
        <v>#REF!</v>
      </c>
    </row>
    <row r="2144" spans="1:17">
      <c r="A2144" s="824">
        <v>1</v>
      </c>
      <c r="B2144" s="824" t="s">
        <v>2461</v>
      </c>
      <c r="C2144" s="824" t="s">
        <v>2462</v>
      </c>
      <c r="D2144" s="824" t="s">
        <v>688</v>
      </c>
      <c r="E2144" s="824" t="e">
        <f>#REF!</f>
        <v>#REF!</v>
      </c>
      <c r="F2144" s="824">
        <v>8</v>
      </c>
      <c r="G2144" s="824" t="s">
        <v>2450</v>
      </c>
      <c r="H2144" s="824" t="e">
        <f>#REF!</f>
        <v>#REF!</v>
      </c>
      <c r="I2144" s="824" t="e">
        <f>#REF!+#REF!+#REF!+#REF!+#REF!+#REF!+#REF!+#REF!</f>
        <v>#REF!</v>
      </c>
      <c r="J2144" s="824" t="e">
        <f>#REF!+#REF!+#REF!+#REF!+#REF!+#REF!+#REF!+#REF!</f>
        <v>#REF!</v>
      </c>
      <c r="K2144" s="825" t="e">
        <f t="shared" si="39"/>
        <v>#REF!</v>
      </c>
      <c r="L2144" s="825" t="e">
        <f t="shared" si="40"/>
        <v>#REF!</v>
      </c>
      <c r="M2144" s="824" t="e">
        <f>#REF!</f>
        <v>#REF!</v>
      </c>
      <c r="N2144" s="824" t="e">
        <f>#REF!</f>
        <v>#REF!</v>
      </c>
      <c r="O2144" s="838" t="e">
        <f t="shared" si="41"/>
        <v>#REF!</v>
      </c>
      <c r="P2144" s="820" t="e">
        <f>Tabla13[[#This Row],[Ejec Real Acumu]]-Tabla13[[#This Row],[Proyec Ejec Acumul]]</f>
        <v>#REF!</v>
      </c>
      <c r="Q2144" s="820" t="e">
        <f>Tabla13[[#This Row],[Ejec Real Mes]]-Tabla13[[#This Row],[Program Entreg Mes]]</f>
        <v>#REF!</v>
      </c>
    </row>
    <row r="2145" spans="1:17">
      <c r="A2145" s="824">
        <v>2</v>
      </c>
      <c r="B2145" s="824" t="s">
        <v>2461</v>
      </c>
      <c r="C2145" s="824" t="s">
        <v>2462</v>
      </c>
      <c r="D2145" s="824" t="s">
        <v>688</v>
      </c>
      <c r="E2145" s="824" t="e">
        <f>#REF!</f>
        <v>#REF!</v>
      </c>
      <c r="F2145" s="824">
        <v>8</v>
      </c>
      <c r="G2145" s="824" t="s">
        <v>2450</v>
      </c>
      <c r="H2145" s="824" t="e">
        <f>#REF!</f>
        <v>#REF!</v>
      </c>
      <c r="I2145" s="824" t="e">
        <f>#REF!+#REF!+#REF!+#REF!+#REF!+#REF!+#REF!+#REF!</f>
        <v>#REF!</v>
      </c>
      <c r="J2145" s="824" t="e">
        <f>#REF!+#REF!+#REF!+#REF!+#REF!+#REF!+#REF!+#REF!</f>
        <v>#REF!</v>
      </c>
      <c r="K2145" s="825" t="e">
        <f t="shared" si="39"/>
        <v>#REF!</v>
      </c>
      <c r="L2145" s="825" t="e">
        <f t="shared" si="40"/>
        <v>#REF!</v>
      </c>
      <c r="M2145" s="824" t="e">
        <f>#REF!</f>
        <v>#REF!</v>
      </c>
      <c r="N2145" s="824" t="e">
        <f>#REF!</f>
        <v>#REF!</v>
      </c>
      <c r="O2145" s="838" t="e">
        <f t="shared" si="41"/>
        <v>#REF!</v>
      </c>
      <c r="P2145" s="820" t="e">
        <f>Tabla13[[#This Row],[Ejec Real Acumu]]-Tabla13[[#This Row],[Proyec Ejec Acumul]]</f>
        <v>#REF!</v>
      </c>
      <c r="Q2145" s="820" t="e">
        <f>Tabla13[[#This Row],[Ejec Real Mes]]-Tabla13[[#This Row],[Program Entreg Mes]]</f>
        <v>#REF!</v>
      </c>
    </row>
    <row r="2146" spans="1:17">
      <c r="A2146" s="824">
        <v>3</v>
      </c>
      <c r="B2146" s="824" t="s">
        <v>2461</v>
      </c>
      <c r="C2146" s="824" t="s">
        <v>2462</v>
      </c>
      <c r="D2146" s="824" t="s">
        <v>688</v>
      </c>
      <c r="E2146" s="824" t="e">
        <f>#REF!</f>
        <v>#REF!</v>
      </c>
      <c r="F2146" s="824">
        <v>8</v>
      </c>
      <c r="G2146" s="824" t="s">
        <v>2450</v>
      </c>
      <c r="H2146" s="824" t="e">
        <f>#REF!</f>
        <v>#REF!</v>
      </c>
      <c r="I2146" s="824" t="e">
        <f>#REF!+#REF!+#REF!+#REF!+#REF!+#REF!+#REF!+#REF!</f>
        <v>#REF!</v>
      </c>
      <c r="J2146" s="824" t="e">
        <f>#REF!+#REF!+#REF!+#REF!+#REF!+#REF!+#REF!+#REF!</f>
        <v>#REF!</v>
      </c>
      <c r="K2146" s="825" t="e">
        <f t="shared" si="39"/>
        <v>#REF!</v>
      </c>
      <c r="L2146" s="825" t="e">
        <f t="shared" si="40"/>
        <v>#REF!</v>
      </c>
      <c r="M2146" s="824" t="e">
        <f>#REF!</f>
        <v>#REF!</v>
      </c>
      <c r="N2146" s="824" t="e">
        <f>#REF!</f>
        <v>#REF!</v>
      </c>
      <c r="O2146" s="838" t="e">
        <f t="shared" si="41"/>
        <v>#REF!</v>
      </c>
      <c r="P2146" s="820" t="e">
        <f>Tabla13[[#This Row],[Ejec Real Acumu]]-Tabla13[[#This Row],[Proyec Ejec Acumul]]</f>
        <v>#REF!</v>
      </c>
      <c r="Q2146" s="820" t="e">
        <f>Tabla13[[#This Row],[Ejec Real Mes]]-Tabla13[[#This Row],[Program Entreg Mes]]</f>
        <v>#REF!</v>
      </c>
    </row>
    <row r="2147" spans="1:17">
      <c r="A2147" s="824">
        <v>4</v>
      </c>
      <c r="B2147" s="824" t="s">
        <v>2461</v>
      </c>
      <c r="C2147" s="824" t="s">
        <v>2462</v>
      </c>
      <c r="D2147" s="824" t="s">
        <v>688</v>
      </c>
      <c r="E2147" s="824" t="e">
        <f>#REF!</f>
        <v>#REF!</v>
      </c>
      <c r="F2147" s="824">
        <v>8</v>
      </c>
      <c r="G2147" s="824" t="s">
        <v>2450</v>
      </c>
      <c r="H2147" s="824" t="e">
        <f>#REF!</f>
        <v>#REF!</v>
      </c>
      <c r="I2147" s="824" t="e">
        <f>#REF!+#REF!+#REF!+#REF!+#REF!+#REF!+#REF!+#REF!</f>
        <v>#REF!</v>
      </c>
      <c r="J2147" s="824" t="e">
        <f>#REF!+#REF!+#REF!+#REF!+#REF!+#REF!+#REF!+#REF!</f>
        <v>#REF!</v>
      </c>
      <c r="K2147" s="825" t="e">
        <f t="shared" si="39"/>
        <v>#REF!</v>
      </c>
      <c r="L2147" s="825" t="e">
        <f t="shared" si="40"/>
        <v>#REF!</v>
      </c>
      <c r="M2147" s="824" t="e">
        <f>#REF!</f>
        <v>#REF!</v>
      </c>
      <c r="N2147" s="824" t="e">
        <f>#REF!</f>
        <v>#REF!</v>
      </c>
      <c r="O2147" s="838" t="e">
        <f t="shared" si="41"/>
        <v>#REF!</v>
      </c>
      <c r="P2147" s="820" t="e">
        <f>Tabla13[[#This Row],[Ejec Real Acumu]]-Tabla13[[#This Row],[Proyec Ejec Acumul]]</f>
        <v>#REF!</v>
      </c>
      <c r="Q2147" s="820" t="e">
        <f>Tabla13[[#This Row],[Ejec Real Mes]]-Tabla13[[#This Row],[Program Entreg Mes]]</f>
        <v>#REF!</v>
      </c>
    </row>
    <row r="2148" spans="1:17">
      <c r="A2148" s="824">
        <v>5</v>
      </c>
      <c r="B2148" s="824" t="s">
        <v>2461</v>
      </c>
      <c r="C2148" s="824" t="s">
        <v>2462</v>
      </c>
      <c r="D2148" s="824" t="s">
        <v>688</v>
      </c>
      <c r="E2148" s="824" t="e">
        <f>#REF!</f>
        <v>#REF!</v>
      </c>
      <c r="F2148" s="824">
        <v>8</v>
      </c>
      <c r="G2148" s="824" t="s">
        <v>2450</v>
      </c>
      <c r="H2148" s="824" t="e">
        <f>#REF!</f>
        <v>#REF!</v>
      </c>
      <c r="I2148" s="824" t="e">
        <f>#REF!+#REF!+#REF!+#REF!+#REF!+#REF!+#REF!+#REF!</f>
        <v>#REF!</v>
      </c>
      <c r="J2148" s="824" t="e">
        <f>#REF!+#REF!+#REF!+#REF!+#REF!+#REF!+#REF!+#REF!</f>
        <v>#REF!</v>
      </c>
      <c r="K2148" s="825" t="e">
        <f t="shared" si="39"/>
        <v>#REF!</v>
      </c>
      <c r="L2148" s="825" t="e">
        <f t="shared" si="40"/>
        <v>#REF!</v>
      </c>
      <c r="M2148" s="824" t="e">
        <f>#REF!</f>
        <v>#REF!</v>
      </c>
      <c r="N2148" s="824" t="e">
        <f>#REF!</f>
        <v>#REF!</v>
      </c>
      <c r="O2148" s="838" t="e">
        <f t="shared" si="41"/>
        <v>#REF!</v>
      </c>
      <c r="P2148" s="820" t="e">
        <f>Tabla13[[#This Row],[Ejec Real Acumu]]-Tabla13[[#This Row],[Proyec Ejec Acumul]]</f>
        <v>#REF!</v>
      </c>
      <c r="Q2148" s="820" t="e">
        <f>Tabla13[[#This Row],[Ejec Real Mes]]-Tabla13[[#This Row],[Program Entreg Mes]]</f>
        <v>#REF!</v>
      </c>
    </row>
    <row r="2149" spans="1:17">
      <c r="A2149" s="824">
        <v>6</v>
      </c>
      <c r="B2149" s="824" t="s">
        <v>2461</v>
      </c>
      <c r="C2149" s="824" t="s">
        <v>2462</v>
      </c>
      <c r="D2149" s="824" t="s">
        <v>688</v>
      </c>
      <c r="E2149" s="824" t="e">
        <f>#REF!</f>
        <v>#REF!</v>
      </c>
      <c r="F2149" s="824">
        <v>8</v>
      </c>
      <c r="G2149" s="824" t="s">
        <v>2450</v>
      </c>
      <c r="H2149" s="824" t="e">
        <f>#REF!</f>
        <v>#REF!</v>
      </c>
      <c r="I2149" s="824" t="e">
        <f>#REF!+#REF!+#REF!+#REF!+#REF!+#REF!+#REF!+#REF!</f>
        <v>#REF!</v>
      </c>
      <c r="J2149" s="824" t="e">
        <f>#REF!+#REF!+#REF!+#REF!+#REF!+#REF!+#REF!+#REF!</f>
        <v>#REF!</v>
      </c>
      <c r="K2149" s="825" t="e">
        <f t="shared" si="39"/>
        <v>#REF!</v>
      </c>
      <c r="L2149" s="825" t="e">
        <f t="shared" si="40"/>
        <v>#REF!</v>
      </c>
      <c r="M2149" s="824" t="e">
        <f>#REF!</f>
        <v>#REF!</v>
      </c>
      <c r="N2149" s="824" t="e">
        <f>#REF!</f>
        <v>#REF!</v>
      </c>
      <c r="O2149" s="838" t="e">
        <f t="shared" si="41"/>
        <v>#REF!</v>
      </c>
      <c r="P2149" s="820" t="e">
        <f>Tabla13[[#This Row],[Ejec Real Acumu]]-Tabla13[[#This Row],[Proyec Ejec Acumul]]</f>
        <v>#REF!</v>
      </c>
      <c r="Q2149" s="820" t="e">
        <f>Tabla13[[#This Row],[Ejec Real Mes]]-Tabla13[[#This Row],[Program Entreg Mes]]</f>
        <v>#REF!</v>
      </c>
    </row>
    <row r="2150" spans="1:17">
      <c r="A2150" s="824">
        <v>7</v>
      </c>
      <c r="B2150" s="824" t="s">
        <v>2461</v>
      </c>
      <c r="C2150" s="824" t="s">
        <v>2462</v>
      </c>
      <c r="D2150" s="824" t="s">
        <v>688</v>
      </c>
      <c r="E2150" s="824" t="e">
        <f>#REF!</f>
        <v>#REF!</v>
      </c>
      <c r="F2150" s="824">
        <v>8</v>
      </c>
      <c r="G2150" s="824" t="s">
        <v>2450</v>
      </c>
      <c r="H2150" s="824" t="e">
        <f>#REF!</f>
        <v>#REF!</v>
      </c>
      <c r="I2150" s="824" t="e">
        <f>#REF!+#REF!+#REF!+#REF!+#REF!+#REF!+#REF!+#REF!</f>
        <v>#REF!</v>
      </c>
      <c r="J2150" s="824" t="e">
        <f>#REF!+#REF!+#REF!+#REF!+#REF!+#REF!+#REF!+#REF!</f>
        <v>#REF!</v>
      </c>
      <c r="K2150" s="825" t="e">
        <f t="shared" si="39"/>
        <v>#REF!</v>
      </c>
      <c r="L2150" s="825" t="e">
        <f t="shared" si="40"/>
        <v>#REF!</v>
      </c>
      <c r="M2150" s="824" t="e">
        <f>#REF!</f>
        <v>#REF!</v>
      </c>
      <c r="N2150" s="824" t="e">
        <f>#REF!</f>
        <v>#REF!</v>
      </c>
      <c r="O2150" s="838" t="e">
        <f t="shared" si="41"/>
        <v>#REF!</v>
      </c>
      <c r="P2150" s="820" t="e">
        <f>Tabla13[[#This Row],[Ejec Real Acumu]]-Tabla13[[#This Row],[Proyec Ejec Acumul]]</f>
        <v>#REF!</v>
      </c>
      <c r="Q2150" s="820" t="e">
        <f>Tabla13[[#This Row],[Ejec Real Mes]]-Tabla13[[#This Row],[Program Entreg Mes]]</f>
        <v>#REF!</v>
      </c>
    </row>
    <row r="2151" spans="1:17">
      <c r="A2151" s="824">
        <v>8</v>
      </c>
      <c r="B2151" s="824" t="s">
        <v>2461</v>
      </c>
      <c r="C2151" s="824" t="s">
        <v>2462</v>
      </c>
      <c r="D2151" s="824" t="s">
        <v>688</v>
      </c>
      <c r="E2151" s="824" t="e">
        <f>#REF!</f>
        <v>#REF!</v>
      </c>
      <c r="F2151" s="824">
        <v>8</v>
      </c>
      <c r="G2151" s="824" t="s">
        <v>2450</v>
      </c>
      <c r="H2151" s="824" t="e">
        <f>#REF!</f>
        <v>#REF!</v>
      </c>
      <c r="I2151" s="824" t="e">
        <f>#REF!+#REF!+#REF!+#REF!+#REF!+#REF!+#REF!+#REF!</f>
        <v>#REF!</v>
      </c>
      <c r="J2151" s="824" t="e">
        <f>#REF!+#REF!+#REF!+#REF!+#REF!+#REF!+#REF!+#REF!</f>
        <v>#REF!</v>
      </c>
      <c r="K2151" s="825" t="e">
        <f t="shared" si="39"/>
        <v>#REF!</v>
      </c>
      <c r="L2151" s="825" t="e">
        <f t="shared" si="40"/>
        <v>#REF!</v>
      </c>
      <c r="M2151" s="824" t="e">
        <f>#REF!</f>
        <v>#REF!</v>
      </c>
      <c r="N2151" s="824" t="e">
        <f>#REF!</f>
        <v>#REF!</v>
      </c>
      <c r="O2151" s="838" t="e">
        <f t="shared" si="41"/>
        <v>#REF!</v>
      </c>
      <c r="P2151" s="820" t="e">
        <f>Tabla13[[#This Row],[Ejec Real Acumu]]-Tabla13[[#This Row],[Proyec Ejec Acumul]]</f>
        <v>#REF!</v>
      </c>
      <c r="Q2151" s="820" t="e">
        <f>Tabla13[[#This Row],[Ejec Real Mes]]-Tabla13[[#This Row],[Program Entreg Mes]]</f>
        <v>#REF!</v>
      </c>
    </row>
    <row r="2152" spans="1:17">
      <c r="A2152" s="824">
        <v>9</v>
      </c>
      <c r="B2152" s="824" t="s">
        <v>2461</v>
      </c>
      <c r="C2152" s="824" t="s">
        <v>2462</v>
      </c>
      <c r="D2152" s="824" t="s">
        <v>688</v>
      </c>
      <c r="E2152" s="824" t="e">
        <f>#REF!</f>
        <v>#REF!</v>
      </c>
      <c r="F2152" s="824">
        <v>8</v>
      </c>
      <c r="G2152" s="824" t="s">
        <v>2450</v>
      </c>
      <c r="H2152" s="824" t="e">
        <f>#REF!</f>
        <v>#REF!</v>
      </c>
      <c r="I2152" s="824" t="e">
        <f>#REF!+#REF!+#REF!+#REF!+#REF!+#REF!+#REF!+#REF!</f>
        <v>#REF!</v>
      </c>
      <c r="J2152" s="824" t="e">
        <f>#REF!+#REF!+#REF!+#REF!+#REF!+#REF!+#REF!+#REF!</f>
        <v>#REF!</v>
      </c>
      <c r="K2152" s="825" t="e">
        <f t="shared" si="39"/>
        <v>#REF!</v>
      </c>
      <c r="L2152" s="825" t="e">
        <f t="shared" si="40"/>
        <v>#REF!</v>
      </c>
      <c r="M2152" s="824" t="e">
        <f>#REF!</f>
        <v>#REF!</v>
      </c>
      <c r="N2152" s="824" t="e">
        <f>#REF!</f>
        <v>#REF!</v>
      </c>
      <c r="O2152" s="838" t="e">
        <f t="shared" si="41"/>
        <v>#REF!</v>
      </c>
      <c r="P2152" s="820" t="e">
        <f>Tabla13[[#This Row],[Ejec Real Acumu]]-Tabla13[[#This Row],[Proyec Ejec Acumul]]</f>
        <v>#REF!</v>
      </c>
      <c r="Q2152" s="820" t="e">
        <f>Tabla13[[#This Row],[Ejec Real Mes]]-Tabla13[[#This Row],[Program Entreg Mes]]</f>
        <v>#REF!</v>
      </c>
    </row>
    <row r="2153" spans="1:17">
      <c r="A2153" s="824">
        <v>10</v>
      </c>
      <c r="B2153" s="824" t="s">
        <v>2461</v>
      </c>
      <c r="C2153" s="824" t="s">
        <v>2462</v>
      </c>
      <c r="D2153" s="824" t="s">
        <v>688</v>
      </c>
      <c r="E2153" s="824" t="e">
        <f>#REF!</f>
        <v>#REF!</v>
      </c>
      <c r="F2153" s="824">
        <v>8</v>
      </c>
      <c r="G2153" s="824" t="s">
        <v>2450</v>
      </c>
      <c r="H2153" s="824" t="e">
        <f>#REF!</f>
        <v>#REF!</v>
      </c>
      <c r="I2153" s="824" t="e">
        <f>#REF!+#REF!+#REF!+#REF!+#REF!+#REF!+#REF!+#REF!</f>
        <v>#REF!</v>
      </c>
      <c r="J2153" s="824" t="e">
        <f>#REF!+#REF!+#REF!+#REF!+#REF!+#REF!+#REF!+#REF!</f>
        <v>#REF!</v>
      </c>
      <c r="K2153" s="825" t="e">
        <f t="shared" si="39"/>
        <v>#REF!</v>
      </c>
      <c r="L2153" s="825" t="e">
        <f t="shared" si="40"/>
        <v>#REF!</v>
      </c>
      <c r="M2153" s="824" t="e">
        <f>#REF!</f>
        <v>#REF!</v>
      </c>
      <c r="N2153" s="824" t="e">
        <f>#REF!</f>
        <v>#REF!</v>
      </c>
      <c r="O2153" s="838" t="e">
        <f t="shared" si="41"/>
        <v>#REF!</v>
      </c>
      <c r="P2153" s="820" t="e">
        <f>Tabla13[[#This Row],[Ejec Real Acumu]]-Tabla13[[#This Row],[Proyec Ejec Acumul]]</f>
        <v>#REF!</v>
      </c>
      <c r="Q2153" s="820" t="e">
        <f>Tabla13[[#This Row],[Ejec Real Mes]]-Tabla13[[#This Row],[Program Entreg Mes]]</f>
        <v>#REF!</v>
      </c>
    </row>
    <row r="2154" spans="1:17">
      <c r="A2154" s="824">
        <v>11</v>
      </c>
      <c r="B2154" s="824" t="s">
        <v>2461</v>
      </c>
      <c r="C2154" s="824" t="s">
        <v>2462</v>
      </c>
      <c r="D2154" s="824" t="s">
        <v>688</v>
      </c>
      <c r="E2154" s="824" t="e">
        <f>#REF!</f>
        <v>#REF!</v>
      </c>
      <c r="F2154" s="824">
        <v>8</v>
      </c>
      <c r="G2154" s="824" t="s">
        <v>2450</v>
      </c>
      <c r="H2154" s="824" t="e">
        <f>#REF!</f>
        <v>#REF!</v>
      </c>
      <c r="I2154" s="824" t="e">
        <f>#REF!+#REF!+#REF!+#REF!+#REF!+#REF!+#REF!+#REF!</f>
        <v>#REF!</v>
      </c>
      <c r="J2154" s="824" t="e">
        <f>#REF!+#REF!+#REF!+#REF!+#REF!+#REF!+#REF!+#REF!</f>
        <v>#REF!</v>
      </c>
      <c r="K2154" s="825" t="e">
        <f t="shared" si="39"/>
        <v>#REF!</v>
      </c>
      <c r="L2154" s="825" t="e">
        <f t="shared" si="40"/>
        <v>#REF!</v>
      </c>
      <c r="M2154" s="824" t="e">
        <f>#REF!</f>
        <v>#REF!</v>
      </c>
      <c r="N2154" s="824" t="e">
        <f>#REF!</f>
        <v>#REF!</v>
      </c>
      <c r="O2154" s="838" t="e">
        <f t="shared" si="41"/>
        <v>#REF!</v>
      </c>
      <c r="P2154" s="820" t="e">
        <f>Tabla13[[#This Row],[Ejec Real Acumu]]-Tabla13[[#This Row],[Proyec Ejec Acumul]]</f>
        <v>#REF!</v>
      </c>
      <c r="Q2154" s="820" t="e">
        <f>Tabla13[[#This Row],[Ejec Real Mes]]-Tabla13[[#This Row],[Program Entreg Mes]]</f>
        <v>#REF!</v>
      </c>
    </row>
    <row r="2155" spans="1:17">
      <c r="A2155" s="824">
        <v>12</v>
      </c>
      <c r="B2155" s="824" t="s">
        <v>2461</v>
      </c>
      <c r="C2155" s="824" t="s">
        <v>2462</v>
      </c>
      <c r="D2155" s="824" t="s">
        <v>688</v>
      </c>
      <c r="E2155" s="824" t="e">
        <f>#REF!</f>
        <v>#REF!</v>
      </c>
      <c r="F2155" s="824">
        <v>8</v>
      </c>
      <c r="G2155" s="824" t="s">
        <v>2450</v>
      </c>
      <c r="H2155" s="824" t="e">
        <f>#REF!</f>
        <v>#REF!</v>
      </c>
      <c r="I2155" s="824" t="e">
        <f>#REF!+#REF!+#REF!+#REF!+#REF!+#REF!+#REF!+#REF!</f>
        <v>#REF!</v>
      </c>
      <c r="J2155" s="824" t="e">
        <f>#REF!+#REF!+#REF!+#REF!+#REF!+#REF!+#REF!+#REF!</f>
        <v>#REF!</v>
      </c>
      <c r="K2155" s="825" t="e">
        <f t="shared" si="39"/>
        <v>#REF!</v>
      </c>
      <c r="L2155" s="825" t="e">
        <f t="shared" si="40"/>
        <v>#REF!</v>
      </c>
      <c r="M2155" s="824" t="e">
        <f>#REF!</f>
        <v>#REF!</v>
      </c>
      <c r="N2155" s="824" t="e">
        <f>#REF!</f>
        <v>#REF!</v>
      </c>
      <c r="O2155" s="838" t="e">
        <f t="shared" si="41"/>
        <v>#REF!</v>
      </c>
      <c r="P2155" s="820" t="e">
        <f>Tabla13[[#This Row],[Ejec Real Acumu]]-Tabla13[[#This Row],[Proyec Ejec Acumul]]</f>
        <v>#REF!</v>
      </c>
      <c r="Q2155" s="820" t="e">
        <f>Tabla13[[#This Row],[Ejec Real Mes]]-Tabla13[[#This Row],[Program Entreg Mes]]</f>
        <v>#REF!</v>
      </c>
    </row>
    <row r="2156" spans="1:17">
      <c r="A2156" s="824">
        <v>13</v>
      </c>
      <c r="B2156" s="824" t="s">
        <v>2461</v>
      </c>
      <c r="C2156" s="824" t="s">
        <v>2462</v>
      </c>
      <c r="D2156" s="824" t="s">
        <v>688</v>
      </c>
      <c r="E2156" s="824" t="e">
        <f>#REF!</f>
        <v>#REF!</v>
      </c>
      <c r="F2156" s="824">
        <v>8</v>
      </c>
      <c r="G2156" s="824" t="s">
        <v>2450</v>
      </c>
      <c r="H2156" s="824" t="e">
        <f>#REF!</f>
        <v>#REF!</v>
      </c>
      <c r="I2156" s="824" t="e">
        <f>#REF!+#REF!+#REF!+#REF!+#REF!+#REF!+#REF!+#REF!</f>
        <v>#REF!</v>
      </c>
      <c r="J2156" s="824" t="e">
        <f>#REF!+#REF!+#REF!+#REF!+#REF!+#REF!+#REF!+#REF!</f>
        <v>#REF!</v>
      </c>
      <c r="K2156" s="825" t="e">
        <f t="shared" si="39"/>
        <v>#REF!</v>
      </c>
      <c r="L2156" s="825" t="e">
        <f t="shared" si="40"/>
        <v>#REF!</v>
      </c>
      <c r="M2156" s="824" t="e">
        <f>#REF!</f>
        <v>#REF!</v>
      </c>
      <c r="N2156" s="824" t="e">
        <f>#REF!</f>
        <v>#REF!</v>
      </c>
      <c r="O2156" s="838" t="e">
        <f t="shared" si="41"/>
        <v>#REF!</v>
      </c>
      <c r="P2156" s="820" t="e">
        <f>Tabla13[[#This Row],[Ejec Real Acumu]]-Tabla13[[#This Row],[Proyec Ejec Acumul]]</f>
        <v>#REF!</v>
      </c>
      <c r="Q2156" s="820" t="e">
        <f>Tabla13[[#This Row],[Ejec Real Mes]]-Tabla13[[#This Row],[Program Entreg Mes]]</f>
        <v>#REF!</v>
      </c>
    </row>
    <row r="2157" spans="1:17">
      <c r="A2157" s="824">
        <v>14</v>
      </c>
      <c r="B2157" s="824" t="s">
        <v>2461</v>
      </c>
      <c r="C2157" s="824" t="s">
        <v>2462</v>
      </c>
      <c r="D2157" s="824" t="s">
        <v>688</v>
      </c>
      <c r="E2157" s="824" t="e">
        <f>#REF!</f>
        <v>#REF!</v>
      </c>
      <c r="F2157" s="824">
        <v>8</v>
      </c>
      <c r="G2157" s="824" t="s">
        <v>2450</v>
      </c>
      <c r="H2157" s="824" t="e">
        <f>#REF!</f>
        <v>#REF!</v>
      </c>
      <c r="I2157" s="824" t="e">
        <f>#REF!+#REF!+#REF!+#REF!+#REF!+#REF!+#REF!+#REF!</f>
        <v>#REF!</v>
      </c>
      <c r="J2157" s="824" t="e">
        <f>#REF!+#REF!+#REF!+#REF!+#REF!+#REF!+#REF!+#REF!</f>
        <v>#REF!</v>
      </c>
      <c r="K2157" s="825" t="e">
        <f t="shared" si="39"/>
        <v>#REF!</v>
      </c>
      <c r="L2157" s="825" t="e">
        <f t="shared" si="40"/>
        <v>#REF!</v>
      </c>
      <c r="M2157" s="824" t="e">
        <f>#REF!</f>
        <v>#REF!</v>
      </c>
      <c r="N2157" s="824" t="e">
        <f>#REF!</f>
        <v>#REF!</v>
      </c>
      <c r="O2157" s="838" t="e">
        <f t="shared" si="41"/>
        <v>#REF!</v>
      </c>
      <c r="P2157" s="820" t="e">
        <f>Tabla13[[#This Row],[Ejec Real Acumu]]-Tabla13[[#This Row],[Proyec Ejec Acumul]]</f>
        <v>#REF!</v>
      </c>
      <c r="Q2157" s="820" t="e">
        <f>Tabla13[[#This Row],[Ejec Real Mes]]-Tabla13[[#This Row],[Program Entreg Mes]]</f>
        <v>#REF!</v>
      </c>
    </row>
    <row r="2158" spans="1:17">
      <c r="A2158" s="824">
        <v>15</v>
      </c>
      <c r="B2158" s="824" t="s">
        <v>2461</v>
      </c>
      <c r="C2158" s="824" t="s">
        <v>2462</v>
      </c>
      <c r="D2158" s="824" t="s">
        <v>688</v>
      </c>
      <c r="E2158" s="824" t="e">
        <f>#REF!</f>
        <v>#REF!</v>
      </c>
      <c r="F2158" s="824">
        <v>8</v>
      </c>
      <c r="G2158" s="824" t="s">
        <v>2450</v>
      </c>
      <c r="H2158" s="824" t="e">
        <f>#REF!</f>
        <v>#REF!</v>
      </c>
      <c r="I2158" s="824" t="e">
        <f>#REF!+#REF!+#REF!+#REF!+#REF!+#REF!+#REF!+#REF!</f>
        <v>#REF!</v>
      </c>
      <c r="J2158" s="824" t="e">
        <f>#REF!+#REF!+#REF!+#REF!+#REF!+#REF!+#REF!+#REF!</f>
        <v>#REF!</v>
      </c>
      <c r="K2158" s="825" t="e">
        <f t="shared" si="39"/>
        <v>#REF!</v>
      </c>
      <c r="L2158" s="825" t="e">
        <f t="shared" si="40"/>
        <v>#REF!</v>
      </c>
      <c r="M2158" s="824" t="e">
        <f>#REF!</f>
        <v>#REF!</v>
      </c>
      <c r="N2158" s="824" t="e">
        <f>#REF!</f>
        <v>#REF!</v>
      </c>
      <c r="O2158" s="838" t="e">
        <f t="shared" si="41"/>
        <v>#REF!</v>
      </c>
      <c r="P2158" s="820" t="e">
        <f>Tabla13[[#This Row],[Ejec Real Acumu]]-Tabla13[[#This Row],[Proyec Ejec Acumul]]</f>
        <v>#REF!</v>
      </c>
      <c r="Q2158" s="820" t="e">
        <f>Tabla13[[#This Row],[Ejec Real Mes]]-Tabla13[[#This Row],[Program Entreg Mes]]</f>
        <v>#REF!</v>
      </c>
    </row>
    <row r="2159" spans="1:17">
      <c r="A2159" s="824">
        <v>16</v>
      </c>
      <c r="B2159" s="824" t="s">
        <v>2461</v>
      </c>
      <c r="C2159" s="824" t="s">
        <v>2462</v>
      </c>
      <c r="D2159" s="824" t="s">
        <v>688</v>
      </c>
      <c r="E2159" s="824" t="e">
        <f>#REF!</f>
        <v>#REF!</v>
      </c>
      <c r="F2159" s="824">
        <v>8</v>
      </c>
      <c r="G2159" s="824" t="s">
        <v>2450</v>
      </c>
      <c r="H2159" s="824" t="e">
        <f>#REF!</f>
        <v>#REF!</v>
      </c>
      <c r="I2159" s="824" t="e">
        <f>#REF!+#REF!+#REF!+#REF!+#REF!+#REF!+#REF!+#REF!</f>
        <v>#REF!</v>
      </c>
      <c r="J2159" s="824" t="e">
        <f>#REF!+#REF!+#REF!+#REF!+#REF!+#REF!+#REF!+#REF!</f>
        <v>#REF!</v>
      </c>
      <c r="K2159" s="825" t="e">
        <f t="shared" si="39"/>
        <v>#REF!</v>
      </c>
      <c r="L2159" s="825" t="e">
        <f t="shared" si="40"/>
        <v>#REF!</v>
      </c>
      <c r="M2159" s="824" t="e">
        <f>#REF!</f>
        <v>#REF!</v>
      </c>
      <c r="N2159" s="824" t="e">
        <f>#REF!</f>
        <v>#REF!</v>
      </c>
      <c r="O2159" s="838" t="e">
        <f t="shared" si="41"/>
        <v>#REF!</v>
      </c>
      <c r="P2159" s="820" t="e">
        <f>Tabla13[[#This Row],[Ejec Real Acumu]]-Tabla13[[#This Row],[Proyec Ejec Acumul]]</f>
        <v>#REF!</v>
      </c>
      <c r="Q2159" s="820" t="e">
        <f>Tabla13[[#This Row],[Ejec Real Mes]]-Tabla13[[#This Row],[Program Entreg Mes]]</f>
        <v>#REF!</v>
      </c>
    </row>
    <row r="2160" spans="1:17">
      <c r="A2160" s="824">
        <v>17</v>
      </c>
      <c r="B2160" s="824" t="s">
        <v>2461</v>
      </c>
      <c r="C2160" s="824" t="s">
        <v>2462</v>
      </c>
      <c r="D2160" s="824" t="s">
        <v>688</v>
      </c>
      <c r="E2160" s="824" t="e">
        <f>#REF!</f>
        <v>#REF!</v>
      </c>
      <c r="F2160" s="824">
        <v>8</v>
      </c>
      <c r="G2160" s="824" t="s">
        <v>2450</v>
      </c>
      <c r="H2160" s="824" t="e">
        <f>#REF!</f>
        <v>#REF!</v>
      </c>
      <c r="I2160" s="824" t="e">
        <f>#REF!+#REF!+#REF!+#REF!+#REF!+#REF!+#REF!+#REF!</f>
        <v>#REF!</v>
      </c>
      <c r="J2160" s="824" t="e">
        <f>#REF!+#REF!+#REF!+#REF!+#REF!+#REF!+#REF!+#REF!</f>
        <v>#REF!</v>
      </c>
      <c r="K2160" s="825" t="e">
        <f t="shared" si="39"/>
        <v>#REF!</v>
      </c>
      <c r="L2160" s="825" t="e">
        <f t="shared" si="40"/>
        <v>#REF!</v>
      </c>
      <c r="M2160" s="824" t="e">
        <f>#REF!</f>
        <v>#REF!</v>
      </c>
      <c r="N2160" s="824" t="e">
        <f>#REF!</f>
        <v>#REF!</v>
      </c>
      <c r="O2160" s="838" t="e">
        <f t="shared" si="41"/>
        <v>#REF!</v>
      </c>
      <c r="P2160" s="820" t="e">
        <f>Tabla13[[#This Row],[Ejec Real Acumu]]-Tabla13[[#This Row],[Proyec Ejec Acumul]]</f>
        <v>#REF!</v>
      </c>
      <c r="Q2160" s="820" t="e">
        <f>Tabla13[[#This Row],[Ejec Real Mes]]-Tabla13[[#This Row],[Program Entreg Mes]]</f>
        <v>#REF!</v>
      </c>
    </row>
    <row r="2161" spans="1:17">
      <c r="A2161" s="824">
        <v>18</v>
      </c>
      <c r="B2161" s="824" t="s">
        <v>2461</v>
      </c>
      <c r="C2161" s="824" t="s">
        <v>2462</v>
      </c>
      <c r="D2161" s="824" t="s">
        <v>688</v>
      </c>
      <c r="E2161" s="824" t="e">
        <f>#REF!</f>
        <v>#REF!</v>
      </c>
      <c r="F2161" s="824">
        <v>8</v>
      </c>
      <c r="G2161" s="824" t="s">
        <v>2450</v>
      </c>
      <c r="H2161" s="824" t="e">
        <f>#REF!</f>
        <v>#REF!</v>
      </c>
      <c r="I2161" s="824" t="e">
        <f>#REF!+#REF!+#REF!+#REF!+#REF!+#REF!+#REF!+#REF!</f>
        <v>#REF!</v>
      </c>
      <c r="J2161" s="824" t="e">
        <f>#REF!+#REF!+#REF!+#REF!+#REF!+#REF!+#REF!+#REF!</f>
        <v>#REF!</v>
      </c>
      <c r="K2161" s="825" t="e">
        <f t="shared" si="39"/>
        <v>#REF!</v>
      </c>
      <c r="L2161" s="825" t="e">
        <f t="shared" si="40"/>
        <v>#REF!</v>
      </c>
      <c r="M2161" s="824" t="e">
        <f>#REF!</f>
        <v>#REF!</v>
      </c>
      <c r="N2161" s="824" t="e">
        <f>#REF!</f>
        <v>#REF!</v>
      </c>
      <c r="O2161" s="838" t="e">
        <f t="shared" si="41"/>
        <v>#REF!</v>
      </c>
      <c r="P2161" s="820" t="e">
        <f>Tabla13[[#This Row],[Ejec Real Acumu]]-Tabla13[[#This Row],[Proyec Ejec Acumul]]</f>
        <v>#REF!</v>
      </c>
      <c r="Q2161" s="820" t="e">
        <f>Tabla13[[#This Row],[Ejec Real Mes]]-Tabla13[[#This Row],[Program Entreg Mes]]</f>
        <v>#REF!</v>
      </c>
    </row>
    <row r="2162" spans="1:17">
      <c r="A2162" s="824">
        <v>19</v>
      </c>
      <c r="B2162" s="824" t="s">
        <v>2461</v>
      </c>
      <c r="C2162" s="824" t="s">
        <v>2462</v>
      </c>
      <c r="D2162" s="824" t="s">
        <v>688</v>
      </c>
      <c r="E2162" s="824" t="e">
        <f>#REF!</f>
        <v>#REF!</v>
      </c>
      <c r="F2162" s="824">
        <v>8</v>
      </c>
      <c r="G2162" s="824" t="s">
        <v>2450</v>
      </c>
      <c r="H2162" s="824" t="e">
        <f>#REF!</f>
        <v>#REF!</v>
      </c>
      <c r="I2162" s="824" t="e">
        <f>#REF!+#REF!+#REF!+#REF!+#REF!+#REF!+#REF!+#REF!</f>
        <v>#REF!</v>
      </c>
      <c r="J2162" s="824" t="e">
        <f>#REF!+#REF!+#REF!+#REF!+#REF!+#REF!+#REF!+#REF!</f>
        <v>#REF!</v>
      </c>
      <c r="K2162" s="825" t="e">
        <f t="shared" si="39"/>
        <v>#REF!</v>
      </c>
      <c r="L2162" s="825" t="e">
        <f t="shared" si="40"/>
        <v>#REF!</v>
      </c>
      <c r="M2162" s="824" t="e">
        <f>#REF!</f>
        <v>#REF!</v>
      </c>
      <c r="N2162" s="824" t="e">
        <f>#REF!</f>
        <v>#REF!</v>
      </c>
      <c r="O2162" s="838" t="e">
        <f t="shared" si="41"/>
        <v>#REF!</v>
      </c>
      <c r="P2162" s="820" t="e">
        <f>Tabla13[[#This Row],[Ejec Real Acumu]]-Tabla13[[#This Row],[Proyec Ejec Acumul]]</f>
        <v>#REF!</v>
      </c>
      <c r="Q2162" s="820" t="e">
        <f>Tabla13[[#This Row],[Ejec Real Mes]]-Tabla13[[#This Row],[Program Entreg Mes]]</f>
        <v>#REF!</v>
      </c>
    </row>
    <row r="2163" spans="1:17">
      <c r="A2163" s="824">
        <v>20</v>
      </c>
      <c r="B2163" s="824" t="s">
        <v>2461</v>
      </c>
      <c r="C2163" s="824" t="s">
        <v>2462</v>
      </c>
      <c r="D2163" s="824" t="s">
        <v>688</v>
      </c>
      <c r="E2163" s="824" t="e">
        <f>#REF!</f>
        <v>#REF!</v>
      </c>
      <c r="F2163" s="824">
        <v>8</v>
      </c>
      <c r="G2163" s="824" t="s">
        <v>2450</v>
      </c>
      <c r="H2163" s="824" t="e">
        <f>#REF!</f>
        <v>#REF!</v>
      </c>
      <c r="I2163" s="824" t="e">
        <f>#REF!+#REF!+#REF!+#REF!+#REF!+#REF!+#REF!+#REF!</f>
        <v>#REF!</v>
      </c>
      <c r="J2163" s="824" t="e">
        <f>#REF!+#REF!+#REF!+#REF!+#REF!+#REF!+#REF!+#REF!</f>
        <v>#REF!</v>
      </c>
      <c r="K2163" s="825" t="e">
        <f t="shared" si="39"/>
        <v>#REF!</v>
      </c>
      <c r="L2163" s="825" t="e">
        <f t="shared" si="40"/>
        <v>#REF!</v>
      </c>
      <c r="M2163" s="824" t="e">
        <f>#REF!</f>
        <v>#REF!</v>
      </c>
      <c r="N2163" s="824" t="e">
        <f>#REF!</f>
        <v>#REF!</v>
      </c>
      <c r="O2163" s="838" t="e">
        <f t="shared" si="41"/>
        <v>#REF!</v>
      </c>
      <c r="P2163" s="820" t="e">
        <f>Tabla13[[#This Row],[Ejec Real Acumu]]-Tabla13[[#This Row],[Proyec Ejec Acumul]]</f>
        <v>#REF!</v>
      </c>
      <c r="Q2163" s="820" t="e">
        <f>Tabla13[[#This Row],[Ejec Real Mes]]-Tabla13[[#This Row],[Program Entreg Mes]]</f>
        <v>#REF!</v>
      </c>
    </row>
    <row r="2164" spans="1:17">
      <c r="A2164" s="824">
        <v>21</v>
      </c>
      <c r="B2164" s="824" t="s">
        <v>2461</v>
      </c>
      <c r="C2164" s="824" t="s">
        <v>2462</v>
      </c>
      <c r="D2164" s="824" t="s">
        <v>688</v>
      </c>
      <c r="E2164" s="824" t="e">
        <f>#REF!</f>
        <v>#REF!</v>
      </c>
      <c r="F2164" s="824">
        <v>8</v>
      </c>
      <c r="G2164" s="824" t="s">
        <v>2450</v>
      </c>
      <c r="H2164" s="824" t="e">
        <f>#REF!</f>
        <v>#REF!</v>
      </c>
      <c r="I2164" s="824" t="e">
        <f>#REF!+#REF!+#REF!+#REF!+#REF!+#REF!+#REF!+#REF!</f>
        <v>#REF!</v>
      </c>
      <c r="J2164" s="824" t="e">
        <f>#REF!+#REF!+#REF!+#REF!+#REF!+#REF!+#REF!+#REF!</f>
        <v>#REF!</v>
      </c>
      <c r="K2164" s="825" t="e">
        <f t="shared" si="39"/>
        <v>#REF!</v>
      </c>
      <c r="L2164" s="825" t="e">
        <f t="shared" si="40"/>
        <v>#REF!</v>
      </c>
      <c r="M2164" s="824" t="e">
        <f>#REF!</f>
        <v>#REF!</v>
      </c>
      <c r="N2164" s="824" t="e">
        <f>#REF!</f>
        <v>#REF!</v>
      </c>
      <c r="O2164" s="838" t="e">
        <f t="shared" si="41"/>
        <v>#REF!</v>
      </c>
      <c r="P2164" s="820" t="e">
        <f>Tabla13[[#This Row],[Ejec Real Acumu]]-Tabla13[[#This Row],[Proyec Ejec Acumul]]</f>
        <v>#REF!</v>
      </c>
      <c r="Q2164" s="820" t="e">
        <f>Tabla13[[#This Row],[Ejec Real Mes]]-Tabla13[[#This Row],[Program Entreg Mes]]</f>
        <v>#REF!</v>
      </c>
    </row>
    <row r="2165" spans="1:17">
      <c r="A2165" s="824">
        <v>22</v>
      </c>
      <c r="B2165" s="824" t="s">
        <v>2461</v>
      </c>
      <c r="C2165" s="824" t="s">
        <v>2462</v>
      </c>
      <c r="D2165" s="824" t="s">
        <v>688</v>
      </c>
      <c r="E2165" s="824" t="e">
        <f>#REF!</f>
        <v>#REF!</v>
      </c>
      <c r="F2165" s="824">
        <v>8</v>
      </c>
      <c r="G2165" s="824" t="s">
        <v>2450</v>
      </c>
      <c r="H2165" s="824" t="e">
        <f>#REF!</f>
        <v>#REF!</v>
      </c>
      <c r="I2165" s="824" t="e">
        <f>#REF!+#REF!+#REF!+#REF!+#REF!+#REF!+#REF!+#REF!</f>
        <v>#REF!</v>
      </c>
      <c r="J2165" s="824" t="e">
        <f>#REF!+#REF!+#REF!+#REF!+#REF!+#REF!+#REF!+#REF!</f>
        <v>#REF!</v>
      </c>
      <c r="K2165" s="825" t="e">
        <f t="shared" si="39"/>
        <v>#REF!</v>
      </c>
      <c r="L2165" s="825" t="e">
        <f t="shared" si="40"/>
        <v>#REF!</v>
      </c>
      <c r="M2165" s="824" t="e">
        <f>#REF!</f>
        <v>#REF!</v>
      </c>
      <c r="N2165" s="824" t="e">
        <f>#REF!</f>
        <v>#REF!</v>
      </c>
      <c r="O2165" s="838" t="e">
        <f t="shared" si="41"/>
        <v>#REF!</v>
      </c>
      <c r="P2165" s="820" t="e">
        <f>Tabla13[[#This Row],[Ejec Real Acumu]]-Tabla13[[#This Row],[Proyec Ejec Acumul]]</f>
        <v>#REF!</v>
      </c>
      <c r="Q2165" s="820" t="e">
        <f>Tabla13[[#This Row],[Ejec Real Mes]]-Tabla13[[#This Row],[Program Entreg Mes]]</f>
        <v>#REF!</v>
      </c>
    </row>
    <row r="2166" spans="1:17">
      <c r="A2166" s="824">
        <v>23</v>
      </c>
      <c r="B2166" s="824" t="s">
        <v>2461</v>
      </c>
      <c r="C2166" s="824" t="s">
        <v>2462</v>
      </c>
      <c r="D2166" s="824" t="s">
        <v>688</v>
      </c>
      <c r="E2166" s="824" t="e">
        <f>#REF!</f>
        <v>#REF!</v>
      </c>
      <c r="F2166" s="824">
        <v>8</v>
      </c>
      <c r="G2166" s="824" t="s">
        <v>2450</v>
      </c>
      <c r="H2166" s="824" t="e">
        <f>#REF!</f>
        <v>#REF!</v>
      </c>
      <c r="I2166" s="824" t="e">
        <f>#REF!+#REF!+#REF!+#REF!+#REF!+#REF!+#REF!+#REF!</f>
        <v>#REF!</v>
      </c>
      <c r="J2166" s="824" t="e">
        <f>#REF!+#REF!+#REF!+#REF!+#REF!+#REF!+#REF!+#REF!</f>
        <v>#REF!</v>
      </c>
      <c r="K2166" s="825" t="e">
        <f t="shared" si="39"/>
        <v>#REF!</v>
      </c>
      <c r="L2166" s="825" t="e">
        <f t="shared" si="40"/>
        <v>#REF!</v>
      </c>
      <c r="M2166" s="824" t="e">
        <f>#REF!</f>
        <v>#REF!</v>
      </c>
      <c r="N2166" s="824" t="e">
        <f>#REF!</f>
        <v>#REF!</v>
      </c>
      <c r="O2166" s="838" t="e">
        <f t="shared" si="41"/>
        <v>#REF!</v>
      </c>
      <c r="P2166" s="820" t="e">
        <f>Tabla13[[#This Row],[Ejec Real Acumu]]-Tabla13[[#This Row],[Proyec Ejec Acumul]]</f>
        <v>#REF!</v>
      </c>
      <c r="Q2166" s="820" t="e">
        <f>Tabla13[[#This Row],[Ejec Real Mes]]-Tabla13[[#This Row],[Program Entreg Mes]]</f>
        <v>#REF!</v>
      </c>
    </row>
    <row r="2167" spans="1:17">
      <c r="A2167" s="824">
        <v>24</v>
      </c>
      <c r="B2167" s="824" t="s">
        <v>2461</v>
      </c>
      <c r="C2167" s="824" t="s">
        <v>2462</v>
      </c>
      <c r="D2167" s="824" t="s">
        <v>688</v>
      </c>
      <c r="E2167" s="824" t="e">
        <f>#REF!</f>
        <v>#REF!</v>
      </c>
      <c r="F2167" s="824">
        <v>8</v>
      </c>
      <c r="G2167" s="824" t="s">
        <v>2450</v>
      </c>
      <c r="H2167" s="824" t="e">
        <f>#REF!</f>
        <v>#REF!</v>
      </c>
      <c r="I2167" s="824" t="e">
        <f>#REF!+#REF!+#REF!+#REF!+#REF!+#REF!+#REF!+#REF!</f>
        <v>#REF!</v>
      </c>
      <c r="J2167" s="824" t="e">
        <f>#REF!+#REF!+#REF!+#REF!+#REF!+#REF!+#REF!+#REF!</f>
        <v>#REF!</v>
      </c>
      <c r="K2167" s="825" t="e">
        <f t="shared" si="39"/>
        <v>#REF!</v>
      </c>
      <c r="L2167" s="825" t="e">
        <f t="shared" si="40"/>
        <v>#REF!</v>
      </c>
      <c r="M2167" s="824" t="e">
        <f>#REF!</f>
        <v>#REF!</v>
      </c>
      <c r="N2167" s="824" t="e">
        <f>#REF!</f>
        <v>#REF!</v>
      </c>
      <c r="O2167" s="838" t="e">
        <f t="shared" si="41"/>
        <v>#REF!</v>
      </c>
      <c r="P2167" s="820" t="e">
        <f>Tabla13[[#This Row],[Ejec Real Acumu]]-Tabla13[[#This Row],[Proyec Ejec Acumul]]</f>
        <v>#REF!</v>
      </c>
      <c r="Q2167" s="820" t="e">
        <f>Tabla13[[#This Row],[Ejec Real Mes]]-Tabla13[[#This Row],[Program Entreg Mes]]</f>
        <v>#REF!</v>
      </c>
    </row>
    <row r="2168" spans="1:17">
      <c r="A2168" s="824">
        <v>25</v>
      </c>
      <c r="B2168" s="824" t="s">
        <v>2461</v>
      </c>
      <c r="C2168" s="824" t="s">
        <v>2462</v>
      </c>
      <c r="D2168" s="824" t="s">
        <v>688</v>
      </c>
      <c r="E2168" s="824" t="e">
        <f>#REF!</f>
        <v>#REF!</v>
      </c>
      <c r="F2168" s="824">
        <v>8</v>
      </c>
      <c r="G2168" s="824" t="s">
        <v>2450</v>
      </c>
      <c r="H2168" s="824" t="e">
        <f>#REF!</f>
        <v>#REF!</v>
      </c>
      <c r="I2168" s="824" t="e">
        <f>#REF!+#REF!+#REF!+#REF!+#REF!+#REF!+#REF!+#REF!</f>
        <v>#REF!</v>
      </c>
      <c r="J2168" s="824" t="e">
        <f>#REF!+#REF!+#REF!+#REF!+#REF!+#REF!+#REF!+#REF!</f>
        <v>#REF!</v>
      </c>
      <c r="K2168" s="825" t="e">
        <f t="shared" si="39"/>
        <v>#REF!</v>
      </c>
      <c r="L2168" s="825" t="e">
        <f t="shared" si="40"/>
        <v>#REF!</v>
      </c>
      <c r="M2168" s="824" t="e">
        <f>#REF!</f>
        <v>#REF!</v>
      </c>
      <c r="N2168" s="824" t="e">
        <f>#REF!</f>
        <v>#REF!</v>
      </c>
      <c r="O2168" s="838" t="e">
        <f t="shared" si="41"/>
        <v>#REF!</v>
      </c>
      <c r="P2168" s="820" t="e">
        <f>Tabla13[[#This Row],[Ejec Real Acumu]]-Tabla13[[#This Row],[Proyec Ejec Acumul]]</f>
        <v>#REF!</v>
      </c>
      <c r="Q2168" s="820" t="e">
        <f>Tabla13[[#This Row],[Ejec Real Mes]]-Tabla13[[#This Row],[Program Entreg Mes]]</f>
        <v>#REF!</v>
      </c>
    </row>
    <row r="2169" spans="1:17">
      <c r="A2169" s="824">
        <v>26</v>
      </c>
      <c r="B2169" s="824" t="s">
        <v>2461</v>
      </c>
      <c r="C2169" s="824" t="s">
        <v>2462</v>
      </c>
      <c r="D2169" s="824" t="s">
        <v>688</v>
      </c>
      <c r="E2169" s="824" t="e">
        <f>#REF!</f>
        <v>#REF!</v>
      </c>
      <c r="F2169" s="824">
        <v>8</v>
      </c>
      <c r="G2169" s="824" t="s">
        <v>2450</v>
      </c>
      <c r="H2169" s="824" t="e">
        <f>#REF!</f>
        <v>#REF!</v>
      </c>
      <c r="I2169" s="824" t="e">
        <f>#REF!+#REF!+#REF!+#REF!+#REF!+#REF!+#REF!+#REF!</f>
        <v>#REF!</v>
      </c>
      <c r="J2169" s="824" t="e">
        <f>#REF!+#REF!+#REF!+#REF!+#REF!+#REF!+#REF!+#REF!</f>
        <v>#REF!</v>
      </c>
      <c r="K2169" s="825" t="e">
        <f t="shared" si="39"/>
        <v>#REF!</v>
      </c>
      <c r="L2169" s="825" t="e">
        <f t="shared" si="40"/>
        <v>#REF!</v>
      </c>
      <c r="M2169" s="824" t="e">
        <f>#REF!</f>
        <v>#REF!</v>
      </c>
      <c r="N2169" s="824" t="e">
        <f>#REF!</f>
        <v>#REF!</v>
      </c>
      <c r="O2169" s="838" t="e">
        <f t="shared" si="41"/>
        <v>#REF!</v>
      </c>
      <c r="P2169" s="820" t="e">
        <f>Tabla13[[#This Row],[Ejec Real Acumu]]-Tabla13[[#This Row],[Proyec Ejec Acumul]]</f>
        <v>#REF!</v>
      </c>
      <c r="Q2169" s="820" t="e">
        <f>Tabla13[[#This Row],[Ejec Real Mes]]-Tabla13[[#This Row],[Program Entreg Mes]]</f>
        <v>#REF!</v>
      </c>
    </row>
    <row r="2170" spans="1:17">
      <c r="A2170" s="824">
        <v>27</v>
      </c>
      <c r="B2170" s="824" t="s">
        <v>2461</v>
      </c>
      <c r="C2170" s="824" t="s">
        <v>2462</v>
      </c>
      <c r="D2170" s="824" t="s">
        <v>688</v>
      </c>
      <c r="E2170" s="824" t="e">
        <f>#REF!</f>
        <v>#REF!</v>
      </c>
      <c r="F2170" s="824">
        <v>8</v>
      </c>
      <c r="G2170" s="824" t="s">
        <v>2450</v>
      </c>
      <c r="H2170" s="824" t="e">
        <f>#REF!</f>
        <v>#REF!</v>
      </c>
      <c r="I2170" s="824" t="e">
        <f>#REF!+#REF!+#REF!+#REF!+#REF!+#REF!+#REF!+#REF!</f>
        <v>#REF!</v>
      </c>
      <c r="J2170" s="824" t="e">
        <f>#REF!+#REF!+#REF!+#REF!+#REF!+#REF!+#REF!+#REF!</f>
        <v>#REF!</v>
      </c>
      <c r="K2170" s="825" t="e">
        <f t="shared" si="39"/>
        <v>#REF!</v>
      </c>
      <c r="L2170" s="825" t="e">
        <f t="shared" si="40"/>
        <v>#REF!</v>
      </c>
      <c r="M2170" s="824" t="e">
        <f>#REF!</f>
        <v>#REF!</v>
      </c>
      <c r="N2170" s="824" t="e">
        <f>#REF!</f>
        <v>#REF!</v>
      </c>
      <c r="O2170" s="838" t="e">
        <f t="shared" si="41"/>
        <v>#REF!</v>
      </c>
      <c r="P2170" s="820" t="e">
        <f>Tabla13[[#This Row],[Ejec Real Acumu]]-Tabla13[[#This Row],[Proyec Ejec Acumul]]</f>
        <v>#REF!</v>
      </c>
      <c r="Q2170" s="820" t="e">
        <f>Tabla13[[#This Row],[Ejec Real Mes]]-Tabla13[[#This Row],[Program Entreg Mes]]</f>
        <v>#REF!</v>
      </c>
    </row>
    <row r="2171" spans="1:17">
      <c r="A2171" s="824">
        <v>28</v>
      </c>
      <c r="B2171" s="824" t="s">
        <v>2461</v>
      </c>
      <c r="C2171" s="824" t="s">
        <v>2462</v>
      </c>
      <c r="D2171" s="824" t="s">
        <v>688</v>
      </c>
      <c r="E2171" s="824" t="e">
        <f>#REF!</f>
        <v>#REF!</v>
      </c>
      <c r="F2171" s="824">
        <v>8</v>
      </c>
      <c r="G2171" s="824" t="s">
        <v>2450</v>
      </c>
      <c r="H2171" s="824" t="e">
        <f>#REF!</f>
        <v>#REF!</v>
      </c>
      <c r="I2171" s="824" t="e">
        <f>#REF!+#REF!+#REF!+#REF!+#REF!+#REF!+#REF!+#REF!</f>
        <v>#REF!</v>
      </c>
      <c r="J2171" s="824" t="e">
        <f>#REF!+#REF!+#REF!+#REF!+#REF!+#REF!+#REF!+#REF!</f>
        <v>#REF!</v>
      </c>
      <c r="K2171" s="825" t="e">
        <f t="shared" si="39"/>
        <v>#REF!</v>
      </c>
      <c r="L2171" s="825" t="e">
        <f t="shared" si="40"/>
        <v>#REF!</v>
      </c>
      <c r="M2171" s="824" t="e">
        <f>#REF!</f>
        <v>#REF!</v>
      </c>
      <c r="N2171" s="824" t="e">
        <f>#REF!</f>
        <v>#REF!</v>
      </c>
      <c r="O2171" s="838" t="e">
        <f t="shared" si="41"/>
        <v>#REF!</v>
      </c>
      <c r="P2171" s="820" t="e">
        <f>Tabla13[[#This Row],[Ejec Real Acumu]]-Tabla13[[#This Row],[Proyec Ejec Acumul]]</f>
        <v>#REF!</v>
      </c>
      <c r="Q2171" s="820" t="e">
        <f>Tabla13[[#This Row],[Ejec Real Mes]]-Tabla13[[#This Row],[Program Entreg Mes]]</f>
        <v>#REF!</v>
      </c>
    </row>
    <row r="2172" spans="1:17">
      <c r="A2172" s="824">
        <v>29</v>
      </c>
      <c r="B2172" s="824" t="s">
        <v>2461</v>
      </c>
      <c r="C2172" s="824" t="s">
        <v>2462</v>
      </c>
      <c r="D2172" s="824" t="s">
        <v>688</v>
      </c>
      <c r="E2172" s="824" t="e">
        <f>#REF!</f>
        <v>#REF!</v>
      </c>
      <c r="F2172" s="824">
        <v>8</v>
      </c>
      <c r="G2172" s="824" t="s">
        <v>2450</v>
      </c>
      <c r="H2172" s="824" t="e">
        <f>#REF!</f>
        <v>#REF!</v>
      </c>
      <c r="I2172" s="824" t="e">
        <f>#REF!+#REF!+#REF!+#REF!+#REF!+#REF!+#REF!+#REF!</f>
        <v>#REF!</v>
      </c>
      <c r="J2172" s="824" t="e">
        <f>#REF!+#REF!+#REF!+#REF!+#REF!+#REF!+#REF!+#REF!</f>
        <v>#REF!</v>
      </c>
      <c r="K2172" s="825" t="e">
        <f t="shared" si="39"/>
        <v>#REF!</v>
      </c>
      <c r="L2172" s="825" t="e">
        <f t="shared" si="40"/>
        <v>#REF!</v>
      </c>
      <c r="M2172" s="824" t="e">
        <f>#REF!</f>
        <v>#REF!</v>
      </c>
      <c r="N2172" s="824" t="e">
        <f>#REF!</f>
        <v>#REF!</v>
      </c>
      <c r="O2172" s="838" t="e">
        <f t="shared" si="41"/>
        <v>#REF!</v>
      </c>
      <c r="P2172" s="820" t="e">
        <f>Tabla13[[#This Row],[Ejec Real Acumu]]-Tabla13[[#This Row],[Proyec Ejec Acumul]]</f>
        <v>#REF!</v>
      </c>
      <c r="Q2172" s="820" t="e">
        <f>Tabla13[[#This Row],[Ejec Real Mes]]-Tabla13[[#This Row],[Program Entreg Mes]]</f>
        <v>#REF!</v>
      </c>
    </row>
    <row r="2173" spans="1:17">
      <c r="A2173" s="824">
        <v>30</v>
      </c>
      <c r="B2173" s="824" t="s">
        <v>2461</v>
      </c>
      <c r="C2173" s="824" t="s">
        <v>2462</v>
      </c>
      <c r="D2173" s="824" t="s">
        <v>688</v>
      </c>
      <c r="E2173" s="824" t="e">
        <f>#REF!</f>
        <v>#REF!</v>
      </c>
      <c r="F2173" s="824">
        <v>8</v>
      </c>
      <c r="G2173" s="824" t="s">
        <v>2450</v>
      </c>
      <c r="H2173" s="824" t="e">
        <f>#REF!</f>
        <v>#REF!</v>
      </c>
      <c r="I2173" s="824" t="e">
        <f>#REF!+#REF!+#REF!+#REF!+#REF!+#REF!+#REF!+#REF!</f>
        <v>#REF!</v>
      </c>
      <c r="J2173" s="824" t="e">
        <f>#REF!+#REF!+#REF!+#REF!+#REF!+#REF!+#REF!+#REF!</f>
        <v>#REF!</v>
      </c>
      <c r="K2173" s="825" t="e">
        <f t="shared" si="39"/>
        <v>#REF!</v>
      </c>
      <c r="L2173" s="825" t="e">
        <f t="shared" si="40"/>
        <v>#REF!</v>
      </c>
      <c r="M2173" s="824" t="e">
        <f>#REF!</f>
        <v>#REF!</v>
      </c>
      <c r="N2173" s="824" t="e">
        <f>#REF!</f>
        <v>#REF!</v>
      </c>
      <c r="O2173" s="838" t="e">
        <f t="shared" si="41"/>
        <v>#REF!</v>
      </c>
      <c r="P2173" s="820" t="e">
        <f>Tabla13[[#This Row],[Ejec Real Acumu]]-Tabla13[[#This Row],[Proyec Ejec Acumul]]</f>
        <v>#REF!</v>
      </c>
      <c r="Q2173" s="820" t="e">
        <f>Tabla13[[#This Row],[Ejec Real Mes]]-Tabla13[[#This Row],[Program Entreg Mes]]</f>
        <v>#REF!</v>
      </c>
    </row>
    <row r="2174" spans="1:17">
      <c r="A2174" s="824">
        <v>31</v>
      </c>
      <c r="B2174" s="824" t="s">
        <v>2461</v>
      </c>
      <c r="C2174" s="824" t="s">
        <v>2462</v>
      </c>
      <c r="D2174" s="824" t="s">
        <v>688</v>
      </c>
      <c r="E2174" s="824" t="e">
        <f>#REF!</f>
        <v>#REF!</v>
      </c>
      <c r="F2174" s="824">
        <v>8</v>
      </c>
      <c r="G2174" s="824" t="s">
        <v>2450</v>
      </c>
      <c r="H2174" s="824" t="e">
        <f>#REF!</f>
        <v>#REF!</v>
      </c>
      <c r="I2174" s="824" t="e">
        <f>#REF!+#REF!+#REF!+#REF!+#REF!+#REF!+#REF!+#REF!</f>
        <v>#REF!</v>
      </c>
      <c r="J2174" s="824" t="e">
        <f>#REF!+#REF!+#REF!+#REF!+#REF!+#REF!+#REF!+#REF!</f>
        <v>#REF!</v>
      </c>
      <c r="K2174" s="825" t="e">
        <f t="shared" si="39"/>
        <v>#REF!</v>
      </c>
      <c r="L2174" s="825" t="e">
        <f t="shared" si="40"/>
        <v>#REF!</v>
      </c>
      <c r="M2174" s="824" t="e">
        <f>#REF!</f>
        <v>#REF!</v>
      </c>
      <c r="N2174" s="824" t="e">
        <f>#REF!</f>
        <v>#REF!</v>
      </c>
      <c r="O2174" s="838" t="e">
        <f t="shared" si="41"/>
        <v>#REF!</v>
      </c>
      <c r="P2174" s="820" t="e">
        <f>Tabla13[[#This Row],[Ejec Real Acumu]]-Tabla13[[#This Row],[Proyec Ejec Acumul]]</f>
        <v>#REF!</v>
      </c>
      <c r="Q2174" s="820" t="e">
        <f>Tabla13[[#This Row],[Ejec Real Mes]]-Tabla13[[#This Row],[Program Entreg Mes]]</f>
        <v>#REF!</v>
      </c>
    </row>
    <row r="2175" spans="1:17">
      <c r="A2175" s="824">
        <v>32</v>
      </c>
      <c r="B2175" s="824" t="s">
        <v>2461</v>
      </c>
      <c r="C2175" s="824" t="s">
        <v>2462</v>
      </c>
      <c r="D2175" s="824" t="s">
        <v>688</v>
      </c>
      <c r="E2175" s="824" t="e">
        <f>#REF!</f>
        <v>#REF!</v>
      </c>
      <c r="F2175" s="824">
        <v>8</v>
      </c>
      <c r="G2175" s="824" t="s">
        <v>2450</v>
      </c>
      <c r="H2175" s="824" t="e">
        <f>#REF!</f>
        <v>#REF!</v>
      </c>
      <c r="I2175" s="824" t="e">
        <f>#REF!+#REF!+#REF!+#REF!+#REF!+#REF!+#REF!+#REF!</f>
        <v>#REF!</v>
      </c>
      <c r="J2175" s="824" t="e">
        <f>#REF!+#REF!+#REF!+#REF!+#REF!+#REF!+#REF!+#REF!</f>
        <v>#REF!</v>
      </c>
      <c r="K2175" s="825" t="e">
        <f t="shared" si="39"/>
        <v>#REF!</v>
      </c>
      <c r="L2175" s="825" t="e">
        <f t="shared" si="40"/>
        <v>#REF!</v>
      </c>
      <c r="M2175" s="824" t="e">
        <f>#REF!</f>
        <v>#REF!</v>
      </c>
      <c r="N2175" s="824" t="e">
        <f>#REF!</f>
        <v>#REF!</v>
      </c>
      <c r="O2175" s="838" t="e">
        <f t="shared" si="41"/>
        <v>#REF!</v>
      </c>
      <c r="P2175" s="820" t="e">
        <f>Tabla13[[#This Row],[Ejec Real Acumu]]-Tabla13[[#This Row],[Proyec Ejec Acumul]]</f>
        <v>#REF!</v>
      </c>
      <c r="Q2175" s="820" t="e">
        <f>Tabla13[[#This Row],[Ejec Real Mes]]-Tabla13[[#This Row],[Program Entreg Mes]]</f>
        <v>#REF!</v>
      </c>
    </row>
    <row r="2176" spans="1:17">
      <c r="A2176" s="824">
        <v>33</v>
      </c>
      <c r="B2176" s="824" t="s">
        <v>2461</v>
      </c>
      <c r="C2176" s="824" t="s">
        <v>2462</v>
      </c>
      <c r="D2176" s="824" t="s">
        <v>688</v>
      </c>
      <c r="E2176" s="824" t="e">
        <f>#REF!</f>
        <v>#REF!</v>
      </c>
      <c r="F2176" s="824">
        <v>8</v>
      </c>
      <c r="G2176" s="824" t="s">
        <v>2450</v>
      </c>
      <c r="H2176" s="824" t="e">
        <f>#REF!</f>
        <v>#REF!</v>
      </c>
      <c r="I2176" s="824" t="e">
        <f>#REF!+#REF!+#REF!+#REF!+#REF!+#REF!+#REF!+#REF!</f>
        <v>#REF!</v>
      </c>
      <c r="J2176" s="824" t="e">
        <f>#REF!+#REF!+#REF!+#REF!+#REF!+#REF!+#REF!+#REF!</f>
        <v>#REF!</v>
      </c>
      <c r="K2176" s="825" t="e">
        <f t="shared" si="39"/>
        <v>#REF!</v>
      </c>
      <c r="L2176" s="825" t="e">
        <f t="shared" si="40"/>
        <v>#REF!</v>
      </c>
      <c r="M2176" s="824" t="e">
        <f>#REF!</f>
        <v>#REF!</v>
      </c>
      <c r="N2176" s="824" t="e">
        <f>#REF!</f>
        <v>#REF!</v>
      </c>
      <c r="O2176" s="838" t="e">
        <f t="shared" si="41"/>
        <v>#REF!</v>
      </c>
      <c r="P2176" s="820" t="e">
        <f>Tabla13[[#This Row],[Ejec Real Acumu]]-Tabla13[[#This Row],[Proyec Ejec Acumul]]</f>
        <v>#REF!</v>
      </c>
      <c r="Q2176" s="820" t="e">
        <f>Tabla13[[#This Row],[Ejec Real Mes]]-Tabla13[[#This Row],[Program Entreg Mes]]</f>
        <v>#REF!</v>
      </c>
    </row>
    <row r="2177" spans="1:17">
      <c r="A2177" s="824">
        <v>34</v>
      </c>
      <c r="B2177" s="824" t="s">
        <v>2461</v>
      </c>
      <c r="C2177" s="824" t="s">
        <v>2462</v>
      </c>
      <c r="D2177" s="824" t="s">
        <v>688</v>
      </c>
      <c r="E2177" s="824" t="e">
        <f>#REF!</f>
        <v>#REF!</v>
      </c>
      <c r="F2177" s="824">
        <v>8</v>
      </c>
      <c r="G2177" s="824" t="s">
        <v>2450</v>
      </c>
      <c r="H2177" s="824" t="e">
        <f>#REF!</f>
        <v>#REF!</v>
      </c>
      <c r="I2177" s="824" t="e">
        <f>#REF!+#REF!+#REF!+#REF!+#REF!+#REF!+#REF!+#REF!</f>
        <v>#REF!</v>
      </c>
      <c r="J2177" s="824" t="e">
        <f>#REF!+#REF!+#REF!+#REF!+#REF!+#REF!+#REF!+#REF!</f>
        <v>#REF!</v>
      </c>
      <c r="K2177" s="825" t="e">
        <f t="shared" si="39"/>
        <v>#REF!</v>
      </c>
      <c r="L2177" s="825" t="e">
        <f t="shared" si="40"/>
        <v>#REF!</v>
      </c>
      <c r="M2177" s="824" t="e">
        <f>#REF!</f>
        <v>#REF!</v>
      </c>
      <c r="N2177" s="824" t="e">
        <f>#REF!</f>
        <v>#REF!</v>
      </c>
      <c r="O2177" s="838" t="e">
        <f t="shared" si="41"/>
        <v>#REF!</v>
      </c>
      <c r="P2177" s="820" t="e">
        <f>Tabla13[[#This Row],[Ejec Real Acumu]]-Tabla13[[#This Row],[Proyec Ejec Acumul]]</f>
        <v>#REF!</v>
      </c>
      <c r="Q2177" s="820" t="e">
        <f>Tabla13[[#This Row],[Ejec Real Mes]]-Tabla13[[#This Row],[Program Entreg Mes]]</f>
        <v>#REF!</v>
      </c>
    </row>
    <row r="2178" spans="1:17">
      <c r="A2178" s="824">
        <v>35</v>
      </c>
      <c r="B2178" s="824" t="s">
        <v>2461</v>
      </c>
      <c r="C2178" s="824" t="s">
        <v>2462</v>
      </c>
      <c r="D2178" s="824" t="s">
        <v>688</v>
      </c>
      <c r="E2178" s="824" t="e">
        <f>#REF!</f>
        <v>#REF!</v>
      </c>
      <c r="F2178" s="824">
        <v>8</v>
      </c>
      <c r="G2178" s="824" t="s">
        <v>2450</v>
      </c>
      <c r="H2178" s="824" t="e">
        <f>#REF!</f>
        <v>#REF!</v>
      </c>
      <c r="I2178" s="824" t="e">
        <f>#REF!+#REF!+#REF!+#REF!+#REF!+#REF!+#REF!+#REF!</f>
        <v>#REF!</v>
      </c>
      <c r="J2178" s="824" t="e">
        <f>#REF!+#REF!+#REF!+#REF!+#REF!+#REF!+#REF!+#REF!</f>
        <v>#REF!</v>
      </c>
      <c r="K2178" s="825" t="e">
        <f t="shared" si="39"/>
        <v>#REF!</v>
      </c>
      <c r="L2178" s="825" t="e">
        <f t="shared" si="40"/>
        <v>#REF!</v>
      </c>
      <c r="M2178" s="824" t="e">
        <f>#REF!</f>
        <v>#REF!</v>
      </c>
      <c r="N2178" s="824" t="e">
        <f>#REF!</f>
        <v>#REF!</v>
      </c>
      <c r="O2178" s="838" t="e">
        <f t="shared" si="41"/>
        <v>#REF!</v>
      </c>
      <c r="P2178" s="820" t="e">
        <f>Tabla13[[#This Row],[Ejec Real Acumu]]-Tabla13[[#This Row],[Proyec Ejec Acumul]]</f>
        <v>#REF!</v>
      </c>
      <c r="Q2178" s="820" t="e">
        <f>Tabla13[[#This Row],[Ejec Real Mes]]-Tabla13[[#This Row],[Program Entreg Mes]]</f>
        <v>#REF!</v>
      </c>
    </row>
    <row r="2179" spans="1:17">
      <c r="A2179" s="824">
        <v>1</v>
      </c>
      <c r="B2179" s="824" t="s">
        <v>2461</v>
      </c>
      <c r="C2179" s="824" t="s">
        <v>2462</v>
      </c>
      <c r="D2179" s="824" t="s">
        <v>688</v>
      </c>
      <c r="E2179" s="824" t="e">
        <f>#REF!</f>
        <v>#REF!</v>
      </c>
      <c r="F2179" s="824">
        <v>9</v>
      </c>
      <c r="G2179" s="824" t="s">
        <v>2451</v>
      </c>
      <c r="H2179" s="824" t="e">
        <f>#REF!</f>
        <v>#REF!</v>
      </c>
      <c r="I2179" s="824" t="e">
        <f>#REF!+#REF!+#REF!+#REF!+#REF!+#REF!+#REF!+#REF!+#REF!</f>
        <v>#REF!</v>
      </c>
      <c r="J2179" s="824" t="e">
        <f>#REF!+#REF!+#REF!+#REF!+#REF!+#REF!+#REF!+#REF!+#REF!</f>
        <v>#REF!</v>
      </c>
      <c r="K2179" s="825" t="e">
        <f t="shared" si="39"/>
        <v>#REF!</v>
      </c>
      <c r="L2179" s="825" t="e">
        <f t="shared" si="40"/>
        <v>#REF!</v>
      </c>
      <c r="M2179" s="824" t="e">
        <f>#REF!</f>
        <v>#REF!</v>
      </c>
      <c r="N2179" s="824" t="e">
        <f>#REF!</f>
        <v>#REF!</v>
      </c>
      <c r="O2179" s="838" t="e">
        <f t="shared" si="41"/>
        <v>#REF!</v>
      </c>
      <c r="P2179" s="820" t="e">
        <f>Tabla13[[#This Row],[Ejec Real Acumu]]-Tabla13[[#This Row],[Proyec Ejec Acumul]]</f>
        <v>#REF!</v>
      </c>
      <c r="Q2179" s="820" t="e">
        <f>Tabla13[[#This Row],[Ejec Real Mes]]-Tabla13[[#This Row],[Program Entreg Mes]]</f>
        <v>#REF!</v>
      </c>
    </row>
    <row r="2180" spans="1:17">
      <c r="A2180" s="824">
        <v>2</v>
      </c>
      <c r="B2180" s="824" t="s">
        <v>2461</v>
      </c>
      <c r="C2180" s="824" t="s">
        <v>2462</v>
      </c>
      <c r="D2180" s="824" t="s">
        <v>688</v>
      </c>
      <c r="E2180" s="824" t="e">
        <f>#REF!</f>
        <v>#REF!</v>
      </c>
      <c r="F2180" s="824">
        <v>9</v>
      </c>
      <c r="G2180" s="824" t="s">
        <v>2451</v>
      </c>
      <c r="H2180" s="824" t="e">
        <f>#REF!</f>
        <v>#REF!</v>
      </c>
      <c r="I2180" s="824" t="e">
        <f>#REF!+#REF!+#REF!+#REF!+#REF!+#REF!+#REF!+#REF!+#REF!</f>
        <v>#REF!</v>
      </c>
      <c r="J2180" s="824" t="e">
        <f>#REF!+#REF!+#REF!+#REF!+#REF!+#REF!+#REF!+#REF!+#REF!</f>
        <v>#REF!</v>
      </c>
      <c r="K2180" s="825" t="e">
        <f t="shared" si="39"/>
        <v>#REF!</v>
      </c>
      <c r="L2180" s="825" t="e">
        <f t="shared" si="40"/>
        <v>#REF!</v>
      </c>
      <c r="M2180" s="824" t="e">
        <f>#REF!</f>
        <v>#REF!</v>
      </c>
      <c r="N2180" s="824" t="e">
        <f>#REF!</f>
        <v>#REF!</v>
      </c>
      <c r="O2180" s="838" t="e">
        <f t="shared" si="41"/>
        <v>#REF!</v>
      </c>
      <c r="P2180" s="820" t="e">
        <f>Tabla13[[#This Row],[Ejec Real Acumu]]-Tabla13[[#This Row],[Proyec Ejec Acumul]]</f>
        <v>#REF!</v>
      </c>
      <c r="Q2180" s="820" t="e">
        <f>Tabla13[[#This Row],[Ejec Real Mes]]-Tabla13[[#This Row],[Program Entreg Mes]]</f>
        <v>#REF!</v>
      </c>
    </row>
    <row r="2181" spans="1:17">
      <c r="A2181" s="824">
        <v>3</v>
      </c>
      <c r="B2181" s="824" t="s">
        <v>2461</v>
      </c>
      <c r="C2181" s="824" t="s">
        <v>2462</v>
      </c>
      <c r="D2181" s="824" t="s">
        <v>688</v>
      </c>
      <c r="E2181" s="824" t="e">
        <f>#REF!</f>
        <v>#REF!</v>
      </c>
      <c r="F2181" s="824">
        <v>9</v>
      </c>
      <c r="G2181" s="824" t="s">
        <v>2451</v>
      </c>
      <c r="H2181" s="824" t="e">
        <f>#REF!</f>
        <v>#REF!</v>
      </c>
      <c r="I2181" s="824" t="e">
        <f>#REF!+#REF!+#REF!+#REF!+#REF!+#REF!+#REF!+#REF!+#REF!</f>
        <v>#REF!</v>
      </c>
      <c r="J2181" s="824" t="e">
        <f>#REF!+#REF!+#REF!+#REF!+#REF!+#REF!+#REF!+#REF!+#REF!</f>
        <v>#REF!</v>
      </c>
      <c r="K2181" s="825" t="e">
        <f t="shared" si="39"/>
        <v>#REF!</v>
      </c>
      <c r="L2181" s="825" t="e">
        <f t="shared" si="40"/>
        <v>#REF!</v>
      </c>
      <c r="M2181" s="824" t="e">
        <f>#REF!</f>
        <v>#REF!</v>
      </c>
      <c r="N2181" s="824" t="e">
        <f>#REF!</f>
        <v>#REF!</v>
      </c>
      <c r="O2181" s="838" t="e">
        <f t="shared" si="41"/>
        <v>#REF!</v>
      </c>
      <c r="P2181" s="820" t="e">
        <f>Tabla13[[#This Row],[Ejec Real Acumu]]-Tabla13[[#This Row],[Proyec Ejec Acumul]]</f>
        <v>#REF!</v>
      </c>
      <c r="Q2181" s="820" t="e">
        <f>Tabla13[[#This Row],[Ejec Real Mes]]-Tabla13[[#This Row],[Program Entreg Mes]]</f>
        <v>#REF!</v>
      </c>
    </row>
    <row r="2182" spans="1:17">
      <c r="A2182" s="824">
        <v>4</v>
      </c>
      <c r="B2182" s="824" t="s">
        <v>2461</v>
      </c>
      <c r="C2182" s="824" t="s">
        <v>2462</v>
      </c>
      <c r="D2182" s="824" t="s">
        <v>688</v>
      </c>
      <c r="E2182" s="824" t="e">
        <f>#REF!</f>
        <v>#REF!</v>
      </c>
      <c r="F2182" s="824">
        <v>9</v>
      </c>
      <c r="G2182" s="824" t="s">
        <v>2451</v>
      </c>
      <c r="H2182" s="824" t="e">
        <f>#REF!</f>
        <v>#REF!</v>
      </c>
      <c r="I2182" s="824" t="e">
        <f>#REF!+#REF!+#REF!+#REF!+#REF!+#REF!+#REF!+#REF!+#REF!</f>
        <v>#REF!</v>
      </c>
      <c r="J2182" s="824" t="e">
        <f>#REF!+#REF!+#REF!+#REF!+#REF!+#REF!+#REF!+#REF!+#REF!</f>
        <v>#REF!</v>
      </c>
      <c r="K2182" s="825" t="e">
        <f t="shared" si="39"/>
        <v>#REF!</v>
      </c>
      <c r="L2182" s="825" t="e">
        <f t="shared" si="40"/>
        <v>#REF!</v>
      </c>
      <c r="M2182" s="824" t="e">
        <f>#REF!</f>
        <v>#REF!</v>
      </c>
      <c r="N2182" s="824" t="e">
        <f>#REF!</f>
        <v>#REF!</v>
      </c>
      <c r="O2182" s="838" t="e">
        <f t="shared" si="41"/>
        <v>#REF!</v>
      </c>
      <c r="P2182" s="820" t="e">
        <f>Tabla13[[#This Row],[Ejec Real Acumu]]-Tabla13[[#This Row],[Proyec Ejec Acumul]]</f>
        <v>#REF!</v>
      </c>
      <c r="Q2182" s="820" t="e">
        <f>Tabla13[[#This Row],[Ejec Real Mes]]-Tabla13[[#This Row],[Program Entreg Mes]]</f>
        <v>#REF!</v>
      </c>
    </row>
    <row r="2183" spans="1:17">
      <c r="A2183" s="824">
        <v>5</v>
      </c>
      <c r="B2183" s="824" t="s">
        <v>2461</v>
      </c>
      <c r="C2183" s="824" t="s">
        <v>2462</v>
      </c>
      <c r="D2183" s="824" t="s">
        <v>688</v>
      </c>
      <c r="E2183" s="824" t="e">
        <f>#REF!</f>
        <v>#REF!</v>
      </c>
      <c r="F2183" s="824">
        <v>9</v>
      </c>
      <c r="G2183" s="824" t="s">
        <v>2451</v>
      </c>
      <c r="H2183" s="824" t="e">
        <f>#REF!</f>
        <v>#REF!</v>
      </c>
      <c r="I2183" s="824" t="e">
        <f>#REF!+#REF!+#REF!+#REF!+#REF!+#REF!+#REF!+#REF!+#REF!</f>
        <v>#REF!</v>
      </c>
      <c r="J2183" s="824" t="e">
        <f>#REF!+#REF!+#REF!+#REF!+#REF!+#REF!+#REF!+#REF!+#REF!</f>
        <v>#REF!</v>
      </c>
      <c r="K2183" s="825" t="e">
        <f t="shared" si="39"/>
        <v>#REF!</v>
      </c>
      <c r="L2183" s="825" t="e">
        <f t="shared" si="40"/>
        <v>#REF!</v>
      </c>
      <c r="M2183" s="824" t="e">
        <f>#REF!</f>
        <v>#REF!</v>
      </c>
      <c r="N2183" s="824" t="e">
        <f>#REF!</f>
        <v>#REF!</v>
      </c>
      <c r="O2183" s="838" t="e">
        <f t="shared" si="41"/>
        <v>#REF!</v>
      </c>
      <c r="P2183" s="820" t="e">
        <f>Tabla13[[#This Row],[Ejec Real Acumu]]-Tabla13[[#This Row],[Proyec Ejec Acumul]]</f>
        <v>#REF!</v>
      </c>
      <c r="Q2183" s="820" t="e">
        <f>Tabla13[[#This Row],[Ejec Real Mes]]-Tabla13[[#This Row],[Program Entreg Mes]]</f>
        <v>#REF!</v>
      </c>
    </row>
    <row r="2184" spans="1:17">
      <c r="A2184" s="824">
        <v>6</v>
      </c>
      <c r="B2184" s="824" t="s">
        <v>2461</v>
      </c>
      <c r="C2184" s="824" t="s">
        <v>2462</v>
      </c>
      <c r="D2184" s="824" t="s">
        <v>688</v>
      </c>
      <c r="E2184" s="824" t="e">
        <f>#REF!</f>
        <v>#REF!</v>
      </c>
      <c r="F2184" s="824">
        <v>9</v>
      </c>
      <c r="G2184" s="824" t="s">
        <v>2451</v>
      </c>
      <c r="H2184" s="824" t="e">
        <f>#REF!</f>
        <v>#REF!</v>
      </c>
      <c r="I2184" s="824" t="e">
        <f>#REF!+#REF!+#REF!+#REF!+#REF!+#REF!+#REF!+#REF!+#REF!</f>
        <v>#REF!</v>
      </c>
      <c r="J2184" s="824" t="e">
        <f>#REF!+#REF!+#REF!+#REF!+#REF!+#REF!+#REF!+#REF!+#REF!</f>
        <v>#REF!</v>
      </c>
      <c r="K2184" s="825" t="e">
        <f t="shared" si="39"/>
        <v>#REF!</v>
      </c>
      <c r="L2184" s="825" t="e">
        <f t="shared" si="40"/>
        <v>#REF!</v>
      </c>
      <c r="M2184" s="824" t="e">
        <f>#REF!</f>
        <v>#REF!</v>
      </c>
      <c r="N2184" s="824" t="e">
        <f>#REF!</f>
        <v>#REF!</v>
      </c>
      <c r="O2184" s="838" t="e">
        <f t="shared" si="41"/>
        <v>#REF!</v>
      </c>
      <c r="P2184" s="820" t="e">
        <f>Tabla13[[#This Row],[Ejec Real Acumu]]-Tabla13[[#This Row],[Proyec Ejec Acumul]]</f>
        <v>#REF!</v>
      </c>
      <c r="Q2184" s="820" t="e">
        <f>Tabla13[[#This Row],[Ejec Real Mes]]-Tabla13[[#This Row],[Program Entreg Mes]]</f>
        <v>#REF!</v>
      </c>
    </row>
    <row r="2185" spans="1:17">
      <c r="A2185" s="824">
        <v>7</v>
      </c>
      <c r="B2185" s="824" t="s">
        <v>2461</v>
      </c>
      <c r="C2185" s="824" t="s">
        <v>2462</v>
      </c>
      <c r="D2185" s="824" t="s">
        <v>688</v>
      </c>
      <c r="E2185" s="824" t="e">
        <f>#REF!</f>
        <v>#REF!</v>
      </c>
      <c r="F2185" s="824">
        <v>9</v>
      </c>
      <c r="G2185" s="824" t="s">
        <v>2451</v>
      </c>
      <c r="H2185" s="824" t="e">
        <f>#REF!</f>
        <v>#REF!</v>
      </c>
      <c r="I2185" s="824" t="e">
        <f>#REF!+#REF!+#REF!+#REF!+#REF!+#REF!+#REF!+#REF!+#REF!</f>
        <v>#REF!</v>
      </c>
      <c r="J2185" s="824" t="e">
        <f>#REF!+#REF!+#REF!+#REF!+#REF!+#REF!+#REF!+#REF!+#REF!</f>
        <v>#REF!</v>
      </c>
      <c r="K2185" s="825" t="e">
        <f t="shared" si="39"/>
        <v>#REF!</v>
      </c>
      <c r="L2185" s="825" t="e">
        <f t="shared" si="40"/>
        <v>#REF!</v>
      </c>
      <c r="M2185" s="824" t="e">
        <f>#REF!</f>
        <v>#REF!</v>
      </c>
      <c r="N2185" s="824" t="e">
        <f>#REF!</f>
        <v>#REF!</v>
      </c>
      <c r="O2185" s="838" t="e">
        <f t="shared" si="41"/>
        <v>#REF!</v>
      </c>
      <c r="P2185" s="820" t="e">
        <f>Tabla13[[#This Row],[Ejec Real Acumu]]-Tabla13[[#This Row],[Proyec Ejec Acumul]]</f>
        <v>#REF!</v>
      </c>
      <c r="Q2185" s="820" t="e">
        <f>Tabla13[[#This Row],[Ejec Real Mes]]-Tabla13[[#This Row],[Program Entreg Mes]]</f>
        <v>#REF!</v>
      </c>
    </row>
    <row r="2186" spans="1:17">
      <c r="A2186" s="824">
        <v>8</v>
      </c>
      <c r="B2186" s="824" t="s">
        <v>2461</v>
      </c>
      <c r="C2186" s="824" t="s">
        <v>2462</v>
      </c>
      <c r="D2186" s="824" t="s">
        <v>688</v>
      </c>
      <c r="E2186" s="824" t="e">
        <f>#REF!</f>
        <v>#REF!</v>
      </c>
      <c r="F2186" s="824">
        <v>9</v>
      </c>
      <c r="G2186" s="824" t="s">
        <v>2451</v>
      </c>
      <c r="H2186" s="824" t="e">
        <f>#REF!</f>
        <v>#REF!</v>
      </c>
      <c r="I2186" s="824" t="e">
        <f>#REF!+#REF!+#REF!+#REF!+#REF!+#REF!+#REF!+#REF!+#REF!</f>
        <v>#REF!</v>
      </c>
      <c r="J2186" s="824" t="e">
        <f>#REF!+#REF!+#REF!+#REF!+#REF!+#REF!+#REF!+#REF!+#REF!</f>
        <v>#REF!</v>
      </c>
      <c r="K2186" s="825" t="e">
        <f t="shared" si="39"/>
        <v>#REF!</v>
      </c>
      <c r="L2186" s="825" t="e">
        <f t="shared" si="40"/>
        <v>#REF!</v>
      </c>
      <c r="M2186" s="824" t="e">
        <f>#REF!</f>
        <v>#REF!</v>
      </c>
      <c r="N2186" s="824" t="e">
        <f>#REF!</f>
        <v>#REF!</v>
      </c>
      <c r="O2186" s="838" t="e">
        <f t="shared" si="41"/>
        <v>#REF!</v>
      </c>
      <c r="P2186" s="820" t="e">
        <f>Tabla13[[#This Row],[Ejec Real Acumu]]-Tabla13[[#This Row],[Proyec Ejec Acumul]]</f>
        <v>#REF!</v>
      </c>
      <c r="Q2186" s="820" t="e">
        <f>Tabla13[[#This Row],[Ejec Real Mes]]-Tabla13[[#This Row],[Program Entreg Mes]]</f>
        <v>#REF!</v>
      </c>
    </row>
    <row r="2187" spans="1:17">
      <c r="A2187" s="824">
        <v>9</v>
      </c>
      <c r="B2187" s="824" t="s">
        <v>2461</v>
      </c>
      <c r="C2187" s="824" t="s">
        <v>2462</v>
      </c>
      <c r="D2187" s="824" t="s">
        <v>688</v>
      </c>
      <c r="E2187" s="824" t="e">
        <f>#REF!</f>
        <v>#REF!</v>
      </c>
      <c r="F2187" s="824">
        <v>9</v>
      </c>
      <c r="G2187" s="824" t="s">
        <v>2451</v>
      </c>
      <c r="H2187" s="824" t="e">
        <f>#REF!</f>
        <v>#REF!</v>
      </c>
      <c r="I2187" s="824" t="e">
        <f>#REF!+#REF!+#REF!+#REF!+#REF!+#REF!+#REF!+#REF!+#REF!</f>
        <v>#REF!</v>
      </c>
      <c r="J2187" s="824" t="e">
        <f>#REF!+#REF!+#REF!+#REF!+#REF!+#REF!+#REF!+#REF!+#REF!</f>
        <v>#REF!</v>
      </c>
      <c r="K2187" s="825" t="e">
        <f t="shared" si="39"/>
        <v>#REF!</v>
      </c>
      <c r="L2187" s="825" t="e">
        <f t="shared" si="40"/>
        <v>#REF!</v>
      </c>
      <c r="M2187" s="824" t="e">
        <f>#REF!</f>
        <v>#REF!</v>
      </c>
      <c r="N2187" s="824" t="e">
        <f>#REF!</f>
        <v>#REF!</v>
      </c>
      <c r="O2187" s="838" t="e">
        <f t="shared" si="41"/>
        <v>#REF!</v>
      </c>
      <c r="P2187" s="820" t="e">
        <f>Tabla13[[#This Row],[Ejec Real Acumu]]-Tabla13[[#This Row],[Proyec Ejec Acumul]]</f>
        <v>#REF!</v>
      </c>
      <c r="Q2187" s="820" t="e">
        <f>Tabla13[[#This Row],[Ejec Real Mes]]-Tabla13[[#This Row],[Program Entreg Mes]]</f>
        <v>#REF!</v>
      </c>
    </row>
    <row r="2188" spans="1:17">
      <c r="A2188" s="824">
        <v>10</v>
      </c>
      <c r="B2188" s="824" t="s">
        <v>2461</v>
      </c>
      <c r="C2188" s="824" t="s">
        <v>2462</v>
      </c>
      <c r="D2188" s="824" t="s">
        <v>688</v>
      </c>
      <c r="E2188" s="824" t="e">
        <f>#REF!</f>
        <v>#REF!</v>
      </c>
      <c r="F2188" s="824">
        <v>9</v>
      </c>
      <c r="G2188" s="824" t="s">
        <v>2451</v>
      </c>
      <c r="H2188" s="824" t="e">
        <f>#REF!</f>
        <v>#REF!</v>
      </c>
      <c r="I2188" s="824" t="e">
        <f>#REF!+#REF!+#REF!+#REF!+#REF!+#REF!+#REF!+#REF!+#REF!</f>
        <v>#REF!</v>
      </c>
      <c r="J2188" s="824" t="e">
        <f>#REF!+#REF!+#REF!+#REF!+#REF!+#REF!+#REF!+#REF!+#REF!</f>
        <v>#REF!</v>
      </c>
      <c r="K2188" s="825" t="e">
        <f t="shared" si="39"/>
        <v>#REF!</v>
      </c>
      <c r="L2188" s="825" t="e">
        <f t="shared" si="40"/>
        <v>#REF!</v>
      </c>
      <c r="M2188" s="824" t="e">
        <f>#REF!</f>
        <v>#REF!</v>
      </c>
      <c r="N2188" s="824" t="e">
        <f>#REF!</f>
        <v>#REF!</v>
      </c>
      <c r="O2188" s="838" t="e">
        <f t="shared" si="41"/>
        <v>#REF!</v>
      </c>
      <c r="P2188" s="820" t="e">
        <f>Tabla13[[#This Row],[Ejec Real Acumu]]-Tabla13[[#This Row],[Proyec Ejec Acumul]]</f>
        <v>#REF!</v>
      </c>
      <c r="Q2188" s="820" t="e">
        <f>Tabla13[[#This Row],[Ejec Real Mes]]-Tabla13[[#This Row],[Program Entreg Mes]]</f>
        <v>#REF!</v>
      </c>
    </row>
    <row r="2189" spans="1:17">
      <c r="A2189" s="824">
        <v>11</v>
      </c>
      <c r="B2189" s="824" t="s">
        <v>2461</v>
      </c>
      <c r="C2189" s="824" t="s">
        <v>2462</v>
      </c>
      <c r="D2189" s="824" t="s">
        <v>688</v>
      </c>
      <c r="E2189" s="824" t="e">
        <f>#REF!</f>
        <v>#REF!</v>
      </c>
      <c r="F2189" s="824">
        <v>9</v>
      </c>
      <c r="G2189" s="824" t="s">
        <v>2451</v>
      </c>
      <c r="H2189" s="824" t="e">
        <f>#REF!</f>
        <v>#REF!</v>
      </c>
      <c r="I2189" s="824" t="e">
        <f>#REF!+#REF!+#REF!+#REF!+#REF!+#REF!+#REF!+#REF!+#REF!</f>
        <v>#REF!</v>
      </c>
      <c r="J2189" s="824" t="e">
        <f>#REF!+#REF!+#REF!+#REF!+#REF!+#REF!+#REF!+#REF!+#REF!</f>
        <v>#REF!</v>
      </c>
      <c r="K2189" s="825" t="e">
        <f t="shared" si="39"/>
        <v>#REF!</v>
      </c>
      <c r="L2189" s="825" t="e">
        <f t="shared" si="40"/>
        <v>#REF!</v>
      </c>
      <c r="M2189" s="824" t="e">
        <f>#REF!</f>
        <v>#REF!</v>
      </c>
      <c r="N2189" s="824" t="e">
        <f>#REF!</f>
        <v>#REF!</v>
      </c>
      <c r="O2189" s="838" t="e">
        <f t="shared" si="41"/>
        <v>#REF!</v>
      </c>
      <c r="P2189" s="820" t="e">
        <f>Tabla13[[#This Row],[Ejec Real Acumu]]-Tabla13[[#This Row],[Proyec Ejec Acumul]]</f>
        <v>#REF!</v>
      </c>
      <c r="Q2189" s="820" t="e">
        <f>Tabla13[[#This Row],[Ejec Real Mes]]-Tabla13[[#This Row],[Program Entreg Mes]]</f>
        <v>#REF!</v>
      </c>
    </row>
    <row r="2190" spans="1:17">
      <c r="A2190" s="824">
        <v>12</v>
      </c>
      <c r="B2190" s="824" t="s">
        <v>2461</v>
      </c>
      <c r="C2190" s="824" t="s">
        <v>2462</v>
      </c>
      <c r="D2190" s="824" t="s">
        <v>688</v>
      </c>
      <c r="E2190" s="824" t="e">
        <f>#REF!</f>
        <v>#REF!</v>
      </c>
      <c r="F2190" s="824">
        <v>9</v>
      </c>
      <c r="G2190" s="824" t="s">
        <v>2451</v>
      </c>
      <c r="H2190" s="824" t="e">
        <f>#REF!</f>
        <v>#REF!</v>
      </c>
      <c r="I2190" s="824" t="e">
        <f>#REF!+#REF!+#REF!+#REF!+#REF!+#REF!+#REF!+#REF!+#REF!</f>
        <v>#REF!</v>
      </c>
      <c r="J2190" s="824" t="e">
        <f>#REF!+#REF!+#REF!+#REF!+#REF!+#REF!+#REF!+#REF!+#REF!</f>
        <v>#REF!</v>
      </c>
      <c r="K2190" s="825" t="e">
        <f t="shared" si="39"/>
        <v>#REF!</v>
      </c>
      <c r="L2190" s="825" t="e">
        <f t="shared" si="40"/>
        <v>#REF!</v>
      </c>
      <c r="M2190" s="824" t="e">
        <f>#REF!</f>
        <v>#REF!</v>
      </c>
      <c r="N2190" s="824" t="e">
        <f>#REF!</f>
        <v>#REF!</v>
      </c>
      <c r="O2190" s="838" t="e">
        <f t="shared" si="41"/>
        <v>#REF!</v>
      </c>
      <c r="P2190" s="820" t="e">
        <f>Tabla13[[#This Row],[Ejec Real Acumu]]-Tabla13[[#This Row],[Proyec Ejec Acumul]]</f>
        <v>#REF!</v>
      </c>
      <c r="Q2190" s="820" t="e">
        <f>Tabla13[[#This Row],[Ejec Real Mes]]-Tabla13[[#This Row],[Program Entreg Mes]]</f>
        <v>#REF!</v>
      </c>
    </row>
    <row r="2191" spans="1:17">
      <c r="A2191" s="824">
        <v>13</v>
      </c>
      <c r="B2191" s="824" t="s">
        <v>2461</v>
      </c>
      <c r="C2191" s="824" t="s">
        <v>2462</v>
      </c>
      <c r="D2191" s="824" t="s">
        <v>688</v>
      </c>
      <c r="E2191" s="824" t="e">
        <f>#REF!</f>
        <v>#REF!</v>
      </c>
      <c r="F2191" s="824">
        <v>9</v>
      </c>
      <c r="G2191" s="824" t="s">
        <v>2451</v>
      </c>
      <c r="H2191" s="824" t="e">
        <f>#REF!</f>
        <v>#REF!</v>
      </c>
      <c r="I2191" s="824" t="e">
        <f>#REF!+#REF!+#REF!+#REF!+#REF!+#REF!+#REF!+#REF!+#REF!</f>
        <v>#REF!</v>
      </c>
      <c r="J2191" s="824" t="e">
        <f>#REF!+#REF!+#REF!+#REF!+#REF!+#REF!+#REF!+#REF!+#REF!</f>
        <v>#REF!</v>
      </c>
      <c r="K2191" s="825" t="e">
        <f t="shared" si="39"/>
        <v>#REF!</v>
      </c>
      <c r="L2191" s="825" t="e">
        <f t="shared" si="40"/>
        <v>#REF!</v>
      </c>
      <c r="M2191" s="824" t="e">
        <f>#REF!</f>
        <v>#REF!</v>
      </c>
      <c r="N2191" s="824" t="e">
        <f>#REF!</f>
        <v>#REF!</v>
      </c>
      <c r="O2191" s="838" t="e">
        <f t="shared" si="41"/>
        <v>#REF!</v>
      </c>
      <c r="P2191" s="820" t="e">
        <f>Tabla13[[#This Row],[Ejec Real Acumu]]-Tabla13[[#This Row],[Proyec Ejec Acumul]]</f>
        <v>#REF!</v>
      </c>
      <c r="Q2191" s="820" t="e">
        <f>Tabla13[[#This Row],[Ejec Real Mes]]-Tabla13[[#This Row],[Program Entreg Mes]]</f>
        <v>#REF!</v>
      </c>
    </row>
    <row r="2192" spans="1:17">
      <c r="A2192" s="824">
        <v>14</v>
      </c>
      <c r="B2192" s="824" t="s">
        <v>2461</v>
      </c>
      <c r="C2192" s="824" t="s">
        <v>2462</v>
      </c>
      <c r="D2192" s="824" t="s">
        <v>688</v>
      </c>
      <c r="E2192" s="824" t="e">
        <f>#REF!</f>
        <v>#REF!</v>
      </c>
      <c r="F2192" s="824">
        <v>9</v>
      </c>
      <c r="G2192" s="824" t="s">
        <v>2451</v>
      </c>
      <c r="H2192" s="824" t="e">
        <f>#REF!</f>
        <v>#REF!</v>
      </c>
      <c r="I2192" s="824" t="e">
        <f>#REF!+#REF!+#REF!+#REF!+#REF!+#REF!+#REF!+#REF!+#REF!</f>
        <v>#REF!</v>
      </c>
      <c r="J2192" s="824" t="e">
        <f>#REF!+#REF!+#REF!+#REF!+#REF!+#REF!+#REF!+#REF!+#REF!</f>
        <v>#REF!</v>
      </c>
      <c r="K2192" s="825" t="e">
        <f t="shared" si="39"/>
        <v>#REF!</v>
      </c>
      <c r="L2192" s="825" t="e">
        <f t="shared" si="40"/>
        <v>#REF!</v>
      </c>
      <c r="M2192" s="824" t="e">
        <f>#REF!</f>
        <v>#REF!</v>
      </c>
      <c r="N2192" s="824" t="e">
        <f>#REF!</f>
        <v>#REF!</v>
      </c>
      <c r="O2192" s="838" t="e">
        <f t="shared" si="41"/>
        <v>#REF!</v>
      </c>
      <c r="P2192" s="820" t="e">
        <f>Tabla13[[#This Row],[Ejec Real Acumu]]-Tabla13[[#This Row],[Proyec Ejec Acumul]]</f>
        <v>#REF!</v>
      </c>
      <c r="Q2192" s="820" t="e">
        <f>Tabla13[[#This Row],[Ejec Real Mes]]-Tabla13[[#This Row],[Program Entreg Mes]]</f>
        <v>#REF!</v>
      </c>
    </row>
    <row r="2193" spans="1:17">
      <c r="A2193" s="824">
        <v>15</v>
      </c>
      <c r="B2193" s="824" t="s">
        <v>2461</v>
      </c>
      <c r="C2193" s="824" t="s">
        <v>2462</v>
      </c>
      <c r="D2193" s="824" t="s">
        <v>688</v>
      </c>
      <c r="E2193" s="824" t="e">
        <f>#REF!</f>
        <v>#REF!</v>
      </c>
      <c r="F2193" s="824">
        <v>9</v>
      </c>
      <c r="G2193" s="824" t="s">
        <v>2451</v>
      </c>
      <c r="H2193" s="824" t="e">
        <f>#REF!</f>
        <v>#REF!</v>
      </c>
      <c r="I2193" s="824" t="e">
        <f>#REF!+#REF!+#REF!+#REF!+#REF!+#REF!+#REF!+#REF!+#REF!</f>
        <v>#REF!</v>
      </c>
      <c r="J2193" s="824" t="e">
        <f>#REF!+#REF!+#REF!+#REF!+#REF!+#REF!+#REF!+#REF!+#REF!</f>
        <v>#REF!</v>
      </c>
      <c r="K2193" s="825" t="e">
        <f t="shared" si="39"/>
        <v>#REF!</v>
      </c>
      <c r="L2193" s="825" t="e">
        <f t="shared" si="40"/>
        <v>#REF!</v>
      </c>
      <c r="M2193" s="824" t="e">
        <f>#REF!</f>
        <v>#REF!</v>
      </c>
      <c r="N2193" s="824" t="e">
        <f>#REF!</f>
        <v>#REF!</v>
      </c>
      <c r="O2193" s="838" t="e">
        <f t="shared" si="41"/>
        <v>#REF!</v>
      </c>
      <c r="P2193" s="820" t="e">
        <f>Tabla13[[#This Row],[Ejec Real Acumu]]-Tabla13[[#This Row],[Proyec Ejec Acumul]]</f>
        <v>#REF!</v>
      </c>
      <c r="Q2193" s="820" t="e">
        <f>Tabla13[[#This Row],[Ejec Real Mes]]-Tabla13[[#This Row],[Program Entreg Mes]]</f>
        <v>#REF!</v>
      </c>
    </row>
    <row r="2194" spans="1:17">
      <c r="A2194" s="824">
        <v>16</v>
      </c>
      <c r="B2194" s="824" t="s">
        <v>2461</v>
      </c>
      <c r="C2194" s="824" t="s">
        <v>2462</v>
      </c>
      <c r="D2194" s="824" t="s">
        <v>688</v>
      </c>
      <c r="E2194" s="824" t="e">
        <f>#REF!</f>
        <v>#REF!</v>
      </c>
      <c r="F2194" s="824">
        <v>9</v>
      </c>
      <c r="G2194" s="824" t="s">
        <v>2451</v>
      </c>
      <c r="H2194" s="824" t="e">
        <f>#REF!</f>
        <v>#REF!</v>
      </c>
      <c r="I2194" s="824" t="e">
        <f>#REF!+#REF!+#REF!+#REF!+#REF!+#REF!+#REF!+#REF!+#REF!</f>
        <v>#REF!</v>
      </c>
      <c r="J2194" s="824" t="e">
        <f>#REF!+#REF!+#REF!+#REF!+#REF!+#REF!+#REF!+#REF!+#REF!</f>
        <v>#REF!</v>
      </c>
      <c r="K2194" s="825" t="e">
        <f t="shared" si="39"/>
        <v>#REF!</v>
      </c>
      <c r="L2194" s="825" t="e">
        <f t="shared" si="40"/>
        <v>#REF!</v>
      </c>
      <c r="M2194" s="824" t="e">
        <f>#REF!</f>
        <v>#REF!</v>
      </c>
      <c r="N2194" s="824" t="e">
        <f>#REF!</f>
        <v>#REF!</v>
      </c>
      <c r="O2194" s="838" t="e">
        <f t="shared" si="41"/>
        <v>#REF!</v>
      </c>
      <c r="P2194" s="820" t="e">
        <f>Tabla13[[#This Row],[Ejec Real Acumu]]-Tabla13[[#This Row],[Proyec Ejec Acumul]]</f>
        <v>#REF!</v>
      </c>
      <c r="Q2194" s="820" t="e">
        <f>Tabla13[[#This Row],[Ejec Real Mes]]-Tabla13[[#This Row],[Program Entreg Mes]]</f>
        <v>#REF!</v>
      </c>
    </row>
    <row r="2195" spans="1:17">
      <c r="A2195" s="824">
        <v>17</v>
      </c>
      <c r="B2195" s="824" t="s">
        <v>2461</v>
      </c>
      <c r="C2195" s="824" t="s">
        <v>2462</v>
      </c>
      <c r="D2195" s="824" t="s">
        <v>688</v>
      </c>
      <c r="E2195" s="824" t="e">
        <f>#REF!</f>
        <v>#REF!</v>
      </c>
      <c r="F2195" s="824">
        <v>9</v>
      </c>
      <c r="G2195" s="824" t="s">
        <v>2451</v>
      </c>
      <c r="H2195" s="824" t="e">
        <f>#REF!</f>
        <v>#REF!</v>
      </c>
      <c r="I2195" s="824" t="e">
        <f>#REF!+#REF!+#REF!+#REF!+#REF!+#REF!+#REF!+#REF!+#REF!</f>
        <v>#REF!</v>
      </c>
      <c r="J2195" s="824" t="e">
        <f>#REF!+#REF!+#REF!+#REF!+#REF!+#REF!+#REF!+#REF!+#REF!</f>
        <v>#REF!</v>
      </c>
      <c r="K2195" s="825" t="e">
        <f t="shared" si="39"/>
        <v>#REF!</v>
      </c>
      <c r="L2195" s="825" t="e">
        <f t="shared" si="40"/>
        <v>#REF!</v>
      </c>
      <c r="M2195" s="824" t="e">
        <f>#REF!</f>
        <v>#REF!</v>
      </c>
      <c r="N2195" s="824" t="e">
        <f>#REF!</f>
        <v>#REF!</v>
      </c>
      <c r="O2195" s="838" t="e">
        <f t="shared" si="41"/>
        <v>#REF!</v>
      </c>
      <c r="P2195" s="820" t="e">
        <f>Tabla13[[#This Row],[Ejec Real Acumu]]-Tabla13[[#This Row],[Proyec Ejec Acumul]]</f>
        <v>#REF!</v>
      </c>
      <c r="Q2195" s="820" t="e">
        <f>Tabla13[[#This Row],[Ejec Real Mes]]-Tabla13[[#This Row],[Program Entreg Mes]]</f>
        <v>#REF!</v>
      </c>
    </row>
    <row r="2196" spans="1:17">
      <c r="A2196" s="824">
        <v>18</v>
      </c>
      <c r="B2196" s="824" t="s">
        <v>2461</v>
      </c>
      <c r="C2196" s="824" t="s">
        <v>2462</v>
      </c>
      <c r="D2196" s="824" t="s">
        <v>688</v>
      </c>
      <c r="E2196" s="824" t="e">
        <f>#REF!</f>
        <v>#REF!</v>
      </c>
      <c r="F2196" s="824">
        <v>9</v>
      </c>
      <c r="G2196" s="824" t="s">
        <v>2451</v>
      </c>
      <c r="H2196" s="824" t="e">
        <f>#REF!</f>
        <v>#REF!</v>
      </c>
      <c r="I2196" s="824" t="e">
        <f>#REF!+#REF!+#REF!+#REF!+#REF!+#REF!+#REF!+#REF!+#REF!</f>
        <v>#REF!</v>
      </c>
      <c r="J2196" s="824" t="e">
        <f>#REF!+#REF!+#REF!+#REF!+#REF!+#REF!+#REF!+#REF!+#REF!</f>
        <v>#REF!</v>
      </c>
      <c r="K2196" s="825" t="e">
        <f t="shared" si="39"/>
        <v>#REF!</v>
      </c>
      <c r="L2196" s="825" t="e">
        <f t="shared" si="40"/>
        <v>#REF!</v>
      </c>
      <c r="M2196" s="824" t="e">
        <f>#REF!</f>
        <v>#REF!</v>
      </c>
      <c r="N2196" s="824" t="e">
        <f>#REF!</f>
        <v>#REF!</v>
      </c>
      <c r="O2196" s="838" t="e">
        <f t="shared" si="41"/>
        <v>#REF!</v>
      </c>
      <c r="P2196" s="820" t="e">
        <f>Tabla13[[#This Row],[Ejec Real Acumu]]-Tabla13[[#This Row],[Proyec Ejec Acumul]]</f>
        <v>#REF!</v>
      </c>
      <c r="Q2196" s="820" t="e">
        <f>Tabla13[[#This Row],[Ejec Real Mes]]-Tabla13[[#This Row],[Program Entreg Mes]]</f>
        <v>#REF!</v>
      </c>
    </row>
    <row r="2197" spans="1:17">
      <c r="A2197" s="824">
        <v>19</v>
      </c>
      <c r="B2197" s="824" t="s">
        <v>2461</v>
      </c>
      <c r="C2197" s="824" t="s">
        <v>2462</v>
      </c>
      <c r="D2197" s="824" t="s">
        <v>688</v>
      </c>
      <c r="E2197" s="824" t="e">
        <f>#REF!</f>
        <v>#REF!</v>
      </c>
      <c r="F2197" s="824">
        <v>9</v>
      </c>
      <c r="G2197" s="824" t="s">
        <v>2451</v>
      </c>
      <c r="H2197" s="824" t="e">
        <f>#REF!</f>
        <v>#REF!</v>
      </c>
      <c r="I2197" s="824" t="e">
        <f>#REF!+#REF!+#REF!+#REF!+#REF!+#REF!+#REF!+#REF!+#REF!</f>
        <v>#REF!</v>
      </c>
      <c r="J2197" s="824" t="e">
        <f>#REF!+#REF!+#REF!+#REF!+#REF!+#REF!+#REF!+#REF!+#REF!</f>
        <v>#REF!</v>
      </c>
      <c r="K2197" s="825" t="e">
        <f t="shared" si="39"/>
        <v>#REF!</v>
      </c>
      <c r="L2197" s="825" t="e">
        <f t="shared" si="40"/>
        <v>#REF!</v>
      </c>
      <c r="M2197" s="824" t="e">
        <f>#REF!</f>
        <v>#REF!</v>
      </c>
      <c r="N2197" s="824" t="e">
        <f>#REF!</f>
        <v>#REF!</v>
      </c>
      <c r="O2197" s="838" t="e">
        <f t="shared" si="41"/>
        <v>#REF!</v>
      </c>
      <c r="P2197" s="820" t="e">
        <f>Tabla13[[#This Row],[Ejec Real Acumu]]-Tabla13[[#This Row],[Proyec Ejec Acumul]]</f>
        <v>#REF!</v>
      </c>
      <c r="Q2197" s="820" t="e">
        <f>Tabla13[[#This Row],[Ejec Real Mes]]-Tabla13[[#This Row],[Program Entreg Mes]]</f>
        <v>#REF!</v>
      </c>
    </row>
    <row r="2198" spans="1:17">
      <c r="A2198" s="824">
        <v>20</v>
      </c>
      <c r="B2198" s="824" t="s">
        <v>2461</v>
      </c>
      <c r="C2198" s="824" t="s">
        <v>2462</v>
      </c>
      <c r="D2198" s="824" t="s">
        <v>688</v>
      </c>
      <c r="E2198" s="824" t="e">
        <f>#REF!</f>
        <v>#REF!</v>
      </c>
      <c r="F2198" s="824">
        <v>9</v>
      </c>
      <c r="G2198" s="824" t="s">
        <v>2451</v>
      </c>
      <c r="H2198" s="824" t="e">
        <f>#REF!</f>
        <v>#REF!</v>
      </c>
      <c r="I2198" s="824" t="e">
        <f>#REF!+#REF!+#REF!+#REF!+#REF!+#REF!+#REF!+#REF!+#REF!</f>
        <v>#REF!</v>
      </c>
      <c r="J2198" s="824" t="e">
        <f>#REF!+#REF!+#REF!+#REF!+#REF!+#REF!+#REF!+#REF!+#REF!</f>
        <v>#REF!</v>
      </c>
      <c r="K2198" s="825" t="e">
        <f t="shared" si="39"/>
        <v>#REF!</v>
      </c>
      <c r="L2198" s="825" t="e">
        <f t="shared" si="40"/>
        <v>#REF!</v>
      </c>
      <c r="M2198" s="824" t="e">
        <f>#REF!</f>
        <v>#REF!</v>
      </c>
      <c r="N2198" s="824" t="e">
        <f>#REF!</f>
        <v>#REF!</v>
      </c>
      <c r="O2198" s="838" t="e">
        <f t="shared" si="41"/>
        <v>#REF!</v>
      </c>
      <c r="P2198" s="820" t="e">
        <f>Tabla13[[#This Row],[Ejec Real Acumu]]-Tabla13[[#This Row],[Proyec Ejec Acumul]]</f>
        <v>#REF!</v>
      </c>
      <c r="Q2198" s="820" t="e">
        <f>Tabla13[[#This Row],[Ejec Real Mes]]-Tabla13[[#This Row],[Program Entreg Mes]]</f>
        <v>#REF!</v>
      </c>
    </row>
    <row r="2199" spans="1:17">
      <c r="A2199" s="824">
        <v>21</v>
      </c>
      <c r="B2199" s="824" t="s">
        <v>2461</v>
      </c>
      <c r="C2199" s="824" t="s">
        <v>2462</v>
      </c>
      <c r="D2199" s="824" t="s">
        <v>688</v>
      </c>
      <c r="E2199" s="824" t="e">
        <f>#REF!</f>
        <v>#REF!</v>
      </c>
      <c r="F2199" s="824">
        <v>9</v>
      </c>
      <c r="G2199" s="824" t="s">
        <v>2451</v>
      </c>
      <c r="H2199" s="824" t="e">
        <f>#REF!</f>
        <v>#REF!</v>
      </c>
      <c r="I2199" s="824" t="e">
        <f>#REF!+#REF!+#REF!+#REF!+#REF!+#REF!+#REF!+#REF!+#REF!</f>
        <v>#REF!</v>
      </c>
      <c r="J2199" s="824" t="e">
        <f>#REF!+#REF!+#REF!+#REF!+#REF!+#REF!+#REF!+#REF!+#REF!</f>
        <v>#REF!</v>
      </c>
      <c r="K2199" s="825" t="e">
        <f t="shared" si="39"/>
        <v>#REF!</v>
      </c>
      <c r="L2199" s="825" t="e">
        <f t="shared" si="40"/>
        <v>#REF!</v>
      </c>
      <c r="M2199" s="824" t="e">
        <f>#REF!</f>
        <v>#REF!</v>
      </c>
      <c r="N2199" s="824" t="e">
        <f>#REF!</f>
        <v>#REF!</v>
      </c>
      <c r="O2199" s="838" t="e">
        <f t="shared" si="41"/>
        <v>#REF!</v>
      </c>
      <c r="P2199" s="820" t="e">
        <f>Tabla13[[#This Row],[Ejec Real Acumu]]-Tabla13[[#This Row],[Proyec Ejec Acumul]]</f>
        <v>#REF!</v>
      </c>
      <c r="Q2199" s="820" t="e">
        <f>Tabla13[[#This Row],[Ejec Real Mes]]-Tabla13[[#This Row],[Program Entreg Mes]]</f>
        <v>#REF!</v>
      </c>
    </row>
    <row r="2200" spans="1:17">
      <c r="A2200" s="824">
        <v>22</v>
      </c>
      <c r="B2200" s="824" t="s">
        <v>2461</v>
      </c>
      <c r="C2200" s="824" t="s">
        <v>2462</v>
      </c>
      <c r="D2200" s="824" t="s">
        <v>688</v>
      </c>
      <c r="E2200" s="824" t="e">
        <f>#REF!</f>
        <v>#REF!</v>
      </c>
      <c r="F2200" s="824">
        <v>9</v>
      </c>
      <c r="G2200" s="824" t="s">
        <v>2451</v>
      </c>
      <c r="H2200" s="824" t="e">
        <f>#REF!</f>
        <v>#REF!</v>
      </c>
      <c r="I2200" s="824" t="e">
        <f>#REF!+#REF!+#REF!+#REF!+#REF!+#REF!+#REF!+#REF!+#REF!</f>
        <v>#REF!</v>
      </c>
      <c r="J2200" s="824" t="e">
        <f>#REF!+#REF!+#REF!+#REF!+#REF!+#REF!+#REF!+#REF!+#REF!</f>
        <v>#REF!</v>
      </c>
      <c r="K2200" s="825" t="e">
        <f t="shared" si="39"/>
        <v>#REF!</v>
      </c>
      <c r="L2200" s="825" t="e">
        <f t="shared" si="40"/>
        <v>#REF!</v>
      </c>
      <c r="M2200" s="824" t="e">
        <f>#REF!</f>
        <v>#REF!</v>
      </c>
      <c r="N2200" s="824" t="e">
        <f>#REF!</f>
        <v>#REF!</v>
      </c>
      <c r="O2200" s="838" t="e">
        <f t="shared" si="41"/>
        <v>#REF!</v>
      </c>
      <c r="P2200" s="820" t="e">
        <f>Tabla13[[#This Row],[Ejec Real Acumu]]-Tabla13[[#This Row],[Proyec Ejec Acumul]]</f>
        <v>#REF!</v>
      </c>
      <c r="Q2200" s="820" t="e">
        <f>Tabla13[[#This Row],[Ejec Real Mes]]-Tabla13[[#This Row],[Program Entreg Mes]]</f>
        <v>#REF!</v>
      </c>
    </row>
    <row r="2201" spans="1:17">
      <c r="A2201" s="824">
        <v>23</v>
      </c>
      <c r="B2201" s="824" t="s">
        <v>2461</v>
      </c>
      <c r="C2201" s="824" t="s">
        <v>2462</v>
      </c>
      <c r="D2201" s="824" t="s">
        <v>688</v>
      </c>
      <c r="E2201" s="824" t="e">
        <f>#REF!</f>
        <v>#REF!</v>
      </c>
      <c r="F2201" s="824">
        <v>9</v>
      </c>
      <c r="G2201" s="824" t="s">
        <v>2451</v>
      </c>
      <c r="H2201" s="824" t="e">
        <f>#REF!</f>
        <v>#REF!</v>
      </c>
      <c r="I2201" s="824" t="e">
        <f>#REF!+#REF!+#REF!+#REF!+#REF!+#REF!+#REF!+#REF!+#REF!</f>
        <v>#REF!</v>
      </c>
      <c r="J2201" s="824" t="e">
        <f>#REF!+#REF!+#REF!+#REF!+#REF!+#REF!+#REF!+#REF!+#REF!</f>
        <v>#REF!</v>
      </c>
      <c r="K2201" s="825" t="e">
        <f t="shared" si="39"/>
        <v>#REF!</v>
      </c>
      <c r="L2201" s="825" t="e">
        <f t="shared" si="40"/>
        <v>#REF!</v>
      </c>
      <c r="M2201" s="824" t="e">
        <f>#REF!</f>
        <v>#REF!</v>
      </c>
      <c r="N2201" s="824" t="e">
        <f>#REF!</f>
        <v>#REF!</v>
      </c>
      <c r="O2201" s="838" t="e">
        <f t="shared" si="41"/>
        <v>#REF!</v>
      </c>
      <c r="P2201" s="820" t="e">
        <f>Tabla13[[#This Row],[Ejec Real Acumu]]-Tabla13[[#This Row],[Proyec Ejec Acumul]]</f>
        <v>#REF!</v>
      </c>
      <c r="Q2201" s="820" t="e">
        <f>Tabla13[[#This Row],[Ejec Real Mes]]-Tabla13[[#This Row],[Program Entreg Mes]]</f>
        <v>#REF!</v>
      </c>
    </row>
    <row r="2202" spans="1:17">
      <c r="A2202" s="824">
        <v>24</v>
      </c>
      <c r="B2202" s="824" t="s">
        <v>2461</v>
      </c>
      <c r="C2202" s="824" t="s">
        <v>2462</v>
      </c>
      <c r="D2202" s="824" t="s">
        <v>688</v>
      </c>
      <c r="E2202" s="824" t="e">
        <f>#REF!</f>
        <v>#REF!</v>
      </c>
      <c r="F2202" s="824">
        <v>9</v>
      </c>
      <c r="G2202" s="824" t="s">
        <v>2451</v>
      </c>
      <c r="H2202" s="824" t="e">
        <f>#REF!</f>
        <v>#REF!</v>
      </c>
      <c r="I2202" s="824" t="e">
        <f>#REF!+#REF!+#REF!+#REF!+#REF!+#REF!+#REF!+#REF!+#REF!</f>
        <v>#REF!</v>
      </c>
      <c r="J2202" s="824" t="e">
        <f>#REF!+#REF!+#REF!+#REF!+#REF!+#REF!+#REF!+#REF!+#REF!</f>
        <v>#REF!</v>
      </c>
      <c r="K2202" s="825" t="e">
        <f t="shared" si="39"/>
        <v>#REF!</v>
      </c>
      <c r="L2202" s="825" t="e">
        <f t="shared" si="40"/>
        <v>#REF!</v>
      </c>
      <c r="M2202" s="824" t="e">
        <f>#REF!</f>
        <v>#REF!</v>
      </c>
      <c r="N2202" s="824" t="e">
        <f>#REF!</f>
        <v>#REF!</v>
      </c>
      <c r="O2202" s="838" t="e">
        <f t="shared" si="41"/>
        <v>#REF!</v>
      </c>
      <c r="P2202" s="820" t="e">
        <f>Tabla13[[#This Row],[Ejec Real Acumu]]-Tabla13[[#This Row],[Proyec Ejec Acumul]]</f>
        <v>#REF!</v>
      </c>
      <c r="Q2202" s="820" t="e">
        <f>Tabla13[[#This Row],[Ejec Real Mes]]-Tabla13[[#This Row],[Program Entreg Mes]]</f>
        <v>#REF!</v>
      </c>
    </row>
    <row r="2203" spans="1:17">
      <c r="A2203" s="824">
        <v>25</v>
      </c>
      <c r="B2203" s="824" t="s">
        <v>2461</v>
      </c>
      <c r="C2203" s="824" t="s">
        <v>2462</v>
      </c>
      <c r="D2203" s="824" t="s">
        <v>688</v>
      </c>
      <c r="E2203" s="824" t="e">
        <f>#REF!</f>
        <v>#REF!</v>
      </c>
      <c r="F2203" s="824">
        <v>9</v>
      </c>
      <c r="G2203" s="824" t="s">
        <v>2451</v>
      </c>
      <c r="H2203" s="824" t="e">
        <f>#REF!</f>
        <v>#REF!</v>
      </c>
      <c r="I2203" s="824" t="e">
        <f>#REF!+#REF!+#REF!+#REF!+#REF!+#REF!+#REF!+#REF!+#REF!</f>
        <v>#REF!</v>
      </c>
      <c r="J2203" s="824" t="e">
        <f>#REF!+#REF!+#REF!+#REF!+#REF!+#REF!+#REF!+#REF!+#REF!</f>
        <v>#REF!</v>
      </c>
      <c r="K2203" s="825" t="e">
        <f t="shared" si="39"/>
        <v>#REF!</v>
      </c>
      <c r="L2203" s="825" t="e">
        <f t="shared" si="40"/>
        <v>#REF!</v>
      </c>
      <c r="M2203" s="824" t="e">
        <f>#REF!</f>
        <v>#REF!</v>
      </c>
      <c r="N2203" s="824" t="e">
        <f>#REF!</f>
        <v>#REF!</v>
      </c>
      <c r="O2203" s="838" t="e">
        <f t="shared" si="41"/>
        <v>#REF!</v>
      </c>
      <c r="P2203" s="820" t="e">
        <f>Tabla13[[#This Row],[Ejec Real Acumu]]-Tabla13[[#This Row],[Proyec Ejec Acumul]]</f>
        <v>#REF!</v>
      </c>
      <c r="Q2203" s="820" t="e">
        <f>Tabla13[[#This Row],[Ejec Real Mes]]-Tabla13[[#This Row],[Program Entreg Mes]]</f>
        <v>#REF!</v>
      </c>
    </row>
    <row r="2204" spans="1:17">
      <c r="A2204" s="824">
        <v>26</v>
      </c>
      <c r="B2204" s="824" t="s">
        <v>2461</v>
      </c>
      <c r="C2204" s="824" t="s">
        <v>2462</v>
      </c>
      <c r="D2204" s="824" t="s">
        <v>688</v>
      </c>
      <c r="E2204" s="824" t="e">
        <f>#REF!</f>
        <v>#REF!</v>
      </c>
      <c r="F2204" s="824">
        <v>9</v>
      </c>
      <c r="G2204" s="824" t="s">
        <v>2451</v>
      </c>
      <c r="H2204" s="824" t="e">
        <f>#REF!</f>
        <v>#REF!</v>
      </c>
      <c r="I2204" s="824" t="e">
        <f>#REF!+#REF!+#REF!+#REF!+#REF!+#REF!+#REF!+#REF!+#REF!</f>
        <v>#REF!</v>
      </c>
      <c r="J2204" s="824" t="e">
        <f>#REF!+#REF!+#REF!+#REF!+#REF!+#REF!+#REF!+#REF!+#REF!</f>
        <v>#REF!</v>
      </c>
      <c r="K2204" s="825" t="e">
        <f t="shared" si="39"/>
        <v>#REF!</v>
      </c>
      <c r="L2204" s="825" t="e">
        <f t="shared" si="40"/>
        <v>#REF!</v>
      </c>
      <c r="M2204" s="824" t="e">
        <f>#REF!</f>
        <v>#REF!</v>
      </c>
      <c r="N2204" s="824" t="e">
        <f>#REF!</f>
        <v>#REF!</v>
      </c>
      <c r="O2204" s="838" t="e">
        <f t="shared" si="41"/>
        <v>#REF!</v>
      </c>
      <c r="P2204" s="820" t="e">
        <f>Tabla13[[#This Row],[Ejec Real Acumu]]-Tabla13[[#This Row],[Proyec Ejec Acumul]]</f>
        <v>#REF!</v>
      </c>
      <c r="Q2204" s="820" t="e">
        <f>Tabla13[[#This Row],[Ejec Real Mes]]-Tabla13[[#This Row],[Program Entreg Mes]]</f>
        <v>#REF!</v>
      </c>
    </row>
    <row r="2205" spans="1:17">
      <c r="A2205" s="824">
        <v>27</v>
      </c>
      <c r="B2205" s="824" t="s">
        <v>2461</v>
      </c>
      <c r="C2205" s="824" t="s">
        <v>2462</v>
      </c>
      <c r="D2205" s="824" t="s">
        <v>688</v>
      </c>
      <c r="E2205" s="824" t="e">
        <f>#REF!</f>
        <v>#REF!</v>
      </c>
      <c r="F2205" s="824">
        <v>9</v>
      </c>
      <c r="G2205" s="824" t="s">
        <v>2451</v>
      </c>
      <c r="H2205" s="824" t="e">
        <f>#REF!</f>
        <v>#REF!</v>
      </c>
      <c r="I2205" s="824" t="e">
        <f>#REF!+#REF!+#REF!+#REF!+#REF!+#REF!+#REF!+#REF!+#REF!</f>
        <v>#REF!</v>
      </c>
      <c r="J2205" s="824" t="e">
        <f>#REF!+#REF!+#REF!+#REF!+#REF!+#REF!+#REF!+#REF!+#REF!</f>
        <v>#REF!</v>
      </c>
      <c r="K2205" s="825" t="e">
        <f t="shared" si="39"/>
        <v>#REF!</v>
      </c>
      <c r="L2205" s="825" t="e">
        <f t="shared" si="40"/>
        <v>#REF!</v>
      </c>
      <c r="M2205" s="824" t="e">
        <f>#REF!</f>
        <v>#REF!</v>
      </c>
      <c r="N2205" s="824" t="e">
        <f>#REF!</f>
        <v>#REF!</v>
      </c>
      <c r="O2205" s="838" t="e">
        <f t="shared" si="41"/>
        <v>#REF!</v>
      </c>
      <c r="P2205" s="820" t="e">
        <f>Tabla13[[#This Row],[Ejec Real Acumu]]-Tabla13[[#This Row],[Proyec Ejec Acumul]]</f>
        <v>#REF!</v>
      </c>
      <c r="Q2205" s="820" t="e">
        <f>Tabla13[[#This Row],[Ejec Real Mes]]-Tabla13[[#This Row],[Program Entreg Mes]]</f>
        <v>#REF!</v>
      </c>
    </row>
    <row r="2206" spans="1:17">
      <c r="A2206" s="824">
        <v>28</v>
      </c>
      <c r="B2206" s="824" t="s">
        <v>2461</v>
      </c>
      <c r="C2206" s="824" t="s">
        <v>2462</v>
      </c>
      <c r="D2206" s="824" t="s">
        <v>688</v>
      </c>
      <c r="E2206" s="824" t="e">
        <f>#REF!</f>
        <v>#REF!</v>
      </c>
      <c r="F2206" s="824">
        <v>9</v>
      </c>
      <c r="G2206" s="824" t="s">
        <v>2451</v>
      </c>
      <c r="H2206" s="824" t="e">
        <f>#REF!</f>
        <v>#REF!</v>
      </c>
      <c r="I2206" s="824" t="e">
        <f>#REF!+#REF!+#REF!+#REF!+#REF!+#REF!+#REF!+#REF!+#REF!</f>
        <v>#REF!</v>
      </c>
      <c r="J2206" s="824" t="e">
        <f>#REF!+#REF!+#REF!+#REF!+#REF!+#REF!+#REF!+#REF!+#REF!</f>
        <v>#REF!</v>
      </c>
      <c r="K2206" s="825" t="e">
        <f t="shared" si="39"/>
        <v>#REF!</v>
      </c>
      <c r="L2206" s="825" t="e">
        <f t="shared" si="40"/>
        <v>#REF!</v>
      </c>
      <c r="M2206" s="824" t="e">
        <f>#REF!</f>
        <v>#REF!</v>
      </c>
      <c r="N2206" s="824" t="e">
        <f>#REF!</f>
        <v>#REF!</v>
      </c>
      <c r="O2206" s="838" t="e">
        <f t="shared" si="41"/>
        <v>#REF!</v>
      </c>
      <c r="P2206" s="820" t="e">
        <f>Tabla13[[#This Row],[Ejec Real Acumu]]-Tabla13[[#This Row],[Proyec Ejec Acumul]]</f>
        <v>#REF!</v>
      </c>
      <c r="Q2206" s="820" t="e">
        <f>Tabla13[[#This Row],[Ejec Real Mes]]-Tabla13[[#This Row],[Program Entreg Mes]]</f>
        <v>#REF!</v>
      </c>
    </row>
    <row r="2207" spans="1:17">
      <c r="A2207" s="824">
        <v>29</v>
      </c>
      <c r="B2207" s="824" t="s">
        <v>2461</v>
      </c>
      <c r="C2207" s="824" t="s">
        <v>2462</v>
      </c>
      <c r="D2207" s="824" t="s">
        <v>688</v>
      </c>
      <c r="E2207" s="824" t="e">
        <f>#REF!</f>
        <v>#REF!</v>
      </c>
      <c r="F2207" s="824">
        <v>9</v>
      </c>
      <c r="G2207" s="824" t="s">
        <v>2451</v>
      </c>
      <c r="H2207" s="824" t="e">
        <f>#REF!</f>
        <v>#REF!</v>
      </c>
      <c r="I2207" s="824" t="e">
        <f>#REF!+#REF!+#REF!+#REF!+#REF!+#REF!+#REF!+#REF!+#REF!</f>
        <v>#REF!</v>
      </c>
      <c r="J2207" s="824" t="e">
        <f>#REF!+#REF!+#REF!+#REF!+#REF!+#REF!+#REF!+#REF!+#REF!</f>
        <v>#REF!</v>
      </c>
      <c r="K2207" s="825" t="e">
        <f t="shared" si="39"/>
        <v>#REF!</v>
      </c>
      <c r="L2207" s="825" t="e">
        <f t="shared" si="40"/>
        <v>#REF!</v>
      </c>
      <c r="M2207" s="824" t="e">
        <f>#REF!</f>
        <v>#REF!</v>
      </c>
      <c r="N2207" s="824" t="e">
        <f>#REF!</f>
        <v>#REF!</v>
      </c>
      <c r="O2207" s="838" t="e">
        <f t="shared" si="41"/>
        <v>#REF!</v>
      </c>
      <c r="P2207" s="820" t="e">
        <f>Tabla13[[#This Row],[Ejec Real Acumu]]-Tabla13[[#This Row],[Proyec Ejec Acumul]]</f>
        <v>#REF!</v>
      </c>
      <c r="Q2207" s="820" t="e">
        <f>Tabla13[[#This Row],[Ejec Real Mes]]-Tabla13[[#This Row],[Program Entreg Mes]]</f>
        <v>#REF!</v>
      </c>
    </row>
    <row r="2208" spans="1:17">
      <c r="A2208" s="824">
        <v>30</v>
      </c>
      <c r="B2208" s="824" t="s">
        <v>2461</v>
      </c>
      <c r="C2208" s="824" t="s">
        <v>2462</v>
      </c>
      <c r="D2208" s="824" t="s">
        <v>688</v>
      </c>
      <c r="E2208" s="824" t="e">
        <f>#REF!</f>
        <v>#REF!</v>
      </c>
      <c r="F2208" s="824">
        <v>9</v>
      </c>
      <c r="G2208" s="824" t="s">
        <v>2451</v>
      </c>
      <c r="H2208" s="824" t="e">
        <f>#REF!</f>
        <v>#REF!</v>
      </c>
      <c r="I2208" s="824" t="e">
        <f>#REF!+#REF!+#REF!+#REF!+#REF!+#REF!+#REF!+#REF!+#REF!</f>
        <v>#REF!</v>
      </c>
      <c r="J2208" s="824" t="e">
        <f>#REF!+#REF!+#REF!+#REF!+#REF!+#REF!+#REF!+#REF!+#REF!</f>
        <v>#REF!</v>
      </c>
      <c r="K2208" s="825" t="e">
        <f t="shared" si="39"/>
        <v>#REF!</v>
      </c>
      <c r="L2208" s="825" t="e">
        <f t="shared" si="40"/>
        <v>#REF!</v>
      </c>
      <c r="M2208" s="824" t="e">
        <f>#REF!</f>
        <v>#REF!</v>
      </c>
      <c r="N2208" s="824" t="e">
        <f>#REF!</f>
        <v>#REF!</v>
      </c>
      <c r="O2208" s="838" t="e">
        <f t="shared" si="41"/>
        <v>#REF!</v>
      </c>
      <c r="P2208" s="820" t="e">
        <f>Tabla13[[#This Row],[Ejec Real Acumu]]-Tabla13[[#This Row],[Proyec Ejec Acumul]]</f>
        <v>#REF!</v>
      </c>
      <c r="Q2208" s="820" t="e">
        <f>Tabla13[[#This Row],[Ejec Real Mes]]-Tabla13[[#This Row],[Program Entreg Mes]]</f>
        <v>#REF!</v>
      </c>
    </row>
    <row r="2209" spans="1:17">
      <c r="A2209" s="824">
        <v>31</v>
      </c>
      <c r="B2209" s="824" t="s">
        <v>2461</v>
      </c>
      <c r="C2209" s="824" t="s">
        <v>2462</v>
      </c>
      <c r="D2209" s="824" t="s">
        <v>688</v>
      </c>
      <c r="E2209" s="824" t="e">
        <f>#REF!</f>
        <v>#REF!</v>
      </c>
      <c r="F2209" s="824">
        <v>9</v>
      </c>
      <c r="G2209" s="824" t="s">
        <v>2451</v>
      </c>
      <c r="H2209" s="824" t="e">
        <f>#REF!</f>
        <v>#REF!</v>
      </c>
      <c r="I2209" s="824" t="e">
        <f>#REF!+#REF!+#REF!+#REF!+#REF!+#REF!+#REF!+#REF!+#REF!</f>
        <v>#REF!</v>
      </c>
      <c r="J2209" s="824" t="e">
        <f>#REF!+#REF!+#REF!+#REF!+#REF!+#REF!+#REF!+#REF!+#REF!</f>
        <v>#REF!</v>
      </c>
      <c r="K2209" s="825" t="e">
        <f t="shared" si="39"/>
        <v>#REF!</v>
      </c>
      <c r="L2209" s="825" t="e">
        <f t="shared" si="40"/>
        <v>#REF!</v>
      </c>
      <c r="M2209" s="824" t="e">
        <f>#REF!</f>
        <v>#REF!</v>
      </c>
      <c r="N2209" s="824" t="e">
        <f>#REF!</f>
        <v>#REF!</v>
      </c>
      <c r="O2209" s="838" t="e">
        <f t="shared" si="41"/>
        <v>#REF!</v>
      </c>
      <c r="P2209" s="820" t="e">
        <f>Tabla13[[#This Row],[Ejec Real Acumu]]-Tabla13[[#This Row],[Proyec Ejec Acumul]]</f>
        <v>#REF!</v>
      </c>
      <c r="Q2209" s="820" t="e">
        <f>Tabla13[[#This Row],[Ejec Real Mes]]-Tabla13[[#This Row],[Program Entreg Mes]]</f>
        <v>#REF!</v>
      </c>
    </row>
    <row r="2210" spans="1:17">
      <c r="A2210" s="824">
        <v>32</v>
      </c>
      <c r="B2210" s="824" t="s">
        <v>2461</v>
      </c>
      <c r="C2210" s="824" t="s">
        <v>2462</v>
      </c>
      <c r="D2210" s="824" t="s">
        <v>688</v>
      </c>
      <c r="E2210" s="824" t="e">
        <f>#REF!</f>
        <v>#REF!</v>
      </c>
      <c r="F2210" s="824">
        <v>9</v>
      </c>
      <c r="G2210" s="824" t="s">
        <v>2451</v>
      </c>
      <c r="H2210" s="824" t="e">
        <f>#REF!</f>
        <v>#REF!</v>
      </c>
      <c r="I2210" s="824" t="e">
        <f>#REF!+#REF!+#REF!+#REF!+#REF!+#REF!+#REF!+#REF!+#REF!</f>
        <v>#REF!</v>
      </c>
      <c r="J2210" s="824" t="e">
        <f>#REF!+#REF!+#REF!+#REF!+#REF!+#REF!+#REF!+#REF!+#REF!</f>
        <v>#REF!</v>
      </c>
      <c r="K2210" s="825" t="e">
        <f t="shared" si="39"/>
        <v>#REF!</v>
      </c>
      <c r="L2210" s="825" t="e">
        <f t="shared" si="40"/>
        <v>#REF!</v>
      </c>
      <c r="M2210" s="824" t="e">
        <f>#REF!</f>
        <v>#REF!</v>
      </c>
      <c r="N2210" s="824" t="e">
        <f>#REF!</f>
        <v>#REF!</v>
      </c>
      <c r="O2210" s="838" t="e">
        <f t="shared" si="41"/>
        <v>#REF!</v>
      </c>
      <c r="P2210" s="820" t="e">
        <f>Tabla13[[#This Row],[Ejec Real Acumu]]-Tabla13[[#This Row],[Proyec Ejec Acumul]]</f>
        <v>#REF!</v>
      </c>
      <c r="Q2210" s="820" t="e">
        <f>Tabla13[[#This Row],[Ejec Real Mes]]-Tabla13[[#This Row],[Program Entreg Mes]]</f>
        <v>#REF!</v>
      </c>
    </row>
    <row r="2211" spans="1:17">
      <c r="A2211" s="824">
        <v>33</v>
      </c>
      <c r="B2211" s="824" t="s">
        <v>2461</v>
      </c>
      <c r="C2211" s="824" t="s">
        <v>2462</v>
      </c>
      <c r="D2211" s="824" t="s">
        <v>688</v>
      </c>
      <c r="E2211" s="824" t="e">
        <f>#REF!</f>
        <v>#REF!</v>
      </c>
      <c r="F2211" s="824">
        <v>9</v>
      </c>
      <c r="G2211" s="824" t="s">
        <v>2451</v>
      </c>
      <c r="H2211" s="824" t="e">
        <f>#REF!</f>
        <v>#REF!</v>
      </c>
      <c r="I2211" s="824" t="e">
        <f>#REF!+#REF!+#REF!+#REF!+#REF!+#REF!+#REF!+#REF!+#REF!</f>
        <v>#REF!</v>
      </c>
      <c r="J2211" s="824" t="e">
        <f>#REF!+#REF!+#REF!+#REF!+#REF!+#REF!+#REF!+#REF!+#REF!</f>
        <v>#REF!</v>
      </c>
      <c r="K2211" s="825" t="e">
        <f t="shared" si="39"/>
        <v>#REF!</v>
      </c>
      <c r="L2211" s="825" t="e">
        <f t="shared" si="40"/>
        <v>#REF!</v>
      </c>
      <c r="M2211" s="824" t="e">
        <f>#REF!</f>
        <v>#REF!</v>
      </c>
      <c r="N2211" s="824" t="e">
        <f>#REF!</f>
        <v>#REF!</v>
      </c>
      <c r="O2211" s="838" t="e">
        <f t="shared" si="41"/>
        <v>#REF!</v>
      </c>
      <c r="P2211" s="820" t="e">
        <f>Tabla13[[#This Row],[Ejec Real Acumu]]-Tabla13[[#This Row],[Proyec Ejec Acumul]]</f>
        <v>#REF!</v>
      </c>
      <c r="Q2211" s="820" t="e">
        <f>Tabla13[[#This Row],[Ejec Real Mes]]-Tabla13[[#This Row],[Program Entreg Mes]]</f>
        <v>#REF!</v>
      </c>
    </row>
    <row r="2212" spans="1:17">
      <c r="A2212" s="824">
        <v>34</v>
      </c>
      <c r="B2212" s="824" t="s">
        <v>2461</v>
      </c>
      <c r="C2212" s="824" t="s">
        <v>2462</v>
      </c>
      <c r="D2212" s="824" t="s">
        <v>688</v>
      </c>
      <c r="E2212" s="824" t="e">
        <f>#REF!</f>
        <v>#REF!</v>
      </c>
      <c r="F2212" s="824">
        <v>9</v>
      </c>
      <c r="G2212" s="824" t="s">
        <v>2451</v>
      </c>
      <c r="H2212" s="824" t="e">
        <f>#REF!</f>
        <v>#REF!</v>
      </c>
      <c r="I2212" s="824" t="e">
        <f>#REF!+#REF!+#REF!+#REF!+#REF!+#REF!+#REF!+#REF!+#REF!</f>
        <v>#REF!</v>
      </c>
      <c r="J2212" s="824" t="e">
        <f>#REF!+#REF!+#REF!+#REF!+#REF!+#REF!+#REF!+#REF!+#REF!</f>
        <v>#REF!</v>
      </c>
      <c r="K2212" s="825" t="e">
        <f t="shared" si="39"/>
        <v>#REF!</v>
      </c>
      <c r="L2212" s="825" t="e">
        <f t="shared" si="40"/>
        <v>#REF!</v>
      </c>
      <c r="M2212" s="824" t="e">
        <f>#REF!</f>
        <v>#REF!</v>
      </c>
      <c r="N2212" s="824" t="e">
        <f>#REF!</f>
        <v>#REF!</v>
      </c>
      <c r="O2212" s="838" t="e">
        <f t="shared" si="41"/>
        <v>#REF!</v>
      </c>
      <c r="P2212" s="820" t="e">
        <f>Tabla13[[#This Row],[Ejec Real Acumu]]-Tabla13[[#This Row],[Proyec Ejec Acumul]]</f>
        <v>#REF!</v>
      </c>
      <c r="Q2212" s="820" t="e">
        <f>Tabla13[[#This Row],[Ejec Real Mes]]-Tabla13[[#This Row],[Program Entreg Mes]]</f>
        <v>#REF!</v>
      </c>
    </row>
    <row r="2213" spans="1:17">
      <c r="A2213" s="824">
        <v>35</v>
      </c>
      <c r="B2213" s="824" t="s">
        <v>2461</v>
      </c>
      <c r="C2213" s="824" t="s">
        <v>2462</v>
      </c>
      <c r="D2213" s="824" t="s">
        <v>688</v>
      </c>
      <c r="E2213" s="824" t="e">
        <f>#REF!</f>
        <v>#REF!</v>
      </c>
      <c r="F2213" s="824">
        <v>9</v>
      </c>
      <c r="G2213" s="824" t="s">
        <v>2451</v>
      </c>
      <c r="H2213" s="824" t="e">
        <f>#REF!</f>
        <v>#REF!</v>
      </c>
      <c r="I2213" s="824" t="e">
        <f>#REF!+#REF!+#REF!+#REF!+#REF!+#REF!+#REF!+#REF!+#REF!</f>
        <v>#REF!</v>
      </c>
      <c r="J2213" s="824" t="e">
        <f>#REF!+#REF!+#REF!+#REF!+#REF!+#REF!+#REF!+#REF!+#REF!</f>
        <v>#REF!</v>
      </c>
      <c r="K2213" s="825" t="e">
        <f t="shared" si="39"/>
        <v>#REF!</v>
      </c>
      <c r="L2213" s="825" t="e">
        <f t="shared" si="40"/>
        <v>#REF!</v>
      </c>
      <c r="M2213" s="824" t="e">
        <f>#REF!</f>
        <v>#REF!</v>
      </c>
      <c r="N2213" s="824" t="e">
        <f>#REF!</f>
        <v>#REF!</v>
      </c>
      <c r="O2213" s="838" t="e">
        <f t="shared" si="41"/>
        <v>#REF!</v>
      </c>
      <c r="P2213" s="820" t="e">
        <f>Tabla13[[#This Row],[Ejec Real Acumu]]-Tabla13[[#This Row],[Proyec Ejec Acumul]]</f>
        <v>#REF!</v>
      </c>
      <c r="Q2213" s="820" t="e">
        <f>Tabla13[[#This Row],[Ejec Real Mes]]-Tabla13[[#This Row],[Program Entreg Mes]]</f>
        <v>#REF!</v>
      </c>
    </row>
    <row r="2214" spans="1:17">
      <c r="A2214" s="824">
        <v>1</v>
      </c>
      <c r="B2214" s="824" t="s">
        <v>2461</v>
      </c>
      <c r="C2214" s="824" t="s">
        <v>2462</v>
      </c>
      <c r="D2214" s="824" t="s">
        <v>688</v>
      </c>
      <c r="E2214" s="824" t="e">
        <f>#REF!</f>
        <v>#REF!</v>
      </c>
      <c r="F2214" s="824">
        <v>10</v>
      </c>
      <c r="G2214" s="824" t="s">
        <v>2452</v>
      </c>
      <c r="H2214" s="824" t="e">
        <f>#REF!</f>
        <v>#REF!</v>
      </c>
      <c r="I2214" s="824" t="e">
        <f>#REF!+#REF!+#REF!+#REF!+#REF!+#REF!+#REF!+#REF!+#REF!+#REF!</f>
        <v>#REF!</v>
      </c>
      <c r="J2214" s="824" t="e">
        <f>#REF!+#REF!+#REF!+#REF!+#REF!+#REF!+#REF!+#REF!+#REF!+#REF!</f>
        <v>#REF!</v>
      </c>
      <c r="K2214" s="825" t="e">
        <f t="shared" si="39"/>
        <v>#REF!</v>
      </c>
      <c r="L2214" s="825" t="e">
        <f t="shared" si="40"/>
        <v>#REF!</v>
      </c>
      <c r="M2214" s="824" t="e">
        <f>#REF!</f>
        <v>#REF!</v>
      </c>
      <c r="N2214" s="824" t="e">
        <f>#REF!</f>
        <v>#REF!</v>
      </c>
      <c r="O2214" s="838" t="e">
        <f t="shared" si="41"/>
        <v>#REF!</v>
      </c>
      <c r="P2214" s="820" t="e">
        <f>Tabla13[[#This Row],[Ejec Real Acumu]]-Tabla13[[#This Row],[Proyec Ejec Acumul]]</f>
        <v>#REF!</v>
      </c>
      <c r="Q2214" s="820" t="e">
        <f>Tabla13[[#This Row],[Ejec Real Mes]]-Tabla13[[#This Row],[Program Entreg Mes]]</f>
        <v>#REF!</v>
      </c>
    </row>
    <row r="2215" spans="1:17">
      <c r="A2215" s="824">
        <v>2</v>
      </c>
      <c r="B2215" s="824" t="s">
        <v>2461</v>
      </c>
      <c r="C2215" s="824" t="s">
        <v>2462</v>
      </c>
      <c r="D2215" s="824" t="s">
        <v>688</v>
      </c>
      <c r="E2215" s="824" t="e">
        <f>#REF!</f>
        <v>#REF!</v>
      </c>
      <c r="F2215" s="824">
        <v>10</v>
      </c>
      <c r="G2215" s="824" t="s">
        <v>2452</v>
      </c>
      <c r="H2215" s="824" t="e">
        <f>#REF!</f>
        <v>#REF!</v>
      </c>
      <c r="I2215" s="824" t="e">
        <f>#REF!+#REF!+#REF!+#REF!+#REF!+#REF!+#REF!+#REF!+#REF!+#REF!</f>
        <v>#REF!</v>
      </c>
      <c r="J2215" s="824" t="e">
        <f>#REF!+#REF!+#REF!+#REF!+#REF!+#REF!+#REF!+#REF!+#REF!+#REF!</f>
        <v>#REF!</v>
      </c>
      <c r="K2215" s="825" t="e">
        <f t="shared" si="39"/>
        <v>#REF!</v>
      </c>
      <c r="L2215" s="825" t="e">
        <f t="shared" si="40"/>
        <v>#REF!</v>
      </c>
      <c r="M2215" s="824" t="e">
        <f>#REF!</f>
        <v>#REF!</v>
      </c>
      <c r="N2215" s="824" t="e">
        <f>#REF!</f>
        <v>#REF!</v>
      </c>
      <c r="O2215" s="838" t="e">
        <f t="shared" si="41"/>
        <v>#REF!</v>
      </c>
      <c r="P2215" s="820" t="e">
        <f>Tabla13[[#This Row],[Ejec Real Acumu]]-Tabla13[[#This Row],[Proyec Ejec Acumul]]</f>
        <v>#REF!</v>
      </c>
      <c r="Q2215" s="820" t="e">
        <f>Tabla13[[#This Row],[Ejec Real Mes]]-Tabla13[[#This Row],[Program Entreg Mes]]</f>
        <v>#REF!</v>
      </c>
    </row>
    <row r="2216" spans="1:17">
      <c r="A2216" s="824">
        <v>3</v>
      </c>
      <c r="B2216" s="824" t="s">
        <v>2461</v>
      </c>
      <c r="C2216" s="824" t="s">
        <v>2462</v>
      </c>
      <c r="D2216" s="824" t="s">
        <v>688</v>
      </c>
      <c r="E2216" s="824" t="e">
        <f>#REF!</f>
        <v>#REF!</v>
      </c>
      <c r="F2216" s="824">
        <v>10</v>
      </c>
      <c r="G2216" s="824" t="s">
        <v>2452</v>
      </c>
      <c r="H2216" s="824" t="e">
        <f>#REF!</f>
        <v>#REF!</v>
      </c>
      <c r="I2216" s="824" t="e">
        <f>#REF!+#REF!+#REF!+#REF!+#REF!+#REF!+#REF!+#REF!+#REF!+#REF!</f>
        <v>#REF!</v>
      </c>
      <c r="J2216" s="824" t="e">
        <f>#REF!+#REF!+#REF!+#REF!+#REF!+#REF!+#REF!+#REF!+#REF!+#REF!</f>
        <v>#REF!</v>
      </c>
      <c r="K2216" s="825" t="e">
        <f t="shared" si="39"/>
        <v>#REF!</v>
      </c>
      <c r="L2216" s="825" t="e">
        <f t="shared" si="40"/>
        <v>#REF!</v>
      </c>
      <c r="M2216" s="824" t="e">
        <f>#REF!</f>
        <v>#REF!</v>
      </c>
      <c r="N2216" s="824" t="e">
        <f>#REF!</f>
        <v>#REF!</v>
      </c>
      <c r="O2216" s="838" t="e">
        <f t="shared" si="41"/>
        <v>#REF!</v>
      </c>
      <c r="P2216" s="820" t="e">
        <f>Tabla13[[#This Row],[Ejec Real Acumu]]-Tabla13[[#This Row],[Proyec Ejec Acumul]]</f>
        <v>#REF!</v>
      </c>
      <c r="Q2216" s="820" t="e">
        <f>Tabla13[[#This Row],[Ejec Real Mes]]-Tabla13[[#This Row],[Program Entreg Mes]]</f>
        <v>#REF!</v>
      </c>
    </row>
    <row r="2217" spans="1:17">
      <c r="A2217" s="824">
        <v>4</v>
      </c>
      <c r="B2217" s="824" t="s">
        <v>2461</v>
      </c>
      <c r="C2217" s="824" t="s">
        <v>2462</v>
      </c>
      <c r="D2217" s="824" t="s">
        <v>688</v>
      </c>
      <c r="E2217" s="824" t="e">
        <f>#REF!</f>
        <v>#REF!</v>
      </c>
      <c r="F2217" s="824">
        <v>10</v>
      </c>
      <c r="G2217" s="824" t="s">
        <v>2452</v>
      </c>
      <c r="H2217" s="824" t="e">
        <f>#REF!</f>
        <v>#REF!</v>
      </c>
      <c r="I2217" s="824" t="e">
        <f>#REF!+#REF!+#REF!+#REF!+#REF!+#REF!+#REF!+#REF!+#REF!+#REF!</f>
        <v>#REF!</v>
      </c>
      <c r="J2217" s="824" t="e">
        <f>#REF!+#REF!+#REF!+#REF!+#REF!+#REF!+#REF!+#REF!+#REF!+#REF!</f>
        <v>#REF!</v>
      </c>
      <c r="K2217" s="825" t="e">
        <f t="shared" si="39"/>
        <v>#REF!</v>
      </c>
      <c r="L2217" s="825" t="e">
        <f t="shared" si="40"/>
        <v>#REF!</v>
      </c>
      <c r="M2217" s="824" t="e">
        <f>#REF!</f>
        <v>#REF!</v>
      </c>
      <c r="N2217" s="824" t="e">
        <f>#REF!</f>
        <v>#REF!</v>
      </c>
      <c r="O2217" s="838" t="e">
        <f t="shared" si="41"/>
        <v>#REF!</v>
      </c>
      <c r="P2217" s="820" t="e">
        <f>Tabla13[[#This Row],[Ejec Real Acumu]]-Tabla13[[#This Row],[Proyec Ejec Acumul]]</f>
        <v>#REF!</v>
      </c>
      <c r="Q2217" s="820" t="e">
        <f>Tabla13[[#This Row],[Ejec Real Mes]]-Tabla13[[#This Row],[Program Entreg Mes]]</f>
        <v>#REF!</v>
      </c>
    </row>
    <row r="2218" spans="1:17">
      <c r="A2218" s="824">
        <v>5</v>
      </c>
      <c r="B2218" s="824" t="s">
        <v>2461</v>
      </c>
      <c r="C2218" s="824" t="s">
        <v>2462</v>
      </c>
      <c r="D2218" s="824" t="s">
        <v>688</v>
      </c>
      <c r="E2218" s="824" t="e">
        <f>#REF!</f>
        <v>#REF!</v>
      </c>
      <c r="F2218" s="824">
        <v>10</v>
      </c>
      <c r="G2218" s="824" t="s">
        <v>2452</v>
      </c>
      <c r="H2218" s="824" t="e">
        <f>#REF!</f>
        <v>#REF!</v>
      </c>
      <c r="I2218" s="824" t="e">
        <f>#REF!+#REF!+#REF!+#REF!+#REF!+#REF!+#REF!+#REF!+#REF!+#REF!</f>
        <v>#REF!</v>
      </c>
      <c r="J2218" s="824" t="e">
        <f>#REF!+#REF!+#REF!+#REF!+#REF!+#REF!+#REF!+#REF!+#REF!+#REF!</f>
        <v>#REF!</v>
      </c>
      <c r="K2218" s="825" t="e">
        <f t="shared" si="39"/>
        <v>#REF!</v>
      </c>
      <c r="L2218" s="825" t="e">
        <f t="shared" si="40"/>
        <v>#REF!</v>
      </c>
      <c r="M2218" s="824" t="e">
        <f>#REF!</f>
        <v>#REF!</v>
      </c>
      <c r="N2218" s="824" t="e">
        <f>#REF!</f>
        <v>#REF!</v>
      </c>
      <c r="O2218" s="838" t="e">
        <f t="shared" si="41"/>
        <v>#REF!</v>
      </c>
      <c r="P2218" s="820" t="e">
        <f>Tabla13[[#This Row],[Ejec Real Acumu]]-Tabla13[[#This Row],[Proyec Ejec Acumul]]</f>
        <v>#REF!</v>
      </c>
      <c r="Q2218" s="820" t="e">
        <f>Tabla13[[#This Row],[Ejec Real Mes]]-Tabla13[[#This Row],[Program Entreg Mes]]</f>
        <v>#REF!</v>
      </c>
    </row>
    <row r="2219" spans="1:17">
      <c r="A2219" s="824">
        <v>6</v>
      </c>
      <c r="B2219" s="824" t="s">
        <v>2461</v>
      </c>
      <c r="C2219" s="824" t="s">
        <v>2462</v>
      </c>
      <c r="D2219" s="824" t="s">
        <v>688</v>
      </c>
      <c r="E2219" s="824" t="e">
        <f>#REF!</f>
        <v>#REF!</v>
      </c>
      <c r="F2219" s="824">
        <v>10</v>
      </c>
      <c r="G2219" s="824" t="s">
        <v>2452</v>
      </c>
      <c r="H2219" s="824" t="e">
        <f>#REF!</f>
        <v>#REF!</v>
      </c>
      <c r="I2219" s="824" t="e">
        <f>#REF!+#REF!+#REF!+#REF!+#REF!+#REF!+#REF!+#REF!+#REF!+#REF!</f>
        <v>#REF!</v>
      </c>
      <c r="J2219" s="824" t="e">
        <f>#REF!+#REF!+#REF!+#REF!+#REF!+#REF!+#REF!+#REF!+#REF!+#REF!</f>
        <v>#REF!</v>
      </c>
      <c r="K2219" s="825" t="e">
        <f t="shared" si="39"/>
        <v>#REF!</v>
      </c>
      <c r="L2219" s="825" t="e">
        <f t="shared" si="40"/>
        <v>#REF!</v>
      </c>
      <c r="M2219" s="824" t="e">
        <f>#REF!</f>
        <v>#REF!</v>
      </c>
      <c r="N2219" s="824" t="e">
        <f>#REF!</f>
        <v>#REF!</v>
      </c>
      <c r="O2219" s="838" t="e">
        <f t="shared" si="41"/>
        <v>#REF!</v>
      </c>
      <c r="P2219" s="820" t="e">
        <f>Tabla13[[#This Row],[Ejec Real Acumu]]-Tabla13[[#This Row],[Proyec Ejec Acumul]]</f>
        <v>#REF!</v>
      </c>
      <c r="Q2219" s="820" t="e">
        <f>Tabla13[[#This Row],[Ejec Real Mes]]-Tabla13[[#This Row],[Program Entreg Mes]]</f>
        <v>#REF!</v>
      </c>
    </row>
    <row r="2220" spans="1:17">
      <c r="A2220" s="824">
        <v>7</v>
      </c>
      <c r="B2220" s="824" t="s">
        <v>2461</v>
      </c>
      <c r="C2220" s="824" t="s">
        <v>2462</v>
      </c>
      <c r="D2220" s="824" t="s">
        <v>688</v>
      </c>
      <c r="E2220" s="824" t="e">
        <f>#REF!</f>
        <v>#REF!</v>
      </c>
      <c r="F2220" s="824">
        <v>10</v>
      </c>
      <c r="G2220" s="824" t="s">
        <v>2452</v>
      </c>
      <c r="H2220" s="824" t="e">
        <f>#REF!</f>
        <v>#REF!</v>
      </c>
      <c r="I2220" s="824" t="e">
        <f>#REF!+#REF!+#REF!+#REF!+#REF!+#REF!+#REF!+#REF!+#REF!+#REF!</f>
        <v>#REF!</v>
      </c>
      <c r="J2220" s="824" t="e">
        <f>#REF!+#REF!+#REF!+#REF!+#REF!+#REF!+#REF!+#REF!+#REF!+#REF!</f>
        <v>#REF!</v>
      </c>
      <c r="K2220" s="825" t="e">
        <f t="shared" si="39"/>
        <v>#REF!</v>
      </c>
      <c r="L2220" s="825" t="e">
        <f t="shared" si="40"/>
        <v>#REF!</v>
      </c>
      <c r="M2220" s="824" t="e">
        <f>#REF!</f>
        <v>#REF!</v>
      </c>
      <c r="N2220" s="824" t="e">
        <f>#REF!</f>
        <v>#REF!</v>
      </c>
      <c r="O2220" s="838" t="e">
        <f t="shared" si="41"/>
        <v>#REF!</v>
      </c>
      <c r="P2220" s="820" t="e">
        <f>Tabla13[[#This Row],[Ejec Real Acumu]]-Tabla13[[#This Row],[Proyec Ejec Acumul]]</f>
        <v>#REF!</v>
      </c>
      <c r="Q2220" s="820" t="e">
        <f>Tabla13[[#This Row],[Ejec Real Mes]]-Tabla13[[#This Row],[Program Entreg Mes]]</f>
        <v>#REF!</v>
      </c>
    </row>
    <row r="2221" spans="1:17">
      <c r="A2221" s="824">
        <v>8</v>
      </c>
      <c r="B2221" s="824" t="s">
        <v>2461</v>
      </c>
      <c r="C2221" s="824" t="s">
        <v>2462</v>
      </c>
      <c r="D2221" s="824" t="s">
        <v>688</v>
      </c>
      <c r="E2221" s="824" t="e">
        <f>#REF!</f>
        <v>#REF!</v>
      </c>
      <c r="F2221" s="824">
        <v>10</v>
      </c>
      <c r="G2221" s="824" t="s">
        <v>2452</v>
      </c>
      <c r="H2221" s="824" t="e">
        <f>#REF!</f>
        <v>#REF!</v>
      </c>
      <c r="I2221" s="824" t="e">
        <f>#REF!+#REF!+#REF!+#REF!+#REF!+#REF!+#REF!+#REF!+#REF!+#REF!</f>
        <v>#REF!</v>
      </c>
      <c r="J2221" s="824" t="e">
        <f>#REF!+#REF!+#REF!+#REF!+#REF!+#REF!+#REF!+#REF!+#REF!+#REF!</f>
        <v>#REF!</v>
      </c>
      <c r="K2221" s="825" t="e">
        <f t="shared" si="39"/>
        <v>#REF!</v>
      </c>
      <c r="L2221" s="825" t="e">
        <f t="shared" si="40"/>
        <v>#REF!</v>
      </c>
      <c r="M2221" s="824" t="e">
        <f>#REF!</f>
        <v>#REF!</v>
      </c>
      <c r="N2221" s="824" t="e">
        <f>#REF!</f>
        <v>#REF!</v>
      </c>
      <c r="O2221" s="838" t="e">
        <f t="shared" si="41"/>
        <v>#REF!</v>
      </c>
      <c r="P2221" s="820" t="e">
        <f>Tabla13[[#This Row],[Ejec Real Acumu]]-Tabla13[[#This Row],[Proyec Ejec Acumul]]</f>
        <v>#REF!</v>
      </c>
      <c r="Q2221" s="820" t="e">
        <f>Tabla13[[#This Row],[Ejec Real Mes]]-Tabla13[[#This Row],[Program Entreg Mes]]</f>
        <v>#REF!</v>
      </c>
    </row>
    <row r="2222" spans="1:17">
      <c r="A2222" s="824">
        <v>9</v>
      </c>
      <c r="B2222" s="824" t="s">
        <v>2461</v>
      </c>
      <c r="C2222" s="824" t="s">
        <v>2462</v>
      </c>
      <c r="D2222" s="824" t="s">
        <v>688</v>
      </c>
      <c r="E2222" s="824" t="e">
        <f>#REF!</f>
        <v>#REF!</v>
      </c>
      <c r="F2222" s="824">
        <v>10</v>
      </c>
      <c r="G2222" s="824" t="s">
        <v>2452</v>
      </c>
      <c r="H2222" s="824" t="e">
        <f>#REF!</f>
        <v>#REF!</v>
      </c>
      <c r="I2222" s="824" t="e">
        <f>#REF!+#REF!+#REF!+#REF!+#REF!+#REF!+#REF!+#REF!+#REF!+#REF!</f>
        <v>#REF!</v>
      </c>
      <c r="J2222" s="824" t="e">
        <f>#REF!+#REF!+#REF!+#REF!+#REF!+#REF!+#REF!+#REF!+#REF!+#REF!</f>
        <v>#REF!</v>
      </c>
      <c r="K2222" s="825" t="e">
        <f t="shared" si="39"/>
        <v>#REF!</v>
      </c>
      <c r="L2222" s="825" t="e">
        <f t="shared" si="40"/>
        <v>#REF!</v>
      </c>
      <c r="M2222" s="824" t="e">
        <f>#REF!</f>
        <v>#REF!</v>
      </c>
      <c r="N2222" s="824" t="e">
        <f>#REF!</f>
        <v>#REF!</v>
      </c>
      <c r="O2222" s="838" t="e">
        <f t="shared" si="41"/>
        <v>#REF!</v>
      </c>
      <c r="P2222" s="820" t="e">
        <f>Tabla13[[#This Row],[Ejec Real Acumu]]-Tabla13[[#This Row],[Proyec Ejec Acumul]]</f>
        <v>#REF!</v>
      </c>
      <c r="Q2222" s="820" t="e">
        <f>Tabla13[[#This Row],[Ejec Real Mes]]-Tabla13[[#This Row],[Program Entreg Mes]]</f>
        <v>#REF!</v>
      </c>
    </row>
    <row r="2223" spans="1:17">
      <c r="A2223" s="824">
        <v>10</v>
      </c>
      <c r="B2223" s="824" t="s">
        <v>2461</v>
      </c>
      <c r="C2223" s="824" t="s">
        <v>2462</v>
      </c>
      <c r="D2223" s="824" t="s">
        <v>688</v>
      </c>
      <c r="E2223" s="824" t="e">
        <f>#REF!</f>
        <v>#REF!</v>
      </c>
      <c r="F2223" s="824">
        <v>10</v>
      </c>
      <c r="G2223" s="824" t="s">
        <v>2452</v>
      </c>
      <c r="H2223" s="824" t="e">
        <f>#REF!</f>
        <v>#REF!</v>
      </c>
      <c r="I2223" s="824" t="e">
        <f>#REF!+#REF!+#REF!+#REF!+#REF!+#REF!+#REF!+#REF!+#REF!+#REF!</f>
        <v>#REF!</v>
      </c>
      <c r="J2223" s="824" t="e">
        <f>#REF!+#REF!+#REF!+#REF!+#REF!+#REF!+#REF!+#REF!+#REF!+#REF!</f>
        <v>#REF!</v>
      </c>
      <c r="K2223" s="825" t="e">
        <f t="shared" si="39"/>
        <v>#REF!</v>
      </c>
      <c r="L2223" s="825" t="e">
        <f t="shared" si="40"/>
        <v>#REF!</v>
      </c>
      <c r="M2223" s="824" t="e">
        <f>#REF!</f>
        <v>#REF!</v>
      </c>
      <c r="N2223" s="824" t="e">
        <f>#REF!</f>
        <v>#REF!</v>
      </c>
      <c r="O2223" s="838" t="e">
        <f t="shared" si="41"/>
        <v>#REF!</v>
      </c>
      <c r="P2223" s="820" t="e">
        <f>Tabla13[[#This Row],[Ejec Real Acumu]]-Tabla13[[#This Row],[Proyec Ejec Acumul]]</f>
        <v>#REF!</v>
      </c>
      <c r="Q2223" s="820" t="e">
        <f>Tabla13[[#This Row],[Ejec Real Mes]]-Tabla13[[#This Row],[Program Entreg Mes]]</f>
        <v>#REF!</v>
      </c>
    </row>
    <row r="2224" spans="1:17">
      <c r="A2224" s="824">
        <v>11</v>
      </c>
      <c r="B2224" s="824" t="s">
        <v>2461</v>
      </c>
      <c r="C2224" s="824" t="s">
        <v>2462</v>
      </c>
      <c r="D2224" s="824" t="s">
        <v>688</v>
      </c>
      <c r="E2224" s="824" t="e">
        <f>#REF!</f>
        <v>#REF!</v>
      </c>
      <c r="F2224" s="824">
        <v>10</v>
      </c>
      <c r="G2224" s="824" t="s">
        <v>2452</v>
      </c>
      <c r="H2224" s="824" t="e">
        <f>#REF!</f>
        <v>#REF!</v>
      </c>
      <c r="I2224" s="824" t="e">
        <f>#REF!+#REF!+#REF!+#REF!+#REF!+#REF!+#REF!+#REF!+#REF!+#REF!</f>
        <v>#REF!</v>
      </c>
      <c r="J2224" s="824" t="e">
        <f>#REF!+#REF!+#REF!+#REF!+#REF!+#REF!+#REF!+#REF!+#REF!+#REF!</f>
        <v>#REF!</v>
      </c>
      <c r="K2224" s="825" t="e">
        <f t="shared" si="39"/>
        <v>#REF!</v>
      </c>
      <c r="L2224" s="825" t="e">
        <f t="shared" si="40"/>
        <v>#REF!</v>
      </c>
      <c r="M2224" s="824" t="e">
        <f>#REF!</f>
        <v>#REF!</v>
      </c>
      <c r="N2224" s="824" t="e">
        <f>#REF!</f>
        <v>#REF!</v>
      </c>
      <c r="O2224" s="838" t="e">
        <f t="shared" si="41"/>
        <v>#REF!</v>
      </c>
      <c r="P2224" s="820" t="e">
        <f>Tabla13[[#This Row],[Ejec Real Acumu]]-Tabla13[[#This Row],[Proyec Ejec Acumul]]</f>
        <v>#REF!</v>
      </c>
      <c r="Q2224" s="820" t="e">
        <f>Tabla13[[#This Row],[Ejec Real Mes]]-Tabla13[[#This Row],[Program Entreg Mes]]</f>
        <v>#REF!</v>
      </c>
    </row>
    <row r="2225" spans="1:17">
      <c r="A2225" s="824">
        <v>12</v>
      </c>
      <c r="B2225" s="824" t="s">
        <v>2461</v>
      </c>
      <c r="C2225" s="824" t="s">
        <v>2462</v>
      </c>
      <c r="D2225" s="824" t="s">
        <v>688</v>
      </c>
      <c r="E2225" s="824" t="e">
        <f>#REF!</f>
        <v>#REF!</v>
      </c>
      <c r="F2225" s="824">
        <v>10</v>
      </c>
      <c r="G2225" s="824" t="s">
        <v>2452</v>
      </c>
      <c r="H2225" s="824" t="e">
        <f>#REF!</f>
        <v>#REF!</v>
      </c>
      <c r="I2225" s="824" t="e">
        <f>#REF!+#REF!+#REF!+#REF!+#REF!+#REF!+#REF!+#REF!+#REF!+#REF!</f>
        <v>#REF!</v>
      </c>
      <c r="J2225" s="824" t="e">
        <f>#REF!+#REF!+#REF!+#REF!+#REF!+#REF!+#REF!+#REF!+#REF!+#REF!</f>
        <v>#REF!</v>
      </c>
      <c r="K2225" s="825" t="e">
        <f t="shared" si="39"/>
        <v>#REF!</v>
      </c>
      <c r="L2225" s="825" t="e">
        <f t="shared" si="40"/>
        <v>#REF!</v>
      </c>
      <c r="M2225" s="824" t="e">
        <f>#REF!</f>
        <v>#REF!</v>
      </c>
      <c r="N2225" s="824" t="e">
        <f>#REF!</f>
        <v>#REF!</v>
      </c>
      <c r="O2225" s="838" t="e">
        <f t="shared" si="41"/>
        <v>#REF!</v>
      </c>
      <c r="P2225" s="820" t="e">
        <f>Tabla13[[#This Row],[Ejec Real Acumu]]-Tabla13[[#This Row],[Proyec Ejec Acumul]]</f>
        <v>#REF!</v>
      </c>
      <c r="Q2225" s="820" t="e">
        <f>Tabla13[[#This Row],[Ejec Real Mes]]-Tabla13[[#This Row],[Program Entreg Mes]]</f>
        <v>#REF!</v>
      </c>
    </row>
    <row r="2226" spans="1:17">
      <c r="A2226" s="824">
        <v>13</v>
      </c>
      <c r="B2226" s="824" t="s">
        <v>2461</v>
      </c>
      <c r="C2226" s="824" t="s">
        <v>2462</v>
      </c>
      <c r="D2226" s="824" t="s">
        <v>688</v>
      </c>
      <c r="E2226" s="824" t="e">
        <f>#REF!</f>
        <v>#REF!</v>
      </c>
      <c r="F2226" s="824">
        <v>10</v>
      </c>
      <c r="G2226" s="824" t="s">
        <v>2452</v>
      </c>
      <c r="H2226" s="824" t="e">
        <f>#REF!</f>
        <v>#REF!</v>
      </c>
      <c r="I2226" s="824" t="e">
        <f>#REF!+#REF!+#REF!+#REF!+#REF!+#REF!+#REF!+#REF!+#REF!+#REF!</f>
        <v>#REF!</v>
      </c>
      <c r="J2226" s="824" t="e">
        <f>#REF!+#REF!+#REF!+#REF!+#REF!+#REF!+#REF!+#REF!+#REF!+#REF!</f>
        <v>#REF!</v>
      </c>
      <c r="K2226" s="825" t="e">
        <f t="shared" si="39"/>
        <v>#REF!</v>
      </c>
      <c r="L2226" s="825" t="e">
        <f t="shared" si="40"/>
        <v>#REF!</v>
      </c>
      <c r="M2226" s="824" t="e">
        <f>#REF!</f>
        <v>#REF!</v>
      </c>
      <c r="N2226" s="824" t="e">
        <f>#REF!</f>
        <v>#REF!</v>
      </c>
      <c r="O2226" s="838" t="e">
        <f t="shared" si="41"/>
        <v>#REF!</v>
      </c>
      <c r="P2226" s="820" t="e">
        <f>Tabla13[[#This Row],[Ejec Real Acumu]]-Tabla13[[#This Row],[Proyec Ejec Acumul]]</f>
        <v>#REF!</v>
      </c>
      <c r="Q2226" s="820" t="e">
        <f>Tabla13[[#This Row],[Ejec Real Mes]]-Tabla13[[#This Row],[Program Entreg Mes]]</f>
        <v>#REF!</v>
      </c>
    </row>
    <row r="2227" spans="1:17">
      <c r="A2227" s="824">
        <v>14</v>
      </c>
      <c r="B2227" s="824" t="s">
        <v>2461</v>
      </c>
      <c r="C2227" s="824" t="s">
        <v>2462</v>
      </c>
      <c r="D2227" s="824" t="s">
        <v>688</v>
      </c>
      <c r="E2227" s="824" t="e">
        <f>#REF!</f>
        <v>#REF!</v>
      </c>
      <c r="F2227" s="824">
        <v>10</v>
      </c>
      <c r="G2227" s="824" t="s">
        <v>2452</v>
      </c>
      <c r="H2227" s="824" t="e">
        <f>#REF!</f>
        <v>#REF!</v>
      </c>
      <c r="I2227" s="824" t="e">
        <f>#REF!+#REF!+#REF!+#REF!+#REF!+#REF!+#REF!+#REF!+#REF!+#REF!</f>
        <v>#REF!</v>
      </c>
      <c r="J2227" s="824" t="e">
        <f>#REF!+#REF!+#REF!+#REF!+#REF!+#REF!+#REF!+#REF!+#REF!+#REF!</f>
        <v>#REF!</v>
      </c>
      <c r="K2227" s="825" t="e">
        <f t="shared" si="39"/>
        <v>#REF!</v>
      </c>
      <c r="L2227" s="825" t="e">
        <f t="shared" si="40"/>
        <v>#REF!</v>
      </c>
      <c r="M2227" s="824" t="e">
        <f>#REF!</f>
        <v>#REF!</v>
      </c>
      <c r="N2227" s="824" t="e">
        <f>#REF!</f>
        <v>#REF!</v>
      </c>
      <c r="O2227" s="838" t="e">
        <f t="shared" si="41"/>
        <v>#REF!</v>
      </c>
      <c r="P2227" s="820" t="e">
        <f>Tabla13[[#This Row],[Ejec Real Acumu]]-Tabla13[[#This Row],[Proyec Ejec Acumul]]</f>
        <v>#REF!</v>
      </c>
      <c r="Q2227" s="820" t="e">
        <f>Tabla13[[#This Row],[Ejec Real Mes]]-Tabla13[[#This Row],[Program Entreg Mes]]</f>
        <v>#REF!</v>
      </c>
    </row>
    <row r="2228" spans="1:17">
      <c r="A2228" s="824">
        <v>15</v>
      </c>
      <c r="B2228" s="824" t="s">
        <v>2461</v>
      </c>
      <c r="C2228" s="824" t="s">
        <v>2462</v>
      </c>
      <c r="D2228" s="824" t="s">
        <v>688</v>
      </c>
      <c r="E2228" s="824" t="e">
        <f>#REF!</f>
        <v>#REF!</v>
      </c>
      <c r="F2228" s="824">
        <v>10</v>
      </c>
      <c r="G2228" s="824" t="s">
        <v>2452</v>
      </c>
      <c r="H2228" s="824" t="e">
        <f>#REF!</f>
        <v>#REF!</v>
      </c>
      <c r="I2228" s="824" t="e">
        <f>#REF!+#REF!+#REF!+#REF!+#REF!+#REF!+#REF!+#REF!+#REF!+#REF!</f>
        <v>#REF!</v>
      </c>
      <c r="J2228" s="824" t="e">
        <f>#REF!+#REF!+#REF!+#REF!+#REF!+#REF!+#REF!+#REF!+#REF!+#REF!</f>
        <v>#REF!</v>
      </c>
      <c r="K2228" s="825" t="e">
        <f t="shared" si="39"/>
        <v>#REF!</v>
      </c>
      <c r="L2228" s="825" t="e">
        <f t="shared" si="40"/>
        <v>#REF!</v>
      </c>
      <c r="M2228" s="824" t="e">
        <f>#REF!</f>
        <v>#REF!</v>
      </c>
      <c r="N2228" s="824" t="e">
        <f>#REF!</f>
        <v>#REF!</v>
      </c>
      <c r="O2228" s="838" t="e">
        <f t="shared" si="41"/>
        <v>#REF!</v>
      </c>
      <c r="P2228" s="820" t="e">
        <f>Tabla13[[#This Row],[Ejec Real Acumu]]-Tabla13[[#This Row],[Proyec Ejec Acumul]]</f>
        <v>#REF!</v>
      </c>
      <c r="Q2228" s="820" t="e">
        <f>Tabla13[[#This Row],[Ejec Real Mes]]-Tabla13[[#This Row],[Program Entreg Mes]]</f>
        <v>#REF!</v>
      </c>
    </row>
    <row r="2229" spans="1:17">
      <c r="A2229" s="824">
        <v>16</v>
      </c>
      <c r="B2229" s="824" t="s">
        <v>2461</v>
      </c>
      <c r="C2229" s="824" t="s">
        <v>2462</v>
      </c>
      <c r="D2229" s="824" t="s">
        <v>688</v>
      </c>
      <c r="E2229" s="824" t="e">
        <f>#REF!</f>
        <v>#REF!</v>
      </c>
      <c r="F2229" s="824">
        <v>10</v>
      </c>
      <c r="G2229" s="824" t="s">
        <v>2452</v>
      </c>
      <c r="H2229" s="824" t="e">
        <f>#REF!</f>
        <v>#REF!</v>
      </c>
      <c r="I2229" s="824" t="e">
        <f>#REF!+#REF!+#REF!+#REF!+#REF!+#REF!+#REF!+#REF!+#REF!+#REF!</f>
        <v>#REF!</v>
      </c>
      <c r="J2229" s="824" t="e">
        <f>#REF!+#REF!+#REF!+#REF!+#REF!+#REF!+#REF!+#REF!+#REF!+#REF!</f>
        <v>#REF!</v>
      </c>
      <c r="K2229" s="825" t="e">
        <f t="shared" si="39"/>
        <v>#REF!</v>
      </c>
      <c r="L2229" s="825" t="e">
        <f t="shared" si="40"/>
        <v>#REF!</v>
      </c>
      <c r="M2229" s="824" t="e">
        <f>#REF!</f>
        <v>#REF!</v>
      </c>
      <c r="N2229" s="824" t="e">
        <f>#REF!</f>
        <v>#REF!</v>
      </c>
      <c r="O2229" s="838" t="e">
        <f t="shared" si="41"/>
        <v>#REF!</v>
      </c>
      <c r="P2229" s="820" t="e">
        <f>Tabla13[[#This Row],[Ejec Real Acumu]]-Tabla13[[#This Row],[Proyec Ejec Acumul]]</f>
        <v>#REF!</v>
      </c>
      <c r="Q2229" s="820" t="e">
        <f>Tabla13[[#This Row],[Ejec Real Mes]]-Tabla13[[#This Row],[Program Entreg Mes]]</f>
        <v>#REF!</v>
      </c>
    </row>
    <row r="2230" spans="1:17">
      <c r="A2230" s="824">
        <v>17</v>
      </c>
      <c r="B2230" s="824" t="s">
        <v>2461</v>
      </c>
      <c r="C2230" s="824" t="s">
        <v>2462</v>
      </c>
      <c r="D2230" s="824" t="s">
        <v>688</v>
      </c>
      <c r="E2230" s="824" t="e">
        <f>#REF!</f>
        <v>#REF!</v>
      </c>
      <c r="F2230" s="824">
        <v>10</v>
      </c>
      <c r="G2230" s="824" t="s">
        <v>2452</v>
      </c>
      <c r="H2230" s="824" t="e">
        <f>#REF!</f>
        <v>#REF!</v>
      </c>
      <c r="I2230" s="824" t="e">
        <f>#REF!+#REF!+#REF!+#REF!+#REF!+#REF!+#REF!+#REF!+#REF!+#REF!</f>
        <v>#REF!</v>
      </c>
      <c r="J2230" s="824" t="e">
        <f>#REF!+#REF!+#REF!+#REF!+#REF!+#REF!+#REF!+#REF!+#REF!+#REF!</f>
        <v>#REF!</v>
      </c>
      <c r="K2230" s="825" t="e">
        <f t="shared" si="39"/>
        <v>#REF!</v>
      </c>
      <c r="L2230" s="825" t="e">
        <f t="shared" si="40"/>
        <v>#REF!</v>
      </c>
      <c r="M2230" s="824" t="e">
        <f>#REF!</f>
        <v>#REF!</v>
      </c>
      <c r="N2230" s="824" t="e">
        <f>#REF!</f>
        <v>#REF!</v>
      </c>
      <c r="O2230" s="838" t="e">
        <f t="shared" si="41"/>
        <v>#REF!</v>
      </c>
      <c r="P2230" s="820" t="e">
        <f>Tabla13[[#This Row],[Ejec Real Acumu]]-Tabla13[[#This Row],[Proyec Ejec Acumul]]</f>
        <v>#REF!</v>
      </c>
      <c r="Q2230" s="820" t="e">
        <f>Tabla13[[#This Row],[Ejec Real Mes]]-Tabla13[[#This Row],[Program Entreg Mes]]</f>
        <v>#REF!</v>
      </c>
    </row>
    <row r="2231" spans="1:17">
      <c r="A2231" s="824">
        <v>18</v>
      </c>
      <c r="B2231" s="824" t="s">
        <v>2461</v>
      </c>
      <c r="C2231" s="824" t="s">
        <v>2462</v>
      </c>
      <c r="D2231" s="824" t="s">
        <v>688</v>
      </c>
      <c r="E2231" s="824" t="e">
        <f>#REF!</f>
        <v>#REF!</v>
      </c>
      <c r="F2231" s="824">
        <v>10</v>
      </c>
      <c r="G2231" s="824" t="s">
        <v>2452</v>
      </c>
      <c r="H2231" s="824" t="e">
        <f>#REF!</f>
        <v>#REF!</v>
      </c>
      <c r="I2231" s="824" t="e">
        <f>#REF!+#REF!+#REF!+#REF!+#REF!+#REF!+#REF!+#REF!+#REF!+#REF!</f>
        <v>#REF!</v>
      </c>
      <c r="J2231" s="824" t="e">
        <f>#REF!+#REF!+#REF!+#REF!+#REF!+#REF!+#REF!+#REF!+#REF!+#REF!</f>
        <v>#REF!</v>
      </c>
      <c r="K2231" s="825" t="e">
        <f t="shared" si="39"/>
        <v>#REF!</v>
      </c>
      <c r="L2231" s="825" t="e">
        <f t="shared" si="40"/>
        <v>#REF!</v>
      </c>
      <c r="M2231" s="824" t="e">
        <f>#REF!</f>
        <v>#REF!</v>
      </c>
      <c r="N2231" s="824" t="e">
        <f>#REF!</f>
        <v>#REF!</v>
      </c>
      <c r="O2231" s="838" t="e">
        <f t="shared" si="41"/>
        <v>#REF!</v>
      </c>
      <c r="P2231" s="820" t="e">
        <f>Tabla13[[#This Row],[Ejec Real Acumu]]-Tabla13[[#This Row],[Proyec Ejec Acumul]]</f>
        <v>#REF!</v>
      </c>
      <c r="Q2231" s="820" t="e">
        <f>Tabla13[[#This Row],[Ejec Real Mes]]-Tabla13[[#This Row],[Program Entreg Mes]]</f>
        <v>#REF!</v>
      </c>
    </row>
    <row r="2232" spans="1:17">
      <c r="A2232" s="824">
        <v>19</v>
      </c>
      <c r="B2232" s="824" t="s">
        <v>2461</v>
      </c>
      <c r="C2232" s="824" t="s">
        <v>2462</v>
      </c>
      <c r="D2232" s="824" t="s">
        <v>688</v>
      </c>
      <c r="E2232" s="824" t="e">
        <f>#REF!</f>
        <v>#REF!</v>
      </c>
      <c r="F2232" s="824">
        <v>10</v>
      </c>
      <c r="G2232" s="824" t="s">
        <v>2452</v>
      </c>
      <c r="H2232" s="824" t="e">
        <f>#REF!</f>
        <v>#REF!</v>
      </c>
      <c r="I2232" s="824" t="e">
        <f>#REF!+#REF!+#REF!+#REF!+#REF!+#REF!+#REF!+#REF!+#REF!+#REF!</f>
        <v>#REF!</v>
      </c>
      <c r="J2232" s="824" t="e">
        <f>#REF!+#REF!+#REF!+#REF!+#REF!+#REF!+#REF!+#REF!+#REF!+#REF!</f>
        <v>#REF!</v>
      </c>
      <c r="K2232" s="825" t="e">
        <f t="shared" si="39"/>
        <v>#REF!</v>
      </c>
      <c r="L2232" s="825" t="e">
        <f t="shared" si="40"/>
        <v>#REF!</v>
      </c>
      <c r="M2232" s="824" t="e">
        <f>#REF!</f>
        <v>#REF!</v>
      </c>
      <c r="N2232" s="824" t="e">
        <f>#REF!</f>
        <v>#REF!</v>
      </c>
      <c r="O2232" s="838" t="e">
        <f t="shared" si="41"/>
        <v>#REF!</v>
      </c>
      <c r="P2232" s="820" t="e">
        <f>Tabla13[[#This Row],[Ejec Real Acumu]]-Tabla13[[#This Row],[Proyec Ejec Acumul]]</f>
        <v>#REF!</v>
      </c>
      <c r="Q2232" s="820" t="e">
        <f>Tabla13[[#This Row],[Ejec Real Mes]]-Tabla13[[#This Row],[Program Entreg Mes]]</f>
        <v>#REF!</v>
      </c>
    </row>
    <row r="2233" spans="1:17">
      <c r="A2233" s="824">
        <v>20</v>
      </c>
      <c r="B2233" s="824" t="s">
        <v>2461</v>
      </c>
      <c r="C2233" s="824" t="s">
        <v>2462</v>
      </c>
      <c r="D2233" s="824" t="s">
        <v>688</v>
      </c>
      <c r="E2233" s="824" t="e">
        <f>#REF!</f>
        <v>#REF!</v>
      </c>
      <c r="F2233" s="824">
        <v>10</v>
      </c>
      <c r="G2233" s="824" t="s">
        <v>2452</v>
      </c>
      <c r="H2233" s="824" t="e">
        <f>#REF!</f>
        <v>#REF!</v>
      </c>
      <c r="I2233" s="824" t="e">
        <f>#REF!+#REF!+#REF!+#REF!+#REF!+#REF!+#REF!+#REF!+#REF!+#REF!</f>
        <v>#REF!</v>
      </c>
      <c r="J2233" s="824" t="e">
        <f>#REF!+#REF!+#REF!+#REF!+#REF!+#REF!+#REF!+#REF!+#REF!+#REF!</f>
        <v>#REF!</v>
      </c>
      <c r="K2233" s="825" t="e">
        <f t="shared" si="39"/>
        <v>#REF!</v>
      </c>
      <c r="L2233" s="825" t="e">
        <f t="shared" si="40"/>
        <v>#REF!</v>
      </c>
      <c r="M2233" s="824" t="e">
        <f>#REF!</f>
        <v>#REF!</v>
      </c>
      <c r="N2233" s="824" t="e">
        <f>#REF!</f>
        <v>#REF!</v>
      </c>
      <c r="O2233" s="838" t="e">
        <f t="shared" si="41"/>
        <v>#REF!</v>
      </c>
      <c r="P2233" s="820" t="e">
        <f>Tabla13[[#This Row],[Ejec Real Acumu]]-Tabla13[[#This Row],[Proyec Ejec Acumul]]</f>
        <v>#REF!</v>
      </c>
      <c r="Q2233" s="820" t="e">
        <f>Tabla13[[#This Row],[Ejec Real Mes]]-Tabla13[[#This Row],[Program Entreg Mes]]</f>
        <v>#REF!</v>
      </c>
    </row>
    <row r="2234" spans="1:17">
      <c r="A2234" s="824">
        <v>21</v>
      </c>
      <c r="B2234" s="824" t="s">
        <v>2461</v>
      </c>
      <c r="C2234" s="824" t="s">
        <v>2462</v>
      </c>
      <c r="D2234" s="824" t="s">
        <v>688</v>
      </c>
      <c r="E2234" s="824" t="e">
        <f>#REF!</f>
        <v>#REF!</v>
      </c>
      <c r="F2234" s="824">
        <v>10</v>
      </c>
      <c r="G2234" s="824" t="s">
        <v>2452</v>
      </c>
      <c r="H2234" s="824" t="e">
        <f>#REF!</f>
        <v>#REF!</v>
      </c>
      <c r="I2234" s="824" t="e">
        <f>#REF!+#REF!+#REF!+#REF!+#REF!+#REF!+#REF!+#REF!+#REF!+#REF!</f>
        <v>#REF!</v>
      </c>
      <c r="J2234" s="824" t="e">
        <f>#REF!+#REF!+#REF!+#REF!+#REF!+#REF!+#REF!+#REF!+#REF!+#REF!</f>
        <v>#REF!</v>
      </c>
      <c r="K2234" s="825" t="e">
        <f t="shared" si="39"/>
        <v>#REF!</v>
      </c>
      <c r="L2234" s="825" t="e">
        <f t="shared" si="40"/>
        <v>#REF!</v>
      </c>
      <c r="M2234" s="824" t="e">
        <f>#REF!</f>
        <v>#REF!</v>
      </c>
      <c r="N2234" s="824" t="e">
        <f>#REF!</f>
        <v>#REF!</v>
      </c>
      <c r="O2234" s="838" t="e">
        <f t="shared" si="41"/>
        <v>#REF!</v>
      </c>
      <c r="P2234" s="820" t="e">
        <f>Tabla13[[#This Row],[Ejec Real Acumu]]-Tabla13[[#This Row],[Proyec Ejec Acumul]]</f>
        <v>#REF!</v>
      </c>
      <c r="Q2234" s="820" t="e">
        <f>Tabla13[[#This Row],[Ejec Real Mes]]-Tabla13[[#This Row],[Program Entreg Mes]]</f>
        <v>#REF!</v>
      </c>
    </row>
    <row r="2235" spans="1:17">
      <c r="A2235" s="824">
        <v>22</v>
      </c>
      <c r="B2235" s="824" t="s">
        <v>2461</v>
      </c>
      <c r="C2235" s="824" t="s">
        <v>2462</v>
      </c>
      <c r="D2235" s="824" t="s">
        <v>688</v>
      </c>
      <c r="E2235" s="824" t="e">
        <f>#REF!</f>
        <v>#REF!</v>
      </c>
      <c r="F2235" s="824">
        <v>10</v>
      </c>
      <c r="G2235" s="824" t="s">
        <v>2452</v>
      </c>
      <c r="H2235" s="824" t="e">
        <f>#REF!</f>
        <v>#REF!</v>
      </c>
      <c r="I2235" s="824" t="e">
        <f>#REF!+#REF!+#REF!+#REF!+#REF!+#REF!+#REF!+#REF!+#REF!+#REF!</f>
        <v>#REF!</v>
      </c>
      <c r="J2235" s="824" t="e">
        <f>#REF!+#REF!+#REF!+#REF!+#REF!+#REF!+#REF!+#REF!+#REF!+#REF!</f>
        <v>#REF!</v>
      </c>
      <c r="K2235" s="825" t="e">
        <f t="shared" si="39"/>
        <v>#REF!</v>
      </c>
      <c r="L2235" s="825" t="e">
        <f t="shared" si="40"/>
        <v>#REF!</v>
      </c>
      <c r="M2235" s="824" t="e">
        <f>#REF!</f>
        <v>#REF!</v>
      </c>
      <c r="N2235" s="824" t="e">
        <f>#REF!</f>
        <v>#REF!</v>
      </c>
      <c r="O2235" s="838" t="e">
        <f t="shared" si="41"/>
        <v>#REF!</v>
      </c>
      <c r="P2235" s="820" t="e">
        <f>Tabla13[[#This Row],[Ejec Real Acumu]]-Tabla13[[#This Row],[Proyec Ejec Acumul]]</f>
        <v>#REF!</v>
      </c>
      <c r="Q2235" s="820" t="e">
        <f>Tabla13[[#This Row],[Ejec Real Mes]]-Tabla13[[#This Row],[Program Entreg Mes]]</f>
        <v>#REF!</v>
      </c>
    </row>
    <row r="2236" spans="1:17">
      <c r="A2236" s="824">
        <v>23</v>
      </c>
      <c r="B2236" s="824" t="s">
        <v>2461</v>
      </c>
      <c r="C2236" s="824" t="s">
        <v>2462</v>
      </c>
      <c r="D2236" s="824" t="s">
        <v>688</v>
      </c>
      <c r="E2236" s="824" t="e">
        <f>#REF!</f>
        <v>#REF!</v>
      </c>
      <c r="F2236" s="824">
        <v>10</v>
      </c>
      <c r="G2236" s="824" t="s">
        <v>2452</v>
      </c>
      <c r="H2236" s="824" t="e">
        <f>#REF!</f>
        <v>#REF!</v>
      </c>
      <c r="I2236" s="824" t="e">
        <f>#REF!+#REF!+#REF!+#REF!+#REF!+#REF!+#REF!+#REF!+#REF!+#REF!</f>
        <v>#REF!</v>
      </c>
      <c r="J2236" s="824" t="e">
        <f>#REF!+#REF!+#REF!+#REF!+#REF!+#REF!+#REF!+#REF!+#REF!+#REF!</f>
        <v>#REF!</v>
      </c>
      <c r="K2236" s="825" t="e">
        <f t="shared" si="39"/>
        <v>#REF!</v>
      </c>
      <c r="L2236" s="825" t="e">
        <f t="shared" si="40"/>
        <v>#REF!</v>
      </c>
      <c r="M2236" s="824" t="e">
        <f>#REF!</f>
        <v>#REF!</v>
      </c>
      <c r="N2236" s="824" t="e">
        <f>#REF!</f>
        <v>#REF!</v>
      </c>
      <c r="O2236" s="838" t="e">
        <f t="shared" si="41"/>
        <v>#REF!</v>
      </c>
      <c r="P2236" s="820" t="e">
        <f>Tabla13[[#This Row],[Ejec Real Acumu]]-Tabla13[[#This Row],[Proyec Ejec Acumul]]</f>
        <v>#REF!</v>
      </c>
      <c r="Q2236" s="820" t="e">
        <f>Tabla13[[#This Row],[Ejec Real Mes]]-Tabla13[[#This Row],[Program Entreg Mes]]</f>
        <v>#REF!</v>
      </c>
    </row>
    <row r="2237" spans="1:17">
      <c r="A2237" s="824">
        <v>24</v>
      </c>
      <c r="B2237" s="824" t="s">
        <v>2461</v>
      </c>
      <c r="C2237" s="824" t="s">
        <v>2462</v>
      </c>
      <c r="D2237" s="824" t="s">
        <v>688</v>
      </c>
      <c r="E2237" s="824" t="e">
        <f>#REF!</f>
        <v>#REF!</v>
      </c>
      <c r="F2237" s="824">
        <v>10</v>
      </c>
      <c r="G2237" s="824" t="s">
        <v>2452</v>
      </c>
      <c r="H2237" s="824" t="e">
        <f>#REF!</f>
        <v>#REF!</v>
      </c>
      <c r="I2237" s="824" t="e">
        <f>#REF!+#REF!+#REF!+#REF!+#REF!+#REF!+#REF!+#REF!+#REF!+#REF!</f>
        <v>#REF!</v>
      </c>
      <c r="J2237" s="824" t="e">
        <f>#REF!+#REF!+#REF!+#REF!+#REF!+#REF!+#REF!+#REF!+#REF!+#REF!</f>
        <v>#REF!</v>
      </c>
      <c r="K2237" s="825" t="e">
        <f t="shared" si="39"/>
        <v>#REF!</v>
      </c>
      <c r="L2237" s="825" t="e">
        <f t="shared" si="40"/>
        <v>#REF!</v>
      </c>
      <c r="M2237" s="824" t="e">
        <f>#REF!</f>
        <v>#REF!</v>
      </c>
      <c r="N2237" s="824" t="e">
        <f>#REF!</f>
        <v>#REF!</v>
      </c>
      <c r="O2237" s="838" t="e">
        <f t="shared" si="41"/>
        <v>#REF!</v>
      </c>
      <c r="P2237" s="820" t="e">
        <f>Tabla13[[#This Row],[Ejec Real Acumu]]-Tabla13[[#This Row],[Proyec Ejec Acumul]]</f>
        <v>#REF!</v>
      </c>
      <c r="Q2237" s="820" t="e">
        <f>Tabla13[[#This Row],[Ejec Real Mes]]-Tabla13[[#This Row],[Program Entreg Mes]]</f>
        <v>#REF!</v>
      </c>
    </row>
    <row r="2238" spans="1:17">
      <c r="A2238" s="824">
        <v>25</v>
      </c>
      <c r="B2238" s="824" t="s">
        <v>2461</v>
      </c>
      <c r="C2238" s="824" t="s">
        <v>2462</v>
      </c>
      <c r="D2238" s="824" t="s">
        <v>688</v>
      </c>
      <c r="E2238" s="824" t="e">
        <f>#REF!</f>
        <v>#REF!</v>
      </c>
      <c r="F2238" s="824">
        <v>10</v>
      </c>
      <c r="G2238" s="824" t="s">
        <v>2452</v>
      </c>
      <c r="H2238" s="824" t="e">
        <f>#REF!</f>
        <v>#REF!</v>
      </c>
      <c r="I2238" s="824" t="e">
        <f>#REF!+#REF!+#REF!+#REF!+#REF!+#REF!+#REF!+#REF!+#REF!+#REF!</f>
        <v>#REF!</v>
      </c>
      <c r="J2238" s="824" t="e">
        <f>#REF!+#REF!+#REF!+#REF!+#REF!+#REF!+#REF!+#REF!+#REF!+#REF!</f>
        <v>#REF!</v>
      </c>
      <c r="K2238" s="825" t="e">
        <f t="shared" si="39"/>
        <v>#REF!</v>
      </c>
      <c r="L2238" s="825" t="e">
        <f t="shared" si="40"/>
        <v>#REF!</v>
      </c>
      <c r="M2238" s="824" t="e">
        <f>#REF!</f>
        <v>#REF!</v>
      </c>
      <c r="N2238" s="824" t="e">
        <f>#REF!</f>
        <v>#REF!</v>
      </c>
      <c r="O2238" s="838" t="e">
        <f t="shared" si="41"/>
        <v>#REF!</v>
      </c>
      <c r="P2238" s="820" t="e">
        <f>Tabla13[[#This Row],[Ejec Real Acumu]]-Tabla13[[#This Row],[Proyec Ejec Acumul]]</f>
        <v>#REF!</v>
      </c>
      <c r="Q2238" s="820" t="e">
        <f>Tabla13[[#This Row],[Ejec Real Mes]]-Tabla13[[#This Row],[Program Entreg Mes]]</f>
        <v>#REF!</v>
      </c>
    </row>
    <row r="2239" spans="1:17">
      <c r="A2239" s="824">
        <v>26</v>
      </c>
      <c r="B2239" s="824" t="s">
        <v>2461</v>
      </c>
      <c r="C2239" s="824" t="s">
        <v>2462</v>
      </c>
      <c r="D2239" s="824" t="s">
        <v>688</v>
      </c>
      <c r="E2239" s="824" t="e">
        <f>#REF!</f>
        <v>#REF!</v>
      </c>
      <c r="F2239" s="824">
        <v>10</v>
      </c>
      <c r="G2239" s="824" t="s">
        <v>2452</v>
      </c>
      <c r="H2239" s="824" t="e">
        <f>#REF!</f>
        <v>#REF!</v>
      </c>
      <c r="I2239" s="824" t="e">
        <f>#REF!+#REF!+#REF!+#REF!+#REF!+#REF!+#REF!+#REF!+#REF!+#REF!</f>
        <v>#REF!</v>
      </c>
      <c r="J2239" s="824" t="e">
        <f>#REF!+#REF!+#REF!+#REF!+#REF!+#REF!+#REF!+#REF!+#REF!+#REF!</f>
        <v>#REF!</v>
      </c>
      <c r="K2239" s="825" t="e">
        <f t="shared" si="39"/>
        <v>#REF!</v>
      </c>
      <c r="L2239" s="825" t="e">
        <f t="shared" si="40"/>
        <v>#REF!</v>
      </c>
      <c r="M2239" s="824" t="e">
        <f>#REF!</f>
        <v>#REF!</v>
      </c>
      <c r="N2239" s="824" t="e">
        <f>#REF!</f>
        <v>#REF!</v>
      </c>
      <c r="O2239" s="838" t="e">
        <f t="shared" si="41"/>
        <v>#REF!</v>
      </c>
      <c r="P2239" s="820" t="e">
        <f>Tabla13[[#This Row],[Ejec Real Acumu]]-Tabla13[[#This Row],[Proyec Ejec Acumul]]</f>
        <v>#REF!</v>
      </c>
      <c r="Q2239" s="820" t="e">
        <f>Tabla13[[#This Row],[Ejec Real Mes]]-Tabla13[[#This Row],[Program Entreg Mes]]</f>
        <v>#REF!</v>
      </c>
    </row>
    <row r="2240" spans="1:17">
      <c r="A2240" s="824">
        <v>27</v>
      </c>
      <c r="B2240" s="824" t="s">
        <v>2461</v>
      </c>
      <c r="C2240" s="824" t="s">
        <v>2462</v>
      </c>
      <c r="D2240" s="824" t="s">
        <v>688</v>
      </c>
      <c r="E2240" s="824" t="e">
        <f>#REF!</f>
        <v>#REF!</v>
      </c>
      <c r="F2240" s="824">
        <v>10</v>
      </c>
      <c r="G2240" s="824" t="s">
        <v>2452</v>
      </c>
      <c r="H2240" s="824" t="e">
        <f>#REF!</f>
        <v>#REF!</v>
      </c>
      <c r="I2240" s="824" t="e">
        <f>#REF!+#REF!+#REF!+#REF!+#REF!+#REF!+#REF!+#REF!+#REF!+#REF!</f>
        <v>#REF!</v>
      </c>
      <c r="J2240" s="824" t="e">
        <f>#REF!+#REF!+#REF!+#REF!+#REF!+#REF!+#REF!+#REF!+#REF!+#REF!</f>
        <v>#REF!</v>
      </c>
      <c r="K2240" s="825" t="e">
        <f t="shared" si="39"/>
        <v>#REF!</v>
      </c>
      <c r="L2240" s="825" t="e">
        <f t="shared" si="40"/>
        <v>#REF!</v>
      </c>
      <c r="M2240" s="824" t="e">
        <f>#REF!</f>
        <v>#REF!</v>
      </c>
      <c r="N2240" s="824" t="e">
        <f>#REF!</f>
        <v>#REF!</v>
      </c>
      <c r="O2240" s="838" t="e">
        <f t="shared" si="41"/>
        <v>#REF!</v>
      </c>
      <c r="P2240" s="820" t="e">
        <f>Tabla13[[#This Row],[Ejec Real Acumu]]-Tabla13[[#This Row],[Proyec Ejec Acumul]]</f>
        <v>#REF!</v>
      </c>
      <c r="Q2240" s="820" t="e">
        <f>Tabla13[[#This Row],[Ejec Real Mes]]-Tabla13[[#This Row],[Program Entreg Mes]]</f>
        <v>#REF!</v>
      </c>
    </row>
    <row r="2241" spans="1:17">
      <c r="A2241" s="824">
        <v>28</v>
      </c>
      <c r="B2241" s="824" t="s">
        <v>2461</v>
      </c>
      <c r="C2241" s="824" t="s">
        <v>2462</v>
      </c>
      <c r="D2241" s="824" t="s">
        <v>688</v>
      </c>
      <c r="E2241" s="824" t="e">
        <f>#REF!</f>
        <v>#REF!</v>
      </c>
      <c r="F2241" s="824">
        <v>10</v>
      </c>
      <c r="G2241" s="824" t="s">
        <v>2452</v>
      </c>
      <c r="H2241" s="824" t="e">
        <f>#REF!</f>
        <v>#REF!</v>
      </c>
      <c r="I2241" s="824" t="e">
        <f>#REF!+#REF!+#REF!+#REF!+#REF!+#REF!+#REF!+#REF!+#REF!+#REF!</f>
        <v>#REF!</v>
      </c>
      <c r="J2241" s="824" t="e">
        <f>#REF!+#REF!+#REF!+#REF!+#REF!+#REF!+#REF!+#REF!+#REF!+#REF!</f>
        <v>#REF!</v>
      </c>
      <c r="K2241" s="825" t="e">
        <f t="shared" si="39"/>
        <v>#REF!</v>
      </c>
      <c r="L2241" s="825" t="e">
        <f t="shared" si="40"/>
        <v>#REF!</v>
      </c>
      <c r="M2241" s="824" t="e">
        <f>#REF!</f>
        <v>#REF!</v>
      </c>
      <c r="N2241" s="824" t="e">
        <f>#REF!</f>
        <v>#REF!</v>
      </c>
      <c r="O2241" s="838" t="e">
        <f t="shared" si="41"/>
        <v>#REF!</v>
      </c>
      <c r="P2241" s="820" t="e">
        <f>Tabla13[[#This Row],[Ejec Real Acumu]]-Tabla13[[#This Row],[Proyec Ejec Acumul]]</f>
        <v>#REF!</v>
      </c>
      <c r="Q2241" s="820" t="e">
        <f>Tabla13[[#This Row],[Ejec Real Mes]]-Tabla13[[#This Row],[Program Entreg Mes]]</f>
        <v>#REF!</v>
      </c>
    </row>
    <row r="2242" spans="1:17">
      <c r="A2242" s="824">
        <v>29</v>
      </c>
      <c r="B2242" s="824" t="s">
        <v>2461</v>
      </c>
      <c r="C2242" s="824" t="s">
        <v>2462</v>
      </c>
      <c r="D2242" s="824" t="s">
        <v>688</v>
      </c>
      <c r="E2242" s="824" t="e">
        <f>#REF!</f>
        <v>#REF!</v>
      </c>
      <c r="F2242" s="824">
        <v>10</v>
      </c>
      <c r="G2242" s="824" t="s">
        <v>2452</v>
      </c>
      <c r="H2242" s="824" t="e">
        <f>#REF!</f>
        <v>#REF!</v>
      </c>
      <c r="I2242" s="824" t="e">
        <f>#REF!+#REF!+#REF!+#REF!+#REF!+#REF!+#REF!+#REF!+#REF!+#REF!</f>
        <v>#REF!</v>
      </c>
      <c r="J2242" s="824" t="e">
        <f>#REF!+#REF!+#REF!+#REF!+#REF!+#REF!+#REF!+#REF!+#REF!+#REF!</f>
        <v>#REF!</v>
      </c>
      <c r="K2242" s="825" t="e">
        <f t="shared" si="39"/>
        <v>#REF!</v>
      </c>
      <c r="L2242" s="825" t="e">
        <f t="shared" si="40"/>
        <v>#REF!</v>
      </c>
      <c r="M2242" s="824" t="e">
        <f>#REF!</f>
        <v>#REF!</v>
      </c>
      <c r="N2242" s="824" t="e">
        <f>#REF!</f>
        <v>#REF!</v>
      </c>
      <c r="O2242" s="838" t="e">
        <f t="shared" si="41"/>
        <v>#REF!</v>
      </c>
      <c r="P2242" s="820" t="e">
        <f>Tabla13[[#This Row],[Ejec Real Acumu]]-Tabla13[[#This Row],[Proyec Ejec Acumul]]</f>
        <v>#REF!</v>
      </c>
      <c r="Q2242" s="820" t="e">
        <f>Tabla13[[#This Row],[Ejec Real Mes]]-Tabla13[[#This Row],[Program Entreg Mes]]</f>
        <v>#REF!</v>
      </c>
    </row>
    <row r="2243" spans="1:17">
      <c r="A2243" s="824">
        <v>30</v>
      </c>
      <c r="B2243" s="824" t="s">
        <v>2461</v>
      </c>
      <c r="C2243" s="824" t="s">
        <v>2462</v>
      </c>
      <c r="D2243" s="824" t="s">
        <v>688</v>
      </c>
      <c r="E2243" s="824" t="e">
        <f>#REF!</f>
        <v>#REF!</v>
      </c>
      <c r="F2243" s="824">
        <v>10</v>
      </c>
      <c r="G2243" s="824" t="s">
        <v>2452</v>
      </c>
      <c r="H2243" s="824" t="e">
        <f>#REF!</f>
        <v>#REF!</v>
      </c>
      <c r="I2243" s="824" t="e">
        <f>#REF!+#REF!+#REF!+#REF!+#REF!+#REF!+#REF!+#REF!+#REF!+#REF!</f>
        <v>#REF!</v>
      </c>
      <c r="J2243" s="824" t="e">
        <f>#REF!+#REF!+#REF!+#REF!+#REF!+#REF!+#REF!+#REF!+#REF!+#REF!</f>
        <v>#REF!</v>
      </c>
      <c r="K2243" s="825" t="e">
        <f t="shared" si="39"/>
        <v>#REF!</v>
      </c>
      <c r="L2243" s="825" t="e">
        <f t="shared" si="40"/>
        <v>#REF!</v>
      </c>
      <c r="M2243" s="824" t="e">
        <f>#REF!</f>
        <v>#REF!</v>
      </c>
      <c r="N2243" s="824" t="e">
        <f>#REF!</f>
        <v>#REF!</v>
      </c>
      <c r="O2243" s="838" t="e">
        <f t="shared" si="41"/>
        <v>#REF!</v>
      </c>
      <c r="P2243" s="820" t="e">
        <f>Tabla13[[#This Row],[Ejec Real Acumu]]-Tabla13[[#This Row],[Proyec Ejec Acumul]]</f>
        <v>#REF!</v>
      </c>
      <c r="Q2243" s="820" t="e">
        <f>Tabla13[[#This Row],[Ejec Real Mes]]-Tabla13[[#This Row],[Program Entreg Mes]]</f>
        <v>#REF!</v>
      </c>
    </row>
    <row r="2244" spans="1:17">
      <c r="A2244" s="824">
        <v>31</v>
      </c>
      <c r="B2244" s="824" t="s">
        <v>2461</v>
      </c>
      <c r="C2244" s="824" t="s">
        <v>2462</v>
      </c>
      <c r="D2244" s="824" t="s">
        <v>688</v>
      </c>
      <c r="E2244" s="824" t="e">
        <f>#REF!</f>
        <v>#REF!</v>
      </c>
      <c r="F2244" s="824">
        <v>10</v>
      </c>
      <c r="G2244" s="824" t="s">
        <v>2452</v>
      </c>
      <c r="H2244" s="824" t="e">
        <f>#REF!</f>
        <v>#REF!</v>
      </c>
      <c r="I2244" s="824" t="e">
        <f>#REF!+#REF!+#REF!+#REF!+#REF!+#REF!+#REF!+#REF!+#REF!+#REF!</f>
        <v>#REF!</v>
      </c>
      <c r="J2244" s="824" t="e">
        <f>#REF!+#REF!+#REF!+#REF!+#REF!+#REF!+#REF!+#REF!+#REF!+#REF!</f>
        <v>#REF!</v>
      </c>
      <c r="K2244" s="825" t="e">
        <f t="shared" si="39"/>
        <v>#REF!</v>
      </c>
      <c r="L2244" s="825" t="e">
        <f t="shared" si="40"/>
        <v>#REF!</v>
      </c>
      <c r="M2244" s="824" t="e">
        <f>#REF!</f>
        <v>#REF!</v>
      </c>
      <c r="N2244" s="824" t="e">
        <f>#REF!</f>
        <v>#REF!</v>
      </c>
      <c r="O2244" s="838" t="e">
        <f t="shared" si="41"/>
        <v>#REF!</v>
      </c>
      <c r="P2244" s="820" t="e">
        <f>Tabla13[[#This Row],[Ejec Real Acumu]]-Tabla13[[#This Row],[Proyec Ejec Acumul]]</f>
        <v>#REF!</v>
      </c>
      <c r="Q2244" s="820" t="e">
        <f>Tabla13[[#This Row],[Ejec Real Mes]]-Tabla13[[#This Row],[Program Entreg Mes]]</f>
        <v>#REF!</v>
      </c>
    </row>
    <row r="2245" spans="1:17">
      <c r="A2245" s="824">
        <v>32</v>
      </c>
      <c r="B2245" s="824" t="s">
        <v>2461</v>
      </c>
      <c r="C2245" s="824" t="s">
        <v>2462</v>
      </c>
      <c r="D2245" s="824" t="s">
        <v>688</v>
      </c>
      <c r="E2245" s="824" t="e">
        <f>#REF!</f>
        <v>#REF!</v>
      </c>
      <c r="F2245" s="824">
        <v>10</v>
      </c>
      <c r="G2245" s="824" t="s">
        <v>2452</v>
      </c>
      <c r="H2245" s="824" t="e">
        <f>#REF!</f>
        <v>#REF!</v>
      </c>
      <c r="I2245" s="824" t="e">
        <f>#REF!+#REF!+#REF!+#REF!+#REF!+#REF!+#REF!+#REF!+#REF!+#REF!</f>
        <v>#REF!</v>
      </c>
      <c r="J2245" s="824" t="e">
        <f>#REF!+#REF!+#REF!+#REF!+#REF!+#REF!+#REF!+#REF!+#REF!+#REF!</f>
        <v>#REF!</v>
      </c>
      <c r="K2245" s="825" t="e">
        <f t="shared" si="39"/>
        <v>#REF!</v>
      </c>
      <c r="L2245" s="825" t="e">
        <f t="shared" si="40"/>
        <v>#REF!</v>
      </c>
      <c r="M2245" s="824" t="e">
        <f>#REF!</f>
        <v>#REF!</v>
      </c>
      <c r="N2245" s="824" t="e">
        <f>#REF!</f>
        <v>#REF!</v>
      </c>
      <c r="O2245" s="838" t="e">
        <f t="shared" si="41"/>
        <v>#REF!</v>
      </c>
      <c r="P2245" s="820" t="e">
        <f>Tabla13[[#This Row],[Ejec Real Acumu]]-Tabla13[[#This Row],[Proyec Ejec Acumul]]</f>
        <v>#REF!</v>
      </c>
      <c r="Q2245" s="820" t="e">
        <f>Tabla13[[#This Row],[Ejec Real Mes]]-Tabla13[[#This Row],[Program Entreg Mes]]</f>
        <v>#REF!</v>
      </c>
    </row>
    <row r="2246" spans="1:17">
      <c r="A2246" s="824">
        <v>33</v>
      </c>
      <c r="B2246" s="824" t="s">
        <v>2461</v>
      </c>
      <c r="C2246" s="824" t="s">
        <v>2462</v>
      </c>
      <c r="D2246" s="824" t="s">
        <v>688</v>
      </c>
      <c r="E2246" s="824" t="e">
        <f>#REF!</f>
        <v>#REF!</v>
      </c>
      <c r="F2246" s="824">
        <v>10</v>
      </c>
      <c r="G2246" s="824" t="s">
        <v>2452</v>
      </c>
      <c r="H2246" s="824" t="e">
        <f>#REF!</f>
        <v>#REF!</v>
      </c>
      <c r="I2246" s="824" t="e">
        <f>#REF!+#REF!+#REF!+#REF!+#REF!+#REF!+#REF!+#REF!+#REF!+#REF!</f>
        <v>#REF!</v>
      </c>
      <c r="J2246" s="824" t="e">
        <f>#REF!+#REF!+#REF!+#REF!+#REF!+#REF!+#REF!+#REF!+#REF!+#REF!</f>
        <v>#REF!</v>
      </c>
      <c r="K2246" s="825" t="e">
        <f t="shared" si="39"/>
        <v>#REF!</v>
      </c>
      <c r="L2246" s="825" t="e">
        <f t="shared" si="40"/>
        <v>#REF!</v>
      </c>
      <c r="M2246" s="824" t="e">
        <f>#REF!</f>
        <v>#REF!</v>
      </c>
      <c r="N2246" s="824" t="e">
        <f>#REF!</f>
        <v>#REF!</v>
      </c>
      <c r="O2246" s="838" t="e">
        <f t="shared" si="41"/>
        <v>#REF!</v>
      </c>
      <c r="P2246" s="820" t="e">
        <f>Tabla13[[#This Row],[Ejec Real Acumu]]-Tabla13[[#This Row],[Proyec Ejec Acumul]]</f>
        <v>#REF!</v>
      </c>
      <c r="Q2246" s="820" t="e">
        <f>Tabla13[[#This Row],[Ejec Real Mes]]-Tabla13[[#This Row],[Program Entreg Mes]]</f>
        <v>#REF!</v>
      </c>
    </row>
    <row r="2247" spans="1:17">
      <c r="A2247" s="824">
        <v>34</v>
      </c>
      <c r="B2247" s="824" t="s">
        <v>2461</v>
      </c>
      <c r="C2247" s="824" t="s">
        <v>2462</v>
      </c>
      <c r="D2247" s="824" t="s">
        <v>688</v>
      </c>
      <c r="E2247" s="824" t="e">
        <f>#REF!</f>
        <v>#REF!</v>
      </c>
      <c r="F2247" s="824">
        <v>10</v>
      </c>
      <c r="G2247" s="824" t="s">
        <v>2452</v>
      </c>
      <c r="H2247" s="824" t="e">
        <f>#REF!</f>
        <v>#REF!</v>
      </c>
      <c r="I2247" s="824" t="e">
        <f>#REF!+#REF!+#REF!+#REF!+#REF!+#REF!+#REF!+#REF!+#REF!+#REF!</f>
        <v>#REF!</v>
      </c>
      <c r="J2247" s="824" t="e">
        <f>#REF!+#REF!+#REF!+#REF!+#REF!+#REF!+#REF!+#REF!+#REF!+#REF!</f>
        <v>#REF!</v>
      </c>
      <c r="K2247" s="825" t="e">
        <f t="shared" si="39"/>
        <v>#REF!</v>
      </c>
      <c r="L2247" s="825" t="e">
        <f t="shared" si="40"/>
        <v>#REF!</v>
      </c>
      <c r="M2247" s="824" t="e">
        <f>#REF!</f>
        <v>#REF!</v>
      </c>
      <c r="N2247" s="824" t="e">
        <f>#REF!</f>
        <v>#REF!</v>
      </c>
      <c r="O2247" s="838" t="e">
        <f t="shared" si="41"/>
        <v>#REF!</v>
      </c>
      <c r="P2247" s="820" t="e">
        <f>Tabla13[[#This Row],[Ejec Real Acumu]]-Tabla13[[#This Row],[Proyec Ejec Acumul]]</f>
        <v>#REF!</v>
      </c>
      <c r="Q2247" s="820" t="e">
        <f>Tabla13[[#This Row],[Ejec Real Mes]]-Tabla13[[#This Row],[Program Entreg Mes]]</f>
        <v>#REF!</v>
      </c>
    </row>
    <row r="2248" spans="1:17">
      <c r="A2248" s="824">
        <v>35</v>
      </c>
      <c r="B2248" s="824" t="s">
        <v>2461</v>
      </c>
      <c r="C2248" s="824" t="s">
        <v>2462</v>
      </c>
      <c r="D2248" s="824" t="s">
        <v>688</v>
      </c>
      <c r="E2248" s="824" t="e">
        <f>#REF!</f>
        <v>#REF!</v>
      </c>
      <c r="F2248" s="824">
        <v>10</v>
      </c>
      <c r="G2248" s="824" t="s">
        <v>2452</v>
      </c>
      <c r="H2248" s="824" t="e">
        <f>#REF!</f>
        <v>#REF!</v>
      </c>
      <c r="I2248" s="824" t="e">
        <f>#REF!+#REF!+#REF!+#REF!+#REF!+#REF!+#REF!+#REF!+#REF!+#REF!</f>
        <v>#REF!</v>
      </c>
      <c r="J2248" s="824" t="e">
        <f>#REF!+#REF!+#REF!+#REF!+#REF!+#REF!+#REF!+#REF!+#REF!+#REF!</f>
        <v>#REF!</v>
      </c>
      <c r="K2248" s="825" t="e">
        <f t="shared" si="39"/>
        <v>#REF!</v>
      </c>
      <c r="L2248" s="825" t="e">
        <f t="shared" si="40"/>
        <v>#REF!</v>
      </c>
      <c r="M2248" s="824" t="e">
        <f>#REF!</f>
        <v>#REF!</v>
      </c>
      <c r="N2248" s="824" t="e">
        <f>#REF!</f>
        <v>#REF!</v>
      </c>
      <c r="O2248" s="838" t="e">
        <f t="shared" si="41"/>
        <v>#REF!</v>
      </c>
      <c r="P2248" s="820" t="e">
        <f>Tabla13[[#This Row],[Ejec Real Acumu]]-Tabla13[[#This Row],[Proyec Ejec Acumul]]</f>
        <v>#REF!</v>
      </c>
      <c r="Q2248" s="820" t="e">
        <f>Tabla13[[#This Row],[Ejec Real Mes]]-Tabla13[[#This Row],[Program Entreg Mes]]</f>
        <v>#REF!</v>
      </c>
    </row>
    <row r="2249" spans="1:17">
      <c r="A2249" s="824">
        <v>1</v>
      </c>
      <c r="B2249" s="824" t="s">
        <v>2461</v>
      </c>
      <c r="C2249" s="824" t="s">
        <v>2462</v>
      </c>
      <c r="D2249" s="824" t="s">
        <v>688</v>
      </c>
      <c r="E2249" s="824" t="e">
        <f>#REF!</f>
        <v>#REF!</v>
      </c>
      <c r="F2249" s="824">
        <v>11</v>
      </c>
      <c r="G2249" s="824" t="s">
        <v>2453</v>
      </c>
      <c r="H2249" s="824" t="e">
        <f>#REF!</f>
        <v>#REF!</v>
      </c>
      <c r="I2249" s="824" t="e">
        <f>#REF!+#REF!+#REF!+#REF!+#REF!+#REF!+#REF!+#REF!+#REF!+#REF!+#REF!</f>
        <v>#REF!</v>
      </c>
      <c r="J2249" s="824" t="e">
        <f>#REF!+#REF!+#REF!+#REF!+#REF!+#REF!+#REF!+#REF!+#REF!+#REF!+#REF!</f>
        <v>#REF!</v>
      </c>
      <c r="K2249" s="825" t="e">
        <f t="shared" si="39"/>
        <v>#REF!</v>
      </c>
      <c r="L2249" s="825" t="e">
        <f t="shared" si="40"/>
        <v>#REF!</v>
      </c>
      <c r="M2249" s="824" t="e">
        <f>#REF!</f>
        <v>#REF!</v>
      </c>
      <c r="N2249" s="824" t="e">
        <f>#REF!</f>
        <v>#REF!</v>
      </c>
      <c r="O2249" s="838" t="e">
        <f t="shared" si="41"/>
        <v>#REF!</v>
      </c>
      <c r="P2249" s="820" t="e">
        <f>Tabla13[[#This Row],[Ejec Real Acumu]]-Tabla13[[#This Row],[Proyec Ejec Acumul]]</f>
        <v>#REF!</v>
      </c>
      <c r="Q2249" s="820" t="e">
        <f>Tabla13[[#This Row],[Ejec Real Mes]]-Tabla13[[#This Row],[Program Entreg Mes]]</f>
        <v>#REF!</v>
      </c>
    </row>
    <row r="2250" spans="1:17">
      <c r="A2250" s="824">
        <v>2</v>
      </c>
      <c r="B2250" s="824" t="s">
        <v>2461</v>
      </c>
      <c r="C2250" s="824" t="s">
        <v>2462</v>
      </c>
      <c r="D2250" s="824" t="s">
        <v>688</v>
      </c>
      <c r="E2250" s="824" t="e">
        <f>#REF!</f>
        <v>#REF!</v>
      </c>
      <c r="F2250" s="824">
        <v>11</v>
      </c>
      <c r="G2250" s="824" t="s">
        <v>2453</v>
      </c>
      <c r="H2250" s="824" t="e">
        <f>#REF!</f>
        <v>#REF!</v>
      </c>
      <c r="I2250" s="824" t="e">
        <f>#REF!+#REF!+#REF!+#REF!+#REF!+#REF!+#REF!+#REF!+#REF!+#REF!+#REF!</f>
        <v>#REF!</v>
      </c>
      <c r="J2250" s="824" t="e">
        <f>#REF!+#REF!+#REF!+#REF!+#REF!+#REF!+#REF!+#REF!+#REF!+#REF!+#REF!</f>
        <v>#REF!</v>
      </c>
      <c r="K2250" s="825" t="e">
        <f t="shared" si="39"/>
        <v>#REF!</v>
      </c>
      <c r="L2250" s="825" t="e">
        <f t="shared" si="40"/>
        <v>#REF!</v>
      </c>
      <c r="M2250" s="824" t="e">
        <f>#REF!</f>
        <v>#REF!</v>
      </c>
      <c r="N2250" s="824" t="e">
        <f>#REF!</f>
        <v>#REF!</v>
      </c>
      <c r="O2250" s="838" t="e">
        <f t="shared" si="41"/>
        <v>#REF!</v>
      </c>
      <c r="P2250" s="820" t="e">
        <f>Tabla13[[#This Row],[Ejec Real Acumu]]-Tabla13[[#This Row],[Proyec Ejec Acumul]]</f>
        <v>#REF!</v>
      </c>
      <c r="Q2250" s="820" t="e">
        <f>Tabla13[[#This Row],[Ejec Real Mes]]-Tabla13[[#This Row],[Program Entreg Mes]]</f>
        <v>#REF!</v>
      </c>
    </row>
    <row r="2251" spans="1:17">
      <c r="A2251" s="824">
        <v>3</v>
      </c>
      <c r="B2251" s="824" t="s">
        <v>2461</v>
      </c>
      <c r="C2251" s="824" t="s">
        <v>2462</v>
      </c>
      <c r="D2251" s="824" t="s">
        <v>688</v>
      </c>
      <c r="E2251" s="824" t="e">
        <f>#REF!</f>
        <v>#REF!</v>
      </c>
      <c r="F2251" s="824">
        <v>11</v>
      </c>
      <c r="G2251" s="824" t="s">
        <v>2453</v>
      </c>
      <c r="H2251" s="824" t="e">
        <f>#REF!</f>
        <v>#REF!</v>
      </c>
      <c r="I2251" s="824" t="e">
        <f>#REF!+#REF!+#REF!+#REF!+#REF!+#REF!+#REF!+#REF!+#REF!+#REF!+#REF!</f>
        <v>#REF!</v>
      </c>
      <c r="J2251" s="824" t="e">
        <f>#REF!+#REF!+#REF!+#REF!+#REF!+#REF!+#REF!+#REF!+#REF!+#REF!+#REF!</f>
        <v>#REF!</v>
      </c>
      <c r="K2251" s="825" t="e">
        <f t="shared" si="39"/>
        <v>#REF!</v>
      </c>
      <c r="L2251" s="825" t="e">
        <f t="shared" si="40"/>
        <v>#REF!</v>
      </c>
      <c r="M2251" s="824" t="e">
        <f>#REF!</f>
        <v>#REF!</v>
      </c>
      <c r="N2251" s="824" t="e">
        <f>#REF!</f>
        <v>#REF!</v>
      </c>
      <c r="O2251" s="838" t="e">
        <f t="shared" si="41"/>
        <v>#REF!</v>
      </c>
      <c r="P2251" s="820" t="e">
        <f>Tabla13[[#This Row],[Ejec Real Acumu]]-Tabla13[[#This Row],[Proyec Ejec Acumul]]</f>
        <v>#REF!</v>
      </c>
      <c r="Q2251" s="820" t="e">
        <f>Tabla13[[#This Row],[Ejec Real Mes]]-Tabla13[[#This Row],[Program Entreg Mes]]</f>
        <v>#REF!</v>
      </c>
    </row>
    <row r="2252" spans="1:17">
      <c r="A2252" s="824">
        <v>4</v>
      </c>
      <c r="B2252" s="824" t="s">
        <v>2461</v>
      </c>
      <c r="C2252" s="824" t="s">
        <v>2462</v>
      </c>
      <c r="D2252" s="824" t="s">
        <v>688</v>
      </c>
      <c r="E2252" s="824" t="e">
        <f>#REF!</f>
        <v>#REF!</v>
      </c>
      <c r="F2252" s="824">
        <v>11</v>
      </c>
      <c r="G2252" s="824" t="s">
        <v>2453</v>
      </c>
      <c r="H2252" s="824" t="e">
        <f>#REF!</f>
        <v>#REF!</v>
      </c>
      <c r="I2252" s="824" t="e">
        <f>#REF!+#REF!+#REF!+#REF!+#REF!+#REF!+#REF!+#REF!+#REF!+#REF!+#REF!</f>
        <v>#REF!</v>
      </c>
      <c r="J2252" s="824" t="e">
        <f>#REF!+#REF!+#REF!+#REF!+#REF!+#REF!+#REF!+#REF!+#REF!+#REF!+#REF!</f>
        <v>#REF!</v>
      </c>
      <c r="K2252" s="825" t="e">
        <f t="shared" si="39"/>
        <v>#REF!</v>
      </c>
      <c r="L2252" s="825" t="e">
        <f t="shared" si="40"/>
        <v>#REF!</v>
      </c>
      <c r="M2252" s="824" t="e">
        <f>#REF!</f>
        <v>#REF!</v>
      </c>
      <c r="N2252" s="824" t="e">
        <f>#REF!</f>
        <v>#REF!</v>
      </c>
      <c r="O2252" s="838" t="e">
        <f t="shared" si="41"/>
        <v>#REF!</v>
      </c>
      <c r="P2252" s="820" t="e">
        <f>Tabla13[[#This Row],[Ejec Real Acumu]]-Tabla13[[#This Row],[Proyec Ejec Acumul]]</f>
        <v>#REF!</v>
      </c>
      <c r="Q2252" s="820" t="e">
        <f>Tabla13[[#This Row],[Ejec Real Mes]]-Tabla13[[#This Row],[Program Entreg Mes]]</f>
        <v>#REF!</v>
      </c>
    </row>
    <row r="2253" spans="1:17">
      <c r="A2253" s="824">
        <v>5</v>
      </c>
      <c r="B2253" s="824" t="s">
        <v>2461</v>
      </c>
      <c r="C2253" s="824" t="s">
        <v>2462</v>
      </c>
      <c r="D2253" s="824" t="s">
        <v>688</v>
      </c>
      <c r="E2253" s="824" t="e">
        <f>#REF!</f>
        <v>#REF!</v>
      </c>
      <c r="F2253" s="824">
        <v>11</v>
      </c>
      <c r="G2253" s="824" t="s">
        <v>2453</v>
      </c>
      <c r="H2253" s="824" t="e">
        <f>#REF!</f>
        <v>#REF!</v>
      </c>
      <c r="I2253" s="824" t="e">
        <f>#REF!+#REF!+#REF!+#REF!+#REF!+#REF!+#REF!+#REF!+#REF!+#REF!+#REF!</f>
        <v>#REF!</v>
      </c>
      <c r="J2253" s="824" t="e">
        <f>#REF!+#REF!+#REF!+#REF!+#REF!+#REF!+#REF!+#REF!+#REF!+#REF!+#REF!</f>
        <v>#REF!</v>
      </c>
      <c r="K2253" s="825" t="e">
        <f t="shared" si="39"/>
        <v>#REF!</v>
      </c>
      <c r="L2253" s="825" t="e">
        <f t="shared" si="40"/>
        <v>#REF!</v>
      </c>
      <c r="M2253" s="824" t="e">
        <f>#REF!</f>
        <v>#REF!</v>
      </c>
      <c r="N2253" s="824" t="e">
        <f>#REF!</f>
        <v>#REF!</v>
      </c>
      <c r="O2253" s="838" t="e">
        <f t="shared" si="41"/>
        <v>#REF!</v>
      </c>
      <c r="P2253" s="820" t="e">
        <f>Tabla13[[#This Row],[Ejec Real Acumu]]-Tabla13[[#This Row],[Proyec Ejec Acumul]]</f>
        <v>#REF!</v>
      </c>
      <c r="Q2253" s="820" t="e">
        <f>Tabla13[[#This Row],[Ejec Real Mes]]-Tabla13[[#This Row],[Program Entreg Mes]]</f>
        <v>#REF!</v>
      </c>
    </row>
    <row r="2254" spans="1:17">
      <c r="A2254" s="824">
        <v>6</v>
      </c>
      <c r="B2254" s="824" t="s">
        <v>2461</v>
      </c>
      <c r="C2254" s="824" t="s">
        <v>2462</v>
      </c>
      <c r="D2254" s="824" t="s">
        <v>688</v>
      </c>
      <c r="E2254" s="824" t="e">
        <f>#REF!</f>
        <v>#REF!</v>
      </c>
      <c r="F2254" s="824">
        <v>11</v>
      </c>
      <c r="G2254" s="824" t="s">
        <v>2453</v>
      </c>
      <c r="H2254" s="824" t="e">
        <f>#REF!</f>
        <v>#REF!</v>
      </c>
      <c r="I2254" s="824" t="e">
        <f>#REF!+#REF!+#REF!+#REF!+#REF!+#REF!+#REF!+#REF!+#REF!+#REF!+#REF!</f>
        <v>#REF!</v>
      </c>
      <c r="J2254" s="824" t="e">
        <f>#REF!+#REF!+#REF!+#REF!+#REF!+#REF!+#REF!+#REF!+#REF!+#REF!+#REF!</f>
        <v>#REF!</v>
      </c>
      <c r="K2254" s="825" t="e">
        <f t="shared" si="39"/>
        <v>#REF!</v>
      </c>
      <c r="L2254" s="825" t="e">
        <f t="shared" si="40"/>
        <v>#REF!</v>
      </c>
      <c r="M2254" s="824" t="e">
        <f>#REF!</f>
        <v>#REF!</v>
      </c>
      <c r="N2254" s="824" t="e">
        <f>#REF!</f>
        <v>#REF!</v>
      </c>
      <c r="O2254" s="838" t="e">
        <f t="shared" si="41"/>
        <v>#REF!</v>
      </c>
      <c r="P2254" s="820" t="e">
        <f>Tabla13[[#This Row],[Ejec Real Acumu]]-Tabla13[[#This Row],[Proyec Ejec Acumul]]</f>
        <v>#REF!</v>
      </c>
      <c r="Q2254" s="820" t="e">
        <f>Tabla13[[#This Row],[Ejec Real Mes]]-Tabla13[[#This Row],[Program Entreg Mes]]</f>
        <v>#REF!</v>
      </c>
    </row>
    <row r="2255" spans="1:17">
      <c r="A2255" s="824">
        <v>7</v>
      </c>
      <c r="B2255" s="824" t="s">
        <v>2461</v>
      </c>
      <c r="C2255" s="824" t="s">
        <v>2462</v>
      </c>
      <c r="D2255" s="824" t="s">
        <v>688</v>
      </c>
      <c r="E2255" s="824" t="e">
        <f>#REF!</f>
        <v>#REF!</v>
      </c>
      <c r="F2255" s="824">
        <v>11</v>
      </c>
      <c r="G2255" s="824" t="s">
        <v>2453</v>
      </c>
      <c r="H2255" s="824" t="e">
        <f>#REF!</f>
        <v>#REF!</v>
      </c>
      <c r="I2255" s="824" t="e">
        <f>#REF!+#REF!+#REF!+#REF!+#REF!+#REF!+#REF!+#REF!+#REF!+#REF!+#REF!</f>
        <v>#REF!</v>
      </c>
      <c r="J2255" s="824" t="e">
        <f>#REF!+#REF!+#REF!+#REF!+#REF!+#REF!+#REF!+#REF!+#REF!+#REF!+#REF!</f>
        <v>#REF!</v>
      </c>
      <c r="K2255" s="825" t="e">
        <f t="shared" si="39"/>
        <v>#REF!</v>
      </c>
      <c r="L2255" s="825" t="e">
        <f t="shared" si="40"/>
        <v>#REF!</v>
      </c>
      <c r="M2255" s="824" t="e">
        <f>#REF!</f>
        <v>#REF!</v>
      </c>
      <c r="N2255" s="824" t="e">
        <f>#REF!</f>
        <v>#REF!</v>
      </c>
      <c r="O2255" s="838" t="e">
        <f t="shared" si="41"/>
        <v>#REF!</v>
      </c>
      <c r="P2255" s="820" t="e">
        <f>Tabla13[[#This Row],[Ejec Real Acumu]]-Tabla13[[#This Row],[Proyec Ejec Acumul]]</f>
        <v>#REF!</v>
      </c>
      <c r="Q2255" s="820" t="e">
        <f>Tabla13[[#This Row],[Ejec Real Mes]]-Tabla13[[#This Row],[Program Entreg Mes]]</f>
        <v>#REF!</v>
      </c>
    </row>
    <row r="2256" spans="1:17">
      <c r="A2256" s="824">
        <v>8</v>
      </c>
      <c r="B2256" s="824" t="s">
        <v>2461</v>
      </c>
      <c r="C2256" s="824" t="s">
        <v>2462</v>
      </c>
      <c r="D2256" s="824" t="s">
        <v>688</v>
      </c>
      <c r="E2256" s="824" t="e">
        <f>#REF!</f>
        <v>#REF!</v>
      </c>
      <c r="F2256" s="824">
        <v>11</v>
      </c>
      <c r="G2256" s="824" t="s">
        <v>2453</v>
      </c>
      <c r="H2256" s="824" t="e">
        <f>#REF!</f>
        <v>#REF!</v>
      </c>
      <c r="I2256" s="824" t="e">
        <f>#REF!+#REF!+#REF!+#REF!+#REF!+#REF!+#REF!+#REF!+#REF!+#REF!+#REF!</f>
        <v>#REF!</v>
      </c>
      <c r="J2256" s="824" t="e">
        <f>#REF!+#REF!+#REF!+#REF!+#REF!+#REF!+#REF!+#REF!+#REF!+#REF!+#REF!</f>
        <v>#REF!</v>
      </c>
      <c r="K2256" s="825" t="e">
        <f t="shared" si="39"/>
        <v>#REF!</v>
      </c>
      <c r="L2256" s="825" t="e">
        <f t="shared" si="40"/>
        <v>#REF!</v>
      </c>
      <c r="M2256" s="824" t="e">
        <f>#REF!</f>
        <v>#REF!</v>
      </c>
      <c r="N2256" s="824" t="e">
        <f>#REF!</f>
        <v>#REF!</v>
      </c>
      <c r="O2256" s="838" t="e">
        <f t="shared" si="41"/>
        <v>#REF!</v>
      </c>
      <c r="P2256" s="820" t="e">
        <f>Tabla13[[#This Row],[Ejec Real Acumu]]-Tabla13[[#This Row],[Proyec Ejec Acumul]]</f>
        <v>#REF!</v>
      </c>
      <c r="Q2256" s="820" t="e">
        <f>Tabla13[[#This Row],[Ejec Real Mes]]-Tabla13[[#This Row],[Program Entreg Mes]]</f>
        <v>#REF!</v>
      </c>
    </row>
    <row r="2257" spans="1:17">
      <c r="A2257" s="824">
        <v>9</v>
      </c>
      <c r="B2257" s="824" t="s">
        <v>2461</v>
      </c>
      <c r="C2257" s="824" t="s">
        <v>2462</v>
      </c>
      <c r="D2257" s="824" t="s">
        <v>688</v>
      </c>
      <c r="E2257" s="824" t="e">
        <f>#REF!</f>
        <v>#REF!</v>
      </c>
      <c r="F2257" s="824">
        <v>11</v>
      </c>
      <c r="G2257" s="824" t="s">
        <v>2453</v>
      </c>
      <c r="H2257" s="824" t="e">
        <f>#REF!</f>
        <v>#REF!</v>
      </c>
      <c r="I2257" s="824" t="e">
        <f>#REF!+#REF!+#REF!+#REF!+#REF!+#REF!+#REF!+#REF!+#REF!+#REF!+#REF!</f>
        <v>#REF!</v>
      </c>
      <c r="J2257" s="824" t="e">
        <f>#REF!+#REF!+#REF!+#REF!+#REF!+#REF!+#REF!+#REF!+#REF!+#REF!+#REF!</f>
        <v>#REF!</v>
      </c>
      <c r="K2257" s="825" t="e">
        <f t="shared" si="39"/>
        <v>#REF!</v>
      </c>
      <c r="L2257" s="825" t="e">
        <f t="shared" si="40"/>
        <v>#REF!</v>
      </c>
      <c r="M2257" s="824" t="e">
        <f>#REF!</f>
        <v>#REF!</v>
      </c>
      <c r="N2257" s="824" t="e">
        <f>#REF!</f>
        <v>#REF!</v>
      </c>
      <c r="O2257" s="838" t="e">
        <f t="shared" si="41"/>
        <v>#REF!</v>
      </c>
      <c r="P2257" s="820" t="e">
        <f>Tabla13[[#This Row],[Ejec Real Acumu]]-Tabla13[[#This Row],[Proyec Ejec Acumul]]</f>
        <v>#REF!</v>
      </c>
      <c r="Q2257" s="820" t="e">
        <f>Tabla13[[#This Row],[Ejec Real Mes]]-Tabla13[[#This Row],[Program Entreg Mes]]</f>
        <v>#REF!</v>
      </c>
    </row>
    <row r="2258" spans="1:17">
      <c r="A2258" s="824">
        <v>10</v>
      </c>
      <c r="B2258" s="824" t="s">
        <v>2461</v>
      </c>
      <c r="C2258" s="824" t="s">
        <v>2462</v>
      </c>
      <c r="D2258" s="824" t="s">
        <v>688</v>
      </c>
      <c r="E2258" s="824" t="e">
        <f>#REF!</f>
        <v>#REF!</v>
      </c>
      <c r="F2258" s="824">
        <v>11</v>
      </c>
      <c r="G2258" s="824" t="s">
        <v>2453</v>
      </c>
      <c r="H2258" s="824" t="e">
        <f>#REF!</f>
        <v>#REF!</v>
      </c>
      <c r="I2258" s="824" t="e">
        <f>#REF!+#REF!+#REF!+#REF!+#REF!+#REF!+#REF!+#REF!+#REF!+#REF!+#REF!</f>
        <v>#REF!</v>
      </c>
      <c r="J2258" s="824" t="e">
        <f>#REF!+#REF!+#REF!+#REF!+#REF!+#REF!+#REF!+#REF!+#REF!+#REF!+#REF!</f>
        <v>#REF!</v>
      </c>
      <c r="K2258" s="825" t="e">
        <f t="shared" si="39"/>
        <v>#REF!</v>
      </c>
      <c r="L2258" s="825" t="e">
        <f t="shared" si="40"/>
        <v>#REF!</v>
      </c>
      <c r="M2258" s="824" t="e">
        <f>#REF!</f>
        <v>#REF!</v>
      </c>
      <c r="N2258" s="824" t="e">
        <f>#REF!</f>
        <v>#REF!</v>
      </c>
      <c r="O2258" s="838" t="e">
        <f t="shared" si="41"/>
        <v>#REF!</v>
      </c>
      <c r="P2258" s="820" t="e">
        <f>Tabla13[[#This Row],[Ejec Real Acumu]]-Tabla13[[#This Row],[Proyec Ejec Acumul]]</f>
        <v>#REF!</v>
      </c>
      <c r="Q2258" s="820" t="e">
        <f>Tabla13[[#This Row],[Ejec Real Mes]]-Tabla13[[#This Row],[Program Entreg Mes]]</f>
        <v>#REF!</v>
      </c>
    </row>
    <row r="2259" spans="1:17">
      <c r="A2259" s="824">
        <v>11</v>
      </c>
      <c r="B2259" s="824" t="s">
        <v>2461</v>
      </c>
      <c r="C2259" s="824" t="s">
        <v>2462</v>
      </c>
      <c r="D2259" s="824" t="s">
        <v>688</v>
      </c>
      <c r="E2259" s="824" t="e">
        <f>#REF!</f>
        <v>#REF!</v>
      </c>
      <c r="F2259" s="824">
        <v>11</v>
      </c>
      <c r="G2259" s="824" t="s">
        <v>2453</v>
      </c>
      <c r="H2259" s="824" t="e">
        <f>#REF!</f>
        <v>#REF!</v>
      </c>
      <c r="I2259" s="824" t="e">
        <f>#REF!+#REF!+#REF!+#REF!+#REF!+#REF!+#REF!+#REF!+#REF!+#REF!+#REF!</f>
        <v>#REF!</v>
      </c>
      <c r="J2259" s="824" t="e">
        <f>#REF!+#REF!+#REF!+#REF!+#REF!+#REF!+#REF!+#REF!+#REF!+#REF!+#REF!</f>
        <v>#REF!</v>
      </c>
      <c r="K2259" s="825" t="e">
        <f t="shared" si="39"/>
        <v>#REF!</v>
      </c>
      <c r="L2259" s="825" t="e">
        <f t="shared" si="40"/>
        <v>#REF!</v>
      </c>
      <c r="M2259" s="824" t="e">
        <f>#REF!</f>
        <v>#REF!</v>
      </c>
      <c r="N2259" s="824" t="e">
        <f>#REF!</f>
        <v>#REF!</v>
      </c>
      <c r="O2259" s="838" t="e">
        <f t="shared" si="41"/>
        <v>#REF!</v>
      </c>
      <c r="P2259" s="820" t="e">
        <f>Tabla13[[#This Row],[Ejec Real Acumu]]-Tabla13[[#This Row],[Proyec Ejec Acumul]]</f>
        <v>#REF!</v>
      </c>
      <c r="Q2259" s="820" t="e">
        <f>Tabla13[[#This Row],[Ejec Real Mes]]-Tabla13[[#This Row],[Program Entreg Mes]]</f>
        <v>#REF!</v>
      </c>
    </row>
    <row r="2260" spans="1:17">
      <c r="A2260" s="824">
        <v>12</v>
      </c>
      <c r="B2260" s="824" t="s">
        <v>2461</v>
      </c>
      <c r="C2260" s="824" t="s">
        <v>2462</v>
      </c>
      <c r="D2260" s="824" t="s">
        <v>688</v>
      </c>
      <c r="E2260" s="824" t="e">
        <f>#REF!</f>
        <v>#REF!</v>
      </c>
      <c r="F2260" s="824">
        <v>11</v>
      </c>
      <c r="G2260" s="824" t="s">
        <v>2453</v>
      </c>
      <c r="H2260" s="824" t="e">
        <f>#REF!</f>
        <v>#REF!</v>
      </c>
      <c r="I2260" s="824" t="e">
        <f>#REF!+#REF!+#REF!+#REF!+#REF!+#REF!+#REF!+#REF!+#REF!+#REF!+#REF!</f>
        <v>#REF!</v>
      </c>
      <c r="J2260" s="824" t="e">
        <f>#REF!+#REF!+#REF!+#REF!+#REF!+#REF!+#REF!+#REF!+#REF!+#REF!+#REF!</f>
        <v>#REF!</v>
      </c>
      <c r="K2260" s="825" t="e">
        <f t="shared" si="39"/>
        <v>#REF!</v>
      </c>
      <c r="L2260" s="825" t="e">
        <f t="shared" si="40"/>
        <v>#REF!</v>
      </c>
      <c r="M2260" s="824" t="e">
        <f>#REF!</f>
        <v>#REF!</v>
      </c>
      <c r="N2260" s="824" t="e">
        <f>#REF!</f>
        <v>#REF!</v>
      </c>
      <c r="O2260" s="838" t="e">
        <f t="shared" si="41"/>
        <v>#REF!</v>
      </c>
      <c r="P2260" s="820" t="e">
        <f>Tabla13[[#This Row],[Ejec Real Acumu]]-Tabla13[[#This Row],[Proyec Ejec Acumul]]</f>
        <v>#REF!</v>
      </c>
      <c r="Q2260" s="820" t="e">
        <f>Tabla13[[#This Row],[Ejec Real Mes]]-Tabla13[[#This Row],[Program Entreg Mes]]</f>
        <v>#REF!</v>
      </c>
    </row>
    <row r="2261" spans="1:17">
      <c r="A2261" s="824">
        <v>13</v>
      </c>
      <c r="B2261" s="824" t="s">
        <v>2461</v>
      </c>
      <c r="C2261" s="824" t="s">
        <v>2462</v>
      </c>
      <c r="D2261" s="824" t="s">
        <v>688</v>
      </c>
      <c r="E2261" s="824" t="e">
        <f>#REF!</f>
        <v>#REF!</v>
      </c>
      <c r="F2261" s="824">
        <v>11</v>
      </c>
      <c r="G2261" s="824" t="s">
        <v>2453</v>
      </c>
      <c r="H2261" s="824" t="e">
        <f>#REF!</f>
        <v>#REF!</v>
      </c>
      <c r="I2261" s="824" t="e">
        <f>#REF!+#REF!+#REF!+#REF!+#REF!+#REF!+#REF!+#REF!+#REF!+#REF!+#REF!</f>
        <v>#REF!</v>
      </c>
      <c r="J2261" s="824" t="e">
        <f>#REF!+#REF!+#REF!+#REF!+#REF!+#REF!+#REF!+#REF!+#REF!+#REF!+#REF!</f>
        <v>#REF!</v>
      </c>
      <c r="K2261" s="825" t="e">
        <f t="shared" si="39"/>
        <v>#REF!</v>
      </c>
      <c r="L2261" s="825" t="e">
        <f t="shared" si="40"/>
        <v>#REF!</v>
      </c>
      <c r="M2261" s="824" t="e">
        <f>#REF!</f>
        <v>#REF!</v>
      </c>
      <c r="N2261" s="824" t="e">
        <f>#REF!</f>
        <v>#REF!</v>
      </c>
      <c r="O2261" s="838" t="e">
        <f t="shared" si="41"/>
        <v>#REF!</v>
      </c>
      <c r="P2261" s="820" t="e">
        <f>Tabla13[[#This Row],[Ejec Real Acumu]]-Tabla13[[#This Row],[Proyec Ejec Acumul]]</f>
        <v>#REF!</v>
      </c>
      <c r="Q2261" s="820" t="e">
        <f>Tabla13[[#This Row],[Ejec Real Mes]]-Tabla13[[#This Row],[Program Entreg Mes]]</f>
        <v>#REF!</v>
      </c>
    </row>
    <row r="2262" spans="1:17">
      <c r="A2262" s="824">
        <v>14</v>
      </c>
      <c r="B2262" s="824" t="s">
        <v>2461</v>
      </c>
      <c r="C2262" s="824" t="s">
        <v>2462</v>
      </c>
      <c r="D2262" s="824" t="s">
        <v>688</v>
      </c>
      <c r="E2262" s="824" t="e">
        <f>#REF!</f>
        <v>#REF!</v>
      </c>
      <c r="F2262" s="824">
        <v>11</v>
      </c>
      <c r="G2262" s="824" t="s">
        <v>2453</v>
      </c>
      <c r="H2262" s="824" t="e">
        <f>#REF!</f>
        <v>#REF!</v>
      </c>
      <c r="I2262" s="824" t="e">
        <f>#REF!+#REF!+#REF!+#REF!+#REF!+#REF!+#REF!+#REF!+#REF!+#REF!+#REF!</f>
        <v>#REF!</v>
      </c>
      <c r="J2262" s="824" t="e">
        <f>#REF!+#REF!+#REF!+#REF!+#REF!+#REF!+#REF!+#REF!+#REF!+#REF!+#REF!</f>
        <v>#REF!</v>
      </c>
      <c r="K2262" s="825" t="e">
        <f t="shared" si="39"/>
        <v>#REF!</v>
      </c>
      <c r="L2262" s="825" t="e">
        <f t="shared" si="40"/>
        <v>#REF!</v>
      </c>
      <c r="M2262" s="824" t="e">
        <f>#REF!</f>
        <v>#REF!</v>
      </c>
      <c r="N2262" s="824" t="e">
        <f>#REF!</f>
        <v>#REF!</v>
      </c>
      <c r="O2262" s="838" t="e">
        <f t="shared" si="41"/>
        <v>#REF!</v>
      </c>
      <c r="P2262" s="820" t="e">
        <f>Tabla13[[#This Row],[Ejec Real Acumu]]-Tabla13[[#This Row],[Proyec Ejec Acumul]]</f>
        <v>#REF!</v>
      </c>
      <c r="Q2262" s="820" t="e">
        <f>Tabla13[[#This Row],[Ejec Real Mes]]-Tabla13[[#This Row],[Program Entreg Mes]]</f>
        <v>#REF!</v>
      </c>
    </row>
    <row r="2263" spans="1:17">
      <c r="A2263" s="824">
        <v>15</v>
      </c>
      <c r="B2263" s="824" t="s">
        <v>2461</v>
      </c>
      <c r="C2263" s="824" t="s">
        <v>2462</v>
      </c>
      <c r="D2263" s="824" t="s">
        <v>688</v>
      </c>
      <c r="E2263" s="824" t="e">
        <f>#REF!</f>
        <v>#REF!</v>
      </c>
      <c r="F2263" s="824">
        <v>11</v>
      </c>
      <c r="G2263" s="824" t="s">
        <v>2453</v>
      </c>
      <c r="H2263" s="824" t="e">
        <f>#REF!</f>
        <v>#REF!</v>
      </c>
      <c r="I2263" s="824" t="e">
        <f>#REF!+#REF!+#REF!+#REF!+#REF!+#REF!+#REF!+#REF!+#REF!+#REF!+#REF!</f>
        <v>#REF!</v>
      </c>
      <c r="J2263" s="824" t="e">
        <f>#REF!+#REF!+#REF!+#REF!+#REF!+#REF!+#REF!+#REF!+#REF!+#REF!+#REF!</f>
        <v>#REF!</v>
      </c>
      <c r="K2263" s="825" t="e">
        <f t="shared" si="39"/>
        <v>#REF!</v>
      </c>
      <c r="L2263" s="825" t="e">
        <f t="shared" si="40"/>
        <v>#REF!</v>
      </c>
      <c r="M2263" s="824" t="e">
        <f>#REF!</f>
        <v>#REF!</v>
      </c>
      <c r="N2263" s="824" t="e">
        <f>#REF!</f>
        <v>#REF!</v>
      </c>
      <c r="O2263" s="838" t="e">
        <f t="shared" si="41"/>
        <v>#REF!</v>
      </c>
      <c r="P2263" s="820" t="e">
        <f>Tabla13[[#This Row],[Ejec Real Acumu]]-Tabla13[[#This Row],[Proyec Ejec Acumul]]</f>
        <v>#REF!</v>
      </c>
      <c r="Q2263" s="820" t="e">
        <f>Tabla13[[#This Row],[Ejec Real Mes]]-Tabla13[[#This Row],[Program Entreg Mes]]</f>
        <v>#REF!</v>
      </c>
    </row>
    <row r="2264" spans="1:17">
      <c r="A2264" s="824">
        <v>16</v>
      </c>
      <c r="B2264" s="824" t="s">
        <v>2461</v>
      </c>
      <c r="C2264" s="824" t="s">
        <v>2462</v>
      </c>
      <c r="D2264" s="824" t="s">
        <v>688</v>
      </c>
      <c r="E2264" s="824" t="e">
        <f>#REF!</f>
        <v>#REF!</v>
      </c>
      <c r="F2264" s="824">
        <v>11</v>
      </c>
      <c r="G2264" s="824" t="s">
        <v>2453</v>
      </c>
      <c r="H2264" s="824" t="e">
        <f>#REF!</f>
        <v>#REF!</v>
      </c>
      <c r="I2264" s="824" t="e">
        <f>#REF!+#REF!+#REF!+#REF!+#REF!+#REF!+#REF!+#REF!+#REF!+#REF!+#REF!</f>
        <v>#REF!</v>
      </c>
      <c r="J2264" s="824" t="e">
        <f>#REF!+#REF!+#REF!+#REF!+#REF!+#REF!+#REF!+#REF!+#REF!+#REF!+#REF!</f>
        <v>#REF!</v>
      </c>
      <c r="K2264" s="825" t="e">
        <f t="shared" si="39"/>
        <v>#REF!</v>
      </c>
      <c r="L2264" s="825" t="e">
        <f t="shared" si="40"/>
        <v>#REF!</v>
      </c>
      <c r="M2264" s="824" t="e">
        <f>#REF!</f>
        <v>#REF!</v>
      </c>
      <c r="N2264" s="824" t="e">
        <f>#REF!</f>
        <v>#REF!</v>
      </c>
      <c r="O2264" s="838" t="e">
        <f t="shared" si="41"/>
        <v>#REF!</v>
      </c>
      <c r="P2264" s="820" t="e">
        <f>Tabla13[[#This Row],[Ejec Real Acumu]]-Tabla13[[#This Row],[Proyec Ejec Acumul]]</f>
        <v>#REF!</v>
      </c>
      <c r="Q2264" s="820" t="e">
        <f>Tabla13[[#This Row],[Ejec Real Mes]]-Tabla13[[#This Row],[Program Entreg Mes]]</f>
        <v>#REF!</v>
      </c>
    </row>
    <row r="2265" spans="1:17">
      <c r="A2265" s="824">
        <v>17</v>
      </c>
      <c r="B2265" s="824" t="s">
        <v>2461</v>
      </c>
      <c r="C2265" s="824" t="s">
        <v>2462</v>
      </c>
      <c r="D2265" s="824" t="s">
        <v>688</v>
      </c>
      <c r="E2265" s="824" t="e">
        <f>#REF!</f>
        <v>#REF!</v>
      </c>
      <c r="F2265" s="824">
        <v>11</v>
      </c>
      <c r="G2265" s="824" t="s">
        <v>2453</v>
      </c>
      <c r="H2265" s="824" t="e">
        <f>#REF!</f>
        <v>#REF!</v>
      </c>
      <c r="I2265" s="824" t="e">
        <f>#REF!+#REF!+#REF!+#REF!+#REF!+#REF!+#REF!+#REF!+#REF!+#REF!+#REF!</f>
        <v>#REF!</v>
      </c>
      <c r="J2265" s="824" t="e">
        <f>#REF!+#REF!+#REF!+#REF!+#REF!+#REF!+#REF!+#REF!+#REF!+#REF!+#REF!</f>
        <v>#REF!</v>
      </c>
      <c r="K2265" s="825" t="e">
        <f t="shared" si="39"/>
        <v>#REF!</v>
      </c>
      <c r="L2265" s="825" t="e">
        <f t="shared" si="40"/>
        <v>#REF!</v>
      </c>
      <c r="M2265" s="824" t="e">
        <f>#REF!</f>
        <v>#REF!</v>
      </c>
      <c r="N2265" s="824" t="e">
        <f>#REF!</f>
        <v>#REF!</v>
      </c>
      <c r="O2265" s="838" t="e">
        <f t="shared" si="41"/>
        <v>#REF!</v>
      </c>
      <c r="P2265" s="820" t="e">
        <f>Tabla13[[#This Row],[Ejec Real Acumu]]-Tabla13[[#This Row],[Proyec Ejec Acumul]]</f>
        <v>#REF!</v>
      </c>
      <c r="Q2265" s="820" t="e">
        <f>Tabla13[[#This Row],[Ejec Real Mes]]-Tabla13[[#This Row],[Program Entreg Mes]]</f>
        <v>#REF!</v>
      </c>
    </row>
    <row r="2266" spans="1:17">
      <c r="A2266" s="824">
        <v>18</v>
      </c>
      <c r="B2266" s="824" t="s">
        <v>2461</v>
      </c>
      <c r="C2266" s="824" t="s">
        <v>2462</v>
      </c>
      <c r="D2266" s="824" t="s">
        <v>688</v>
      </c>
      <c r="E2266" s="824" t="e">
        <f>#REF!</f>
        <v>#REF!</v>
      </c>
      <c r="F2266" s="824">
        <v>11</v>
      </c>
      <c r="G2266" s="824" t="s">
        <v>2453</v>
      </c>
      <c r="H2266" s="824" t="e">
        <f>#REF!</f>
        <v>#REF!</v>
      </c>
      <c r="I2266" s="824" t="e">
        <f>#REF!+#REF!+#REF!+#REF!+#REF!+#REF!+#REF!+#REF!+#REF!+#REF!+#REF!</f>
        <v>#REF!</v>
      </c>
      <c r="J2266" s="824" t="e">
        <f>#REF!+#REF!+#REF!+#REF!+#REF!+#REF!+#REF!+#REF!+#REF!+#REF!+#REF!</f>
        <v>#REF!</v>
      </c>
      <c r="K2266" s="825" t="e">
        <f t="shared" si="39"/>
        <v>#REF!</v>
      </c>
      <c r="L2266" s="825" t="e">
        <f t="shared" si="40"/>
        <v>#REF!</v>
      </c>
      <c r="M2266" s="824" t="e">
        <f>#REF!</f>
        <v>#REF!</v>
      </c>
      <c r="N2266" s="824" t="e">
        <f>#REF!</f>
        <v>#REF!</v>
      </c>
      <c r="O2266" s="838" t="e">
        <f t="shared" si="41"/>
        <v>#REF!</v>
      </c>
      <c r="P2266" s="820" t="e">
        <f>Tabla13[[#This Row],[Ejec Real Acumu]]-Tabla13[[#This Row],[Proyec Ejec Acumul]]</f>
        <v>#REF!</v>
      </c>
      <c r="Q2266" s="820" t="e">
        <f>Tabla13[[#This Row],[Ejec Real Mes]]-Tabla13[[#This Row],[Program Entreg Mes]]</f>
        <v>#REF!</v>
      </c>
    </row>
    <row r="2267" spans="1:17">
      <c r="A2267" s="824">
        <v>19</v>
      </c>
      <c r="B2267" s="824" t="s">
        <v>2461</v>
      </c>
      <c r="C2267" s="824" t="s">
        <v>2462</v>
      </c>
      <c r="D2267" s="824" t="s">
        <v>688</v>
      </c>
      <c r="E2267" s="824" t="e">
        <f>#REF!</f>
        <v>#REF!</v>
      </c>
      <c r="F2267" s="824">
        <v>11</v>
      </c>
      <c r="G2267" s="824" t="s">
        <v>2453</v>
      </c>
      <c r="H2267" s="824" t="e">
        <f>#REF!</f>
        <v>#REF!</v>
      </c>
      <c r="I2267" s="824" t="e">
        <f>#REF!+#REF!+#REF!+#REF!+#REF!+#REF!+#REF!+#REF!+#REF!+#REF!+#REF!</f>
        <v>#REF!</v>
      </c>
      <c r="J2267" s="824" t="e">
        <f>#REF!+#REF!+#REF!+#REF!+#REF!+#REF!+#REF!+#REF!+#REF!+#REF!+#REF!</f>
        <v>#REF!</v>
      </c>
      <c r="K2267" s="825" t="e">
        <f t="shared" si="39"/>
        <v>#REF!</v>
      </c>
      <c r="L2267" s="825" t="e">
        <f t="shared" si="40"/>
        <v>#REF!</v>
      </c>
      <c r="M2267" s="824" t="e">
        <f>#REF!</f>
        <v>#REF!</v>
      </c>
      <c r="N2267" s="824" t="e">
        <f>#REF!</f>
        <v>#REF!</v>
      </c>
      <c r="O2267" s="838" t="e">
        <f t="shared" si="41"/>
        <v>#REF!</v>
      </c>
      <c r="P2267" s="820" t="e">
        <f>Tabla13[[#This Row],[Ejec Real Acumu]]-Tabla13[[#This Row],[Proyec Ejec Acumul]]</f>
        <v>#REF!</v>
      </c>
      <c r="Q2267" s="820" t="e">
        <f>Tabla13[[#This Row],[Ejec Real Mes]]-Tabla13[[#This Row],[Program Entreg Mes]]</f>
        <v>#REF!</v>
      </c>
    </row>
    <row r="2268" spans="1:17">
      <c r="A2268" s="824">
        <v>20</v>
      </c>
      <c r="B2268" s="824" t="s">
        <v>2461</v>
      </c>
      <c r="C2268" s="824" t="s">
        <v>2462</v>
      </c>
      <c r="D2268" s="824" t="s">
        <v>688</v>
      </c>
      <c r="E2268" s="824" t="e">
        <f>#REF!</f>
        <v>#REF!</v>
      </c>
      <c r="F2268" s="824">
        <v>11</v>
      </c>
      <c r="G2268" s="824" t="s">
        <v>2453</v>
      </c>
      <c r="H2268" s="824" t="e">
        <f>#REF!</f>
        <v>#REF!</v>
      </c>
      <c r="I2268" s="824" t="e">
        <f>#REF!+#REF!+#REF!+#REF!+#REF!+#REF!+#REF!+#REF!+#REF!+#REF!+#REF!</f>
        <v>#REF!</v>
      </c>
      <c r="J2268" s="824" t="e">
        <f>#REF!+#REF!+#REF!+#REF!+#REF!+#REF!+#REF!+#REF!+#REF!+#REF!+#REF!</f>
        <v>#REF!</v>
      </c>
      <c r="K2268" s="825" t="e">
        <f t="shared" si="39"/>
        <v>#REF!</v>
      </c>
      <c r="L2268" s="825" t="e">
        <f t="shared" si="40"/>
        <v>#REF!</v>
      </c>
      <c r="M2268" s="824" t="e">
        <f>#REF!</f>
        <v>#REF!</v>
      </c>
      <c r="N2268" s="824" t="e">
        <f>#REF!</f>
        <v>#REF!</v>
      </c>
      <c r="O2268" s="838" t="e">
        <f t="shared" si="41"/>
        <v>#REF!</v>
      </c>
      <c r="P2268" s="820" t="e">
        <f>Tabla13[[#This Row],[Ejec Real Acumu]]-Tabla13[[#This Row],[Proyec Ejec Acumul]]</f>
        <v>#REF!</v>
      </c>
      <c r="Q2268" s="820" t="e">
        <f>Tabla13[[#This Row],[Ejec Real Mes]]-Tabla13[[#This Row],[Program Entreg Mes]]</f>
        <v>#REF!</v>
      </c>
    </row>
    <row r="2269" spans="1:17">
      <c r="A2269" s="824">
        <v>21</v>
      </c>
      <c r="B2269" s="824" t="s">
        <v>2461</v>
      </c>
      <c r="C2269" s="824" t="s">
        <v>2462</v>
      </c>
      <c r="D2269" s="824" t="s">
        <v>688</v>
      </c>
      <c r="E2269" s="824" t="e">
        <f>#REF!</f>
        <v>#REF!</v>
      </c>
      <c r="F2269" s="824">
        <v>11</v>
      </c>
      <c r="G2269" s="824" t="s">
        <v>2453</v>
      </c>
      <c r="H2269" s="824" t="e">
        <f>#REF!</f>
        <v>#REF!</v>
      </c>
      <c r="I2269" s="824" t="e">
        <f>#REF!+#REF!+#REF!+#REF!+#REF!+#REF!+#REF!+#REF!+#REF!+#REF!+#REF!</f>
        <v>#REF!</v>
      </c>
      <c r="J2269" s="824" t="e">
        <f>#REF!+#REF!+#REF!+#REF!+#REF!+#REF!+#REF!+#REF!+#REF!+#REF!+#REF!</f>
        <v>#REF!</v>
      </c>
      <c r="K2269" s="825" t="e">
        <f t="shared" si="39"/>
        <v>#REF!</v>
      </c>
      <c r="L2269" s="825" t="e">
        <f t="shared" si="40"/>
        <v>#REF!</v>
      </c>
      <c r="M2269" s="824" t="e">
        <f>#REF!</f>
        <v>#REF!</v>
      </c>
      <c r="N2269" s="824" t="e">
        <f>#REF!</f>
        <v>#REF!</v>
      </c>
      <c r="O2269" s="838" t="e">
        <f t="shared" si="41"/>
        <v>#REF!</v>
      </c>
      <c r="P2269" s="820" t="e">
        <f>Tabla13[[#This Row],[Ejec Real Acumu]]-Tabla13[[#This Row],[Proyec Ejec Acumul]]</f>
        <v>#REF!</v>
      </c>
      <c r="Q2269" s="820" t="e">
        <f>Tabla13[[#This Row],[Ejec Real Mes]]-Tabla13[[#This Row],[Program Entreg Mes]]</f>
        <v>#REF!</v>
      </c>
    </row>
    <row r="2270" spans="1:17">
      <c r="A2270" s="824">
        <v>22</v>
      </c>
      <c r="B2270" s="824" t="s">
        <v>2461</v>
      </c>
      <c r="C2270" s="824" t="s">
        <v>2462</v>
      </c>
      <c r="D2270" s="824" t="s">
        <v>688</v>
      </c>
      <c r="E2270" s="824" t="e">
        <f>#REF!</f>
        <v>#REF!</v>
      </c>
      <c r="F2270" s="824">
        <v>11</v>
      </c>
      <c r="G2270" s="824" t="s">
        <v>2453</v>
      </c>
      <c r="H2270" s="824" t="e">
        <f>#REF!</f>
        <v>#REF!</v>
      </c>
      <c r="I2270" s="824" t="e">
        <f>#REF!+#REF!+#REF!+#REF!+#REF!+#REF!+#REF!+#REF!+#REF!+#REF!+#REF!</f>
        <v>#REF!</v>
      </c>
      <c r="J2270" s="824" t="e">
        <f>#REF!+#REF!+#REF!+#REF!+#REF!+#REF!+#REF!+#REF!+#REF!+#REF!+#REF!</f>
        <v>#REF!</v>
      </c>
      <c r="K2270" s="825" t="e">
        <f t="shared" si="39"/>
        <v>#REF!</v>
      </c>
      <c r="L2270" s="825" t="e">
        <f t="shared" si="40"/>
        <v>#REF!</v>
      </c>
      <c r="M2270" s="824" t="e">
        <f>#REF!</f>
        <v>#REF!</v>
      </c>
      <c r="N2270" s="824" t="e">
        <f>#REF!</f>
        <v>#REF!</v>
      </c>
      <c r="O2270" s="838" t="e">
        <f t="shared" si="41"/>
        <v>#REF!</v>
      </c>
      <c r="P2270" s="820" t="e">
        <f>Tabla13[[#This Row],[Ejec Real Acumu]]-Tabla13[[#This Row],[Proyec Ejec Acumul]]</f>
        <v>#REF!</v>
      </c>
      <c r="Q2270" s="820" t="e">
        <f>Tabla13[[#This Row],[Ejec Real Mes]]-Tabla13[[#This Row],[Program Entreg Mes]]</f>
        <v>#REF!</v>
      </c>
    </row>
    <row r="2271" spans="1:17">
      <c r="A2271" s="824">
        <v>23</v>
      </c>
      <c r="B2271" s="824" t="s">
        <v>2461</v>
      </c>
      <c r="C2271" s="824" t="s">
        <v>2462</v>
      </c>
      <c r="D2271" s="824" t="s">
        <v>688</v>
      </c>
      <c r="E2271" s="824" t="e">
        <f>#REF!</f>
        <v>#REF!</v>
      </c>
      <c r="F2271" s="824">
        <v>11</v>
      </c>
      <c r="G2271" s="824" t="s">
        <v>2453</v>
      </c>
      <c r="H2271" s="824" t="e">
        <f>#REF!</f>
        <v>#REF!</v>
      </c>
      <c r="I2271" s="824" t="e">
        <f>#REF!+#REF!+#REF!+#REF!+#REF!+#REF!+#REF!+#REF!+#REF!+#REF!+#REF!</f>
        <v>#REF!</v>
      </c>
      <c r="J2271" s="824" t="e">
        <f>#REF!+#REF!+#REF!+#REF!+#REF!+#REF!+#REF!+#REF!+#REF!+#REF!+#REF!</f>
        <v>#REF!</v>
      </c>
      <c r="K2271" s="825" t="e">
        <f t="shared" si="39"/>
        <v>#REF!</v>
      </c>
      <c r="L2271" s="825" t="e">
        <f t="shared" si="40"/>
        <v>#REF!</v>
      </c>
      <c r="M2271" s="824" t="e">
        <f>#REF!</f>
        <v>#REF!</v>
      </c>
      <c r="N2271" s="824" t="e">
        <f>#REF!</f>
        <v>#REF!</v>
      </c>
      <c r="O2271" s="838" t="e">
        <f t="shared" si="41"/>
        <v>#REF!</v>
      </c>
      <c r="P2271" s="820" t="e">
        <f>Tabla13[[#This Row],[Ejec Real Acumu]]-Tabla13[[#This Row],[Proyec Ejec Acumul]]</f>
        <v>#REF!</v>
      </c>
      <c r="Q2271" s="820" t="e">
        <f>Tabla13[[#This Row],[Ejec Real Mes]]-Tabla13[[#This Row],[Program Entreg Mes]]</f>
        <v>#REF!</v>
      </c>
    </row>
    <row r="2272" spans="1:17">
      <c r="A2272" s="824">
        <v>24</v>
      </c>
      <c r="B2272" s="824" t="s">
        <v>2461</v>
      </c>
      <c r="C2272" s="824" t="s">
        <v>2462</v>
      </c>
      <c r="D2272" s="824" t="s">
        <v>688</v>
      </c>
      <c r="E2272" s="824" t="e">
        <f>#REF!</f>
        <v>#REF!</v>
      </c>
      <c r="F2272" s="824">
        <v>11</v>
      </c>
      <c r="G2272" s="824" t="s">
        <v>2453</v>
      </c>
      <c r="H2272" s="824" t="e">
        <f>#REF!</f>
        <v>#REF!</v>
      </c>
      <c r="I2272" s="824" t="e">
        <f>#REF!+#REF!+#REF!+#REF!+#REF!+#REF!+#REF!+#REF!+#REF!+#REF!+#REF!</f>
        <v>#REF!</v>
      </c>
      <c r="J2272" s="824" t="e">
        <f>#REF!+#REF!+#REF!+#REF!+#REF!+#REF!+#REF!+#REF!+#REF!+#REF!+#REF!</f>
        <v>#REF!</v>
      </c>
      <c r="K2272" s="825" t="e">
        <f t="shared" si="39"/>
        <v>#REF!</v>
      </c>
      <c r="L2272" s="825" t="e">
        <f t="shared" si="40"/>
        <v>#REF!</v>
      </c>
      <c r="M2272" s="824" t="e">
        <f>#REF!</f>
        <v>#REF!</v>
      </c>
      <c r="N2272" s="824" t="e">
        <f>#REF!</f>
        <v>#REF!</v>
      </c>
      <c r="O2272" s="838" t="e">
        <f t="shared" si="41"/>
        <v>#REF!</v>
      </c>
      <c r="P2272" s="820" t="e">
        <f>Tabla13[[#This Row],[Ejec Real Acumu]]-Tabla13[[#This Row],[Proyec Ejec Acumul]]</f>
        <v>#REF!</v>
      </c>
      <c r="Q2272" s="820" t="e">
        <f>Tabla13[[#This Row],[Ejec Real Mes]]-Tabla13[[#This Row],[Program Entreg Mes]]</f>
        <v>#REF!</v>
      </c>
    </row>
    <row r="2273" spans="1:17">
      <c r="A2273" s="824">
        <v>25</v>
      </c>
      <c r="B2273" s="824" t="s">
        <v>2461</v>
      </c>
      <c r="C2273" s="824" t="s">
        <v>2462</v>
      </c>
      <c r="D2273" s="824" t="s">
        <v>688</v>
      </c>
      <c r="E2273" s="824" t="e">
        <f>#REF!</f>
        <v>#REF!</v>
      </c>
      <c r="F2273" s="824">
        <v>11</v>
      </c>
      <c r="G2273" s="824" t="s">
        <v>2453</v>
      </c>
      <c r="H2273" s="824" t="e">
        <f>#REF!</f>
        <v>#REF!</v>
      </c>
      <c r="I2273" s="824" t="e">
        <f>#REF!+#REF!+#REF!+#REF!+#REF!+#REF!+#REF!+#REF!+#REF!+#REF!+#REF!</f>
        <v>#REF!</v>
      </c>
      <c r="J2273" s="824" t="e">
        <f>#REF!+#REF!+#REF!+#REF!+#REF!+#REF!+#REF!+#REF!+#REF!+#REF!+#REF!</f>
        <v>#REF!</v>
      </c>
      <c r="K2273" s="825" t="e">
        <f t="shared" si="39"/>
        <v>#REF!</v>
      </c>
      <c r="L2273" s="825" t="e">
        <f t="shared" si="40"/>
        <v>#REF!</v>
      </c>
      <c r="M2273" s="824" t="e">
        <f>#REF!</f>
        <v>#REF!</v>
      </c>
      <c r="N2273" s="824" t="e">
        <f>#REF!</f>
        <v>#REF!</v>
      </c>
      <c r="O2273" s="838" t="e">
        <f t="shared" si="41"/>
        <v>#REF!</v>
      </c>
      <c r="P2273" s="820" t="e">
        <f>Tabla13[[#This Row],[Ejec Real Acumu]]-Tabla13[[#This Row],[Proyec Ejec Acumul]]</f>
        <v>#REF!</v>
      </c>
      <c r="Q2273" s="820" t="e">
        <f>Tabla13[[#This Row],[Ejec Real Mes]]-Tabla13[[#This Row],[Program Entreg Mes]]</f>
        <v>#REF!</v>
      </c>
    </row>
    <row r="2274" spans="1:17">
      <c r="A2274" s="824">
        <v>26</v>
      </c>
      <c r="B2274" s="824" t="s">
        <v>2461</v>
      </c>
      <c r="C2274" s="824" t="s">
        <v>2462</v>
      </c>
      <c r="D2274" s="824" t="s">
        <v>688</v>
      </c>
      <c r="E2274" s="824" t="e">
        <f>#REF!</f>
        <v>#REF!</v>
      </c>
      <c r="F2274" s="824">
        <v>11</v>
      </c>
      <c r="G2274" s="824" t="s">
        <v>2453</v>
      </c>
      <c r="H2274" s="824" t="e">
        <f>#REF!</f>
        <v>#REF!</v>
      </c>
      <c r="I2274" s="824" t="e">
        <f>#REF!+#REF!+#REF!+#REF!+#REF!+#REF!+#REF!+#REF!+#REF!+#REF!+#REF!</f>
        <v>#REF!</v>
      </c>
      <c r="J2274" s="824" t="e">
        <f>#REF!+#REF!+#REF!+#REF!+#REF!+#REF!+#REF!+#REF!+#REF!+#REF!+#REF!</f>
        <v>#REF!</v>
      </c>
      <c r="K2274" s="825" t="e">
        <f t="shared" si="39"/>
        <v>#REF!</v>
      </c>
      <c r="L2274" s="825" t="e">
        <f t="shared" si="40"/>
        <v>#REF!</v>
      </c>
      <c r="M2274" s="824" t="e">
        <f>#REF!</f>
        <v>#REF!</v>
      </c>
      <c r="N2274" s="824" t="e">
        <f>#REF!</f>
        <v>#REF!</v>
      </c>
      <c r="O2274" s="838" t="e">
        <f t="shared" si="41"/>
        <v>#REF!</v>
      </c>
      <c r="P2274" s="820" t="e">
        <f>Tabla13[[#This Row],[Ejec Real Acumu]]-Tabla13[[#This Row],[Proyec Ejec Acumul]]</f>
        <v>#REF!</v>
      </c>
      <c r="Q2274" s="820" t="e">
        <f>Tabla13[[#This Row],[Ejec Real Mes]]-Tabla13[[#This Row],[Program Entreg Mes]]</f>
        <v>#REF!</v>
      </c>
    </row>
    <row r="2275" spans="1:17">
      <c r="A2275" s="824">
        <v>27</v>
      </c>
      <c r="B2275" s="824" t="s">
        <v>2461</v>
      </c>
      <c r="C2275" s="824" t="s">
        <v>2462</v>
      </c>
      <c r="D2275" s="824" t="s">
        <v>688</v>
      </c>
      <c r="E2275" s="824" t="e">
        <f>#REF!</f>
        <v>#REF!</v>
      </c>
      <c r="F2275" s="824">
        <v>11</v>
      </c>
      <c r="G2275" s="824" t="s">
        <v>2453</v>
      </c>
      <c r="H2275" s="824" t="e">
        <f>#REF!</f>
        <v>#REF!</v>
      </c>
      <c r="I2275" s="824" t="e">
        <f>#REF!+#REF!+#REF!+#REF!+#REF!+#REF!+#REF!+#REF!+#REF!+#REF!+#REF!</f>
        <v>#REF!</v>
      </c>
      <c r="J2275" s="824" t="e">
        <f>#REF!+#REF!+#REF!+#REF!+#REF!+#REF!+#REF!+#REF!+#REF!+#REF!+#REF!</f>
        <v>#REF!</v>
      </c>
      <c r="K2275" s="825" t="e">
        <f t="shared" si="39"/>
        <v>#REF!</v>
      </c>
      <c r="L2275" s="825" t="e">
        <f t="shared" si="40"/>
        <v>#REF!</v>
      </c>
      <c r="M2275" s="824" t="e">
        <f>#REF!</f>
        <v>#REF!</v>
      </c>
      <c r="N2275" s="824" t="e">
        <f>#REF!</f>
        <v>#REF!</v>
      </c>
      <c r="O2275" s="838" t="e">
        <f t="shared" si="41"/>
        <v>#REF!</v>
      </c>
      <c r="P2275" s="820" t="e">
        <f>Tabla13[[#This Row],[Ejec Real Acumu]]-Tabla13[[#This Row],[Proyec Ejec Acumul]]</f>
        <v>#REF!</v>
      </c>
      <c r="Q2275" s="820" t="e">
        <f>Tabla13[[#This Row],[Ejec Real Mes]]-Tabla13[[#This Row],[Program Entreg Mes]]</f>
        <v>#REF!</v>
      </c>
    </row>
    <row r="2276" spans="1:17">
      <c r="A2276" s="824">
        <v>28</v>
      </c>
      <c r="B2276" s="824" t="s">
        <v>2461</v>
      </c>
      <c r="C2276" s="824" t="s">
        <v>2462</v>
      </c>
      <c r="D2276" s="824" t="s">
        <v>688</v>
      </c>
      <c r="E2276" s="824" t="e">
        <f>#REF!</f>
        <v>#REF!</v>
      </c>
      <c r="F2276" s="824">
        <v>11</v>
      </c>
      <c r="G2276" s="824" t="s">
        <v>2453</v>
      </c>
      <c r="H2276" s="824" t="e">
        <f>#REF!</f>
        <v>#REF!</v>
      </c>
      <c r="I2276" s="824" t="e">
        <f>#REF!+#REF!+#REF!+#REF!+#REF!+#REF!+#REF!+#REF!+#REF!+#REF!+#REF!</f>
        <v>#REF!</v>
      </c>
      <c r="J2276" s="824" t="e">
        <f>#REF!+#REF!+#REF!+#REF!+#REF!+#REF!+#REF!+#REF!+#REF!+#REF!+#REF!</f>
        <v>#REF!</v>
      </c>
      <c r="K2276" s="825" t="e">
        <f t="shared" si="39"/>
        <v>#REF!</v>
      </c>
      <c r="L2276" s="825" t="e">
        <f t="shared" si="40"/>
        <v>#REF!</v>
      </c>
      <c r="M2276" s="824" t="e">
        <f>#REF!</f>
        <v>#REF!</v>
      </c>
      <c r="N2276" s="824" t="e">
        <f>#REF!</f>
        <v>#REF!</v>
      </c>
      <c r="O2276" s="838" t="e">
        <f t="shared" si="41"/>
        <v>#REF!</v>
      </c>
      <c r="P2276" s="820" t="e">
        <f>Tabla13[[#This Row],[Ejec Real Acumu]]-Tabla13[[#This Row],[Proyec Ejec Acumul]]</f>
        <v>#REF!</v>
      </c>
      <c r="Q2276" s="820" t="e">
        <f>Tabla13[[#This Row],[Ejec Real Mes]]-Tabla13[[#This Row],[Program Entreg Mes]]</f>
        <v>#REF!</v>
      </c>
    </row>
    <row r="2277" spans="1:17">
      <c r="A2277" s="824">
        <v>29</v>
      </c>
      <c r="B2277" s="824" t="s">
        <v>2461</v>
      </c>
      <c r="C2277" s="824" t="s">
        <v>2462</v>
      </c>
      <c r="D2277" s="824" t="s">
        <v>688</v>
      </c>
      <c r="E2277" s="824" t="e">
        <f>#REF!</f>
        <v>#REF!</v>
      </c>
      <c r="F2277" s="824">
        <v>11</v>
      </c>
      <c r="G2277" s="824" t="s">
        <v>2453</v>
      </c>
      <c r="H2277" s="824" t="e">
        <f>#REF!</f>
        <v>#REF!</v>
      </c>
      <c r="I2277" s="824" t="e">
        <f>#REF!+#REF!+#REF!+#REF!+#REF!+#REF!+#REF!+#REF!+#REF!+#REF!+#REF!</f>
        <v>#REF!</v>
      </c>
      <c r="J2277" s="824" t="e">
        <f>#REF!+#REF!+#REF!+#REF!+#REF!+#REF!+#REF!+#REF!+#REF!+#REF!+#REF!</f>
        <v>#REF!</v>
      </c>
      <c r="K2277" s="825" t="e">
        <f t="shared" si="39"/>
        <v>#REF!</v>
      </c>
      <c r="L2277" s="825" t="e">
        <f t="shared" si="40"/>
        <v>#REF!</v>
      </c>
      <c r="M2277" s="824" t="e">
        <f>#REF!</f>
        <v>#REF!</v>
      </c>
      <c r="N2277" s="824" t="e">
        <f>#REF!</f>
        <v>#REF!</v>
      </c>
      <c r="O2277" s="838" t="e">
        <f t="shared" si="41"/>
        <v>#REF!</v>
      </c>
      <c r="P2277" s="820" t="e">
        <f>Tabla13[[#This Row],[Ejec Real Acumu]]-Tabla13[[#This Row],[Proyec Ejec Acumul]]</f>
        <v>#REF!</v>
      </c>
      <c r="Q2277" s="820" t="e">
        <f>Tabla13[[#This Row],[Ejec Real Mes]]-Tabla13[[#This Row],[Program Entreg Mes]]</f>
        <v>#REF!</v>
      </c>
    </row>
    <row r="2278" spans="1:17">
      <c r="A2278" s="824">
        <v>30</v>
      </c>
      <c r="B2278" s="824" t="s">
        <v>2461</v>
      </c>
      <c r="C2278" s="824" t="s">
        <v>2462</v>
      </c>
      <c r="D2278" s="824" t="s">
        <v>688</v>
      </c>
      <c r="E2278" s="824" t="e">
        <f>#REF!</f>
        <v>#REF!</v>
      </c>
      <c r="F2278" s="824">
        <v>11</v>
      </c>
      <c r="G2278" s="824" t="s">
        <v>2453</v>
      </c>
      <c r="H2278" s="824" t="e">
        <f>#REF!</f>
        <v>#REF!</v>
      </c>
      <c r="I2278" s="824" t="e">
        <f>#REF!+#REF!+#REF!+#REF!+#REF!+#REF!+#REF!+#REF!+#REF!+#REF!+#REF!</f>
        <v>#REF!</v>
      </c>
      <c r="J2278" s="824" t="e">
        <f>#REF!+#REF!+#REF!+#REF!+#REF!+#REF!+#REF!+#REF!+#REF!+#REF!+#REF!</f>
        <v>#REF!</v>
      </c>
      <c r="K2278" s="825" t="e">
        <f t="shared" si="39"/>
        <v>#REF!</v>
      </c>
      <c r="L2278" s="825" t="e">
        <f t="shared" si="40"/>
        <v>#REF!</v>
      </c>
      <c r="M2278" s="824" t="e">
        <f>#REF!</f>
        <v>#REF!</v>
      </c>
      <c r="N2278" s="824" t="e">
        <f>#REF!</f>
        <v>#REF!</v>
      </c>
      <c r="O2278" s="838" t="e">
        <f t="shared" si="41"/>
        <v>#REF!</v>
      </c>
      <c r="P2278" s="820" t="e">
        <f>Tabla13[[#This Row],[Ejec Real Acumu]]-Tabla13[[#This Row],[Proyec Ejec Acumul]]</f>
        <v>#REF!</v>
      </c>
      <c r="Q2278" s="820" t="e">
        <f>Tabla13[[#This Row],[Ejec Real Mes]]-Tabla13[[#This Row],[Program Entreg Mes]]</f>
        <v>#REF!</v>
      </c>
    </row>
    <row r="2279" spans="1:17">
      <c r="A2279" s="824">
        <v>31</v>
      </c>
      <c r="B2279" s="824" t="s">
        <v>2461</v>
      </c>
      <c r="C2279" s="824" t="s">
        <v>2462</v>
      </c>
      <c r="D2279" s="824" t="s">
        <v>688</v>
      </c>
      <c r="E2279" s="824" t="e">
        <f>#REF!</f>
        <v>#REF!</v>
      </c>
      <c r="F2279" s="824">
        <v>11</v>
      </c>
      <c r="G2279" s="824" t="s">
        <v>2453</v>
      </c>
      <c r="H2279" s="824" t="e">
        <f>#REF!</f>
        <v>#REF!</v>
      </c>
      <c r="I2279" s="824" t="e">
        <f>#REF!+#REF!+#REF!+#REF!+#REF!+#REF!+#REF!+#REF!+#REF!+#REF!+#REF!</f>
        <v>#REF!</v>
      </c>
      <c r="J2279" s="824" t="e">
        <f>#REF!+#REF!+#REF!+#REF!+#REF!+#REF!+#REF!+#REF!+#REF!+#REF!+#REF!</f>
        <v>#REF!</v>
      </c>
      <c r="K2279" s="825" t="e">
        <f t="shared" si="39"/>
        <v>#REF!</v>
      </c>
      <c r="L2279" s="825" t="e">
        <f t="shared" si="40"/>
        <v>#REF!</v>
      </c>
      <c r="M2279" s="824" t="e">
        <f>#REF!</f>
        <v>#REF!</v>
      </c>
      <c r="N2279" s="824" t="e">
        <f>#REF!</f>
        <v>#REF!</v>
      </c>
      <c r="O2279" s="838" t="e">
        <f t="shared" si="41"/>
        <v>#REF!</v>
      </c>
      <c r="P2279" s="820" t="e">
        <f>Tabla13[[#This Row],[Ejec Real Acumu]]-Tabla13[[#This Row],[Proyec Ejec Acumul]]</f>
        <v>#REF!</v>
      </c>
      <c r="Q2279" s="820" t="e">
        <f>Tabla13[[#This Row],[Ejec Real Mes]]-Tabla13[[#This Row],[Program Entreg Mes]]</f>
        <v>#REF!</v>
      </c>
    </row>
    <row r="2280" spans="1:17">
      <c r="A2280" s="824">
        <v>32</v>
      </c>
      <c r="B2280" s="824" t="s">
        <v>2461</v>
      </c>
      <c r="C2280" s="824" t="s">
        <v>2462</v>
      </c>
      <c r="D2280" s="824" t="s">
        <v>688</v>
      </c>
      <c r="E2280" s="824" t="e">
        <f>#REF!</f>
        <v>#REF!</v>
      </c>
      <c r="F2280" s="824">
        <v>11</v>
      </c>
      <c r="G2280" s="824" t="s">
        <v>2453</v>
      </c>
      <c r="H2280" s="824" t="e">
        <f>#REF!</f>
        <v>#REF!</v>
      </c>
      <c r="I2280" s="824" t="e">
        <f>#REF!+#REF!+#REF!+#REF!+#REF!+#REF!+#REF!+#REF!+#REF!+#REF!+#REF!</f>
        <v>#REF!</v>
      </c>
      <c r="J2280" s="824" t="e">
        <f>#REF!+#REF!+#REF!+#REF!+#REF!+#REF!+#REF!+#REF!+#REF!+#REF!+#REF!</f>
        <v>#REF!</v>
      </c>
      <c r="K2280" s="825" t="e">
        <f t="shared" si="39"/>
        <v>#REF!</v>
      </c>
      <c r="L2280" s="825" t="e">
        <f t="shared" si="40"/>
        <v>#REF!</v>
      </c>
      <c r="M2280" s="824" t="e">
        <f>#REF!</f>
        <v>#REF!</v>
      </c>
      <c r="N2280" s="824" t="e">
        <f>#REF!</f>
        <v>#REF!</v>
      </c>
      <c r="O2280" s="838" t="e">
        <f t="shared" si="41"/>
        <v>#REF!</v>
      </c>
      <c r="P2280" s="820" t="e">
        <f>Tabla13[[#This Row],[Ejec Real Acumu]]-Tabla13[[#This Row],[Proyec Ejec Acumul]]</f>
        <v>#REF!</v>
      </c>
      <c r="Q2280" s="820" t="e">
        <f>Tabla13[[#This Row],[Ejec Real Mes]]-Tabla13[[#This Row],[Program Entreg Mes]]</f>
        <v>#REF!</v>
      </c>
    </row>
    <row r="2281" spans="1:17">
      <c r="A2281" s="824">
        <v>33</v>
      </c>
      <c r="B2281" s="824" t="s">
        <v>2461</v>
      </c>
      <c r="C2281" s="824" t="s">
        <v>2462</v>
      </c>
      <c r="D2281" s="824" t="s">
        <v>688</v>
      </c>
      <c r="E2281" s="824" t="e">
        <f>#REF!</f>
        <v>#REF!</v>
      </c>
      <c r="F2281" s="824">
        <v>11</v>
      </c>
      <c r="G2281" s="824" t="s">
        <v>2453</v>
      </c>
      <c r="H2281" s="824" t="e">
        <f>#REF!</f>
        <v>#REF!</v>
      </c>
      <c r="I2281" s="824" t="e">
        <f>#REF!+#REF!+#REF!+#REF!+#REF!+#REF!+#REF!+#REF!+#REF!+#REF!+#REF!</f>
        <v>#REF!</v>
      </c>
      <c r="J2281" s="824" t="e">
        <f>#REF!+#REF!+#REF!+#REF!+#REF!+#REF!+#REF!+#REF!+#REF!+#REF!+#REF!</f>
        <v>#REF!</v>
      </c>
      <c r="K2281" s="825" t="e">
        <f t="shared" si="39"/>
        <v>#REF!</v>
      </c>
      <c r="L2281" s="825" t="e">
        <f t="shared" si="40"/>
        <v>#REF!</v>
      </c>
      <c r="M2281" s="824" t="e">
        <f>#REF!</f>
        <v>#REF!</v>
      </c>
      <c r="N2281" s="824" t="e">
        <f>#REF!</f>
        <v>#REF!</v>
      </c>
      <c r="O2281" s="838" t="e">
        <f t="shared" si="41"/>
        <v>#REF!</v>
      </c>
      <c r="P2281" s="820" t="e">
        <f>Tabla13[[#This Row],[Ejec Real Acumu]]-Tabla13[[#This Row],[Proyec Ejec Acumul]]</f>
        <v>#REF!</v>
      </c>
      <c r="Q2281" s="820" t="e">
        <f>Tabla13[[#This Row],[Ejec Real Mes]]-Tabla13[[#This Row],[Program Entreg Mes]]</f>
        <v>#REF!</v>
      </c>
    </row>
    <row r="2282" spans="1:17">
      <c r="A2282" s="824">
        <v>34</v>
      </c>
      <c r="B2282" s="824" t="s">
        <v>2461</v>
      </c>
      <c r="C2282" s="824" t="s">
        <v>2462</v>
      </c>
      <c r="D2282" s="824" t="s">
        <v>688</v>
      </c>
      <c r="E2282" s="824" t="e">
        <f>#REF!</f>
        <v>#REF!</v>
      </c>
      <c r="F2282" s="824">
        <v>11</v>
      </c>
      <c r="G2282" s="824" t="s">
        <v>2453</v>
      </c>
      <c r="H2282" s="824" t="e">
        <f>#REF!</f>
        <v>#REF!</v>
      </c>
      <c r="I2282" s="824" t="e">
        <f>#REF!+#REF!+#REF!+#REF!+#REF!+#REF!+#REF!+#REF!+#REF!+#REF!+#REF!</f>
        <v>#REF!</v>
      </c>
      <c r="J2282" s="824" t="e">
        <f>#REF!+#REF!+#REF!+#REF!+#REF!+#REF!+#REF!+#REF!+#REF!+#REF!+#REF!</f>
        <v>#REF!</v>
      </c>
      <c r="K2282" s="825" t="e">
        <f t="shared" si="39"/>
        <v>#REF!</v>
      </c>
      <c r="L2282" s="825" t="e">
        <f t="shared" si="40"/>
        <v>#REF!</v>
      </c>
      <c r="M2282" s="824" t="e">
        <f>#REF!</f>
        <v>#REF!</v>
      </c>
      <c r="N2282" s="824" t="e">
        <f>#REF!</f>
        <v>#REF!</v>
      </c>
      <c r="O2282" s="838" t="e">
        <f t="shared" si="41"/>
        <v>#REF!</v>
      </c>
      <c r="P2282" s="820" t="e">
        <f>Tabla13[[#This Row],[Ejec Real Acumu]]-Tabla13[[#This Row],[Proyec Ejec Acumul]]</f>
        <v>#REF!</v>
      </c>
      <c r="Q2282" s="820" t="e">
        <f>Tabla13[[#This Row],[Ejec Real Mes]]-Tabla13[[#This Row],[Program Entreg Mes]]</f>
        <v>#REF!</v>
      </c>
    </row>
    <row r="2283" spans="1:17">
      <c r="A2283" s="824">
        <v>35</v>
      </c>
      <c r="B2283" s="824" t="s">
        <v>2461</v>
      </c>
      <c r="C2283" s="824" t="s">
        <v>2462</v>
      </c>
      <c r="D2283" s="824" t="s">
        <v>688</v>
      </c>
      <c r="E2283" s="824" t="e">
        <f>#REF!</f>
        <v>#REF!</v>
      </c>
      <c r="F2283" s="824">
        <v>11</v>
      </c>
      <c r="G2283" s="824" t="s">
        <v>2453</v>
      </c>
      <c r="H2283" s="824" t="e">
        <f>#REF!</f>
        <v>#REF!</v>
      </c>
      <c r="I2283" s="824" t="e">
        <f>#REF!+#REF!+#REF!+#REF!+#REF!+#REF!+#REF!+#REF!+#REF!+#REF!+#REF!</f>
        <v>#REF!</v>
      </c>
      <c r="J2283" s="824" t="e">
        <f>#REF!+#REF!+#REF!+#REF!+#REF!+#REF!+#REF!+#REF!+#REF!+#REF!+#REF!</f>
        <v>#REF!</v>
      </c>
      <c r="K2283" s="825" t="e">
        <f t="shared" si="39"/>
        <v>#REF!</v>
      </c>
      <c r="L2283" s="825" t="e">
        <f t="shared" si="40"/>
        <v>#REF!</v>
      </c>
      <c r="M2283" s="824" t="e">
        <f>#REF!</f>
        <v>#REF!</v>
      </c>
      <c r="N2283" s="824" t="e">
        <f>#REF!</f>
        <v>#REF!</v>
      </c>
      <c r="O2283" s="838" t="e">
        <f t="shared" si="41"/>
        <v>#REF!</v>
      </c>
      <c r="P2283" s="820" t="e">
        <f>Tabla13[[#This Row],[Ejec Real Acumu]]-Tabla13[[#This Row],[Proyec Ejec Acumul]]</f>
        <v>#REF!</v>
      </c>
      <c r="Q2283" s="820" t="e">
        <f>Tabla13[[#This Row],[Ejec Real Mes]]-Tabla13[[#This Row],[Program Entreg Mes]]</f>
        <v>#REF!</v>
      </c>
    </row>
    <row r="2284" spans="1:17">
      <c r="A2284" s="824">
        <v>1</v>
      </c>
      <c r="B2284" s="824" t="s">
        <v>2461</v>
      </c>
      <c r="C2284" s="824" t="s">
        <v>2462</v>
      </c>
      <c r="D2284" s="824" t="s">
        <v>688</v>
      </c>
      <c r="E2284" s="824" t="e">
        <f>#REF!</f>
        <v>#REF!</v>
      </c>
      <c r="F2284" s="824">
        <v>12</v>
      </c>
      <c r="G2284" s="824" t="s">
        <v>2454</v>
      </c>
      <c r="H2284" s="824" t="e">
        <f>#REF!</f>
        <v>#REF!</v>
      </c>
      <c r="I2284" s="824" t="e">
        <f>#REF!+#REF!+#REF!+#REF!+#REF!+#REF!+#REF!+#REF!+#REF!+#REF!+#REF!+#REF!</f>
        <v>#REF!</v>
      </c>
      <c r="J2284" s="824" t="e">
        <f>#REF!+#REF!+#REF!+#REF!+#REF!+#REF!+#REF!+#REF!+#REF!+#REF!+#REF!+#REF!</f>
        <v>#REF!</v>
      </c>
      <c r="K2284" s="825" t="e">
        <f t="shared" si="39"/>
        <v>#REF!</v>
      </c>
      <c r="L2284" s="825" t="e">
        <f t="shared" si="40"/>
        <v>#REF!</v>
      </c>
      <c r="M2284" s="824" t="e">
        <f>#REF!</f>
        <v>#REF!</v>
      </c>
      <c r="N2284" s="824" t="e">
        <f>#REF!</f>
        <v>#REF!</v>
      </c>
      <c r="O2284" s="838" t="e">
        <f t="shared" si="41"/>
        <v>#REF!</v>
      </c>
      <c r="P2284" s="820" t="e">
        <f>Tabla13[[#This Row],[Ejec Real Acumu]]-Tabla13[[#This Row],[Proyec Ejec Acumul]]</f>
        <v>#REF!</v>
      </c>
      <c r="Q2284" s="820" t="e">
        <f>Tabla13[[#This Row],[Ejec Real Mes]]-Tabla13[[#This Row],[Program Entreg Mes]]</f>
        <v>#REF!</v>
      </c>
    </row>
    <row r="2285" spans="1:17">
      <c r="A2285" s="824">
        <v>2</v>
      </c>
      <c r="B2285" s="824" t="s">
        <v>2461</v>
      </c>
      <c r="C2285" s="824" t="s">
        <v>2462</v>
      </c>
      <c r="D2285" s="824" t="s">
        <v>688</v>
      </c>
      <c r="E2285" s="824" t="e">
        <f>#REF!</f>
        <v>#REF!</v>
      </c>
      <c r="F2285" s="824">
        <v>12</v>
      </c>
      <c r="G2285" s="824" t="s">
        <v>2454</v>
      </c>
      <c r="H2285" s="824" t="e">
        <f>#REF!</f>
        <v>#REF!</v>
      </c>
      <c r="I2285" s="824" t="e">
        <f>#REF!+#REF!+#REF!+#REF!+#REF!+#REF!+#REF!+#REF!+#REF!+#REF!+#REF!+#REF!</f>
        <v>#REF!</v>
      </c>
      <c r="J2285" s="824" t="e">
        <f>#REF!+#REF!+#REF!+#REF!+#REF!+#REF!+#REF!+#REF!+#REF!+#REF!+#REF!+#REF!</f>
        <v>#REF!</v>
      </c>
      <c r="K2285" s="825" t="e">
        <f t="shared" si="39"/>
        <v>#REF!</v>
      </c>
      <c r="L2285" s="825" t="e">
        <f t="shared" si="40"/>
        <v>#REF!</v>
      </c>
      <c r="M2285" s="824" t="e">
        <f>#REF!</f>
        <v>#REF!</v>
      </c>
      <c r="N2285" s="824" t="e">
        <f>#REF!</f>
        <v>#REF!</v>
      </c>
      <c r="O2285" s="838" t="e">
        <f t="shared" si="41"/>
        <v>#REF!</v>
      </c>
      <c r="P2285" s="820" t="e">
        <f>Tabla13[[#This Row],[Ejec Real Acumu]]-Tabla13[[#This Row],[Proyec Ejec Acumul]]</f>
        <v>#REF!</v>
      </c>
      <c r="Q2285" s="820" t="e">
        <f>Tabla13[[#This Row],[Ejec Real Mes]]-Tabla13[[#This Row],[Program Entreg Mes]]</f>
        <v>#REF!</v>
      </c>
    </row>
    <row r="2286" spans="1:17">
      <c r="A2286" s="824">
        <v>3</v>
      </c>
      <c r="B2286" s="824" t="s">
        <v>2461</v>
      </c>
      <c r="C2286" s="824" t="s">
        <v>2462</v>
      </c>
      <c r="D2286" s="824" t="s">
        <v>688</v>
      </c>
      <c r="E2286" s="824" t="e">
        <f>#REF!</f>
        <v>#REF!</v>
      </c>
      <c r="F2286" s="824">
        <v>12</v>
      </c>
      <c r="G2286" s="824" t="s">
        <v>2454</v>
      </c>
      <c r="H2286" s="824" t="e">
        <f>#REF!</f>
        <v>#REF!</v>
      </c>
      <c r="I2286" s="824" t="e">
        <f>#REF!+#REF!+#REF!+#REF!+#REF!+#REF!+#REF!+#REF!+#REF!+#REF!+#REF!+#REF!</f>
        <v>#REF!</v>
      </c>
      <c r="J2286" s="824" t="e">
        <f>#REF!+#REF!+#REF!+#REF!+#REF!+#REF!+#REF!+#REF!+#REF!+#REF!+#REF!+#REF!</f>
        <v>#REF!</v>
      </c>
      <c r="K2286" s="825" t="e">
        <f t="shared" si="39"/>
        <v>#REF!</v>
      </c>
      <c r="L2286" s="825" t="e">
        <f t="shared" si="40"/>
        <v>#REF!</v>
      </c>
      <c r="M2286" s="824" t="e">
        <f>#REF!</f>
        <v>#REF!</v>
      </c>
      <c r="N2286" s="824" t="e">
        <f>#REF!</f>
        <v>#REF!</v>
      </c>
      <c r="O2286" s="838" t="e">
        <f t="shared" si="41"/>
        <v>#REF!</v>
      </c>
      <c r="P2286" s="820" t="e">
        <f>Tabla13[[#This Row],[Ejec Real Acumu]]-Tabla13[[#This Row],[Proyec Ejec Acumul]]</f>
        <v>#REF!</v>
      </c>
      <c r="Q2286" s="820" t="e">
        <f>Tabla13[[#This Row],[Ejec Real Mes]]-Tabla13[[#This Row],[Program Entreg Mes]]</f>
        <v>#REF!</v>
      </c>
    </row>
    <row r="2287" spans="1:17">
      <c r="A2287" s="824">
        <v>4</v>
      </c>
      <c r="B2287" s="824" t="s">
        <v>2461</v>
      </c>
      <c r="C2287" s="824" t="s">
        <v>2462</v>
      </c>
      <c r="D2287" s="824" t="s">
        <v>688</v>
      </c>
      <c r="E2287" s="824" t="e">
        <f>#REF!</f>
        <v>#REF!</v>
      </c>
      <c r="F2287" s="824">
        <v>12</v>
      </c>
      <c r="G2287" s="824" t="s">
        <v>2454</v>
      </c>
      <c r="H2287" s="824" t="e">
        <f>#REF!</f>
        <v>#REF!</v>
      </c>
      <c r="I2287" s="824" t="e">
        <f>#REF!+#REF!+#REF!+#REF!+#REF!+#REF!+#REF!+#REF!+#REF!+#REF!+#REF!+#REF!</f>
        <v>#REF!</v>
      </c>
      <c r="J2287" s="824" t="e">
        <f>#REF!+#REF!+#REF!+#REF!+#REF!+#REF!+#REF!+#REF!+#REF!+#REF!+#REF!+#REF!</f>
        <v>#REF!</v>
      </c>
      <c r="K2287" s="825" t="e">
        <f t="shared" si="39"/>
        <v>#REF!</v>
      </c>
      <c r="L2287" s="825" t="e">
        <f t="shared" si="40"/>
        <v>#REF!</v>
      </c>
      <c r="M2287" s="824" t="e">
        <f>#REF!</f>
        <v>#REF!</v>
      </c>
      <c r="N2287" s="824" t="e">
        <f>#REF!</f>
        <v>#REF!</v>
      </c>
      <c r="O2287" s="838" t="e">
        <f t="shared" si="41"/>
        <v>#REF!</v>
      </c>
      <c r="P2287" s="820" t="e">
        <f>Tabla13[[#This Row],[Ejec Real Acumu]]-Tabla13[[#This Row],[Proyec Ejec Acumul]]</f>
        <v>#REF!</v>
      </c>
      <c r="Q2287" s="820" t="e">
        <f>Tabla13[[#This Row],[Ejec Real Mes]]-Tabla13[[#This Row],[Program Entreg Mes]]</f>
        <v>#REF!</v>
      </c>
    </row>
    <row r="2288" spans="1:17">
      <c r="A2288" s="824">
        <v>5</v>
      </c>
      <c r="B2288" s="824" t="s">
        <v>2461</v>
      </c>
      <c r="C2288" s="824" t="s">
        <v>2462</v>
      </c>
      <c r="D2288" s="824" t="s">
        <v>688</v>
      </c>
      <c r="E2288" s="824" t="e">
        <f>#REF!</f>
        <v>#REF!</v>
      </c>
      <c r="F2288" s="824">
        <v>12</v>
      </c>
      <c r="G2288" s="824" t="s">
        <v>2454</v>
      </c>
      <c r="H2288" s="824" t="e">
        <f>#REF!</f>
        <v>#REF!</v>
      </c>
      <c r="I2288" s="824" t="e">
        <f>#REF!+#REF!+#REF!+#REF!+#REF!+#REF!+#REF!+#REF!+#REF!+#REF!+#REF!+#REF!</f>
        <v>#REF!</v>
      </c>
      <c r="J2288" s="824" t="e">
        <f>#REF!+#REF!+#REF!+#REF!+#REF!+#REF!+#REF!+#REF!+#REF!+#REF!+#REF!+#REF!</f>
        <v>#REF!</v>
      </c>
      <c r="K2288" s="825" t="e">
        <f t="shared" si="39"/>
        <v>#REF!</v>
      </c>
      <c r="L2288" s="825" t="e">
        <f t="shared" si="40"/>
        <v>#REF!</v>
      </c>
      <c r="M2288" s="824" t="e">
        <f>#REF!</f>
        <v>#REF!</v>
      </c>
      <c r="N2288" s="824" t="e">
        <f>#REF!</f>
        <v>#REF!</v>
      </c>
      <c r="O2288" s="838" t="e">
        <f t="shared" si="41"/>
        <v>#REF!</v>
      </c>
      <c r="P2288" s="820" t="e">
        <f>Tabla13[[#This Row],[Ejec Real Acumu]]-Tabla13[[#This Row],[Proyec Ejec Acumul]]</f>
        <v>#REF!</v>
      </c>
      <c r="Q2288" s="820" t="e">
        <f>Tabla13[[#This Row],[Ejec Real Mes]]-Tabla13[[#This Row],[Program Entreg Mes]]</f>
        <v>#REF!</v>
      </c>
    </row>
    <row r="2289" spans="1:17">
      <c r="A2289" s="824">
        <v>6</v>
      </c>
      <c r="B2289" s="824" t="s">
        <v>2461</v>
      </c>
      <c r="C2289" s="824" t="s">
        <v>2462</v>
      </c>
      <c r="D2289" s="824" t="s">
        <v>688</v>
      </c>
      <c r="E2289" s="824" t="e">
        <f>#REF!</f>
        <v>#REF!</v>
      </c>
      <c r="F2289" s="824">
        <v>12</v>
      </c>
      <c r="G2289" s="824" t="s">
        <v>2454</v>
      </c>
      <c r="H2289" s="824" t="e">
        <f>#REF!</f>
        <v>#REF!</v>
      </c>
      <c r="I2289" s="824" t="e">
        <f>#REF!+#REF!+#REF!+#REF!+#REF!+#REF!+#REF!+#REF!+#REF!+#REF!+#REF!+#REF!</f>
        <v>#REF!</v>
      </c>
      <c r="J2289" s="824" t="e">
        <f>#REF!+#REF!+#REF!+#REF!+#REF!+#REF!+#REF!+#REF!+#REF!+#REF!+#REF!+#REF!</f>
        <v>#REF!</v>
      </c>
      <c r="K2289" s="825" t="e">
        <f t="shared" si="39"/>
        <v>#REF!</v>
      </c>
      <c r="L2289" s="825" t="e">
        <f t="shared" si="40"/>
        <v>#REF!</v>
      </c>
      <c r="M2289" s="824" t="e">
        <f>#REF!</f>
        <v>#REF!</v>
      </c>
      <c r="N2289" s="824" t="e">
        <f>#REF!</f>
        <v>#REF!</v>
      </c>
      <c r="O2289" s="838" t="e">
        <f t="shared" si="41"/>
        <v>#REF!</v>
      </c>
      <c r="P2289" s="820" t="e">
        <f>Tabla13[[#This Row],[Ejec Real Acumu]]-Tabla13[[#This Row],[Proyec Ejec Acumul]]</f>
        <v>#REF!</v>
      </c>
      <c r="Q2289" s="820" t="e">
        <f>Tabla13[[#This Row],[Ejec Real Mes]]-Tabla13[[#This Row],[Program Entreg Mes]]</f>
        <v>#REF!</v>
      </c>
    </row>
    <row r="2290" spans="1:17">
      <c r="A2290" s="824">
        <v>7</v>
      </c>
      <c r="B2290" s="824" t="s">
        <v>2461</v>
      </c>
      <c r="C2290" s="824" t="s">
        <v>2462</v>
      </c>
      <c r="D2290" s="824" t="s">
        <v>688</v>
      </c>
      <c r="E2290" s="824" t="e">
        <f>#REF!</f>
        <v>#REF!</v>
      </c>
      <c r="F2290" s="824">
        <v>12</v>
      </c>
      <c r="G2290" s="824" t="s">
        <v>2454</v>
      </c>
      <c r="H2290" s="824" t="e">
        <f>#REF!</f>
        <v>#REF!</v>
      </c>
      <c r="I2290" s="824" t="e">
        <f>#REF!+#REF!+#REF!+#REF!+#REF!+#REF!+#REF!+#REF!+#REF!+#REF!+#REF!+#REF!</f>
        <v>#REF!</v>
      </c>
      <c r="J2290" s="824" t="e">
        <f>#REF!+#REF!+#REF!+#REF!+#REF!+#REF!+#REF!+#REF!+#REF!+#REF!+#REF!+#REF!</f>
        <v>#REF!</v>
      </c>
      <c r="K2290" s="825" t="e">
        <f t="shared" si="39"/>
        <v>#REF!</v>
      </c>
      <c r="L2290" s="825" t="e">
        <f t="shared" si="40"/>
        <v>#REF!</v>
      </c>
      <c r="M2290" s="824" t="e">
        <f>#REF!</f>
        <v>#REF!</v>
      </c>
      <c r="N2290" s="824" t="e">
        <f>#REF!</f>
        <v>#REF!</v>
      </c>
      <c r="O2290" s="838" t="e">
        <f t="shared" si="41"/>
        <v>#REF!</v>
      </c>
      <c r="P2290" s="820" t="e">
        <f>Tabla13[[#This Row],[Ejec Real Acumu]]-Tabla13[[#This Row],[Proyec Ejec Acumul]]</f>
        <v>#REF!</v>
      </c>
      <c r="Q2290" s="820" t="e">
        <f>Tabla13[[#This Row],[Ejec Real Mes]]-Tabla13[[#This Row],[Program Entreg Mes]]</f>
        <v>#REF!</v>
      </c>
    </row>
    <row r="2291" spans="1:17">
      <c r="A2291" s="824">
        <v>8</v>
      </c>
      <c r="B2291" s="824" t="s">
        <v>2461</v>
      </c>
      <c r="C2291" s="824" t="s">
        <v>2462</v>
      </c>
      <c r="D2291" s="824" t="s">
        <v>688</v>
      </c>
      <c r="E2291" s="824" t="e">
        <f>#REF!</f>
        <v>#REF!</v>
      </c>
      <c r="F2291" s="824">
        <v>12</v>
      </c>
      <c r="G2291" s="824" t="s">
        <v>2454</v>
      </c>
      <c r="H2291" s="824" t="e">
        <f>#REF!</f>
        <v>#REF!</v>
      </c>
      <c r="I2291" s="824" t="e">
        <f>#REF!+#REF!+#REF!+#REF!+#REF!+#REF!+#REF!+#REF!+#REF!+#REF!+#REF!+#REF!</f>
        <v>#REF!</v>
      </c>
      <c r="J2291" s="824" t="e">
        <f>#REF!+#REF!+#REF!+#REF!+#REF!+#REF!+#REF!+#REF!+#REF!+#REF!+#REF!+#REF!</f>
        <v>#REF!</v>
      </c>
      <c r="K2291" s="825" t="e">
        <f t="shared" si="39"/>
        <v>#REF!</v>
      </c>
      <c r="L2291" s="825" t="e">
        <f t="shared" si="40"/>
        <v>#REF!</v>
      </c>
      <c r="M2291" s="824" t="e">
        <f>#REF!</f>
        <v>#REF!</v>
      </c>
      <c r="N2291" s="824" t="e">
        <f>#REF!</f>
        <v>#REF!</v>
      </c>
      <c r="O2291" s="838" t="e">
        <f t="shared" si="41"/>
        <v>#REF!</v>
      </c>
      <c r="P2291" s="820" t="e">
        <f>Tabla13[[#This Row],[Ejec Real Acumu]]-Tabla13[[#This Row],[Proyec Ejec Acumul]]</f>
        <v>#REF!</v>
      </c>
      <c r="Q2291" s="820" t="e">
        <f>Tabla13[[#This Row],[Ejec Real Mes]]-Tabla13[[#This Row],[Program Entreg Mes]]</f>
        <v>#REF!</v>
      </c>
    </row>
    <row r="2292" spans="1:17">
      <c r="A2292" s="824">
        <v>9</v>
      </c>
      <c r="B2292" s="824" t="s">
        <v>2461</v>
      </c>
      <c r="C2292" s="824" t="s">
        <v>2462</v>
      </c>
      <c r="D2292" s="824" t="s">
        <v>688</v>
      </c>
      <c r="E2292" s="824" t="e">
        <f>#REF!</f>
        <v>#REF!</v>
      </c>
      <c r="F2292" s="824">
        <v>12</v>
      </c>
      <c r="G2292" s="824" t="s">
        <v>2454</v>
      </c>
      <c r="H2292" s="824" t="e">
        <f>#REF!</f>
        <v>#REF!</v>
      </c>
      <c r="I2292" s="824" t="e">
        <f>#REF!+#REF!+#REF!+#REF!+#REF!+#REF!+#REF!+#REF!+#REF!+#REF!+#REF!+#REF!</f>
        <v>#REF!</v>
      </c>
      <c r="J2292" s="824" t="e">
        <f>#REF!+#REF!+#REF!+#REF!+#REF!+#REF!+#REF!+#REF!+#REF!+#REF!+#REF!+#REF!</f>
        <v>#REF!</v>
      </c>
      <c r="K2292" s="825" t="e">
        <f t="shared" si="39"/>
        <v>#REF!</v>
      </c>
      <c r="L2292" s="825" t="e">
        <f t="shared" si="40"/>
        <v>#REF!</v>
      </c>
      <c r="M2292" s="824" t="e">
        <f>#REF!</f>
        <v>#REF!</v>
      </c>
      <c r="N2292" s="824" t="e">
        <f>#REF!</f>
        <v>#REF!</v>
      </c>
      <c r="O2292" s="838" t="e">
        <f t="shared" si="41"/>
        <v>#REF!</v>
      </c>
      <c r="P2292" s="820" t="e">
        <f>Tabla13[[#This Row],[Ejec Real Acumu]]-Tabla13[[#This Row],[Proyec Ejec Acumul]]</f>
        <v>#REF!</v>
      </c>
      <c r="Q2292" s="820" t="e">
        <f>Tabla13[[#This Row],[Ejec Real Mes]]-Tabla13[[#This Row],[Program Entreg Mes]]</f>
        <v>#REF!</v>
      </c>
    </row>
    <row r="2293" spans="1:17">
      <c r="A2293" s="824">
        <v>10</v>
      </c>
      <c r="B2293" s="824" t="s">
        <v>2461</v>
      </c>
      <c r="C2293" s="824" t="s">
        <v>2462</v>
      </c>
      <c r="D2293" s="824" t="s">
        <v>688</v>
      </c>
      <c r="E2293" s="824" t="e">
        <f>#REF!</f>
        <v>#REF!</v>
      </c>
      <c r="F2293" s="824">
        <v>12</v>
      </c>
      <c r="G2293" s="824" t="s">
        <v>2454</v>
      </c>
      <c r="H2293" s="824" t="e">
        <f>#REF!</f>
        <v>#REF!</v>
      </c>
      <c r="I2293" s="824" t="e">
        <f>#REF!+#REF!+#REF!+#REF!+#REF!+#REF!+#REF!+#REF!+#REF!+#REF!+#REF!+#REF!</f>
        <v>#REF!</v>
      </c>
      <c r="J2293" s="824" t="e">
        <f>#REF!+#REF!+#REF!+#REF!+#REF!+#REF!+#REF!+#REF!+#REF!+#REF!+#REF!+#REF!</f>
        <v>#REF!</v>
      </c>
      <c r="K2293" s="825" t="e">
        <f t="shared" si="39"/>
        <v>#REF!</v>
      </c>
      <c r="L2293" s="825" t="e">
        <f t="shared" si="40"/>
        <v>#REF!</v>
      </c>
      <c r="M2293" s="824" t="e">
        <f>#REF!</f>
        <v>#REF!</v>
      </c>
      <c r="N2293" s="824" t="e">
        <f>#REF!</f>
        <v>#REF!</v>
      </c>
      <c r="O2293" s="838" t="e">
        <f t="shared" si="41"/>
        <v>#REF!</v>
      </c>
      <c r="P2293" s="820" t="e">
        <f>Tabla13[[#This Row],[Ejec Real Acumu]]-Tabla13[[#This Row],[Proyec Ejec Acumul]]</f>
        <v>#REF!</v>
      </c>
      <c r="Q2293" s="820" t="e">
        <f>Tabla13[[#This Row],[Ejec Real Mes]]-Tabla13[[#This Row],[Program Entreg Mes]]</f>
        <v>#REF!</v>
      </c>
    </row>
    <row r="2294" spans="1:17">
      <c r="A2294" s="824">
        <v>11</v>
      </c>
      <c r="B2294" s="824" t="s">
        <v>2461</v>
      </c>
      <c r="C2294" s="824" t="s">
        <v>2462</v>
      </c>
      <c r="D2294" s="824" t="s">
        <v>688</v>
      </c>
      <c r="E2294" s="824" t="e">
        <f>#REF!</f>
        <v>#REF!</v>
      </c>
      <c r="F2294" s="824">
        <v>12</v>
      </c>
      <c r="G2294" s="824" t="s">
        <v>2454</v>
      </c>
      <c r="H2294" s="824" t="e">
        <f>#REF!</f>
        <v>#REF!</v>
      </c>
      <c r="I2294" s="824" t="e">
        <f>#REF!+#REF!+#REF!+#REF!+#REF!+#REF!+#REF!+#REF!+#REF!+#REF!+#REF!+#REF!</f>
        <v>#REF!</v>
      </c>
      <c r="J2294" s="824" t="e">
        <f>#REF!+#REF!+#REF!+#REF!+#REF!+#REF!+#REF!+#REF!+#REF!+#REF!+#REF!+#REF!</f>
        <v>#REF!</v>
      </c>
      <c r="K2294" s="825" t="e">
        <f t="shared" si="39"/>
        <v>#REF!</v>
      </c>
      <c r="L2294" s="825" t="e">
        <f t="shared" si="40"/>
        <v>#REF!</v>
      </c>
      <c r="M2294" s="824" t="e">
        <f>#REF!</f>
        <v>#REF!</v>
      </c>
      <c r="N2294" s="824" t="e">
        <f>#REF!</f>
        <v>#REF!</v>
      </c>
      <c r="O2294" s="838" t="e">
        <f t="shared" si="41"/>
        <v>#REF!</v>
      </c>
      <c r="P2294" s="820" t="e">
        <f>Tabla13[[#This Row],[Ejec Real Acumu]]-Tabla13[[#This Row],[Proyec Ejec Acumul]]</f>
        <v>#REF!</v>
      </c>
      <c r="Q2294" s="820" t="e">
        <f>Tabla13[[#This Row],[Ejec Real Mes]]-Tabla13[[#This Row],[Program Entreg Mes]]</f>
        <v>#REF!</v>
      </c>
    </row>
    <row r="2295" spans="1:17">
      <c r="A2295" s="824">
        <v>12</v>
      </c>
      <c r="B2295" s="824" t="s">
        <v>2461</v>
      </c>
      <c r="C2295" s="824" t="s">
        <v>2462</v>
      </c>
      <c r="D2295" s="824" t="s">
        <v>688</v>
      </c>
      <c r="E2295" s="824" t="e">
        <f>#REF!</f>
        <v>#REF!</v>
      </c>
      <c r="F2295" s="824">
        <v>12</v>
      </c>
      <c r="G2295" s="824" t="s">
        <v>2454</v>
      </c>
      <c r="H2295" s="824" t="e">
        <f>#REF!</f>
        <v>#REF!</v>
      </c>
      <c r="I2295" s="824" t="e">
        <f>#REF!+#REF!+#REF!+#REF!+#REF!+#REF!+#REF!+#REF!+#REF!+#REF!+#REF!+#REF!</f>
        <v>#REF!</v>
      </c>
      <c r="J2295" s="824" t="e">
        <f>#REF!+#REF!+#REF!+#REF!+#REF!+#REF!+#REF!+#REF!+#REF!+#REF!+#REF!+#REF!</f>
        <v>#REF!</v>
      </c>
      <c r="K2295" s="825" t="e">
        <f t="shared" si="39"/>
        <v>#REF!</v>
      </c>
      <c r="L2295" s="825" t="e">
        <f t="shared" si="40"/>
        <v>#REF!</v>
      </c>
      <c r="M2295" s="824" t="e">
        <f>#REF!</f>
        <v>#REF!</v>
      </c>
      <c r="N2295" s="824" t="e">
        <f>#REF!</f>
        <v>#REF!</v>
      </c>
      <c r="O2295" s="838" t="e">
        <f t="shared" si="41"/>
        <v>#REF!</v>
      </c>
      <c r="P2295" s="820" t="e">
        <f>Tabla13[[#This Row],[Ejec Real Acumu]]-Tabla13[[#This Row],[Proyec Ejec Acumul]]</f>
        <v>#REF!</v>
      </c>
      <c r="Q2295" s="820" t="e">
        <f>Tabla13[[#This Row],[Ejec Real Mes]]-Tabla13[[#This Row],[Program Entreg Mes]]</f>
        <v>#REF!</v>
      </c>
    </row>
    <row r="2296" spans="1:17">
      <c r="A2296" s="824">
        <v>13</v>
      </c>
      <c r="B2296" s="824" t="s">
        <v>2461</v>
      </c>
      <c r="C2296" s="824" t="s">
        <v>2462</v>
      </c>
      <c r="D2296" s="824" t="s">
        <v>688</v>
      </c>
      <c r="E2296" s="824" t="e">
        <f>#REF!</f>
        <v>#REF!</v>
      </c>
      <c r="F2296" s="824">
        <v>12</v>
      </c>
      <c r="G2296" s="824" t="s">
        <v>2454</v>
      </c>
      <c r="H2296" s="824" t="e">
        <f>#REF!</f>
        <v>#REF!</v>
      </c>
      <c r="I2296" s="824" t="e">
        <f>#REF!+#REF!+#REF!+#REF!+#REF!+#REF!+#REF!+#REF!+#REF!+#REF!+#REF!+#REF!</f>
        <v>#REF!</v>
      </c>
      <c r="J2296" s="824" t="e">
        <f>#REF!+#REF!+#REF!+#REF!+#REF!+#REF!+#REF!+#REF!+#REF!+#REF!+#REF!+#REF!</f>
        <v>#REF!</v>
      </c>
      <c r="K2296" s="825" t="e">
        <f t="shared" si="39"/>
        <v>#REF!</v>
      </c>
      <c r="L2296" s="825" t="e">
        <f t="shared" si="40"/>
        <v>#REF!</v>
      </c>
      <c r="M2296" s="824" t="e">
        <f>#REF!</f>
        <v>#REF!</v>
      </c>
      <c r="N2296" s="824" t="e">
        <f>#REF!</f>
        <v>#REF!</v>
      </c>
      <c r="O2296" s="838" t="e">
        <f t="shared" si="41"/>
        <v>#REF!</v>
      </c>
      <c r="P2296" s="820" t="e">
        <f>Tabla13[[#This Row],[Ejec Real Acumu]]-Tabla13[[#This Row],[Proyec Ejec Acumul]]</f>
        <v>#REF!</v>
      </c>
      <c r="Q2296" s="820" t="e">
        <f>Tabla13[[#This Row],[Ejec Real Mes]]-Tabla13[[#This Row],[Program Entreg Mes]]</f>
        <v>#REF!</v>
      </c>
    </row>
    <row r="2297" spans="1:17">
      <c r="A2297" s="824">
        <v>14</v>
      </c>
      <c r="B2297" s="824" t="s">
        <v>2461</v>
      </c>
      <c r="C2297" s="824" t="s">
        <v>2462</v>
      </c>
      <c r="D2297" s="824" t="s">
        <v>688</v>
      </c>
      <c r="E2297" s="824" t="e">
        <f>#REF!</f>
        <v>#REF!</v>
      </c>
      <c r="F2297" s="824">
        <v>12</v>
      </c>
      <c r="G2297" s="824" t="s">
        <v>2454</v>
      </c>
      <c r="H2297" s="824" t="e">
        <f>#REF!</f>
        <v>#REF!</v>
      </c>
      <c r="I2297" s="824" t="e">
        <f>#REF!+#REF!+#REF!+#REF!+#REF!+#REF!+#REF!+#REF!+#REF!+#REF!+#REF!+#REF!</f>
        <v>#REF!</v>
      </c>
      <c r="J2297" s="824" t="e">
        <f>#REF!+#REF!+#REF!+#REF!+#REF!+#REF!+#REF!+#REF!+#REF!+#REF!+#REF!+#REF!</f>
        <v>#REF!</v>
      </c>
      <c r="K2297" s="825" t="e">
        <f t="shared" si="39"/>
        <v>#REF!</v>
      </c>
      <c r="L2297" s="825" t="e">
        <f t="shared" si="40"/>
        <v>#REF!</v>
      </c>
      <c r="M2297" s="824" t="e">
        <f>#REF!</f>
        <v>#REF!</v>
      </c>
      <c r="N2297" s="824" t="e">
        <f>#REF!</f>
        <v>#REF!</v>
      </c>
      <c r="O2297" s="838" t="e">
        <f t="shared" si="41"/>
        <v>#REF!</v>
      </c>
      <c r="P2297" s="820" t="e">
        <f>Tabla13[[#This Row],[Ejec Real Acumu]]-Tabla13[[#This Row],[Proyec Ejec Acumul]]</f>
        <v>#REF!</v>
      </c>
      <c r="Q2297" s="820" t="e">
        <f>Tabla13[[#This Row],[Ejec Real Mes]]-Tabla13[[#This Row],[Program Entreg Mes]]</f>
        <v>#REF!</v>
      </c>
    </row>
    <row r="2298" spans="1:17">
      <c r="A2298" s="824">
        <v>15</v>
      </c>
      <c r="B2298" s="824" t="s">
        <v>2461</v>
      </c>
      <c r="C2298" s="824" t="s">
        <v>2462</v>
      </c>
      <c r="D2298" s="824" t="s">
        <v>688</v>
      </c>
      <c r="E2298" s="824" t="e">
        <f>#REF!</f>
        <v>#REF!</v>
      </c>
      <c r="F2298" s="824">
        <v>12</v>
      </c>
      <c r="G2298" s="824" t="s">
        <v>2454</v>
      </c>
      <c r="H2298" s="824" t="e">
        <f>#REF!</f>
        <v>#REF!</v>
      </c>
      <c r="I2298" s="824" t="e">
        <f>#REF!+#REF!+#REF!+#REF!+#REF!+#REF!+#REF!+#REF!+#REF!+#REF!+#REF!+#REF!</f>
        <v>#REF!</v>
      </c>
      <c r="J2298" s="824" t="e">
        <f>#REF!+#REF!+#REF!+#REF!+#REF!+#REF!+#REF!+#REF!+#REF!+#REF!+#REF!+#REF!</f>
        <v>#REF!</v>
      </c>
      <c r="K2298" s="825" t="e">
        <f t="shared" si="39"/>
        <v>#REF!</v>
      </c>
      <c r="L2298" s="825" t="e">
        <f t="shared" si="40"/>
        <v>#REF!</v>
      </c>
      <c r="M2298" s="824" t="e">
        <f>#REF!</f>
        <v>#REF!</v>
      </c>
      <c r="N2298" s="824" t="e">
        <f>#REF!</f>
        <v>#REF!</v>
      </c>
      <c r="O2298" s="838" t="e">
        <f t="shared" si="41"/>
        <v>#REF!</v>
      </c>
      <c r="P2298" s="820" t="e">
        <f>Tabla13[[#This Row],[Ejec Real Acumu]]-Tabla13[[#This Row],[Proyec Ejec Acumul]]</f>
        <v>#REF!</v>
      </c>
      <c r="Q2298" s="820" t="e">
        <f>Tabla13[[#This Row],[Ejec Real Mes]]-Tabla13[[#This Row],[Program Entreg Mes]]</f>
        <v>#REF!</v>
      </c>
    </row>
    <row r="2299" spans="1:17">
      <c r="A2299" s="824">
        <v>16</v>
      </c>
      <c r="B2299" s="824" t="s">
        <v>2461</v>
      </c>
      <c r="C2299" s="824" t="s">
        <v>2462</v>
      </c>
      <c r="D2299" s="824" t="s">
        <v>688</v>
      </c>
      <c r="E2299" s="824" t="e">
        <f>#REF!</f>
        <v>#REF!</v>
      </c>
      <c r="F2299" s="824">
        <v>12</v>
      </c>
      <c r="G2299" s="824" t="s">
        <v>2454</v>
      </c>
      <c r="H2299" s="824" t="e">
        <f>#REF!</f>
        <v>#REF!</v>
      </c>
      <c r="I2299" s="824" t="e">
        <f>#REF!+#REF!+#REF!+#REF!+#REF!+#REF!+#REF!+#REF!+#REF!+#REF!+#REF!+#REF!</f>
        <v>#REF!</v>
      </c>
      <c r="J2299" s="824" t="e">
        <f>#REF!+#REF!+#REF!+#REF!+#REF!+#REF!+#REF!+#REF!+#REF!+#REF!+#REF!+#REF!</f>
        <v>#REF!</v>
      </c>
      <c r="K2299" s="825" t="e">
        <f t="shared" si="39"/>
        <v>#REF!</v>
      </c>
      <c r="L2299" s="825" t="e">
        <f t="shared" si="40"/>
        <v>#REF!</v>
      </c>
      <c r="M2299" s="824" t="e">
        <f>#REF!</f>
        <v>#REF!</v>
      </c>
      <c r="N2299" s="824" t="e">
        <f>#REF!</f>
        <v>#REF!</v>
      </c>
      <c r="O2299" s="838" t="e">
        <f t="shared" si="41"/>
        <v>#REF!</v>
      </c>
      <c r="P2299" s="820" t="e">
        <f>Tabla13[[#This Row],[Ejec Real Acumu]]-Tabla13[[#This Row],[Proyec Ejec Acumul]]</f>
        <v>#REF!</v>
      </c>
      <c r="Q2299" s="820" t="e">
        <f>Tabla13[[#This Row],[Ejec Real Mes]]-Tabla13[[#This Row],[Program Entreg Mes]]</f>
        <v>#REF!</v>
      </c>
    </row>
    <row r="2300" spans="1:17">
      <c r="A2300" s="824">
        <v>17</v>
      </c>
      <c r="B2300" s="824" t="s">
        <v>2461</v>
      </c>
      <c r="C2300" s="824" t="s">
        <v>2462</v>
      </c>
      <c r="D2300" s="824" t="s">
        <v>688</v>
      </c>
      <c r="E2300" s="824" t="e">
        <f>#REF!</f>
        <v>#REF!</v>
      </c>
      <c r="F2300" s="824">
        <v>12</v>
      </c>
      <c r="G2300" s="824" t="s">
        <v>2454</v>
      </c>
      <c r="H2300" s="824" t="e">
        <f>#REF!</f>
        <v>#REF!</v>
      </c>
      <c r="I2300" s="824" t="e">
        <f>#REF!+#REF!+#REF!+#REF!+#REF!+#REF!+#REF!+#REF!+#REF!+#REF!+#REF!+#REF!</f>
        <v>#REF!</v>
      </c>
      <c r="J2300" s="824" t="e">
        <f>#REF!+#REF!+#REF!+#REF!+#REF!+#REF!+#REF!+#REF!+#REF!+#REF!+#REF!+#REF!</f>
        <v>#REF!</v>
      </c>
      <c r="K2300" s="825" t="e">
        <f t="shared" si="39"/>
        <v>#REF!</v>
      </c>
      <c r="L2300" s="825" t="e">
        <f t="shared" si="40"/>
        <v>#REF!</v>
      </c>
      <c r="M2300" s="824" t="e">
        <f>#REF!</f>
        <v>#REF!</v>
      </c>
      <c r="N2300" s="824" t="e">
        <f>#REF!</f>
        <v>#REF!</v>
      </c>
      <c r="O2300" s="838" t="e">
        <f t="shared" si="41"/>
        <v>#REF!</v>
      </c>
      <c r="P2300" s="820" t="e">
        <f>Tabla13[[#This Row],[Ejec Real Acumu]]-Tabla13[[#This Row],[Proyec Ejec Acumul]]</f>
        <v>#REF!</v>
      </c>
      <c r="Q2300" s="820" t="e">
        <f>Tabla13[[#This Row],[Ejec Real Mes]]-Tabla13[[#This Row],[Program Entreg Mes]]</f>
        <v>#REF!</v>
      </c>
    </row>
    <row r="2301" spans="1:17">
      <c r="A2301" s="824">
        <v>18</v>
      </c>
      <c r="B2301" s="824" t="s">
        <v>2461</v>
      </c>
      <c r="C2301" s="824" t="s">
        <v>2462</v>
      </c>
      <c r="D2301" s="824" t="s">
        <v>688</v>
      </c>
      <c r="E2301" s="824" t="e">
        <f>#REF!</f>
        <v>#REF!</v>
      </c>
      <c r="F2301" s="824">
        <v>12</v>
      </c>
      <c r="G2301" s="824" t="s">
        <v>2454</v>
      </c>
      <c r="H2301" s="824" t="e">
        <f>#REF!</f>
        <v>#REF!</v>
      </c>
      <c r="I2301" s="824" t="e">
        <f>#REF!+#REF!+#REF!+#REF!+#REF!+#REF!+#REF!+#REF!+#REF!+#REF!+#REF!+#REF!</f>
        <v>#REF!</v>
      </c>
      <c r="J2301" s="824" t="e">
        <f>#REF!+#REF!+#REF!+#REF!+#REF!+#REF!+#REF!+#REF!+#REF!+#REF!+#REF!+#REF!</f>
        <v>#REF!</v>
      </c>
      <c r="K2301" s="825" t="e">
        <f t="shared" si="39"/>
        <v>#REF!</v>
      </c>
      <c r="L2301" s="825" t="e">
        <f t="shared" si="40"/>
        <v>#REF!</v>
      </c>
      <c r="M2301" s="824" t="e">
        <f>#REF!</f>
        <v>#REF!</v>
      </c>
      <c r="N2301" s="824" t="e">
        <f>#REF!</f>
        <v>#REF!</v>
      </c>
      <c r="O2301" s="838" t="e">
        <f t="shared" si="41"/>
        <v>#REF!</v>
      </c>
      <c r="P2301" s="820" t="e">
        <f>Tabla13[[#This Row],[Ejec Real Acumu]]-Tabla13[[#This Row],[Proyec Ejec Acumul]]</f>
        <v>#REF!</v>
      </c>
      <c r="Q2301" s="820" t="e">
        <f>Tabla13[[#This Row],[Ejec Real Mes]]-Tabla13[[#This Row],[Program Entreg Mes]]</f>
        <v>#REF!</v>
      </c>
    </row>
    <row r="2302" spans="1:17">
      <c r="A2302" s="824">
        <v>19</v>
      </c>
      <c r="B2302" s="824" t="s">
        <v>2461</v>
      </c>
      <c r="C2302" s="824" t="s">
        <v>2462</v>
      </c>
      <c r="D2302" s="824" t="s">
        <v>688</v>
      </c>
      <c r="E2302" s="824" t="e">
        <f>#REF!</f>
        <v>#REF!</v>
      </c>
      <c r="F2302" s="824">
        <v>12</v>
      </c>
      <c r="G2302" s="824" t="s">
        <v>2454</v>
      </c>
      <c r="H2302" s="824" t="e">
        <f>#REF!</f>
        <v>#REF!</v>
      </c>
      <c r="I2302" s="824" t="e">
        <f>#REF!+#REF!+#REF!+#REF!+#REF!+#REF!+#REF!+#REF!+#REF!+#REF!+#REF!+#REF!</f>
        <v>#REF!</v>
      </c>
      <c r="J2302" s="824" t="e">
        <f>#REF!+#REF!+#REF!+#REF!+#REF!+#REF!+#REF!+#REF!+#REF!+#REF!+#REF!+#REF!</f>
        <v>#REF!</v>
      </c>
      <c r="K2302" s="825" t="e">
        <f t="shared" si="39"/>
        <v>#REF!</v>
      </c>
      <c r="L2302" s="825" t="e">
        <f t="shared" si="40"/>
        <v>#REF!</v>
      </c>
      <c r="M2302" s="824" t="e">
        <f>#REF!</f>
        <v>#REF!</v>
      </c>
      <c r="N2302" s="824" t="e">
        <f>#REF!</f>
        <v>#REF!</v>
      </c>
      <c r="O2302" s="838" t="e">
        <f t="shared" si="41"/>
        <v>#REF!</v>
      </c>
      <c r="P2302" s="820" t="e">
        <f>Tabla13[[#This Row],[Ejec Real Acumu]]-Tabla13[[#This Row],[Proyec Ejec Acumul]]</f>
        <v>#REF!</v>
      </c>
      <c r="Q2302" s="820" t="e">
        <f>Tabla13[[#This Row],[Ejec Real Mes]]-Tabla13[[#This Row],[Program Entreg Mes]]</f>
        <v>#REF!</v>
      </c>
    </row>
    <row r="2303" spans="1:17">
      <c r="A2303" s="824">
        <v>20</v>
      </c>
      <c r="B2303" s="824" t="s">
        <v>2461</v>
      </c>
      <c r="C2303" s="824" t="s">
        <v>2462</v>
      </c>
      <c r="D2303" s="824" t="s">
        <v>688</v>
      </c>
      <c r="E2303" s="824" t="e">
        <f>#REF!</f>
        <v>#REF!</v>
      </c>
      <c r="F2303" s="824">
        <v>12</v>
      </c>
      <c r="G2303" s="824" t="s">
        <v>2454</v>
      </c>
      <c r="H2303" s="824" t="e">
        <f>#REF!</f>
        <v>#REF!</v>
      </c>
      <c r="I2303" s="824" t="e">
        <f>#REF!+#REF!+#REF!+#REF!+#REF!+#REF!+#REF!+#REF!+#REF!+#REF!+#REF!+#REF!</f>
        <v>#REF!</v>
      </c>
      <c r="J2303" s="824" t="e">
        <f>#REF!+#REF!+#REF!+#REF!+#REF!+#REF!+#REF!+#REF!+#REF!+#REF!+#REF!+#REF!</f>
        <v>#REF!</v>
      </c>
      <c r="K2303" s="825" t="e">
        <f t="shared" si="39"/>
        <v>#REF!</v>
      </c>
      <c r="L2303" s="825" t="e">
        <f t="shared" si="40"/>
        <v>#REF!</v>
      </c>
      <c r="M2303" s="824" t="e">
        <f>#REF!</f>
        <v>#REF!</v>
      </c>
      <c r="N2303" s="824" t="e">
        <f>#REF!</f>
        <v>#REF!</v>
      </c>
      <c r="O2303" s="838" t="e">
        <f t="shared" si="41"/>
        <v>#REF!</v>
      </c>
      <c r="P2303" s="820" t="e">
        <f>Tabla13[[#This Row],[Ejec Real Acumu]]-Tabla13[[#This Row],[Proyec Ejec Acumul]]</f>
        <v>#REF!</v>
      </c>
      <c r="Q2303" s="820" t="e">
        <f>Tabla13[[#This Row],[Ejec Real Mes]]-Tabla13[[#This Row],[Program Entreg Mes]]</f>
        <v>#REF!</v>
      </c>
    </row>
    <row r="2304" spans="1:17">
      <c r="A2304" s="824">
        <v>21</v>
      </c>
      <c r="B2304" s="824" t="s">
        <v>2461</v>
      </c>
      <c r="C2304" s="824" t="s">
        <v>2462</v>
      </c>
      <c r="D2304" s="824" t="s">
        <v>688</v>
      </c>
      <c r="E2304" s="824" t="e">
        <f>#REF!</f>
        <v>#REF!</v>
      </c>
      <c r="F2304" s="824">
        <v>12</v>
      </c>
      <c r="G2304" s="824" t="s">
        <v>2454</v>
      </c>
      <c r="H2304" s="824" t="e">
        <f>#REF!</f>
        <v>#REF!</v>
      </c>
      <c r="I2304" s="824" t="e">
        <f>#REF!+#REF!+#REF!+#REF!+#REF!+#REF!+#REF!+#REF!+#REF!+#REF!+#REF!+#REF!</f>
        <v>#REF!</v>
      </c>
      <c r="J2304" s="824" t="e">
        <f>#REF!+#REF!+#REF!+#REF!+#REF!+#REF!+#REF!+#REF!+#REF!+#REF!+#REF!+#REF!</f>
        <v>#REF!</v>
      </c>
      <c r="K2304" s="825" t="e">
        <f t="shared" si="39"/>
        <v>#REF!</v>
      </c>
      <c r="L2304" s="825" t="e">
        <f t="shared" si="40"/>
        <v>#REF!</v>
      </c>
      <c r="M2304" s="824" t="e">
        <f>#REF!</f>
        <v>#REF!</v>
      </c>
      <c r="N2304" s="824" t="e">
        <f>#REF!</f>
        <v>#REF!</v>
      </c>
      <c r="O2304" s="838" t="e">
        <f t="shared" si="41"/>
        <v>#REF!</v>
      </c>
      <c r="P2304" s="820" t="e">
        <f>Tabla13[[#This Row],[Ejec Real Acumu]]-Tabla13[[#This Row],[Proyec Ejec Acumul]]</f>
        <v>#REF!</v>
      </c>
      <c r="Q2304" s="820" t="e">
        <f>Tabla13[[#This Row],[Ejec Real Mes]]-Tabla13[[#This Row],[Program Entreg Mes]]</f>
        <v>#REF!</v>
      </c>
    </row>
    <row r="2305" spans="1:17">
      <c r="A2305" s="824">
        <v>22</v>
      </c>
      <c r="B2305" s="824" t="s">
        <v>2461</v>
      </c>
      <c r="C2305" s="824" t="s">
        <v>2462</v>
      </c>
      <c r="D2305" s="824" t="s">
        <v>688</v>
      </c>
      <c r="E2305" s="824" t="e">
        <f>#REF!</f>
        <v>#REF!</v>
      </c>
      <c r="F2305" s="824">
        <v>12</v>
      </c>
      <c r="G2305" s="824" t="s">
        <v>2454</v>
      </c>
      <c r="H2305" s="824" t="e">
        <f>#REF!</f>
        <v>#REF!</v>
      </c>
      <c r="I2305" s="824" t="e">
        <f>#REF!+#REF!+#REF!+#REF!+#REF!+#REF!+#REF!+#REF!+#REF!+#REF!+#REF!+#REF!</f>
        <v>#REF!</v>
      </c>
      <c r="J2305" s="824" t="e">
        <f>#REF!+#REF!+#REF!+#REF!+#REF!+#REF!+#REF!+#REF!+#REF!+#REF!+#REF!+#REF!</f>
        <v>#REF!</v>
      </c>
      <c r="K2305" s="825" t="e">
        <f t="shared" si="39"/>
        <v>#REF!</v>
      </c>
      <c r="L2305" s="825" t="e">
        <f t="shared" si="40"/>
        <v>#REF!</v>
      </c>
      <c r="M2305" s="824" t="e">
        <f>#REF!</f>
        <v>#REF!</v>
      </c>
      <c r="N2305" s="824" t="e">
        <f>#REF!</f>
        <v>#REF!</v>
      </c>
      <c r="O2305" s="838" t="e">
        <f t="shared" si="41"/>
        <v>#REF!</v>
      </c>
      <c r="P2305" s="820" t="e">
        <f>Tabla13[[#This Row],[Ejec Real Acumu]]-Tabla13[[#This Row],[Proyec Ejec Acumul]]</f>
        <v>#REF!</v>
      </c>
      <c r="Q2305" s="820" t="e">
        <f>Tabla13[[#This Row],[Ejec Real Mes]]-Tabla13[[#This Row],[Program Entreg Mes]]</f>
        <v>#REF!</v>
      </c>
    </row>
    <row r="2306" spans="1:17">
      <c r="A2306" s="824">
        <v>23</v>
      </c>
      <c r="B2306" s="824" t="s">
        <v>2461</v>
      </c>
      <c r="C2306" s="824" t="s">
        <v>2462</v>
      </c>
      <c r="D2306" s="824" t="s">
        <v>688</v>
      </c>
      <c r="E2306" s="824" t="e">
        <f>#REF!</f>
        <v>#REF!</v>
      </c>
      <c r="F2306" s="824">
        <v>12</v>
      </c>
      <c r="G2306" s="824" t="s">
        <v>2454</v>
      </c>
      <c r="H2306" s="824" t="e">
        <f>#REF!</f>
        <v>#REF!</v>
      </c>
      <c r="I2306" s="824" t="e">
        <f>#REF!+#REF!+#REF!+#REF!+#REF!+#REF!+#REF!+#REF!+#REF!+#REF!+#REF!+#REF!</f>
        <v>#REF!</v>
      </c>
      <c r="J2306" s="824" t="e">
        <f>#REF!+#REF!+#REF!+#REF!+#REF!+#REF!+#REF!+#REF!+#REF!+#REF!+#REF!+#REF!</f>
        <v>#REF!</v>
      </c>
      <c r="K2306" s="825" t="e">
        <f t="shared" si="39"/>
        <v>#REF!</v>
      </c>
      <c r="L2306" s="825" t="e">
        <f t="shared" si="40"/>
        <v>#REF!</v>
      </c>
      <c r="M2306" s="824" t="e">
        <f>#REF!</f>
        <v>#REF!</v>
      </c>
      <c r="N2306" s="824" t="e">
        <f>#REF!</f>
        <v>#REF!</v>
      </c>
      <c r="O2306" s="838" t="e">
        <f t="shared" si="41"/>
        <v>#REF!</v>
      </c>
      <c r="P2306" s="820" t="e">
        <f>Tabla13[[#This Row],[Ejec Real Acumu]]-Tabla13[[#This Row],[Proyec Ejec Acumul]]</f>
        <v>#REF!</v>
      </c>
      <c r="Q2306" s="820" t="e">
        <f>Tabla13[[#This Row],[Ejec Real Mes]]-Tabla13[[#This Row],[Program Entreg Mes]]</f>
        <v>#REF!</v>
      </c>
    </row>
    <row r="2307" spans="1:17">
      <c r="A2307" s="824">
        <v>24</v>
      </c>
      <c r="B2307" s="824" t="s">
        <v>2461</v>
      </c>
      <c r="C2307" s="824" t="s">
        <v>2462</v>
      </c>
      <c r="D2307" s="824" t="s">
        <v>688</v>
      </c>
      <c r="E2307" s="824" t="e">
        <f>#REF!</f>
        <v>#REF!</v>
      </c>
      <c r="F2307" s="824">
        <v>12</v>
      </c>
      <c r="G2307" s="824" t="s">
        <v>2454</v>
      </c>
      <c r="H2307" s="824" t="e">
        <f>#REF!</f>
        <v>#REF!</v>
      </c>
      <c r="I2307" s="824" t="e">
        <f>#REF!+#REF!+#REF!+#REF!+#REF!+#REF!+#REF!+#REF!+#REF!+#REF!+#REF!+#REF!</f>
        <v>#REF!</v>
      </c>
      <c r="J2307" s="824" t="e">
        <f>#REF!+#REF!+#REF!+#REF!+#REF!+#REF!+#REF!+#REF!+#REF!+#REF!+#REF!+#REF!</f>
        <v>#REF!</v>
      </c>
      <c r="K2307" s="825" t="e">
        <f t="shared" si="39"/>
        <v>#REF!</v>
      </c>
      <c r="L2307" s="825" t="e">
        <f t="shared" si="40"/>
        <v>#REF!</v>
      </c>
      <c r="M2307" s="824" t="e">
        <f>#REF!</f>
        <v>#REF!</v>
      </c>
      <c r="N2307" s="824" t="e">
        <f>#REF!</f>
        <v>#REF!</v>
      </c>
      <c r="O2307" s="838" t="e">
        <f t="shared" si="41"/>
        <v>#REF!</v>
      </c>
      <c r="P2307" s="820" t="e">
        <f>Tabla13[[#This Row],[Ejec Real Acumu]]-Tabla13[[#This Row],[Proyec Ejec Acumul]]</f>
        <v>#REF!</v>
      </c>
      <c r="Q2307" s="820" t="e">
        <f>Tabla13[[#This Row],[Ejec Real Mes]]-Tabla13[[#This Row],[Program Entreg Mes]]</f>
        <v>#REF!</v>
      </c>
    </row>
    <row r="2308" spans="1:17">
      <c r="A2308" s="824">
        <v>25</v>
      </c>
      <c r="B2308" s="824" t="s">
        <v>2461</v>
      </c>
      <c r="C2308" s="824" t="s">
        <v>2462</v>
      </c>
      <c r="D2308" s="824" t="s">
        <v>688</v>
      </c>
      <c r="E2308" s="824" t="e">
        <f>#REF!</f>
        <v>#REF!</v>
      </c>
      <c r="F2308" s="824">
        <v>12</v>
      </c>
      <c r="G2308" s="824" t="s">
        <v>2454</v>
      </c>
      <c r="H2308" s="824" t="e">
        <f>#REF!</f>
        <v>#REF!</v>
      </c>
      <c r="I2308" s="824" t="e">
        <f>#REF!+#REF!+#REF!+#REF!+#REF!+#REF!+#REF!+#REF!+#REF!+#REF!+#REF!+#REF!</f>
        <v>#REF!</v>
      </c>
      <c r="J2308" s="824" t="e">
        <f>#REF!+#REF!+#REF!+#REF!+#REF!+#REF!+#REF!+#REF!+#REF!+#REF!+#REF!+#REF!</f>
        <v>#REF!</v>
      </c>
      <c r="K2308" s="825" t="e">
        <f t="shared" si="39"/>
        <v>#REF!</v>
      </c>
      <c r="L2308" s="825" t="e">
        <f t="shared" si="40"/>
        <v>#REF!</v>
      </c>
      <c r="M2308" s="824" t="e">
        <f>#REF!</f>
        <v>#REF!</v>
      </c>
      <c r="N2308" s="824" t="e">
        <f>#REF!</f>
        <v>#REF!</v>
      </c>
      <c r="O2308" s="838" t="e">
        <f t="shared" si="41"/>
        <v>#REF!</v>
      </c>
      <c r="P2308" s="820" t="e">
        <f>Tabla13[[#This Row],[Ejec Real Acumu]]-Tabla13[[#This Row],[Proyec Ejec Acumul]]</f>
        <v>#REF!</v>
      </c>
      <c r="Q2308" s="820" t="e">
        <f>Tabla13[[#This Row],[Ejec Real Mes]]-Tabla13[[#This Row],[Program Entreg Mes]]</f>
        <v>#REF!</v>
      </c>
    </row>
    <row r="2309" spans="1:17">
      <c r="A2309" s="824">
        <v>26</v>
      </c>
      <c r="B2309" s="824" t="s">
        <v>2461</v>
      </c>
      <c r="C2309" s="824" t="s">
        <v>2462</v>
      </c>
      <c r="D2309" s="824" t="s">
        <v>688</v>
      </c>
      <c r="E2309" s="824" t="e">
        <f>#REF!</f>
        <v>#REF!</v>
      </c>
      <c r="F2309" s="824">
        <v>12</v>
      </c>
      <c r="G2309" s="824" t="s">
        <v>2454</v>
      </c>
      <c r="H2309" s="824" t="e">
        <f>#REF!</f>
        <v>#REF!</v>
      </c>
      <c r="I2309" s="824" t="e">
        <f>#REF!+#REF!+#REF!+#REF!+#REF!+#REF!+#REF!+#REF!+#REF!+#REF!+#REF!+#REF!</f>
        <v>#REF!</v>
      </c>
      <c r="J2309" s="824" t="e">
        <f>#REF!+#REF!+#REF!+#REF!+#REF!+#REF!+#REF!+#REF!+#REF!+#REF!+#REF!+#REF!</f>
        <v>#REF!</v>
      </c>
      <c r="K2309" s="825" t="e">
        <f t="shared" si="39"/>
        <v>#REF!</v>
      </c>
      <c r="L2309" s="825" t="e">
        <f t="shared" si="40"/>
        <v>#REF!</v>
      </c>
      <c r="M2309" s="824" t="e">
        <f>#REF!</f>
        <v>#REF!</v>
      </c>
      <c r="N2309" s="824" t="e">
        <f>#REF!</f>
        <v>#REF!</v>
      </c>
      <c r="O2309" s="838" t="e">
        <f t="shared" si="41"/>
        <v>#REF!</v>
      </c>
      <c r="P2309" s="820" t="e">
        <f>Tabla13[[#This Row],[Ejec Real Acumu]]-Tabla13[[#This Row],[Proyec Ejec Acumul]]</f>
        <v>#REF!</v>
      </c>
      <c r="Q2309" s="820" t="e">
        <f>Tabla13[[#This Row],[Ejec Real Mes]]-Tabla13[[#This Row],[Program Entreg Mes]]</f>
        <v>#REF!</v>
      </c>
    </row>
    <row r="2310" spans="1:17">
      <c r="A2310" s="824">
        <v>27</v>
      </c>
      <c r="B2310" s="824" t="s">
        <v>2461</v>
      </c>
      <c r="C2310" s="824" t="s">
        <v>2462</v>
      </c>
      <c r="D2310" s="824" t="s">
        <v>688</v>
      </c>
      <c r="E2310" s="824" t="e">
        <f>#REF!</f>
        <v>#REF!</v>
      </c>
      <c r="F2310" s="824">
        <v>12</v>
      </c>
      <c r="G2310" s="824" t="s">
        <v>2454</v>
      </c>
      <c r="H2310" s="824" t="e">
        <f>#REF!</f>
        <v>#REF!</v>
      </c>
      <c r="I2310" s="824" t="e">
        <f>#REF!+#REF!+#REF!+#REF!+#REF!+#REF!+#REF!+#REF!+#REF!+#REF!+#REF!+#REF!</f>
        <v>#REF!</v>
      </c>
      <c r="J2310" s="824" t="e">
        <f>#REF!+#REF!+#REF!+#REF!+#REF!+#REF!+#REF!+#REF!+#REF!+#REF!+#REF!+#REF!</f>
        <v>#REF!</v>
      </c>
      <c r="K2310" s="825" t="e">
        <f t="shared" si="39"/>
        <v>#REF!</v>
      </c>
      <c r="L2310" s="825" t="e">
        <f t="shared" si="40"/>
        <v>#REF!</v>
      </c>
      <c r="M2310" s="824" t="e">
        <f>#REF!</f>
        <v>#REF!</v>
      </c>
      <c r="N2310" s="824" t="e">
        <f>#REF!</f>
        <v>#REF!</v>
      </c>
      <c r="O2310" s="838" t="e">
        <f t="shared" si="41"/>
        <v>#REF!</v>
      </c>
      <c r="P2310" s="820" t="e">
        <f>Tabla13[[#This Row],[Ejec Real Acumu]]-Tabla13[[#This Row],[Proyec Ejec Acumul]]</f>
        <v>#REF!</v>
      </c>
      <c r="Q2310" s="820" t="e">
        <f>Tabla13[[#This Row],[Ejec Real Mes]]-Tabla13[[#This Row],[Program Entreg Mes]]</f>
        <v>#REF!</v>
      </c>
    </row>
    <row r="2311" spans="1:17">
      <c r="A2311" s="824">
        <v>28</v>
      </c>
      <c r="B2311" s="824" t="s">
        <v>2461</v>
      </c>
      <c r="C2311" s="824" t="s">
        <v>2462</v>
      </c>
      <c r="D2311" s="824" t="s">
        <v>688</v>
      </c>
      <c r="E2311" s="824" t="e">
        <f>#REF!</f>
        <v>#REF!</v>
      </c>
      <c r="F2311" s="824">
        <v>12</v>
      </c>
      <c r="G2311" s="824" t="s">
        <v>2454</v>
      </c>
      <c r="H2311" s="824" t="e">
        <f>#REF!</f>
        <v>#REF!</v>
      </c>
      <c r="I2311" s="824" t="e">
        <f>#REF!+#REF!+#REF!+#REF!+#REF!+#REF!+#REF!+#REF!+#REF!+#REF!+#REF!+#REF!</f>
        <v>#REF!</v>
      </c>
      <c r="J2311" s="824" t="e">
        <f>#REF!+#REF!+#REF!+#REF!+#REF!+#REF!+#REF!+#REF!+#REF!+#REF!+#REF!+#REF!</f>
        <v>#REF!</v>
      </c>
      <c r="K2311" s="825" t="e">
        <f t="shared" si="39"/>
        <v>#REF!</v>
      </c>
      <c r="L2311" s="825" t="e">
        <f t="shared" si="40"/>
        <v>#REF!</v>
      </c>
      <c r="M2311" s="824" t="e">
        <f>#REF!</f>
        <v>#REF!</v>
      </c>
      <c r="N2311" s="824" t="e">
        <f>#REF!</f>
        <v>#REF!</v>
      </c>
      <c r="O2311" s="838" t="e">
        <f t="shared" si="41"/>
        <v>#REF!</v>
      </c>
      <c r="P2311" s="820" t="e">
        <f>Tabla13[[#This Row],[Ejec Real Acumu]]-Tabla13[[#This Row],[Proyec Ejec Acumul]]</f>
        <v>#REF!</v>
      </c>
      <c r="Q2311" s="820" t="e">
        <f>Tabla13[[#This Row],[Ejec Real Mes]]-Tabla13[[#This Row],[Program Entreg Mes]]</f>
        <v>#REF!</v>
      </c>
    </row>
    <row r="2312" spans="1:17">
      <c r="A2312" s="824">
        <v>29</v>
      </c>
      <c r="B2312" s="824" t="s">
        <v>2461</v>
      </c>
      <c r="C2312" s="824" t="s">
        <v>2462</v>
      </c>
      <c r="D2312" s="824" t="s">
        <v>688</v>
      </c>
      <c r="E2312" s="824" t="e">
        <f>#REF!</f>
        <v>#REF!</v>
      </c>
      <c r="F2312" s="824">
        <v>12</v>
      </c>
      <c r="G2312" s="824" t="s">
        <v>2454</v>
      </c>
      <c r="H2312" s="824" t="e">
        <f>#REF!</f>
        <v>#REF!</v>
      </c>
      <c r="I2312" s="824" t="e">
        <f>#REF!+#REF!+#REF!+#REF!+#REF!+#REF!+#REF!+#REF!+#REF!+#REF!+#REF!+#REF!</f>
        <v>#REF!</v>
      </c>
      <c r="J2312" s="824" t="e">
        <f>#REF!+#REF!+#REF!+#REF!+#REF!+#REF!+#REF!+#REF!+#REF!+#REF!+#REF!+#REF!</f>
        <v>#REF!</v>
      </c>
      <c r="K2312" s="825" t="e">
        <f t="shared" si="39"/>
        <v>#REF!</v>
      </c>
      <c r="L2312" s="825" t="e">
        <f t="shared" si="40"/>
        <v>#REF!</v>
      </c>
      <c r="M2312" s="824" t="e">
        <f>#REF!</f>
        <v>#REF!</v>
      </c>
      <c r="N2312" s="824" t="e">
        <f>#REF!</f>
        <v>#REF!</v>
      </c>
      <c r="O2312" s="838" t="e">
        <f t="shared" si="41"/>
        <v>#REF!</v>
      </c>
      <c r="P2312" s="820" t="e">
        <f>Tabla13[[#This Row],[Ejec Real Acumu]]-Tabla13[[#This Row],[Proyec Ejec Acumul]]</f>
        <v>#REF!</v>
      </c>
      <c r="Q2312" s="820" t="e">
        <f>Tabla13[[#This Row],[Ejec Real Mes]]-Tabla13[[#This Row],[Program Entreg Mes]]</f>
        <v>#REF!</v>
      </c>
    </row>
    <row r="2313" spans="1:17">
      <c r="A2313" s="824">
        <v>30</v>
      </c>
      <c r="B2313" s="824" t="s">
        <v>2461</v>
      </c>
      <c r="C2313" s="824" t="s">
        <v>2462</v>
      </c>
      <c r="D2313" s="824" t="s">
        <v>688</v>
      </c>
      <c r="E2313" s="824" t="e">
        <f>#REF!</f>
        <v>#REF!</v>
      </c>
      <c r="F2313" s="824">
        <v>12</v>
      </c>
      <c r="G2313" s="824" t="s">
        <v>2454</v>
      </c>
      <c r="H2313" s="824" t="e">
        <f>#REF!</f>
        <v>#REF!</v>
      </c>
      <c r="I2313" s="824" t="e">
        <f>#REF!+#REF!+#REF!+#REF!+#REF!+#REF!+#REF!+#REF!+#REF!+#REF!+#REF!+#REF!</f>
        <v>#REF!</v>
      </c>
      <c r="J2313" s="824" t="e">
        <f>#REF!+#REF!+#REF!+#REF!+#REF!+#REF!+#REF!+#REF!+#REF!+#REF!+#REF!+#REF!</f>
        <v>#REF!</v>
      </c>
      <c r="K2313" s="825" t="e">
        <f t="shared" si="39"/>
        <v>#REF!</v>
      </c>
      <c r="L2313" s="825" t="e">
        <f t="shared" si="40"/>
        <v>#REF!</v>
      </c>
      <c r="M2313" s="824" t="e">
        <f>#REF!</f>
        <v>#REF!</v>
      </c>
      <c r="N2313" s="824" t="e">
        <f>#REF!</f>
        <v>#REF!</v>
      </c>
      <c r="O2313" s="838" t="e">
        <f t="shared" si="41"/>
        <v>#REF!</v>
      </c>
      <c r="P2313" s="820" t="e">
        <f>Tabla13[[#This Row],[Ejec Real Acumu]]-Tabla13[[#This Row],[Proyec Ejec Acumul]]</f>
        <v>#REF!</v>
      </c>
      <c r="Q2313" s="820" t="e">
        <f>Tabla13[[#This Row],[Ejec Real Mes]]-Tabla13[[#This Row],[Program Entreg Mes]]</f>
        <v>#REF!</v>
      </c>
    </row>
    <row r="2314" spans="1:17">
      <c r="A2314" s="824">
        <v>31</v>
      </c>
      <c r="B2314" s="824" t="s">
        <v>2461</v>
      </c>
      <c r="C2314" s="824" t="s">
        <v>2462</v>
      </c>
      <c r="D2314" s="824" t="s">
        <v>688</v>
      </c>
      <c r="E2314" s="824" t="e">
        <f>#REF!</f>
        <v>#REF!</v>
      </c>
      <c r="F2314" s="824">
        <v>12</v>
      </c>
      <c r="G2314" s="824" t="s">
        <v>2454</v>
      </c>
      <c r="H2314" s="824" t="e">
        <f>#REF!</f>
        <v>#REF!</v>
      </c>
      <c r="I2314" s="824" t="e">
        <f>#REF!+#REF!+#REF!+#REF!+#REF!+#REF!+#REF!+#REF!+#REF!+#REF!+#REF!+#REF!</f>
        <v>#REF!</v>
      </c>
      <c r="J2314" s="824" t="e">
        <f>#REF!+#REF!+#REF!+#REF!+#REF!+#REF!+#REF!+#REF!+#REF!+#REF!+#REF!+#REF!</f>
        <v>#REF!</v>
      </c>
      <c r="K2314" s="825" t="e">
        <f t="shared" si="39"/>
        <v>#REF!</v>
      </c>
      <c r="L2314" s="825" t="e">
        <f t="shared" si="40"/>
        <v>#REF!</v>
      </c>
      <c r="M2314" s="824" t="e">
        <f>#REF!</f>
        <v>#REF!</v>
      </c>
      <c r="N2314" s="824" t="e">
        <f>#REF!</f>
        <v>#REF!</v>
      </c>
      <c r="O2314" s="838" t="e">
        <f t="shared" si="41"/>
        <v>#REF!</v>
      </c>
      <c r="P2314" s="820" t="e">
        <f>Tabla13[[#This Row],[Ejec Real Acumu]]-Tabla13[[#This Row],[Proyec Ejec Acumul]]</f>
        <v>#REF!</v>
      </c>
      <c r="Q2314" s="820" t="e">
        <f>Tabla13[[#This Row],[Ejec Real Mes]]-Tabla13[[#This Row],[Program Entreg Mes]]</f>
        <v>#REF!</v>
      </c>
    </row>
    <row r="2315" spans="1:17">
      <c r="A2315" s="824">
        <v>32</v>
      </c>
      <c r="B2315" s="824" t="s">
        <v>2461</v>
      </c>
      <c r="C2315" s="824" t="s">
        <v>2462</v>
      </c>
      <c r="D2315" s="824" t="s">
        <v>688</v>
      </c>
      <c r="E2315" s="824" t="e">
        <f>#REF!</f>
        <v>#REF!</v>
      </c>
      <c r="F2315" s="824">
        <v>12</v>
      </c>
      <c r="G2315" s="824" t="s">
        <v>2454</v>
      </c>
      <c r="H2315" s="824" t="e">
        <f>#REF!</f>
        <v>#REF!</v>
      </c>
      <c r="I2315" s="824" t="e">
        <f>#REF!+#REF!+#REF!+#REF!+#REF!+#REF!+#REF!+#REF!+#REF!+#REF!+#REF!+#REF!</f>
        <v>#REF!</v>
      </c>
      <c r="J2315" s="824" t="e">
        <f>#REF!+#REF!+#REF!+#REF!+#REF!+#REF!+#REF!+#REF!+#REF!+#REF!+#REF!+#REF!</f>
        <v>#REF!</v>
      </c>
      <c r="K2315" s="825" t="e">
        <f t="shared" si="39"/>
        <v>#REF!</v>
      </c>
      <c r="L2315" s="825" t="e">
        <f t="shared" si="40"/>
        <v>#REF!</v>
      </c>
      <c r="M2315" s="824" t="e">
        <f>#REF!</f>
        <v>#REF!</v>
      </c>
      <c r="N2315" s="824" t="e">
        <f>#REF!</f>
        <v>#REF!</v>
      </c>
      <c r="O2315" s="838" t="e">
        <f t="shared" si="41"/>
        <v>#REF!</v>
      </c>
      <c r="P2315" s="820" t="e">
        <f>Tabla13[[#This Row],[Ejec Real Acumu]]-Tabla13[[#This Row],[Proyec Ejec Acumul]]</f>
        <v>#REF!</v>
      </c>
      <c r="Q2315" s="820" t="e">
        <f>Tabla13[[#This Row],[Ejec Real Mes]]-Tabla13[[#This Row],[Program Entreg Mes]]</f>
        <v>#REF!</v>
      </c>
    </row>
    <row r="2316" spans="1:17">
      <c r="A2316" s="824">
        <v>33</v>
      </c>
      <c r="B2316" s="824" t="s">
        <v>2461</v>
      </c>
      <c r="C2316" s="824" t="s">
        <v>2462</v>
      </c>
      <c r="D2316" s="824" t="s">
        <v>688</v>
      </c>
      <c r="E2316" s="824" t="e">
        <f>#REF!</f>
        <v>#REF!</v>
      </c>
      <c r="F2316" s="824">
        <v>12</v>
      </c>
      <c r="G2316" s="824" t="s">
        <v>2454</v>
      </c>
      <c r="H2316" s="824" t="e">
        <f>#REF!</f>
        <v>#REF!</v>
      </c>
      <c r="I2316" s="824" t="e">
        <f>#REF!+#REF!+#REF!+#REF!+#REF!+#REF!+#REF!+#REF!+#REF!+#REF!+#REF!+#REF!</f>
        <v>#REF!</v>
      </c>
      <c r="J2316" s="824" t="e">
        <f>#REF!+#REF!+#REF!+#REF!+#REF!+#REF!+#REF!+#REF!+#REF!+#REF!+#REF!+#REF!</f>
        <v>#REF!</v>
      </c>
      <c r="K2316" s="825" t="e">
        <f t="shared" si="39"/>
        <v>#REF!</v>
      </c>
      <c r="L2316" s="825" t="e">
        <f t="shared" si="40"/>
        <v>#REF!</v>
      </c>
      <c r="M2316" s="824" t="e">
        <f>#REF!</f>
        <v>#REF!</v>
      </c>
      <c r="N2316" s="824" t="e">
        <f>#REF!</f>
        <v>#REF!</v>
      </c>
      <c r="O2316" s="838" t="e">
        <f t="shared" si="41"/>
        <v>#REF!</v>
      </c>
      <c r="P2316" s="820" t="e">
        <f>Tabla13[[#This Row],[Ejec Real Acumu]]-Tabla13[[#This Row],[Proyec Ejec Acumul]]</f>
        <v>#REF!</v>
      </c>
      <c r="Q2316" s="820" t="e">
        <f>Tabla13[[#This Row],[Ejec Real Mes]]-Tabla13[[#This Row],[Program Entreg Mes]]</f>
        <v>#REF!</v>
      </c>
    </row>
    <row r="2317" spans="1:17">
      <c r="A2317" s="824">
        <v>34</v>
      </c>
      <c r="B2317" s="824" t="s">
        <v>2461</v>
      </c>
      <c r="C2317" s="824" t="s">
        <v>2462</v>
      </c>
      <c r="D2317" s="824" t="s">
        <v>688</v>
      </c>
      <c r="E2317" s="824" t="e">
        <f>#REF!</f>
        <v>#REF!</v>
      </c>
      <c r="F2317" s="824">
        <v>12</v>
      </c>
      <c r="G2317" s="824" t="s">
        <v>2454</v>
      </c>
      <c r="H2317" s="824" t="e">
        <f>#REF!</f>
        <v>#REF!</v>
      </c>
      <c r="I2317" s="824" t="e">
        <f>#REF!+#REF!+#REF!+#REF!+#REF!+#REF!+#REF!+#REF!+#REF!+#REF!+#REF!+#REF!</f>
        <v>#REF!</v>
      </c>
      <c r="J2317" s="824" t="e">
        <f>#REF!+#REF!+#REF!+#REF!+#REF!+#REF!+#REF!+#REF!+#REF!+#REF!+#REF!+#REF!</f>
        <v>#REF!</v>
      </c>
      <c r="K2317" s="825" t="e">
        <f t="shared" si="39"/>
        <v>#REF!</v>
      </c>
      <c r="L2317" s="825" t="e">
        <f t="shared" si="40"/>
        <v>#REF!</v>
      </c>
      <c r="M2317" s="824" t="e">
        <f>#REF!</f>
        <v>#REF!</v>
      </c>
      <c r="N2317" s="824" t="e">
        <f>#REF!</f>
        <v>#REF!</v>
      </c>
      <c r="O2317" s="838" t="e">
        <f t="shared" si="41"/>
        <v>#REF!</v>
      </c>
      <c r="P2317" s="820" t="e">
        <f>Tabla13[[#This Row],[Ejec Real Acumu]]-Tabla13[[#This Row],[Proyec Ejec Acumul]]</f>
        <v>#REF!</v>
      </c>
      <c r="Q2317" s="820" t="e">
        <f>Tabla13[[#This Row],[Ejec Real Mes]]-Tabla13[[#This Row],[Program Entreg Mes]]</f>
        <v>#REF!</v>
      </c>
    </row>
    <row r="2318" spans="1:17">
      <c r="A2318" s="824">
        <v>35</v>
      </c>
      <c r="B2318" s="824" t="s">
        <v>2461</v>
      </c>
      <c r="C2318" s="824" t="s">
        <v>2462</v>
      </c>
      <c r="D2318" s="824" t="s">
        <v>688</v>
      </c>
      <c r="E2318" s="824" t="e">
        <f>#REF!</f>
        <v>#REF!</v>
      </c>
      <c r="F2318" s="824">
        <v>12</v>
      </c>
      <c r="G2318" s="824" t="s">
        <v>2454</v>
      </c>
      <c r="H2318" s="824" t="e">
        <f>#REF!</f>
        <v>#REF!</v>
      </c>
      <c r="I2318" s="824" t="e">
        <f>#REF!+#REF!+#REF!+#REF!+#REF!+#REF!+#REF!+#REF!+#REF!+#REF!+#REF!+#REF!</f>
        <v>#REF!</v>
      </c>
      <c r="J2318" s="824" t="e">
        <f>#REF!+#REF!+#REF!+#REF!+#REF!+#REF!+#REF!+#REF!+#REF!+#REF!+#REF!+#REF!</f>
        <v>#REF!</v>
      </c>
      <c r="K2318" s="825" t="e">
        <f t="shared" si="39"/>
        <v>#REF!</v>
      </c>
      <c r="L2318" s="825" t="e">
        <f t="shared" si="40"/>
        <v>#REF!</v>
      </c>
      <c r="M2318" s="824" t="e">
        <f>#REF!</f>
        <v>#REF!</v>
      </c>
      <c r="N2318" s="824" t="e">
        <f>#REF!</f>
        <v>#REF!</v>
      </c>
      <c r="O2318" s="838" t="e">
        <f t="shared" si="41"/>
        <v>#REF!</v>
      </c>
      <c r="P2318" s="820" t="e">
        <f>Tabla13[[#This Row],[Ejec Real Acumu]]-Tabla13[[#This Row],[Proyec Ejec Acumul]]</f>
        <v>#REF!</v>
      </c>
      <c r="Q2318" s="820" t="e">
        <f>Tabla13[[#This Row],[Ejec Real Mes]]-Tabla13[[#This Row],[Program Entreg Mes]]</f>
        <v>#REF!</v>
      </c>
    </row>
    <row r="2319" spans="1:17">
      <c r="A2319" s="828">
        <v>1</v>
      </c>
      <c r="B2319" s="828" t="s">
        <v>2463</v>
      </c>
      <c r="C2319" s="828" t="s">
        <v>2464</v>
      </c>
      <c r="D2319" s="828" t="s">
        <v>688</v>
      </c>
      <c r="E2319" s="828" t="e">
        <f>#REF!</f>
        <v>#REF!</v>
      </c>
      <c r="F2319" s="828">
        <v>1</v>
      </c>
      <c r="G2319" s="828" t="s">
        <v>2443</v>
      </c>
      <c r="H2319" s="828" t="e">
        <f>#REF!</f>
        <v>#REF!</v>
      </c>
      <c r="I2319" s="828" t="e">
        <f>#REF!</f>
        <v>#REF!</v>
      </c>
      <c r="J2319" s="828" t="e">
        <f>#REF!</f>
        <v>#REF!</v>
      </c>
      <c r="K2319" s="829" t="e">
        <f t="shared" si="39"/>
        <v>#REF!</v>
      </c>
      <c r="L2319" s="829" t="e">
        <f t="shared" si="40"/>
        <v>#REF!</v>
      </c>
      <c r="M2319" s="828" t="e">
        <f>#REF!</f>
        <v>#REF!</v>
      </c>
      <c r="N2319" s="828" t="e">
        <f>#REF!</f>
        <v>#REF!</v>
      </c>
      <c r="O2319" s="830" t="e">
        <f t="shared" si="41"/>
        <v>#REF!</v>
      </c>
      <c r="P2319" s="820" t="e">
        <f>Tabla13[[#This Row],[Ejec Real Acumu]]-Tabla13[[#This Row],[Proyec Ejec Acumul]]</f>
        <v>#REF!</v>
      </c>
      <c r="Q2319" s="820" t="e">
        <f>Tabla13[[#This Row],[Ejec Real Mes]]-Tabla13[[#This Row],[Program Entreg Mes]]</f>
        <v>#REF!</v>
      </c>
    </row>
    <row r="2320" spans="1:17">
      <c r="A2320" s="828">
        <v>2</v>
      </c>
      <c r="B2320" s="828" t="s">
        <v>2463</v>
      </c>
      <c r="C2320" s="828" t="s">
        <v>2464</v>
      </c>
      <c r="D2320" s="828" t="s">
        <v>688</v>
      </c>
      <c r="E2320" s="828" t="e">
        <f>#REF!</f>
        <v>#REF!</v>
      </c>
      <c r="F2320" s="828">
        <v>1</v>
      </c>
      <c r="G2320" s="828" t="s">
        <v>2443</v>
      </c>
      <c r="H2320" s="828" t="e">
        <f>#REF!</f>
        <v>#REF!</v>
      </c>
      <c r="I2320" s="828" t="e">
        <f>#REF!</f>
        <v>#REF!</v>
      </c>
      <c r="J2320" s="828" t="e">
        <f>#REF!</f>
        <v>#REF!</v>
      </c>
      <c r="K2320" s="829" t="e">
        <f t="shared" si="39"/>
        <v>#REF!</v>
      </c>
      <c r="L2320" s="829" t="e">
        <f t="shared" si="40"/>
        <v>#REF!</v>
      </c>
      <c r="M2320" s="828" t="e">
        <f>#REF!</f>
        <v>#REF!</v>
      </c>
      <c r="N2320" s="828" t="e">
        <f>#REF!</f>
        <v>#REF!</v>
      </c>
      <c r="O2320" s="830" t="e">
        <f t="shared" si="41"/>
        <v>#REF!</v>
      </c>
      <c r="P2320" s="820" t="e">
        <f>Tabla13[[#This Row],[Ejec Real Acumu]]-Tabla13[[#This Row],[Proyec Ejec Acumul]]</f>
        <v>#REF!</v>
      </c>
      <c r="Q2320" s="820" t="e">
        <f>Tabla13[[#This Row],[Ejec Real Mes]]-Tabla13[[#This Row],[Program Entreg Mes]]</f>
        <v>#REF!</v>
      </c>
    </row>
    <row r="2321" spans="1:17">
      <c r="A2321" s="828">
        <v>3</v>
      </c>
      <c r="B2321" s="828" t="s">
        <v>2463</v>
      </c>
      <c r="C2321" s="828" t="s">
        <v>2464</v>
      </c>
      <c r="D2321" s="828" t="s">
        <v>688</v>
      </c>
      <c r="E2321" s="828" t="e">
        <f>#REF!</f>
        <v>#REF!</v>
      </c>
      <c r="F2321" s="828">
        <v>1</v>
      </c>
      <c r="G2321" s="828" t="s">
        <v>2443</v>
      </c>
      <c r="H2321" s="828" t="e">
        <f>#REF!</f>
        <v>#REF!</v>
      </c>
      <c r="I2321" s="828" t="e">
        <f>#REF!</f>
        <v>#REF!</v>
      </c>
      <c r="J2321" s="828" t="e">
        <f>#REF!</f>
        <v>#REF!</v>
      </c>
      <c r="K2321" s="829" t="e">
        <f t="shared" si="39"/>
        <v>#REF!</v>
      </c>
      <c r="L2321" s="829" t="e">
        <f t="shared" si="40"/>
        <v>#REF!</v>
      </c>
      <c r="M2321" s="828" t="e">
        <f>#REF!</f>
        <v>#REF!</v>
      </c>
      <c r="N2321" s="828" t="e">
        <f>#REF!</f>
        <v>#REF!</v>
      </c>
      <c r="O2321" s="830" t="e">
        <f t="shared" si="41"/>
        <v>#REF!</v>
      </c>
      <c r="P2321" s="820" t="e">
        <f>Tabla13[[#This Row],[Ejec Real Acumu]]-Tabla13[[#This Row],[Proyec Ejec Acumul]]</f>
        <v>#REF!</v>
      </c>
      <c r="Q2321" s="820" t="e">
        <f>Tabla13[[#This Row],[Ejec Real Mes]]-Tabla13[[#This Row],[Program Entreg Mes]]</f>
        <v>#REF!</v>
      </c>
    </row>
    <row r="2322" spans="1:17">
      <c r="A2322" s="828">
        <v>4</v>
      </c>
      <c r="B2322" s="828" t="s">
        <v>2463</v>
      </c>
      <c r="C2322" s="828" t="s">
        <v>2464</v>
      </c>
      <c r="D2322" s="828" t="s">
        <v>688</v>
      </c>
      <c r="E2322" s="828" t="e">
        <f>#REF!</f>
        <v>#REF!</v>
      </c>
      <c r="F2322" s="828">
        <v>1</v>
      </c>
      <c r="G2322" s="828" t="s">
        <v>2443</v>
      </c>
      <c r="H2322" s="828" t="e">
        <f>#REF!</f>
        <v>#REF!</v>
      </c>
      <c r="I2322" s="828" t="e">
        <f>#REF!</f>
        <v>#REF!</v>
      </c>
      <c r="J2322" s="828" t="e">
        <f>#REF!</f>
        <v>#REF!</v>
      </c>
      <c r="K2322" s="829" t="e">
        <f t="shared" si="39"/>
        <v>#REF!</v>
      </c>
      <c r="L2322" s="829" t="e">
        <f t="shared" si="40"/>
        <v>#REF!</v>
      </c>
      <c r="M2322" s="828" t="e">
        <f>#REF!</f>
        <v>#REF!</v>
      </c>
      <c r="N2322" s="828" t="e">
        <f>#REF!</f>
        <v>#REF!</v>
      </c>
      <c r="O2322" s="830" t="e">
        <f t="shared" si="41"/>
        <v>#REF!</v>
      </c>
      <c r="P2322" s="820" t="e">
        <f>Tabla13[[#This Row],[Ejec Real Acumu]]-Tabla13[[#This Row],[Proyec Ejec Acumul]]</f>
        <v>#REF!</v>
      </c>
      <c r="Q2322" s="820" t="e">
        <f>Tabla13[[#This Row],[Ejec Real Mes]]-Tabla13[[#This Row],[Program Entreg Mes]]</f>
        <v>#REF!</v>
      </c>
    </row>
    <row r="2323" spans="1:17">
      <c r="A2323" s="828">
        <v>5</v>
      </c>
      <c r="B2323" s="828" t="s">
        <v>2463</v>
      </c>
      <c r="C2323" s="828" t="s">
        <v>2464</v>
      </c>
      <c r="D2323" s="828" t="s">
        <v>688</v>
      </c>
      <c r="E2323" s="828" t="e">
        <f>#REF!</f>
        <v>#REF!</v>
      </c>
      <c r="F2323" s="828">
        <v>1</v>
      </c>
      <c r="G2323" s="828" t="s">
        <v>2443</v>
      </c>
      <c r="H2323" s="828" t="e">
        <f>#REF!</f>
        <v>#REF!</v>
      </c>
      <c r="I2323" s="828" t="e">
        <f>#REF!</f>
        <v>#REF!</v>
      </c>
      <c r="J2323" s="828" t="e">
        <f>#REF!</f>
        <v>#REF!</v>
      </c>
      <c r="K2323" s="829" t="e">
        <f t="shared" si="39"/>
        <v>#REF!</v>
      </c>
      <c r="L2323" s="829" t="e">
        <f t="shared" si="40"/>
        <v>#REF!</v>
      </c>
      <c r="M2323" s="828" t="e">
        <f>#REF!</f>
        <v>#REF!</v>
      </c>
      <c r="N2323" s="828" t="e">
        <f>#REF!</f>
        <v>#REF!</v>
      </c>
      <c r="O2323" s="830" t="e">
        <f t="shared" si="41"/>
        <v>#REF!</v>
      </c>
      <c r="P2323" s="820" t="e">
        <f>Tabla13[[#This Row],[Ejec Real Acumu]]-Tabla13[[#This Row],[Proyec Ejec Acumul]]</f>
        <v>#REF!</v>
      </c>
      <c r="Q2323" s="820" t="e">
        <f>Tabla13[[#This Row],[Ejec Real Mes]]-Tabla13[[#This Row],[Program Entreg Mes]]</f>
        <v>#REF!</v>
      </c>
    </row>
    <row r="2324" spans="1:17">
      <c r="A2324" s="828">
        <v>6</v>
      </c>
      <c r="B2324" s="828" t="s">
        <v>2463</v>
      </c>
      <c r="C2324" s="828" t="s">
        <v>2464</v>
      </c>
      <c r="D2324" s="828" t="s">
        <v>688</v>
      </c>
      <c r="E2324" s="828" t="e">
        <f>#REF!</f>
        <v>#REF!</v>
      </c>
      <c r="F2324" s="828">
        <v>1</v>
      </c>
      <c r="G2324" s="828" t="s">
        <v>2443</v>
      </c>
      <c r="H2324" s="828" t="e">
        <f>#REF!</f>
        <v>#REF!</v>
      </c>
      <c r="I2324" s="828" t="e">
        <f>#REF!</f>
        <v>#REF!</v>
      </c>
      <c r="J2324" s="828" t="e">
        <f>#REF!</f>
        <v>#REF!</v>
      </c>
      <c r="K2324" s="829" t="e">
        <f t="shared" si="39"/>
        <v>#REF!</v>
      </c>
      <c r="L2324" s="829" t="e">
        <f t="shared" si="40"/>
        <v>#REF!</v>
      </c>
      <c r="M2324" s="828" t="e">
        <f>#REF!</f>
        <v>#REF!</v>
      </c>
      <c r="N2324" s="828" t="e">
        <f>#REF!</f>
        <v>#REF!</v>
      </c>
      <c r="O2324" s="830" t="e">
        <f t="shared" si="41"/>
        <v>#REF!</v>
      </c>
      <c r="P2324" s="820" t="e">
        <f>Tabla13[[#This Row],[Ejec Real Acumu]]-Tabla13[[#This Row],[Proyec Ejec Acumul]]</f>
        <v>#REF!</v>
      </c>
      <c r="Q2324" s="820" t="e">
        <f>Tabla13[[#This Row],[Ejec Real Mes]]-Tabla13[[#This Row],[Program Entreg Mes]]</f>
        <v>#REF!</v>
      </c>
    </row>
    <row r="2325" spans="1:17">
      <c r="A2325" s="828">
        <v>7</v>
      </c>
      <c r="B2325" s="828" t="s">
        <v>2463</v>
      </c>
      <c r="C2325" s="828" t="s">
        <v>2464</v>
      </c>
      <c r="D2325" s="828" t="s">
        <v>688</v>
      </c>
      <c r="E2325" s="828" t="e">
        <f>#REF!</f>
        <v>#REF!</v>
      </c>
      <c r="F2325" s="828">
        <v>1</v>
      </c>
      <c r="G2325" s="828" t="s">
        <v>2443</v>
      </c>
      <c r="H2325" s="828" t="e">
        <f>#REF!</f>
        <v>#REF!</v>
      </c>
      <c r="I2325" s="828" t="e">
        <f>#REF!</f>
        <v>#REF!</v>
      </c>
      <c r="J2325" s="828" t="e">
        <f>#REF!</f>
        <v>#REF!</v>
      </c>
      <c r="K2325" s="829" t="e">
        <f t="shared" si="39"/>
        <v>#REF!</v>
      </c>
      <c r="L2325" s="829" t="e">
        <f t="shared" si="40"/>
        <v>#REF!</v>
      </c>
      <c r="M2325" s="828" t="e">
        <f>#REF!</f>
        <v>#REF!</v>
      </c>
      <c r="N2325" s="828" t="e">
        <f>#REF!</f>
        <v>#REF!</v>
      </c>
      <c r="O2325" s="830" t="e">
        <f t="shared" si="41"/>
        <v>#REF!</v>
      </c>
      <c r="P2325" s="820" t="e">
        <f>Tabla13[[#This Row],[Ejec Real Acumu]]-Tabla13[[#This Row],[Proyec Ejec Acumul]]</f>
        <v>#REF!</v>
      </c>
      <c r="Q2325" s="820" t="e">
        <f>Tabla13[[#This Row],[Ejec Real Mes]]-Tabla13[[#This Row],[Program Entreg Mes]]</f>
        <v>#REF!</v>
      </c>
    </row>
    <row r="2326" spans="1:17">
      <c r="A2326" s="828">
        <v>8</v>
      </c>
      <c r="B2326" s="828" t="s">
        <v>2463</v>
      </c>
      <c r="C2326" s="828" t="s">
        <v>2464</v>
      </c>
      <c r="D2326" s="828" t="s">
        <v>688</v>
      </c>
      <c r="E2326" s="828" t="e">
        <f>#REF!</f>
        <v>#REF!</v>
      </c>
      <c r="F2326" s="828">
        <v>1</v>
      </c>
      <c r="G2326" s="828" t="s">
        <v>2443</v>
      </c>
      <c r="H2326" s="828" t="e">
        <f>#REF!</f>
        <v>#REF!</v>
      </c>
      <c r="I2326" s="828" t="e">
        <f>#REF!</f>
        <v>#REF!</v>
      </c>
      <c r="J2326" s="828" t="e">
        <f>#REF!</f>
        <v>#REF!</v>
      </c>
      <c r="K2326" s="829" t="e">
        <f t="shared" si="39"/>
        <v>#REF!</v>
      </c>
      <c r="L2326" s="829" t="e">
        <f t="shared" si="40"/>
        <v>#REF!</v>
      </c>
      <c r="M2326" s="828" t="e">
        <f>#REF!</f>
        <v>#REF!</v>
      </c>
      <c r="N2326" s="828" t="e">
        <f>#REF!</f>
        <v>#REF!</v>
      </c>
      <c r="O2326" s="830" t="e">
        <f t="shared" si="41"/>
        <v>#REF!</v>
      </c>
      <c r="P2326" s="820" t="e">
        <f>Tabla13[[#This Row],[Ejec Real Acumu]]-Tabla13[[#This Row],[Proyec Ejec Acumul]]</f>
        <v>#REF!</v>
      </c>
      <c r="Q2326" s="820" t="e">
        <f>Tabla13[[#This Row],[Ejec Real Mes]]-Tabla13[[#This Row],[Program Entreg Mes]]</f>
        <v>#REF!</v>
      </c>
    </row>
    <row r="2327" spans="1:17">
      <c r="A2327" s="828">
        <v>9</v>
      </c>
      <c r="B2327" s="828" t="s">
        <v>2463</v>
      </c>
      <c r="C2327" s="828" t="s">
        <v>2464</v>
      </c>
      <c r="D2327" s="828" t="s">
        <v>688</v>
      </c>
      <c r="E2327" s="828" t="e">
        <f>#REF!</f>
        <v>#REF!</v>
      </c>
      <c r="F2327" s="828">
        <v>1</v>
      </c>
      <c r="G2327" s="828" t="s">
        <v>2443</v>
      </c>
      <c r="H2327" s="828" t="e">
        <f>#REF!</f>
        <v>#REF!</v>
      </c>
      <c r="I2327" s="828" t="e">
        <f>#REF!</f>
        <v>#REF!</v>
      </c>
      <c r="J2327" s="828" t="e">
        <f>#REF!</f>
        <v>#REF!</v>
      </c>
      <c r="K2327" s="829" t="e">
        <f t="shared" si="39"/>
        <v>#REF!</v>
      </c>
      <c r="L2327" s="829" t="e">
        <f t="shared" si="40"/>
        <v>#REF!</v>
      </c>
      <c r="M2327" s="828" t="e">
        <f>#REF!</f>
        <v>#REF!</v>
      </c>
      <c r="N2327" s="828" t="e">
        <f>#REF!</f>
        <v>#REF!</v>
      </c>
      <c r="O2327" s="830" t="e">
        <f t="shared" si="41"/>
        <v>#REF!</v>
      </c>
      <c r="P2327" s="820" t="e">
        <f>Tabla13[[#This Row],[Ejec Real Acumu]]-Tabla13[[#This Row],[Proyec Ejec Acumul]]</f>
        <v>#REF!</v>
      </c>
      <c r="Q2327" s="820" t="e">
        <f>Tabla13[[#This Row],[Ejec Real Mes]]-Tabla13[[#This Row],[Program Entreg Mes]]</f>
        <v>#REF!</v>
      </c>
    </row>
    <row r="2328" spans="1:17">
      <c r="A2328" s="828">
        <v>10</v>
      </c>
      <c r="B2328" s="828" t="s">
        <v>2463</v>
      </c>
      <c r="C2328" s="828" t="s">
        <v>2464</v>
      </c>
      <c r="D2328" s="828" t="s">
        <v>688</v>
      </c>
      <c r="E2328" s="828" t="e">
        <f>#REF!</f>
        <v>#REF!</v>
      </c>
      <c r="F2328" s="828">
        <v>1</v>
      </c>
      <c r="G2328" s="828" t="s">
        <v>2443</v>
      </c>
      <c r="H2328" s="828" t="e">
        <f>#REF!</f>
        <v>#REF!</v>
      </c>
      <c r="I2328" s="828" t="e">
        <f>#REF!</f>
        <v>#REF!</v>
      </c>
      <c r="J2328" s="828" t="e">
        <f>#REF!</f>
        <v>#REF!</v>
      </c>
      <c r="K2328" s="829" t="e">
        <f t="shared" si="39"/>
        <v>#REF!</v>
      </c>
      <c r="L2328" s="829" t="e">
        <f t="shared" si="40"/>
        <v>#REF!</v>
      </c>
      <c r="M2328" s="828" t="e">
        <f>#REF!</f>
        <v>#REF!</v>
      </c>
      <c r="N2328" s="828" t="e">
        <f>#REF!</f>
        <v>#REF!</v>
      </c>
      <c r="O2328" s="830" t="e">
        <f t="shared" si="41"/>
        <v>#REF!</v>
      </c>
      <c r="P2328" s="820" t="e">
        <f>Tabla13[[#This Row],[Ejec Real Acumu]]-Tabla13[[#This Row],[Proyec Ejec Acumul]]</f>
        <v>#REF!</v>
      </c>
      <c r="Q2328" s="820" t="e">
        <f>Tabla13[[#This Row],[Ejec Real Mes]]-Tabla13[[#This Row],[Program Entreg Mes]]</f>
        <v>#REF!</v>
      </c>
    </row>
    <row r="2329" spans="1:17">
      <c r="A2329" s="828">
        <v>11</v>
      </c>
      <c r="B2329" s="828" t="s">
        <v>2463</v>
      </c>
      <c r="C2329" s="828" t="s">
        <v>2464</v>
      </c>
      <c r="D2329" s="828" t="s">
        <v>688</v>
      </c>
      <c r="E2329" s="828" t="e">
        <f>#REF!</f>
        <v>#REF!</v>
      </c>
      <c r="F2329" s="828">
        <v>1</v>
      </c>
      <c r="G2329" s="828" t="s">
        <v>2443</v>
      </c>
      <c r="H2329" s="828" t="e">
        <f>#REF!</f>
        <v>#REF!</v>
      </c>
      <c r="I2329" s="828" t="e">
        <f>#REF!</f>
        <v>#REF!</v>
      </c>
      <c r="J2329" s="828" t="e">
        <f>#REF!</f>
        <v>#REF!</v>
      </c>
      <c r="K2329" s="829" t="e">
        <f t="shared" si="39"/>
        <v>#REF!</v>
      </c>
      <c r="L2329" s="829" t="e">
        <f t="shared" si="40"/>
        <v>#REF!</v>
      </c>
      <c r="M2329" s="828" t="e">
        <f>#REF!</f>
        <v>#REF!</v>
      </c>
      <c r="N2329" s="828" t="e">
        <f>#REF!</f>
        <v>#REF!</v>
      </c>
      <c r="O2329" s="830" t="e">
        <f t="shared" si="41"/>
        <v>#REF!</v>
      </c>
      <c r="P2329" s="820" t="e">
        <f>Tabla13[[#This Row],[Ejec Real Acumu]]-Tabla13[[#This Row],[Proyec Ejec Acumul]]</f>
        <v>#REF!</v>
      </c>
      <c r="Q2329" s="820" t="e">
        <f>Tabla13[[#This Row],[Ejec Real Mes]]-Tabla13[[#This Row],[Program Entreg Mes]]</f>
        <v>#REF!</v>
      </c>
    </row>
    <row r="2330" spans="1:17">
      <c r="A2330" s="828">
        <v>12</v>
      </c>
      <c r="B2330" s="828" t="s">
        <v>2463</v>
      </c>
      <c r="C2330" s="828" t="s">
        <v>2464</v>
      </c>
      <c r="D2330" s="828" t="s">
        <v>688</v>
      </c>
      <c r="E2330" s="828" t="e">
        <f>#REF!</f>
        <v>#REF!</v>
      </c>
      <c r="F2330" s="828">
        <v>1</v>
      </c>
      <c r="G2330" s="828" t="s">
        <v>2443</v>
      </c>
      <c r="H2330" s="828" t="e">
        <f>#REF!</f>
        <v>#REF!</v>
      </c>
      <c r="I2330" s="828" t="e">
        <f>#REF!</f>
        <v>#REF!</v>
      </c>
      <c r="J2330" s="828" t="e">
        <f>#REF!</f>
        <v>#REF!</v>
      </c>
      <c r="K2330" s="829" t="e">
        <f t="shared" si="39"/>
        <v>#REF!</v>
      </c>
      <c r="L2330" s="829" t="e">
        <f t="shared" si="40"/>
        <v>#REF!</v>
      </c>
      <c r="M2330" s="828" t="e">
        <f>#REF!</f>
        <v>#REF!</v>
      </c>
      <c r="N2330" s="828" t="e">
        <f>#REF!</f>
        <v>#REF!</v>
      </c>
      <c r="O2330" s="830" t="e">
        <f t="shared" si="41"/>
        <v>#REF!</v>
      </c>
      <c r="P2330" s="820" t="e">
        <f>Tabla13[[#This Row],[Ejec Real Acumu]]-Tabla13[[#This Row],[Proyec Ejec Acumul]]</f>
        <v>#REF!</v>
      </c>
      <c r="Q2330" s="820" t="e">
        <f>Tabla13[[#This Row],[Ejec Real Mes]]-Tabla13[[#This Row],[Program Entreg Mes]]</f>
        <v>#REF!</v>
      </c>
    </row>
    <row r="2331" spans="1:17">
      <c r="A2331" s="828">
        <v>13</v>
      </c>
      <c r="B2331" s="828" t="s">
        <v>2463</v>
      </c>
      <c r="C2331" s="828" t="s">
        <v>2464</v>
      </c>
      <c r="D2331" s="828" t="s">
        <v>688</v>
      </c>
      <c r="E2331" s="828" t="e">
        <f>#REF!</f>
        <v>#REF!</v>
      </c>
      <c r="F2331" s="828">
        <v>1</v>
      </c>
      <c r="G2331" s="828" t="s">
        <v>2443</v>
      </c>
      <c r="H2331" s="828" t="e">
        <f>#REF!</f>
        <v>#REF!</v>
      </c>
      <c r="I2331" s="828" t="e">
        <f>#REF!</f>
        <v>#REF!</v>
      </c>
      <c r="J2331" s="828" t="e">
        <f>#REF!</f>
        <v>#REF!</v>
      </c>
      <c r="K2331" s="829" t="e">
        <f t="shared" si="39"/>
        <v>#REF!</v>
      </c>
      <c r="L2331" s="829" t="e">
        <f t="shared" si="40"/>
        <v>#REF!</v>
      </c>
      <c r="M2331" s="828" t="e">
        <f>#REF!</f>
        <v>#REF!</v>
      </c>
      <c r="N2331" s="828" t="e">
        <f>#REF!</f>
        <v>#REF!</v>
      </c>
      <c r="O2331" s="830" t="e">
        <f t="shared" si="41"/>
        <v>#REF!</v>
      </c>
      <c r="P2331" s="820" t="e">
        <f>Tabla13[[#This Row],[Ejec Real Acumu]]-Tabla13[[#This Row],[Proyec Ejec Acumul]]</f>
        <v>#REF!</v>
      </c>
      <c r="Q2331" s="820" t="e">
        <f>Tabla13[[#This Row],[Ejec Real Mes]]-Tabla13[[#This Row],[Program Entreg Mes]]</f>
        <v>#REF!</v>
      </c>
    </row>
    <row r="2332" spans="1:17">
      <c r="A2332" s="828">
        <v>14</v>
      </c>
      <c r="B2332" s="828" t="s">
        <v>2463</v>
      </c>
      <c r="C2332" s="828" t="s">
        <v>2464</v>
      </c>
      <c r="D2332" s="828" t="s">
        <v>688</v>
      </c>
      <c r="E2332" s="828" t="e">
        <f>#REF!</f>
        <v>#REF!</v>
      </c>
      <c r="F2332" s="828">
        <v>1</v>
      </c>
      <c r="G2332" s="828" t="s">
        <v>2443</v>
      </c>
      <c r="H2332" s="828" t="e">
        <f>#REF!</f>
        <v>#REF!</v>
      </c>
      <c r="I2332" s="828" t="e">
        <f>#REF!</f>
        <v>#REF!</v>
      </c>
      <c r="J2332" s="828" t="e">
        <f>#REF!</f>
        <v>#REF!</v>
      </c>
      <c r="K2332" s="829" t="e">
        <f t="shared" si="39"/>
        <v>#REF!</v>
      </c>
      <c r="L2332" s="829" t="e">
        <f t="shared" si="40"/>
        <v>#REF!</v>
      </c>
      <c r="M2332" s="828" t="e">
        <f>#REF!</f>
        <v>#REF!</v>
      </c>
      <c r="N2332" s="828" t="e">
        <f>#REF!</f>
        <v>#REF!</v>
      </c>
      <c r="O2332" s="830" t="e">
        <f t="shared" si="41"/>
        <v>#REF!</v>
      </c>
      <c r="P2332" s="820" t="e">
        <f>Tabla13[[#This Row],[Ejec Real Acumu]]-Tabla13[[#This Row],[Proyec Ejec Acumul]]</f>
        <v>#REF!</v>
      </c>
      <c r="Q2332" s="820" t="e">
        <f>Tabla13[[#This Row],[Ejec Real Mes]]-Tabla13[[#This Row],[Program Entreg Mes]]</f>
        <v>#REF!</v>
      </c>
    </row>
    <row r="2333" spans="1:17">
      <c r="A2333" s="828">
        <v>15</v>
      </c>
      <c r="B2333" s="828" t="s">
        <v>2463</v>
      </c>
      <c r="C2333" s="828" t="s">
        <v>2464</v>
      </c>
      <c r="D2333" s="828" t="s">
        <v>688</v>
      </c>
      <c r="E2333" s="828" t="e">
        <f>#REF!</f>
        <v>#REF!</v>
      </c>
      <c r="F2333" s="828">
        <v>1</v>
      </c>
      <c r="G2333" s="828" t="s">
        <v>2443</v>
      </c>
      <c r="H2333" s="828" t="e">
        <f>#REF!</f>
        <v>#REF!</v>
      </c>
      <c r="I2333" s="828" t="e">
        <f>#REF!</f>
        <v>#REF!</v>
      </c>
      <c r="J2333" s="828" t="e">
        <f>#REF!</f>
        <v>#REF!</v>
      </c>
      <c r="K2333" s="829" t="e">
        <f t="shared" si="39"/>
        <v>#REF!</v>
      </c>
      <c r="L2333" s="829" t="e">
        <f t="shared" si="40"/>
        <v>#REF!</v>
      </c>
      <c r="M2333" s="828" t="e">
        <f>#REF!</f>
        <v>#REF!</v>
      </c>
      <c r="N2333" s="828" t="e">
        <f>#REF!</f>
        <v>#REF!</v>
      </c>
      <c r="O2333" s="830" t="e">
        <f t="shared" si="41"/>
        <v>#REF!</v>
      </c>
      <c r="P2333" s="820" t="e">
        <f>Tabla13[[#This Row],[Ejec Real Acumu]]-Tabla13[[#This Row],[Proyec Ejec Acumul]]</f>
        <v>#REF!</v>
      </c>
      <c r="Q2333" s="820" t="e">
        <f>Tabla13[[#This Row],[Ejec Real Mes]]-Tabla13[[#This Row],[Program Entreg Mes]]</f>
        <v>#REF!</v>
      </c>
    </row>
    <row r="2334" spans="1:17">
      <c r="A2334" s="828">
        <v>16</v>
      </c>
      <c r="B2334" s="828" t="s">
        <v>2463</v>
      </c>
      <c r="C2334" s="828" t="s">
        <v>2464</v>
      </c>
      <c r="D2334" s="828" t="s">
        <v>688</v>
      </c>
      <c r="E2334" s="828" t="e">
        <f>#REF!</f>
        <v>#REF!</v>
      </c>
      <c r="F2334" s="828">
        <v>1</v>
      </c>
      <c r="G2334" s="828" t="s">
        <v>2443</v>
      </c>
      <c r="H2334" s="828" t="e">
        <f>#REF!</f>
        <v>#REF!</v>
      </c>
      <c r="I2334" s="828" t="e">
        <f>#REF!</f>
        <v>#REF!</v>
      </c>
      <c r="J2334" s="828" t="e">
        <f>#REF!</f>
        <v>#REF!</v>
      </c>
      <c r="K2334" s="829" t="e">
        <f t="shared" si="39"/>
        <v>#REF!</v>
      </c>
      <c r="L2334" s="829" t="e">
        <f t="shared" si="40"/>
        <v>#REF!</v>
      </c>
      <c r="M2334" s="828" t="e">
        <f>#REF!</f>
        <v>#REF!</v>
      </c>
      <c r="N2334" s="828" t="e">
        <f>#REF!</f>
        <v>#REF!</v>
      </c>
      <c r="O2334" s="830" t="e">
        <f t="shared" si="41"/>
        <v>#REF!</v>
      </c>
      <c r="P2334" s="820" t="e">
        <f>Tabla13[[#This Row],[Ejec Real Acumu]]-Tabla13[[#This Row],[Proyec Ejec Acumul]]</f>
        <v>#REF!</v>
      </c>
      <c r="Q2334" s="820" t="e">
        <f>Tabla13[[#This Row],[Ejec Real Mes]]-Tabla13[[#This Row],[Program Entreg Mes]]</f>
        <v>#REF!</v>
      </c>
    </row>
    <row r="2335" spans="1:17">
      <c r="A2335" s="828">
        <v>17</v>
      </c>
      <c r="B2335" s="828" t="s">
        <v>2463</v>
      </c>
      <c r="C2335" s="828" t="s">
        <v>2464</v>
      </c>
      <c r="D2335" s="828" t="s">
        <v>688</v>
      </c>
      <c r="E2335" s="828" t="e">
        <f>#REF!</f>
        <v>#REF!</v>
      </c>
      <c r="F2335" s="828">
        <v>1</v>
      </c>
      <c r="G2335" s="828" t="s">
        <v>2443</v>
      </c>
      <c r="H2335" s="828" t="e">
        <f>#REF!</f>
        <v>#REF!</v>
      </c>
      <c r="I2335" s="828" t="e">
        <f>#REF!</f>
        <v>#REF!</v>
      </c>
      <c r="J2335" s="828" t="e">
        <f>#REF!</f>
        <v>#REF!</v>
      </c>
      <c r="K2335" s="829" t="e">
        <f t="shared" si="39"/>
        <v>#REF!</v>
      </c>
      <c r="L2335" s="829" t="e">
        <f t="shared" si="40"/>
        <v>#REF!</v>
      </c>
      <c r="M2335" s="828" t="e">
        <f>#REF!</f>
        <v>#REF!</v>
      </c>
      <c r="N2335" s="828" t="e">
        <f>#REF!</f>
        <v>#REF!</v>
      </c>
      <c r="O2335" s="830" t="e">
        <f t="shared" si="41"/>
        <v>#REF!</v>
      </c>
      <c r="P2335" s="820" t="e">
        <f>Tabla13[[#This Row],[Ejec Real Acumu]]-Tabla13[[#This Row],[Proyec Ejec Acumul]]</f>
        <v>#REF!</v>
      </c>
      <c r="Q2335" s="820" t="e">
        <f>Tabla13[[#This Row],[Ejec Real Mes]]-Tabla13[[#This Row],[Program Entreg Mes]]</f>
        <v>#REF!</v>
      </c>
    </row>
    <row r="2336" spans="1:17">
      <c r="A2336" s="828">
        <v>18</v>
      </c>
      <c r="B2336" s="828" t="s">
        <v>2463</v>
      </c>
      <c r="C2336" s="828" t="s">
        <v>2464</v>
      </c>
      <c r="D2336" s="828" t="s">
        <v>688</v>
      </c>
      <c r="E2336" s="828" t="e">
        <f>#REF!</f>
        <v>#REF!</v>
      </c>
      <c r="F2336" s="828">
        <v>1</v>
      </c>
      <c r="G2336" s="828" t="s">
        <v>2443</v>
      </c>
      <c r="H2336" s="828" t="e">
        <f>#REF!</f>
        <v>#REF!</v>
      </c>
      <c r="I2336" s="828" t="e">
        <f>#REF!</f>
        <v>#REF!</v>
      </c>
      <c r="J2336" s="828" t="e">
        <f>#REF!</f>
        <v>#REF!</v>
      </c>
      <c r="K2336" s="829" t="e">
        <f t="shared" si="39"/>
        <v>#REF!</v>
      </c>
      <c r="L2336" s="829" t="e">
        <f t="shared" si="40"/>
        <v>#REF!</v>
      </c>
      <c r="M2336" s="828" t="e">
        <f>#REF!</f>
        <v>#REF!</v>
      </c>
      <c r="N2336" s="828" t="e">
        <f>#REF!</f>
        <v>#REF!</v>
      </c>
      <c r="O2336" s="830" t="e">
        <f t="shared" si="41"/>
        <v>#REF!</v>
      </c>
      <c r="P2336" s="820" t="e">
        <f>Tabla13[[#This Row],[Ejec Real Acumu]]-Tabla13[[#This Row],[Proyec Ejec Acumul]]</f>
        <v>#REF!</v>
      </c>
      <c r="Q2336" s="820" t="e">
        <f>Tabla13[[#This Row],[Ejec Real Mes]]-Tabla13[[#This Row],[Program Entreg Mes]]</f>
        <v>#REF!</v>
      </c>
    </row>
    <row r="2337" spans="1:17">
      <c r="A2337" s="828">
        <v>19</v>
      </c>
      <c r="B2337" s="828" t="s">
        <v>2463</v>
      </c>
      <c r="C2337" s="828" t="s">
        <v>2464</v>
      </c>
      <c r="D2337" s="828" t="s">
        <v>688</v>
      </c>
      <c r="E2337" s="828" t="e">
        <f>#REF!</f>
        <v>#REF!</v>
      </c>
      <c r="F2337" s="828">
        <v>1</v>
      </c>
      <c r="G2337" s="828" t="s">
        <v>2443</v>
      </c>
      <c r="H2337" s="828" t="e">
        <f>#REF!</f>
        <v>#REF!</v>
      </c>
      <c r="I2337" s="828" t="e">
        <f>#REF!</f>
        <v>#REF!</v>
      </c>
      <c r="J2337" s="828" t="e">
        <f>#REF!</f>
        <v>#REF!</v>
      </c>
      <c r="K2337" s="829" t="e">
        <f t="shared" si="39"/>
        <v>#REF!</v>
      </c>
      <c r="L2337" s="829" t="e">
        <f t="shared" si="40"/>
        <v>#REF!</v>
      </c>
      <c r="M2337" s="828" t="e">
        <f>#REF!</f>
        <v>#REF!</v>
      </c>
      <c r="N2337" s="828" t="e">
        <f>#REF!</f>
        <v>#REF!</v>
      </c>
      <c r="O2337" s="830" t="e">
        <f t="shared" si="41"/>
        <v>#REF!</v>
      </c>
      <c r="P2337" s="820" t="e">
        <f>Tabla13[[#This Row],[Ejec Real Acumu]]-Tabla13[[#This Row],[Proyec Ejec Acumul]]</f>
        <v>#REF!</v>
      </c>
      <c r="Q2337" s="820" t="e">
        <f>Tabla13[[#This Row],[Ejec Real Mes]]-Tabla13[[#This Row],[Program Entreg Mes]]</f>
        <v>#REF!</v>
      </c>
    </row>
    <row r="2338" spans="1:17">
      <c r="A2338" s="828">
        <v>20</v>
      </c>
      <c r="B2338" s="828" t="s">
        <v>2463</v>
      </c>
      <c r="C2338" s="828" t="s">
        <v>2464</v>
      </c>
      <c r="D2338" s="828" t="s">
        <v>688</v>
      </c>
      <c r="E2338" s="828" t="e">
        <f>#REF!</f>
        <v>#REF!</v>
      </c>
      <c r="F2338" s="828">
        <v>1</v>
      </c>
      <c r="G2338" s="828" t="s">
        <v>2443</v>
      </c>
      <c r="H2338" s="828" t="e">
        <f>#REF!</f>
        <v>#REF!</v>
      </c>
      <c r="I2338" s="828" t="e">
        <f>#REF!</f>
        <v>#REF!</v>
      </c>
      <c r="J2338" s="828" t="e">
        <f>#REF!</f>
        <v>#REF!</v>
      </c>
      <c r="K2338" s="829" t="e">
        <f t="shared" si="39"/>
        <v>#REF!</v>
      </c>
      <c r="L2338" s="829" t="e">
        <f t="shared" si="40"/>
        <v>#REF!</v>
      </c>
      <c r="M2338" s="828" t="e">
        <f>#REF!</f>
        <v>#REF!</v>
      </c>
      <c r="N2338" s="828" t="e">
        <f>#REF!</f>
        <v>#REF!</v>
      </c>
      <c r="O2338" s="830" t="e">
        <f t="shared" si="41"/>
        <v>#REF!</v>
      </c>
      <c r="P2338" s="820" t="e">
        <f>Tabla13[[#This Row],[Ejec Real Acumu]]-Tabla13[[#This Row],[Proyec Ejec Acumul]]</f>
        <v>#REF!</v>
      </c>
      <c r="Q2338" s="820" t="e">
        <f>Tabla13[[#This Row],[Ejec Real Mes]]-Tabla13[[#This Row],[Program Entreg Mes]]</f>
        <v>#REF!</v>
      </c>
    </row>
    <row r="2339" spans="1:17">
      <c r="A2339" s="828">
        <v>21</v>
      </c>
      <c r="B2339" s="828" t="s">
        <v>2463</v>
      </c>
      <c r="C2339" s="828" t="s">
        <v>2464</v>
      </c>
      <c r="D2339" s="828" t="s">
        <v>688</v>
      </c>
      <c r="E2339" s="828" t="e">
        <f>#REF!</f>
        <v>#REF!</v>
      </c>
      <c r="F2339" s="828">
        <v>1</v>
      </c>
      <c r="G2339" s="828" t="s">
        <v>2443</v>
      </c>
      <c r="H2339" s="828" t="e">
        <f>#REF!</f>
        <v>#REF!</v>
      </c>
      <c r="I2339" s="828" t="e">
        <f>#REF!</f>
        <v>#REF!</v>
      </c>
      <c r="J2339" s="828" t="e">
        <f>#REF!</f>
        <v>#REF!</v>
      </c>
      <c r="K2339" s="829" t="e">
        <f t="shared" si="39"/>
        <v>#REF!</v>
      </c>
      <c r="L2339" s="829" t="e">
        <f t="shared" si="40"/>
        <v>#REF!</v>
      </c>
      <c r="M2339" s="828" t="e">
        <f>#REF!</f>
        <v>#REF!</v>
      </c>
      <c r="N2339" s="828" t="e">
        <f>#REF!</f>
        <v>#REF!</v>
      </c>
      <c r="O2339" s="830" t="e">
        <f t="shared" si="41"/>
        <v>#REF!</v>
      </c>
      <c r="P2339" s="820" t="e">
        <f>Tabla13[[#This Row],[Ejec Real Acumu]]-Tabla13[[#This Row],[Proyec Ejec Acumul]]</f>
        <v>#REF!</v>
      </c>
      <c r="Q2339" s="820" t="e">
        <f>Tabla13[[#This Row],[Ejec Real Mes]]-Tabla13[[#This Row],[Program Entreg Mes]]</f>
        <v>#REF!</v>
      </c>
    </row>
    <row r="2340" spans="1:17">
      <c r="A2340" s="828">
        <v>22</v>
      </c>
      <c r="B2340" s="828" t="s">
        <v>2463</v>
      </c>
      <c r="C2340" s="828" t="s">
        <v>2464</v>
      </c>
      <c r="D2340" s="828" t="s">
        <v>688</v>
      </c>
      <c r="E2340" s="828" t="e">
        <f>#REF!</f>
        <v>#REF!</v>
      </c>
      <c r="F2340" s="828">
        <v>1</v>
      </c>
      <c r="G2340" s="828" t="s">
        <v>2443</v>
      </c>
      <c r="H2340" s="828" t="e">
        <f>#REF!</f>
        <v>#REF!</v>
      </c>
      <c r="I2340" s="828" t="e">
        <f>#REF!</f>
        <v>#REF!</v>
      </c>
      <c r="J2340" s="828" t="e">
        <f>#REF!</f>
        <v>#REF!</v>
      </c>
      <c r="K2340" s="829" t="e">
        <f t="shared" si="39"/>
        <v>#REF!</v>
      </c>
      <c r="L2340" s="829" t="e">
        <f t="shared" si="40"/>
        <v>#REF!</v>
      </c>
      <c r="M2340" s="828" t="e">
        <f>#REF!</f>
        <v>#REF!</v>
      </c>
      <c r="N2340" s="828" t="e">
        <f>#REF!</f>
        <v>#REF!</v>
      </c>
      <c r="O2340" s="830" t="e">
        <f t="shared" si="41"/>
        <v>#REF!</v>
      </c>
      <c r="P2340" s="820" t="e">
        <f>Tabla13[[#This Row],[Ejec Real Acumu]]-Tabla13[[#This Row],[Proyec Ejec Acumul]]</f>
        <v>#REF!</v>
      </c>
      <c r="Q2340" s="820" t="e">
        <f>Tabla13[[#This Row],[Ejec Real Mes]]-Tabla13[[#This Row],[Program Entreg Mes]]</f>
        <v>#REF!</v>
      </c>
    </row>
    <row r="2341" spans="1:17">
      <c r="A2341" s="828">
        <v>23</v>
      </c>
      <c r="B2341" s="828" t="s">
        <v>2463</v>
      </c>
      <c r="C2341" s="828" t="s">
        <v>2464</v>
      </c>
      <c r="D2341" s="828" t="s">
        <v>688</v>
      </c>
      <c r="E2341" s="828" t="e">
        <f>#REF!</f>
        <v>#REF!</v>
      </c>
      <c r="F2341" s="828">
        <v>1</v>
      </c>
      <c r="G2341" s="828" t="s">
        <v>2443</v>
      </c>
      <c r="H2341" s="828" t="e">
        <f>#REF!</f>
        <v>#REF!</v>
      </c>
      <c r="I2341" s="828" t="e">
        <f>#REF!</f>
        <v>#REF!</v>
      </c>
      <c r="J2341" s="828" t="e">
        <f>#REF!</f>
        <v>#REF!</v>
      </c>
      <c r="K2341" s="829" t="e">
        <f t="shared" si="39"/>
        <v>#REF!</v>
      </c>
      <c r="L2341" s="829" t="e">
        <f t="shared" si="40"/>
        <v>#REF!</v>
      </c>
      <c r="M2341" s="828" t="e">
        <f>#REF!</f>
        <v>#REF!</v>
      </c>
      <c r="N2341" s="828" t="e">
        <f>#REF!</f>
        <v>#REF!</v>
      </c>
      <c r="O2341" s="830" t="e">
        <f t="shared" si="41"/>
        <v>#REF!</v>
      </c>
      <c r="P2341" s="820" t="e">
        <f>Tabla13[[#This Row],[Ejec Real Acumu]]-Tabla13[[#This Row],[Proyec Ejec Acumul]]</f>
        <v>#REF!</v>
      </c>
      <c r="Q2341" s="820" t="e">
        <f>Tabla13[[#This Row],[Ejec Real Mes]]-Tabla13[[#This Row],[Program Entreg Mes]]</f>
        <v>#REF!</v>
      </c>
    </row>
    <row r="2342" spans="1:17">
      <c r="A2342" s="828">
        <v>24</v>
      </c>
      <c r="B2342" s="828" t="s">
        <v>2463</v>
      </c>
      <c r="C2342" s="828" t="s">
        <v>2464</v>
      </c>
      <c r="D2342" s="828" t="s">
        <v>688</v>
      </c>
      <c r="E2342" s="828" t="e">
        <f>#REF!</f>
        <v>#REF!</v>
      </c>
      <c r="F2342" s="828">
        <v>1</v>
      </c>
      <c r="G2342" s="828" t="s">
        <v>2443</v>
      </c>
      <c r="H2342" s="828" t="e">
        <f>#REF!</f>
        <v>#REF!</v>
      </c>
      <c r="I2342" s="828" t="e">
        <f>#REF!</f>
        <v>#REF!</v>
      </c>
      <c r="J2342" s="828" t="e">
        <f>#REF!</f>
        <v>#REF!</v>
      </c>
      <c r="K2342" s="829" t="e">
        <f t="shared" si="39"/>
        <v>#REF!</v>
      </c>
      <c r="L2342" s="829" t="e">
        <f t="shared" si="40"/>
        <v>#REF!</v>
      </c>
      <c r="M2342" s="828" t="e">
        <f>#REF!</f>
        <v>#REF!</v>
      </c>
      <c r="N2342" s="828" t="e">
        <f>#REF!</f>
        <v>#REF!</v>
      </c>
      <c r="O2342" s="830" t="e">
        <f t="shared" si="41"/>
        <v>#REF!</v>
      </c>
      <c r="P2342" s="820" t="e">
        <f>Tabla13[[#This Row],[Ejec Real Acumu]]-Tabla13[[#This Row],[Proyec Ejec Acumul]]</f>
        <v>#REF!</v>
      </c>
      <c r="Q2342" s="820" t="e">
        <f>Tabla13[[#This Row],[Ejec Real Mes]]-Tabla13[[#This Row],[Program Entreg Mes]]</f>
        <v>#REF!</v>
      </c>
    </row>
    <row r="2343" spans="1:17">
      <c r="A2343" s="828">
        <v>25</v>
      </c>
      <c r="B2343" s="828" t="s">
        <v>2463</v>
      </c>
      <c r="C2343" s="828" t="s">
        <v>2464</v>
      </c>
      <c r="D2343" s="828" t="s">
        <v>688</v>
      </c>
      <c r="E2343" s="828" t="e">
        <f>#REF!</f>
        <v>#REF!</v>
      </c>
      <c r="F2343" s="828">
        <v>1</v>
      </c>
      <c r="G2343" s="828" t="s">
        <v>2443</v>
      </c>
      <c r="H2343" s="828" t="e">
        <f>#REF!</f>
        <v>#REF!</v>
      </c>
      <c r="I2343" s="828" t="e">
        <f>#REF!</f>
        <v>#REF!</v>
      </c>
      <c r="J2343" s="828" t="e">
        <f>#REF!</f>
        <v>#REF!</v>
      </c>
      <c r="K2343" s="829" t="e">
        <f t="shared" si="39"/>
        <v>#REF!</v>
      </c>
      <c r="L2343" s="829" t="e">
        <f t="shared" si="40"/>
        <v>#REF!</v>
      </c>
      <c r="M2343" s="828" t="e">
        <f>#REF!</f>
        <v>#REF!</v>
      </c>
      <c r="N2343" s="828" t="e">
        <f>#REF!</f>
        <v>#REF!</v>
      </c>
      <c r="O2343" s="830" t="e">
        <f t="shared" si="41"/>
        <v>#REF!</v>
      </c>
      <c r="P2343" s="820" t="e">
        <f>Tabla13[[#This Row],[Ejec Real Acumu]]-Tabla13[[#This Row],[Proyec Ejec Acumul]]</f>
        <v>#REF!</v>
      </c>
      <c r="Q2343" s="820" t="e">
        <f>Tabla13[[#This Row],[Ejec Real Mes]]-Tabla13[[#This Row],[Program Entreg Mes]]</f>
        <v>#REF!</v>
      </c>
    </row>
    <row r="2344" spans="1:17">
      <c r="A2344" s="828">
        <v>26</v>
      </c>
      <c r="B2344" s="828" t="s">
        <v>2463</v>
      </c>
      <c r="C2344" s="828" t="s">
        <v>2464</v>
      </c>
      <c r="D2344" s="828" t="s">
        <v>688</v>
      </c>
      <c r="E2344" s="828" t="e">
        <f>#REF!</f>
        <v>#REF!</v>
      </c>
      <c r="F2344" s="828">
        <v>1</v>
      </c>
      <c r="G2344" s="828" t="s">
        <v>2443</v>
      </c>
      <c r="H2344" s="828" t="e">
        <f>#REF!</f>
        <v>#REF!</v>
      </c>
      <c r="I2344" s="828" t="e">
        <f>#REF!</f>
        <v>#REF!</v>
      </c>
      <c r="J2344" s="828" t="e">
        <f>#REF!</f>
        <v>#REF!</v>
      </c>
      <c r="K2344" s="829" t="e">
        <f t="shared" si="39"/>
        <v>#REF!</v>
      </c>
      <c r="L2344" s="829" t="e">
        <f t="shared" si="40"/>
        <v>#REF!</v>
      </c>
      <c r="M2344" s="828" t="e">
        <f>#REF!</f>
        <v>#REF!</v>
      </c>
      <c r="N2344" s="828" t="e">
        <f>#REF!</f>
        <v>#REF!</v>
      </c>
      <c r="O2344" s="830" t="e">
        <f t="shared" si="41"/>
        <v>#REF!</v>
      </c>
      <c r="P2344" s="820" t="e">
        <f>Tabla13[[#This Row],[Ejec Real Acumu]]-Tabla13[[#This Row],[Proyec Ejec Acumul]]</f>
        <v>#REF!</v>
      </c>
      <c r="Q2344" s="820" t="e">
        <f>Tabla13[[#This Row],[Ejec Real Mes]]-Tabla13[[#This Row],[Program Entreg Mes]]</f>
        <v>#REF!</v>
      </c>
    </row>
    <row r="2345" spans="1:17">
      <c r="A2345" s="828">
        <v>27</v>
      </c>
      <c r="B2345" s="828" t="s">
        <v>2463</v>
      </c>
      <c r="C2345" s="828" t="s">
        <v>2464</v>
      </c>
      <c r="D2345" s="828" t="s">
        <v>688</v>
      </c>
      <c r="E2345" s="828" t="e">
        <f>#REF!</f>
        <v>#REF!</v>
      </c>
      <c r="F2345" s="828">
        <v>1</v>
      </c>
      <c r="G2345" s="828" t="s">
        <v>2443</v>
      </c>
      <c r="H2345" s="828" t="e">
        <f>#REF!</f>
        <v>#REF!</v>
      </c>
      <c r="I2345" s="828" t="e">
        <f>#REF!</f>
        <v>#REF!</v>
      </c>
      <c r="J2345" s="828" t="e">
        <f>#REF!</f>
        <v>#REF!</v>
      </c>
      <c r="K2345" s="829" t="e">
        <f t="shared" si="39"/>
        <v>#REF!</v>
      </c>
      <c r="L2345" s="829" t="e">
        <f t="shared" si="40"/>
        <v>#REF!</v>
      </c>
      <c r="M2345" s="828" t="e">
        <f>#REF!</f>
        <v>#REF!</v>
      </c>
      <c r="N2345" s="828" t="e">
        <f>#REF!</f>
        <v>#REF!</v>
      </c>
      <c r="O2345" s="830" t="e">
        <f t="shared" si="41"/>
        <v>#REF!</v>
      </c>
      <c r="P2345" s="820" t="e">
        <f>Tabla13[[#This Row],[Ejec Real Acumu]]-Tabla13[[#This Row],[Proyec Ejec Acumul]]</f>
        <v>#REF!</v>
      </c>
      <c r="Q2345" s="820" t="e">
        <f>Tabla13[[#This Row],[Ejec Real Mes]]-Tabla13[[#This Row],[Program Entreg Mes]]</f>
        <v>#REF!</v>
      </c>
    </row>
    <row r="2346" spans="1:17">
      <c r="A2346" s="828">
        <v>28</v>
      </c>
      <c r="B2346" s="828" t="s">
        <v>2463</v>
      </c>
      <c r="C2346" s="828" t="s">
        <v>2464</v>
      </c>
      <c r="D2346" s="828" t="s">
        <v>688</v>
      </c>
      <c r="E2346" s="828" t="e">
        <f>#REF!</f>
        <v>#REF!</v>
      </c>
      <c r="F2346" s="828">
        <v>1</v>
      </c>
      <c r="G2346" s="828" t="s">
        <v>2443</v>
      </c>
      <c r="H2346" s="828" t="e">
        <f>#REF!</f>
        <v>#REF!</v>
      </c>
      <c r="I2346" s="828" t="e">
        <f>#REF!</f>
        <v>#REF!</v>
      </c>
      <c r="J2346" s="828" t="e">
        <f>#REF!</f>
        <v>#REF!</v>
      </c>
      <c r="K2346" s="829" t="e">
        <f t="shared" si="39"/>
        <v>#REF!</v>
      </c>
      <c r="L2346" s="829" t="e">
        <f t="shared" si="40"/>
        <v>#REF!</v>
      </c>
      <c r="M2346" s="828" t="e">
        <f>#REF!</f>
        <v>#REF!</v>
      </c>
      <c r="N2346" s="828" t="e">
        <f>#REF!</f>
        <v>#REF!</v>
      </c>
      <c r="O2346" s="830" t="e">
        <f t="shared" si="41"/>
        <v>#REF!</v>
      </c>
      <c r="P2346" s="820" t="e">
        <f>Tabla13[[#This Row],[Ejec Real Acumu]]-Tabla13[[#This Row],[Proyec Ejec Acumul]]</f>
        <v>#REF!</v>
      </c>
      <c r="Q2346" s="820" t="e">
        <f>Tabla13[[#This Row],[Ejec Real Mes]]-Tabla13[[#This Row],[Program Entreg Mes]]</f>
        <v>#REF!</v>
      </c>
    </row>
    <row r="2347" spans="1:17">
      <c r="A2347" s="828">
        <v>29</v>
      </c>
      <c r="B2347" s="828" t="s">
        <v>2463</v>
      </c>
      <c r="C2347" s="828" t="s">
        <v>2464</v>
      </c>
      <c r="D2347" s="828" t="s">
        <v>688</v>
      </c>
      <c r="E2347" s="828" t="e">
        <f>#REF!</f>
        <v>#REF!</v>
      </c>
      <c r="F2347" s="828">
        <v>1</v>
      </c>
      <c r="G2347" s="828" t="s">
        <v>2443</v>
      </c>
      <c r="H2347" s="828" t="e">
        <f>#REF!</f>
        <v>#REF!</v>
      </c>
      <c r="I2347" s="828" t="e">
        <f>#REF!</f>
        <v>#REF!</v>
      </c>
      <c r="J2347" s="828" t="e">
        <f>#REF!</f>
        <v>#REF!</v>
      </c>
      <c r="K2347" s="829" t="e">
        <f t="shared" si="39"/>
        <v>#REF!</v>
      </c>
      <c r="L2347" s="829" t="e">
        <f t="shared" si="40"/>
        <v>#REF!</v>
      </c>
      <c r="M2347" s="828" t="e">
        <f>#REF!</f>
        <v>#REF!</v>
      </c>
      <c r="N2347" s="828" t="e">
        <f>#REF!</f>
        <v>#REF!</v>
      </c>
      <c r="O2347" s="830" t="e">
        <f t="shared" si="41"/>
        <v>#REF!</v>
      </c>
      <c r="P2347" s="820" t="e">
        <f>Tabla13[[#This Row],[Ejec Real Acumu]]-Tabla13[[#This Row],[Proyec Ejec Acumul]]</f>
        <v>#REF!</v>
      </c>
      <c r="Q2347" s="820" t="e">
        <f>Tabla13[[#This Row],[Ejec Real Mes]]-Tabla13[[#This Row],[Program Entreg Mes]]</f>
        <v>#REF!</v>
      </c>
    </row>
    <row r="2348" spans="1:17">
      <c r="A2348" s="828">
        <v>30</v>
      </c>
      <c r="B2348" s="828" t="s">
        <v>2463</v>
      </c>
      <c r="C2348" s="828" t="s">
        <v>2464</v>
      </c>
      <c r="D2348" s="828" t="s">
        <v>688</v>
      </c>
      <c r="E2348" s="828" t="e">
        <f>#REF!</f>
        <v>#REF!</v>
      </c>
      <c r="F2348" s="828">
        <v>1</v>
      </c>
      <c r="G2348" s="828" t="s">
        <v>2443</v>
      </c>
      <c r="H2348" s="828" t="e">
        <f>#REF!</f>
        <v>#REF!</v>
      </c>
      <c r="I2348" s="828" t="e">
        <f>#REF!</f>
        <v>#REF!</v>
      </c>
      <c r="J2348" s="828" t="e">
        <f>#REF!</f>
        <v>#REF!</v>
      </c>
      <c r="K2348" s="829" t="e">
        <f t="shared" si="39"/>
        <v>#REF!</v>
      </c>
      <c r="L2348" s="829" t="e">
        <f t="shared" si="40"/>
        <v>#REF!</v>
      </c>
      <c r="M2348" s="828" t="e">
        <f>#REF!</f>
        <v>#REF!</v>
      </c>
      <c r="N2348" s="828" t="e">
        <f>#REF!</f>
        <v>#REF!</v>
      </c>
      <c r="O2348" s="830" t="e">
        <f t="shared" si="41"/>
        <v>#REF!</v>
      </c>
      <c r="P2348" s="820" t="e">
        <f>Tabla13[[#This Row],[Ejec Real Acumu]]-Tabla13[[#This Row],[Proyec Ejec Acumul]]</f>
        <v>#REF!</v>
      </c>
      <c r="Q2348" s="820" t="e">
        <f>Tabla13[[#This Row],[Ejec Real Mes]]-Tabla13[[#This Row],[Program Entreg Mes]]</f>
        <v>#REF!</v>
      </c>
    </row>
    <row r="2349" spans="1:17">
      <c r="A2349" s="828">
        <v>31</v>
      </c>
      <c r="B2349" s="828" t="s">
        <v>2463</v>
      </c>
      <c r="C2349" s="828" t="s">
        <v>2464</v>
      </c>
      <c r="D2349" s="828" t="s">
        <v>688</v>
      </c>
      <c r="E2349" s="828" t="e">
        <f>#REF!</f>
        <v>#REF!</v>
      </c>
      <c r="F2349" s="828">
        <v>1</v>
      </c>
      <c r="G2349" s="828" t="s">
        <v>2443</v>
      </c>
      <c r="H2349" s="828" t="e">
        <f>#REF!</f>
        <v>#REF!</v>
      </c>
      <c r="I2349" s="828" t="e">
        <f>#REF!</f>
        <v>#REF!</v>
      </c>
      <c r="J2349" s="828" t="e">
        <f>#REF!</f>
        <v>#REF!</v>
      </c>
      <c r="K2349" s="829" t="e">
        <f t="shared" si="39"/>
        <v>#REF!</v>
      </c>
      <c r="L2349" s="829" t="e">
        <f t="shared" si="40"/>
        <v>#REF!</v>
      </c>
      <c r="M2349" s="828" t="e">
        <f>#REF!</f>
        <v>#REF!</v>
      </c>
      <c r="N2349" s="828" t="e">
        <f>#REF!</f>
        <v>#REF!</v>
      </c>
      <c r="O2349" s="830" t="e">
        <f t="shared" si="41"/>
        <v>#REF!</v>
      </c>
      <c r="P2349" s="820" t="e">
        <f>Tabla13[[#This Row],[Ejec Real Acumu]]-Tabla13[[#This Row],[Proyec Ejec Acumul]]</f>
        <v>#REF!</v>
      </c>
      <c r="Q2349" s="820" t="e">
        <f>Tabla13[[#This Row],[Ejec Real Mes]]-Tabla13[[#This Row],[Program Entreg Mes]]</f>
        <v>#REF!</v>
      </c>
    </row>
    <row r="2350" spans="1:17">
      <c r="A2350" s="828">
        <v>32</v>
      </c>
      <c r="B2350" s="828" t="s">
        <v>2463</v>
      </c>
      <c r="C2350" s="828" t="s">
        <v>2464</v>
      </c>
      <c r="D2350" s="828" t="s">
        <v>688</v>
      </c>
      <c r="E2350" s="828" t="e">
        <f>#REF!</f>
        <v>#REF!</v>
      </c>
      <c r="F2350" s="828">
        <v>1</v>
      </c>
      <c r="G2350" s="828" t="s">
        <v>2443</v>
      </c>
      <c r="H2350" s="828" t="e">
        <f>#REF!</f>
        <v>#REF!</v>
      </c>
      <c r="I2350" s="828" t="e">
        <f>#REF!</f>
        <v>#REF!</v>
      </c>
      <c r="J2350" s="828" t="e">
        <f>#REF!</f>
        <v>#REF!</v>
      </c>
      <c r="K2350" s="829" t="e">
        <f t="shared" si="39"/>
        <v>#REF!</v>
      </c>
      <c r="L2350" s="829" t="e">
        <f t="shared" si="40"/>
        <v>#REF!</v>
      </c>
      <c r="M2350" s="828" t="e">
        <f>#REF!</f>
        <v>#REF!</v>
      </c>
      <c r="N2350" s="828" t="e">
        <f>#REF!</f>
        <v>#REF!</v>
      </c>
      <c r="O2350" s="830" t="e">
        <f t="shared" si="41"/>
        <v>#REF!</v>
      </c>
      <c r="P2350" s="820" t="e">
        <f>Tabla13[[#This Row],[Ejec Real Acumu]]-Tabla13[[#This Row],[Proyec Ejec Acumul]]</f>
        <v>#REF!</v>
      </c>
      <c r="Q2350" s="820" t="e">
        <f>Tabla13[[#This Row],[Ejec Real Mes]]-Tabla13[[#This Row],[Program Entreg Mes]]</f>
        <v>#REF!</v>
      </c>
    </row>
    <row r="2351" spans="1:17">
      <c r="A2351" s="828">
        <v>33</v>
      </c>
      <c r="B2351" s="828" t="s">
        <v>2463</v>
      </c>
      <c r="C2351" s="828" t="s">
        <v>2464</v>
      </c>
      <c r="D2351" s="828" t="s">
        <v>688</v>
      </c>
      <c r="E2351" s="828" t="e">
        <f>#REF!</f>
        <v>#REF!</v>
      </c>
      <c r="F2351" s="828">
        <v>1</v>
      </c>
      <c r="G2351" s="828" t="s">
        <v>2443</v>
      </c>
      <c r="H2351" s="828" t="e">
        <f>#REF!</f>
        <v>#REF!</v>
      </c>
      <c r="I2351" s="828" t="e">
        <f>#REF!</f>
        <v>#REF!</v>
      </c>
      <c r="J2351" s="828" t="e">
        <f>#REF!</f>
        <v>#REF!</v>
      </c>
      <c r="K2351" s="829" t="e">
        <f t="shared" si="39"/>
        <v>#REF!</v>
      </c>
      <c r="L2351" s="829" t="e">
        <f t="shared" si="40"/>
        <v>#REF!</v>
      </c>
      <c r="M2351" s="828" t="e">
        <f>#REF!</f>
        <v>#REF!</v>
      </c>
      <c r="N2351" s="828" t="e">
        <f>#REF!</f>
        <v>#REF!</v>
      </c>
      <c r="O2351" s="830" t="e">
        <f t="shared" si="41"/>
        <v>#REF!</v>
      </c>
      <c r="P2351" s="820" t="e">
        <f>Tabla13[[#This Row],[Ejec Real Acumu]]-Tabla13[[#This Row],[Proyec Ejec Acumul]]</f>
        <v>#REF!</v>
      </c>
      <c r="Q2351" s="820" t="e">
        <f>Tabla13[[#This Row],[Ejec Real Mes]]-Tabla13[[#This Row],[Program Entreg Mes]]</f>
        <v>#REF!</v>
      </c>
    </row>
    <row r="2352" spans="1:17">
      <c r="A2352" s="828">
        <v>34</v>
      </c>
      <c r="B2352" s="828" t="s">
        <v>2463</v>
      </c>
      <c r="C2352" s="828" t="s">
        <v>2464</v>
      </c>
      <c r="D2352" s="828" t="s">
        <v>688</v>
      </c>
      <c r="E2352" s="828" t="e">
        <f>#REF!</f>
        <v>#REF!</v>
      </c>
      <c r="F2352" s="828">
        <v>1</v>
      </c>
      <c r="G2352" s="828" t="s">
        <v>2443</v>
      </c>
      <c r="H2352" s="828" t="e">
        <f>#REF!</f>
        <v>#REF!</v>
      </c>
      <c r="I2352" s="828" t="e">
        <f>#REF!</f>
        <v>#REF!</v>
      </c>
      <c r="J2352" s="828" t="e">
        <f>#REF!</f>
        <v>#REF!</v>
      </c>
      <c r="K2352" s="829" t="e">
        <f t="shared" si="39"/>
        <v>#REF!</v>
      </c>
      <c r="L2352" s="829" t="e">
        <f t="shared" si="40"/>
        <v>#REF!</v>
      </c>
      <c r="M2352" s="828" t="e">
        <f>#REF!</f>
        <v>#REF!</v>
      </c>
      <c r="N2352" s="828" t="e">
        <f>#REF!</f>
        <v>#REF!</v>
      </c>
      <c r="O2352" s="830" t="e">
        <f t="shared" si="41"/>
        <v>#REF!</v>
      </c>
      <c r="P2352" s="820" t="e">
        <f>Tabla13[[#This Row],[Ejec Real Acumu]]-Tabla13[[#This Row],[Proyec Ejec Acumul]]</f>
        <v>#REF!</v>
      </c>
      <c r="Q2352" s="820" t="e">
        <f>Tabla13[[#This Row],[Ejec Real Mes]]-Tabla13[[#This Row],[Program Entreg Mes]]</f>
        <v>#REF!</v>
      </c>
    </row>
    <row r="2353" spans="1:17">
      <c r="A2353" s="828">
        <v>35</v>
      </c>
      <c r="B2353" s="828" t="s">
        <v>2463</v>
      </c>
      <c r="C2353" s="828" t="s">
        <v>2464</v>
      </c>
      <c r="D2353" s="828" t="s">
        <v>688</v>
      </c>
      <c r="E2353" s="828" t="e">
        <f>#REF!</f>
        <v>#REF!</v>
      </c>
      <c r="F2353" s="828">
        <v>1</v>
      </c>
      <c r="G2353" s="828" t="s">
        <v>2443</v>
      </c>
      <c r="H2353" s="828" t="e">
        <f>#REF!</f>
        <v>#REF!</v>
      </c>
      <c r="I2353" s="828" t="e">
        <f>#REF!</f>
        <v>#REF!</v>
      </c>
      <c r="J2353" s="828" t="e">
        <f>#REF!</f>
        <v>#REF!</v>
      </c>
      <c r="K2353" s="829" t="e">
        <f t="shared" si="39"/>
        <v>#REF!</v>
      </c>
      <c r="L2353" s="829" t="e">
        <f t="shared" si="40"/>
        <v>#REF!</v>
      </c>
      <c r="M2353" s="828" t="e">
        <f>#REF!</f>
        <v>#REF!</v>
      </c>
      <c r="N2353" s="828" t="e">
        <f>#REF!</f>
        <v>#REF!</v>
      </c>
      <c r="O2353" s="830" t="e">
        <f t="shared" si="41"/>
        <v>#REF!</v>
      </c>
      <c r="P2353" s="820" t="e">
        <f>Tabla13[[#This Row],[Ejec Real Acumu]]-Tabla13[[#This Row],[Proyec Ejec Acumul]]</f>
        <v>#REF!</v>
      </c>
      <c r="Q2353" s="820" t="e">
        <f>Tabla13[[#This Row],[Ejec Real Mes]]-Tabla13[[#This Row],[Program Entreg Mes]]</f>
        <v>#REF!</v>
      </c>
    </row>
    <row r="2354" spans="1:17">
      <c r="A2354" s="828">
        <v>36</v>
      </c>
      <c r="B2354" s="828" t="s">
        <v>2463</v>
      </c>
      <c r="C2354" s="828" t="s">
        <v>2464</v>
      </c>
      <c r="D2354" s="828" t="s">
        <v>688</v>
      </c>
      <c r="E2354" s="828" t="e">
        <f>#REF!</f>
        <v>#REF!</v>
      </c>
      <c r="F2354" s="828"/>
      <c r="G2354" s="828" t="s">
        <v>2443</v>
      </c>
      <c r="H2354" s="828" t="e">
        <f>#REF!</f>
        <v>#REF!</v>
      </c>
      <c r="I2354" s="828" t="e">
        <f>#REF!</f>
        <v>#REF!</v>
      </c>
      <c r="J2354" s="828" t="e">
        <f>#REF!</f>
        <v>#REF!</v>
      </c>
      <c r="K2354" s="829" t="e">
        <f>I2354/H2354</f>
        <v>#REF!</v>
      </c>
      <c r="L2354" s="829" t="e">
        <f>J2354/H2354</f>
        <v>#REF!</v>
      </c>
      <c r="M2354" s="828" t="e">
        <f>#REF!</f>
        <v>#REF!</v>
      </c>
      <c r="N2354" s="828" t="e">
        <f>#REF!</f>
        <v>#REF!</v>
      </c>
      <c r="O2354" s="830" t="e">
        <f>N2354/M2354</f>
        <v>#REF!</v>
      </c>
      <c r="P2354" s="820" t="e">
        <f>Tabla13[[#This Row],[Ejec Real Acumu]]-Tabla13[[#This Row],[Proyec Ejec Acumul]]</f>
        <v>#REF!</v>
      </c>
      <c r="Q2354" s="820" t="e">
        <f>Tabla13[[#This Row],[Ejec Real Mes]]-Tabla13[[#This Row],[Program Entreg Mes]]</f>
        <v>#REF!</v>
      </c>
    </row>
    <row r="2355" spans="1:17">
      <c r="A2355" s="828">
        <v>37</v>
      </c>
      <c r="B2355" s="828" t="s">
        <v>2463</v>
      </c>
      <c r="C2355" s="828" t="s">
        <v>2464</v>
      </c>
      <c r="D2355" s="828" t="s">
        <v>688</v>
      </c>
      <c r="E2355" s="828" t="e">
        <f>#REF!</f>
        <v>#REF!</v>
      </c>
      <c r="F2355" s="828">
        <v>1</v>
      </c>
      <c r="G2355" s="828" t="s">
        <v>2443</v>
      </c>
      <c r="H2355" s="828" t="e">
        <f>#REF!</f>
        <v>#REF!</v>
      </c>
      <c r="I2355" s="828" t="e">
        <f>#REF!</f>
        <v>#REF!</v>
      </c>
      <c r="J2355" s="828" t="e">
        <f>#REF!</f>
        <v>#REF!</v>
      </c>
      <c r="K2355" s="829" t="e">
        <f t="shared" si="39"/>
        <v>#REF!</v>
      </c>
      <c r="L2355" s="829" t="e">
        <f t="shared" si="40"/>
        <v>#REF!</v>
      </c>
      <c r="M2355" s="828" t="e">
        <f>#REF!</f>
        <v>#REF!</v>
      </c>
      <c r="N2355" s="828" t="e">
        <f>#REF!</f>
        <v>#REF!</v>
      </c>
      <c r="O2355" s="830" t="e">
        <f t="shared" si="41"/>
        <v>#REF!</v>
      </c>
      <c r="P2355" s="820" t="e">
        <f>Tabla13[[#This Row],[Ejec Real Acumu]]-Tabla13[[#This Row],[Proyec Ejec Acumul]]</f>
        <v>#REF!</v>
      </c>
      <c r="Q2355" s="820" t="e">
        <f>Tabla13[[#This Row],[Ejec Real Mes]]-Tabla13[[#This Row],[Program Entreg Mes]]</f>
        <v>#REF!</v>
      </c>
    </row>
    <row r="2356" spans="1:17">
      <c r="A2356" s="828">
        <v>38</v>
      </c>
      <c r="B2356" s="828" t="s">
        <v>2463</v>
      </c>
      <c r="C2356" s="828" t="s">
        <v>2464</v>
      </c>
      <c r="D2356" s="828" t="s">
        <v>688</v>
      </c>
      <c r="E2356" s="828" t="e">
        <f>#REF!</f>
        <v>#REF!</v>
      </c>
      <c r="F2356" s="828">
        <v>1</v>
      </c>
      <c r="G2356" s="828" t="s">
        <v>2443</v>
      </c>
      <c r="H2356" s="828" t="e">
        <f>#REF!</f>
        <v>#REF!</v>
      </c>
      <c r="I2356" s="828" t="e">
        <f>#REF!</f>
        <v>#REF!</v>
      </c>
      <c r="J2356" s="828" t="e">
        <f>#REF!</f>
        <v>#REF!</v>
      </c>
      <c r="K2356" s="829" t="e">
        <f t="shared" si="39"/>
        <v>#REF!</v>
      </c>
      <c r="L2356" s="829" t="e">
        <f t="shared" si="40"/>
        <v>#REF!</v>
      </c>
      <c r="M2356" s="828" t="e">
        <f>#REF!</f>
        <v>#REF!</v>
      </c>
      <c r="N2356" s="828" t="e">
        <f>#REF!</f>
        <v>#REF!</v>
      </c>
      <c r="O2356" s="830" t="e">
        <f t="shared" si="41"/>
        <v>#REF!</v>
      </c>
      <c r="P2356" s="820" t="e">
        <f>Tabla13[[#This Row],[Ejec Real Acumu]]-Tabla13[[#This Row],[Proyec Ejec Acumul]]</f>
        <v>#REF!</v>
      </c>
      <c r="Q2356" s="820" t="e">
        <f>Tabla13[[#This Row],[Ejec Real Mes]]-Tabla13[[#This Row],[Program Entreg Mes]]</f>
        <v>#REF!</v>
      </c>
    </row>
    <row r="2357" spans="1:17">
      <c r="A2357" s="828">
        <v>1</v>
      </c>
      <c r="B2357" s="828" t="s">
        <v>2463</v>
      </c>
      <c r="C2357" s="828" t="s">
        <v>2464</v>
      </c>
      <c r="D2357" s="828" t="s">
        <v>688</v>
      </c>
      <c r="E2357" s="828" t="e">
        <f>#REF!</f>
        <v>#REF!</v>
      </c>
      <c r="F2357" s="828">
        <v>2</v>
      </c>
      <c r="G2357" s="828" t="s">
        <v>2444</v>
      </c>
      <c r="H2357" s="828" t="e">
        <f>#REF!</f>
        <v>#REF!</v>
      </c>
      <c r="I2357" s="828" t="e">
        <f>#REF!+#REF!</f>
        <v>#REF!</v>
      </c>
      <c r="J2357" s="828" t="e">
        <f>#REF!+#REF!</f>
        <v>#REF!</v>
      </c>
      <c r="K2357" s="829" t="e">
        <f t="shared" si="39"/>
        <v>#REF!</v>
      </c>
      <c r="L2357" s="829" t="e">
        <f t="shared" si="40"/>
        <v>#REF!</v>
      </c>
      <c r="M2357" s="828" t="e">
        <f>#REF!</f>
        <v>#REF!</v>
      </c>
      <c r="N2357" s="828" t="e">
        <f>#REF!</f>
        <v>#REF!</v>
      </c>
      <c r="O2357" s="830" t="e">
        <f t="shared" si="41"/>
        <v>#REF!</v>
      </c>
      <c r="P2357" s="820" t="e">
        <f>Tabla13[[#This Row],[Ejec Real Acumu]]-Tabla13[[#This Row],[Proyec Ejec Acumul]]</f>
        <v>#REF!</v>
      </c>
      <c r="Q2357" s="820" t="e">
        <f>Tabla13[[#This Row],[Ejec Real Mes]]-Tabla13[[#This Row],[Program Entreg Mes]]</f>
        <v>#REF!</v>
      </c>
    </row>
    <row r="2358" spans="1:17">
      <c r="A2358" s="828">
        <v>2</v>
      </c>
      <c r="B2358" s="828" t="s">
        <v>2463</v>
      </c>
      <c r="C2358" s="828" t="s">
        <v>2464</v>
      </c>
      <c r="D2358" s="828" t="s">
        <v>688</v>
      </c>
      <c r="E2358" s="828" t="e">
        <f>#REF!</f>
        <v>#REF!</v>
      </c>
      <c r="F2358" s="828">
        <v>2</v>
      </c>
      <c r="G2358" s="828" t="s">
        <v>2444</v>
      </c>
      <c r="H2358" s="828" t="e">
        <f>#REF!</f>
        <v>#REF!</v>
      </c>
      <c r="I2358" s="828" t="e">
        <f>#REF!+#REF!</f>
        <v>#REF!</v>
      </c>
      <c r="J2358" s="828" t="e">
        <f>#REF!+#REF!</f>
        <v>#REF!</v>
      </c>
      <c r="K2358" s="829" t="e">
        <f t="shared" si="39"/>
        <v>#REF!</v>
      </c>
      <c r="L2358" s="829" t="e">
        <f t="shared" si="40"/>
        <v>#REF!</v>
      </c>
      <c r="M2358" s="828" t="e">
        <f>#REF!</f>
        <v>#REF!</v>
      </c>
      <c r="N2358" s="828" t="e">
        <f>#REF!</f>
        <v>#REF!</v>
      </c>
      <c r="O2358" s="830" t="e">
        <f t="shared" si="41"/>
        <v>#REF!</v>
      </c>
      <c r="P2358" s="820" t="e">
        <f>Tabla13[[#This Row],[Ejec Real Acumu]]-Tabla13[[#This Row],[Proyec Ejec Acumul]]</f>
        <v>#REF!</v>
      </c>
      <c r="Q2358" s="820" t="e">
        <f>Tabla13[[#This Row],[Ejec Real Mes]]-Tabla13[[#This Row],[Program Entreg Mes]]</f>
        <v>#REF!</v>
      </c>
    </row>
    <row r="2359" spans="1:17">
      <c r="A2359" s="828">
        <v>3</v>
      </c>
      <c r="B2359" s="828" t="s">
        <v>2463</v>
      </c>
      <c r="C2359" s="828" t="s">
        <v>2464</v>
      </c>
      <c r="D2359" s="828" t="s">
        <v>688</v>
      </c>
      <c r="E2359" s="828" t="e">
        <f>#REF!</f>
        <v>#REF!</v>
      </c>
      <c r="F2359" s="828">
        <v>2</v>
      </c>
      <c r="G2359" s="828" t="s">
        <v>2444</v>
      </c>
      <c r="H2359" s="828" t="e">
        <f>#REF!</f>
        <v>#REF!</v>
      </c>
      <c r="I2359" s="828" t="e">
        <f>#REF!+#REF!</f>
        <v>#REF!</v>
      </c>
      <c r="J2359" s="828" t="e">
        <f>#REF!+#REF!</f>
        <v>#REF!</v>
      </c>
      <c r="K2359" s="829" t="e">
        <f t="shared" si="39"/>
        <v>#REF!</v>
      </c>
      <c r="L2359" s="829" t="e">
        <f t="shared" si="40"/>
        <v>#REF!</v>
      </c>
      <c r="M2359" s="828" t="e">
        <f>#REF!</f>
        <v>#REF!</v>
      </c>
      <c r="N2359" s="828" t="e">
        <f>#REF!</f>
        <v>#REF!</v>
      </c>
      <c r="O2359" s="830" t="e">
        <f t="shared" si="41"/>
        <v>#REF!</v>
      </c>
      <c r="P2359" s="820" t="e">
        <f>Tabla13[[#This Row],[Ejec Real Acumu]]-Tabla13[[#This Row],[Proyec Ejec Acumul]]</f>
        <v>#REF!</v>
      </c>
      <c r="Q2359" s="820" t="e">
        <f>Tabla13[[#This Row],[Ejec Real Mes]]-Tabla13[[#This Row],[Program Entreg Mes]]</f>
        <v>#REF!</v>
      </c>
    </row>
    <row r="2360" spans="1:17">
      <c r="A2360" s="828">
        <v>4</v>
      </c>
      <c r="B2360" s="828" t="s">
        <v>2463</v>
      </c>
      <c r="C2360" s="828" t="s">
        <v>2464</v>
      </c>
      <c r="D2360" s="828" t="s">
        <v>688</v>
      </c>
      <c r="E2360" s="828" t="e">
        <f>#REF!</f>
        <v>#REF!</v>
      </c>
      <c r="F2360" s="828">
        <v>2</v>
      </c>
      <c r="G2360" s="828" t="s">
        <v>2444</v>
      </c>
      <c r="H2360" s="828" t="e">
        <f>#REF!</f>
        <v>#REF!</v>
      </c>
      <c r="I2360" s="828" t="e">
        <f>#REF!+#REF!</f>
        <v>#REF!</v>
      </c>
      <c r="J2360" s="828" t="e">
        <f>#REF!+#REF!</f>
        <v>#REF!</v>
      </c>
      <c r="K2360" s="829" t="e">
        <f t="shared" si="39"/>
        <v>#REF!</v>
      </c>
      <c r="L2360" s="829" t="e">
        <f t="shared" si="40"/>
        <v>#REF!</v>
      </c>
      <c r="M2360" s="828" t="e">
        <f>#REF!</f>
        <v>#REF!</v>
      </c>
      <c r="N2360" s="828" t="e">
        <f>#REF!</f>
        <v>#REF!</v>
      </c>
      <c r="O2360" s="830" t="e">
        <f t="shared" si="41"/>
        <v>#REF!</v>
      </c>
      <c r="P2360" s="820" t="e">
        <f>Tabla13[[#This Row],[Ejec Real Acumu]]-Tabla13[[#This Row],[Proyec Ejec Acumul]]</f>
        <v>#REF!</v>
      </c>
      <c r="Q2360" s="820" t="e">
        <f>Tabla13[[#This Row],[Ejec Real Mes]]-Tabla13[[#This Row],[Program Entreg Mes]]</f>
        <v>#REF!</v>
      </c>
    </row>
    <row r="2361" spans="1:17">
      <c r="A2361" s="828">
        <v>5</v>
      </c>
      <c r="B2361" s="828" t="s">
        <v>2463</v>
      </c>
      <c r="C2361" s="828" t="s">
        <v>2464</v>
      </c>
      <c r="D2361" s="828" t="s">
        <v>688</v>
      </c>
      <c r="E2361" s="828" t="e">
        <f>#REF!</f>
        <v>#REF!</v>
      </c>
      <c r="F2361" s="828">
        <v>2</v>
      </c>
      <c r="G2361" s="828" t="s">
        <v>2444</v>
      </c>
      <c r="H2361" s="828" t="e">
        <f>#REF!</f>
        <v>#REF!</v>
      </c>
      <c r="I2361" s="828" t="e">
        <f>#REF!+#REF!</f>
        <v>#REF!</v>
      </c>
      <c r="J2361" s="828" t="e">
        <f>#REF!+#REF!</f>
        <v>#REF!</v>
      </c>
      <c r="K2361" s="829" t="e">
        <f t="shared" si="39"/>
        <v>#REF!</v>
      </c>
      <c r="L2361" s="829" t="e">
        <f t="shared" si="40"/>
        <v>#REF!</v>
      </c>
      <c r="M2361" s="828" t="e">
        <f>#REF!</f>
        <v>#REF!</v>
      </c>
      <c r="N2361" s="828" t="e">
        <f>#REF!</f>
        <v>#REF!</v>
      </c>
      <c r="O2361" s="830" t="e">
        <f t="shared" si="41"/>
        <v>#REF!</v>
      </c>
      <c r="P2361" s="820" t="e">
        <f>Tabla13[[#This Row],[Ejec Real Acumu]]-Tabla13[[#This Row],[Proyec Ejec Acumul]]</f>
        <v>#REF!</v>
      </c>
      <c r="Q2361" s="820" t="e">
        <f>Tabla13[[#This Row],[Ejec Real Mes]]-Tabla13[[#This Row],[Program Entreg Mes]]</f>
        <v>#REF!</v>
      </c>
    </row>
    <row r="2362" spans="1:17">
      <c r="A2362" s="828">
        <v>6</v>
      </c>
      <c r="B2362" s="828" t="s">
        <v>2463</v>
      </c>
      <c r="C2362" s="828" t="s">
        <v>2464</v>
      </c>
      <c r="D2362" s="828" t="s">
        <v>688</v>
      </c>
      <c r="E2362" s="828" t="e">
        <f>#REF!</f>
        <v>#REF!</v>
      </c>
      <c r="F2362" s="828">
        <v>2</v>
      </c>
      <c r="G2362" s="828" t="s">
        <v>2444</v>
      </c>
      <c r="H2362" s="828" t="e">
        <f>#REF!</f>
        <v>#REF!</v>
      </c>
      <c r="I2362" s="828" t="e">
        <f>#REF!+#REF!</f>
        <v>#REF!</v>
      </c>
      <c r="J2362" s="828" t="e">
        <f>#REF!+#REF!</f>
        <v>#REF!</v>
      </c>
      <c r="K2362" s="829" t="e">
        <f t="shared" si="39"/>
        <v>#REF!</v>
      </c>
      <c r="L2362" s="829" t="e">
        <f t="shared" si="40"/>
        <v>#REF!</v>
      </c>
      <c r="M2362" s="828" t="e">
        <f>#REF!</f>
        <v>#REF!</v>
      </c>
      <c r="N2362" s="828" t="e">
        <f>#REF!</f>
        <v>#REF!</v>
      </c>
      <c r="O2362" s="830" t="e">
        <f t="shared" si="41"/>
        <v>#REF!</v>
      </c>
      <c r="P2362" s="820" t="e">
        <f>Tabla13[[#This Row],[Ejec Real Acumu]]-Tabla13[[#This Row],[Proyec Ejec Acumul]]</f>
        <v>#REF!</v>
      </c>
      <c r="Q2362" s="820" t="e">
        <f>Tabla13[[#This Row],[Ejec Real Mes]]-Tabla13[[#This Row],[Program Entreg Mes]]</f>
        <v>#REF!</v>
      </c>
    </row>
    <row r="2363" spans="1:17">
      <c r="A2363" s="828">
        <v>7</v>
      </c>
      <c r="B2363" s="828" t="s">
        <v>2463</v>
      </c>
      <c r="C2363" s="828" t="s">
        <v>2464</v>
      </c>
      <c r="D2363" s="828" t="s">
        <v>688</v>
      </c>
      <c r="E2363" s="828" t="e">
        <f>#REF!</f>
        <v>#REF!</v>
      </c>
      <c r="F2363" s="828">
        <v>2</v>
      </c>
      <c r="G2363" s="828" t="s">
        <v>2444</v>
      </c>
      <c r="H2363" s="828" t="e">
        <f>#REF!</f>
        <v>#REF!</v>
      </c>
      <c r="I2363" s="828" t="e">
        <f>#REF!+#REF!</f>
        <v>#REF!</v>
      </c>
      <c r="J2363" s="828" t="e">
        <f>#REF!+#REF!</f>
        <v>#REF!</v>
      </c>
      <c r="K2363" s="829" t="e">
        <f t="shared" si="39"/>
        <v>#REF!</v>
      </c>
      <c r="L2363" s="829" t="e">
        <f t="shared" si="40"/>
        <v>#REF!</v>
      </c>
      <c r="M2363" s="828" t="e">
        <f>#REF!</f>
        <v>#REF!</v>
      </c>
      <c r="N2363" s="828" t="e">
        <f>#REF!</f>
        <v>#REF!</v>
      </c>
      <c r="O2363" s="830" t="e">
        <f t="shared" si="41"/>
        <v>#REF!</v>
      </c>
      <c r="P2363" s="820" t="e">
        <f>Tabla13[[#This Row],[Ejec Real Acumu]]-Tabla13[[#This Row],[Proyec Ejec Acumul]]</f>
        <v>#REF!</v>
      </c>
      <c r="Q2363" s="820" t="e">
        <f>Tabla13[[#This Row],[Ejec Real Mes]]-Tabla13[[#This Row],[Program Entreg Mes]]</f>
        <v>#REF!</v>
      </c>
    </row>
    <row r="2364" spans="1:17">
      <c r="A2364" s="828">
        <v>8</v>
      </c>
      <c r="B2364" s="828" t="s">
        <v>2463</v>
      </c>
      <c r="C2364" s="828" t="s">
        <v>2464</v>
      </c>
      <c r="D2364" s="828" t="s">
        <v>688</v>
      </c>
      <c r="E2364" s="828" t="e">
        <f>#REF!</f>
        <v>#REF!</v>
      </c>
      <c r="F2364" s="828">
        <v>2</v>
      </c>
      <c r="G2364" s="828" t="s">
        <v>2444</v>
      </c>
      <c r="H2364" s="828" t="e">
        <f>#REF!</f>
        <v>#REF!</v>
      </c>
      <c r="I2364" s="828" t="e">
        <f>#REF!+#REF!</f>
        <v>#REF!</v>
      </c>
      <c r="J2364" s="828" t="e">
        <f>#REF!+#REF!</f>
        <v>#REF!</v>
      </c>
      <c r="K2364" s="829" t="e">
        <f t="shared" si="39"/>
        <v>#REF!</v>
      </c>
      <c r="L2364" s="829" t="e">
        <f t="shared" si="40"/>
        <v>#REF!</v>
      </c>
      <c r="M2364" s="828" t="e">
        <f>#REF!</f>
        <v>#REF!</v>
      </c>
      <c r="N2364" s="828" t="e">
        <f>#REF!</f>
        <v>#REF!</v>
      </c>
      <c r="O2364" s="830" t="e">
        <f t="shared" si="41"/>
        <v>#REF!</v>
      </c>
      <c r="P2364" s="820" t="e">
        <f>Tabla13[[#This Row],[Ejec Real Acumu]]-Tabla13[[#This Row],[Proyec Ejec Acumul]]</f>
        <v>#REF!</v>
      </c>
      <c r="Q2364" s="820" t="e">
        <f>Tabla13[[#This Row],[Ejec Real Mes]]-Tabla13[[#This Row],[Program Entreg Mes]]</f>
        <v>#REF!</v>
      </c>
    </row>
    <row r="2365" spans="1:17">
      <c r="A2365" s="828">
        <v>9</v>
      </c>
      <c r="B2365" s="828" t="s">
        <v>2463</v>
      </c>
      <c r="C2365" s="828" t="s">
        <v>2464</v>
      </c>
      <c r="D2365" s="828" t="s">
        <v>688</v>
      </c>
      <c r="E2365" s="828" t="e">
        <f>#REF!</f>
        <v>#REF!</v>
      </c>
      <c r="F2365" s="828">
        <v>2</v>
      </c>
      <c r="G2365" s="828" t="s">
        <v>2444</v>
      </c>
      <c r="H2365" s="828" t="e">
        <f>#REF!</f>
        <v>#REF!</v>
      </c>
      <c r="I2365" s="828" t="e">
        <f>#REF!+#REF!</f>
        <v>#REF!</v>
      </c>
      <c r="J2365" s="828" t="e">
        <f>#REF!+#REF!</f>
        <v>#REF!</v>
      </c>
      <c r="K2365" s="829" t="e">
        <f t="shared" si="39"/>
        <v>#REF!</v>
      </c>
      <c r="L2365" s="829" t="e">
        <f t="shared" si="40"/>
        <v>#REF!</v>
      </c>
      <c r="M2365" s="828" t="e">
        <f>#REF!</f>
        <v>#REF!</v>
      </c>
      <c r="N2365" s="828" t="e">
        <f>#REF!</f>
        <v>#REF!</v>
      </c>
      <c r="O2365" s="830" t="e">
        <f t="shared" si="41"/>
        <v>#REF!</v>
      </c>
      <c r="P2365" s="820" t="e">
        <f>Tabla13[[#This Row],[Ejec Real Acumu]]-Tabla13[[#This Row],[Proyec Ejec Acumul]]</f>
        <v>#REF!</v>
      </c>
      <c r="Q2365" s="820" t="e">
        <f>Tabla13[[#This Row],[Ejec Real Mes]]-Tabla13[[#This Row],[Program Entreg Mes]]</f>
        <v>#REF!</v>
      </c>
    </row>
    <row r="2366" spans="1:17">
      <c r="A2366" s="828">
        <v>10</v>
      </c>
      <c r="B2366" s="828" t="s">
        <v>2463</v>
      </c>
      <c r="C2366" s="828" t="s">
        <v>2464</v>
      </c>
      <c r="D2366" s="828" t="s">
        <v>688</v>
      </c>
      <c r="E2366" s="828" t="e">
        <f>#REF!</f>
        <v>#REF!</v>
      </c>
      <c r="F2366" s="828">
        <v>2</v>
      </c>
      <c r="G2366" s="828" t="s">
        <v>2444</v>
      </c>
      <c r="H2366" s="828" t="e">
        <f>#REF!</f>
        <v>#REF!</v>
      </c>
      <c r="I2366" s="828" t="e">
        <f>#REF!+#REF!</f>
        <v>#REF!</v>
      </c>
      <c r="J2366" s="828" t="e">
        <f>#REF!+#REF!</f>
        <v>#REF!</v>
      </c>
      <c r="K2366" s="829" t="e">
        <f t="shared" si="39"/>
        <v>#REF!</v>
      </c>
      <c r="L2366" s="829" t="e">
        <f t="shared" si="40"/>
        <v>#REF!</v>
      </c>
      <c r="M2366" s="828" t="e">
        <f>#REF!</f>
        <v>#REF!</v>
      </c>
      <c r="N2366" s="828" t="e">
        <f>#REF!</f>
        <v>#REF!</v>
      </c>
      <c r="O2366" s="830" t="e">
        <f t="shared" si="41"/>
        <v>#REF!</v>
      </c>
      <c r="P2366" s="820" t="e">
        <f>Tabla13[[#This Row],[Ejec Real Acumu]]-Tabla13[[#This Row],[Proyec Ejec Acumul]]</f>
        <v>#REF!</v>
      </c>
      <c r="Q2366" s="820" t="e">
        <f>Tabla13[[#This Row],[Ejec Real Mes]]-Tabla13[[#This Row],[Program Entreg Mes]]</f>
        <v>#REF!</v>
      </c>
    </row>
    <row r="2367" spans="1:17">
      <c r="A2367" s="828">
        <v>11</v>
      </c>
      <c r="B2367" s="828" t="s">
        <v>2463</v>
      </c>
      <c r="C2367" s="828" t="s">
        <v>2464</v>
      </c>
      <c r="D2367" s="828" t="s">
        <v>688</v>
      </c>
      <c r="E2367" s="828" t="e">
        <f>#REF!</f>
        <v>#REF!</v>
      </c>
      <c r="F2367" s="828">
        <v>2</v>
      </c>
      <c r="G2367" s="828" t="s">
        <v>2444</v>
      </c>
      <c r="H2367" s="828" t="e">
        <f>#REF!</f>
        <v>#REF!</v>
      </c>
      <c r="I2367" s="828" t="e">
        <f>#REF!+#REF!</f>
        <v>#REF!</v>
      </c>
      <c r="J2367" s="828" t="e">
        <f>#REF!+#REF!</f>
        <v>#REF!</v>
      </c>
      <c r="K2367" s="829" t="e">
        <f t="shared" si="39"/>
        <v>#REF!</v>
      </c>
      <c r="L2367" s="829" t="e">
        <f t="shared" si="40"/>
        <v>#REF!</v>
      </c>
      <c r="M2367" s="828" t="e">
        <f>#REF!</f>
        <v>#REF!</v>
      </c>
      <c r="N2367" s="828" t="e">
        <f>#REF!</f>
        <v>#REF!</v>
      </c>
      <c r="O2367" s="830" t="e">
        <f t="shared" si="41"/>
        <v>#REF!</v>
      </c>
      <c r="P2367" s="820" t="e">
        <f>Tabla13[[#This Row],[Ejec Real Acumu]]-Tabla13[[#This Row],[Proyec Ejec Acumul]]</f>
        <v>#REF!</v>
      </c>
      <c r="Q2367" s="820" t="e">
        <f>Tabla13[[#This Row],[Ejec Real Mes]]-Tabla13[[#This Row],[Program Entreg Mes]]</f>
        <v>#REF!</v>
      </c>
    </row>
    <row r="2368" spans="1:17">
      <c r="A2368" s="828">
        <v>12</v>
      </c>
      <c r="B2368" s="828" t="s">
        <v>2463</v>
      </c>
      <c r="C2368" s="828" t="s">
        <v>2464</v>
      </c>
      <c r="D2368" s="828" t="s">
        <v>688</v>
      </c>
      <c r="E2368" s="828" t="e">
        <f>#REF!</f>
        <v>#REF!</v>
      </c>
      <c r="F2368" s="828">
        <v>2</v>
      </c>
      <c r="G2368" s="828" t="s">
        <v>2444</v>
      </c>
      <c r="H2368" s="828" t="e">
        <f>#REF!</f>
        <v>#REF!</v>
      </c>
      <c r="I2368" s="828" t="e">
        <f>#REF!+#REF!</f>
        <v>#REF!</v>
      </c>
      <c r="J2368" s="828" t="e">
        <f>#REF!+#REF!</f>
        <v>#REF!</v>
      </c>
      <c r="K2368" s="829" t="e">
        <f t="shared" si="39"/>
        <v>#REF!</v>
      </c>
      <c r="L2368" s="829" t="e">
        <f t="shared" si="40"/>
        <v>#REF!</v>
      </c>
      <c r="M2368" s="828" t="e">
        <f>#REF!</f>
        <v>#REF!</v>
      </c>
      <c r="N2368" s="828" t="e">
        <f>#REF!</f>
        <v>#REF!</v>
      </c>
      <c r="O2368" s="830" t="e">
        <f t="shared" si="41"/>
        <v>#REF!</v>
      </c>
      <c r="P2368" s="820" t="e">
        <f>Tabla13[[#This Row],[Ejec Real Acumu]]-Tabla13[[#This Row],[Proyec Ejec Acumul]]</f>
        <v>#REF!</v>
      </c>
      <c r="Q2368" s="820" t="e">
        <f>Tabla13[[#This Row],[Ejec Real Mes]]-Tabla13[[#This Row],[Program Entreg Mes]]</f>
        <v>#REF!</v>
      </c>
    </row>
    <row r="2369" spans="1:17">
      <c r="A2369" s="828">
        <v>13</v>
      </c>
      <c r="B2369" s="828" t="s">
        <v>2463</v>
      </c>
      <c r="C2369" s="828" t="s">
        <v>2464</v>
      </c>
      <c r="D2369" s="828" t="s">
        <v>688</v>
      </c>
      <c r="E2369" s="828" t="e">
        <f>#REF!</f>
        <v>#REF!</v>
      </c>
      <c r="F2369" s="828">
        <v>2</v>
      </c>
      <c r="G2369" s="828" t="s">
        <v>2444</v>
      </c>
      <c r="H2369" s="828" t="e">
        <f>#REF!</f>
        <v>#REF!</v>
      </c>
      <c r="I2369" s="828" t="e">
        <f>#REF!+#REF!</f>
        <v>#REF!</v>
      </c>
      <c r="J2369" s="828" t="e">
        <f>#REF!+#REF!</f>
        <v>#REF!</v>
      </c>
      <c r="K2369" s="829" t="e">
        <f t="shared" si="39"/>
        <v>#REF!</v>
      </c>
      <c r="L2369" s="829" t="e">
        <f t="shared" si="40"/>
        <v>#REF!</v>
      </c>
      <c r="M2369" s="828" t="e">
        <f>#REF!</f>
        <v>#REF!</v>
      </c>
      <c r="N2369" s="828" t="e">
        <f>#REF!</f>
        <v>#REF!</v>
      </c>
      <c r="O2369" s="830" t="e">
        <f t="shared" si="41"/>
        <v>#REF!</v>
      </c>
      <c r="P2369" s="820" t="e">
        <f>Tabla13[[#This Row],[Ejec Real Acumu]]-Tabla13[[#This Row],[Proyec Ejec Acumul]]</f>
        <v>#REF!</v>
      </c>
      <c r="Q2369" s="820" t="e">
        <f>Tabla13[[#This Row],[Ejec Real Mes]]-Tabla13[[#This Row],[Program Entreg Mes]]</f>
        <v>#REF!</v>
      </c>
    </row>
    <row r="2370" spans="1:17">
      <c r="A2370" s="828">
        <v>14</v>
      </c>
      <c r="B2370" s="828" t="s">
        <v>2463</v>
      </c>
      <c r="C2370" s="828" t="s">
        <v>2464</v>
      </c>
      <c r="D2370" s="828" t="s">
        <v>688</v>
      </c>
      <c r="E2370" s="828" t="e">
        <f>#REF!</f>
        <v>#REF!</v>
      </c>
      <c r="F2370" s="828">
        <v>2</v>
      </c>
      <c r="G2370" s="828" t="s">
        <v>2444</v>
      </c>
      <c r="H2370" s="828" t="e">
        <f>#REF!</f>
        <v>#REF!</v>
      </c>
      <c r="I2370" s="828" t="e">
        <f>#REF!+#REF!</f>
        <v>#REF!</v>
      </c>
      <c r="J2370" s="828" t="e">
        <f>#REF!+#REF!</f>
        <v>#REF!</v>
      </c>
      <c r="K2370" s="829" t="e">
        <f t="shared" si="39"/>
        <v>#REF!</v>
      </c>
      <c r="L2370" s="829" t="e">
        <f t="shared" si="40"/>
        <v>#REF!</v>
      </c>
      <c r="M2370" s="828" t="e">
        <f>#REF!</f>
        <v>#REF!</v>
      </c>
      <c r="N2370" s="828" t="e">
        <f>#REF!</f>
        <v>#REF!</v>
      </c>
      <c r="O2370" s="830" t="e">
        <f t="shared" si="41"/>
        <v>#REF!</v>
      </c>
      <c r="P2370" s="820" t="e">
        <f>Tabla13[[#This Row],[Ejec Real Acumu]]-Tabla13[[#This Row],[Proyec Ejec Acumul]]</f>
        <v>#REF!</v>
      </c>
      <c r="Q2370" s="820" t="e">
        <f>Tabla13[[#This Row],[Ejec Real Mes]]-Tabla13[[#This Row],[Program Entreg Mes]]</f>
        <v>#REF!</v>
      </c>
    </row>
    <row r="2371" spans="1:17">
      <c r="A2371" s="828">
        <v>15</v>
      </c>
      <c r="B2371" s="828" t="s">
        <v>2463</v>
      </c>
      <c r="C2371" s="828" t="s">
        <v>2464</v>
      </c>
      <c r="D2371" s="828" t="s">
        <v>688</v>
      </c>
      <c r="E2371" s="828" t="e">
        <f>#REF!</f>
        <v>#REF!</v>
      </c>
      <c r="F2371" s="828">
        <v>2</v>
      </c>
      <c r="G2371" s="828" t="s">
        <v>2444</v>
      </c>
      <c r="H2371" s="828" t="e">
        <f>#REF!</f>
        <v>#REF!</v>
      </c>
      <c r="I2371" s="828" t="e">
        <f>#REF!+#REF!</f>
        <v>#REF!</v>
      </c>
      <c r="J2371" s="828" t="e">
        <f>#REF!+#REF!</f>
        <v>#REF!</v>
      </c>
      <c r="K2371" s="829" t="e">
        <f t="shared" si="39"/>
        <v>#REF!</v>
      </c>
      <c r="L2371" s="829" t="e">
        <f t="shared" si="40"/>
        <v>#REF!</v>
      </c>
      <c r="M2371" s="828" t="e">
        <f>#REF!</f>
        <v>#REF!</v>
      </c>
      <c r="N2371" s="828" t="e">
        <f>#REF!</f>
        <v>#REF!</v>
      </c>
      <c r="O2371" s="830" t="e">
        <f t="shared" si="41"/>
        <v>#REF!</v>
      </c>
      <c r="P2371" s="820" t="e">
        <f>Tabla13[[#This Row],[Ejec Real Acumu]]-Tabla13[[#This Row],[Proyec Ejec Acumul]]</f>
        <v>#REF!</v>
      </c>
      <c r="Q2371" s="820" t="e">
        <f>Tabla13[[#This Row],[Ejec Real Mes]]-Tabla13[[#This Row],[Program Entreg Mes]]</f>
        <v>#REF!</v>
      </c>
    </row>
    <row r="2372" spans="1:17">
      <c r="A2372" s="828">
        <v>16</v>
      </c>
      <c r="B2372" s="828" t="s">
        <v>2463</v>
      </c>
      <c r="C2372" s="828" t="s">
        <v>2464</v>
      </c>
      <c r="D2372" s="828" t="s">
        <v>688</v>
      </c>
      <c r="E2372" s="828" t="e">
        <f>#REF!</f>
        <v>#REF!</v>
      </c>
      <c r="F2372" s="828">
        <v>2</v>
      </c>
      <c r="G2372" s="828" t="s">
        <v>2444</v>
      </c>
      <c r="H2372" s="828" t="e">
        <f>#REF!</f>
        <v>#REF!</v>
      </c>
      <c r="I2372" s="828" t="e">
        <f>#REF!+#REF!</f>
        <v>#REF!</v>
      </c>
      <c r="J2372" s="828" t="e">
        <f>#REF!+#REF!</f>
        <v>#REF!</v>
      </c>
      <c r="K2372" s="829" t="e">
        <f t="shared" si="39"/>
        <v>#REF!</v>
      </c>
      <c r="L2372" s="829" t="e">
        <f t="shared" si="40"/>
        <v>#REF!</v>
      </c>
      <c r="M2372" s="828" t="e">
        <f>#REF!</f>
        <v>#REF!</v>
      </c>
      <c r="N2372" s="828" t="e">
        <f>#REF!</f>
        <v>#REF!</v>
      </c>
      <c r="O2372" s="830" t="e">
        <f t="shared" si="41"/>
        <v>#REF!</v>
      </c>
      <c r="P2372" s="820" t="e">
        <f>Tabla13[[#This Row],[Ejec Real Acumu]]-Tabla13[[#This Row],[Proyec Ejec Acumul]]</f>
        <v>#REF!</v>
      </c>
      <c r="Q2372" s="820" t="e">
        <f>Tabla13[[#This Row],[Ejec Real Mes]]-Tabla13[[#This Row],[Program Entreg Mes]]</f>
        <v>#REF!</v>
      </c>
    </row>
    <row r="2373" spans="1:17">
      <c r="A2373" s="828">
        <v>17</v>
      </c>
      <c r="B2373" s="828" t="s">
        <v>2463</v>
      </c>
      <c r="C2373" s="828" t="s">
        <v>2464</v>
      </c>
      <c r="D2373" s="828" t="s">
        <v>688</v>
      </c>
      <c r="E2373" s="828" t="e">
        <f>#REF!</f>
        <v>#REF!</v>
      </c>
      <c r="F2373" s="828">
        <v>2</v>
      </c>
      <c r="G2373" s="828" t="s">
        <v>2444</v>
      </c>
      <c r="H2373" s="828" t="e">
        <f>#REF!</f>
        <v>#REF!</v>
      </c>
      <c r="I2373" s="828" t="e">
        <f>#REF!+#REF!</f>
        <v>#REF!</v>
      </c>
      <c r="J2373" s="828" t="e">
        <f>#REF!+#REF!</f>
        <v>#REF!</v>
      </c>
      <c r="K2373" s="829" t="e">
        <f t="shared" ref="K2373:K2585" si="42">I2373/H2373</f>
        <v>#REF!</v>
      </c>
      <c r="L2373" s="829" t="e">
        <f t="shared" ref="L2373:L2585" si="43">J2373/H2373</f>
        <v>#REF!</v>
      </c>
      <c r="M2373" s="828" t="e">
        <f>#REF!</f>
        <v>#REF!</v>
      </c>
      <c r="N2373" s="828" t="e">
        <f>#REF!</f>
        <v>#REF!</v>
      </c>
      <c r="O2373" s="830" t="e">
        <f t="shared" ref="O2373:O2585" si="44">N2373/M2373</f>
        <v>#REF!</v>
      </c>
      <c r="P2373" s="820" t="e">
        <f>Tabla13[[#This Row],[Ejec Real Acumu]]-Tabla13[[#This Row],[Proyec Ejec Acumul]]</f>
        <v>#REF!</v>
      </c>
      <c r="Q2373" s="820" t="e">
        <f>Tabla13[[#This Row],[Ejec Real Mes]]-Tabla13[[#This Row],[Program Entreg Mes]]</f>
        <v>#REF!</v>
      </c>
    </row>
    <row r="2374" spans="1:17">
      <c r="A2374" s="828">
        <v>18</v>
      </c>
      <c r="B2374" s="828" t="s">
        <v>2463</v>
      </c>
      <c r="C2374" s="828" t="s">
        <v>2464</v>
      </c>
      <c r="D2374" s="828" t="s">
        <v>688</v>
      </c>
      <c r="E2374" s="828" t="e">
        <f>#REF!</f>
        <v>#REF!</v>
      </c>
      <c r="F2374" s="828">
        <v>2</v>
      </c>
      <c r="G2374" s="828" t="s">
        <v>2444</v>
      </c>
      <c r="H2374" s="828" t="e">
        <f>#REF!</f>
        <v>#REF!</v>
      </c>
      <c r="I2374" s="828" t="e">
        <f>#REF!+#REF!</f>
        <v>#REF!</v>
      </c>
      <c r="J2374" s="828" t="e">
        <f>#REF!+#REF!</f>
        <v>#REF!</v>
      </c>
      <c r="K2374" s="829" t="e">
        <f t="shared" si="42"/>
        <v>#REF!</v>
      </c>
      <c r="L2374" s="829" t="e">
        <f t="shared" si="43"/>
        <v>#REF!</v>
      </c>
      <c r="M2374" s="828" t="e">
        <f>#REF!</f>
        <v>#REF!</v>
      </c>
      <c r="N2374" s="828" t="e">
        <f>#REF!</f>
        <v>#REF!</v>
      </c>
      <c r="O2374" s="830" t="e">
        <f t="shared" si="44"/>
        <v>#REF!</v>
      </c>
      <c r="P2374" s="820" t="e">
        <f>Tabla13[[#This Row],[Ejec Real Acumu]]-Tabla13[[#This Row],[Proyec Ejec Acumul]]</f>
        <v>#REF!</v>
      </c>
      <c r="Q2374" s="820" t="e">
        <f>Tabla13[[#This Row],[Ejec Real Mes]]-Tabla13[[#This Row],[Program Entreg Mes]]</f>
        <v>#REF!</v>
      </c>
    </row>
    <row r="2375" spans="1:17">
      <c r="A2375" s="828">
        <v>19</v>
      </c>
      <c r="B2375" s="828" t="s">
        <v>2463</v>
      </c>
      <c r="C2375" s="828" t="s">
        <v>2464</v>
      </c>
      <c r="D2375" s="828" t="s">
        <v>688</v>
      </c>
      <c r="E2375" s="828" t="e">
        <f>#REF!</f>
        <v>#REF!</v>
      </c>
      <c r="F2375" s="828">
        <v>2</v>
      </c>
      <c r="G2375" s="828" t="s">
        <v>2444</v>
      </c>
      <c r="H2375" s="828" t="e">
        <f>#REF!</f>
        <v>#REF!</v>
      </c>
      <c r="I2375" s="828" t="e">
        <f>#REF!+#REF!</f>
        <v>#REF!</v>
      </c>
      <c r="J2375" s="828" t="e">
        <f>#REF!+#REF!</f>
        <v>#REF!</v>
      </c>
      <c r="K2375" s="829" t="e">
        <f t="shared" si="42"/>
        <v>#REF!</v>
      </c>
      <c r="L2375" s="829" t="e">
        <f t="shared" si="43"/>
        <v>#REF!</v>
      </c>
      <c r="M2375" s="828" t="e">
        <f>#REF!</f>
        <v>#REF!</v>
      </c>
      <c r="N2375" s="828" t="e">
        <f>#REF!</f>
        <v>#REF!</v>
      </c>
      <c r="O2375" s="830" t="e">
        <f t="shared" si="44"/>
        <v>#REF!</v>
      </c>
      <c r="P2375" s="820" t="e">
        <f>Tabla13[[#This Row],[Ejec Real Acumu]]-Tabla13[[#This Row],[Proyec Ejec Acumul]]</f>
        <v>#REF!</v>
      </c>
      <c r="Q2375" s="820" t="e">
        <f>Tabla13[[#This Row],[Ejec Real Mes]]-Tabla13[[#This Row],[Program Entreg Mes]]</f>
        <v>#REF!</v>
      </c>
    </row>
    <row r="2376" spans="1:17">
      <c r="A2376" s="828">
        <v>20</v>
      </c>
      <c r="B2376" s="828" t="s">
        <v>2463</v>
      </c>
      <c r="C2376" s="828" t="s">
        <v>2464</v>
      </c>
      <c r="D2376" s="828" t="s">
        <v>688</v>
      </c>
      <c r="E2376" s="828" t="e">
        <f>#REF!</f>
        <v>#REF!</v>
      </c>
      <c r="F2376" s="828">
        <v>2</v>
      </c>
      <c r="G2376" s="828" t="s">
        <v>2444</v>
      </c>
      <c r="H2376" s="828" t="e">
        <f>#REF!</f>
        <v>#REF!</v>
      </c>
      <c r="I2376" s="828" t="e">
        <f>#REF!+#REF!</f>
        <v>#REF!</v>
      </c>
      <c r="J2376" s="828" t="e">
        <f>#REF!+#REF!</f>
        <v>#REF!</v>
      </c>
      <c r="K2376" s="829" t="e">
        <f t="shared" si="42"/>
        <v>#REF!</v>
      </c>
      <c r="L2376" s="829" t="e">
        <f t="shared" si="43"/>
        <v>#REF!</v>
      </c>
      <c r="M2376" s="828" t="e">
        <f>#REF!</f>
        <v>#REF!</v>
      </c>
      <c r="N2376" s="828" t="e">
        <f>#REF!</f>
        <v>#REF!</v>
      </c>
      <c r="O2376" s="830" t="e">
        <f t="shared" si="44"/>
        <v>#REF!</v>
      </c>
      <c r="P2376" s="820" t="e">
        <f>Tabla13[[#This Row],[Ejec Real Acumu]]-Tabla13[[#This Row],[Proyec Ejec Acumul]]</f>
        <v>#REF!</v>
      </c>
      <c r="Q2376" s="820" t="e">
        <f>Tabla13[[#This Row],[Ejec Real Mes]]-Tabla13[[#This Row],[Program Entreg Mes]]</f>
        <v>#REF!</v>
      </c>
    </row>
    <row r="2377" spans="1:17">
      <c r="A2377" s="828">
        <v>21</v>
      </c>
      <c r="B2377" s="828" t="s">
        <v>2463</v>
      </c>
      <c r="C2377" s="828" t="s">
        <v>2464</v>
      </c>
      <c r="D2377" s="828" t="s">
        <v>688</v>
      </c>
      <c r="E2377" s="828" t="e">
        <f>#REF!</f>
        <v>#REF!</v>
      </c>
      <c r="F2377" s="828">
        <v>2</v>
      </c>
      <c r="G2377" s="828" t="s">
        <v>2444</v>
      </c>
      <c r="H2377" s="828" t="e">
        <f>#REF!</f>
        <v>#REF!</v>
      </c>
      <c r="I2377" s="828" t="e">
        <f>#REF!+#REF!</f>
        <v>#REF!</v>
      </c>
      <c r="J2377" s="828" t="e">
        <f>#REF!+#REF!</f>
        <v>#REF!</v>
      </c>
      <c r="K2377" s="829" t="e">
        <f t="shared" si="42"/>
        <v>#REF!</v>
      </c>
      <c r="L2377" s="829" t="e">
        <f t="shared" si="43"/>
        <v>#REF!</v>
      </c>
      <c r="M2377" s="828" t="e">
        <f>#REF!</f>
        <v>#REF!</v>
      </c>
      <c r="N2377" s="828" t="e">
        <f>#REF!</f>
        <v>#REF!</v>
      </c>
      <c r="O2377" s="830" t="e">
        <f t="shared" si="44"/>
        <v>#REF!</v>
      </c>
      <c r="P2377" s="820" t="e">
        <f>Tabla13[[#This Row],[Ejec Real Acumu]]-Tabla13[[#This Row],[Proyec Ejec Acumul]]</f>
        <v>#REF!</v>
      </c>
      <c r="Q2377" s="820" t="e">
        <f>Tabla13[[#This Row],[Ejec Real Mes]]-Tabla13[[#This Row],[Program Entreg Mes]]</f>
        <v>#REF!</v>
      </c>
    </row>
    <row r="2378" spans="1:17">
      <c r="A2378" s="828">
        <v>22</v>
      </c>
      <c r="B2378" s="828" t="s">
        <v>2463</v>
      </c>
      <c r="C2378" s="828" t="s">
        <v>2464</v>
      </c>
      <c r="D2378" s="828" t="s">
        <v>688</v>
      </c>
      <c r="E2378" s="828" t="e">
        <f>#REF!</f>
        <v>#REF!</v>
      </c>
      <c r="F2378" s="828">
        <v>2</v>
      </c>
      <c r="G2378" s="828" t="s">
        <v>2444</v>
      </c>
      <c r="H2378" s="828" t="e">
        <f>#REF!</f>
        <v>#REF!</v>
      </c>
      <c r="I2378" s="828" t="e">
        <f>#REF!+#REF!</f>
        <v>#REF!</v>
      </c>
      <c r="J2378" s="828" t="e">
        <f>#REF!+#REF!</f>
        <v>#REF!</v>
      </c>
      <c r="K2378" s="829" t="e">
        <f t="shared" si="42"/>
        <v>#REF!</v>
      </c>
      <c r="L2378" s="829" t="e">
        <f t="shared" si="43"/>
        <v>#REF!</v>
      </c>
      <c r="M2378" s="828" t="e">
        <f>#REF!</f>
        <v>#REF!</v>
      </c>
      <c r="N2378" s="828" t="e">
        <f>#REF!</f>
        <v>#REF!</v>
      </c>
      <c r="O2378" s="830" t="e">
        <f t="shared" si="44"/>
        <v>#REF!</v>
      </c>
      <c r="P2378" s="820" t="e">
        <f>Tabla13[[#This Row],[Ejec Real Acumu]]-Tabla13[[#This Row],[Proyec Ejec Acumul]]</f>
        <v>#REF!</v>
      </c>
      <c r="Q2378" s="820" t="e">
        <f>Tabla13[[#This Row],[Ejec Real Mes]]-Tabla13[[#This Row],[Program Entreg Mes]]</f>
        <v>#REF!</v>
      </c>
    </row>
    <row r="2379" spans="1:17">
      <c r="A2379" s="828">
        <v>23</v>
      </c>
      <c r="B2379" s="828" t="s">
        <v>2463</v>
      </c>
      <c r="C2379" s="828" t="s">
        <v>2464</v>
      </c>
      <c r="D2379" s="828" t="s">
        <v>688</v>
      </c>
      <c r="E2379" s="828" t="e">
        <f>#REF!</f>
        <v>#REF!</v>
      </c>
      <c r="F2379" s="828">
        <v>2</v>
      </c>
      <c r="G2379" s="828" t="s">
        <v>2444</v>
      </c>
      <c r="H2379" s="828" t="e">
        <f>#REF!</f>
        <v>#REF!</v>
      </c>
      <c r="I2379" s="828" t="e">
        <f>#REF!+#REF!</f>
        <v>#REF!</v>
      </c>
      <c r="J2379" s="828" t="e">
        <f>#REF!+#REF!</f>
        <v>#REF!</v>
      </c>
      <c r="K2379" s="829" t="e">
        <f t="shared" si="42"/>
        <v>#REF!</v>
      </c>
      <c r="L2379" s="829" t="e">
        <f t="shared" si="43"/>
        <v>#REF!</v>
      </c>
      <c r="M2379" s="828" t="e">
        <f>#REF!</f>
        <v>#REF!</v>
      </c>
      <c r="N2379" s="828" t="e">
        <f>#REF!</f>
        <v>#REF!</v>
      </c>
      <c r="O2379" s="830" t="e">
        <f t="shared" si="44"/>
        <v>#REF!</v>
      </c>
      <c r="P2379" s="820" t="e">
        <f>Tabla13[[#This Row],[Ejec Real Acumu]]-Tabla13[[#This Row],[Proyec Ejec Acumul]]</f>
        <v>#REF!</v>
      </c>
      <c r="Q2379" s="820" t="e">
        <f>Tabla13[[#This Row],[Ejec Real Mes]]-Tabla13[[#This Row],[Program Entreg Mes]]</f>
        <v>#REF!</v>
      </c>
    </row>
    <row r="2380" spans="1:17">
      <c r="A2380" s="828">
        <v>24</v>
      </c>
      <c r="B2380" s="828" t="s">
        <v>2463</v>
      </c>
      <c r="C2380" s="828" t="s">
        <v>2464</v>
      </c>
      <c r="D2380" s="828" t="s">
        <v>688</v>
      </c>
      <c r="E2380" s="828" t="e">
        <f>#REF!</f>
        <v>#REF!</v>
      </c>
      <c r="F2380" s="828">
        <v>2</v>
      </c>
      <c r="G2380" s="828" t="s">
        <v>2444</v>
      </c>
      <c r="H2380" s="828" t="e">
        <f>#REF!</f>
        <v>#REF!</v>
      </c>
      <c r="I2380" s="828" t="e">
        <f>#REF!+#REF!</f>
        <v>#REF!</v>
      </c>
      <c r="J2380" s="828" t="e">
        <f>#REF!+#REF!</f>
        <v>#REF!</v>
      </c>
      <c r="K2380" s="829" t="e">
        <f t="shared" si="42"/>
        <v>#REF!</v>
      </c>
      <c r="L2380" s="829" t="e">
        <f t="shared" si="43"/>
        <v>#REF!</v>
      </c>
      <c r="M2380" s="828" t="e">
        <f>#REF!</f>
        <v>#REF!</v>
      </c>
      <c r="N2380" s="828" t="e">
        <f>#REF!</f>
        <v>#REF!</v>
      </c>
      <c r="O2380" s="830" t="e">
        <f t="shared" si="44"/>
        <v>#REF!</v>
      </c>
      <c r="P2380" s="820" t="e">
        <f>Tabla13[[#This Row],[Ejec Real Acumu]]-Tabla13[[#This Row],[Proyec Ejec Acumul]]</f>
        <v>#REF!</v>
      </c>
      <c r="Q2380" s="820" t="e">
        <f>Tabla13[[#This Row],[Ejec Real Mes]]-Tabla13[[#This Row],[Program Entreg Mes]]</f>
        <v>#REF!</v>
      </c>
    </row>
    <row r="2381" spans="1:17">
      <c r="A2381" s="828">
        <v>25</v>
      </c>
      <c r="B2381" s="828" t="s">
        <v>2463</v>
      </c>
      <c r="C2381" s="828" t="s">
        <v>2464</v>
      </c>
      <c r="D2381" s="828" t="s">
        <v>688</v>
      </c>
      <c r="E2381" s="828" t="e">
        <f>#REF!</f>
        <v>#REF!</v>
      </c>
      <c r="F2381" s="828">
        <v>2</v>
      </c>
      <c r="G2381" s="828" t="s">
        <v>2444</v>
      </c>
      <c r="H2381" s="828" t="e">
        <f>#REF!</f>
        <v>#REF!</v>
      </c>
      <c r="I2381" s="828" t="e">
        <f>#REF!+#REF!</f>
        <v>#REF!</v>
      </c>
      <c r="J2381" s="828" t="e">
        <f>#REF!+#REF!</f>
        <v>#REF!</v>
      </c>
      <c r="K2381" s="829" t="e">
        <f t="shared" si="42"/>
        <v>#REF!</v>
      </c>
      <c r="L2381" s="829" t="e">
        <f t="shared" si="43"/>
        <v>#REF!</v>
      </c>
      <c r="M2381" s="828" t="e">
        <f>#REF!</f>
        <v>#REF!</v>
      </c>
      <c r="N2381" s="828" t="e">
        <f>#REF!</f>
        <v>#REF!</v>
      </c>
      <c r="O2381" s="830" t="e">
        <f t="shared" si="44"/>
        <v>#REF!</v>
      </c>
      <c r="P2381" s="820" t="e">
        <f>Tabla13[[#This Row],[Ejec Real Acumu]]-Tabla13[[#This Row],[Proyec Ejec Acumul]]</f>
        <v>#REF!</v>
      </c>
      <c r="Q2381" s="820" t="e">
        <f>Tabla13[[#This Row],[Ejec Real Mes]]-Tabla13[[#This Row],[Program Entreg Mes]]</f>
        <v>#REF!</v>
      </c>
    </row>
    <row r="2382" spans="1:17">
      <c r="A2382" s="828">
        <v>26</v>
      </c>
      <c r="B2382" s="828" t="s">
        <v>2463</v>
      </c>
      <c r="C2382" s="828" t="s">
        <v>2464</v>
      </c>
      <c r="D2382" s="828" t="s">
        <v>688</v>
      </c>
      <c r="E2382" s="828" t="e">
        <f>#REF!</f>
        <v>#REF!</v>
      </c>
      <c r="F2382" s="828">
        <v>2</v>
      </c>
      <c r="G2382" s="828" t="s">
        <v>2444</v>
      </c>
      <c r="H2382" s="828" t="e">
        <f>#REF!</f>
        <v>#REF!</v>
      </c>
      <c r="I2382" s="828" t="e">
        <f>#REF!+#REF!</f>
        <v>#REF!</v>
      </c>
      <c r="J2382" s="828" t="e">
        <f>#REF!+#REF!</f>
        <v>#REF!</v>
      </c>
      <c r="K2382" s="829" t="e">
        <f t="shared" si="42"/>
        <v>#REF!</v>
      </c>
      <c r="L2382" s="829" t="e">
        <f t="shared" si="43"/>
        <v>#REF!</v>
      </c>
      <c r="M2382" s="828" t="e">
        <f>#REF!</f>
        <v>#REF!</v>
      </c>
      <c r="N2382" s="828" t="e">
        <f>#REF!</f>
        <v>#REF!</v>
      </c>
      <c r="O2382" s="830" t="e">
        <f t="shared" si="44"/>
        <v>#REF!</v>
      </c>
      <c r="P2382" s="820" t="e">
        <f>Tabla13[[#This Row],[Ejec Real Acumu]]-Tabla13[[#This Row],[Proyec Ejec Acumul]]</f>
        <v>#REF!</v>
      </c>
      <c r="Q2382" s="820" t="e">
        <f>Tabla13[[#This Row],[Ejec Real Mes]]-Tabla13[[#This Row],[Program Entreg Mes]]</f>
        <v>#REF!</v>
      </c>
    </row>
    <row r="2383" spans="1:17">
      <c r="A2383" s="828">
        <v>27</v>
      </c>
      <c r="B2383" s="828" t="s">
        <v>2463</v>
      </c>
      <c r="C2383" s="828" t="s">
        <v>2464</v>
      </c>
      <c r="D2383" s="828" t="s">
        <v>688</v>
      </c>
      <c r="E2383" s="828" t="e">
        <f>#REF!</f>
        <v>#REF!</v>
      </c>
      <c r="F2383" s="828">
        <v>2</v>
      </c>
      <c r="G2383" s="828" t="s">
        <v>2444</v>
      </c>
      <c r="H2383" s="828" t="e">
        <f>#REF!</f>
        <v>#REF!</v>
      </c>
      <c r="I2383" s="828" t="e">
        <f>#REF!+#REF!</f>
        <v>#REF!</v>
      </c>
      <c r="J2383" s="828" t="e">
        <f>#REF!+#REF!</f>
        <v>#REF!</v>
      </c>
      <c r="K2383" s="829" t="e">
        <f t="shared" si="42"/>
        <v>#REF!</v>
      </c>
      <c r="L2383" s="829" t="e">
        <f t="shared" si="43"/>
        <v>#REF!</v>
      </c>
      <c r="M2383" s="828" t="e">
        <f>#REF!</f>
        <v>#REF!</v>
      </c>
      <c r="N2383" s="828" t="e">
        <f>#REF!</f>
        <v>#REF!</v>
      </c>
      <c r="O2383" s="830" t="e">
        <f t="shared" si="44"/>
        <v>#REF!</v>
      </c>
      <c r="P2383" s="820" t="e">
        <f>Tabla13[[#This Row],[Ejec Real Acumu]]-Tabla13[[#This Row],[Proyec Ejec Acumul]]</f>
        <v>#REF!</v>
      </c>
      <c r="Q2383" s="820" t="e">
        <f>Tabla13[[#This Row],[Ejec Real Mes]]-Tabla13[[#This Row],[Program Entreg Mes]]</f>
        <v>#REF!</v>
      </c>
    </row>
    <row r="2384" spans="1:17">
      <c r="A2384" s="828">
        <v>28</v>
      </c>
      <c r="B2384" s="828" t="s">
        <v>2463</v>
      </c>
      <c r="C2384" s="828" t="s">
        <v>2464</v>
      </c>
      <c r="D2384" s="828" t="s">
        <v>688</v>
      </c>
      <c r="E2384" s="828" t="e">
        <f>#REF!</f>
        <v>#REF!</v>
      </c>
      <c r="F2384" s="828">
        <v>2</v>
      </c>
      <c r="G2384" s="828" t="s">
        <v>2444</v>
      </c>
      <c r="H2384" s="828" t="e">
        <f>#REF!</f>
        <v>#REF!</v>
      </c>
      <c r="I2384" s="828" t="e">
        <f>#REF!+#REF!</f>
        <v>#REF!</v>
      </c>
      <c r="J2384" s="828" t="e">
        <f>#REF!+#REF!</f>
        <v>#REF!</v>
      </c>
      <c r="K2384" s="829" t="e">
        <f t="shared" si="42"/>
        <v>#REF!</v>
      </c>
      <c r="L2384" s="829" t="e">
        <f t="shared" si="43"/>
        <v>#REF!</v>
      </c>
      <c r="M2384" s="828" t="e">
        <f>#REF!</f>
        <v>#REF!</v>
      </c>
      <c r="N2384" s="828" t="e">
        <f>#REF!</f>
        <v>#REF!</v>
      </c>
      <c r="O2384" s="830" t="e">
        <f t="shared" si="44"/>
        <v>#REF!</v>
      </c>
      <c r="P2384" s="820" t="e">
        <f>Tabla13[[#This Row],[Ejec Real Acumu]]-Tabla13[[#This Row],[Proyec Ejec Acumul]]</f>
        <v>#REF!</v>
      </c>
      <c r="Q2384" s="820" t="e">
        <f>Tabla13[[#This Row],[Ejec Real Mes]]-Tabla13[[#This Row],[Program Entreg Mes]]</f>
        <v>#REF!</v>
      </c>
    </row>
    <row r="2385" spans="1:17">
      <c r="A2385" s="828">
        <v>29</v>
      </c>
      <c r="B2385" s="828" t="s">
        <v>2463</v>
      </c>
      <c r="C2385" s="828" t="s">
        <v>2464</v>
      </c>
      <c r="D2385" s="828" t="s">
        <v>688</v>
      </c>
      <c r="E2385" s="828" t="e">
        <f>#REF!</f>
        <v>#REF!</v>
      </c>
      <c r="F2385" s="828">
        <v>2</v>
      </c>
      <c r="G2385" s="828" t="s">
        <v>2444</v>
      </c>
      <c r="H2385" s="828" t="e">
        <f>#REF!</f>
        <v>#REF!</v>
      </c>
      <c r="I2385" s="828" t="e">
        <f>#REF!+#REF!</f>
        <v>#REF!</v>
      </c>
      <c r="J2385" s="828" t="e">
        <f>#REF!+#REF!</f>
        <v>#REF!</v>
      </c>
      <c r="K2385" s="829" t="e">
        <f t="shared" si="42"/>
        <v>#REF!</v>
      </c>
      <c r="L2385" s="829" t="e">
        <f t="shared" si="43"/>
        <v>#REF!</v>
      </c>
      <c r="M2385" s="828" t="e">
        <f>#REF!</f>
        <v>#REF!</v>
      </c>
      <c r="N2385" s="828" t="e">
        <f>#REF!</f>
        <v>#REF!</v>
      </c>
      <c r="O2385" s="830" t="e">
        <f t="shared" si="44"/>
        <v>#REF!</v>
      </c>
      <c r="P2385" s="820" t="e">
        <f>Tabla13[[#This Row],[Ejec Real Acumu]]-Tabla13[[#This Row],[Proyec Ejec Acumul]]</f>
        <v>#REF!</v>
      </c>
      <c r="Q2385" s="820" t="e">
        <f>Tabla13[[#This Row],[Ejec Real Mes]]-Tabla13[[#This Row],[Program Entreg Mes]]</f>
        <v>#REF!</v>
      </c>
    </row>
    <row r="2386" spans="1:17">
      <c r="A2386" s="828">
        <v>30</v>
      </c>
      <c r="B2386" s="828" t="s">
        <v>2463</v>
      </c>
      <c r="C2386" s="828" t="s">
        <v>2464</v>
      </c>
      <c r="D2386" s="828" t="s">
        <v>688</v>
      </c>
      <c r="E2386" s="828" t="e">
        <f>#REF!</f>
        <v>#REF!</v>
      </c>
      <c r="F2386" s="828">
        <v>2</v>
      </c>
      <c r="G2386" s="828" t="s">
        <v>2444</v>
      </c>
      <c r="H2386" s="828" t="e">
        <f>#REF!</f>
        <v>#REF!</v>
      </c>
      <c r="I2386" s="828" t="e">
        <f>#REF!+#REF!</f>
        <v>#REF!</v>
      </c>
      <c r="J2386" s="828" t="e">
        <f>#REF!+#REF!</f>
        <v>#REF!</v>
      </c>
      <c r="K2386" s="829" t="e">
        <f t="shared" si="42"/>
        <v>#REF!</v>
      </c>
      <c r="L2386" s="829" t="e">
        <f t="shared" si="43"/>
        <v>#REF!</v>
      </c>
      <c r="M2386" s="828" t="e">
        <f>#REF!</f>
        <v>#REF!</v>
      </c>
      <c r="N2386" s="828" t="e">
        <f>#REF!</f>
        <v>#REF!</v>
      </c>
      <c r="O2386" s="830" t="e">
        <f t="shared" si="44"/>
        <v>#REF!</v>
      </c>
      <c r="P2386" s="820" t="e">
        <f>Tabla13[[#This Row],[Ejec Real Acumu]]-Tabla13[[#This Row],[Proyec Ejec Acumul]]</f>
        <v>#REF!</v>
      </c>
      <c r="Q2386" s="820" t="e">
        <f>Tabla13[[#This Row],[Ejec Real Mes]]-Tabla13[[#This Row],[Program Entreg Mes]]</f>
        <v>#REF!</v>
      </c>
    </row>
    <row r="2387" spans="1:17">
      <c r="A2387" s="828">
        <v>31</v>
      </c>
      <c r="B2387" s="828" t="s">
        <v>2463</v>
      </c>
      <c r="C2387" s="828" t="s">
        <v>2464</v>
      </c>
      <c r="D2387" s="828" t="s">
        <v>688</v>
      </c>
      <c r="E2387" s="828" t="e">
        <f>#REF!</f>
        <v>#REF!</v>
      </c>
      <c r="F2387" s="828">
        <v>2</v>
      </c>
      <c r="G2387" s="828" t="s">
        <v>2444</v>
      </c>
      <c r="H2387" s="828" t="e">
        <f>#REF!</f>
        <v>#REF!</v>
      </c>
      <c r="I2387" s="828" t="e">
        <f>#REF!+#REF!</f>
        <v>#REF!</v>
      </c>
      <c r="J2387" s="828" t="e">
        <f>#REF!+#REF!</f>
        <v>#REF!</v>
      </c>
      <c r="K2387" s="829" t="e">
        <f t="shared" si="42"/>
        <v>#REF!</v>
      </c>
      <c r="L2387" s="829" t="e">
        <f t="shared" si="43"/>
        <v>#REF!</v>
      </c>
      <c r="M2387" s="828" t="e">
        <f>#REF!</f>
        <v>#REF!</v>
      </c>
      <c r="N2387" s="828" t="e">
        <f>#REF!</f>
        <v>#REF!</v>
      </c>
      <c r="O2387" s="830" t="e">
        <f t="shared" si="44"/>
        <v>#REF!</v>
      </c>
      <c r="P2387" s="820" t="e">
        <f>Tabla13[[#This Row],[Ejec Real Acumu]]-Tabla13[[#This Row],[Proyec Ejec Acumul]]</f>
        <v>#REF!</v>
      </c>
      <c r="Q2387" s="820" t="e">
        <f>Tabla13[[#This Row],[Ejec Real Mes]]-Tabla13[[#This Row],[Program Entreg Mes]]</f>
        <v>#REF!</v>
      </c>
    </row>
    <row r="2388" spans="1:17">
      <c r="A2388" s="828">
        <v>32</v>
      </c>
      <c r="B2388" s="828" t="s">
        <v>2463</v>
      </c>
      <c r="C2388" s="828" t="s">
        <v>2464</v>
      </c>
      <c r="D2388" s="828" t="s">
        <v>688</v>
      </c>
      <c r="E2388" s="828" t="e">
        <f>#REF!</f>
        <v>#REF!</v>
      </c>
      <c r="F2388" s="828">
        <v>2</v>
      </c>
      <c r="G2388" s="828" t="s">
        <v>2444</v>
      </c>
      <c r="H2388" s="828" t="e">
        <f>#REF!</f>
        <v>#REF!</v>
      </c>
      <c r="I2388" s="828" t="e">
        <f>#REF!+#REF!</f>
        <v>#REF!</v>
      </c>
      <c r="J2388" s="828" t="e">
        <f>#REF!+#REF!</f>
        <v>#REF!</v>
      </c>
      <c r="K2388" s="829" t="e">
        <f t="shared" si="42"/>
        <v>#REF!</v>
      </c>
      <c r="L2388" s="829" t="e">
        <f t="shared" si="43"/>
        <v>#REF!</v>
      </c>
      <c r="M2388" s="828" t="e">
        <f>#REF!</f>
        <v>#REF!</v>
      </c>
      <c r="N2388" s="828" t="e">
        <f>#REF!</f>
        <v>#REF!</v>
      </c>
      <c r="O2388" s="830" t="e">
        <f t="shared" si="44"/>
        <v>#REF!</v>
      </c>
      <c r="P2388" s="820" t="e">
        <f>Tabla13[[#This Row],[Ejec Real Acumu]]-Tabla13[[#This Row],[Proyec Ejec Acumul]]</f>
        <v>#REF!</v>
      </c>
      <c r="Q2388" s="820" t="e">
        <f>Tabla13[[#This Row],[Ejec Real Mes]]-Tabla13[[#This Row],[Program Entreg Mes]]</f>
        <v>#REF!</v>
      </c>
    </row>
    <row r="2389" spans="1:17">
      <c r="A2389" s="828">
        <v>33</v>
      </c>
      <c r="B2389" s="828" t="s">
        <v>2463</v>
      </c>
      <c r="C2389" s="828" t="s">
        <v>2464</v>
      </c>
      <c r="D2389" s="828" t="s">
        <v>688</v>
      </c>
      <c r="E2389" s="828" t="e">
        <f>#REF!</f>
        <v>#REF!</v>
      </c>
      <c r="F2389" s="828">
        <v>2</v>
      </c>
      <c r="G2389" s="828" t="s">
        <v>2444</v>
      </c>
      <c r="H2389" s="828" t="e">
        <f>#REF!</f>
        <v>#REF!</v>
      </c>
      <c r="I2389" s="828" t="e">
        <f>#REF!+#REF!</f>
        <v>#REF!</v>
      </c>
      <c r="J2389" s="828" t="e">
        <f>#REF!+#REF!</f>
        <v>#REF!</v>
      </c>
      <c r="K2389" s="829" t="e">
        <f t="shared" si="42"/>
        <v>#REF!</v>
      </c>
      <c r="L2389" s="829" t="e">
        <f t="shared" si="43"/>
        <v>#REF!</v>
      </c>
      <c r="M2389" s="828" t="e">
        <f>#REF!</f>
        <v>#REF!</v>
      </c>
      <c r="N2389" s="828" t="e">
        <f>#REF!</f>
        <v>#REF!</v>
      </c>
      <c r="O2389" s="830" t="e">
        <f t="shared" si="44"/>
        <v>#REF!</v>
      </c>
      <c r="P2389" s="820" t="e">
        <f>Tabla13[[#This Row],[Ejec Real Acumu]]-Tabla13[[#This Row],[Proyec Ejec Acumul]]</f>
        <v>#REF!</v>
      </c>
      <c r="Q2389" s="820" t="e">
        <f>Tabla13[[#This Row],[Ejec Real Mes]]-Tabla13[[#This Row],[Program Entreg Mes]]</f>
        <v>#REF!</v>
      </c>
    </row>
    <row r="2390" spans="1:17">
      <c r="A2390" s="828">
        <v>34</v>
      </c>
      <c r="B2390" s="828" t="s">
        <v>2463</v>
      </c>
      <c r="C2390" s="828" t="s">
        <v>2464</v>
      </c>
      <c r="D2390" s="828" t="s">
        <v>688</v>
      </c>
      <c r="E2390" s="828" t="e">
        <f>#REF!</f>
        <v>#REF!</v>
      </c>
      <c r="F2390" s="828">
        <v>2</v>
      </c>
      <c r="G2390" s="828" t="s">
        <v>2444</v>
      </c>
      <c r="H2390" s="828" t="e">
        <f>#REF!</f>
        <v>#REF!</v>
      </c>
      <c r="I2390" s="828" t="e">
        <f>#REF!+#REF!</f>
        <v>#REF!</v>
      </c>
      <c r="J2390" s="828" t="e">
        <f>#REF!+#REF!</f>
        <v>#REF!</v>
      </c>
      <c r="K2390" s="829" t="e">
        <f t="shared" si="42"/>
        <v>#REF!</v>
      </c>
      <c r="L2390" s="829" t="e">
        <f t="shared" si="43"/>
        <v>#REF!</v>
      </c>
      <c r="M2390" s="828" t="e">
        <f>#REF!</f>
        <v>#REF!</v>
      </c>
      <c r="N2390" s="828" t="e">
        <f>#REF!</f>
        <v>#REF!</v>
      </c>
      <c r="O2390" s="830" t="e">
        <f t="shared" si="44"/>
        <v>#REF!</v>
      </c>
      <c r="P2390" s="820" t="e">
        <f>Tabla13[[#This Row],[Ejec Real Acumu]]-Tabla13[[#This Row],[Proyec Ejec Acumul]]</f>
        <v>#REF!</v>
      </c>
      <c r="Q2390" s="820" t="e">
        <f>Tabla13[[#This Row],[Ejec Real Mes]]-Tabla13[[#This Row],[Program Entreg Mes]]</f>
        <v>#REF!</v>
      </c>
    </row>
    <row r="2391" spans="1:17">
      <c r="A2391" s="828">
        <v>35</v>
      </c>
      <c r="B2391" s="828" t="s">
        <v>2463</v>
      </c>
      <c r="C2391" s="828" t="s">
        <v>2464</v>
      </c>
      <c r="D2391" s="828" t="s">
        <v>688</v>
      </c>
      <c r="E2391" s="828" t="e">
        <f>#REF!</f>
        <v>#REF!</v>
      </c>
      <c r="F2391" s="828">
        <v>2</v>
      </c>
      <c r="G2391" s="828" t="s">
        <v>2444</v>
      </c>
      <c r="H2391" s="828" t="e">
        <f>#REF!</f>
        <v>#REF!</v>
      </c>
      <c r="I2391" s="828" t="e">
        <f>#REF!+#REF!</f>
        <v>#REF!</v>
      </c>
      <c r="J2391" s="828" t="e">
        <f>#REF!+#REF!</f>
        <v>#REF!</v>
      </c>
      <c r="K2391" s="829" t="e">
        <f t="shared" si="42"/>
        <v>#REF!</v>
      </c>
      <c r="L2391" s="829" t="e">
        <f t="shared" si="43"/>
        <v>#REF!</v>
      </c>
      <c r="M2391" s="828" t="e">
        <f>#REF!</f>
        <v>#REF!</v>
      </c>
      <c r="N2391" s="828" t="e">
        <f>#REF!</f>
        <v>#REF!</v>
      </c>
      <c r="O2391" s="830" t="e">
        <f t="shared" si="44"/>
        <v>#REF!</v>
      </c>
      <c r="P2391" s="820" t="e">
        <f>Tabla13[[#This Row],[Ejec Real Acumu]]-Tabla13[[#This Row],[Proyec Ejec Acumul]]</f>
        <v>#REF!</v>
      </c>
      <c r="Q2391" s="820" t="e">
        <f>Tabla13[[#This Row],[Ejec Real Mes]]-Tabla13[[#This Row],[Program Entreg Mes]]</f>
        <v>#REF!</v>
      </c>
    </row>
    <row r="2392" spans="1:17">
      <c r="A2392" s="828">
        <v>36</v>
      </c>
      <c r="B2392" s="828" t="s">
        <v>2463</v>
      </c>
      <c r="C2392" s="828" t="s">
        <v>2464</v>
      </c>
      <c r="D2392" s="828" t="s">
        <v>688</v>
      </c>
      <c r="E2392" s="828" t="e">
        <f>#REF!</f>
        <v>#REF!</v>
      </c>
      <c r="F2392" s="828">
        <v>2</v>
      </c>
      <c r="G2392" s="828" t="s">
        <v>2444</v>
      </c>
      <c r="H2392" s="828" t="e">
        <f>#REF!</f>
        <v>#REF!</v>
      </c>
      <c r="I2392" s="828" t="e">
        <f>#REF!+#REF!</f>
        <v>#REF!</v>
      </c>
      <c r="J2392" s="828" t="e">
        <f>#REF!+#REF!</f>
        <v>#REF!</v>
      </c>
      <c r="K2392" s="829" t="e">
        <f t="shared" si="42"/>
        <v>#REF!</v>
      </c>
      <c r="L2392" s="829" t="e">
        <f t="shared" si="43"/>
        <v>#REF!</v>
      </c>
      <c r="M2392" s="828" t="e">
        <f>#REF!</f>
        <v>#REF!</v>
      </c>
      <c r="N2392" s="828" t="e">
        <f>#REF!</f>
        <v>#REF!</v>
      </c>
      <c r="O2392" s="830" t="e">
        <f t="shared" si="44"/>
        <v>#REF!</v>
      </c>
      <c r="P2392" s="820" t="e">
        <f>Tabla13[[#This Row],[Ejec Real Acumu]]-Tabla13[[#This Row],[Proyec Ejec Acumul]]</f>
        <v>#REF!</v>
      </c>
      <c r="Q2392" s="820" t="e">
        <f>Tabla13[[#This Row],[Ejec Real Mes]]-Tabla13[[#This Row],[Program Entreg Mes]]</f>
        <v>#REF!</v>
      </c>
    </row>
    <row r="2393" spans="1:17">
      <c r="A2393" s="828">
        <v>37</v>
      </c>
      <c r="B2393" s="828" t="s">
        <v>2463</v>
      </c>
      <c r="C2393" s="828" t="s">
        <v>2464</v>
      </c>
      <c r="D2393" s="828" t="s">
        <v>688</v>
      </c>
      <c r="E2393" s="828" t="e">
        <f>#REF!</f>
        <v>#REF!</v>
      </c>
      <c r="F2393" s="828">
        <v>2</v>
      </c>
      <c r="G2393" s="828" t="s">
        <v>2444</v>
      </c>
      <c r="H2393" s="828" t="e">
        <f>#REF!</f>
        <v>#REF!</v>
      </c>
      <c r="I2393" s="828" t="e">
        <f>#REF!+#REF!</f>
        <v>#REF!</v>
      </c>
      <c r="J2393" s="828" t="e">
        <f>#REF!+#REF!</f>
        <v>#REF!</v>
      </c>
      <c r="K2393" s="829" t="e">
        <f t="shared" ref="K2393" si="45">I2393/H2393</f>
        <v>#REF!</v>
      </c>
      <c r="L2393" s="829" t="e">
        <f t="shared" ref="L2393" si="46">J2393/H2393</f>
        <v>#REF!</v>
      </c>
      <c r="M2393" s="828" t="e">
        <f>#REF!</f>
        <v>#REF!</v>
      </c>
      <c r="N2393" s="828" t="e">
        <f>#REF!</f>
        <v>#REF!</v>
      </c>
      <c r="O2393" s="830" t="e">
        <f t="shared" ref="O2393" si="47">N2393/M2393</f>
        <v>#REF!</v>
      </c>
      <c r="P2393" s="820" t="e">
        <f>Tabla13[[#This Row],[Ejec Real Acumu]]-Tabla13[[#This Row],[Proyec Ejec Acumul]]</f>
        <v>#REF!</v>
      </c>
      <c r="Q2393" s="820" t="e">
        <f>Tabla13[[#This Row],[Ejec Real Mes]]-Tabla13[[#This Row],[Program Entreg Mes]]</f>
        <v>#REF!</v>
      </c>
    </row>
    <row r="2394" spans="1:17">
      <c r="A2394" s="828">
        <v>38</v>
      </c>
      <c r="B2394" s="828" t="s">
        <v>2463</v>
      </c>
      <c r="C2394" s="828" t="s">
        <v>2464</v>
      </c>
      <c r="D2394" s="828" t="s">
        <v>688</v>
      </c>
      <c r="E2394" s="828" t="e">
        <f>#REF!</f>
        <v>#REF!</v>
      </c>
      <c r="F2394" s="828">
        <v>2</v>
      </c>
      <c r="G2394" s="828" t="s">
        <v>2444</v>
      </c>
      <c r="H2394" s="828" t="e">
        <f>#REF!</f>
        <v>#REF!</v>
      </c>
      <c r="I2394" s="828" t="e">
        <f>#REF!+#REF!</f>
        <v>#REF!</v>
      </c>
      <c r="J2394" s="828" t="e">
        <f>#REF!+#REF!</f>
        <v>#REF!</v>
      </c>
      <c r="K2394" s="829" t="e">
        <f t="shared" si="42"/>
        <v>#REF!</v>
      </c>
      <c r="L2394" s="829" t="e">
        <f t="shared" si="43"/>
        <v>#REF!</v>
      </c>
      <c r="M2394" s="828" t="e">
        <f>#REF!</f>
        <v>#REF!</v>
      </c>
      <c r="N2394" s="828" t="e">
        <f>#REF!</f>
        <v>#REF!</v>
      </c>
      <c r="O2394" s="830" t="e">
        <f t="shared" si="44"/>
        <v>#REF!</v>
      </c>
      <c r="P2394" s="820" t="e">
        <f>Tabla13[[#This Row],[Ejec Real Acumu]]-Tabla13[[#This Row],[Proyec Ejec Acumul]]</f>
        <v>#REF!</v>
      </c>
      <c r="Q2394" s="820" t="e">
        <f>Tabla13[[#This Row],[Ejec Real Mes]]-Tabla13[[#This Row],[Program Entreg Mes]]</f>
        <v>#REF!</v>
      </c>
    </row>
    <row r="2395" spans="1:17">
      <c r="A2395" s="828">
        <v>1</v>
      </c>
      <c r="B2395" s="828" t="s">
        <v>2463</v>
      </c>
      <c r="C2395" s="828" t="s">
        <v>2464</v>
      </c>
      <c r="D2395" s="828" t="s">
        <v>688</v>
      </c>
      <c r="E2395" s="828" t="e">
        <f>#REF!</f>
        <v>#REF!</v>
      </c>
      <c r="F2395" s="828">
        <v>3</v>
      </c>
      <c r="G2395" s="828" t="s">
        <v>2445</v>
      </c>
      <c r="H2395" s="828" t="e">
        <f>#REF!</f>
        <v>#REF!</v>
      </c>
      <c r="I2395" s="828" t="e">
        <f>#REF!+#REF!+#REF!</f>
        <v>#REF!</v>
      </c>
      <c r="J2395" s="828" t="e">
        <f>#REF!+#REF!+#REF!</f>
        <v>#REF!</v>
      </c>
      <c r="K2395" s="829" t="e">
        <f t="shared" si="42"/>
        <v>#REF!</v>
      </c>
      <c r="L2395" s="829" t="e">
        <f t="shared" si="43"/>
        <v>#REF!</v>
      </c>
      <c r="M2395" s="828" t="e">
        <f>#REF!</f>
        <v>#REF!</v>
      </c>
      <c r="N2395" s="828" t="e">
        <f>#REF!</f>
        <v>#REF!</v>
      </c>
      <c r="O2395" s="830" t="e">
        <f t="shared" si="44"/>
        <v>#REF!</v>
      </c>
      <c r="P2395" s="820" t="e">
        <f>Tabla13[[#This Row],[Ejec Real Acumu]]-Tabla13[[#This Row],[Proyec Ejec Acumul]]</f>
        <v>#REF!</v>
      </c>
      <c r="Q2395" s="820" t="e">
        <f>Tabla13[[#This Row],[Ejec Real Mes]]-Tabla13[[#This Row],[Program Entreg Mes]]</f>
        <v>#REF!</v>
      </c>
    </row>
    <row r="2396" spans="1:17">
      <c r="A2396" s="828">
        <v>2</v>
      </c>
      <c r="B2396" s="828" t="s">
        <v>2463</v>
      </c>
      <c r="C2396" s="828" t="s">
        <v>2464</v>
      </c>
      <c r="D2396" s="828" t="s">
        <v>688</v>
      </c>
      <c r="E2396" s="828" t="e">
        <f>#REF!</f>
        <v>#REF!</v>
      </c>
      <c r="F2396" s="828">
        <v>3</v>
      </c>
      <c r="G2396" s="828" t="s">
        <v>2445</v>
      </c>
      <c r="H2396" s="828" t="e">
        <f>#REF!</f>
        <v>#REF!</v>
      </c>
      <c r="I2396" s="828" t="e">
        <f>#REF!+#REF!+#REF!</f>
        <v>#REF!</v>
      </c>
      <c r="J2396" s="828" t="e">
        <f>#REF!+#REF!+#REF!</f>
        <v>#REF!</v>
      </c>
      <c r="K2396" s="829" t="e">
        <f t="shared" si="42"/>
        <v>#REF!</v>
      </c>
      <c r="L2396" s="829" t="e">
        <f t="shared" si="43"/>
        <v>#REF!</v>
      </c>
      <c r="M2396" s="828" t="e">
        <f>#REF!</f>
        <v>#REF!</v>
      </c>
      <c r="N2396" s="828" t="e">
        <f>#REF!</f>
        <v>#REF!</v>
      </c>
      <c r="O2396" s="830" t="e">
        <f t="shared" si="44"/>
        <v>#REF!</v>
      </c>
      <c r="P2396" s="820" t="e">
        <f>Tabla13[[#This Row],[Ejec Real Acumu]]-Tabla13[[#This Row],[Proyec Ejec Acumul]]</f>
        <v>#REF!</v>
      </c>
      <c r="Q2396" s="820" t="e">
        <f>Tabla13[[#This Row],[Ejec Real Mes]]-Tabla13[[#This Row],[Program Entreg Mes]]</f>
        <v>#REF!</v>
      </c>
    </row>
    <row r="2397" spans="1:17">
      <c r="A2397" s="828">
        <v>3</v>
      </c>
      <c r="B2397" s="828" t="s">
        <v>2463</v>
      </c>
      <c r="C2397" s="828" t="s">
        <v>2464</v>
      </c>
      <c r="D2397" s="828" t="s">
        <v>688</v>
      </c>
      <c r="E2397" s="828" t="e">
        <f>#REF!</f>
        <v>#REF!</v>
      </c>
      <c r="F2397" s="828">
        <v>3</v>
      </c>
      <c r="G2397" s="828" t="s">
        <v>2445</v>
      </c>
      <c r="H2397" s="828" t="e">
        <f>#REF!</f>
        <v>#REF!</v>
      </c>
      <c r="I2397" s="828" t="e">
        <f>#REF!+#REF!+#REF!</f>
        <v>#REF!</v>
      </c>
      <c r="J2397" s="828" t="e">
        <f>#REF!+#REF!+#REF!</f>
        <v>#REF!</v>
      </c>
      <c r="K2397" s="829" t="e">
        <f t="shared" si="42"/>
        <v>#REF!</v>
      </c>
      <c r="L2397" s="829" t="e">
        <f t="shared" si="43"/>
        <v>#REF!</v>
      </c>
      <c r="M2397" s="828" t="e">
        <f>#REF!</f>
        <v>#REF!</v>
      </c>
      <c r="N2397" s="828" t="e">
        <f>#REF!</f>
        <v>#REF!</v>
      </c>
      <c r="O2397" s="830" t="e">
        <f t="shared" si="44"/>
        <v>#REF!</v>
      </c>
      <c r="P2397" s="820" t="e">
        <f>Tabla13[[#This Row],[Ejec Real Acumu]]-Tabla13[[#This Row],[Proyec Ejec Acumul]]</f>
        <v>#REF!</v>
      </c>
      <c r="Q2397" s="820" t="e">
        <f>Tabla13[[#This Row],[Ejec Real Mes]]-Tabla13[[#This Row],[Program Entreg Mes]]</f>
        <v>#REF!</v>
      </c>
    </row>
    <row r="2398" spans="1:17">
      <c r="A2398" s="828">
        <v>4</v>
      </c>
      <c r="B2398" s="828" t="s">
        <v>2463</v>
      </c>
      <c r="C2398" s="828" t="s">
        <v>2464</v>
      </c>
      <c r="D2398" s="828" t="s">
        <v>688</v>
      </c>
      <c r="E2398" s="828" t="e">
        <f>#REF!</f>
        <v>#REF!</v>
      </c>
      <c r="F2398" s="828">
        <v>3</v>
      </c>
      <c r="G2398" s="828" t="s">
        <v>2445</v>
      </c>
      <c r="H2398" s="828" t="e">
        <f>#REF!</f>
        <v>#REF!</v>
      </c>
      <c r="I2398" s="828" t="e">
        <f>#REF!+#REF!+#REF!</f>
        <v>#REF!</v>
      </c>
      <c r="J2398" s="828" t="e">
        <f>#REF!+#REF!+#REF!</f>
        <v>#REF!</v>
      </c>
      <c r="K2398" s="829" t="e">
        <f t="shared" si="42"/>
        <v>#REF!</v>
      </c>
      <c r="L2398" s="829" t="e">
        <f t="shared" si="43"/>
        <v>#REF!</v>
      </c>
      <c r="M2398" s="828" t="e">
        <f>#REF!</f>
        <v>#REF!</v>
      </c>
      <c r="N2398" s="828" t="e">
        <f>#REF!</f>
        <v>#REF!</v>
      </c>
      <c r="O2398" s="830" t="e">
        <f t="shared" si="44"/>
        <v>#REF!</v>
      </c>
      <c r="P2398" s="820" t="e">
        <f>Tabla13[[#This Row],[Ejec Real Acumu]]-Tabla13[[#This Row],[Proyec Ejec Acumul]]</f>
        <v>#REF!</v>
      </c>
      <c r="Q2398" s="820" t="e">
        <f>Tabla13[[#This Row],[Ejec Real Mes]]-Tabla13[[#This Row],[Program Entreg Mes]]</f>
        <v>#REF!</v>
      </c>
    </row>
    <row r="2399" spans="1:17">
      <c r="A2399" s="828">
        <v>5</v>
      </c>
      <c r="B2399" s="828" t="s">
        <v>2463</v>
      </c>
      <c r="C2399" s="828" t="s">
        <v>2464</v>
      </c>
      <c r="D2399" s="828" t="s">
        <v>688</v>
      </c>
      <c r="E2399" s="828" t="e">
        <f>#REF!</f>
        <v>#REF!</v>
      </c>
      <c r="F2399" s="828">
        <v>3</v>
      </c>
      <c r="G2399" s="828" t="s">
        <v>2445</v>
      </c>
      <c r="H2399" s="828" t="e">
        <f>#REF!</f>
        <v>#REF!</v>
      </c>
      <c r="I2399" s="828" t="e">
        <f>#REF!+#REF!+#REF!</f>
        <v>#REF!</v>
      </c>
      <c r="J2399" s="828" t="e">
        <f>#REF!+#REF!+#REF!</f>
        <v>#REF!</v>
      </c>
      <c r="K2399" s="829" t="e">
        <f t="shared" si="42"/>
        <v>#REF!</v>
      </c>
      <c r="L2399" s="829" t="e">
        <f t="shared" si="43"/>
        <v>#REF!</v>
      </c>
      <c r="M2399" s="828" t="e">
        <f>#REF!</f>
        <v>#REF!</v>
      </c>
      <c r="N2399" s="828" t="e">
        <f>#REF!</f>
        <v>#REF!</v>
      </c>
      <c r="O2399" s="830" t="e">
        <f t="shared" si="44"/>
        <v>#REF!</v>
      </c>
      <c r="P2399" s="820" t="e">
        <f>Tabla13[[#This Row],[Ejec Real Acumu]]-Tabla13[[#This Row],[Proyec Ejec Acumul]]</f>
        <v>#REF!</v>
      </c>
      <c r="Q2399" s="820" t="e">
        <f>Tabla13[[#This Row],[Ejec Real Mes]]-Tabla13[[#This Row],[Program Entreg Mes]]</f>
        <v>#REF!</v>
      </c>
    </row>
    <row r="2400" spans="1:17">
      <c r="A2400" s="828">
        <v>6</v>
      </c>
      <c r="B2400" s="828" t="s">
        <v>2463</v>
      </c>
      <c r="C2400" s="828" t="s">
        <v>2464</v>
      </c>
      <c r="D2400" s="828" t="s">
        <v>688</v>
      </c>
      <c r="E2400" s="828" t="e">
        <f>#REF!</f>
        <v>#REF!</v>
      </c>
      <c r="F2400" s="828">
        <v>3</v>
      </c>
      <c r="G2400" s="828" t="s">
        <v>2445</v>
      </c>
      <c r="H2400" s="828" t="e">
        <f>#REF!</f>
        <v>#REF!</v>
      </c>
      <c r="I2400" s="828" t="e">
        <f>#REF!+#REF!+#REF!</f>
        <v>#REF!</v>
      </c>
      <c r="J2400" s="828" t="e">
        <f>#REF!+#REF!+#REF!</f>
        <v>#REF!</v>
      </c>
      <c r="K2400" s="829" t="e">
        <f t="shared" si="42"/>
        <v>#REF!</v>
      </c>
      <c r="L2400" s="829" t="e">
        <f t="shared" si="43"/>
        <v>#REF!</v>
      </c>
      <c r="M2400" s="828" t="e">
        <f>#REF!</f>
        <v>#REF!</v>
      </c>
      <c r="N2400" s="828" t="e">
        <f>#REF!</f>
        <v>#REF!</v>
      </c>
      <c r="O2400" s="830" t="e">
        <f t="shared" si="44"/>
        <v>#REF!</v>
      </c>
      <c r="P2400" s="820" t="e">
        <f>Tabla13[[#This Row],[Ejec Real Acumu]]-Tabla13[[#This Row],[Proyec Ejec Acumul]]</f>
        <v>#REF!</v>
      </c>
      <c r="Q2400" s="820" t="e">
        <f>Tabla13[[#This Row],[Ejec Real Mes]]-Tabla13[[#This Row],[Program Entreg Mes]]</f>
        <v>#REF!</v>
      </c>
    </row>
    <row r="2401" spans="1:17">
      <c r="A2401" s="828">
        <v>7</v>
      </c>
      <c r="B2401" s="828" t="s">
        <v>2463</v>
      </c>
      <c r="C2401" s="828" t="s">
        <v>2464</v>
      </c>
      <c r="D2401" s="828" t="s">
        <v>688</v>
      </c>
      <c r="E2401" s="828" t="e">
        <f>#REF!</f>
        <v>#REF!</v>
      </c>
      <c r="F2401" s="828">
        <v>3</v>
      </c>
      <c r="G2401" s="828" t="s">
        <v>2445</v>
      </c>
      <c r="H2401" s="828" t="e">
        <f>#REF!</f>
        <v>#REF!</v>
      </c>
      <c r="I2401" s="828" t="e">
        <f>#REF!+#REF!+#REF!</f>
        <v>#REF!</v>
      </c>
      <c r="J2401" s="828" t="e">
        <f>#REF!+#REF!+#REF!</f>
        <v>#REF!</v>
      </c>
      <c r="K2401" s="829" t="e">
        <f t="shared" si="42"/>
        <v>#REF!</v>
      </c>
      <c r="L2401" s="829" t="e">
        <f t="shared" si="43"/>
        <v>#REF!</v>
      </c>
      <c r="M2401" s="828" t="e">
        <f>#REF!</f>
        <v>#REF!</v>
      </c>
      <c r="N2401" s="828" t="e">
        <f>#REF!</f>
        <v>#REF!</v>
      </c>
      <c r="O2401" s="830" t="e">
        <f t="shared" si="44"/>
        <v>#REF!</v>
      </c>
      <c r="P2401" s="820" t="e">
        <f>Tabla13[[#This Row],[Ejec Real Acumu]]-Tabla13[[#This Row],[Proyec Ejec Acumul]]</f>
        <v>#REF!</v>
      </c>
      <c r="Q2401" s="820" t="e">
        <f>Tabla13[[#This Row],[Ejec Real Mes]]-Tabla13[[#This Row],[Program Entreg Mes]]</f>
        <v>#REF!</v>
      </c>
    </row>
    <row r="2402" spans="1:17">
      <c r="A2402" s="828">
        <v>8</v>
      </c>
      <c r="B2402" s="828" t="s">
        <v>2463</v>
      </c>
      <c r="C2402" s="828" t="s">
        <v>2464</v>
      </c>
      <c r="D2402" s="828" t="s">
        <v>688</v>
      </c>
      <c r="E2402" s="828" t="e">
        <f>#REF!</f>
        <v>#REF!</v>
      </c>
      <c r="F2402" s="828">
        <v>3</v>
      </c>
      <c r="G2402" s="828" t="s">
        <v>2445</v>
      </c>
      <c r="H2402" s="828" t="e">
        <f>#REF!</f>
        <v>#REF!</v>
      </c>
      <c r="I2402" s="828" t="e">
        <f>#REF!+#REF!+#REF!</f>
        <v>#REF!</v>
      </c>
      <c r="J2402" s="828" t="e">
        <f>#REF!+#REF!+#REF!</f>
        <v>#REF!</v>
      </c>
      <c r="K2402" s="829" t="e">
        <f t="shared" si="42"/>
        <v>#REF!</v>
      </c>
      <c r="L2402" s="829" t="e">
        <f t="shared" si="43"/>
        <v>#REF!</v>
      </c>
      <c r="M2402" s="828" t="e">
        <f>#REF!</f>
        <v>#REF!</v>
      </c>
      <c r="N2402" s="828" t="e">
        <f>#REF!</f>
        <v>#REF!</v>
      </c>
      <c r="O2402" s="830" t="e">
        <f t="shared" si="44"/>
        <v>#REF!</v>
      </c>
      <c r="P2402" s="820" t="e">
        <f>Tabla13[[#This Row],[Ejec Real Acumu]]-Tabla13[[#This Row],[Proyec Ejec Acumul]]</f>
        <v>#REF!</v>
      </c>
      <c r="Q2402" s="820" t="e">
        <f>Tabla13[[#This Row],[Ejec Real Mes]]-Tabla13[[#This Row],[Program Entreg Mes]]</f>
        <v>#REF!</v>
      </c>
    </row>
    <row r="2403" spans="1:17">
      <c r="A2403" s="828">
        <v>9</v>
      </c>
      <c r="B2403" s="828" t="s">
        <v>2463</v>
      </c>
      <c r="C2403" s="828" t="s">
        <v>2464</v>
      </c>
      <c r="D2403" s="828" t="s">
        <v>688</v>
      </c>
      <c r="E2403" s="828" t="e">
        <f>#REF!</f>
        <v>#REF!</v>
      </c>
      <c r="F2403" s="828">
        <v>3</v>
      </c>
      <c r="G2403" s="828" t="s">
        <v>2445</v>
      </c>
      <c r="H2403" s="828" t="e">
        <f>#REF!</f>
        <v>#REF!</v>
      </c>
      <c r="I2403" s="828" t="e">
        <f>#REF!+#REF!+#REF!</f>
        <v>#REF!</v>
      </c>
      <c r="J2403" s="828" t="e">
        <f>#REF!+#REF!+#REF!</f>
        <v>#REF!</v>
      </c>
      <c r="K2403" s="829" t="e">
        <f t="shared" si="42"/>
        <v>#REF!</v>
      </c>
      <c r="L2403" s="829" t="e">
        <f t="shared" si="43"/>
        <v>#REF!</v>
      </c>
      <c r="M2403" s="828" t="e">
        <f>#REF!</f>
        <v>#REF!</v>
      </c>
      <c r="N2403" s="828" t="e">
        <f>#REF!</f>
        <v>#REF!</v>
      </c>
      <c r="O2403" s="830" t="e">
        <f t="shared" si="44"/>
        <v>#REF!</v>
      </c>
      <c r="P2403" s="820" t="e">
        <f>Tabla13[[#This Row],[Ejec Real Acumu]]-Tabla13[[#This Row],[Proyec Ejec Acumul]]</f>
        <v>#REF!</v>
      </c>
      <c r="Q2403" s="820" t="e">
        <f>Tabla13[[#This Row],[Ejec Real Mes]]-Tabla13[[#This Row],[Program Entreg Mes]]</f>
        <v>#REF!</v>
      </c>
    </row>
    <row r="2404" spans="1:17">
      <c r="A2404" s="828">
        <v>10</v>
      </c>
      <c r="B2404" s="828" t="s">
        <v>2463</v>
      </c>
      <c r="C2404" s="828" t="s">
        <v>2464</v>
      </c>
      <c r="D2404" s="828" t="s">
        <v>688</v>
      </c>
      <c r="E2404" s="828" t="e">
        <f>#REF!</f>
        <v>#REF!</v>
      </c>
      <c r="F2404" s="828">
        <v>3</v>
      </c>
      <c r="G2404" s="828" t="s">
        <v>2445</v>
      </c>
      <c r="H2404" s="828" t="e">
        <f>#REF!</f>
        <v>#REF!</v>
      </c>
      <c r="I2404" s="828" t="e">
        <f>#REF!+#REF!+#REF!</f>
        <v>#REF!</v>
      </c>
      <c r="J2404" s="828" t="e">
        <f>#REF!+#REF!+#REF!</f>
        <v>#REF!</v>
      </c>
      <c r="K2404" s="829" t="e">
        <f t="shared" si="42"/>
        <v>#REF!</v>
      </c>
      <c r="L2404" s="829" t="e">
        <f t="shared" si="43"/>
        <v>#REF!</v>
      </c>
      <c r="M2404" s="828" t="e">
        <f>#REF!</f>
        <v>#REF!</v>
      </c>
      <c r="N2404" s="828" t="e">
        <f>#REF!</f>
        <v>#REF!</v>
      </c>
      <c r="O2404" s="830" t="e">
        <f t="shared" si="44"/>
        <v>#REF!</v>
      </c>
      <c r="P2404" s="820" t="e">
        <f>Tabla13[[#This Row],[Ejec Real Acumu]]-Tabla13[[#This Row],[Proyec Ejec Acumul]]</f>
        <v>#REF!</v>
      </c>
      <c r="Q2404" s="820" t="e">
        <f>Tabla13[[#This Row],[Ejec Real Mes]]-Tabla13[[#This Row],[Program Entreg Mes]]</f>
        <v>#REF!</v>
      </c>
    </row>
    <row r="2405" spans="1:17">
      <c r="A2405" s="828">
        <v>11</v>
      </c>
      <c r="B2405" s="828" t="s">
        <v>2463</v>
      </c>
      <c r="C2405" s="828" t="s">
        <v>2464</v>
      </c>
      <c r="D2405" s="828" t="s">
        <v>688</v>
      </c>
      <c r="E2405" s="828" t="e">
        <f>#REF!</f>
        <v>#REF!</v>
      </c>
      <c r="F2405" s="828">
        <v>3</v>
      </c>
      <c r="G2405" s="828" t="s">
        <v>2445</v>
      </c>
      <c r="H2405" s="828" t="e">
        <f>#REF!</f>
        <v>#REF!</v>
      </c>
      <c r="I2405" s="828" t="e">
        <f>#REF!+#REF!+#REF!</f>
        <v>#REF!</v>
      </c>
      <c r="J2405" s="828" t="e">
        <f>#REF!+#REF!+#REF!</f>
        <v>#REF!</v>
      </c>
      <c r="K2405" s="829" t="e">
        <f t="shared" si="42"/>
        <v>#REF!</v>
      </c>
      <c r="L2405" s="829" t="e">
        <f t="shared" si="43"/>
        <v>#REF!</v>
      </c>
      <c r="M2405" s="828" t="e">
        <f>#REF!</f>
        <v>#REF!</v>
      </c>
      <c r="N2405" s="828" t="e">
        <f>#REF!</f>
        <v>#REF!</v>
      </c>
      <c r="O2405" s="830" t="e">
        <f t="shared" si="44"/>
        <v>#REF!</v>
      </c>
      <c r="P2405" s="820" t="e">
        <f>Tabla13[[#This Row],[Ejec Real Acumu]]-Tabla13[[#This Row],[Proyec Ejec Acumul]]</f>
        <v>#REF!</v>
      </c>
      <c r="Q2405" s="820" t="e">
        <f>Tabla13[[#This Row],[Ejec Real Mes]]-Tabla13[[#This Row],[Program Entreg Mes]]</f>
        <v>#REF!</v>
      </c>
    </row>
    <row r="2406" spans="1:17">
      <c r="A2406" s="828">
        <v>12</v>
      </c>
      <c r="B2406" s="828" t="s">
        <v>2463</v>
      </c>
      <c r="C2406" s="828" t="s">
        <v>2464</v>
      </c>
      <c r="D2406" s="828" t="s">
        <v>688</v>
      </c>
      <c r="E2406" s="828" t="e">
        <f>#REF!</f>
        <v>#REF!</v>
      </c>
      <c r="F2406" s="828">
        <v>3</v>
      </c>
      <c r="G2406" s="828" t="s">
        <v>2445</v>
      </c>
      <c r="H2406" s="828" t="e">
        <f>#REF!</f>
        <v>#REF!</v>
      </c>
      <c r="I2406" s="828" t="e">
        <f>#REF!+#REF!+#REF!</f>
        <v>#REF!</v>
      </c>
      <c r="J2406" s="828" t="e">
        <f>#REF!+#REF!+#REF!</f>
        <v>#REF!</v>
      </c>
      <c r="K2406" s="829" t="e">
        <f t="shared" si="42"/>
        <v>#REF!</v>
      </c>
      <c r="L2406" s="829" t="e">
        <f t="shared" si="43"/>
        <v>#REF!</v>
      </c>
      <c r="M2406" s="828" t="e">
        <f>#REF!</f>
        <v>#REF!</v>
      </c>
      <c r="N2406" s="828" t="e">
        <f>#REF!</f>
        <v>#REF!</v>
      </c>
      <c r="O2406" s="830" t="e">
        <f t="shared" si="44"/>
        <v>#REF!</v>
      </c>
      <c r="P2406" s="820" t="e">
        <f>Tabla13[[#This Row],[Ejec Real Acumu]]-Tabla13[[#This Row],[Proyec Ejec Acumul]]</f>
        <v>#REF!</v>
      </c>
      <c r="Q2406" s="820" t="e">
        <f>Tabla13[[#This Row],[Ejec Real Mes]]-Tabla13[[#This Row],[Program Entreg Mes]]</f>
        <v>#REF!</v>
      </c>
    </row>
    <row r="2407" spans="1:17">
      <c r="A2407" s="828">
        <v>13</v>
      </c>
      <c r="B2407" s="828" t="s">
        <v>2463</v>
      </c>
      <c r="C2407" s="828" t="s">
        <v>2464</v>
      </c>
      <c r="D2407" s="828" t="s">
        <v>688</v>
      </c>
      <c r="E2407" s="828" t="e">
        <f>#REF!</f>
        <v>#REF!</v>
      </c>
      <c r="F2407" s="828">
        <v>3</v>
      </c>
      <c r="G2407" s="828" t="s">
        <v>2445</v>
      </c>
      <c r="H2407" s="828" t="e">
        <f>#REF!</f>
        <v>#REF!</v>
      </c>
      <c r="I2407" s="828" t="e">
        <f>#REF!+#REF!+#REF!</f>
        <v>#REF!</v>
      </c>
      <c r="J2407" s="828" t="e">
        <f>#REF!+#REF!+#REF!</f>
        <v>#REF!</v>
      </c>
      <c r="K2407" s="829" t="e">
        <f t="shared" si="42"/>
        <v>#REF!</v>
      </c>
      <c r="L2407" s="829" t="e">
        <f t="shared" si="43"/>
        <v>#REF!</v>
      </c>
      <c r="M2407" s="828" t="e">
        <f>#REF!</f>
        <v>#REF!</v>
      </c>
      <c r="N2407" s="828" t="e">
        <f>#REF!</f>
        <v>#REF!</v>
      </c>
      <c r="O2407" s="830" t="e">
        <f t="shared" si="44"/>
        <v>#REF!</v>
      </c>
      <c r="P2407" s="820" t="e">
        <f>Tabla13[[#This Row],[Ejec Real Acumu]]-Tabla13[[#This Row],[Proyec Ejec Acumul]]</f>
        <v>#REF!</v>
      </c>
      <c r="Q2407" s="820" t="e">
        <f>Tabla13[[#This Row],[Ejec Real Mes]]-Tabla13[[#This Row],[Program Entreg Mes]]</f>
        <v>#REF!</v>
      </c>
    </row>
    <row r="2408" spans="1:17">
      <c r="A2408" s="828">
        <v>14</v>
      </c>
      <c r="B2408" s="828" t="s">
        <v>2463</v>
      </c>
      <c r="C2408" s="828" t="s">
        <v>2464</v>
      </c>
      <c r="D2408" s="828" t="s">
        <v>688</v>
      </c>
      <c r="E2408" s="828" t="e">
        <f>#REF!</f>
        <v>#REF!</v>
      </c>
      <c r="F2408" s="828">
        <v>3</v>
      </c>
      <c r="G2408" s="828" t="s">
        <v>2445</v>
      </c>
      <c r="H2408" s="828" t="e">
        <f>#REF!</f>
        <v>#REF!</v>
      </c>
      <c r="I2408" s="828" t="e">
        <f>#REF!+#REF!+#REF!</f>
        <v>#REF!</v>
      </c>
      <c r="J2408" s="828" t="e">
        <f>#REF!+#REF!+#REF!</f>
        <v>#REF!</v>
      </c>
      <c r="K2408" s="829" t="e">
        <f t="shared" si="42"/>
        <v>#REF!</v>
      </c>
      <c r="L2408" s="829" t="e">
        <f t="shared" si="43"/>
        <v>#REF!</v>
      </c>
      <c r="M2408" s="828" t="e">
        <f>#REF!</f>
        <v>#REF!</v>
      </c>
      <c r="N2408" s="828" t="e">
        <f>#REF!</f>
        <v>#REF!</v>
      </c>
      <c r="O2408" s="830" t="e">
        <f t="shared" si="44"/>
        <v>#REF!</v>
      </c>
      <c r="P2408" s="820" t="e">
        <f>Tabla13[[#This Row],[Ejec Real Acumu]]-Tabla13[[#This Row],[Proyec Ejec Acumul]]</f>
        <v>#REF!</v>
      </c>
      <c r="Q2408" s="820" t="e">
        <f>Tabla13[[#This Row],[Ejec Real Mes]]-Tabla13[[#This Row],[Program Entreg Mes]]</f>
        <v>#REF!</v>
      </c>
    </row>
    <row r="2409" spans="1:17">
      <c r="A2409" s="828">
        <v>15</v>
      </c>
      <c r="B2409" s="828" t="s">
        <v>2463</v>
      </c>
      <c r="C2409" s="828" t="s">
        <v>2464</v>
      </c>
      <c r="D2409" s="828" t="s">
        <v>688</v>
      </c>
      <c r="E2409" s="828" t="e">
        <f>#REF!</f>
        <v>#REF!</v>
      </c>
      <c r="F2409" s="828">
        <v>3</v>
      </c>
      <c r="G2409" s="828" t="s">
        <v>2445</v>
      </c>
      <c r="H2409" s="828" t="e">
        <f>#REF!</f>
        <v>#REF!</v>
      </c>
      <c r="I2409" s="828" t="e">
        <f>#REF!+#REF!+#REF!</f>
        <v>#REF!</v>
      </c>
      <c r="J2409" s="828" t="e">
        <f>#REF!+#REF!+#REF!</f>
        <v>#REF!</v>
      </c>
      <c r="K2409" s="829" t="e">
        <f t="shared" si="42"/>
        <v>#REF!</v>
      </c>
      <c r="L2409" s="829" t="e">
        <f t="shared" si="43"/>
        <v>#REF!</v>
      </c>
      <c r="M2409" s="828" t="e">
        <f>#REF!</f>
        <v>#REF!</v>
      </c>
      <c r="N2409" s="828" t="e">
        <f>#REF!</f>
        <v>#REF!</v>
      </c>
      <c r="O2409" s="830" t="e">
        <f t="shared" si="44"/>
        <v>#REF!</v>
      </c>
      <c r="P2409" s="820" t="e">
        <f>Tabla13[[#This Row],[Ejec Real Acumu]]-Tabla13[[#This Row],[Proyec Ejec Acumul]]</f>
        <v>#REF!</v>
      </c>
      <c r="Q2409" s="820" t="e">
        <f>Tabla13[[#This Row],[Ejec Real Mes]]-Tabla13[[#This Row],[Program Entreg Mes]]</f>
        <v>#REF!</v>
      </c>
    </row>
    <row r="2410" spans="1:17">
      <c r="A2410" s="828">
        <v>16</v>
      </c>
      <c r="B2410" s="828" t="s">
        <v>2463</v>
      </c>
      <c r="C2410" s="828" t="s">
        <v>2464</v>
      </c>
      <c r="D2410" s="828" t="s">
        <v>688</v>
      </c>
      <c r="E2410" s="828" t="e">
        <f>#REF!</f>
        <v>#REF!</v>
      </c>
      <c r="F2410" s="828">
        <v>3</v>
      </c>
      <c r="G2410" s="828" t="s">
        <v>2445</v>
      </c>
      <c r="H2410" s="828" t="e">
        <f>#REF!</f>
        <v>#REF!</v>
      </c>
      <c r="I2410" s="828" t="e">
        <f>#REF!+#REF!+#REF!</f>
        <v>#REF!</v>
      </c>
      <c r="J2410" s="828" t="e">
        <f>#REF!+#REF!+#REF!</f>
        <v>#REF!</v>
      </c>
      <c r="K2410" s="829" t="e">
        <f t="shared" si="42"/>
        <v>#REF!</v>
      </c>
      <c r="L2410" s="829" t="e">
        <f t="shared" si="43"/>
        <v>#REF!</v>
      </c>
      <c r="M2410" s="828" t="e">
        <f>#REF!</f>
        <v>#REF!</v>
      </c>
      <c r="N2410" s="828" t="e">
        <f>#REF!</f>
        <v>#REF!</v>
      </c>
      <c r="O2410" s="830" t="e">
        <f t="shared" si="44"/>
        <v>#REF!</v>
      </c>
      <c r="P2410" s="820" t="e">
        <f>Tabla13[[#This Row],[Ejec Real Acumu]]-Tabla13[[#This Row],[Proyec Ejec Acumul]]</f>
        <v>#REF!</v>
      </c>
      <c r="Q2410" s="820" t="e">
        <f>Tabla13[[#This Row],[Ejec Real Mes]]-Tabla13[[#This Row],[Program Entreg Mes]]</f>
        <v>#REF!</v>
      </c>
    </row>
    <row r="2411" spans="1:17">
      <c r="A2411" s="828">
        <v>17</v>
      </c>
      <c r="B2411" s="828" t="s">
        <v>2463</v>
      </c>
      <c r="C2411" s="828" t="s">
        <v>2464</v>
      </c>
      <c r="D2411" s="828" t="s">
        <v>688</v>
      </c>
      <c r="E2411" s="828" t="e">
        <f>#REF!</f>
        <v>#REF!</v>
      </c>
      <c r="F2411" s="828">
        <v>3</v>
      </c>
      <c r="G2411" s="828" t="s">
        <v>2445</v>
      </c>
      <c r="H2411" s="828" t="e">
        <f>#REF!</f>
        <v>#REF!</v>
      </c>
      <c r="I2411" s="828" t="e">
        <f>#REF!+#REF!+#REF!</f>
        <v>#REF!</v>
      </c>
      <c r="J2411" s="828" t="e">
        <f>#REF!+#REF!+#REF!</f>
        <v>#REF!</v>
      </c>
      <c r="K2411" s="829" t="e">
        <f t="shared" si="42"/>
        <v>#REF!</v>
      </c>
      <c r="L2411" s="829" t="e">
        <f t="shared" si="43"/>
        <v>#REF!</v>
      </c>
      <c r="M2411" s="828" t="e">
        <f>#REF!</f>
        <v>#REF!</v>
      </c>
      <c r="N2411" s="828" t="e">
        <f>#REF!</f>
        <v>#REF!</v>
      </c>
      <c r="O2411" s="830" t="e">
        <f t="shared" si="44"/>
        <v>#REF!</v>
      </c>
      <c r="P2411" s="820" t="e">
        <f>Tabla13[[#This Row],[Ejec Real Acumu]]-Tabla13[[#This Row],[Proyec Ejec Acumul]]</f>
        <v>#REF!</v>
      </c>
      <c r="Q2411" s="820" t="e">
        <f>Tabla13[[#This Row],[Ejec Real Mes]]-Tabla13[[#This Row],[Program Entreg Mes]]</f>
        <v>#REF!</v>
      </c>
    </row>
    <row r="2412" spans="1:17">
      <c r="A2412" s="828">
        <v>18</v>
      </c>
      <c r="B2412" s="828" t="s">
        <v>2463</v>
      </c>
      <c r="C2412" s="828" t="s">
        <v>2464</v>
      </c>
      <c r="D2412" s="828" t="s">
        <v>688</v>
      </c>
      <c r="E2412" s="828" t="e">
        <f>#REF!</f>
        <v>#REF!</v>
      </c>
      <c r="F2412" s="828">
        <v>3</v>
      </c>
      <c r="G2412" s="828" t="s">
        <v>2445</v>
      </c>
      <c r="H2412" s="828" t="e">
        <f>#REF!</f>
        <v>#REF!</v>
      </c>
      <c r="I2412" s="828" t="e">
        <f>#REF!+#REF!+#REF!</f>
        <v>#REF!</v>
      </c>
      <c r="J2412" s="828" t="e">
        <f>#REF!+#REF!+#REF!</f>
        <v>#REF!</v>
      </c>
      <c r="K2412" s="829" t="e">
        <f t="shared" si="42"/>
        <v>#REF!</v>
      </c>
      <c r="L2412" s="829" t="e">
        <f t="shared" si="43"/>
        <v>#REF!</v>
      </c>
      <c r="M2412" s="828" t="e">
        <f>#REF!</f>
        <v>#REF!</v>
      </c>
      <c r="N2412" s="828" t="e">
        <f>#REF!</f>
        <v>#REF!</v>
      </c>
      <c r="O2412" s="830" t="e">
        <f t="shared" si="44"/>
        <v>#REF!</v>
      </c>
      <c r="P2412" s="820" t="e">
        <f>Tabla13[[#This Row],[Ejec Real Acumu]]-Tabla13[[#This Row],[Proyec Ejec Acumul]]</f>
        <v>#REF!</v>
      </c>
      <c r="Q2412" s="820" t="e">
        <f>Tabla13[[#This Row],[Ejec Real Mes]]-Tabla13[[#This Row],[Program Entreg Mes]]</f>
        <v>#REF!</v>
      </c>
    </row>
    <row r="2413" spans="1:17">
      <c r="A2413" s="828">
        <v>19</v>
      </c>
      <c r="B2413" s="828" t="s">
        <v>2463</v>
      </c>
      <c r="C2413" s="828" t="s">
        <v>2464</v>
      </c>
      <c r="D2413" s="828" t="s">
        <v>688</v>
      </c>
      <c r="E2413" s="828" t="e">
        <f>#REF!</f>
        <v>#REF!</v>
      </c>
      <c r="F2413" s="828">
        <v>3</v>
      </c>
      <c r="G2413" s="828" t="s">
        <v>2445</v>
      </c>
      <c r="H2413" s="828" t="e">
        <f>#REF!</f>
        <v>#REF!</v>
      </c>
      <c r="I2413" s="828" t="e">
        <f>#REF!+#REF!+#REF!</f>
        <v>#REF!</v>
      </c>
      <c r="J2413" s="828" t="e">
        <f>#REF!+#REF!+#REF!</f>
        <v>#REF!</v>
      </c>
      <c r="K2413" s="829" t="e">
        <f t="shared" si="42"/>
        <v>#REF!</v>
      </c>
      <c r="L2413" s="829" t="e">
        <f t="shared" si="43"/>
        <v>#REF!</v>
      </c>
      <c r="M2413" s="828" t="e">
        <f>#REF!</f>
        <v>#REF!</v>
      </c>
      <c r="N2413" s="828" t="e">
        <f>#REF!</f>
        <v>#REF!</v>
      </c>
      <c r="O2413" s="830" t="e">
        <f t="shared" si="44"/>
        <v>#REF!</v>
      </c>
      <c r="P2413" s="820" t="e">
        <f>Tabla13[[#This Row],[Ejec Real Acumu]]-Tabla13[[#This Row],[Proyec Ejec Acumul]]</f>
        <v>#REF!</v>
      </c>
      <c r="Q2413" s="820" t="e">
        <f>Tabla13[[#This Row],[Ejec Real Mes]]-Tabla13[[#This Row],[Program Entreg Mes]]</f>
        <v>#REF!</v>
      </c>
    </row>
    <row r="2414" spans="1:17">
      <c r="A2414" s="828">
        <v>20</v>
      </c>
      <c r="B2414" s="828" t="s">
        <v>2463</v>
      </c>
      <c r="C2414" s="828" t="s">
        <v>2464</v>
      </c>
      <c r="D2414" s="828" t="s">
        <v>688</v>
      </c>
      <c r="E2414" s="828" t="e">
        <f>#REF!</f>
        <v>#REF!</v>
      </c>
      <c r="F2414" s="828">
        <v>3</v>
      </c>
      <c r="G2414" s="828" t="s">
        <v>2445</v>
      </c>
      <c r="H2414" s="828" t="e">
        <f>#REF!</f>
        <v>#REF!</v>
      </c>
      <c r="I2414" s="828" t="e">
        <f>#REF!+#REF!+#REF!</f>
        <v>#REF!</v>
      </c>
      <c r="J2414" s="828" t="e">
        <f>#REF!+#REF!+#REF!</f>
        <v>#REF!</v>
      </c>
      <c r="K2414" s="829" t="e">
        <f t="shared" si="42"/>
        <v>#REF!</v>
      </c>
      <c r="L2414" s="829" t="e">
        <f t="shared" si="43"/>
        <v>#REF!</v>
      </c>
      <c r="M2414" s="828" t="e">
        <f>#REF!</f>
        <v>#REF!</v>
      </c>
      <c r="N2414" s="828" t="e">
        <f>#REF!</f>
        <v>#REF!</v>
      </c>
      <c r="O2414" s="830" t="e">
        <f t="shared" si="44"/>
        <v>#REF!</v>
      </c>
      <c r="P2414" s="820" t="e">
        <f>Tabla13[[#This Row],[Ejec Real Acumu]]-Tabla13[[#This Row],[Proyec Ejec Acumul]]</f>
        <v>#REF!</v>
      </c>
      <c r="Q2414" s="820" t="e">
        <f>Tabla13[[#This Row],[Ejec Real Mes]]-Tabla13[[#This Row],[Program Entreg Mes]]</f>
        <v>#REF!</v>
      </c>
    </row>
    <row r="2415" spans="1:17">
      <c r="A2415" s="828">
        <v>21</v>
      </c>
      <c r="B2415" s="828" t="s">
        <v>2463</v>
      </c>
      <c r="C2415" s="828" t="s">
        <v>2464</v>
      </c>
      <c r="D2415" s="828" t="s">
        <v>688</v>
      </c>
      <c r="E2415" s="828" t="e">
        <f>#REF!</f>
        <v>#REF!</v>
      </c>
      <c r="F2415" s="828">
        <v>3</v>
      </c>
      <c r="G2415" s="828" t="s">
        <v>2445</v>
      </c>
      <c r="H2415" s="828" t="e">
        <f>#REF!</f>
        <v>#REF!</v>
      </c>
      <c r="I2415" s="828" t="e">
        <f>#REF!+#REF!+#REF!</f>
        <v>#REF!</v>
      </c>
      <c r="J2415" s="828" t="e">
        <f>#REF!+#REF!+#REF!</f>
        <v>#REF!</v>
      </c>
      <c r="K2415" s="829" t="e">
        <f t="shared" si="42"/>
        <v>#REF!</v>
      </c>
      <c r="L2415" s="829" t="e">
        <f t="shared" si="43"/>
        <v>#REF!</v>
      </c>
      <c r="M2415" s="828" t="e">
        <f>#REF!</f>
        <v>#REF!</v>
      </c>
      <c r="N2415" s="828" t="e">
        <f>#REF!</f>
        <v>#REF!</v>
      </c>
      <c r="O2415" s="830" t="e">
        <f t="shared" si="44"/>
        <v>#REF!</v>
      </c>
      <c r="P2415" s="820" t="e">
        <f>Tabla13[[#This Row],[Ejec Real Acumu]]-Tabla13[[#This Row],[Proyec Ejec Acumul]]</f>
        <v>#REF!</v>
      </c>
      <c r="Q2415" s="820" t="e">
        <f>Tabla13[[#This Row],[Ejec Real Mes]]-Tabla13[[#This Row],[Program Entreg Mes]]</f>
        <v>#REF!</v>
      </c>
    </row>
    <row r="2416" spans="1:17">
      <c r="A2416" s="828">
        <v>22</v>
      </c>
      <c r="B2416" s="828" t="s">
        <v>2463</v>
      </c>
      <c r="C2416" s="828" t="s">
        <v>2464</v>
      </c>
      <c r="D2416" s="828" t="s">
        <v>688</v>
      </c>
      <c r="E2416" s="828" t="e">
        <f>#REF!</f>
        <v>#REF!</v>
      </c>
      <c r="F2416" s="828">
        <v>3</v>
      </c>
      <c r="G2416" s="828" t="s">
        <v>2445</v>
      </c>
      <c r="H2416" s="828" t="e">
        <f>#REF!</f>
        <v>#REF!</v>
      </c>
      <c r="I2416" s="828" t="e">
        <f>#REF!+#REF!+#REF!</f>
        <v>#REF!</v>
      </c>
      <c r="J2416" s="828" t="e">
        <f>#REF!+#REF!+#REF!</f>
        <v>#REF!</v>
      </c>
      <c r="K2416" s="829" t="e">
        <f t="shared" si="42"/>
        <v>#REF!</v>
      </c>
      <c r="L2416" s="829" t="e">
        <f t="shared" si="43"/>
        <v>#REF!</v>
      </c>
      <c r="M2416" s="828" t="e">
        <f>#REF!</f>
        <v>#REF!</v>
      </c>
      <c r="N2416" s="828" t="e">
        <f>#REF!</f>
        <v>#REF!</v>
      </c>
      <c r="O2416" s="830" t="e">
        <f t="shared" si="44"/>
        <v>#REF!</v>
      </c>
      <c r="P2416" s="820" t="e">
        <f>Tabla13[[#This Row],[Ejec Real Acumu]]-Tabla13[[#This Row],[Proyec Ejec Acumul]]</f>
        <v>#REF!</v>
      </c>
      <c r="Q2416" s="820" t="e">
        <f>Tabla13[[#This Row],[Ejec Real Mes]]-Tabla13[[#This Row],[Program Entreg Mes]]</f>
        <v>#REF!</v>
      </c>
    </row>
    <row r="2417" spans="1:17">
      <c r="A2417" s="828">
        <v>23</v>
      </c>
      <c r="B2417" s="828" t="s">
        <v>2463</v>
      </c>
      <c r="C2417" s="828" t="s">
        <v>2464</v>
      </c>
      <c r="D2417" s="828" t="s">
        <v>688</v>
      </c>
      <c r="E2417" s="828" t="e">
        <f>#REF!</f>
        <v>#REF!</v>
      </c>
      <c r="F2417" s="828">
        <v>3</v>
      </c>
      <c r="G2417" s="828" t="s">
        <v>2445</v>
      </c>
      <c r="H2417" s="828" t="e">
        <f>#REF!</f>
        <v>#REF!</v>
      </c>
      <c r="I2417" s="828" t="e">
        <f>#REF!+#REF!+#REF!</f>
        <v>#REF!</v>
      </c>
      <c r="J2417" s="828" t="e">
        <f>#REF!+#REF!+#REF!</f>
        <v>#REF!</v>
      </c>
      <c r="K2417" s="829" t="e">
        <f t="shared" si="42"/>
        <v>#REF!</v>
      </c>
      <c r="L2417" s="829" t="e">
        <f t="shared" si="43"/>
        <v>#REF!</v>
      </c>
      <c r="M2417" s="828" t="e">
        <f>#REF!</f>
        <v>#REF!</v>
      </c>
      <c r="N2417" s="828" t="e">
        <f>#REF!</f>
        <v>#REF!</v>
      </c>
      <c r="O2417" s="830" t="e">
        <f t="shared" si="44"/>
        <v>#REF!</v>
      </c>
      <c r="P2417" s="820" t="e">
        <f>Tabla13[[#This Row],[Ejec Real Acumu]]-Tabla13[[#This Row],[Proyec Ejec Acumul]]</f>
        <v>#REF!</v>
      </c>
      <c r="Q2417" s="820" t="e">
        <f>Tabla13[[#This Row],[Ejec Real Mes]]-Tabla13[[#This Row],[Program Entreg Mes]]</f>
        <v>#REF!</v>
      </c>
    </row>
    <row r="2418" spans="1:17">
      <c r="A2418" s="828">
        <v>24</v>
      </c>
      <c r="B2418" s="828" t="s">
        <v>2463</v>
      </c>
      <c r="C2418" s="828" t="s">
        <v>2464</v>
      </c>
      <c r="D2418" s="828" t="s">
        <v>688</v>
      </c>
      <c r="E2418" s="828" t="e">
        <f>#REF!</f>
        <v>#REF!</v>
      </c>
      <c r="F2418" s="828">
        <v>3</v>
      </c>
      <c r="G2418" s="828" t="s">
        <v>2445</v>
      </c>
      <c r="H2418" s="828" t="e">
        <f>#REF!</f>
        <v>#REF!</v>
      </c>
      <c r="I2418" s="828" t="e">
        <f>#REF!+#REF!+#REF!</f>
        <v>#REF!</v>
      </c>
      <c r="J2418" s="828" t="e">
        <f>#REF!+#REF!+#REF!</f>
        <v>#REF!</v>
      </c>
      <c r="K2418" s="829" t="e">
        <f t="shared" si="42"/>
        <v>#REF!</v>
      </c>
      <c r="L2418" s="829" t="e">
        <f t="shared" si="43"/>
        <v>#REF!</v>
      </c>
      <c r="M2418" s="828" t="e">
        <f>#REF!</f>
        <v>#REF!</v>
      </c>
      <c r="N2418" s="828" t="e">
        <f>#REF!</f>
        <v>#REF!</v>
      </c>
      <c r="O2418" s="830" t="e">
        <f t="shared" si="44"/>
        <v>#REF!</v>
      </c>
      <c r="P2418" s="820" t="e">
        <f>Tabla13[[#This Row],[Ejec Real Acumu]]-Tabla13[[#This Row],[Proyec Ejec Acumul]]</f>
        <v>#REF!</v>
      </c>
      <c r="Q2418" s="820" t="e">
        <f>Tabla13[[#This Row],[Ejec Real Mes]]-Tabla13[[#This Row],[Program Entreg Mes]]</f>
        <v>#REF!</v>
      </c>
    </row>
    <row r="2419" spans="1:17">
      <c r="A2419" s="828">
        <v>25</v>
      </c>
      <c r="B2419" s="828" t="s">
        <v>2463</v>
      </c>
      <c r="C2419" s="828" t="s">
        <v>2464</v>
      </c>
      <c r="D2419" s="828" t="s">
        <v>688</v>
      </c>
      <c r="E2419" s="828" t="e">
        <f>#REF!</f>
        <v>#REF!</v>
      </c>
      <c r="F2419" s="828">
        <v>3</v>
      </c>
      <c r="G2419" s="828" t="s">
        <v>2445</v>
      </c>
      <c r="H2419" s="828" t="e">
        <f>#REF!</f>
        <v>#REF!</v>
      </c>
      <c r="I2419" s="828" t="e">
        <f>#REF!+#REF!+#REF!</f>
        <v>#REF!</v>
      </c>
      <c r="J2419" s="828" t="e">
        <f>#REF!+#REF!+#REF!</f>
        <v>#REF!</v>
      </c>
      <c r="K2419" s="829" t="e">
        <f t="shared" si="42"/>
        <v>#REF!</v>
      </c>
      <c r="L2419" s="829" t="e">
        <f t="shared" si="43"/>
        <v>#REF!</v>
      </c>
      <c r="M2419" s="828" t="e">
        <f>#REF!</f>
        <v>#REF!</v>
      </c>
      <c r="N2419" s="828" t="e">
        <f>#REF!</f>
        <v>#REF!</v>
      </c>
      <c r="O2419" s="830" t="e">
        <f t="shared" si="44"/>
        <v>#REF!</v>
      </c>
      <c r="P2419" s="820" t="e">
        <f>Tabla13[[#This Row],[Ejec Real Acumu]]-Tabla13[[#This Row],[Proyec Ejec Acumul]]</f>
        <v>#REF!</v>
      </c>
      <c r="Q2419" s="820" t="e">
        <f>Tabla13[[#This Row],[Ejec Real Mes]]-Tabla13[[#This Row],[Program Entreg Mes]]</f>
        <v>#REF!</v>
      </c>
    </row>
    <row r="2420" spans="1:17">
      <c r="A2420" s="828">
        <v>26</v>
      </c>
      <c r="B2420" s="828" t="s">
        <v>2463</v>
      </c>
      <c r="C2420" s="828" t="s">
        <v>2464</v>
      </c>
      <c r="D2420" s="828" t="s">
        <v>688</v>
      </c>
      <c r="E2420" s="828" t="e">
        <f>#REF!</f>
        <v>#REF!</v>
      </c>
      <c r="F2420" s="828">
        <v>3</v>
      </c>
      <c r="G2420" s="828" t="s">
        <v>2445</v>
      </c>
      <c r="H2420" s="828" t="e">
        <f>#REF!</f>
        <v>#REF!</v>
      </c>
      <c r="I2420" s="828" t="e">
        <f>#REF!+#REF!+#REF!</f>
        <v>#REF!</v>
      </c>
      <c r="J2420" s="828" t="e">
        <f>#REF!+#REF!+#REF!</f>
        <v>#REF!</v>
      </c>
      <c r="K2420" s="829" t="e">
        <f t="shared" si="42"/>
        <v>#REF!</v>
      </c>
      <c r="L2420" s="829" t="e">
        <f t="shared" si="43"/>
        <v>#REF!</v>
      </c>
      <c r="M2420" s="828" t="e">
        <f>#REF!</f>
        <v>#REF!</v>
      </c>
      <c r="N2420" s="828" t="e">
        <f>#REF!</f>
        <v>#REF!</v>
      </c>
      <c r="O2420" s="830" t="e">
        <f t="shared" si="44"/>
        <v>#REF!</v>
      </c>
      <c r="P2420" s="820" t="e">
        <f>Tabla13[[#This Row],[Ejec Real Acumu]]-Tabla13[[#This Row],[Proyec Ejec Acumul]]</f>
        <v>#REF!</v>
      </c>
      <c r="Q2420" s="820" t="e">
        <f>Tabla13[[#This Row],[Ejec Real Mes]]-Tabla13[[#This Row],[Program Entreg Mes]]</f>
        <v>#REF!</v>
      </c>
    </row>
    <row r="2421" spans="1:17">
      <c r="A2421" s="828">
        <v>27</v>
      </c>
      <c r="B2421" s="828" t="s">
        <v>2463</v>
      </c>
      <c r="C2421" s="828" t="s">
        <v>2464</v>
      </c>
      <c r="D2421" s="828" t="s">
        <v>688</v>
      </c>
      <c r="E2421" s="828" t="e">
        <f>#REF!</f>
        <v>#REF!</v>
      </c>
      <c r="F2421" s="828">
        <v>3</v>
      </c>
      <c r="G2421" s="828" t="s">
        <v>2445</v>
      </c>
      <c r="H2421" s="828" t="e">
        <f>#REF!</f>
        <v>#REF!</v>
      </c>
      <c r="I2421" s="828" t="e">
        <f>#REF!+#REF!+#REF!</f>
        <v>#REF!</v>
      </c>
      <c r="J2421" s="828" t="e">
        <f>#REF!+#REF!+#REF!</f>
        <v>#REF!</v>
      </c>
      <c r="K2421" s="829" t="e">
        <f t="shared" si="42"/>
        <v>#REF!</v>
      </c>
      <c r="L2421" s="829" t="e">
        <f t="shared" si="43"/>
        <v>#REF!</v>
      </c>
      <c r="M2421" s="828" t="e">
        <f>#REF!</f>
        <v>#REF!</v>
      </c>
      <c r="N2421" s="828" t="e">
        <f>#REF!</f>
        <v>#REF!</v>
      </c>
      <c r="O2421" s="830" t="e">
        <f t="shared" si="44"/>
        <v>#REF!</v>
      </c>
      <c r="P2421" s="820" t="e">
        <f>Tabla13[[#This Row],[Ejec Real Acumu]]-Tabla13[[#This Row],[Proyec Ejec Acumul]]</f>
        <v>#REF!</v>
      </c>
      <c r="Q2421" s="820" t="e">
        <f>Tabla13[[#This Row],[Ejec Real Mes]]-Tabla13[[#This Row],[Program Entreg Mes]]</f>
        <v>#REF!</v>
      </c>
    </row>
    <row r="2422" spans="1:17">
      <c r="A2422" s="828">
        <v>28</v>
      </c>
      <c r="B2422" s="828" t="s">
        <v>2463</v>
      </c>
      <c r="C2422" s="828" t="s">
        <v>2464</v>
      </c>
      <c r="D2422" s="828" t="s">
        <v>688</v>
      </c>
      <c r="E2422" s="828" t="e">
        <f>#REF!</f>
        <v>#REF!</v>
      </c>
      <c r="F2422" s="828">
        <v>3</v>
      </c>
      <c r="G2422" s="828" t="s">
        <v>2445</v>
      </c>
      <c r="H2422" s="828" t="e">
        <f>#REF!</f>
        <v>#REF!</v>
      </c>
      <c r="I2422" s="828" t="e">
        <f>#REF!+#REF!+#REF!</f>
        <v>#REF!</v>
      </c>
      <c r="J2422" s="828" t="e">
        <f>#REF!+#REF!+#REF!</f>
        <v>#REF!</v>
      </c>
      <c r="K2422" s="829" t="e">
        <f t="shared" si="42"/>
        <v>#REF!</v>
      </c>
      <c r="L2422" s="829" t="e">
        <f t="shared" si="43"/>
        <v>#REF!</v>
      </c>
      <c r="M2422" s="828" t="e">
        <f>#REF!</f>
        <v>#REF!</v>
      </c>
      <c r="N2422" s="828" t="e">
        <f>#REF!</f>
        <v>#REF!</v>
      </c>
      <c r="O2422" s="830" t="e">
        <f t="shared" si="44"/>
        <v>#REF!</v>
      </c>
      <c r="P2422" s="820" t="e">
        <f>Tabla13[[#This Row],[Ejec Real Acumu]]-Tabla13[[#This Row],[Proyec Ejec Acumul]]</f>
        <v>#REF!</v>
      </c>
      <c r="Q2422" s="820" t="e">
        <f>Tabla13[[#This Row],[Ejec Real Mes]]-Tabla13[[#This Row],[Program Entreg Mes]]</f>
        <v>#REF!</v>
      </c>
    </row>
    <row r="2423" spans="1:17">
      <c r="A2423" s="828">
        <v>29</v>
      </c>
      <c r="B2423" s="828" t="s">
        <v>2463</v>
      </c>
      <c r="C2423" s="828" t="s">
        <v>2464</v>
      </c>
      <c r="D2423" s="828" t="s">
        <v>688</v>
      </c>
      <c r="E2423" s="828" t="e">
        <f>#REF!</f>
        <v>#REF!</v>
      </c>
      <c r="F2423" s="828">
        <v>3</v>
      </c>
      <c r="G2423" s="828" t="s">
        <v>2445</v>
      </c>
      <c r="H2423" s="828" t="e">
        <f>#REF!</f>
        <v>#REF!</v>
      </c>
      <c r="I2423" s="828" t="e">
        <f>#REF!+#REF!+#REF!</f>
        <v>#REF!</v>
      </c>
      <c r="J2423" s="828" t="e">
        <f>#REF!+#REF!+#REF!</f>
        <v>#REF!</v>
      </c>
      <c r="K2423" s="829" t="e">
        <f t="shared" si="42"/>
        <v>#REF!</v>
      </c>
      <c r="L2423" s="829" t="e">
        <f t="shared" si="43"/>
        <v>#REF!</v>
      </c>
      <c r="M2423" s="828" t="e">
        <f>#REF!</f>
        <v>#REF!</v>
      </c>
      <c r="N2423" s="828" t="e">
        <f>#REF!</f>
        <v>#REF!</v>
      </c>
      <c r="O2423" s="830" t="e">
        <f t="shared" si="44"/>
        <v>#REF!</v>
      </c>
      <c r="P2423" s="820" t="e">
        <f>Tabla13[[#This Row],[Ejec Real Acumu]]-Tabla13[[#This Row],[Proyec Ejec Acumul]]</f>
        <v>#REF!</v>
      </c>
      <c r="Q2423" s="820" t="e">
        <f>Tabla13[[#This Row],[Ejec Real Mes]]-Tabla13[[#This Row],[Program Entreg Mes]]</f>
        <v>#REF!</v>
      </c>
    </row>
    <row r="2424" spans="1:17">
      <c r="A2424" s="828">
        <v>30</v>
      </c>
      <c r="B2424" s="828" t="s">
        <v>2463</v>
      </c>
      <c r="C2424" s="828" t="s">
        <v>2464</v>
      </c>
      <c r="D2424" s="828" t="s">
        <v>688</v>
      </c>
      <c r="E2424" s="828" t="e">
        <f>#REF!</f>
        <v>#REF!</v>
      </c>
      <c r="F2424" s="828">
        <v>3</v>
      </c>
      <c r="G2424" s="828" t="s">
        <v>2445</v>
      </c>
      <c r="H2424" s="828" t="e">
        <f>#REF!</f>
        <v>#REF!</v>
      </c>
      <c r="I2424" s="828" t="e">
        <f>#REF!+#REF!+#REF!</f>
        <v>#REF!</v>
      </c>
      <c r="J2424" s="828" t="e">
        <f>#REF!+#REF!+#REF!</f>
        <v>#REF!</v>
      </c>
      <c r="K2424" s="829" t="e">
        <f t="shared" si="42"/>
        <v>#REF!</v>
      </c>
      <c r="L2424" s="829" t="e">
        <f t="shared" si="43"/>
        <v>#REF!</v>
      </c>
      <c r="M2424" s="828" t="e">
        <f>#REF!</f>
        <v>#REF!</v>
      </c>
      <c r="N2424" s="828" t="e">
        <f>#REF!</f>
        <v>#REF!</v>
      </c>
      <c r="O2424" s="830" t="e">
        <f t="shared" si="44"/>
        <v>#REF!</v>
      </c>
      <c r="P2424" s="820" t="e">
        <f>Tabla13[[#This Row],[Ejec Real Acumu]]-Tabla13[[#This Row],[Proyec Ejec Acumul]]</f>
        <v>#REF!</v>
      </c>
      <c r="Q2424" s="820" t="e">
        <f>Tabla13[[#This Row],[Ejec Real Mes]]-Tabla13[[#This Row],[Program Entreg Mes]]</f>
        <v>#REF!</v>
      </c>
    </row>
    <row r="2425" spans="1:17">
      <c r="A2425" s="828">
        <v>31</v>
      </c>
      <c r="B2425" s="828" t="s">
        <v>2463</v>
      </c>
      <c r="C2425" s="828" t="s">
        <v>2464</v>
      </c>
      <c r="D2425" s="828" t="s">
        <v>688</v>
      </c>
      <c r="E2425" s="828" t="e">
        <f>#REF!</f>
        <v>#REF!</v>
      </c>
      <c r="F2425" s="828">
        <v>3</v>
      </c>
      <c r="G2425" s="828" t="s">
        <v>2445</v>
      </c>
      <c r="H2425" s="828" t="e">
        <f>#REF!</f>
        <v>#REF!</v>
      </c>
      <c r="I2425" s="828" t="e">
        <f>#REF!+#REF!+#REF!</f>
        <v>#REF!</v>
      </c>
      <c r="J2425" s="828" t="e">
        <f>#REF!+#REF!+#REF!</f>
        <v>#REF!</v>
      </c>
      <c r="K2425" s="829" t="e">
        <f t="shared" si="42"/>
        <v>#REF!</v>
      </c>
      <c r="L2425" s="829" t="e">
        <f t="shared" si="43"/>
        <v>#REF!</v>
      </c>
      <c r="M2425" s="828" t="e">
        <f>#REF!</f>
        <v>#REF!</v>
      </c>
      <c r="N2425" s="828" t="e">
        <f>#REF!</f>
        <v>#REF!</v>
      </c>
      <c r="O2425" s="830" t="e">
        <f t="shared" si="44"/>
        <v>#REF!</v>
      </c>
      <c r="P2425" s="820" t="e">
        <f>Tabla13[[#This Row],[Ejec Real Acumu]]-Tabla13[[#This Row],[Proyec Ejec Acumul]]</f>
        <v>#REF!</v>
      </c>
      <c r="Q2425" s="820" t="e">
        <f>Tabla13[[#This Row],[Ejec Real Mes]]-Tabla13[[#This Row],[Program Entreg Mes]]</f>
        <v>#REF!</v>
      </c>
    </row>
    <row r="2426" spans="1:17">
      <c r="A2426" s="828">
        <v>32</v>
      </c>
      <c r="B2426" s="828" t="s">
        <v>2463</v>
      </c>
      <c r="C2426" s="828" t="s">
        <v>2464</v>
      </c>
      <c r="D2426" s="828" t="s">
        <v>688</v>
      </c>
      <c r="E2426" s="828" t="e">
        <f>#REF!</f>
        <v>#REF!</v>
      </c>
      <c r="F2426" s="828">
        <v>3</v>
      </c>
      <c r="G2426" s="828" t="s">
        <v>2445</v>
      </c>
      <c r="H2426" s="828" t="e">
        <f>#REF!</f>
        <v>#REF!</v>
      </c>
      <c r="I2426" s="828" t="e">
        <f>#REF!+#REF!+#REF!</f>
        <v>#REF!</v>
      </c>
      <c r="J2426" s="828" t="e">
        <f>#REF!+#REF!+#REF!</f>
        <v>#REF!</v>
      </c>
      <c r="K2426" s="829" t="e">
        <f t="shared" si="42"/>
        <v>#REF!</v>
      </c>
      <c r="L2426" s="829" t="e">
        <f t="shared" si="43"/>
        <v>#REF!</v>
      </c>
      <c r="M2426" s="828" t="e">
        <f>#REF!</f>
        <v>#REF!</v>
      </c>
      <c r="N2426" s="828" t="e">
        <f>#REF!</f>
        <v>#REF!</v>
      </c>
      <c r="O2426" s="830" t="e">
        <f t="shared" si="44"/>
        <v>#REF!</v>
      </c>
      <c r="P2426" s="820" t="e">
        <f>Tabla13[[#This Row],[Ejec Real Acumu]]-Tabla13[[#This Row],[Proyec Ejec Acumul]]</f>
        <v>#REF!</v>
      </c>
      <c r="Q2426" s="820" t="e">
        <f>Tabla13[[#This Row],[Ejec Real Mes]]-Tabla13[[#This Row],[Program Entreg Mes]]</f>
        <v>#REF!</v>
      </c>
    </row>
    <row r="2427" spans="1:17">
      <c r="A2427" s="828">
        <v>33</v>
      </c>
      <c r="B2427" s="828" t="s">
        <v>2463</v>
      </c>
      <c r="C2427" s="828" t="s">
        <v>2464</v>
      </c>
      <c r="D2427" s="828" t="s">
        <v>688</v>
      </c>
      <c r="E2427" s="828" t="e">
        <f>#REF!</f>
        <v>#REF!</v>
      </c>
      <c r="F2427" s="828">
        <v>3</v>
      </c>
      <c r="G2427" s="828" t="s">
        <v>2445</v>
      </c>
      <c r="H2427" s="828" t="e">
        <f>#REF!</f>
        <v>#REF!</v>
      </c>
      <c r="I2427" s="828" t="e">
        <f>#REF!+#REF!+#REF!</f>
        <v>#REF!</v>
      </c>
      <c r="J2427" s="828" t="e">
        <f>#REF!+#REF!+#REF!</f>
        <v>#REF!</v>
      </c>
      <c r="K2427" s="829" t="e">
        <f t="shared" si="42"/>
        <v>#REF!</v>
      </c>
      <c r="L2427" s="829" t="e">
        <f t="shared" si="43"/>
        <v>#REF!</v>
      </c>
      <c r="M2427" s="828" t="e">
        <f>#REF!</f>
        <v>#REF!</v>
      </c>
      <c r="N2427" s="828" t="e">
        <f>#REF!</f>
        <v>#REF!</v>
      </c>
      <c r="O2427" s="830" t="e">
        <f t="shared" si="44"/>
        <v>#REF!</v>
      </c>
      <c r="P2427" s="820" t="e">
        <f>Tabla13[[#This Row],[Ejec Real Acumu]]-Tabla13[[#This Row],[Proyec Ejec Acumul]]</f>
        <v>#REF!</v>
      </c>
      <c r="Q2427" s="820" t="e">
        <f>Tabla13[[#This Row],[Ejec Real Mes]]-Tabla13[[#This Row],[Program Entreg Mes]]</f>
        <v>#REF!</v>
      </c>
    </row>
    <row r="2428" spans="1:17">
      <c r="A2428" s="828">
        <v>34</v>
      </c>
      <c r="B2428" s="828" t="s">
        <v>2463</v>
      </c>
      <c r="C2428" s="828" t="s">
        <v>2464</v>
      </c>
      <c r="D2428" s="828" t="s">
        <v>688</v>
      </c>
      <c r="E2428" s="828" t="e">
        <f>#REF!</f>
        <v>#REF!</v>
      </c>
      <c r="F2428" s="828">
        <v>3</v>
      </c>
      <c r="G2428" s="828" t="s">
        <v>2445</v>
      </c>
      <c r="H2428" s="828" t="e">
        <f>#REF!</f>
        <v>#REF!</v>
      </c>
      <c r="I2428" s="828" t="e">
        <f>#REF!+#REF!+#REF!</f>
        <v>#REF!</v>
      </c>
      <c r="J2428" s="828" t="e">
        <f>#REF!+#REF!+#REF!</f>
        <v>#REF!</v>
      </c>
      <c r="K2428" s="829" t="e">
        <f t="shared" si="42"/>
        <v>#REF!</v>
      </c>
      <c r="L2428" s="829" t="e">
        <f t="shared" si="43"/>
        <v>#REF!</v>
      </c>
      <c r="M2428" s="828" t="e">
        <f>#REF!</f>
        <v>#REF!</v>
      </c>
      <c r="N2428" s="828" t="e">
        <f>#REF!</f>
        <v>#REF!</v>
      </c>
      <c r="O2428" s="830" t="e">
        <f t="shared" si="44"/>
        <v>#REF!</v>
      </c>
      <c r="P2428" s="820" t="e">
        <f>Tabla13[[#This Row],[Ejec Real Acumu]]-Tabla13[[#This Row],[Proyec Ejec Acumul]]</f>
        <v>#REF!</v>
      </c>
      <c r="Q2428" s="820" t="e">
        <f>Tabla13[[#This Row],[Ejec Real Mes]]-Tabla13[[#This Row],[Program Entreg Mes]]</f>
        <v>#REF!</v>
      </c>
    </row>
    <row r="2429" spans="1:17">
      <c r="A2429" s="828">
        <v>35</v>
      </c>
      <c r="B2429" s="828" t="s">
        <v>2463</v>
      </c>
      <c r="C2429" s="828" t="s">
        <v>2464</v>
      </c>
      <c r="D2429" s="828" t="s">
        <v>688</v>
      </c>
      <c r="E2429" s="828" t="e">
        <f>#REF!</f>
        <v>#REF!</v>
      </c>
      <c r="F2429" s="828">
        <v>3</v>
      </c>
      <c r="G2429" s="828" t="s">
        <v>2445</v>
      </c>
      <c r="H2429" s="828" t="e">
        <f>#REF!</f>
        <v>#REF!</v>
      </c>
      <c r="I2429" s="828" t="e">
        <f>#REF!+#REF!+#REF!</f>
        <v>#REF!</v>
      </c>
      <c r="J2429" s="828" t="e">
        <f>#REF!+#REF!+#REF!</f>
        <v>#REF!</v>
      </c>
      <c r="K2429" s="829" t="e">
        <f t="shared" si="42"/>
        <v>#REF!</v>
      </c>
      <c r="L2429" s="829" t="e">
        <f t="shared" si="43"/>
        <v>#REF!</v>
      </c>
      <c r="M2429" s="828" t="e">
        <f>#REF!</f>
        <v>#REF!</v>
      </c>
      <c r="N2429" s="828" t="e">
        <f>#REF!</f>
        <v>#REF!</v>
      </c>
      <c r="O2429" s="830" t="e">
        <f t="shared" si="44"/>
        <v>#REF!</v>
      </c>
      <c r="P2429" s="820" t="e">
        <f>Tabla13[[#This Row],[Ejec Real Acumu]]-Tabla13[[#This Row],[Proyec Ejec Acumul]]</f>
        <v>#REF!</v>
      </c>
      <c r="Q2429" s="820" t="e">
        <f>Tabla13[[#This Row],[Ejec Real Mes]]-Tabla13[[#This Row],[Program Entreg Mes]]</f>
        <v>#REF!</v>
      </c>
    </row>
    <row r="2430" spans="1:17">
      <c r="A2430" s="828">
        <v>36</v>
      </c>
      <c r="B2430" s="828" t="s">
        <v>2463</v>
      </c>
      <c r="C2430" s="828" t="s">
        <v>2464</v>
      </c>
      <c r="D2430" s="828" t="s">
        <v>688</v>
      </c>
      <c r="E2430" s="828" t="e">
        <f>#REF!</f>
        <v>#REF!</v>
      </c>
      <c r="F2430" s="828">
        <v>3</v>
      </c>
      <c r="G2430" s="828" t="s">
        <v>2445</v>
      </c>
      <c r="H2430" s="828" t="e">
        <f>#REF!</f>
        <v>#REF!</v>
      </c>
      <c r="I2430" s="828" t="e">
        <f>#REF!+#REF!+#REF!</f>
        <v>#REF!</v>
      </c>
      <c r="J2430" s="828" t="e">
        <f>#REF!+#REF!+#REF!</f>
        <v>#REF!</v>
      </c>
      <c r="K2430" s="829" t="e">
        <f t="shared" si="42"/>
        <v>#REF!</v>
      </c>
      <c r="L2430" s="829" t="e">
        <f t="shared" si="43"/>
        <v>#REF!</v>
      </c>
      <c r="M2430" s="828" t="e">
        <f>#REF!</f>
        <v>#REF!</v>
      </c>
      <c r="N2430" s="828" t="e">
        <f>#REF!</f>
        <v>#REF!</v>
      </c>
      <c r="O2430" s="830" t="e">
        <f t="shared" si="44"/>
        <v>#REF!</v>
      </c>
      <c r="P2430" s="820" t="e">
        <f>Tabla13[[#This Row],[Ejec Real Acumu]]-Tabla13[[#This Row],[Proyec Ejec Acumul]]</f>
        <v>#REF!</v>
      </c>
      <c r="Q2430" s="820" t="e">
        <f>Tabla13[[#This Row],[Ejec Real Mes]]-Tabla13[[#This Row],[Program Entreg Mes]]</f>
        <v>#REF!</v>
      </c>
    </row>
    <row r="2431" spans="1:17">
      <c r="A2431" s="828">
        <v>37</v>
      </c>
      <c r="B2431" s="828" t="s">
        <v>2463</v>
      </c>
      <c r="C2431" s="828" t="s">
        <v>2464</v>
      </c>
      <c r="D2431" s="828" t="s">
        <v>688</v>
      </c>
      <c r="E2431" s="828" t="e">
        <f>#REF!</f>
        <v>#REF!</v>
      </c>
      <c r="F2431" s="828">
        <v>3</v>
      </c>
      <c r="G2431" s="828" t="s">
        <v>2445</v>
      </c>
      <c r="H2431" s="828" t="e">
        <f>#REF!</f>
        <v>#REF!</v>
      </c>
      <c r="I2431" s="828" t="e">
        <f>#REF!+#REF!+#REF!</f>
        <v>#REF!</v>
      </c>
      <c r="J2431" s="828" t="e">
        <f>#REF!+#REF!+#REF!</f>
        <v>#REF!</v>
      </c>
      <c r="K2431" s="829" t="e">
        <f t="shared" si="42"/>
        <v>#REF!</v>
      </c>
      <c r="L2431" s="829" t="e">
        <f t="shared" si="43"/>
        <v>#REF!</v>
      </c>
      <c r="M2431" s="828" t="e">
        <f>#REF!</f>
        <v>#REF!</v>
      </c>
      <c r="N2431" s="828" t="e">
        <f>#REF!</f>
        <v>#REF!</v>
      </c>
      <c r="O2431" s="830" t="e">
        <f t="shared" si="44"/>
        <v>#REF!</v>
      </c>
      <c r="P2431" s="820" t="e">
        <f>Tabla13[[#This Row],[Ejec Real Acumu]]-Tabla13[[#This Row],[Proyec Ejec Acumul]]</f>
        <v>#REF!</v>
      </c>
      <c r="Q2431" s="820" t="e">
        <f>Tabla13[[#This Row],[Ejec Real Mes]]-Tabla13[[#This Row],[Program Entreg Mes]]</f>
        <v>#REF!</v>
      </c>
    </row>
    <row r="2432" spans="1:17">
      <c r="A2432" s="828">
        <v>38</v>
      </c>
      <c r="B2432" s="828" t="s">
        <v>2463</v>
      </c>
      <c r="C2432" s="828" t="s">
        <v>2464</v>
      </c>
      <c r="D2432" s="828" t="s">
        <v>688</v>
      </c>
      <c r="E2432" s="828" t="e">
        <f>#REF!</f>
        <v>#REF!</v>
      </c>
      <c r="F2432" s="828">
        <v>3</v>
      </c>
      <c r="G2432" s="828" t="s">
        <v>2445</v>
      </c>
      <c r="H2432" s="828" t="e">
        <f>#REF!</f>
        <v>#REF!</v>
      </c>
      <c r="I2432" s="828" t="e">
        <f>#REF!+#REF!+#REF!</f>
        <v>#REF!</v>
      </c>
      <c r="J2432" s="828" t="e">
        <f>#REF!+#REF!+#REF!</f>
        <v>#REF!</v>
      </c>
      <c r="K2432" s="829" t="e">
        <f t="shared" si="42"/>
        <v>#REF!</v>
      </c>
      <c r="L2432" s="829" t="e">
        <f t="shared" si="43"/>
        <v>#REF!</v>
      </c>
      <c r="M2432" s="828" t="e">
        <f>#REF!</f>
        <v>#REF!</v>
      </c>
      <c r="N2432" s="828" t="e">
        <f>#REF!</f>
        <v>#REF!</v>
      </c>
      <c r="O2432" s="830" t="e">
        <f t="shared" si="44"/>
        <v>#REF!</v>
      </c>
      <c r="P2432" s="820" t="e">
        <f>Tabla13[[#This Row],[Ejec Real Acumu]]-Tabla13[[#This Row],[Proyec Ejec Acumul]]</f>
        <v>#REF!</v>
      </c>
      <c r="Q2432" s="820" t="e">
        <f>Tabla13[[#This Row],[Ejec Real Mes]]-Tabla13[[#This Row],[Program Entreg Mes]]</f>
        <v>#REF!</v>
      </c>
    </row>
    <row r="2433" spans="1:17">
      <c r="A2433" s="828">
        <v>1</v>
      </c>
      <c r="B2433" s="828" t="s">
        <v>2463</v>
      </c>
      <c r="C2433" s="828" t="s">
        <v>2464</v>
      </c>
      <c r="D2433" s="828" t="s">
        <v>688</v>
      </c>
      <c r="E2433" s="828" t="e">
        <f>#REF!</f>
        <v>#REF!</v>
      </c>
      <c r="F2433" s="828">
        <v>4</v>
      </c>
      <c r="G2433" s="828" t="s">
        <v>2446</v>
      </c>
      <c r="H2433" s="828" t="e">
        <f>#REF!</f>
        <v>#REF!</v>
      </c>
      <c r="I2433" s="828" t="e">
        <f>#REF!+#REF!+#REF!+#REF!</f>
        <v>#REF!</v>
      </c>
      <c r="J2433" s="828" t="e">
        <f>#REF!+#REF!+#REF!+#REF!</f>
        <v>#REF!</v>
      </c>
      <c r="K2433" s="829" t="e">
        <f t="shared" si="42"/>
        <v>#REF!</v>
      </c>
      <c r="L2433" s="829" t="e">
        <f t="shared" si="43"/>
        <v>#REF!</v>
      </c>
      <c r="M2433" s="828" t="e">
        <f>#REF!</f>
        <v>#REF!</v>
      </c>
      <c r="N2433" s="828" t="e">
        <f>#REF!</f>
        <v>#REF!</v>
      </c>
      <c r="O2433" s="830" t="e">
        <f t="shared" si="44"/>
        <v>#REF!</v>
      </c>
      <c r="P2433" s="820" t="e">
        <f>Tabla13[[#This Row],[Ejec Real Acumu]]-Tabla13[[#This Row],[Proyec Ejec Acumul]]</f>
        <v>#REF!</v>
      </c>
      <c r="Q2433" s="820" t="e">
        <f>Tabla13[[#This Row],[Ejec Real Mes]]-Tabla13[[#This Row],[Program Entreg Mes]]</f>
        <v>#REF!</v>
      </c>
    </row>
    <row r="2434" spans="1:17">
      <c r="A2434" s="828">
        <v>2</v>
      </c>
      <c r="B2434" s="828" t="s">
        <v>2463</v>
      </c>
      <c r="C2434" s="828" t="s">
        <v>2464</v>
      </c>
      <c r="D2434" s="828" t="s">
        <v>688</v>
      </c>
      <c r="E2434" s="828" t="e">
        <f>#REF!</f>
        <v>#REF!</v>
      </c>
      <c r="F2434" s="828">
        <v>4</v>
      </c>
      <c r="G2434" s="828" t="s">
        <v>2446</v>
      </c>
      <c r="H2434" s="828" t="e">
        <f>#REF!</f>
        <v>#REF!</v>
      </c>
      <c r="I2434" s="828" t="e">
        <f>#REF!+#REF!+#REF!+#REF!</f>
        <v>#REF!</v>
      </c>
      <c r="J2434" s="828" t="e">
        <f>#REF!+#REF!+#REF!+#REF!</f>
        <v>#REF!</v>
      </c>
      <c r="K2434" s="829" t="e">
        <f t="shared" ref="K2434:K2470" si="48">I2434/H2434</f>
        <v>#REF!</v>
      </c>
      <c r="L2434" s="829" t="e">
        <f t="shared" ref="L2434:L2470" si="49">J2434/H2434</f>
        <v>#REF!</v>
      </c>
      <c r="M2434" s="828" t="e">
        <f>#REF!</f>
        <v>#REF!</v>
      </c>
      <c r="N2434" s="828" t="e">
        <f>#REF!</f>
        <v>#REF!</v>
      </c>
      <c r="O2434" s="830" t="e">
        <f t="shared" ref="O2434:O2470" si="50">N2434/M2434</f>
        <v>#REF!</v>
      </c>
      <c r="P2434" s="820" t="e">
        <f>Tabla13[[#This Row],[Ejec Real Acumu]]-Tabla13[[#This Row],[Proyec Ejec Acumul]]</f>
        <v>#REF!</v>
      </c>
      <c r="Q2434" s="820" t="e">
        <f>Tabla13[[#This Row],[Ejec Real Mes]]-Tabla13[[#This Row],[Program Entreg Mes]]</f>
        <v>#REF!</v>
      </c>
    </row>
    <row r="2435" spans="1:17">
      <c r="A2435" s="828">
        <v>3</v>
      </c>
      <c r="B2435" s="828" t="s">
        <v>2463</v>
      </c>
      <c r="C2435" s="828" t="s">
        <v>2464</v>
      </c>
      <c r="D2435" s="828" t="s">
        <v>688</v>
      </c>
      <c r="E2435" s="828" t="e">
        <f>#REF!</f>
        <v>#REF!</v>
      </c>
      <c r="F2435" s="828">
        <v>4</v>
      </c>
      <c r="G2435" s="828" t="s">
        <v>2446</v>
      </c>
      <c r="H2435" s="828" t="e">
        <f>#REF!</f>
        <v>#REF!</v>
      </c>
      <c r="I2435" s="828" t="e">
        <f>#REF!+#REF!+#REF!+#REF!</f>
        <v>#REF!</v>
      </c>
      <c r="J2435" s="828" t="e">
        <f>#REF!+#REF!+#REF!+#REF!</f>
        <v>#REF!</v>
      </c>
      <c r="K2435" s="829" t="e">
        <f t="shared" si="48"/>
        <v>#REF!</v>
      </c>
      <c r="L2435" s="829" t="e">
        <f t="shared" si="49"/>
        <v>#REF!</v>
      </c>
      <c r="M2435" s="828" t="e">
        <f>#REF!</f>
        <v>#REF!</v>
      </c>
      <c r="N2435" s="828" t="e">
        <f>#REF!</f>
        <v>#REF!</v>
      </c>
      <c r="O2435" s="830" t="e">
        <f t="shared" si="50"/>
        <v>#REF!</v>
      </c>
      <c r="P2435" s="820" t="e">
        <f>Tabla13[[#This Row],[Ejec Real Acumu]]-Tabla13[[#This Row],[Proyec Ejec Acumul]]</f>
        <v>#REF!</v>
      </c>
      <c r="Q2435" s="820" t="e">
        <f>Tabla13[[#This Row],[Ejec Real Mes]]-Tabla13[[#This Row],[Program Entreg Mes]]</f>
        <v>#REF!</v>
      </c>
    </row>
    <row r="2436" spans="1:17">
      <c r="A2436" s="828">
        <v>4</v>
      </c>
      <c r="B2436" s="828" t="s">
        <v>2463</v>
      </c>
      <c r="C2436" s="828" t="s">
        <v>2464</v>
      </c>
      <c r="D2436" s="828" t="s">
        <v>688</v>
      </c>
      <c r="E2436" s="828" t="e">
        <f>#REF!</f>
        <v>#REF!</v>
      </c>
      <c r="F2436" s="828">
        <v>4</v>
      </c>
      <c r="G2436" s="828" t="s">
        <v>2446</v>
      </c>
      <c r="H2436" s="828" t="e">
        <f>#REF!</f>
        <v>#REF!</v>
      </c>
      <c r="I2436" s="828" t="e">
        <f>#REF!+#REF!+#REF!+#REF!</f>
        <v>#REF!</v>
      </c>
      <c r="J2436" s="828" t="e">
        <f>#REF!+#REF!+#REF!+#REF!</f>
        <v>#REF!</v>
      </c>
      <c r="K2436" s="829" t="e">
        <f t="shared" si="48"/>
        <v>#REF!</v>
      </c>
      <c r="L2436" s="829" t="e">
        <f t="shared" si="49"/>
        <v>#REF!</v>
      </c>
      <c r="M2436" s="828" t="e">
        <f>#REF!</f>
        <v>#REF!</v>
      </c>
      <c r="N2436" s="828" t="e">
        <f>#REF!</f>
        <v>#REF!</v>
      </c>
      <c r="O2436" s="830" t="e">
        <f t="shared" si="50"/>
        <v>#REF!</v>
      </c>
      <c r="P2436" s="820" t="e">
        <f>Tabla13[[#This Row],[Ejec Real Acumu]]-Tabla13[[#This Row],[Proyec Ejec Acumul]]</f>
        <v>#REF!</v>
      </c>
      <c r="Q2436" s="820" t="e">
        <f>Tabla13[[#This Row],[Ejec Real Mes]]-Tabla13[[#This Row],[Program Entreg Mes]]</f>
        <v>#REF!</v>
      </c>
    </row>
    <row r="2437" spans="1:17">
      <c r="A2437" s="828">
        <v>5</v>
      </c>
      <c r="B2437" s="828" t="s">
        <v>2463</v>
      </c>
      <c r="C2437" s="828" t="s">
        <v>2464</v>
      </c>
      <c r="D2437" s="828" t="s">
        <v>688</v>
      </c>
      <c r="E2437" s="828" t="e">
        <f>#REF!</f>
        <v>#REF!</v>
      </c>
      <c r="F2437" s="828">
        <v>4</v>
      </c>
      <c r="G2437" s="828" t="s">
        <v>2446</v>
      </c>
      <c r="H2437" s="828" t="e">
        <f>#REF!</f>
        <v>#REF!</v>
      </c>
      <c r="I2437" s="828" t="e">
        <f>#REF!+#REF!+#REF!+#REF!</f>
        <v>#REF!</v>
      </c>
      <c r="J2437" s="828" t="e">
        <f>#REF!+#REF!+#REF!+#REF!</f>
        <v>#REF!</v>
      </c>
      <c r="K2437" s="829" t="e">
        <f t="shared" si="48"/>
        <v>#REF!</v>
      </c>
      <c r="L2437" s="829" t="e">
        <f t="shared" si="49"/>
        <v>#REF!</v>
      </c>
      <c r="M2437" s="828" t="e">
        <f>#REF!</f>
        <v>#REF!</v>
      </c>
      <c r="N2437" s="828" t="e">
        <f>#REF!</f>
        <v>#REF!</v>
      </c>
      <c r="O2437" s="830" t="e">
        <f t="shared" si="50"/>
        <v>#REF!</v>
      </c>
      <c r="P2437" s="820" t="e">
        <f>Tabla13[[#This Row],[Ejec Real Acumu]]-Tabla13[[#This Row],[Proyec Ejec Acumul]]</f>
        <v>#REF!</v>
      </c>
      <c r="Q2437" s="820" t="e">
        <f>Tabla13[[#This Row],[Ejec Real Mes]]-Tabla13[[#This Row],[Program Entreg Mes]]</f>
        <v>#REF!</v>
      </c>
    </row>
    <row r="2438" spans="1:17">
      <c r="A2438" s="828">
        <v>6</v>
      </c>
      <c r="B2438" s="828" t="s">
        <v>2463</v>
      </c>
      <c r="C2438" s="828" t="s">
        <v>2464</v>
      </c>
      <c r="D2438" s="828" t="s">
        <v>688</v>
      </c>
      <c r="E2438" s="828" t="e">
        <f>#REF!</f>
        <v>#REF!</v>
      </c>
      <c r="F2438" s="828">
        <v>4</v>
      </c>
      <c r="G2438" s="828" t="s">
        <v>2446</v>
      </c>
      <c r="H2438" s="828" t="e">
        <f>#REF!</f>
        <v>#REF!</v>
      </c>
      <c r="I2438" s="828" t="e">
        <f>#REF!+#REF!+#REF!+#REF!</f>
        <v>#REF!</v>
      </c>
      <c r="J2438" s="828" t="e">
        <f>#REF!+#REF!+#REF!+#REF!</f>
        <v>#REF!</v>
      </c>
      <c r="K2438" s="829" t="e">
        <f t="shared" si="48"/>
        <v>#REF!</v>
      </c>
      <c r="L2438" s="829" t="e">
        <f t="shared" si="49"/>
        <v>#REF!</v>
      </c>
      <c r="M2438" s="828" t="e">
        <f>#REF!</f>
        <v>#REF!</v>
      </c>
      <c r="N2438" s="828" t="e">
        <f>#REF!</f>
        <v>#REF!</v>
      </c>
      <c r="O2438" s="830" t="e">
        <f t="shared" si="50"/>
        <v>#REF!</v>
      </c>
      <c r="P2438" s="820" t="e">
        <f>Tabla13[[#This Row],[Ejec Real Acumu]]-Tabla13[[#This Row],[Proyec Ejec Acumul]]</f>
        <v>#REF!</v>
      </c>
      <c r="Q2438" s="820" t="e">
        <f>Tabla13[[#This Row],[Ejec Real Mes]]-Tabla13[[#This Row],[Program Entreg Mes]]</f>
        <v>#REF!</v>
      </c>
    </row>
    <row r="2439" spans="1:17">
      <c r="A2439" s="828">
        <v>7</v>
      </c>
      <c r="B2439" s="828" t="s">
        <v>2463</v>
      </c>
      <c r="C2439" s="828" t="s">
        <v>2464</v>
      </c>
      <c r="D2439" s="828" t="s">
        <v>688</v>
      </c>
      <c r="E2439" s="828" t="e">
        <f>#REF!</f>
        <v>#REF!</v>
      </c>
      <c r="F2439" s="828">
        <v>4</v>
      </c>
      <c r="G2439" s="828" t="s">
        <v>2446</v>
      </c>
      <c r="H2439" s="828" t="e">
        <f>#REF!</f>
        <v>#REF!</v>
      </c>
      <c r="I2439" s="828" t="e">
        <f>#REF!+#REF!+#REF!+#REF!</f>
        <v>#REF!</v>
      </c>
      <c r="J2439" s="828" t="e">
        <f>#REF!+#REF!+#REF!+#REF!</f>
        <v>#REF!</v>
      </c>
      <c r="K2439" s="829" t="e">
        <f t="shared" si="48"/>
        <v>#REF!</v>
      </c>
      <c r="L2439" s="829" t="e">
        <f t="shared" si="49"/>
        <v>#REF!</v>
      </c>
      <c r="M2439" s="828" t="e">
        <f>#REF!</f>
        <v>#REF!</v>
      </c>
      <c r="N2439" s="828" t="e">
        <f>#REF!</f>
        <v>#REF!</v>
      </c>
      <c r="O2439" s="830" t="e">
        <f t="shared" si="50"/>
        <v>#REF!</v>
      </c>
      <c r="P2439" s="820" t="e">
        <f>Tabla13[[#This Row],[Ejec Real Acumu]]-Tabla13[[#This Row],[Proyec Ejec Acumul]]</f>
        <v>#REF!</v>
      </c>
      <c r="Q2439" s="820" t="e">
        <f>Tabla13[[#This Row],[Ejec Real Mes]]-Tabla13[[#This Row],[Program Entreg Mes]]</f>
        <v>#REF!</v>
      </c>
    </row>
    <row r="2440" spans="1:17">
      <c r="A2440" s="828">
        <v>8</v>
      </c>
      <c r="B2440" s="828" t="s">
        <v>2463</v>
      </c>
      <c r="C2440" s="828" t="s">
        <v>2464</v>
      </c>
      <c r="D2440" s="828" t="s">
        <v>688</v>
      </c>
      <c r="E2440" s="828" t="e">
        <f>#REF!</f>
        <v>#REF!</v>
      </c>
      <c r="F2440" s="828">
        <v>4</v>
      </c>
      <c r="G2440" s="828" t="s">
        <v>2446</v>
      </c>
      <c r="H2440" s="828" t="e">
        <f>#REF!</f>
        <v>#REF!</v>
      </c>
      <c r="I2440" s="828" t="e">
        <f>#REF!+#REF!+#REF!+#REF!</f>
        <v>#REF!</v>
      </c>
      <c r="J2440" s="828" t="e">
        <f>#REF!+#REF!+#REF!+#REF!</f>
        <v>#REF!</v>
      </c>
      <c r="K2440" s="829" t="e">
        <f t="shared" si="48"/>
        <v>#REF!</v>
      </c>
      <c r="L2440" s="829" t="e">
        <f t="shared" si="49"/>
        <v>#REF!</v>
      </c>
      <c r="M2440" s="828" t="e">
        <f>#REF!</f>
        <v>#REF!</v>
      </c>
      <c r="N2440" s="828" t="e">
        <f>#REF!</f>
        <v>#REF!</v>
      </c>
      <c r="O2440" s="830" t="e">
        <f t="shared" si="50"/>
        <v>#REF!</v>
      </c>
      <c r="P2440" s="820" t="e">
        <f>Tabla13[[#This Row],[Ejec Real Acumu]]-Tabla13[[#This Row],[Proyec Ejec Acumul]]</f>
        <v>#REF!</v>
      </c>
      <c r="Q2440" s="820" t="e">
        <f>Tabla13[[#This Row],[Ejec Real Mes]]-Tabla13[[#This Row],[Program Entreg Mes]]</f>
        <v>#REF!</v>
      </c>
    </row>
    <row r="2441" spans="1:17">
      <c r="A2441" s="828">
        <v>9</v>
      </c>
      <c r="B2441" s="828" t="s">
        <v>2463</v>
      </c>
      <c r="C2441" s="828" t="s">
        <v>2464</v>
      </c>
      <c r="D2441" s="828" t="s">
        <v>688</v>
      </c>
      <c r="E2441" s="828" t="e">
        <f>#REF!</f>
        <v>#REF!</v>
      </c>
      <c r="F2441" s="828">
        <v>4</v>
      </c>
      <c r="G2441" s="828" t="s">
        <v>2446</v>
      </c>
      <c r="H2441" s="828" t="e">
        <f>#REF!</f>
        <v>#REF!</v>
      </c>
      <c r="I2441" s="828" t="e">
        <f>#REF!+#REF!+#REF!+#REF!</f>
        <v>#REF!</v>
      </c>
      <c r="J2441" s="828" t="e">
        <f>#REF!+#REF!+#REF!+#REF!</f>
        <v>#REF!</v>
      </c>
      <c r="K2441" s="829" t="e">
        <f t="shared" si="48"/>
        <v>#REF!</v>
      </c>
      <c r="L2441" s="829" t="e">
        <f t="shared" si="49"/>
        <v>#REF!</v>
      </c>
      <c r="M2441" s="828" t="e">
        <f>#REF!</f>
        <v>#REF!</v>
      </c>
      <c r="N2441" s="828" t="e">
        <f>#REF!</f>
        <v>#REF!</v>
      </c>
      <c r="O2441" s="830" t="e">
        <f t="shared" si="50"/>
        <v>#REF!</v>
      </c>
      <c r="P2441" s="820" t="e">
        <f>Tabla13[[#This Row],[Ejec Real Acumu]]-Tabla13[[#This Row],[Proyec Ejec Acumul]]</f>
        <v>#REF!</v>
      </c>
      <c r="Q2441" s="820" t="e">
        <f>Tabla13[[#This Row],[Ejec Real Mes]]-Tabla13[[#This Row],[Program Entreg Mes]]</f>
        <v>#REF!</v>
      </c>
    </row>
    <row r="2442" spans="1:17">
      <c r="A2442" s="828">
        <v>10</v>
      </c>
      <c r="B2442" s="828" t="s">
        <v>2463</v>
      </c>
      <c r="C2442" s="828" t="s">
        <v>2464</v>
      </c>
      <c r="D2442" s="828" t="s">
        <v>688</v>
      </c>
      <c r="E2442" s="828" t="e">
        <f>#REF!</f>
        <v>#REF!</v>
      </c>
      <c r="F2442" s="828">
        <v>4</v>
      </c>
      <c r="G2442" s="828" t="s">
        <v>2446</v>
      </c>
      <c r="H2442" s="828" t="e">
        <f>#REF!</f>
        <v>#REF!</v>
      </c>
      <c r="I2442" s="828" t="e">
        <f>#REF!+#REF!+#REF!+#REF!</f>
        <v>#REF!</v>
      </c>
      <c r="J2442" s="828" t="e">
        <f>#REF!+#REF!+#REF!+#REF!</f>
        <v>#REF!</v>
      </c>
      <c r="K2442" s="829" t="e">
        <f t="shared" si="48"/>
        <v>#REF!</v>
      </c>
      <c r="L2442" s="829" t="e">
        <f t="shared" si="49"/>
        <v>#REF!</v>
      </c>
      <c r="M2442" s="828" t="e">
        <f>#REF!</f>
        <v>#REF!</v>
      </c>
      <c r="N2442" s="828" t="e">
        <f>#REF!</f>
        <v>#REF!</v>
      </c>
      <c r="O2442" s="830" t="e">
        <f t="shared" si="50"/>
        <v>#REF!</v>
      </c>
      <c r="P2442" s="820" t="e">
        <f>Tabla13[[#This Row],[Ejec Real Acumu]]-Tabla13[[#This Row],[Proyec Ejec Acumul]]</f>
        <v>#REF!</v>
      </c>
      <c r="Q2442" s="820" t="e">
        <f>Tabla13[[#This Row],[Ejec Real Mes]]-Tabla13[[#This Row],[Program Entreg Mes]]</f>
        <v>#REF!</v>
      </c>
    </row>
    <row r="2443" spans="1:17">
      <c r="A2443" s="828">
        <v>11</v>
      </c>
      <c r="B2443" s="828" t="s">
        <v>2463</v>
      </c>
      <c r="C2443" s="828" t="s">
        <v>2464</v>
      </c>
      <c r="D2443" s="828" t="s">
        <v>688</v>
      </c>
      <c r="E2443" s="828" t="e">
        <f>#REF!</f>
        <v>#REF!</v>
      </c>
      <c r="F2443" s="828">
        <v>4</v>
      </c>
      <c r="G2443" s="828" t="s">
        <v>2446</v>
      </c>
      <c r="H2443" s="828" t="e">
        <f>#REF!</f>
        <v>#REF!</v>
      </c>
      <c r="I2443" s="828" t="e">
        <f>#REF!+#REF!+#REF!+#REF!</f>
        <v>#REF!</v>
      </c>
      <c r="J2443" s="828" t="e">
        <f>#REF!+#REF!+#REF!+#REF!</f>
        <v>#REF!</v>
      </c>
      <c r="K2443" s="829" t="e">
        <f t="shared" si="48"/>
        <v>#REF!</v>
      </c>
      <c r="L2443" s="829" t="e">
        <f t="shared" si="49"/>
        <v>#REF!</v>
      </c>
      <c r="M2443" s="828" t="e">
        <f>#REF!</f>
        <v>#REF!</v>
      </c>
      <c r="N2443" s="828" t="e">
        <f>#REF!</f>
        <v>#REF!</v>
      </c>
      <c r="O2443" s="830" t="e">
        <f t="shared" si="50"/>
        <v>#REF!</v>
      </c>
      <c r="P2443" s="820" t="e">
        <f>Tabla13[[#This Row],[Ejec Real Acumu]]-Tabla13[[#This Row],[Proyec Ejec Acumul]]</f>
        <v>#REF!</v>
      </c>
      <c r="Q2443" s="820" t="e">
        <f>Tabla13[[#This Row],[Ejec Real Mes]]-Tabla13[[#This Row],[Program Entreg Mes]]</f>
        <v>#REF!</v>
      </c>
    </row>
    <row r="2444" spans="1:17">
      <c r="A2444" s="828">
        <v>12</v>
      </c>
      <c r="B2444" s="828" t="s">
        <v>2463</v>
      </c>
      <c r="C2444" s="828" t="s">
        <v>2464</v>
      </c>
      <c r="D2444" s="828" t="s">
        <v>688</v>
      </c>
      <c r="E2444" s="828" t="e">
        <f>#REF!</f>
        <v>#REF!</v>
      </c>
      <c r="F2444" s="828">
        <v>4</v>
      </c>
      <c r="G2444" s="828" t="s">
        <v>2446</v>
      </c>
      <c r="H2444" s="828" t="e">
        <f>#REF!</f>
        <v>#REF!</v>
      </c>
      <c r="I2444" s="828" t="e">
        <f>#REF!+#REF!+#REF!+#REF!</f>
        <v>#REF!</v>
      </c>
      <c r="J2444" s="828" t="e">
        <f>#REF!+#REF!+#REF!+#REF!</f>
        <v>#REF!</v>
      </c>
      <c r="K2444" s="829" t="e">
        <f t="shared" si="48"/>
        <v>#REF!</v>
      </c>
      <c r="L2444" s="829" t="e">
        <f t="shared" si="49"/>
        <v>#REF!</v>
      </c>
      <c r="M2444" s="828" t="e">
        <f>#REF!</f>
        <v>#REF!</v>
      </c>
      <c r="N2444" s="828" t="e">
        <f>#REF!</f>
        <v>#REF!</v>
      </c>
      <c r="O2444" s="830" t="e">
        <f t="shared" si="50"/>
        <v>#REF!</v>
      </c>
      <c r="P2444" s="820" t="e">
        <f>Tabla13[[#This Row],[Ejec Real Acumu]]-Tabla13[[#This Row],[Proyec Ejec Acumul]]</f>
        <v>#REF!</v>
      </c>
      <c r="Q2444" s="820" t="e">
        <f>Tabla13[[#This Row],[Ejec Real Mes]]-Tabla13[[#This Row],[Program Entreg Mes]]</f>
        <v>#REF!</v>
      </c>
    </row>
    <row r="2445" spans="1:17">
      <c r="A2445" s="828">
        <v>13</v>
      </c>
      <c r="B2445" s="828" t="s">
        <v>2463</v>
      </c>
      <c r="C2445" s="828" t="s">
        <v>2464</v>
      </c>
      <c r="D2445" s="828" t="s">
        <v>688</v>
      </c>
      <c r="E2445" s="828" t="e">
        <f>#REF!</f>
        <v>#REF!</v>
      </c>
      <c r="F2445" s="828">
        <v>4</v>
      </c>
      <c r="G2445" s="828" t="s">
        <v>2446</v>
      </c>
      <c r="H2445" s="828" t="e">
        <f>#REF!</f>
        <v>#REF!</v>
      </c>
      <c r="I2445" s="828" t="e">
        <f>#REF!+#REF!+#REF!+#REF!</f>
        <v>#REF!</v>
      </c>
      <c r="J2445" s="828" t="e">
        <f>#REF!+#REF!+#REF!+#REF!</f>
        <v>#REF!</v>
      </c>
      <c r="K2445" s="829" t="e">
        <f t="shared" si="48"/>
        <v>#REF!</v>
      </c>
      <c r="L2445" s="829" t="e">
        <f t="shared" si="49"/>
        <v>#REF!</v>
      </c>
      <c r="M2445" s="828" t="e">
        <f>#REF!</f>
        <v>#REF!</v>
      </c>
      <c r="N2445" s="828" t="e">
        <f>#REF!</f>
        <v>#REF!</v>
      </c>
      <c r="O2445" s="830" t="e">
        <f t="shared" si="50"/>
        <v>#REF!</v>
      </c>
      <c r="P2445" s="820" t="e">
        <f>Tabla13[[#This Row],[Ejec Real Acumu]]-Tabla13[[#This Row],[Proyec Ejec Acumul]]</f>
        <v>#REF!</v>
      </c>
      <c r="Q2445" s="820" t="e">
        <f>Tabla13[[#This Row],[Ejec Real Mes]]-Tabla13[[#This Row],[Program Entreg Mes]]</f>
        <v>#REF!</v>
      </c>
    </row>
    <row r="2446" spans="1:17">
      <c r="A2446" s="828">
        <v>14</v>
      </c>
      <c r="B2446" s="828" t="s">
        <v>2463</v>
      </c>
      <c r="C2446" s="828" t="s">
        <v>2464</v>
      </c>
      <c r="D2446" s="828" t="s">
        <v>688</v>
      </c>
      <c r="E2446" s="828" t="e">
        <f>#REF!</f>
        <v>#REF!</v>
      </c>
      <c r="F2446" s="828">
        <v>4</v>
      </c>
      <c r="G2446" s="828" t="s">
        <v>2446</v>
      </c>
      <c r="H2446" s="828" t="e">
        <f>#REF!</f>
        <v>#REF!</v>
      </c>
      <c r="I2446" s="828" t="e">
        <f>#REF!+#REF!+#REF!+#REF!</f>
        <v>#REF!</v>
      </c>
      <c r="J2446" s="828" t="e">
        <f>#REF!+#REF!+#REF!+#REF!</f>
        <v>#REF!</v>
      </c>
      <c r="K2446" s="829" t="e">
        <f t="shared" si="48"/>
        <v>#REF!</v>
      </c>
      <c r="L2446" s="829" t="e">
        <f t="shared" si="49"/>
        <v>#REF!</v>
      </c>
      <c r="M2446" s="828" t="e">
        <f>#REF!</f>
        <v>#REF!</v>
      </c>
      <c r="N2446" s="828" t="e">
        <f>#REF!</f>
        <v>#REF!</v>
      </c>
      <c r="O2446" s="830" t="e">
        <f t="shared" si="50"/>
        <v>#REF!</v>
      </c>
      <c r="P2446" s="820" t="e">
        <f>Tabla13[[#This Row],[Ejec Real Acumu]]-Tabla13[[#This Row],[Proyec Ejec Acumul]]</f>
        <v>#REF!</v>
      </c>
      <c r="Q2446" s="820" t="e">
        <f>Tabla13[[#This Row],[Ejec Real Mes]]-Tabla13[[#This Row],[Program Entreg Mes]]</f>
        <v>#REF!</v>
      </c>
    </row>
    <row r="2447" spans="1:17">
      <c r="A2447" s="828">
        <v>15</v>
      </c>
      <c r="B2447" s="828" t="s">
        <v>2463</v>
      </c>
      <c r="C2447" s="828" t="s">
        <v>2464</v>
      </c>
      <c r="D2447" s="828" t="s">
        <v>688</v>
      </c>
      <c r="E2447" s="828" t="e">
        <f>#REF!</f>
        <v>#REF!</v>
      </c>
      <c r="F2447" s="828">
        <v>4</v>
      </c>
      <c r="G2447" s="828" t="s">
        <v>2446</v>
      </c>
      <c r="H2447" s="828" t="e">
        <f>#REF!</f>
        <v>#REF!</v>
      </c>
      <c r="I2447" s="828" t="e">
        <f>#REF!+#REF!+#REF!+#REF!</f>
        <v>#REF!</v>
      </c>
      <c r="J2447" s="828" t="e">
        <f>#REF!+#REF!+#REF!+#REF!</f>
        <v>#REF!</v>
      </c>
      <c r="K2447" s="829" t="e">
        <f t="shared" si="48"/>
        <v>#REF!</v>
      </c>
      <c r="L2447" s="829" t="e">
        <f t="shared" si="49"/>
        <v>#REF!</v>
      </c>
      <c r="M2447" s="828" t="e">
        <f>#REF!</f>
        <v>#REF!</v>
      </c>
      <c r="N2447" s="828" t="e">
        <f>#REF!</f>
        <v>#REF!</v>
      </c>
      <c r="O2447" s="830" t="e">
        <f t="shared" si="50"/>
        <v>#REF!</v>
      </c>
      <c r="P2447" s="820" t="e">
        <f>Tabla13[[#This Row],[Ejec Real Acumu]]-Tabla13[[#This Row],[Proyec Ejec Acumul]]</f>
        <v>#REF!</v>
      </c>
      <c r="Q2447" s="820" t="e">
        <f>Tabla13[[#This Row],[Ejec Real Mes]]-Tabla13[[#This Row],[Program Entreg Mes]]</f>
        <v>#REF!</v>
      </c>
    </row>
    <row r="2448" spans="1:17">
      <c r="A2448" s="828">
        <v>16</v>
      </c>
      <c r="B2448" s="828" t="s">
        <v>2463</v>
      </c>
      <c r="C2448" s="828" t="s">
        <v>2464</v>
      </c>
      <c r="D2448" s="828" t="s">
        <v>688</v>
      </c>
      <c r="E2448" s="828" t="e">
        <f>#REF!</f>
        <v>#REF!</v>
      </c>
      <c r="F2448" s="828">
        <v>4</v>
      </c>
      <c r="G2448" s="828" t="s">
        <v>2446</v>
      </c>
      <c r="H2448" s="828" t="e">
        <f>#REF!</f>
        <v>#REF!</v>
      </c>
      <c r="I2448" s="828" t="e">
        <f>#REF!+#REF!+#REF!+#REF!</f>
        <v>#REF!</v>
      </c>
      <c r="J2448" s="828" t="e">
        <f>#REF!+#REF!+#REF!+#REF!</f>
        <v>#REF!</v>
      </c>
      <c r="K2448" s="829" t="e">
        <f t="shared" si="48"/>
        <v>#REF!</v>
      </c>
      <c r="L2448" s="829" t="e">
        <f t="shared" si="49"/>
        <v>#REF!</v>
      </c>
      <c r="M2448" s="828" t="e">
        <f>#REF!</f>
        <v>#REF!</v>
      </c>
      <c r="N2448" s="828" t="e">
        <f>#REF!</f>
        <v>#REF!</v>
      </c>
      <c r="O2448" s="830" t="e">
        <f t="shared" si="50"/>
        <v>#REF!</v>
      </c>
      <c r="P2448" s="820" t="e">
        <f>Tabla13[[#This Row],[Ejec Real Acumu]]-Tabla13[[#This Row],[Proyec Ejec Acumul]]</f>
        <v>#REF!</v>
      </c>
      <c r="Q2448" s="820" t="e">
        <f>Tabla13[[#This Row],[Ejec Real Mes]]-Tabla13[[#This Row],[Program Entreg Mes]]</f>
        <v>#REF!</v>
      </c>
    </row>
    <row r="2449" spans="1:17">
      <c r="A2449" s="828">
        <v>17</v>
      </c>
      <c r="B2449" s="828" t="s">
        <v>2463</v>
      </c>
      <c r="C2449" s="828" t="s">
        <v>2464</v>
      </c>
      <c r="D2449" s="828" t="s">
        <v>688</v>
      </c>
      <c r="E2449" s="828" t="e">
        <f>#REF!</f>
        <v>#REF!</v>
      </c>
      <c r="F2449" s="828">
        <v>4</v>
      </c>
      <c r="G2449" s="828" t="s">
        <v>2446</v>
      </c>
      <c r="H2449" s="828" t="e">
        <f>#REF!</f>
        <v>#REF!</v>
      </c>
      <c r="I2449" s="828" t="e">
        <f>#REF!+#REF!+#REF!+#REF!</f>
        <v>#REF!</v>
      </c>
      <c r="J2449" s="828" t="e">
        <f>#REF!+#REF!+#REF!+#REF!</f>
        <v>#REF!</v>
      </c>
      <c r="K2449" s="829" t="e">
        <f t="shared" si="48"/>
        <v>#REF!</v>
      </c>
      <c r="L2449" s="829" t="e">
        <f t="shared" si="49"/>
        <v>#REF!</v>
      </c>
      <c r="M2449" s="828" t="e">
        <f>#REF!</f>
        <v>#REF!</v>
      </c>
      <c r="N2449" s="828" t="e">
        <f>#REF!</f>
        <v>#REF!</v>
      </c>
      <c r="O2449" s="830" t="e">
        <f t="shared" si="50"/>
        <v>#REF!</v>
      </c>
      <c r="P2449" s="820" t="e">
        <f>Tabla13[[#This Row],[Ejec Real Acumu]]-Tabla13[[#This Row],[Proyec Ejec Acumul]]</f>
        <v>#REF!</v>
      </c>
      <c r="Q2449" s="820" t="e">
        <f>Tabla13[[#This Row],[Ejec Real Mes]]-Tabla13[[#This Row],[Program Entreg Mes]]</f>
        <v>#REF!</v>
      </c>
    </row>
    <row r="2450" spans="1:17">
      <c r="A2450" s="828">
        <v>18</v>
      </c>
      <c r="B2450" s="828" t="s">
        <v>2463</v>
      </c>
      <c r="C2450" s="828" t="s">
        <v>2464</v>
      </c>
      <c r="D2450" s="828" t="s">
        <v>688</v>
      </c>
      <c r="E2450" s="828" t="e">
        <f>#REF!</f>
        <v>#REF!</v>
      </c>
      <c r="F2450" s="828">
        <v>4</v>
      </c>
      <c r="G2450" s="828" t="s">
        <v>2446</v>
      </c>
      <c r="H2450" s="828" t="e">
        <f>#REF!</f>
        <v>#REF!</v>
      </c>
      <c r="I2450" s="828" t="e">
        <f>#REF!+#REF!+#REF!+#REF!</f>
        <v>#REF!</v>
      </c>
      <c r="J2450" s="828" t="e">
        <f>#REF!+#REF!+#REF!+#REF!</f>
        <v>#REF!</v>
      </c>
      <c r="K2450" s="829" t="e">
        <f t="shared" si="48"/>
        <v>#REF!</v>
      </c>
      <c r="L2450" s="829" t="e">
        <f t="shared" si="49"/>
        <v>#REF!</v>
      </c>
      <c r="M2450" s="828" t="e">
        <f>#REF!</f>
        <v>#REF!</v>
      </c>
      <c r="N2450" s="828" t="e">
        <f>#REF!</f>
        <v>#REF!</v>
      </c>
      <c r="O2450" s="830" t="e">
        <f t="shared" si="50"/>
        <v>#REF!</v>
      </c>
      <c r="P2450" s="820" t="e">
        <f>Tabla13[[#This Row],[Ejec Real Acumu]]-Tabla13[[#This Row],[Proyec Ejec Acumul]]</f>
        <v>#REF!</v>
      </c>
      <c r="Q2450" s="820" t="e">
        <f>Tabla13[[#This Row],[Ejec Real Mes]]-Tabla13[[#This Row],[Program Entreg Mes]]</f>
        <v>#REF!</v>
      </c>
    </row>
    <row r="2451" spans="1:17">
      <c r="A2451" s="828">
        <v>19</v>
      </c>
      <c r="B2451" s="828" t="s">
        <v>2463</v>
      </c>
      <c r="C2451" s="828" t="s">
        <v>2464</v>
      </c>
      <c r="D2451" s="828" t="s">
        <v>688</v>
      </c>
      <c r="E2451" s="828" t="e">
        <f>#REF!</f>
        <v>#REF!</v>
      </c>
      <c r="F2451" s="828">
        <v>4</v>
      </c>
      <c r="G2451" s="828" t="s">
        <v>2446</v>
      </c>
      <c r="H2451" s="828" t="e">
        <f>#REF!</f>
        <v>#REF!</v>
      </c>
      <c r="I2451" s="828" t="e">
        <f>#REF!+#REF!+#REF!+#REF!</f>
        <v>#REF!</v>
      </c>
      <c r="J2451" s="828" t="e">
        <f>#REF!+#REF!+#REF!+#REF!</f>
        <v>#REF!</v>
      </c>
      <c r="K2451" s="829" t="e">
        <f t="shared" si="48"/>
        <v>#REF!</v>
      </c>
      <c r="L2451" s="829" t="e">
        <f t="shared" si="49"/>
        <v>#REF!</v>
      </c>
      <c r="M2451" s="828" t="e">
        <f>#REF!</f>
        <v>#REF!</v>
      </c>
      <c r="N2451" s="828" t="e">
        <f>#REF!</f>
        <v>#REF!</v>
      </c>
      <c r="O2451" s="830" t="e">
        <f t="shared" si="50"/>
        <v>#REF!</v>
      </c>
      <c r="P2451" s="820" t="e">
        <f>Tabla13[[#This Row],[Ejec Real Acumu]]-Tabla13[[#This Row],[Proyec Ejec Acumul]]</f>
        <v>#REF!</v>
      </c>
      <c r="Q2451" s="820" t="e">
        <f>Tabla13[[#This Row],[Ejec Real Mes]]-Tabla13[[#This Row],[Program Entreg Mes]]</f>
        <v>#REF!</v>
      </c>
    </row>
    <row r="2452" spans="1:17">
      <c r="A2452" s="828">
        <v>20</v>
      </c>
      <c r="B2452" s="828" t="s">
        <v>2463</v>
      </c>
      <c r="C2452" s="828" t="s">
        <v>2464</v>
      </c>
      <c r="D2452" s="828" t="s">
        <v>688</v>
      </c>
      <c r="E2452" s="828" t="e">
        <f>#REF!</f>
        <v>#REF!</v>
      </c>
      <c r="F2452" s="828">
        <v>4</v>
      </c>
      <c r="G2452" s="828" t="s">
        <v>2446</v>
      </c>
      <c r="H2452" s="828" t="e">
        <f>#REF!</f>
        <v>#REF!</v>
      </c>
      <c r="I2452" s="828" t="e">
        <f>#REF!+#REF!+#REF!+#REF!</f>
        <v>#REF!</v>
      </c>
      <c r="J2452" s="828" t="e">
        <f>#REF!+#REF!+#REF!+#REF!</f>
        <v>#REF!</v>
      </c>
      <c r="K2452" s="829" t="e">
        <f t="shared" si="48"/>
        <v>#REF!</v>
      </c>
      <c r="L2452" s="829" t="e">
        <f t="shared" si="49"/>
        <v>#REF!</v>
      </c>
      <c r="M2452" s="828" t="e">
        <f>#REF!</f>
        <v>#REF!</v>
      </c>
      <c r="N2452" s="828" t="e">
        <f>#REF!</f>
        <v>#REF!</v>
      </c>
      <c r="O2452" s="830" t="e">
        <f t="shared" si="50"/>
        <v>#REF!</v>
      </c>
      <c r="P2452" s="820" t="e">
        <f>Tabla13[[#This Row],[Ejec Real Acumu]]-Tabla13[[#This Row],[Proyec Ejec Acumul]]</f>
        <v>#REF!</v>
      </c>
      <c r="Q2452" s="820" t="e">
        <f>Tabla13[[#This Row],[Ejec Real Mes]]-Tabla13[[#This Row],[Program Entreg Mes]]</f>
        <v>#REF!</v>
      </c>
    </row>
    <row r="2453" spans="1:17">
      <c r="A2453" s="828">
        <v>21</v>
      </c>
      <c r="B2453" s="828" t="s">
        <v>2463</v>
      </c>
      <c r="C2453" s="828" t="s">
        <v>2464</v>
      </c>
      <c r="D2453" s="828" t="s">
        <v>688</v>
      </c>
      <c r="E2453" s="828" t="e">
        <f>#REF!</f>
        <v>#REF!</v>
      </c>
      <c r="F2453" s="828">
        <v>4</v>
      </c>
      <c r="G2453" s="828" t="s">
        <v>2446</v>
      </c>
      <c r="H2453" s="828" t="e">
        <f>#REF!</f>
        <v>#REF!</v>
      </c>
      <c r="I2453" s="828" t="e">
        <f>#REF!+#REF!+#REF!+#REF!</f>
        <v>#REF!</v>
      </c>
      <c r="J2453" s="828" t="e">
        <f>#REF!+#REF!+#REF!+#REF!</f>
        <v>#REF!</v>
      </c>
      <c r="K2453" s="829" t="e">
        <f t="shared" si="48"/>
        <v>#REF!</v>
      </c>
      <c r="L2453" s="829" t="e">
        <f t="shared" si="49"/>
        <v>#REF!</v>
      </c>
      <c r="M2453" s="828" t="e">
        <f>#REF!</f>
        <v>#REF!</v>
      </c>
      <c r="N2453" s="828" t="e">
        <f>#REF!</f>
        <v>#REF!</v>
      </c>
      <c r="O2453" s="830" t="e">
        <f t="shared" si="50"/>
        <v>#REF!</v>
      </c>
      <c r="P2453" s="820" t="e">
        <f>Tabla13[[#This Row],[Ejec Real Acumu]]-Tabla13[[#This Row],[Proyec Ejec Acumul]]</f>
        <v>#REF!</v>
      </c>
      <c r="Q2453" s="820" t="e">
        <f>Tabla13[[#This Row],[Ejec Real Mes]]-Tabla13[[#This Row],[Program Entreg Mes]]</f>
        <v>#REF!</v>
      </c>
    </row>
    <row r="2454" spans="1:17">
      <c r="A2454" s="828">
        <v>22</v>
      </c>
      <c r="B2454" s="828" t="s">
        <v>2463</v>
      </c>
      <c r="C2454" s="828" t="s">
        <v>2464</v>
      </c>
      <c r="D2454" s="828" t="s">
        <v>688</v>
      </c>
      <c r="E2454" s="828" t="e">
        <f>#REF!</f>
        <v>#REF!</v>
      </c>
      <c r="F2454" s="828">
        <v>4</v>
      </c>
      <c r="G2454" s="828" t="s">
        <v>2446</v>
      </c>
      <c r="H2454" s="828" t="e">
        <f>#REF!</f>
        <v>#REF!</v>
      </c>
      <c r="I2454" s="828" t="e">
        <f>#REF!+#REF!+#REF!+#REF!</f>
        <v>#REF!</v>
      </c>
      <c r="J2454" s="828" t="e">
        <f>#REF!+#REF!+#REF!+#REF!</f>
        <v>#REF!</v>
      </c>
      <c r="K2454" s="829" t="e">
        <f t="shared" si="48"/>
        <v>#REF!</v>
      </c>
      <c r="L2454" s="829" t="e">
        <f t="shared" si="49"/>
        <v>#REF!</v>
      </c>
      <c r="M2454" s="828" t="e">
        <f>#REF!</f>
        <v>#REF!</v>
      </c>
      <c r="N2454" s="828" t="e">
        <f>#REF!</f>
        <v>#REF!</v>
      </c>
      <c r="O2454" s="830" t="e">
        <f t="shared" si="50"/>
        <v>#REF!</v>
      </c>
      <c r="P2454" s="820" t="e">
        <f>Tabla13[[#This Row],[Ejec Real Acumu]]-Tabla13[[#This Row],[Proyec Ejec Acumul]]</f>
        <v>#REF!</v>
      </c>
      <c r="Q2454" s="820" t="e">
        <f>Tabla13[[#This Row],[Ejec Real Mes]]-Tabla13[[#This Row],[Program Entreg Mes]]</f>
        <v>#REF!</v>
      </c>
    </row>
    <row r="2455" spans="1:17">
      <c r="A2455" s="828">
        <v>23</v>
      </c>
      <c r="B2455" s="828" t="s">
        <v>2463</v>
      </c>
      <c r="C2455" s="828" t="s">
        <v>2464</v>
      </c>
      <c r="D2455" s="828" t="s">
        <v>688</v>
      </c>
      <c r="E2455" s="828" t="e">
        <f>#REF!</f>
        <v>#REF!</v>
      </c>
      <c r="F2455" s="828">
        <v>4</v>
      </c>
      <c r="G2455" s="828" t="s">
        <v>2446</v>
      </c>
      <c r="H2455" s="828" t="e">
        <f>#REF!</f>
        <v>#REF!</v>
      </c>
      <c r="I2455" s="828" t="e">
        <f>#REF!+#REF!+#REF!+#REF!</f>
        <v>#REF!</v>
      </c>
      <c r="J2455" s="828" t="e">
        <f>#REF!+#REF!+#REF!+#REF!</f>
        <v>#REF!</v>
      </c>
      <c r="K2455" s="829" t="e">
        <f t="shared" si="48"/>
        <v>#REF!</v>
      </c>
      <c r="L2455" s="829" t="e">
        <f t="shared" si="49"/>
        <v>#REF!</v>
      </c>
      <c r="M2455" s="828" t="e">
        <f>#REF!</f>
        <v>#REF!</v>
      </c>
      <c r="N2455" s="828" t="e">
        <f>#REF!</f>
        <v>#REF!</v>
      </c>
      <c r="O2455" s="830" t="e">
        <f t="shared" si="50"/>
        <v>#REF!</v>
      </c>
      <c r="P2455" s="820" t="e">
        <f>Tabla13[[#This Row],[Ejec Real Acumu]]-Tabla13[[#This Row],[Proyec Ejec Acumul]]</f>
        <v>#REF!</v>
      </c>
      <c r="Q2455" s="820" t="e">
        <f>Tabla13[[#This Row],[Ejec Real Mes]]-Tabla13[[#This Row],[Program Entreg Mes]]</f>
        <v>#REF!</v>
      </c>
    </row>
    <row r="2456" spans="1:17">
      <c r="A2456" s="828">
        <v>24</v>
      </c>
      <c r="B2456" s="828" t="s">
        <v>2463</v>
      </c>
      <c r="C2456" s="828" t="s">
        <v>2464</v>
      </c>
      <c r="D2456" s="828" t="s">
        <v>688</v>
      </c>
      <c r="E2456" s="828" t="e">
        <f>#REF!</f>
        <v>#REF!</v>
      </c>
      <c r="F2456" s="828">
        <v>4</v>
      </c>
      <c r="G2456" s="828" t="s">
        <v>2446</v>
      </c>
      <c r="H2456" s="828" t="e">
        <f>#REF!</f>
        <v>#REF!</v>
      </c>
      <c r="I2456" s="828" t="e">
        <f>#REF!+#REF!+#REF!+#REF!</f>
        <v>#REF!</v>
      </c>
      <c r="J2456" s="828" t="e">
        <f>#REF!+#REF!+#REF!+#REF!</f>
        <v>#REF!</v>
      </c>
      <c r="K2456" s="829" t="e">
        <f t="shared" si="48"/>
        <v>#REF!</v>
      </c>
      <c r="L2456" s="829" t="e">
        <f t="shared" si="49"/>
        <v>#REF!</v>
      </c>
      <c r="M2456" s="828" t="e">
        <f>#REF!</f>
        <v>#REF!</v>
      </c>
      <c r="N2456" s="828" t="e">
        <f>#REF!</f>
        <v>#REF!</v>
      </c>
      <c r="O2456" s="830" t="e">
        <f t="shared" si="50"/>
        <v>#REF!</v>
      </c>
      <c r="P2456" s="820" t="e">
        <f>Tabla13[[#This Row],[Ejec Real Acumu]]-Tabla13[[#This Row],[Proyec Ejec Acumul]]</f>
        <v>#REF!</v>
      </c>
      <c r="Q2456" s="820" t="e">
        <f>Tabla13[[#This Row],[Ejec Real Mes]]-Tabla13[[#This Row],[Program Entreg Mes]]</f>
        <v>#REF!</v>
      </c>
    </row>
    <row r="2457" spans="1:17">
      <c r="A2457" s="828">
        <v>25</v>
      </c>
      <c r="B2457" s="828" t="s">
        <v>2463</v>
      </c>
      <c r="C2457" s="828" t="s">
        <v>2464</v>
      </c>
      <c r="D2457" s="828" t="s">
        <v>688</v>
      </c>
      <c r="E2457" s="828" t="e">
        <f>#REF!</f>
        <v>#REF!</v>
      </c>
      <c r="F2457" s="828">
        <v>4</v>
      </c>
      <c r="G2457" s="828" t="s">
        <v>2446</v>
      </c>
      <c r="H2457" s="828" t="e">
        <f>#REF!</f>
        <v>#REF!</v>
      </c>
      <c r="I2457" s="828" t="e">
        <f>#REF!+#REF!+#REF!+#REF!</f>
        <v>#REF!</v>
      </c>
      <c r="J2457" s="828" t="e">
        <f>#REF!+#REF!+#REF!+#REF!</f>
        <v>#REF!</v>
      </c>
      <c r="K2457" s="829" t="e">
        <f t="shared" si="48"/>
        <v>#REF!</v>
      </c>
      <c r="L2457" s="829" t="e">
        <f t="shared" si="49"/>
        <v>#REF!</v>
      </c>
      <c r="M2457" s="828" t="e">
        <f>#REF!</f>
        <v>#REF!</v>
      </c>
      <c r="N2457" s="828" t="e">
        <f>#REF!</f>
        <v>#REF!</v>
      </c>
      <c r="O2457" s="830" t="e">
        <f t="shared" si="50"/>
        <v>#REF!</v>
      </c>
      <c r="P2457" s="820" t="e">
        <f>Tabla13[[#This Row],[Ejec Real Acumu]]-Tabla13[[#This Row],[Proyec Ejec Acumul]]</f>
        <v>#REF!</v>
      </c>
      <c r="Q2457" s="820" t="e">
        <f>Tabla13[[#This Row],[Ejec Real Mes]]-Tabla13[[#This Row],[Program Entreg Mes]]</f>
        <v>#REF!</v>
      </c>
    </row>
    <row r="2458" spans="1:17">
      <c r="A2458" s="828">
        <v>26</v>
      </c>
      <c r="B2458" s="828" t="s">
        <v>2463</v>
      </c>
      <c r="C2458" s="828" t="s">
        <v>2464</v>
      </c>
      <c r="D2458" s="828" t="s">
        <v>688</v>
      </c>
      <c r="E2458" s="828" t="e">
        <f>#REF!</f>
        <v>#REF!</v>
      </c>
      <c r="F2458" s="828">
        <v>4</v>
      </c>
      <c r="G2458" s="828" t="s">
        <v>2446</v>
      </c>
      <c r="H2458" s="828" t="e">
        <f>#REF!</f>
        <v>#REF!</v>
      </c>
      <c r="I2458" s="828" t="e">
        <f>#REF!+#REF!+#REF!+#REF!</f>
        <v>#REF!</v>
      </c>
      <c r="J2458" s="828" t="e">
        <f>#REF!+#REF!+#REF!+#REF!</f>
        <v>#REF!</v>
      </c>
      <c r="K2458" s="829" t="e">
        <f t="shared" si="48"/>
        <v>#REF!</v>
      </c>
      <c r="L2458" s="829" t="e">
        <f t="shared" si="49"/>
        <v>#REF!</v>
      </c>
      <c r="M2458" s="828" t="e">
        <f>#REF!</f>
        <v>#REF!</v>
      </c>
      <c r="N2458" s="828" t="e">
        <f>#REF!</f>
        <v>#REF!</v>
      </c>
      <c r="O2458" s="830" t="e">
        <f t="shared" si="50"/>
        <v>#REF!</v>
      </c>
      <c r="P2458" s="820" t="e">
        <f>Tabla13[[#This Row],[Ejec Real Acumu]]-Tabla13[[#This Row],[Proyec Ejec Acumul]]</f>
        <v>#REF!</v>
      </c>
      <c r="Q2458" s="820" t="e">
        <f>Tabla13[[#This Row],[Ejec Real Mes]]-Tabla13[[#This Row],[Program Entreg Mes]]</f>
        <v>#REF!</v>
      </c>
    </row>
    <row r="2459" spans="1:17">
      <c r="A2459" s="828">
        <v>27</v>
      </c>
      <c r="B2459" s="828" t="s">
        <v>2463</v>
      </c>
      <c r="C2459" s="828" t="s">
        <v>2464</v>
      </c>
      <c r="D2459" s="828" t="s">
        <v>688</v>
      </c>
      <c r="E2459" s="828" t="e">
        <f>#REF!</f>
        <v>#REF!</v>
      </c>
      <c r="F2459" s="828">
        <v>4</v>
      </c>
      <c r="G2459" s="828" t="s">
        <v>2446</v>
      </c>
      <c r="H2459" s="828" t="e">
        <f>#REF!</f>
        <v>#REF!</v>
      </c>
      <c r="I2459" s="828" t="e">
        <f>#REF!+#REF!+#REF!+#REF!</f>
        <v>#REF!</v>
      </c>
      <c r="J2459" s="828" t="e">
        <f>#REF!+#REF!+#REF!+#REF!</f>
        <v>#REF!</v>
      </c>
      <c r="K2459" s="829" t="e">
        <f t="shared" si="48"/>
        <v>#REF!</v>
      </c>
      <c r="L2459" s="829" t="e">
        <f t="shared" si="49"/>
        <v>#REF!</v>
      </c>
      <c r="M2459" s="828" t="e">
        <f>#REF!</f>
        <v>#REF!</v>
      </c>
      <c r="N2459" s="828" t="e">
        <f>#REF!</f>
        <v>#REF!</v>
      </c>
      <c r="O2459" s="830" t="e">
        <f t="shared" si="50"/>
        <v>#REF!</v>
      </c>
      <c r="P2459" s="820" t="e">
        <f>Tabla13[[#This Row],[Ejec Real Acumu]]-Tabla13[[#This Row],[Proyec Ejec Acumul]]</f>
        <v>#REF!</v>
      </c>
      <c r="Q2459" s="820" t="e">
        <f>Tabla13[[#This Row],[Ejec Real Mes]]-Tabla13[[#This Row],[Program Entreg Mes]]</f>
        <v>#REF!</v>
      </c>
    </row>
    <row r="2460" spans="1:17">
      <c r="A2460" s="828">
        <v>28</v>
      </c>
      <c r="B2460" s="828" t="s">
        <v>2463</v>
      </c>
      <c r="C2460" s="828" t="s">
        <v>2464</v>
      </c>
      <c r="D2460" s="828" t="s">
        <v>688</v>
      </c>
      <c r="E2460" s="828" t="e">
        <f>#REF!</f>
        <v>#REF!</v>
      </c>
      <c r="F2460" s="828">
        <v>4</v>
      </c>
      <c r="G2460" s="828" t="s">
        <v>2446</v>
      </c>
      <c r="H2460" s="828" t="e">
        <f>#REF!</f>
        <v>#REF!</v>
      </c>
      <c r="I2460" s="828" t="e">
        <f>#REF!+#REF!+#REF!+#REF!</f>
        <v>#REF!</v>
      </c>
      <c r="J2460" s="828" t="e">
        <f>#REF!+#REF!+#REF!+#REF!</f>
        <v>#REF!</v>
      </c>
      <c r="K2460" s="829" t="e">
        <f t="shared" si="48"/>
        <v>#REF!</v>
      </c>
      <c r="L2460" s="829" t="e">
        <f t="shared" si="49"/>
        <v>#REF!</v>
      </c>
      <c r="M2460" s="828" t="e">
        <f>#REF!</f>
        <v>#REF!</v>
      </c>
      <c r="N2460" s="828" t="e">
        <f>#REF!</f>
        <v>#REF!</v>
      </c>
      <c r="O2460" s="830" t="e">
        <f t="shared" si="50"/>
        <v>#REF!</v>
      </c>
      <c r="P2460" s="820" t="e">
        <f>Tabla13[[#This Row],[Ejec Real Acumu]]-Tabla13[[#This Row],[Proyec Ejec Acumul]]</f>
        <v>#REF!</v>
      </c>
      <c r="Q2460" s="820" t="e">
        <f>Tabla13[[#This Row],[Ejec Real Mes]]-Tabla13[[#This Row],[Program Entreg Mes]]</f>
        <v>#REF!</v>
      </c>
    </row>
    <row r="2461" spans="1:17">
      <c r="A2461" s="828">
        <v>29</v>
      </c>
      <c r="B2461" s="828" t="s">
        <v>2463</v>
      </c>
      <c r="C2461" s="828" t="s">
        <v>2464</v>
      </c>
      <c r="D2461" s="828" t="s">
        <v>688</v>
      </c>
      <c r="E2461" s="828" t="e">
        <f>#REF!</f>
        <v>#REF!</v>
      </c>
      <c r="F2461" s="828">
        <v>4</v>
      </c>
      <c r="G2461" s="828" t="s">
        <v>2446</v>
      </c>
      <c r="H2461" s="828" t="e">
        <f>#REF!</f>
        <v>#REF!</v>
      </c>
      <c r="I2461" s="828" t="e">
        <f>#REF!+#REF!+#REF!+#REF!</f>
        <v>#REF!</v>
      </c>
      <c r="J2461" s="828" t="e">
        <f>#REF!+#REF!+#REF!+#REF!</f>
        <v>#REF!</v>
      </c>
      <c r="K2461" s="829" t="e">
        <f t="shared" si="48"/>
        <v>#REF!</v>
      </c>
      <c r="L2461" s="829" t="e">
        <f t="shared" si="49"/>
        <v>#REF!</v>
      </c>
      <c r="M2461" s="828" t="e">
        <f>#REF!</f>
        <v>#REF!</v>
      </c>
      <c r="N2461" s="828" t="e">
        <f>#REF!</f>
        <v>#REF!</v>
      </c>
      <c r="O2461" s="830" t="e">
        <f t="shared" si="50"/>
        <v>#REF!</v>
      </c>
      <c r="P2461" s="820" t="e">
        <f>Tabla13[[#This Row],[Ejec Real Acumu]]-Tabla13[[#This Row],[Proyec Ejec Acumul]]</f>
        <v>#REF!</v>
      </c>
      <c r="Q2461" s="820" t="e">
        <f>Tabla13[[#This Row],[Ejec Real Mes]]-Tabla13[[#This Row],[Program Entreg Mes]]</f>
        <v>#REF!</v>
      </c>
    </row>
    <row r="2462" spans="1:17">
      <c r="A2462" s="828">
        <v>30</v>
      </c>
      <c r="B2462" s="828" t="s">
        <v>2463</v>
      </c>
      <c r="C2462" s="828" t="s">
        <v>2464</v>
      </c>
      <c r="D2462" s="828" t="s">
        <v>688</v>
      </c>
      <c r="E2462" s="828" t="e">
        <f>#REF!</f>
        <v>#REF!</v>
      </c>
      <c r="F2462" s="828">
        <v>4</v>
      </c>
      <c r="G2462" s="828" t="s">
        <v>2446</v>
      </c>
      <c r="H2462" s="828" t="e">
        <f>#REF!</f>
        <v>#REF!</v>
      </c>
      <c r="I2462" s="828" t="e">
        <f>#REF!+#REF!+#REF!+#REF!</f>
        <v>#REF!</v>
      </c>
      <c r="J2462" s="828" t="e">
        <f>#REF!+#REF!+#REF!+#REF!</f>
        <v>#REF!</v>
      </c>
      <c r="K2462" s="829" t="e">
        <f t="shared" si="48"/>
        <v>#REF!</v>
      </c>
      <c r="L2462" s="829" t="e">
        <f t="shared" si="49"/>
        <v>#REF!</v>
      </c>
      <c r="M2462" s="828" t="e">
        <f>#REF!</f>
        <v>#REF!</v>
      </c>
      <c r="N2462" s="828" t="e">
        <f>#REF!</f>
        <v>#REF!</v>
      </c>
      <c r="O2462" s="830" t="e">
        <f t="shared" si="50"/>
        <v>#REF!</v>
      </c>
      <c r="P2462" s="820" t="e">
        <f>Tabla13[[#This Row],[Ejec Real Acumu]]-Tabla13[[#This Row],[Proyec Ejec Acumul]]</f>
        <v>#REF!</v>
      </c>
      <c r="Q2462" s="820" t="e">
        <f>Tabla13[[#This Row],[Ejec Real Mes]]-Tabla13[[#This Row],[Program Entreg Mes]]</f>
        <v>#REF!</v>
      </c>
    </row>
    <row r="2463" spans="1:17">
      <c r="A2463" s="828">
        <v>31</v>
      </c>
      <c r="B2463" s="828" t="s">
        <v>2463</v>
      </c>
      <c r="C2463" s="828" t="s">
        <v>2464</v>
      </c>
      <c r="D2463" s="828" t="s">
        <v>688</v>
      </c>
      <c r="E2463" s="828" t="e">
        <f>#REF!</f>
        <v>#REF!</v>
      </c>
      <c r="F2463" s="828">
        <v>4</v>
      </c>
      <c r="G2463" s="828" t="s">
        <v>2446</v>
      </c>
      <c r="H2463" s="828" t="e">
        <f>#REF!</f>
        <v>#REF!</v>
      </c>
      <c r="I2463" s="828" t="e">
        <f>#REF!+#REF!+#REF!+#REF!</f>
        <v>#REF!</v>
      </c>
      <c r="J2463" s="828" t="e">
        <f>#REF!+#REF!+#REF!+#REF!</f>
        <v>#REF!</v>
      </c>
      <c r="K2463" s="829" t="e">
        <f t="shared" si="48"/>
        <v>#REF!</v>
      </c>
      <c r="L2463" s="829" t="e">
        <f t="shared" si="49"/>
        <v>#REF!</v>
      </c>
      <c r="M2463" s="828" t="e">
        <f>#REF!</f>
        <v>#REF!</v>
      </c>
      <c r="N2463" s="828" t="e">
        <f>#REF!</f>
        <v>#REF!</v>
      </c>
      <c r="O2463" s="830" t="e">
        <f t="shared" si="50"/>
        <v>#REF!</v>
      </c>
      <c r="P2463" s="820" t="e">
        <f>Tabla13[[#This Row],[Ejec Real Acumu]]-Tabla13[[#This Row],[Proyec Ejec Acumul]]</f>
        <v>#REF!</v>
      </c>
      <c r="Q2463" s="820" t="e">
        <f>Tabla13[[#This Row],[Ejec Real Mes]]-Tabla13[[#This Row],[Program Entreg Mes]]</f>
        <v>#REF!</v>
      </c>
    </row>
    <row r="2464" spans="1:17">
      <c r="A2464" s="828">
        <v>32</v>
      </c>
      <c r="B2464" s="828" t="s">
        <v>2463</v>
      </c>
      <c r="C2464" s="828" t="s">
        <v>2464</v>
      </c>
      <c r="D2464" s="828" t="s">
        <v>688</v>
      </c>
      <c r="E2464" s="828" t="e">
        <f>#REF!</f>
        <v>#REF!</v>
      </c>
      <c r="F2464" s="828">
        <v>4</v>
      </c>
      <c r="G2464" s="828" t="s">
        <v>2446</v>
      </c>
      <c r="H2464" s="828" t="e">
        <f>#REF!</f>
        <v>#REF!</v>
      </c>
      <c r="I2464" s="828" t="e">
        <f>#REF!+#REF!+#REF!+#REF!</f>
        <v>#REF!</v>
      </c>
      <c r="J2464" s="828" t="e">
        <f>#REF!+#REF!+#REF!+#REF!</f>
        <v>#REF!</v>
      </c>
      <c r="K2464" s="829" t="e">
        <f t="shared" si="48"/>
        <v>#REF!</v>
      </c>
      <c r="L2464" s="829" t="e">
        <f t="shared" si="49"/>
        <v>#REF!</v>
      </c>
      <c r="M2464" s="828" t="e">
        <f>#REF!</f>
        <v>#REF!</v>
      </c>
      <c r="N2464" s="828" t="e">
        <f>#REF!</f>
        <v>#REF!</v>
      </c>
      <c r="O2464" s="830" t="e">
        <f t="shared" si="50"/>
        <v>#REF!</v>
      </c>
      <c r="P2464" s="820" t="e">
        <f>Tabla13[[#This Row],[Ejec Real Acumu]]-Tabla13[[#This Row],[Proyec Ejec Acumul]]</f>
        <v>#REF!</v>
      </c>
      <c r="Q2464" s="820" t="e">
        <f>Tabla13[[#This Row],[Ejec Real Mes]]-Tabla13[[#This Row],[Program Entreg Mes]]</f>
        <v>#REF!</v>
      </c>
    </row>
    <row r="2465" spans="1:17">
      <c r="A2465" s="828">
        <v>33</v>
      </c>
      <c r="B2465" s="828" t="s">
        <v>2463</v>
      </c>
      <c r="C2465" s="828" t="s">
        <v>2464</v>
      </c>
      <c r="D2465" s="828" t="s">
        <v>688</v>
      </c>
      <c r="E2465" s="828" t="e">
        <f>#REF!</f>
        <v>#REF!</v>
      </c>
      <c r="F2465" s="828">
        <v>4</v>
      </c>
      <c r="G2465" s="828" t="s">
        <v>2446</v>
      </c>
      <c r="H2465" s="828" t="e">
        <f>#REF!</f>
        <v>#REF!</v>
      </c>
      <c r="I2465" s="828" t="e">
        <f>#REF!+#REF!+#REF!+#REF!</f>
        <v>#REF!</v>
      </c>
      <c r="J2465" s="828" t="e">
        <f>#REF!+#REF!+#REF!+#REF!</f>
        <v>#REF!</v>
      </c>
      <c r="K2465" s="829" t="e">
        <f t="shared" si="48"/>
        <v>#REF!</v>
      </c>
      <c r="L2465" s="829" t="e">
        <f t="shared" si="49"/>
        <v>#REF!</v>
      </c>
      <c r="M2465" s="828" t="e">
        <f>#REF!</f>
        <v>#REF!</v>
      </c>
      <c r="N2465" s="828" t="e">
        <f>#REF!</f>
        <v>#REF!</v>
      </c>
      <c r="O2465" s="830" t="e">
        <f t="shared" si="50"/>
        <v>#REF!</v>
      </c>
      <c r="P2465" s="820" t="e">
        <f>Tabla13[[#This Row],[Ejec Real Acumu]]-Tabla13[[#This Row],[Proyec Ejec Acumul]]</f>
        <v>#REF!</v>
      </c>
      <c r="Q2465" s="820" t="e">
        <f>Tabla13[[#This Row],[Ejec Real Mes]]-Tabla13[[#This Row],[Program Entreg Mes]]</f>
        <v>#REF!</v>
      </c>
    </row>
    <row r="2466" spans="1:17">
      <c r="A2466" s="828">
        <v>34</v>
      </c>
      <c r="B2466" s="828" t="s">
        <v>2463</v>
      </c>
      <c r="C2466" s="828" t="s">
        <v>2464</v>
      </c>
      <c r="D2466" s="828" t="s">
        <v>688</v>
      </c>
      <c r="E2466" s="828" t="e">
        <f>#REF!</f>
        <v>#REF!</v>
      </c>
      <c r="F2466" s="828">
        <v>4</v>
      </c>
      <c r="G2466" s="828" t="s">
        <v>2446</v>
      </c>
      <c r="H2466" s="828" t="e">
        <f>#REF!</f>
        <v>#REF!</v>
      </c>
      <c r="I2466" s="828" t="e">
        <f>#REF!+#REF!+#REF!+#REF!</f>
        <v>#REF!</v>
      </c>
      <c r="J2466" s="828" t="e">
        <f>#REF!+#REF!+#REF!+#REF!</f>
        <v>#REF!</v>
      </c>
      <c r="K2466" s="829" t="e">
        <f t="shared" si="48"/>
        <v>#REF!</v>
      </c>
      <c r="L2466" s="829" t="e">
        <f t="shared" si="49"/>
        <v>#REF!</v>
      </c>
      <c r="M2466" s="828" t="e">
        <f>#REF!</f>
        <v>#REF!</v>
      </c>
      <c r="N2466" s="828" t="e">
        <f>#REF!</f>
        <v>#REF!</v>
      </c>
      <c r="O2466" s="830" t="e">
        <f t="shared" si="50"/>
        <v>#REF!</v>
      </c>
      <c r="P2466" s="820" t="e">
        <f>Tabla13[[#This Row],[Ejec Real Acumu]]-Tabla13[[#This Row],[Proyec Ejec Acumul]]</f>
        <v>#REF!</v>
      </c>
      <c r="Q2466" s="820" t="e">
        <f>Tabla13[[#This Row],[Ejec Real Mes]]-Tabla13[[#This Row],[Program Entreg Mes]]</f>
        <v>#REF!</v>
      </c>
    </row>
    <row r="2467" spans="1:17">
      <c r="A2467" s="828">
        <v>35</v>
      </c>
      <c r="B2467" s="828" t="s">
        <v>2463</v>
      </c>
      <c r="C2467" s="828" t="s">
        <v>2464</v>
      </c>
      <c r="D2467" s="828" t="s">
        <v>688</v>
      </c>
      <c r="E2467" s="828" t="e">
        <f>#REF!</f>
        <v>#REF!</v>
      </c>
      <c r="F2467" s="828">
        <v>4</v>
      </c>
      <c r="G2467" s="828" t="s">
        <v>2446</v>
      </c>
      <c r="H2467" s="828" t="e">
        <f>#REF!</f>
        <v>#REF!</v>
      </c>
      <c r="I2467" s="828" t="e">
        <f>#REF!+#REF!+#REF!+#REF!</f>
        <v>#REF!</v>
      </c>
      <c r="J2467" s="828" t="e">
        <f>#REF!+#REF!+#REF!+#REF!</f>
        <v>#REF!</v>
      </c>
      <c r="K2467" s="829" t="e">
        <f t="shared" si="48"/>
        <v>#REF!</v>
      </c>
      <c r="L2467" s="829" t="e">
        <f t="shared" si="49"/>
        <v>#REF!</v>
      </c>
      <c r="M2467" s="828" t="e">
        <f>#REF!</f>
        <v>#REF!</v>
      </c>
      <c r="N2467" s="828" t="e">
        <f>#REF!</f>
        <v>#REF!</v>
      </c>
      <c r="O2467" s="830" t="e">
        <f t="shared" si="50"/>
        <v>#REF!</v>
      </c>
      <c r="P2467" s="820" t="e">
        <f>Tabla13[[#This Row],[Ejec Real Acumu]]-Tabla13[[#This Row],[Proyec Ejec Acumul]]</f>
        <v>#REF!</v>
      </c>
      <c r="Q2467" s="820" t="e">
        <f>Tabla13[[#This Row],[Ejec Real Mes]]-Tabla13[[#This Row],[Program Entreg Mes]]</f>
        <v>#REF!</v>
      </c>
    </row>
    <row r="2468" spans="1:17">
      <c r="A2468" s="828">
        <v>36</v>
      </c>
      <c r="B2468" s="828" t="s">
        <v>2463</v>
      </c>
      <c r="C2468" s="828" t="s">
        <v>2464</v>
      </c>
      <c r="D2468" s="828" t="s">
        <v>688</v>
      </c>
      <c r="E2468" s="828" t="e">
        <f>#REF!</f>
        <v>#REF!</v>
      </c>
      <c r="F2468" s="828">
        <v>4</v>
      </c>
      <c r="G2468" s="828" t="s">
        <v>2446</v>
      </c>
      <c r="H2468" s="828" t="e">
        <f>#REF!</f>
        <v>#REF!</v>
      </c>
      <c r="I2468" s="828" t="e">
        <f>#REF!+#REF!+#REF!+#REF!</f>
        <v>#REF!</v>
      </c>
      <c r="J2468" s="828" t="e">
        <f>#REF!+#REF!+#REF!+#REF!</f>
        <v>#REF!</v>
      </c>
      <c r="K2468" s="829" t="e">
        <f t="shared" si="48"/>
        <v>#REF!</v>
      </c>
      <c r="L2468" s="829" t="e">
        <f t="shared" si="49"/>
        <v>#REF!</v>
      </c>
      <c r="M2468" s="828" t="e">
        <f>#REF!</f>
        <v>#REF!</v>
      </c>
      <c r="N2468" s="828" t="e">
        <f>#REF!</f>
        <v>#REF!</v>
      </c>
      <c r="O2468" s="830" t="e">
        <f t="shared" si="50"/>
        <v>#REF!</v>
      </c>
      <c r="P2468" s="820" t="e">
        <f>Tabla13[[#This Row],[Ejec Real Acumu]]-Tabla13[[#This Row],[Proyec Ejec Acumul]]</f>
        <v>#REF!</v>
      </c>
      <c r="Q2468" s="820" t="e">
        <f>Tabla13[[#This Row],[Ejec Real Mes]]-Tabla13[[#This Row],[Program Entreg Mes]]</f>
        <v>#REF!</v>
      </c>
    </row>
    <row r="2469" spans="1:17">
      <c r="A2469" s="828">
        <v>37</v>
      </c>
      <c r="B2469" s="828" t="s">
        <v>2463</v>
      </c>
      <c r="C2469" s="828" t="s">
        <v>2464</v>
      </c>
      <c r="D2469" s="828" t="s">
        <v>688</v>
      </c>
      <c r="E2469" s="828" t="e">
        <f>#REF!</f>
        <v>#REF!</v>
      </c>
      <c r="F2469" s="828">
        <v>4</v>
      </c>
      <c r="G2469" s="828" t="s">
        <v>2446</v>
      </c>
      <c r="H2469" s="828" t="e">
        <f>#REF!</f>
        <v>#REF!</v>
      </c>
      <c r="I2469" s="828" t="e">
        <f>#REF!+#REF!+#REF!+#REF!</f>
        <v>#REF!</v>
      </c>
      <c r="J2469" s="828" t="e">
        <f>#REF!+#REF!+#REF!+#REF!</f>
        <v>#REF!</v>
      </c>
      <c r="K2469" s="829" t="e">
        <f t="shared" si="48"/>
        <v>#REF!</v>
      </c>
      <c r="L2469" s="829" t="e">
        <f t="shared" si="49"/>
        <v>#REF!</v>
      </c>
      <c r="M2469" s="828" t="e">
        <f>#REF!</f>
        <v>#REF!</v>
      </c>
      <c r="N2469" s="828" t="e">
        <f>#REF!</f>
        <v>#REF!</v>
      </c>
      <c r="O2469" s="830" t="e">
        <f t="shared" si="50"/>
        <v>#REF!</v>
      </c>
      <c r="P2469" s="820" t="e">
        <f>Tabla13[[#This Row],[Ejec Real Acumu]]-Tabla13[[#This Row],[Proyec Ejec Acumul]]</f>
        <v>#REF!</v>
      </c>
      <c r="Q2469" s="820" t="e">
        <f>Tabla13[[#This Row],[Ejec Real Mes]]-Tabla13[[#This Row],[Program Entreg Mes]]</f>
        <v>#REF!</v>
      </c>
    </row>
    <row r="2470" spans="1:17">
      <c r="A2470" s="828">
        <v>38</v>
      </c>
      <c r="B2470" s="828" t="s">
        <v>2463</v>
      </c>
      <c r="C2470" s="828" t="s">
        <v>2464</v>
      </c>
      <c r="D2470" s="828" t="s">
        <v>688</v>
      </c>
      <c r="E2470" s="828" t="e">
        <f>#REF!</f>
        <v>#REF!</v>
      </c>
      <c r="F2470" s="828">
        <v>4</v>
      </c>
      <c r="G2470" s="828" t="s">
        <v>2446</v>
      </c>
      <c r="H2470" s="828" t="e">
        <f>#REF!</f>
        <v>#REF!</v>
      </c>
      <c r="I2470" s="828" t="e">
        <f>#REF!+#REF!+#REF!+#REF!</f>
        <v>#REF!</v>
      </c>
      <c r="J2470" s="828" t="e">
        <f>#REF!+#REF!+#REF!+#REF!</f>
        <v>#REF!</v>
      </c>
      <c r="K2470" s="829" t="e">
        <f t="shared" si="48"/>
        <v>#REF!</v>
      </c>
      <c r="L2470" s="829" t="e">
        <f t="shared" si="49"/>
        <v>#REF!</v>
      </c>
      <c r="M2470" s="828" t="e">
        <f>#REF!</f>
        <v>#REF!</v>
      </c>
      <c r="N2470" s="828" t="e">
        <f>#REF!</f>
        <v>#REF!</v>
      </c>
      <c r="O2470" s="830" t="e">
        <f t="shared" si="50"/>
        <v>#REF!</v>
      </c>
      <c r="P2470" s="820" t="e">
        <f>Tabla13[[#This Row],[Ejec Real Acumu]]-Tabla13[[#This Row],[Proyec Ejec Acumul]]</f>
        <v>#REF!</v>
      </c>
      <c r="Q2470" s="820" t="e">
        <f>Tabla13[[#This Row],[Ejec Real Mes]]-Tabla13[[#This Row],[Program Entreg Mes]]</f>
        <v>#REF!</v>
      </c>
    </row>
    <row r="2471" spans="1:17">
      <c r="A2471" s="828">
        <v>1</v>
      </c>
      <c r="B2471" s="828" t="s">
        <v>2463</v>
      </c>
      <c r="C2471" s="828" t="s">
        <v>2464</v>
      </c>
      <c r="D2471" s="828" t="s">
        <v>688</v>
      </c>
      <c r="E2471" s="828" t="e">
        <f>#REF!</f>
        <v>#REF!</v>
      </c>
      <c r="F2471" s="828">
        <v>5</v>
      </c>
      <c r="G2471" s="828" t="s">
        <v>2447</v>
      </c>
      <c r="H2471" s="828" t="e">
        <f>#REF!</f>
        <v>#REF!</v>
      </c>
      <c r="I2471" s="828" t="e">
        <f>#REF!+#REF!+#REF!+#REF!+#REF!</f>
        <v>#REF!</v>
      </c>
      <c r="J2471" s="828" t="e">
        <f>#REF!+#REF!+#REF!+#REF!+#REF!</f>
        <v>#REF!</v>
      </c>
      <c r="K2471" s="829" t="e">
        <f t="shared" si="42"/>
        <v>#REF!</v>
      </c>
      <c r="L2471" s="829" t="e">
        <f t="shared" si="43"/>
        <v>#REF!</v>
      </c>
      <c r="M2471" s="828" t="e">
        <f>#REF!</f>
        <v>#REF!</v>
      </c>
      <c r="N2471" s="828" t="e">
        <f>#REF!</f>
        <v>#REF!</v>
      </c>
      <c r="O2471" s="830" t="e">
        <f t="shared" si="44"/>
        <v>#REF!</v>
      </c>
      <c r="P2471" s="820" t="e">
        <f>Tabla13[[#This Row],[Ejec Real Acumu]]-Tabla13[[#This Row],[Proyec Ejec Acumul]]</f>
        <v>#REF!</v>
      </c>
      <c r="Q2471" s="820" t="e">
        <f>Tabla13[[#This Row],[Ejec Real Mes]]-Tabla13[[#This Row],[Program Entreg Mes]]</f>
        <v>#REF!</v>
      </c>
    </row>
    <row r="2472" spans="1:17">
      <c r="A2472" s="828">
        <v>2</v>
      </c>
      <c r="B2472" s="828" t="s">
        <v>2463</v>
      </c>
      <c r="C2472" s="828" t="s">
        <v>2464</v>
      </c>
      <c r="D2472" s="828" t="s">
        <v>688</v>
      </c>
      <c r="E2472" s="828" t="e">
        <f>#REF!</f>
        <v>#REF!</v>
      </c>
      <c r="F2472" s="828">
        <v>5</v>
      </c>
      <c r="G2472" s="828" t="s">
        <v>2447</v>
      </c>
      <c r="H2472" s="828" t="e">
        <f>#REF!</f>
        <v>#REF!</v>
      </c>
      <c r="I2472" s="828" t="e">
        <f>#REF!+#REF!+#REF!+#REF!+#REF!</f>
        <v>#REF!</v>
      </c>
      <c r="J2472" s="828" t="e">
        <f>#REF!+#REF!+#REF!+#REF!+#REF!</f>
        <v>#REF!</v>
      </c>
      <c r="K2472" s="829" t="e">
        <f t="shared" ref="K2472:K2508" si="51">I2472/H2472</f>
        <v>#REF!</v>
      </c>
      <c r="L2472" s="829" t="e">
        <f t="shared" ref="L2472:L2508" si="52">J2472/H2472</f>
        <v>#REF!</v>
      </c>
      <c r="M2472" s="828" t="e">
        <f>#REF!</f>
        <v>#REF!</v>
      </c>
      <c r="N2472" s="828" t="e">
        <f>#REF!</f>
        <v>#REF!</v>
      </c>
      <c r="O2472" s="830" t="e">
        <f t="shared" ref="O2472:O2508" si="53">N2472/M2472</f>
        <v>#REF!</v>
      </c>
      <c r="P2472" s="820" t="e">
        <f>Tabla13[[#This Row],[Ejec Real Acumu]]-Tabla13[[#This Row],[Proyec Ejec Acumul]]</f>
        <v>#REF!</v>
      </c>
      <c r="Q2472" s="820" t="e">
        <f>Tabla13[[#This Row],[Ejec Real Mes]]-Tabla13[[#This Row],[Program Entreg Mes]]</f>
        <v>#REF!</v>
      </c>
    </row>
    <row r="2473" spans="1:17">
      <c r="A2473" s="828">
        <v>3</v>
      </c>
      <c r="B2473" s="828" t="s">
        <v>2463</v>
      </c>
      <c r="C2473" s="828" t="s">
        <v>2464</v>
      </c>
      <c r="D2473" s="828" t="s">
        <v>688</v>
      </c>
      <c r="E2473" s="828" t="e">
        <f>#REF!</f>
        <v>#REF!</v>
      </c>
      <c r="F2473" s="828">
        <v>5</v>
      </c>
      <c r="G2473" s="828" t="s">
        <v>2447</v>
      </c>
      <c r="H2473" s="828" t="e">
        <f>#REF!</f>
        <v>#REF!</v>
      </c>
      <c r="I2473" s="828" t="e">
        <f>#REF!+#REF!+#REF!+#REF!+#REF!</f>
        <v>#REF!</v>
      </c>
      <c r="J2473" s="828" t="e">
        <f>#REF!+#REF!+#REF!+#REF!+#REF!</f>
        <v>#REF!</v>
      </c>
      <c r="K2473" s="829" t="e">
        <f t="shared" si="51"/>
        <v>#REF!</v>
      </c>
      <c r="L2473" s="829" t="e">
        <f t="shared" si="52"/>
        <v>#REF!</v>
      </c>
      <c r="M2473" s="828" t="e">
        <f>#REF!</f>
        <v>#REF!</v>
      </c>
      <c r="N2473" s="828" t="e">
        <f>#REF!</f>
        <v>#REF!</v>
      </c>
      <c r="O2473" s="830" t="e">
        <f t="shared" si="53"/>
        <v>#REF!</v>
      </c>
      <c r="P2473" s="820" t="e">
        <f>Tabla13[[#This Row],[Ejec Real Acumu]]-Tabla13[[#This Row],[Proyec Ejec Acumul]]</f>
        <v>#REF!</v>
      </c>
      <c r="Q2473" s="820" t="e">
        <f>Tabla13[[#This Row],[Ejec Real Mes]]-Tabla13[[#This Row],[Program Entreg Mes]]</f>
        <v>#REF!</v>
      </c>
    </row>
    <row r="2474" spans="1:17">
      <c r="A2474" s="828">
        <v>4</v>
      </c>
      <c r="B2474" s="828" t="s">
        <v>2463</v>
      </c>
      <c r="C2474" s="828" t="s">
        <v>2464</v>
      </c>
      <c r="D2474" s="828" t="s">
        <v>688</v>
      </c>
      <c r="E2474" s="828" t="e">
        <f>#REF!</f>
        <v>#REF!</v>
      </c>
      <c r="F2474" s="828">
        <v>5</v>
      </c>
      <c r="G2474" s="828" t="s">
        <v>2447</v>
      </c>
      <c r="H2474" s="828" t="e">
        <f>#REF!</f>
        <v>#REF!</v>
      </c>
      <c r="I2474" s="828" t="e">
        <f>#REF!+#REF!+#REF!+#REF!+#REF!</f>
        <v>#REF!</v>
      </c>
      <c r="J2474" s="828" t="e">
        <f>#REF!+#REF!+#REF!+#REF!+#REF!</f>
        <v>#REF!</v>
      </c>
      <c r="K2474" s="829" t="e">
        <f t="shared" si="51"/>
        <v>#REF!</v>
      </c>
      <c r="L2474" s="829" t="e">
        <f t="shared" si="52"/>
        <v>#REF!</v>
      </c>
      <c r="M2474" s="828" t="e">
        <f>#REF!</f>
        <v>#REF!</v>
      </c>
      <c r="N2474" s="828" t="e">
        <f>#REF!</f>
        <v>#REF!</v>
      </c>
      <c r="O2474" s="830" t="e">
        <f t="shared" si="53"/>
        <v>#REF!</v>
      </c>
      <c r="P2474" s="820" t="e">
        <f>Tabla13[[#This Row],[Ejec Real Acumu]]-Tabla13[[#This Row],[Proyec Ejec Acumul]]</f>
        <v>#REF!</v>
      </c>
      <c r="Q2474" s="820" t="e">
        <f>Tabla13[[#This Row],[Ejec Real Mes]]-Tabla13[[#This Row],[Program Entreg Mes]]</f>
        <v>#REF!</v>
      </c>
    </row>
    <row r="2475" spans="1:17">
      <c r="A2475" s="828">
        <v>5</v>
      </c>
      <c r="B2475" s="828" t="s">
        <v>2463</v>
      </c>
      <c r="C2475" s="828" t="s">
        <v>2464</v>
      </c>
      <c r="D2475" s="828" t="s">
        <v>688</v>
      </c>
      <c r="E2475" s="828" t="e">
        <f>#REF!</f>
        <v>#REF!</v>
      </c>
      <c r="F2475" s="828">
        <v>5</v>
      </c>
      <c r="G2475" s="828" t="s">
        <v>2447</v>
      </c>
      <c r="H2475" s="828" t="e">
        <f>#REF!</f>
        <v>#REF!</v>
      </c>
      <c r="I2475" s="828" t="e">
        <f>#REF!+#REF!+#REF!+#REF!+#REF!</f>
        <v>#REF!</v>
      </c>
      <c r="J2475" s="828" t="e">
        <f>#REF!+#REF!+#REF!+#REF!+#REF!</f>
        <v>#REF!</v>
      </c>
      <c r="K2475" s="829" t="e">
        <f t="shared" si="51"/>
        <v>#REF!</v>
      </c>
      <c r="L2475" s="829" t="e">
        <f t="shared" si="52"/>
        <v>#REF!</v>
      </c>
      <c r="M2475" s="828" t="e">
        <f>#REF!</f>
        <v>#REF!</v>
      </c>
      <c r="N2475" s="828" t="e">
        <f>#REF!</f>
        <v>#REF!</v>
      </c>
      <c r="O2475" s="830" t="e">
        <f t="shared" si="53"/>
        <v>#REF!</v>
      </c>
      <c r="P2475" s="820" t="e">
        <f>Tabla13[[#This Row],[Ejec Real Acumu]]-Tabla13[[#This Row],[Proyec Ejec Acumul]]</f>
        <v>#REF!</v>
      </c>
      <c r="Q2475" s="820" t="e">
        <f>Tabla13[[#This Row],[Ejec Real Mes]]-Tabla13[[#This Row],[Program Entreg Mes]]</f>
        <v>#REF!</v>
      </c>
    </row>
    <row r="2476" spans="1:17">
      <c r="A2476" s="828">
        <v>6</v>
      </c>
      <c r="B2476" s="828" t="s">
        <v>2463</v>
      </c>
      <c r="C2476" s="828" t="s">
        <v>2464</v>
      </c>
      <c r="D2476" s="828" t="s">
        <v>688</v>
      </c>
      <c r="E2476" s="828" t="e">
        <f>#REF!</f>
        <v>#REF!</v>
      </c>
      <c r="F2476" s="828">
        <v>5</v>
      </c>
      <c r="G2476" s="828" t="s">
        <v>2447</v>
      </c>
      <c r="H2476" s="828" t="e">
        <f>#REF!</f>
        <v>#REF!</v>
      </c>
      <c r="I2476" s="828" t="e">
        <f>#REF!+#REF!+#REF!+#REF!+#REF!</f>
        <v>#REF!</v>
      </c>
      <c r="J2476" s="828" t="e">
        <f>#REF!+#REF!+#REF!+#REF!+#REF!</f>
        <v>#REF!</v>
      </c>
      <c r="K2476" s="829" t="e">
        <f t="shared" si="51"/>
        <v>#REF!</v>
      </c>
      <c r="L2476" s="829" t="e">
        <f t="shared" si="52"/>
        <v>#REF!</v>
      </c>
      <c r="M2476" s="828" t="e">
        <f>#REF!</f>
        <v>#REF!</v>
      </c>
      <c r="N2476" s="828" t="e">
        <f>#REF!</f>
        <v>#REF!</v>
      </c>
      <c r="O2476" s="830" t="e">
        <f t="shared" si="53"/>
        <v>#REF!</v>
      </c>
      <c r="P2476" s="820" t="e">
        <f>Tabla13[[#This Row],[Ejec Real Acumu]]-Tabla13[[#This Row],[Proyec Ejec Acumul]]</f>
        <v>#REF!</v>
      </c>
      <c r="Q2476" s="820" t="e">
        <f>Tabla13[[#This Row],[Ejec Real Mes]]-Tabla13[[#This Row],[Program Entreg Mes]]</f>
        <v>#REF!</v>
      </c>
    </row>
    <row r="2477" spans="1:17">
      <c r="A2477" s="828">
        <v>7</v>
      </c>
      <c r="B2477" s="828" t="s">
        <v>2463</v>
      </c>
      <c r="C2477" s="828" t="s">
        <v>2464</v>
      </c>
      <c r="D2477" s="828" t="s">
        <v>688</v>
      </c>
      <c r="E2477" s="828" t="e">
        <f>#REF!</f>
        <v>#REF!</v>
      </c>
      <c r="F2477" s="828">
        <v>5</v>
      </c>
      <c r="G2477" s="828" t="s">
        <v>2447</v>
      </c>
      <c r="H2477" s="828" t="e">
        <f>#REF!</f>
        <v>#REF!</v>
      </c>
      <c r="I2477" s="828" t="e">
        <f>#REF!+#REF!+#REF!+#REF!+#REF!</f>
        <v>#REF!</v>
      </c>
      <c r="J2477" s="828" t="e">
        <f>#REF!+#REF!+#REF!+#REF!+#REF!</f>
        <v>#REF!</v>
      </c>
      <c r="K2477" s="829" t="e">
        <f t="shared" si="51"/>
        <v>#REF!</v>
      </c>
      <c r="L2477" s="829" t="e">
        <f t="shared" si="52"/>
        <v>#REF!</v>
      </c>
      <c r="M2477" s="828" t="e">
        <f>#REF!</f>
        <v>#REF!</v>
      </c>
      <c r="N2477" s="828" t="e">
        <f>#REF!</f>
        <v>#REF!</v>
      </c>
      <c r="O2477" s="830" t="e">
        <f t="shared" si="53"/>
        <v>#REF!</v>
      </c>
      <c r="P2477" s="820" t="e">
        <f>Tabla13[[#This Row],[Ejec Real Acumu]]-Tabla13[[#This Row],[Proyec Ejec Acumul]]</f>
        <v>#REF!</v>
      </c>
      <c r="Q2477" s="820" t="e">
        <f>Tabla13[[#This Row],[Ejec Real Mes]]-Tabla13[[#This Row],[Program Entreg Mes]]</f>
        <v>#REF!</v>
      </c>
    </row>
    <row r="2478" spans="1:17">
      <c r="A2478" s="828">
        <v>8</v>
      </c>
      <c r="B2478" s="828" t="s">
        <v>2463</v>
      </c>
      <c r="C2478" s="828" t="s">
        <v>2464</v>
      </c>
      <c r="D2478" s="828" t="s">
        <v>688</v>
      </c>
      <c r="E2478" s="828" t="e">
        <f>#REF!</f>
        <v>#REF!</v>
      </c>
      <c r="F2478" s="828">
        <v>5</v>
      </c>
      <c r="G2478" s="828" t="s">
        <v>2447</v>
      </c>
      <c r="H2478" s="828" t="e">
        <f>#REF!</f>
        <v>#REF!</v>
      </c>
      <c r="I2478" s="828" t="e">
        <f>#REF!+#REF!+#REF!+#REF!+#REF!</f>
        <v>#REF!</v>
      </c>
      <c r="J2478" s="828" t="e">
        <f>#REF!+#REF!+#REF!+#REF!+#REF!</f>
        <v>#REF!</v>
      </c>
      <c r="K2478" s="829" t="e">
        <f t="shared" si="51"/>
        <v>#REF!</v>
      </c>
      <c r="L2478" s="829" t="e">
        <f t="shared" si="52"/>
        <v>#REF!</v>
      </c>
      <c r="M2478" s="828" t="e">
        <f>#REF!</f>
        <v>#REF!</v>
      </c>
      <c r="N2478" s="828" t="e">
        <f>#REF!</f>
        <v>#REF!</v>
      </c>
      <c r="O2478" s="830" t="e">
        <f t="shared" si="53"/>
        <v>#REF!</v>
      </c>
      <c r="P2478" s="820" t="e">
        <f>Tabla13[[#This Row],[Ejec Real Acumu]]-Tabla13[[#This Row],[Proyec Ejec Acumul]]</f>
        <v>#REF!</v>
      </c>
      <c r="Q2478" s="820" t="e">
        <f>Tabla13[[#This Row],[Ejec Real Mes]]-Tabla13[[#This Row],[Program Entreg Mes]]</f>
        <v>#REF!</v>
      </c>
    </row>
    <row r="2479" spans="1:17">
      <c r="A2479" s="828">
        <v>9</v>
      </c>
      <c r="B2479" s="828" t="s">
        <v>2463</v>
      </c>
      <c r="C2479" s="828" t="s">
        <v>2464</v>
      </c>
      <c r="D2479" s="828" t="s">
        <v>688</v>
      </c>
      <c r="E2479" s="828" t="e">
        <f>#REF!</f>
        <v>#REF!</v>
      </c>
      <c r="F2479" s="828">
        <v>5</v>
      </c>
      <c r="G2479" s="828" t="s">
        <v>2447</v>
      </c>
      <c r="H2479" s="828" t="e">
        <f>#REF!</f>
        <v>#REF!</v>
      </c>
      <c r="I2479" s="828" t="e">
        <f>#REF!+#REF!+#REF!+#REF!+#REF!</f>
        <v>#REF!</v>
      </c>
      <c r="J2479" s="828" t="e">
        <f>#REF!+#REF!+#REF!+#REF!+#REF!</f>
        <v>#REF!</v>
      </c>
      <c r="K2479" s="829" t="e">
        <f t="shared" si="51"/>
        <v>#REF!</v>
      </c>
      <c r="L2479" s="829" t="e">
        <f t="shared" si="52"/>
        <v>#REF!</v>
      </c>
      <c r="M2479" s="828" t="e">
        <f>#REF!</f>
        <v>#REF!</v>
      </c>
      <c r="N2479" s="828" t="e">
        <f>#REF!</f>
        <v>#REF!</v>
      </c>
      <c r="O2479" s="830" t="e">
        <f t="shared" si="53"/>
        <v>#REF!</v>
      </c>
      <c r="P2479" s="820" t="e">
        <f>Tabla13[[#This Row],[Ejec Real Acumu]]-Tabla13[[#This Row],[Proyec Ejec Acumul]]</f>
        <v>#REF!</v>
      </c>
      <c r="Q2479" s="820" t="e">
        <f>Tabla13[[#This Row],[Ejec Real Mes]]-Tabla13[[#This Row],[Program Entreg Mes]]</f>
        <v>#REF!</v>
      </c>
    </row>
    <row r="2480" spans="1:17">
      <c r="A2480" s="828">
        <v>10</v>
      </c>
      <c r="B2480" s="828" t="s">
        <v>2463</v>
      </c>
      <c r="C2480" s="828" t="s">
        <v>2464</v>
      </c>
      <c r="D2480" s="828" t="s">
        <v>688</v>
      </c>
      <c r="E2480" s="828" t="e">
        <f>#REF!</f>
        <v>#REF!</v>
      </c>
      <c r="F2480" s="828">
        <v>5</v>
      </c>
      <c r="G2480" s="828" t="s">
        <v>2447</v>
      </c>
      <c r="H2480" s="828" t="e">
        <f>#REF!</f>
        <v>#REF!</v>
      </c>
      <c r="I2480" s="828" t="e">
        <f>#REF!+#REF!+#REF!+#REF!+#REF!</f>
        <v>#REF!</v>
      </c>
      <c r="J2480" s="828" t="e">
        <f>#REF!+#REF!+#REF!+#REF!+#REF!</f>
        <v>#REF!</v>
      </c>
      <c r="K2480" s="829" t="e">
        <f t="shared" si="51"/>
        <v>#REF!</v>
      </c>
      <c r="L2480" s="829" t="e">
        <f t="shared" si="52"/>
        <v>#REF!</v>
      </c>
      <c r="M2480" s="828" t="e">
        <f>#REF!</f>
        <v>#REF!</v>
      </c>
      <c r="N2480" s="828" t="e">
        <f>#REF!</f>
        <v>#REF!</v>
      </c>
      <c r="O2480" s="830" t="e">
        <f t="shared" si="53"/>
        <v>#REF!</v>
      </c>
      <c r="P2480" s="820" t="e">
        <f>Tabla13[[#This Row],[Ejec Real Acumu]]-Tabla13[[#This Row],[Proyec Ejec Acumul]]</f>
        <v>#REF!</v>
      </c>
      <c r="Q2480" s="820" t="e">
        <f>Tabla13[[#This Row],[Ejec Real Mes]]-Tabla13[[#This Row],[Program Entreg Mes]]</f>
        <v>#REF!</v>
      </c>
    </row>
    <row r="2481" spans="1:17">
      <c r="A2481" s="828">
        <v>11</v>
      </c>
      <c r="B2481" s="828" t="s">
        <v>2463</v>
      </c>
      <c r="C2481" s="828" t="s">
        <v>2464</v>
      </c>
      <c r="D2481" s="828" t="s">
        <v>688</v>
      </c>
      <c r="E2481" s="828" t="e">
        <f>#REF!</f>
        <v>#REF!</v>
      </c>
      <c r="F2481" s="828">
        <v>5</v>
      </c>
      <c r="G2481" s="828" t="s">
        <v>2447</v>
      </c>
      <c r="H2481" s="828" t="e">
        <f>#REF!</f>
        <v>#REF!</v>
      </c>
      <c r="I2481" s="828" t="e">
        <f>#REF!+#REF!+#REF!+#REF!+#REF!</f>
        <v>#REF!</v>
      </c>
      <c r="J2481" s="828" t="e">
        <f>#REF!+#REF!+#REF!+#REF!+#REF!</f>
        <v>#REF!</v>
      </c>
      <c r="K2481" s="829" t="e">
        <f t="shared" si="51"/>
        <v>#REF!</v>
      </c>
      <c r="L2481" s="829" t="e">
        <f t="shared" si="52"/>
        <v>#REF!</v>
      </c>
      <c r="M2481" s="828" t="e">
        <f>#REF!</f>
        <v>#REF!</v>
      </c>
      <c r="N2481" s="828" t="e">
        <f>#REF!</f>
        <v>#REF!</v>
      </c>
      <c r="O2481" s="830" t="e">
        <f t="shared" si="53"/>
        <v>#REF!</v>
      </c>
      <c r="P2481" s="820" t="e">
        <f>Tabla13[[#This Row],[Ejec Real Acumu]]-Tabla13[[#This Row],[Proyec Ejec Acumul]]</f>
        <v>#REF!</v>
      </c>
      <c r="Q2481" s="820" t="e">
        <f>Tabla13[[#This Row],[Ejec Real Mes]]-Tabla13[[#This Row],[Program Entreg Mes]]</f>
        <v>#REF!</v>
      </c>
    </row>
    <row r="2482" spans="1:17">
      <c r="A2482" s="828">
        <v>12</v>
      </c>
      <c r="B2482" s="828" t="s">
        <v>2463</v>
      </c>
      <c r="C2482" s="828" t="s">
        <v>2464</v>
      </c>
      <c r="D2482" s="828" t="s">
        <v>688</v>
      </c>
      <c r="E2482" s="828" t="e">
        <f>#REF!</f>
        <v>#REF!</v>
      </c>
      <c r="F2482" s="828">
        <v>5</v>
      </c>
      <c r="G2482" s="828" t="s">
        <v>2447</v>
      </c>
      <c r="H2482" s="828" t="e">
        <f>#REF!</f>
        <v>#REF!</v>
      </c>
      <c r="I2482" s="828" t="e">
        <f>#REF!+#REF!+#REF!+#REF!+#REF!</f>
        <v>#REF!</v>
      </c>
      <c r="J2482" s="828" t="e">
        <f>#REF!+#REF!+#REF!+#REF!+#REF!</f>
        <v>#REF!</v>
      </c>
      <c r="K2482" s="829" t="e">
        <f t="shared" si="51"/>
        <v>#REF!</v>
      </c>
      <c r="L2482" s="829" t="e">
        <f t="shared" si="52"/>
        <v>#REF!</v>
      </c>
      <c r="M2482" s="828" t="e">
        <f>#REF!</f>
        <v>#REF!</v>
      </c>
      <c r="N2482" s="828" t="e">
        <f>#REF!</f>
        <v>#REF!</v>
      </c>
      <c r="O2482" s="830" t="e">
        <f t="shared" si="53"/>
        <v>#REF!</v>
      </c>
      <c r="P2482" s="820" t="e">
        <f>Tabla13[[#This Row],[Ejec Real Acumu]]-Tabla13[[#This Row],[Proyec Ejec Acumul]]</f>
        <v>#REF!</v>
      </c>
      <c r="Q2482" s="820" t="e">
        <f>Tabla13[[#This Row],[Ejec Real Mes]]-Tabla13[[#This Row],[Program Entreg Mes]]</f>
        <v>#REF!</v>
      </c>
    </row>
    <row r="2483" spans="1:17">
      <c r="A2483" s="828">
        <v>13</v>
      </c>
      <c r="B2483" s="828" t="s">
        <v>2463</v>
      </c>
      <c r="C2483" s="828" t="s">
        <v>2464</v>
      </c>
      <c r="D2483" s="828" t="s">
        <v>688</v>
      </c>
      <c r="E2483" s="828" t="e">
        <f>#REF!</f>
        <v>#REF!</v>
      </c>
      <c r="F2483" s="828">
        <v>5</v>
      </c>
      <c r="G2483" s="828" t="s">
        <v>2447</v>
      </c>
      <c r="H2483" s="828" t="e">
        <f>#REF!</f>
        <v>#REF!</v>
      </c>
      <c r="I2483" s="828" t="e">
        <f>#REF!+#REF!+#REF!+#REF!+#REF!</f>
        <v>#REF!</v>
      </c>
      <c r="J2483" s="828" t="e">
        <f>#REF!+#REF!+#REF!+#REF!+#REF!</f>
        <v>#REF!</v>
      </c>
      <c r="K2483" s="829" t="e">
        <f t="shared" si="51"/>
        <v>#REF!</v>
      </c>
      <c r="L2483" s="829" t="e">
        <f t="shared" si="52"/>
        <v>#REF!</v>
      </c>
      <c r="M2483" s="828" t="e">
        <f>#REF!</f>
        <v>#REF!</v>
      </c>
      <c r="N2483" s="828" t="e">
        <f>#REF!</f>
        <v>#REF!</v>
      </c>
      <c r="O2483" s="830" t="e">
        <f t="shared" si="53"/>
        <v>#REF!</v>
      </c>
      <c r="P2483" s="820" t="e">
        <f>Tabla13[[#This Row],[Ejec Real Acumu]]-Tabla13[[#This Row],[Proyec Ejec Acumul]]</f>
        <v>#REF!</v>
      </c>
      <c r="Q2483" s="820" t="e">
        <f>Tabla13[[#This Row],[Ejec Real Mes]]-Tabla13[[#This Row],[Program Entreg Mes]]</f>
        <v>#REF!</v>
      </c>
    </row>
    <row r="2484" spans="1:17">
      <c r="A2484" s="828">
        <v>14</v>
      </c>
      <c r="B2484" s="828" t="s">
        <v>2463</v>
      </c>
      <c r="C2484" s="828" t="s">
        <v>2464</v>
      </c>
      <c r="D2484" s="828" t="s">
        <v>688</v>
      </c>
      <c r="E2484" s="828" t="e">
        <f>#REF!</f>
        <v>#REF!</v>
      </c>
      <c r="F2484" s="828">
        <v>5</v>
      </c>
      <c r="G2484" s="828" t="s">
        <v>2447</v>
      </c>
      <c r="H2484" s="828" t="e">
        <f>#REF!</f>
        <v>#REF!</v>
      </c>
      <c r="I2484" s="828" t="e">
        <f>#REF!+#REF!+#REF!+#REF!+#REF!</f>
        <v>#REF!</v>
      </c>
      <c r="J2484" s="828" t="e">
        <f>#REF!+#REF!+#REF!+#REF!+#REF!</f>
        <v>#REF!</v>
      </c>
      <c r="K2484" s="829" t="e">
        <f t="shared" si="51"/>
        <v>#REF!</v>
      </c>
      <c r="L2484" s="829" t="e">
        <f t="shared" si="52"/>
        <v>#REF!</v>
      </c>
      <c r="M2484" s="828" t="e">
        <f>#REF!</f>
        <v>#REF!</v>
      </c>
      <c r="N2484" s="828" t="e">
        <f>#REF!</f>
        <v>#REF!</v>
      </c>
      <c r="O2484" s="830" t="e">
        <f t="shared" si="53"/>
        <v>#REF!</v>
      </c>
      <c r="P2484" s="820" t="e">
        <f>Tabla13[[#This Row],[Ejec Real Acumu]]-Tabla13[[#This Row],[Proyec Ejec Acumul]]</f>
        <v>#REF!</v>
      </c>
      <c r="Q2484" s="820" t="e">
        <f>Tabla13[[#This Row],[Ejec Real Mes]]-Tabla13[[#This Row],[Program Entreg Mes]]</f>
        <v>#REF!</v>
      </c>
    </row>
    <row r="2485" spans="1:17">
      <c r="A2485" s="828">
        <v>15</v>
      </c>
      <c r="B2485" s="828" t="s">
        <v>2463</v>
      </c>
      <c r="C2485" s="828" t="s">
        <v>2464</v>
      </c>
      <c r="D2485" s="828" t="s">
        <v>688</v>
      </c>
      <c r="E2485" s="828" t="e">
        <f>#REF!</f>
        <v>#REF!</v>
      </c>
      <c r="F2485" s="828">
        <v>5</v>
      </c>
      <c r="G2485" s="828" t="s">
        <v>2447</v>
      </c>
      <c r="H2485" s="828" t="e">
        <f>#REF!</f>
        <v>#REF!</v>
      </c>
      <c r="I2485" s="828" t="e">
        <f>#REF!+#REF!+#REF!+#REF!+#REF!</f>
        <v>#REF!</v>
      </c>
      <c r="J2485" s="828" t="e">
        <f>#REF!+#REF!+#REF!+#REF!+#REF!</f>
        <v>#REF!</v>
      </c>
      <c r="K2485" s="829" t="e">
        <f t="shared" si="51"/>
        <v>#REF!</v>
      </c>
      <c r="L2485" s="829" t="e">
        <f t="shared" si="52"/>
        <v>#REF!</v>
      </c>
      <c r="M2485" s="828" t="e">
        <f>#REF!</f>
        <v>#REF!</v>
      </c>
      <c r="N2485" s="828" t="e">
        <f>#REF!</f>
        <v>#REF!</v>
      </c>
      <c r="O2485" s="830" t="e">
        <f t="shared" si="53"/>
        <v>#REF!</v>
      </c>
      <c r="P2485" s="820" t="e">
        <f>Tabla13[[#This Row],[Ejec Real Acumu]]-Tabla13[[#This Row],[Proyec Ejec Acumul]]</f>
        <v>#REF!</v>
      </c>
      <c r="Q2485" s="820" t="e">
        <f>Tabla13[[#This Row],[Ejec Real Mes]]-Tabla13[[#This Row],[Program Entreg Mes]]</f>
        <v>#REF!</v>
      </c>
    </row>
    <row r="2486" spans="1:17">
      <c r="A2486" s="828">
        <v>16</v>
      </c>
      <c r="B2486" s="828" t="s">
        <v>2463</v>
      </c>
      <c r="C2486" s="828" t="s">
        <v>2464</v>
      </c>
      <c r="D2486" s="828" t="s">
        <v>688</v>
      </c>
      <c r="E2486" s="828" t="e">
        <f>#REF!</f>
        <v>#REF!</v>
      </c>
      <c r="F2486" s="828">
        <v>5</v>
      </c>
      <c r="G2486" s="828" t="s">
        <v>2447</v>
      </c>
      <c r="H2486" s="828" t="e">
        <f>#REF!</f>
        <v>#REF!</v>
      </c>
      <c r="I2486" s="828" t="e">
        <f>#REF!+#REF!+#REF!+#REF!+#REF!</f>
        <v>#REF!</v>
      </c>
      <c r="J2486" s="828" t="e">
        <f>#REF!+#REF!+#REF!+#REF!+#REF!</f>
        <v>#REF!</v>
      </c>
      <c r="K2486" s="829" t="e">
        <f t="shared" si="51"/>
        <v>#REF!</v>
      </c>
      <c r="L2486" s="829" t="e">
        <f t="shared" si="52"/>
        <v>#REF!</v>
      </c>
      <c r="M2486" s="828" t="e">
        <f>#REF!</f>
        <v>#REF!</v>
      </c>
      <c r="N2486" s="828" t="e">
        <f>#REF!</f>
        <v>#REF!</v>
      </c>
      <c r="O2486" s="830" t="e">
        <f t="shared" si="53"/>
        <v>#REF!</v>
      </c>
      <c r="P2486" s="820" t="e">
        <f>Tabla13[[#This Row],[Ejec Real Acumu]]-Tabla13[[#This Row],[Proyec Ejec Acumul]]</f>
        <v>#REF!</v>
      </c>
      <c r="Q2486" s="820" t="e">
        <f>Tabla13[[#This Row],[Ejec Real Mes]]-Tabla13[[#This Row],[Program Entreg Mes]]</f>
        <v>#REF!</v>
      </c>
    </row>
    <row r="2487" spans="1:17">
      <c r="A2487" s="828">
        <v>17</v>
      </c>
      <c r="B2487" s="828" t="s">
        <v>2463</v>
      </c>
      <c r="C2487" s="828" t="s">
        <v>2464</v>
      </c>
      <c r="D2487" s="828" t="s">
        <v>688</v>
      </c>
      <c r="E2487" s="828" t="e">
        <f>#REF!</f>
        <v>#REF!</v>
      </c>
      <c r="F2487" s="828">
        <v>5</v>
      </c>
      <c r="G2487" s="828" t="s">
        <v>2447</v>
      </c>
      <c r="H2487" s="828" t="e">
        <f>#REF!</f>
        <v>#REF!</v>
      </c>
      <c r="I2487" s="828" t="e">
        <f>#REF!+#REF!+#REF!+#REF!+#REF!</f>
        <v>#REF!</v>
      </c>
      <c r="J2487" s="828" t="e">
        <f>#REF!+#REF!+#REF!+#REF!+#REF!</f>
        <v>#REF!</v>
      </c>
      <c r="K2487" s="829" t="e">
        <f t="shared" si="51"/>
        <v>#REF!</v>
      </c>
      <c r="L2487" s="829" t="e">
        <f t="shared" si="52"/>
        <v>#REF!</v>
      </c>
      <c r="M2487" s="828" t="e">
        <f>#REF!</f>
        <v>#REF!</v>
      </c>
      <c r="N2487" s="828" t="e">
        <f>#REF!</f>
        <v>#REF!</v>
      </c>
      <c r="O2487" s="830" t="e">
        <f t="shared" si="53"/>
        <v>#REF!</v>
      </c>
      <c r="P2487" s="820" t="e">
        <f>Tabla13[[#This Row],[Ejec Real Acumu]]-Tabla13[[#This Row],[Proyec Ejec Acumul]]</f>
        <v>#REF!</v>
      </c>
      <c r="Q2487" s="820" t="e">
        <f>Tabla13[[#This Row],[Ejec Real Mes]]-Tabla13[[#This Row],[Program Entreg Mes]]</f>
        <v>#REF!</v>
      </c>
    </row>
    <row r="2488" spans="1:17">
      <c r="A2488" s="828">
        <v>18</v>
      </c>
      <c r="B2488" s="828" t="s">
        <v>2463</v>
      </c>
      <c r="C2488" s="828" t="s">
        <v>2464</v>
      </c>
      <c r="D2488" s="828" t="s">
        <v>688</v>
      </c>
      <c r="E2488" s="828" t="e">
        <f>#REF!</f>
        <v>#REF!</v>
      </c>
      <c r="F2488" s="828">
        <v>5</v>
      </c>
      <c r="G2488" s="828" t="s">
        <v>2447</v>
      </c>
      <c r="H2488" s="828" t="e">
        <f>#REF!</f>
        <v>#REF!</v>
      </c>
      <c r="I2488" s="828" t="e">
        <f>#REF!+#REF!+#REF!+#REF!+#REF!</f>
        <v>#REF!</v>
      </c>
      <c r="J2488" s="828" t="e">
        <f>#REF!+#REF!+#REF!+#REF!+#REF!</f>
        <v>#REF!</v>
      </c>
      <c r="K2488" s="829" t="e">
        <f t="shared" si="51"/>
        <v>#REF!</v>
      </c>
      <c r="L2488" s="829" t="e">
        <f t="shared" si="52"/>
        <v>#REF!</v>
      </c>
      <c r="M2488" s="828" t="e">
        <f>#REF!</f>
        <v>#REF!</v>
      </c>
      <c r="N2488" s="828" t="e">
        <f>#REF!</f>
        <v>#REF!</v>
      </c>
      <c r="O2488" s="830" t="e">
        <f t="shared" si="53"/>
        <v>#REF!</v>
      </c>
      <c r="P2488" s="820" t="e">
        <f>Tabla13[[#This Row],[Ejec Real Acumu]]-Tabla13[[#This Row],[Proyec Ejec Acumul]]</f>
        <v>#REF!</v>
      </c>
      <c r="Q2488" s="820" t="e">
        <f>Tabla13[[#This Row],[Ejec Real Mes]]-Tabla13[[#This Row],[Program Entreg Mes]]</f>
        <v>#REF!</v>
      </c>
    </row>
    <row r="2489" spans="1:17">
      <c r="A2489" s="828">
        <v>19</v>
      </c>
      <c r="B2489" s="828" t="s">
        <v>2463</v>
      </c>
      <c r="C2489" s="828" t="s">
        <v>2464</v>
      </c>
      <c r="D2489" s="828" t="s">
        <v>688</v>
      </c>
      <c r="E2489" s="828" t="e">
        <f>#REF!</f>
        <v>#REF!</v>
      </c>
      <c r="F2489" s="828">
        <v>5</v>
      </c>
      <c r="G2489" s="828" t="s">
        <v>2447</v>
      </c>
      <c r="H2489" s="828" t="e">
        <f>#REF!</f>
        <v>#REF!</v>
      </c>
      <c r="I2489" s="828" t="e">
        <f>#REF!+#REF!+#REF!+#REF!+#REF!</f>
        <v>#REF!</v>
      </c>
      <c r="J2489" s="828" t="e">
        <f>#REF!+#REF!+#REF!+#REF!+#REF!</f>
        <v>#REF!</v>
      </c>
      <c r="K2489" s="829" t="e">
        <f t="shared" si="51"/>
        <v>#REF!</v>
      </c>
      <c r="L2489" s="829" t="e">
        <f t="shared" si="52"/>
        <v>#REF!</v>
      </c>
      <c r="M2489" s="828" t="e">
        <f>#REF!</f>
        <v>#REF!</v>
      </c>
      <c r="N2489" s="828" t="e">
        <f>#REF!</f>
        <v>#REF!</v>
      </c>
      <c r="O2489" s="830" t="e">
        <f t="shared" si="53"/>
        <v>#REF!</v>
      </c>
      <c r="P2489" s="820" t="e">
        <f>Tabla13[[#This Row],[Ejec Real Acumu]]-Tabla13[[#This Row],[Proyec Ejec Acumul]]</f>
        <v>#REF!</v>
      </c>
      <c r="Q2489" s="820" t="e">
        <f>Tabla13[[#This Row],[Ejec Real Mes]]-Tabla13[[#This Row],[Program Entreg Mes]]</f>
        <v>#REF!</v>
      </c>
    </row>
    <row r="2490" spans="1:17">
      <c r="A2490" s="828">
        <v>20</v>
      </c>
      <c r="B2490" s="828" t="s">
        <v>2463</v>
      </c>
      <c r="C2490" s="828" t="s">
        <v>2464</v>
      </c>
      <c r="D2490" s="828" t="s">
        <v>688</v>
      </c>
      <c r="E2490" s="828" t="e">
        <f>#REF!</f>
        <v>#REF!</v>
      </c>
      <c r="F2490" s="828">
        <v>5</v>
      </c>
      <c r="G2490" s="828" t="s">
        <v>2447</v>
      </c>
      <c r="H2490" s="828" t="e">
        <f>#REF!</f>
        <v>#REF!</v>
      </c>
      <c r="I2490" s="828" t="e">
        <f>#REF!+#REF!+#REF!+#REF!+#REF!</f>
        <v>#REF!</v>
      </c>
      <c r="J2490" s="828" t="e">
        <f>#REF!+#REF!+#REF!+#REF!+#REF!</f>
        <v>#REF!</v>
      </c>
      <c r="K2490" s="829" t="e">
        <f t="shared" si="51"/>
        <v>#REF!</v>
      </c>
      <c r="L2490" s="829" t="e">
        <f t="shared" si="52"/>
        <v>#REF!</v>
      </c>
      <c r="M2490" s="828" t="e">
        <f>#REF!</f>
        <v>#REF!</v>
      </c>
      <c r="N2490" s="828" t="e">
        <f>#REF!</f>
        <v>#REF!</v>
      </c>
      <c r="O2490" s="830" t="e">
        <f t="shared" si="53"/>
        <v>#REF!</v>
      </c>
      <c r="P2490" s="820" t="e">
        <f>Tabla13[[#This Row],[Ejec Real Acumu]]-Tabla13[[#This Row],[Proyec Ejec Acumul]]</f>
        <v>#REF!</v>
      </c>
      <c r="Q2490" s="820" t="e">
        <f>Tabla13[[#This Row],[Ejec Real Mes]]-Tabla13[[#This Row],[Program Entreg Mes]]</f>
        <v>#REF!</v>
      </c>
    </row>
    <row r="2491" spans="1:17">
      <c r="A2491" s="828">
        <v>21</v>
      </c>
      <c r="B2491" s="828" t="s">
        <v>2463</v>
      </c>
      <c r="C2491" s="828" t="s">
        <v>2464</v>
      </c>
      <c r="D2491" s="828" t="s">
        <v>688</v>
      </c>
      <c r="E2491" s="828" t="e">
        <f>#REF!</f>
        <v>#REF!</v>
      </c>
      <c r="F2491" s="828">
        <v>5</v>
      </c>
      <c r="G2491" s="828" t="s">
        <v>2447</v>
      </c>
      <c r="H2491" s="828" t="e">
        <f>#REF!</f>
        <v>#REF!</v>
      </c>
      <c r="I2491" s="828" t="e">
        <f>#REF!+#REF!+#REF!+#REF!+#REF!</f>
        <v>#REF!</v>
      </c>
      <c r="J2491" s="828" t="e">
        <f>#REF!+#REF!+#REF!+#REF!+#REF!</f>
        <v>#REF!</v>
      </c>
      <c r="K2491" s="829" t="e">
        <f t="shared" si="51"/>
        <v>#REF!</v>
      </c>
      <c r="L2491" s="829" t="e">
        <f t="shared" si="52"/>
        <v>#REF!</v>
      </c>
      <c r="M2491" s="828" t="e">
        <f>#REF!</f>
        <v>#REF!</v>
      </c>
      <c r="N2491" s="828" t="e">
        <f>#REF!</f>
        <v>#REF!</v>
      </c>
      <c r="O2491" s="830" t="e">
        <f t="shared" si="53"/>
        <v>#REF!</v>
      </c>
      <c r="P2491" s="820" t="e">
        <f>Tabla13[[#This Row],[Ejec Real Acumu]]-Tabla13[[#This Row],[Proyec Ejec Acumul]]</f>
        <v>#REF!</v>
      </c>
      <c r="Q2491" s="820" t="e">
        <f>Tabla13[[#This Row],[Ejec Real Mes]]-Tabla13[[#This Row],[Program Entreg Mes]]</f>
        <v>#REF!</v>
      </c>
    </row>
    <row r="2492" spans="1:17">
      <c r="A2492" s="828">
        <v>22</v>
      </c>
      <c r="B2492" s="828" t="s">
        <v>2463</v>
      </c>
      <c r="C2492" s="828" t="s">
        <v>2464</v>
      </c>
      <c r="D2492" s="828" t="s">
        <v>688</v>
      </c>
      <c r="E2492" s="828" t="e">
        <f>#REF!</f>
        <v>#REF!</v>
      </c>
      <c r="F2492" s="828">
        <v>5</v>
      </c>
      <c r="G2492" s="828" t="s">
        <v>2447</v>
      </c>
      <c r="H2492" s="828" t="e">
        <f>#REF!</f>
        <v>#REF!</v>
      </c>
      <c r="I2492" s="828" t="e">
        <f>#REF!+#REF!+#REF!+#REF!+#REF!</f>
        <v>#REF!</v>
      </c>
      <c r="J2492" s="828" t="e">
        <f>#REF!+#REF!+#REF!+#REF!+#REF!</f>
        <v>#REF!</v>
      </c>
      <c r="K2492" s="829" t="e">
        <f t="shared" si="51"/>
        <v>#REF!</v>
      </c>
      <c r="L2492" s="829" t="e">
        <f t="shared" si="52"/>
        <v>#REF!</v>
      </c>
      <c r="M2492" s="828" t="e">
        <f>#REF!</f>
        <v>#REF!</v>
      </c>
      <c r="N2492" s="828" t="e">
        <f>#REF!</f>
        <v>#REF!</v>
      </c>
      <c r="O2492" s="830" t="e">
        <f t="shared" si="53"/>
        <v>#REF!</v>
      </c>
      <c r="P2492" s="820" t="e">
        <f>Tabla13[[#This Row],[Ejec Real Acumu]]-Tabla13[[#This Row],[Proyec Ejec Acumul]]</f>
        <v>#REF!</v>
      </c>
      <c r="Q2492" s="820" t="e">
        <f>Tabla13[[#This Row],[Ejec Real Mes]]-Tabla13[[#This Row],[Program Entreg Mes]]</f>
        <v>#REF!</v>
      </c>
    </row>
    <row r="2493" spans="1:17">
      <c r="A2493" s="828">
        <v>23</v>
      </c>
      <c r="B2493" s="828" t="s">
        <v>2463</v>
      </c>
      <c r="C2493" s="828" t="s">
        <v>2464</v>
      </c>
      <c r="D2493" s="828" t="s">
        <v>688</v>
      </c>
      <c r="E2493" s="828" t="e">
        <f>#REF!</f>
        <v>#REF!</v>
      </c>
      <c r="F2493" s="828">
        <v>5</v>
      </c>
      <c r="G2493" s="828" t="s">
        <v>2447</v>
      </c>
      <c r="H2493" s="828" t="e">
        <f>#REF!</f>
        <v>#REF!</v>
      </c>
      <c r="I2493" s="828" t="e">
        <f>#REF!+#REF!+#REF!+#REF!+#REF!</f>
        <v>#REF!</v>
      </c>
      <c r="J2493" s="828" t="e">
        <f>#REF!+#REF!+#REF!+#REF!+#REF!</f>
        <v>#REF!</v>
      </c>
      <c r="K2493" s="829" t="e">
        <f t="shared" si="51"/>
        <v>#REF!</v>
      </c>
      <c r="L2493" s="829" t="e">
        <f t="shared" si="52"/>
        <v>#REF!</v>
      </c>
      <c r="M2493" s="828" t="e">
        <f>#REF!</f>
        <v>#REF!</v>
      </c>
      <c r="N2493" s="828" t="e">
        <f>#REF!</f>
        <v>#REF!</v>
      </c>
      <c r="O2493" s="830" t="e">
        <f t="shared" si="53"/>
        <v>#REF!</v>
      </c>
      <c r="P2493" s="820" t="e">
        <f>Tabla13[[#This Row],[Ejec Real Acumu]]-Tabla13[[#This Row],[Proyec Ejec Acumul]]</f>
        <v>#REF!</v>
      </c>
      <c r="Q2493" s="820" t="e">
        <f>Tabla13[[#This Row],[Ejec Real Mes]]-Tabla13[[#This Row],[Program Entreg Mes]]</f>
        <v>#REF!</v>
      </c>
    </row>
    <row r="2494" spans="1:17">
      <c r="A2494" s="828">
        <v>24</v>
      </c>
      <c r="B2494" s="828" t="s">
        <v>2463</v>
      </c>
      <c r="C2494" s="828" t="s">
        <v>2464</v>
      </c>
      <c r="D2494" s="828" t="s">
        <v>688</v>
      </c>
      <c r="E2494" s="828" t="e">
        <f>#REF!</f>
        <v>#REF!</v>
      </c>
      <c r="F2494" s="828">
        <v>5</v>
      </c>
      <c r="G2494" s="828" t="s">
        <v>2447</v>
      </c>
      <c r="H2494" s="828" t="e">
        <f>#REF!</f>
        <v>#REF!</v>
      </c>
      <c r="I2494" s="828" t="e">
        <f>#REF!+#REF!+#REF!+#REF!+#REF!</f>
        <v>#REF!</v>
      </c>
      <c r="J2494" s="828" t="e">
        <f>#REF!+#REF!+#REF!+#REF!+#REF!</f>
        <v>#REF!</v>
      </c>
      <c r="K2494" s="829" t="e">
        <f t="shared" si="51"/>
        <v>#REF!</v>
      </c>
      <c r="L2494" s="829" t="e">
        <f t="shared" si="52"/>
        <v>#REF!</v>
      </c>
      <c r="M2494" s="828" t="e">
        <f>#REF!</f>
        <v>#REF!</v>
      </c>
      <c r="N2494" s="828" t="e">
        <f>#REF!</f>
        <v>#REF!</v>
      </c>
      <c r="O2494" s="830" t="e">
        <f t="shared" si="53"/>
        <v>#REF!</v>
      </c>
      <c r="P2494" s="820" t="e">
        <f>Tabla13[[#This Row],[Ejec Real Acumu]]-Tabla13[[#This Row],[Proyec Ejec Acumul]]</f>
        <v>#REF!</v>
      </c>
      <c r="Q2494" s="820" t="e">
        <f>Tabla13[[#This Row],[Ejec Real Mes]]-Tabla13[[#This Row],[Program Entreg Mes]]</f>
        <v>#REF!</v>
      </c>
    </row>
    <row r="2495" spans="1:17">
      <c r="A2495" s="828">
        <v>25</v>
      </c>
      <c r="B2495" s="828" t="s">
        <v>2463</v>
      </c>
      <c r="C2495" s="828" t="s">
        <v>2464</v>
      </c>
      <c r="D2495" s="828" t="s">
        <v>688</v>
      </c>
      <c r="E2495" s="828" t="e">
        <f>#REF!</f>
        <v>#REF!</v>
      </c>
      <c r="F2495" s="828">
        <v>5</v>
      </c>
      <c r="G2495" s="828" t="s">
        <v>2447</v>
      </c>
      <c r="H2495" s="828" t="e">
        <f>#REF!</f>
        <v>#REF!</v>
      </c>
      <c r="I2495" s="828" t="e">
        <f>#REF!+#REF!+#REF!+#REF!+#REF!</f>
        <v>#REF!</v>
      </c>
      <c r="J2495" s="828" t="e">
        <f>#REF!+#REF!+#REF!+#REF!+#REF!</f>
        <v>#REF!</v>
      </c>
      <c r="K2495" s="829" t="e">
        <f t="shared" si="51"/>
        <v>#REF!</v>
      </c>
      <c r="L2495" s="829" t="e">
        <f t="shared" si="52"/>
        <v>#REF!</v>
      </c>
      <c r="M2495" s="828" t="e">
        <f>#REF!</f>
        <v>#REF!</v>
      </c>
      <c r="N2495" s="828" t="e">
        <f>#REF!</f>
        <v>#REF!</v>
      </c>
      <c r="O2495" s="830" t="e">
        <f t="shared" si="53"/>
        <v>#REF!</v>
      </c>
      <c r="P2495" s="820" t="e">
        <f>Tabla13[[#This Row],[Ejec Real Acumu]]-Tabla13[[#This Row],[Proyec Ejec Acumul]]</f>
        <v>#REF!</v>
      </c>
      <c r="Q2495" s="820" t="e">
        <f>Tabla13[[#This Row],[Ejec Real Mes]]-Tabla13[[#This Row],[Program Entreg Mes]]</f>
        <v>#REF!</v>
      </c>
    </row>
    <row r="2496" spans="1:17">
      <c r="A2496" s="828">
        <v>26</v>
      </c>
      <c r="B2496" s="828" t="s">
        <v>2463</v>
      </c>
      <c r="C2496" s="828" t="s">
        <v>2464</v>
      </c>
      <c r="D2496" s="828" t="s">
        <v>688</v>
      </c>
      <c r="E2496" s="828" t="e">
        <f>#REF!</f>
        <v>#REF!</v>
      </c>
      <c r="F2496" s="828">
        <v>5</v>
      </c>
      <c r="G2496" s="828" t="s">
        <v>2447</v>
      </c>
      <c r="H2496" s="828" t="e">
        <f>#REF!</f>
        <v>#REF!</v>
      </c>
      <c r="I2496" s="828" t="e">
        <f>#REF!+#REF!+#REF!+#REF!+#REF!</f>
        <v>#REF!</v>
      </c>
      <c r="J2496" s="828" t="e">
        <f>#REF!+#REF!+#REF!+#REF!+#REF!</f>
        <v>#REF!</v>
      </c>
      <c r="K2496" s="829" t="e">
        <f t="shared" si="51"/>
        <v>#REF!</v>
      </c>
      <c r="L2496" s="829" t="e">
        <f t="shared" si="52"/>
        <v>#REF!</v>
      </c>
      <c r="M2496" s="828" t="e">
        <f>#REF!</f>
        <v>#REF!</v>
      </c>
      <c r="N2496" s="828" t="e">
        <f>#REF!</f>
        <v>#REF!</v>
      </c>
      <c r="O2496" s="830" t="e">
        <f t="shared" si="53"/>
        <v>#REF!</v>
      </c>
      <c r="P2496" s="820" t="e">
        <f>Tabla13[[#This Row],[Ejec Real Acumu]]-Tabla13[[#This Row],[Proyec Ejec Acumul]]</f>
        <v>#REF!</v>
      </c>
      <c r="Q2496" s="820" t="e">
        <f>Tabla13[[#This Row],[Ejec Real Mes]]-Tabla13[[#This Row],[Program Entreg Mes]]</f>
        <v>#REF!</v>
      </c>
    </row>
    <row r="2497" spans="1:17">
      <c r="A2497" s="828">
        <v>27</v>
      </c>
      <c r="B2497" s="828" t="s">
        <v>2463</v>
      </c>
      <c r="C2497" s="828" t="s">
        <v>2464</v>
      </c>
      <c r="D2497" s="828" t="s">
        <v>688</v>
      </c>
      <c r="E2497" s="828" t="e">
        <f>#REF!</f>
        <v>#REF!</v>
      </c>
      <c r="F2497" s="828">
        <v>5</v>
      </c>
      <c r="G2497" s="828" t="s">
        <v>2447</v>
      </c>
      <c r="H2497" s="828" t="e">
        <f>#REF!</f>
        <v>#REF!</v>
      </c>
      <c r="I2497" s="828" t="e">
        <f>#REF!+#REF!+#REF!+#REF!+#REF!</f>
        <v>#REF!</v>
      </c>
      <c r="J2497" s="828" t="e">
        <f>#REF!+#REF!+#REF!+#REF!+#REF!</f>
        <v>#REF!</v>
      </c>
      <c r="K2497" s="829" t="e">
        <f t="shared" si="51"/>
        <v>#REF!</v>
      </c>
      <c r="L2497" s="829" t="e">
        <f t="shared" si="52"/>
        <v>#REF!</v>
      </c>
      <c r="M2497" s="828" t="e">
        <f>#REF!</f>
        <v>#REF!</v>
      </c>
      <c r="N2497" s="828" t="e">
        <f>#REF!</f>
        <v>#REF!</v>
      </c>
      <c r="O2497" s="830" t="e">
        <f t="shared" si="53"/>
        <v>#REF!</v>
      </c>
      <c r="P2497" s="820" t="e">
        <f>Tabla13[[#This Row],[Ejec Real Acumu]]-Tabla13[[#This Row],[Proyec Ejec Acumul]]</f>
        <v>#REF!</v>
      </c>
      <c r="Q2497" s="820" t="e">
        <f>Tabla13[[#This Row],[Ejec Real Mes]]-Tabla13[[#This Row],[Program Entreg Mes]]</f>
        <v>#REF!</v>
      </c>
    </row>
    <row r="2498" spans="1:17">
      <c r="A2498" s="828">
        <v>28</v>
      </c>
      <c r="B2498" s="828" t="s">
        <v>2463</v>
      </c>
      <c r="C2498" s="828" t="s">
        <v>2464</v>
      </c>
      <c r="D2498" s="828" t="s">
        <v>688</v>
      </c>
      <c r="E2498" s="828" t="e">
        <f>#REF!</f>
        <v>#REF!</v>
      </c>
      <c r="F2498" s="828">
        <v>5</v>
      </c>
      <c r="G2498" s="828" t="s">
        <v>2447</v>
      </c>
      <c r="H2498" s="828" t="e">
        <f>#REF!</f>
        <v>#REF!</v>
      </c>
      <c r="I2498" s="828" t="e">
        <f>#REF!+#REF!+#REF!+#REF!+#REF!</f>
        <v>#REF!</v>
      </c>
      <c r="J2498" s="828" t="e">
        <f>#REF!+#REF!+#REF!+#REF!+#REF!</f>
        <v>#REF!</v>
      </c>
      <c r="K2498" s="829" t="e">
        <f t="shared" si="51"/>
        <v>#REF!</v>
      </c>
      <c r="L2498" s="829" t="e">
        <f t="shared" si="52"/>
        <v>#REF!</v>
      </c>
      <c r="M2498" s="828" t="e">
        <f>#REF!</f>
        <v>#REF!</v>
      </c>
      <c r="N2498" s="828" t="e">
        <f>#REF!</f>
        <v>#REF!</v>
      </c>
      <c r="O2498" s="830" t="e">
        <f t="shared" si="53"/>
        <v>#REF!</v>
      </c>
      <c r="P2498" s="820" t="e">
        <f>Tabla13[[#This Row],[Ejec Real Acumu]]-Tabla13[[#This Row],[Proyec Ejec Acumul]]</f>
        <v>#REF!</v>
      </c>
      <c r="Q2498" s="820" t="e">
        <f>Tabla13[[#This Row],[Ejec Real Mes]]-Tabla13[[#This Row],[Program Entreg Mes]]</f>
        <v>#REF!</v>
      </c>
    </row>
    <row r="2499" spans="1:17">
      <c r="A2499" s="828">
        <v>29</v>
      </c>
      <c r="B2499" s="828" t="s">
        <v>2463</v>
      </c>
      <c r="C2499" s="828" t="s">
        <v>2464</v>
      </c>
      <c r="D2499" s="828" t="s">
        <v>688</v>
      </c>
      <c r="E2499" s="828" t="e">
        <f>#REF!</f>
        <v>#REF!</v>
      </c>
      <c r="F2499" s="828">
        <v>5</v>
      </c>
      <c r="G2499" s="828" t="s">
        <v>2447</v>
      </c>
      <c r="H2499" s="828" t="e">
        <f>#REF!</f>
        <v>#REF!</v>
      </c>
      <c r="I2499" s="828" t="e">
        <f>#REF!+#REF!+#REF!+#REF!+#REF!</f>
        <v>#REF!</v>
      </c>
      <c r="J2499" s="828" t="e">
        <f>#REF!+#REF!+#REF!+#REF!+#REF!</f>
        <v>#REF!</v>
      </c>
      <c r="K2499" s="829" t="e">
        <f t="shared" si="51"/>
        <v>#REF!</v>
      </c>
      <c r="L2499" s="829" t="e">
        <f t="shared" si="52"/>
        <v>#REF!</v>
      </c>
      <c r="M2499" s="828" t="e">
        <f>#REF!</f>
        <v>#REF!</v>
      </c>
      <c r="N2499" s="828" t="e">
        <f>#REF!</f>
        <v>#REF!</v>
      </c>
      <c r="O2499" s="830" t="e">
        <f t="shared" si="53"/>
        <v>#REF!</v>
      </c>
      <c r="P2499" s="820" t="e">
        <f>Tabla13[[#This Row],[Ejec Real Acumu]]-Tabla13[[#This Row],[Proyec Ejec Acumul]]</f>
        <v>#REF!</v>
      </c>
      <c r="Q2499" s="820" t="e">
        <f>Tabla13[[#This Row],[Ejec Real Mes]]-Tabla13[[#This Row],[Program Entreg Mes]]</f>
        <v>#REF!</v>
      </c>
    </row>
    <row r="2500" spans="1:17">
      <c r="A2500" s="828">
        <v>30</v>
      </c>
      <c r="B2500" s="828" t="s">
        <v>2463</v>
      </c>
      <c r="C2500" s="828" t="s">
        <v>2464</v>
      </c>
      <c r="D2500" s="828" t="s">
        <v>688</v>
      </c>
      <c r="E2500" s="828" t="e">
        <f>#REF!</f>
        <v>#REF!</v>
      </c>
      <c r="F2500" s="828">
        <v>5</v>
      </c>
      <c r="G2500" s="828" t="s">
        <v>2447</v>
      </c>
      <c r="H2500" s="828" t="e">
        <f>#REF!</f>
        <v>#REF!</v>
      </c>
      <c r="I2500" s="828" t="e">
        <f>#REF!+#REF!+#REF!+#REF!+#REF!</f>
        <v>#REF!</v>
      </c>
      <c r="J2500" s="828" t="e">
        <f>#REF!+#REF!+#REF!+#REF!+#REF!</f>
        <v>#REF!</v>
      </c>
      <c r="K2500" s="829" t="e">
        <f t="shared" si="51"/>
        <v>#REF!</v>
      </c>
      <c r="L2500" s="829" t="e">
        <f t="shared" si="52"/>
        <v>#REF!</v>
      </c>
      <c r="M2500" s="828" t="e">
        <f>#REF!</f>
        <v>#REF!</v>
      </c>
      <c r="N2500" s="828" t="e">
        <f>#REF!</f>
        <v>#REF!</v>
      </c>
      <c r="O2500" s="830" t="e">
        <f t="shared" si="53"/>
        <v>#REF!</v>
      </c>
      <c r="P2500" s="820" t="e">
        <f>Tabla13[[#This Row],[Ejec Real Acumu]]-Tabla13[[#This Row],[Proyec Ejec Acumul]]</f>
        <v>#REF!</v>
      </c>
      <c r="Q2500" s="820" t="e">
        <f>Tabla13[[#This Row],[Ejec Real Mes]]-Tabla13[[#This Row],[Program Entreg Mes]]</f>
        <v>#REF!</v>
      </c>
    </row>
    <row r="2501" spans="1:17">
      <c r="A2501" s="828">
        <v>31</v>
      </c>
      <c r="B2501" s="828" t="s">
        <v>2463</v>
      </c>
      <c r="C2501" s="828" t="s">
        <v>2464</v>
      </c>
      <c r="D2501" s="828" t="s">
        <v>688</v>
      </c>
      <c r="E2501" s="828" t="e">
        <f>#REF!</f>
        <v>#REF!</v>
      </c>
      <c r="F2501" s="828">
        <v>5</v>
      </c>
      <c r="G2501" s="828" t="s">
        <v>2447</v>
      </c>
      <c r="H2501" s="828" t="e">
        <f>#REF!</f>
        <v>#REF!</v>
      </c>
      <c r="I2501" s="828" t="e">
        <f>#REF!+#REF!+#REF!+#REF!+#REF!</f>
        <v>#REF!</v>
      </c>
      <c r="J2501" s="828" t="e">
        <f>#REF!+#REF!+#REF!+#REF!+#REF!</f>
        <v>#REF!</v>
      </c>
      <c r="K2501" s="829" t="e">
        <f t="shared" si="51"/>
        <v>#REF!</v>
      </c>
      <c r="L2501" s="829" t="e">
        <f t="shared" si="52"/>
        <v>#REF!</v>
      </c>
      <c r="M2501" s="828" t="e">
        <f>#REF!</f>
        <v>#REF!</v>
      </c>
      <c r="N2501" s="828" t="e">
        <f>#REF!</f>
        <v>#REF!</v>
      </c>
      <c r="O2501" s="830" t="e">
        <f t="shared" si="53"/>
        <v>#REF!</v>
      </c>
      <c r="P2501" s="820" t="e">
        <f>Tabla13[[#This Row],[Ejec Real Acumu]]-Tabla13[[#This Row],[Proyec Ejec Acumul]]</f>
        <v>#REF!</v>
      </c>
      <c r="Q2501" s="820" t="e">
        <f>Tabla13[[#This Row],[Ejec Real Mes]]-Tabla13[[#This Row],[Program Entreg Mes]]</f>
        <v>#REF!</v>
      </c>
    </row>
    <row r="2502" spans="1:17">
      <c r="A2502" s="828">
        <v>32</v>
      </c>
      <c r="B2502" s="828" t="s">
        <v>2463</v>
      </c>
      <c r="C2502" s="828" t="s">
        <v>2464</v>
      </c>
      <c r="D2502" s="828" t="s">
        <v>688</v>
      </c>
      <c r="E2502" s="828" t="e">
        <f>#REF!</f>
        <v>#REF!</v>
      </c>
      <c r="F2502" s="828">
        <v>5</v>
      </c>
      <c r="G2502" s="828" t="s">
        <v>2447</v>
      </c>
      <c r="H2502" s="828" t="e">
        <f>#REF!</f>
        <v>#REF!</v>
      </c>
      <c r="I2502" s="828" t="e">
        <f>#REF!+#REF!+#REF!+#REF!+#REF!</f>
        <v>#REF!</v>
      </c>
      <c r="J2502" s="828" t="e">
        <f>#REF!+#REF!+#REF!+#REF!+#REF!</f>
        <v>#REF!</v>
      </c>
      <c r="K2502" s="829" t="e">
        <f t="shared" si="51"/>
        <v>#REF!</v>
      </c>
      <c r="L2502" s="829" t="e">
        <f t="shared" si="52"/>
        <v>#REF!</v>
      </c>
      <c r="M2502" s="828" t="e">
        <f>#REF!</f>
        <v>#REF!</v>
      </c>
      <c r="N2502" s="828" t="e">
        <f>#REF!</f>
        <v>#REF!</v>
      </c>
      <c r="O2502" s="830" t="e">
        <f t="shared" si="53"/>
        <v>#REF!</v>
      </c>
      <c r="P2502" s="820" t="e">
        <f>Tabla13[[#This Row],[Ejec Real Acumu]]-Tabla13[[#This Row],[Proyec Ejec Acumul]]</f>
        <v>#REF!</v>
      </c>
      <c r="Q2502" s="820" t="e">
        <f>Tabla13[[#This Row],[Ejec Real Mes]]-Tabla13[[#This Row],[Program Entreg Mes]]</f>
        <v>#REF!</v>
      </c>
    </row>
    <row r="2503" spans="1:17">
      <c r="A2503" s="828">
        <v>33</v>
      </c>
      <c r="B2503" s="828" t="s">
        <v>2463</v>
      </c>
      <c r="C2503" s="828" t="s">
        <v>2464</v>
      </c>
      <c r="D2503" s="828" t="s">
        <v>688</v>
      </c>
      <c r="E2503" s="828" t="e">
        <f>#REF!</f>
        <v>#REF!</v>
      </c>
      <c r="F2503" s="828">
        <v>5</v>
      </c>
      <c r="G2503" s="828" t="s">
        <v>2447</v>
      </c>
      <c r="H2503" s="828" t="e">
        <f>#REF!</f>
        <v>#REF!</v>
      </c>
      <c r="I2503" s="828" t="e">
        <f>#REF!+#REF!+#REF!+#REF!+#REF!</f>
        <v>#REF!</v>
      </c>
      <c r="J2503" s="828" t="e">
        <f>#REF!+#REF!+#REF!+#REF!+#REF!</f>
        <v>#REF!</v>
      </c>
      <c r="K2503" s="829" t="e">
        <f t="shared" si="51"/>
        <v>#REF!</v>
      </c>
      <c r="L2503" s="829" t="e">
        <f t="shared" si="52"/>
        <v>#REF!</v>
      </c>
      <c r="M2503" s="828" t="e">
        <f>#REF!</f>
        <v>#REF!</v>
      </c>
      <c r="N2503" s="828" t="e">
        <f>#REF!</f>
        <v>#REF!</v>
      </c>
      <c r="O2503" s="830" t="e">
        <f t="shared" si="53"/>
        <v>#REF!</v>
      </c>
      <c r="P2503" s="820" t="e">
        <f>Tabla13[[#This Row],[Ejec Real Acumu]]-Tabla13[[#This Row],[Proyec Ejec Acumul]]</f>
        <v>#REF!</v>
      </c>
      <c r="Q2503" s="820" t="e">
        <f>Tabla13[[#This Row],[Ejec Real Mes]]-Tabla13[[#This Row],[Program Entreg Mes]]</f>
        <v>#REF!</v>
      </c>
    </row>
    <row r="2504" spans="1:17">
      <c r="A2504" s="828">
        <v>34</v>
      </c>
      <c r="B2504" s="828" t="s">
        <v>2463</v>
      </c>
      <c r="C2504" s="828" t="s">
        <v>2464</v>
      </c>
      <c r="D2504" s="828" t="s">
        <v>688</v>
      </c>
      <c r="E2504" s="828" t="e">
        <f>#REF!</f>
        <v>#REF!</v>
      </c>
      <c r="F2504" s="828">
        <v>5</v>
      </c>
      <c r="G2504" s="828" t="s">
        <v>2447</v>
      </c>
      <c r="H2504" s="828" t="e">
        <f>#REF!</f>
        <v>#REF!</v>
      </c>
      <c r="I2504" s="828" t="e">
        <f>#REF!+#REF!+#REF!+#REF!+#REF!</f>
        <v>#REF!</v>
      </c>
      <c r="J2504" s="828" t="e">
        <f>#REF!+#REF!+#REF!+#REF!+#REF!</f>
        <v>#REF!</v>
      </c>
      <c r="K2504" s="829" t="e">
        <f t="shared" si="51"/>
        <v>#REF!</v>
      </c>
      <c r="L2504" s="829" t="e">
        <f t="shared" si="52"/>
        <v>#REF!</v>
      </c>
      <c r="M2504" s="828" t="e">
        <f>#REF!</f>
        <v>#REF!</v>
      </c>
      <c r="N2504" s="828" t="e">
        <f>#REF!</f>
        <v>#REF!</v>
      </c>
      <c r="O2504" s="830" t="e">
        <f t="shared" si="53"/>
        <v>#REF!</v>
      </c>
      <c r="P2504" s="820" t="e">
        <f>Tabla13[[#This Row],[Ejec Real Acumu]]-Tabla13[[#This Row],[Proyec Ejec Acumul]]</f>
        <v>#REF!</v>
      </c>
      <c r="Q2504" s="820" t="e">
        <f>Tabla13[[#This Row],[Ejec Real Mes]]-Tabla13[[#This Row],[Program Entreg Mes]]</f>
        <v>#REF!</v>
      </c>
    </row>
    <row r="2505" spans="1:17">
      <c r="A2505" s="828">
        <v>35</v>
      </c>
      <c r="B2505" s="828" t="s">
        <v>2463</v>
      </c>
      <c r="C2505" s="828" t="s">
        <v>2464</v>
      </c>
      <c r="D2505" s="828" t="s">
        <v>688</v>
      </c>
      <c r="E2505" s="828" t="e">
        <f>#REF!</f>
        <v>#REF!</v>
      </c>
      <c r="F2505" s="828">
        <v>5</v>
      </c>
      <c r="G2505" s="828" t="s">
        <v>2447</v>
      </c>
      <c r="H2505" s="828" t="e">
        <f>#REF!</f>
        <v>#REF!</v>
      </c>
      <c r="I2505" s="828" t="e">
        <f>#REF!+#REF!+#REF!+#REF!+#REF!</f>
        <v>#REF!</v>
      </c>
      <c r="J2505" s="828" t="e">
        <f>#REF!+#REF!+#REF!+#REF!+#REF!</f>
        <v>#REF!</v>
      </c>
      <c r="K2505" s="829" t="e">
        <f t="shared" si="51"/>
        <v>#REF!</v>
      </c>
      <c r="L2505" s="829" t="e">
        <f t="shared" si="52"/>
        <v>#REF!</v>
      </c>
      <c r="M2505" s="828" t="e">
        <f>#REF!</f>
        <v>#REF!</v>
      </c>
      <c r="N2505" s="828" t="e">
        <f>#REF!</f>
        <v>#REF!</v>
      </c>
      <c r="O2505" s="830" t="e">
        <f t="shared" si="53"/>
        <v>#REF!</v>
      </c>
      <c r="P2505" s="820" t="e">
        <f>Tabla13[[#This Row],[Ejec Real Acumu]]-Tabla13[[#This Row],[Proyec Ejec Acumul]]</f>
        <v>#REF!</v>
      </c>
      <c r="Q2505" s="820" t="e">
        <f>Tabla13[[#This Row],[Ejec Real Mes]]-Tabla13[[#This Row],[Program Entreg Mes]]</f>
        <v>#REF!</v>
      </c>
    </row>
    <row r="2506" spans="1:17">
      <c r="A2506" s="828">
        <v>36</v>
      </c>
      <c r="B2506" s="828" t="s">
        <v>2463</v>
      </c>
      <c r="C2506" s="828" t="s">
        <v>2464</v>
      </c>
      <c r="D2506" s="828" t="s">
        <v>688</v>
      </c>
      <c r="E2506" s="828" t="e">
        <f>#REF!</f>
        <v>#REF!</v>
      </c>
      <c r="F2506" s="828">
        <v>5</v>
      </c>
      <c r="G2506" s="828" t="s">
        <v>2447</v>
      </c>
      <c r="H2506" s="828" t="e">
        <f>#REF!</f>
        <v>#REF!</v>
      </c>
      <c r="I2506" s="828" t="e">
        <f>#REF!+#REF!+#REF!+#REF!+#REF!</f>
        <v>#REF!</v>
      </c>
      <c r="J2506" s="828" t="e">
        <f>#REF!+#REF!+#REF!+#REF!+#REF!</f>
        <v>#REF!</v>
      </c>
      <c r="K2506" s="829" t="e">
        <f t="shared" si="51"/>
        <v>#REF!</v>
      </c>
      <c r="L2506" s="829" t="e">
        <f t="shared" si="52"/>
        <v>#REF!</v>
      </c>
      <c r="M2506" s="828" t="e">
        <f>#REF!</f>
        <v>#REF!</v>
      </c>
      <c r="N2506" s="828" t="e">
        <f>#REF!</f>
        <v>#REF!</v>
      </c>
      <c r="O2506" s="830" t="e">
        <f t="shared" si="53"/>
        <v>#REF!</v>
      </c>
      <c r="P2506" s="820" t="e">
        <f>Tabla13[[#This Row],[Ejec Real Acumu]]-Tabla13[[#This Row],[Proyec Ejec Acumul]]</f>
        <v>#REF!</v>
      </c>
      <c r="Q2506" s="820" t="e">
        <f>Tabla13[[#This Row],[Ejec Real Mes]]-Tabla13[[#This Row],[Program Entreg Mes]]</f>
        <v>#REF!</v>
      </c>
    </row>
    <row r="2507" spans="1:17">
      <c r="A2507" s="828">
        <v>37</v>
      </c>
      <c r="B2507" s="828" t="s">
        <v>2463</v>
      </c>
      <c r="C2507" s="828" t="s">
        <v>2464</v>
      </c>
      <c r="D2507" s="828" t="s">
        <v>688</v>
      </c>
      <c r="E2507" s="828" t="e">
        <f>#REF!</f>
        <v>#REF!</v>
      </c>
      <c r="F2507" s="828">
        <v>5</v>
      </c>
      <c r="G2507" s="828" t="s">
        <v>2447</v>
      </c>
      <c r="H2507" s="828" t="e">
        <f>#REF!</f>
        <v>#REF!</v>
      </c>
      <c r="I2507" s="828" t="e">
        <f>#REF!+#REF!+#REF!+#REF!+#REF!</f>
        <v>#REF!</v>
      </c>
      <c r="J2507" s="828" t="e">
        <f>#REF!+#REF!+#REF!+#REF!+#REF!</f>
        <v>#REF!</v>
      </c>
      <c r="K2507" s="829" t="e">
        <f t="shared" si="51"/>
        <v>#REF!</v>
      </c>
      <c r="L2507" s="829" t="e">
        <f t="shared" si="52"/>
        <v>#REF!</v>
      </c>
      <c r="M2507" s="828" t="e">
        <f>#REF!</f>
        <v>#REF!</v>
      </c>
      <c r="N2507" s="828" t="e">
        <f>#REF!</f>
        <v>#REF!</v>
      </c>
      <c r="O2507" s="830" t="e">
        <f t="shared" si="53"/>
        <v>#REF!</v>
      </c>
      <c r="P2507" s="820" t="e">
        <f>Tabla13[[#This Row],[Ejec Real Acumu]]-Tabla13[[#This Row],[Proyec Ejec Acumul]]</f>
        <v>#REF!</v>
      </c>
      <c r="Q2507" s="820" t="e">
        <f>Tabla13[[#This Row],[Ejec Real Mes]]-Tabla13[[#This Row],[Program Entreg Mes]]</f>
        <v>#REF!</v>
      </c>
    </row>
    <row r="2508" spans="1:17">
      <c r="A2508" s="828">
        <v>38</v>
      </c>
      <c r="B2508" s="828" t="s">
        <v>2463</v>
      </c>
      <c r="C2508" s="828" t="s">
        <v>2464</v>
      </c>
      <c r="D2508" s="828" t="s">
        <v>688</v>
      </c>
      <c r="E2508" s="828" t="e">
        <f>#REF!</f>
        <v>#REF!</v>
      </c>
      <c r="F2508" s="828">
        <v>5</v>
      </c>
      <c r="G2508" s="828" t="s">
        <v>2447</v>
      </c>
      <c r="H2508" s="828" t="e">
        <f>#REF!</f>
        <v>#REF!</v>
      </c>
      <c r="I2508" s="828" t="e">
        <f>#REF!+#REF!+#REF!+#REF!+#REF!</f>
        <v>#REF!</v>
      </c>
      <c r="J2508" s="828" t="e">
        <f>#REF!+#REF!+#REF!+#REF!+#REF!</f>
        <v>#REF!</v>
      </c>
      <c r="K2508" s="829" t="e">
        <f t="shared" si="51"/>
        <v>#REF!</v>
      </c>
      <c r="L2508" s="829" t="e">
        <f t="shared" si="52"/>
        <v>#REF!</v>
      </c>
      <c r="M2508" s="828" t="e">
        <f>#REF!</f>
        <v>#REF!</v>
      </c>
      <c r="N2508" s="828" t="e">
        <f>#REF!</f>
        <v>#REF!</v>
      </c>
      <c r="O2508" s="830" t="e">
        <f t="shared" si="53"/>
        <v>#REF!</v>
      </c>
      <c r="P2508" s="820" t="e">
        <f>Tabla13[[#This Row],[Ejec Real Acumu]]-Tabla13[[#This Row],[Proyec Ejec Acumul]]</f>
        <v>#REF!</v>
      </c>
      <c r="Q2508" s="820" t="e">
        <f>Tabla13[[#This Row],[Ejec Real Mes]]-Tabla13[[#This Row],[Program Entreg Mes]]</f>
        <v>#REF!</v>
      </c>
    </row>
    <row r="2509" spans="1:17">
      <c r="A2509" s="828">
        <v>1</v>
      </c>
      <c r="B2509" s="828" t="s">
        <v>2463</v>
      </c>
      <c r="C2509" s="828" t="s">
        <v>2464</v>
      </c>
      <c r="D2509" s="828" t="s">
        <v>688</v>
      </c>
      <c r="E2509" s="828" t="e">
        <f>#REF!</f>
        <v>#REF!</v>
      </c>
      <c r="F2509" s="828">
        <v>6</v>
      </c>
      <c r="G2509" s="828" t="s">
        <v>2448</v>
      </c>
      <c r="H2509" s="828" t="e">
        <f>#REF!</f>
        <v>#REF!</v>
      </c>
      <c r="I2509" s="828" t="e">
        <f>#REF!+#REF!+#REF!+#REF!+#REF!+#REF!</f>
        <v>#REF!</v>
      </c>
      <c r="J2509" s="828" t="e">
        <f>#REF!+#REF!+#REF!+#REF!+#REF!+#REF!</f>
        <v>#REF!</v>
      </c>
      <c r="K2509" s="829" t="e">
        <f t="shared" si="42"/>
        <v>#REF!</v>
      </c>
      <c r="L2509" s="829" t="e">
        <f t="shared" si="43"/>
        <v>#REF!</v>
      </c>
      <c r="M2509" s="828" t="e">
        <f>#REF!</f>
        <v>#REF!</v>
      </c>
      <c r="N2509" s="828" t="e">
        <f>#REF!</f>
        <v>#REF!</v>
      </c>
      <c r="O2509" s="830" t="e">
        <f t="shared" si="44"/>
        <v>#REF!</v>
      </c>
      <c r="P2509" s="820" t="e">
        <f>Tabla13[[#This Row],[Ejec Real Acumu]]-Tabla13[[#This Row],[Proyec Ejec Acumul]]</f>
        <v>#REF!</v>
      </c>
      <c r="Q2509" s="820" t="e">
        <f>Tabla13[[#This Row],[Ejec Real Mes]]-Tabla13[[#This Row],[Program Entreg Mes]]</f>
        <v>#REF!</v>
      </c>
    </row>
    <row r="2510" spans="1:17">
      <c r="A2510" s="828">
        <v>2</v>
      </c>
      <c r="B2510" s="828" t="s">
        <v>2463</v>
      </c>
      <c r="C2510" s="828" t="s">
        <v>2464</v>
      </c>
      <c r="D2510" s="828" t="s">
        <v>688</v>
      </c>
      <c r="E2510" s="828" t="e">
        <f>#REF!</f>
        <v>#REF!</v>
      </c>
      <c r="F2510" s="828">
        <v>6</v>
      </c>
      <c r="G2510" s="828" t="s">
        <v>2448</v>
      </c>
      <c r="H2510" s="828" t="e">
        <f>#REF!</f>
        <v>#REF!</v>
      </c>
      <c r="I2510" s="828" t="e">
        <f>#REF!+#REF!+#REF!+#REF!+#REF!+#REF!</f>
        <v>#REF!</v>
      </c>
      <c r="J2510" s="828" t="e">
        <f>#REF!+#REF!+#REF!+#REF!+#REF!+#REF!</f>
        <v>#REF!</v>
      </c>
      <c r="K2510" s="829" t="e">
        <f t="shared" ref="K2510:K2546" si="54">I2510/H2510</f>
        <v>#REF!</v>
      </c>
      <c r="L2510" s="829" t="e">
        <f t="shared" ref="L2510:L2546" si="55">J2510/H2510</f>
        <v>#REF!</v>
      </c>
      <c r="M2510" s="828" t="e">
        <f>#REF!</f>
        <v>#REF!</v>
      </c>
      <c r="N2510" s="828" t="e">
        <f>#REF!</f>
        <v>#REF!</v>
      </c>
      <c r="O2510" s="830" t="e">
        <f t="shared" ref="O2510:O2546" si="56">N2510/M2510</f>
        <v>#REF!</v>
      </c>
      <c r="P2510" s="820" t="e">
        <f>Tabla13[[#This Row],[Ejec Real Acumu]]-Tabla13[[#This Row],[Proyec Ejec Acumul]]</f>
        <v>#REF!</v>
      </c>
      <c r="Q2510" s="820" t="e">
        <f>Tabla13[[#This Row],[Ejec Real Mes]]-Tabla13[[#This Row],[Program Entreg Mes]]</f>
        <v>#REF!</v>
      </c>
    </row>
    <row r="2511" spans="1:17">
      <c r="A2511" s="828">
        <v>3</v>
      </c>
      <c r="B2511" s="828" t="s">
        <v>2463</v>
      </c>
      <c r="C2511" s="828" t="s">
        <v>2464</v>
      </c>
      <c r="D2511" s="828" t="s">
        <v>688</v>
      </c>
      <c r="E2511" s="828" t="e">
        <f>#REF!</f>
        <v>#REF!</v>
      </c>
      <c r="F2511" s="828">
        <v>6</v>
      </c>
      <c r="G2511" s="828" t="s">
        <v>2448</v>
      </c>
      <c r="H2511" s="828" t="e">
        <f>#REF!</f>
        <v>#REF!</v>
      </c>
      <c r="I2511" s="828" t="e">
        <f>#REF!+#REF!+#REF!+#REF!+#REF!+#REF!</f>
        <v>#REF!</v>
      </c>
      <c r="J2511" s="828" t="e">
        <f>#REF!+#REF!+#REF!+#REF!+#REF!+#REF!</f>
        <v>#REF!</v>
      </c>
      <c r="K2511" s="829" t="e">
        <f t="shared" si="54"/>
        <v>#REF!</v>
      </c>
      <c r="L2511" s="829" t="e">
        <f t="shared" si="55"/>
        <v>#REF!</v>
      </c>
      <c r="M2511" s="828" t="e">
        <f>#REF!</f>
        <v>#REF!</v>
      </c>
      <c r="N2511" s="828" t="e">
        <f>#REF!</f>
        <v>#REF!</v>
      </c>
      <c r="O2511" s="830" t="e">
        <f t="shared" si="56"/>
        <v>#REF!</v>
      </c>
      <c r="P2511" s="820" t="e">
        <f>Tabla13[[#This Row],[Ejec Real Acumu]]-Tabla13[[#This Row],[Proyec Ejec Acumul]]</f>
        <v>#REF!</v>
      </c>
      <c r="Q2511" s="820" t="e">
        <f>Tabla13[[#This Row],[Ejec Real Mes]]-Tabla13[[#This Row],[Program Entreg Mes]]</f>
        <v>#REF!</v>
      </c>
    </row>
    <row r="2512" spans="1:17">
      <c r="A2512" s="828">
        <v>4</v>
      </c>
      <c r="B2512" s="828" t="s">
        <v>2463</v>
      </c>
      <c r="C2512" s="828" t="s">
        <v>2464</v>
      </c>
      <c r="D2512" s="828" t="s">
        <v>688</v>
      </c>
      <c r="E2512" s="828" t="e">
        <f>#REF!</f>
        <v>#REF!</v>
      </c>
      <c r="F2512" s="828">
        <v>6</v>
      </c>
      <c r="G2512" s="828" t="s">
        <v>2448</v>
      </c>
      <c r="H2512" s="828" t="e">
        <f>#REF!</f>
        <v>#REF!</v>
      </c>
      <c r="I2512" s="828" t="e">
        <f>#REF!+#REF!+#REF!+#REF!+#REF!+#REF!</f>
        <v>#REF!</v>
      </c>
      <c r="J2512" s="828" t="e">
        <f>#REF!+#REF!+#REF!+#REF!+#REF!+#REF!</f>
        <v>#REF!</v>
      </c>
      <c r="K2512" s="829" t="e">
        <f t="shared" si="54"/>
        <v>#REF!</v>
      </c>
      <c r="L2512" s="829" t="e">
        <f t="shared" si="55"/>
        <v>#REF!</v>
      </c>
      <c r="M2512" s="828" t="e">
        <f>#REF!</f>
        <v>#REF!</v>
      </c>
      <c r="N2512" s="828" t="e">
        <f>#REF!</f>
        <v>#REF!</v>
      </c>
      <c r="O2512" s="830" t="e">
        <f t="shared" si="56"/>
        <v>#REF!</v>
      </c>
      <c r="P2512" s="820" t="e">
        <f>Tabla13[[#This Row],[Ejec Real Acumu]]-Tabla13[[#This Row],[Proyec Ejec Acumul]]</f>
        <v>#REF!</v>
      </c>
      <c r="Q2512" s="820" t="e">
        <f>Tabla13[[#This Row],[Ejec Real Mes]]-Tabla13[[#This Row],[Program Entreg Mes]]</f>
        <v>#REF!</v>
      </c>
    </row>
    <row r="2513" spans="1:17">
      <c r="A2513" s="828">
        <v>5</v>
      </c>
      <c r="B2513" s="828" t="s">
        <v>2463</v>
      </c>
      <c r="C2513" s="828" t="s">
        <v>2464</v>
      </c>
      <c r="D2513" s="828" t="s">
        <v>688</v>
      </c>
      <c r="E2513" s="828" t="e">
        <f>#REF!</f>
        <v>#REF!</v>
      </c>
      <c r="F2513" s="828">
        <v>6</v>
      </c>
      <c r="G2513" s="828" t="s">
        <v>2448</v>
      </c>
      <c r="H2513" s="828" t="e">
        <f>#REF!</f>
        <v>#REF!</v>
      </c>
      <c r="I2513" s="828" t="e">
        <f>#REF!+#REF!+#REF!+#REF!+#REF!+#REF!</f>
        <v>#REF!</v>
      </c>
      <c r="J2513" s="828" t="e">
        <f>#REF!+#REF!+#REF!+#REF!+#REF!+#REF!</f>
        <v>#REF!</v>
      </c>
      <c r="K2513" s="829" t="e">
        <f t="shared" si="54"/>
        <v>#REF!</v>
      </c>
      <c r="L2513" s="829" t="e">
        <f t="shared" si="55"/>
        <v>#REF!</v>
      </c>
      <c r="M2513" s="828" t="e">
        <f>#REF!</f>
        <v>#REF!</v>
      </c>
      <c r="N2513" s="828" t="e">
        <f>#REF!</f>
        <v>#REF!</v>
      </c>
      <c r="O2513" s="830" t="e">
        <f t="shared" si="56"/>
        <v>#REF!</v>
      </c>
      <c r="P2513" s="820" t="e">
        <f>Tabla13[[#This Row],[Ejec Real Acumu]]-Tabla13[[#This Row],[Proyec Ejec Acumul]]</f>
        <v>#REF!</v>
      </c>
      <c r="Q2513" s="820" t="e">
        <f>Tabla13[[#This Row],[Ejec Real Mes]]-Tabla13[[#This Row],[Program Entreg Mes]]</f>
        <v>#REF!</v>
      </c>
    </row>
    <row r="2514" spans="1:17">
      <c r="A2514" s="828">
        <v>6</v>
      </c>
      <c r="B2514" s="828" t="s">
        <v>2463</v>
      </c>
      <c r="C2514" s="828" t="s">
        <v>2464</v>
      </c>
      <c r="D2514" s="828" t="s">
        <v>688</v>
      </c>
      <c r="E2514" s="828" t="e">
        <f>#REF!</f>
        <v>#REF!</v>
      </c>
      <c r="F2514" s="828">
        <v>6</v>
      </c>
      <c r="G2514" s="828" t="s">
        <v>2448</v>
      </c>
      <c r="H2514" s="828" t="e">
        <f>#REF!</f>
        <v>#REF!</v>
      </c>
      <c r="I2514" s="828" t="e">
        <f>#REF!+#REF!+#REF!+#REF!+#REF!+#REF!</f>
        <v>#REF!</v>
      </c>
      <c r="J2514" s="828" t="e">
        <f>#REF!+#REF!+#REF!+#REF!+#REF!+#REF!</f>
        <v>#REF!</v>
      </c>
      <c r="K2514" s="829" t="e">
        <f t="shared" si="54"/>
        <v>#REF!</v>
      </c>
      <c r="L2514" s="829" t="e">
        <f t="shared" si="55"/>
        <v>#REF!</v>
      </c>
      <c r="M2514" s="828" t="e">
        <f>#REF!</f>
        <v>#REF!</v>
      </c>
      <c r="N2514" s="828" t="e">
        <f>#REF!</f>
        <v>#REF!</v>
      </c>
      <c r="O2514" s="830" t="e">
        <f t="shared" si="56"/>
        <v>#REF!</v>
      </c>
      <c r="P2514" s="820" t="e">
        <f>Tabla13[[#This Row],[Ejec Real Acumu]]-Tabla13[[#This Row],[Proyec Ejec Acumul]]</f>
        <v>#REF!</v>
      </c>
      <c r="Q2514" s="820" t="e">
        <f>Tabla13[[#This Row],[Ejec Real Mes]]-Tabla13[[#This Row],[Program Entreg Mes]]</f>
        <v>#REF!</v>
      </c>
    </row>
    <row r="2515" spans="1:17">
      <c r="A2515" s="828">
        <v>7</v>
      </c>
      <c r="B2515" s="828" t="s">
        <v>2463</v>
      </c>
      <c r="C2515" s="828" t="s">
        <v>2464</v>
      </c>
      <c r="D2515" s="828" t="s">
        <v>688</v>
      </c>
      <c r="E2515" s="828" t="e">
        <f>#REF!</f>
        <v>#REF!</v>
      </c>
      <c r="F2515" s="828">
        <v>6</v>
      </c>
      <c r="G2515" s="828" t="s">
        <v>2448</v>
      </c>
      <c r="H2515" s="828" t="e">
        <f>#REF!</f>
        <v>#REF!</v>
      </c>
      <c r="I2515" s="828" t="e">
        <f>#REF!+#REF!+#REF!+#REF!+#REF!+#REF!</f>
        <v>#REF!</v>
      </c>
      <c r="J2515" s="828" t="e">
        <f>#REF!+#REF!+#REF!+#REF!+#REF!+#REF!</f>
        <v>#REF!</v>
      </c>
      <c r="K2515" s="829" t="e">
        <f t="shared" si="54"/>
        <v>#REF!</v>
      </c>
      <c r="L2515" s="829" t="e">
        <f t="shared" si="55"/>
        <v>#REF!</v>
      </c>
      <c r="M2515" s="828" t="e">
        <f>#REF!</f>
        <v>#REF!</v>
      </c>
      <c r="N2515" s="828" t="e">
        <f>#REF!</f>
        <v>#REF!</v>
      </c>
      <c r="O2515" s="830" t="e">
        <f t="shared" si="56"/>
        <v>#REF!</v>
      </c>
      <c r="P2515" s="820" t="e">
        <f>Tabla13[[#This Row],[Ejec Real Acumu]]-Tabla13[[#This Row],[Proyec Ejec Acumul]]</f>
        <v>#REF!</v>
      </c>
      <c r="Q2515" s="820" t="e">
        <f>Tabla13[[#This Row],[Ejec Real Mes]]-Tabla13[[#This Row],[Program Entreg Mes]]</f>
        <v>#REF!</v>
      </c>
    </row>
    <row r="2516" spans="1:17">
      <c r="A2516" s="828">
        <v>8</v>
      </c>
      <c r="B2516" s="828" t="s">
        <v>2463</v>
      </c>
      <c r="C2516" s="828" t="s">
        <v>2464</v>
      </c>
      <c r="D2516" s="828" t="s">
        <v>688</v>
      </c>
      <c r="E2516" s="828" t="e">
        <f>#REF!</f>
        <v>#REF!</v>
      </c>
      <c r="F2516" s="828">
        <v>6</v>
      </c>
      <c r="G2516" s="828" t="s">
        <v>2448</v>
      </c>
      <c r="H2516" s="828" t="e">
        <f>#REF!</f>
        <v>#REF!</v>
      </c>
      <c r="I2516" s="828" t="e">
        <f>#REF!+#REF!+#REF!+#REF!+#REF!+#REF!</f>
        <v>#REF!</v>
      </c>
      <c r="J2516" s="828" t="e">
        <f>#REF!+#REF!+#REF!+#REF!+#REF!+#REF!</f>
        <v>#REF!</v>
      </c>
      <c r="K2516" s="829" t="e">
        <f t="shared" si="54"/>
        <v>#REF!</v>
      </c>
      <c r="L2516" s="829" t="e">
        <f t="shared" si="55"/>
        <v>#REF!</v>
      </c>
      <c r="M2516" s="828" t="e">
        <f>#REF!</f>
        <v>#REF!</v>
      </c>
      <c r="N2516" s="828" t="e">
        <f>#REF!</f>
        <v>#REF!</v>
      </c>
      <c r="O2516" s="830" t="e">
        <f t="shared" si="56"/>
        <v>#REF!</v>
      </c>
      <c r="P2516" s="820" t="e">
        <f>Tabla13[[#This Row],[Ejec Real Acumu]]-Tabla13[[#This Row],[Proyec Ejec Acumul]]</f>
        <v>#REF!</v>
      </c>
      <c r="Q2516" s="820" t="e">
        <f>Tabla13[[#This Row],[Ejec Real Mes]]-Tabla13[[#This Row],[Program Entreg Mes]]</f>
        <v>#REF!</v>
      </c>
    </row>
    <row r="2517" spans="1:17">
      <c r="A2517" s="828">
        <v>9</v>
      </c>
      <c r="B2517" s="828" t="s">
        <v>2463</v>
      </c>
      <c r="C2517" s="828" t="s">
        <v>2464</v>
      </c>
      <c r="D2517" s="828" t="s">
        <v>688</v>
      </c>
      <c r="E2517" s="828" t="e">
        <f>#REF!</f>
        <v>#REF!</v>
      </c>
      <c r="F2517" s="828">
        <v>6</v>
      </c>
      <c r="G2517" s="828" t="s">
        <v>2448</v>
      </c>
      <c r="H2517" s="828" t="e">
        <f>#REF!</f>
        <v>#REF!</v>
      </c>
      <c r="I2517" s="828" t="e">
        <f>#REF!+#REF!+#REF!+#REF!+#REF!+#REF!</f>
        <v>#REF!</v>
      </c>
      <c r="J2517" s="828" t="e">
        <f>#REF!+#REF!+#REF!+#REF!+#REF!+#REF!</f>
        <v>#REF!</v>
      </c>
      <c r="K2517" s="829" t="e">
        <f t="shared" si="54"/>
        <v>#REF!</v>
      </c>
      <c r="L2517" s="829" t="e">
        <f t="shared" si="55"/>
        <v>#REF!</v>
      </c>
      <c r="M2517" s="828" t="e">
        <f>#REF!</f>
        <v>#REF!</v>
      </c>
      <c r="N2517" s="828" t="e">
        <f>#REF!</f>
        <v>#REF!</v>
      </c>
      <c r="O2517" s="830" t="e">
        <f t="shared" si="56"/>
        <v>#REF!</v>
      </c>
      <c r="P2517" s="820" t="e">
        <f>Tabla13[[#This Row],[Ejec Real Acumu]]-Tabla13[[#This Row],[Proyec Ejec Acumul]]</f>
        <v>#REF!</v>
      </c>
      <c r="Q2517" s="820" t="e">
        <f>Tabla13[[#This Row],[Ejec Real Mes]]-Tabla13[[#This Row],[Program Entreg Mes]]</f>
        <v>#REF!</v>
      </c>
    </row>
    <row r="2518" spans="1:17">
      <c r="A2518" s="828">
        <v>10</v>
      </c>
      <c r="B2518" s="828" t="s">
        <v>2463</v>
      </c>
      <c r="C2518" s="828" t="s">
        <v>2464</v>
      </c>
      <c r="D2518" s="828" t="s">
        <v>688</v>
      </c>
      <c r="E2518" s="828" t="e">
        <f>#REF!</f>
        <v>#REF!</v>
      </c>
      <c r="F2518" s="828">
        <v>6</v>
      </c>
      <c r="G2518" s="828" t="s">
        <v>2448</v>
      </c>
      <c r="H2518" s="828" t="e">
        <f>#REF!</f>
        <v>#REF!</v>
      </c>
      <c r="I2518" s="828" t="e">
        <f>#REF!+#REF!+#REF!+#REF!+#REF!+#REF!</f>
        <v>#REF!</v>
      </c>
      <c r="J2518" s="828" t="e">
        <f>#REF!+#REF!+#REF!+#REF!+#REF!+#REF!</f>
        <v>#REF!</v>
      </c>
      <c r="K2518" s="829" t="e">
        <f t="shared" si="54"/>
        <v>#REF!</v>
      </c>
      <c r="L2518" s="829" t="e">
        <f t="shared" si="55"/>
        <v>#REF!</v>
      </c>
      <c r="M2518" s="828" t="e">
        <f>#REF!</f>
        <v>#REF!</v>
      </c>
      <c r="N2518" s="828" t="e">
        <f>#REF!</f>
        <v>#REF!</v>
      </c>
      <c r="O2518" s="830" t="e">
        <f t="shared" si="56"/>
        <v>#REF!</v>
      </c>
      <c r="P2518" s="820" t="e">
        <f>Tabla13[[#This Row],[Ejec Real Acumu]]-Tabla13[[#This Row],[Proyec Ejec Acumul]]</f>
        <v>#REF!</v>
      </c>
      <c r="Q2518" s="820" t="e">
        <f>Tabla13[[#This Row],[Ejec Real Mes]]-Tabla13[[#This Row],[Program Entreg Mes]]</f>
        <v>#REF!</v>
      </c>
    </row>
    <row r="2519" spans="1:17">
      <c r="A2519" s="828">
        <v>11</v>
      </c>
      <c r="B2519" s="828" t="s">
        <v>2463</v>
      </c>
      <c r="C2519" s="828" t="s">
        <v>2464</v>
      </c>
      <c r="D2519" s="828" t="s">
        <v>688</v>
      </c>
      <c r="E2519" s="828" t="e">
        <f>#REF!</f>
        <v>#REF!</v>
      </c>
      <c r="F2519" s="828">
        <v>6</v>
      </c>
      <c r="G2519" s="828" t="s">
        <v>2448</v>
      </c>
      <c r="H2519" s="828" t="e">
        <f>#REF!</f>
        <v>#REF!</v>
      </c>
      <c r="I2519" s="828" t="e">
        <f>#REF!+#REF!+#REF!+#REF!+#REF!+#REF!</f>
        <v>#REF!</v>
      </c>
      <c r="J2519" s="828" t="e">
        <f>#REF!+#REF!+#REF!+#REF!+#REF!+#REF!</f>
        <v>#REF!</v>
      </c>
      <c r="K2519" s="829" t="e">
        <f t="shared" si="54"/>
        <v>#REF!</v>
      </c>
      <c r="L2519" s="829" t="e">
        <f t="shared" si="55"/>
        <v>#REF!</v>
      </c>
      <c r="M2519" s="828" t="e">
        <f>#REF!</f>
        <v>#REF!</v>
      </c>
      <c r="N2519" s="828" t="e">
        <f>#REF!</f>
        <v>#REF!</v>
      </c>
      <c r="O2519" s="830" t="e">
        <f t="shared" si="56"/>
        <v>#REF!</v>
      </c>
      <c r="P2519" s="820" t="e">
        <f>Tabla13[[#This Row],[Ejec Real Acumu]]-Tabla13[[#This Row],[Proyec Ejec Acumul]]</f>
        <v>#REF!</v>
      </c>
      <c r="Q2519" s="820" t="e">
        <f>Tabla13[[#This Row],[Ejec Real Mes]]-Tabla13[[#This Row],[Program Entreg Mes]]</f>
        <v>#REF!</v>
      </c>
    </row>
    <row r="2520" spans="1:17">
      <c r="A2520" s="828">
        <v>12</v>
      </c>
      <c r="B2520" s="828" t="s">
        <v>2463</v>
      </c>
      <c r="C2520" s="828" t="s">
        <v>2464</v>
      </c>
      <c r="D2520" s="828" t="s">
        <v>688</v>
      </c>
      <c r="E2520" s="828" t="e">
        <f>#REF!</f>
        <v>#REF!</v>
      </c>
      <c r="F2520" s="828">
        <v>6</v>
      </c>
      <c r="G2520" s="828" t="s">
        <v>2448</v>
      </c>
      <c r="H2520" s="828" t="e">
        <f>#REF!</f>
        <v>#REF!</v>
      </c>
      <c r="I2520" s="828" t="e">
        <f>#REF!+#REF!+#REF!+#REF!+#REF!+#REF!</f>
        <v>#REF!</v>
      </c>
      <c r="J2520" s="828" t="e">
        <f>#REF!+#REF!+#REF!+#REF!+#REF!+#REF!</f>
        <v>#REF!</v>
      </c>
      <c r="K2520" s="829" t="e">
        <f t="shared" si="54"/>
        <v>#REF!</v>
      </c>
      <c r="L2520" s="829" t="e">
        <f t="shared" si="55"/>
        <v>#REF!</v>
      </c>
      <c r="M2520" s="828" t="e">
        <f>#REF!</f>
        <v>#REF!</v>
      </c>
      <c r="N2520" s="828" t="e">
        <f>#REF!</f>
        <v>#REF!</v>
      </c>
      <c r="O2520" s="830" t="e">
        <f t="shared" si="56"/>
        <v>#REF!</v>
      </c>
      <c r="P2520" s="820" t="e">
        <f>Tabla13[[#This Row],[Ejec Real Acumu]]-Tabla13[[#This Row],[Proyec Ejec Acumul]]</f>
        <v>#REF!</v>
      </c>
      <c r="Q2520" s="820" t="e">
        <f>Tabla13[[#This Row],[Ejec Real Mes]]-Tabla13[[#This Row],[Program Entreg Mes]]</f>
        <v>#REF!</v>
      </c>
    </row>
    <row r="2521" spans="1:17">
      <c r="A2521" s="828">
        <v>13</v>
      </c>
      <c r="B2521" s="828" t="s">
        <v>2463</v>
      </c>
      <c r="C2521" s="828" t="s">
        <v>2464</v>
      </c>
      <c r="D2521" s="828" t="s">
        <v>688</v>
      </c>
      <c r="E2521" s="828" t="e">
        <f>#REF!</f>
        <v>#REF!</v>
      </c>
      <c r="F2521" s="828">
        <v>6</v>
      </c>
      <c r="G2521" s="828" t="s">
        <v>2448</v>
      </c>
      <c r="H2521" s="828" t="e">
        <f>#REF!</f>
        <v>#REF!</v>
      </c>
      <c r="I2521" s="828" t="e">
        <f>#REF!+#REF!+#REF!+#REF!+#REF!+#REF!</f>
        <v>#REF!</v>
      </c>
      <c r="J2521" s="828" t="e">
        <f>#REF!+#REF!+#REF!+#REF!+#REF!+#REF!</f>
        <v>#REF!</v>
      </c>
      <c r="K2521" s="829" t="e">
        <f t="shared" si="54"/>
        <v>#REF!</v>
      </c>
      <c r="L2521" s="829" t="e">
        <f t="shared" si="55"/>
        <v>#REF!</v>
      </c>
      <c r="M2521" s="828" t="e">
        <f>#REF!</f>
        <v>#REF!</v>
      </c>
      <c r="N2521" s="828" t="e">
        <f>#REF!</f>
        <v>#REF!</v>
      </c>
      <c r="O2521" s="830" t="e">
        <f t="shared" si="56"/>
        <v>#REF!</v>
      </c>
      <c r="P2521" s="820" t="e">
        <f>Tabla13[[#This Row],[Ejec Real Acumu]]-Tabla13[[#This Row],[Proyec Ejec Acumul]]</f>
        <v>#REF!</v>
      </c>
      <c r="Q2521" s="820" t="e">
        <f>Tabla13[[#This Row],[Ejec Real Mes]]-Tabla13[[#This Row],[Program Entreg Mes]]</f>
        <v>#REF!</v>
      </c>
    </row>
    <row r="2522" spans="1:17">
      <c r="A2522" s="828">
        <v>14</v>
      </c>
      <c r="B2522" s="828" t="s">
        <v>2463</v>
      </c>
      <c r="C2522" s="828" t="s">
        <v>2464</v>
      </c>
      <c r="D2522" s="828" t="s">
        <v>688</v>
      </c>
      <c r="E2522" s="828" t="e">
        <f>#REF!</f>
        <v>#REF!</v>
      </c>
      <c r="F2522" s="828">
        <v>6</v>
      </c>
      <c r="G2522" s="828" t="s">
        <v>2448</v>
      </c>
      <c r="H2522" s="828" t="e">
        <f>#REF!</f>
        <v>#REF!</v>
      </c>
      <c r="I2522" s="828" t="e">
        <f>#REF!+#REF!+#REF!+#REF!+#REF!+#REF!</f>
        <v>#REF!</v>
      </c>
      <c r="J2522" s="828" t="e">
        <f>#REF!+#REF!+#REF!+#REF!+#REF!+#REF!</f>
        <v>#REF!</v>
      </c>
      <c r="K2522" s="829" t="e">
        <f t="shared" si="54"/>
        <v>#REF!</v>
      </c>
      <c r="L2522" s="829" t="e">
        <f t="shared" si="55"/>
        <v>#REF!</v>
      </c>
      <c r="M2522" s="828" t="e">
        <f>#REF!</f>
        <v>#REF!</v>
      </c>
      <c r="N2522" s="828" t="e">
        <f>#REF!</f>
        <v>#REF!</v>
      </c>
      <c r="O2522" s="830" t="e">
        <f t="shared" si="56"/>
        <v>#REF!</v>
      </c>
      <c r="P2522" s="820" t="e">
        <f>Tabla13[[#This Row],[Ejec Real Acumu]]-Tabla13[[#This Row],[Proyec Ejec Acumul]]</f>
        <v>#REF!</v>
      </c>
      <c r="Q2522" s="820" t="e">
        <f>Tabla13[[#This Row],[Ejec Real Mes]]-Tabla13[[#This Row],[Program Entreg Mes]]</f>
        <v>#REF!</v>
      </c>
    </row>
    <row r="2523" spans="1:17">
      <c r="A2523" s="828">
        <v>15</v>
      </c>
      <c r="B2523" s="828" t="s">
        <v>2463</v>
      </c>
      <c r="C2523" s="828" t="s">
        <v>2464</v>
      </c>
      <c r="D2523" s="828" t="s">
        <v>688</v>
      </c>
      <c r="E2523" s="828" t="e">
        <f>#REF!</f>
        <v>#REF!</v>
      </c>
      <c r="F2523" s="828">
        <v>6</v>
      </c>
      <c r="G2523" s="828" t="s">
        <v>2448</v>
      </c>
      <c r="H2523" s="828" t="e">
        <f>#REF!</f>
        <v>#REF!</v>
      </c>
      <c r="I2523" s="828" t="e">
        <f>#REF!+#REF!+#REF!+#REF!+#REF!+#REF!</f>
        <v>#REF!</v>
      </c>
      <c r="J2523" s="828" t="e">
        <f>#REF!+#REF!+#REF!+#REF!+#REF!+#REF!</f>
        <v>#REF!</v>
      </c>
      <c r="K2523" s="829" t="e">
        <f t="shared" si="54"/>
        <v>#REF!</v>
      </c>
      <c r="L2523" s="829" t="e">
        <f t="shared" si="55"/>
        <v>#REF!</v>
      </c>
      <c r="M2523" s="828" t="e">
        <f>#REF!</f>
        <v>#REF!</v>
      </c>
      <c r="N2523" s="828" t="e">
        <f>#REF!</f>
        <v>#REF!</v>
      </c>
      <c r="O2523" s="830" t="e">
        <f t="shared" si="56"/>
        <v>#REF!</v>
      </c>
      <c r="P2523" s="820" t="e">
        <f>Tabla13[[#This Row],[Ejec Real Acumu]]-Tabla13[[#This Row],[Proyec Ejec Acumul]]</f>
        <v>#REF!</v>
      </c>
      <c r="Q2523" s="820" t="e">
        <f>Tabla13[[#This Row],[Ejec Real Mes]]-Tabla13[[#This Row],[Program Entreg Mes]]</f>
        <v>#REF!</v>
      </c>
    </row>
    <row r="2524" spans="1:17">
      <c r="A2524" s="828">
        <v>16</v>
      </c>
      <c r="B2524" s="828" t="s">
        <v>2463</v>
      </c>
      <c r="C2524" s="828" t="s">
        <v>2464</v>
      </c>
      <c r="D2524" s="828" t="s">
        <v>688</v>
      </c>
      <c r="E2524" s="828" t="e">
        <f>#REF!</f>
        <v>#REF!</v>
      </c>
      <c r="F2524" s="828">
        <v>6</v>
      </c>
      <c r="G2524" s="828" t="s">
        <v>2448</v>
      </c>
      <c r="H2524" s="828" t="e">
        <f>#REF!</f>
        <v>#REF!</v>
      </c>
      <c r="I2524" s="828" t="e">
        <f>#REF!+#REF!+#REF!+#REF!+#REF!+#REF!</f>
        <v>#REF!</v>
      </c>
      <c r="J2524" s="828" t="e">
        <f>#REF!+#REF!+#REF!+#REF!+#REF!+#REF!</f>
        <v>#REF!</v>
      </c>
      <c r="K2524" s="829" t="e">
        <f t="shared" si="54"/>
        <v>#REF!</v>
      </c>
      <c r="L2524" s="829" t="e">
        <f t="shared" si="55"/>
        <v>#REF!</v>
      </c>
      <c r="M2524" s="828" t="e">
        <f>#REF!</f>
        <v>#REF!</v>
      </c>
      <c r="N2524" s="828" t="e">
        <f>#REF!</f>
        <v>#REF!</v>
      </c>
      <c r="O2524" s="830" t="e">
        <f t="shared" si="56"/>
        <v>#REF!</v>
      </c>
      <c r="P2524" s="820" t="e">
        <f>Tabla13[[#This Row],[Ejec Real Acumu]]-Tabla13[[#This Row],[Proyec Ejec Acumul]]</f>
        <v>#REF!</v>
      </c>
      <c r="Q2524" s="820" t="e">
        <f>Tabla13[[#This Row],[Ejec Real Mes]]-Tabla13[[#This Row],[Program Entreg Mes]]</f>
        <v>#REF!</v>
      </c>
    </row>
    <row r="2525" spans="1:17">
      <c r="A2525" s="828">
        <v>17</v>
      </c>
      <c r="B2525" s="828" t="s">
        <v>2463</v>
      </c>
      <c r="C2525" s="828" t="s">
        <v>2464</v>
      </c>
      <c r="D2525" s="828" t="s">
        <v>688</v>
      </c>
      <c r="E2525" s="828" t="e">
        <f>#REF!</f>
        <v>#REF!</v>
      </c>
      <c r="F2525" s="828">
        <v>6</v>
      </c>
      <c r="G2525" s="828" t="s">
        <v>2448</v>
      </c>
      <c r="H2525" s="828" t="e">
        <f>#REF!</f>
        <v>#REF!</v>
      </c>
      <c r="I2525" s="828" t="e">
        <f>#REF!+#REF!+#REF!+#REF!+#REF!+#REF!</f>
        <v>#REF!</v>
      </c>
      <c r="J2525" s="828" t="e">
        <f>#REF!+#REF!+#REF!+#REF!+#REF!+#REF!</f>
        <v>#REF!</v>
      </c>
      <c r="K2525" s="829" t="e">
        <f t="shared" si="54"/>
        <v>#REF!</v>
      </c>
      <c r="L2525" s="829" t="e">
        <f t="shared" si="55"/>
        <v>#REF!</v>
      </c>
      <c r="M2525" s="828" t="e">
        <f>#REF!</f>
        <v>#REF!</v>
      </c>
      <c r="N2525" s="828" t="e">
        <f>#REF!</f>
        <v>#REF!</v>
      </c>
      <c r="O2525" s="830" t="e">
        <f t="shared" si="56"/>
        <v>#REF!</v>
      </c>
      <c r="P2525" s="820" t="e">
        <f>Tabla13[[#This Row],[Ejec Real Acumu]]-Tabla13[[#This Row],[Proyec Ejec Acumul]]</f>
        <v>#REF!</v>
      </c>
      <c r="Q2525" s="820" t="e">
        <f>Tabla13[[#This Row],[Ejec Real Mes]]-Tabla13[[#This Row],[Program Entreg Mes]]</f>
        <v>#REF!</v>
      </c>
    </row>
    <row r="2526" spans="1:17">
      <c r="A2526" s="828">
        <v>18</v>
      </c>
      <c r="B2526" s="828" t="s">
        <v>2463</v>
      </c>
      <c r="C2526" s="828" t="s">
        <v>2464</v>
      </c>
      <c r="D2526" s="828" t="s">
        <v>688</v>
      </c>
      <c r="E2526" s="828" t="e">
        <f>#REF!</f>
        <v>#REF!</v>
      </c>
      <c r="F2526" s="828">
        <v>6</v>
      </c>
      <c r="G2526" s="828" t="s">
        <v>2448</v>
      </c>
      <c r="H2526" s="828" t="e">
        <f>#REF!</f>
        <v>#REF!</v>
      </c>
      <c r="I2526" s="828" t="e">
        <f>#REF!+#REF!+#REF!+#REF!+#REF!+#REF!</f>
        <v>#REF!</v>
      </c>
      <c r="J2526" s="828" t="e">
        <f>#REF!+#REF!+#REF!+#REF!+#REF!+#REF!</f>
        <v>#REF!</v>
      </c>
      <c r="K2526" s="829" t="e">
        <f t="shared" si="54"/>
        <v>#REF!</v>
      </c>
      <c r="L2526" s="829" t="e">
        <f t="shared" si="55"/>
        <v>#REF!</v>
      </c>
      <c r="M2526" s="828" t="e">
        <f>#REF!</f>
        <v>#REF!</v>
      </c>
      <c r="N2526" s="828" t="e">
        <f>#REF!</f>
        <v>#REF!</v>
      </c>
      <c r="O2526" s="830" t="e">
        <f t="shared" si="56"/>
        <v>#REF!</v>
      </c>
      <c r="P2526" s="820" t="e">
        <f>Tabla13[[#This Row],[Ejec Real Acumu]]-Tabla13[[#This Row],[Proyec Ejec Acumul]]</f>
        <v>#REF!</v>
      </c>
      <c r="Q2526" s="820" t="e">
        <f>Tabla13[[#This Row],[Ejec Real Mes]]-Tabla13[[#This Row],[Program Entreg Mes]]</f>
        <v>#REF!</v>
      </c>
    </row>
    <row r="2527" spans="1:17">
      <c r="A2527" s="828">
        <v>19</v>
      </c>
      <c r="B2527" s="828" t="s">
        <v>2463</v>
      </c>
      <c r="C2527" s="828" t="s">
        <v>2464</v>
      </c>
      <c r="D2527" s="828" t="s">
        <v>688</v>
      </c>
      <c r="E2527" s="828" t="e">
        <f>#REF!</f>
        <v>#REF!</v>
      </c>
      <c r="F2527" s="828">
        <v>6</v>
      </c>
      <c r="G2527" s="828" t="s">
        <v>2448</v>
      </c>
      <c r="H2527" s="828" t="e">
        <f>#REF!</f>
        <v>#REF!</v>
      </c>
      <c r="I2527" s="828" t="e">
        <f>#REF!+#REF!+#REF!+#REF!+#REF!+#REF!</f>
        <v>#REF!</v>
      </c>
      <c r="J2527" s="828" t="e">
        <f>#REF!+#REF!+#REF!+#REF!+#REF!+#REF!</f>
        <v>#REF!</v>
      </c>
      <c r="K2527" s="829" t="e">
        <f t="shared" si="54"/>
        <v>#REF!</v>
      </c>
      <c r="L2527" s="829" t="e">
        <f t="shared" si="55"/>
        <v>#REF!</v>
      </c>
      <c r="M2527" s="828" t="e">
        <f>#REF!</f>
        <v>#REF!</v>
      </c>
      <c r="N2527" s="828" t="e">
        <f>#REF!</f>
        <v>#REF!</v>
      </c>
      <c r="O2527" s="830" t="e">
        <f t="shared" si="56"/>
        <v>#REF!</v>
      </c>
      <c r="P2527" s="820" t="e">
        <f>Tabla13[[#This Row],[Ejec Real Acumu]]-Tabla13[[#This Row],[Proyec Ejec Acumul]]</f>
        <v>#REF!</v>
      </c>
      <c r="Q2527" s="820" t="e">
        <f>Tabla13[[#This Row],[Ejec Real Mes]]-Tabla13[[#This Row],[Program Entreg Mes]]</f>
        <v>#REF!</v>
      </c>
    </row>
    <row r="2528" spans="1:17">
      <c r="A2528" s="828">
        <v>20</v>
      </c>
      <c r="B2528" s="828" t="s">
        <v>2463</v>
      </c>
      <c r="C2528" s="828" t="s">
        <v>2464</v>
      </c>
      <c r="D2528" s="828" t="s">
        <v>688</v>
      </c>
      <c r="E2528" s="828" t="e">
        <f>#REF!</f>
        <v>#REF!</v>
      </c>
      <c r="F2528" s="828">
        <v>6</v>
      </c>
      <c r="G2528" s="828" t="s">
        <v>2448</v>
      </c>
      <c r="H2528" s="828" t="e">
        <f>#REF!</f>
        <v>#REF!</v>
      </c>
      <c r="I2528" s="828" t="e">
        <f>#REF!+#REF!+#REF!+#REF!+#REF!+#REF!</f>
        <v>#REF!</v>
      </c>
      <c r="J2528" s="828" t="e">
        <f>#REF!+#REF!+#REF!+#REF!+#REF!+#REF!</f>
        <v>#REF!</v>
      </c>
      <c r="K2528" s="829" t="e">
        <f t="shared" si="54"/>
        <v>#REF!</v>
      </c>
      <c r="L2528" s="829" t="e">
        <f t="shared" si="55"/>
        <v>#REF!</v>
      </c>
      <c r="M2528" s="828" t="e">
        <f>#REF!</f>
        <v>#REF!</v>
      </c>
      <c r="N2528" s="828" t="e">
        <f>#REF!</f>
        <v>#REF!</v>
      </c>
      <c r="O2528" s="830" t="e">
        <f t="shared" si="56"/>
        <v>#REF!</v>
      </c>
      <c r="P2528" s="820" t="e">
        <f>Tabla13[[#This Row],[Ejec Real Acumu]]-Tabla13[[#This Row],[Proyec Ejec Acumul]]</f>
        <v>#REF!</v>
      </c>
      <c r="Q2528" s="820" t="e">
        <f>Tabla13[[#This Row],[Ejec Real Mes]]-Tabla13[[#This Row],[Program Entreg Mes]]</f>
        <v>#REF!</v>
      </c>
    </row>
    <row r="2529" spans="1:17">
      <c r="A2529" s="828">
        <v>21</v>
      </c>
      <c r="B2529" s="828" t="s">
        <v>2463</v>
      </c>
      <c r="C2529" s="828" t="s">
        <v>2464</v>
      </c>
      <c r="D2529" s="828" t="s">
        <v>688</v>
      </c>
      <c r="E2529" s="828" t="e">
        <f>#REF!</f>
        <v>#REF!</v>
      </c>
      <c r="F2529" s="828">
        <v>6</v>
      </c>
      <c r="G2529" s="828" t="s">
        <v>2448</v>
      </c>
      <c r="H2529" s="828" t="e">
        <f>#REF!</f>
        <v>#REF!</v>
      </c>
      <c r="I2529" s="828" t="e">
        <f>#REF!+#REF!+#REF!+#REF!+#REF!+#REF!</f>
        <v>#REF!</v>
      </c>
      <c r="J2529" s="828" t="e">
        <f>#REF!+#REF!+#REF!+#REF!+#REF!+#REF!</f>
        <v>#REF!</v>
      </c>
      <c r="K2529" s="829" t="e">
        <f t="shared" si="54"/>
        <v>#REF!</v>
      </c>
      <c r="L2529" s="829" t="e">
        <f t="shared" si="55"/>
        <v>#REF!</v>
      </c>
      <c r="M2529" s="828" t="e">
        <f>#REF!</f>
        <v>#REF!</v>
      </c>
      <c r="N2529" s="828" t="e">
        <f>#REF!</f>
        <v>#REF!</v>
      </c>
      <c r="O2529" s="830" t="e">
        <f t="shared" si="56"/>
        <v>#REF!</v>
      </c>
      <c r="P2529" s="820" t="e">
        <f>Tabla13[[#This Row],[Ejec Real Acumu]]-Tabla13[[#This Row],[Proyec Ejec Acumul]]</f>
        <v>#REF!</v>
      </c>
      <c r="Q2529" s="820" t="e">
        <f>Tabla13[[#This Row],[Ejec Real Mes]]-Tabla13[[#This Row],[Program Entreg Mes]]</f>
        <v>#REF!</v>
      </c>
    </row>
    <row r="2530" spans="1:17">
      <c r="A2530" s="828">
        <v>22</v>
      </c>
      <c r="B2530" s="828" t="s">
        <v>2463</v>
      </c>
      <c r="C2530" s="828" t="s">
        <v>2464</v>
      </c>
      <c r="D2530" s="828" t="s">
        <v>688</v>
      </c>
      <c r="E2530" s="828" t="e">
        <f>#REF!</f>
        <v>#REF!</v>
      </c>
      <c r="F2530" s="828">
        <v>6</v>
      </c>
      <c r="G2530" s="828" t="s">
        <v>2448</v>
      </c>
      <c r="H2530" s="828" t="e">
        <f>#REF!</f>
        <v>#REF!</v>
      </c>
      <c r="I2530" s="828" t="e">
        <f>#REF!+#REF!+#REF!+#REF!+#REF!+#REF!</f>
        <v>#REF!</v>
      </c>
      <c r="J2530" s="828" t="e">
        <f>#REF!+#REF!+#REF!+#REF!+#REF!+#REF!</f>
        <v>#REF!</v>
      </c>
      <c r="K2530" s="829" t="e">
        <f t="shared" si="54"/>
        <v>#REF!</v>
      </c>
      <c r="L2530" s="829" t="e">
        <f t="shared" si="55"/>
        <v>#REF!</v>
      </c>
      <c r="M2530" s="828" t="e">
        <f>#REF!</f>
        <v>#REF!</v>
      </c>
      <c r="N2530" s="828" t="e">
        <f>#REF!</f>
        <v>#REF!</v>
      </c>
      <c r="O2530" s="830" t="e">
        <f t="shared" si="56"/>
        <v>#REF!</v>
      </c>
      <c r="P2530" s="820" t="e">
        <f>Tabla13[[#This Row],[Ejec Real Acumu]]-Tabla13[[#This Row],[Proyec Ejec Acumul]]</f>
        <v>#REF!</v>
      </c>
      <c r="Q2530" s="820" t="e">
        <f>Tabla13[[#This Row],[Ejec Real Mes]]-Tabla13[[#This Row],[Program Entreg Mes]]</f>
        <v>#REF!</v>
      </c>
    </row>
    <row r="2531" spans="1:17">
      <c r="A2531" s="828">
        <v>23</v>
      </c>
      <c r="B2531" s="828" t="s">
        <v>2463</v>
      </c>
      <c r="C2531" s="828" t="s">
        <v>2464</v>
      </c>
      <c r="D2531" s="828" t="s">
        <v>688</v>
      </c>
      <c r="E2531" s="828" t="e">
        <f>#REF!</f>
        <v>#REF!</v>
      </c>
      <c r="F2531" s="828">
        <v>6</v>
      </c>
      <c r="G2531" s="828" t="s">
        <v>2448</v>
      </c>
      <c r="H2531" s="828" t="e">
        <f>#REF!</f>
        <v>#REF!</v>
      </c>
      <c r="I2531" s="828" t="e">
        <f>#REF!+#REF!+#REF!+#REF!+#REF!+#REF!</f>
        <v>#REF!</v>
      </c>
      <c r="J2531" s="828" t="e">
        <f>#REF!+#REF!+#REF!+#REF!+#REF!+#REF!</f>
        <v>#REF!</v>
      </c>
      <c r="K2531" s="829" t="e">
        <f t="shared" si="54"/>
        <v>#REF!</v>
      </c>
      <c r="L2531" s="829" t="e">
        <f t="shared" si="55"/>
        <v>#REF!</v>
      </c>
      <c r="M2531" s="828" t="e">
        <f>#REF!</f>
        <v>#REF!</v>
      </c>
      <c r="N2531" s="828" t="e">
        <f>#REF!</f>
        <v>#REF!</v>
      </c>
      <c r="O2531" s="830" t="e">
        <f t="shared" si="56"/>
        <v>#REF!</v>
      </c>
      <c r="P2531" s="820" t="e">
        <f>Tabla13[[#This Row],[Ejec Real Acumu]]-Tabla13[[#This Row],[Proyec Ejec Acumul]]</f>
        <v>#REF!</v>
      </c>
      <c r="Q2531" s="820" t="e">
        <f>Tabla13[[#This Row],[Ejec Real Mes]]-Tabla13[[#This Row],[Program Entreg Mes]]</f>
        <v>#REF!</v>
      </c>
    </row>
    <row r="2532" spans="1:17">
      <c r="A2532" s="828">
        <v>24</v>
      </c>
      <c r="B2532" s="828" t="s">
        <v>2463</v>
      </c>
      <c r="C2532" s="828" t="s">
        <v>2464</v>
      </c>
      <c r="D2532" s="828" t="s">
        <v>688</v>
      </c>
      <c r="E2532" s="828" t="e">
        <f>#REF!</f>
        <v>#REF!</v>
      </c>
      <c r="F2532" s="828">
        <v>6</v>
      </c>
      <c r="G2532" s="828" t="s">
        <v>2448</v>
      </c>
      <c r="H2532" s="828" t="e">
        <f>#REF!</f>
        <v>#REF!</v>
      </c>
      <c r="I2532" s="828" t="e">
        <f>#REF!+#REF!+#REF!+#REF!+#REF!+#REF!</f>
        <v>#REF!</v>
      </c>
      <c r="J2532" s="828" t="e">
        <f>#REF!+#REF!+#REF!+#REF!+#REF!+#REF!</f>
        <v>#REF!</v>
      </c>
      <c r="K2532" s="829" t="e">
        <f t="shared" si="54"/>
        <v>#REF!</v>
      </c>
      <c r="L2532" s="829" t="e">
        <f t="shared" si="55"/>
        <v>#REF!</v>
      </c>
      <c r="M2532" s="828" t="e">
        <f>#REF!</f>
        <v>#REF!</v>
      </c>
      <c r="N2532" s="828" t="e">
        <f>#REF!</f>
        <v>#REF!</v>
      </c>
      <c r="O2532" s="830" t="e">
        <f t="shared" si="56"/>
        <v>#REF!</v>
      </c>
      <c r="P2532" s="820" t="e">
        <f>Tabla13[[#This Row],[Ejec Real Acumu]]-Tabla13[[#This Row],[Proyec Ejec Acumul]]</f>
        <v>#REF!</v>
      </c>
      <c r="Q2532" s="820" t="e">
        <f>Tabla13[[#This Row],[Ejec Real Mes]]-Tabla13[[#This Row],[Program Entreg Mes]]</f>
        <v>#REF!</v>
      </c>
    </row>
    <row r="2533" spans="1:17">
      <c r="A2533" s="828">
        <v>25</v>
      </c>
      <c r="B2533" s="828" t="s">
        <v>2463</v>
      </c>
      <c r="C2533" s="828" t="s">
        <v>2464</v>
      </c>
      <c r="D2533" s="828" t="s">
        <v>688</v>
      </c>
      <c r="E2533" s="828" t="e">
        <f>#REF!</f>
        <v>#REF!</v>
      </c>
      <c r="F2533" s="828">
        <v>6</v>
      </c>
      <c r="G2533" s="828" t="s">
        <v>2448</v>
      </c>
      <c r="H2533" s="828" t="e">
        <f>#REF!</f>
        <v>#REF!</v>
      </c>
      <c r="I2533" s="828" t="e">
        <f>#REF!+#REF!+#REF!+#REF!+#REF!+#REF!</f>
        <v>#REF!</v>
      </c>
      <c r="J2533" s="828" t="e">
        <f>#REF!+#REF!+#REF!+#REF!+#REF!+#REF!</f>
        <v>#REF!</v>
      </c>
      <c r="K2533" s="829" t="e">
        <f t="shared" si="54"/>
        <v>#REF!</v>
      </c>
      <c r="L2533" s="829" t="e">
        <f t="shared" si="55"/>
        <v>#REF!</v>
      </c>
      <c r="M2533" s="828" t="e">
        <f>#REF!</f>
        <v>#REF!</v>
      </c>
      <c r="N2533" s="828" t="e">
        <f>#REF!</f>
        <v>#REF!</v>
      </c>
      <c r="O2533" s="830" t="e">
        <f t="shared" si="56"/>
        <v>#REF!</v>
      </c>
      <c r="P2533" s="820" t="e">
        <f>Tabla13[[#This Row],[Ejec Real Acumu]]-Tabla13[[#This Row],[Proyec Ejec Acumul]]</f>
        <v>#REF!</v>
      </c>
      <c r="Q2533" s="820" t="e">
        <f>Tabla13[[#This Row],[Ejec Real Mes]]-Tabla13[[#This Row],[Program Entreg Mes]]</f>
        <v>#REF!</v>
      </c>
    </row>
    <row r="2534" spans="1:17">
      <c r="A2534" s="828">
        <v>26</v>
      </c>
      <c r="B2534" s="828" t="s">
        <v>2463</v>
      </c>
      <c r="C2534" s="828" t="s">
        <v>2464</v>
      </c>
      <c r="D2534" s="828" t="s">
        <v>688</v>
      </c>
      <c r="E2534" s="828" t="e">
        <f>#REF!</f>
        <v>#REF!</v>
      </c>
      <c r="F2534" s="828">
        <v>6</v>
      </c>
      <c r="G2534" s="828" t="s">
        <v>2448</v>
      </c>
      <c r="H2534" s="828" t="e">
        <f>#REF!</f>
        <v>#REF!</v>
      </c>
      <c r="I2534" s="828" t="e">
        <f>#REF!+#REF!+#REF!+#REF!+#REF!+#REF!</f>
        <v>#REF!</v>
      </c>
      <c r="J2534" s="828" t="e">
        <f>#REF!+#REF!+#REF!+#REF!+#REF!+#REF!</f>
        <v>#REF!</v>
      </c>
      <c r="K2534" s="829" t="e">
        <f t="shared" si="54"/>
        <v>#REF!</v>
      </c>
      <c r="L2534" s="829" t="e">
        <f t="shared" si="55"/>
        <v>#REF!</v>
      </c>
      <c r="M2534" s="828" t="e">
        <f>#REF!</f>
        <v>#REF!</v>
      </c>
      <c r="N2534" s="828" t="e">
        <f>#REF!</f>
        <v>#REF!</v>
      </c>
      <c r="O2534" s="830" t="e">
        <f t="shared" si="56"/>
        <v>#REF!</v>
      </c>
      <c r="P2534" s="820" t="e">
        <f>Tabla13[[#This Row],[Ejec Real Acumu]]-Tabla13[[#This Row],[Proyec Ejec Acumul]]</f>
        <v>#REF!</v>
      </c>
      <c r="Q2534" s="820" t="e">
        <f>Tabla13[[#This Row],[Ejec Real Mes]]-Tabla13[[#This Row],[Program Entreg Mes]]</f>
        <v>#REF!</v>
      </c>
    </row>
    <row r="2535" spans="1:17">
      <c r="A2535" s="828">
        <v>27</v>
      </c>
      <c r="B2535" s="828" t="s">
        <v>2463</v>
      </c>
      <c r="C2535" s="828" t="s">
        <v>2464</v>
      </c>
      <c r="D2535" s="828" t="s">
        <v>688</v>
      </c>
      <c r="E2535" s="828" t="e">
        <f>#REF!</f>
        <v>#REF!</v>
      </c>
      <c r="F2535" s="828">
        <v>6</v>
      </c>
      <c r="G2535" s="828" t="s">
        <v>2448</v>
      </c>
      <c r="H2535" s="828" t="e">
        <f>#REF!</f>
        <v>#REF!</v>
      </c>
      <c r="I2535" s="828" t="e">
        <f>#REF!+#REF!+#REF!+#REF!+#REF!+#REF!</f>
        <v>#REF!</v>
      </c>
      <c r="J2535" s="828" t="e">
        <f>#REF!+#REF!+#REF!+#REF!+#REF!+#REF!</f>
        <v>#REF!</v>
      </c>
      <c r="K2535" s="829" t="e">
        <f t="shared" si="54"/>
        <v>#REF!</v>
      </c>
      <c r="L2535" s="829" t="e">
        <f t="shared" si="55"/>
        <v>#REF!</v>
      </c>
      <c r="M2535" s="828" t="e">
        <f>#REF!</f>
        <v>#REF!</v>
      </c>
      <c r="N2535" s="828" t="e">
        <f>#REF!</f>
        <v>#REF!</v>
      </c>
      <c r="O2535" s="830" t="e">
        <f t="shared" si="56"/>
        <v>#REF!</v>
      </c>
      <c r="P2535" s="820" t="e">
        <f>Tabla13[[#This Row],[Ejec Real Acumu]]-Tabla13[[#This Row],[Proyec Ejec Acumul]]</f>
        <v>#REF!</v>
      </c>
      <c r="Q2535" s="820" t="e">
        <f>Tabla13[[#This Row],[Ejec Real Mes]]-Tabla13[[#This Row],[Program Entreg Mes]]</f>
        <v>#REF!</v>
      </c>
    </row>
    <row r="2536" spans="1:17">
      <c r="A2536" s="828">
        <v>28</v>
      </c>
      <c r="B2536" s="828" t="s">
        <v>2463</v>
      </c>
      <c r="C2536" s="828" t="s">
        <v>2464</v>
      </c>
      <c r="D2536" s="828" t="s">
        <v>688</v>
      </c>
      <c r="E2536" s="828" t="e">
        <f>#REF!</f>
        <v>#REF!</v>
      </c>
      <c r="F2536" s="828">
        <v>6</v>
      </c>
      <c r="G2536" s="828" t="s">
        <v>2448</v>
      </c>
      <c r="H2536" s="828" t="e">
        <f>#REF!</f>
        <v>#REF!</v>
      </c>
      <c r="I2536" s="828" t="e">
        <f>#REF!+#REF!+#REF!+#REF!+#REF!+#REF!</f>
        <v>#REF!</v>
      </c>
      <c r="J2536" s="828" t="e">
        <f>#REF!+#REF!+#REF!+#REF!+#REF!+#REF!</f>
        <v>#REF!</v>
      </c>
      <c r="K2536" s="829" t="e">
        <f t="shared" si="54"/>
        <v>#REF!</v>
      </c>
      <c r="L2536" s="829" t="e">
        <f t="shared" si="55"/>
        <v>#REF!</v>
      </c>
      <c r="M2536" s="828" t="e">
        <f>#REF!</f>
        <v>#REF!</v>
      </c>
      <c r="N2536" s="828" t="e">
        <f>#REF!</f>
        <v>#REF!</v>
      </c>
      <c r="O2536" s="830" t="e">
        <f t="shared" si="56"/>
        <v>#REF!</v>
      </c>
      <c r="P2536" s="820" t="e">
        <f>Tabla13[[#This Row],[Ejec Real Acumu]]-Tabla13[[#This Row],[Proyec Ejec Acumul]]</f>
        <v>#REF!</v>
      </c>
      <c r="Q2536" s="820" t="e">
        <f>Tabla13[[#This Row],[Ejec Real Mes]]-Tabla13[[#This Row],[Program Entreg Mes]]</f>
        <v>#REF!</v>
      </c>
    </row>
    <row r="2537" spans="1:17">
      <c r="A2537" s="828">
        <v>29</v>
      </c>
      <c r="B2537" s="828" t="s">
        <v>2463</v>
      </c>
      <c r="C2537" s="828" t="s">
        <v>2464</v>
      </c>
      <c r="D2537" s="828" t="s">
        <v>688</v>
      </c>
      <c r="E2537" s="828" t="e">
        <f>#REF!</f>
        <v>#REF!</v>
      </c>
      <c r="F2537" s="828">
        <v>6</v>
      </c>
      <c r="G2537" s="828" t="s">
        <v>2448</v>
      </c>
      <c r="H2537" s="828" t="e">
        <f>#REF!</f>
        <v>#REF!</v>
      </c>
      <c r="I2537" s="828" t="e">
        <f>#REF!+#REF!+#REF!+#REF!+#REF!+#REF!</f>
        <v>#REF!</v>
      </c>
      <c r="J2537" s="828" t="e">
        <f>#REF!+#REF!+#REF!+#REF!+#REF!+#REF!</f>
        <v>#REF!</v>
      </c>
      <c r="K2537" s="829" t="e">
        <f t="shared" si="54"/>
        <v>#REF!</v>
      </c>
      <c r="L2537" s="829" t="e">
        <f t="shared" si="55"/>
        <v>#REF!</v>
      </c>
      <c r="M2537" s="828" t="e">
        <f>#REF!</f>
        <v>#REF!</v>
      </c>
      <c r="N2537" s="828" t="e">
        <f>#REF!</f>
        <v>#REF!</v>
      </c>
      <c r="O2537" s="830" t="e">
        <f t="shared" si="56"/>
        <v>#REF!</v>
      </c>
      <c r="P2537" s="820" t="e">
        <f>Tabla13[[#This Row],[Ejec Real Acumu]]-Tabla13[[#This Row],[Proyec Ejec Acumul]]</f>
        <v>#REF!</v>
      </c>
      <c r="Q2537" s="820" t="e">
        <f>Tabla13[[#This Row],[Ejec Real Mes]]-Tabla13[[#This Row],[Program Entreg Mes]]</f>
        <v>#REF!</v>
      </c>
    </row>
    <row r="2538" spans="1:17">
      <c r="A2538" s="828">
        <v>30</v>
      </c>
      <c r="B2538" s="828" t="s">
        <v>2463</v>
      </c>
      <c r="C2538" s="828" t="s">
        <v>2464</v>
      </c>
      <c r="D2538" s="828" t="s">
        <v>688</v>
      </c>
      <c r="E2538" s="828" t="e">
        <f>#REF!</f>
        <v>#REF!</v>
      </c>
      <c r="F2538" s="828">
        <v>6</v>
      </c>
      <c r="G2538" s="828" t="s">
        <v>2448</v>
      </c>
      <c r="H2538" s="828" t="e">
        <f>#REF!</f>
        <v>#REF!</v>
      </c>
      <c r="I2538" s="828" t="e">
        <f>#REF!+#REF!+#REF!+#REF!+#REF!+#REF!</f>
        <v>#REF!</v>
      </c>
      <c r="J2538" s="828" t="e">
        <f>#REF!+#REF!+#REF!+#REF!+#REF!+#REF!</f>
        <v>#REF!</v>
      </c>
      <c r="K2538" s="829" t="e">
        <f t="shared" si="54"/>
        <v>#REF!</v>
      </c>
      <c r="L2538" s="829" t="e">
        <f t="shared" si="55"/>
        <v>#REF!</v>
      </c>
      <c r="M2538" s="828" t="e">
        <f>#REF!</f>
        <v>#REF!</v>
      </c>
      <c r="N2538" s="828" t="e">
        <f>#REF!</f>
        <v>#REF!</v>
      </c>
      <c r="O2538" s="830" t="e">
        <f t="shared" si="56"/>
        <v>#REF!</v>
      </c>
      <c r="P2538" s="820" t="e">
        <f>Tabla13[[#This Row],[Ejec Real Acumu]]-Tabla13[[#This Row],[Proyec Ejec Acumul]]</f>
        <v>#REF!</v>
      </c>
      <c r="Q2538" s="820" t="e">
        <f>Tabla13[[#This Row],[Ejec Real Mes]]-Tabla13[[#This Row],[Program Entreg Mes]]</f>
        <v>#REF!</v>
      </c>
    </row>
    <row r="2539" spans="1:17">
      <c r="A2539" s="828">
        <v>31</v>
      </c>
      <c r="B2539" s="828" t="s">
        <v>2463</v>
      </c>
      <c r="C2539" s="828" t="s">
        <v>2464</v>
      </c>
      <c r="D2539" s="828" t="s">
        <v>688</v>
      </c>
      <c r="E2539" s="828" t="e">
        <f>#REF!</f>
        <v>#REF!</v>
      </c>
      <c r="F2539" s="828">
        <v>6</v>
      </c>
      <c r="G2539" s="828" t="s">
        <v>2448</v>
      </c>
      <c r="H2539" s="828" t="e">
        <f>#REF!</f>
        <v>#REF!</v>
      </c>
      <c r="I2539" s="828" t="e">
        <f>#REF!+#REF!+#REF!+#REF!+#REF!+#REF!</f>
        <v>#REF!</v>
      </c>
      <c r="J2539" s="828" t="e">
        <f>#REF!+#REF!+#REF!+#REF!+#REF!+#REF!</f>
        <v>#REF!</v>
      </c>
      <c r="K2539" s="829" t="e">
        <f t="shared" si="54"/>
        <v>#REF!</v>
      </c>
      <c r="L2539" s="829" t="e">
        <f t="shared" si="55"/>
        <v>#REF!</v>
      </c>
      <c r="M2539" s="828" t="e">
        <f>#REF!</f>
        <v>#REF!</v>
      </c>
      <c r="N2539" s="828" t="e">
        <f>#REF!</f>
        <v>#REF!</v>
      </c>
      <c r="O2539" s="830" t="e">
        <f t="shared" si="56"/>
        <v>#REF!</v>
      </c>
      <c r="P2539" s="820" t="e">
        <f>Tabla13[[#This Row],[Ejec Real Acumu]]-Tabla13[[#This Row],[Proyec Ejec Acumul]]</f>
        <v>#REF!</v>
      </c>
      <c r="Q2539" s="820" t="e">
        <f>Tabla13[[#This Row],[Ejec Real Mes]]-Tabla13[[#This Row],[Program Entreg Mes]]</f>
        <v>#REF!</v>
      </c>
    </row>
    <row r="2540" spans="1:17">
      <c r="A2540" s="828">
        <v>32</v>
      </c>
      <c r="B2540" s="828" t="s">
        <v>2463</v>
      </c>
      <c r="C2540" s="828" t="s">
        <v>2464</v>
      </c>
      <c r="D2540" s="828" t="s">
        <v>688</v>
      </c>
      <c r="E2540" s="828" t="e">
        <f>#REF!</f>
        <v>#REF!</v>
      </c>
      <c r="F2540" s="828">
        <v>6</v>
      </c>
      <c r="G2540" s="828" t="s">
        <v>2448</v>
      </c>
      <c r="H2540" s="828" t="e">
        <f>#REF!</f>
        <v>#REF!</v>
      </c>
      <c r="I2540" s="828" t="e">
        <f>#REF!+#REF!+#REF!+#REF!+#REF!+#REF!</f>
        <v>#REF!</v>
      </c>
      <c r="J2540" s="828" t="e">
        <f>#REF!+#REF!+#REF!+#REF!+#REF!+#REF!</f>
        <v>#REF!</v>
      </c>
      <c r="K2540" s="829" t="e">
        <f t="shared" si="54"/>
        <v>#REF!</v>
      </c>
      <c r="L2540" s="829" t="e">
        <f t="shared" si="55"/>
        <v>#REF!</v>
      </c>
      <c r="M2540" s="828" t="e">
        <f>#REF!</f>
        <v>#REF!</v>
      </c>
      <c r="N2540" s="828" t="e">
        <f>#REF!</f>
        <v>#REF!</v>
      </c>
      <c r="O2540" s="830" t="e">
        <f t="shared" si="56"/>
        <v>#REF!</v>
      </c>
      <c r="P2540" s="820" t="e">
        <f>Tabla13[[#This Row],[Ejec Real Acumu]]-Tabla13[[#This Row],[Proyec Ejec Acumul]]</f>
        <v>#REF!</v>
      </c>
      <c r="Q2540" s="820" t="e">
        <f>Tabla13[[#This Row],[Ejec Real Mes]]-Tabla13[[#This Row],[Program Entreg Mes]]</f>
        <v>#REF!</v>
      </c>
    </row>
    <row r="2541" spans="1:17">
      <c r="A2541" s="828">
        <v>33</v>
      </c>
      <c r="B2541" s="828" t="s">
        <v>2463</v>
      </c>
      <c r="C2541" s="828" t="s">
        <v>2464</v>
      </c>
      <c r="D2541" s="828" t="s">
        <v>688</v>
      </c>
      <c r="E2541" s="828" t="e">
        <f>#REF!</f>
        <v>#REF!</v>
      </c>
      <c r="F2541" s="828">
        <v>6</v>
      </c>
      <c r="G2541" s="828" t="s">
        <v>2448</v>
      </c>
      <c r="H2541" s="828" t="e">
        <f>#REF!</f>
        <v>#REF!</v>
      </c>
      <c r="I2541" s="828" t="e">
        <f>#REF!+#REF!+#REF!+#REF!+#REF!+#REF!</f>
        <v>#REF!</v>
      </c>
      <c r="J2541" s="828" t="e">
        <f>#REF!+#REF!+#REF!+#REF!+#REF!+#REF!</f>
        <v>#REF!</v>
      </c>
      <c r="K2541" s="829" t="e">
        <f t="shared" si="54"/>
        <v>#REF!</v>
      </c>
      <c r="L2541" s="829" t="e">
        <f t="shared" si="55"/>
        <v>#REF!</v>
      </c>
      <c r="M2541" s="828" t="e">
        <f>#REF!</f>
        <v>#REF!</v>
      </c>
      <c r="N2541" s="828" t="e">
        <f>#REF!</f>
        <v>#REF!</v>
      </c>
      <c r="O2541" s="830" t="e">
        <f t="shared" si="56"/>
        <v>#REF!</v>
      </c>
      <c r="P2541" s="820" t="e">
        <f>Tabla13[[#This Row],[Ejec Real Acumu]]-Tabla13[[#This Row],[Proyec Ejec Acumul]]</f>
        <v>#REF!</v>
      </c>
      <c r="Q2541" s="820" t="e">
        <f>Tabla13[[#This Row],[Ejec Real Mes]]-Tabla13[[#This Row],[Program Entreg Mes]]</f>
        <v>#REF!</v>
      </c>
    </row>
    <row r="2542" spans="1:17">
      <c r="A2542" s="828">
        <v>34</v>
      </c>
      <c r="B2542" s="828" t="s">
        <v>2463</v>
      </c>
      <c r="C2542" s="828" t="s">
        <v>2464</v>
      </c>
      <c r="D2542" s="828" t="s">
        <v>688</v>
      </c>
      <c r="E2542" s="828" t="e">
        <f>#REF!</f>
        <v>#REF!</v>
      </c>
      <c r="F2542" s="828">
        <v>6</v>
      </c>
      <c r="G2542" s="828" t="s">
        <v>2448</v>
      </c>
      <c r="H2542" s="828" t="e">
        <f>#REF!</f>
        <v>#REF!</v>
      </c>
      <c r="I2542" s="828" t="e">
        <f>#REF!+#REF!+#REF!+#REF!+#REF!+#REF!</f>
        <v>#REF!</v>
      </c>
      <c r="J2542" s="828" t="e">
        <f>#REF!+#REF!+#REF!+#REF!+#REF!+#REF!</f>
        <v>#REF!</v>
      </c>
      <c r="K2542" s="829" t="e">
        <f t="shared" si="54"/>
        <v>#REF!</v>
      </c>
      <c r="L2542" s="829" t="e">
        <f t="shared" si="55"/>
        <v>#REF!</v>
      </c>
      <c r="M2542" s="828" t="e">
        <f>#REF!</f>
        <v>#REF!</v>
      </c>
      <c r="N2542" s="828" t="e">
        <f>#REF!</f>
        <v>#REF!</v>
      </c>
      <c r="O2542" s="830" t="e">
        <f t="shared" si="56"/>
        <v>#REF!</v>
      </c>
      <c r="P2542" s="820" t="e">
        <f>Tabla13[[#This Row],[Ejec Real Acumu]]-Tabla13[[#This Row],[Proyec Ejec Acumul]]</f>
        <v>#REF!</v>
      </c>
      <c r="Q2542" s="820" t="e">
        <f>Tabla13[[#This Row],[Ejec Real Mes]]-Tabla13[[#This Row],[Program Entreg Mes]]</f>
        <v>#REF!</v>
      </c>
    </row>
    <row r="2543" spans="1:17">
      <c r="A2543" s="828">
        <v>35</v>
      </c>
      <c r="B2543" s="828" t="s">
        <v>2463</v>
      </c>
      <c r="C2543" s="828" t="s">
        <v>2464</v>
      </c>
      <c r="D2543" s="828" t="s">
        <v>688</v>
      </c>
      <c r="E2543" s="828" t="e">
        <f>#REF!</f>
        <v>#REF!</v>
      </c>
      <c r="F2543" s="828">
        <v>6</v>
      </c>
      <c r="G2543" s="828" t="s">
        <v>2448</v>
      </c>
      <c r="H2543" s="828" t="e">
        <f>#REF!</f>
        <v>#REF!</v>
      </c>
      <c r="I2543" s="828" t="e">
        <f>#REF!+#REF!+#REF!+#REF!+#REF!+#REF!</f>
        <v>#REF!</v>
      </c>
      <c r="J2543" s="828" t="e">
        <f>#REF!+#REF!+#REF!+#REF!+#REF!+#REF!</f>
        <v>#REF!</v>
      </c>
      <c r="K2543" s="829" t="e">
        <f t="shared" si="54"/>
        <v>#REF!</v>
      </c>
      <c r="L2543" s="829" t="e">
        <f t="shared" si="55"/>
        <v>#REF!</v>
      </c>
      <c r="M2543" s="828" t="e">
        <f>#REF!</f>
        <v>#REF!</v>
      </c>
      <c r="N2543" s="828" t="e">
        <f>#REF!</f>
        <v>#REF!</v>
      </c>
      <c r="O2543" s="830" t="e">
        <f t="shared" si="56"/>
        <v>#REF!</v>
      </c>
      <c r="P2543" s="820" t="e">
        <f>Tabla13[[#This Row],[Ejec Real Acumu]]-Tabla13[[#This Row],[Proyec Ejec Acumul]]</f>
        <v>#REF!</v>
      </c>
      <c r="Q2543" s="820" t="e">
        <f>Tabla13[[#This Row],[Ejec Real Mes]]-Tabla13[[#This Row],[Program Entreg Mes]]</f>
        <v>#REF!</v>
      </c>
    </row>
    <row r="2544" spans="1:17">
      <c r="A2544" s="828">
        <v>36</v>
      </c>
      <c r="B2544" s="828" t="s">
        <v>2463</v>
      </c>
      <c r="C2544" s="828" t="s">
        <v>2464</v>
      </c>
      <c r="D2544" s="828" t="s">
        <v>688</v>
      </c>
      <c r="E2544" s="828" t="e">
        <f>#REF!</f>
        <v>#REF!</v>
      </c>
      <c r="F2544" s="828">
        <v>6</v>
      </c>
      <c r="G2544" s="828" t="s">
        <v>2448</v>
      </c>
      <c r="H2544" s="828" t="e">
        <f>#REF!</f>
        <v>#REF!</v>
      </c>
      <c r="I2544" s="828" t="e">
        <f>#REF!+#REF!+#REF!+#REF!+#REF!+#REF!</f>
        <v>#REF!</v>
      </c>
      <c r="J2544" s="828" t="e">
        <f>#REF!+#REF!+#REF!+#REF!+#REF!+#REF!</f>
        <v>#REF!</v>
      </c>
      <c r="K2544" s="829" t="e">
        <f t="shared" si="54"/>
        <v>#REF!</v>
      </c>
      <c r="L2544" s="829" t="e">
        <f t="shared" si="55"/>
        <v>#REF!</v>
      </c>
      <c r="M2544" s="828" t="e">
        <f>#REF!</f>
        <v>#REF!</v>
      </c>
      <c r="N2544" s="828" t="e">
        <f>#REF!</f>
        <v>#REF!</v>
      </c>
      <c r="O2544" s="830" t="e">
        <f t="shared" si="56"/>
        <v>#REF!</v>
      </c>
      <c r="P2544" s="820" t="e">
        <f>Tabla13[[#This Row],[Ejec Real Acumu]]-Tabla13[[#This Row],[Proyec Ejec Acumul]]</f>
        <v>#REF!</v>
      </c>
      <c r="Q2544" s="820" t="e">
        <f>Tabla13[[#This Row],[Ejec Real Mes]]-Tabla13[[#This Row],[Program Entreg Mes]]</f>
        <v>#REF!</v>
      </c>
    </row>
    <row r="2545" spans="1:17">
      <c r="A2545" s="828">
        <v>37</v>
      </c>
      <c r="B2545" s="828" t="s">
        <v>2463</v>
      </c>
      <c r="C2545" s="828" t="s">
        <v>2464</v>
      </c>
      <c r="D2545" s="828" t="s">
        <v>688</v>
      </c>
      <c r="E2545" s="828" t="e">
        <f>#REF!</f>
        <v>#REF!</v>
      </c>
      <c r="F2545" s="828">
        <v>6</v>
      </c>
      <c r="G2545" s="828" t="s">
        <v>2448</v>
      </c>
      <c r="H2545" s="828" t="e">
        <f>#REF!</f>
        <v>#REF!</v>
      </c>
      <c r="I2545" s="828" t="e">
        <f>#REF!+#REF!+#REF!+#REF!+#REF!+#REF!</f>
        <v>#REF!</v>
      </c>
      <c r="J2545" s="828" t="e">
        <f>#REF!+#REF!+#REF!+#REF!+#REF!+#REF!</f>
        <v>#REF!</v>
      </c>
      <c r="K2545" s="829" t="e">
        <f t="shared" si="54"/>
        <v>#REF!</v>
      </c>
      <c r="L2545" s="829" t="e">
        <f t="shared" si="55"/>
        <v>#REF!</v>
      </c>
      <c r="M2545" s="828" t="e">
        <f>#REF!</f>
        <v>#REF!</v>
      </c>
      <c r="N2545" s="828" t="e">
        <f>#REF!</f>
        <v>#REF!</v>
      </c>
      <c r="O2545" s="830" t="e">
        <f t="shared" si="56"/>
        <v>#REF!</v>
      </c>
      <c r="P2545" s="820" t="e">
        <f>Tabla13[[#This Row],[Ejec Real Acumu]]-Tabla13[[#This Row],[Proyec Ejec Acumul]]</f>
        <v>#REF!</v>
      </c>
      <c r="Q2545" s="820" t="e">
        <f>Tabla13[[#This Row],[Ejec Real Mes]]-Tabla13[[#This Row],[Program Entreg Mes]]</f>
        <v>#REF!</v>
      </c>
    </row>
    <row r="2546" spans="1:17">
      <c r="A2546" s="828">
        <v>38</v>
      </c>
      <c r="B2546" s="828" t="s">
        <v>2463</v>
      </c>
      <c r="C2546" s="828" t="s">
        <v>2464</v>
      </c>
      <c r="D2546" s="828" t="s">
        <v>688</v>
      </c>
      <c r="E2546" s="828" t="e">
        <f>#REF!</f>
        <v>#REF!</v>
      </c>
      <c r="F2546" s="828">
        <v>6</v>
      </c>
      <c r="G2546" s="828" t="s">
        <v>2448</v>
      </c>
      <c r="H2546" s="828" t="e">
        <f>#REF!</f>
        <v>#REF!</v>
      </c>
      <c r="I2546" s="828" t="e">
        <f>#REF!+#REF!+#REF!+#REF!+#REF!+#REF!</f>
        <v>#REF!</v>
      </c>
      <c r="J2546" s="828" t="e">
        <f>#REF!+#REF!+#REF!+#REF!+#REF!+#REF!</f>
        <v>#REF!</v>
      </c>
      <c r="K2546" s="829" t="e">
        <f t="shared" si="54"/>
        <v>#REF!</v>
      </c>
      <c r="L2546" s="829" t="e">
        <f t="shared" si="55"/>
        <v>#REF!</v>
      </c>
      <c r="M2546" s="828" t="e">
        <f>#REF!</f>
        <v>#REF!</v>
      </c>
      <c r="N2546" s="828" t="e">
        <f>#REF!</f>
        <v>#REF!</v>
      </c>
      <c r="O2546" s="830" t="e">
        <f t="shared" si="56"/>
        <v>#REF!</v>
      </c>
      <c r="P2546" s="820" t="e">
        <f>Tabla13[[#This Row],[Ejec Real Acumu]]-Tabla13[[#This Row],[Proyec Ejec Acumul]]</f>
        <v>#REF!</v>
      </c>
      <c r="Q2546" s="820" t="e">
        <f>Tabla13[[#This Row],[Ejec Real Mes]]-Tabla13[[#This Row],[Program Entreg Mes]]</f>
        <v>#REF!</v>
      </c>
    </row>
    <row r="2547" spans="1:17">
      <c r="A2547" s="828">
        <v>1</v>
      </c>
      <c r="B2547" s="828" t="s">
        <v>2463</v>
      </c>
      <c r="C2547" s="828" t="s">
        <v>2464</v>
      </c>
      <c r="D2547" s="828" t="s">
        <v>688</v>
      </c>
      <c r="E2547" s="828" t="e">
        <f>#REF!</f>
        <v>#REF!</v>
      </c>
      <c r="F2547" s="828">
        <v>7</v>
      </c>
      <c r="G2547" s="828" t="s">
        <v>2449</v>
      </c>
      <c r="H2547" s="828" t="e">
        <f>#REF!</f>
        <v>#REF!</v>
      </c>
      <c r="I2547" s="828" t="e">
        <f>#REF!+#REF!+#REF!+#REF!+#REF!+#REF!+#REF!</f>
        <v>#REF!</v>
      </c>
      <c r="J2547" s="828" t="e">
        <f>#REF!+#REF!+#REF!+#REF!+#REF!+#REF!+#REF!</f>
        <v>#REF!</v>
      </c>
      <c r="K2547" s="829" t="e">
        <f t="shared" si="42"/>
        <v>#REF!</v>
      </c>
      <c r="L2547" s="829" t="e">
        <f t="shared" si="43"/>
        <v>#REF!</v>
      </c>
      <c r="M2547" s="828" t="e">
        <f>#REF!</f>
        <v>#REF!</v>
      </c>
      <c r="N2547" s="828" t="e">
        <f>#REF!</f>
        <v>#REF!</v>
      </c>
      <c r="O2547" s="830" t="e">
        <f t="shared" si="44"/>
        <v>#REF!</v>
      </c>
      <c r="P2547" s="820" t="e">
        <f>Tabla13[[#This Row],[Ejec Real Acumu]]-Tabla13[[#This Row],[Proyec Ejec Acumul]]</f>
        <v>#REF!</v>
      </c>
      <c r="Q2547" s="820" t="e">
        <f>Tabla13[[#This Row],[Ejec Real Mes]]-Tabla13[[#This Row],[Program Entreg Mes]]</f>
        <v>#REF!</v>
      </c>
    </row>
    <row r="2548" spans="1:17">
      <c r="A2548" s="828">
        <v>2</v>
      </c>
      <c r="B2548" s="828" t="s">
        <v>2463</v>
      </c>
      <c r="C2548" s="828" t="s">
        <v>2464</v>
      </c>
      <c r="D2548" s="828" t="s">
        <v>688</v>
      </c>
      <c r="E2548" s="828" t="e">
        <f>#REF!</f>
        <v>#REF!</v>
      </c>
      <c r="F2548" s="828">
        <v>7</v>
      </c>
      <c r="G2548" s="828" t="s">
        <v>2449</v>
      </c>
      <c r="H2548" s="828" t="e">
        <f>#REF!</f>
        <v>#REF!</v>
      </c>
      <c r="I2548" s="828" t="e">
        <f>#REF!+#REF!+#REF!+#REF!+#REF!+#REF!+#REF!</f>
        <v>#REF!</v>
      </c>
      <c r="J2548" s="828" t="e">
        <f>#REF!+#REF!+#REF!+#REF!+#REF!+#REF!+#REF!</f>
        <v>#REF!</v>
      </c>
      <c r="K2548" s="829" t="e">
        <f t="shared" ref="K2548:K2584" si="57">I2548/H2548</f>
        <v>#REF!</v>
      </c>
      <c r="L2548" s="829" t="e">
        <f t="shared" ref="L2548:L2584" si="58">J2548/H2548</f>
        <v>#REF!</v>
      </c>
      <c r="M2548" s="828" t="e">
        <f>#REF!</f>
        <v>#REF!</v>
      </c>
      <c r="N2548" s="828" t="e">
        <f>#REF!</f>
        <v>#REF!</v>
      </c>
      <c r="O2548" s="830" t="e">
        <f t="shared" ref="O2548:O2584" si="59">N2548/M2548</f>
        <v>#REF!</v>
      </c>
      <c r="P2548" s="820" t="e">
        <f>Tabla13[[#This Row],[Ejec Real Acumu]]-Tabla13[[#This Row],[Proyec Ejec Acumul]]</f>
        <v>#REF!</v>
      </c>
      <c r="Q2548" s="820" t="e">
        <f>Tabla13[[#This Row],[Ejec Real Mes]]-Tabla13[[#This Row],[Program Entreg Mes]]</f>
        <v>#REF!</v>
      </c>
    </row>
    <row r="2549" spans="1:17">
      <c r="A2549" s="828">
        <v>3</v>
      </c>
      <c r="B2549" s="828" t="s">
        <v>2463</v>
      </c>
      <c r="C2549" s="828" t="s">
        <v>2464</v>
      </c>
      <c r="D2549" s="828" t="s">
        <v>688</v>
      </c>
      <c r="E2549" s="828" t="e">
        <f>#REF!</f>
        <v>#REF!</v>
      </c>
      <c r="F2549" s="828">
        <v>7</v>
      </c>
      <c r="G2549" s="828" t="s">
        <v>2449</v>
      </c>
      <c r="H2549" s="828" t="e">
        <f>#REF!</f>
        <v>#REF!</v>
      </c>
      <c r="I2549" s="828" t="e">
        <f>#REF!+#REF!+#REF!+#REF!+#REF!+#REF!+#REF!</f>
        <v>#REF!</v>
      </c>
      <c r="J2549" s="828" t="e">
        <f>#REF!+#REF!+#REF!+#REF!+#REF!+#REF!+#REF!</f>
        <v>#REF!</v>
      </c>
      <c r="K2549" s="829" t="e">
        <f t="shared" si="57"/>
        <v>#REF!</v>
      </c>
      <c r="L2549" s="829" t="e">
        <f t="shared" si="58"/>
        <v>#REF!</v>
      </c>
      <c r="M2549" s="828" t="e">
        <f>#REF!</f>
        <v>#REF!</v>
      </c>
      <c r="N2549" s="828" t="e">
        <f>#REF!</f>
        <v>#REF!</v>
      </c>
      <c r="O2549" s="830" t="e">
        <f t="shared" si="59"/>
        <v>#REF!</v>
      </c>
      <c r="P2549" s="820" t="e">
        <f>Tabla13[[#This Row],[Ejec Real Acumu]]-Tabla13[[#This Row],[Proyec Ejec Acumul]]</f>
        <v>#REF!</v>
      </c>
      <c r="Q2549" s="820" t="e">
        <f>Tabla13[[#This Row],[Ejec Real Mes]]-Tabla13[[#This Row],[Program Entreg Mes]]</f>
        <v>#REF!</v>
      </c>
    </row>
    <row r="2550" spans="1:17">
      <c r="A2550" s="828">
        <v>4</v>
      </c>
      <c r="B2550" s="828" t="s">
        <v>2463</v>
      </c>
      <c r="C2550" s="828" t="s">
        <v>2464</v>
      </c>
      <c r="D2550" s="828" t="s">
        <v>688</v>
      </c>
      <c r="E2550" s="828" t="e">
        <f>#REF!</f>
        <v>#REF!</v>
      </c>
      <c r="F2550" s="828">
        <v>7</v>
      </c>
      <c r="G2550" s="828" t="s">
        <v>2449</v>
      </c>
      <c r="H2550" s="828" t="e">
        <f>#REF!</f>
        <v>#REF!</v>
      </c>
      <c r="I2550" s="828" t="e">
        <f>#REF!+#REF!+#REF!+#REF!+#REF!+#REF!+#REF!</f>
        <v>#REF!</v>
      </c>
      <c r="J2550" s="828" t="e">
        <f>#REF!+#REF!+#REF!+#REF!+#REF!+#REF!+#REF!</f>
        <v>#REF!</v>
      </c>
      <c r="K2550" s="829" t="e">
        <f t="shared" si="57"/>
        <v>#REF!</v>
      </c>
      <c r="L2550" s="829" t="e">
        <f t="shared" si="58"/>
        <v>#REF!</v>
      </c>
      <c r="M2550" s="828" t="e">
        <f>#REF!</f>
        <v>#REF!</v>
      </c>
      <c r="N2550" s="828" t="e">
        <f>#REF!</f>
        <v>#REF!</v>
      </c>
      <c r="O2550" s="830" t="e">
        <f t="shared" si="59"/>
        <v>#REF!</v>
      </c>
      <c r="P2550" s="820" t="e">
        <f>Tabla13[[#This Row],[Ejec Real Acumu]]-Tabla13[[#This Row],[Proyec Ejec Acumul]]</f>
        <v>#REF!</v>
      </c>
      <c r="Q2550" s="820" t="e">
        <f>Tabla13[[#This Row],[Ejec Real Mes]]-Tabla13[[#This Row],[Program Entreg Mes]]</f>
        <v>#REF!</v>
      </c>
    </row>
    <row r="2551" spans="1:17">
      <c r="A2551" s="828">
        <v>5</v>
      </c>
      <c r="B2551" s="828" t="s">
        <v>2463</v>
      </c>
      <c r="C2551" s="828" t="s">
        <v>2464</v>
      </c>
      <c r="D2551" s="828" t="s">
        <v>688</v>
      </c>
      <c r="E2551" s="828" t="e">
        <f>#REF!</f>
        <v>#REF!</v>
      </c>
      <c r="F2551" s="828">
        <v>7</v>
      </c>
      <c r="G2551" s="828" t="s">
        <v>2449</v>
      </c>
      <c r="H2551" s="828" t="e">
        <f>#REF!</f>
        <v>#REF!</v>
      </c>
      <c r="I2551" s="828" t="e">
        <f>#REF!+#REF!+#REF!+#REF!+#REF!+#REF!+#REF!</f>
        <v>#REF!</v>
      </c>
      <c r="J2551" s="828" t="e">
        <f>#REF!+#REF!+#REF!+#REF!+#REF!+#REF!+#REF!</f>
        <v>#REF!</v>
      </c>
      <c r="K2551" s="829" t="e">
        <f t="shared" si="57"/>
        <v>#REF!</v>
      </c>
      <c r="L2551" s="829" t="e">
        <f t="shared" si="58"/>
        <v>#REF!</v>
      </c>
      <c r="M2551" s="828" t="e">
        <f>#REF!</f>
        <v>#REF!</v>
      </c>
      <c r="N2551" s="828" t="e">
        <f>#REF!</f>
        <v>#REF!</v>
      </c>
      <c r="O2551" s="830" t="e">
        <f t="shared" si="59"/>
        <v>#REF!</v>
      </c>
      <c r="P2551" s="820" t="e">
        <f>Tabla13[[#This Row],[Ejec Real Acumu]]-Tabla13[[#This Row],[Proyec Ejec Acumul]]</f>
        <v>#REF!</v>
      </c>
      <c r="Q2551" s="820" t="e">
        <f>Tabla13[[#This Row],[Ejec Real Mes]]-Tabla13[[#This Row],[Program Entreg Mes]]</f>
        <v>#REF!</v>
      </c>
    </row>
    <row r="2552" spans="1:17">
      <c r="A2552" s="828">
        <v>6</v>
      </c>
      <c r="B2552" s="828" t="s">
        <v>2463</v>
      </c>
      <c r="C2552" s="828" t="s">
        <v>2464</v>
      </c>
      <c r="D2552" s="828" t="s">
        <v>688</v>
      </c>
      <c r="E2552" s="828" t="e">
        <f>#REF!</f>
        <v>#REF!</v>
      </c>
      <c r="F2552" s="828">
        <v>7</v>
      </c>
      <c r="G2552" s="828" t="s">
        <v>2449</v>
      </c>
      <c r="H2552" s="828" t="e">
        <f>#REF!</f>
        <v>#REF!</v>
      </c>
      <c r="I2552" s="828" t="e">
        <f>#REF!+#REF!+#REF!+#REF!+#REF!+#REF!+#REF!</f>
        <v>#REF!</v>
      </c>
      <c r="J2552" s="828" t="e">
        <f>#REF!+#REF!+#REF!+#REF!+#REF!+#REF!+#REF!</f>
        <v>#REF!</v>
      </c>
      <c r="K2552" s="829" t="e">
        <f t="shared" si="57"/>
        <v>#REF!</v>
      </c>
      <c r="L2552" s="829" t="e">
        <f t="shared" si="58"/>
        <v>#REF!</v>
      </c>
      <c r="M2552" s="828" t="e">
        <f>#REF!</f>
        <v>#REF!</v>
      </c>
      <c r="N2552" s="828" t="e">
        <f>#REF!</f>
        <v>#REF!</v>
      </c>
      <c r="O2552" s="830" t="e">
        <f t="shared" si="59"/>
        <v>#REF!</v>
      </c>
      <c r="P2552" s="820" t="e">
        <f>Tabla13[[#This Row],[Ejec Real Acumu]]-Tabla13[[#This Row],[Proyec Ejec Acumul]]</f>
        <v>#REF!</v>
      </c>
      <c r="Q2552" s="820" t="e">
        <f>Tabla13[[#This Row],[Ejec Real Mes]]-Tabla13[[#This Row],[Program Entreg Mes]]</f>
        <v>#REF!</v>
      </c>
    </row>
    <row r="2553" spans="1:17">
      <c r="A2553" s="828">
        <v>7</v>
      </c>
      <c r="B2553" s="828" t="s">
        <v>2463</v>
      </c>
      <c r="C2553" s="828" t="s">
        <v>2464</v>
      </c>
      <c r="D2553" s="828" t="s">
        <v>688</v>
      </c>
      <c r="E2553" s="828" t="e">
        <f>#REF!</f>
        <v>#REF!</v>
      </c>
      <c r="F2553" s="828">
        <v>7</v>
      </c>
      <c r="G2553" s="828" t="s">
        <v>2449</v>
      </c>
      <c r="H2553" s="828" t="e">
        <f>#REF!</f>
        <v>#REF!</v>
      </c>
      <c r="I2553" s="828" t="e">
        <f>#REF!+#REF!+#REF!+#REF!+#REF!+#REF!+#REF!</f>
        <v>#REF!</v>
      </c>
      <c r="J2553" s="828" t="e">
        <f>#REF!+#REF!+#REF!+#REF!+#REF!+#REF!+#REF!</f>
        <v>#REF!</v>
      </c>
      <c r="K2553" s="829" t="e">
        <f t="shared" si="57"/>
        <v>#REF!</v>
      </c>
      <c r="L2553" s="829" t="e">
        <f t="shared" si="58"/>
        <v>#REF!</v>
      </c>
      <c r="M2553" s="828" t="e">
        <f>#REF!</f>
        <v>#REF!</v>
      </c>
      <c r="N2553" s="828" t="e">
        <f>#REF!</f>
        <v>#REF!</v>
      </c>
      <c r="O2553" s="830" t="e">
        <f t="shared" si="59"/>
        <v>#REF!</v>
      </c>
      <c r="P2553" s="820" t="e">
        <f>Tabla13[[#This Row],[Ejec Real Acumu]]-Tabla13[[#This Row],[Proyec Ejec Acumul]]</f>
        <v>#REF!</v>
      </c>
      <c r="Q2553" s="820" t="e">
        <f>Tabla13[[#This Row],[Ejec Real Mes]]-Tabla13[[#This Row],[Program Entreg Mes]]</f>
        <v>#REF!</v>
      </c>
    </row>
    <row r="2554" spans="1:17">
      <c r="A2554" s="828">
        <v>8</v>
      </c>
      <c r="B2554" s="828" t="s">
        <v>2463</v>
      </c>
      <c r="C2554" s="828" t="s">
        <v>2464</v>
      </c>
      <c r="D2554" s="828" t="s">
        <v>688</v>
      </c>
      <c r="E2554" s="828" t="e">
        <f>#REF!</f>
        <v>#REF!</v>
      </c>
      <c r="F2554" s="828">
        <v>7</v>
      </c>
      <c r="G2554" s="828" t="s">
        <v>2449</v>
      </c>
      <c r="H2554" s="828" t="e">
        <f>#REF!</f>
        <v>#REF!</v>
      </c>
      <c r="I2554" s="828" t="e">
        <f>#REF!+#REF!+#REF!+#REF!+#REF!+#REF!+#REF!</f>
        <v>#REF!</v>
      </c>
      <c r="J2554" s="828" t="e">
        <f>#REF!+#REF!+#REF!+#REF!+#REF!+#REF!+#REF!</f>
        <v>#REF!</v>
      </c>
      <c r="K2554" s="829" t="e">
        <f t="shared" si="57"/>
        <v>#REF!</v>
      </c>
      <c r="L2554" s="829" t="e">
        <f t="shared" si="58"/>
        <v>#REF!</v>
      </c>
      <c r="M2554" s="828" t="e">
        <f>#REF!</f>
        <v>#REF!</v>
      </c>
      <c r="N2554" s="828" t="e">
        <f>#REF!</f>
        <v>#REF!</v>
      </c>
      <c r="O2554" s="830" t="e">
        <f t="shared" si="59"/>
        <v>#REF!</v>
      </c>
      <c r="P2554" s="820" t="e">
        <f>Tabla13[[#This Row],[Ejec Real Acumu]]-Tabla13[[#This Row],[Proyec Ejec Acumul]]</f>
        <v>#REF!</v>
      </c>
      <c r="Q2554" s="820" t="e">
        <f>Tabla13[[#This Row],[Ejec Real Mes]]-Tabla13[[#This Row],[Program Entreg Mes]]</f>
        <v>#REF!</v>
      </c>
    </row>
    <row r="2555" spans="1:17">
      <c r="A2555" s="828">
        <v>9</v>
      </c>
      <c r="B2555" s="828" t="s">
        <v>2463</v>
      </c>
      <c r="C2555" s="828" t="s">
        <v>2464</v>
      </c>
      <c r="D2555" s="828" t="s">
        <v>688</v>
      </c>
      <c r="E2555" s="828" t="e">
        <f>#REF!</f>
        <v>#REF!</v>
      </c>
      <c r="F2555" s="828">
        <v>7</v>
      </c>
      <c r="G2555" s="828" t="s">
        <v>2449</v>
      </c>
      <c r="H2555" s="828" t="e">
        <f>#REF!</f>
        <v>#REF!</v>
      </c>
      <c r="I2555" s="828" t="e">
        <f>#REF!+#REF!+#REF!+#REF!+#REF!+#REF!+#REF!</f>
        <v>#REF!</v>
      </c>
      <c r="J2555" s="828" t="e">
        <f>#REF!+#REF!+#REF!+#REF!+#REF!+#REF!+#REF!</f>
        <v>#REF!</v>
      </c>
      <c r="K2555" s="829" t="e">
        <f t="shared" si="57"/>
        <v>#REF!</v>
      </c>
      <c r="L2555" s="829" t="e">
        <f t="shared" si="58"/>
        <v>#REF!</v>
      </c>
      <c r="M2555" s="828" t="e">
        <f>#REF!</f>
        <v>#REF!</v>
      </c>
      <c r="N2555" s="828" t="e">
        <f>#REF!</f>
        <v>#REF!</v>
      </c>
      <c r="O2555" s="830" t="e">
        <f t="shared" si="59"/>
        <v>#REF!</v>
      </c>
      <c r="P2555" s="820" t="e">
        <f>Tabla13[[#This Row],[Ejec Real Acumu]]-Tabla13[[#This Row],[Proyec Ejec Acumul]]</f>
        <v>#REF!</v>
      </c>
      <c r="Q2555" s="820" t="e">
        <f>Tabla13[[#This Row],[Ejec Real Mes]]-Tabla13[[#This Row],[Program Entreg Mes]]</f>
        <v>#REF!</v>
      </c>
    </row>
    <row r="2556" spans="1:17">
      <c r="A2556" s="828">
        <v>10</v>
      </c>
      <c r="B2556" s="828" t="s">
        <v>2463</v>
      </c>
      <c r="C2556" s="828" t="s">
        <v>2464</v>
      </c>
      <c r="D2556" s="828" t="s">
        <v>688</v>
      </c>
      <c r="E2556" s="828" t="e">
        <f>#REF!</f>
        <v>#REF!</v>
      </c>
      <c r="F2556" s="828">
        <v>7</v>
      </c>
      <c r="G2556" s="828" t="s">
        <v>2449</v>
      </c>
      <c r="H2556" s="828" t="e">
        <f>#REF!</f>
        <v>#REF!</v>
      </c>
      <c r="I2556" s="828" t="e">
        <f>#REF!+#REF!+#REF!+#REF!+#REF!+#REF!+#REF!</f>
        <v>#REF!</v>
      </c>
      <c r="J2556" s="828" t="e">
        <f>#REF!+#REF!+#REF!+#REF!+#REF!+#REF!+#REF!</f>
        <v>#REF!</v>
      </c>
      <c r="K2556" s="829" t="e">
        <f t="shared" si="57"/>
        <v>#REF!</v>
      </c>
      <c r="L2556" s="829" t="e">
        <f t="shared" si="58"/>
        <v>#REF!</v>
      </c>
      <c r="M2556" s="828" t="e">
        <f>#REF!</f>
        <v>#REF!</v>
      </c>
      <c r="N2556" s="828" t="e">
        <f>#REF!</f>
        <v>#REF!</v>
      </c>
      <c r="O2556" s="830" t="e">
        <f t="shared" si="59"/>
        <v>#REF!</v>
      </c>
      <c r="P2556" s="820" t="e">
        <f>Tabla13[[#This Row],[Ejec Real Acumu]]-Tabla13[[#This Row],[Proyec Ejec Acumul]]</f>
        <v>#REF!</v>
      </c>
      <c r="Q2556" s="820" t="e">
        <f>Tabla13[[#This Row],[Ejec Real Mes]]-Tabla13[[#This Row],[Program Entreg Mes]]</f>
        <v>#REF!</v>
      </c>
    </row>
    <row r="2557" spans="1:17">
      <c r="A2557" s="828">
        <v>11</v>
      </c>
      <c r="B2557" s="828" t="s">
        <v>2463</v>
      </c>
      <c r="C2557" s="828" t="s">
        <v>2464</v>
      </c>
      <c r="D2557" s="828" t="s">
        <v>688</v>
      </c>
      <c r="E2557" s="828" t="e">
        <f>#REF!</f>
        <v>#REF!</v>
      </c>
      <c r="F2557" s="828">
        <v>7</v>
      </c>
      <c r="G2557" s="828" t="s">
        <v>2449</v>
      </c>
      <c r="H2557" s="828" t="e">
        <f>#REF!</f>
        <v>#REF!</v>
      </c>
      <c r="I2557" s="828" t="e">
        <f>#REF!+#REF!+#REF!+#REF!+#REF!+#REF!+#REF!</f>
        <v>#REF!</v>
      </c>
      <c r="J2557" s="828" t="e">
        <f>#REF!+#REF!+#REF!+#REF!+#REF!+#REF!+#REF!</f>
        <v>#REF!</v>
      </c>
      <c r="K2557" s="829" t="e">
        <f t="shared" si="57"/>
        <v>#REF!</v>
      </c>
      <c r="L2557" s="829" t="e">
        <f t="shared" si="58"/>
        <v>#REF!</v>
      </c>
      <c r="M2557" s="828" t="e">
        <f>#REF!</f>
        <v>#REF!</v>
      </c>
      <c r="N2557" s="828" t="e">
        <f>#REF!</f>
        <v>#REF!</v>
      </c>
      <c r="O2557" s="830" t="e">
        <f t="shared" si="59"/>
        <v>#REF!</v>
      </c>
      <c r="P2557" s="820" t="e">
        <f>Tabla13[[#This Row],[Ejec Real Acumu]]-Tabla13[[#This Row],[Proyec Ejec Acumul]]</f>
        <v>#REF!</v>
      </c>
      <c r="Q2557" s="820" t="e">
        <f>Tabla13[[#This Row],[Ejec Real Mes]]-Tabla13[[#This Row],[Program Entreg Mes]]</f>
        <v>#REF!</v>
      </c>
    </row>
    <row r="2558" spans="1:17">
      <c r="A2558" s="828">
        <v>12</v>
      </c>
      <c r="B2558" s="828" t="s">
        <v>2463</v>
      </c>
      <c r="C2558" s="828" t="s">
        <v>2464</v>
      </c>
      <c r="D2558" s="828" t="s">
        <v>688</v>
      </c>
      <c r="E2558" s="828" t="e">
        <f>#REF!</f>
        <v>#REF!</v>
      </c>
      <c r="F2558" s="828">
        <v>7</v>
      </c>
      <c r="G2558" s="828" t="s">
        <v>2449</v>
      </c>
      <c r="H2558" s="828" t="e">
        <f>#REF!</f>
        <v>#REF!</v>
      </c>
      <c r="I2558" s="828" t="e">
        <f>#REF!+#REF!+#REF!+#REF!+#REF!+#REF!+#REF!</f>
        <v>#REF!</v>
      </c>
      <c r="J2558" s="828" t="e">
        <f>#REF!+#REF!+#REF!+#REF!+#REF!+#REF!+#REF!</f>
        <v>#REF!</v>
      </c>
      <c r="K2558" s="829" t="e">
        <f t="shared" si="57"/>
        <v>#REF!</v>
      </c>
      <c r="L2558" s="829" t="e">
        <f t="shared" si="58"/>
        <v>#REF!</v>
      </c>
      <c r="M2558" s="828" t="e">
        <f>#REF!</f>
        <v>#REF!</v>
      </c>
      <c r="N2558" s="828" t="e">
        <f>#REF!</f>
        <v>#REF!</v>
      </c>
      <c r="O2558" s="830" t="e">
        <f t="shared" si="59"/>
        <v>#REF!</v>
      </c>
      <c r="P2558" s="820" t="e">
        <f>Tabla13[[#This Row],[Ejec Real Acumu]]-Tabla13[[#This Row],[Proyec Ejec Acumul]]</f>
        <v>#REF!</v>
      </c>
      <c r="Q2558" s="820" t="e">
        <f>Tabla13[[#This Row],[Ejec Real Mes]]-Tabla13[[#This Row],[Program Entreg Mes]]</f>
        <v>#REF!</v>
      </c>
    </row>
    <row r="2559" spans="1:17">
      <c r="A2559" s="828">
        <v>13</v>
      </c>
      <c r="B2559" s="828" t="s">
        <v>2463</v>
      </c>
      <c r="C2559" s="828" t="s">
        <v>2464</v>
      </c>
      <c r="D2559" s="828" t="s">
        <v>688</v>
      </c>
      <c r="E2559" s="828" t="e">
        <f>#REF!</f>
        <v>#REF!</v>
      </c>
      <c r="F2559" s="828">
        <v>7</v>
      </c>
      <c r="G2559" s="828" t="s">
        <v>2449</v>
      </c>
      <c r="H2559" s="828" t="e">
        <f>#REF!</f>
        <v>#REF!</v>
      </c>
      <c r="I2559" s="828" t="e">
        <f>#REF!+#REF!+#REF!+#REF!+#REF!+#REF!+#REF!</f>
        <v>#REF!</v>
      </c>
      <c r="J2559" s="828" t="e">
        <f>#REF!+#REF!+#REF!+#REF!+#REF!+#REF!+#REF!</f>
        <v>#REF!</v>
      </c>
      <c r="K2559" s="829" t="e">
        <f t="shared" si="57"/>
        <v>#REF!</v>
      </c>
      <c r="L2559" s="829" t="e">
        <f t="shared" si="58"/>
        <v>#REF!</v>
      </c>
      <c r="M2559" s="828" t="e">
        <f>#REF!</f>
        <v>#REF!</v>
      </c>
      <c r="N2559" s="828" t="e">
        <f>#REF!</f>
        <v>#REF!</v>
      </c>
      <c r="O2559" s="830" t="e">
        <f t="shared" si="59"/>
        <v>#REF!</v>
      </c>
      <c r="P2559" s="820" t="e">
        <f>Tabla13[[#This Row],[Ejec Real Acumu]]-Tabla13[[#This Row],[Proyec Ejec Acumul]]</f>
        <v>#REF!</v>
      </c>
      <c r="Q2559" s="820" t="e">
        <f>Tabla13[[#This Row],[Ejec Real Mes]]-Tabla13[[#This Row],[Program Entreg Mes]]</f>
        <v>#REF!</v>
      </c>
    </row>
    <row r="2560" spans="1:17">
      <c r="A2560" s="828">
        <v>14</v>
      </c>
      <c r="B2560" s="828" t="s">
        <v>2463</v>
      </c>
      <c r="C2560" s="828" t="s">
        <v>2464</v>
      </c>
      <c r="D2560" s="828" t="s">
        <v>688</v>
      </c>
      <c r="E2560" s="828" t="e">
        <f>#REF!</f>
        <v>#REF!</v>
      </c>
      <c r="F2560" s="828">
        <v>7</v>
      </c>
      <c r="G2560" s="828" t="s">
        <v>2449</v>
      </c>
      <c r="H2560" s="828" t="e">
        <f>#REF!</f>
        <v>#REF!</v>
      </c>
      <c r="I2560" s="828" t="e">
        <f>#REF!+#REF!+#REF!+#REF!+#REF!+#REF!+#REF!</f>
        <v>#REF!</v>
      </c>
      <c r="J2560" s="828" t="e">
        <f>#REF!+#REF!+#REF!+#REF!+#REF!+#REF!+#REF!</f>
        <v>#REF!</v>
      </c>
      <c r="K2560" s="829" t="e">
        <f t="shared" si="57"/>
        <v>#REF!</v>
      </c>
      <c r="L2560" s="829" t="e">
        <f t="shared" si="58"/>
        <v>#REF!</v>
      </c>
      <c r="M2560" s="828" t="e">
        <f>#REF!</f>
        <v>#REF!</v>
      </c>
      <c r="N2560" s="828" t="e">
        <f>#REF!</f>
        <v>#REF!</v>
      </c>
      <c r="O2560" s="830" t="e">
        <f t="shared" si="59"/>
        <v>#REF!</v>
      </c>
      <c r="P2560" s="820" t="e">
        <f>Tabla13[[#This Row],[Ejec Real Acumu]]-Tabla13[[#This Row],[Proyec Ejec Acumul]]</f>
        <v>#REF!</v>
      </c>
      <c r="Q2560" s="820" t="e">
        <f>Tabla13[[#This Row],[Ejec Real Mes]]-Tabla13[[#This Row],[Program Entreg Mes]]</f>
        <v>#REF!</v>
      </c>
    </row>
    <row r="2561" spans="1:17">
      <c r="A2561" s="828">
        <v>15</v>
      </c>
      <c r="B2561" s="828" t="s">
        <v>2463</v>
      </c>
      <c r="C2561" s="828" t="s">
        <v>2464</v>
      </c>
      <c r="D2561" s="828" t="s">
        <v>688</v>
      </c>
      <c r="E2561" s="828" t="e">
        <f>#REF!</f>
        <v>#REF!</v>
      </c>
      <c r="F2561" s="828">
        <v>7</v>
      </c>
      <c r="G2561" s="828" t="s">
        <v>2449</v>
      </c>
      <c r="H2561" s="828" t="e">
        <f>#REF!</f>
        <v>#REF!</v>
      </c>
      <c r="I2561" s="828" t="e">
        <f>#REF!+#REF!+#REF!+#REF!+#REF!+#REF!+#REF!</f>
        <v>#REF!</v>
      </c>
      <c r="J2561" s="828" t="e">
        <f>#REF!+#REF!+#REF!+#REF!+#REF!+#REF!+#REF!</f>
        <v>#REF!</v>
      </c>
      <c r="K2561" s="829" t="e">
        <f t="shared" si="57"/>
        <v>#REF!</v>
      </c>
      <c r="L2561" s="829" t="e">
        <f t="shared" si="58"/>
        <v>#REF!</v>
      </c>
      <c r="M2561" s="828" t="e">
        <f>#REF!</f>
        <v>#REF!</v>
      </c>
      <c r="N2561" s="828" t="e">
        <f>#REF!</f>
        <v>#REF!</v>
      </c>
      <c r="O2561" s="830" t="e">
        <f t="shared" si="59"/>
        <v>#REF!</v>
      </c>
      <c r="P2561" s="820" t="e">
        <f>Tabla13[[#This Row],[Ejec Real Acumu]]-Tabla13[[#This Row],[Proyec Ejec Acumul]]</f>
        <v>#REF!</v>
      </c>
      <c r="Q2561" s="820" t="e">
        <f>Tabla13[[#This Row],[Ejec Real Mes]]-Tabla13[[#This Row],[Program Entreg Mes]]</f>
        <v>#REF!</v>
      </c>
    </row>
    <row r="2562" spans="1:17">
      <c r="A2562" s="828">
        <v>16</v>
      </c>
      <c r="B2562" s="828" t="s">
        <v>2463</v>
      </c>
      <c r="C2562" s="828" t="s">
        <v>2464</v>
      </c>
      <c r="D2562" s="828" t="s">
        <v>688</v>
      </c>
      <c r="E2562" s="828" t="e">
        <f>#REF!</f>
        <v>#REF!</v>
      </c>
      <c r="F2562" s="828">
        <v>7</v>
      </c>
      <c r="G2562" s="828" t="s">
        <v>2449</v>
      </c>
      <c r="H2562" s="828" t="e">
        <f>#REF!</f>
        <v>#REF!</v>
      </c>
      <c r="I2562" s="828" t="e">
        <f>#REF!+#REF!+#REF!+#REF!+#REF!+#REF!+#REF!</f>
        <v>#REF!</v>
      </c>
      <c r="J2562" s="828" t="e">
        <f>#REF!+#REF!+#REF!+#REF!+#REF!+#REF!+#REF!</f>
        <v>#REF!</v>
      </c>
      <c r="K2562" s="829" t="e">
        <f t="shared" si="57"/>
        <v>#REF!</v>
      </c>
      <c r="L2562" s="829" t="e">
        <f t="shared" si="58"/>
        <v>#REF!</v>
      </c>
      <c r="M2562" s="828" t="e">
        <f>#REF!</f>
        <v>#REF!</v>
      </c>
      <c r="N2562" s="828" t="e">
        <f>#REF!</f>
        <v>#REF!</v>
      </c>
      <c r="O2562" s="830" t="e">
        <f t="shared" si="59"/>
        <v>#REF!</v>
      </c>
      <c r="P2562" s="820" t="e">
        <f>Tabla13[[#This Row],[Ejec Real Acumu]]-Tabla13[[#This Row],[Proyec Ejec Acumul]]</f>
        <v>#REF!</v>
      </c>
      <c r="Q2562" s="820" t="e">
        <f>Tabla13[[#This Row],[Ejec Real Mes]]-Tabla13[[#This Row],[Program Entreg Mes]]</f>
        <v>#REF!</v>
      </c>
    </row>
    <row r="2563" spans="1:17">
      <c r="A2563" s="828">
        <v>17</v>
      </c>
      <c r="B2563" s="828" t="s">
        <v>2463</v>
      </c>
      <c r="C2563" s="828" t="s">
        <v>2464</v>
      </c>
      <c r="D2563" s="828" t="s">
        <v>688</v>
      </c>
      <c r="E2563" s="828" t="e">
        <f>#REF!</f>
        <v>#REF!</v>
      </c>
      <c r="F2563" s="828">
        <v>7</v>
      </c>
      <c r="G2563" s="828" t="s">
        <v>2449</v>
      </c>
      <c r="H2563" s="828" t="e">
        <f>#REF!</f>
        <v>#REF!</v>
      </c>
      <c r="I2563" s="828" t="e">
        <f>#REF!+#REF!+#REF!+#REF!+#REF!+#REF!+#REF!</f>
        <v>#REF!</v>
      </c>
      <c r="J2563" s="828" t="e">
        <f>#REF!+#REF!+#REF!+#REF!+#REF!+#REF!+#REF!</f>
        <v>#REF!</v>
      </c>
      <c r="K2563" s="829" t="e">
        <f t="shared" si="57"/>
        <v>#REF!</v>
      </c>
      <c r="L2563" s="829" t="e">
        <f t="shared" si="58"/>
        <v>#REF!</v>
      </c>
      <c r="M2563" s="828" t="e">
        <f>#REF!</f>
        <v>#REF!</v>
      </c>
      <c r="N2563" s="828" t="e">
        <f>#REF!</f>
        <v>#REF!</v>
      </c>
      <c r="O2563" s="830" t="e">
        <f t="shared" si="59"/>
        <v>#REF!</v>
      </c>
      <c r="P2563" s="820" t="e">
        <f>Tabla13[[#This Row],[Ejec Real Acumu]]-Tabla13[[#This Row],[Proyec Ejec Acumul]]</f>
        <v>#REF!</v>
      </c>
      <c r="Q2563" s="820" t="e">
        <f>Tabla13[[#This Row],[Ejec Real Mes]]-Tabla13[[#This Row],[Program Entreg Mes]]</f>
        <v>#REF!</v>
      </c>
    </row>
    <row r="2564" spans="1:17">
      <c r="A2564" s="828">
        <v>18</v>
      </c>
      <c r="B2564" s="828" t="s">
        <v>2463</v>
      </c>
      <c r="C2564" s="828" t="s">
        <v>2464</v>
      </c>
      <c r="D2564" s="828" t="s">
        <v>688</v>
      </c>
      <c r="E2564" s="828" t="e">
        <f>#REF!</f>
        <v>#REF!</v>
      </c>
      <c r="F2564" s="828">
        <v>7</v>
      </c>
      <c r="G2564" s="828" t="s">
        <v>2449</v>
      </c>
      <c r="H2564" s="828" t="e">
        <f>#REF!</f>
        <v>#REF!</v>
      </c>
      <c r="I2564" s="828" t="e">
        <f>#REF!+#REF!+#REF!+#REF!+#REF!+#REF!+#REF!</f>
        <v>#REF!</v>
      </c>
      <c r="J2564" s="828" t="e">
        <f>#REF!+#REF!+#REF!+#REF!+#REF!+#REF!+#REF!</f>
        <v>#REF!</v>
      </c>
      <c r="K2564" s="829" t="e">
        <f t="shared" si="57"/>
        <v>#REF!</v>
      </c>
      <c r="L2564" s="829" t="e">
        <f t="shared" si="58"/>
        <v>#REF!</v>
      </c>
      <c r="M2564" s="828" t="e">
        <f>#REF!</f>
        <v>#REF!</v>
      </c>
      <c r="N2564" s="828" t="e">
        <f>#REF!</f>
        <v>#REF!</v>
      </c>
      <c r="O2564" s="830" t="e">
        <f t="shared" si="59"/>
        <v>#REF!</v>
      </c>
      <c r="P2564" s="820" t="e">
        <f>Tabla13[[#This Row],[Ejec Real Acumu]]-Tabla13[[#This Row],[Proyec Ejec Acumul]]</f>
        <v>#REF!</v>
      </c>
      <c r="Q2564" s="820" t="e">
        <f>Tabla13[[#This Row],[Ejec Real Mes]]-Tabla13[[#This Row],[Program Entreg Mes]]</f>
        <v>#REF!</v>
      </c>
    </row>
    <row r="2565" spans="1:17">
      <c r="A2565" s="828">
        <v>19</v>
      </c>
      <c r="B2565" s="828" t="s">
        <v>2463</v>
      </c>
      <c r="C2565" s="828" t="s">
        <v>2464</v>
      </c>
      <c r="D2565" s="828" t="s">
        <v>688</v>
      </c>
      <c r="E2565" s="828" t="e">
        <f>#REF!</f>
        <v>#REF!</v>
      </c>
      <c r="F2565" s="828">
        <v>7</v>
      </c>
      <c r="G2565" s="828" t="s">
        <v>2449</v>
      </c>
      <c r="H2565" s="828" t="e">
        <f>#REF!</f>
        <v>#REF!</v>
      </c>
      <c r="I2565" s="828" t="e">
        <f>#REF!+#REF!+#REF!+#REF!+#REF!+#REF!+#REF!</f>
        <v>#REF!</v>
      </c>
      <c r="J2565" s="828" t="e">
        <f>#REF!+#REF!+#REF!+#REF!+#REF!+#REF!+#REF!</f>
        <v>#REF!</v>
      </c>
      <c r="K2565" s="829" t="e">
        <f t="shared" si="57"/>
        <v>#REF!</v>
      </c>
      <c r="L2565" s="829" t="e">
        <f t="shared" si="58"/>
        <v>#REF!</v>
      </c>
      <c r="M2565" s="828" t="e">
        <f>#REF!</f>
        <v>#REF!</v>
      </c>
      <c r="N2565" s="828" t="e">
        <f>#REF!</f>
        <v>#REF!</v>
      </c>
      <c r="O2565" s="830" t="e">
        <f t="shared" si="59"/>
        <v>#REF!</v>
      </c>
      <c r="P2565" s="820" t="e">
        <f>Tabla13[[#This Row],[Ejec Real Acumu]]-Tabla13[[#This Row],[Proyec Ejec Acumul]]</f>
        <v>#REF!</v>
      </c>
      <c r="Q2565" s="820" t="e">
        <f>Tabla13[[#This Row],[Ejec Real Mes]]-Tabla13[[#This Row],[Program Entreg Mes]]</f>
        <v>#REF!</v>
      </c>
    </row>
    <row r="2566" spans="1:17">
      <c r="A2566" s="828">
        <v>20</v>
      </c>
      <c r="B2566" s="828" t="s">
        <v>2463</v>
      </c>
      <c r="C2566" s="828" t="s">
        <v>2464</v>
      </c>
      <c r="D2566" s="828" t="s">
        <v>688</v>
      </c>
      <c r="E2566" s="828" t="e">
        <f>#REF!</f>
        <v>#REF!</v>
      </c>
      <c r="F2566" s="828">
        <v>7</v>
      </c>
      <c r="G2566" s="828" t="s">
        <v>2449</v>
      </c>
      <c r="H2566" s="828" t="e">
        <f>#REF!</f>
        <v>#REF!</v>
      </c>
      <c r="I2566" s="828" t="e">
        <f>#REF!+#REF!+#REF!+#REF!+#REF!+#REF!+#REF!</f>
        <v>#REF!</v>
      </c>
      <c r="J2566" s="828" t="e">
        <f>#REF!+#REF!+#REF!+#REF!+#REF!+#REF!+#REF!</f>
        <v>#REF!</v>
      </c>
      <c r="K2566" s="829" t="e">
        <f t="shared" si="57"/>
        <v>#REF!</v>
      </c>
      <c r="L2566" s="829" t="e">
        <f t="shared" si="58"/>
        <v>#REF!</v>
      </c>
      <c r="M2566" s="828" t="e">
        <f>#REF!</f>
        <v>#REF!</v>
      </c>
      <c r="N2566" s="828" t="e">
        <f>#REF!</f>
        <v>#REF!</v>
      </c>
      <c r="O2566" s="830" t="e">
        <f t="shared" si="59"/>
        <v>#REF!</v>
      </c>
      <c r="P2566" s="820" t="e">
        <f>Tabla13[[#This Row],[Ejec Real Acumu]]-Tabla13[[#This Row],[Proyec Ejec Acumul]]</f>
        <v>#REF!</v>
      </c>
      <c r="Q2566" s="820" t="e">
        <f>Tabla13[[#This Row],[Ejec Real Mes]]-Tabla13[[#This Row],[Program Entreg Mes]]</f>
        <v>#REF!</v>
      </c>
    </row>
    <row r="2567" spans="1:17">
      <c r="A2567" s="828">
        <v>21</v>
      </c>
      <c r="B2567" s="828" t="s">
        <v>2463</v>
      </c>
      <c r="C2567" s="828" t="s">
        <v>2464</v>
      </c>
      <c r="D2567" s="828" t="s">
        <v>688</v>
      </c>
      <c r="E2567" s="828" t="e">
        <f>#REF!</f>
        <v>#REF!</v>
      </c>
      <c r="F2567" s="828">
        <v>7</v>
      </c>
      <c r="G2567" s="828" t="s">
        <v>2449</v>
      </c>
      <c r="H2567" s="828" t="e">
        <f>#REF!</f>
        <v>#REF!</v>
      </c>
      <c r="I2567" s="828" t="e">
        <f>#REF!+#REF!+#REF!+#REF!+#REF!+#REF!+#REF!</f>
        <v>#REF!</v>
      </c>
      <c r="J2567" s="828" t="e">
        <f>#REF!+#REF!+#REF!+#REF!+#REF!+#REF!+#REF!</f>
        <v>#REF!</v>
      </c>
      <c r="K2567" s="829" t="e">
        <f t="shared" si="57"/>
        <v>#REF!</v>
      </c>
      <c r="L2567" s="829" t="e">
        <f t="shared" si="58"/>
        <v>#REF!</v>
      </c>
      <c r="M2567" s="828" t="e">
        <f>#REF!</f>
        <v>#REF!</v>
      </c>
      <c r="N2567" s="828" t="e">
        <f>#REF!</f>
        <v>#REF!</v>
      </c>
      <c r="O2567" s="830" t="e">
        <f t="shared" si="59"/>
        <v>#REF!</v>
      </c>
      <c r="P2567" s="820" t="e">
        <f>Tabla13[[#This Row],[Ejec Real Acumu]]-Tabla13[[#This Row],[Proyec Ejec Acumul]]</f>
        <v>#REF!</v>
      </c>
      <c r="Q2567" s="820" t="e">
        <f>Tabla13[[#This Row],[Ejec Real Mes]]-Tabla13[[#This Row],[Program Entreg Mes]]</f>
        <v>#REF!</v>
      </c>
    </row>
    <row r="2568" spans="1:17">
      <c r="A2568" s="828">
        <v>22</v>
      </c>
      <c r="B2568" s="828" t="s">
        <v>2463</v>
      </c>
      <c r="C2568" s="828" t="s">
        <v>2464</v>
      </c>
      <c r="D2568" s="828" t="s">
        <v>688</v>
      </c>
      <c r="E2568" s="828" t="e">
        <f>#REF!</f>
        <v>#REF!</v>
      </c>
      <c r="F2568" s="828">
        <v>7</v>
      </c>
      <c r="G2568" s="828" t="s">
        <v>2449</v>
      </c>
      <c r="H2568" s="828" t="e">
        <f>#REF!</f>
        <v>#REF!</v>
      </c>
      <c r="I2568" s="828" t="e">
        <f>#REF!+#REF!+#REF!+#REF!+#REF!+#REF!+#REF!</f>
        <v>#REF!</v>
      </c>
      <c r="J2568" s="828" t="e">
        <f>#REF!+#REF!+#REF!+#REF!+#REF!+#REF!+#REF!</f>
        <v>#REF!</v>
      </c>
      <c r="K2568" s="829" t="e">
        <f t="shared" si="57"/>
        <v>#REF!</v>
      </c>
      <c r="L2568" s="829" t="e">
        <f t="shared" si="58"/>
        <v>#REF!</v>
      </c>
      <c r="M2568" s="828" t="e">
        <f>#REF!</f>
        <v>#REF!</v>
      </c>
      <c r="N2568" s="828" t="e">
        <f>#REF!</f>
        <v>#REF!</v>
      </c>
      <c r="O2568" s="830" t="e">
        <f t="shared" si="59"/>
        <v>#REF!</v>
      </c>
      <c r="P2568" s="820" t="e">
        <f>Tabla13[[#This Row],[Ejec Real Acumu]]-Tabla13[[#This Row],[Proyec Ejec Acumul]]</f>
        <v>#REF!</v>
      </c>
      <c r="Q2568" s="820" t="e">
        <f>Tabla13[[#This Row],[Ejec Real Mes]]-Tabla13[[#This Row],[Program Entreg Mes]]</f>
        <v>#REF!</v>
      </c>
    </row>
    <row r="2569" spans="1:17">
      <c r="A2569" s="828">
        <v>23</v>
      </c>
      <c r="B2569" s="828" t="s">
        <v>2463</v>
      </c>
      <c r="C2569" s="828" t="s">
        <v>2464</v>
      </c>
      <c r="D2569" s="828" t="s">
        <v>688</v>
      </c>
      <c r="E2569" s="828" t="e">
        <f>#REF!</f>
        <v>#REF!</v>
      </c>
      <c r="F2569" s="828">
        <v>7</v>
      </c>
      <c r="G2569" s="828" t="s">
        <v>2449</v>
      </c>
      <c r="H2569" s="828" t="e">
        <f>#REF!</f>
        <v>#REF!</v>
      </c>
      <c r="I2569" s="828" t="e">
        <f>#REF!+#REF!+#REF!+#REF!+#REF!+#REF!+#REF!</f>
        <v>#REF!</v>
      </c>
      <c r="J2569" s="828" t="e">
        <f>#REF!+#REF!+#REF!+#REF!+#REF!+#REF!+#REF!</f>
        <v>#REF!</v>
      </c>
      <c r="K2569" s="829" t="e">
        <f t="shared" si="57"/>
        <v>#REF!</v>
      </c>
      <c r="L2569" s="829" t="e">
        <f t="shared" si="58"/>
        <v>#REF!</v>
      </c>
      <c r="M2569" s="828" t="e">
        <f>#REF!</f>
        <v>#REF!</v>
      </c>
      <c r="N2569" s="828" t="e">
        <f>#REF!</f>
        <v>#REF!</v>
      </c>
      <c r="O2569" s="830" t="e">
        <f t="shared" si="59"/>
        <v>#REF!</v>
      </c>
      <c r="P2569" s="820" t="e">
        <f>Tabla13[[#This Row],[Ejec Real Acumu]]-Tabla13[[#This Row],[Proyec Ejec Acumul]]</f>
        <v>#REF!</v>
      </c>
      <c r="Q2569" s="820" t="e">
        <f>Tabla13[[#This Row],[Ejec Real Mes]]-Tabla13[[#This Row],[Program Entreg Mes]]</f>
        <v>#REF!</v>
      </c>
    </row>
    <row r="2570" spans="1:17">
      <c r="A2570" s="828">
        <v>24</v>
      </c>
      <c r="B2570" s="828" t="s">
        <v>2463</v>
      </c>
      <c r="C2570" s="828" t="s">
        <v>2464</v>
      </c>
      <c r="D2570" s="828" t="s">
        <v>688</v>
      </c>
      <c r="E2570" s="828" t="e">
        <f>#REF!</f>
        <v>#REF!</v>
      </c>
      <c r="F2570" s="828">
        <v>7</v>
      </c>
      <c r="G2570" s="828" t="s">
        <v>2449</v>
      </c>
      <c r="H2570" s="828" t="e">
        <f>#REF!</f>
        <v>#REF!</v>
      </c>
      <c r="I2570" s="828" t="e">
        <f>#REF!+#REF!+#REF!+#REF!+#REF!+#REF!+#REF!</f>
        <v>#REF!</v>
      </c>
      <c r="J2570" s="828" t="e">
        <f>#REF!+#REF!+#REF!+#REF!+#REF!+#REF!+#REF!</f>
        <v>#REF!</v>
      </c>
      <c r="K2570" s="829" t="e">
        <f t="shared" si="57"/>
        <v>#REF!</v>
      </c>
      <c r="L2570" s="829" t="e">
        <f t="shared" si="58"/>
        <v>#REF!</v>
      </c>
      <c r="M2570" s="828" t="e">
        <f>#REF!</f>
        <v>#REF!</v>
      </c>
      <c r="N2570" s="828" t="e">
        <f>#REF!</f>
        <v>#REF!</v>
      </c>
      <c r="O2570" s="830" t="e">
        <f t="shared" si="59"/>
        <v>#REF!</v>
      </c>
      <c r="P2570" s="820" t="e">
        <f>Tabla13[[#This Row],[Ejec Real Acumu]]-Tabla13[[#This Row],[Proyec Ejec Acumul]]</f>
        <v>#REF!</v>
      </c>
      <c r="Q2570" s="820" t="e">
        <f>Tabla13[[#This Row],[Ejec Real Mes]]-Tabla13[[#This Row],[Program Entreg Mes]]</f>
        <v>#REF!</v>
      </c>
    </row>
    <row r="2571" spans="1:17">
      <c r="A2571" s="828">
        <v>25</v>
      </c>
      <c r="B2571" s="828" t="s">
        <v>2463</v>
      </c>
      <c r="C2571" s="828" t="s">
        <v>2464</v>
      </c>
      <c r="D2571" s="828" t="s">
        <v>688</v>
      </c>
      <c r="E2571" s="828" t="e">
        <f>#REF!</f>
        <v>#REF!</v>
      </c>
      <c r="F2571" s="828">
        <v>7</v>
      </c>
      <c r="G2571" s="828" t="s">
        <v>2449</v>
      </c>
      <c r="H2571" s="828" t="e">
        <f>#REF!</f>
        <v>#REF!</v>
      </c>
      <c r="I2571" s="828" t="e">
        <f>#REF!+#REF!+#REF!+#REF!+#REF!+#REF!+#REF!</f>
        <v>#REF!</v>
      </c>
      <c r="J2571" s="828" t="e">
        <f>#REF!+#REF!+#REF!+#REF!+#REF!+#REF!+#REF!</f>
        <v>#REF!</v>
      </c>
      <c r="K2571" s="829" t="e">
        <f t="shared" si="57"/>
        <v>#REF!</v>
      </c>
      <c r="L2571" s="829" t="e">
        <f t="shared" si="58"/>
        <v>#REF!</v>
      </c>
      <c r="M2571" s="828" t="e">
        <f>#REF!</f>
        <v>#REF!</v>
      </c>
      <c r="N2571" s="828" t="e">
        <f>#REF!</f>
        <v>#REF!</v>
      </c>
      <c r="O2571" s="830" t="e">
        <f t="shared" si="59"/>
        <v>#REF!</v>
      </c>
      <c r="P2571" s="820" t="e">
        <f>Tabla13[[#This Row],[Ejec Real Acumu]]-Tabla13[[#This Row],[Proyec Ejec Acumul]]</f>
        <v>#REF!</v>
      </c>
      <c r="Q2571" s="820" t="e">
        <f>Tabla13[[#This Row],[Ejec Real Mes]]-Tabla13[[#This Row],[Program Entreg Mes]]</f>
        <v>#REF!</v>
      </c>
    </row>
    <row r="2572" spans="1:17">
      <c r="A2572" s="828">
        <v>26</v>
      </c>
      <c r="B2572" s="828" t="s">
        <v>2463</v>
      </c>
      <c r="C2572" s="828" t="s">
        <v>2464</v>
      </c>
      <c r="D2572" s="828" t="s">
        <v>688</v>
      </c>
      <c r="E2572" s="828" t="e">
        <f>#REF!</f>
        <v>#REF!</v>
      </c>
      <c r="F2572" s="828">
        <v>7</v>
      </c>
      <c r="G2572" s="828" t="s">
        <v>2449</v>
      </c>
      <c r="H2572" s="828" t="e">
        <f>#REF!</f>
        <v>#REF!</v>
      </c>
      <c r="I2572" s="828" t="e">
        <f>#REF!+#REF!+#REF!+#REF!+#REF!+#REF!+#REF!</f>
        <v>#REF!</v>
      </c>
      <c r="J2572" s="828" t="e">
        <f>#REF!+#REF!+#REF!+#REF!+#REF!+#REF!+#REF!</f>
        <v>#REF!</v>
      </c>
      <c r="K2572" s="829" t="e">
        <f t="shared" si="57"/>
        <v>#REF!</v>
      </c>
      <c r="L2572" s="829" t="e">
        <f t="shared" si="58"/>
        <v>#REF!</v>
      </c>
      <c r="M2572" s="828" t="e">
        <f>#REF!</f>
        <v>#REF!</v>
      </c>
      <c r="N2572" s="828" t="e">
        <f>#REF!</f>
        <v>#REF!</v>
      </c>
      <c r="O2572" s="830" t="e">
        <f t="shared" si="59"/>
        <v>#REF!</v>
      </c>
      <c r="P2572" s="820" t="e">
        <f>Tabla13[[#This Row],[Ejec Real Acumu]]-Tabla13[[#This Row],[Proyec Ejec Acumul]]</f>
        <v>#REF!</v>
      </c>
      <c r="Q2572" s="820" t="e">
        <f>Tabla13[[#This Row],[Ejec Real Mes]]-Tabla13[[#This Row],[Program Entreg Mes]]</f>
        <v>#REF!</v>
      </c>
    </row>
    <row r="2573" spans="1:17">
      <c r="A2573" s="828">
        <v>27</v>
      </c>
      <c r="B2573" s="828" t="s">
        <v>2463</v>
      </c>
      <c r="C2573" s="828" t="s">
        <v>2464</v>
      </c>
      <c r="D2573" s="828" t="s">
        <v>688</v>
      </c>
      <c r="E2573" s="828" t="e">
        <f>#REF!</f>
        <v>#REF!</v>
      </c>
      <c r="F2573" s="828">
        <v>7</v>
      </c>
      <c r="G2573" s="828" t="s">
        <v>2449</v>
      </c>
      <c r="H2573" s="828" t="e">
        <f>#REF!</f>
        <v>#REF!</v>
      </c>
      <c r="I2573" s="828" t="e">
        <f>#REF!+#REF!+#REF!+#REF!+#REF!+#REF!+#REF!</f>
        <v>#REF!</v>
      </c>
      <c r="J2573" s="828" t="e">
        <f>#REF!+#REF!+#REF!+#REF!+#REF!+#REF!+#REF!</f>
        <v>#REF!</v>
      </c>
      <c r="K2573" s="829" t="e">
        <f t="shared" si="57"/>
        <v>#REF!</v>
      </c>
      <c r="L2573" s="829" t="e">
        <f t="shared" si="58"/>
        <v>#REF!</v>
      </c>
      <c r="M2573" s="828" t="e">
        <f>#REF!</f>
        <v>#REF!</v>
      </c>
      <c r="N2573" s="828" t="e">
        <f>#REF!</f>
        <v>#REF!</v>
      </c>
      <c r="O2573" s="830" t="e">
        <f t="shared" si="59"/>
        <v>#REF!</v>
      </c>
      <c r="P2573" s="820" t="e">
        <f>Tabla13[[#This Row],[Ejec Real Acumu]]-Tabla13[[#This Row],[Proyec Ejec Acumul]]</f>
        <v>#REF!</v>
      </c>
      <c r="Q2573" s="820" t="e">
        <f>Tabla13[[#This Row],[Ejec Real Mes]]-Tabla13[[#This Row],[Program Entreg Mes]]</f>
        <v>#REF!</v>
      </c>
    </row>
    <row r="2574" spans="1:17">
      <c r="A2574" s="828">
        <v>28</v>
      </c>
      <c r="B2574" s="828" t="s">
        <v>2463</v>
      </c>
      <c r="C2574" s="828" t="s">
        <v>2464</v>
      </c>
      <c r="D2574" s="828" t="s">
        <v>688</v>
      </c>
      <c r="E2574" s="828" t="e">
        <f>#REF!</f>
        <v>#REF!</v>
      </c>
      <c r="F2574" s="828">
        <v>7</v>
      </c>
      <c r="G2574" s="828" t="s">
        <v>2449</v>
      </c>
      <c r="H2574" s="828" t="e">
        <f>#REF!</f>
        <v>#REF!</v>
      </c>
      <c r="I2574" s="828" t="e">
        <f>#REF!+#REF!+#REF!+#REF!+#REF!+#REF!+#REF!</f>
        <v>#REF!</v>
      </c>
      <c r="J2574" s="828" t="e">
        <f>#REF!+#REF!+#REF!+#REF!+#REF!+#REF!+#REF!</f>
        <v>#REF!</v>
      </c>
      <c r="K2574" s="829" t="e">
        <f t="shared" si="57"/>
        <v>#REF!</v>
      </c>
      <c r="L2574" s="829" t="e">
        <f t="shared" si="58"/>
        <v>#REF!</v>
      </c>
      <c r="M2574" s="828" t="e">
        <f>#REF!</f>
        <v>#REF!</v>
      </c>
      <c r="N2574" s="828" t="e">
        <f>#REF!</f>
        <v>#REF!</v>
      </c>
      <c r="O2574" s="830" t="e">
        <f t="shared" si="59"/>
        <v>#REF!</v>
      </c>
      <c r="P2574" s="820" t="e">
        <f>Tabla13[[#This Row],[Ejec Real Acumu]]-Tabla13[[#This Row],[Proyec Ejec Acumul]]</f>
        <v>#REF!</v>
      </c>
      <c r="Q2574" s="820" t="e">
        <f>Tabla13[[#This Row],[Ejec Real Mes]]-Tabla13[[#This Row],[Program Entreg Mes]]</f>
        <v>#REF!</v>
      </c>
    </row>
    <row r="2575" spans="1:17">
      <c r="A2575" s="828">
        <v>29</v>
      </c>
      <c r="B2575" s="828" t="s">
        <v>2463</v>
      </c>
      <c r="C2575" s="828" t="s">
        <v>2464</v>
      </c>
      <c r="D2575" s="828" t="s">
        <v>688</v>
      </c>
      <c r="E2575" s="828" t="e">
        <f>#REF!</f>
        <v>#REF!</v>
      </c>
      <c r="F2575" s="828">
        <v>7</v>
      </c>
      <c r="G2575" s="828" t="s">
        <v>2449</v>
      </c>
      <c r="H2575" s="828" t="e">
        <f>#REF!</f>
        <v>#REF!</v>
      </c>
      <c r="I2575" s="828" t="e">
        <f>#REF!+#REF!+#REF!+#REF!+#REF!+#REF!+#REF!</f>
        <v>#REF!</v>
      </c>
      <c r="J2575" s="828" t="e">
        <f>#REF!+#REF!+#REF!+#REF!+#REF!+#REF!+#REF!</f>
        <v>#REF!</v>
      </c>
      <c r="K2575" s="829" t="e">
        <f t="shared" si="57"/>
        <v>#REF!</v>
      </c>
      <c r="L2575" s="829" t="e">
        <f t="shared" si="58"/>
        <v>#REF!</v>
      </c>
      <c r="M2575" s="828" t="e">
        <f>#REF!</f>
        <v>#REF!</v>
      </c>
      <c r="N2575" s="828" t="e">
        <f>#REF!</f>
        <v>#REF!</v>
      </c>
      <c r="O2575" s="830" t="e">
        <f t="shared" si="59"/>
        <v>#REF!</v>
      </c>
      <c r="P2575" s="820" t="e">
        <f>Tabla13[[#This Row],[Ejec Real Acumu]]-Tabla13[[#This Row],[Proyec Ejec Acumul]]</f>
        <v>#REF!</v>
      </c>
      <c r="Q2575" s="820" t="e">
        <f>Tabla13[[#This Row],[Ejec Real Mes]]-Tabla13[[#This Row],[Program Entreg Mes]]</f>
        <v>#REF!</v>
      </c>
    </row>
    <row r="2576" spans="1:17">
      <c r="A2576" s="828">
        <v>30</v>
      </c>
      <c r="B2576" s="828" t="s">
        <v>2463</v>
      </c>
      <c r="C2576" s="828" t="s">
        <v>2464</v>
      </c>
      <c r="D2576" s="828" t="s">
        <v>688</v>
      </c>
      <c r="E2576" s="828" t="e">
        <f>#REF!</f>
        <v>#REF!</v>
      </c>
      <c r="F2576" s="828">
        <v>7</v>
      </c>
      <c r="G2576" s="828" t="s">
        <v>2449</v>
      </c>
      <c r="H2576" s="828" t="e">
        <f>#REF!</f>
        <v>#REF!</v>
      </c>
      <c r="I2576" s="828" t="e">
        <f>#REF!+#REF!+#REF!+#REF!+#REF!+#REF!+#REF!</f>
        <v>#REF!</v>
      </c>
      <c r="J2576" s="828" t="e">
        <f>#REF!+#REF!+#REF!+#REF!+#REF!+#REF!+#REF!</f>
        <v>#REF!</v>
      </c>
      <c r="K2576" s="829" t="e">
        <f t="shared" si="57"/>
        <v>#REF!</v>
      </c>
      <c r="L2576" s="829" t="e">
        <f t="shared" si="58"/>
        <v>#REF!</v>
      </c>
      <c r="M2576" s="828" t="e">
        <f>#REF!</f>
        <v>#REF!</v>
      </c>
      <c r="N2576" s="828" t="e">
        <f>#REF!</f>
        <v>#REF!</v>
      </c>
      <c r="O2576" s="830" t="e">
        <f t="shared" si="59"/>
        <v>#REF!</v>
      </c>
      <c r="P2576" s="820" t="e">
        <f>Tabla13[[#This Row],[Ejec Real Acumu]]-Tabla13[[#This Row],[Proyec Ejec Acumul]]</f>
        <v>#REF!</v>
      </c>
      <c r="Q2576" s="820" t="e">
        <f>Tabla13[[#This Row],[Ejec Real Mes]]-Tabla13[[#This Row],[Program Entreg Mes]]</f>
        <v>#REF!</v>
      </c>
    </row>
    <row r="2577" spans="1:17">
      <c r="A2577" s="828">
        <v>31</v>
      </c>
      <c r="B2577" s="828" t="s">
        <v>2463</v>
      </c>
      <c r="C2577" s="828" t="s">
        <v>2464</v>
      </c>
      <c r="D2577" s="828" t="s">
        <v>688</v>
      </c>
      <c r="E2577" s="828" t="e">
        <f>#REF!</f>
        <v>#REF!</v>
      </c>
      <c r="F2577" s="828">
        <v>7</v>
      </c>
      <c r="G2577" s="828" t="s">
        <v>2449</v>
      </c>
      <c r="H2577" s="828" t="e">
        <f>#REF!</f>
        <v>#REF!</v>
      </c>
      <c r="I2577" s="828" t="e">
        <f>#REF!+#REF!+#REF!+#REF!+#REF!+#REF!+#REF!</f>
        <v>#REF!</v>
      </c>
      <c r="J2577" s="828" t="e">
        <f>#REF!+#REF!+#REF!+#REF!+#REF!+#REF!+#REF!</f>
        <v>#REF!</v>
      </c>
      <c r="K2577" s="829" t="e">
        <f t="shared" si="57"/>
        <v>#REF!</v>
      </c>
      <c r="L2577" s="829" t="e">
        <f t="shared" si="58"/>
        <v>#REF!</v>
      </c>
      <c r="M2577" s="828" t="e">
        <f>#REF!</f>
        <v>#REF!</v>
      </c>
      <c r="N2577" s="828" t="e">
        <f>#REF!</f>
        <v>#REF!</v>
      </c>
      <c r="O2577" s="830" t="e">
        <f t="shared" si="59"/>
        <v>#REF!</v>
      </c>
      <c r="P2577" s="820" t="e">
        <f>Tabla13[[#This Row],[Ejec Real Acumu]]-Tabla13[[#This Row],[Proyec Ejec Acumul]]</f>
        <v>#REF!</v>
      </c>
      <c r="Q2577" s="820" t="e">
        <f>Tabla13[[#This Row],[Ejec Real Mes]]-Tabla13[[#This Row],[Program Entreg Mes]]</f>
        <v>#REF!</v>
      </c>
    </row>
    <row r="2578" spans="1:17">
      <c r="A2578" s="828">
        <v>32</v>
      </c>
      <c r="B2578" s="828" t="s">
        <v>2463</v>
      </c>
      <c r="C2578" s="828" t="s">
        <v>2464</v>
      </c>
      <c r="D2578" s="828" t="s">
        <v>688</v>
      </c>
      <c r="E2578" s="828" t="e">
        <f>#REF!</f>
        <v>#REF!</v>
      </c>
      <c r="F2578" s="828">
        <v>7</v>
      </c>
      <c r="G2578" s="828" t="s">
        <v>2449</v>
      </c>
      <c r="H2578" s="828" t="e">
        <f>#REF!</f>
        <v>#REF!</v>
      </c>
      <c r="I2578" s="828" t="e">
        <f>#REF!+#REF!+#REF!+#REF!+#REF!+#REF!+#REF!</f>
        <v>#REF!</v>
      </c>
      <c r="J2578" s="828" t="e">
        <f>#REF!+#REF!+#REF!+#REF!+#REF!+#REF!+#REF!</f>
        <v>#REF!</v>
      </c>
      <c r="K2578" s="829" t="e">
        <f t="shared" si="57"/>
        <v>#REF!</v>
      </c>
      <c r="L2578" s="829" t="e">
        <f t="shared" si="58"/>
        <v>#REF!</v>
      </c>
      <c r="M2578" s="828" t="e">
        <f>#REF!</f>
        <v>#REF!</v>
      </c>
      <c r="N2578" s="828" t="e">
        <f>#REF!</f>
        <v>#REF!</v>
      </c>
      <c r="O2578" s="830" t="e">
        <f t="shared" si="59"/>
        <v>#REF!</v>
      </c>
      <c r="P2578" s="820" t="e">
        <f>Tabla13[[#This Row],[Ejec Real Acumu]]-Tabla13[[#This Row],[Proyec Ejec Acumul]]</f>
        <v>#REF!</v>
      </c>
      <c r="Q2578" s="820" t="e">
        <f>Tabla13[[#This Row],[Ejec Real Mes]]-Tabla13[[#This Row],[Program Entreg Mes]]</f>
        <v>#REF!</v>
      </c>
    </row>
    <row r="2579" spans="1:17">
      <c r="A2579" s="828">
        <v>33</v>
      </c>
      <c r="B2579" s="828" t="s">
        <v>2463</v>
      </c>
      <c r="C2579" s="828" t="s">
        <v>2464</v>
      </c>
      <c r="D2579" s="828" t="s">
        <v>688</v>
      </c>
      <c r="E2579" s="828" t="e">
        <f>#REF!</f>
        <v>#REF!</v>
      </c>
      <c r="F2579" s="828">
        <v>7</v>
      </c>
      <c r="G2579" s="828" t="s">
        <v>2449</v>
      </c>
      <c r="H2579" s="828" t="e">
        <f>#REF!</f>
        <v>#REF!</v>
      </c>
      <c r="I2579" s="828" t="e">
        <f>#REF!+#REF!+#REF!+#REF!+#REF!+#REF!+#REF!</f>
        <v>#REF!</v>
      </c>
      <c r="J2579" s="828" t="e">
        <f>#REF!+#REF!+#REF!+#REF!+#REF!+#REF!+#REF!</f>
        <v>#REF!</v>
      </c>
      <c r="K2579" s="829" t="e">
        <f t="shared" si="57"/>
        <v>#REF!</v>
      </c>
      <c r="L2579" s="829" t="e">
        <f t="shared" si="58"/>
        <v>#REF!</v>
      </c>
      <c r="M2579" s="828" t="e">
        <f>#REF!</f>
        <v>#REF!</v>
      </c>
      <c r="N2579" s="828" t="e">
        <f>#REF!</f>
        <v>#REF!</v>
      </c>
      <c r="O2579" s="830" t="e">
        <f t="shared" si="59"/>
        <v>#REF!</v>
      </c>
      <c r="P2579" s="820" t="e">
        <f>Tabla13[[#This Row],[Ejec Real Acumu]]-Tabla13[[#This Row],[Proyec Ejec Acumul]]</f>
        <v>#REF!</v>
      </c>
      <c r="Q2579" s="820" t="e">
        <f>Tabla13[[#This Row],[Ejec Real Mes]]-Tabla13[[#This Row],[Program Entreg Mes]]</f>
        <v>#REF!</v>
      </c>
    </row>
    <row r="2580" spans="1:17">
      <c r="A2580" s="828">
        <v>34</v>
      </c>
      <c r="B2580" s="828" t="s">
        <v>2463</v>
      </c>
      <c r="C2580" s="828" t="s">
        <v>2464</v>
      </c>
      <c r="D2580" s="828" t="s">
        <v>688</v>
      </c>
      <c r="E2580" s="828" t="e">
        <f>#REF!</f>
        <v>#REF!</v>
      </c>
      <c r="F2580" s="828">
        <v>7</v>
      </c>
      <c r="G2580" s="828" t="s">
        <v>2449</v>
      </c>
      <c r="H2580" s="828" t="e">
        <f>#REF!</f>
        <v>#REF!</v>
      </c>
      <c r="I2580" s="828" t="e">
        <f>#REF!+#REF!+#REF!+#REF!+#REF!+#REF!+#REF!</f>
        <v>#REF!</v>
      </c>
      <c r="J2580" s="828" t="e">
        <f>#REF!+#REF!+#REF!+#REF!+#REF!+#REF!+#REF!</f>
        <v>#REF!</v>
      </c>
      <c r="K2580" s="829" t="e">
        <f t="shared" si="57"/>
        <v>#REF!</v>
      </c>
      <c r="L2580" s="829" t="e">
        <f t="shared" si="58"/>
        <v>#REF!</v>
      </c>
      <c r="M2580" s="828" t="e">
        <f>#REF!</f>
        <v>#REF!</v>
      </c>
      <c r="N2580" s="828" t="e">
        <f>#REF!</f>
        <v>#REF!</v>
      </c>
      <c r="O2580" s="830" t="e">
        <f t="shared" si="59"/>
        <v>#REF!</v>
      </c>
      <c r="P2580" s="820" t="e">
        <f>Tabla13[[#This Row],[Ejec Real Acumu]]-Tabla13[[#This Row],[Proyec Ejec Acumul]]</f>
        <v>#REF!</v>
      </c>
      <c r="Q2580" s="820" t="e">
        <f>Tabla13[[#This Row],[Ejec Real Mes]]-Tabla13[[#This Row],[Program Entreg Mes]]</f>
        <v>#REF!</v>
      </c>
    </row>
    <row r="2581" spans="1:17">
      <c r="A2581" s="828">
        <v>35</v>
      </c>
      <c r="B2581" s="828" t="s">
        <v>2463</v>
      </c>
      <c r="C2581" s="828" t="s">
        <v>2464</v>
      </c>
      <c r="D2581" s="828" t="s">
        <v>688</v>
      </c>
      <c r="E2581" s="828" t="e">
        <f>#REF!</f>
        <v>#REF!</v>
      </c>
      <c r="F2581" s="828">
        <v>7</v>
      </c>
      <c r="G2581" s="828" t="s">
        <v>2449</v>
      </c>
      <c r="H2581" s="828" t="e">
        <f>#REF!</f>
        <v>#REF!</v>
      </c>
      <c r="I2581" s="828" t="e">
        <f>#REF!+#REF!+#REF!+#REF!+#REF!+#REF!+#REF!</f>
        <v>#REF!</v>
      </c>
      <c r="J2581" s="828" t="e">
        <f>#REF!+#REF!+#REF!+#REF!+#REF!+#REF!+#REF!</f>
        <v>#REF!</v>
      </c>
      <c r="K2581" s="829" t="e">
        <f t="shared" si="57"/>
        <v>#REF!</v>
      </c>
      <c r="L2581" s="829" t="e">
        <f t="shared" si="58"/>
        <v>#REF!</v>
      </c>
      <c r="M2581" s="828" t="e">
        <f>#REF!</f>
        <v>#REF!</v>
      </c>
      <c r="N2581" s="828" t="e">
        <f>#REF!</f>
        <v>#REF!</v>
      </c>
      <c r="O2581" s="830" t="e">
        <f t="shared" si="59"/>
        <v>#REF!</v>
      </c>
      <c r="P2581" s="820" t="e">
        <f>Tabla13[[#This Row],[Ejec Real Acumu]]-Tabla13[[#This Row],[Proyec Ejec Acumul]]</f>
        <v>#REF!</v>
      </c>
      <c r="Q2581" s="820" t="e">
        <f>Tabla13[[#This Row],[Ejec Real Mes]]-Tabla13[[#This Row],[Program Entreg Mes]]</f>
        <v>#REF!</v>
      </c>
    </row>
    <row r="2582" spans="1:17">
      <c r="A2582" s="828">
        <v>36</v>
      </c>
      <c r="B2582" s="828" t="s">
        <v>2463</v>
      </c>
      <c r="C2582" s="828" t="s">
        <v>2464</v>
      </c>
      <c r="D2582" s="828" t="s">
        <v>688</v>
      </c>
      <c r="E2582" s="828" t="e">
        <f>#REF!</f>
        <v>#REF!</v>
      </c>
      <c r="F2582" s="828">
        <v>7</v>
      </c>
      <c r="G2582" s="828" t="s">
        <v>2449</v>
      </c>
      <c r="H2582" s="828" t="e">
        <f>#REF!</f>
        <v>#REF!</v>
      </c>
      <c r="I2582" s="828" t="e">
        <f>#REF!+#REF!+#REF!+#REF!+#REF!+#REF!+#REF!</f>
        <v>#REF!</v>
      </c>
      <c r="J2582" s="828" t="e">
        <f>#REF!+#REF!+#REF!+#REF!+#REF!+#REF!+#REF!</f>
        <v>#REF!</v>
      </c>
      <c r="K2582" s="829" t="e">
        <f t="shared" si="57"/>
        <v>#REF!</v>
      </c>
      <c r="L2582" s="829" t="e">
        <f t="shared" si="58"/>
        <v>#REF!</v>
      </c>
      <c r="M2582" s="828" t="e">
        <f>#REF!</f>
        <v>#REF!</v>
      </c>
      <c r="N2582" s="828" t="e">
        <f>#REF!</f>
        <v>#REF!</v>
      </c>
      <c r="O2582" s="830" t="e">
        <f t="shared" si="59"/>
        <v>#REF!</v>
      </c>
      <c r="P2582" s="820" t="e">
        <f>Tabla13[[#This Row],[Ejec Real Acumu]]-Tabla13[[#This Row],[Proyec Ejec Acumul]]</f>
        <v>#REF!</v>
      </c>
      <c r="Q2582" s="820" t="e">
        <f>Tabla13[[#This Row],[Ejec Real Mes]]-Tabla13[[#This Row],[Program Entreg Mes]]</f>
        <v>#REF!</v>
      </c>
    </row>
    <row r="2583" spans="1:17">
      <c r="A2583" s="828">
        <v>37</v>
      </c>
      <c r="B2583" s="828" t="s">
        <v>2463</v>
      </c>
      <c r="C2583" s="828" t="s">
        <v>2464</v>
      </c>
      <c r="D2583" s="828" t="s">
        <v>688</v>
      </c>
      <c r="E2583" s="828" t="e">
        <f>#REF!</f>
        <v>#REF!</v>
      </c>
      <c r="F2583" s="828">
        <v>7</v>
      </c>
      <c r="G2583" s="828" t="s">
        <v>2449</v>
      </c>
      <c r="H2583" s="828" t="e">
        <f>#REF!</f>
        <v>#REF!</v>
      </c>
      <c r="I2583" s="828" t="e">
        <f>#REF!+#REF!+#REF!+#REF!+#REF!+#REF!+#REF!</f>
        <v>#REF!</v>
      </c>
      <c r="J2583" s="828" t="e">
        <f>#REF!+#REF!+#REF!+#REF!+#REF!+#REF!+#REF!</f>
        <v>#REF!</v>
      </c>
      <c r="K2583" s="829" t="e">
        <f t="shared" si="57"/>
        <v>#REF!</v>
      </c>
      <c r="L2583" s="829" t="e">
        <f t="shared" si="58"/>
        <v>#REF!</v>
      </c>
      <c r="M2583" s="828" t="e">
        <f>#REF!</f>
        <v>#REF!</v>
      </c>
      <c r="N2583" s="828" t="e">
        <f>#REF!</f>
        <v>#REF!</v>
      </c>
      <c r="O2583" s="830" t="e">
        <f t="shared" si="59"/>
        <v>#REF!</v>
      </c>
      <c r="P2583" s="820" t="e">
        <f>Tabla13[[#This Row],[Ejec Real Acumu]]-Tabla13[[#This Row],[Proyec Ejec Acumul]]</f>
        <v>#REF!</v>
      </c>
      <c r="Q2583" s="820" t="e">
        <f>Tabla13[[#This Row],[Ejec Real Mes]]-Tabla13[[#This Row],[Program Entreg Mes]]</f>
        <v>#REF!</v>
      </c>
    </row>
    <row r="2584" spans="1:17">
      <c r="A2584" s="828">
        <v>38</v>
      </c>
      <c r="B2584" s="828" t="s">
        <v>2463</v>
      </c>
      <c r="C2584" s="828" t="s">
        <v>2464</v>
      </c>
      <c r="D2584" s="828" t="s">
        <v>688</v>
      </c>
      <c r="E2584" s="828" t="e">
        <f>#REF!</f>
        <v>#REF!</v>
      </c>
      <c r="F2584" s="828">
        <v>7</v>
      </c>
      <c r="G2584" s="828" t="s">
        <v>2449</v>
      </c>
      <c r="H2584" s="828" t="e">
        <f>#REF!</f>
        <v>#REF!</v>
      </c>
      <c r="I2584" s="828" t="e">
        <f>#REF!+#REF!+#REF!+#REF!+#REF!+#REF!+#REF!</f>
        <v>#REF!</v>
      </c>
      <c r="J2584" s="828" t="e">
        <f>#REF!+#REF!+#REF!+#REF!+#REF!+#REF!+#REF!</f>
        <v>#REF!</v>
      </c>
      <c r="K2584" s="829" t="e">
        <f t="shared" si="57"/>
        <v>#REF!</v>
      </c>
      <c r="L2584" s="829" t="e">
        <f t="shared" si="58"/>
        <v>#REF!</v>
      </c>
      <c r="M2584" s="828" t="e">
        <f>#REF!</f>
        <v>#REF!</v>
      </c>
      <c r="N2584" s="828" t="e">
        <f>#REF!</f>
        <v>#REF!</v>
      </c>
      <c r="O2584" s="830" t="e">
        <f t="shared" si="59"/>
        <v>#REF!</v>
      </c>
      <c r="P2584" s="820" t="e">
        <f>Tabla13[[#This Row],[Ejec Real Acumu]]-Tabla13[[#This Row],[Proyec Ejec Acumul]]</f>
        <v>#REF!</v>
      </c>
      <c r="Q2584" s="820" t="e">
        <f>Tabla13[[#This Row],[Ejec Real Mes]]-Tabla13[[#This Row],[Program Entreg Mes]]</f>
        <v>#REF!</v>
      </c>
    </row>
    <row r="2585" spans="1:17">
      <c r="A2585" s="828">
        <v>1</v>
      </c>
      <c r="B2585" s="828" t="s">
        <v>2463</v>
      </c>
      <c r="C2585" s="828" t="s">
        <v>2464</v>
      </c>
      <c r="D2585" s="828" t="s">
        <v>688</v>
      </c>
      <c r="E2585" s="828" t="e">
        <f>#REF!</f>
        <v>#REF!</v>
      </c>
      <c r="F2585" s="828">
        <v>8</v>
      </c>
      <c r="G2585" s="828" t="s">
        <v>2450</v>
      </c>
      <c r="H2585" s="828" t="e">
        <f>#REF!</f>
        <v>#REF!</v>
      </c>
      <c r="I2585" s="828" t="e">
        <f>#REF!+#REF!+#REF!+#REF!+#REF!+#REF!+#REF!+#REF!</f>
        <v>#REF!</v>
      </c>
      <c r="J2585" s="828" t="e">
        <f>#REF!+#REF!+#REF!+#REF!+#REF!+#REF!+#REF!+#REF!</f>
        <v>#REF!</v>
      </c>
      <c r="K2585" s="829" t="e">
        <f t="shared" si="42"/>
        <v>#REF!</v>
      </c>
      <c r="L2585" s="829" t="e">
        <f t="shared" si="43"/>
        <v>#REF!</v>
      </c>
      <c r="M2585" s="828" t="e">
        <f>#REF!</f>
        <v>#REF!</v>
      </c>
      <c r="N2585" s="828" t="e">
        <f>#REF!</f>
        <v>#REF!</v>
      </c>
      <c r="O2585" s="830" t="e">
        <f t="shared" si="44"/>
        <v>#REF!</v>
      </c>
      <c r="P2585" s="820" t="e">
        <f>Tabla13[[#This Row],[Ejec Real Acumu]]-Tabla13[[#This Row],[Proyec Ejec Acumul]]</f>
        <v>#REF!</v>
      </c>
      <c r="Q2585" s="820" t="e">
        <f>Tabla13[[#This Row],[Ejec Real Mes]]-Tabla13[[#This Row],[Program Entreg Mes]]</f>
        <v>#REF!</v>
      </c>
    </row>
    <row r="2586" spans="1:17">
      <c r="A2586" s="828">
        <v>2</v>
      </c>
      <c r="B2586" s="828" t="s">
        <v>2463</v>
      </c>
      <c r="C2586" s="828" t="s">
        <v>2464</v>
      </c>
      <c r="D2586" s="828" t="s">
        <v>688</v>
      </c>
      <c r="E2586" s="828" t="e">
        <f>#REF!</f>
        <v>#REF!</v>
      </c>
      <c r="F2586" s="828">
        <v>8</v>
      </c>
      <c r="G2586" s="828" t="s">
        <v>2450</v>
      </c>
      <c r="H2586" s="828" t="e">
        <f>#REF!</f>
        <v>#REF!</v>
      </c>
      <c r="I2586" s="828" t="e">
        <f>#REF!+#REF!+#REF!+#REF!+#REF!+#REF!+#REF!+#REF!</f>
        <v>#REF!</v>
      </c>
      <c r="J2586" s="828" t="e">
        <f>#REF!+#REF!+#REF!+#REF!+#REF!+#REF!+#REF!+#REF!</f>
        <v>#REF!</v>
      </c>
      <c r="K2586" s="829" t="e">
        <f t="shared" ref="K2586:K2622" si="60">I2586/H2586</f>
        <v>#REF!</v>
      </c>
      <c r="L2586" s="829" t="e">
        <f t="shared" ref="L2586:L2622" si="61">J2586/H2586</f>
        <v>#REF!</v>
      </c>
      <c r="M2586" s="828" t="e">
        <f>#REF!</f>
        <v>#REF!</v>
      </c>
      <c r="N2586" s="828" t="e">
        <f>#REF!</f>
        <v>#REF!</v>
      </c>
      <c r="O2586" s="830" t="e">
        <f t="shared" ref="O2586:O2622" si="62">N2586/M2586</f>
        <v>#REF!</v>
      </c>
      <c r="P2586" s="820" t="e">
        <f>Tabla13[[#This Row],[Ejec Real Acumu]]-Tabla13[[#This Row],[Proyec Ejec Acumul]]</f>
        <v>#REF!</v>
      </c>
      <c r="Q2586" s="820" t="e">
        <f>Tabla13[[#This Row],[Ejec Real Mes]]-Tabla13[[#This Row],[Program Entreg Mes]]</f>
        <v>#REF!</v>
      </c>
    </row>
    <row r="2587" spans="1:17">
      <c r="A2587" s="828">
        <v>3</v>
      </c>
      <c r="B2587" s="828" t="s">
        <v>2463</v>
      </c>
      <c r="C2587" s="828" t="s">
        <v>2464</v>
      </c>
      <c r="D2587" s="828" t="s">
        <v>688</v>
      </c>
      <c r="E2587" s="828" t="e">
        <f>#REF!</f>
        <v>#REF!</v>
      </c>
      <c r="F2587" s="828">
        <v>8</v>
      </c>
      <c r="G2587" s="828" t="s">
        <v>2450</v>
      </c>
      <c r="H2587" s="828" t="e">
        <f>#REF!</f>
        <v>#REF!</v>
      </c>
      <c r="I2587" s="828" t="e">
        <f>#REF!+#REF!+#REF!+#REF!+#REF!+#REF!+#REF!+#REF!</f>
        <v>#REF!</v>
      </c>
      <c r="J2587" s="828" t="e">
        <f>#REF!+#REF!+#REF!+#REF!+#REF!+#REF!+#REF!+#REF!</f>
        <v>#REF!</v>
      </c>
      <c r="K2587" s="829" t="e">
        <f t="shared" si="60"/>
        <v>#REF!</v>
      </c>
      <c r="L2587" s="829" t="e">
        <f t="shared" si="61"/>
        <v>#REF!</v>
      </c>
      <c r="M2587" s="828" t="e">
        <f>#REF!</f>
        <v>#REF!</v>
      </c>
      <c r="N2587" s="828" t="e">
        <f>#REF!</f>
        <v>#REF!</v>
      </c>
      <c r="O2587" s="830" t="e">
        <f t="shared" si="62"/>
        <v>#REF!</v>
      </c>
      <c r="P2587" s="820" t="e">
        <f>Tabla13[[#This Row],[Ejec Real Acumu]]-Tabla13[[#This Row],[Proyec Ejec Acumul]]</f>
        <v>#REF!</v>
      </c>
      <c r="Q2587" s="820" t="e">
        <f>Tabla13[[#This Row],[Ejec Real Mes]]-Tabla13[[#This Row],[Program Entreg Mes]]</f>
        <v>#REF!</v>
      </c>
    </row>
    <row r="2588" spans="1:17">
      <c r="A2588" s="828">
        <v>4</v>
      </c>
      <c r="B2588" s="828" t="s">
        <v>2463</v>
      </c>
      <c r="C2588" s="828" t="s">
        <v>2464</v>
      </c>
      <c r="D2588" s="828" t="s">
        <v>688</v>
      </c>
      <c r="E2588" s="828" t="e">
        <f>#REF!</f>
        <v>#REF!</v>
      </c>
      <c r="F2588" s="828">
        <v>8</v>
      </c>
      <c r="G2588" s="828" t="s">
        <v>2450</v>
      </c>
      <c r="H2588" s="828" t="e">
        <f>#REF!</f>
        <v>#REF!</v>
      </c>
      <c r="I2588" s="828" t="e">
        <f>#REF!+#REF!+#REF!+#REF!+#REF!+#REF!+#REF!+#REF!</f>
        <v>#REF!</v>
      </c>
      <c r="J2588" s="828" t="e">
        <f>#REF!+#REF!+#REF!+#REF!+#REF!+#REF!+#REF!+#REF!</f>
        <v>#REF!</v>
      </c>
      <c r="K2588" s="829" t="e">
        <f t="shared" si="60"/>
        <v>#REF!</v>
      </c>
      <c r="L2588" s="829" t="e">
        <f t="shared" si="61"/>
        <v>#REF!</v>
      </c>
      <c r="M2588" s="828" t="e">
        <f>#REF!</f>
        <v>#REF!</v>
      </c>
      <c r="N2588" s="828" t="e">
        <f>#REF!</f>
        <v>#REF!</v>
      </c>
      <c r="O2588" s="830" t="e">
        <f t="shared" si="62"/>
        <v>#REF!</v>
      </c>
      <c r="P2588" s="820" t="e">
        <f>Tabla13[[#This Row],[Ejec Real Acumu]]-Tabla13[[#This Row],[Proyec Ejec Acumul]]</f>
        <v>#REF!</v>
      </c>
      <c r="Q2588" s="820" t="e">
        <f>Tabla13[[#This Row],[Ejec Real Mes]]-Tabla13[[#This Row],[Program Entreg Mes]]</f>
        <v>#REF!</v>
      </c>
    </row>
    <row r="2589" spans="1:17">
      <c r="A2589" s="828">
        <v>5</v>
      </c>
      <c r="B2589" s="828" t="s">
        <v>2463</v>
      </c>
      <c r="C2589" s="828" t="s">
        <v>2464</v>
      </c>
      <c r="D2589" s="828" t="s">
        <v>688</v>
      </c>
      <c r="E2589" s="828" t="e">
        <f>#REF!</f>
        <v>#REF!</v>
      </c>
      <c r="F2589" s="828">
        <v>8</v>
      </c>
      <c r="G2589" s="828" t="s">
        <v>2450</v>
      </c>
      <c r="H2589" s="828" t="e">
        <f>#REF!</f>
        <v>#REF!</v>
      </c>
      <c r="I2589" s="828" t="e">
        <f>#REF!+#REF!+#REF!+#REF!+#REF!+#REF!+#REF!+#REF!</f>
        <v>#REF!</v>
      </c>
      <c r="J2589" s="828" t="e">
        <f>#REF!+#REF!+#REF!+#REF!+#REF!+#REF!+#REF!+#REF!</f>
        <v>#REF!</v>
      </c>
      <c r="K2589" s="829" t="e">
        <f t="shared" si="60"/>
        <v>#REF!</v>
      </c>
      <c r="L2589" s="829" t="e">
        <f t="shared" si="61"/>
        <v>#REF!</v>
      </c>
      <c r="M2589" s="828" t="e">
        <f>#REF!</f>
        <v>#REF!</v>
      </c>
      <c r="N2589" s="828" t="e">
        <f>#REF!</f>
        <v>#REF!</v>
      </c>
      <c r="O2589" s="830" t="e">
        <f t="shared" si="62"/>
        <v>#REF!</v>
      </c>
      <c r="P2589" s="820" t="e">
        <f>Tabla13[[#This Row],[Ejec Real Acumu]]-Tabla13[[#This Row],[Proyec Ejec Acumul]]</f>
        <v>#REF!</v>
      </c>
      <c r="Q2589" s="820" t="e">
        <f>Tabla13[[#This Row],[Ejec Real Mes]]-Tabla13[[#This Row],[Program Entreg Mes]]</f>
        <v>#REF!</v>
      </c>
    </row>
    <row r="2590" spans="1:17">
      <c r="A2590" s="828">
        <v>6</v>
      </c>
      <c r="B2590" s="828" t="s">
        <v>2463</v>
      </c>
      <c r="C2590" s="828" t="s">
        <v>2464</v>
      </c>
      <c r="D2590" s="828" t="s">
        <v>688</v>
      </c>
      <c r="E2590" s="828" t="e">
        <f>#REF!</f>
        <v>#REF!</v>
      </c>
      <c r="F2590" s="828">
        <v>8</v>
      </c>
      <c r="G2590" s="828" t="s">
        <v>2450</v>
      </c>
      <c r="H2590" s="828" t="e">
        <f>#REF!</f>
        <v>#REF!</v>
      </c>
      <c r="I2590" s="828" t="e">
        <f>#REF!+#REF!+#REF!+#REF!+#REF!+#REF!+#REF!+#REF!</f>
        <v>#REF!</v>
      </c>
      <c r="J2590" s="828" t="e">
        <f>#REF!+#REF!+#REF!+#REF!+#REF!+#REF!+#REF!+#REF!</f>
        <v>#REF!</v>
      </c>
      <c r="K2590" s="829" t="e">
        <f t="shared" si="60"/>
        <v>#REF!</v>
      </c>
      <c r="L2590" s="829" t="e">
        <f t="shared" si="61"/>
        <v>#REF!</v>
      </c>
      <c r="M2590" s="828" t="e">
        <f>#REF!</f>
        <v>#REF!</v>
      </c>
      <c r="N2590" s="828" t="e">
        <f>#REF!</f>
        <v>#REF!</v>
      </c>
      <c r="O2590" s="830" t="e">
        <f t="shared" si="62"/>
        <v>#REF!</v>
      </c>
      <c r="P2590" s="820" t="e">
        <f>Tabla13[[#This Row],[Ejec Real Acumu]]-Tabla13[[#This Row],[Proyec Ejec Acumul]]</f>
        <v>#REF!</v>
      </c>
      <c r="Q2590" s="820" t="e">
        <f>Tabla13[[#This Row],[Ejec Real Mes]]-Tabla13[[#This Row],[Program Entreg Mes]]</f>
        <v>#REF!</v>
      </c>
    </row>
    <row r="2591" spans="1:17">
      <c r="A2591" s="828">
        <v>7</v>
      </c>
      <c r="B2591" s="828" t="s">
        <v>2463</v>
      </c>
      <c r="C2591" s="828" t="s">
        <v>2464</v>
      </c>
      <c r="D2591" s="828" t="s">
        <v>688</v>
      </c>
      <c r="E2591" s="828" t="e">
        <f>#REF!</f>
        <v>#REF!</v>
      </c>
      <c r="F2591" s="828">
        <v>8</v>
      </c>
      <c r="G2591" s="828" t="s">
        <v>2450</v>
      </c>
      <c r="H2591" s="828" t="e">
        <f>#REF!</f>
        <v>#REF!</v>
      </c>
      <c r="I2591" s="828" t="e">
        <f>#REF!+#REF!+#REF!+#REF!+#REF!+#REF!+#REF!+#REF!</f>
        <v>#REF!</v>
      </c>
      <c r="J2591" s="828" t="e">
        <f>#REF!+#REF!+#REF!+#REF!+#REF!+#REF!+#REF!+#REF!</f>
        <v>#REF!</v>
      </c>
      <c r="K2591" s="829" t="e">
        <f t="shared" si="60"/>
        <v>#REF!</v>
      </c>
      <c r="L2591" s="829" t="e">
        <f t="shared" si="61"/>
        <v>#REF!</v>
      </c>
      <c r="M2591" s="828" t="e">
        <f>#REF!</f>
        <v>#REF!</v>
      </c>
      <c r="N2591" s="828" t="e">
        <f>#REF!</f>
        <v>#REF!</v>
      </c>
      <c r="O2591" s="830" t="e">
        <f t="shared" si="62"/>
        <v>#REF!</v>
      </c>
      <c r="P2591" s="820" t="e">
        <f>Tabla13[[#This Row],[Ejec Real Acumu]]-Tabla13[[#This Row],[Proyec Ejec Acumul]]</f>
        <v>#REF!</v>
      </c>
      <c r="Q2591" s="820" t="e">
        <f>Tabla13[[#This Row],[Ejec Real Mes]]-Tabla13[[#This Row],[Program Entreg Mes]]</f>
        <v>#REF!</v>
      </c>
    </row>
    <row r="2592" spans="1:17">
      <c r="A2592" s="828">
        <v>8</v>
      </c>
      <c r="B2592" s="828" t="s">
        <v>2463</v>
      </c>
      <c r="C2592" s="828" t="s">
        <v>2464</v>
      </c>
      <c r="D2592" s="828" t="s">
        <v>688</v>
      </c>
      <c r="E2592" s="828" t="e">
        <f>#REF!</f>
        <v>#REF!</v>
      </c>
      <c r="F2592" s="828">
        <v>8</v>
      </c>
      <c r="G2592" s="828" t="s">
        <v>2450</v>
      </c>
      <c r="H2592" s="828" t="e">
        <f>#REF!</f>
        <v>#REF!</v>
      </c>
      <c r="I2592" s="828" t="e">
        <f>#REF!+#REF!+#REF!+#REF!+#REF!+#REF!+#REF!+#REF!</f>
        <v>#REF!</v>
      </c>
      <c r="J2592" s="828" t="e">
        <f>#REF!+#REF!+#REF!+#REF!+#REF!+#REF!+#REF!+#REF!</f>
        <v>#REF!</v>
      </c>
      <c r="K2592" s="829" t="e">
        <f t="shared" si="60"/>
        <v>#REF!</v>
      </c>
      <c r="L2592" s="829" t="e">
        <f t="shared" si="61"/>
        <v>#REF!</v>
      </c>
      <c r="M2592" s="828" t="e">
        <f>#REF!</f>
        <v>#REF!</v>
      </c>
      <c r="N2592" s="828" t="e">
        <f>#REF!</f>
        <v>#REF!</v>
      </c>
      <c r="O2592" s="830" t="e">
        <f t="shared" si="62"/>
        <v>#REF!</v>
      </c>
      <c r="P2592" s="820" t="e">
        <f>Tabla13[[#This Row],[Ejec Real Acumu]]-Tabla13[[#This Row],[Proyec Ejec Acumul]]</f>
        <v>#REF!</v>
      </c>
      <c r="Q2592" s="820" t="e">
        <f>Tabla13[[#This Row],[Ejec Real Mes]]-Tabla13[[#This Row],[Program Entreg Mes]]</f>
        <v>#REF!</v>
      </c>
    </row>
    <row r="2593" spans="1:17">
      <c r="A2593" s="828">
        <v>9</v>
      </c>
      <c r="B2593" s="828" t="s">
        <v>2463</v>
      </c>
      <c r="C2593" s="828" t="s">
        <v>2464</v>
      </c>
      <c r="D2593" s="828" t="s">
        <v>688</v>
      </c>
      <c r="E2593" s="828" t="e">
        <f>#REF!</f>
        <v>#REF!</v>
      </c>
      <c r="F2593" s="828">
        <v>8</v>
      </c>
      <c r="G2593" s="828" t="s">
        <v>2450</v>
      </c>
      <c r="H2593" s="828" t="e">
        <f>#REF!</f>
        <v>#REF!</v>
      </c>
      <c r="I2593" s="828" t="e">
        <f>#REF!+#REF!+#REF!+#REF!+#REF!+#REF!+#REF!+#REF!</f>
        <v>#REF!</v>
      </c>
      <c r="J2593" s="828" t="e">
        <f>#REF!+#REF!+#REF!+#REF!+#REF!+#REF!+#REF!+#REF!</f>
        <v>#REF!</v>
      </c>
      <c r="K2593" s="829" t="e">
        <f t="shared" si="60"/>
        <v>#REF!</v>
      </c>
      <c r="L2593" s="829" t="e">
        <f t="shared" si="61"/>
        <v>#REF!</v>
      </c>
      <c r="M2593" s="828" t="e">
        <f>#REF!</f>
        <v>#REF!</v>
      </c>
      <c r="N2593" s="828" t="e">
        <f>#REF!</f>
        <v>#REF!</v>
      </c>
      <c r="O2593" s="830" t="e">
        <f t="shared" si="62"/>
        <v>#REF!</v>
      </c>
      <c r="P2593" s="820" t="e">
        <f>Tabla13[[#This Row],[Ejec Real Acumu]]-Tabla13[[#This Row],[Proyec Ejec Acumul]]</f>
        <v>#REF!</v>
      </c>
      <c r="Q2593" s="820" t="e">
        <f>Tabla13[[#This Row],[Ejec Real Mes]]-Tabla13[[#This Row],[Program Entreg Mes]]</f>
        <v>#REF!</v>
      </c>
    </row>
    <row r="2594" spans="1:17">
      <c r="A2594" s="828">
        <v>10</v>
      </c>
      <c r="B2594" s="828" t="s">
        <v>2463</v>
      </c>
      <c r="C2594" s="828" t="s">
        <v>2464</v>
      </c>
      <c r="D2594" s="828" t="s">
        <v>688</v>
      </c>
      <c r="E2594" s="828" t="e">
        <f>#REF!</f>
        <v>#REF!</v>
      </c>
      <c r="F2594" s="828">
        <v>8</v>
      </c>
      <c r="G2594" s="828" t="s">
        <v>2450</v>
      </c>
      <c r="H2594" s="828" t="e">
        <f>#REF!</f>
        <v>#REF!</v>
      </c>
      <c r="I2594" s="828" t="e">
        <f>#REF!+#REF!+#REF!+#REF!+#REF!+#REF!+#REF!+#REF!</f>
        <v>#REF!</v>
      </c>
      <c r="J2594" s="828" t="e">
        <f>#REF!+#REF!+#REF!+#REF!+#REF!+#REF!+#REF!+#REF!</f>
        <v>#REF!</v>
      </c>
      <c r="K2594" s="829" t="e">
        <f t="shared" si="60"/>
        <v>#REF!</v>
      </c>
      <c r="L2594" s="829" t="e">
        <f t="shared" si="61"/>
        <v>#REF!</v>
      </c>
      <c r="M2594" s="828" t="e">
        <f>#REF!</f>
        <v>#REF!</v>
      </c>
      <c r="N2594" s="828" t="e">
        <f>#REF!</f>
        <v>#REF!</v>
      </c>
      <c r="O2594" s="830" t="e">
        <f t="shared" si="62"/>
        <v>#REF!</v>
      </c>
      <c r="P2594" s="820" t="e">
        <f>Tabla13[[#This Row],[Ejec Real Acumu]]-Tabla13[[#This Row],[Proyec Ejec Acumul]]</f>
        <v>#REF!</v>
      </c>
      <c r="Q2594" s="820" t="e">
        <f>Tabla13[[#This Row],[Ejec Real Mes]]-Tabla13[[#This Row],[Program Entreg Mes]]</f>
        <v>#REF!</v>
      </c>
    </row>
    <row r="2595" spans="1:17">
      <c r="A2595" s="828">
        <v>11</v>
      </c>
      <c r="B2595" s="828" t="s">
        <v>2463</v>
      </c>
      <c r="C2595" s="828" t="s">
        <v>2464</v>
      </c>
      <c r="D2595" s="828" t="s">
        <v>688</v>
      </c>
      <c r="E2595" s="828" t="e">
        <f>#REF!</f>
        <v>#REF!</v>
      </c>
      <c r="F2595" s="828">
        <v>8</v>
      </c>
      <c r="G2595" s="828" t="s">
        <v>2450</v>
      </c>
      <c r="H2595" s="828" t="e">
        <f>#REF!</f>
        <v>#REF!</v>
      </c>
      <c r="I2595" s="828" t="e">
        <f>#REF!+#REF!+#REF!+#REF!+#REF!+#REF!+#REF!+#REF!</f>
        <v>#REF!</v>
      </c>
      <c r="J2595" s="828" t="e">
        <f>#REF!+#REF!+#REF!+#REF!+#REF!+#REF!+#REF!+#REF!</f>
        <v>#REF!</v>
      </c>
      <c r="K2595" s="829" t="e">
        <f t="shared" si="60"/>
        <v>#REF!</v>
      </c>
      <c r="L2595" s="829" t="e">
        <f t="shared" si="61"/>
        <v>#REF!</v>
      </c>
      <c r="M2595" s="828" t="e">
        <f>#REF!</f>
        <v>#REF!</v>
      </c>
      <c r="N2595" s="828" t="e">
        <f>#REF!</f>
        <v>#REF!</v>
      </c>
      <c r="O2595" s="830" t="e">
        <f t="shared" si="62"/>
        <v>#REF!</v>
      </c>
      <c r="P2595" s="820" t="e">
        <f>Tabla13[[#This Row],[Ejec Real Acumu]]-Tabla13[[#This Row],[Proyec Ejec Acumul]]</f>
        <v>#REF!</v>
      </c>
      <c r="Q2595" s="820" t="e">
        <f>Tabla13[[#This Row],[Ejec Real Mes]]-Tabla13[[#This Row],[Program Entreg Mes]]</f>
        <v>#REF!</v>
      </c>
    </row>
    <row r="2596" spans="1:17">
      <c r="A2596" s="828">
        <v>12</v>
      </c>
      <c r="B2596" s="828" t="s">
        <v>2463</v>
      </c>
      <c r="C2596" s="828" t="s">
        <v>2464</v>
      </c>
      <c r="D2596" s="828" t="s">
        <v>688</v>
      </c>
      <c r="E2596" s="828" t="e">
        <f>#REF!</f>
        <v>#REF!</v>
      </c>
      <c r="F2596" s="828">
        <v>8</v>
      </c>
      <c r="G2596" s="828" t="s">
        <v>2450</v>
      </c>
      <c r="H2596" s="828" t="e">
        <f>#REF!</f>
        <v>#REF!</v>
      </c>
      <c r="I2596" s="828" t="e">
        <f>#REF!+#REF!+#REF!+#REF!+#REF!+#REF!+#REF!+#REF!</f>
        <v>#REF!</v>
      </c>
      <c r="J2596" s="828" t="e">
        <f>#REF!+#REF!+#REF!+#REF!+#REF!+#REF!+#REF!+#REF!</f>
        <v>#REF!</v>
      </c>
      <c r="K2596" s="829" t="e">
        <f t="shared" si="60"/>
        <v>#REF!</v>
      </c>
      <c r="L2596" s="829" t="e">
        <f t="shared" si="61"/>
        <v>#REF!</v>
      </c>
      <c r="M2596" s="828" t="e">
        <f>#REF!</f>
        <v>#REF!</v>
      </c>
      <c r="N2596" s="828" t="e">
        <f>#REF!</f>
        <v>#REF!</v>
      </c>
      <c r="O2596" s="830" t="e">
        <f t="shared" si="62"/>
        <v>#REF!</v>
      </c>
      <c r="P2596" s="820" t="e">
        <f>Tabla13[[#This Row],[Ejec Real Acumu]]-Tabla13[[#This Row],[Proyec Ejec Acumul]]</f>
        <v>#REF!</v>
      </c>
      <c r="Q2596" s="820" t="e">
        <f>Tabla13[[#This Row],[Ejec Real Mes]]-Tabla13[[#This Row],[Program Entreg Mes]]</f>
        <v>#REF!</v>
      </c>
    </row>
    <row r="2597" spans="1:17">
      <c r="A2597" s="828">
        <v>13</v>
      </c>
      <c r="B2597" s="828" t="s">
        <v>2463</v>
      </c>
      <c r="C2597" s="828" t="s">
        <v>2464</v>
      </c>
      <c r="D2597" s="828" t="s">
        <v>688</v>
      </c>
      <c r="E2597" s="828" t="e">
        <f>#REF!</f>
        <v>#REF!</v>
      </c>
      <c r="F2597" s="828">
        <v>8</v>
      </c>
      <c r="G2597" s="828" t="s">
        <v>2450</v>
      </c>
      <c r="H2597" s="828" t="e">
        <f>#REF!</f>
        <v>#REF!</v>
      </c>
      <c r="I2597" s="828" t="e">
        <f>#REF!+#REF!+#REF!+#REF!+#REF!+#REF!+#REF!+#REF!</f>
        <v>#REF!</v>
      </c>
      <c r="J2597" s="828" t="e">
        <f>#REF!+#REF!+#REF!+#REF!+#REF!+#REF!+#REF!+#REF!</f>
        <v>#REF!</v>
      </c>
      <c r="K2597" s="829" t="e">
        <f t="shared" si="60"/>
        <v>#REF!</v>
      </c>
      <c r="L2597" s="829" t="e">
        <f t="shared" si="61"/>
        <v>#REF!</v>
      </c>
      <c r="M2597" s="828" t="e">
        <f>#REF!</f>
        <v>#REF!</v>
      </c>
      <c r="N2597" s="828" t="e">
        <f>#REF!</f>
        <v>#REF!</v>
      </c>
      <c r="O2597" s="830" t="e">
        <f t="shared" si="62"/>
        <v>#REF!</v>
      </c>
      <c r="P2597" s="820" t="e">
        <f>Tabla13[[#This Row],[Ejec Real Acumu]]-Tabla13[[#This Row],[Proyec Ejec Acumul]]</f>
        <v>#REF!</v>
      </c>
      <c r="Q2597" s="820" t="e">
        <f>Tabla13[[#This Row],[Ejec Real Mes]]-Tabla13[[#This Row],[Program Entreg Mes]]</f>
        <v>#REF!</v>
      </c>
    </row>
    <row r="2598" spans="1:17">
      <c r="A2598" s="828">
        <v>14</v>
      </c>
      <c r="B2598" s="828" t="s">
        <v>2463</v>
      </c>
      <c r="C2598" s="828" t="s">
        <v>2464</v>
      </c>
      <c r="D2598" s="828" t="s">
        <v>688</v>
      </c>
      <c r="E2598" s="828" t="e">
        <f>#REF!</f>
        <v>#REF!</v>
      </c>
      <c r="F2598" s="828">
        <v>8</v>
      </c>
      <c r="G2598" s="828" t="s">
        <v>2450</v>
      </c>
      <c r="H2598" s="828" t="e">
        <f>#REF!</f>
        <v>#REF!</v>
      </c>
      <c r="I2598" s="828" t="e">
        <f>#REF!+#REF!+#REF!+#REF!+#REF!+#REF!+#REF!+#REF!</f>
        <v>#REF!</v>
      </c>
      <c r="J2598" s="828" t="e">
        <f>#REF!+#REF!+#REF!+#REF!+#REF!+#REF!+#REF!+#REF!</f>
        <v>#REF!</v>
      </c>
      <c r="K2598" s="829" t="e">
        <f t="shared" si="60"/>
        <v>#REF!</v>
      </c>
      <c r="L2598" s="829" t="e">
        <f t="shared" si="61"/>
        <v>#REF!</v>
      </c>
      <c r="M2598" s="828" t="e">
        <f>#REF!</f>
        <v>#REF!</v>
      </c>
      <c r="N2598" s="828" t="e">
        <f>#REF!</f>
        <v>#REF!</v>
      </c>
      <c r="O2598" s="830" t="e">
        <f t="shared" si="62"/>
        <v>#REF!</v>
      </c>
      <c r="P2598" s="820" t="e">
        <f>Tabla13[[#This Row],[Ejec Real Acumu]]-Tabla13[[#This Row],[Proyec Ejec Acumul]]</f>
        <v>#REF!</v>
      </c>
      <c r="Q2598" s="820" t="e">
        <f>Tabla13[[#This Row],[Ejec Real Mes]]-Tabla13[[#This Row],[Program Entreg Mes]]</f>
        <v>#REF!</v>
      </c>
    </row>
    <row r="2599" spans="1:17">
      <c r="A2599" s="828">
        <v>15</v>
      </c>
      <c r="B2599" s="828" t="s">
        <v>2463</v>
      </c>
      <c r="C2599" s="828" t="s">
        <v>2464</v>
      </c>
      <c r="D2599" s="828" t="s">
        <v>688</v>
      </c>
      <c r="E2599" s="828" t="e">
        <f>#REF!</f>
        <v>#REF!</v>
      </c>
      <c r="F2599" s="828">
        <v>8</v>
      </c>
      <c r="G2599" s="828" t="s">
        <v>2450</v>
      </c>
      <c r="H2599" s="828" t="e">
        <f>#REF!</f>
        <v>#REF!</v>
      </c>
      <c r="I2599" s="828" t="e">
        <f>#REF!+#REF!+#REF!+#REF!+#REF!+#REF!+#REF!+#REF!</f>
        <v>#REF!</v>
      </c>
      <c r="J2599" s="828" t="e">
        <f>#REF!+#REF!+#REF!+#REF!+#REF!+#REF!+#REF!+#REF!</f>
        <v>#REF!</v>
      </c>
      <c r="K2599" s="829" t="e">
        <f t="shared" si="60"/>
        <v>#REF!</v>
      </c>
      <c r="L2599" s="829" t="e">
        <f t="shared" si="61"/>
        <v>#REF!</v>
      </c>
      <c r="M2599" s="828" t="e">
        <f>#REF!</f>
        <v>#REF!</v>
      </c>
      <c r="N2599" s="828" t="e">
        <f>#REF!</f>
        <v>#REF!</v>
      </c>
      <c r="O2599" s="830" t="e">
        <f t="shared" si="62"/>
        <v>#REF!</v>
      </c>
      <c r="P2599" s="820" t="e">
        <f>Tabla13[[#This Row],[Ejec Real Acumu]]-Tabla13[[#This Row],[Proyec Ejec Acumul]]</f>
        <v>#REF!</v>
      </c>
      <c r="Q2599" s="820" t="e">
        <f>Tabla13[[#This Row],[Ejec Real Mes]]-Tabla13[[#This Row],[Program Entreg Mes]]</f>
        <v>#REF!</v>
      </c>
    </row>
    <row r="2600" spans="1:17">
      <c r="A2600" s="828">
        <v>16</v>
      </c>
      <c r="B2600" s="828" t="s">
        <v>2463</v>
      </c>
      <c r="C2600" s="828" t="s">
        <v>2464</v>
      </c>
      <c r="D2600" s="828" t="s">
        <v>688</v>
      </c>
      <c r="E2600" s="828" t="e">
        <f>#REF!</f>
        <v>#REF!</v>
      </c>
      <c r="F2600" s="828">
        <v>8</v>
      </c>
      <c r="G2600" s="828" t="s">
        <v>2450</v>
      </c>
      <c r="H2600" s="828" t="e">
        <f>#REF!</f>
        <v>#REF!</v>
      </c>
      <c r="I2600" s="828" t="e">
        <f>#REF!+#REF!+#REF!+#REF!+#REF!+#REF!+#REF!+#REF!</f>
        <v>#REF!</v>
      </c>
      <c r="J2600" s="828" t="e">
        <f>#REF!+#REF!+#REF!+#REF!+#REF!+#REF!+#REF!+#REF!</f>
        <v>#REF!</v>
      </c>
      <c r="K2600" s="829" t="e">
        <f t="shared" si="60"/>
        <v>#REF!</v>
      </c>
      <c r="L2600" s="829" t="e">
        <f t="shared" si="61"/>
        <v>#REF!</v>
      </c>
      <c r="M2600" s="828" t="e">
        <f>#REF!</f>
        <v>#REF!</v>
      </c>
      <c r="N2600" s="828" t="e">
        <f>#REF!</f>
        <v>#REF!</v>
      </c>
      <c r="O2600" s="830" t="e">
        <f t="shared" si="62"/>
        <v>#REF!</v>
      </c>
      <c r="P2600" s="820" t="e">
        <f>Tabla13[[#This Row],[Ejec Real Acumu]]-Tabla13[[#This Row],[Proyec Ejec Acumul]]</f>
        <v>#REF!</v>
      </c>
      <c r="Q2600" s="820" t="e">
        <f>Tabla13[[#This Row],[Ejec Real Mes]]-Tabla13[[#This Row],[Program Entreg Mes]]</f>
        <v>#REF!</v>
      </c>
    </row>
    <row r="2601" spans="1:17">
      <c r="A2601" s="828">
        <v>17</v>
      </c>
      <c r="B2601" s="828" t="s">
        <v>2463</v>
      </c>
      <c r="C2601" s="828" t="s">
        <v>2464</v>
      </c>
      <c r="D2601" s="828" t="s">
        <v>688</v>
      </c>
      <c r="E2601" s="828" t="e">
        <f>#REF!</f>
        <v>#REF!</v>
      </c>
      <c r="F2601" s="828">
        <v>8</v>
      </c>
      <c r="G2601" s="828" t="s">
        <v>2450</v>
      </c>
      <c r="H2601" s="828" t="e">
        <f>#REF!</f>
        <v>#REF!</v>
      </c>
      <c r="I2601" s="828" t="e">
        <f>#REF!+#REF!+#REF!+#REF!+#REF!+#REF!+#REF!+#REF!</f>
        <v>#REF!</v>
      </c>
      <c r="J2601" s="828" t="e">
        <f>#REF!+#REF!+#REF!+#REF!+#REF!+#REF!+#REF!+#REF!</f>
        <v>#REF!</v>
      </c>
      <c r="K2601" s="829" t="e">
        <f t="shared" si="60"/>
        <v>#REF!</v>
      </c>
      <c r="L2601" s="829" t="e">
        <f t="shared" si="61"/>
        <v>#REF!</v>
      </c>
      <c r="M2601" s="828" t="e">
        <f>#REF!</f>
        <v>#REF!</v>
      </c>
      <c r="N2601" s="828" t="e">
        <f>#REF!</f>
        <v>#REF!</v>
      </c>
      <c r="O2601" s="830" t="e">
        <f t="shared" si="62"/>
        <v>#REF!</v>
      </c>
      <c r="P2601" s="820" t="e">
        <f>Tabla13[[#This Row],[Ejec Real Acumu]]-Tabla13[[#This Row],[Proyec Ejec Acumul]]</f>
        <v>#REF!</v>
      </c>
      <c r="Q2601" s="820" t="e">
        <f>Tabla13[[#This Row],[Ejec Real Mes]]-Tabla13[[#This Row],[Program Entreg Mes]]</f>
        <v>#REF!</v>
      </c>
    </row>
    <row r="2602" spans="1:17">
      <c r="A2602" s="828">
        <v>18</v>
      </c>
      <c r="B2602" s="828" t="s">
        <v>2463</v>
      </c>
      <c r="C2602" s="828" t="s">
        <v>2464</v>
      </c>
      <c r="D2602" s="828" t="s">
        <v>688</v>
      </c>
      <c r="E2602" s="828" t="e">
        <f>#REF!</f>
        <v>#REF!</v>
      </c>
      <c r="F2602" s="828">
        <v>8</v>
      </c>
      <c r="G2602" s="828" t="s">
        <v>2450</v>
      </c>
      <c r="H2602" s="828" t="e">
        <f>#REF!</f>
        <v>#REF!</v>
      </c>
      <c r="I2602" s="828" t="e">
        <f>#REF!+#REF!+#REF!+#REF!+#REF!+#REF!+#REF!+#REF!</f>
        <v>#REF!</v>
      </c>
      <c r="J2602" s="828" t="e">
        <f>#REF!+#REF!+#REF!+#REF!+#REF!+#REF!+#REF!+#REF!</f>
        <v>#REF!</v>
      </c>
      <c r="K2602" s="829" t="e">
        <f t="shared" si="60"/>
        <v>#REF!</v>
      </c>
      <c r="L2602" s="829" t="e">
        <f t="shared" si="61"/>
        <v>#REF!</v>
      </c>
      <c r="M2602" s="828" t="e">
        <f>#REF!</f>
        <v>#REF!</v>
      </c>
      <c r="N2602" s="828" t="e">
        <f>#REF!</f>
        <v>#REF!</v>
      </c>
      <c r="O2602" s="830" t="e">
        <f t="shared" si="62"/>
        <v>#REF!</v>
      </c>
      <c r="P2602" s="820" t="e">
        <f>Tabla13[[#This Row],[Ejec Real Acumu]]-Tabla13[[#This Row],[Proyec Ejec Acumul]]</f>
        <v>#REF!</v>
      </c>
      <c r="Q2602" s="820" t="e">
        <f>Tabla13[[#This Row],[Ejec Real Mes]]-Tabla13[[#This Row],[Program Entreg Mes]]</f>
        <v>#REF!</v>
      </c>
    </row>
    <row r="2603" spans="1:17">
      <c r="A2603" s="828">
        <v>19</v>
      </c>
      <c r="B2603" s="828" t="s">
        <v>2463</v>
      </c>
      <c r="C2603" s="828" t="s">
        <v>2464</v>
      </c>
      <c r="D2603" s="828" t="s">
        <v>688</v>
      </c>
      <c r="E2603" s="828" t="e">
        <f>#REF!</f>
        <v>#REF!</v>
      </c>
      <c r="F2603" s="828">
        <v>8</v>
      </c>
      <c r="G2603" s="828" t="s">
        <v>2450</v>
      </c>
      <c r="H2603" s="828" t="e">
        <f>#REF!</f>
        <v>#REF!</v>
      </c>
      <c r="I2603" s="828" t="e">
        <f>#REF!+#REF!+#REF!+#REF!+#REF!+#REF!+#REF!+#REF!</f>
        <v>#REF!</v>
      </c>
      <c r="J2603" s="828" t="e">
        <f>#REF!+#REF!+#REF!+#REF!+#REF!+#REF!+#REF!+#REF!</f>
        <v>#REF!</v>
      </c>
      <c r="K2603" s="829" t="e">
        <f t="shared" si="60"/>
        <v>#REF!</v>
      </c>
      <c r="L2603" s="829" t="e">
        <f t="shared" si="61"/>
        <v>#REF!</v>
      </c>
      <c r="M2603" s="828" t="e">
        <f>#REF!</f>
        <v>#REF!</v>
      </c>
      <c r="N2603" s="828" t="e">
        <f>#REF!</f>
        <v>#REF!</v>
      </c>
      <c r="O2603" s="830" t="e">
        <f t="shared" si="62"/>
        <v>#REF!</v>
      </c>
      <c r="P2603" s="820" t="e">
        <f>Tabla13[[#This Row],[Ejec Real Acumu]]-Tabla13[[#This Row],[Proyec Ejec Acumul]]</f>
        <v>#REF!</v>
      </c>
      <c r="Q2603" s="820" t="e">
        <f>Tabla13[[#This Row],[Ejec Real Mes]]-Tabla13[[#This Row],[Program Entreg Mes]]</f>
        <v>#REF!</v>
      </c>
    </row>
    <row r="2604" spans="1:17">
      <c r="A2604" s="828">
        <v>20</v>
      </c>
      <c r="B2604" s="828" t="s">
        <v>2463</v>
      </c>
      <c r="C2604" s="828" t="s">
        <v>2464</v>
      </c>
      <c r="D2604" s="828" t="s">
        <v>688</v>
      </c>
      <c r="E2604" s="828" t="e">
        <f>#REF!</f>
        <v>#REF!</v>
      </c>
      <c r="F2604" s="828">
        <v>8</v>
      </c>
      <c r="G2604" s="828" t="s">
        <v>2450</v>
      </c>
      <c r="H2604" s="828" t="e">
        <f>#REF!</f>
        <v>#REF!</v>
      </c>
      <c r="I2604" s="828" t="e">
        <f>#REF!+#REF!+#REF!+#REF!+#REF!+#REF!+#REF!+#REF!</f>
        <v>#REF!</v>
      </c>
      <c r="J2604" s="828" t="e">
        <f>#REF!+#REF!+#REF!+#REF!+#REF!+#REF!+#REF!+#REF!</f>
        <v>#REF!</v>
      </c>
      <c r="K2604" s="829" t="e">
        <f t="shared" si="60"/>
        <v>#REF!</v>
      </c>
      <c r="L2604" s="829" t="e">
        <f t="shared" si="61"/>
        <v>#REF!</v>
      </c>
      <c r="M2604" s="828" t="e">
        <f>#REF!</f>
        <v>#REF!</v>
      </c>
      <c r="N2604" s="828" t="e">
        <f>#REF!</f>
        <v>#REF!</v>
      </c>
      <c r="O2604" s="830" t="e">
        <f t="shared" si="62"/>
        <v>#REF!</v>
      </c>
      <c r="P2604" s="820" t="e">
        <f>Tabla13[[#This Row],[Ejec Real Acumu]]-Tabla13[[#This Row],[Proyec Ejec Acumul]]</f>
        <v>#REF!</v>
      </c>
      <c r="Q2604" s="820" t="e">
        <f>Tabla13[[#This Row],[Ejec Real Mes]]-Tabla13[[#This Row],[Program Entreg Mes]]</f>
        <v>#REF!</v>
      </c>
    </row>
    <row r="2605" spans="1:17">
      <c r="A2605" s="828">
        <v>21</v>
      </c>
      <c r="B2605" s="828" t="s">
        <v>2463</v>
      </c>
      <c r="C2605" s="828" t="s">
        <v>2464</v>
      </c>
      <c r="D2605" s="828" t="s">
        <v>688</v>
      </c>
      <c r="E2605" s="828" t="e">
        <f>#REF!</f>
        <v>#REF!</v>
      </c>
      <c r="F2605" s="828">
        <v>8</v>
      </c>
      <c r="G2605" s="828" t="s">
        <v>2450</v>
      </c>
      <c r="H2605" s="828" t="e">
        <f>#REF!</f>
        <v>#REF!</v>
      </c>
      <c r="I2605" s="828" t="e">
        <f>#REF!+#REF!+#REF!+#REF!+#REF!+#REF!+#REF!+#REF!</f>
        <v>#REF!</v>
      </c>
      <c r="J2605" s="828" t="e">
        <f>#REF!+#REF!+#REF!+#REF!+#REF!+#REF!+#REF!+#REF!</f>
        <v>#REF!</v>
      </c>
      <c r="K2605" s="829" t="e">
        <f t="shared" si="60"/>
        <v>#REF!</v>
      </c>
      <c r="L2605" s="829" t="e">
        <f t="shared" si="61"/>
        <v>#REF!</v>
      </c>
      <c r="M2605" s="828" t="e">
        <f>#REF!</f>
        <v>#REF!</v>
      </c>
      <c r="N2605" s="828" t="e">
        <f>#REF!</f>
        <v>#REF!</v>
      </c>
      <c r="O2605" s="830" t="e">
        <f t="shared" si="62"/>
        <v>#REF!</v>
      </c>
      <c r="P2605" s="820" t="e">
        <f>Tabla13[[#This Row],[Ejec Real Acumu]]-Tabla13[[#This Row],[Proyec Ejec Acumul]]</f>
        <v>#REF!</v>
      </c>
      <c r="Q2605" s="820" t="e">
        <f>Tabla13[[#This Row],[Ejec Real Mes]]-Tabla13[[#This Row],[Program Entreg Mes]]</f>
        <v>#REF!</v>
      </c>
    </row>
    <row r="2606" spans="1:17">
      <c r="A2606" s="828">
        <v>22</v>
      </c>
      <c r="B2606" s="828" t="s">
        <v>2463</v>
      </c>
      <c r="C2606" s="828" t="s">
        <v>2464</v>
      </c>
      <c r="D2606" s="828" t="s">
        <v>688</v>
      </c>
      <c r="E2606" s="828" t="e">
        <f>#REF!</f>
        <v>#REF!</v>
      </c>
      <c r="F2606" s="828">
        <v>8</v>
      </c>
      <c r="G2606" s="828" t="s">
        <v>2450</v>
      </c>
      <c r="H2606" s="828" t="e">
        <f>#REF!</f>
        <v>#REF!</v>
      </c>
      <c r="I2606" s="828" t="e">
        <f>#REF!+#REF!+#REF!+#REF!+#REF!+#REF!+#REF!+#REF!</f>
        <v>#REF!</v>
      </c>
      <c r="J2606" s="828" t="e">
        <f>#REF!+#REF!+#REF!+#REF!+#REF!+#REF!+#REF!+#REF!</f>
        <v>#REF!</v>
      </c>
      <c r="K2606" s="829" t="e">
        <f t="shared" si="60"/>
        <v>#REF!</v>
      </c>
      <c r="L2606" s="829" t="e">
        <f t="shared" si="61"/>
        <v>#REF!</v>
      </c>
      <c r="M2606" s="828" t="e">
        <f>#REF!</f>
        <v>#REF!</v>
      </c>
      <c r="N2606" s="828" t="e">
        <f>#REF!</f>
        <v>#REF!</v>
      </c>
      <c r="O2606" s="830" t="e">
        <f t="shared" si="62"/>
        <v>#REF!</v>
      </c>
      <c r="P2606" s="820" t="e">
        <f>Tabla13[[#This Row],[Ejec Real Acumu]]-Tabla13[[#This Row],[Proyec Ejec Acumul]]</f>
        <v>#REF!</v>
      </c>
      <c r="Q2606" s="820" t="e">
        <f>Tabla13[[#This Row],[Ejec Real Mes]]-Tabla13[[#This Row],[Program Entreg Mes]]</f>
        <v>#REF!</v>
      </c>
    </row>
    <row r="2607" spans="1:17">
      <c r="A2607" s="828">
        <v>23</v>
      </c>
      <c r="B2607" s="828" t="s">
        <v>2463</v>
      </c>
      <c r="C2607" s="828" t="s">
        <v>2464</v>
      </c>
      <c r="D2607" s="828" t="s">
        <v>688</v>
      </c>
      <c r="E2607" s="828" t="e">
        <f>#REF!</f>
        <v>#REF!</v>
      </c>
      <c r="F2607" s="828">
        <v>8</v>
      </c>
      <c r="G2607" s="828" t="s">
        <v>2450</v>
      </c>
      <c r="H2607" s="828" t="e">
        <f>#REF!</f>
        <v>#REF!</v>
      </c>
      <c r="I2607" s="828" t="e">
        <f>#REF!+#REF!+#REF!+#REF!+#REF!+#REF!+#REF!+#REF!</f>
        <v>#REF!</v>
      </c>
      <c r="J2607" s="828" t="e">
        <f>#REF!+#REF!+#REF!+#REF!+#REF!+#REF!+#REF!+#REF!</f>
        <v>#REF!</v>
      </c>
      <c r="K2607" s="829" t="e">
        <f t="shared" si="60"/>
        <v>#REF!</v>
      </c>
      <c r="L2607" s="829" t="e">
        <f t="shared" si="61"/>
        <v>#REF!</v>
      </c>
      <c r="M2607" s="828" t="e">
        <f>#REF!</f>
        <v>#REF!</v>
      </c>
      <c r="N2607" s="828" t="e">
        <f>#REF!</f>
        <v>#REF!</v>
      </c>
      <c r="O2607" s="830" t="e">
        <f t="shared" si="62"/>
        <v>#REF!</v>
      </c>
      <c r="P2607" s="820" t="e">
        <f>Tabla13[[#This Row],[Ejec Real Acumu]]-Tabla13[[#This Row],[Proyec Ejec Acumul]]</f>
        <v>#REF!</v>
      </c>
      <c r="Q2607" s="820" t="e">
        <f>Tabla13[[#This Row],[Ejec Real Mes]]-Tabla13[[#This Row],[Program Entreg Mes]]</f>
        <v>#REF!</v>
      </c>
    </row>
    <row r="2608" spans="1:17">
      <c r="A2608" s="828">
        <v>24</v>
      </c>
      <c r="B2608" s="828" t="s">
        <v>2463</v>
      </c>
      <c r="C2608" s="828" t="s">
        <v>2464</v>
      </c>
      <c r="D2608" s="828" t="s">
        <v>688</v>
      </c>
      <c r="E2608" s="828" t="e">
        <f>#REF!</f>
        <v>#REF!</v>
      </c>
      <c r="F2608" s="828">
        <v>8</v>
      </c>
      <c r="G2608" s="828" t="s">
        <v>2450</v>
      </c>
      <c r="H2608" s="828" t="e">
        <f>#REF!</f>
        <v>#REF!</v>
      </c>
      <c r="I2608" s="828" t="e">
        <f>#REF!+#REF!+#REF!+#REF!+#REF!+#REF!+#REF!+#REF!</f>
        <v>#REF!</v>
      </c>
      <c r="J2608" s="828" t="e">
        <f>#REF!+#REF!+#REF!+#REF!+#REF!+#REF!+#REF!+#REF!</f>
        <v>#REF!</v>
      </c>
      <c r="K2608" s="829" t="e">
        <f t="shared" si="60"/>
        <v>#REF!</v>
      </c>
      <c r="L2608" s="829" t="e">
        <f t="shared" si="61"/>
        <v>#REF!</v>
      </c>
      <c r="M2608" s="828" t="e">
        <f>#REF!</f>
        <v>#REF!</v>
      </c>
      <c r="N2608" s="828" t="e">
        <f>#REF!</f>
        <v>#REF!</v>
      </c>
      <c r="O2608" s="830" t="e">
        <f t="shared" si="62"/>
        <v>#REF!</v>
      </c>
      <c r="P2608" s="820" t="e">
        <f>Tabla13[[#This Row],[Ejec Real Acumu]]-Tabla13[[#This Row],[Proyec Ejec Acumul]]</f>
        <v>#REF!</v>
      </c>
      <c r="Q2608" s="820" t="e">
        <f>Tabla13[[#This Row],[Ejec Real Mes]]-Tabla13[[#This Row],[Program Entreg Mes]]</f>
        <v>#REF!</v>
      </c>
    </row>
    <row r="2609" spans="1:17">
      <c r="A2609" s="828">
        <v>25</v>
      </c>
      <c r="B2609" s="828" t="s">
        <v>2463</v>
      </c>
      <c r="C2609" s="828" t="s">
        <v>2464</v>
      </c>
      <c r="D2609" s="828" t="s">
        <v>688</v>
      </c>
      <c r="E2609" s="828" t="e">
        <f>#REF!</f>
        <v>#REF!</v>
      </c>
      <c r="F2609" s="828">
        <v>8</v>
      </c>
      <c r="G2609" s="828" t="s">
        <v>2450</v>
      </c>
      <c r="H2609" s="828" t="e">
        <f>#REF!</f>
        <v>#REF!</v>
      </c>
      <c r="I2609" s="828" t="e">
        <f>#REF!+#REF!+#REF!+#REF!+#REF!+#REF!+#REF!+#REF!</f>
        <v>#REF!</v>
      </c>
      <c r="J2609" s="828" t="e">
        <f>#REF!+#REF!+#REF!+#REF!+#REF!+#REF!+#REF!+#REF!</f>
        <v>#REF!</v>
      </c>
      <c r="K2609" s="829" t="e">
        <f t="shared" si="60"/>
        <v>#REF!</v>
      </c>
      <c r="L2609" s="829" t="e">
        <f t="shared" si="61"/>
        <v>#REF!</v>
      </c>
      <c r="M2609" s="828" t="e">
        <f>#REF!</f>
        <v>#REF!</v>
      </c>
      <c r="N2609" s="828" t="e">
        <f>#REF!</f>
        <v>#REF!</v>
      </c>
      <c r="O2609" s="830" t="e">
        <f t="shared" si="62"/>
        <v>#REF!</v>
      </c>
      <c r="P2609" s="820" t="e">
        <f>Tabla13[[#This Row],[Ejec Real Acumu]]-Tabla13[[#This Row],[Proyec Ejec Acumul]]</f>
        <v>#REF!</v>
      </c>
      <c r="Q2609" s="820" t="e">
        <f>Tabla13[[#This Row],[Ejec Real Mes]]-Tabla13[[#This Row],[Program Entreg Mes]]</f>
        <v>#REF!</v>
      </c>
    </row>
    <row r="2610" spans="1:17">
      <c r="A2610" s="828">
        <v>26</v>
      </c>
      <c r="B2610" s="828" t="s">
        <v>2463</v>
      </c>
      <c r="C2610" s="828" t="s">
        <v>2464</v>
      </c>
      <c r="D2610" s="828" t="s">
        <v>688</v>
      </c>
      <c r="E2610" s="828" t="e">
        <f>#REF!</f>
        <v>#REF!</v>
      </c>
      <c r="F2610" s="828">
        <v>8</v>
      </c>
      <c r="G2610" s="828" t="s">
        <v>2450</v>
      </c>
      <c r="H2610" s="828" t="e">
        <f>#REF!</f>
        <v>#REF!</v>
      </c>
      <c r="I2610" s="828" t="e">
        <f>#REF!+#REF!+#REF!+#REF!+#REF!+#REF!+#REF!+#REF!</f>
        <v>#REF!</v>
      </c>
      <c r="J2610" s="828" t="e">
        <f>#REF!+#REF!+#REF!+#REF!+#REF!+#REF!+#REF!+#REF!</f>
        <v>#REF!</v>
      </c>
      <c r="K2610" s="829" t="e">
        <f t="shared" si="60"/>
        <v>#REF!</v>
      </c>
      <c r="L2610" s="829" t="e">
        <f t="shared" si="61"/>
        <v>#REF!</v>
      </c>
      <c r="M2610" s="828" t="e">
        <f>#REF!</f>
        <v>#REF!</v>
      </c>
      <c r="N2610" s="828" t="e">
        <f>#REF!</f>
        <v>#REF!</v>
      </c>
      <c r="O2610" s="830" t="e">
        <f t="shared" si="62"/>
        <v>#REF!</v>
      </c>
      <c r="P2610" s="820" t="e">
        <f>Tabla13[[#This Row],[Ejec Real Acumu]]-Tabla13[[#This Row],[Proyec Ejec Acumul]]</f>
        <v>#REF!</v>
      </c>
      <c r="Q2610" s="820" t="e">
        <f>Tabla13[[#This Row],[Ejec Real Mes]]-Tabla13[[#This Row],[Program Entreg Mes]]</f>
        <v>#REF!</v>
      </c>
    </row>
    <row r="2611" spans="1:17">
      <c r="A2611" s="828">
        <v>27</v>
      </c>
      <c r="B2611" s="828" t="s">
        <v>2463</v>
      </c>
      <c r="C2611" s="828" t="s">
        <v>2464</v>
      </c>
      <c r="D2611" s="828" t="s">
        <v>688</v>
      </c>
      <c r="E2611" s="828" t="e">
        <f>#REF!</f>
        <v>#REF!</v>
      </c>
      <c r="F2611" s="828">
        <v>8</v>
      </c>
      <c r="G2611" s="828" t="s">
        <v>2450</v>
      </c>
      <c r="H2611" s="828" t="e">
        <f>#REF!</f>
        <v>#REF!</v>
      </c>
      <c r="I2611" s="828" t="e">
        <f>#REF!+#REF!+#REF!+#REF!+#REF!+#REF!+#REF!+#REF!</f>
        <v>#REF!</v>
      </c>
      <c r="J2611" s="828" t="e">
        <f>#REF!+#REF!+#REF!+#REF!+#REF!+#REF!+#REF!+#REF!</f>
        <v>#REF!</v>
      </c>
      <c r="K2611" s="829" t="e">
        <f t="shared" si="60"/>
        <v>#REF!</v>
      </c>
      <c r="L2611" s="829" t="e">
        <f t="shared" si="61"/>
        <v>#REF!</v>
      </c>
      <c r="M2611" s="828" t="e">
        <f>#REF!</f>
        <v>#REF!</v>
      </c>
      <c r="N2611" s="828" t="e">
        <f>#REF!</f>
        <v>#REF!</v>
      </c>
      <c r="O2611" s="830" t="e">
        <f t="shared" si="62"/>
        <v>#REF!</v>
      </c>
      <c r="P2611" s="820" t="e">
        <f>Tabla13[[#This Row],[Ejec Real Acumu]]-Tabla13[[#This Row],[Proyec Ejec Acumul]]</f>
        <v>#REF!</v>
      </c>
      <c r="Q2611" s="820" t="e">
        <f>Tabla13[[#This Row],[Ejec Real Mes]]-Tabla13[[#This Row],[Program Entreg Mes]]</f>
        <v>#REF!</v>
      </c>
    </row>
    <row r="2612" spans="1:17">
      <c r="A2612" s="828">
        <v>28</v>
      </c>
      <c r="B2612" s="828" t="s">
        <v>2463</v>
      </c>
      <c r="C2612" s="828" t="s">
        <v>2464</v>
      </c>
      <c r="D2612" s="828" t="s">
        <v>688</v>
      </c>
      <c r="E2612" s="828" t="e">
        <f>#REF!</f>
        <v>#REF!</v>
      </c>
      <c r="F2612" s="828">
        <v>8</v>
      </c>
      <c r="G2612" s="828" t="s">
        <v>2450</v>
      </c>
      <c r="H2612" s="828" t="e">
        <f>#REF!</f>
        <v>#REF!</v>
      </c>
      <c r="I2612" s="828" t="e">
        <f>#REF!+#REF!+#REF!+#REF!+#REF!+#REF!+#REF!+#REF!</f>
        <v>#REF!</v>
      </c>
      <c r="J2612" s="828" t="e">
        <f>#REF!+#REF!+#REF!+#REF!+#REF!+#REF!+#REF!+#REF!</f>
        <v>#REF!</v>
      </c>
      <c r="K2612" s="829" t="e">
        <f t="shared" si="60"/>
        <v>#REF!</v>
      </c>
      <c r="L2612" s="829" t="e">
        <f t="shared" si="61"/>
        <v>#REF!</v>
      </c>
      <c r="M2612" s="828" t="e">
        <f>#REF!</f>
        <v>#REF!</v>
      </c>
      <c r="N2612" s="828" t="e">
        <f>#REF!</f>
        <v>#REF!</v>
      </c>
      <c r="O2612" s="830" t="e">
        <f t="shared" si="62"/>
        <v>#REF!</v>
      </c>
      <c r="P2612" s="820" t="e">
        <f>Tabla13[[#This Row],[Ejec Real Acumu]]-Tabla13[[#This Row],[Proyec Ejec Acumul]]</f>
        <v>#REF!</v>
      </c>
      <c r="Q2612" s="820" t="e">
        <f>Tabla13[[#This Row],[Ejec Real Mes]]-Tabla13[[#This Row],[Program Entreg Mes]]</f>
        <v>#REF!</v>
      </c>
    </row>
    <row r="2613" spans="1:17">
      <c r="A2613" s="828">
        <v>29</v>
      </c>
      <c r="B2613" s="828" t="s">
        <v>2463</v>
      </c>
      <c r="C2613" s="828" t="s">
        <v>2464</v>
      </c>
      <c r="D2613" s="828" t="s">
        <v>688</v>
      </c>
      <c r="E2613" s="828" t="e">
        <f>#REF!</f>
        <v>#REF!</v>
      </c>
      <c r="F2613" s="828">
        <v>8</v>
      </c>
      <c r="G2613" s="828" t="s">
        <v>2450</v>
      </c>
      <c r="H2613" s="828" t="e">
        <f>#REF!</f>
        <v>#REF!</v>
      </c>
      <c r="I2613" s="828" t="e">
        <f>#REF!+#REF!+#REF!+#REF!+#REF!+#REF!+#REF!+#REF!</f>
        <v>#REF!</v>
      </c>
      <c r="J2613" s="828" t="e">
        <f>#REF!+#REF!+#REF!+#REF!+#REF!+#REF!+#REF!+#REF!</f>
        <v>#REF!</v>
      </c>
      <c r="K2613" s="829" t="e">
        <f t="shared" si="60"/>
        <v>#REF!</v>
      </c>
      <c r="L2613" s="829" t="e">
        <f t="shared" si="61"/>
        <v>#REF!</v>
      </c>
      <c r="M2613" s="828" t="e">
        <f>#REF!</f>
        <v>#REF!</v>
      </c>
      <c r="N2613" s="828" t="e">
        <f>#REF!</f>
        <v>#REF!</v>
      </c>
      <c r="O2613" s="830" t="e">
        <f t="shared" si="62"/>
        <v>#REF!</v>
      </c>
      <c r="P2613" s="820" t="e">
        <f>Tabla13[[#This Row],[Ejec Real Acumu]]-Tabla13[[#This Row],[Proyec Ejec Acumul]]</f>
        <v>#REF!</v>
      </c>
      <c r="Q2613" s="820" t="e">
        <f>Tabla13[[#This Row],[Ejec Real Mes]]-Tabla13[[#This Row],[Program Entreg Mes]]</f>
        <v>#REF!</v>
      </c>
    </row>
    <row r="2614" spans="1:17">
      <c r="A2614" s="828">
        <v>30</v>
      </c>
      <c r="B2614" s="828" t="s">
        <v>2463</v>
      </c>
      <c r="C2614" s="828" t="s">
        <v>2464</v>
      </c>
      <c r="D2614" s="828" t="s">
        <v>688</v>
      </c>
      <c r="E2614" s="828" t="e">
        <f>#REF!</f>
        <v>#REF!</v>
      </c>
      <c r="F2614" s="828">
        <v>8</v>
      </c>
      <c r="G2614" s="828" t="s">
        <v>2450</v>
      </c>
      <c r="H2614" s="828" t="e">
        <f>#REF!</f>
        <v>#REF!</v>
      </c>
      <c r="I2614" s="828" t="e">
        <f>#REF!+#REF!+#REF!+#REF!+#REF!+#REF!+#REF!+#REF!</f>
        <v>#REF!</v>
      </c>
      <c r="J2614" s="828" t="e">
        <f>#REF!+#REF!+#REF!+#REF!+#REF!+#REF!+#REF!+#REF!</f>
        <v>#REF!</v>
      </c>
      <c r="K2614" s="829" t="e">
        <f t="shared" si="60"/>
        <v>#REF!</v>
      </c>
      <c r="L2614" s="829" t="e">
        <f t="shared" si="61"/>
        <v>#REF!</v>
      </c>
      <c r="M2614" s="828" t="e">
        <f>#REF!</f>
        <v>#REF!</v>
      </c>
      <c r="N2614" s="828" t="e">
        <f>#REF!</f>
        <v>#REF!</v>
      </c>
      <c r="O2614" s="830" t="e">
        <f t="shared" si="62"/>
        <v>#REF!</v>
      </c>
      <c r="P2614" s="820" t="e">
        <f>Tabla13[[#This Row],[Ejec Real Acumu]]-Tabla13[[#This Row],[Proyec Ejec Acumul]]</f>
        <v>#REF!</v>
      </c>
      <c r="Q2614" s="820" t="e">
        <f>Tabla13[[#This Row],[Ejec Real Mes]]-Tabla13[[#This Row],[Program Entreg Mes]]</f>
        <v>#REF!</v>
      </c>
    </row>
    <row r="2615" spans="1:17">
      <c r="A2615" s="828">
        <v>31</v>
      </c>
      <c r="B2615" s="828" t="s">
        <v>2463</v>
      </c>
      <c r="C2615" s="828" t="s">
        <v>2464</v>
      </c>
      <c r="D2615" s="828" t="s">
        <v>688</v>
      </c>
      <c r="E2615" s="828" t="e">
        <f>#REF!</f>
        <v>#REF!</v>
      </c>
      <c r="F2615" s="828">
        <v>8</v>
      </c>
      <c r="G2615" s="828" t="s">
        <v>2450</v>
      </c>
      <c r="H2615" s="828" t="e">
        <f>#REF!</f>
        <v>#REF!</v>
      </c>
      <c r="I2615" s="828" t="e">
        <f>#REF!+#REF!+#REF!+#REF!+#REF!+#REF!+#REF!+#REF!</f>
        <v>#REF!</v>
      </c>
      <c r="J2615" s="828" t="e">
        <f>#REF!+#REF!+#REF!+#REF!+#REF!+#REF!+#REF!+#REF!</f>
        <v>#REF!</v>
      </c>
      <c r="K2615" s="829" t="e">
        <f t="shared" si="60"/>
        <v>#REF!</v>
      </c>
      <c r="L2615" s="829" t="e">
        <f t="shared" si="61"/>
        <v>#REF!</v>
      </c>
      <c r="M2615" s="828" t="e">
        <f>#REF!</f>
        <v>#REF!</v>
      </c>
      <c r="N2615" s="828" t="e">
        <f>#REF!</f>
        <v>#REF!</v>
      </c>
      <c r="O2615" s="830" t="e">
        <f t="shared" si="62"/>
        <v>#REF!</v>
      </c>
      <c r="P2615" s="820" t="e">
        <f>Tabla13[[#This Row],[Ejec Real Acumu]]-Tabla13[[#This Row],[Proyec Ejec Acumul]]</f>
        <v>#REF!</v>
      </c>
      <c r="Q2615" s="820" t="e">
        <f>Tabla13[[#This Row],[Ejec Real Mes]]-Tabla13[[#This Row],[Program Entreg Mes]]</f>
        <v>#REF!</v>
      </c>
    </row>
    <row r="2616" spans="1:17">
      <c r="A2616" s="828">
        <v>32</v>
      </c>
      <c r="B2616" s="828" t="s">
        <v>2463</v>
      </c>
      <c r="C2616" s="828" t="s">
        <v>2464</v>
      </c>
      <c r="D2616" s="828" t="s">
        <v>688</v>
      </c>
      <c r="E2616" s="828" t="e">
        <f>#REF!</f>
        <v>#REF!</v>
      </c>
      <c r="F2616" s="828">
        <v>8</v>
      </c>
      <c r="G2616" s="828" t="s">
        <v>2450</v>
      </c>
      <c r="H2616" s="828" t="e">
        <f>#REF!</f>
        <v>#REF!</v>
      </c>
      <c r="I2616" s="828" t="e">
        <f>#REF!+#REF!+#REF!+#REF!+#REF!+#REF!+#REF!+#REF!</f>
        <v>#REF!</v>
      </c>
      <c r="J2616" s="828" t="e">
        <f>#REF!+#REF!+#REF!+#REF!+#REF!+#REF!+#REF!+#REF!</f>
        <v>#REF!</v>
      </c>
      <c r="K2616" s="829" t="e">
        <f t="shared" si="60"/>
        <v>#REF!</v>
      </c>
      <c r="L2616" s="829" t="e">
        <f t="shared" si="61"/>
        <v>#REF!</v>
      </c>
      <c r="M2616" s="828" t="e">
        <f>#REF!</f>
        <v>#REF!</v>
      </c>
      <c r="N2616" s="828" t="e">
        <f>#REF!</f>
        <v>#REF!</v>
      </c>
      <c r="O2616" s="830" t="e">
        <f t="shared" si="62"/>
        <v>#REF!</v>
      </c>
      <c r="P2616" s="820" t="e">
        <f>Tabla13[[#This Row],[Ejec Real Acumu]]-Tabla13[[#This Row],[Proyec Ejec Acumul]]</f>
        <v>#REF!</v>
      </c>
      <c r="Q2616" s="820" t="e">
        <f>Tabla13[[#This Row],[Ejec Real Mes]]-Tabla13[[#This Row],[Program Entreg Mes]]</f>
        <v>#REF!</v>
      </c>
    </row>
    <row r="2617" spans="1:17">
      <c r="A2617" s="828">
        <v>33</v>
      </c>
      <c r="B2617" s="828" t="s">
        <v>2463</v>
      </c>
      <c r="C2617" s="828" t="s">
        <v>2464</v>
      </c>
      <c r="D2617" s="828" t="s">
        <v>688</v>
      </c>
      <c r="E2617" s="828" t="e">
        <f>#REF!</f>
        <v>#REF!</v>
      </c>
      <c r="F2617" s="828">
        <v>8</v>
      </c>
      <c r="G2617" s="828" t="s">
        <v>2450</v>
      </c>
      <c r="H2617" s="828" t="e">
        <f>#REF!</f>
        <v>#REF!</v>
      </c>
      <c r="I2617" s="828" t="e">
        <f>#REF!+#REF!+#REF!+#REF!+#REF!+#REF!+#REF!+#REF!</f>
        <v>#REF!</v>
      </c>
      <c r="J2617" s="828" t="e">
        <f>#REF!+#REF!+#REF!+#REF!+#REF!+#REF!+#REF!+#REF!</f>
        <v>#REF!</v>
      </c>
      <c r="K2617" s="829" t="e">
        <f t="shared" si="60"/>
        <v>#REF!</v>
      </c>
      <c r="L2617" s="829" t="e">
        <f t="shared" si="61"/>
        <v>#REF!</v>
      </c>
      <c r="M2617" s="828" t="e">
        <f>#REF!</f>
        <v>#REF!</v>
      </c>
      <c r="N2617" s="828" t="e">
        <f>#REF!</f>
        <v>#REF!</v>
      </c>
      <c r="O2617" s="830" t="e">
        <f t="shared" si="62"/>
        <v>#REF!</v>
      </c>
      <c r="P2617" s="820" t="e">
        <f>Tabla13[[#This Row],[Ejec Real Acumu]]-Tabla13[[#This Row],[Proyec Ejec Acumul]]</f>
        <v>#REF!</v>
      </c>
      <c r="Q2617" s="820" t="e">
        <f>Tabla13[[#This Row],[Ejec Real Mes]]-Tabla13[[#This Row],[Program Entreg Mes]]</f>
        <v>#REF!</v>
      </c>
    </row>
    <row r="2618" spans="1:17">
      <c r="A2618" s="828">
        <v>34</v>
      </c>
      <c r="B2618" s="828" t="s">
        <v>2463</v>
      </c>
      <c r="C2618" s="828" t="s">
        <v>2464</v>
      </c>
      <c r="D2618" s="828" t="s">
        <v>688</v>
      </c>
      <c r="E2618" s="828" t="e">
        <f>#REF!</f>
        <v>#REF!</v>
      </c>
      <c r="F2618" s="828">
        <v>8</v>
      </c>
      <c r="G2618" s="828" t="s">
        <v>2450</v>
      </c>
      <c r="H2618" s="828" t="e">
        <f>#REF!</f>
        <v>#REF!</v>
      </c>
      <c r="I2618" s="828" t="e">
        <f>#REF!+#REF!+#REF!+#REF!+#REF!+#REF!+#REF!+#REF!</f>
        <v>#REF!</v>
      </c>
      <c r="J2618" s="828" t="e">
        <f>#REF!+#REF!+#REF!+#REF!+#REF!+#REF!+#REF!+#REF!</f>
        <v>#REF!</v>
      </c>
      <c r="K2618" s="829" t="e">
        <f t="shared" si="60"/>
        <v>#REF!</v>
      </c>
      <c r="L2618" s="829" t="e">
        <f t="shared" si="61"/>
        <v>#REF!</v>
      </c>
      <c r="M2618" s="828" t="e">
        <f>#REF!</f>
        <v>#REF!</v>
      </c>
      <c r="N2618" s="828" t="e">
        <f>#REF!</f>
        <v>#REF!</v>
      </c>
      <c r="O2618" s="830" t="e">
        <f t="shared" si="62"/>
        <v>#REF!</v>
      </c>
      <c r="P2618" s="820" t="e">
        <f>Tabla13[[#This Row],[Ejec Real Acumu]]-Tabla13[[#This Row],[Proyec Ejec Acumul]]</f>
        <v>#REF!</v>
      </c>
      <c r="Q2618" s="820" t="e">
        <f>Tabla13[[#This Row],[Ejec Real Mes]]-Tabla13[[#This Row],[Program Entreg Mes]]</f>
        <v>#REF!</v>
      </c>
    </row>
    <row r="2619" spans="1:17">
      <c r="A2619" s="828">
        <v>35</v>
      </c>
      <c r="B2619" s="828" t="s">
        <v>2463</v>
      </c>
      <c r="C2619" s="828" t="s">
        <v>2464</v>
      </c>
      <c r="D2619" s="828" t="s">
        <v>688</v>
      </c>
      <c r="E2619" s="828" t="e">
        <f>#REF!</f>
        <v>#REF!</v>
      </c>
      <c r="F2619" s="828">
        <v>8</v>
      </c>
      <c r="G2619" s="828" t="s">
        <v>2450</v>
      </c>
      <c r="H2619" s="828" t="e">
        <f>#REF!</f>
        <v>#REF!</v>
      </c>
      <c r="I2619" s="828" t="e">
        <f>#REF!+#REF!+#REF!+#REF!+#REF!+#REF!+#REF!+#REF!</f>
        <v>#REF!</v>
      </c>
      <c r="J2619" s="828" t="e">
        <f>#REF!+#REF!+#REF!+#REF!+#REF!+#REF!+#REF!+#REF!</f>
        <v>#REF!</v>
      </c>
      <c r="K2619" s="829" t="e">
        <f t="shared" si="60"/>
        <v>#REF!</v>
      </c>
      <c r="L2619" s="829" t="e">
        <f t="shared" si="61"/>
        <v>#REF!</v>
      </c>
      <c r="M2619" s="828" t="e">
        <f>#REF!</f>
        <v>#REF!</v>
      </c>
      <c r="N2619" s="828" t="e">
        <f>#REF!</f>
        <v>#REF!</v>
      </c>
      <c r="O2619" s="830" t="e">
        <f t="shared" si="62"/>
        <v>#REF!</v>
      </c>
      <c r="P2619" s="820" t="e">
        <f>Tabla13[[#This Row],[Ejec Real Acumu]]-Tabla13[[#This Row],[Proyec Ejec Acumul]]</f>
        <v>#REF!</v>
      </c>
      <c r="Q2619" s="820" t="e">
        <f>Tabla13[[#This Row],[Ejec Real Mes]]-Tabla13[[#This Row],[Program Entreg Mes]]</f>
        <v>#REF!</v>
      </c>
    </row>
    <row r="2620" spans="1:17">
      <c r="A2620" s="828">
        <v>36</v>
      </c>
      <c r="B2620" s="828" t="s">
        <v>2463</v>
      </c>
      <c r="C2620" s="828" t="s">
        <v>2464</v>
      </c>
      <c r="D2620" s="828" t="s">
        <v>688</v>
      </c>
      <c r="E2620" s="828" t="e">
        <f>#REF!</f>
        <v>#REF!</v>
      </c>
      <c r="F2620" s="828">
        <v>8</v>
      </c>
      <c r="G2620" s="828" t="s">
        <v>2450</v>
      </c>
      <c r="H2620" s="828" t="e">
        <f>#REF!</f>
        <v>#REF!</v>
      </c>
      <c r="I2620" s="828" t="e">
        <f>#REF!+#REF!+#REF!+#REF!+#REF!+#REF!+#REF!+#REF!</f>
        <v>#REF!</v>
      </c>
      <c r="J2620" s="828" t="e">
        <f>#REF!+#REF!+#REF!+#REF!+#REF!+#REF!+#REF!+#REF!</f>
        <v>#REF!</v>
      </c>
      <c r="K2620" s="829" t="e">
        <f t="shared" si="60"/>
        <v>#REF!</v>
      </c>
      <c r="L2620" s="829" t="e">
        <f t="shared" si="61"/>
        <v>#REF!</v>
      </c>
      <c r="M2620" s="828" t="e">
        <f>#REF!</f>
        <v>#REF!</v>
      </c>
      <c r="N2620" s="828" t="e">
        <f>#REF!</f>
        <v>#REF!</v>
      </c>
      <c r="O2620" s="830" t="e">
        <f t="shared" si="62"/>
        <v>#REF!</v>
      </c>
      <c r="P2620" s="820" t="e">
        <f>Tabla13[[#This Row],[Ejec Real Acumu]]-Tabla13[[#This Row],[Proyec Ejec Acumul]]</f>
        <v>#REF!</v>
      </c>
      <c r="Q2620" s="820" t="e">
        <f>Tabla13[[#This Row],[Ejec Real Mes]]-Tabla13[[#This Row],[Program Entreg Mes]]</f>
        <v>#REF!</v>
      </c>
    </row>
    <row r="2621" spans="1:17">
      <c r="A2621" s="828">
        <v>37</v>
      </c>
      <c r="B2621" s="828" t="s">
        <v>2463</v>
      </c>
      <c r="C2621" s="828" t="s">
        <v>2464</v>
      </c>
      <c r="D2621" s="828" t="s">
        <v>688</v>
      </c>
      <c r="E2621" s="828" t="e">
        <f>#REF!</f>
        <v>#REF!</v>
      </c>
      <c r="F2621" s="828">
        <v>8</v>
      </c>
      <c r="G2621" s="828" t="s">
        <v>2450</v>
      </c>
      <c r="H2621" s="828" t="e">
        <f>#REF!</f>
        <v>#REF!</v>
      </c>
      <c r="I2621" s="828" t="e">
        <f>#REF!+#REF!+#REF!+#REF!+#REF!+#REF!+#REF!+#REF!</f>
        <v>#REF!</v>
      </c>
      <c r="J2621" s="828" t="e">
        <f>#REF!+#REF!+#REF!+#REF!+#REF!+#REF!+#REF!+#REF!</f>
        <v>#REF!</v>
      </c>
      <c r="K2621" s="829" t="e">
        <f t="shared" si="60"/>
        <v>#REF!</v>
      </c>
      <c r="L2621" s="829" t="e">
        <f t="shared" si="61"/>
        <v>#REF!</v>
      </c>
      <c r="M2621" s="828" t="e">
        <f>#REF!</f>
        <v>#REF!</v>
      </c>
      <c r="N2621" s="828" t="e">
        <f>#REF!</f>
        <v>#REF!</v>
      </c>
      <c r="O2621" s="830" t="e">
        <f t="shared" si="62"/>
        <v>#REF!</v>
      </c>
      <c r="P2621" s="820" t="e">
        <f>Tabla13[[#This Row],[Ejec Real Acumu]]-Tabla13[[#This Row],[Proyec Ejec Acumul]]</f>
        <v>#REF!</v>
      </c>
      <c r="Q2621" s="820" t="e">
        <f>Tabla13[[#This Row],[Ejec Real Mes]]-Tabla13[[#This Row],[Program Entreg Mes]]</f>
        <v>#REF!</v>
      </c>
    </row>
    <row r="2622" spans="1:17">
      <c r="A2622" s="828">
        <v>38</v>
      </c>
      <c r="B2622" s="828" t="s">
        <v>2463</v>
      </c>
      <c r="C2622" s="828" t="s">
        <v>2464</v>
      </c>
      <c r="D2622" s="828" t="s">
        <v>688</v>
      </c>
      <c r="E2622" s="828" t="e">
        <f>#REF!</f>
        <v>#REF!</v>
      </c>
      <c r="F2622" s="828">
        <v>8</v>
      </c>
      <c r="G2622" s="828" t="s">
        <v>2450</v>
      </c>
      <c r="H2622" s="828" t="e">
        <f>#REF!</f>
        <v>#REF!</v>
      </c>
      <c r="I2622" s="828" t="e">
        <f>#REF!+#REF!+#REF!+#REF!+#REF!+#REF!+#REF!+#REF!</f>
        <v>#REF!</v>
      </c>
      <c r="J2622" s="828" t="e">
        <f>#REF!+#REF!+#REF!+#REF!+#REF!+#REF!+#REF!+#REF!</f>
        <v>#REF!</v>
      </c>
      <c r="K2622" s="829" t="e">
        <f t="shared" si="60"/>
        <v>#REF!</v>
      </c>
      <c r="L2622" s="829" t="e">
        <f t="shared" si="61"/>
        <v>#REF!</v>
      </c>
      <c r="M2622" s="828" t="e">
        <f>#REF!</f>
        <v>#REF!</v>
      </c>
      <c r="N2622" s="828" t="e">
        <f>#REF!</f>
        <v>#REF!</v>
      </c>
      <c r="O2622" s="830" t="e">
        <f t="shared" si="62"/>
        <v>#REF!</v>
      </c>
      <c r="P2622" s="820" t="e">
        <f>Tabla13[[#This Row],[Ejec Real Acumu]]-Tabla13[[#This Row],[Proyec Ejec Acumul]]</f>
        <v>#REF!</v>
      </c>
      <c r="Q2622" s="820" t="e">
        <f>Tabla13[[#This Row],[Ejec Real Mes]]-Tabla13[[#This Row],[Program Entreg Mes]]</f>
        <v>#REF!</v>
      </c>
    </row>
    <row r="2623" spans="1:17">
      <c r="A2623" s="828">
        <v>1</v>
      </c>
      <c r="B2623" s="828" t="s">
        <v>2463</v>
      </c>
      <c r="C2623" s="828" t="s">
        <v>2464</v>
      </c>
      <c r="D2623" s="828" t="s">
        <v>688</v>
      </c>
      <c r="E2623" s="828" t="e">
        <f>#REF!</f>
        <v>#REF!</v>
      </c>
      <c r="F2623" s="828">
        <v>9</v>
      </c>
      <c r="G2623" s="828" t="s">
        <v>2451</v>
      </c>
      <c r="H2623" s="828" t="e">
        <f>#REF!</f>
        <v>#REF!</v>
      </c>
      <c r="I2623" s="828" t="e">
        <f>#REF!+#REF!+#REF!+#REF!+#REF!+#REF!+#REF!+#REF!+#REF!</f>
        <v>#REF!</v>
      </c>
      <c r="J2623" s="828" t="e">
        <f>#REF!+#REF!+#REF!+#REF!+#REF!+#REF!+#REF!+#REF!+#REF!</f>
        <v>#REF!</v>
      </c>
      <c r="K2623" s="829" t="e">
        <f t="shared" ref="K2623:K2828" si="63">I2623/H2623</f>
        <v>#REF!</v>
      </c>
      <c r="L2623" s="829" t="e">
        <f t="shared" ref="L2623:L2828" si="64">J2623/H2623</f>
        <v>#REF!</v>
      </c>
      <c r="M2623" s="828" t="e">
        <f>#REF!</f>
        <v>#REF!</v>
      </c>
      <c r="N2623" s="828" t="e">
        <f>#REF!</f>
        <v>#REF!</v>
      </c>
      <c r="O2623" s="830" t="e">
        <f t="shared" ref="O2623:O2828" si="65">N2623/M2623</f>
        <v>#REF!</v>
      </c>
      <c r="P2623" s="820" t="e">
        <f>Tabla13[[#This Row],[Ejec Real Acumu]]-Tabla13[[#This Row],[Proyec Ejec Acumul]]</f>
        <v>#REF!</v>
      </c>
      <c r="Q2623" s="820" t="e">
        <f>Tabla13[[#This Row],[Ejec Real Mes]]-Tabla13[[#This Row],[Program Entreg Mes]]</f>
        <v>#REF!</v>
      </c>
    </row>
    <row r="2624" spans="1:17">
      <c r="A2624" s="828">
        <v>2</v>
      </c>
      <c r="B2624" s="828" t="s">
        <v>2463</v>
      </c>
      <c r="C2624" s="828" t="s">
        <v>2464</v>
      </c>
      <c r="D2624" s="828" t="s">
        <v>688</v>
      </c>
      <c r="E2624" s="828" t="e">
        <f>#REF!</f>
        <v>#REF!</v>
      </c>
      <c r="F2624" s="828">
        <v>9</v>
      </c>
      <c r="G2624" s="828" t="s">
        <v>2451</v>
      </c>
      <c r="H2624" s="828" t="e">
        <f>#REF!</f>
        <v>#REF!</v>
      </c>
      <c r="I2624" s="828" t="e">
        <f>#REF!+#REF!+#REF!+#REF!+#REF!+#REF!+#REF!+#REF!+#REF!</f>
        <v>#REF!</v>
      </c>
      <c r="J2624" s="828" t="e">
        <f>#REF!+#REF!+#REF!+#REF!+#REF!+#REF!+#REF!+#REF!+#REF!</f>
        <v>#REF!</v>
      </c>
      <c r="K2624" s="829" t="e">
        <f t="shared" ref="K2624:K2660" si="66">I2624/H2624</f>
        <v>#REF!</v>
      </c>
      <c r="L2624" s="829" t="e">
        <f t="shared" ref="L2624:L2660" si="67">J2624/H2624</f>
        <v>#REF!</v>
      </c>
      <c r="M2624" s="828" t="e">
        <f>#REF!</f>
        <v>#REF!</v>
      </c>
      <c r="N2624" s="828" t="e">
        <f>#REF!</f>
        <v>#REF!</v>
      </c>
      <c r="O2624" s="830" t="e">
        <f t="shared" ref="O2624:O2660" si="68">N2624/M2624</f>
        <v>#REF!</v>
      </c>
      <c r="P2624" s="820" t="e">
        <f>Tabla13[[#This Row],[Ejec Real Acumu]]-Tabla13[[#This Row],[Proyec Ejec Acumul]]</f>
        <v>#REF!</v>
      </c>
      <c r="Q2624" s="820" t="e">
        <f>Tabla13[[#This Row],[Ejec Real Mes]]-Tabla13[[#This Row],[Program Entreg Mes]]</f>
        <v>#REF!</v>
      </c>
    </row>
    <row r="2625" spans="1:17">
      <c r="A2625" s="828">
        <v>3</v>
      </c>
      <c r="B2625" s="828" t="s">
        <v>2463</v>
      </c>
      <c r="C2625" s="828" t="s">
        <v>2464</v>
      </c>
      <c r="D2625" s="828" t="s">
        <v>688</v>
      </c>
      <c r="E2625" s="828" t="e">
        <f>#REF!</f>
        <v>#REF!</v>
      </c>
      <c r="F2625" s="828">
        <v>9</v>
      </c>
      <c r="G2625" s="828" t="s">
        <v>2451</v>
      </c>
      <c r="H2625" s="828" t="e">
        <f>#REF!</f>
        <v>#REF!</v>
      </c>
      <c r="I2625" s="828" t="e">
        <f>#REF!+#REF!+#REF!+#REF!+#REF!+#REF!+#REF!+#REF!+#REF!</f>
        <v>#REF!</v>
      </c>
      <c r="J2625" s="828" t="e">
        <f>#REF!+#REF!+#REF!+#REF!+#REF!+#REF!+#REF!+#REF!+#REF!</f>
        <v>#REF!</v>
      </c>
      <c r="K2625" s="829" t="e">
        <f t="shared" si="66"/>
        <v>#REF!</v>
      </c>
      <c r="L2625" s="829" t="e">
        <f t="shared" si="67"/>
        <v>#REF!</v>
      </c>
      <c r="M2625" s="828" t="e">
        <f>#REF!</f>
        <v>#REF!</v>
      </c>
      <c r="N2625" s="828" t="e">
        <f>#REF!</f>
        <v>#REF!</v>
      </c>
      <c r="O2625" s="830" t="e">
        <f t="shared" si="68"/>
        <v>#REF!</v>
      </c>
      <c r="P2625" s="820" t="e">
        <f>Tabla13[[#This Row],[Ejec Real Acumu]]-Tabla13[[#This Row],[Proyec Ejec Acumul]]</f>
        <v>#REF!</v>
      </c>
      <c r="Q2625" s="820" t="e">
        <f>Tabla13[[#This Row],[Ejec Real Mes]]-Tabla13[[#This Row],[Program Entreg Mes]]</f>
        <v>#REF!</v>
      </c>
    </row>
    <row r="2626" spans="1:17">
      <c r="A2626" s="828">
        <v>4</v>
      </c>
      <c r="B2626" s="828" t="s">
        <v>2463</v>
      </c>
      <c r="C2626" s="828" t="s">
        <v>2464</v>
      </c>
      <c r="D2626" s="828" t="s">
        <v>688</v>
      </c>
      <c r="E2626" s="828" t="e">
        <f>#REF!</f>
        <v>#REF!</v>
      </c>
      <c r="F2626" s="828">
        <v>9</v>
      </c>
      <c r="G2626" s="828" t="s">
        <v>2451</v>
      </c>
      <c r="H2626" s="828" t="e">
        <f>#REF!</f>
        <v>#REF!</v>
      </c>
      <c r="I2626" s="828" t="e">
        <f>#REF!+#REF!+#REF!+#REF!+#REF!+#REF!+#REF!+#REF!+#REF!</f>
        <v>#REF!</v>
      </c>
      <c r="J2626" s="828" t="e">
        <f>#REF!+#REF!+#REF!+#REF!+#REF!+#REF!+#REF!+#REF!+#REF!</f>
        <v>#REF!</v>
      </c>
      <c r="K2626" s="829" t="e">
        <f t="shared" si="66"/>
        <v>#REF!</v>
      </c>
      <c r="L2626" s="829" t="e">
        <f t="shared" si="67"/>
        <v>#REF!</v>
      </c>
      <c r="M2626" s="828" t="e">
        <f>#REF!</f>
        <v>#REF!</v>
      </c>
      <c r="N2626" s="828" t="e">
        <f>#REF!</f>
        <v>#REF!</v>
      </c>
      <c r="O2626" s="830" t="e">
        <f t="shared" si="68"/>
        <v>#REF!</v>
      </c>
      <c r="P2626" s="820" t="e">
        <f>Tabla13[[#This Row],[Ejec Real Acumu]]-Tabla13[[#This Row],[Proyec Ejec Acumul]]</f>
        <v>#REF!</v>
      </c>
      <c r="Q2626" s="820" t="e">
        <f>Tabla13[[#This Row],[Ejec Real Mes]]-Tabla13[[#This Row],[Program Entreg Mes]]</f>
        <v>#REF!</v>
      </c>
    </row>
    <row r="2627" spans="1:17">
      <c r="A2627" s="828">
        <v>5</v>
      </c>
      <c r="B2627" s="828" t="s">
        <v>2463</v>
      </c>
      <c r="C2627" s="828" t="s">
        <v>2464</v>
      </c>
      <c r="D2627" s="828" t="s">
        <v>688</v>
      </c>
      <c r="E2627" s="828" t="e">
        <f>#REF!</f>
        <v>#REF!</v>
      </c>
      <c r="F2627" s="828">
        <v>9</v>
      </c>
      <c r="G2627" s="828" t="s">
        <v>2451</v>
      </c>
      <c r="H2627" s="828" t="e">
        <f>#REF!</f>
        <v>#REF!</v>
      </c>
      <c r="I2627" s="828" t="e">
        <f>#REF!+#REF!+#REF!+#REF!+#REF!+#REF!+#REF!+#REF!+#REF!</f>
        <v>#REF!</v>
      </c>
      <c r="J2627" s="828" t="e">
        <f>#REF!+#REF!+#REF!+#REF!+#REF!+#REF!+#REF!+#REF!+#REF!</f>
        <v>#REF!</v>
      </c>
      <c r="K2627" s="829" t="e">
        <f t="shared" si="66"/>
        <v>#REF!</v>
      </c>
      <c r="L2627" s="829" t="e">
        <f t="shared" si="67"/>
        <v>#REF!</v>
      </c>
      <c r="M2627" s="828" t="e">
        <f>#REF!</f>
        <v>#REF!</v>
      </c>
      <c r="N2627" s="828" t="e">
        <f>#REF!</f>
        <v>#REF!</v>
      </c>
      <c r="O2627" s="830" t="e">
        <f t="shared" si="68"/>
        <v>#REF!</v>
      </c>
      <c r="P2627" s="820" t="e">
        <f>Tabla13[[#This Row],[Ejec Real Acumu]]-Tabla13[[#This Row],[Proyec Ejec Acumul]]</f>
        <v>#REF!</v>
      </c>
      <c r="Q2627" s="820" t="e">
        <f>Tabla13[[#This Row],[Ejec Real Mes]]-Tabla13[[#This Row],[Program Entreg Mes]]</f>
        <v>#REF!</v>
      </c>
    </row>
    <row r="2628" spans="1:17">
      <c r="A2628" s="828">
        <v>6</v>
      </c>
      <c r="B2628" s="828" t="s">
        <v>2463</v>
      </c>
      <c r="C2628" s="828" t="s">
        <v>2464</v>
      </c>
      <c r="D2628" s="828" t="s">
        <v>688</v>
      </c>
      <c r="E2628" s="828" t="e">
        <f>#REF!</f>
        <v>#REF!</v>
      </c>
      <c r="F2628" s="828">
        <v>9</v>
      </c>
      <c r="G2628" s="828" t="s">
        <v>2451</v>
      </c>
      <c r="H2628" s="828" t="e">
        <f>#REF!</f>
        <v>#REF!</v>
      </c>
      <c r="I2628" s="828" t="e">
        <f>#REF!+#REF!+#REF!+#REF!+#REF!+#REF!+#REF!+#REF!+#REF!</f>
        <v>#REF!</v>
      </c>
      <c r="J2628" s="828" t="e">
        <f>#REF!+#REF!+#REF!+#REF!+#REF!+#REF!+#REF!+#REF!+#REF!</f>
        <v>#REF!</v>
      </c>
      <c r="K2628" s="829" t="e">
        <f t="shared" si="66"/>
        <v>#REF!</v>
      </c>
      <c r="L2628" s="829" t="e">
        <f t="shared" si="67"/>
        <v>#REF!</v>
      </c>
      <c r="M2628" s="828" t="e">
        <f>#REF!</f>
        <v>#REF!</v>
      </c>
      <c r="N2628" s="828" t="e">
        <f>#REF!</f>
        <v>#REF!</v>
      </c>
      <c r="O2628" s="830" t="e">
        <f t="shared" si="68"/>
        <v>#REF!</v>
      </c>
      <c r="P2628" s="820" t="e">
        <f>Tabla13[[#This Row],[Ejec Real Acumu]]-Tabla13[[#This Row],[Proyec Ejec Acumul]]</f>
        <v>#REF!</v>
      </c>
      <c r="Q2628" s="820" t="e">
        <f>Tabla13[[#This Row],[Ejec Real Mes]]-Tabla13[[#This Row],[Program Entreg Mes]]</f>
        <v>#REF!</v>
      </c>
    </row>
    <row r="2629" spans="1:17">
      <c r="A2629" s="828">
        <v>7</v>
      </c>
      <c r="B2629" s="828" t="s">
        <v>2463</v>
      </c>
      <c r="C2629" s="828" t="s">
        <v>2464</v>
      </c>
      <c r="D2629" s="828" t="s">
        <v>688</v>
      </c>
      <c r="E2629" s="828" t="e">
        <f>#REF!</f>
        <v>#REF!</v>
      </c>
      <c r="F2629" s="828">
        <v>9</v>
      </c>
      <c r="G2629" s="828" t="s">
        <v>2451</v>
      </c>
      <c r="H2629" s="828" t="e">
        <f>#REF!</f>
        <v>#REF!</v>
      </c>
      <c r="I2629" s="828" t="e">
        <f>#REF!+#REF!+#REF!+#REF!+#REF!+#REF!+#REF!+#REF!+#REF!</f>
        <v>#REF!</v>
      </c>
      <c r="J2629" s="828" t="e">
        <f>#REF!+#REF!+#REF!+#REF!+#REF!+#REF!+#REF!+#REF!+#REF!</f>
        <v>#REF!</v>
      </c>
      <c r="K2629" s="829" t="e">
        <f t="shared" si="66"/>
        <v>#REF!</v>
      </c>
      <c r="L2629" s="829" t="e">
        <f t="shared" si="67"/>
        <v>#REF!</v>
      </c>
      <c r="M2629" s="828" t="e">
        <f>#REF!</f>
        <v>#REF!</v>
      </c>
      <c r="N2629" s="828" t="e">
        <f>#REF!</f>
        <v>#REF!</v>
      </c>
      <c r="O2629" s="830" t="e">
        <f t="shared" si="68"/>
        <v>#REF!</v>
      </c>
      <c r="P2629" s="820" t="e">
        <f>Tabla13[[#This Row],[Ejec Real Acumu]]-Tabla13[[#This Row],[Proyec Ejec Acumul]]</f>
        <v>#REF!</v>
      </c>
      <c r="Q2629" s="820" t="e">
        <f>Tabla13[[#This Row],[Ejec Real Mes]]-Tabla13[[#This Row],[Program Entreg Mes]]</f>
        <v>#REF!</v>
      </c>
    </row>
    <row r="2630" spans="1:17">
      <c r="A2630" s="828">
        <v>8</v>
      </c>
      <c r="B2630" s="828" t="s">
        <v>2463</v>
      </c>
      <c r="C2630" s="828" t="s">
        <v>2464</v>
      </c>
      <c r="D2630" s="828" t="s">
        <v>688</v>
      </c>
      <c r="E2630" s="828" t="e">
        <f>#REF!</f>
        <v>#REF!</v>
      </c>
      <c r="F2630" s="828">
        <v>9</v>
      </c>
      <c r="G2630" s="828" t="s">
        <v>2451</v>
      </c>
      <c r="H2630" s="828" t="e">
        <f>#REF!</f>
        <v>#REF!</v>
      </c>
      <c r="I2630" s="828" t="e">
        <f>#REF!+#REF!+#REF!+#REF!+#REF!+#REF!+#REF!+#REF!+#REF!</f>
        <v>#REF!</v>
      </c>
      <c r="J2630" s="828" t="e">
        <f>#REF!+#REF!+#REF!+#REF!+#REF!+#REF!+#REF!+#REF!+#REF!</f>
        <v>#REF!</v>
      </c>
      <c r="K2630" s="829" t="e">
        <f t="shared" si="66"/>
        <v>#REF!</v>
      </c>
      <c r="L2630" s="829" t="e">
        <f t="shared" si="67"/>
        <v>#REF!</v>
      </c>
      <c r="M2630" s="828" t="e">
        <f>#REF!</f>
        <v>#REF!</v>
      </c>
      <c r="N2630" s="828" t="e">
        <f>#REF!</f>
        <v>#REF!</v>
      </c>
      <c r="O2630" s="830" t="e">
        <f t="shared" si="68"/>
        <v>#REF!</v>
      </c>
      <c r="P2630" s="820" t="e">
        <f>Tabla13[[#This Row],[Ejec Real Acumu]]-Tabla13[[#This Row],[Proyec Ejec Acumul]]</f>
        <v>#REF!</v>
      </c>
      <c r="Q2630" s="820" t="e">
        <f>Tabla13[[#This Row],[Ejec Real Mes]]-Tabla13[[#This Row],[Program Entreg Mes]]</f>
        <v>#REF!</v>
      </c>
    </row>
    <row r="2631" spans="1:17">
      <c r="A2631" s="828">
        <v>9</v>
      </c>
      <c r="B2631" s="828" t="s">
        <v>2463</v>
      </c>
      <c r="C2631" s="828" t="s">
        <v>2464</v>
      </c>
      <c r="D2631" s="828" t="s">
        <v>688</v>
      </c>
      <c r="E2631" s="828" t="e">
        <f>#REF!</f>
        <v>#REF!</v>
      </c>
      <c r="F2631" s="828">
        <v>9</v>
      </c>
      <c r="G2631" s="828" t="s">
        <v>2451</v>
      </c>
      <c r="H2631" s="828" t="e">
        <f>#REF!</f>
        <v>#REF!</v>
      </c>
      <c r="I2631" s="828" t="e">
        <f>#REF!+#REF!+#REF!+#REF!+#REF!+#REF!+#REF!+#REF!+#REF!</f>
        <v>#REF!</v>
      </c>
      <c r="J2631" s="828" t="e">
        <f>#REF!+#REF!+#REF!+#REF!+#REF!+#REF!+#REF!+#REF!+#REF!</f>
        <v>#REF!</v>
      </c>
      <c r="K2631" s="829" t="e">
        <f t="shared" si="66"/>
        <v>#REF!</v>
      </c>
      <c r="L2631" s="829" t="e">
        <f t="shared" si="67"/>
        <v>#REF!</v>
      </c>
      <c r="M2631" s="828" t="e">
        <f>#REF!</f>
        <v>#REF!</v>
      </c>
      <c r="N2631" s="828" t="e">
        <f>#REF!</f>
        <v>#REF!</v>
      </c>
      <c r="O2631" s="830" t="e">
        <f t="shared" si="68"/>
        <v>#REF!</v>
      </c>
      <c r="P2631" s="820" t="e">
        <f>Tabla13[[#This Row],[Ejec Real Acumu]]-Tabla13[[#This Row],[Proyec Ejec Acumul]]</f>
        <v>#REF!</v>
      </c>
      <c r="Q2631" s="820" t="e">
        <f>Tabla13[[#This Row],[Ejec Real Mes]]-Tabla13[[#This Row],[Program Entreg Mes]]</f>
        <v>#REF!</v>
      </c>
    </row>
    <row r="2632" spans="1:17">
      <c r="A2632" s="828">
        <v>10</v>
      </c>
      <c r="B2632" s="828" t="s">
        <v>2463</v>
      </c>
      <c r="C2632" s="828" t="s">
        <v>2464</v>
      </c>
      <c r="D2632" s="828" t="s">
        <v>688</v>
      </c>
      <c r="E2632" s="828" t="e">
        <f>#REF!</f>
        <v>#REF!</v>
      </c>
      <c r="F2632" s="828">
        <v>9</v>
      </c>
      <c r="G2632" s="828" t="s">
        <v>2451</v>
      </c>
      <c r="H2632" s="828" t="e">
        <f>#REF!</f>
        <v>#REF!</v>
      </c>
      <c r="I2632" s="828" t="e">
        <f>#REF!+#REF!+#REF!+#REF!+#REF!+#REF!+#REF!+#REF!+#REF!</f>
        <v>#REF!</v>
      </c>
      <c r="J2632" s="828" t="e">
        <f>#REF!+#REF!+#REF!+#REF!+#REF!+#REF!+#REF!+#REF!+#REF!</f>
        <v>#REF!</v>
      </c>
      <c r="K2632" s="829" t="e">
        <f t="shared" si="66"/>
        <v>#REF!</v>
      </c>
      <c r="L2632" s="829" t="e">
        <f t="shared" si="67"/>
        <v>#REF!</v>
      </c>
      <c r="M2632" s="828" t="e">
        <f>#REF!</f>
        <v>#REF!</v>
      </c>
      <c r="N2632" s="828" t="e">
        <f>#REF!</f>
        <v>#REF!</v>
      </c>
      <c r="O2632" s="830" t="e">
        <f t="shared" si="68"/>
        <v>#REF!</v>
      </c>
      <c r="P2632" s="820" t="e">
        <f>Tabla13[[#This Row],[Ejec Real Acumu]]-Tabla13[[#This Row],[Proyec Ejec Acumul]]</f>
        <v>#REF!</v>
      </c>
      <c r="Q2632" s="820" t="e">
        <f>Tabla13[[#This Row],[Ejec Real Mes]]-Tabla13[[#This Row],[Program Entreg Mes]]</f>
        <v>#REF!</v>
      </c>
    </row>
    <row r="2633" spans="1:17">
      <c r="A2633" s="828">
        <v>11</v>
      </c>
      <c r="B2633" s="828" t="s">
        <v>2463</v>
      </c>
      <c r="C2633" s="828" t="s">
        <v>2464</v>
      </c>
      <c r="D2633" s="828" t="s">
        <v>688</v>
      </c>
      <c r="E2633" s="828" t="e">
        <f>#REF!</f>
        <v>#REF!</v>
      </c>
      <c r="F2633" s="828">
        <v>9</v>
      </c>
      <c r="G2633" s="828" t="s">
        <v>2451</v>
      </c>
      <c r="H2633" s="828" t="e">
        <f>#REF!</f>
        <v>#REF!</v>
      </c>
      <c r="I2633" s="828" t="e">
        <f>#REF!+#REF!+#REF!+#REF!+#REF!+#REF!+#REF!+#REF!+#REF!</f>
        <v>#REF!</v>
      </c>
      <c r="J2633" s="828" t="e">
        <f>#REF!+#REF!+#REF!+#REF!+#REF!+#REF!+#REF!+#REF!+#REF!</f>
        <v>#REF!</v>
      </c>
      <c r="K2633" s="829" t="e">
        <f t="shared" si="66"/>
        <v>#REF!</v>
      </c>
      <c r="L2633" s="829" t="e">
        <f t="shared" si="67"/>
        <v>#REF!</v>
      </c>
      <c r="M2633" s="828" t="e">
        <f>#REF!</f>
        <v>#REF!</v>
      </c>
      <c r="N2633" s="828" t="e">
        <f>#REF!</f>
        <v>#REF!</v>
      </c>
      <c r="O2633" s="830" t="e">
        <f t="shared" si="68"/>
        <v>#REF!</v>
      </c>
      <c r="P2633" s="820" t="e">
        <f>Tabla13[[#This Row],[Ejec Real Acumu]]-Tabla13[[#This Row],[Proyec Ejec Acumul]]</f>
        <v>#REF!</v>
      </c>
      <c r="Q2633" s="820" t="e">
        <f>Tabla13[[#This Row],[Ejec Real Mes]]-Tabla13[[#This Row],[Program Entreg Mes]]</f>
        <v>#REF!</v>
      </c>
    </row>
    <row r="2634" spans="1:17">
      <c r="A2634" s="828">
        <v>12</v>
      </c>
      <c r="B2634" s="828" t="s">
        <v>2463</v>
      </c>
      <c r="C2634" s="828" t="s">
        <v>2464</v>
      </c>
      <c r="D2634" s="828" t="s">
        <v>688</v>
      </c>
      <c r="E2634" s="828" t="e">
        <f>#REF!</f>
        <v>#REF!</v>
      </c>
      <c r="F2634" s="828">
        <v>9</v>
      </c>
      <c r="G2634" s="828" t="s">
        <v>2451</v>
      </c>
      <c r="H2634" s="828" t="e">
        <f>#REF!</f>
        <v>#REF!</v>
      </c>
      <c r="I2634" s="828" t="e">
        <f>#REF!+#REF!+#REF!+#REF!+#REF!+#REF!+#REF!+#REF!+#REF!</f>
        <v>#REF!</v>
      </c>
      <c r="J2634" s="828" t="e">
        <f>#REF!+#REF!+#REF!+#REF!+#REF!+#REF!+#REF!+#REF!+#REF!</f>
        <v>#REF!</v>
      </c>
      <c r="K2634" s="829" t="e">
        <f t="shared" si="66"/>
        <v>#REF!</v>
      </c>
      <c r="L2634" s="829" t="e">
        <f t="shared" si="67"/>
        <v>#REF!</v>
      </c>
      <c r="M2634" s="828" t="e">
        <f>#REF!</f>
        <v>#REF!</v>
      </c>
      <c r="N2634" s="828" t="e">
        <f>#REF!</f>
        <v>#REF!</v>
      </c>
      <c r="O2634" s="830" t="e">
        <f t="shared" si="68"/>
        <v>#REF!</v>
      </c>
      <c r="P2634" s="820" t="e">
        <f>Tabla13[[#This Row],[Ejec Real Acumu]]-Tabla13[[#This Row],[Proyec Ejec Acumul]]</f>
        <v>#REF!</v>
      </c>
      <c r="Q2634" s="820" t="e">
        <f>Tabla13[[#This Row],[Ejec Real Mes]]-Tabla13[[#This Row],[Program Entreg Mes]]</f>
        <v>#REF!</v>
      </c>
    </row>
    <row r="2635" spans="1:17">
      <c r="A2635" s="828">
        <v>13</v>
      </c>
      <c r="B2635" s="828" t="s">
        <v>2463</v>
      </c>
      <c r="C2635" s="828" t="s">
        <v>2464</v>
      </c>
      <c r="D2635" s="828" t="s">
        <v>688</v>
      </c>
      <c r="E2635" s="828" t="e">
        <f>#REF!</f>
        <v>#REF!</v>
      </c>
      <c r="F2635" s="828">
        <v>9</v>
      </c>
      <c r="G2635" s="828" t="s">
        <v>2451</v>
      </c>
      <c r="H2635" s="828" t="e">
        <f>#REF!</f>
        <v>#REF!</v>
      </c>
      <c r="I2635" s="828" t="e">
        <f>#REF!+#REF!+#REF!+#REF!+#REF!+#REF!+#REF!+#REF!+#REF!</f>
        <v>#REF!</v>
      </c>
      <c r="J2635" s="828" t="e">
        <f>#REF!+#REF!+#REF!+#REF!+#REF!+#REF!+#REF!+#REF!+#REF!</f>
        <v>#REF!</v>
      </c>
      <c r="K2635" s="829" t="e">
        <f t="shared" si="66"/>
        <v>#REF!</v>
      </c>
      <c r="L2635" s="829" t="e">
        <f t="shared" si="67"/>
        <v>#REF!</v>
      </c>
      <c r="M2635" s="828" t="e">
        <f>#REF!</f>
        <v>#REF!</v>
      </c>
      <c r="N2635" s="828" t="e">
        <f>#REF!</f>
        <v>#REF!</v>
      </c>
      <c r="O2635" s="830" t="e">
        <f t="shared" si="68"/>
        <v>#REF!</v>
      </c>
      <c r="P2635" s="820" t="e">
        <f>Tabla13[[#This Row],[Ejec Real Acumu]]-Tabla13[[#This Row],[Proyec Ejec Acumul]]</f>
        <v>#REF!</v>
      </c>
      <c r="Q2635" s="820" t="e">
        <f>Tabla13[[#This Row],[Ejec Real Mes]]-Tabla13[[#This Row],[Program Entreg Mes]]</f>
        <v>#REF!</v>
      </c>
    </row>
    <row r="2636" spans="1:17">
      <c r="A2636" s="828">
        <v>14</v>
      </c>
      <c r="B2636" s="828" t="s">
        <v>2463</v>
      </c>
      <c r="C2636" s="828" t="s">
        <v>2464</v>
      </c>
      <c r="D2636" s="828" t="s">
        <v>688</v>
      </c>
      <c r="E2636" s="828" t="e">
        <f>#REF!</f>
        <v>#REF!</v>
      </c>
      <c r="F2636" s="828">
        <v>9</v>
      </c>
      <c r="G2636" s="828" t="s">
        <v>2451</v>
      </c>
      <c r="H2636" s="828" t="e">
        <f>#REF!</f>
        <v>#REF!</v>
      </c>
      <c r="I2636" s="828" t="e">
        <f>#REF!+#REF!+#REF!+#REF!+#REF!+#REF!+#REF!+#REF!+#REF!</f>
        <v>#REF!</v>
      </c>
      <c r="J2636" s="828" t="e">
        <f>#REF!+#REF!+#REF!+#REF!+#REF!+#REF!+#REF!+#REF!+#REF!</f>
        <v>#REF!</v>
      </c>
      <c r="K2636" s="829" t="e">
        <f t="shared" si="66"/>
        <v>#REF!</v>
      </c>
      <c r="L2636" s="829" t="e">
        <f t="shared" si="67"/>
        <v>#REF!</v>
      </c>
      <c r="M2636" s="828" t="e">
        <f>#REF!</f>
        <v>#REF!</v>
      </c>
      <c r="N2636" s="828" t="e">
        <f>#REF!</f>
        <v>#REF!</v>
      </c>
      <c r="O2636" s="830" t="e">
        <f t="shared" si="68"/>
        <v>#REF!</v>
      </c>
      <c r="P2636" s="820" t="e">
        <f>Tabla13[[#This Row],[Ejec Real Acumu]]-Tabla13[[#This Row],[Proyec Ejec Acumul]]</f>
        <v>#REF!</v>
      </c>
      <c r="Q2636" s="820" t="e">
        <f>Tabla13[[#This Row],[Ejec Real Mes]]-Tabla13[[#This Row],[Program Entreg Mes]]</f>
        <v>#REF!</v>
      </c>
    </row>
    <row r="2637" spans="1:17">
      <c r="A2637" s="828">
        <v>15</v>
      </c>
      <c r="B2637" s="828" t="s">
        <v>2463</v>
      </c>
      <c r="C2637" s="828" t="s">
        <v>2464</v>
      </c>
      <c r="D2637" s="828" t="s">
        <v>688</v>
      </c>
      <c r="E2637" s="828" t="e">
        <f>#REF!</f>
        <v>#REF!</v>
      </c>
      <c r="F2637" s="828">
        <v>9</v>
      </c>
      <c r="G2637" s="828" t="s">
        <v>2451</v>
      </c>
      <c r="H2637" s="828" t="e">
        <f>#REF!</f>
        <v>#REF!</v>
      </c>
      <c r="I2637" s="828" t="e">
        <f>#REF!+#REF!+#REF!+#REF!+#REF!+#REF!+#REF!+#REF!+#REF!</f>
        <v>#REF!</v>
      </c>
      <c r="J2637" s="828" t="e">
        <f>#REF!+#REF!+#REF!+#REF!+#REF!+#REF!+#REF!+#REF!+#REF!</f>
        <v>#REF!</v>
      </c>
      <c r="K2637" s="829" t="e">
        <f t="shared" si="66"/>
        <v>#REF!</v>
      </c>
      <c r="L2637" s="829" t="e">
        <f t="shared" si="67"/>
        <v>#REF!</v>
      </c>
      <c r="M2637" s="828" t="e">
        <f>#REF!</f>
        <v>#REF!</v>
      </c>
      <c r="N2637" s="828" t="e">
        <f>#REF!</f>
        <v>#REF!</v>
      </c>
      <c r="O2637" s="830" t="e">
        <f t="shared" si="68"/>
        <v>#REF!</v>
      </c>
      <c r="P2637" s="820" t="e">
        <f>Tabla13[[#This Row],[Ejec Real Acumu]]-Tabla13[[#This Row],[Proyec Ejec Acumul]]</f>
        <v>#REF!</v>
      </c>
      <c r="Q2637" s="820" t="e">
        <f>Tabla13[[#This Row],[Ejec Real Mes]]-Tabla13[[#This Row],[Program Entreg Mes]]</f>
        <v>#REF!</v>
      </c>
    </row>
    <row r="2638" spans="1:17">
      <c r="A2638" s="828">
        <v>16</v>
      </c>
      <c r="B2638" s="828" t="s">
        <v>2463</v>
      </c>
      <c r="C2638" s="828" t="s">
        <v>2464</v>
      </c>
      <c r="D2638" s="828" t="s">
        <v>688</v>
      </c>
      <c r="E2638" s="828" t="e">
        <f>#REF!</f>
        <v>#REF!</v>
      </c>
      <c r="F2638" s="828">
        <v>9</v>
      </c>
      <c r="G2638" s="828" t="s">
        <v>2451</v>
      </c>
      <c r="H2638" s="828" t="e">
        <f>#REF!</f>
        <v>#REF!</v>
      </c>
      <c r="I2638" s="828" t="e">
        <f>#REF!+#REF!+#REF!+#REF!+#REF!+#REF!+#REF!+#REF!+#REF!</f>
        <v>#REF!</v>
      </c>
      <c r="J2638" s="828" t="e">
        <f>#REF!+#REF!+#REF!+#REF!+#REF!+#REF!+#REF!+#REF!+#REF!</f>
        <v>#REF!</v>
      </c>
      <c r="K2638" s="829" t="e">
        <f t="shared" si="66"/>
        <v>#REF!</v>
      </c>
      <c r="L2638" s="829" t="e">
        <f t="shared" si="67"/>
        <v>#REF!</v>
      </c>
      <c r="M2638" s="828" t="e">
        <f>#REF!</f>
        <v>#REF!</v>
      </c>
      <c r="N2638" s="828" t="e">
        <f>#REF!</f>
        <v>#REF!</v>
      </c>
      <c r="O2638" s="830" t="e">
        <f t="shared" si="68"/>
        <v>#REF!</v>
      </c>
      <c r="P2638" s="820" t="e">
        <f>Tabla13[[#This Row],[Ejec Real Acumu]]-Tabla13[[#This Row],[Proyec Ejec Acumul]]</f>
        <v>#REF!</v>
      </c>
      <c r="Q2638" s="820" t="e">
        <f>Tabla13[[#This Row],[Ejec Real Mes]]-Tabla13[[#This Row],[Program Entreg Mes]]</f>
        <v>#REF!</v>
      </c>
    </row>
    <row r="2639" spans="1:17">
      <c r="A2639" s="828">
        <v>17</v>
      </c>
      <c r="B2639" s="828" t="s">
        <v>2463</v>
      </c>
      <c r="C2639" s="828" t="s">
        <v>2464</v>
      </c>
      <c r="D2639" s="828" t="s">
        <v>688</v>
      </c>
      <c r="E2639" s="828" t="e">
        <f>#REF!</f>
        <v>#REF!</v>
      </c>
      <c r="F2639" s="828">
        <v>9</v>
      </c>
      <c r="G2639" s="828" t="s">
        <v>2451</v>
      </c>
      <c r="H2639" s="828" t="e">
        <f>#REF!</f>
        <v>#REF!</v>
      </c>
      <c r="I2639" s="828" t="e">
        <f>#REF!+#REF!+#REF!+#REF!+#REF!+#REF!+#REF!+#REF!+#REF!</f>
        <v>#REF!</v>
      </c>
      <c r="J2639" s="828" t="e">
        <f>#REF!+#REF!+#REF!+#REF!+#REF!+#REF!+#REF!+#REF!+#REF!</f>
        <v>#REF!</v>
      </c>
      <c r="K2639" s="829" t="e">
        <f t="shared" si="66"/>
        <v>#REF!</v>
      </c>
      <c r="L2639" s="829" t="e">
        <f t="shared" si="67"/>
        <v>#REF!</v>
      </c>
      <c r="M2639" s="828" t="e">
        <f>#REF!</f>
        <v>#REF!</v>
      </c>
      <c r="N2639" s="828" t="e">
        <f>#REF!</f>
        <v>#REF!</v>
      </c>
      <c r="O2639" s="830" t="e">
        <f t="shared" si="68"/>
        <v>#REF!</v>
      </c>
      <c r="P2639" s="820" t="e">
        <f>Tabla13[[#This Row],[Ejec Real Acumu]]-Tabla13[[#This Row],[Proyec Ejec Acumul]]</f>
        <v>#REF!</v>
      </c>
      <c r="Q2639" s="820" t="e">
        <f>Tabla13[[#This Row],[Ejec Real Mes]]-Tabla13[[#This Row],[Program Entreg Mes]]</f>
        <v>#REF!</v>
      </c>
    </row>
    <row r="2640" spans="1:17">
      <c r="A2640" s="828">
        <v>18</v>
      </c>
      <c r="B2640" s="828" t="s">
        <v>2463</v>
      </c>
      <c r="C2640" s="828" t="s">
        <v>2464</v>
      </c>
      <c r="D2640" s="828" t="s">
        <v>688</v>
      </c>
      <c r="E2640" s="828" t="e">
        <f>#REF!</f>
        <v>#REF!</v>
      </c>
      <c r="F2640" s="828">
        <v>9</v>
      </c>
      <c r="G2640" s="828" t="s">
        <v>2451</v>
      </c>
      <c r="H2640" s="828" t="e">
        <f>#REF!</f>
        <v>#REF!</v>
      </c>
      <c r="I2640" s="828" t="e">
        <f>#REF!+#REF!+#REF!+#REF!+#REF!+#REF!+#REF!+#REF!+#REF!</f>
        <v>#REF!</v>
      </c>
      <c r="J2640" s="828" t="e">
        <f>#REF!+#REF!+#REF!+#REF!+#REF!+#REF!+#REF!+#REF!+#REF!</f>
        <v>#REF!</v>
      </c>
      <c r="K2640" s="829" t="e">
        <f t="shared" si="66"/>
        <v>#REF!</v>
      </c>
      <c r="L2640" s="829" t="e">
        <f t="shared" si="67"/>
        <v>#REF!</v>
      </c>
      <c r="M2640" s="828" t="e">
        <f>#REF!</f>
        <v>#REF!</v>
      </c>
      <c r="N2640" s="828" t="e">
        <f>#REF!</f>
        <v>#REF!</v>
      </c>
      <c r="O2640" s="830" t="e">
        <f t="shared" si="68"/>
        <v>#REF!</v>
      </c>
      <c r="P2640" s="820" t="e">
        <f>Tabla13[[#This Row],[Ejec Real Acumu]]-Tabla13[[#This Row],[Proyec Ejec Acumul]]</f>
        <v>#REF!</v>
      </c>
      <c r="Q2640" s="820" t="e">
        <f>Tabla13[[#This Row],[Ejec Real Mes]]-Tabla13[[#This Row],[Program Entreg Mes]]</f>
        <v>#REF!</v>
      </c>
    </row>
    <row r="2641" spans="1:17">
      <c r="A2641" s="828">
        <v>19</v>
      </c>
      <c r="B2641" s="828" t="s">
        <v>2463</v>
      </c>
      <c r="C2641" s="828" t="s">
        <v>2464</v>
      </c>
      <c r="D2641" s="828" t="s">
        <v>688</v>
      </c>
      <c r="E2641" s="828" t="e">
        <f>#REF!</f>
        <v>#REF!</v>
      </c>
      <c r="F2641" s="828">
        <v>9</v>
      </c>
      <c r="G2641" s="828" t="s">
        <v>2451</v>
      </c>
      <c r="H2641" s="828" t="e">
        <f>#REF!</f>
        <v>#REF!</v>
      </c>
      <c r="I2641" s="828" t="e">
        <f>#REF!+#REF!+#REF!+#REF!+#REF!+#REF!+#REF!+#REF!+#REF!</f>
        <v>#REF!</v>
      </c>
      <c r="J2641" s="828" t="e">
        <f>#REF!+#REF!+#REF!+#REF!+#REF!+#REF!+#REF!+#REF!+#REF!</f>
        <v>#REF!</v>
      </c>
      <c r="K2641" s="829" t="e">
        <f t="shared" si="66"/>
        <v>#REF!</v>
      </c>
      <c r="L2641" s="829" t="e">
        <f t="shared" si="67"/>
        <v>#REF!</v>
      </c>
      <c r="M2641" s="828" t="e">
        <f>#REF!</f>
        <v>#REF!</v>
      </c>
      <c r="N2641" s="828" t="e">
        <f>#REF!</f>
        <v>#REF!</v>
      </c>
      <c r="O2641" s="830" t="e">
        <f t="shared" si="68"/>
        <v>#REF!</v>
      </c>
      <c r="P2641" s="820" t="e">
        <f>Tabla13[[#This Row],[Ejec Real Acumu]]-Tabla13[[#This Row],[Proyec Ejec Acumul]]</f>
        <v>#REF!</v>
      </c>
      <c r="Q2641" s="820" t="e">
        <f>Tabla13[[#This Row],[Ejec Real Mes]]-Tabla13[[#This Row],[Program Entreg Mes]]</f>
        <v>#REF!</v>
      </c>
    </row>
    <row r="2642" spans="1:17">
      <c r="A2642" s="828">
        <v>20</v>
      </c>
      <c r="B2642" s="828" t="s">
        <v>2463</v>
      </c>
      <c r="C2642" s="828" t="s">
        <v>2464</v>
      </c>
      <c r="D2642" s="828" t="s">
        <v>688</v>
      </c>
      <c r="E2642" s="828" t="e">
        <f>#REF!</f>
        <v>#REF!</v>
      </c>
      <c r="F2642" s="828">
        <v>9</v>
      </c>
      <c r="G2642" s="828" t="s">
        <v>2451</v>
      </c>
      <c r="H2642" s="828" t="e">
        <f>#REF!</f>
        <v>#REF!</v>
      </c>
      <c r="I2642" s="828" t="e">
        <f>#REF!+#REF!+#REF!+#REF!+#REF!+#REF!+#REF!+#REF!+#REF!</f>
        <v>#REF!</v>
      </c>
      <c r="J2642" s="828" t="e">
        <f>#REF!+#REF!+#REF!+#REF!+#REF!+#REF!+#REF!+#REF!+#REF!</f>
        <v>#REF!</v>
      </c>
      <c r="K2642" s="829" t="e">
        <f t="shared" si="66"/>
        <v>#REF!</v>
      </c>
      <c r="L2642" s="829" t="e">
        <f t="shared" si="67"/>
        <v>#REF!</v>
      </c>
      <c r="M2642" s="828" t="e">
        <f>#REF!</f>
        <v>#REF!</v>
      </c>
      <c r="N2642" s="828" t="e">
        <f>#REF!</f>
        <v>#REF!</v>
      </c>
      <c r="O2642" s="830" t="e">
        <f t="shared" si="68"/>
        <v>#REF!</v>
      </c>
      <c r="P2642" s="820" t="e">
        <f>Tabla13[[#This Row],[Ejec Real Acumu]]-Tabla13[[#This Row],[Proyec Ejec Acumul]]</f>
        <v>#REF!</v>
      </c>
      <c r="Q2642" s="820" t="e">
        <f>Tabla13[[#This Row],[Ejec Real Mes]]-Tabla13[[#This Row],[Program Entreg Mes]]</f>
        <v>#REF!</v>
      </c>
    </row>
    <row r="2643" spans="1:17">
      <c r="A2643" s="828">
        <v>21</v>
      </c>
      <c r="B2643" s="828" t="s">
        <v>2463</v>
      </c>
      <c r="C2643" s="828" t="s">
        <v>2464</v>
      </c>
      <c r="D2643" s="828" t="s">
        <v>688</v>
      </c>
      <c r="E2643" s="828" t="e">
        <f>#REF!</f>
        <v>#REF!</v>
      </c>
      <c r="F2643" s="828">
        <v>9</v>
      </c>
      <c r="G2643" s="828" t="s">
        <v>2451</v>
      </c>
      <c r="H2643" s="828" t="e">
        <f>#REF!</f>
        <v>#REF!</v>
      </c>
      <c r="I2643" s="828" t="e">
        <f>#REF!+#REF!+#REF!+#REF!+#REF!+#REF!+#REF!+#REF!+#REF!</f>
        <v>#REF!</v>
      </c>
      <c r="J2643" s="828" t="e">
        <f>#REF!+#REF!+#REF!+#REF!+#REF!+#REF!+#REF!+#REF!+#REF!</f>
        <v>#REF!</v>
      </c>
      <c r="K2643" s="829" t="e">
        <f t="shared" si="66"/>
        <v>#REF!</v>
      </c>
      <c r="L2643" s="829" t="e">
        <f t="shared" si="67"/>
        <v>#REF!</v>
      </c>
      <c r="M2643" s="828" t="e">
        <f>#REF!</f>
        <v>#REF!</v>
      </c>
      <c r="N2643" s="828" t="e">
        <f>#REF!</f>
        <v>#REF!</v>
      </c>
      <c r="O2643" s="830" t="e">
        <f t="shared" si="68"/>
        <v>#REF!</v>
      </c>
      <c r="P2643" s="820" t="e">
        <f>Tabla13[[#This Row],[Ejec Real Acumu]]-Tabla13[[#This Row],[Proyec Ejec Acumul]]</f>
        <v>#REF!</v>
      </c>
      <c r="Q2643" s="820" t="e">
        <f>Tabla13[[#This Row],[Ejec Real Mes]]-Tabla13[[#This Row],[Program Entreg Mes]]</f>
        <v>#REF!</v>
      </c>
    </row>
    <row r="2644" spans="1:17">
      <c r="A2644" s="828">
        <v>22</v>
      </c>
      <c r="B2644" s="828" t="s">
        <v>2463</v>
      </c>
      <c r="C2644" s="828" t="s">
        <v>2464</v>
      </c>
      <c r="D2644" s="828" t="s">
        <v>688</v>
      </c>
      <c r="E2644" s="828" t="e">
        <f>#REF!</f>
        <v>#REF!</v>
      </c>
      <c r="F2644" s="828">
        <v>9</v>
      </c>
      <c r="G2644" s="828" t="s">
        <v>2451</v>
      </c>
      <c r="H2644" s="828" t="e">
        <f>#REF!</f>
        <v>#REF!</v>
      </c>
      <c r="I2644" s="828" t="e">
        <f>#REF!+#REF!+#REF!+#REF!+#REF!+#REF!+#REF!+#REF!+#REF!</f>
        <v>#REF!</v>
      </c>
      <c r="J2644" s="828" t="e">
        <f>#REF!+#REF!+#REF!+#REF!+#REF!+#REF!+#REF!+#REF!+#REF!</f>
        <v>#REF!</v>
      </c>
      <c r="K2644" s="829" t="e">
        <f t="shared" si="66"/>
        <v>#REF!</v>
      </c>
      <c r="L2644" s="829" t="e">
        <f t="shared" si="67"/>
        <v>#REF!</v>
      </c>
      <c r="M2644" s="828" t="e">
        <f>#REF!</f>
        <v>#REF!</v>
      </c>
      <c r="N2644" s="828" t="e">
        <f>#REF!</f>
        <v>#REF!</v>
      </c>
      <c r="O2644" s="830" t="e">
        <f t="shared" si="68"/>
        <v>#REF!</v>
      </c>
      <c r="P2644" s="820" t="e">
        <f>Tabla13[[#This Row],[Ejec Real Acumu]]-Tabla13[[#This Row],[Proyec Ejec Acumul]]</f>
        <v>#REF!</v>
      </c>
      <c r="Q2644" s="820" t="e">
        <f>Tabla13[[#This Row],[Ejec Real Mes]]-Tabla13[[#This Row],[Program Entreg Mes]]</f>
        <v>#REF!</v>
      </c>
    </row>
    <row r="2645" spans="1:17">
      <c r="A2645" s="828">
        <v>23</v>
      </c>
      <c r="B2645" s="828" t="s">
        <v>2463</v>
      </c>
      <c r="C2645" s="828" t="s">
        <v>2464</v>
      </c>
      <c r="D2645" s="828" t="s">
        <v>688</v>
      </c>
      <c r="E2645" s="828" t="e">
        <f>#REF!</f>
        <v>#REF!</v>
      </c>
      <c r="F2645" s="828">
        <v>9</v>
      </c>
      <c r="G2645" s="828" t="s">
        <v>2451</v>
      </c>
      <c r="H2645" s="828" t="e">
        <f>#REF!</f>
        <v>#REF!</v>
      </c>
      <c r="I2645" s="828" t="e">
        <f>#REF!+#REF!+#REF!+#REF!+#REF!+#REF!+#REF!+#REF!+#REF!</f>
        <v>#REF!</v>
      </c>
      <c r="J2645" s="828" t="e">
        <f>#REF!+#REF!+#REF!+#REF!+#REF!+#REF!+#REF!+#REF!+#REF!</f>
        <v>#REF!</v>
      </c>
      <c r="K2645" s="829" t="e">
        <f t="shared" si="66"/>
        <v>#REF!</v>
      </c>
      <c r="L2645" s="829" t="e">
        <f t="shared" si="67"/>
        <v>#REF!</v>
      </c>
      <c r="M2645" s="828" t="e">
        <f>#REF!</f>
        <v>#REF!</v>
      </c>
      <c r="N2645" s="828" t="e">
        <f>#REF!</f>
        <v>#REF!</v>
      </c>
      <c r="O2645" s="830" t="e">
        <f t="shared" si="68"/>
        <v>#REF!</v>
      </c>
      <c r="P2645" s="820" t="e">
        <f>Tabla13[[#This Row],[Ejec Real Acumu]]-Tabla13[[#This Row],[Proyec Ejec Acumul]]</f>
        <v>#REF!</v>
      </c>
      <c r="Q2645" s="820" t="e">
        <f>Tabla13[[#This Row],[Ejec Real Mes]]-Tabla13[[#This Row],[Program Entreg Mes]]</f>
        <v>#REF!</v>
      </c>
    </row>
    <row r="2646" spans="1:17">
      <c r="A2646" s="828">
        <v>24</v>
      </c>
      <c r="B2646" s="828" t="s">
        <v>2463</v>
      </c>
      <c r="C2646" s="828" t="s">
        <v>2464</v>
      </c>
      <c r="D2646" s="828" t="s">
        <v>688</v>
      </c>
      <c r="E2646" s="828" t="e">
        <f>#REF!</f>
        <v>#REF!</v>
      </c>
      <c r="F2646" s="828">
        <v>9</v>
      </c>
      <c r="G2646" s="828" t="s">
        <v>2451</v>
      </c>
      <c r="H2646" s="828" t="e">
        <f>#REF!</f>
        <v>#REF!</v>
      </c>
      <c r="I2646" s="828" t="e">
        <f>#REF!+#REF!+#REF!+#REF!+#REF!+#REF!+#REF!+#REF!+#REF!</f>
        <v>#REF!</v>
      </c>
      <c r="J2646" s="828" t="e">
        <f>#REF!+#REF!+#REF!+#REF!+#REF!+#REF!+#REF!+#REF!+#REF!</f>
        <v>#REF!</v>
      </c>
      <c r="K2646" s="829" t="e">
        <f t="shared" si="66"/>
        <v>#REF!</v>
      </c>
      <c r="L2646" s="829" t="e">
        <f t="shared" si="67"/>
        <v>#REF!</v>
      </c>
      <c r="M2646" s="828" t="e">
        <f>#REF!</f>
        <v>#REF!</v>
      </c>
      <c r="N2646" s="828" t="e">
        <f>#REF!</f>
        <v>#REF!</v>
      </c>
      <c r="O2646" s="830" t="e">
        <f t="shared" si="68"/>
        <v>#REF!</v>
      </c>
      <c r="P2646" s="820" t="e">
        <f>Tabla13[[#This Row],[Ejec Real Acumu]]-Tabla13[[#This Row],[Proyec Ejec Acumul]]</f>
        <v>#REF!</v>
      </c>
      <c r="Q2646" s="820" t="e">
        <f>Tabla13[[#This Row],[Ejec Real Mes]]-Tabla13[[#This Row],[Program Entreg Mes]]</f>
        <v>#REF!</v>
      </c>
    </row>
    <row r="2647" spans="1:17">
      <c r="A2647" s="828">
        <v>25</v>
      </c>
      <c r="B2647" s="828" t="s">
        <v>2463</v>
      </c>
      <c r="C2647" s="828" t="s">
        <v>2464</v>
      </c>
      <c r="D2647" s="828" t="s">
        <v>688</v>
      </c>
      <c r="E2647" s="828" t="e">
        <f>#REF!</f>
        <v>#REF!</v>
      </c>
      <c r="F2647" s="828">
        <v>9</v>
      </c>
      <c r="G2647" s="828" t="s">
        <v>2451</v>
      </c>
      <c r="H2647" s="828" t="e">
        <f>#REF!</f>
        <v>#REF!</v>
      </c>
      <c r="I2647" s="828" t="e">
        <f>#REF!+#REF!+#REF!+#REF!+#REF!+#REF!+#REF!+#REF!+#REF!</f>
        <v>#REF!</v>
      </c>
      <c r="J2647" s="828" t="e">
        <f>#REF!+#REF!+#REF!+#REF!+#REF!+#REF!+#REF!+#REF!+#REF!</f>
        <v>#REF!</v>
      </c>
      <c r="K2647" s="829" t="e">
        <f t="shared" si="66"/>
        <v>#REF!</v>
      </c>
      <c r="L2647" s="829" t="e">
        <f t="shared" si="67"/>
        <v>#REF!</v>
      </c>
      <c r="M2647" s="828" t="e">
        <f>#REF!</f>
        <v>#REF!</v>
      </c>
      <c r="N2647" s="828" t="e">
        <f>#REF!</f>
        <v>#REF!</v>
      </c>
      <c r="O2647" s="830" t="e">
        <f t="shared" si="68"/>
        <v>#REF!</v>
      </c>
      <c r="P2647" s="820" t="e">
        <f>Tabla13[[#This Row],[Ejec Real Acumu]]-Tabla13[[#This Row],[Proyec Ejec Acumul]]</f>
        <v>#REF!</v>
      </c>
      <c r="Q2647" s="820" t="e">
        <f>Tabla13[[#This Row],[Ejec Real Mes]]-Tabla13[[#This Row],[Program Entreg Mes]]</f>
        <v>#REF!</v>
      </c>
    </row>
    <row r="2648" spans="1:17">
      <c r="A2648" s="828">
        <v>26</v>
      </c>
      <c r="B2648" s="828" t="s">
        <v>2463</v>
      </c>
      <c r="C2648" s="828" t="s">
        <v>2464</v>
      </c>
      <c r="D2648" s="828" t="s">
        <v>688</v>
      </c>
      <c r="E2648" s="828" t="e">
        <f>#REF!</f>
        <v>#REF!</v>
      </c>
      <c r="F2648" s="828">
        <v>9</v>
      </c>
      <c r="G2648" s="828" t="s">
        <v>2451</v>
      </c>
      <c r="H2648" s="828" t="e">
        <f>#REF!</f>
        <v>#REF!</v>
      </c>
      <c r="I2648" s="828" t="e">
        <f>#REF!+#REF!+#REF!+#REF!+#REF!+#REF!+#REF!+#REF!+#REF!</f>
        <v>#REF!</v>
      </c>
      <c r="J2648" s="828" t="e">
        <f>#REF!+#REF!+#REF!+#REF!+#REF!+#REF!+#REF!+#REF!+#REF!</f>
        <v>#REF!</v>
      </c>
      <c r="K2648" s="829" t="e">
        <f t="shared" si="66"/>
        <v>#REF!</v>
      </c>
      <c r="L2648" s="829" t="e">
        <f t="shared" si="67"/>
        <v>#REF!</v>
      </c>
      <c r="M2648" s="828" t="e">
        <f>#REF!</f>
        <v>#REF!</v>
      </c>
      <c r="N2648" s="828" t="e">
        <f>#REF!</f>
        <v>#REF!</v>
      </c>
      <c r="O2648" s="830" t="e">
        <f t="shared" si="68"/>
        <v>#REF!</v>
      </c>
      <c r="P2648" s="820" t="e">
        <f>Tabla13[[#This Row],[Ejec Real Acumu]]-Tabla13[[#This Row],[Proyec Ejec Acumul]]</f>
        <v>#REF!</v>
      </c>
      <c r="Q2648" s="820" t="e">
        <f>Tabla13[[#This Row],[Ejec Real Mes]]-Tabla13[[#This Row],[Program Entreg Mes]]</f>
        <v>#REF!</v>
      </c>
    </row>
    <row r="2649" spans="1:17">
      <c r="A2649" s="828">
        <v>27</v>
      </c>
      <c r="B2649" s="828" t="s">
        <v>2463</v>
      </c>
      <c r="C2649" s="828" t="s">
        <v>2464</v>
      </c>
      <c r="D2649" s="828" t="s">
        <v>688</v>
      </c>
      <c r="E2649" s="828" t="e">
        <f>#REF!</f>
        <v>#REF!</v>
      </c>
      <c r="F2649" s="828">
        <v>9</v>
      </c>
      <c r="G2649" s="828" t="s">
        <v>2451</v>
      </c>
      <c r="H2649" s="828" t="e">
        <f>#REF!</f>
        <v>#REF!</v>
      </c>
      <c r="I2649" s="828" t="e">
        <f>#REF!+#REF!+#REF!+#REF!+#REF!+#REF!+#REF!+#REF!+#REF!</f>
        <v>#REF!</v>
      </c>
      <c r="J2649" s="828" t="e">
        <f>#REF!+#REF!+#REF!+#REF!+#REF!+#REF!+#REF!+#REF!+#REF!</f>
        <v>#REF!</v>
      </c>
      <c r="K2649" s="829" t="e">
        <f t="shared" si="66"/>
        <v>#REF!</v>
      </c>
      <c r="L2649" s="829" t="e">
        <f t="shared" si="67"/>
        <v>#REF!</v>
      </c>
      <c r="M2649" s="828" t="e">
        <f>#REF!</f>
        <v>#REF!</v>
      </c>
      <c r="N2649" s="828" t="e">
        <f>#REF!</f>
        <v>#REF!</v>
      </c>
      <c r="O2649" s="830" t="e">
        <f t="shared" si="68"/>
        <v>#REF!</v>
      </c>
      <c r="P2649" s="820" t="e">
        <f>Tabla13[[#This Row],[Ejec Real Acumu]]-Tabla13[[#This Row],[Proyec Ejec Acumul]]</f>
        <v>#REF!</v>
      </c>
      <c r="Q2649" s="820" t="e">
        <f>Tabla13[[#This Row],[Ejec Real Mes]]-Tabla13[[#This Row],[Program Entreg Mes]]</f>
        <v>#REF!</v>
      </c>
    </row>
    <row r="2650" spans="1:17">
      <c r="A2650" s="828">
        <v>28</v>
      </c>
      <c r="B2650" s="828" t="s">
        <v>2463</v>
      </c>
      <c r="C2650" s="828" t="s">
        <v>2464</v>
      </c>
      <c r="D2650" s="828" t="s">
        <v>688</v>
      </c>
      <c r="E2650" s="828" t="e">
        <f>#REF!</f>
        <v>#REF!</v>
      </c>
      <c r="F2650" s="828">
        <v>9</v>
      </c>
      <c r="G2650" s="828" t="s">
        <v>2451</v>
      </c>
      <c r="H2650" s="828" t="e">
        <f>#REF!</f>
        <v>#REF!</v>
      </c>
      <c r="I2650" s="828" t="e">
        <f>#REF!+#REF!+#REF!+#REF!+#REF!+#REF!+#REF!+#REF!+#REF!</f>
        <v>#REF!</v>
      </c>
      <c r="J2650" s="828" t="e">
        <f>#REF!+#REF!+#REF!+#REF!+#REF!+#REF!+#REF!+#REF!+#REF!</f>
        <v>#REF!</v>
      </c>
      <c r="K2650" s="829" t="e">
        <f t="shared" si="66"/>
        <v>#REF!</v>
      </c>
      <c r="L2650" s="829" t="e">
        <f t="shared" si="67"/>
        <v>#REF!</v>
      </c>
      <c r="M2650" s="828" t="e">
        <f>#REF!</f>
        <v>#REF!</v>
      </c>
      <c r="N2650" s="828" t="e">
        <f>#REF!</f>
        <v>#REF!</v>
      </c>
      <c r="O2650" s="830" t="e">
        <f t="shared" si="68"/>
        <v>#REF!</v>
      </c>
      <c r="P2650" s="820" t="e">
        <f>Tabla13[[#This Row],[Ejec Real Acumu]]-Tabla13[[#This Row],[Proyec Ejec Acumul]]</f>
        <v>#REF!</v>
      </c>
      <c r="Q2650" s="820" t="e">
        <f>Tabla13[[#This Row],[Ejec Real Mes]]-Tabla13[[#This Row],[Program Entreg Mes]]</f>
        <v>#REF!</v>
      </c>
    </row>
    <row r="2651" spans="1:17">
      <c r="A2651" s="828">
        <v>29</v>
      </c>
      <c r="B2651" s="828" t="s">
        <v>2463</v>
      </c>
      <c r="C2651" s="828" t="s">
        <v>2464</v>
      </c>
      <c r="D2651" s="828" t="s">
        <v>688</v>
      </c>
      <c r="E2651" s="828" t="e">
        <f>#REF!</f>
        <v>#REF!</v>
      </c>
      <c r="F2651" s="828">
        <v>9</v>
      </c>
      <c r="G2651" s="828" t="s">
        <v>2451</v>
      </c>
      <c r="H2651" s="828" t="e">
        <f>#REF!</f>
        <v>#REF!</v>
      </c>
      <c r="I2651" s="828" t="e">
        <f>#REF!+#REF!+#REF!+#REF!+#REF!+#REF!+#REF!+#REF!+#REF!</f>
        <v>#REF!</v>
      </c>
      <c r="J2651" s="828" t="e">
        <f>#REF!+#REF!+#REF!+#REF!+#REF!+#REF!+#REF!+#REF!+#REF!</f>
        <v>#REF!</v>
      </c>
      <c r="K2651" s="829" t="e">
        <f t="shared" si="66"/>
        <v>#REF!</v>
      </c>
      <c r="L2651" s="829" t="e">
        <f t="shared" si="67"/>
        <v>#REF!</v>
      </c>
      <c r="M2651" s="828" t="e">
        <f>#REF!</f>
        <v>#REF!</v>
      </c>
      <c r="N2651" s="828" t="e">
        <f>#REF!</f>
        <v>#REF!</v>
      </c>
      <c r="O2651" s="830" t="e">
        <f t="shared" si="68"/>
        <v>#REF!</v>
      </c>
      <c r="P2651" s="820" t="e">
        <f>Tabla13[[#This Row],[Ejec Real Acumu]]-Tabla13[[#This Row],[Proyec Ejec Acumul]]</f>
        <v>#REF!</v>
      </c>
      <c r="Q2651" s="820" t="e">
        <f>Tabla13[[#This Row],[Ejec Real Mes]]-Tabla13[[#This Row],[Program Entreg Mes]]</f>
        <v>#REF!</v>
      </c>
    </row>
    <row r="2652" spans="1:17">
      <c r="A2652" s="828">
        <v>30</v>
      </c>
      <c r="B2652" s="828" t="s">
        <v>2463</v>
      </c>
      <c r="C2652" s="828" t="s">
        <v>2464</v>
      </c>
      <c r="D2652" s="828" t="s">
        <v>688</v>
      </c>
      <c r="E2652" s="828" t="e">
        <f>#REF!</f>
        <v>#REF!</v>
      </c>
      <c r="F2652" s="828">
        <v>9</v>
      </c>
      <c r="G2652" s="828" t="s">
        <v>2451</v>
      </c>
      <c r="H2652" s="828" t="e">
        <f>#REF!</f>
        <v>#REF!</v>
      </c>
      <c r="I2652" s="828" t="e">
        <f>#REF!+#REF!+#REF!+#REF!+#REF!+#REF!+#REF!+#REF!+#REF!</f>
        <v>#REF!</v>
      </c>
      <c r="J2652" s="828" t="e">
        <f>#REF!+#REF!+#REF!+#REF!+#REF!+#REF!+#REF!+#REF!+#REF!</f>
        <v>#REF!</v>
      </c>
      <c r="K2652" s="829" t="e">
        <f t="shared" si="66"/>
        <v>#REF!</v>
      </c>
      <c r="L2652" s="829" t="e">
        <f t="shared" si="67"/>
        <v>#REF!</v>
      </c>
      <c r="M2652" s="828" t="e">
        <f>#REF!</f>
        <v>#REF!</v>
      </c>
      <c r="N2652" s="828" t="e">
        <f>#REF!</f>
        <v>#REF!</v>
      </c>
      <c r="O2652" s="830" t="e">
        <f t="shared" si="68"/>
        <v>#REF!</v>
      </c>
      <c r="P2652" s="820" t="e">
        <f>Tabla13[[#This Row],[Ejec Real Acumu]]-Tabla13[[#This Row],[Proyec Ejec Acumul]]</f>
        <v>#REF!</v>
      </c>
      <c r="Q2652" s="820" t="e">
        <f>Tabla13[[#This Row],[Ejec Real Mes]]-Tabla13[[#This Row],[Program Entreg Mes]]</f>
        <v>#REF!</v>
      </c>
    </row>
    <row r="2653" spans="1:17">
      <c r="A2653" s="828">
        <v>31</v>
      </c>
      <c r="B2653" s="828" t="s">
        <v>2463</v>
      </c>
      <c r="C2653" s="828" t="s">
        <v>2464</v>
      </c>
      <c r="D2653" s="828" t="s">
        <v>688</v>
      </c>
      <c r="E2653" s="828" t="e">
        <f>#REF!</f>
        <v>#REF!</v>
      </c>
      <c r="F2653" s="828">
        <v>9</v>
      </c>
      <c r="G2653" s="828" t="s">
        <v>2451</v>
      </c>
      <c r="H2653" s="828" t="e">
        <f>#REF!</f>
        <v>#REF!</v>
      </c>
      <c r="I2653" s="828" t="e">
        <f>#REF!+#REF!+#REF!+#REF!+#REF!+#REF!+#REF!+#REF!+#REF!</f>
        <v>#REF!</v>
      </c>
      <c r="J2653" s="828" t="e">
        <f>#REF!+#REF!+#REF!+#REF!+#REF!+#REF!+#REF!+#REF!+#REF!</f>
        <v>#REF!</v>
      </c>
      <c r="K2653" s="829" t="e">
        <f t="shared" si="66"/>
        <v>#REF!</v>
      </c>
      <c r="L2653" s="829" t="e">
        <f t="shared" si="67"/>
        <v>#REF!</v>
      </c>
      <c r="M2653" s="828" t="e">
        <f>#REF!</f>
        <v>#REF!</v>
      </c>
      <c r="N2653" s="828" t="e">
        <f>#REF!</f>
        <v>#REF!</v>
      </c>
      <c r="O2653" s="830" t="e">
        <f t="shared" si="68"/>
        <v>#REF!</v>
      </c>
      <c r="P2653" s="820" t="e">
        <f>Tabla13[[#This Row],[Ejec Real Acumu]]-Tabla13[[#This Row],[Proyec Ejec Acumul]]</f>
        <v>#REF!</v>
      </c>
      <c r="Q2653" s="820" t="e">
        <f>Tabla13[[#This Row],[Ejec Real Mes]]-Tabla13[[#This Row],[Program Entreg Mes]]</f>
        <v>#REF!</v>
      </c>
    </row>
    <row r="2654" spans="1:17">
      <c r="A2654" s="828">
        <v>32</v>
      </c>
      <c r="B2654" s="828" t="s">
        <v>2463</v>
      </c>
      <c r="C2654" s="828" t="s">
        <v>2464</v>
      </c>
      <c r="D2654" s="828" t="s">
        <v>688</v>
      </c>
      <c r="E2654" s="828" t="e">
        <f>#REF!</f>
        <v>#REF!</v>
      </c>
      <c r="F2654" s="828">
        <v>9</v>
      </c>
      <c r="G2654" s="828" t="s">
        <v>2451</v>
      </c>
      <c r="H2654" s="828" t="e">
        <f>#REF!</f>
        <v>#REF!</v>
      </c>
      <c r="I2654" s="828" t="e">
        <f>#REF!+#REF!+#REF!+#REF!+#REF!+#REF!+#REF!+#REF!+#REF!</f>
        <v>#REF!</v>
      </c>
      <c r="J2654" s="828" t="e">
        <f>#REF!+#REF!+#REF!+#REF!+#REF!+#REF!+#REF!+#REF!+#REF!</f>
        <v>#REF!</v>
      </c>
      <c r="K2654" s="829" t="e">
        <f t="shared" si="66"/>
        <v>#REF!</v>
      </c>
      <c r="L2654" s="829" t="e">
        <f t="shared" si="67"/>
        <v>#REF!</v>
      </c>
      <c r="M2654" s="828" t="e">
        <f>#REF!</f>
        <v>#REF!</v>
      </c>
      <c r="N2654" s="828" t="e">
        <f>#REF!</f>
        <v>#REF!</v>
      </c>
      <c r="O2654" s="830" t="e">
        <f t="shared" si="68"/>
        <v>#REF!</v>
      </c>
      <c r="P2654" s="820" t="e">
        <f>Tabla13[[#This Row],[Ejec Real Acumu]]-Tabla13[[#This Row],[Proyec Ejec Acumul]]</f>
        <v>#REF!</v>
      </c>
      <c r="Q2654" s="820" t="e">
        <f>Tabla13[[#This Row],[Ejec Real Mes]]-Tabla13[[#This Row],[Program Entreg Mes]]</f>
        <v>#REF!</v>
      </c>
    </row>
    <row r="2655" spans="1:17">
      <c r="A2655" s="828">
        <v>33</v>
      </c>
      <c r="B2655" s="828" t="s">
        <v>2463</v>
      </c>
      <c r="C2655" s="828" t="s">
        <v>2464</v>
      </c>
      <c r="D2655" s="828" t="s">
        <v>688</v>
      </c>
      <c r="E2655" s="828" t="e">
        <f>#REF!</f>
        <v>#REF!</v>
      </c>
      <c r="F2655" s="828">
        <v>9</v>
      </c>
      <c r="G2655" s="828" t="s">
        <v>2451</v>
      </c>
      <c r="H2655" s="828" t="e">
        <f>#REF!</f>
        <v>#REF!</v>
      </c>
      <c r="I2655" s="828" t="e">
        <f>#REF!+#REF!+#REF!+#REF!+#REF!+#REF!+#REF!+#REF!+#REF!</f>
        <v>#REF!</v>
      </c>
      <c r="J2655" s="828" t="e">
        <f>#REF!+#REF!+#REF!+#REF!+#REF!+#REF!+#REF!+#REF!+#REF!</f>
        <v>#REF!</v>
      </c>
      <c r="K2655" s="829" t="e">
        <f t="shared" si="66"/>
        <v>#REF!</v>
      </c>
      <c r="L2655" s="829" t="e">
        <f t="shared" si="67"/>
        <v>#REF!</v>
      </c>
      <c r="M2655" s="828" t="e">
        <f>#REF!</f>
        <v>#REF!</v>
      </c>
      <c r="N2655" s="828" t="e">
        <f>#REF!</f>
        <v>#REF!</v>
      </c>
      <c r="O2655" s="830" t="e">
        <f t="shared" si="68"/>
        <v>#REF!</v>
      </c>
      <c r="P2655" s="820" t="e">
        <f>Tabla13[[#This Row],[Ejec Real Acumu]]-Tabla13[[#This Row],[Proyec Ejec Acumul]]</f>
        <v>#REF!</v>
      </c>
      <c r="Q2655" s="820" t="e">
        <f>Tabla13[[#This Row],[Ejec Real Mes]]-Tabla13[[#This Row],[Program Entreg Mes]]</f>
        <v>#REF!</v>
      </c>
    </row>
    <row r="2656" spans="1:17">
      <c r="A2656" s="828">
        <v>34</v>
      </c>
      <c r="B2656" s="828" t="s">
        <v>2463</v>
      </c>
      <c r="C2656" s="828" t="s">
        <v>2464</v>
      </c>
      <c r="D2656" s="828" t="s">
        <v>688</v>
      </c>
      <c r="E2656" s="828" t="e">
        <f>#REF!</f>
        <v>#REF!</v>
      </c>
      <c r="F2656" s="828">
        <v>9</v>
      </c>
      <c r="G2656" s="828" t="s">
        <v>2451</v>
      </c>
      <c r="H2656" s="828" t="e">
        <f>#REF!</f>
        <v>#REF!</v>
      </c>
      <c r="I2656" s="828" t="e">
        <f>#REF!+#REF!+#REF!+#REF!+#REF!+#REF!+#REF!+#REF!+#REF!</f>
        <v>#REF!</v>
      </c>
      <c r="J2656" s="828" t="e">
        <f>#REF!+#REF!+#REF!+#REF!+#REF!+#REF!+#REF!+#REF!+#REF!</f>
        <v>#REF!</v>
      </c>
      <c r="K2656" s="829" t="e">
        <f t="shared" si="66"/>
        <v>#REF!</v>
      </c>
      <c r="L2656" s="829" t="e">
        <f t="shared" si="67"/>
        <v>#REF!</v>
      </c>
      <c r="M2656" s="828" t="e">
        <f>#REF!</f>
        <v>#REF!</v>
      </c>
      <c r="N2656" s="828" t="e">
        <f>#REF!</f>
        <v>#REF!</v>
      </c>
      <c r="O2656" s="830" t="e">
        <f t="shared" si="68"/>
        <v>#REF!</v>
      </c>
      <c r="P2656" s="820" t="e">
        <f>Tabla13[[#This Row],[Ejec Real Acumu]]-Tabla13[[#This Row],[Proyec Ejec Acumul]]</f>
        <v>#REF!</v>
      </c>
      <c r="Q2656" s="820" t="e">
        <f>Tabla13[[#This Row],[Ejec Real Mes]]-Tabla13[[#This Row],[Program Entreg Mes]]</f>
        <v>#REF!</v>
      </c>
    </row>
    <row r="2657" spans="1:17">
      <c r="A2657" s="828">
        <v>35</v>
      </c>
      <c r="B2657" s="828" t="s">
        <v>2463</v>
      </c>
      <c r="C2657" s="828" t="s">
        <v>2464</v>
      </c>
      <c r="D2657" s="828" t="s">
        <v>688</v>
      </c>
      <c r="E2657" s="828" t="e">
        <f>#REF!</f>
        <v>#REF!</v>
      </c>
      <c r="F2657" s="828">
        <v>9</v>
      </c>
      <c r="G2657" s="828" t="s">
        <v>2451</v>
      </c>
      <c r="H2657" s="828" t="e">
        <f>#REF!</f>
        <v>#REF!</v>
      </c>
      <c r="I2657" s="828" t="e">
        <f>#REF!+#REF!+#REF!+#REF!+#REF!+#REF!+#REF!+#REF!+#REF!</f>
        <v>#REF!</v>
      </c>
      <c r="J2657" s="828" t="e">
        <f>#REF!+#REF!+#REF!+#REF!+#REF!+#REF!+#REF!+#REF!+#REF!</f>
        <v>#REF!</v>
      </c>
      <c r="K2657" s="829" t="e">
        <f t="shared" si="66"/>
        <v>#REF!</v>
      </c>
      <c r="L2657" s="829" t="e">
        <f t="shared" si="67"/>
        <v>#REF!</v>
      </c>
      <c r="M2657" s="828" t="e">
        <f>#REF!</f>
        <v>#REF!</v>
      </c>
      <c r="N2657" s="828" t="e">
        <f>#REF!</f>
        <v>#REF!</v>
      </c>
      <c r="O2657" s="830" t="e">
        <f t="shared" si="68"/>
        <v>#REF!</v>
      </c>
      <c r="P2657" s="820" t="e">
        <f>Tabla13[[#This Row],[Ejec Real Acumu]]-Tabla13[[#This Row],[Proyec Ejec Acumul]]</f>
        <v>#REF!</v>
      </c>
      <c r="Q2657" s="820" t="e">
        <f>Tabla13[[#This Row],[Ejec Real Mes]]-Tabla13[[#This Row],[Program Entreg Mes]]</f>
        <v>#REF!</v>
      </c>
    </row>
    <row r="2658" spans="1:17">
      <c r="A2658" s="828">
        <v>36</v>
      </c>
      <c r="B2658" s="828" t="s">
        <v>2463</v>
      </c>
      <c r="C2658" s="828" t="s">
        <v>2464</v>
      </c>
      <c r="D2658" s="828" t="s">
        <v>688</v>
      </c>
      <c r="E2658" s="828" t="e">
        <f>#REF!</f>
        <v>#REF!</v>
      </c>
      <c r="F2658" s="828">
        <v>9</v>
      </c>
      <c r="G2658" s="828" t="s">
        <v>2451</v>
      </c>
      <c r="H2658" s="828" t="e">
        <f>#REF!</f>
        <v>#REF!</v>
      </c>
      <c r="I2658" s="828" t="e">
        <f>#REF!+#REF!+#REF!+#REF!+#REF!+#REF!+#REF!+#REF!+#REF!</f>
        <v>#REF!</v>
      </c>
      <c r="J2658" s="828" t="e">
        <f>#REF!+#REF!+#REF!+#REF!+#REF!+#REF!+#REF!+#REF!+#REF!</f>
        <v>#REF!</v>
      </c>
      <c r="K2658" s="829" t="e">
        <f t="shared" si="66"/>
        <v>#REF!</v>
      </c>
      <c r="L2658" s="829" t="e">
        <f t="shared" si="67"/>
        <v>#REF!</v>
      </c>
      <c r="M2658" s="828" t="e">
        <f>#REF!</f>
        <v>#REF!</v>
      </c>
      <c r="N2658" s="828" t="e">
        <f>#REF!</f>
        <v>#REF!</v>
      </c>
      <c r="O2658" s="830" t="e">
        <f t="shared" si="68"/>
        <v>#REF!</v>
      </c>
      <c r="P2658" s="820" t="e">
        <f>Tabla13[[#This Row],[Ejec Real Acumu]]-Tabla13[[#This Row],[Proyec Ejec Acumul]]</f>
        <v>#REF!</v>
      </c>
      <c r="Q2658" s="820" t="e">
        <f>Tabla13[[#This Row],[Ejec Real Mes]]-Tabla13[[#This Row],[Program Entreg Mes]]</f>
        <v>#REF!</v>
      </c>
    </row>
    <row r="2659" spans="1:17">
      <c r="A2659" s="828">
        <v>37</v>
      </c>
      <c r="B2659" s="828" t="s">
        <v>2463</v>
      </c>
      <c r="C2659" s="828" t="s">
        <v>2464</v>
      </c>
      <c r="D2659" s="828" t="s">
        <v>688</v>
      </c>
      <c r="E2659" s="828" t="e">
        <f>#REF!</f>
        <v>#REF!</v>
      </c>
      <c r="F2659" s="828">
        <v>9</v>
      </c>
      <c r="G2659" s="828" t="s">
        <v>2451</v>
      </c>
      <c r="H2659" s="828" t="e">
        <f>#REF!</f>
        <v>#REF!</v>
      </c>
      <c r="I2659" s="828" t="e">
        <f>#REF!+#REF!+#REF!+#REF!+#REF!+#REF!+#REF!+#REF!+#REF!</f>
        <v>#REF!</v>
      </c>
      <c r="J2659" s="828" t="e">
        <f>#REF!+#REF!+#REF!+#REF!+#REF!+#REF!+#REF!+#REF!+#REF!</f>
        <v>#REF!</v>
      </c>
      <c r="K2659" s="829" t="e">
        <f t="shared" si="66"/>
        <v>#REF!</v>
      </c>
      <c r="L2659" s="829" t="e">
        <f t="shared" si="67"/>
        <v>#REF!</v>
      </c>
      <c r="M2659" s="828" t="e">
        <f>#REF!</f>
        <v>#REF!</v>
      </c>
      <c r="N2659" s="828" t="e">
        <f>#REF!</f>
        <v>#REF!</v>
      </c>
      <c r="O2659" s="830" t="e">
        <f t="shared" si="68"/>
        <v>#REF!</v>
      </c>
      <c r="P2659" s="820" t="e">
        <f>Tabla13[[#This Row],[Ejec Real Acumu]]-Tabla13[[#This Row],[Proyec Ejec Acumul]]</f>
        <v>#REF!</v>
      </c>
      <c r="Q2659" s="820" t="e">
        <f>Tabla13[[#This Row],[Ejec Real Mes]]-Tabla13[[#This Row],[Program Entreg Mes]]</f>
        <v>#REF!</v>
      </c>
    </row>
    <row r="2660" spans="1:17">
      <c r="A2660" s="828">
        <v>38</v>
      </c>
      <c r="B2660" s="828" t="s">
        <v>2463</v>
      </c>
      <c r="C2660" s="828" t="s">
        <v>2464</v>
      </c>
      <c r="D2660" s="828" t="s">
        <v>688</v>
      </c>
      <c r="E2660" s="828" t="e">
        <f>#REF!</f>
        <v>#REF!</v>
      </c>
      <c r="F2660" s="828">
        <v>9</v>
      </c>
      <c r="G2660" s="828" t="s">
        <v>2451</v>
      </c>
      <c r="H2660" s="828" t="e">
        <f>#REF!</f>
        <v>#REF!</v>
      </c>
      <c r="I2660" s="828" t="e">
        <f>#REF!+#REF!+#REF!+#REF!+#REF!+#REF!+#REF!+#REF!+#REF!</f>
        <v>#REF!</v>
      </c>
      <c r="J2660" s="828" t="e">
        <f>#REF!+#REF!+#REF!+#REF!+#REF!+#REF!+#REF!+#REF!+#REF!</f>
        <v>#REF!</v>
      </c>
      <c r="K2660" s="829" t="e">
        <f t="shared" si="66"/>
        <v>#REF!</v>
      </c>
      <c r="L2660" s="829" t="e">
        <f t="shared" si="67"/>
        <v>#REF!</v>
      </c>
      <c r="M2660" s="828" t="e">
        <f>#REF!</f>
        <v>#REF!</v>
      </c>
      <c r="N2660" s="828" t="e">
        <f>#REF!</f>
        <v>#REF!</v>
      </c>
      <c r="O2660" s="830" t="e">
        <f t="shared" si="68"/>
        <v>#REF!</v>
      </c>
      <c r="P2660" s="820" t="e">
        <f>Tabla13[[#This Row],[Ejec Real Acumu]]-Tabla13[[#This Row],[Proyec Ejec Acumul]]</f>
        <v>#REF!</v>
      </c>
      <c r="Q2660" s="820" t="e">
        <f>Tabla13[[#This Row],[Ejec Real Mes]]-Tabla13[[#This Row],[Program Entreg Mes]]</f>
        <v>#REF!</v>
      </c>
    </row>
    <row r="2661" spans="1:17">
      <c r="A2661" s="828">
        <v>1</v>
      </c>
      <c r="B2661" s="828" t="s">
        <v>2463</v>
      </c>
      <c r="C2661" s="828" t="s">
        <v>2464</v>
      </c>
      <c r="D2661" s="828" t="s">
        <v>688</v>
      </c>
      <c r="E2661" s="828" t="e">
        <f>#REF!</f>
        <v>#REF!</v>
      </c>
      <c r="F2661" s="828">
        <v>10</v>
      </c>
      <c r="G2661" s="828" t="s">
        <v>2452</v>
      </c>
      <c r="H2661" s="828" t="e">
        <f>#REF!</f>
        <v>#REF!</v>
      </c>
      <c r="I2661" s="828" t="e">
        <f>#REF!+#REF!+#REF!+#REF!+#REF!+#REF!+#REF!+#REF!+#REF!+#REF!</f>
        <v>#REF!</v>
      </c>
      <c r="J2661" s="828" t="e">
        <f>#REF!+#REF!+#REF!+#REF!+#REF!+#REF!+#REF!+#REF!+#REF!+#REF!</f>
        <v>#REF!</v>
      </c>
      <c r="K2661" s="829" t="e">
        <f t="shared" si="63"/>
        <v>#REF!</v>
      </c>
      <c r="L2661" s="829" t="e">
        <f t="shared" si="64"/>
        <v>#REF!</v>
      </c>
      <c r="M2661" s="828" t="e">
        <f>#REF!</f>
        <v>#REF!</v>
      </c>
      <c r="N2661" s="828" t="e">
        <f>#REF!</f>
        <v>#REF!</v>
      </c>
      <c r="O2661" s="830" t="e">
        <f t="shared" si="65"/>
        <v>#REF!</v>
      </c>
      <c r="P2661" s="820" t="e">
        <f>Tabla13[[#This Row],[Ejec Real Acumu]]-Tabla13[[#This Row],[Proyec Ejec Acumul]]</f>
        <v>#REF!</v>
      </c>
      <c r="Q2661" s="820" t="e">
        <f>Tabla13[[#This Row],[Ejec Real Mes]]-Tabla13[[#This Row],[Program Entreg Mes]]</f>
        <v>#REF!</v>
      </c>
    </row>
    <row r="2662" spans="1:17">
      <c r="A2662" s="828">
        <v>2</v>
      </c>
      <c r="B2662" s="828" t="s">
        <v>2463</v>
      </c>
      <c r="C2662" s="828" t="s">
        <v>2464</v>
      </c>
      <c r="D2662" s="828" t="s">
        <v>688</v>
      </c>
      <c r="E2662" s="828" t="e">
        <f>#REF!</f>
        <v>#REF!</v>
      </c>
      <c r="F2662" s="828">
        <v>10</v>
      </c>
      <c r="G2662" s="828" t="s">
        <v>2452</v>
      </c>
      <c r="H2662" s="828" t="e">
        <f>#REF!</f>
        <v>#REF!</v>
      </c>
      <c r="I2662" s="828" t="e">
        <f>#REF!+#REF!+#REF!+#REF!+#REF!+#REF!+#REF!+#REF!+#REF!+#REF!</f>
        <v>#REF!</v>
      </c>
      <c r="J2662" s="828" t="e">
        <f>#REF!+#REF!+#REF!+#REF!+#REF!+#REF!+#REF!+#REF!+#REF!+#REF!</f>
        <v>#REF!</v>
      </c>
      <c r="K2662" s="829" t="e">
        <f t="shared" ref="K2662:K2698" si="69">I2662/H2662</f>
        <v>#REF!</v>
      </c>
      <c r="L2662" s="829" t="e">
        <f t="shared" ref="L2662:L2698" si="70">J2662/H2662</f>
        <v>#REF!</v>
      </c>
      <c r="M2662" s="828" t="e">
        <f>#REF!</f>
        <v>#REF!</v>
      </c>
      <c r="N2662" s="828" t="e">
        <f>#REF!</f>
        <v>#REF!</v>
      </c>
      <c r="O2662" s="830" t="e">
        <f t="shared" ref="O2662:O2698" si="71">N2662/M2662</f>
        <v>#REF!</v>
      </c>
      <c r="P2662" s="820" t="e">
        <f>Tabla13[[#This Row],[Ejec Real Acumu]]-Tabla13[[#This Row],[Proyec Ejec Acumul]]</f>
        <v>#REF!</v>
      </c>
      <c r="Q2662" s="820" t="e">
        <f>Tabla13[[#This Row],[Ejec Real Mes]]-Tabla13[[#This Row],[Program Entreg Mes]]</f>
        <v>#REF!</v>
      </c>
    </row>
    <row r="2663" spans="1:17">
      <c r="A2663" s="828">
        <v>3</v>
      </c>
      <c r="B2663" s="828" t="s">
        <v>2463</v>
      </c>
      <c r="C2663" s="828" t="s">
        <v>2464</v>
      </c>
      <c r="D2663" s="828" t="s">
        <v>688</v>
      </c>
      <c r="E2663" s="828" t="e">
        <f>#REF!</f>
        <v>#REF!</v>
      </c>
      <c r="F2663" s="828">
        <v>10</v>
      </c>
      <c r="G2663" s="828" t="s">
        <v>2452</v>
      </c>
      <c r="H2663" s="828" t="e">
        <f>#REF!</f>
        <v>#REF!</v>
      </c>
      <c r="I2663" s="828" t="e">
        <f>#REF!+#REF!+#REF!+#REF!+#REF!+#REF!+#REF!+#REF!+#REF!+#REF!</f>
        <v>#REF!</v>
      </c>
      <c r="J2663" s="828" t="e">
        <f>#REF!+#REF!+#REF!+#REF!+#REF!+#REF!+#REF!+#REF!+#REF!+#REF!</f>
        <v>#REF!</v>
      </c>
      <c r="K2663" s="829" t="e">
        <f t="shared" si="69"/>
        <v>#REF!</v>
      </c>
      <c r="L2663" s="829" t="e">
        <f t="shared" si="70"/>
        <v>#REF!</v>
      </c>
      <c r="M2663" s="828" t="e">
        <f>#REF!</f>
        <v>#REF!</v>
      </c>
      <c r="N2663" s="828" t="e">
        <f>#REF!</f>
        <v>#REF!</v>
      </c>
      <c r="O2663" s="830" t="e">
        <f t="shared" si="71"/>
        <v>#REF!</v>
      </c>
      <c r="P2663" s="820" t="e">
        <f>Tabla13[[#This Row],[Ejec Real Acumu]]-Tabla13[[#This Row],[Proyec Ejec Acumul]]</f>
        <v>#REF!</v>
      </c>
      <c r="Q2663" s="820" t="e">
        <f>Tabla13[[#This Row],[Ejec Real Mes]]-Tabla13[[#This Row],[Program Entreg Mes]]</f>
        <v>#REF!</v>
      </c>
    </row>
    <row r="2664" spans="1:17">
      <c r="A2664" s="828">
        <v>4</v>
      </c>
      <c r="B2664" s="828" t="s">
        <v>2463</v>
      </c>
      <c r="C2664" s="828" t="s">
        <v>2464</v>
      </c>
      <c r="D2664" s="828" t="s">
        <v>688</v>
      </c>
      <c r="E2664" s="828" t="e">
        <f>#REF!</f>
        <v>#REF!</v>
      </c>
      <c r="F2664" s="828">
        <v>10</v>
      </c>
      <c r="G2664" s="828" t="s">
        <v>2452</v>
      </c>
      <c r="H2664" s="828" t="e">
        <f>#REF!</f>
        <v>#REF!</v>
      </c>
      <c r="I2664" s="828" t="e">
        <f>#REF!+#REF!+#REF!+#REF!+#REF!+#REF!+#REF!+#REF!+#REF!+#REF!</f>
        <v>#REF!</v>
      </c>
      <c r="J2664" s="828" t="e">
        <f>#REF!+#REF!+#REF!+#REF!+#REF!+#REF!+#REF!+#REF!+#REF!+#REF!</f>
        <v>#REF!</v>
      </c>
      <c r="K2664" s="829" t="e">
        <f t="shared" si="69"/>
        <v>#REF!</v>
      </c>
      <c r="L2664" s="829" t="e">
        <f t="shared" si="70"/>
        <v>#REF!</v>
      </c>
      <c r="M2664" s="828" t="e">
        <f>#REF!</f>
        <v>#REF!</v>
      </c>
      <c r="N2664" s="828" t="e">
        <f>#REF!</f>
        <v>#REF!</v>
      </c>
      <c r="O2664" s="830" t="e">
        <f t="shared" si="71"/>
        <v>#REF!</v>
      </c>
      <c r="P2664" s="820" t="e">
        <f>Tabla13[[#This Row],[Ejec Real Acumu]]-Tabla13[[#This Row],[Proyec Ejec Acumul]]</f>
        <v>#REF!</v>
      </c>
      <c r="Q2664" s="820" t="e">
        <f>Tabla13[[#This Row],[Ejec Real Mes]]-Tabla13[[#This Row],[Program Entreg Mes]]</f>
        <v>#REF!</v>
      </c>
    </row>
    <row r="2665" spans="1:17">
      <c r="A2665" s="828">
        <v>5</v>
      </c>
      <c r="B2665" s="828" t="s">
        <v>2463</v>
      </c>
      <c r="C2665" s="828" t="s">
        <v>2464</v>
      </c>
      <c r="D2665" s="828" t="s">
        <v>688</v>
      </c>
      <c r="E2665" s="828" t="e">
        <f>#REF!</f>
        <v>#REF!</v>
      </c>
      <c r="F2665" s="828">
        <v>10</v>
      </c>
      <c r="G2665" s="828" t="s">
        <v>2452</v>
      </c>
      <c r="H2665" s="828" t="e">
        <f>#REF!</f>
        <v>#REF!</v>
      </c>
      <c r="I2665" s="828" t="e">
        <f>#REF!+#REF!+#REF!+#REF!+#REF!+#REF!+#REF!+#REF!+#REF!+#REF!</f>
        <v>#REF!</v>
      </c>
      <c r="J2665" s="828" t="e">
        <f>#REF!+#REF!+#REF!+#REF!+#REF!+#REF!+#REF!+#REF!+#REF!+#REF!</f>
        <v>#REF!</v>
      </c>
      <c r="K2665" s="829" t="e">
        <f t="shared" si="69"/>
        <v>#REF!</v>
      </c>
      <c r="L2665" s="829" t="e">
        <f t="shared" si="70"/>
        <v>#REF!</v>
      </c>
      <c r="M2665" s="828" t="e">
        <f>#REF!</f>
        <v>#REF!</v>
      </c>
      <c r="N2665" s="828" t="e">
        <f>#REF!</f>
        <v>#REF!</v>
      </c>
      <c r="O2665" s="830" t="e">
        <f t="shared" si="71"/>
        <v>#REF!</v>
      </c>
      <c r="P2665" s="820" t="e">
        <f>Tabla13[[#This Row],[Ejec Real Acumu]]-Tabla13[[#This Row],[Proyec Ejec Acumul]]</f>
        <v>#REF!</v>
      </c>
      <c r="Q2665" s="820" t="e">
        <f>Tabla13[[#This Row],[Ejec Real Mes]]-Tabla13[[#This Row],[Program Entreg Mes]]</f>
        <v>#REF!</v>
      </c>
    </row>
    <row r="2666" spans="1:17">
      <c r="A2666" s="828">
        <v>6</v>
      </c>
      <c r="B2666" s="828" t="s">
        <v>2463</v>
      </c>
      <c r="C2666" s="828" t="s">
        <v>2464</v>
      </c>
      <c r="D2666" s="828" t="s">
        <v>688</v>
      </c>
      <c r="E2666" s="828" t="e">
        <f>#REF!</f>
        <v>#REF!</v>
      </c>
      <c r="F2666" s="828">
        <v>10</v>
      </c>
      <c r="G2666" s="828" t="s">
        <v>2452</v>
      </c>
      <c r="H2666" s="828" t="e">
        <f>#REF!</f>
        <v>#REF!</v>
      </c>
      <c r="I2666" s="828" t="e">
        <f>#REF!+#REF!+#REF!+#REF!+#REF!+#REF!+#REF!+#REF!+#REF!+#REF!</f>
        <v>#REF!</v>
      </c>
      <c r="J2666" s="828" t="e">
        <f>#REF!+#REF!+#REF!+#REF!+#REF!+#REF!+#REF!+#REF!+#REF!+#REF!</f>
        <v>#REF!</v>
      </c>
      <c r="K2666" s="829" t="e">
        <f t="shared" si="69"/>
        <v>#REF!</v>
      </c>
      <c r="L2666" s="829" t="e">
        <f t="shared" si="70"/>
        <v>#REF!</v>
      </c>
      <c r="M2666" s="828" t="e">
        <f>#REF!</f>
        <v>#REF!</v>
      </c>
      <c r="N2666" s="828" t="e">
        <f>#REF!</f>
        <v>#REF!</v>
      </c>
      <c r="O2666" s="830" t="e">
        <f t="shared" si="71"/>
        <v>#REF!</v>
      </c>
      <c r="P2666" s="820" t="e">
        <f>Tabla13[[#This Row],[Ejec Real Acumu]]-Tabla13[[#This Row],[Proyec Ejec Acumul]]</f>
        <v>#REF!</v>
      </c>
      <c r="Q2666" s="820" t="e">
        <f>Tabla13[[#This Row],[Ejec Real Mes]]-Tabla13[[#This Row],[Program Entreg Mes]]</f>
        <v>#REF!</v>
      </c>
    </row>
    <row r="2667" spans="1:17">
      <c r="A2667" s="828">
        <v>7</v>
      </c>
      <c r="B2667" s="828" t="s">
        <v>2463</v>
      </c>
      <c r="C2667" s="828" t="s">
        <v>2464</v>
      </c>
      <c r="D2667" s="828" t="s">
        <v>688</v>
      </c>
      <c r="E2667" s="828" t="e">
        <f>#REF!</f>
        <v>#REF!</v>
      </c>
      <c r="F2667" s="828">
        <v>10</v>
      </c>
      <c r="G2667" s="828" t="s">
        <v>2452</v>
      </c>
      <c r="H2667" s="828" t="e">
        <f>#REF!</f>
        <v>#REF!</v>
      </c>
      <c r="I2667" s="828" t="e">
        <f>#REF!+#REF!+#REF!+#REF!+#REF!+#REF!+#REF!+#REF!+#REF!+#REF!</f>
        <v>#REF!</v>
      </c>
      <c r="J2667" s="828" t="e">
        <f>#REF!+#REF!+#REF!+#REF!+#REF!+#REF!+#REF!+#REF!+#REF!+#REF!</f>
        <v>#REF!</v>
      </c>
      <c r="K2667" s="829" t="e">
        <f t="shared" si="69"/>
        <v>#REF!</v>
      </c>
      <c r="L2667" s="829" t="e">
        <f t="shared" si="70"/>
        <v>#REF!</v>
      </c>
      <c r="M2667" s="828" t="e">
        <f>#REF!</f>
        <v>#REF!</v>
      </c>
      <c r="N2667" s="828" t="e">
        <f>#REF!</f>
        <v>#REF!</v>
      </c>
      <c r="O2667" s="830" t="e">
        <f t="shared" si="71"/>
        <v>#REF!</v>
      </c>
      <c r="P2667" s="820" t="e">
        <f>Tabla13[[#This Row],[Ejec Real Acumu]]-Tabla13[[#This Row],[Proyec Ejec Acumul]]</f>
        <v>#REF!</v>
      </c>
      <c r="Q2667" s="820" t="e">
        <f>Tabla13[[#This Row],[Ejec Real Mes]]-Tabla13[[#This Row],[Program Entreg Mes]]</f>
        <v>#REF!</v>
      </c>
    </row>
    <row r="2668" spans="1:17">
      <c r="A2668" s="828">
        <v>8</v>
      </c>
      <c r="B2668" s="828" t="s">
        <v>2463</v>
      </c>
      <c r="C2668" s="828" t="s">
        <v>2464</v>
      </c>
      <c r="D2668" s="828" t="s">
        <v>688</v>
      </c>
      <c r="E2668" s="828" t="e">
        <f>#REF!</f>
        <v>#REF!</v>
      </c>
      <c r="F2668" s="828">
        <v>10</v>
      </c>
      <c r="G2668" s="828" t="s">
        <v>2452</v>
      </c>
      <c r="H2668" s="828" t="e">
        <f>#REF!</f>
        <v>#REF!</v>
      </c>
      <c r="I2668" s="828" t="e">
        <f>#REF!+#REF!+#REF!+#REF!+#REF!+#REF!+#REF!+#REF!+#REF!+#REF!</f>
        <v>#REF!</v>
      </c>
      <c r="J2668" s="828" t="e">
        <f>#REF!+#REF!+#REF!+#REF!+#REF!+#REF!+#REF!+#REF!+#REF!+#REF!</f>
        <v>#REF!</v>
      </c>
      <c r="K2668" s="829" t="e">
        <f t="shared" si="69"/>
        <v>#REF!</v>
      </c>
      <c r="L2668" s="829" t="e">
        <f t="shared" si="70"/>
        <v>#REF!</v>
      </c>
      <c r="M2668" s="828" t="e">
        <f>#REF!</f>
        <v>#REF!</v>
      </c>
      <c r="N2668" s="828" t="e">
        <f>#REF!</f>
        <v>#REF!</v>
      </c>
      <c r="O2668" s="830" t="e">
        <f t="shared" si="71"/>
        <v>#REF!</v>
      </c>
      <c r="P2668" s="820" t="e">
        <f>Tabla13[[#This Row],[Ejec Real Acumu]]-Tabla13[[#This Row],[Proyec Ejec Acumul]]</f>
        <v>#REF!</v>
      </c>
      <c r="Q2668" s="820" t="e">
        <f>Tabla13[[#This Row],[Ejec Real Mes]]-Tabla13[[#This Row],[Program Entreg Mes]]</f>
        <v>#REF!</v>
      </c>
    </row>
    <row r="2669" spans="1:17">
      <c r="A2669" s="828">
        <v>9</v>
      </c>
      <c r="B2669" s="828" t="s">
        <v>2463</v>
      </c>
      <c r="C2669" s="828" t="s">
        <v>2464</v>
      </c>
      <c r="D2669" s="828" t="s">
        <v>688</v>
      </c>
      <c r="E2669" s="828" t="e">
        <f>#REF!</f>
        <v>#REF!</v>
      </c>
      <c r="F2669" s="828">
        <v>10</v>
      </c>
      <c r="G2669" s="828" t="s">
        <v>2452</v>
      </c>
      <c r="H2669" s="828" t="e">
        <f>#REF!</f>
        <v>#REF!</v>
      </c>
      <c r="I2669" s="828" t="e">
        <f>#REF!+#REF!+#REF!+#REF!+#REF!+#REF!+#REF!+#REF!+#REF!+#REF!</f>
        <v>#REF!</v>
      </c>
      <c r="J2669" s="828" t="e">
        <f>#REF!+#REF!+#REF!+#REF!+#REF!+#REF!+#REF!+#REF!+#REF!+#REF!</f>
        <v>#REF!</v>
      </c>
      <c r="K2669" s="829" t="e">
        <f t="shared" si="69"/>
        <v>#REF!</v>
      </c>
      <c r="L2669" s="829" t="e">
        <f t="shared" si="70"/>
        <v>#REF!</v>
      </c>
      <c r="M2669" s="828" t="e">
        <f>#REF!</f>
        <v>#REF!</v>
      </c>
      <c r="N2669" s="828" t="e">
        <f>#REF!</f>
        <v>#REF!</v>
      </c>
      <c r="O2669" s="830" t="e">
        <f t="shared" si="71"/>
        <v>#REF!</v>
      </c>
      <c r="P2669" s="820" t="e">
        <f>Tabla13[[#This Row],[Ejec Real Acumu]]-Tabla13[[#This Row],[Proyec Ejec Acumul]]</f>
        <v>#REF!</v>
      </c>
      <c r="Q2669" s="820" t="e">
        <f>Tabla13[[#This Row],[Ejec Real Mes]]-Tabla13[[#This Row],[Program Entreg Mes]]</f>
        <v>#REF!</v>
      </c>
    </row>
    <row r="2670" spans="1:17">
      <c r="A2670" s="828">
        <v>10</v>
      </c>
      <c r="B2670" s="828" t="s">
        <v>2463</v>
      </c>
      <c r="C2670" s="828" t="s">
        <v>2464</v>
      </c>
      <c r="D2670" s="828" t="s">
        <v>688</v>
      </c>
      <c r="E2670" s="828" t="e">
        <f>#REF!</f>
        <v>#REF!</v>
      </c>
      <c r="F2670" s="828">
        <v>10</v>
      </c>
      <c r="G2670" s="828" t="s">
        <v>2452</v>
      </c>
      <c r="H2670" s="828" t="e">
        <f>#REF!</f>
        <v>#REF!</v>
      </c>
      <c r="I2670" s="828" t="e">
        <f>#REF!+#REF!+#REF!+#REF!+#REF!+#REF!+#REF!+#REF!+#REF!+#REF!</f>
        <v>#REF!</v>
      </c>
      <c r="J2670" s="828" t="e">
        <f>#REF!+#REF!+#REF!+#REF!+#REF!+#REF!+#REF!+#REF!+#REF!+#REF!</f>
        <v>#REF!</v>
      </c>
      <c r="K2670" s="829" t="e">
        <f t="shared" si="69"/>
        <v>#REF!</v>
      </c>
      <c r="L2670" s="829" t="e">
        <f t="shared" si="70"/>
        <v>#REF!</v>
      </c>
      <c r="M2670" s="828" t="e">
        <f>#REF!</f>
        <v>#REF!</v>
      </c>
      <c r="N2670" s="828" t="e">
        <f>#REF!</f>
        <v>#REF!</v>
      </c>
      <c r="O2670" s="830" t="e">
        <f t="shared" si="71"/>
        <v>#REF!</v>
      </c>
      <c r="P2670" s="820" t="e">
        <f>Tabla13[[#This Row],[Ejec Real Acumu]]-Tabla13[[#This Row],[Proyec Ejec Acumul]]</f>
        <v>#REF!</v>
      </c>
      <c r="Q2670" s="820" t="e">
        <f>Tabla13[[#This Row],[Ejec Real Mes]]-Tabla13[[#This Row],[Program Entreg Mes]]</f>
        <v>#REF!</v>
      </c>
    </row>
    <row r="2671" spans="1:17">
      <c r="A2671" s="828">
        <v>11</v>
      </c>
      <c r="B2671" s="828" t="s">
        <v>2463</v>
      </c>
      <c r="C2671" s="828" t="s">
        <v>2464</v>
      </c>
      <c r="D2671" s="828" t="s">
        <v>688</v>
      </c>
      <c r="E2671" s="828" t="e">
        <f>#REF!</f>
        <v>#REF!</v>
      </c>
      <c r="F2671" s="828">
        <v>10</v>
      </c>
      <c r="G2671" s="828" t="s">
        <v>2452</v>
      </c>
      <c r="H2671" s="828" t="e">
        <f>#REF!</f>
        <v>#REF!</v>
      </c>
      <c r="I2671" s="828" t="e">
        <f>#REF!+#REF!+#REF!+#REF!+#REF!+#REF!+#REF!+#REF!+#REF!+#REF!</f>
        <v>#REF!</v>
      </c>
      <c r="J2671" s="828" t="e">
        <f>#REF!+#REF!+#REF!+#REF!+#REF!+#REF!+#REF!+#REF!+#REF!+#REF!</f>
        <v>#REF!</v>
      </c>
      <c r="K2671" s="829" t="e">
        <f t="shared" si="69"/>
        <v>#REF!</v>
      </c>
      <c r="L2671" s="829" t="e">
        <f t="shared" si="70"/>
        <v>#REF!</v>
      </c>
      <c r="M2671" s="828" t="e">
        <f>#REF!</f>
        <v>#REF!</v>
      </c>
      <c r="N2671" s="828" t="e">
        <f>#REF!</f>
        <v>#REF!</v>
      </c>
      <c r="O2671" s="830" t="e">
        <f t="shared" si="71"/>
        <v>#REF!</v>
      </c>
      <c r="P2671" s="820" t="e">
        <f>Tabla13[[#This Row],[Ejec Real Acumu]]-Tabla13[[#This Row],[Proyec Ejec Acumul]]</f>
        <v>#REF!</v>
      </c>
      <c r="Q2671" s="820" t="e">
        <f>Tabla13[[#This Row],[Ejec Real Mes]]-Tabla13[[#This Row],[Program Entreg Mes]]</f>
        <v>#REF!</v>
      </c>
    </row>
    <row r="2672" spans="1:17">
      <c r="A2672" s="828">
        <v>12</v>
      </c>
      <c r="B2672" s="828" t="s">
        <v>2463</v>
      </c>
      <c r="C2672" s="828" t="s">
        <v>2464</v>
      </c>
      <c r="D2672" s="828" t="s">
        <v>688</v>
      </c>
      <c r="E2672" s="828" t="e">
        <f>#REF!</f>
        <v>#REF!</v>
      </c>
      <c r="F2672" s="828">
        <v>10</v>
      </c>
      <c r="G2672" s="828" t="s">
        <v>2452</v>
      </c>
      <c r="H2672" s="828" t="e">
        <f>#REF!</f>
        <v>#REF!</v>
      </c>
      <c r="I2672" s="828" t="e">
        <f>#REF!+#REF!+#REF!+#REF!+#REF!+#REF!+#REF!+#REF!+#REF!+#REF!</f>
        <v>#REF!</v>
      </c>
      <c r="J2672" s="828" t="e">
        <f>#REF!+#REF!+#REF!+#REF!+#REF!+#REF!+#REF!+#REF!+#REF!+#REF!</f>
        <v>#REF!</v>
      </c>
      <c r="K2672" s="829" t="e">
        <f t="shared" si="69"/>
        <v>#REF!</v>
      </c>
      <c r="L2672" s="829" t="e">
        <f t="shared" si="70"/>
        <v>#REF!</v>
      </c>
      <c r="M2672" s="828" t="e">
        <f>#REF!</f>
        <v>#REF!</v>
      </c>
      <c r="N2672" s="828" t="e">
        <f>#REF!</f>
        <v>#REF!</v>
      </c>
      <c r="O2672" s="830" t="e">
        <f t="shared" si="71"/>
        <v>#REF!</v>
      </c>
      <c r="P2672" s="820" t="e">
        <f>Tabla13[[#This Row],[Ejec Real Acumu]]-Tabla13[[#This Row],[Proyec Ejec Acumul]]</f>
        <v>#REF!</v>
      </c>
      <c r="Q2672" s="820" t="e">
        <f>Tabla13[[#This Row],[Ejec Real Mes]]-Tabla13[[#This Row],[Program Entreg Mes]]</f>
        <v>#REF!</v>
      </c>
    </row>
    <row r="2673" spans="1:17">
      <c r="A2673" s="828">
        <v>13</v>
      </c>
      <c r="B2673" s="828" t="s">
        <v>2463</v>
      </c>
      <c r="C2673" s="828" t="s">
        <v>2464</v>
      </c>
      <c r="D2673" s="828" t="s">
        <v>688</v>
      </c>
      <c r="E2673" s="828" t="e">
        <f>#REF!</f>
        <v>#REF!</v>
      </c>
      <c r="F2673" s="828">
        <v>10</v>
      </c>
      <c r="G2673" s="828" t="s">
        <v>2452</v>
      </c>
      <c r="H2673" s="828" t="e">
        <f>#REF!</f>
        <v>#REF!</v>
      </c>
      <c r="I2673" s="828" t="e">
        <f>#REF!+#REF!+#REF!+#REF!+#REF!+#REF!+#REF!+#REF!+#REF!+#REF!</f>
        <v>#REF!</v>
      </c>
      <c r="J2673" s="828" t="e">
        <f>#REF!+#REF!+#REF!+#REF!+#REF!+#REF!+#REF!+#REF!+#REF!+#REF!</f>
        <v>#REF!</v>
      </c>
      <c r="K2673" s="829" t="e">
        <f t="shared" si="69"/>
        <v>#REF!</v>
      </c>
      <c r="L2673" s="829" t="e">
        <f t="shared" si="70"/>
        <v>#REF!</v>
      </c>
      <c r="M2673" s="828" t="e">
        <f>#REF!</f>
        <v>#REF!</v>
      </c>
      <c r="N2673" s="828" t="e">
        <f>#REF!</f>
        <v>#REF!</v>
      </c>
      <c r="O2673" s="830" t="e">
        <f t="shared" si="71"/>
        <v>#REF!</v>
      </c>
      <c r="P2673" s="820" t="e">
        <f>Tabla13[[#This Row],[Ejec Real Acumu]]-Tabla13[[#This Row],[Proyec Ejec Acumul]]</f>
        <v>#REF!</v>
      </c>
      <c r="Q2673" s="820" t="e">
        <f>Tabla13[[#This Row],[Ejec Real Mes]]-Tabla13[[#This Row],[Program Entreg Mes]]</f>
        <v>#REF!</v>
      </c>
    </row>
    <row r="2674" spans="1:17">
      <c r="A2674" s="828">
        <v>14</v>
      </c>
      <c r="B2674" s="828" t="s">
        <v>2463</v>
      </c>
      <c r="C2674" s="828" t="s">
        <v>2464</v>
      </c>
      <c r="D2674" s="828" t="s">
        <v>688</v>
      </c>
      <c r="E2674" s="828" t="e">
        <f>#REF!</f>
        <v>#REF!</v>
      </c>
      <c r="F2674" s="828">
        <v>10</v>
      </c>
      <c r="G2674" s="828" t="s">
        <v>2452</v>
      </c>
      <c r="H2674" s="828" t="e">
        <f>#REF!</f>
        <v>#REF!</v>
      </c>
      <c r="I2674" s="828" t="e">
        <f>#REF!+#REF!+#REF!+#REF!+#REF!+#REF!+#REF!+#REF!+#REF!+#REF!</f>
        <v>#REF!</v>
      </c>
      <c r="J2674" s="828" t="e">
        <f>#REF!+#REF!+#REF!+#REF!+#REF!+#REF!+#REF!+#REF!+#REF!+#REF!</f>
        <v>#REF!</v>
      </c>
      <c r="K2674" s="829" t="e">
        <f t="shared" si="69"/>
        <v>#REF!</v>
      </c>
      <c r="L2674" s="829" t="e">
        <f t="shared" si="70"/>
        <v>#REF!</v>
      </c>
      <c r="M2674" s="828" t="e">
        <f>#REF!</f>
        <v>#REF!</v>
      </c>
      <c r="N2674" s="828" t="e">
        <f>#REF!</f>
        <v>#REF!</v>
      </c>
      <c r="O2674" s="830" t="e">
        <f t="shared" si="71"/>
        <v>#REF!</v>
      </c>
      <c r="P2674" s="820" t="e">
        <f>Tabla13[[#This Row],[Ejec Real Acumu]]-Tabla13[[#This Row],[Proyec Ejec Acumul]]</f>
        <v>#REF!</v>
      </c>
      <c r="Q2674" s="820" t="e">
        <f>Tabla13[[#This Row],[Ejec Real Mes]]-Tabla13[[#This Row],[Program Entreg Mes]]</f>
        <v>#REF!</v>
      </c>
    </row>
    <row r="2675" spans="1:17">
      <c r="A2675" s="828">
        <v>15</v>
      </c>
      <c r="B2675" s="828" t="s">
        <v>2463</v>
      </c>
      <c r="C2675" s="828" t="s">
        <v>2464</v>
      </c>
      <c r="D2675" s="828" t="s">
        <v>688</v>
      </c>
      <c r="E2675" s="828" t="e">
        <f>#REF!</f>
        <v>#REF!</v>
      </c>
      <c r="F2675" s="828">
        <v>10</v>
      </c>
      <c r="G2675" s="828" t="s">
        <v>2452</v>
      </c>
      <c r="H2675" s="828" t="e">
        <f>#REF!</f>
        <v>#REF!</v>
      </c>
      <c r="I2675" s="828" t="e">
        <f>#REF!+#REF!+#REF!+#REF!+#REF!+#REF!+#REF!+#REF!+#REF!+#REF!</f>
        <v>#REF!</v>
      </c>
      <c r="J2675" s="828" t="e">
        <f>#REF!+#REF!+#REF!+#REF!+#REF!+#REF!+#REF!+#REF!+#REF!+#REF!</f>
        <v>#REF!</v>
      </c>
      <c r="K2675" s="829" t="e">
        <f t="shared" si="69"/>
        <v>#REF!</v>
      </c>
      <c r="L2675" s="829" t="e">
        <f t="shared" si="70"/>
        <v>#REF!</v>
      </c>
      <c r="M2675" s="828" t="e">
        <f>#REF!</f>
        <v>#REF!</v>
      </c>
      <c r="N2675" s="828" t="e">
        <f>#REF!</f>
        <v>#REF!</v>
      </c>
      <c r="O2675" s="830" t="e">
        <f t="shared" si="71"/>
        <v>#REF!</v>
      </c>
      <c r="P2675" s="820" t="e">
        <f>Tabla13[[#This Row],[Ejec Real Acumu]]-Tabla13[[#This Row],[Proyec Ejec Acumul]]</f>
        <v>#REF!</v>
      </c>
      <c r="Q2675" s="820" t="e">
        <f>Tabla13[[#This Row],[Ejec Real Mes]]-Tabla13[[#This Row],[Program Entreg Mes]]</f>
        <v>#REF!</v>
      </c>
    </row>
    <row r="2676" spans="1:17">
      <c r="A2676" s="828">
        <v>16</v>
      </c>
      <c r="B2676" s="828" t="s">
        <v>2463</v>
      </c>
      <c r="C2676" s="828" t="s">
        <v>2464</v>
      </c>
      <c r="D2676" s="828" t="s">
        <v>688</v>
      </c>
      <c r="E2676" s="828" t="e">
        <f>#REF!</f>
        <v>#REF!</v>
      </c>
      <c r="F2676" s="828">
        <v>10</v>
      </c>
      <c r="G2676" s="828" t="s">
        <v>2452</v>
      </c>
      <c r="H2676" s="828" t="e">
        <f>#REF!</f>
        <v>#REF!</v>
      </c>
      <c r="I2676" s="828" t="e">
        <f>#REF!+#REF!+#REF!+#REF!+#REF!+#REF!+#REF!+#REF!+#REF!+#REF!</f>
        <v>#REF!</v>
      </c>
      <c r="J2676" s="828" t="e">
        <f>#REF!+#REF!+#REF!+#REF!+#REF!+#REF!+#REF!+#REF!+#REF!+#REF!</f>
        <v>#REF!</v>
      </c>
      <c r="K2676" s="829" t="e">
        <f t="shared" si="69"/>
        <v>#REF!</v>
      </c>
      <c r="L2676" s="829" t="e">
        <f t="shared" si="70"/>
        <v>#REF!</v>
      </c>
      <c r="M2676" s="828" t="e">
        <f>#REF!</f>
        <v>#REF!</v>
      </c>
      <c r="N2676" s="828" t="e">
        <f>#REF!</f>
        <v>#REF!</v>
      </c>
      <c r="O2676" s="830" t="e">
        <f t="shared" si="71"/>
        <v>#REF!</v>
      </c>
      <c r="P2676" s="820" t="e">
        <f>Tabla13[[#This Row],[Ejec Real Acumu]]-Tabla13[[#This Row],[Proyec Ejec Acumul]]</f>
        <v>#REF!</v>
      </c>
      <c r="Q2676" s="820" t="e">
        <f>Tabla13[[#This Row],[Ejec Real Mes]]-Tabla13[[#This Row],[Program Entreg Mes]]</f>
        <v>#REF!</v>
      </c>
    </row>
    <row r="2677" spans="1:17">
      <c r="A2677" s="828">
        <v>17</v>
      </c>
      <c r="B2677" s="828" t="s">
        <v>2463</v>
      </c>
      <c r="C2677" s="828" t="s">
        <v>2464</v>
      </c>
      <c r="D2677" s="828" t="s">
        <v>688</v>
      </c>
      <c r="E2677" s="828" t="e">
        <f>#REF!</f>
        <v>#REF!</v>
      </c>
      <c r="F2677" s="828">
        <v>10</v>
      </c>
      <c r="G2677" s="828" t="s">
        <v>2452</v>
      </c>
      <c r="H2677" s="828" t="e">
        <f>#REF!</f>
        <v>#REF!</v>
      </c>
      <c r="I2677" s="828" t="e">
        <f>#REF!+#REF!+#REF!+#REF!+#REF!+#REF!+#REF!+#REF!+#REF!+#REF!</f>
        <v>#REF!</v>
      </c>
      <c r="J2677" s="828" t="e">
        <f>#REF!+#REF!+#REF!+#REF!+#REF!+#REF!+#REF!+#REF!+#REF!+#REF!</f>
        <v>#REF!</v>
      </c>
      <c r="K2677" s="829" t="e">
        <f t="shared" si="69"/>
        <v>#REF!</v>
      </c>
      <c r="L2677" s="829" t="e">
        <f t="shared" si="70"/>
        <v>#REF!</v>
      </c>
      <c r="M2677" s="828" t="e">
        <f>#REF!</f>
        <v>#REF!</v>
      </c>
      <c r="N2677" s="828" t="e">
        <f>#REF!</f>
        <v>#REF!</v>
      </c>
      <c r="O2677" s="830" t="e">
        <f t="shared" si="71"/>
        <v>#REF!</v>
      </c>
      <c r="P2677" s="820" t="e">
        <f>Tabla13[[#This Row],[Ejec Real Acumu]]-Tabla13[[#This Row],[Proyec Ejec Acumul]]</f>
        <v>#REF!</v>
      </c>
      <c r="Q2677" s="820" t="e">
        <f>Tabla13[[#This Row],[Ejec Real Mes]]-Tabla13[[#This Row],[Program Entreg Mes]]</f>
        <v>#REF!</v>
      </c>
    </row>
    <row r="2678" spans="1:17">
      <c r="A2678" s="828">
        <v>18</v>
      </c>
      <c r="B2678" s="828" t="s">
        <v>2463</v>
      </c>
      <c r="C2678" s="828" t="s">
        <v>2464</v>
      </c>
      <c r="D2678" s="828" t="s">
        <v>688</v>
      </c>
      <c r="E2678" s="828" t="e">
        <f>#REF!</f>
        <v>#REF!</v>
      </c>
      <c r="F2678" s="828">
        <v>10</v>
      </c>
      <c r="G2678" s="828" t="s">
        <v>2452</v>
      </c>
      <c r="H2678" s="828" t="e">
        <f>#REF!</f>
        <v>#REF!</v>
      </c>
      <c r="I2678" s="828" t="e">
        <f>#REF!+#REF!+#REF!+#REF!+#REF!+#REF!+#REF!+#REF!+#REF!+#REF!</f>
        <v>#REF!</v>
      </c>
      <c r="J2678" s="828" t="e">
        <f>#REF!+#REF!+#REF!+#REF!+#REF!+#REF!+#REF!+#REF!+#REF!+#REF!</f>
        <v>#REF!</v>
      </c>
      <c r="K2678" s="829" t="e">
        <f t="shared" si="69"/>
        <v>#REF!</v>
      </c>
      <c r="L2678" s="829" t="e">
        <f t="shared" si="70"/>
        <v>#REF!</v>
      </c>
      <c r="M2678" s="828" t="e">
        <f>#REF!</f>
        <v>#REF!</v>
      </c>
      <c r="N2678" s="828" t="e">
        <f>#REF!</f>
        <v>#REF!</v>
      </c>
      <c r="O2678" s="830" t="e">
        <f t="shared" si="71"/>
        <v>#REF!</v>
      </c>
      <c r="P2678" s="820" t="e">
        <f>Tabla13[[#This Row],[Ejec Real Acumu]]-Tabla13[[#This Row],[Proyec Ejec Acumul]]</f>
        <v>#REF!</v>
      </c>
      <c r="Q2678" s="820" t="e">
        <f>Tabla13[[#This Row],[Ejec Real Mes]]-Tabla13[[#This Row],[Program Entreg Mes]]</f>
        <v>#REF!</v>
      </c>
    </row>
    <row r="2679" spans="1:17">
      <c r="A2679" s="828">
        <v>19</v>
      </c>
      <c r="B2679" s="828" t="s">
        <v>2463</v>
      </c>
      <c r="C2679" s="828" t="s">
        <v>2464</v>
      </c>
      <c r="D2679" s="828" t="s">
        <v>688</v>
      </c>
      <c r="E2679" s="828" t="e">
        <f>#REF!</f>
        <v>#REF!</v>
      </c>
      <c r="F2679" s="828">
        <v>10</v>
      </c>
      <c r="G2679" s="828" t="s">
        <v>2452</v>
      </c>
      <c r="H2679" s="828" t="e">
        <f>#REF!</f>
        <v>#REF!</v>
      </c>
      <c r="I2679" s="828" t="e">
        <f>#REF!+#REF!+#REF!+#REF!+#REF!+#REF!+#REF!+#REF!+#REF!+#REF!</f>
        <v>#REF!</v>
      </c>
      <c r="J2679" s="828" t="e">
        <f>#REF!+#REF!+#REF!+#REF!+#REF!+#REF!+#REF!+#REF!+#REF!+#REF!</f>
        <v>#REF!</v>
      </c>
      <c r="K2679" s="829" t="e">
        <f t="shared" si="69"/>
        <v>#REF!</v>
      </c>
      <c r="L2679" s="829" t="e">
        <f t="shared" si="70"/>
        <v>#REF!</v>
      </c>
      <c r="M2679" s="828" t="e">
        <f>#REF!</f>
        <v>#REF!</v>
      </c>
      <c r="N2679" s="828" t="e">
        <f>#REF!</f>
        <v>#REF!</v>
      </c>
      <c r="O2679" s="830" t="e">
        <f t="shared" si="71"/>
        <v>#REF!</v>
      </c>
      <c r="P2679" s="820" t="e">
        <f>Tabla13[[#This Row],[Ejec Real Acumu]]-Tabla13[[#This Row],[Proyec Ejec Acumul]]</f>
        <v>#REF!</v>
      </c>
      <c r="Q2679" s="820" t="e">
        <f>Tabla13[[#This Row],[Ejec Real Mes]]-Tabla13[[#This Row],[Program Entreg Mes]]</f>
        <v>#REF!</v>
      </c>
    </row>
    <row r="2680" spans="1:17">
      <c r="A2680" s="828">
        <v>20</v>
      </c>
      <c r="B2680" s="828" t="s">
        <v>2463</v>
      </c>
      <c r="C2680" s="828" t="s">
        <v>2464</v>
      </c>
      <c r="D2680" s="828" t="s">
        <v>688</v>
      </c>
      <c r="E2680" s="828" t="e">
        <f>#REF!</f>
        <v>#REF!</v>
      </c>
      <c r="F2680" s="828">
        <v>10</v>
      </c>
      <c r="G2680" s="828" t="s">
        <v>2452</v>
      </c>
      <c r="H2680" s="828" t="e">
        <f>#REF!</f>
        <v>#REF!</v>
      </c>
      <c r="I2680" s="828" t="e">
        <f>#REF!+#REF!+#REF!+#REF!+#REF!+#REF!+#REF!+#REF!+#REF!+#REF!</f>
        <v>#REF!</v>
      </c>
      <c r="J2680" s="828" t="e">
        <f>#REF!+#REF!+#REF!+#REF!+#REF!+#REF!+#REF!+#REF!+#REF!+#REF!</f>
        <v>#REF!</v>
      </c>
      <c r="K2680" s="829" t="e">
        <f t="shared" si="69"/>
        <v>#REF!</v>
      </c>
      <c r="L2680" s="829" t="e">
        <f t="shared" si="70"/>
        <v>#REF!</v>
      </c>
      <c r="M2680" s="828" t="e">
        <f>#REF!</f>
        <v>#REF!</v>
      </c>
      <c r="N2680" s="828" t="e">
        <f>#REF!</f>
        <v>#REF!</v>
      </c>
      <c r="O2680" s="830" t="e">
        <f t="shared" si="71"/>
        <v>#REF!</v>
      </c>
      <c r="P2680" s="820" t="e">
        <f>Tabla13[[#This Row],[Ejec Real Acumu]]-Tabla13[[#This Row],[Proyec Ejec Acumul]]</f>
        <v>#REF!</v>
      </c>
      <c r="Q2680" s="820" t="e">
        <f>Tabla13[[#This Row],[Ejec Real Mes]]-Tabla13[[#This Row],[Program Entreg Mes]]</f>
        <v>#REF!</v>
      </c>
    </row>
    <row r="2681" spans="1:17">
      <c r="A2681" s="828">
        <v>21</v>
      </c>
      <c r="B2681" s="828" t="s">
        <v>2463</v>
      </c>
      <c r="C2681" s="828" t="s">
        <v>2464</v>
      </c>
      <c r="D2681" s="828" t="s">
        <v>688</v>
      </c>
      <c r="E2681" s="828" t="e">
        <f>#REF!</f>
        <v>#REF!</v>
      </c>
      <c r="F2681" s="828">
        <v>10</v>
      </c>
      <c r="G2681" s="828" t="s">
        <v>2452</v>
      </c>
      <c r="H2681" s="828" t="e">
        <f>#REF!</f>
        <v>#REF!</v>
      </c>
      <c r="I2681" s="828" t="e">
        <f>#REF!+#REF!+#REF!+#REF!+#REF!+#REF!+#REF!+#REF!+#REF!+#REF!</f>
        <v>#REF!</v>
      </c>
      <c r="J2681" s="828" t="e">
        <f>#REF!+#REF!+#REF!+#REF!+#REF!+#REF!+#REF!+#REF!+#REF!+#REF!</f>
        <v>#REF!</v>
      </c>
      <c r="K2681" s="829" t="e">
        <f t="shared" si="69"/>
        <v>#REF!</v>
      </c>
      <c r="L2681" s="829" t="e">
        <f t="shared" si="70"/>
        <v>#REF!</v>
      </c>
      <c r="M2681" s="828" t="e">
        <f>#REF!</f>
        <v>#REF!</v>
      </c>
      <c r="N2681" s="828" t="e">
        <f>#REF!</f>
        <v>#REF!</v>
      </c>
      <c r="O2681" s="830" t="e">
        <f t="shared" si="71"/>
        <v>#REF!</v>
      </c>
      <c r="P2681" s="820" t="e">
        <f>Tabla13[[#This Row],[Ejec Real Acumu]]-Tabla13[[#This Row],[Proyec Ejec Acumul]]</f>
        <v>#REF!</v>
      </c>
      <c r="Q2681" s="820" t="e">
        <f>Tabla13[[#This Row],[Ejec Real Mes]]-Tabla13[[#This Row],[Program Entreg Mes]]</f>
        <v>#REF!</v>
      </c>
    </row>
    <row r="2682" spans="1:17">
      <c r="A2682" s="828">
        <v>22</v>
      </c>
      <c r="B2682" s="828" t="s">
        <v>2463</v>
      </c>
      <c r="C2682" s="828" t="s">
        <v>2464</v>
      </c>
      <c r="D2682" s="828" t="s">
        <v>688</v>
      </c>
      <c r="E2682" s="828" t="e">
        <f>#REF!</f>
        <v>#REF!</v>
      </c>
      <c r="F2682" s="828">
        <v>10</v>
      </c>
      <c r="G2682" s="828" t="s">
        <v>2452</v>
      </c>
      <c r="H2682" s="828" t="e">
        <f>#REF!</f>
        <v>#REF!</v>
      </c>
      <c r="I2682" s="828" t="e">
        <f>#REF!+#REF!+#REF!+#REF!+#REF!+#REF!+#REF!+#REF!+#REF!+#REF!</f>
        <v>#REF!</v>
      </c>
      <c r="J2682" s="828" t="e">
        <f>#REF!+#REF!+#REF!+#REF!+#REF!+#REF!+#REF!+#REF!+#REF!+#REF!</f>
        <v>#REF!</v>
      </c>
      <c r="K2682" s="829" t="e">
        <f t="shared" si="69"/>
        <v>#REF!</v>
      </c>
      <c r="L2682" s="829" t="e">
        <f t="shared" si="70"/>
        <v>#REF!</v>
      </c>
      <c r="M2682" s="828" t="e">
        <f>#REF!</f>
        <v>#REF!</v>
      </c>
      <c r="N2682" s="828" t="e">
        <f>#REF!</f>
        <v>#REF!</v>
      </c>
      <c r="O2682" s="830" t="e">
        <f t="shared" si="71"/>
        <v>#REF!</v>
      </c>
      <c r="P2682" s="820" t="e">
        <f>Tabla13[[#This Row],[Ejec Real Acumu]]-Tabla13[[#This Row],[Proyec Ejec Acumul]]</f>
        <v>#REF!</v>
      </c>
      <c r="Q2682" s="820" t="e">
        <f>Tabla13[[#This Row],[Ejec Real Mes]]-Tabla13[[#This Row],[Program Entreg Mes]]</f>
        <v>#REF!</v>
      </c>
    </row>
    <row r="2683" spans="1:17">
      <c r="A2683" s="828">
        <v>23</v>
      </c>
      <c r="B2683" s="828" t="s">
        <v>2463</v>
      </c>
      <c r="C2683" s="828" t="s">
        <v>2464</v>
      </c>
      <c r="D2683" s="828" t="s">
        <v>688</v>
      </c>
      <c r="E2683" s="828" t="e">
        <f>#REF!</f>
        <v>#REF!</v>
      </c>
      <c r="F2683" s="828">
        <v>10</v>
      </c>
      <c r="G2683" s="828" t="s">
        <v>2452</v>
      </c>
      <c r="H2683" s="828" t="e">
        <f>#REF!</f>
        <v>#REF!</v>
      </c>
      <c r="I2683" s="828" t="e">
        <f>#REF!+#REF!+#REF!+#REF!+#REF!+#REF!+#REF!+#REF!+#REF!+#REF!</f>
        <v>#REF!</v>
      </c>
      <c r="J2683" s="828" t="e">
        <f>#REF!+#REF!+#REF!+#REF!+#REF!+#REF!+#REF!+#REF!+#REF!+#REF!</f>
        <v>#REF!</v>
      </c>
      <c r="K2683" s="829" t="e">
        <f t="shared" si="69"/>
        <v>#REF!</v>
      </c>
      <c r="L2683" s="829" t="e">
        <f t="shared" si="70"/>
        <v>#REF!</v>
      </c>
      <c r="M2683" s="828" t="e">
        <f>#REF!</f>
        <v>#REF!</v>
      </c>
      <c r="N2683" s="828" t="e">
        <f>#REF!</f>
        <v>#REF!</v>
      </c>
      <c r="O2683" s="830" t="e">
        <f t="shared" si="71"/>
        <v>#REF!</v>
      </c>
      <c r="P2683" s="820" t="e">
        <f>Tabla13[[#This Row],[Ejec Real Acumu]]-Tabla13[[#This Row],[Proyec Ejec Acumul]]</f>
        <v>#REF!</v>
      </c>
      <c r="Q2683" s="820" t="e">
        <f>Tabla13[[#This Row],[Ejec Real Mes]]-Tabla13[[#This Row],[Program Entreg Mes]]</f>
        <v>#REF!</v>
      </c>
    </row>
    <row r="2684" spans="1:17">
      <c r="A2684" s="828">
        <v>24</v>
      </c>
      <c r="B2684" s="828" t="s">
        <v>2463</v>
      </c>
      <c r="C2684" s="828" t="s">
        <v>2464</v>
      </c>
      <c r="D2684" s="828" t="s">
        <v>688</v>
      </c>
      <c r="E2684" s="828" t="e">
        <f>#REF!</f>
        <v>#REF!</v>
      </c>
      <c r="F2684" s="828">
        <v>10</v>
      </c>
      <c r="G2684" s="828" t="s">
        <v>2452</v>
      </c>
      <c r="H2684" s="828" t="e">
        <f>#REF!</f>
        <v>#REF!</v>
      </c>
      <c r="I2684" s="828" t="e">
        <f>#REF!+#REF!+#REF!+#REF!+#REF!+#REF!+#REF!+#REF!+#REF!+#REF!</f>
        <v>#REF!</v>
      </c>
      <c r="J2684" s="828" t="e">
        <f>#REF!+#REF!+#REF!+#REF!+#REF!+#REF!+#REF!+#REF!+#REF!+#REF!</f>
        <v>#REF!</v>
      </c>
      <c r="K2684" s="829" t="e">
        <f t="shared" si="69"/>
        <v>#REF!</v>
      </c>
      <c r="L2684" s="829" t="e">
        <f t="shared" si="70"/>
        <v>#REF!</v>
      </c>
      <c r="M2684" s="828" t="e">
        <f>#REF!</f>
        <v>#REF!</v>
      </c>
      <c r="N2684" s="828" t="e">
        <f>#REF!</f>
        <v>#REF!</v>
      </c>
      <c r="O2684" s="830" t="e">
        <f t="shared" si="71"/>
        <v>#REF!</v>
      </c>
      <c r="P2684" s="820" t="e">
        <f>Tabla13[[#This Row],[Ejec Real Acumu]]-Tabla13[[#This Row],[Proyec Ejec Acumul]]</f>
        <v>#REF!</v>
      </c>
      <c r="Q2684" s="820" t="e">
        <f>Tabla13[[#This Row],[Ejec Real Mes]]-Tabla13[[#This Row],[Program Entreg Mes]]</f>
        <v>#REF!</v>
      </c>
    </row>
    <row r="2685" spans="1:17">
      <c r="A2685" s="828">
        <v>25</v>
      </c>
      <c r="B2685" s="828" t="s">
        <v>2463</v>
      </c>
      <c r="C2685" s="828" t="s">
        <v>2464</v>
      </c>
      <c r="D2685" s="828" t="s">
        <v>688</v>
      </c>
      <c r="E2685" s="828" t="e">
        <f>#REF!</f>
        <v>#REF!</v>
      </c>
      <c r="F2685" s="828">
        <v>10</v>
      </c>
      <c r="G2685" s="828" t="s">
        <v>2452</v>
      </c>
      <c r="H2685" s="828" t="e">
        <f>#REF!</f>
        <v>#REF!</v>
      </c>
      <c r="I2685" s="828" t="e">
        <f>#REF!+#REF!+#REF!+#REF!+#REF!+#REF!+#REF!+#REF!+#REF!+#REF!</f>
        <v>#REF!</v>
      </c>
      <c r="J2685" s="828" t="e">
        <f>#REF!+#REF!+#REF!+#REF!+#REF!+#REF!+#REF!+#REF!+#REF!+#REF!</f>
        <v>#REF!</v>
      </c>
      <c r="K2685" s="829" t="e">
        <f t="shared" si="69"/>
        <v>#REF!</v>
      </c>
      <c r="L2685" s="829" t="e">
        <f t="shared" si="70"/>
        <v>#REF!</v>
      </c>
      <c r="M2685" s="828" t="e">
        <f>#REF!</f>
        <v>#REF!</v>
      </c>
      <c r="N2685" s="828" t="e">
        <f>#REF!</f>
        <v>#REF!</v>
      </c>
      <c r="O2685" s="830" t="e">
        <f t="shared" si="71"/>
        <v>#REF!</v>
      </c>
      <c r="P2685" s="820" t="e">
        <f>Tabla13[[#This Row],[Ejec Real Acumu]]-Tabla13[[#This Row],[Proyec Ejec Acumul]]</f>
        <v>#REF!</v>
      </c>
      <c r="Q2685" s="820" t="e">
        <f>Tabla13[[#This Row],[Ejec Real Mes]]-Tabla13[[#This Row],[Program Entreg Mes]]</f>
        <v>#REF!</v>
      </c>
    </row>
    <row r="2686" spans="1:17">
      <c r="A2686" s="828">
        <v>26</v>
      </c>
      <c r="B2686" s="828" t="s">
        <v>2463</v>
      </c>
      <c r="C2686" s="828" t="s">
        <v>2464</v>
      </c>
      <c r="D2686" s="828" t="s">
        <v>688</v>
      </c>
      <c r="E2686" s="828" t="e">
        <f>#REF!</f>
        <v>#REF!</v>
      </c>
      <c r="F2686" s="828">
        <v>10</v>
      </c>
      <c r="G2686" s="828" t="s">
        <v>2452</v>
      </c>
      <c r="H2686" s="828" t="e">
        <f>#REF!</f>
        <v>#REF!</v>
      </c>
      <c r="I2686" s="828" t="e">
        <f>#REF!+#REF!+#REF!+#REF!+#REF!+#REF!+#REF!+#REF!+#REF!+#REF!</f>
        <v>#REF!</v>
      </c>
      <c r="J2686" s="828" t="e">
        <f>#REF!+#REF!+#REF!+#REF!+#REF!+#REF!+#REF!+#REF!+#REF!+#REF!</f>
        <v>#REF!</v>
      </c>
      <c r="K2686" s="829" t="e">
        <f t="shared" si="69"/>
        <v>#REF!</v>
      </c>
      <c r="L2686" s="829" t="e">
        <f t="shared" si="70"/>
        <v>#REF!</v>
      </c>
      <c r="M2686" s="828" t="e">
        <f>#REF!</f>
        <v>#REF!</v>
      </c>
      <c r="N2686" s="828" t="e">
        <f>#REF!</f>
        <v>#REF!</v>
      </c>
      <c r="O2686" s="830" t="e">
        <f t="shared" si="71"/>
        <v>#REF!</v>
      </c>
      <c r="P2686" s="820" t="e">
        <f>Tabla13[[#This Row],[Ejec Real Acumu]]-Tabla13[[#This Row],[Proyec Ejec Acumul]]</f>
        <v>#REF!</v>
      </c>
      <c r="Q2686" s="820" t="e">
        <f>Tabla13[[#This Row],[Ejec Real Mes]]-Tabla13[[#This Row],[Program Entreg Mes]]</f>
        <v>#REF!</v>
      </c>
    </row>
    <row r="2687" spans="1:17">
      <c r="A2687" s="828">
        <v>27</v>
      </c>
      <c r="B2687" s="828" t="s">
        <v>2463</v>
      </c>
      <c r="C2687" s="828" t="s">
        <v>2464</v>
      </c>
      <c r="D2687" s="828" t="s">
        <v>688</v>
      </c>
      <c r="E2687" s="828" t="e">
        <f>#REF!</f>
        <v>#REF!</v>
      </c>
      <c r="F2687" s="828">
        <v>10</v>
      </c>
      <c r="G2687" s="828" t="s">
        <v>2452</v>
      </c>
      <c r="H2687" s="828" t="e">
        <f>#REF!</f>
        <v>#REF!</v>
      </c>
      <c r="I2687" s="828" t="e">
        <f>#REF!+#REF!+#REF!+#REF!+#REF!+#REF!+#REF!+#REF!+#REF!+#REF!</f>
        <v>#REF!</v>
      </c>
      <c r="J2687" s="828" t="e">
        <f>#REF!+#REF!+#REF!+#REF!+#REF!+#REF!+#REF!+#REF!+#REF!+#REF!</f>
        <v>#REF!</v>
      </c>
      <c r="K2687" s="829" t="e">
        <f t="shared" si="69"/>
        <v>#REF!</v>
      </c>
      <c r="L2687" s="829" t="e">
        <f t="shared" si="70"/>
        <v>#REF!</v>
      </c>
      <c r="M2687" s="828" t="e">
        <f>#REF!</f>
        <v>#REF!</v>
      </c>
      <c r="N2687" s="828" t="e">
        <f>#REF!</f>
        <v>#REF!</v>
      </c>
      <c r="O2687" s="830" t="e">
        <f t="shared" si="71"/>
        <v>#REF!</v>
      </c>
      <c r="P2687" s="820" t="e">
        <f>Tabla13[[#This Row],[Ejec Real Acumu]]-Tabla13[[#This Row],[Proyec Ejec Acumul]]</f>
        <v>#REF!</v>
      </c>
      <c r="Q2687" s="820" t="e">
        <f>Tabla13[[#This Row],[Ejec Real Mes]]-Tabla13[[#This Row],[Program Entreg Mes]]</f>
        <v>#REF!</v>
      </c>
    </row>
    <row r="2688" spans="1:17">
      <c r="A2688" s="828">
        <v>28</v>
      </c>
      <c r="B2688" s="828" t="s">
        <v>2463</v>
      </c>
      <c r="C2688" s="828" t="s">
        <v>2464</v>
      </c>
      <c r="D2688" s="828" t="s">
        <v>688</v>
      </c>
      <c r="E2688" s="828" t="e">
        <f>#REF!</f>
        <v>#REF!</v>
      </c>
      <c r="F2688" s="828">
        <v>10</v>
      </c>
      <c r="G2688" s="828" t="s">
        <v>2452</v>
      </c>
      <c r="H2688" s="828" t="e">
        <f>#REF!</f>
        <v>#REF!</v>
      </c>
      <c r="I2688" s="828" t="e">
        <f>#REF!+#REF!+#REF!+#REF!+#REF!+#REF!+#REF!+#REF!+#REF!+#REF!</f>
        <v>#REF!</v>
      </c>
      <c r="J2688" s="828" t="e">
        <f>#REF!+#REF!+#REF!+#REF!+#REF!+#REF!+#REF!+#REF!+#REF!+#REF!</f>
        <v>#REF!</v>
      </c>
      <c r="K2688" s="829" t="e">
        <f t="shared" si="69"/>
        <v>#REF!</v>
      </c>
      <c r="L2688" s="829" t="e">
        <f t="shared" si="70"/>
        <v>#REF!</v>
      </c>
      <c r="M2688" s="828" t="e">
        <f>#REF!</f>
        <v>#REF!</v>
      </c>
      <c r="N2688" s="828" t="e">
        <f>#REF!</f>
        <v>#REF!</v>
      </c>
      <c r="O2688" s="830" t="e">
        <f t="shared" si="71"/>
        <v>#REF!</v>
      </c>
      <c r="P2688" s="820" t="e">
        <f>Tabla13[[#This Row],[Ejec Real Acumu]]-Tabla13[[#This Row],[Proyec Ejec Acumul]]</f>
        <v>#REF!</v>
      </c>
      <c r="Q2688" s="820" t="e">
        <f>Tabla13[[#This Row],[Ejec Real Mes]]-Tabla13[[#This Row],[Program Entreg Mes]]</f>
        <v>#REF!</v>
      </c>
    </row>
    <row r="2689" spans="1:17">
      <c r="A2689" s="828">
        <v>29</v>
      </c>
      <c r="B2689" s="828" t="s">
        <v>2463</v>
      </c>
      <c r="C2689" s="828" t="s">
        <v>2464</v>
      </c>
      <c r="D2689" s="828" t="s">
        <v>688</v>
      </c>
      <c r="E2689" s="828" t="e">
        <f>#REF!</f>
        <v>#REF!</v>
      </c>
      <c r="F2689" s="828">
        <v>10</v>
      </c>
      <c r="G2689" s="828" t="s">
        <v>2452</v>
      </c>
      <c r="H2689" s="828" t="e">
        <f>#REF!</f>
        <v>#REF!</v>
      </c>
      <c r="I2689" s="828" t="e">
        <f>#REF!+#REF!+#REF!+#REF!+#REF!+#REF!+#REF!+#REF!+#REF!+#REF!</f>
        <v>#REF!</v>
      </c>
      <c r="J2689" s="828" t="e">
        <f>#REF!+#REF!+#REF!+#REF!+#REF!+#REF!+#REF!+#REF!+#REF!+#REF!</f>
        <v>#REF!</v>
      </c>
      <c r="K2689" s="829" t="e">
        <f t="shared" si="69"/>
        <v>#REF!</v>
      </c>
      <c r="L2689" s="829" t="e">
        <f t="shared" si="70"/>
        <v>#REF!</v>
      </c>
      <c r="M2689" s="828" t="e">
        <f>#REF!</f>
        <v>#REF!</v>
      </c>
      <c r="N2689" s="828" t="e">
        <f>#REF!</f>
        <v>#REF!</v>
      </c>
      <c r="O2689" s="830" t="e">
        <f t="shared" si="71"/>
        <v>#REF!</v>
      </c>
      <c r="P2689" s="820" t="e">
        <f>Tabla13[[#This Row],[Ejec Real Acumu]]-Tabla13[[#This Row],[Proyec Ejec Acumul]]</f>
        <v>#REF!</v>
      </c>
      <c r="Q2689" s="820" t="e">
        <f>Tabla13[[#This Row],[Ejec Real Mes]]-Tabla13[[#This Row],[Program Entreg Mes]]</f>
        <v>#REF!</v>
      </c>
    </row>
    <row r="2690" spans="1:17">
      <c r="A2690" s="828">
        <v>30</v>
      </c>
      <c r="B2690" s="828" t="s">
        <v>2463</v>
      </c>
      <c r="C2690" s="828" t="s">
        <v>2464</v>
      </c>
      <c r="D2690" s="828" t="s">
        <v>688</v>
      </c>
      <c r="E2690" s="828" t="e">
        <f>#REF!</f>
        <v>#REF!</v>
      </c>
      <c r="F2690" s="828">
        <v>10</v>
      </c>
      <c r="G2690" s="828" t="s">
        <v>2452</v>
      </c>
      <c r="H2690" s="828" t="e">
        <f>#REF!</f>
        <v>#REF!</v>
      </c>
      <c r="I2690" s="828" t="e">
        <f>#REF!+#REF!+#REF!+#REF!+#REF!+#REF!+#REF!+#REF!+#REF!+#REF!</f>
        <v>#REF!</v>
      </c>
      <c r="J2690" s="828" t="e">
        <f>#REF!+#REF!+#REF!+#REF!+#REF!+#REF!+#REF!+#REF!+#REF!+#REF!</f>
        <v>#REF!</v>
      </c>
      <c r="K2690" s="829" t="e">
        <f t="shared" si="69"/>
        <v>#REF!</v>
      </c>
      <c r="L2690" s="829" t="e">
        <f t="shared" si="70"/>
        <v>#REF!</v>
      </c>
      <c r="M2690" s="828" t="e">
        <f>#REF!</f>
        <v>#REF!</v>
      </c>
      <c r="N2690" s="828" t="e">
        <f>#REF!</f>
        <v>#REF!</v>
      </c>
      <c r="O2690" s="830" t="e">
        <f t="shared" si="71"/>
        <v>#REF!</v>
      </c>
      <c r="P2690" s="820" t="e">
        <f>Tabla13[[#This Row],[Ejec Real Acumu]]-Tabla13[[#This Row],[Proyec Ejec Acumul]]</f>
        <v>#REF!</v>
      </c>
      <c r="Q2690" s="820" t="e">
        <f>Tabla13[[#This Row],[Ejec Real Mes]]-Tabla13[[#This Row],[Program Entreg Mes]]</f>
        <v>#REF!</v>
      </c>
    </row>
    <row r="2691" spans="1:17">
      <c r="A2691" s="828">
        <v>31</v>
      </c>
      <c r="B2691" s="828" t="s">
        <v>2463</v>
      </c>
      <c r="C2691" s="828" t="s">
        <v>2464</v>
      </c>
      <c r="D2691" s="828" t="s">
        <v>688</v>
      </c>
      <c r="E2691" s="828" t="e">
        <f>#REF!</f>
        <v>#REF!</v>
      </c>
      <c r="F2691" s="828">
        <v>10</v>
      </c>
      <c r="G2691" s="828" t="s">
        <v>2452</v>
      </c>
      <c r="H2691" s="828" t="e">
        <f>#REF!</f>
        <v>#REF!</v>
      </c>
      <c r="I2691" s="828" t="e">
        <f>#REF!+#REF!+#REF!+#REF!+#REF!+#REF!+#REF!+#REF!+#REF!+#REF!</f>
        <v>#REF!</v>
      </c>
      <c r="J2691" s="828" t="e">
        <f>#REF!+#REF!+#REF!+#REF!+#REF!+#REF!+#REF!+#REF!+#REF!+#REF!</f>
        <v>#REF!</v>
      </c>
      <c r="K2691" s="829" t="e">
        <f t="shared" si="69"/>
        <v>#REF!</v>
      </c>
      <c r="L2691" s="829" t="e">
        <f t="shared" si="70"/>
        <v>#REF!</v>
      </c>
      <c r="M2691" s="828" t="e">
        <f>#REF!</f>
        <v>#REF!</v>
      </c>
      <c r="N2691" s="828" t="e">
        <f>#REF!</f>
        <v>#REF!</v>
      </c>
      <c r="O2691" s="830" t="e">
        <f t="shared" si="71"/>
        <v>#REF!</v>
      </c>
      <c r="P2691" s="820" t="e">
        <f>Tabla13[[#This Row],[Ejec Real Acumu]]-Tabla13[[#This Row],[Proyec Ejec Acumul]]</f>
        <v>#REF!</v>
      </c>
      <c r="Q2691" s="820" t="e">
        <f>Tabla13[[#This Row],[Ejec Real Mes]]-Tabla13[[#This Row],[Program Entreg Mes]]</f>
        <v>#REF!</v>
      </c>
    </row>
    <row r="2692" spans="1:17">
      <c r="A2692" s="828">
        <v>32</v>
      </c>
      <c r="B2692" s="828" t="s">
        <v>2463</v>
      </c>
      <c r="C2692" s="828" t="s">
        <v>2464</v>
      </c>
      <c r="D2692" s="828" t="s">
        <v>688</v>
      </c>
      <c r="E2692" s="828" t="e">
        <f>#REF!</f>
        <v>#REF!</v>
      </c>
      <c r="F2692" s="828">
        <v>10</v>
      </c>
      <c r="G2692" s="828" t="s">
        <v>2452</v>
      </c>
      <c r="H2692" s="828" t="e">
        <f>#REF!</f>
        <v>#REF!</v>
      </c>
      <c r="I2692" s="828" t="e">
        <f>#REF!+#REF!+#REF!+#REF!+#REF!+#REF!+#REF!+#REF!+#REF!+#REF!</f>
        <v>#REF!</v>
      </c>
      <c r="J2692" s="828" t="e">
        <f>#REF!+#REF!+#REF!+#REF!+#REF!+#REF!+#REF!+#REF!+#REF!+#REF!</f>
        <v>#REF!</v>
      </c>
      <c r="K2692" s="829" t="e">
        <f t="shared" si="69"/>
        <v>#REF!</v>
      </c>
      <c r="L2692" s="829" t="e">
        <f t="shared" si="70"/>
        <v>#REF!</v>
      </c>
      <c r="M2692" s="828" t="e">
        <f>#REF!</f>
        <v>#REF!</v>
      </c>
      <c r="N2692" s="828" t="e">
        <f>#REF!</f>
        <v>#REF!</v>
      </c>
      <c r="O2692" s="830" t="e">
        <f t="shared" si="71"/>
        <v>#REF!</v>
      </c>
      <c r="P2692" s="820" t="e">
        <f>Tabla13[[#This Row],[Ejec Real Acumu]]-Tabla13[[#This Row],[Proyec Ejec Acumul]]</f>
        <v>#REF!</v>
      </c>
      <c r="Q2692" s="820" t="e">
        <f>Tabla13[[#This Row],[Ejec Real Mes]]-Tabla13[[#This Row],[Program Entreg Mes]]</f>
        <v>#REF!</v>
      </c>
    </row>
    <row r="2693" spans="1:17">
      <c r="A2693" s="828">
        <v>33</v>
      </c>
      <c r="B2693" s="828" t="s">
        <v>2463</v>
      </c>
      <c r="C2693" s="828" t="s">
        <v>2464</v>
      </c>
      <c r="D2693" s="828" t="s">
        <v>688</v>
      </c>
      <c r="E2693" s="828" t="e">
        <f>#REF!</f>
        <v>#REF!</v>
      </c>
      <c r="F2693" s="828">
        <v>10</v>
      </c>
      <c r="G2693" s="828" t="s">
        <v>2452</v>
      </c>
      <c r="H2693" s="828" t="e">
        <f>#REF!</f>
        <v>#REF!</v>
      </c>
      <c r="I2693" s="828" t="e">
        <f>#REF!+#REF!+#REF!+#REF!+#REF!+#REF!+#REF!+#REF!+#REF!+#REF!</f>
        <v>#REF!</v>
      </c>
      <c r="J2693" s="828" t="e">
        <f>#REF!+#REF!+#REF!+#REF!+#REF!+#REF!+#REF!+#REF!+#REF!+#REF!</f>
        <v>#REF!</v>
      </c>
      <c r="K2693" s="829" t="e">
        <f t="shared" si="69"/>
        <v>#REF!</v>
      </c>
      <c r="L2693" s="829" t="e">
        <f t="shared" si="70"/>
        <v>#REF!</v>
      </c>
      <c r="M2693" s="828" t="e">
        <f>#REF!</f>
        <v>#REF!</v>
      </c>
      <c r="N2693" s="828" t="e">
        <f>#REF!</f>
        <v>#REF!</v>
      </c>
      <c r="O2693" s="830" t="e">
        <f t="shared" si="71"/>
        <v>#REF!</v>
      </c>
      <c r="P2693" s="820" t="e">
        <f>Tabla13[[#This Row],[Ejec Real Acumu]]-Tabla13[[#This Row],[Proyec Ejec Acumul]]</f>
        <v>#REF!</v>
      </c>
      <c r="Q2693" s="820" t="e">
        <f>Tabla13[[#This Row],[Ejec Real Mes]]-Tabla13[[#This Row],[Program Entreg Mes]]</f>
        <v>#REF!</v>
      </c>
    </row>
    <row r="2694" spans="1:17">
      <c r="A2694" s="828">
        <v>34</v>
      </c>
      <c r="B2694" s="828" t="s">
        <v>2463</v>
      </c>
      <c r="C2694" s="828" t="s">
        <v>2464</v>
      </c>
      <c r="D2694" s="828" t="s">
        <v>688</v>
      </c>
      <c r="E2694" s="828" t="e">
        <f>#REF!</f>
        <v>#REF!</v>
      </c>
      <c r="F2694" s="828">
        <v>10</v>
      </c>
      <c r="G2694" s="828" t="s">
        <v>2452</v>
      </c>
      <c r="H2694" s="828" t="e">
        <f>#REF!</f>
        <v>#REF!</v>
      </c>
      <c r="I2694" s="828" t="e">
        <f>#REF!+#REF!+#REF!+#REF!+#REF!+#REF!+#REF!+#REF!+#REF!+#REF!</f>
        <v>#REF!</v>
      </c>
      <c r="J2694" s="828" t="e">
        <f>#REF!+#REF!+#REF!+#REF!+#REF!+#REF!+#REF!+#REF!+#REF!+#REF!</f>
        <v>#REF!</v>
      </c>
      <c r="K2694" s="829" t="e">
        <f t="shared" si="69"/>
        <v>#REF!</v>
      </c>
      <c r="L2694" s="829" t="e">
        <f t="shared" si="70"/>
        <v>#REF!</v>
      </c>
      <c r="M2694" s="828" t="e">
        <f>#REF!</f>
        <v>#REF!</v>
      </c>
      <c r="N2694" s="828" t="e">
        <f>#REF!</f>
        <v>#REF!</v>
      </c>
      <c r="O2694" s="830" t="e">
        <f t="shared" si="71"/>
        <v>#REF!</v>
      </c>
      <c r="P2694" s="820" t="e">
        <f>Tabla13[[#This Row],[Ejec Real Acumu]]-Tabla13[[#This Row],[Proyec Ejec Acumul]]</f>
        <v>#REF!</v>
      </c>
      <c r="Q2694" s="820" t="e">
        <f>Tabla13[[#This Row],[Ejec Real Mes]]-Tabla13[[#This Row],[Program Entreg Mes]]</f>
        <v>#REF!</v>
      </c>
    </row>
    <row r="2695" spans="1:17">
      <c r="A2695" s="828">
        <v>35</v>
      </c>
      <c r="B2695" s="828" t="s">
        <v>2463</v>
      </c>
      <c r="C2695" s="828" t="s">
        <v>2464</v>
      </c>
      <c r="D2695" s="828" t="s">
        <v>688</v>
      </c>
      <c r="E2695" s="828" t="e">
        <f>#REF!</f>
        <v>#REF!</v>
      </c>
      <c r="F2695" s="828">
        <v>10</v>
      </c>
      <c r="G2695" s="828" t="s">
        <v>2452</v>
      </c>
      <c r="H2695" s="828" t="e">
        <f>#REF!</f>
        <v>#REF!</v>
      </c>
      <c r="I2695" s="828" t="e">
        <f>#REF!+#REF!+#REF!+#REF!+#REF!+#REF!+#REF!+#REF!+#REF!+#REF!</f>
        <v>#REF!</v>
      </c>
      <c r="J2695" s="828" t="e">
        <f>#REF!+#REF!+#REF!+#REF!+#REF!+#REF!+#REF!+#REF!+#REF!+#REF!</f>
        <v>#REF!</v>
      </c>
      <c r="K2695" s="829" t="e">
        <f t="shared" si="69"/>
        <v>#REF!</v>
      </c>
      <c r="L2695" s="829" t="e">
        <f t="shared" si="70"/>
        <v>#REF!</v>
      </c>
      <c r="M2695" s="828" t="e">
        <f>#REF!</f>
        <v>#REF!</v>
      </c>
      <c r="N2695" s="828" t="e">
        <f>#REF!</f>
        <v>#REF!</v>
      </c>
      <c r="O2695" s="830" t="e">
        <f t="shared" si="71"/>
        <v>#REF!</v>
      </c>
      <c r="P2695" s="820" t="e">
        <f>Tabla13[[#This Row],[Ejec Real Acumu]]-Tabla13[[#This Row],[Proyec Ejec Acumul]]</f>
        <v>#REF!</v>
      </c>
      <c r="Q2695" s="820" t="e">
        <f>Tabla13[[#This Row],[Ejec Real Mes]]-Tabla13[[#This Row],[Program Entreg Mes]]</f>
        <v>#REF!</v>
      </c>
    </row>
    <row r="2696" spans="1:17">
      <c r="A2696" s="828">
        <v>36</v>
      </c>
      <c r="B2696" s="828" t="s">
        <v>2463</v>
      </c>
      <c r="C2696" s="828" t="s">
        <v>2464</v>
      </c>
      <c r="D2696" s="828" t="s">
        <v>688</v>
      </c>
      <c r="E2696" s="828" t="e">
        <f>#REF!</f>
        <v>#REF!</v>
      </c>
      <c r="F2696" s="828">
        <v>10</v>
      </c>
      <c r="G2696" s="828" t="s">
        <v>2452</v>
      </c>
      <c r="H2696" s="828" t="e">
        <f>#REF!</f>
        <v>#REF!</v>
      </c>
      <c r="I2696" s="828" t="e">
        <f>#REF!+#REF!+#REF!+#REF!+#REF!+#REF!+#REF!+#REF!+#REF!+#REF!</f>
        <v>#REF!</v>
      </c>
      <c r="J2696" s="828" t="e">
        <f>#REF!+#REF!+#REF!+#REF!+#REF!+#REF!+#REF!+#REF!+#REF!+#REF!</f>
        <v>#REF!</v>
      </c>
      <c r="K2696" s="829" t="e">
        <f t="shared" si="69"/>
        <v>#REF!</v>
      </c>
      <c r="L2696" s="829" t="e">
        <f t="shared" si="70"/>
        <v>#REF!</v>
      </c>
      <c r="M2696" s="828" t="e">
        <f>#REF!</f>
        <v>#REF!</v>
      </c>
      <c r="N2696" s="828" t="e">
        <f>#REF!</f>
        <v>#REF!</v>
      </c>
      <c r="O2696" s="830" t="e">
        <f t="shared" si="71"/>
        <v>#REF!</v>
      </c>
      <c r="P2696" s="820" t="e">
        <f>Tabla13[[#This Row],[Ejec Real Acumu]]-Tabla13[[#This Row],[Proyec Ejec Acumul]]</f>
        <v>#REF!</v>
      </c>
      <c r="Q2696" s="820" t="e">
        <f>Tabla13[[#This Row],[Ejec Real Mes]]-Tabla13[[#This Row],[Program Entreg Mes]]</f>
        <v>#REF!</v>
      </c>
    </row>
    <row r="2697" spans="1:17">
      <c r="A2697" s="828">
        <v>37</v>
      </c>
      <c r="B2697" s="828" t="s">
        <v>2463</v>
      </c>
      <c r="C2697" s="828" t="s">
        <v>2464</v>
      </c>
      <c r="D2697" s="828" t="s">
        <v>688</v>
      </c>
      <c r="E2697" s="828" t="e">
        <f>#REF!</f>
        <v>#REF!</v>
      </c>
      <c r="F2697" s="828">
        <v>10</v>
      </c>
      <c r="G2697" s="828" t="s">
        <v>2452</v>
      </c>
      <c r="H2697" s="828" t="e">
        <f>#REF!</f>
        <v>#REF!</v>
      </c>
      <c r="I2697" s="828" t="e">
        <f>#REF!+#REF!+#REF!+#REF!+#REF!+#REF!+#REF!+#REF!+#REF!+#REF!</f>
        <v>#REF!</v>
      </c>
      <c r="J2697" s="828" t="e">
        <f>#REF!+#REF!+#REF!+#REF!+#REF!+#REF!+#REF!+#REF!+#REF!+#REF!</f>
        <v>#REF!</v>
      </c>
      <c r="K2697" s="829" t="e">
        <f t="shared" si="69"/>
        <v>#REF!</v>
      </c>
      <c r="L2697" s="829" t="e">
        <f t="shared" si="70"/>
        <v>#REF!</v>
      </c>
      <c r="M2697" s="828" t="e">
        <f>#REF!</f>
        <v>#REF!</v>
      </c>
      <c r="N2697" s="828" t="e">
        <f>#REF!</f>
        <v>#REF!</v>
      </c>
      <c r="O2697" s="830" t="e">
        <f t="shared" si="71"/>
        <v>#REF!</v>
      </c>
      <c r="P2697" s="820" t="e">
        <f>Tabla13[[#This Row],[Ejec Real Acumu]]-Tabla13[[#This Row],[Proyec Ejec Acumul]]</f>
        <v>#REF!</v>
      </c>
      <c r="Q2697" s="820" t="e">
        <f>Tabla13[[#This Row],[Ejec Real Mes]]-Tabla13[[#This Row],[Program Entreg Mes]]</f>
        <v>#REF!</v>
      </c>
    </row>
    <row r="2698" spans="1:17">
      <c r="A2698" s="828">
        <v>38</v>
      </c>
      <c r="B2698" s="828" t="s">
        <v>2463</v>
      </c>
      <c r="C2698" s="828" t="s">
        <v>2464</v>
      </c>
      <c r="D2698" s="828" t="s">
        <v>688</v>
      </c>
      <c r="E2698" s="828" t="e">
        <f>#REF!</f>
        <v>#REF!</v>
      </c>
      <c r="F2698" s="828">
        <v>10</v>
      </c>
      <c r="G2698" s="828" t="s">
        <v>2452</v>
      </c>
      <c r="H2698" s="828" t="e">
        <f>#REF!</f>
        <v>#REF!</v>
      </c>
      <c r="I2698" s="828" t="e">
        <f>#REF!+#REF!+#REF!+#REF!+#REF!+#REF!+#REF!+#REF!+#REF!+#REF!</f>
        <v>#REF!</v>
      </c>
      <c r="J2698" s="828" t="e">
        <f>#REF!+#REF!+#REF!+#REF!+#REF!+#REF!+#REF!+#REF!+#REF!+#REF!</f>
        <v>#REF!</v>
      </c>
      <c r="K2698" s="829" t="e">
        <f t="shared" si="69"/>
        <v>#REF!</v>
      </c>
      <c r="L2698" s="829" t="e">
        <f t="shared" si="70"/>
        <v>#REF!</v>
      </c>
      <c r="M2698" s="828" t="e">
        <f>#REF!</f>
        <v>#REF!</v>
      </c>
      <c r="N2698" s="828" t="e">
        <f>#REF!</f>
        <v>#REF!</v>
      </c>
      <c r="O2698" s="830" t="e">
        <f t="shared" si="71"/>
        <v>#REF!</v>
      </c>
      <c r="P2698" s="820" t="e">
        <f>Tabla13[[#This Row],[Ejec Real Acumu]]-Tabla13[[#This Row],[Proyec Ejec Acumul]]</f>
        <v>#REF!</v>
      </c>
      <c r="Q2698" s="820" t="e">
        <f>Tabla13[[#This Row],[Ejec Real Mes]]-Tabla13[[#This Row],[Program Entreg Mes]]</f>
        <v>#REF!</v>
      </c>
    </row>
    <row r="2699" spans="1:17">
      <c r="A2699" s="828">
        <v>1</v>
      </c>
      <c r="B2699" s="828" t="s">
        <v>2463</v>
      </c>
      <c r="C2699" s="828" t="s">
        <v>2464</v>
      </c>
      <c r="D2699" s="828" t="s">
        <v>688</v>
      </c>
      <c r="E2699" s="828" t="e">
        <f>#REF!</f>
        <v>#REF!</v>
      </c>
      <c r="F2699" s="828">
        <v>11</v>
      </c>
      <c r="G2699" s="828" t="s">
        <v>2453</v>
      </c>
      <c r="H2699" s="828" t="e">
        <f>#REF!</f>
        <v>#REF!</v>
      </c>
      <c r="I2699" s="828" t="e">
        <f>#REF!+#REF!+#REF!+#REF!+#REF!+#REF!+#REF!+#REF!+#REF!+#REF!+#REF!</f>
        <v>#REF!</v>
      </c>
      <c r="J2699" s="828" t="e">
        <f>#REF!+#REF!+#REF!+#REF!+#REF!+#REF!+#REF!+#REF!+#REF!+#REF!+#REF!</f>
        <v>#REF!</v>
      </c>
      <c r="K2699" s="829" t="e">
        <f t="shared" si="63"/>
        <v>#REF!</v>
      </c>
      <c r="L2699" s="829" t="e">
        <f t="shared" si="64"/>
        <v>#REF!</v>
      </c>
      <c r="M2699" s="828" t="e">
        <f>#REF!</f>
        <v>#REF!</v>
      </c>
      <c r="N2699" s="828" t="e">
        <f>#REF!</f>
        <v>#REF!</v>
      </c>
      <c r="O2699" s="830" t="e">
        <f t="shared" si="65"/>
        <v>#REF!</v>
      </c>
      <c r="P2699" s="820" t="e">
        <f>Tabla13[[#This Row],[Ejec Real Acumu]]-Tabla13[[#This Row],[Proyec Ejec Acumul]]</f>
        <v>#REF!</v>
      </c>
      <c r="Q2699" s="820" t="e">
        <f>Tabla13[[#This Row],[Ejec Real Mes]]-Tabla13[[#This Row],[Program Entreg Mes]]</f>
        <v>#REF!</v>
      </c>
    </row>
    <row r="2700" spans="1:17">
      <c r="A2700" s="828">
        <v>2</v>
      </c>
      <c r="B2700" s="828" t="s">
        <v>2463</v>
      </c>
      <c r="C2700" s="828" t="s">
        <v>2464</v>
      </c>
      <c r="D2700" s="828" t="s">
        <v>688</v>
      </c>
      <c r="E2700" s="828" t="e">
        <f>#REF!</f>
        <v>#REF!</v>
      </c>
      <c r="F2700" s="828">
        <v>11</v>
      </c>
      <c r="G2700" s="828" t="s">
        <v>2453</v>
      </c>
      <c r="H2700" s="828" t="e">
        <f>#REF!</f>
        <v>#REF!</v>
      </c>
      <c r="I2700" s="828" t="e">
        <f>#REF!+#REF!+#REF!+#REF!+#REF!+#REF!+#REF!+#REF!+#REF!+#REF!+#REF!</f>
        <v>#REF!</v>
      </c>
      <c r="J2700" s="828" t="e">
        <f>#REF!+#REF!+#REF!+#REF!+#REF!+#REF!+#REF!+#REF!+#REF!+#REF!+#REF!</f>
        <v>#REF!</v>
      </c>
      <c r="K2700" s="829" t="e">
        <f t="shared" ref="K2700:K2736" si="72">I2700/H2700</f>
        <v>#REF!</v>
      </c>
      <c r="L2700" s="829" t="e">
        <f t="shared" ref="L2700:L2736" si="73">J2700/H2700</f>
        <v>#REF!</v>
      </c>
      <c r="M2700" s="828" t="e">
        <f>#REF!</f>
        <v>#REF!</v>
      </c>
      <c r="N2700" s="828" t="e">
        <f>#REF!</f>
        <v>#REF!</v>
      </c>
      <c r="O2700" s="830" t="e">
        <f t="shared" ref="O2700:O2736" si="74">N2700/M2700</f>
        <v>#REF!</v>
      </c>
      <c r="P2700" s="820" t="e">
        <f>Tabla13[[#This Row],[Ejec Real Acumu]]-Tabla13[[#This Row],[Proyec Ejec Acumul]]</f>
        <v>#REF!</v>
      </c>
      <c r="Q2700" s="820" t="e">
        <f>Tabla13[[#This Row],[Ejec Real Mes]]-Tabla13[[#This Row],[Program Entreg Mes]]</f>
        <v>#REF!</v>
      </c>
    </row>
    <row r="2701" spans="1:17">
      <c r="A2701" s="828">
        <v>3</v>
      </c>
      <c r="B2701" s="828" t="s">
        <v>2463</v>
      </c>
      <c r="C2701" s="828" t="s">
        <v>2464</v>
      </c>
      <c r="D2701" s="828" t="s">
        <v>688</v>
      </c>
      <c r="E2701" s="828" t="e">
        <f>#REF!</f>
        <v>#REF!</v>
      </c>
      <c r="F2701" s="828">
        <v>11</v>
      </c>
      <c r="G2701" s="828" t="s">
        <v>2453</v>
      </c>
      <c r="H2701" s="828" t="e">
        <f>#REF!</f>
        <v>#REF!</v>
      </c>
      <c r="I2701" s="828" t="e">
        <f>#REF!+#REF!+#REF!+#REF!+#REF!+#REF!+#REF!+#REF!+#REF!+#REF!+#REF!</f>
        <v>#REF!</v>
      </c>
      <c r="J2701" s="828" t="e">
        <f>#REF!+#REF!+#REF!+#REF!+#REF!+#REF!+#REF!+#REF!+#REF!+#REF!+#REF!</f>
        <v>#REF!</v>
      </c>
      <c r="K2701" s="829" t="e">
        <f t="shared" si="72"/>
        <v>#REF!</v>
      </c>
      <c r="L2701" s="829" t="e">
        <f t="shared" si="73"/>
        <v>#REF!</v>
      </c>
      <c r="M2701" s="828" t="e">
        <f>#REF!</f>
        <v>#REF!</v>
      </c>
      <c r="N2701" s="828" t="e">
        <f>#REF!</f>
        <v>#REF!</v>
      </c>
      <c r="O2701" s="830" t="e">
        <f t="shared" si="74"/>
        <v>#REF!</v>
      </c>
      <c r="P2701" s="820" t="e">
        <f>Tabla13[[#This Row],[Ejec Real Acumu]]-Tabla13[[#This Row],[Proyec Ejec Acumul]]</f>
        <v>#REF!</v>
      </c>
      <c r="Q2701" s="820" t="e">
        <f>Tabla13[[#This Row],[Ejec Real Mes]]-Tabla13[[#This Row],[Program Entreg Mes]]</f>
        <v>#REF!</v>
      </c>
    </row>
    <row r="2702" spans="1:17">
      <c r="A2702" s="828">
        <v>4</v>
      </c>
      <c r="B2702" s="828" t="s">
        <v>2463</v>
      </c>
      <c r="C2702" s="828" t="s">
        <v>2464</v>
      </c>
      <c r="D2702" s="828" t="s">
        <v>688</v>
      </c>
      <c r="E2702" s="828" t="e">
        <f>#REF!</f>
        <v>#REF!</v>
      </c>
      <c r="F2702" s="828">
        <v>11</v>
      </c>
      <c r="G2702" s="828" t="s">
        <v>2453</v>
      </c>
      <c r="H2702" s="828" t="e">
        <f>#REF!</f>
        <v>#REF!</v>
      </c>
      <c r="I2702" s="828" t="e">
        <f>#REF!+#REF!+#REF!+#REF!+#REF!+#REF!+#REF!+#REF!+#REF!+#REF!+#REF!</f>
        <v>#REF!</v>
      </c>
      <c r="J2702" s="828" t="e">
        <f>#REF!+#REF!+#REF!+#REF!+#REF!+#REF!+#REF!+#REF!+#REF!+#REF!+#REF!</f>
        <v>#REF!</v>
      </c>
      <c r="K2702" s="829" t="e">
        <f t="shared" si="72"/>
        <v>#REF!</v>
      </c>
      <c r="L2702" s="829" t="e">
        <f t="shared" si="73"/>
        <v>#REF!</v>
      </c>
      <c r="M2702" s="828" t="e">
        <f>#REF!</f>
        <v>#REF!</v>
      </c>
      <c r="N2702" s="828" t="e">
        <f>#REF!</f>
        <v>#REF!</v>
      </c>
      <c r="O2702" s="830" t="e">
        <f t="shared" si="74"/>
        <v>#REF!</v>
      </c>
      <c r="P2702" s="820" t="e">
        <f>Tabla13[[#This Row],[Ejec Real Acumu]]-Tabla13[[#This Row],[Proyec Ejec Acumul]]</f>
        <v>#REF!</v>
      </c>
      <c r="Q2702" s="820" t="e">
        <f>Tabla13[[#This Row],[Ejec Real Mes]]-Tabla13[[#This Row],[Program Entreg Mes]]</f>
        <v>#REF!</v>
      </c>
    </row>
    <row r="2703" spans="1:17">
      <c r="A2703" s="828">
        <v>5</v>
      </c>
      <c r="B2703" s="828" t="s">
        <v>2463</v>
      </c>
      <c r="C2703" s="828" t="s">
        <v>2464</v>
      </c>
      <c r="D2703" s="828" t="s">
        <v>688</v>
      </c>
      <c r="E2703" s="828" t="e">
        <f>#REF!</f>
        <v>#REF!</v>
      </c>
      <c r="F2703" s="828">
        <v>11</v>
      </c>
      <c r="G2703" s="828" t="s">
        <v>2453</v>
      </c>
      <c r="H2703" s="828" t="e">
        <f>#REF!</f>
        <v>#REF!</v>
      </c>
      <c r="I2703" s="828" t="e">
        <f>#REF!+#REF!+#REF!+#REF!+#REF!+#REF!+#REF!+#REF!+#REF!+#REF!+#REF!</f>
        <v>#REF!</v>
      </c>
      <c r="J2703" s="828" t="e">
        <f>#REF!+#REF!+#REF!+#REF!+#REF!+#REF!+#REF!+#REF!+#REF!+#REF!+#REF!</f>
        <v>#REF!</v>
      </c>
      <c r="K2703" s="829" t="e">
        <f t="shared" si="72"/>
        <v>#REF!</v>
      </c>
      <c r="L2703" s="829" t="e">
        <f t="shared" si="73"/>
        <v>#REF!</v>
      </c>
      <c r="M2703" s="828" t="e">
        <f>#REF!</f>
        <v>#REF!</v>
      </c>
      <c r="N2703" s="828" t="e">
        <f>#REF!</f>
        <v>#REF!</v>
      </c>
      <c r="O2703" s="830" t="e">
        <f t="shared" si="74"/>
        <v>#REF!</v>
      </c>
      <c r="P2703" s="820" t="e">
        <f>Tabla13[[#This Row],[Ejec Real Acumu]]-Tabla13[[#This Row],[Proyec Ejec Acumul]]</f>
        <v>#REF!</v>
      </c>
      <c r="Q2703" s="820" t="e">
        <f>Tabla13[[#This Row],[Ejec Real Mes]]-Tabla13[[#This Row],[Program Entreg Mes]]</f>
        <v>#REF!</v>
      </c>
    </row>
    <row r="2704" spans="1:17">
      <c r="A2704" s="828">
        <v>6</v>
      </c>
      <c r="B2704" s="828" t="s">
        <v>2463</v>
      </c>
      <c r="C2704" s="828" t="s">
        <v>2464</v>
      </c>
      <c r="D2704" s="828" t="s">
        <v>688</v>
      </c>
      <c r="E2704" s="828" t="e">
        <f>#REF!</f>
        <v>#REF!</v>
      </c>
      <c r="F2704" s="828">
        <v>11</v>
      </c>
      <c r="G2704" s="828" t="s">
        <v>2453</v>
      </c>
      <c r="H2704" s="828" t="e">
        <f>#REF!</f>
        <v>#REF!</v>
      </c>
      <c r="I2704" s="828" t="e">
        <f>#REF!+#REF!+#REF!+#REF!+#REF!+#REF!+#REF!+#REF!+#REF!+#REF!+#REF!</f>
        <v>#REF!</v>
      </c>
      <c r="J2704" s="828" t="e">
        <f>#REF!+#REF!+#REF!+#REF!+#REF!+#REF!+#REF!+#REF!+#REF!+#REF!+#REF!</f>
        <v>#REF!</v>
      </c>
      <c r="K2704" s="829" t="e">
        <f t="shared" si="72"/>
        <v>#REF!</v>
      </c>
      <c r="L2704" s="829" t="e">
        <f t="shared" si="73"/>
        <v>#REF!</v>
      </c>
      <c r="M2704" s="828" t="e">
        <f>#REF!</f>
        <v>#REF!</v>
      </c>
      <c r="N2704" s="828" t="e">
        <f>#REF!</f>
        <v>#REF!</v>
      </c>
      <c r="O2704" s="830" t="e">
        <f t="shared" si="74"/>
        <v>#REF!</v>
      </c>
      <c r="P2704" s="820" t="e">
        <f>Tabla13[[#This Row],[Ejec Real Acumu]]-Tabla13[[#This Row],[Proyec Ejec Acumul]]</f>
        <v>#REF!</v>
      </c>
      <c r="Q2704" s="820" t="e">
        <f>Tabla13[[#This Row],[Ejec Real Mes]]-Tabla13[[#This Row],[Program Entreg Mes]]</f>
        <v>#REF!</v>
      </c>
    </row>
    <row r="2705" spans="1:17">
      <c r="A2705" s="828">
        <v>7</v>
      </c>
      <c r="B2705" s="828" t="s">
        <v>2463</v>
      </c>
      <c r="C2705" s="828" t="s">
        <v>2464</v>
      </c>
      <c r="D2705" s="828" t="s">
        <v>688</v>
      </c>
      <c r="E2705" s="828" t="e">
        <f>#REF!</f>
        <v>#REF!</v>
      </c>
      <c r="F2705" s="828">
        <v>11</v>
      </c>
      <c r="G2705" s="828" t="s">
        <v>2453</v>
      </c>
      <c r="H2705" s="828" t="e">
        <f>#REF!</f>
        <v>#REF!</v>
      </c>
      <c r="I2705" s="828" t="e">
        <f>#REF!+#REF!+#REF!+#REF!+#REF!+#REF!+#REF!+#REF!+#REF!+#REF!+#REF!</f>
        <v>#REF!</v>
      </c>
      <c r="J2705" s="828" t="e">
        <f>#REF!+#REF!+#REF!+#REF!+#REF!+#REF!+#REF!+#REF!+#REF!+#REF!+#REF!</f>
        <v>#REF!</v>
      </c>
      <c r="K2705" s="829" t="e">
        <f t="shared" si="72"/>
        <v>#REF!</v>
      </c>
      <c r="L2705" s="829" t="e">
        <f t="shared" si="73"/>
        <v>#REF!</v>
      </c>
      <c r="M2705" s="828" t="e">
        <f>#REF!</f>
        <v>#REF!</v>
      </c>
      <c r="N2705" s="828" t="e">
        <f>#REF!</f>
        <v>#REF!</v>
      </c>
      <c r="O2705" s="830" t="e">
        <f t="shared" si="74"/>
        <v>#REF!</v>
      </c>
      <c r="P2705" s="820" t="e">
        <f>Tabla13[[#This Row],[Ejec Real Acumu]]-Tabla13[[#This Row],[Proyec Ejec Acumul]]</f>
        <v>#REF!</v>
      </c>
      <c r="Q2705" s="820" t="e">
        <f>Tabla13[[#This Row],[Ejec Real Mes]]-Tabla13[[#This Row],[Program Entreg Mes]]</f>
        <v>#REF!</v>
      </c>
    </row>
    <row r="2706" spans="1:17">
      <c r="A2706" s="828">
        <v>8</v>
      </c>
      <c r="B2706" s="828" t="s">
        <v>2463</v>
      </c>
      <c r="C2706" s="828" t="s">
        <v>2464</v>
      </c>
      <c r="D2706" s="828" t="s">
        <v>688</v>
      </c>
      <c r="E2706" s="828" t="e">
        <f>#REF!</f>
        <v>#REF!</v>
      </c>
      <c r="F2706" s="828">
        <v>11</v>
      </c>
      <c r="G2706" s="828" t="s">
        <v>2453</v>
      </c>
      <c r="H2706" s="828" t="e">
        <f>#REF!</f>
        <v>#REF!</v>
      </c>
      <c r="I2706" s="828" t="e">
        <f>#REF!+#REF!+#REF!+#REF!+#REF!+#REF!+#REF!+#REF!+#REF!+#REF!+#REF!</f>
        <v>#REF!</v>
      </c>
      <c r="J2706" s="828" t="e">
        <f>#REF!+#REF!+#REF!+#REF!+#REF!+#REF!+#REF!+#REF!+#REF!+#REF!+#REF!</f>
        <v>#REF!</v>
      </c>
      <c r="K2706" s="829" t="e">
        <f t="shared" si="72"/>
        <v>#REF!</v>
      </c>
      <c r="L2706" s="829" t="e">
        <f t="shared" si="73"/>
        <v>#REF!</v>
      </c>
      <c r="M2706" s="828" t="e">
        <f>#REF!</f>
        <v>#REF!</v>
      </c>
      <c r="N2706" s="828" t="e">
        <f>#REF!</f>
        <v>#REF!</v>
      </c>
      <c r="O2706" s="830" t="e">
        <f t="shared" si="74"/>
        <v>#REF!</v>
      </c>
      <c r="P2706" s="820" t="e">
        <f>Tabla13[[#This Row],[Ejec Real Acumu]]-Tabla13[[#This Row],[Proyec Ejec Acumul]]</f>
        <v>#REF!</v>
      </c>
      <c r="Q2706" s="820" t="e">
        <f>Tabla13[[#This Row],[Ejec Real Mes]]-Tabla13[[#This Row],[Program Entreg Mes]]</f>
        <v>#REF!</v>
      </c>
    </row>
    <row r="2707" spans="1:17">
      <c r="A2707" s="828">
        <v>9</v>
      </c>
      <c r="B2707" s="828" t="s">
        <v>2463</v>
      </c>
      <c r="C2707" s="828" t="s">
        <v>2464</v>
      </c>
      <c r="D2707" s="828" t="s">
        <v>688</v>
      </c>
      <c r="E2707" s="828" t="e">
        <f>#REF!</f>
        <v>#REF!</v>
      </c>
      <c r="F2707" s="828">
        <v>11</v>
      </c>
      <c r="G2707" s="828" t="s">
        <v>2453</v>
      </c>
      <c r="H2707" s="828" t="e">
        <f>#REF!</f>
        <v>#REF!</v>
      </c>
      <c r="I2707" s="828" t="e">
        <f>#REF!+#REF!+#REF!+#REF!+#REF!+#REF!+#REF!+#REF!+#REF!+#REF!+#REF!</f>
        <v>#REF!</v>
      </c>
      <c r="J2707" s="828" t="e">
        <f>#REF!+#REF!+#REF!+#REF!+#REF!+#REF!+#REF!+#REF!+#REF!+#REF!+#REF!</f>
        <v>#REF!</v>
      </c>
      <c r="K2707" s="829" t="e">
        <f t="shared" si="72"/>
        <v>#REF!</v>
      </c>
      <c r="L2707" s="829" t="e">
        <f t="shared" si="73"/>
        <v>#REF!</v>
      </c>
      <c r="M2707" s="828" t="e">
        <f>#REF!</f>
        <v>#REF!</v>
      </c>
      <c r="N2707" s="828" t="e">
        <f>#REF!</f>
        <v>#REF!</v>
      </c>
      <c r="O2707" s="830" t="e">
        <f t="shared" si="74"/>
        <v>#REF!</v>
      </c>
      <c r="P2707" s="820" t="e">
        <f>Tabla13[[#This Row],[Ejec Real Acumu]]-Tabla13[[#This Row],[Proyec Ejec Acumul]]</f>
        <v>#REF!</v>
      </c>
      <c r="Q2707" s="820" t="e">
        <f>Tabla13[[#This Row],[Ejec Real Mes]]-Tabla13[[#This Row],[Program Entreg Mes]]</f>
        <v>#REF!</v>
      </c>
    </row>
    <row r="2708" spans="1:17">
      <c r="A2708" s="828">
        <v>10</v>
      </c>
      <c r="B2708" s="828" t="s">
        <v>2463</v>
      </c>
      <c r="C2708" s="828" t="s">
        <v>2464</v>
      </c>
      <c r="D2708" s="828" t="s">
        <v>688</v>
      </c>
      <c r="E2708" s="828" t="e">
        <f>#REF!</f>
        <v>#REF!</v>
      </c>
      <c r="F2708" s="828">
        <v>11</v>
      </c>
      <c r="G2708" s="828" t="s">
        <v>2453</v>
      </c>
      <c r="H2708" s="828" t="e">
        <f>#REF!</f>
        <v>#REF!</v>
      </c>
      <c r="I2708" s="828" t="e">
        <f>#REF!+#REF!+#REF!+#REF!+#REF!+#REF!+#REF!+#REF!+#REF!+#REF!+#REF!</f>
        <v>#REF!</v>
      </c>
      <c r="J2708" s="828" t="e">
        <f>#REF!+#REF!+#REF!+#REF!+#REF!+#REF!+#REF!+#REF!+#REF!+#REF!+#REF!</f>
        <v>#REF!</v>
      </c>
      <c r="K2708" s="829" t="e">
        <f t="shared" si="72"/>
        <v>#REF!</v>
      </c>
      <c r="L2708" s="829" t="e">
        <f t="shared" si="73"/>
        <v>#REF!</v>
      </c>
      <c r="M2708" s="828" t="e">
        <f>#REF!</f>
        <v>#REF!</v>
      </c>
      <c r="N2708" s="828" t="e">
        <f>#REF!</f>
        <v>#REF!</v>
      </c>
      <c r="O2708" s="830" t="e">
        <f t="shared" si="74"/>
        <v>#REF!</v>
      </c>
      <c r="P2708" s="820" t="e">
        <f>Tabla13[[#This Row],[Ejec Real Acumu]]-Tabla13[[#This Row],[Proyec Ejec Acumul]]</f>
        <v>#REF!</v>
      </c>
      <c r="Q2708" s="820" t="e">
        <f>Tabla13[[#This Row],[Ejec Real Mes]]-Tabla13[[#This Row],[Program Entreg Mes]]</f>
        <v>#REF!</v>
      </c>
    </row>
    <row r="2709" spans="1:17">
      <c r="A2709" s="828">
        <v>11</v>
      </c>
      <c r="B2709" s="828" t="s">
        <v>2463</v>
      </c>
      <c r="C2709" s="828" t="s">
        <v>2464</v>
      </c>
      <c r="D2709" s="828" t="s">
        <v>688</v>
      </c>
      <c r="E2709" s="828" t="e">
        <f>#REF!</f>
        <v>#REF!</v>
      </c>
      <c r="F2709" s="828">
        <v>11</v>
      </c>
      <c r="G2709" s="828" t="s">
        <v>2453</v>
      </c>
      <c r="H2709" s="828" t="e">
        <f>#REF!</f>
        <v>#REF!</v>
      </c>
      <c r="I2709" s="828" t="e">
        <f>#REF!+#REF!+#REF!+#REF!+#REF!+#REF!+#REF!+#REF!+#REF!+#REF!+#REF!</f>
        <v>#REF!</v>
      </c>
      <c r="J2709" s="828" t="e">
        <f>#REF!+#REF!+#REF!+#REF!+#REF!+#REF!+#REF!+#REF!+#REF!+#REF!+#REF!</f>
        <v>#REF!</v>
      </c>
      <c r="K2709" s="829" t="e">
        <f t="shared" si="72"/>
        <v>#REF!</v>
      </c>
      <c r="L2709" s="829" t="e">
        <f t="shared" si="73"/>
        <v>#REF!</v>
      </c>
      <c r="M2709" s="828" t="e">
        <f>#REF!</f>
        <v>#REF!</v>
      </c>
      <c r="N2709" s="828" t="e">
        <f>#REF!</f>
        <v>#REF!</v>
      </c>
      <c r="O2709" s="830" t="e">
        <f t="shared" si="74"/>
        <v>#REF!</v>
      </c>
      <c r="P2709" s="820" t="e">
        <f>Tabla13[[#This Row],[Ejec Real Acumu]]-Tabla13[[#This Row],[Proyec Ejec Acumul]]</f>
        <v>#REF!</v>
      </c>
      <c r="Q2709" s="820" t="e">
        <f>Tabla13[[#This Row],[Ejec Real Mes]]-Tabla13[[#This Row],[Program Entreg Mes]]</f>
        <v>#REF!</v>
      </c>
    </row>
    <row r="2710" spans="1:17">
      <c r="A2710" s="828">
        <v>12</v>
      </c>
      <c r="B2710" s="828" t="s">
        <v>2463</v>
      </c>
      <c r="C2710" s="828" t="s">
        <v>2464</v>
      </c>
      <c r="D2710" s="828" t="s">
        <v>688</v>
      </c>
      <c r="E2710" s="828" t="e">
        <f>#REF!</f>
        <v>#REF!</v>
      </c>
      <c r="F2710" s="828">
        <v>11</v>
      </c>
      <c r="G2710" s="828" t="s">
        <v>2453</v>
      </c>
      <c r="H2710" s="828" t="e">
        <f>#REF!</f>
        <v>#REF!</v>
      </c>
      <c r="I2710" s="828" t="e">
        <f>#REF!+#REF!+#REF!+#REF!+#REF!+#REF!+#REF!+#REF!+#REF!+#REF!+#REF!</f>
        <v>#REF!</v>
      </c>
      <c r="J2710" s="828" t="e">
        <f>#REF!+#REF!+#REF!+#REF!+#REF!+#REF!+#REF!+#REF!+#REF!+#REF!+#REF!</f>
        <v>#REF!</v>
      </c>
      <c r="K2710" s="829" t="e">
        <f t="shared" si="72"/>
        <v>#REF!</v>
      </c>
      <c r="L2710" s="829" t="e">
        <f t="shared" si="73"/>
        <v>#REF!</v>
      </c>
      <c r="M2710" s="828" t="e">
        <f>#REF!</f>
        <v>#REF!</v>
      </c>
      <c r="N2710" s="828" t="e">
        <f>#REF!</f>
        <v>#REF!</v>
      </c>
      <c r="O2710" s="830" t="e">
        <f t="shared" si="74"/>
        <v>#REF!</v>
      </c>
      <c r="P2710" s="820" t="e">
        <f>Tabla13[[#This Row],[Ejec Real Acumu]]-Tabla13[[#This Row],[Proyec Ejec Acumul]]</f>
        <v>#REF!</v>
      </c>
      <c r="Q2710" s="820" t="e">
        <f>Tabla13[[#This Row],[Ejec Real Mes]]-Tabla13[[#This Row],[Program Entreg Mes]]</f>
        <v>#REF!</v>
      </c>
    </row>
    <row r="2711" spans="1:17">
      <c r="A2711" s="828">
        <v>13</v>
      </c>
      <c r="B2711" s="828" t="s">
        <v>2463</v>
      </c>
      <c r="C2711" s="828" t="s">
        <v>2464</v>
      </c>
      <c r="D2711" s="828" t="s">
        <v>688</v>
      </c>
      <c r="E2711" s="828" t="e">
        <f>#REF!</f>
        <v>#REF!</v>
      </c>
      <c r="F2711" s="828">
        <v>11</v>
      </c>
      <c r="G2711" s="828" t="s">
        <v>2453</v>
      </c>
      <c r="H2711" s="828" t="e">
        <f>#REF!</f>
        <v>#REF!</v>
      </c>
      <c r="I2711" s="828" t="e">
        <f>#REF!+#REF!+#REF!+#REF!+#REF!+#REF!+#REF!+#REF!+#REF!+#REF!+#REF!</f>
        <v>#REF!</v>
      </c>
      <c r="J2711" s="828" t="e">
        <f>#REF!+#REF!+#REF!+#REF!+#REF!+#REF!+#REF!+#REF!+#REF!+#REF!+#REF!</f>
        <v>#REF!</v>
      </c>
      <c r="K2711" s="829" t="e">
        <f t="shared" si="72"/>
        <v>#REF!</v>
      </c>
      <c r="L2711" s="829" t="e">
        <f t="shared" si="73"/>
        <v>#REF!</v>
      </c>
      <c r="M2711" s="828" t="e">
        <f>#REF!</f>
        <v>#REF!</v>
      </c>
      <c r="N2711" s="828" t="e">
        <f>#REF!</f>
        <v>#REF!</v>
      </c>
      <c r="O2711" s="830" t="e">
        <f t="shared" si="74"/>
        <v>#REF!</v>
      </c>
      <c r="P2711" s="820" t="e">
        <f>Tabla13[[#This Row],[Ejec Real Acumu]]-Tabla13[[#This Row],[Proyec Ejec Acumul]]</f>
        <v>#REF!</v>
      </c>
      <c r="Q2711" s="820" t="e">
        <f>Tabla13[[#This Row],[Ejec Real Mes]]-Tabla13[[#This Row],[Program Entreg Mes]]</f>
        <v>#REF!</v>
      </c>
    </row>
    <row r="2712" spans="1:17">
      <c r="A2712" s="828">
        <v>14</v>
      </c>
      <c r="B2712" s="828" t="s">
        <v>2463</v>
      </c>
      <c r="C2712" s="828" t="s">
        <v>2464</v>
      </c>
      <c r="D2712" s="828" t="s">
        <v>688</v>
      </c>
      <c r="E2712" s="828" t="e">
        <f>#REF!</f>
        <v>#REF!</v>
      </c>
      <c r="F2712" s="828">
        <v>11</v>
      </c>
      <c r="G2712" s="828" t="s">
        <v>2453</v>
      </c>
      <c r="H2712" s="828" t="e">
        <f>#REF!</f>
        <v>#REF!</v>
      </c>
      <c r="I2712" s="828" t="e">
        <f>#REF!+#REF!+#REF!+#REF!+#REF!+#REF!+#REF!+#REF!+#REF!+#REF!+#REF!</f>
        <v>#REF!</v>
      </c>
      <c r="J2712" s="828" t="e">
        <f>#REF!+#REF!+#REF!+#REF!+#REF!+#REF!+#REF!+#REF!+#REF!+#REF!+#REF!</f>
        <v>#REF!</v>
      </c>
      <c r="K2712" s="829" t="e">
        <f t="shared" si="72"/>
        <v>#REF!</v>
      </c>
      <c r="L2712" s="829" t="e">
        <f t="shared" si="73"/>
        <v>#REF!</v>
      </c>
      <c r="M2712" s="828" t="e">
        <f>#REF!</f>
        <v>#REF!</v>
      </c>
      <c r="N2712" s="828" t="e">
        <f>#REF!</f>
        <v>#REF!</v>
      </c>
      <c r="O2712" s="830" t="e">
        <f t="shared" si="74"/>
        <v>#REF!</v>
      </c>
      <c r="P2712" s="820" t="e">
        <f>Tabla13[[#This Row],[Ejec Real Acumu]]-Tabla13[[#This Row],[Proyec Ejec Acumul]]</f>
        <v>#REF!</v>
      </c>
      <c r="Q2712" s="820" t="e">
        <f>Tabla13[[#This Row],[Ejec Real Mes]]-Tabla13[[#This Row],[Program Entreg Mes]]</f>
        <v>#REF!</v>
      </c>
    </row>
    <row r="2713" spans="1:17">
      <c r="A2713" s="828">
        <v>15</v>
      </c>
      <c r="B2713" s="828" t="s">
        <v>2463</v>
      </c>
      <c r="C2713" s="828" t="s">
        <v>2464</v>
      </c>
      <c r="D2713" s="828" t="s">
        <v>688</v>
      </c>
      <c r="E2713" s="828" t="e">
        <f>#REF!</f>
        <v>#REF!</v>
      </c>
      <c r="F2713" s="828">
        <v>11</v>
      </c>
      <c r="G2713" s="828" t="s">
        <v>2453</v>
      </c>
      <c r="H2713" s="828" t="e">
        <f>#REF!</f>
        <v>#REF!</v>
      </c>
      <c r="I2713" s="828" t="e">
        <f>#REF!+#REF!+#REF!+#REF!+#REF!+#REF!+#REF!+#REF!+#REF!+#REF!+#REF!</f>
        <v>#REF!</v>
      </c>
      <c r="J2713" s="828" t="e">
        <f>#REF!+#REF!+#REF!+#REF!+#REF!+#REF!+#REF!+#REF!+#REF!+#REF!+#REF!</f>
        <v>#REF!</v>
      </c>
      <c r="K2713" s="829" t="e">
        <f t="shared" si="72"/>
        <v>#REF!</v>
      </c>
      <c r="L2713" s="829" t="e">
        <f t="shared" si="73"/>
        <v>#REF!</v>
      </c>
      <c r="M2713" s="828" t="e">
        <f>#REF!</f>
        <v>#REF!</v>
      </c>
      <c r="N2713" s="828" t="e">
        <f>#REF!</f>
        <v>#REF!</v>
      </c>
      <c r="O2713" s="830" t="e">
        <f t="shared" si="74"/>
        <v>#REF!</v>
      </c>
      <c r="P2713" s="820" t="e">
        <f>Tabla13[[#This Row],[Ejec Real Acumu]]-Tabla13[[#This Row],[Proyec Ejec Acumul]]</f>
        <v>#REF!</v>
      </c>
      <c r="Q2713" s="820" t="e">
        <f>Tabla13[[#This Row],[Ejec Real Mes]]-Tabla13[[#This Row],[Program Entreg Mes]]</f>
        <v>#REF!</v>
      </c>
    </row>
    <row r="2714" spans="1:17">
      <c r="A2714" s="828">
        <v>16</v>
      </c>
      <c r="B2714" s="828" t="s">
        <v>2463</v>
      </c>
      <c r="C2714" s="828" t="s">
        <v>2464</v>
      </c>
      <c r="D2714" s="828" t="s">
        <v>688</v>
      </c>
      <c r="E2714" s="828" t="e">
        <f>#REF!</f>
        <v>#REF!</v>
      </c>
      <c r="F2714" s="828">
        <v>11</v>
      </c>
      <c r="G2714" s="828" t="s">
        <v>2453</v>
      </c>
      <c r="H2714" s="828" t="e">
        <f>#REF!</f>
        <v>#REF!</v>
      </c>
      <c r="I2714" s="828" t="e">
        <f>#REF!+#REF!+#REF!+#REF!+#REF!+#REF!+#REF!+#REF!+#REF!+#REF!+#REF!</f>
        <v>#REF!</v>
      </c>
      <c r="J2714" s="828" t="e">
        <f>#REF!+#REF!+#REF!+#REF!+#REF!+#REF!+#REF!+#REF!+#REF!+#REF!+#REF!</f>
        <v>#REF!</v>
      </c>
      <c r="K2714" s="829" t="e">
        <f t="shared" si="72"/>
        <v>#REF!</v>
      </c>
      <c r="L2714" s="829" t="e">
        <f t="shared" si="73"/>
        <v>#REF!</v>
      </c>
      <c r="M2714" s="828" t="e">
        <f>#REF!</f>
        <v>#REF!</v>
      </c>
      <c r="N2714" s="828" t="e">
        <f>#REF!</f>
        <v>#REF!</v>
      </c>
      <c r="O2714" s="830" t="e">
        <f t="shared" si="74"/>
        <v>#REF!</v>
      </c>
      <c r="P2714" s="820" t="e">
        <f>Tabla13[[#This Row],[Ejec Real Acumu]]-Tabla13[[#This Row],[Proyec Ejec Acumul]]</f>
        <v>#REF!</v>
      </c>
      <c r="Q2714" s="820" t="e">
        <f>Tabla13[[#This Row],[Ejec Real Mes]]-Tabla13[[#This Row],[Program Entreg Mes]]</f>
        <v>#REF!</v>
      </c>
    </row>
    <row r="2715" spans="1:17">
      <c r="A2715" s="828">
        <v>17</v>
      </c>
      <c r="B2715" s="828" t="s">
        <v>2463</v>
      </c>
      <c r="C2715" s="828" t="s">
        <v>2464</v>
      </c>
      <c r="D2715" s="828" t="s">
        <v>688</v>
      </c>
      <c r="E2715" s="828" t="e">
        <f>#REF!</f>
        <v>#REF!</v>
      </c>
      <c r="F2715" s="828">
        <v>11</v>
      </c>
      <c r="G2715" s="828" t="s">
        <v>2453</v>
      </c>
      <c r="H2715" s="828" t="e">
        <f>#REF!</f>
        <v>#REF!</v>
      </c>
      <c r="I2715" s="828" t="e">
        <f>#REF!+#REF!+#REF!+#REF!+#REF!+#REF!+#REF!+#REF!+#REF!+#REF!+#REF!</f>
        <v>#REF!</v>
      </c>
      <c r="J2715" s="828" t="e">
        <f>#REF!+#REF!+#REF!+#REF!+#REF!+#REF!+#REF!+#REF!+#REF!+#REF!+#REF!</f>
        <v>#REF!</v>
      </c>
      <c r="K2715" s="829" t="e">
        <f t="shared" si="72"/>
        <v>#REF!</v>
      </c>
      <c r="L2715" s="829" t="e">
        <f t="shared" si="73"/>
        <v>#REF!</v>
      </c>
      <c r="M2715" s="828" t="e">
        <f>#REF!</f>
        <v>#REF!</v>
      </c>
      <c r="N2715" s="828" t="e">
        <f>#REF!</f>
        <v>#REF!</v>
      </c>
      <c r="O2715" s="830" t="e">
        <f t="shared" si="74"/>
        <v>#REF!</v>
      </c>
      <c r="P2715" s="820" t="e">
        <f>Tabla13[[#This Row],[Ejec Real Acumu]]-Tabla13[[#This Row],[Proyec Ejec Acumul]]</f>
        <v>#REF!</v>
      </c>
      <c r="Q2715" s="820" t="e">
        <f>Tabla13[[#This Row],[Ejec Real Mes]]-Tabla13[[#This Row],[Program Entreg Mes]]</f>
        <v>#REF!</v>
      </c>
    </row>
    <row r="2716" spans="1:17">
      <c r="A2716" s="828">
        <v>18</v>
      </c>
      <c r="B2716" s="828" t="s">
        <v>2463</v>
      </c>
      <c r="C2716" s="828" t="s">
        <v>2464</v>
      </c>
      <c r="D2716" s="828" t="s">
        <v>688</v>
      </c>
      <c r="E2716" s="828" t="e">
        <f>#REF!</f>
        <v>#REF!</v>
      </c>
      <c r="F2716" s="828">
        <v>11</v>
      </c>
      <c r="G2716" s="828" t="s">
        <v>2453</v>
      </c>
      <c r="H2716" s="828" t="e">
        <f>#REF!</f>
        <v>#REF!</v>
      </c>
      <c r="I2716" s="828" t="e">
        <f>#REF!+#REF!+#REF!+#REF!+#REF!+#REF!+#REF!+#REF!+#REF!+#REF!+#REF!</f>
        <v>#REF!</v>
      </c>
      <c r="J2716" s="828" t="e">
        <f>#REF!+#REF!+#REF!+#REF!+#REF!+#REF!+#REF!+#REF!+#REF!+#REF!+#REF!</f>
        <v>#REF!</v>
      </c>
      <c r="K2716" s="829" t="e">
        <f t="shared" si="72"/>
        <v>#REF!</v>
      </c>
      <c r="L2716" s="829" t="e">
        <f t="shared" si="73"/>
        <v>#REF!</v>
      </c>
      <c r="M2716" s="828" t="e">
        <f>#REF!</f>
        <v>#REF!</v>
      </c>
      <c r="N2716" s="828" t="e">
        <f>#REF!</f>
        <v>#REF!</v>
      </c>
      <c r="O2716" s="830" t="e">
        <f t="shared" si="74"/>
        <v>#REF!</v>
      </c>
      <c r="P2716" s="820" t="e">
        <f>Tabla13[[#This Row],[Ejec Real Acumu]]-Tabla13[[#This Row],[Proyec Ejec Acumul]]</f>
        <v>#REF!</v>
      </c>
      <c r="Q2716" s="820" t="e">
        <f>Tabla13[[#This Row],[Ejec Real Mes]]-Tabla13[[#This Row],[Program Entreg Mes]]</f>
        <v>#REF!</v>
      </c>
    </row>
    <row r="2717" spans="1:17">
      <c r="A2717" s="828">
        <v>19</v>
      </c>
      <c r="B2717" s="828" t="s">
        <v>2463</v>
      </c>
      <c r="C2717" s="828" t="s">
        <v>2464</v>
      </c>
      <c r="D2717" s="828" t="s">
        <v>688</v>
      </c>
      <c r="E2717" s="828" t="e">
        <f>#REF!</f>
        <v>#REF!</v>
      </c>
      <c r="F2717" s="828">
        <v>11</v>
      </c>
      <c r="G2717" s="828" t="s">
        <v>2453</v>
      </c>
      <c r="H2717" s="828" t="e">
        <f>#REF!</f>
        <v>#REF!</v>
      </c>
      <c r="I2717" s="828" t="e">
        <f>#REF!+#REF!+#REF!+#REF!+#REF!+#REF!+#REF!+#REF!+#REF!+#REF!+#REF!</f>
        <v>#REF!</v>
      </c>
      <c r="J2717" s="828" t="e">
        <f>#REF!+#REF!+#REF!+#REF!+#REF!+#REF!+#REF!+#REF!+#REF!+#REF!+#REF!</f>
        <v>#REF!</v>
      </c>
      <c r="K2717" s="829" t="e">
        <f t="shared" si="72"/>
        <v>#REF!</v>
      </c>
      <c r="L2717" s="829" t="e">
        <f t="shared" si="73"/>
        <v>#REF!</v>
      </c>
      <c r="M2717" s="828" t="e">
        <f>#REF!</f>
        <v>#REF!</v>
      </c>
      <c r="N2717" s="828" t="e">
        <f>#REF!</f>
        <v>#REF!</v>
      </c>
      <c r="O2717" s="830" t="e">
        <f t="shared" si="74"/>
        <v>#REF!</v>
      </c>
      <c r="P2717" s="820" t="e">
        <f>Tabla13[[#This Row],[Ejec Real Acumu]]-Tabla13[[#This Row],[Proyec Ejec Acumul]]</f>
        <v>#REF!</v>
      </c>
      <c r="Q2717" s="820" t="e">
        <f>Tabla13[[#This Row],[Ejec Real Mes]]-Tabla13[[#This Row],[Program Entreg Mes]]</f>
        <v>#REF!</v>
      </c>
    </row>
    <row r="2718" spans="1:17">
      <c r="A2718" s="828">
        <v>20</v>
      </c>
      <c r="B2718" s="828" t="s">
        <v>2463</v>
      </c>
      <c r="C2718" s="828" t="s">
        <v>2464</v>
      </c>
      <c r="D2718" s="828" t="s">
        <v>688</v>
      </c>
      <c r="E2718" s="828" t="e">
        <f>#REF!</f>
        <v>#REF!</v>
      </c>
      <c r="F2718" s="828">
        <v>11</v>
      </c>
      <c r="G2718" s="828" t="s">
        <v>2453</v>
      </c>
      <c r="H2718" s="828" t="e">
        <f>#REF!</f>
        <v>#REF!</v>
      </c>
      <c r="I2718" s="828" t="e">
        <f>#REF!+#REF!+#REF!+#REF!+#REF!+#REF!+#REF!+#REF!+#REF!+#REF!+#REF!</f>
        <v>#REF!</v>
      </c>
      <c r="J2718" s="828" t="e">
        <f>#REF!+#REF!+#REF!+#REF!+#REF!+#REF!+#REF!+#REF!+#REF!+#REF!+#REF!</f>
        <v>#REF!</v>
      </c>
      <c r="K2718" s="829" t="e">
        <f t="shared" si="72"/>
        <v>#REF!</v>
      </c>
      <c r="L2718" s="829" t="e">
        <f t="shared" si="73"/>
        <v>#REF!</v>
      </c>
      <c r="M2718" s="828" t="e">
        <f>#REF!</f>
        <v>#REF!</v>
      </c>
      <c r="N2718" s="828" t="e">
        <f>#REF!</f>
        <v>#REF!</v>
      </c>
      <c r="O2718" s="830" t="e">
        <f t="shared" si="74"/>
        <v>#REF!</v>
      </c>
      <c r="P2718" s="820" t="e">
        <f>Tabla13[[#This Row],[Ejec Real Acumu]]-Tabla13[[#This Row],[Proyec Ejec Acumul]]</f>
        <v>#REF!</v>
      </c>
      <c r="Q2718" s="820" t="e">
        <f>Tabla13[[#This Row],[Ejec Real Mes]]-Tabla13[[#This Row],[Program Entreg Mes]]</f>
        <v>#REF!</v>
      </c>
    </row>
    <row r="2719" spans="1:17">
      <c r="A2719" s="828">
        <v>21</v>
      </c>
      <c r="B2719" s="828" t="s">
        <v>2463</v>
      </c>
      <c r="C2719" s="828" t="s">
        <v>2464</v>
      </c>
      <c r="D2719" s="828" t="s">
        <v>688</v>
      </c>
      <c r="E2719" s="828" t="e">
        <f>#REF!</f>
        <v>#REF!</v>
      </c>
      <c r="F2719" s="828">
        <v>11</v>
      </c>
      <c r="G2719" s="828" t="s">
        <v>2453</v>
      </c>
      <c r="H2719" s="828" t="e">
        <f>#REF!</f>
        <v>#REF!</v>
      </c>
      <c r="I2719" s="828" t="e">
        <f>#REF!+#REF!+#REF!+#REF!+#REF!+#REF!+#REF!+#REF!+#REF!+#REF!+#REF!</f>
        <v>#REF!</v>
      </c>
      <c r="J2719" s="828" t="e">
        <f>#REF!+#REF!+#REF!+#REF!+#REF!+#REF!+#REF!+#REF!+#REF!+#REF!+#REF!</f>
        <v>#REF!</v>
      </c>
      <c r="K2719" s="829" t="e">
        <f t="shared" si="72"/>
        <v>#REF!</v>
      </c>
      <c r="L2719" s="829" t="e">
        <f t="shared" si="73"/>
        <v>#REF!</v>
      </c>
      <c r="M2719" s="828" t="e">
        <f>#REF!</f>
        <v>#REF!</v>
      </c>
      <c r="N2719" s="828" t="e">
        <f>#REF!</f>
        <v>#REF!</v>
      </c>
      <c r="O2719" s="830" t="e">
        <f t="shared" si="74"/>
        <v>#REF!</v>
      </c>
      <c r="P2719" s="820" t="e">
        <f>Tabla13[[#This Row],[Ejec Real Acumu]]-Tabla13[[#This Row],[Proyec Ejec Acumul]]</f>
        <v>#REF!</v>
      </c>
      <c r="Q2719" s="820" t="e">
        <f>Tabla13[[#This Row],[Ejec Real Mes]]-Tabla13[[#This Row],[Program Entreg Mes]]</f>
        <v>#REF!</v>
      </c>
    </row>
    <row r="2720" spans="1:17">
      <c r="A2720" s="828">
        <v>22</v>
      </c>
      <c r="B2720" s="828" t="s">
        <v>2463</v>
      </c>
      <c r="C2720" s="828" t="s">
        <v>2464</v>
      </c>
      <c r="D2720" s="828" t="s">
        <v>688</v>
      </c>
      <c r="E2720" s="828" t="e">
        <f>#REF!</f>
        <v>#REF!</v>
      </c>
      <c r="F2720" s="828">
        <v>11</v>
      </c>
      <c r="G2720" s="828" t="s">
        <v>2453</v>
      </c>
      <c r="H2720" s="828" t="e">
        <f>#REF!</f>
        <v>#REF!</v>
      </c>
      <c r="I2720" s="828" t="e">
        <f>#REF!+#REF!+#REF!+#REF!+#REF!+#REF!+#REF!+#REF!+#REF!+#REF!+#REF!</f>
        <v>#REF!</v>
      </c>
      <c r="J2720" s="828" t="e">
        <f>#REF!+#REF!+#REF!+#REF!+#REF!+#REF!+#REF!+#REF!+#REF!+#REF!+#REF!</f>
        <v>#REF!</v>
      </c>
      <c r="K2720" s="829" t="e">
        <f t="shared" si="72"/>
        <v>#REF!</v>
      </c>
      <c r="L2720" s="829" t="e">
        <f t="shared" si="73"/>
        <v>#REF!</v>
      </c>
      <c r="M2720" s="828" t="e">
        <f>#REF!</f>
        <v>#REF!</v>
      </c>
      <c r="N2720" s="828" t="e">
        <f>#REF!</f>
        <v>#REF!</v>
      </c>
      <c r="O2720" s="830" t="e">
        <f t="shared" si="74"/>
        <v>#REF!</v>
      </c>
      <c r="P2720" s="820" t="e">
        <f>Tabla13[[#This Row],[Ejec Real Acumu]]-Tabla13[[#This Row],[Proyec Ejec Acumul]]</f>
        <v>#REF!</v>
      </c>
      <c r="Q2720" s="820" t="e">
        <f>Tabla13[[#This Row],[Ejec Real Mes]]-Tabla13[[#This Row],[Program Entreg Mes]]</f>
        <v>#REF!</v>
      </c>
    </row>
    <row r="2721" spans="1:17">
      <c r="A2721" s="828">
        <v>23</v>
      </c>
      <c r="B2721" s="828" t="s">
        <v>2463</v>
      </c>
      <c r="C2721" s="828" t="s">
        <v>2464</v>
      </c>
      <c r="D2721" s="828" t="s">
        <v>688</v>
      </c>
      <c r="E2721" s="828" t="e">
        <f>#REF!</f>
        <v>#REF!</v>
      </c>
      <c r="F2721" s="828">
        <v>11</v>
      </c>
      <c r="G2721" s="828" t="s">
        <v>2453</v>
      </c>
      <c r="H2721" s="828" t="e">
        <f>#REF!</f>
        <v>#REF!</v>
      </c>
      <c r="I2721" s="828" t="e">
        <f>#REF!+#REF!+#REF!+#REF!+#REF!+#REF!+#REF!+#REF!+#REF!+#REF!+#REF!</f>
        <v>#REF!</v>
      </c>
      <c r="J2721" s="828" t="e">
        <f>#REF!+#REF!+#REF!+#REF!+#REF!+#REF!+#REF!+#REF!+#REF!+#REF!+#REF!</f>
        <v>#REF!</v>
      </c>
      <c r="K2721" s="829" t="e">
        <f t="shared" si="72"/>
        <v>#REF!</v>
      </c>
      <c r="L2721" s="829" t="e">
        <f t="shared" si="73"/>
        <v>#REF!</v>
      </c>
      <c r="M2721" s="828" t="e">
        <f>#REF!</f>
        <v>#REF!</v>
      </c>
      <c r="N2721" s="828" t="e">
        <f>#REF!</f>
        <v>#REF!</v>
      </c>
      <c r="O2721" s="830" t="e">
        <f t="shared" si="74"/>
        <v>#REF!</v>
      </c>
      <c r="P2721" s="820" t="e">
        <f>Tabla13[[#This Row],[Ejec Real Acumu]]-Tabla13[[#This Row],[Proyec Ejec Acumul]]</f>
        <v>#REF!</v>
      </c>
      <c r="Q2721" s="820" t="e">
        <f>Tabla13[[#This Row],[Ejec Real Mes]]-Tabla13[[#This Row],[Program Entreg Mes]]</f>
        <v>#REF!</v>
      </c>
    </row>
    <row r="2722" spans="1:17">
      <c r="A2722" s="828">
        <v>24</v>
      </c>
      <c r="B2722" s="828" t="s">
        <v>2463</v>
      </c>
      <c r="C2722" s="828" t="s">
        <v>2464</v>
      </c>
      <c r="D2722" s="828" t="s">
        <v>688</v>
      </c>
      <c r="E2722" s="828" t="e">
        <f>#REF!</f>
        <v>#REF!</v>
      </c>
      <c r="F2722" s="828">
        <v>11</v>
      </c>
      <c r="G2722" s="828" t="s">
        <v>2453</v>
      </c>
      <c r="H2722" s="828" t="e">
        <f>#REF!</f>
        <v>#REF!</v>
      </c>
      <c r="I2722" s="828" t="e">
        <f>#REF!+#REF!+#REF!+#REF!+#REF!+#REF!+#REF!+#REF!+#REF!+#REF!+#REF!</f>
        <v>#REF!</v>
      </c>
      <c r="J2722" s="828" t="e">
        <f>#REF!+#REF!+#REF!+#REF!+#REF!+#REF!+#REF!+#REF!+#REF!+#REF!+#REF!</f>
        <v>#REF!</v>
      </c>
      <c r="K2722" s="829" t="e">
        <f t="shared" si="72"/>
        <v>#REF!</v>
      </c>
      <c r="L2722" s="829" t="e">
        <f t="shared" si="73"/>
        <v>#REF!</v>
      </c>
      <c r="M2722" s="828" t="e">
        <f>#REF!</f>
        <v>#REF!</v>
      </c>
      <c r="N2722" s="828" t="e">
        <f>#REF!</f>
        <v>#REF!</v>
      </c>
      <c r="O2722" s="830" t="e">
        <f t="shared" si="74"/>
        <v>#REF!</v>
      </c>
      <c r="P2722" s="820" t="e">
        <f>Tabla13[[#This Row],[Ejec Real Acumu]]-Tabla13[[#This Row],[Proyec Ejec Acumul]]</f>
        <v>#REF!</v>
      </c>
      <c r="Q2722" s="820" t="e">
        <f>Tabla13[[#This Row],[Ejec Real Mes]]-Tabla13[[#This Row],[Program Entreg Mes]]</f>
        <v>#REF!</v>
      </c>
    </row>
    <row r="2723" spans="1:17">
      <c r="A2723" s="828">
        <v>25</v>
      </c>
      <c r="B2723" s="828" t="s">
        <v>2463</v>
      </c>
      <c r="C2723" s="828" t="s">
        <v>2464</v>
      </c>
      <c r="D2723" s="828" t="s">
        <v>688</v>
      </c>
      <c r="E2723" s="828" t="e">
        <f>#REF!</f>
        <v>#REF!</v>
      </c>
      <c r="F2723" s="828">
        <v>11</v>
      </c>
      <c r="G2723" s="828" t="s">
        <v>2453</v>
      </c>
      <c r="H2723" s="828" t="e">
        <f>#REF!</f>
        <v>#REF!</v>
      </c>
      <c r="I2723" s="828" t="e">
        <f>#REF!+#REF!+#REF!+#REF!+#REF!+#REF!+#REF!+#REF!+#REF!+#REF!+#REF!</f>
        <v>#REF!</v>
      </c>
      <c r="J2723" s="828" t="e">
        <f>#REF!+#REF!+#REF!+#REF!+#REF!+#REF!+#REF!+#REF!+#REF!+#REF!+#REF!</f>
        <v>#REF!</v>
      </c>
      <c r="K2723" s="829" t="e">
        <f t="shared" si="72"/>
        <v>#REF!</v>
      </c>
      <c r="L2723" s="829" t="e">
        <f t="shared" si="73"/>
        <v>#REF!</v>
      </c>
      <c r="M2723" s="828" t="e">
        <f>#REF!</f>
        <v>#REF!</v>
      </c>
      <c r="N2723" s="828" t="e">
        <f>#REF!</f>
        <v>#REF!</v>
      </c>
      <c r="O2723" s="830" t="e">
        <f t="shared" si="74"/>
        <v>#REF!</v>
      </c>
      <c r="P2723" s="820" t="e">
        <f>Tabla13[[#This Row],[Ejec Real Acumu]]-Tabla13[[#This Row],[Proyec Ejec Acumul]]</f>
        <v>#REF!</v>
      </c>
      <c r="Q2723" s="820" t="e">
        <f>Tabla13[[#This Row],[Ejec Real Mes]]-Tabla13[[#This Row],[Program Entreg Mes]]</f>
        <v>#REF!</v>
      </c>
    </row>
    <row r="2724" spans="1:17">
      <c r="A2724" s="828">
        <v>26</v>
      </c>
      <c r="B2724" s="828" t="s">
        <v>2463</v>
      </c>
      <c r="C2724" s="828" t="s">
        <v>2464</v>
      </c>
      <c r="D2724" s="828" t="s">
        <v>688</v>
      </c>
      <c r="E2724" s="828" t="e">
        <f>#REF!</f>
        <v>#REF!</v>
      </c>
      <c r="F2724" s="828">
        <v>11</v>
      </c>
      <c r="G2724" s="828" t="s">
        <v>2453</v>
      </c>
      <c r="H2724" s="828" t="e">
        <f>#REF!</f>
        <v>#REF!</v>
      </c>
      <c r="I2724" s="828" t="e">
        <f>#REF!+#REF!+#REF!+#REF!+#REF!+#REF!+#REF!+#REF!+#REF!+#REF!+#REF!</f>
        <v>#REF!</v>
      </c>
      <c r="J2724" s="828" t="e">
        <f>#REF!+#REF!+#REF!+#REF!+#REF!+#REF!+#REF!+#REF!+#REF!+#REF!+#REF!</f>
        <v>#REF!</v>
      </c>
      <c r="K2724" s="829" t="e">
        <f t="shared" si="72"/>
        <v>#REF!</v>
      </c>
      <c r="L2724" s="829" t="e">
        <f t="shared" si="73"/>
        <v>#REF!</v>
      </c>
      <c r="M2724" s="828" t="e">
        <f>#REF!</f>
        <v>#REF!</v>
      </c>
      <c r="N2724" s="828" t="e">
        <f>#REF!</f>
        <v>#REF!</v>
      </c>
      <c r="O2724" s="830" t="e">
        <f t="shared" si="74"/>
        <v>#REF!</v>
      </c>
      <c r="P2724" s="820" t="e">
        <f>Tabla13[[#This Row],[Ejec Real Acumu]]-Tabla13[[#This Row],[Proyec Ejec Acumul]]</f>
        <v>#REF!</v>
      </c>
      <c r="Q2724" s="820" t="e">
        <f>Tabla13[[#This Row],[Ejec Real Mes]]-Tabla13[[#This Row],[Program Entreg Mes]]</f>
        <v>#REF!</v>
      </c>
    </row>
    <row r="2725" spans="1:17">
      <c r="A2725" s="828">
        <v>27</v>
      </c>
      <c r="B2725" s="828" t="s">
        <v>2463</v>
      </c>
      <c r="C2725" s="828" t="s">
        <v>2464</v>
      </c>
      <c r="D2725" s="828" t="s">
        <v>688</v>
      </c>
      <c r="E2725" s="828" t="e">
        <f>#REF!</f>
        <v>#REF!</v>
      </c>
      <c r="F2725" s="828">
        <v>11</v>
      </c>
      <c r="G2725" s="828" t="s">
        <v>2453</v>
      </c>
      <c r="H2725" s="828" t="e">
        <f>#REF!</f>
        <v>#REF!</v>
      </c>
      <c r="I2725" s="828" t="e">
        <f>#REF!+#REF!+#REF!+#REF!+#REF!+#REF!+#REF!+#REF!+#REF!+#REF!+#REF!</f>
        <v>#REF!</v>
      </c>
      <c r="J2725" s="828" t="e">
        <f>#REF!+#REF!+#REF!+#REF!+#REF!+#REF!+#REF!+#REF!+#REF!+#REF!+#REF!</f>
        <v>#REF!</v>
      </c>
      <c r="K2725" s="829" t="e">
        <f t="shared" si="72"/>
        <v>#REF!</v>
      </c>
      <c r="L2725" s="829" t="e">
        <f t="shared" si="73"/>
        <v>#REF!</v>
      </c>
      <c r="M2725" s="828" t="e">
        <f>#REF!</f>
        <v>#REF!</v>
      </c>
      <c r="N2725" s="828" t="e">
        <f>#REF!</f>
        <v>#REF!</v>
      </c>
      <c r="O2725" s="830" t="e">
        <f t="shared" si="74"/>
        <v>#REF!</v>
      </c>
      <c r="P2725" s="820" t="e">
        <f>Tabla13[[#This Row],[Ejec Real Acumu]]-Tabla13[[#This Row],[Proyec Ejec Acumul]]</f>
        <v>#REF!</v>
      </c>
      <c r="Q2725" s="820" t="e">
        <f>Tabla13[[#This Row],[Ejec Real Mes]]-Tabla13[[#This Row],[Program Entreg Mes]]</f>
        <v>#REF!</v>
      </c>
    </row>
    <row r="2726" spans="1:17">
      <c r="A2726" s="828">
        <v>28</v>
      </c>
      <c r="B2726" s="828" t="s">
        <v>2463</v>
      </c>
      <c r="C2726" s="828" t="s">
        <v>2464</v>
      </c>
      <c r="D2726" s="828" t="s">
        <v>688</v>
      </c>
      <c r="E2726" s="828" t="e">
        <f>#REF!</f>
        <v>#REF!</v>
      </c>
      <c r="F2726" s="828">
        <v>11</v>
      </c>
      <c r="G2726" s="828" t="s">
        <v>2453</v>
      </c>
      <c r="H2726" s="828" t="e">
        <f>#REF!</f>
        <v>#REF!</v>
      </c>
      <c r="I2726" s="828" t="e">
        <f>#REF!+#REF!+#REF!+#REF!+#REF!+#REF!+#REF!+#REF!+#REF!+#REF!+#REF!</f>
        <v>#REF!</v>
      </c>
      <c r="J2726" s="828" t="e">
        <f>#REF!+#REF!+#REF!+#REF!+#REF!+#REF!+#REF!+#REF!+#REF!+#REF!+#REF!</f>
        <v>#REF!</v>
      </c>
      <c r="K2726" s="829" t="e">
        <f t="shared" si="72"/>
        <v>#REF!</v>
      </c>
      <c r="L2726" s="829" t="e">
        <f t="shared" si="73"/>
        <v>#REF!</v>
      </c>
      <c r="M2726" s="828" t="e">
        <f>#REF!</f>
        <v>#REF!</v>
      </c>
      <c r="N2726" s="828" t="e">
        <f>#REF!</f>
        <v>#REF!</v>
      </c>
      <c r="O2726" s="830" t="e">
        <f t="shared" si="74"/>
        <v>#REF!</v>
      </c>
      <c r="P2726" s="820" t="e">
        <f>Tabla13[[#This Row],[Ejec Real Acumu]]-Tabla13[[#This Row],[Proyec Ejec Acumul]]</f>
        <v>#REF!</v>
      </c>
      <c r="Q2726" s="820" t="e">
        <f>Tabla13[[#This Row],[Ejec Real Mes]]-Tabla13[[#This Row],[Program Entreg Mes]]</f>
        <v>#REF!</v>
      </c>
    </row>
    <row r="2727" spans="1:17">
      <c r="A2727" s="828">
        <v>29</v>
      </c>
      <c r="B2727" s="828" t="s">
        <v>2463</v>
      </c>
      <c r="C2727" s="828" t="s">
        <v>2464</v>
      </c>
      <c r="D2727" s="828" t="s">
        <v>688</v>
      </c>
      <c r="E2727" s="828" t="e">
        <f>#REF!</f>
        <v>#REF!</v>
      </c>
      <c r="F2727" s="828">
        <v>11</v>
      </c>
      <c r="G2727" s="828" t="s">
        <v>2453</v>
      </c>
      <c r="H2727" s="828" t="e">
        <f>#REF!</f>
        <v>#REF!</v>
      </c>
      <c r="I2727" s="828" t="e">
        <f>#REF!+#REF!+#REF!+#REF!+#REF!+#REF!+#REF!+#REF!+#REF!+#REF!+#REF!</f>
        <v>#REF!</v>
      </c>
      <c r="J2727" s="828" t="e">
        <f>#REF!+#REF!+#REF!+#REF!+#REF!+#REF!+#REF!+#REF!+#REF!+#REF!+#REF!</f>
        <v>#REF!</v>
      </c>
      <c r="K2727" s="829" t="e">
        <f t="shared" si="72"/>
        <v>#REF!</v>
      </c>
      <c r="L2727" s="829" t="e">
        <f t="shared" si="73"/>
        <v>#REF!</v>
      </c>
      <c r="M2727" s="828" t="e">
        <f>#REF!</f>
        <v>#REF!</v>
      </c>
      <c r="N2727" s="828" t="e">
        <f>#REF!</f>
        <v>#REF!</v>
      </c>
      <c r="O2727" s="830" t="e">
        <f t="shared" si="74"/>
        <v>#REF!</v>
      </c>
      <c r="P2727" s="820" t="e">
        <f>Tabla13[[#This Row],[Ejec Real Acumu]]-Tabla13[[#This Row],[Proyec Ejec Acumul]]</f>
        <v>#REF!</v>
      </c>
      <c r="Q2727" s="820" t="e">
        <f>Tabla13[[#This Row],[Ejec Real Mes]]-Tabla13[[#This Row],[Program Entreg Mes]]</f>
        <v>#REF!</v>
      </c>
    </row>
    <row r="2728" spans="1:17">
      <c r="A2728" s="828">
        <v>30</v>
      </c>
      <c r="B2728" s="828" t="s">
        <v>2463</v>
      </c>
      <c r="C2728" s="828" t="s">
        <v>2464</v>
      </c>
      <c r="D2728" s="828" t="s">
        <v>688</v>
      </c>
      <c r="E2728" s="828" t="e">
        <f>#REF!</f>
        <v>#REF!</v>
      </c>
      <c r="F2728" s="828">
        <v>11</v>
      </c>
      <c r="G2728" s="828" t="s">
        <v>2453</v>
      </c>
      <c r="H2728" s="828" t="e">
        <f>#REF!</f>
        <v>#REF!</v>
      </c>
      <c r="I2728" s="828" t="e">
        <f>#REF!+#REF!+#REF!+#REF!+#REF!+#REF!+#REF!+#REF!+#REF!+#REF!+#REF!</f>
        <v>#REF!</v>
      </c>
      <c r="J2728" s="828" t="e">
        <f>#REF!+#REF!+#REF!+#REF!+#REF!+#REF!+#REF!+#REF!+#REF!+#REF!+#REF!</f>
        <v>#REF!</v>
      </c>
      <c r="K2728" s="829" t="e">
        <f t="shared" si="72"/>
        <v>#REF!</v>
      </c>
      <c r="L2728" s="829" t="e">
        <f t="shared" si="73"/>
        <v>#REF!</v>
      </c>
      <c r="M2728" s="828" t="e">
        <f>#REF!</f>
        <v>#REF!</v>
      </c>
      <c r="N2728" s="828" t="e">
        <f>#REF!</f>
        <v>#REF!</v>
      </c>
      <c r="O2728" s="830" t="e">
        <f t="shared" si="74"/>
        <v>#REF!</v>
      </c>
      <c r="P2728" s="820" t="e">
        <f>Tabla13[[#This Row],[Ejec Real Acumu]]-Tabla13[[#This Row],[Proyec Ejec Acumul]]</f>
        <v>#REF!</v>
      </c>
      <c r="Q2728" s="820" t="e">
        <f>Tabla13[[#This Row],[Ejec Real Mes]]-Tabla13[[#This Row],[Program Entreg Mes]]</f>
        <v>#REF!</v>
      </c>
    </row>
    <row r="2729" spans="1:17">
      <c r="A2729" s="828">
        <v>31</v>
      </c>
      <c r="B2729" s="828" t="s">
        <v>2463</v>
      </c>
      <c r="C2729" s="828" t="s">
        <v>2464</v>
      </c>
      <c r="D2729" s="828" t="s">
        <v>688</v>
      </c>
      <c r="E2729" s="828" t="e">
        <f>#REF!</f>
        <v>#REF!</v>
      </c>
      <c r="F2729" s="828">
        <v>11</v>
      </c>
      <c r="G2729" s="828" t="s">
        <v>2453</v>
      </c>
      <c r="H2729" s="828" t="e">
        <f>#REF!</f>
        <v>#REF!</v>
      </c>
      <c r="I2729" s="828" t="e">
        <f>#REF!+#REF!+#REF!+#REF!+#REF!+#REF!+#REF!+#REF!+#REF!+#REF!+#REF!</f>
        <v>#REF!</v>
      </c>
      <c r="J2729" s="828" t="e">
        <f>#REF!+#REF!+#REF!+#REF!+#REF!+#REF!+#REF!+#REF!+#REF!+#REF!+#REF!</f>
        <v>#REF!</v>
      </c>
      <c r="K2729" s="829" t="e">
        <f t="shared" si="72"/>
        <v>#REF!</v>
      </c>
      <c r="L2729" s="829" t="e">
        <f t="shared" si="73"/>
        <v>#REF!</v>
      </c>
      <c r="M2729" s="828" t="e">
        <f>#REF!</f>
        <v>#REF!</v>
      </c>
      <c r="N2729" s="828" t="e">
        <f>#REF!</f>
        <v>#REF!</v>
      </c>
      <c r="O2729" s="830" t="e">
        <f t="shared" si="74"/>
        <v>#REF!</v>
      </c>
      <c r="P2729" s="820" t="e">
        <f>Tabla13[[#This Row],[Ejec Real Acumu]]-Tabla13[[#This Row],[Proyec Ejec Acumul]]</f>
        <v>#REF!</v>
      </c>
      <c r="Q2729" s="820" t="e">
        <f>Tabla13[[#This Row],[Ejec Real Mes]]-Tabla13[[#This Row],[Program Entreg Mes]]</f>
        <v>#REF!</v>
      </c>
    </row>
    <row r="2730" spans="1:17">
      <c r="A2730" s="828">
        <v>32</v>
      </c>
      <c r="B2730" s="828" t="s">
        <v>2463</v>
      </c>
      <c r="C2730" s="828" t="s">
        <v>2464</v>
      </c>
      <c r="D2730" s="828" t="s">
        <v>688</v>
      </c>
      <c r="E2730" s="828" t="e">
        <f>#REF!</f>
        <v>#REF!</v>
      </c>
      <c r="F2730" s="828">
        <v>11</v>
      </c>
      <c r="G2730" s="828" t="s">
        <v>2453</v>
      </c>
      <c r="H2730" s="828" t="e">
        <f>#REF!</f>
        <v>#REF!</v>
      </c>
      <c r="I2730" s="828" t="e">
        <f>#REF!+#REF!+#REF!+#REF!+#REF!+#REF!+#REF!+#REF!+#REF!+#REF!+#REF!</f>
        <v>#REF!</v>
      </c>
      <c r="J2730" s="828" t="e">
        <f>#REF!+#REF!+#REF!+#REF!+#REF!+#REF!+#REF!+#REF!+#REF!+#REF!+#REF!</f>
        <v>#REF!</v>
      </c>
      <c r="K2730" s="829" t="e">
        <f t="shared" si="72"/>
        <v>#REF!</v>
      </c>
      <c r="L2730" s="829" t="e">
        <f t="shared" si="73"/>
        <v>#REF!</v>
      </c>
      <c r="M2730" s="828" t="e">
        <f>#REF!</f>
        <v>#REF!</v>
      </c>
      <c r="N2730" s="828" t="e">
        <f>#REF!</f>
        <v>#REF!</v>
      </c>
      <c r="O2730" s="830" t="e">
        <f t="shared" si="74"/>
        <v>#REF!</v>
      </c>
      <c r="P2730" s="820" t="e">
        <f>Tabla13[[#This Row],[Ejec Real Acumu]]-Tabla13[[#This Row],[Proyec Ejec Acumul]]</f>
        <v>#REF!</v>
      </c>
      <c r="Q2730" s="820" t="e">
        <f>Tabla13[[#This Row],[Ejec Real Mes]]-Tabla13[[#This Row],[Program Entreg Mes]]</f>
        <v>#REF!</v>
      </c>
    </row>
    <row r="2731" spans="1:17">
      <c r="A2731" s="828">
        <v>33</v>
      </c>
      <c r="B2731" s="828" t="s">
        <v>2463</v>
      </c>
      <c r="C2731" s="828" t="s">
        <v>2464</v>
      </c>
      <c r="D2731" s="828" t="s">
        <v>688</v>
      </c>
      <c r="E2731" s="828" t="e">
        <f>#REF!</f>
        <v>#REF!</v>
      </c>
      <c r="F2731" s="828">
        <v>11</v>
      </c>
      <c r="G2731" s="828" t="s">
        <v>2453</v>
      </c>
      <c r="H2731" s="828" t="e">
        <f>#REF!</f>
        <v>#REF!</v>
      </c>
      <c r="I2731" s="828" t="e">
        <f>#REF!+#REF!+#REF!+#REF!+#REF!+#REF!+#REF!+#REF!+#REF!+#REF!+#REF!</f>
        <v>#REF!</v>
      </c>
      <c r="J2731" s="828" t="e">
        <f>#REF!+#REF!+#REF!+#REF!+#REF!+#REF!+#REF!+#REF!+#REF!+#REF!+#REF!</f>
        <v>#REF!</v>
      </c>
      <c r="K2731" s="829" t="e">
        <f t="shared" si="72"/>
        <v>#REF!</v>
      </c>
      <c r="L2731" s="829" t="e">
        <f t="shared" si="73"/>
        <v>#REF!</v>
      </c>
      <c r="M2731" s="828" t="e">
        <f>#REF!</f>
        <v>#REF!</v>
      </c>
      <c r="N2731" s="828" t="e">
        <f>#REF!</f>
        <v>#REF!</v>
      </c>
      <c r="O2731" s="830" t="e">
        <f t="shared" si="74"/>
        <v>#REF!</v>
      </c>
      <c r="P2731" s="820" t="e">
        <f>Tabla13[[#This Row],[Ejec Real Acumu]]-Tabla13[[#This Row],[Proyec Ejec Acumul]]</f>
        <v>#REF!</v>
      </c>
      <c r="Q2731" s="820" t="e">
        <f>Tabla13[[#This Row],[Ejec Real Mes]]-Tabla13[[#This Row],[Program Entreg Mes]]</f>
        <v>#REF!</v>
      </c>
    </row>
    <row r="2732" spans="1:17">
      <c r="A2732" s="828">
        <v>34</v>
      </c>
      <c r="B2732" s="828" t="s">
        <v>2463</v>
      </c>
      <c r="C2732" s="828" t="s">
        <v>2464</v>
      </c>
      <c r="D2732" s="828" t="s">
        <v>688</v>
      </c>
      <c r="E2732" s="828" t="e">
        <f>#REF!</f>
        <v>#REF!</v>
      </c>
      <c r="F2732" s="828">
        <v>11</v>
      </c>
      <c r="G2732" s="828" t="s">
        <v>2453</v>
      </c>
      <c r="H2732" s="828" t="e">
        <f>#REF!</f>
        <v>#REF!</v>
      </c>
      <c r="I2732" s="828" t="e">
        <f>#REF!+#REF!+#REF!+#REF!+#REF!+#REF!+#REF!+#REF!+#REF!+#REF!+#REF!</f>
        <v>#REF!</v>
      </c>
      <c r="J2732" s="828" t="e">
        <f>#REF!+#REF!+#REF!+#REF!+#REF!+#REF!+#REF!+#REF!+#REF!+#REF!+#REF!</f>
        <v>#REF!</v>
      </c>
      <c r="K2732" s="829" t="e">
        <f t="shared" si="72"/>
        <v>#REF!</v>
      </c>
      <c r="L2732" s="829" t="e">
        <f t="shared" si="73"/>
        <v>#REF!</v>
      </c>
      <c r="M2732" s="828" t="e">
        <f>#REF!</f>
        <v>#REF!</v>
      </c>
      <c r="N2732" s="828" t="e">
        <f>#REF!</f>
        <v>#REF!</v>
      </c>
      <c r="O2732" s="830" t="e">
        <f t="shared" si="74"/>
        <v>#REF!</v>
      </c>
      <c r="P2732" s="820" t="e">
        <f>Tabla13[[#This Row],[Ejec Real Acumu]]-Tabla13[[#This Row],[Proyec Ejec Acumul]]</f>
        <v>#REF!</v>
      </c>
      <c r="Q2732" s="820" t="e">
        <f>Tabla13[[#This Row],[Ejec Real Mes]]-Tabla13[[#This Row],[Program Entreg Mes]]</f>
        <v>#REF!</v>
      </c>
    </row>
    <row r="2733" spans="1:17">
      <c r="A2733" s="828">
        <v>35</v>
      </c>
      <c r="B2733" s="828" t="s">
        <v>2463</v>
      </c>
      <c r="C2733" s="828" t="s">
        <v>2464</v>
      </c>
      <c r="D2733" s="828" t="s">
        <v>688</v>
      </c>
      <c r="E2733" s="828" t="e">
        <f>#REF!</f>
        <v>#REF!</v>
      </c>
      <c r="F2733" s="828">
        <v>11</v>
      </c>
      <c r="G2733" s="828" t="s">
        <v>2453</v>
      </c>
      <c r="H2733" s="828" t="e">
        <f>#REF!</f>
        <v>#REF!</v>
      </c>
      <c r="I2733" s="828" t="e">
        <f>#REF!+#REF!+#REF!+#REF!+#REF!+#REF!+#REF!+#REF!+#REF!+#REF!+#REF!</f>
        <v>#REF!</v>
      </c>
      <c r="J2733" s="828" t="e">
        <f>#REF!+#REF!+#REF!+#REF!+#REF!+#REF!+#REF!+#REF!+#REF!+#REF!+#REF!</f>
        <v>#REF!</v>
      </c>
      <c r="K2733" s="829" t="e">
        <f t="shared" si="72"/>
        <v>#REF!</v>
      </c>
      <c r="L2733" s="829" t="e">
        <f t="shared" si="73"/>
        <v>#REF!</v>
      </c>
      <c r="M2733" s="828" t="e">
        <f>#REF!</f>
        <v>#REF!</v>
      </c>
      <c r="N2733" s="828" t="e">
        <f>#REF!</f>
        <v>#REF!</v>
      </c>
      <c r="O2733" s="830" t="e">
        <f t="shared" si="74"/>
        <v>#REF!</v>
      </c>
      <c r="P2733" s="820" t="e">
        <f>Tabla13[[#This Row],[Ejec Real Acumu]]-Tabla13[[#This Row],[Proyec Ejec Acumul]]</f>
        <v>#REF!</v>
      </c>
      <c r="Q2733" s="820" t="e">
        <f>Tabla13[[#This Row],[Ejec Real Mes]]-Tabla13[[#This Row],[Program Entreg Mes]]</f>
        <v>#REF!</v>
      </c>
    </row>
    <row r="2734" spans="1:17">
      <c r="A2734" s="828">
        <v>36</v>
      </c>
      <c r="B2734" s="828" t="s">
        <v>2463</v>
      </c>
      <c r="C2734" s="828" t="s">
        <v>2464</v>
      </c>
      <c r="D2734" s="828" t="s">
        <v>688</v>
      </c>
      <c r="E2734" s="828" t="e">
        <f>#REF!</f>
        <v>#REF!</v>
      </c>
      <c r="F2734" s="828">
        <v>11</v>
      </c>
      <c r="G2734" s="828" t="s">
        <v>2453</v>
      </c>
      <c r="H2734" s="828" t="e">
        <f>#REF!</f>
        <v>#REF!</v>
      </c>
      <c r="I2734" s="828" t="e">
        <f>#REF!+#REF!+#REF!+#REF!+#REF!+#REF!+#REF!+#REF!+#REF!+#REF!+#REF!</f>
        <v>#REF!</v>
      </c>
      <c r="J2734" s="828" t="e">
        <f>#REF!+#REF!+#REF!+#REF!+#REF!+#REF!+#REF!+#REF!+#REF!+#REF!+#REF!</f>
        <v>#REF!</v>
      </c>
      <c r="K2734" s="829" t="e">
        <f t="shared" si="72"/>
        <v>#REF!</v>
      </c>
      <c r="L2734" s="829" t="e">
        <f t="shared" si="73"/>
        <v>#REF!</v>
      </c>
      <c r="M2734" s="828" t="e">
        <f>#REF!</f>
        <v>#REF!</v>
      </c>
      <c r="N2734" s="828" t="e">
        <f>#REF!</f>
        <v>#REF!</v>
      </c>
      <c r="O2734" s="830" t="e">
        <f t="shared" si="74"/>
        <v>#REF!</v>
      </c>
      <c r="P2734" s="820" t="e">
        <f>Tabla13[[#This Row],[Ejec Real Acumu]]-Tabla13[[#This Row],[Proyec Ejec Acumul]]</f>
        <v>#REF!</v>
      </c>
      <c r="Q2734" s="820" t="e">
        <f>Tabla13[[#This Row],[Ejec Real Mes]]-Tabla13[[#This Row],[Program Entreg Mes]]</f>
        <v>#REF!</v>
      </c>
    </row>
    <row r="2735" spans="1:17">
      <c r="A2735" s="828">
        <v>37</v>
      </c>
      <c r="B2735" s="828" t="s">
        <v>2463</v>
      </c>
      <c r="C2735" s="828" t="s">
        <v>2464</v>
      </c>
      <c r="D2735" s="828" t="s">
        <v>688</v>
      </c>
      <c r="E2735" s="828" t="e">
        <f>#REF!</f>
        <v>#REF!</v>
      </c>
      <c r="F2735" s="828">
        <v>11</v>
      </c>
      <c r="G2735" s="828" t="s">
        <v>2453</v>
      </c>
      <c r="H2735" s="828" t="e">
        <f>#REF!</f>
        <v>#REF!</v>
      </c>
      <c r="I2735" s="828" t="e">
        <f>#REF!+#REF!+#REF!+#REF!+#REF!+#REF!+#REF!+#REF!+#REF!+#REF!+#REF!</f>
        <v>#REF!</v>
      </c>
      <c r="J2735" s="828" t="e">
        <f>#REF!+#REF!+#REF!+#REF!+#REF!+#REF!+#REF!+#REF!+#REF!+#REF!+#REF!</f>
        <v>#REF!</v>
      </c>
      <c r="K2735" s="829" t="e">
        <f t="shared" si="72"/>
        <v>#REF!</v>
      </c>
      <c r="L2735" s="829" t="e">
        <f t="shared" si="73"/>
        <v>#REF!</v>
      </c>
      <c r="M2735" s="828" t="e">
        <f>#REF!</f>
        <v>#REF!</v>
      </c>
      <c r="N2735" s="828" t="e">
        <f>#REF!</f>
        <v>#REF!</v>
      </c>
      <c r="O2735" s="830" t="e">
        <f t="shared" si="74"/>
        <v>#REF!</v>
      </c>
      <c r="P2735" s="820" t="e">
        <f>Tabla13[[#This Row],[Ejec Real Acumu]]-Tabla13[[#This Row],[Proyec Ejec Acumul]]</f>
        <v>#REF!</v>
      </c>
      <c r="Q2735" s="820" t="e">
        <f>Tabla13[[#This Row],[Ejec Real Mes]]-Tabla13[[#This Row],[Program Entreg Mes]]</f>
        <v>#REF!</v>
      </c>
    </row>
    <row r="2736" spans="1:17">
      <c r="A2736" s="828">
        <v>38</v>
      </c>
      <c r="B2736" s="828" t="s">
        <v>2463</v>
      </c>
      <c r="C2736" s="828" t="s">
        <v>2464</v>
      </c>
      <c r="D2736" s="828" t="s">
        <v>688</v>
      </c>
      <c r="E2736" s="828" t="e">
        <f>#REF!</f>
        <v>#REF!</v>
      </c>
      <c r="F2736" s="828">
        <v>11</v>
      </c>
      <c r="G2736" s="828" t="s">
        <v>2453</v>
      </c>
      <c r="H2736" s="828" t="e">
        <f>#REF!</f>
        <v>#REF!</v>
      </c>
      <c r="I2736" s="828" t="e">
        <f>#REF!+#REF!+#REF!+#REF!+#REF!+#REF!+#REF!+#REF!+#REF!+#REF!+#REF!</f>
        <v>#REF!</v>
      </c>
      <c r="J2736" s="828" t="e">
        <f>#REF!+#REF!+#REF!+#REF!+#REF!+#REF!+#REF!+#REF!+#REF!+#REF!+#REF!</f>
        <v>#REF!</v>
      </c>
      <c r="K2736" s="829" t="e">
        <f t="shared" si="72"/>
        <v>#REF!</v>
      </c>
      <c r="L2736" s="829" t="e">
        <f t="shared" si="73"/>
        <v>#REF!</v>
      </c>
      <c r="M2736" s="828" t="e">
        <f>#REF!</f>
        <v>#REF!</v>
      </c>
      <c r="N2736" s="828" t="e">
        <f>#REF!</f>
        <v>#REF!</v>
      </c>
      <c r="O2736" s="830" t="e">
        <f t="shared" si="74"/>
        <v>#REF!</v>
      </c>
      <c r="P2736" s="820" t="e">
        <f>Tabla13[[#This Row],[Ejec Real Acumu]]-Tabla13[[#This Row],[Proyec Ejec Acumul]]</f>
        <v>#REF!</v>
      </c>
      <c r="Q2736" s="820" t="e">
        <f>Tabla13[[#This Row],[Ejec Real Mes]]-Tabla13[[#This Row],[Program Entreg Mes]]</f>
        <v>#REF!</v>
      </c>
    </row>
    <row r="2737" spans="1:17">
      <c r="A2737" s="828">
        <v>1</v>
      </c>
      <c r="B2737" s="828" t="s">
        <v>2463</v>
      </c>
      <c r="C2737" s="828" t="s">
        <v>2464</v>
      </c>
      <c r="D2737" s="828" t="s">
        <v>688</v>
      </c>
      <c r="E2737" s="828" t="e">
        <f>#REF!</f>
        <v>#REF!</v>
      </c>
      <c r="F2737" s="828">
        <v>12</v>
      </c>
      <c r="G2737" s="828" t="s">
        <v>2454</v>
      </c>
      <c r="H2737" s="828" t="e">
        <f>#REF!</f>
        <v>#REF!</v>
      </c>
      <c r="I2737" s="828" t="e">
        <f>#REF!+#REF!+#REF!+#REF!+#REF!+#REF!+#REF!+#REF!+#REF!+#REF!+#REF!+#REF!</f>
        <v>#REF!</v>
      </c>
      <c r="J2737" s="828" t="e">
        <f>#REF!+#REF!+#REF!+#REF!+#REF!+#REF!+#REF!+#REF!+#REF!+#REF!+#REF!+#REF!</f>
        <v>#REF!</v>
      </c>
      <c r="K2737" s="829" t="e">
        <f t="shared" si="63"/>
        <v>#REF!</v>
      </c>
      <c r="L2737" s="829" t="e">
        <f t="shared" si="64"/>
        <v>#REF!</v>
      </c>
      <c r="M2737" s="828" t="e">
        <f>#REF!</f>
        <v>#REF!</v>
      </c>
      <c r="N2737" s="828" t="e">
        <f>#REF!</f>
        <v>#REF!</v>
      </c>
      <c r="O2737" s="830" t="e">
        <f t="shared" si="65"/>
        <v>#REF!</v>
      </c>
      <c r="P2737" s="820" t="e">
        <f>Tabla13[[#This Row],[Ejec Real Acumu]]-Tabla13[[#This Row],[Proyec Ejec Acumul]]</f>
        <v>#REF!</v>
      </c>
      <c r="Q2737" s="820" t="e">
        <f>Tabla13[[#This Row],[Ejec Real Mes]]-Tabla13[[#This Row],[Program Entreg Mes]]</f>
        <v>#REF!</v>
      </c>
    </row>
    <row r="2738" spans="1:17">
      <c r="A2738" s="828">
        <v>2</v>
      </c>
      <c r="B2738" s="828" t="s">
        <v>2463</v>
      </c>
      <c r="C2738" s="828" t="s">
        <v>2464</v>
      </c>
      <c r="D2738" s="828" t="s">
        <v>688</v>
      </c>
      <c r="E2738" s="828" t="e">
        <f>#REF!</f>
        <v>#REF!</v>
      </c>
      <c r="F2738" s="828">
        <v>12</v>
      </c>
      <c r="G2738" s="828" t="s">
        <v>2454</v>
      </c>
      <c r="H2738" s="828" t="e">
        <f>#REF!</f>
        <v>#REF!</v>
      </c>
      <c r="I2738" s="828" t="e">
        <f>#REF!+#REF!+#REF!+#REF!+#REF!+#REF!+#REF!+#REF!+#REF!+#REF!+#REF!+#REF!</f>
        <v>#REF!</v>
      </c>
      <c r="J2738" s="828" t="e">
        <f>#REF!+#REF!+#REF!+#REF!+#REF!+#REF!+#REF!+#REF!+#REF!+#REF!+#REF!+#REF!</f>
        <v>#REF!</v>
      </c>
      <c r="K2738" s="829" t="e">
        <f t="shared" ref="K2738:K2774" si="75">I2738/H2738</f>
        <v>#REF!</v>
      </c>
      <c r="L2738" s="829" t="e">
        <f t="shared" ref="L2738:L2774" si="76">J2738/H2738</f>
        <v>#REF!</v>
      </c>
      <c r="M2738" s="828" t="e">
        <f>#REF!</f>
        <v>#REF!</v>
      </c>
      <c r="N2738" s="828" t="e">
        <f>#REF!</f>
        <v>#REF!</v>
      </c>
      <c r="O2738" s="830" t="e">
        <f t="shared" ref="O2738:O2774" si="77">N2738/M2738</f>
        <v>#REF!</v>
      </c>
      <c r="P2738" s="820" t="e">
        <f>Tabla13[[#This Row],[Ejec Real Acumu]]-Tabla13[[#This Row],[Proyec Ejec Acumul]]</f>
        <v>#REF!</v>
      </c>
      <c r="Q2738" s="820" t="e">
        <f>Tabla13[[#This Row],[Ejec Real Mes]]-Tabla13[[#This Row],[Program Entreg Mes]]</f>
        <v>#REF!</v>
      </c>
    </row>
    <row r="2739" spans="1:17">
      <c r="A2739" s="828">
        <v>3</v>
      </c>
      <c r="B2739" s="828" t="s">
        <v>2463</v>
      </c>
      <c r="C2739" s="828" t="s">
        <v>2464</v>
      </c>
      <c r="D2739" s="828" t="s">
        <v>688</v>
      </c>
      <c r="E2739" s="828" t="e">
        <f>#REF!</f>
        <v>#REF!</v>
      </c>
      <c r="F2739" s="828">
        <v>12</v>
      </c>
      <c r="G2739" s="828" t="s">
        <v>2454</v>
      </c>
      <c r="H2739" s="828" t="e">
        <f>#REF!</f>
        <v>#REF!</v>
      </c>
      <c r="I2739" s="828" t="e">
        <f>#REF!+#REF!+#REF!+#REF!+#REF!+#REF!+#REF!+#REF!+#REF!+#REF!+#REF!+#REF!</f>
        <v>#REF!</v>
      </c>
      <c r="J2739" s="828" t="e">
        <f>#REF!+#REF!+#REF!+#REF!+#REF!+#REF!+#REF!+#REF!+#REF!+#REF!+#REF!+#REF!</f>
        <v>#REF!</v>
      </c>
      <c r="K2739" s="829" t="e">
        <f t="shared" si="75"/>
        <v>#REF!</v>
      </c>
      <c r="L2739" s="829" t="e">
        <f t="shared" si="76"/>
        <v>#REF!</v>
      </c>
      <c r="M2739" s="828" t="e">
        <f>#REF!</f>
        <v>#REF!</v>
      </c>
      <c r="N2739" s="828" t="e">
        <f>#REF!</f>
        <v>#REF!</v>
      </c>
      <c r="O2739" s="830" t="e">
        <f t="shared" si="77"/>
        <v>#REF!</v>
      </c>
      <c r="P2739" s="820" t="e">
        <f>Tabla13[[#This Row],[Ejec Real Acumu]]-Tabla13[[#This Row],[Proyec Ejec Acumul]]</f>
        <v>#REF!</v>
      </c>
      <c r="Q2739" s="820" t="e">
        <f>Tabla13[[#This Row],[Ejec Real Mes]]-Tabla13[[#This Row],[Program Entreg Mes]]</f>
        <v>#REF!</v>
      </c>
    </row>
    <row r="2740" spans="1:17">
      <c r="A2740" s="828">
        <v>4</v>
      </c>
      <c r="B2740" s="828" t="s">
        <v>2463</v>
      </c>
      <c r="C2740" s="828" t="s">
        <v>2464</v>
      </c>
      <c r="D2740" s="828" t="s">
        <v>688</v>
      </c>
      <c r="E2740" s="828" t="e">
        <f>#REF!</f>
        <v>#REF!</v>
      </c>
      <c r="F2740" s="828">
        <v>12</v>
      </c>
      <c r="G2740" s="828" t="s">
        <v>2454</v>
      </c>
      <c r="H2740" s="828" t="e">
        <f>#REF!</f>
        <v>#REF!</v>
      </c>
      <c r="I2740" s="828" t="e">
        <f>#REF!+#REF!+#REF!+#REF!+#REF!+#REF!+#REF!+#REF!+#REF!+#REF!+#REF!+#REF!</f>
        <v>#REF!</v>
      </c>
      <c r="J2740" s="828" t="e">
        <f>#REF!+#REF!+#REF!+#REF!+#REF!+#REF!+#REF!+#REF!+#REF!+#REF!+#REF!+#REF!</f>
        <v>#REF!</v>
      </c>
      <c r="K2740" s="829" t="e">
        <f t="shared" si="75"/>
        <v>#REF!</v>
      </c>
      <c r="L2740" s="829" t="e">
        <f t="shared" si="76"/>
        <v>#REF!</v>
      </c>
      <c r="M2740" s="828" t="e">
        <f>#REF!</f>
        <v>#REF!</v>
      </c>
      <c r="N2740" s="828" t="e">
        <f>#REF!</f>
        <v>#REF!</v>
      </c>
      <c r="O2740" s="830" t="e">
        <f t="shared" si="77"/>
        <v>#REF!</v>
      </c>
      <c r="P2740" s="820" t="e">
        <f>Tabla13[[#This Row],[Ejec Real Acumu]]-Tabla13[[#This Row],[Proyec Ejec Acumul]]</f>
        <v>#REF!</v>
      </c>
      <c r="Q2740" s="820" t="e">
        <f>Tabla13[[#This Row],[Ejec Real Mes]]-Tabla13[[#This Row],[Program Entreg Mes]]</f>
        <v>#REF!</v>
      </c>
    </row>
    <row r="2741" spans="1:17">
      <c r="A2741" s="828">
        <v>5</v>
      </c>
      <c r="B2741" s="828" t="s">
        <v>2463</v>
      </c>
      <c r="C2741" s="828" t="s">
        <v>2464</v>
      </c>
      <c r="D2741" s="828" t="s">
        <v>688</v>
      </c>
      <c r="E2741" s="828" t="e">
        <f>#REF!</f>
        <v>#REF!</v>
      </c>
      <c r="F2741" s="828">
        <v>12</v>
      </c>
      <c r="G2741" s="828" t="s">
        <v>2454</v>
      </c>
      <c r="H2741" s="828" t="e">
        <f>#REF!</f>
        <v>#REF!</v>
      </c>
      <c r="I2741" s="828" t="e">
        <f>#REF!+#REF!+#REF!+#REF!+#REF!+#REF!+#REF!+#REF!+#REF!+#REF!+#REF!+#REF!</f>
        <v>#REF!</v>
      </c>
      <c r="J2741" s="828" t="e">
        <f>#REF!+#REF!+#REF!+#REF!+#REF!+#REF!+#REF!+#REF!+#REF!+#REF!+#REF!+#REF!</f>
        <v>#REF!</v>
      </c>
      <c r="K2741" s="829" t="e">
        <f t="shared" si="75"/>
        <v>#REF!</v>
      </c>
      <c r="L2741" s="829" t="e">
        <f t="shared" si="76"/>
        <v>#REF!</v>
      </c>
      <c r="M2741" s="828" t="e">
        <f>#REF!</f>
        <v>#REF!</v>
      </c>
      <c r="N2741" s="828" t="e">
        <f>#REF!</f>
        <v>#REF!</v>
      </c>
      <c r="O2741" s="830" t="e">
        <f t="shared" si="77"/>
        <v>#REF!</v>
      </c>
      <c r="P2741" s="820" t="e">
        <f>Tabla13[[#This Row],[Ejec Real Acumu]]-Tabla13[[#This Row],[Proyec Ejec Acumul]]</f>
        <v>#REF!</v>
      </c>
      <c r="Q2741" s="820" t="e">
        <f>Tabla13[[#This Row],[Ejec Real Mes]]-Tabla13[[#This Row],[Program Entreg Mes]]</f>
        <v>#REF!</v>
      </c>
    </row>
    <row r="2742" spans="1:17">
      <c r="A2742" s="828">
        <v>6</v>
      </c>
      <c r="B2742" s="828" t="s">
        <v>2463</v>
      </c>
      <c r="C2742" s="828" t="s">
        <v>2464</v>
      </c>
      <c r="D2742" s="828" t="s">
        <v>688</v>
      </c>
      <c r="E2742" s="828" t="e">
        <f>#REF!</f>
        <v>#REF!</v>
      </c>
      <c r="F2742" s="828">
        <v>12</v>
      </c>
      <c r="G2742" s="828" t="s">
        <v>2454</v>
      </c>
      <c r="H2742" s="828" t="e">
        <f>#REF!</f>
        <v>#REF!</v>
      </c>
      <c r="I2742" s="828" t="e">
        <f>#REF!+#REF!+#REF!+#REF!+#REF!+#REF!+#REF!+#REF!+#REF!+#REF!+#REF!+#REF!</f>
        <v>#REF!</v>
      </c>
      <c r="J2742" s="828" t="e">
        <f>#REF!+#REF!+#REF!+#REF!+#REF!+#REF!+#REF!+#REF!+#REF!+#REF!+#REF!+#REF!</f>
        <v>#REF!</v>
      </c>
      <c r="K2742" s="829" t="e">
        <f t="shared" si="75"/>
        <v>#REF!</v>
      </c>
      <c r="L2742" s="829" t="e">
        <f t="shared" si="76"/>
        <v>#REF!</v>
      </c>
      <c r="M2742" s="828" t="e">
        <f>#REF!</f>
        <v>#REF!</v>
      </c>
      <c r="N2742" s="828" t="e">
        <f>#REF!</f>
        <v>#REF!</v>
      </c>
      <c r="O2742" s="830" t="e">
        <f t="shared" si="77"/>
        <v>#REF!</v>
      </c>
      <c r="P2742" s="820" t="e">
        <f>Tabla13[[#This Row],[Ejec Real Acumu]]-Tabla13[[#This Row],[Proyec Ejec Acumul]]</f>
        <v>#REF!</v>
      </c>
      <c r="Q2742" s="820" t="e">
        <f>Tabla13[[#This Row],[Ejec Real Mes]]-Tabla13[[#This Row],[Program Entreg Mes]]</f>
        <v>#REF!</v>
      </c>
    </row>
    <row r="2743" spans="1:17">
      <c r="A2743" s="828">
        <v>7</v>
      </c>
      <c r="B2743" s="828" t="s">
        <v>2463</v>
      </c>
      <c r="C2743" s="828" t="s">
        <v>2464</v>
      </c>
      <c r="D2743" s="828" t="s">
        <v>688</v>
      </c>
      <c r="E2743" s="828" t="e">
        <f>#REF!</f>
        <v>#REF!</v>
      </c>
      <c r="F2743" s="828">
        <v>12</v>
      </c>
      <c r="G2743" s="828" t="s">
        <v>2454</v>
      </c>
      <c r="H2743" s="828" t="e">
        <f>#REF!</f>
        <v>#REF!</v>
      </c>
      <c r="I2743" s="828" t="e">
        <f>#REF!+#REF!+#REF!+#REF!+#REF!+#REF!+#REF!+#REF!+#REF!+#REF!+#REF!+#REF!</f>
        <v>#REF!</v>
      </c>
      <c r="J2743" s="828" t="e">
        <f>#REF!+#REF!+#REF!+#REF!+#REF!+#REF!+#REF!+#REF!+#REF!+#REF!+#REF!+#REF!</f>
        <v>#REF!</v>
      </c>
      <c r="K2743" s="829" t="e">
        <f t="shared" si="75"/>
        <v>#REF!</v>
      </c>
      <c r="L2743" s="829" t="e">
        <f t="shared" si="76"/>
        <v>#REF!</v>
      </c>
      <c r="M2743" s="828" t="e">
        <f>#REF!</f>
        <v>#REF!</v>
      </c>
      <c r="N2743" s="828" t="e">
        <f>#REF!</f>
        <v>#REF!</v>
      </c>
      <c r="O2743" s="830" t="e">
        <f t="shared" si="77"/>
        <v>#REF!</v>
      </c>
      <c r="P2743" s="820" t="e">
        <f>Tabla13[[#This Row],[Ejec Real Acumu]]-Tabla13[[#This Row],[Proyec Ejec Acumul]]</f>
        <v>#REF!</v>
      </c>
      <c r="Q2743" s="820" t="e">
        <f>Tabla13[[#This Row],[Ejec Real Mes]]-Tabla13[[#This Row],[Program Entreg Mes]]</f>
        <v>#REF!</v>
      </c>
    </row>
    <row r="2744" spans="1:17">
      <c r="A2744" s="828">
        <v>8</v>
      </c>
      <c r="B2744" s="828" t="s">
        <v>2463</v>
      </c>
      <c r="C2744" s="828" t="s">
        <v>2464</v>
      </c>
      <c r="D2744" s="828" t="s">
        <v>688</v>
      </c>
      <c r="E2744" s="828" t="e">
        <f>#REF!</f>
        <v>#REF!</v>
      </c>
      <c r="F2744" s="828">
        <v>12</v>
      </c>
      <c r="G2744" s="828" t="s">
        <v>2454</v>
      </c>
      <c r="H2744" s="828" t="e">
        <f>#REF!</f>
        <v>#REF!</v>
      </c>
      <c r="I2744" s="828" t="e">
        <f>#REF!+#REF!+#REF!+#REF!+#REF!+#REF!+#REF!+#REF!+#REF!+#REF!+#REF!+#REF!</f>
        <v>#REF!</v>
      </c>
      <c r="J2744" s="828" t="e">
        <f>#REF!+#REF!+#REF!+#REF!+#REF!+#REF!+#REF!+#REF!+#REF!+#REF!+#REF!+#REF!</f>
        <v>#REF!</v>
      </c>
      <c r="K2744" s="829" t="e">
        <f t="shared" si="75"/>
        <v>#REF!</v>
      </c>
      <c r="L2744" s="829" t="e">
        <f t="shared" si="76"/>
        <v>#REF!</v>
      </c>
      <c r="M2744" s="828" t="e">
        <f>#REF!</f>
        <v>#REF!</v>
      </c>
      <c r="N2744" s="828" t="e">
        <f>#REF!</f>
        <v>#REF!</v>
      </c>
      <c r="O2744" s="830" t="e">
        <f t="shared" si="77"/>
        <v>#REF!</v>
      </c>
      <c r="P2744" s="820" t="e">
        <f>Tabla13[[#This Row],[Ejec Real Acumu]]-Tabla13[[#This Row],[Proyec Ejec Acumul]]</f>
        <v>#REF!</v>
      </c>
      <c r="Q2744" s="820" t="e">
        <f>Tabla13[[#This Row],[Ejec Real Mes]]-Tabla13[[#This Row],[Program Entreg Mes]]</f>
        <v>#REF!</v>
      </c>
    </row>
    <row r="2745" spans="1:17">
      <c r="A2745" s="828">
        <v>9</v>
      </c>
      <c r="B2745" s="828" t="s">
        <v>2463</v>
      </c>
      <c r="C2745" s="828" t="s">
        <v>2464</v>
      </c>
      <c r="D2745" s="828" t="s">
        <v>688</v>
      </c>
      <c r="E2745" s="828" t="e">
        <f>#REF!</f>
        <v>#REF!</v>
      </c>
      <c r="F2745" s="828">
        <v>12</v>
      </c>
      <c r="G2745" s="828" t="s">
        <v>2454</v>
      </c>
      <c r="H2745" s="828" t="e">
        <f>#REF!</f>
        <v>#REF!</v>
      </c>
      <c r="I2745" s="828" t="e">
        <f>#REF!+#REF!+#REF!+#REF!+#REF!+#REF!+#REF!+#REF!+#REF!+#REF!+#REF!+#REF!</f>
        <v>#REF!</v>
      </c>
      <c r="J2745" s="828" t="e">
        <f>#REF!+#REF!+#REF!+#REF!+#REF!+#REF!+#REF!+#REF!+#REF!+#REF!+#REF!+#REF!</f>
        <v>#REF!</v>
      </c>
      <c r="K2745" s="829" t="e">
        <f t="shared" si="75"/>
        <v>#REF!</v>
      </c>
      <c r="L2745" s="829" t="e">
        <f t="shared" si="76"/>
        <v>#REF!</v>
      </c>
      <c r="M2745" s="828" t="e">
        <f>#REF!</f>
        <v>#REF!</v>
      </c>
      <c r="N2745" s="828" t="e">
        <f>#REF!</f>
        <v>#REF!</v>
      </c>
      <c r="O2745" s="830" t="e">
        <f t="shared" si="77"/>
        <v>#REF!</v>
      </c>
      <c r="P2745" s="820" t="e">
        <f>Tabla13[[#This Row],[Ejec Real Acumu]]-Tabla13[[#This Row],[Proyec Ejec Acumul]]</f>
        <v>#REF!</v>
      </c>
      <c r="Q2745" s="820" t="e">
        <f>Tabla13[[#This Row],[Ejec Real Mes]]-Tabla13[[#This Row],[Program Entreg Mes]]</f>
        <v>#REF!</v>
      </c>
    </row>
    <row r="2746" spans="1:17">
      <c r="A2746" s="828">
        <v>10</v>
      </c>
      <c r="B2746" s="828" t="s">
        <v>2463</v>
      </c>
      <c r="C2746" s="828" t="s">
        <v>2464</v>
      </c>
      <c r="D2746" s="828" t="s">
        <v>688</v>
      </c>
      <c r="E2746" s="828" t="e">
        <f>#REF!</f>
        <v>#REF!</v>
      </c>
      <c r="F2746" s="828">
        <v>12</v>
      </c>
      <c r="G2746" s="828" t="s">
        <v>2454</v>
      </c>
      <c r="H2746" s="828" t="e">
        <f>#REF!</f>
        <v>#REF!</v>
      </c>
      <c r="I2746" s="828" t="e">
        <f>#REF!+#REF!+#REF!+#REF!+#REF!+#REF!+#REF!+#REF!+#REF!+#REF!+#REF!+#REF!</f>
        <v>#REF!</v>
      </c>
      <c r="J2746" s="828" t="e">
        <f>#REF!+#REF!+#REF!+#REF!+#REF!+#REF!+#REF!+#REF!+#REF!+#REF!+#REF!+#REF!</f>
        <v>#REF!</v>
      </c>
      <c r="K2746" s="829" t="e">
        <f t="shared" si="75"/>
        <v>#REF!</v>
      </c>
      <c r="L2746" s="829" t="e">
        <f t="shared" si="76"/>
        <v>#REF!</v>
      </c>
      <c r="M2746" s="828" t="e">
        <f>#REF!</f>
        <v>#REF!</v>
      </c>
      <c r="N2746" s="828" t="e">
        <f>#REF!</f>
        <v>#REF!</v>
      </c>
      <c r="O2746" s="830" t="e">
        <f t="shared" si="77"/>
        <v>#REF!</v>
      </c>
      <c r="P2746" s="820" t="e">
        <f>Tabla13[[#This Row],[Ejec Real Acumu]]-Tabla13[[#This Row],[Proyec Ejec Acumul]]</f>
        <v>#REF!</v>
      </c>
      <c r="Q2746" s="820" t="e">
        <f>Tabla13[[#This Row],[Ejec Real Mes]]-Tabla13[[#This Row],[Program Entreg Mes]]</f>
        <v>#REF!</v>
      </c>
    </row>
    <row r="2747" spans="1:17">
      <c r="A2747" s="828">
        <v>11</v>
      </c>
      <c r="B2747" s="828" t="s">
        <v>2463</v>
      </c>
      <c r="C2747" s="828" t="s">
        <v>2464</v>
      </c>
      <c r="D2747" s="828" t="s">
        <v>688</v>
      </c>
      <c r="E2747" s="828" t="e">
        <f>#REF!</f>
        <v>#REF!</v>
      </c>
      <c r="F2747" s="828">
        <v>12</v>
      </c>
      <c r="G2747" s="828" t="s">
        <v>2454</v>
      </c>
      <c r="H2747" s="828" t="e">
        <f>#REF!</f>
        <v>#REF!</v>
      </c>
      <c r="I2747" s="828" t="e">
        <f>#REF!+#REF!+#REF!+#REF!+#REF!+#REF!+#REF!+#REF!+#REF!+#REF!+#REF!+#REF!</f>
        <v>#REF!</v>
      </c>
      <c r="J2747" s="828" t="e">
        <f>#REF!+#REF!+#REF!+#REF!+#REF!+#REF!+#REF!+#REF!+#REF!+#REF!+#REF!+#REF!</f>
        <v>#REF!</v>
      </c>
      <c r="K2747" s="829" t="e">
        <f t="shared" si="75"/>
        <v>#REF!</v>
      </c>
      <c r="L2747" s="829" t="e">
        <f t="shared" si="76"/>
        <v>#REF!</v>
      </c>
      <c r="M2747" s="828" t="e">
        <f>#REF!</f>
        <v>#REF!</v>
      </c>
      <c r="N2747" s="828" t="e">
        <f>#REF!</f>
        <v>#REF!</v>
      </c>
      <c r="O2747" s="830" t="e">
        <f t="shared" si="77"/>
        <v>#REF!</v>
      </c>
      <c r="P2747" s="820" t="e">
        <f>Tabla13[[#This Row],[Ejec Real Acumu]]-Tabla13[[#This Row],[Proyec Ejec Acumul]]</f>
        <v>#REF!</v>
      </c>
      <c r="Q2747" s="820" t="e">
        <f>Tabla13[[#This Row],[Ejec Real Mes]]-Tabla13[[#This Row],[Program Entreg Mes]]</f>
        <v>#REF!</v>
      </c>
    </row>
    <row r="2748" spans="1:17">
      <c r="A2748" s="828">
        <v>12</v>
      </c>
      <c r="B2748" s="828" t="s">
        <v>2463</v>
      </c>
      <c r="C2748" s="828" t="s">
        <v>2464</v>
      </c>
      <c r="D2748" s="828" t="s">
        <v>688</v>
      </c>
      <c r="E2748" s="828" t="e">
        <f>#REF!</f>
        <v>#REF!</v>
      </c>
      <c r="F2748" s="828">
        <v>12</v>
      </c>
      <c r="G2748" s="828" t="s">
        <v>2454</v>
      </c>
      <c r="H2748" s="828" t="e">
        <f>#REF!</f>
        <v>#REF!</v>
      </c>
      <c r="I2748" s="828" t="e">
        <f>#REF!+#REF!+#REF!+#REF!+#REF!+#REF!+#REF!+#REF!+#REF!+#REF!+#REF!+#REF!</f>
        <v>#REF!</v>
      </c>
      <c r="J2748" s="828" t="e">
        <f>#REF!+#REF!+#REF!+#REF!+#REF!+#REF!+#REF!+#REF!+#REF!+#REF!+#REF!+#REF!</f>
        <v>#REF!</v>
      </c>
      <c r="K2748" s="829" t="e">
        <f t="shared" si="75"/>
        <v>#REF!</v>
      </c>
      <c r="L2748" s="829" t="e">
        <f t="shared" si="76"/>
        <v>#REF!</v>
      </c>
      <c r="M2748" s="828" t="e">
        <f>#REF!</f>
        <v>#REF!</v>
      </c>
      <c r="N2748" s="828" t="e">
        <f>#REF!</f>
        <v>#REF!</v>
      </c>
      <c r="O2748" s="830" t="e">
        <f t="shared" si="77"/>
        <v>#REF!</v>
      </c>
      <c r="P2748" s="820" t="e">
        <f>Tabla13[[#This Row],[Ejec Real Acumu]]-Tabla13[[#This Row],[Proyec Ejec Acumul]]</f>
        <v>#REF!</v>
      </c>
      <c r="Q2748" s="820" t="e">
        <f>Tabla13[[#This Row],[Ejec Real Mes]]-Tabla13[[#This Row],[Program Entreg Mes]]</f>
        <v>#REF!</v>
      </c>
    </row>
    <row r="2749" spans="1:17">
      <c r="A2749" s="828">
        <v>13</v>
      </c>
      <c r="B2749" s="828" t="s">
        <v>2463</v>
      </c>
      <c r="C2749" s="828" t="s">
        <v>2464</v>
      </c>
      <c r="D2749" s="828" t="s">
        <v>688</v>
      </c>
      <c r="E2749" s="828" t="e">
        <f>#REF!</f>
        <v>#REF!</v>
      </c>
      <c r="F2749" s="828">
        <v>12</v>
      </c>
      <c r="G2749" s="828" t="s">
        <v>2454</v>
      </c>
      <c r="H2749" s="828" t="e">
        <f>#REF!</f>
        <v>#REF!</v>
      </c>
      <c r="I2749" s="828" t="e">
        <f>#REF!+#REF!+#REF!+#REF!+#REF!+#REF!+#REF!+#REF!+#REF!+#REF!+#REF!+#REF!</f>
        <v>#REF!</v>
      </c>
      <c r="J2749" s="828" t="e">
        <f>#REF!+#REF!+#REF!+#REF!+#REF!+#REF!+#REF!+#REF!+#REF!+#REF!+#REF!+#REF!</f>
        <v>#REF!</v>
      </c>
      <c r="K2749" s="829" t="e">
        <f t="shared" si="75"/>
        <v>#REF!</v>
      </c>
      <c r="L2749" s="829" t="e">
        <f t="shared" si="76"/>
        <v>#REF!</v>
      </c>
      <c r="M2749" s="828" t="e">
        <f>#REF!</f>
        <v>#REF!</v>
      </c>
      <c r="N2749" s="828" t="e">
        <f>#REF!</f>
        <v>#REF!</v>
      </c>
      <c r="O2749" s="830" t="e">
        <f t="shared" si="77"/>
        <v>#REF!</v>
      </c>
      <c r="P2749" s="820" t="e">
        <f>Tabla13[[#This Row],[Ejec Real Acumu]]-Tabla13[[#This Row],[Proyec Ejec Acumul]]</f>
        <v>#REF!</v>
      </c>
      <c r="Q2749" s="820" t="e">
        <f>Tabla13[[#This Row],[Ejec Real Mes]]-Tabla13[[#This Row],[Program Entreg Mes]]</f>
        <v>#REF!</v>
      </c>
    </row>
    <row r="2750" spans="1:17">
      <c r="A2750" s="828">
        <v>14</v>
      </c>
      <c r="B2750" s="828" t="s">
        <v>2463</v>
      </c>
      <c r="C2750" s="828" t="s">
        <v>2464</v>
      </c>
      <c r="D2750" s="828" t="s">
        <v>688</v>
      </c>
      <c r="E2750" s="828" t="e">
        <f>#REF!</f>
        <v>#REF!</v>
      </c>
      <c r="F2750" s="828">
        <v>12</v>
      </c>
      <c r="G2750" s="828" t="s">
        <v>2454</v>
      </c>
      <c r="H2750" s="828" t="e">
        <f>#REF!</f>
        <v>#REF!</v>
      </c>
      <c r="I2750" s="828" t="e">
        <f>#REF!+#REF!+#REF!+#REF!+#REF!+#REF!+#REF!+#REF!+#REF!+#REF!+#REF!+#REF!</f>
        <v>#REF!</v>
      </c>
      <c r="J2750" s="828" t="e">
        <f>#REF!+#REF!+#REF!+#REF!+#REF!+#REF!+#REF!+#REF!+#REF!+#REF!+#REF!+#REF!</f>
        <v>#REF!</v>
      </c>
      <c r="K2750" s="829" t="e">
        <f t="shared" si="75"/>
        <v>#REF!</v>
      </c>
      <c r="L2750" s="829" t="e">
        <f t="shared" si="76"/>
        <v>#REF!</v>
      </c>
      <c r="M2750" s="828" t="e">
        <f>#REF!</f>
        <v>#REF!</v>
      </c>
      <c r="N2750" s="828" t="e">
        <f>#REF!</f>
        <v>#REF!</v>
      </c>
      <c r="O2750" s="830" t="e">
        <f t="shared" si="77"/>
        <v>#REF!</v>
      </c>
      <c r="P2750" s="820" t="e">
        <f>Tabla13[[#This Row],[Ejec Real Acumu]]-Tabla13[[#This Row],[Proyec Ejec Acumul]]</f>
        <v>#REF!</v>
      </c>
      <c r="Q2750" s="820" t="e">
        <f>Tabla13[[#This Row],[Ejec Real Mes]]-Tabla13[[#This Row],[Program Entreg Mes]]</f>
        <v>#REF!</v>
      </c>
    </row>
    <row r="2751" spans="1:17">
      <c r="A2751" s="828">
        <v>15</v>
      </c>
      <c r="B2751" s="828" t="s">
        <v>2463</v>
      </c>
      <c r="C2751" s="828" t="s">
        <v>2464</v>
      </c>
      <c r="D2751" s="828" t="s">
        <v>688</v>
      </c>
      <c r="E2751" s="828" t="e">
        <f>#REF!</f>
        <v>#REF!</v>
      </c>
      <c r="F2751" s="828">
        <v>12</v>
      </c>
      <c r="G2751" s="828" t="s">
        <v>2454</v>
      </c>
      <c r="H2751" s="828" t="e">
        <f>#REF!</f>
        <v>#REF!</v>
      </c>
      <c r="I2751" s="828" t="e">
        <f>#REF!+#REF!+#REF!+#REF!+#REF!+#REF!+#REF!+#REF!+#REF!+#REF!+#REF!+#REF!</f>
        <v>#REF!</v>
      </c>
      <c r="J2751" s="828" t="e">
        <f>#REF!+#REF!+#REF!+#REF!+#REF!+#REF!+#REF!+#REF!+#REF!+#REF!+#REF!+#REF!</f>
        <v>#REF!</v>
      </c>
      <c r="K2751" s="829" t="e">
        <f t="shared" si="75"/>
        <v>#REF!</v>
      </c>
      <c r="L2751" s="829" t="e">
        <f t="shared" si="76"/>
        <v>#REF!</v>
      </c>
      <c r="M2751" s="828" t="e">
        <f>#REF!</f>
        <v>#REF!</v>
      </c>
      <c r="N2751" s="828" t="e">
        <f>#REF!</f>
        <v>#REF!</v>
      </c>
      <c r="O2751" s="830" t="e">
        <f t="shared" si="77"/>
        <v>#REF!</v>
      </c>
      <c r="P2751" s="820" t="e">
        <f>Tabla13[[#This Row],[Ejec Real Acumu]]-Tabla13[[#This Row],[Proyec Ejec Acumul]]</f>
        <v>#REF!</v>
      </c>
      <c r="Q2751" s="820" t="e">
        <f>Tabla13[[#This Row],[Ejec Real Mes]]-Tabla13[[#This Row],[Program Entreg Mes]]</f>
        <v>#REF!</v>
      </c>
    </row>
    <row r="2752" spans="1:17">
      <c r="A2752" s="828">
        <v>16</v>
      </c>
      <c r="B2752" s="828" t="s">
        <v>2463</v>
      </c>
      <c r="C2752" s="828" t="s">
        <v>2464</v>
      </c>
      <c r="D2752" s="828" t="s">
        <v>688</v>
      </c>
      <c r="E2752" s="828" t="e">
        <f>#REF!</f>
        <v>#REF!</v>
      </c>
      <c r="F2752" s="828">
        <v>12</v>
      </c>
      <c r="G2752" s="828" t="s">
        <v>2454</v>
      </c>
      <c r="H2752" s="828" t="e">
        <f>#REF!</f>
        <v>#REF!</v>
      </c>
      <c r="I2752" s="828" t="e">
        <f>#REF!+#REF!+#REF!+#REF!+#REF!+#REF!+#REF!+#REF!+#REF!+#REF!+#REF!+#REF!</f>
        <v>#REF!</v>
      </c>
      <c r="J2752" s="828" t="e">
        <f>#REF!+#REF!+#REF!+#REF!+#REF!+#REF!+#REF!+#REF!+#REF!+#REF!+#REF!+#REF!</f>
        <v>#REF!</v>
      </c>
      <c r="K2752" s="829" t="e">
        <f t="shared" si="75"/>
        <v>#REF!</v>
      </c>
      <c r="L2752" s="829" t="e">
        <f t="shared" si="76"/>
        <v>#REF!</v>
      </c>
      <c r="M2752" s="828" t="e">
        <f>#REF!</f>
        <v>#REF!</v>
      </c>
      <c r="N2752" s="828" t="e">
        <f>#REF!</f>
        <v>#REF!</v>
      </c>
      <c r="O2752" s="830" t="e">
        <f t="shared" si="77"/>
        <v>#REF!</v>
      </c>
      <c r="P2752" s="820" t="e">
        <f>Tabla13[[#This Row],[Ejec Real Acumu]]-Tabla13[[#This Row],[Proyec Ejec Acumul]]</f>
        <v>#REF!</v>
      </c>
      <c r="Q2752" s="820" t="e">
        <f>Tabla13[[#This Row],[Ejec Real Mes]]-Tabla13[[#This Row],[Program Entreg Mes]]</f>
        <v>#REF!</v>
      </c>
    </row>
    <row r="2753" spans="1:17">
      <c r="A2753" s="828">
        <v>17</v>
      </c>
      <c r="B2753" s="828" t="s">
        <v>2463</v>
      </c>
      <c r="C2753" s="828" t="s">
        <v>2464</v>
      </c>
      <c r="D2753" s="828" t="s">
        <v>688</v>
      </c>
      <c r="E2753" s="828" t="e">
        <f>#REF!</f>
        <v>#REF!</v>
      </c>
      <c r="F2753" s="828">
        <v>12</v>
      </c>
      <c r="G2753" s="828" t="s">
        <v>2454</v>
      </c>
      <c r="H2753" s="828" t="e">
        <f>#REF!</f>
        <v>#REF!</v>
      </c>
      <c r="I2753" s="828" t="e">
        <f>#REF!+#REF!+#REF!+#REF!+#REF!+#REF!+#REF!+#REF!+#REF!+#REF!+#REF!+#REF!</f>
        <v>#REF!</v>
      </c>
      <c r="J2753" s="828" t="e">
        <f>#REF!+#REF!+#REF!+#REF!+#REF!+#REF!+#REF!+#REF!+#REF!+#REF!+#REF!+#REF!</f>
        <v>#REF!</v>
      </c>
      <c r="K2753" s="829" t="e">
        <f t="shared" si="75"/>
        <v>#REF!</v>
      </c>
      <c r="L2753" s="829" t="e">
        <f t="shared" si="76"/>
        <v>#REF!</v>
      </c>
      <c r="M2753" s="828" t="e">
        <f>#REF!</f>
        <v>#REF!</v>
      </c>
      <c r="N2753" s="828" t="e">
        <f>#REF!</f>
        <v>#REF!</v>
      </c>
      <c r="O2753" s="830" t="e">
        <f t="shared" si="77"/>
        <v>#REF!</v>
      </c>
      <c r="P2753" s="820" t="e">
        <f>Tabla13[[#This Row],[Ejec Real Acumu]]-Tabla13[[#This Row],[Proyec Ejec Acumul]]</f>
        <v>#REF!</v>
      </c>
      <c r="Q2753" s="820" t="e">
        <f>Tabla13[[#This Row],[Ejec Real Mes]]-Tabla13[[#This Row],[Program Entreg Mes]]</f>
        <v>#REF!</v>
      </c>
    </row>
    <row r="2754" spans="1:17">
      <c r="A2754" s="828">
        <v>18</v>
      </c>
      <c r="B2754" s="828" t="s">
        <v>2463</v>
      </c>
      <c r="C2754" s="828" t="s">
        <v>2464</v>
      </c>
      <c r="D2754" s="828" t="s">
        <v>688</v>
      </c>
      <c r="E2754" s="828" t="e">
        <f>#REF!</f>
        <v>#REF!</v>
      </c>
      <c r="F2754" s="828">
        <v>12</v>
      </c>
      <c r="G2754" s="828" t="s">
        <v>2454</v>
      </c>
      <c r="H2754" s="828" t="e">
        <f>#REF!</f>
        <v>#REF!</v>
      </c>
      <c r="I2754" s="828" t="e">
        <f>#REF!+#REF!+#REF!+#REF!+#REF!+#REF!+#REF!+#REF!+#REF!+#REF!+#REF!+#REF!</f>
        <v>#REF!</v>
      </c>
      <c r="J2754" s="828" t="e">
        <f>#REF!+#REF!+#REF!+#REF!+#REF!+#REF!+#REF!+#REF!+#REF!+#REF!+#REF!+#REF!</f>
        <v>#REF!</v>
      </c>
      <c r="K2754" s="829" t="e">
        <f t="shared" si="75"/>
        <v>#REF!</v>
      </c>
      <c r="L2754" s="829" t="e">
        <f t="shared" si="76"/>
        <v>#REF!</v>
      </c>
      <c r="M2754" s="828" t="e">
        <f>#REF!</f>
        <v>#REF!</v>
      </c>
      <c r="N2754" s="828" t="e">
        <f>#REF!</f>
        <v>#REF!</v>
      </c>
      <c r="O2754" s="830" t="e">
        <f t="shared" si="77"/>
        <v>#REF!</v>
      </c>
      <c r="P2754" s="820" t="e">
        <f>Tabla13[[#This Row],[Ejec Real Acumu]]-Tabla13[[#This Row],[Proyec Ejec Acumul]]</f>
        <v>#REF!</v>
      </c>
      <c r="Q2754" s="820" t="e">
        <f>Tabla13[[#This Row],[Ejec Real Mes]]-Tabla13[[#This Row],[Program Entreg Mes]]</f>
        <v>#REF!</v>
      </c>
    </row>
    <row r="2755" spans="1:17">
      <c r="A2755" s="828">
        <v>19</v>
      </c>
      <c r="B2755" s="828" t="s">
        <v>2463</v>
      </c>
      <c r="C2755" s="828" t="s">
        <v>2464</v>
      </c>
      <c r="D2755" s="828" t="s">
        <v>688</v>
      </c>
      <c r="E2755" s="828" t="e">
        <f>#REF!</f>
        <v>#REF!</v>
      </c>
      <c r="F2755" s="828">
        <v>12</v>
      </c>
      <c r="G2755" s="828" t="s">
        <v>2454</v>
      </c>
      <c r="H2755" s="828" t="e">
        <f>#REF!</f>
        <v>#REF!</v>
      </c>
      <c r="I2755" s="828" t="e">
        <f>#REF!+#REF!+#REF!+#REF!+#REF!+#REF!+#REF!+#REF!+#REF!+#REF!+#REF!+#REF!</f>
        <v>#REF!</v>
      </c>
      <c r="J2755" s="828" t="e">
        <f>#REF!+#REF!+#REF!+#REF!+#REF!+#REF!+#REF!+#REF!+#REF!+#REF!+#REF!+#REF!</f>
        <v>#REF!</v>
      </c>
      <c r="K2755" s="829" t="e">
        <f t="shared" si="75"/>
        <v>#REF!</v>
      </c>
      <c r="L2755" s="829" t="e">
        <f t="shared" si="76"/>
        <v>#REF!</v>
      </c>
      <c r="M2755" s="828" t="e">
        <f>#REF!</f>
        <v>#REF!</v>
      </c>
      <c r="N2755" s="828" t="e">
        <f>#REF!</f>
        <v>#REF!</v>
      </c>
      <c r="O2755" s="830" t="e">
        <f t="shared" si="77"/>
        <v>#REF!</v>
      </c>
      <c r="P2755" s="820" t="e">
        <f>Tabla13[[#This Row],[Ejec Real Acumu]]-Tabla13[[#This Row],[Proyec Ejec Acumul]]</f>
        <v>#REF!</v>
      </c>
      <c r="Q2755" s="820" t="e">
        <f>Tabla13[[#This Row],[Ejec Real Mes]]-Tabla13[[#This Row],[Program Entreg Mes]]</f>
        <v>#REF!</v>
      </c>
    </row>
    <row r="2756" spans="1:17">
      <c r="A2756" s="828">
        <v>20</v>
      </c>
      <c r="B2756" s="828" t="s">
        <v>2463</v>
      </c>
      <c r="C2756" s="828" t="s">
        <v>2464</v>
      </c>
      <c r="D2756" s="828" t="s">
        <v>688</v>
      </c>
      <c r="E2756" s="828" t="e">
        <f>#REF!</f>
        <v>#REF!</v>
      </c>
      <c r="F2756" s="828">
        <v>12</v>
      </c>
      <c r="G2756" s="828" t="s">
        <v>2454</v>
      </c>
      <c r="H2756" s="828" t="e">
        <f>#REF!</f>
        <v>#REF!</v>
      </c>
      <c r="I2756" s="828" t="e">
        <f>#REF!+#REF!+#REF!+#REF!+#REF!+#REF!+#REF!+#REF!+#REF!+#REF!+#REF!+#REF!</f>
        <v>#REF!</v>
      </c>
      <c r="J2756" s="828" t="e">
        <f>#REF!+#REF!+#REF!+#REF!+#REF!+#REF!+#REF!+#REF!+#REF!+#REF!+#REF!+#REF!</f>
        <v>#REF!</v>
      </c>
      <c r="K2756" s="829" t="e">
        <f t="shared" si="75"/>
        <v>#REF!</v>
      </c>
      <c r="L2756" s="829" t="e">
        <f t="shared" si="76"/>
        <v>#REF!</v>
      </c>
      <c r="M2756" s="828" t="e">
        <f>#REF!</f>
        <v>#REF!</v>
      </c>
      <c r="N2756" s="828" t="e">
        <f>#REF!</f>
        <v>#REF!</v>
      </c>
      <c r="O2756" s="830" t="e">
        <f t="shared" si="77"/>
        <v>#REF!</v>
      </c>
      <c r="P2756" s="820" t="e">
        <f>Tabla13[[#This Row],[Ejec Real Acumu]]-Tabla13[[#This Row],[Proyec Ejec Acumul]]</f>
        <v>#REF!</v>
      </c>
      <c r="Q2756" s="820" t="e">
        <f>Tabla13[[#This Row],[Ejec Real Mes]]-Tabla13[[#This Row],[Program Entreg Mes]]</f>
        <v>#REF!</v>
      </c>
    </row>
    <row r="2757" spans="1:17">
      <c r="A2757" s="828">
        <v>21</v>
      </c>
      <c r="B2757" s="828" t="s">
        <v>2463</v>
      </c>
      <c r="C2757" s="828" t="s">
        <v>2464</v>
      </c>
      <c r="D2757" s="828" t="s">
        <v>688</v>
      </c>
      <c r="E2757" s="828" t="e">
        <f>#REF!</f>
        <v>#REF!</v>
      </c>
      <c r="F2757" s="828">
        <v>12</v>
      </c>
      <c r="G2757" s="828" t="s">
        <v>2454</v>
      </c>
      <c r="H2757" s="828" t="e">
        <f>#REF!</f>
        <v>#REF!</v>
      </c>
      <c r="I2757" s="828" t="e">
        <f>#REF!+#REF!+#REF!+#REF!+#REF!+#REF!+#REF!+#REF!+#REF!+#REF!+#REF!+#REF!</f>
        <v>#REF!</v>
      </c>
      <c r="J2757" s="828" t="e">
        <f>#REF!+#REF!+#REF!+#REF!+#REF!+#REF!+#REF!+#REF!+#REF!+#REF!+#REF!+#REF!</f>
        <v>#REF!</v>
      </c>
      <c r="K2757" s="829" t="e">
        <f t="shared" si="75"/>
        <v>#REF!</v>
      </c>
      <c r="L2757" s="829" t="e">
        <f t="shared" si="76"/>
        <v>#REF!</v>
      </c>
      <c r="M2757" s="828" t="e">
        <f>#REF!</f>
        <v>#REF!</v>
      </c>
      <c r="N2757" s="828" t="e">
        <f>#REF!</f>
        <v>#REF!</v>
      </c>
      <c r="O2757" s="830" t="e">
        <f t="shared" si="77"/>
        <v>#REF!</v>
      </c>
      <c r="P2757" s="820" t="e">
        <f>Tabla13[[#This Row],[Ejec Real Acumu]]-Tabla13[[#This Row],[Proyec Ejec Acumul]]</f>
        <v>#REF!</v>
      </c>
      <c r="Q2757" s="820" t="e">
        <f>Tabla13[[#This Row],[Ejec Real Mes]]-Tabla13[[#This Row],[Program Entreg Mes]]</f>
        <v>#REF!</v>
      </c>
    </row>
    <row r="2758" spans="1:17">
      <c r="A2758" s="828">
        <v>22</v>
      </c>
      <c r="B2758" s="828" t="s">
        <v>2463</v>
      </c>
      <c r="C2758" s="828" t="s">
        <v>2464</v>
      </c>
      <c r="D2758" s="828" t="s">
        <v>688</v>
      </c>
      <c r="E2758" s="828" t="e">
        <f>#REF!</f>
        <v>#REF!</v>
      </c>
      <c r="F2758" s="828">
        <v>12</v>
      </c>
      <c r="G2758" s="828" t="s">
        <v>2454</v>
      </c>
      <c r="H2758" s="828" t="e">
        <f>#REF!</f>
        <v>#REF!</v>
      </c>
      <c r="I2758" s="828" t="e">
        <f>#REF!+#REF!+#REF!+#REF!+#REF!+#REF!+#REF!+#REF!+#REF!+#REF!+#REF!+#REF!</f>
        <v>#REF!</v>
      </c>
      <c r="J2758" s="828" t="e">
        <f>#REF!+#REF!+#REF!+#REF!+#REF!+#REF!+#REF!+#REF!+#REF!+#REF!+#REF!+#REF!</f>
        <v>#REF!</v>
      </c>
      <c r="K2758" s="829" t="e">
        <f t="shared" si="75"/>
        <v>#REF!</v>
      </c>
      <c r="L2758" s="829" t="e">
        <f t="shared" si="76"/>
        <v>#REF!</v>
      </c>
      <c r="M2758" s="828" t="e">
        <f>#REF!</f>
        <v>#REF!</v>
      </c>
      <c r="N2758" s="828" t="e">
        <f>#REF!</f>
        <v>#REF!</v>
      </c>
      <c r="O2758" s="830" t="e">
        <f t="shared" si="77"/>
        <v>#REF!</v>
      </c>
      <c r="P2758" s="820" t="e">
        <f>Tabla13[[#This Row],[Ejec Real Acumu]]-Tabla13[[#This Row],[Proyec Ejec Acumul]]</f>
        <v>#REF!</v>
      </c>
      <c r="Q2758" s="820" t="e">
        <f>Tabla13[[#This Row],[Ejec Real Mes]]-Tabla13[[#This Row],[Program Entreg Mes]]</f>
        <v>#REF!</v>
      </c>
    </row>
    <row r="2759" spans="1:17">
      <c r="A2759" s="828">
        <v>23</v>
      </c>
      <c r="B2759" s="828" t="s">
        <v>2463</v>
      </c>
      <c r="C2759" s="828" t="s">
        <v>2464</v>
      </c>
      <c r="D2759" s="828" t="s">
        <v>688</v>
      </c>
      <c r="E2759" s="828" t="e">
        <f>#REF!</f>
        <v>#REF!</v>
      </c>
      <c r="F2759" s="828">
        <v>12</v>
      </c>
      <c r="G2759" s="828" t="s">
        <v>2454</v>
      </c>
      <c r="H2759" s="828" t="e">
        <f>#REF!</f>
        <v>#REF!</v>
      </c>
      <c r="I2759" s="828" t="e">
        <f>#REF!+#REF!+#REF!+#REF!+#REF!+#REF!+#REF!+#REF!+#REF!+#REF!+#REF!+#REF!</f>
        <v>#REF!</v>
      </c>
      <c r="J2759" s="828" t="e">
        <f>#REF!+#REF!+#REF!+#REF!+#REF!+#REF!+#REF!+#REF!+#REF!+#REF!+#REF!+#REF!</f>
        <v>#REF!</v>
      </c>
      <c r="K2759" s="829" t="e">
        <f t="shared" si="75"/>
        <v>#REF!</v>
      </c>
      <c r="L2759" s="829" t="e">
        <f t="shared" si="76"/>
        <v>#REF!</v>
      </c>
      <c r="M2759" s="828" t="e">
        <f>#REF!</f>
        <v>#REF!</v>
      </c>
      <c r="N2759" s="828" t="e">
        <f>#REF!</f>
        <v>#REF!</v>
      </c>
      <c r="O2759" s="830" t="e">
        <f t="shared" si="77"/>
        <v>#REF!</v>
      </c>
      <c r="P2759" s="820" t="e">
        <f>Tabla13[[#This Row],[Ejec Real Acumu]]-Tabla13[[#This Row],[Proyec Ejec Acumul]]</f>
        <v>#REF!</v>
      </c>
      <c r="Q2759" s="820" t="e">
        <f>Tabla13[[#This Row],[Ejec Real Mes]]-Tabla13[[#This Row],[Program Entreg Mes]]</f>
        <v>#REF!</v>
      </c>
    </row>
    <row r="2760" spans="1:17">
      <c r="A2760" s="828">
        <v>24</v>
      </c>
      <c r="B2760" s="828" t="s">
        <v>2463</v>
      </c>
      <c r="C2760" s="828" t="s">
        <v>2464</v>
      </c>
      <c r="D2760" s="828" t="s">
        <v>688</v>
      </c>
      <c r="E2760" s="828" t="e">
        <f>#REF!</f>
        <v>#REF!</v>
      </c>
      <c r="F2760" s="828">
        <v>12</v>
      </c>
      <c r="G2760" s="828" t="s">
        <v>2454</v>
      </c>
      <c r="H2760" s="828" t="e">
        <f>#REF!</f>
        <v>#REF!</v>
      </c>
      <c r="I2760" s="828" t="e">
        <f>#REF!+#REF!+#REF!+#REF!+#REF!+#REF!+#REF!+#REF!+#REF!+#REF!+#REF!+#REF!</f>
        <v>#REF!</v>
      </c>
      <c r="J2760" s="828" t="e">
        <f>#REF!+#REF!+#REF!+#REF!+#REF!+#REF!+#REF!+#REF!+#REF!+#REF!+#REF!+#REF!</f>
        <v>#REF!</v>
      </c>
      <c r="K2760" s="829" t="e">
        <f t="shared" si="75"/>
        <v>#REF!</v>
      </c>
      <c r="L2760" s="829" t="e">
        <f t="shared" si="76"/>
        <v>#REF!</v>
      </c>
      <c r="M2760" s="828" t="e">
        <f>#REF!</f>
        <v>#REF!</v>
      </c>
      <c r="N2760" s="828" t="e">
        <f>#REF!</f>
        <v>#REF!</v>
      </c>
      <c r="O2760" s="830" t="e">
        <f t="shared" si="77"/>
        <v>#REF!</v>
      </c>
      <c r="P2760" s="820" t="e">
        <f>Tabla13[[#This Row],[Ejec Real Acumu]]-Tabla13[[#This Row],[Proyec Ejec Acumul]]</f>
        <v>#REF!</v>
      </c>
      <c r="Q2760" s="820" t="e">
        <f>Tabla13[[#This Row],[Ejec Real Mes]]-Tabla13[[#This Row],[Program Entreg Mes]]</f>
        <v>#REF!</v>
      </c>
    </row>
    <row r="2761" spans="1:17">
      <c r="A2761" s="828">
        <v>25</v>
      </c>
      <c r="B2761" s="828" t="s">
        <v>2463</v>
      </c>
      <c r="C2761" s="828" t="s">
        <v>2464</v>
      </c>
      <c r="D2761" s="828" t="s">
        <v>688</v>
      </c>
      <c r="E2761" s="828" t="e">
        <f>#REF!</f>
        <v>#REF!</v>
      </c>
      <c r="F2761" s="828">
        <v>12</v>
      </c>
      <c r="G2761" s="828" t="s">
        <v>2454</v>
      </c>
      <c r="H2761" s="828" t="e">
        <f>#REF!</f>
        <v>#REF!</v>
      </c>
      <c r="I2761" s="828" t="e">
        <f>#REF!+#REF!+#REF!+#REF!+#REF!+#REF!+#REF!+#REF!+#REF!+#REF!+#REF!+#REF!</f>
        <v>#REF!</v>
      </c>
      <c r="J2761" s="828" t="e">
        <f>#REF!+#REF!+#REF!+#REF!+#REF!+#REF!+#REF!+#REF!+#REF!+#REF!+#REF!+#REF!</f>
        <v>#REF!</v>
      </c>
      <c r="K2761" s="829" t="e">
        <f t="shared" si="75"/>
        <v>#REF!</v>
      </c>
      <c r="L2761" s="829" t="e">
        <f t="shared" si="76"/>
        <v>#REF!</v>
      </c>
      <c r="M2761" s="828" t="e">
        <f>#REF!</f>
        <v>#REF!</v>
      </c>
      <c r="N2761" s="828" t="e">
        <f>#REF!</f>
        <v>#REF!</v>
      </c>
      <c r="O2761" s="830" t="e">
        <f t="shared" si="77"/>
        <v>#REF!</v>
      </c>
      <c r="P2761" s="820" t="e">
        <f>Tabla13[[#This Row],[Ejec Real Acumu]]-Tabla13[[#This Row],[Proyec Ejec Acumul]]</f>
        <v>#REF!</v>
      </c>
      <c r="Q2761" s="820" t="e">
        <f>Tabla13[[#This Row],[Ejec Real Mes]]-Tabla13[[#This Row],[Program Entreg Mes]]</f>
        <v>#REF!</v>
      </c>
    </row>
    <row r="2762" spans="1:17">
      <c r="A2762" s="828">
        <v>26</v>
      </c>
      <c r="B2762" s="828" t="s">
        <v>2463</v>
      </c>
      <c r="C2762" s="828" t="s">
        <v>2464</v>
      </c>
      <c r="D2762" s="828" t="s">
        <v>688</v>
      </c>
      <c r="E2762" s="828" t="e">
        <f>#REF!</f>
        <v>#REF!</v>
      </c>
      <c r="F2762" s="828">
        <v>12</v>
      </c>
      <c r="G2762" s="828" t="s">
        <v>2454</v>
      </c>
      <c r="H2762" s="828" t="e">
        <f>#REF!</f>
        <v>#REF!</v>
      </c>
      <c r="I2762" s="828" t="e">
        <f>#REF!+#REF!+#REF!+#REF!+#REF!+#REF!+#REF!+#REF!+#REF!+#REF!+#REF!+#REF!</f>
        <v>#REF!</v>
      </c>
      <c r="J2762" s="828" t="e">
        <f>#REF!+#REF!+#REF!+#REF!+#REF!+#REF!+#REF!+#REF!+#REF!+#REF!+#REF!+#REF!</f>
        <v>#REF!</v>
      </c>
      <c r="K2762" s="829" t="e">
        <f t="shared" si="75"/>
        <v>#REF!</v>
      </c>
      <c r="L2762" s="829" t="e">
        <f t="shared" si="76"/>
        <v>#REF!</v>
      </c>
      <c r="M2762" s="828" t="e">
        <f>#REF!</f>
        <v>#REF!</v>
      </c>
      <c r="N2762" s="828" t="e">
        <f>#REF!</f>
        <v>#REF!</v>
      </c>
      <c r="O2762" s="830" t="e">
        <f t="shared" si="77"/>
        <v>#REF!</v>
      </c>
      <c r="P2762" s="820" t="e">
        <f>Tabla13[[#This Row],[Ejec Real Acumu]]-Tabla13[[#This Row],[Proyec Ejec Acumul]]</f>
        <v>#REF!</v>
      </c>
      <c r="Q2762" s="820" t="e">
        <f>Tabla13[[#This Row],[Ejec Real Mes]]-Tabla13[[#This Row],[Program Entreg Mes]]</f>
        <v>#REF!</v>
      </c>
    </row>
    <row r="2763" spans="1:17">
      <c r="A2763" s="828">
        <v>27</v>
      </c>
      <c r="B2763" s="828" t="s">
        <v>2463</v>
      </c>
      <c r="C2763" s="828" t="s">
        <v>2464</v>
      </c>
      <c r="D2763" s="828" t="s">
        <v>688</v>
      </c>
      <c r="E2763" s="828" t="e">
        <f>#REF!</f>
        <v>#REF!</v>
      </c>
      <c r="F2763" s="828">
        <v>12</v>
      </c>
      <c r="G2763" s="828" t="s">
        <v>2454</v>
      </c>
      <c r="H2763" s="828" t="e">
        <f>#REF!</f>
        <v>#REF!</v>
      </c>
      <c r="I2763" s="828" t="e">
        <f>#REF!+#REF!+#REF!+#REF!+#REF!+#REF!+#REF!+#REF!+#REF!+#REF!+#REF!+#REF!</f>
        <v>#REF!</v>
      </c>
      <c r="J2763" s="828" t="e">
        <f>#REF!+#REF!+#REF!+#REF!+#REF!+#REF!+#REF!+#REF!+#REF!+#REF!+#REF!+#REF!</f>
        <v>#REF!</v>
      </c>
      <c r="K2763" s="829" t="e">
        <f t="shared" si="75"/>
        <v>#REF!</v>
      </c>
      <c r="L2763" s="829" t="e">
        <f t="shared" si="76"/>
        <v>#REF!</v>
      </c>
      <c r="M2763" s="828" t="e">
        <f>#REF!</f>
        <v>#REF!</v>
      </c>
      <c r="N2763" s="828" t="e">
        <f>#REF!</f>
        <v>#REF!</v>
      </c>
      <c r="O2763" s="830" t="e">
        <f t="shared" si="77"/>
        <v>#REF!</v>
      </c>
      <c r="P2763" s="820" t="e">
        <f>Tabla13[[#This Row],[Ejec Real Acumu]]-Tabla13[[#This Row],[Proyec Ejec Acumul]]</f>
        <v>#REF!</v>
      </c>
      <c r="Q2763" s="820" t="e">
        <f>Tabla13[[#This Row],[Ejec Real Mes]]-Tabla13[[#This Row],[Program Entreg Mes]]</f>
        <v>#REF!</v>
      </c>
    </row>
    <row r="2764" spans="1:17">
      <c r="A2764" s="828">
        <v>28</v>
      </c>
      <c r="B2764" s="828" t="s">
        <v>2463</v>
      </c>
      <c r="C2764" s="828" t="s">
        <v>2464</v>
      </c>
      <c r="D2764" s="828" t="s">
        <v>688</v>
      </c>
      <c r="E2764" s="828" t="e">
        <f>#REF!</f>
        <v>#REF!</v>
      </c>
      <c r="F2764" s="828">
        <v>12</v>
      </c>
      <c r="G2764" s="828" t="s">
        <v>2454</v>
      </c>
      <c r="H2764" s="828" t="e">
        <f>#REF!</f>
        <v>#REF!</v>
      </c>
      <c r="I2764" s="828" t="e">
        <f>#REF!+#REF!+#REF!+#REF!+#REF!+#REF!+#REF!+#REF!+#REF!+#REF!+#REF!+#REF!</f>
        <v>#REF!</v>
      </c>
      <c r="J2764" s="828" t="e">
        <f>#REF!+#REF!+#REF!+#REF!+#REF!+#REF!+#REF!+#REF!+#REF!+#REF!+#REF!+#REF!</f>
        <v>#REF!</v>
      </c>
      <c r="K2764" s="829" t="e">
        <f t="shared" si="75"/>
        <v>#REF!</v>
      </c>
      <c r="L2764" s="829" t="e">
        <f t="shared" si="76"/>
        <v>#REF!</v>
      </c>
      <c r="M2764" s="828" t="e">
        <f>#REF!</f>
        <v>#REF!</v>
      </c>
      <c r="N2764" s="828" t="e">
        <f>#REF!</f>
        <v>#REF!</v>
      </c>
      <c r="O2764" s="830" t="e">
        <f t="shared" si="77"/>
        <v>#REF!</v>
      </c>
      <c r="P2764" s="820" t="e">
        <f>Tabla13[[#This Row],[Ejec Real Acumu]]-Tabla13[[#This Row],[Proyec Ejec Acumul]]</f>
        <v>#REF!</v>
      </c>
      <c r="Q2764" s="820" t="e">
        <f>Tabla13[[#This Row],[Ejec Real Mes]]-Tabla13[[#This Row],[Program Entreg Mes]]</f>
        <v>#REF!</v>
      </c>
    </row>
    <row r="2765" spans="1:17">
      <c r="A2765" s="828">
        <v>29</v>
      </c>
      <c r="B2765" s="828" t="s">
        <v>2463</v>
      </c>
      <c r="C2765" s="828" t="s">
        <v>2464</v>
      </c>
      <c r="D2765" s="828" t="s">
        <v>688</v>
      </c>
      <c r="E2765" s="828" t="e">
        <f>#REF!</f>
        <v>#REF!</v>
      </c>
      <c r="F2765" s="828">
        <v>12</v>
      </c>
      <c r="G2765" s="828" t="s">
        <v>2454</v>
      </c>
      <c r="H2765" s="828" t="e">
        <f>#REF!</f>
        <v>#REF!</v>
      </c>
      <c r="I2765" s="828" t="e">
        <f>#REF!+#REF!+#REF!+#REF!+#REF!+#REF!+#REF!+#REF!+#REF!+#REF!+#REF!+#REF!</f>
        <v>#REF!</v>
      </c>
      <c r="J2765" s="828" t="e">
        <f>#REF!+#REF!+#REF!+#REF!+#REF!+#REF!+#REF!+#REF!+#REF!+#REF!+#REF!+#REF!</f>
        <v>#REF!</v>
      </c>
      <c r="K2765" s="829" t="e">
        <f t="shared" si="75"/>
        <v>#REF!</v>
      </c>
      <c r="L2765" s="829" t="e">
        <f t="shared" si="76"/>
        <v>#REF!</v>
      </c>
      <c r="M2765" s="828" t="e">
        <f>#REF!</f>
        <v>#REF!</v>
      </c>
      <c r="N2765" s="828" t="e">
        <f>#REF!</f>
        <v>#REF!</v>
      </c>
      <c r="O2765" s="830" t="e">
        <f t="shared" si="77"/>
        <v>#REF!</v>
      </c>
      <c r="P2765" s="820" t="e">
        <f>Tabla13[[#This Row],[Ejec Real Acumu]]-Tabla13[[#This Row],[Proyec Ejec Acumul]]</f>
        <v>#REF!</v>
      </c>
      <c r="Q2765" s="820" t="e">
        <f>Tabla13[[#This Row],[Ejec Real Mes]]-Tabla13[[#This Row],[Program Entreg Mes]]</f>
        <v>#REF!</v>
      </c>
    </row>
    <row r="2766" spans="1:17">
      <c r="A2766" s="828">
        <v>30</v>
      </c>
      <c r="B2766" s="828" t="s">
        <v>2463</v>
      </c>
      <c r="C2766" s="828" t="s">
        <v>2464</v>
      </c>
      <c r="D2766" s="828" t="s">
        <v>688</v>
      </c>
      <c r="E2766" s="828" t="e">
        <f>#REF!</f>
        <v>#REF!</v>
      </c>
      <c r="F2766" s="828">
        <v>12</v>
      </c>
      <c r="G2766" s="828" t="s">
        <v>2454</v>
      </c>
      <c r="H2766" s="828" t="e">
        <f>#REF!</f>
        <v>#REF!</v>
      </c>
      <c r="I2766" s="828" t="e">
        <f>#REF!+#REF!+#REF!+#REF!+#REF!+#REF!+#REF!+#REF!+#REF!+#REF!+#REF!+#REF!</f>
        <v>#REF!</v>
      </c>
      <c r="J2766" s="828" t="e">
        <f>#REF!+#REF!+#REF!+#REF!+#REF!+#REF!+#REF!+#REF!+#REF!+#REF!+#REF!+#REF!</f>
        <v>#REF!</v>
      </c>
      <c r="K2766" s="829" t="e">
        <f t="shared" si="75"/>
        <v>#REF!</v>
      </c>
      <c r="L2766" s="829" t="e">
        <f t="shared" si="76"/>
        <v>#REF!</v>
      </c>
      <c r="M2766" s="828" t="e">
        <f>#REF!</f>
        <v>#REF!</v>
      </c>
      <c r="N2766" s="828" t="e">
        <f>#REF!</f>
        <v>#REF!</v>
      </c>
      <c r="O2766" s="830" t="e">
        <f t="shared" si="77"/>
        <v>#REF!</v>
      </c>
      <c r="P2766" s="820" t="e">
        <f>Tabla13[[#This Row],[Ejec Real Acumu]]-Tabla13[[#This Row],[Proyec Ejec Acumul]]</f>
        <v>#REF!</v>
      </c>
      <c r="Q2766" s="820" t="e">
        <f>Tabla13[[#This Row],[Ejec Real Mes]]-Tabla13[[#This Row],[Program Entreg Mes]]</f>
        <v>#REF!</v>
      </c>
    </row>
    <row r="2767" spans="1:17">
      <c r="A2767" s="828">
        <v>31</v>
      </c>
      <c r="B2767" s="828" t="s">
        <v>2463</v>
      </c>
      <c r="C2767" s="828" t="s">
        <v>2464</v>
      </c>
      <c r="D2767" s="828" t="s">
        <v>688</v>
      </c>
      <c r="E2767" s="828" t="e">
        <f>#REF!</f>
        <v>#REF!</v>
      </c>
      <c r="F2767" s="828">
        <v>12</v>
      </c>
      <c r="G2767" s="828" t="s">
        <v>2454</v>
      </c>
      <c r="H2767" s="828" t="e">
        <f>#REF!</f>
        <v>#REF!</v>
      </c>
      <c r="I2767" s="828" t="e">
        <f>#REF!+#REF!+#REF!+#REF!+#REF!+#REF!+#REF!+#REF!+#REF!+#REF!+#REF!+#REF!</f>
        <v>#REF!</v>
      </c>
      <c r="J2767" s="828" t="e">
        <f>#REF!+#REF!+#REF!+#REF!+#REF!+#REF!+#REF!+#REF!+#REF!+#REF!+#REF!+#REF!</f>
        <v>#REF!</v>
      </c>
      <c r="K2767" s="829" t="e">
        <f t="shared" si="75"/>
        <v>#REF!</v>
      </c>
      <c r="L2767" s="829" t="e">
        <f t="shared" si="76"/>
        <v>#REF!</v>
      </c>
      <c r="M2767" s="828" t="e">
        <f>#REF!</f>
        <v>#REF!</v>
      </c>
      <c r="N2767" s="828" t="e">
        <f>#REF!</f>
        <v>#REF!</v>
      </c>
      <c r="O2767" s="830" t="e">
        <f t="shared" si="77"/>
        <v>#REF!</v>
      </c>
      <c r="P2767" s="820" t="e">
        <f>Tabla13[[#This Row],[Ejec Real Acumu]]-Tabla13[[#This Row],[Proyec Ejec Acumul]]</f>
        <v>#REF!</v>
      </c>
      <c r="Q2767" s="820" t="e">
        <f>Tabla13[[#This Row],[Ejec Real Mes]]-Tabla13[[#This Row],[Program Entreg Mes]]</f>
        <v>#REF!</v>
      </c>
    </row>
    <row r="2768" spans="1:17">
      <c r="A2768" s="828">
        <v>32</v>
      </c>
      <c r="B2768" s="828" t="s">
        <v>2463</v>
      </c>
      <c r="C2768" s="828" t="s">
        <v>2464</v>
      </c>
      <c r="D2768" s="828" t="s">
        <v>688</v>
      </c>
      <c r="E2768" s="828" t="e">
        <f>#REF!</f>
        <v>#REF!</v>
      </c>
      <c r="F2768" s="828">
        <v>12</v>
      </c>
      <c r="G2768" s="828" t="s">
        <v>2454</v>
      </c>
      <c r="H2768" s="828" t="e">
        <f>#REF!</f>
        <v>#REF!</v>
      </c>
      <c r="I2768" s="828" t="e">
        <f>#REF!+#REF!+#REF!+#REF!+#REF!+#REF!+#REF!+#REF!+#REF!+#REF!+#REF!+#REF!</f>
        <v>#REF!</v>
      </c>
      <c r="J2768" s="828" t="e">
        <f>#REF!+#REF!+#REF!+#REF!+#REF!+#REF!+#REF!+#REF!+#REF!+#REF!+#REF!+#REF!</f>
        <v>#REF!</v>
      </c>
      <c r="K2768" s="829" t="e">
        <f t="shared" si="75"/>
        <v>#REF!</v>
      </c>
      <c r="L2768" s="829" t="e">
        <f t="shared" si="76"/>
        <v>#REF!</v>
      </c>
      <c r="M2768" s="828" t="e">
        <f>#REF!</f>
        <v>#REF!</v>
      </c>
      <c r="N2768" s="828" t="e">
        <f>#REF!</f>
        <v>#REF!</v>
      </c>
      <c r="O2768" s="830" t="e">
        <f t="shared" si="77"/>
        <v>#REF!</v>
      </c>
      <c r="P2768" s="820" t="e">
        <f>Tabla13[[#This Row],[Ejec Real Acumu]]-Tabla13[[#This Row],[Proyec Ejec Acumul]]</f>
        <v>#REF!</v>
      </c>
      <c r="Q2768" s="820" t="e">
        <f>Tabla13[[#This Row],[Ejec Real Mes]]-Tabla13[[#This Row],[Program Entreg Mes]]</f>
        <v>#REF!</v>
      </c>
    </row>
    <row r="2769" spans="1:17">
      <c r="A2769" s="828">
        <v>33</v>
      </c>
      <c r="B2769" s="828" t="s">
        <v>2463</v>
      </c>
      <c r="C2769" s="828" t="s">
        <v>2464</v>
      </c>
      <c r="D2769" s="828" t="s">
        <v>688</v>
      </c>
      <c r="E2769" s="828" t="e">
        <f>#REF!</f>
        <v>#REF!</v>
      </c>
      <c r="F2769" s="828">
        <v>12</v>
      </c>
      <c r="G2769" s="828" t="s">
        <v>2454</v>
      </c>
      <c r="H2769" s="828" t="e">
        <f>#REF!</f>
        <v>#REF!</v>
      </c>
      <c r="I2769" s="828" t="e">
        <f>#REF!+#REF!+#REF!+#REF!+#REF!+#REF!+#REF!+#REF!+#REF!+#REF!+#REF!+#REF!</f>
        <v>#REF!</v>
      </c>
      <c r="J2769" s="828" t="e">
        <f>#REF!+#REF!+#REF!+#REF!+#REF!+#REF!+#REF!+#REF!+#REF!+#REF!+#REF!+#REF!</f>
        <v>#REF!</v>
      </c>
      <c r="K2769" s="829" t="e">
        <f t="shared" si="75"/>
        <v>#REF!</v>
      </c>
      <c r="L2769" s="829" t="e">
        <f t="shared" si="76"/>
        <v>#REF!</v>
      </c>
      <c r="M2769" s="828" t="e">
        <f>#REF!</f>
        <v>#REF!</v>
      </c>
      <c r="N2769" s="828" t="e">
        <f>#REF!</f>
        <v>#REF!</v>
      </c>
      <c r="O2769" s="830" t="e">
        <f t="shared" si="77"/>
        <v>#REF!</v>
      </c>
      <c r="P2769" s="820" t="e">
        <f>Tabla13[[#This Row],[Ejec Real Acumu]]-Tabla13[[#This Row],[Proyec Ejec Acumul]]</f>
        <v>#REF!</v>
      </c>
      <c r="Q2769" s="820" t="e">
        <f>Tabla13[[#This Row],[Ejec Real Mes]]-Tabla13[[#This Row],[Program Entreg Mes]]</f>
        <v>#REF!</v>
      </c>
    </row>
    <row r="2770" spans="1:17">
      <c r="A2770" s="828">
        <v>34</v>
      </c>
      <c r="B2770" s="828" t="s">
        <v>2463</v>
      </c>
      <c r="C2770" s="828" t="s">
        <v>2464</v>
      </c>
      <c r="D2770" s="828" t="s">
        <v>688</v>
      </c>
      <c r="E2770" s="828" t="e">
        <f>#REF!</f>
        <v>#REF!</v>
      </c>
      <c r="F2770" s="828">
        <v>12</v>
      </c>
      <c r="G2770" s="828" t="s">
        <v>2454</v>
      </c>
      <c r="H2770" s="828" t="e">
        <f>#REF!</f>
        <v>#REF!</v>
      </c>
      <c r="I2770" s="828" t="e">
        <f>#REF!+#REF!+#REF!+#REF!+#REF!+#REF!+#REF!+#REF!+#REF!+#REF!+#REF!+#REF!</f>
        <v>#REF!</v>
      </c>
      <c r="J2770" s="828" t="e">
        <f>#REF!+#REF!+#REF!+#REF!+#REF!+#REF!+#REF!+#REF!+#REF!+#REF!+#REF!+#REF!</f>
        <v>#REF!</v>
      </c>
      <c r="K2770" s="829" t="e">
        <f t="shared" si="75"/>
        <v>#REF!</v>
      </c>
      <c r="L2770" s="829" t="e">
        <f t="shared" si="76"/>
        <v>#REF!</v>
      </c>
      <c r="M2770" s="828" t="e">
        <f>#REF!</f>
        <v>#REF!</v>
      </c>
      <c r="N2770" s="828" t="e">
        <f>#REF!</f>
        <v>#REF!</v>
      </c>
      <c r="O2770" s="830" t="e">
        <f t="shared" si="77"/>
        <v>#REF!</v>
      </c>
      <c r="P2770" s="820" t="e">
        <f>Tabla13[[#This Row],[Ejec Real Acumu]]-Tabla13[[#This Row],[Proyec Ejec Acumul]]</f>
        <v>#REF!</v>
      </c>
      <c r="Q2770" s="820" t="e">
        <f>Tabla13[[#This Row],[Ejec Real Mes]]-Tabla13[[#This Row],[Program Entreg Mes]]</f>
        <v>#REF!</v>
      </c>
    </row>
    <row r="2771" spans="1:17">
      <c r="A2771" s="828">
        <v>35</v>
      </c>
      <c r="B2771" s="828" t="s">
        <v>2463</v>
      </c>
      <c r="C2771" s="828" t="s">
        <v>2464</v>
      </c>
      <c r="D2771" s="828" t="s">
        <v>688</v>
      </c>
      <c r="E2771" s="828" t="e">
        <f>#REF!</f>
        <v>#REF!</v>
      </c>
      <c r="F2771" s="828">
        <v>12</v>
      </c>
      <c r="G2771" s="828" t="s">
        <v>2454</v>
      </c>
      <c r="H2771" s="828" t="e">
        <f>#REF!</f>
        <v>#REF!</v>
      </c>
      <c r="I2771" s="828" t="e">
        <f>#REF!+#REF!+#REF!+#REF!+#REF!+#REF!+#REF!+#REF!+#REF!+#REF!+#REF!+#REF!</f>
        <v>#REF!</v>
      </c>
      <c r="J2771" s="828" t="e">
        <f>#REF!+#REF!+#REF!+#REF!+#REF!+#REF!+#REF!+#REF!+#REF!+#REF!+#REF!+#REF!</f>
        <v>#REF!</v>
      </c>
      <c r="K2771" s="829" t="e">
        <f t="shared" si="75"/>
        <v>#REF!</v>
      </c>
      <c r="L2771" s="829" t="e">
        <f t="shared" si="76"/>
        <v>#REF!</v>
      </c>
      <c r="M2771" s="828" t="e">
        <f>#REF!</f>
        <v>#REF!</v>
      </c>
      <c r="N2771" s="828" t="e">
        <f>#REF!</f>
        <v>#REF!</v>
      </c>
      <c r="O2771" s="830" t="e">
        <f t="shared" si="77"/>
        <v>#REF!</v>
      </c>
      <c r="P2771" s="820" t="e">
        <f>Tabla13[[#This Row],[Ejec Real Acumu]]-Tabla13[[#This Row],[Proyec Ejec Acumul]]</f>
        <v>#REF!</v>
      </c>
      <c r="Q2771" s="820" t="e">
        <f>Tabla13[[#This Row],[Ejec Real Mes]]-Tabla13[[#This Row],[Program Entreg Mes]]</f>
        <v>#REF!</v>
      </c>
    </row>
    <row r="2772" spans="1:17">
      <c r="A2772" s="828">
        <v>36</v>
      </c>
      <c r="B2772" s="828" t="s">
        <v>2463</v>
      </c>
      <c r="C2772" s="828" t="s">
        <v>2464</v>
      </c>
      <c r="D2772" s="828" t="s">
        <v>688</v>
      </c>
      <c r="E2772" s="828" t="e">
        <f>#REF!</f>
        <v>#REF!</v>
      </c>
      <c r="F2772" s="828">
        <v>12</v>
      </c>
      <c r="G2772" s="828" t="s">
        <v>2454</v>
      </c>
      <c r="H2772" s="828" t="e">
        <f>#REF!</f>
        <v>#REF!</v>
      </c>
      <c r="I2772" s="828" t="e">
        <f>#REF!+#REF!+#REF!+#REF!+#REF!+#REF!+#REF!+#REF!+#REF!+#REF!+#REF!+#REF!</f>
        <v>#REF!</v>
      </c>
      <c r="J2772" s="828" t="e">
        <f>#REF!+#REF!+#REF!+#REF!+#REF!+#REF!+#REF!+#REF!+#REF!+#REF!+#REF!+#REF!</f>
        <v>#REF!</v>
      </c>
      <c r="K2772" s="829" t="e">
        <f t="shared" si="75"/>
        <v>#REF!</v>
      </c>
      <c r="L2772" s="829" t="e">
        <f t="shared" si="76"/>
        <v>#REF!</v>
      </c>
      <c r="M2772" s="828" t="e">
        <f>#REF!</f>
        <v>#REF!</v>
      </c>
      <c r="N2772" s="828" t="e">
        <f>#REF!</f>
        <v>#REF!</v>
      </c>
      <c r="O2772" s="830" t="e">
        <f t="shared" si="77"/>
        <v>#REF!</v>
      </c>
      <c r="P2772" s="820" t="e">
        <f>Tabla13[[#This Row],[Ejec Real Acumu]]-Tabla13[[#This Row],[Proyec Ejec Acumul]]</f>
        <v>#REF!</v>
      </c>
      <c r="Q2772" s="820" t="e">
        <f>Tabla13[[#This Row],[Ejec Real Mes]]-Tabla13[[#This Row],[Program Entreg Mes]]</f>
        <v>#REF!</v>
      </c>
    </row>
    <row r="2773" spans="1:17">
      <c r="A2773" s="828">
        <v>37</v>
      </c>
      <c r="B2773" s="828" t="s">
        <v>2463</v>
      </c>
      <c r="C2773" s="828" t="s">
        <v>2464</v>
      </c>
      <c r="D2773" s="828" t="s">
        <v>688</v>
      </c>
      <c r="E2773" s="828" t="e">
        <f>#REF!</f>
        <v>#REF!</v>
      </c>
      <c r="F2773" s="828">
        <v>12</v>
      </c>
      <c r="G2773" s="828" t="s">
        <v>2454</v>
      </c>
      <c r="H2773" s="828" t="e">
        <f>#REF!</f>
        <v>#REF!</v>
      </c>
      <c r="I2773" s="828" t="e">
        <f>#REF!+#REF!+#REF!+#REF!+#REF!+#REF!+#REF!+#REF!+#REF!+#REF!+#REF!+#REF!</f>
        <v>#REF!</v>
      </c>
      <c r="J2773" s="828" t="e">
        <f>#REF!+#REF!+#REF!+#REF!+#REF!+#REF!+#REF!+#REF!+#REF!+#REF!+#REF!+#REF!</f>
        <v>#REF!</v>
      </c>
      <c r="K2773" s="829" t="e">
        <f t="shared" si="75"/>
        <v>#REF!</v>
      </c>
      <c r="L2773" s="829" t="e">
        <f t="shared" si="76"/>
        <v>#REF!</v>
      </c>
      <c r="M2773" s="828" t="e">
        <f>#REF!</f>
        <v>#REF!</v>
      </c>
      <c r="N2773" s="828" t="e">
        <f>#REF!</f>
        <v>#REF!</v>
      </c>
      <c r="O2773" s="830" t="e">
        <f t="shared" si="77"/>
        <v>#REF!</v>
      </c>
      <c r="P2773" s="820" t="e">
        <f>Tabla13[[#This Row],[Ejec Real Acumu]]-Tabla13[[#This Row],[Proyec Ejec Acumul]]</f>
        <v>#REF!</v>
      </c>
      <c r="Q2773" s="820" t="e">
        <f>Tabla13[[#This Row],[Ejec Real Mes]]-Tabla13[[#This Row],[Program Entreg Mes]]</f>
        <v>#REF!</v>
      </c>
    </row>
    <row r="2774" spans="1:17">
      <c r="A2774" s="828">
        <v>38</v>
      </c>
      <c r="B2774" s="828" t="s">
        <v>2463</v>
      </c>
      <c r="C2774" s="828" t="s">
        <v>2464</v>
      </c>
      <c r="D2774" s="828" t="s">
        <v>688</v>
      </c>
      <c r="E2774" s="828" t="e">
        <f>#REF!</f>
        <v>#REF!</v>
      </c>
      <c r="F2774" s="828">
        <v>12</v>
      </c>
      <c r="G2774" s="828" t="s">
        <v>2454</v>
      </c>
      <c r="H2774" s="828" t="e">
        <f>#REF!</f>
        <v>#REF!</v>
      </c>
      <c r="I2774" s="828" t="e">
        <f>#REF!+#REF!+#REF!+#REF!+#REF!+#REF!+#REF!+#REF!+#REF!+#REF!+#REF!+#REF!</f>
        <v>#REF!</v>
      </c>
      <c r="J2774" s="828" t="e">
        <f>#REF!+#REF!+#REF!+#REF!+#REF!+#REF!+#REF!+#REF!+#REF!+#REF!+#REF!+#REF!</f>
        <v>#REF!</v>
      </c>
      <c r="K2774" s="829" t="e">
        <f t="shared" si="75"/>
        <v>#REF!</v>
      </c>
      <c r="L2774" s="829" t="e">
        <f t="shared" si="76"/>
        <v>#REF!</v>
      </c>
      <c r="M2774" s="828" t="e">
        <f>#REF!</f>
        <v>#REF!</v>
      </c>
      <c r="N2774" s="828" t="e">
        <f>#REF!</f>
        <v>#REF!</v>
      </c>
      <c r="O2774" s="830" t="e">
        <f t="shared" si="77"/>
        <v>#REF!</v>
      </c>
      <c r="P2774" s="820" t="e">
        <f>Tabla13[[#This Row],[Ejec Real Acumu]]-Tabla13[[#This Row],[Proyec Ejec Acumul]]</f>
        <v>#REF!</v>
      </c>
      <c r="Q2774" s="820" t="e">
        <f>Tabla13[[#This Row],[Ejec Real Mes]]-Tabla13[[#This Row],[Program Entreg Mes]]</f>
        <v>#REF!</v>
      </c>
    </row>
    <row r="2775" spans="1:17">
      <c r="A2775" s="834">
        <v>1</v>
      </c>
      <c r="B2775" s="834" t="s">
        <v>2465</v>
      </c>
      <c r="C2775" s="834" t="s">
        <v>2466</v>
      </c>
      <c r="D2775" s="834" t="s">
        <v>764</v>
      </c>
      <c r="E2775" s="834" t="e">
        <f>#REF!</f>
        <v>#REF!</v>
      </c>
      <c r="F2775" s="834">
        <v>1</v>
      </c>
      <c r="G2775" s="834" t="s">
        <v>2443</v>
      </c>
      <c r="H2775" s="834" t="e">
        <f>#REF!</f>
        <v>#REF!</v>
      </c>
      <c r="I2775" s="834" t="e">
        <f>#REF!</f>
        <v>#REF!</v>
      </c>
      <c r="J2775" s="839" t="e">
        <f>#REF!</f>
        <v>#REF!</v>
      </c>
      <c r="K2775" s="835" t="e">
        <f t="shared" si="63"/>
        <v>#REF!</v>
      </c>
      <c r="L2775" s="835" t="e">
        <f t="shared" si="64"/>
        <v>#REF!</v>
      </c>
      <c r="M2775" s="834" t="e">
        <f>#REF!</f>
        <v>#REF!</v>
      </c>
      <c r="N2775" s="839" t="e">
        <f>#REF!</f>
        <v>#REF!</v>
      </c>
      <c r="O2775" s="836" t="e">
        <f t="shared" si="65"/>
        <v>#REF!</v>
      </c>
      <c r="P2775" s="820" t="e">
        <f>Tabla13[[#This Row],[Ejec Real Acumu]]-Tabla13[[#This Row],[Proyec Ejec Acumul]]</f>
        <v>#REF!</v>
      </c>
      <c r="Q2775" s="820" t="e">
        <f>Tabla13[[#This Row],[Ejec Real Mes]]-Tabla13[[#This Row],[Program Entreg Mes]]</f>
        <v>#REF!</v>
      </c>
    </row>
    <row r="2776" spans="1:17">
      <c r="A2776" s="834">
        <v>2</v>
      </c>
      <c r="B2776" s="834" t="s">
        <v>2465</v>
      </c>
      <c r="C2776" s="834" t="s">
        <v>2466</v>
      </c>
      <c r="D2776" s="834" t="s">
        <v>764</v>
      </c>
      <c r="E2776" s="834" t="e">
        <f>#REF!</f>
        <v>#REF!</v>
      </c>
      <c r="F2776" s="834">
        <v>1</v>
      </c>
      <c r="G2776" s="834" t="s">
        <v>2443</v>
      </c>
      <c r="H2776" s="834" t="e">
        <f>#REF!</f>
        <v>#REF!</v>
      </c>
      <c r="I2776" s="834" t="e">
        <f>#REF!</f>
        <v>#REF!</v>
      </c>
      <c r="J2776" s="839" t="e">
        <f>#REF!</f>
        <v>#REF!</v>
      </c>
      <c r="K2776" s="835" t="e">
        <f t="shared" si="63"/>
        <v>#REF!</v>
      </c>
      <c r="L2776" s="835" t="e">
        <f t="shared" si="64"/>
        <v>#REF!</v>
      </c>
      <c r="M2776" s="834" t="e">
        <f>#REF!</f>
        <v>#REF!</v>
      </c>
      <c r="N2776" s="839" t="e">
        <f>#REF!</f>
        <v>#REF!</v>
      </c>
      <c r="O2776" s="836" t="e">
        <f t="shared" si="65"/>
        <v>#REF!</v>
      </c>
      <c r="P2776" s="820" t="e">
        <f>Tabla13[[#This Row],[Ejec Real Acumu]]-Tabla13[[#This Row],[Proyec Ejec Acumul]]</f>
        <v>#REF!</v>
      </c>
      <c r="Q2776" s="820" t="e">
        <f>Tabla13[[#This Row],[Ejec Real Mes]]-Tabla13[[#This Row],[Program Entreg Mes]]</f>
        <v>#REF!</v>
      </c>
    </row>
    <row r="2777" spans="1:17">
      <c r="A2777" s="834">
        <v>3</v>
      </c>
      <c r="B2777" s="834" t="s">
        <v>2465</v>
      </c>
      <c r="C2777" s="834" t="s">
        <v>2466</v>
      </c>
      <c r="D2777" s="834" t="s">
        <v>764</v>
      </c>
      <c r="E2777" s="834" t="e">
        <f>#REF!</f>
        <v>#REF!</v>
      </c>
      <c r="F2777" s="834">
        <v>1</v>
      </c>
      <c r="G2777" s="834" t="s">
        <v>2443</v>
      </c>
      <c r="H2777" s="834" t="e">
        <f>#REF!</f>
        <v>#REF!</v>
      </c>
      <c r="I2777" s="834" t="e">
        <f>#REF!</f>
        <v>#REF!</v>
      </c>
      <c r="J2777" s="839" t="e">
        <f>#REF!</f>
        <v>#REF!</v>
      </c>
      <c r="K2777" s="835" t="e">
        <f t="shared" si="63"/>
        <v>#REF!</v>
      </c>
      <c r="L2777" s="835" t="e">
        <f t="shared" si="64"/>
        <v>#REF!</v>
      </c>
      <c r="M2777" s="834" t="e">
        <f>#REF!</f>
        <v>#REF!</v>
      </c>
      <c r="N2777" s="839" t="e">
        <f>#REF!</f>
        <v>#REF!</v>
      </c>
      <c r="O2777" s="836" t="e">
        <f t="shared" si="65"/>
        <v>#REF!</v>
      </c>
      <c r="P2777" s="820" t="e">
        <f>Tabla13[[#This Row],[Ejec Real Acumu]]-Tabla13[[#This Row],[Proyec Ejec Acumul]]</f>
        <v>#REF!</v>
      </c>
      <c r="Q2777" s="820" t="e">
        <f>Tabla13[[#This Row],[Ejec Real Mes]]-Tabla13[[#This Row],[Program Entreg Mes]]</f>
        <v>#REF!</v>
      </c>
    </row>
    <row r="2778" spans="1:17">
      <c r="A2778" s="834">
        <v>4</v>
      </c>
      <c r="B2778" s="834" t="s">
        <v>2465</v>
      </c>
      <c r="C2778" s="834" t="s">
        <v>2466</v>
      </c>
      <c r="D2778" s="834" t="s">
        <v>764</v>
      </c>
      <c r="E2778" s="834" t="e">
        <f>#REF!</f>
        <v>#REF!</v>
      </c>
      <c r="F2778" s="834">
        <v>1</v>
      </c>
      <c r="G2778" s="834" t="s">
        <v>2443</v>
      </c>
      <c r="H2778" s="834" t="e">
        <f>#REF!</f>
        <v>#REF!</v>
      </c>
      <c r="I2778" s="834" t="e">
        <f>#REF!</f>
        <v>#REF!</v>
      </c>
      <c r="J2778" s="839" t="e">
        <f>#REF!</f>
        <v>#REF!</v>
      </c>
      <c r="K2778" s="835" t="e">
        <f t="shared" si="63"/>
        <v>#REF!</v>
      </c>
      <c r="L2778" s="835" t="e">
        <f t="shared" si="64"/>
        <v>#REF!</v>
      </c>
      <c r="M2778" s="834" t="e">
        <f>#REF!</f>
        <v>#REF!</v>
      </c>
      <c r="N2778" s="839" t="e">
        <f>#REF!</f>
        <v>#REF!</v>
      </c>
      <c r="O2778" s="836" t="e">
        <f t="shared" si="65"/>
        <v>#REF!</v>
      </c>
      <c r="P2778" s="820" t="e">
        <f>Tabla13[[#This Row],[Ejec Real Acumu]]-Tabla13[[#This Row],[Proyec Ejec Acumul]]</f>
        <v>#REF!</v>
      </c>
      <c r="Q2778" s="820" t="e">
        <f>Tabla13[[#This Row],[Ejec Real Mes]]-Tabla13[[#This Row],[Program Entreg Mes]]</f>
        <v>#REF!</v>
      </c>
    </row>
    <row r="2779" spans="1:17">
      <c r="A2779" s="834">
        <v>5</v>
      </c>
      <c r="B2779" s="834" t="s">
        <v>2465</v>
      </c>
      <c r="C2779" s="834" t="s">
        <v>2466</v>
      </c>
      <c r="D2779" s="834" t="s">
        <v>764</v>
      </c>
      <c r="E2779" s="834" t="e">
        <f>#REF!</f>
        <v>#REF!</v>
      </c>
      <c r="F2779" s="834">
        <v>1</v>
      </c>
      <c r="G2779" s="834" t="s">
        <v>2443</v>
      </c>
      <c r="H2779" s="834" t="e">
        <f>#REF!</f>
        <v>#REF!</v>
      </c>
      <c r="I2779" s="834" t="e">
        <f>#REF!</f>
        <v>#REF!</v>
      </c>
      <c r="J2779" s="839" t="e">
        <f>#REF!</f>
        <v>#REF!</v>
      </c>
      <c r="K2779" s="835" t="e">
        <f t="shared" si="63"/>
        <v>#REF!</v>
      </c>
      <c r="L2779" s="835" t="e">
        <f t="shared" si="64"/>
        <v>#REF!</v>
      </c>
      <c r="M2779" s="834" t="e">
        <f>#REF!</f>
        <v>#REF!</v>
      </c>
      <c r="N2779" s="839" t="e">
        <f>#REF!</f>
        <v>#REF!</v>
      </c>
      <c r="O2779" s="836" t="e">
        <f t="shared" si="65"/>
        <v>#REF!</v>
      </c>
      <c r="P2779" s="820" t="e">
        <f>Tabla13[[#This Row],[Ejec Real Acumu]]-Tabla13[[#This Row],[Proyec Ejec Acumul]]</f>
        <v>#REF!</v>
      </c>
      <c r="Q2779" s="820" t="e">
        <f>Tabla13[[#This Row],[Ejec Real Mes]]-Tabla13[[#This Row],[Program Entreg Mes]]</f>
        <v>#REF!</v>
      </c>
    </row>
    <row r="2780" spans="1:17">
      <c r="A2780" s="834">
        <v>6</v>
      </c>
      <c r="B2780" s="834" t="s">
        <v>2465</v>
      </c>
      <c r="C2780" s="834" t="s">
        <v>2466</v>
      </c>
      <c r="D2780" s="834" t="s">
        <v>764</v>
      </c>
      <c r="E2780" s="834" t="e">
        <f>#REF!</f>
        <v>#REF!</v>
      </c>
      <c r="F2780" s="834">
        <v>1</v>
      </c>
      <c r="G2780" s="834" t="s">
        <v>2443</v>
      </c>
      <c r="H2780" s="834" t="e">
        <f>#REF!</f>
        <v>#REF!</v>
      </c>
      <c r="I2780" s="834" t="e">
        <f>#REF!</f>
        <v>#REF!</v>
      </c>
      <c r="J2780" s="839" t="e">
        <f>#REF!</f>
        <v>#REF!</v>
      </c>
      <c r="K2780" s="835" t="e">
        <f t="shared" si="63"/>
        <v>#REF!</v>
      </c>
      <c r="L2780" s="835" t="e">
        <f t="shared" si="64"/>
        <v>#REF!</v>
      </c>
      <c r="M2780" s="834" t="e">
        <f>#REF!</f>
        <v>#REF!</v>
      </c>
      <c r="N2780" s="839" t="e">
        <f>#REF!</f>
        <v>#REF!</v>
      </c>
      <c r="O2780" s="836" t="e">
        <f t="shared" si="65"/>
        <v>#REF!</v>
      </c>
      <c r="P2780" s="820" t="e">
        <f>Tabla13[[#This Row],[Ejec Real Acumu]]-Tabla13[[#This Row],[Proyec Ejec Acumul]]</f>
        <v>#REF!</v>
      </c>
      <c r="Q2780" s="820" t="e">
        <f>Tabla13[[#This Row],[Ejec Real Mes]]-Tabla13[[#This Row],[Program Entreg Mes]]</f>
        <v>#REF!</v>
      </c>
    </row>
    <row r="2781" spans="1:17">
      <c r="A2781" s="834">
        <v>7</v>
      </c>
      <c r="B2781" s="834" t="s">
        <v>2465</v>
      </c>
      <c r="C2781" s="834" t="s">
        <v>2466</v>
      </c>
      <c r="D2781" s="834" t="s">
        <v>764</v>
      </c>
      <c r="E2781" s="834" t="e">
        <f>#REF!</f>
        <v>#REF!</v>
      </c>
      <c r="F2781" s="834">
        <v>1</v>
      </c>
      <c r="G2781" s="834" t="s">
        <v>2443</v>
      </c>
      <c r="H2781" s="834" t="e">
        <f>#REF!</f>
        <v>#REF!</v>
      </c>
      <c r="I2781" s="834" t="e">
        <f>#REF!</f>
        <v>#REF!</v>
      </c>
      <c r="J2781" s="839" t="e">
        <f>#REF!</f>
        <v>#REF!</v>
      </c>
      <c r="K2781" s="835" t="e">
        <f t="shared" si="63"/>
        <v>#REF!</v>
      </c>
      <c r="L2781" s="835" t="e">
        <f t="shared" si="64"/>
        <v>#REF!</v>
      </c>
      <c r="M2781" s="834" t="e">
        <f>#REF!</f>
        <v>#REF!</v>
      </c>
      <c r="N2781" s="839" t="e">
        <f>#REF!</f>
        <v>#REF!</v>
      </c>
      <c r="O2781" s="836" t="e">
        <f t="shared" si="65"/>
        <v>#REF!</v>
      </c>
      <c r="P2781" s="820" t="e">
        <f>Tabla13[[#This Row],[Ejec Real Acumu]]-Tabla13[[#This Row],[Proyec Ejec Acumul]]</f>
        <v>#REF!</v>
      </c>
      <c r="Q2781" s="820" t="e">
        <f>Tabla13[[#This Row],[Ejec Real Mes]]-Tabla13[[#This Row],[Program Entreg Mes]]</f>
        <v>#REF!</v>
      </c>
    </row>
    <row r="2782" spans="1:17">
      <c r="A2782" s="834">
        <v>8</v>
      </c>
      <c r="B2782" s="834" t="s">
        <v>2465</v>
      </c>
      <c r="C2782" s="834" t="s">
        <v>2466</v>
      </c>
      <c r="D2782" s="834" t="s">
        <v>764</v>
      </c>
      <c r="E2782" s="834" t="e">
        <f>#REF!</f>
        <v>#REF!</v>
      </c>
      <c r="F2782" s="834">
        <v>1</v>
      </c>
      <c r="G2782" s="834" t="s">
        <v>2443</v>
      </c>
      <c r="H2782" s="834" t="e">
        <f>#REF!</f>
        <v>#REF!</v>
      </c>
      <c r="I2782" s="834" t="e">
        <f>#REF!</f>
        <v>#REF!</v>
      </c>
      <c r="J2782" s="839" t="e">
        <f>#REF!</f>
        <v>#REF!</v>
      </c>
      <c r="K2782" s="835" t="e">
        <f t="shared" si="63"/>
        <v>#REF!</v>
      </c>
      <c r="L2782" s="835" t="e">
        <f t="shared" si="64"/>
        <v>#REF!</v>
      </c>
      <c r="M2782" s="834" t="e">
        <f>#REF!</f>
        <v>#REF!</v>
      </c>
      <c r="N2782" s="839" t="e">
        <f>#REF!</f>
        <v>#REF!</v>
      </c>
      <c r="O2782" s="836" t="e">
        <f t="shared" si="65"/>
        <v>#REF!</v>
      </c>
      <c r="P2782" s="820" t="e">
        <f>Tabla13[[#This Row],[Ejec Real Acumu]]-Tabla13[[#This Row],[Proyec Ejec Acumul]]</f>
        <v>#REF!</v>
      </c>
      <c r="Q2782" s="820" t="e">
        <f>Tabla13[[#This Row],[Ejec Real Mes]]-Tabla13[[#This Row],[Program Entreg Mes]]</f>
        <v>#REF!</v>
      </c>
    </row>
    <row r="2783" spans="1:17">
      <c r="A2783" s="834">
        <v>9</v>
      </c>
      <c r="B2783" s="834" t="s">
        <v>2465</v>
      </c>
      <c r="C2783" s="834" t="s">
        <v>2466</v>
      </c>
      <c r="D2783" s="834" t="s">
        <v>764</v>
      </c>
      <c r="E2783" s="834" t="e">
        <f>#REF!</f>
        <v>#REF!</v>
      </c>
      <c r="F2783" s="834">
        <v>1</v>
      </c>
      <c r="G2783" s="834" t="s">
        <v>2443</v>
      </c>
      <c r="H2783" s="834" t="e">
        <f>#REF!</f>
        <v>#REF!</v>
      </c>
      <c r="I2783" s="834" t="e">
        <f>#REF!</f>
        <v>#REF!</v>
      </c>
      <c r="J2783" s="839" t="e">
        <f>#REF!</f>
        <v>#REF!</v>
      </c>
      <c r="K2783" s="835" t="e">
        <f t="shared" si="63"/>
        <v>#REF!</v>
      </c>
      <c r="L2783" s="835" t="e">
        <f t="shared" si="64"/>
        <v>#REF!</v>
      </c>
      <c r="M2783" s="834" t="e">
        <f>#REF!</f>
        <v>#REF!</v>
      </c>
      <c r="N2783" s="839" t="e">
        <f>#REF!</f>
        <v>#REF!</v>
      </c>
      <c r="O2783" s="836" t="e">
        <f t="shared" si="65"/>
        <v>#REF!</v>
      </c>
      <c r="P2783" s="820" t="e">
        <f>Tabla13[[#This Row],[Ejec Real Acumu]]-Tabla13[[#This Row],[Proyec Ejec Acumul]]</f>
        <v>#REF!</v>
      </c>
      <c r="Q2783" s="820" t="e">
        <f>Tabla13[[#This Row],[Ejec Real Mes]]-Tabla13[[#This Row],[Program Entreg Mes]]</f>
        <v>#REF!</v>
      </c>
    </row>
    <row r="2784" spans="1:17">
      <c r="A2784" s="834">
        <v>10</v>
      </c>
      <c r="B2784" s="834" t="s">
        <v>2465</v>
      </c>
      <c r="C2784" s="834" t="s">
        <v>2466</v>
      </c>
      <c r="D2784" s="834" t="s">
        <v>764</v>
      </c>
      <c r="E2784" s="834" t="e">
        <f>#REF!</f>
        <v>#REF!</v>
      </c>
      <c r="F2784" s="834">
        <v>1</v>
      </c>
      <c r="G2784" s="834" t="s">
        <v>2443</v>
      </c>
      <c r="H2784" s="834" t="e">
        <f>#REF!</f>
        <v>#REF!</v>
      </c>
      <c r="I2784" s="834" t="e">
        <f>#REF!</f>
        <v>#REF!</v>
      </c>
      <c r="J2784" s="839" t="e">
        <f>#REF!</f>
        <v>#REF!</v>
      </c>
      <c r="K2784" s="835" t="e">
        <f t="shared" si="63"/>
        <v>#REF!</v>
      </c>
      <c r="L2784" s="835" t="e">
        <f t="shared" si="64"/>
        <v>#REF!</v>
      </c>
      <c r="M2784" s="834" t="e">
        <f>#REF!</f>
        <v>#REF!</v>
      </c>
      <c r="N2784" s="839" t="e">
        <f>#REF!</f>
        <v>#REF!</v>
      </c>
      <c r="O2784" s="836" t="e">
        <f t="shared" si="65"/>
        <v>#REF!</v>
      </c>
      <c r="P2784" s="820" t="e">
        <f>Tabla13[[#This Row],[Ejec Real Acumu]]-Tabla13[[#This Row],[Proyec Ejec Acumul]]</f>
        <v>#REF!</v>
      </c>
      <c r="Q2784" s="820" t="e">
        <f>Tabla13[[#This Row],[Ejec Real Mes]]-Tabla13[[#This Row],[Program Entreg Mes]]</f>
        <v>#REF!</v>
      </c>
    </row>
    <row r="2785" spans="1:17">
      <c r="A2785" s="834">
        <v>11</v>
      </c>
      <c r="B2785" s="834" t="s">
        <v>2465</v>
      </c>
      <c r="C2785" s="834" t="s">
        <v>2466</v>
      </c>
      <c r="D2785" s="834" t="s">
        <v>764</v>
      </c>
      <c r="E2785" s="834" t="e">
        <f>#REF!</f>
        <v>#REF!</v>
      </c>
      <c r="F2785" s="834">
        <v>1</v>
      </c>
      <c r="G2785" s="834" t="s">
        <v>2443</v>
      </c>
      <c r="H2785" s="834" t="e">
        <f>#REF!</f>
        <v>#REF!</v>
      </c>
      <c r="I2785" s="834" t="e">
        <f>#REF!</f>
        <v>#REF!</v>
      </c>
      <c r="J2785" s="839" t="e">
        <f>#REF!</f>
        <v>#REF!</v>
      </c>
      <c r="K2785" s="835" t="e">
        <f t="shared" si="63"/>
        <v>#REF!</v>
      </c>
      <c r="L2785" s="835" t="e">
        <f t="shared" si="64"/>
        <v>#REF!</v>
      </c>
      <c r="M2785" s="834" t="e">
        <f>#REF!</f>
        <v>#REF!</v>
      </c>
      <c r="N2785" s="839" t="e">
        <f>#REF!</f>
        <v>#REF!</v>
      </c>
      <c r="O2785" s="836" t="e">
        <f t="shared" si="65"/>
        <v>#REF!</v>
      </c>
      <c r="P2785" s="820" t="e">
        <f>Tabla13[[#This Row],[Ejec Real Acumu]]-Tabla13[[#This Row],[Proyec Ejec Acumul]]</f>
        <v>#REF!</v>
      </c>
      <c r="Q2785" s="820" t="e">
        <f>Tabla13[[#This Row],[Ejec Real Mes]]-Tabla13[[#This Row],[Program Entreg Mes]]</f>
        <v>#REF!</v>
      </c>
    </row>
    <row r="2786" spans="1:17">
      <c r="A2786" s="834">
        <v>12</v>
      </c>
      <c r="B2786" s="834" t="s">
        <v>2465</v>
      </c>
      <c r="C2786" s="834" t="s">
        <v>2466</v>
      </c>
      <c r="D2786" s="834" t="s">
        <v>764</v>
      </c>
      <c r="E2786" s="834" t="e">
        <f>#REF!</f>
        <v>#REF!</v>
      </c>
      <c r="F2786" s="834">
        <v>1</v>
      </c>
      <c r="G2786" s="834" t="s">
        <v>2443</v>
      </c>
      <c r="H2786" s="834" t="e">
        <f>#REF!</f>
        <v>#REF!</v>
      </c>
      <c r="I2786" s="834" t="e">
        <f>#REF!</f>
        <v>#REF!</v>
      </c>
      <c r="J2786" s="839" t="e">
        <f>#REF!</f>
        <v>#REF!</v>
      </c>
      <c r="K2786" s="835" t="e">
        <f t="shared" si="63"/>
        <v>#REF!</v>
      </c>
      <c r="L2786" s="835" t="e">
        <f t="shared" si="64"/>
        <v>#REF!</v>
      </c>
      <c r="M2786" s="834" t="e">
        <f>#REF!</f>
        <v>#REF!</v>
      </c>
      <c r="N2786" s="839" t="e">
        <f>#REF!</f>
        <v>#REF!</v>
      </c>
      <c r="O2786" s="836" t="e">
        <f t="shared" si="65"/>
        <v>#REF!</v>
      </c>
      <c r="P2786" s="820" t="e">
        <f>Tabla13[[#This Row],[Ejec Real Acumu]]-Tabla13[[#This Row],[Proyec Ejec Acumul]]</f>
        <v>#REF!</v>
      </c>
      <c r="Q2786" s="820" t="e">
        <f>Tabla13[[#This Row],[Ejec Real Mes]]-Tabla13[[#This Row],[Program Entreg Mes]]</f>
        <v>#REF!</v>
      </c>
    </row>
    <row r="2787" spans="1:17">
      <c r="A2787" s="834">
        <v>13</v>
      </c>
      <c r="B2787" s="834" t="s">
        <v>2465</v>
      </c>
      <c r="C2787" s="834" t="s">
        <v>2466</v>
      </c>
      <c r="D2787" s="834" t="s">
        <v>764</v>
      </c>
      <c r="E2787" s="834" t="e">
        <f>#REF!</f>
        <v>#REF!</v>
      </c>
      <c r="F2787" s="834">
        <v>1</v>
      </c>
      <c r="G2787" s="834" t="s">
        <v>2443</v>
      </c>
      <c r="H2787" s="834" t="e">
        <f>#REF!</f>
        <v>#REF!</v>
      </c>
      <c r="I2787" s="834" t="e">
        <f>#REF!</f>
        <v>#REF!</v>
      </c>
      <c r="J2787" s="839" t="e">
        <f>#REF!</f>
        <v>#REF!</v>
      </c>
      <c r="K2787" s="835" t="e">
        <f t="shared" si="63"/>
        <v>#REF!</v>
      </c>
      <c r="L2787" s="835" t="e">
        <f t="shared" si="64"/>
        <v>#REF!</v>
      </c>
      <c r="M2787" s="834" t="e">
        <f>#REF!</f>
        <v>#REF!</v>
      </c>
      <c r="N2787" s="839" t="e">
        <f>#REF!</f>
        <v>#REF!</v>
      </c>
      <c r="O2787" s="836" t="e">
        <f t="shared" si="65"/>
        <v>#REF!</v>
      </c>
      <c r="P2787" s="820" t="e">
        <f>Tabla13[[#This Row],[Ejec Real Acumu]]-Tabla13[[#This Row],[Proyec Ejec Acumul]]</f>
        <v>#REF!</v>
      </c>
      <c r="Q2787" s="820" t="e">
        <f>Tabla13[[#This Row],[Ejec Real Mes]]-Tabla13[[#This Row],[Program Entreg Mes]]</f>
        <v>#REF!</v>
      </c>
    </row>
    <row r="2788" spans="1:17">
      <c r="A2788" s="834">
        <v>14</v>
      </c>
      <c r="B2788" s="834" t="s">
        <v>2465</v>
      </c>
      <c r="C2788" s="834" t="s">
        <v>2466</v>
      </c>
      <c r="D2788" s="834" t="s">
        <v>764</v>
      </c>
      <c r="E2788" s="834" t="e">
        <f>#REF!</f>
        <v>#REF!</v>
      </c>
      <c r="F2788" s="834">
        <v>1</v>
      </c>
      <c r="G2788" s="834" t="s">
        <v>2443</v>
      </c>
      <c r="H2788" s="834" t="e">
        <f>#REF!</f>
        <v>#REF!</v>
      </c>
      <c r="I2788" s="834" t="e">
        <f>#REF!</f>
        <v>#REF!</v>
      </c>
      <c r="J2788" s="839" t="e">
        <f>#REF!</f>
        <v>#REF!</v>
      </c>
      <c r="K2788" s="835" t="e">
        <f t="shared" si="63"/>
        <v>#REF!</v>
      </c>
      <c r="L2788" s="835" t="e">
        <f t="shared" si="64"/>
        <v>#REF!</v>
      </c>
      <c r="M2788" s="834" t="e">
        <f>#REF!</f>
        <v>#REF!</v>
      </c>
      <c r="N2788" s="839" t="e">
        <f>#REF!</f>
        <v>#REF!</v>
      </c>
      <c r="O2788" s="836" t="e">
        <f t="shared" si="65"/>
        <v>#REF!</v>
      </c>
      <c r="P2788" s="820" t="e">
        <f>Tabla13[[#This Row],[Ejec Real Acumu]]-Tabla13[[#This Row],[Proyec Ejec Acumul]]</f>
        <v>#REF!</v>
      </c>
      <c r="Q2788" s="820" t="e">
        <f>Tabla13[[#This Row],[Ejec Real Mes]]-Tabla13[[#This Row],[Program Entreg Mes]]</f>
        <v>#REF!</v>
      </c>
    </row>
    <row r="2789" spans="1:17">
      <c r="A2789" s="834">
        <v>1</v>
      </c>
      <c r="B2789" s="834" t="s">
        <v>2465</v>
      </c>
      <c r="C2789" s="834" t="s">
        <v>2466</v>
      </c>
      <c r="D2789" s="834" t="s">
        <v>764</v>
      </c>
      <c r="E2789" s="834" t="e">
        <f>#REF!</f>
        <v>#REF!</v>
      </c>
      <c r="F2789" s="834">
        <v>2</v>
      </c>
      <c r="G2789" s="834" t="s">
        <v>2444</v>
      </c>
      <c r="H2789" s="834" t="e">
        <f>#REF!</f>
        <v>#REF!</v>
      </c>
      <c r="I2789" s="834" t="e">
        <f>#REF!+#REF!</f>
        <v>#REF!</v>
      </c>
      <c r="J2789" s="839" t="e">
        <f>#REF!+#REF!</f>
        <v>#REF!</v>
      </c>
      <c r="K2789" s="835" t="e">
        <f t="shared" si="63"/>
        <v>#REF!</v>
      </c>
      <c r="L2789" s="835" t="e">
        <f t="shared" si="64"/>
        <v>#REF!</v>
      </c>
      <c r="M2789" s="834" t="e">
        <f>#REF!</f>
        <v>#REF!</v>
      </c>
      <c r="N2789" s="839" t="e">
        <f>#REF!</f>
        <v>#REF!</v>
      </c>
      <c r="O2789" s="836" t="e">
        <f t="shared" si="65"/>
        <v>#REF!</v>
      </c>
      <c r="P2789" s="820" t="e">
        <f>Tabla13[[#This Row],[Ejec Real Acumu]]-Tabla13[[#This Row],[Proyec Ejec Acumul]]</f>
        <v>#REF!</v>
      </c>
      <c r="Q2789" s="820" t="e">
        <f>Tabla13[[#This Row],[Ejec Real Mes]]-Tabla13[[#This Row],[Program Entreg Mes]]</f>
        <v>#REF!</v>
      </c>
    </row>
    <row r="2790" spans="1:17">
      <c r="A2790" s="834">
        <v>2</v>
      </c>
      <c r="B2790" s="834" t="s">
        <v>2465</v>
      </c>
      <c r="C2790" s="834" t="s">
        <v>2466</v>
      </c>
      <c r="D2790" s="834" t="s">
        <v>764</v>
      </c>
      <c r="E2790" s="834" t="e">
        <f>#REF!</f>
        <v>#REF!</v>
      </c>
      <c r="F2790" s="834">
        <v>2</v>
      </c>
      <c r="G2790" s="834" t="s">
        <v>2444</v>
      </c>
      <c r="H2790" s="834" t="e">
        <f>#REF!</f>
        <v>#REF!</v>
      </c>
      <c r="I2790" s="834" t="e">
        <f>#REF!+#REF!</f>
        <v>#REF!</v>
      </c>
      <c r="J2790" s="839" t="e">
        <f>#REF!+#REF!</f>
        <v>#REF!</v>
      </c>
      <c r="K2790" s="835" t="e">
        <f t="shared" si="63"/>
        <v>#REF!</v>
      </c>
      <c r="L2790" s="835" t="e">
        <f t="shared" si="64"/>
        <v>#REF!</v>
      </c>
      <c r="M2790" s="834" t="e">
        <f>#REF!</f>
        <v>#REF!</v>
      </c>
      <c r="N2790" s="839" t="e">
        <f>#REF!</f>
        <v>#REF!</v>
      </c>
      <c r="O2790" s="836" t="e">
        <f t="shared" si="65"/>
        <v>#REF!</v>
      </c>
      <c r="P2790" s="820" t="e">
        <f>Tabla13[[#This Row],[Ejec Real Acumu]]-Tabla13[[#This Row],[Proyec Ejec Acumul]]</f>
        <v>#REF!</v>
      </c>
      <c r="Q2790" s="820" t="e">
        <f>Tabla13[[#This Row],[Ejec Real Mes]]-Tabla13[[#This Row],[Program Entreg Mes]]</f>
        <v>#REF!</v>
      </c>
    </row>
    <row r="2791" spans="1:17">
      <c r="A2791" s="834">
        <v>3</v>
      </c>
      <c r="B2791" s="834" t="s">
        <v>2465</v>
      </c>
      <c r="C2791" s="834" t="s">
        <v>2466</v>
      </c>
      <c r="D2791" s="834" t="s">
        <v>764</v>
      </c>
      <c r="E2791" s="834" t="e">
        <f>#REF!</f>
        <v>#REF!</v>
      </c>
      <c r="F2791" s="834">
        <v>2</v>
      </c>
      <c r="G2791" s="834" t="s">
        <v>2444</v>
      </c>
      <c r="H2791" s="834" t="e">
        <f>#REF!</f>
        <v>#REF!</v>
      </c>
      <c r="I2791" s="834" t="e">
        <f>#REF!+#REF!</f>
        <v>#REF!</v>
      </c>
      <c r="J2791" s="839" t="e">
        <f>#REF!+#REF!</f>
        <v>#REF!</v>
      </c>
      <c r="K2791" s="835" t="e">
        <f t="shared" si="63"/>
        <v>#REF!</v>
      </c>
      <c r="L2791" s="835" t="e">
        <f t="shared" si="64"/>
        <v>#REF!</v>
      </c>
      <c r="M2791" s="834" t="e">
        <f>#REF!</f>
        <v>#REF!</v>
      </c>
      <c r="N2791" s="839" t="e">
        <f>#REF!</f>
        <v>#REF!</v>
      </c>
      <c r="O2791" s="836" t="e">
        <f t="shared" si="65"/>
        <v>#REF!</v>
      </c>
      <c r="P2791" s="820" t="e">
        <f>Tabla13[[#This Row],[Ejec Real Acumu]]-Tabla13[[#This Row],[Proyec Ejec Acumul]]</f>
        <v>#REF!</v>
      </c>
      <c r="Q2791" s="820" t="e">
        <f>Tabla13[[#This Row],[Ejec Real Mes]]-Tabla13[[#This Row],[Program Entreg Mes]]</f>
        <v>#REF!</v>
      </c>
    </row>
    <row r="2792" spans="1:17">
      <c r="A2792" s="834">
        <v>4</v>
      </c>
      <c r="B2792" s="834" t="s">
        <v>2465</v>
      </c>
      <c r="C2792" s="834" t="s">
        <v>2466</v>
      </c>
      <c r="D2792" s="834" t="s">
        <v>764</v>
      </c>
      <c r="E2792" s="834" t="e">
        <f>#REF!</f>
        <v>#REF!</v>
      </c>
      <c r="F2792" s="834">
        <v>2</v>
      </c>
      <c r="G2792" s="834" t="s">
        <v>2444</v>
      </c>
      <c r="H2792" s="834" t="e">
        <f>#REF!</f>
        <v>#REF!</v>
      </c>
      <c r="I2792" s="834" t="e">
        <f>#REF!+#REF!</f>
        <v>#REF!</v>
      </c>
      <c r="J2792" s="839" t="e">
        <f>#REF!+#REF!</f>
        <v>#REF!</v>
      </c>
      <c r="K2792" s="835" t="e">
        <f t="shared" si="63"/>
        <v>#REF!</v>
      </c>
      <c r="L2792" s="835" t="e">
        <f t="shared" si="64"/>
        <v>#REF!</v>
      </c>
      <c r="M2792" s="834" t="e">
        <f>#REF!</f>
        <v>#REF!</v>
      </c>
      <c r="N2792" s="839" t="e">
        <f>#REF!</f>
        <v>#REF!</v>
      </c>
      <c r="O2792" s="836" t="e">
        <f t="shared" si="65"/>
        <v>#REF!</v>
      </c>
      <c r="P2792" s="820" t="e">
        <f>Tabla13[[#This Row],[Ejec Real Acumu]]-Tabla13[[#This Row],[Proyec Ejec Acumul]]</f>
        <v>#REF!</v>
      </c>
      <c r="Q2792" s="820" t="e">
        <f>Tabla13[[#This Row],[Ejec Real Mes]]-Tabla13[[#This Row],[Program Entreg Mes]]</f>
        <v>#REF!</v>
      </c>
    </row>
    <row r="2793" spans="1:17">
      <c r="A2793" s="834">
        <v>5</v>
      </c>
      <c r="B2793" s="834" t="s">
        <v>2465</v>
      </c>
      <c r="C2793" s="834" t="s">
        <v>2466</v>
      </c>
      <c r="D2793" s="834" t="s">
        <v>764</v>
      </c>
      <c r="E2793" s="834" t="e">
        <f>#REF!</f>
        <v>#REF!</v>
      </c>
      <c r="F2793" s="834">
        <v>2</v>
      </c>
      <c r="G2793" s="834" t="s">
        <v>2444</v>
      </c>
      <c r="H2793" s="834" t="e">
        <f>#REF!</f>
        <v>#REF!</v>
      </c>
      <c r="I2793" s="834" t="e">
        <f>#REF!+#REF!</f>
        <v>#REF!</v>
      </c>
      <c r="J2793" s="839" t="e">
        <f>#REF!+#REF!</f>
        <v>#REF!</v>
      </c>
      <c r="K2793" s="835" t="e">
        <f t="shared" si="63"/>
        <v>#REF!</v>
      </c>
      <c r="L2793" s="835" t="e">
        <f t="shared" si="64"/>
        <v>#REF!</v>
      </c>
      <c r="M2793" s="834" t="e">
        <f>#REF!</f>
        <v>#REF!</v>
      </c>
      <c r="N2793" s="839" t="e">
        <f>#REF!</f>
        <v>#REF!</v>
      </c>
      <c r="O2793" s="836" t="e">
        <f t="shared" si="65"/>
        <v>#REF!</v>
      </c>
      <c r="P2793" s="820" t="e">
        <f>Tabla13[[#This Row],[Ejec Real Acumu]]-Tabla13[[#This Row],[Proyec Ejec Acumul]]</f>
        <v>#REF!</v>
      </c>
      <c r="Q2793" s="820" t="e">
        <f>Tabla13[[#This Row],[Ejec Real Mes]]-Tabla13[[#This Row],[Program Entreg Mes]]</f>
        <v>#REF!</v>
      </c>
    </row>
    <row r="2794" spans="1:17">
      <c r="A2794" s="834">
        <v>6</v>
      </c>
      <c r="B2794" s="834" t="s">
        <v>2465</v>
      </c>
      <c r="C2794" s="834" t="s">
        <v>2466</v>
      </c>
      <c r="D2794" s="834" t="s">
        <v>764</v>
      </c>
      <c r="E2794" s="834" t="e">
        <f>#REF!</f>
        <v>#REF!</v>
      </c>
      <c r="F2794" s="834">
        <v>2</v>
      </c>
      <c r="G2794" s="834" t="s">
        <v>2444</v>
      </c>
      <c r="H2794" s="834" t="e">
        <f>#REF!</f>
        <v>#REF!</v>
      </c>
      <c r="I2794" s="834" t="e">
        <f>#REF!+#REF!</f>
        <v>#REF!</v>
      </c>
      <c r="J2794" s="839" t="e">
        <f>#REF!+#REF!</f>
        <v>#REF!</v>
      </c>
      <c r="K2794" s="835" t="e">
        <f t="shared" si="63"/>
        <v>#REF!</v>
      </c>
      <c r="L2794" s="835" t="e">
        <f t="shared" si="64"/>
        <v>#REF!</v>
      </c>
      <c r="M2794" s="834" t="e">
        <f>#REF!</f>
        <v>#REF!</v>
      </c>
      <c r="N2794" s="839" t="e">
        <f>#REF!</f>
        <v>#REF!</v>
      </c>
      <c r="O2794" s="836" t="e">
        <f t="shared" si="65"/>
        <v>#REF!</v>
      </c>
      <c r="P2794" s="820" t="e">
        <f>Tabla13[[#This Row],[Ejec Real Acumu]]-Tabla13[[#This Row],[Proyec Ejec Acumul]]</f>
        <v>#REF!</v>
      </c>
      <c r="Q2794" s="820" t="e">
        <f>Tabla13[[#This Row],[Ejec Real Mes]]-Tabla13[[#This Row],[Program Entreg Mes]]</f>
        <v>#REF!</v>
      </c>
    </row>
    <row r="2795" spans="1:17">
      <c r="A2795" s="834">
        <v>7</v>
      </c>
      <c r="B2795" s="834" t="s">
        <v>2465</v>
      </c>
      <c r="C2795" s="834" t="s">
        <v>2466</v>
      </c>
      <c r="D2795" s="834" t="s">
        <v>764</v>
      </c>
      <c r="E2795" s="834" t="e">
        <f>#REF!</f>
        <v>#REF!</v>
      </c>
      <c r="F2795" s="834">
        <v>2</v>
      </c>
      <c r="G2795" s="834" t="s">
        <v>2444</v>
      </c>
      <c r="H2795" s="834" t="e">
        <f>#REF!</f>
        <v>#REF!</v>
      </c>
      <c r="I2795" s="834" t="e">
        <f>#REF!+#REF!</f>
        <v>#REF!</v>
      </c>
      <c r="J2795" s="839" t="e">
        <f>#REF!+#REF!</f>
        <v>#REF!</v>
      </c>
      <c r="K2795" s="835" t="e">
        <f t="shared" si="63"/>
        <v>#REF!</v>
      </c>
      <c r="L2795" s="835" t="e">
        <f t="shared" si="64"/>
        <v>#REF!</v>
      </c>
      <c r="M2795" s="834" t="e">
        <f>#REF!</f>
        <v>#REF!</v>
      </c>
      <c r="N2795" s="839" t="e">
        <f>#REF!</f>
        <v>#REF!</v>
      </c>
      <c r="O2795" s="836" t="e">
        <f t="shared" si="65"/>
        <v>#REF!</v>
      </c>
      <c r="P2795" s="820" t="e">
        <f>Tabla13[[#This Row],[Ejec Real Acumu]]-Tabla13[[#This Row],[Proyec Ejec Acumul]]</f>
        <v>#REF!</v>
      </c>
      <c r="Q2795" s="820" t="e">
        <f>Tabla13[[#This Row],[Ejec Real Mes]]-Tabla13[[#This Row],[Program Entreg Mes]]</f>
        <v>#REF!</v>
      </c>
    </row>
    <row r="2796" spans="1:17">
      <c r="A2796" s="834">
        <v>8</v>
      </c>
      <c r="B2796" s="834" t="s">
        <v>2465</v>
      </c>
      <c r="C2796" s="834" t="s">
        <v>2466</v>
      </c>
      <c r="D2796" s="834" t="s">
        <v>764</v>
      </c>
      <c r="E2796" s="834" t="e">
        <f>#REF!</f>
        <v>#REF!</v>
      </c>
      <c r="F2796" s="834">
        <v>2</v>
      </c>
      <c r="G2796" s="834" t="s">
        <v>2444</v>
      </c>
      <c r="H2796" s="834" t="e">
        <f>#REF!</f>
        <v>#REF!</v>
      </c>
      <c r="I2796" s="834" t="e">
        <f>#REF!+#REF!</f>
        <v>#REF!</v>
      </c>
      <c r="J2796" s="839" t="e">
        <f>#REF!+#REF!</f>
        <v>#REF!</v>
      </c>
      <c r="K2796" s="835" t="e">
        <f t="shared" si="63"/>
        <v>#REF!</v>
      </c>
      <c r="L2796" s="835" t="e">
        <f t="shared" si="64"/>
        <v>#REF!</v>
      </c>
      <c r="M2796" s="834" t="e">
        <f>#REF!</f>
        <v>#REF!</v>
      </c>
      <c r="N2796" s="839" t="e">
        <f>#REF!</f>
        <v>#REF!</v>
      </c>
      <c r="O2796" s="836" t="e">
        <f t="shared" si="65"/>
        <v>#REF!</v>
      </c>
      <c r="P2796" s="820" t="e">
        <f>Tabla13[[#This Row],[Ejec Real Acumu]]-Tabla13[[#This Row],[Proyec Ejec Acumul]]</f>
        <v>#REF!</v>
      </c>
      <c r="Q2796" s="820" t="e">
        <f>Tabla13[[#This Row],[Ejec Real Mes]]-Tabla13[[#This Row],[Program Entreg Mes]]</f>
        <v>#REF!</v>
      </c>
    </row>
    <row r="2797" spans="1:17">
      <c r="A2797" s="834">
        <v>9</v>
      </c>
      <c r="B2797" s="834" t="s">
        <v>2465</v>
      </c>
      <c r="C2797" s="834" t="s">
        <v>2466</v>
      </c>
      <c r="D2797" s="834" t="s">
        <v>764</v>
      </c>
      <c r="E2797" s="834" t="e">
        <f>#REF!</f>
        <v>#REF!</v>
      </c>
      <c r="F2797" s="834">
        <v>2</v>
      </c>
      <c r="G2797" s="834" t="s">
        <v>2444</v>
      </c>
      <c r="H2797" s="834" t="e">
        <f>#REF!</f>
        <v>#REF!</v>
      </c>
      <c r="I2797" s="834" t="e">
        <f>#REF!+#REF!</f>
        <v>#REF!</v>
      </c>
      <c r="J2797" s="839" t="e">
        <f>#REF!+#REF!</f>
        <v>#REF!</v>
      </c>
      <c r="K2797" s="835" t="e">
        <f t="shared" si="63"/>
        <v>#REF!</v>
      </c>
      <c r="L2797" s="835" t="e">
        <f t="shared" si="64"/>
        <v>#REF!</v>
      </c>
      <c r="M2797" s="834" t="e">
        <f>#REF!</f>
        <v>#REF!</v>
      </c>
      <c r="N2797" s="839" t="e">
        <f>#REF!</f>
        <v>#REF!</v>
      </c>
      <c r="O2797" s="836" t="e">
        <f t="shared" si="65"/>
        <v>#REF!</v>
      </c>
      <c r="P2797" s="820" t="e">
        <f>Tabla13[[#This Row],[Ejec Real Acumu]]-Tabla13[[#This Row],[Proyec Ejec Acumul]]</f>
        <v>#REF!</v>
      </c>
      <c r="Q2797" s="820" t="e">
        <f>Tabla13[[#This Row],[Ejec Real Mes]]-Tabla13[[#This Row],[Program Entreg Mes]]</f>
        <v>#REF!</v>
      </c>
    </row>
    <row r="2798" spans="1:17">
      <c r="A2798" s="834">
        <v>10</v>
      </c>
      <c r="B2798" s="834" t="s">
        <v>2465</v>
      </c>
      <c r="C2798" s="834" t="s">
        <v>2466</v>
      </c>
      <c r="D2798" s="834" t="s">
        <v>764</v>
      </c>
      <c r="E2798" s="834" t="e">
        <f>#REF!</f>
        <v>#REF!</v>
      </c>
      <c r="F2798" s="834">
        <v>2</v>
      </c>
      <c r="G2798" s="834" t="s">
        <v>2444</v>
      </c>
      <c r="H2798" s="834" t="e">
        <f>#REF!</f>
        <v>#REF!</v>
      </c>
      <c r="I2798" s="834" t="e">
        <f>#REF!+#REF!</f>
        <v>#REF!</v>
      </c>
      <c r="J2798" s="839" t="e">
        <f>#REF!+#REF!</f>
        <v>#REF!</v>
      </c>
      <c r="K2798" s="835" t="e">
        <f t="shared" si="63"/>
        <v>#REF!</v>
      </c>
      <c r="L2798" s="835" t="e">
        <f t="shared" si="64"/>
        <v>#REF!</v>
      </c>
      <c r="M2798" s="834" t="e">
        <f>#REF!</f>
        <v>#REF!</v>
      </c>
      <c r="N2798" s="839" t="e">
        <f>#REF!</f>
        <v>#REF!</v>
      </c>
      <c r="O2798" s="836" t="e">
        <f t="shared" si="65"/>
        <v>#REF!</v>
      </c>
      <c r="P2798" s="820" t="e">
        <f>Tabla13[[#This Row],[Ejec Real Acumu]]-Tabla13[[#This Row],[Proyec Ejec Acumul]]</f>
        <v>#REF!</v>
      </c>
      <c r="Q2798" s="820" t="e">
        <f>Tabla13[[#This Row],[Ejec Real Mes]]-Tabla13[[#This Row],[Program Entreg Mes]]</f>
        <v>#REF!</v>
      </c>
    </row>
    <row r="2799" spans="1:17">
      <c r="A2799" s="834">
        <v>11</v>
      </c>
      <c r="B2799" s="834" t="s">
        <v>2465</v>
      </c>
      <c r="C2799" s="834" t="s">
        <v>2466</v>
      </c>
      <c r="D2799" s="834" t="s">
        <v>764</v>
      </c>
      <c r="E2799" s="834" t="e">
        <f>#REF!</f>
        <v>#REF!</v>
      </c>
      <c r="F2799" s="834">
        <v>2</v>
      </c>
      <c r="G2799" s="834" t="s">
        <v>2444</v>
      </c>
      <c r="H2799" s="834" t="e">
        <f>#REF!</f>
        <v>#REF!</v>
      </c>
      <c r="I2799" s="834" t="e">
        <f>#REF!+#REF!</f>
        <v>#REF!</v>
      </c>
      <c r="J2799" s="839" t="e">
        <f>#REF!+#REF!</f>
        <v>#REF!</v>
      </c>
      <c r="K2799" s="835" t="e">
        <f t="shared" si="63"/>
        <v>#REF!</v>
      </c>
      <c r="L2799" s="835" t="e">
        <f t="shared" si="64"/>
        <v>#REF!</v>
      </c>
      <c r="M2799" s="834" t="e">
        <f>#REF!</f>
        <v>#REF!</v>
      </c>
      <c r="N2799" s="839" t="e">
        <f>#REF!</f>
        <v>#REF!</v>
      </c>
      <c r="O2799" s="836" t="e">
        <f t="shared" si="65"/>
        <v>#REF!</v>
      </c>
      <c r="P2799" s="820" t="e">
        <f>Tabla13[[#This Row],[Ejec Real Acumu]]-Tabla13[[#This Row],[Proyec Ejec Acumul]]</f>
        <v>#REF!</v>
      </c>
      <c r="Q2799" s="820" t="e">
        <f>Tabla13[[#This Row],[Ejec Real Mes]]-Tabla13[[#This Row],[Program Entreg Mes]]</f>
        <v>#REF!</v>
      </c>
    </row>
    <row r="2800" spans="1:17">
      <c r="A2800" s="834">
        <v>12</v>
      </c>
      <c r="B2800" s="834" t="s">
        <v>2465</v>
      </c>
      <c r="C2800" s="834" t="s">
        <v>2466</v>
      </c>
      <c r="D2800" s="834" t="s">
        <v>764</v>
      </c>
      <c r="E2800" s="834" t="e">
        <f>#REF!</f>
        <v>#REF!</v>
      </c>
      <c r="F2800" s="834">
        <v>2</v>
      </c>
      <c r="G2800" s="834" t="s">
        <v>2444</v>
      </c>
      <c r="H2800" s="834" t="e">
        <f>#REF!</f>
        <v>#REF!</v>
      </c>
      <c r="I2800" s="834" t="e">
        <f>#REF!+#REF!</f>
        <v>#REF!</v>
      </c>
      <c r="J2800" s="839" t="e">
        <f>#REF!+#REF!</f>
        <v>#REF!</v>
      </c>
      <c r="K2800" s="835" t="e">
        <f t="shared" si="63"/>
        <v>#REF!</v>
      </c>
      <c r="L2800" s="835" t="e">
        <f t="shared" si="64"/>
        <v>#REF!</v>
      </c>
      <c r="M2800" s="834" t="e">
        <f>#REF!</f>
        <v>#REF!</v>
      </c>
      <c r="N2800" s="839" t="e">
        <f>#REF!</f>
        <v>#REF!</v>
      </c>
      <c r="O2800" s="836" t="e">
        <f t="shared" si="65"/>
        <v>#REF!</v>
      </c>
      <c r="P2800" s="820" t="e">
        <f>Tabla13[[#This Row],[Ejec Real Acumu]]-Tabla13[[#This Row],[Proyec Ejec Acumul]]</f>
        <v>#REF!</v>
      </c>
      <c r="Q2800" s="820" t="e">
        <f>Tabla13[[#This Row],[Ejec Real Mes]]-Tabla13[[#This Row],[Program Entreg Mes]]</f>
        <v>#REF!</v>
      </c>
    </row>
    <row r="2801" spans="1:17">
      <c r="A2801" s="834">
        <v>13</v>
      </c>
      <c r="B2801" s="834" t="s">
        <v>2465</v>
      </c>
      <c r="C2801" s="834" t="s">
        <v>2466</v>
      </c>
      <c r="D2801" s="834" t="s">
        <v>764</v>
      </c>
      <c r="E2801" s="834" t="e">
        <f>#REF!</f>
        <v>#REF!</v>
      </c>
      <c r="F2801" s="834">
        <v>2</v>
      </c>
      <c r="G2801" s="834" t="s">
        <v>2444</v>
      </c>
      <c r="H2801" s="834" t="e">
        <f>#REF!</f>
        <v>#REF!</v>
      </c>
      <c r="I2801" s="834" t="e">
        <f>#REF!+#REF!</f>
        <v>#REF!</v>
      </c>
      <c r="J2801" s="839" t="e">
        <f>#REF!+#REF!</f>
        <v>#REF!</v>
      </c>
      <c r="K2801" s="835" t="e">
        <f t="shared" si="63"/>
        <v>#REF!</v>
      </c>
      <c r="L2801" s="835" t="e">
        <f t="shared" si="64"/>
        <v>#REF!</v>
      </c>
      <c r="M2801" s="834" t="e">
        <f>#REF!</f>
        <v>#REF!</v>
      </c>
      <c r="N2801" s="839" t="e">
        <f>#REF!</f>
        <v>#REF!</v>
      </c>
      <c r="O2801" s="836" t="e">
        <f t="shared" si="65"/>
        <v>#REF!</v>
      </c>
      <c r="P2801" s="820" t="e">
        <f>Tabla13[[#This Row],[Ejec Real Acumu]]-Tabla13[[#This Row],[Proyec Ejec Acumul]]</f>
        <v>#REF!</v>
      </c>
      <c r="Q2801" s="820" t="e">
        <f>Tabla13[[#This Row],[Ejec Real Mes]]-Tabla13[[#This Row],[Program Entreg Mes]]</f>
        <v>#REF!</v>
      </c>
    </row>
    <row r="2802" spans="1:17">
      <c r="A2802" s="834">
        <v>14</v>
      </c>
      <c r="B2802" s="834" t="s">
        <v>2465</v>
      </c>
      <c r="C2802" s="834" t="s">
        <v>2466</v>
      </c>
      <c r="D2802" s="834" t="s">
        <v>764</v>
      </c>
      <c r="E2802" s="834" t="e">
        <f>#REF!</f>
        <v>#REF!</v>
      </c>
      <c r="F2802" s="834">
        <v>2</v>
      </c>
      <c r="G2802" s="834" t="s">
        <v>2444</v>
      </c>
      <c r="H2802" s="834" t="e">
        <f>#REF!</f>
        <v>#REF!</v>
      </c>
      <c r="I2802" s="834" t="e">
        <f>#REF!+#REF!</f>
        <v>#REF!</v>
      </c>
      <c r="J2802" s="839" t="e">
        <f>#REF!+#REF!</f>
        <v>#REF!</v>
      </c>
      <c r="K2802" s="835" t="e">
        <f t="shared" si="63"/>
        <v>#REF!</v>
      </c>
      <c r="L2802" s="835" t="e">
        <f t="shared" si="64"/>
        <v>#REF!</v>
      </c>
      <c r="M2802" s="834" t="e">
        <f>#REF!</f>
        <v>#REF!</v>
      </c>
      <c r="N2802" s="839" t="e">
        <f>#REF!</f>
        <v>#REF!</v>
      </c>
      <c r="O2802" s="836" t="e">
        <f t="shared" si="65"/>
        <v>#REF!</v>
      </c>
      <c r="P2802" s="820" t="e">
        <f>Tabla13[[#This Row],[Ejec Real Acumu]]-Tabla13[[#This Row],[Proyec Ejec Acumul]]</f>
        <v>#REF!</v>
      </c>
      <c r="Q2802" s="820" t="e">
        <f>Tabla13[[#This Row],[Ejec Real Mes]]-Tabla13[[#This Row],[Program Entreg Mes]]</f>
        <v>#REF!</v>
      </c>
    </row>
    <row r="2803" spans="1:17">
      <c r="A2803" s="834">
        <v>1</v>
      </c>
      <c r="B2803" s="834" t="s">
        <v>2465</v>
      </c>
      <c r="C2803" s="834" t="s">
        <v>2466</v>
      </c>
      <c r="D2803" s="834" t="s">
        <v>764</v>
      </c>
      <c r="E2803" s="834" t="e">
        <f>#REF!</f>
        <v>#REF!</v>
      </c>
      <c r="F2803" s="834">
        <v>3</v>
      </c>
      <c r="G2803" s="834" t="s">
        <v>2445</v>
      </c>
      <c r="H2803" s="834" t="e">
        <f>#REF!</f>
        <v>#REF!</v>
      </c>
      <c r="I2803" s="834" t="e">
        <f>#REF!+#REF!+#REF!</f>
        <v>#REF!</v>
      </c>
      <c r="J2803" s="839" t="e">
        <f>#REF!+#REF!+#REF!</f>
        <v>#REF!</v>
      </c>
      <c r="K2803" s="835" t="e">
        <f t="shared" si="63"/>
        <v>#REF!</v>
      </c>
      <c r="L2803" s="835" t="e">
        <f t="shared" si="64"/>
        <v>#REF!</v>
      </c>
      <c r="M2803" s="834" t="e">
        <f>#REF!</f>
        <v>#REF!</v>
      </c>
      <c r="N2803" s="839" t="e">
        <f>#REF!</f>
        <v>#REF!</v>
      </c>
      <c r="O2803" s="836" t="e">
        <f t="shared" si="65"/>
        <v>#REF!</v>
      </c>
      <c r="P2803" s="820" t="e">
        <f>Tabla13[[#This Row],[Ejec Real Acumu]]-Tabla13[[#This Row],[Proyec Ejec Acumul]]</f>
        <v>#REF!</v>
      </c>
      <c r="Q2803" s="820" t="e">
        <f>Tabla13[[#This Row],[Ejec Real Mes]]-Tabla13[[#This Row],[Program Entreg Mes]]</f>
        <v>#REF!</v>
      </c>
    </row>
    <row r="2804" spans="1:17">
      <c r="A2804" s="834">
        <v>2</v>
      </c>
      <c r="B2804" s="834" t="s">
        <v>2465</v>
      </c>
      <c r="C2804" s="834" t="s">
        <v>2466</v>
      </c>
      <c r="D2804" s="834" t="s">
        <v>764</v>
      </c>
      <c r="E2804" s="834" t="e">
        <f>#REF!</f>
        <v>#REF!</v>
      </c>
      <c r="F2804" s="834">
        <v>3</v>
      </c>
      <c r="G2804" s="834" t="s">
        <v>2445</v>
      </c>
      <c r="H2804" s="834" t="e">
        <f>#REF!</f>
        <v>#REF!</v>
      </c>
      <c r="I2804" s="834" t="e">
        <f>#REF!+#REF!+#REF!</f>
        <v>#REF!</v>
      </c>
      <c r="J2804" s="839" t="e">
        <f>#REF!+#REF!+#REF!</f>
        <v>#REF!</v>
      </c>
      <c r="K2804" s="835" t="e">
        <f t="shared" si="63"/>
        <v>#REF!</v>
      </c>
      <c r="L2804" s="835" t="e">
        <f t="shared" si="64"/>
        <v>#REF!</v>
      </c>
      <c r="M2804" s="834" t="e">
        <f>#REF!</f>
        <v>#REF!</v>
      </c>
      <c r="N2804" s="839" t="e">
        <f>#REF!</f>
        <v>#REF!</v>
      </c>
      <c r="O2804" s="836" t="e">
        <f t="shared" si="65"/>
        <v>#REF!</v>
      </c>
      <c r="P2804" s="820" t="e">
        <f>Tabla13[[#This Row],[Ejec Real Acumu]]-Tabla13[[#This Row],[Proyec Ejec Acumul]]</f>
        <v>#REF!</v>
      </c>
      <c r="Q2804" s="820" t="e">
        <f>Tabla13[[#This Row],[Ejec Real Mes]]-Tabla13[[#This Row],[Program Entreg Mes]]</f>
        <v>#REF!</v>
      </c>
    </row>
    <row r="2805" spans="1:17">
      <c r="A2805" s="834">
        <v>3</v>
      </c>
      <c r="B2805" s="834" t="s">
        <v>2465</v>
      </c>
      <c r="C2805" s="834" t="s">
        <v>2466</v>
      </c>
      <c r="D2805" s="834" t="s">
        <v>764</v>
      </c>
      <c r="E2805" s="834" t="e">
        <f>#REF!</f>
        <v>#REF!</v>
      </c>
      <c r="F2805" s="834">
        <v>3</v>
      </c>
      <c r="G2805" s="834" t="s">
        <v>2445</v>
      </c>
      <c r="H2805" s="834" t="e">
        <f>#REF!</f>
        <v>#REF!</v>
      </c>
      <c r="I2805" s="834" t="e">
        <f>#REF!+#REF!+#REF!</f>
        <v>#REF!</v>
      </c>
      <c r="J2805" s="839" t="e">
        <f>#REF!+#REF!+#REF!</f>
        <v>#REF!</v>
      </c>
      <c r="K2805" s="835" t="e">
        <f t="shared" si="63"/>
        <v>#REF!</v>
      </c>
      <c r="L2805" s="835" t="e">
        <f t="shared" si="64"/>
        <v>#REF!</v>
      </c>
      <c r="M2805" s="834" t="e">
        <f>#REF!</f>
        <v>#REF!</v>
      </c>
      <c r="N2805" s="839" t="e">
        <f>#REF!</f>
        <v>#REF!</v>
      </c>
      <c r="O2805" s="836" t="e">
        <f t="shared" si="65"/>
        <v>#REF!</v>
      </c>
      <c r="P2805" s="820" t="e">
        <f>Tabla13[[#This Row],[Ejec Real Acumu]]-Tabla13[[#This Row],[Proyec Ejec Acumul]]</f>
        <v>#REF!</v>
      </c>
      <c r="Q2805" s="820" t="e">
        <f>Tabla13[[#This Row],[Ejec Real Mes]]-Tabla13[[#This Row],[Program Entreg Mes]]</f>
        <v>#REF!</v>
      </c>
    </row>
    <row r="2806" spans="1:17">
      <c r="A2806" s="834">
        <v>4</v>
      </c>
      <c r="B2806" s="834" t="s">
        <v>2465</v>
      </c>
      <c r="C2806" s="834" t="s">
        <v>2466</v>
      </c>
      <c r="D2806" s="834" t="s">
        <v>764</v>
      </c>
      <c r="E2806" s="834" t="e">
        <f>#REF!</f>
        <v>#REF!</v>
      </c>
      <c r="F2806" s="834">
        <v>3</v>
      </c>
      <c r="G2806" s="834" t="s">
        <v>2445</v>
      </c>
      <c r="H2806" s="834" t="e">
        <f>#REF!</f>
        <v>#REF!</v>
      </c>
      <c r="I2806" s="834" t="e">
        <f>#REF!+#REF!+#REF!</f>
        <v>#REF!</v>
      </c>
      <c r="J2806" s="839" t="e">
        <f>#REF!+#REF!+#REF!</f>
        <v>#REF!</v>
      </c>
      <c r="K2806" s="835" t="e">
        <f t="shared" si="63"/>
        <v>#REF!</v>
      </c>
      <c r="L2806" s="835" t="e">
        <f t="shared" si="64"/>
        <v>#REF!</v>
      </c>
      <c r="M2806" s="834" t="e">
        <f>#REF!</f>
        <v>#REF!</v>
      </c>
      <c r="N2806" s="839" t="e">
        <f>#REF!</f>
        <v>#REF!</v>
      </c>
      <c r="O2806" s="836" t="e">
        <f t="shared" si="65"/>
        <v>#REF!</v>
      </c>
      <c r="P2806" s="820" t="e">
        <f>Tabla13[[#This Row],[Ejec Real Acumu]]-Tabla13[[#This Row],[Proyec Ejec Acumul]]</f>
        <v>#REF!</v>
      </c>
      <c r="Q2806" s="820" t="e">
        <f>Tabla13[[#This Row],[Ejec Real Mes]]-Tabla13[[#This Row],[Program Entreg Mes]]</f>
        <v>#REF!</v>
      </c>
    </row>
    <row r="2807" spans="1:17">
      <c r="A2807" s="834">
        <v>5</v>
      </c>
      <c r="B2807" s="834" t="s">
        <v>2465</v>
      </c>
      <c r="C2807" s="834" t="s">
        <v>2466</v>
      </c>
      <c r="D2807" s="834" t="s">
        <v>764</v>
      </c>
      <c r="E2807" s="834" t="e">
        <f>#REF!</f>
        <v>#REF!</v>
      </c>
      <c r="F2807" s="834">
        <v>3</v>
      </c>
      <c r="G2807" s="834" t="s">
        <v>2445</v>
      </c>
      <c r="H2807" s="834" t="e">
        <f>#REF!</f>
        <v>#REF!</v>
      </c>
      <c r="I2807" s="834" t="e">
        <f>#REF!+#REF!+#REF!</f>
        <v>#REF!</v>
      </c>
      <c r="J2807" s="839" t="e">
        <f>#REF!+#REF!+#REF!</f>
        <v>#REF!</v>
      </c>
      <c r="K2807" s="835" t="e">
        <f t="shared" si="63"/>
        <v>#REF!</v>
      </c>
      <c r="L2807" s="835" t="e">
        <f t="shared" si="64"/>
        <v>#REF!</v>
      </c>
      <c r="M2807" s="834" t="e">
        <f>#REF!</f>
        <v>#REF!</v>
      </c>
      <c r="N2807" s="839" t="e">
        <f>#REF!</f>
        <v>#REF!</v>
      </c>
      <c r="O2807" s="836" t="e">
        <f t="shared" si="65"/>
        <v>#REF!</v>
      </c>
      <c r="P2807" s="820" t="e">
        <f>Tabla13[[#This Row],[Ejec Real Acumu]]-Tabla13[[#This Row],[Proyec Ejec Acumul]]</f>
        <v>#REF!</v>
      </c>
      <c r="Q2807" s="820" t="e">
        <f>Tabla13[[#This Row],[Ejec Real Mes]]-Tabla13[[#This Row],[Program Entreg Mes]]</f>
        <v>#REF!</v>
      </c>
    </row>
    <row r="2808" spans="1:17">
      <c r="A2808" s="834">
        <v>6</v>
      </c>
      <c r="B2808" s="834" t="s">
        <v>2465</v>
      </c>
      <c r="C2808" s="834" t="s">
        <v>2466</v>
      </c>
      <c r="D2808" s="834" t="s">
        <v>764</v>
      </c>
      <c r="E2808" s="834" t="e">
        <f>#REF!</f>
        <v>#REF!</v>
      </c>
      <c r="F2808" s="834">
        <v>3</v>
      </c>
      <c r="G2808" s="834" t="s">
        <v>2445</v>
      </c>
      <c r="H2808" s="834" t="e">
        <f>#REF!</f>
        <v>#REF!</v>
      </c>
      <c r="I2808" s="834" t="e">
        <f>#REF!+#REF!+#REF!</f>
        <v>#REF!</v>
      </c>
      <c r="J2808" s="839" t="e">
        <f>#REF!+#REF!+#REF!</f>
        <v>#REF!</v>
      </c>
      <c r="K2808" s="835" t="e">
        <f t="shared" si="63"/>
        <v>#REF!</v>
      </c>
      <c r="L2808" s="835" t="e">
        <f t="shared" si="64"/>
        <v>#REF!</v>
      </c>
      <c r="M2808" s="834" t="e">
        <f>#REF!</f>
        <v>#REF!</v>
      </c>
      <c r="N2808" s="839" t="e">
        <f>#REF!</f>
        <v>#REF!</v>
      </c>
      <c r="O2808" s="836" t="e">
        <f t="shared" si="65"/>
        <v>#REF!</v>
      </c>
      <c r="P2808" s="820" t="e">
        <f>Tabla13[[#This Row],[Ejec Real Acumu]]-Tabla13[[#This Row],[Proyec Ejec Acumul]]</f>
        <v>#REF!</v>
      </c>
      <c r="Q2808" s="820" t="e">
        <f>Tabla13[[#This Row],[Ejec Real Mes]]-Tabla13[[#This Row],[Program Entreg Mes]]</f>
        <v>#REF!</v>
      </c>
    </row>
    <row r="2809" spans="1:17">
      <c r="A2809" s="834">
        <v>7</v>
      </c>
      <c r="B2809" s="834" t="s">
        <v>2465</v>
      </c>
      <c r="C2809" s="834" t="s">
        <v>2466</v>
      </c>
      <c r="D2809" s="834" t="s">
        <v>764</v>
      </c>
      <c r="E2809" s="834" t="e">
        <f>#REF!</f>
        <v>#REF!</v>
      </c>
      <c r="F2809" s="834">
        <v>3</v>
      </c>
      <c r="G2809" s="834" t="s">
        <v>2445</v>
      </c>
      <c r="H2809" s="834" t="e">
        <f>#REF!</f>
        <v>#REF!</v>
      </c>
      <c r="I2809" s="834" t="e">
        <f>#REF!+#REF!+#REF!</f>
        <v>#REF!</v>
      </c>
      <c r="J2809" s="839" t="e">
        <f>#REF!+#REF!+#REF!</f>
        <v>#REF!</v>
      </c>
      <c r="K2809" s="835" t="e">
        <f t="shared" si="63"/>
        <v>#REF!</v>
      </c>
      <c r="L2809" s="835" t="e">
        <f t="shared" si="64"/>
        <v>#REF!</v>
      </c>
      <c r="M2809" s="834" t="e">
        <f>#REF!</f>
        <v>#REF!</v>
      </c>
      <c r="N2809" s="839" t="e">
        <f>#REF!</f>
        <v>#REF!</v>
      </c>
      <c r="O2809" s="836" t="e">
        <f t="shared" si="65"/>
        <v>#REF!</v>
      </c>
      <c r="P2809" s="820" t="e">
        <f>Tabla13[[#This Row],[Ejec Real Acumu]]-Tabla13[[#This Row],[Proyec Ejec Acumul]]</f>
        <v>#REF!</v>
      </c>
      <c r="Q2809" s="820" t="e">
        <f>Tabla13[[#This Row],[Ejec Real Mes]]-Tabla13[[#This Row],[Program Entreg Mes]]</f>
        <v>#REF!</v>
      </c>
    </row>
    <row r="2810" spans="1:17">
      <c r="A2810" s="834">
        <v>8</v>
      </c>
      <c r="B2810" s="834" t="s">
        <v>2465</v>
      </c>
      <c r="C2810" s="834" t="s">
        <v>2466</v>
      </c>
      <c r="D2810" s="834" t="s">
        <v>764</v>
      </c>
      <c r="E2810" s="834" t="e">
        <f>#REF!</f>
        <v>#REF!</v>
      </c>
      <c r="F2810" s="834">
        <v>3</v>
      </c>
      <c r="G2810" s="834" t="s">
        <v>2445</v>
      </c>
      <c r="H2810" s="834" t="e">
        <f>#REF!</f>
        <v>#REF!</v>
      </c>
      <c r="I2810" s="834" t="e">
        <f>#REF!+#REF!+#REF!</f>
        <v>#REF!</v>
      </c>
      <c r="J2810" s="839" t="e">
        <f>#REF!+#REF!+#REF!</f>
        <v>#REF!</v>
      </c>
      <c r="K2810" s="835" t="e">
        <f t="shared" si="63"/>
        <v>#REF!</v>
      </c>
      <c r="L2810" s="835" t="e">
        <f t="shared" si="64"/>
        <v>#REF!</v>
      </c>
      <c r="M2810" s="834" t="e">
        <f>#REF!</f>
        <v>#REF!</v>
      </c>
      <c r="N2810" s="839" t="e">
        <f>#REF!</f>
        <v>#REF!</v>
      </c>
      <c r="O2810" s="836" t="e">
        <f t="shared" si="65"/>
        <v>#REF!</v>
      </c>
      <c r="P2810" s="820" t="e">
        <f>Tabla13[[#This Row],[Ejec Real Acumu]]-Tabla13[[#This Row],[Proyec Ejec Acumul]]</f>
        <v>#REF!</v>
      </c>
      <c r="Q2810" s="820" t="e">
        <f>Tabla13[[#This Row],[Ejec Real Mes]]-Tabla13[[#This Row],[Program Entreg Mes]]</f>
        <v>#REF!</v>
      </c>
    </row>
    <row r="2811" spans="1:17">
      <c r="A2811" s="834">
        <v>9</v>
      </c>
      <c r="B2811" s="834" t="s">
        <v>2465</v>
      </c>
      <c r="C2811" s="834" t="s">
        <v>2466</v>
      </c>
      <c r="D2811" s="834" t="s">
        <v>764</v>
      </c>
      <c r="E2811" s="834" t="e">
        <f>#REF!</f>
        <v>#REF!</v>
      </c>
      <c r="F2811" s="834">
        <v>3</v>
      </c>
      <c r="G2811" s="834" t="s">
        <v>2445</v>
      </c>
      <c r="H2811" s="834" t="e">
        <f>#REF!</f>
        <v>#REF!</v>
      </c>
      <c r="I2811" s="834" t="e">
        <f>#REF!+#REF!+#REF!</f>
        <v>#REF!</v>
      </c>
      <c r="J2811" s="839" t="e">
        <f>#REF!+#REF!+#REF!</f>
        <v>#REF!</v>
      </c>
      <c r="K2811" s="835" t="e">
        <f t="shared" si="63"/>
        <v>#REF!</v>
      </c>
      <c r="L2811" s="835" t="e">
        <f t="shared" si="64"/>
        <v>#REF!</v>
      </c>
      <c r="M2811" s="834" t="e">
        <f>#REF!</f>
        <v>#REF!</v>
      </c>
      <c r="N2811" s="839" t="e">
        <f>#REF!</f>
        <v>#REF!</v>
      </c>
      <c r="O2811" s="836" t="e">
        <f t="shared" si="65"/>
        <v>#REF!</v>
      </c>
      <c r="P2811" s="820" t="e">
        <f>Tabla13[[#This Row],[Ejec Real Acumu]]-Tabla13[[#This Row],[Proyec Ejec Acumul]]</f>
        <v>#REF!</v>
      </c>
      <c r="Q2811" s="820" t="e">
        <f>Tabla13[[#This Row],[Ejec Real Mes]]-Tabla13[[#This Row],[Program Entreg Mes]]</f>
        <v>#REF!</v>
      </c>
    </row>
    <row r="2812" spans="1:17">
      <c r="A2812" s="834">
        <v>10</v>
      </c>
      <c r="B2812" s="834" t="s">
        <v>2465</v>
      </c>
      <c r="C2812" s="834" t="s">
        <v>2466</v>
      </c>
      <c r="D2812" s="834" t="s">
        <v>764</v>
      </c>
      <c r="E2812" s="834" t="e">
        <f>#REF!</f>
        <v>#REF!</v>
      </c>
      <c r="F2812" s="834">
        <v>3</v>
      </c>
      <c r="G2812" s="834" t="s">
        <v>2445</v>
      </c>
      <c r="H2812" s="834" t="e">
        <f>#REF!</f>
        <v>#REF!</v>
      </c>
      <c r="I2812" s="834" t="e">
        <f>#REF!+#REF!+#REF!</f>
        <v>#REF!</v>
      </c>
      <c r="J2812" s="839" t="e">
        <f>#REF!+#REF!+#REF!</f>
        <v>#REF!</v>
      </c>
      <c r="K2812" s="835" t="e">
        <f t="shared" si="63"/>
        <v>#REF!</v>
      </c>
      <c r="L2812" s="835" t="e">
        <f t="shared" si="64"/>
        <v>#REF!</v>
      </c>
      <c r="M2812" s="834" t="e">
        <f>#REF!</f>
        <v>#REF!</v>
      </c>
      <c r="N2812" s="839" t="e">
        <f>#REF!</f>
        <v>#REF!</v>
      </c>
      <c r="O2812" s="836" t="e">
        <f t="shared" si="65"/>
        <v>#REF!</v>
      </c>
      <c r="P2812" s="820" t="e">
        <f>Tabla13[[#This Row],[Ejec Real Acumu]]-Tabla13[[#This Row],[Proyec Ejec Acumul]]</f>
        <v>#REF!</v>
      </c>
      <c r="Q2812" s="820" t="e">
        <f>Tabla13[[#This Row],[Ejec Real Mes]]-Tabla13[[#This Row],[Program Entreg Mes]]</f>
        <v>#REF!</v>
      </c>
    </row>
    <row r="2813" spans="1:17">
      <c r="A2813" s="834">
        <v>11</v>
      </c>
      <c r="B2813" s="834" t="s">
        <v>2465</v>
      </c>
      <c r="C2813" s="834" t="s">
        <v>2466</v>
      </c>
      <c r="D2813" s="834" t="s">
        <v>764</v>
      </c>
      <c r="E2813" s="834" t="e">
        <f>#REF!</f>
        <v>#REF!</v>
      </c>
      <c r="F2813" s="834">
        <v>3</v>
      </c>
      <c r="G2813" s="834" t="s">
        <v>2445</v>
      </c>
      <c r="H2813" s="834" t="e">
        <f>#REF!</f>
        <v>#REF!</v>
      </c>
      <c r="I2813" s="834" t="e">
        <f>#REF!+#REF!+#REF!</f>
        <v>#REF!</v>
      </c>
      <c r="J2813" s="839" t="e">
        <f>#REF!+#REF!+#REF!</f>
        <v>#REF!</v>
      </c>
      <c r="K2813" s="835" t="e">
        <f t="shared" si="63"/>
        <v>#REF!</v>
      </c>
      <c r="L2813" s="835" t="e">
        <f t="shared" si="64"/>
        <v>#REF!</v>
      </c>
      <c r="M2813" s="834" t="e">
        <f>#REF!</f>
        <v>#REF!</v>
      </c>
      <c r="N2813" s="839" t="e">
        <f>#REF!</f>
        <v>#REF!</v>
      </c>
      <c r="O2813" s="836" t="e">
        <f t="shared" si="65"/>
        <v>#REF!</v>
      </c>
      <c r="P2813" s="820" t="e">
        <f>Tabla13[[#This Row],[Ejec Real Acumu]]-Tabla13[[#This Row],[Proyec Ejec Acumul]]</f>
        <v>#REF!</v>
      </c>
      <c r="Q2813" s="820" t="e">
        <f>Tabla13[[#This Row],[Ejec Real Mes]]-Tabla13[[#This Row],[Program Entreg Mes]]</f>
        <v>#REF!</v>
      </c>
    </row>
    <row r="2814" spans="1:17">
      <c r="A2814" s="834">
        <v>12</v>
      </c>
      <c r="B2814" s="834" t="s">
        <v>2465</v>
      </c>
      <c r="C2814" s="834" t="s">
        <v>2466</v>
      </c>
      <c r="D2814" s="834" t="s">
        <v>764</v>
      </c>
      <c r="E2814" s="834" t="e">
        <f>#REF!</f>
        <v>#REF!</v>
      </c>
      <c r="F2814" s="834">
        <v>3</v>
      </c>
      <c r="G2814" s="834" t="s">
        <v>2445</v>
      </c>
      <c r="H2814" s="834" t="e">
        <f>#REF!</f>
        <v>#REF!</v>
      </c>
      <c r="I2814" s="834" t="e">
        <f>#REF!+#REF!+#REF!</f>
        <v>#REF!</v>
      </c>
      <c r="J2814" s="839" t="e">
        <f>#REF!+#REF!+#REF!</f>
        <v>#REF!</v>
      </c>
      <c r="K2814" s="835" t="e">
        <f t="shared" si="63"/>
        <v>#REF!</v>
      </c>
      <c r="L2814" s="835" t="e">
        <f t="shared" si="64"/>
        <v>#REF!</v>
      </c>
      <c r="M2814" s="834" t="e">
        <f>#REF!</f>
        <v>#REF!</v>
      </c>
      <c r="N2814" s="839" t="e">
        <f>#REF!</f>
        <v>#REF!</v>
      </c>
      <c r="O2814" s="836" t="e">
        <f t="shared" si="65"/>
        <v>#REF!</v>
      </c>
      <c r="P2814" s="820" t="e">
        <f>Tabla13[[#This Row],[Ejec Real Acumu]]-Tabla13[[#This Row],[Proyec Ejec Acumul]]</f>
        <v>#REF!</v>
      </c>
      <c r="Q2814" s="820" t="e">
        <f>Tabla13[[#This Row],[Ejec Real Mes]]-Tabla13[[#This Row],[Program Entreg Mes]]</f>
        <v>#REF!</v>
      </c>
    </row>
    <row r="2815" spans="1:17">
      <c r="A2815" s="834">
        <v>13</v>
      </c>
      <c r="B2815" s="834" t="s">
        <v>2465</v>
      </c>
      <c r="C2815" s="834" t="s">
        <v>2466</v>
      </c>
      <c r="D2815" s="834" t="s">
        <v>764</v>
      </c>
      <c r="E2815" s="834" t="e">
        <f>#REF!</f>
        <v>#REF!</v>
      </c>
      <c r="F2815" s="834">
        <v>3</v>
      </c>
      <c r="G2815" s="834" t="s">
        <v>2445</v>
      </c>
      <c r="H2815" s="834" t="e">
        <f>#REF!</f>
        <v>#REF!</v>
      </c>
      <c r="I2815" s="834" t="e">
        <f>#REF!+#REF!+#REF!</f>
        <v>#REF!</v>
      </c>
      <c r="J2815" s="839" t="e">
        <f>#REF!+#REF!+#REF!</f>
        <v>#REF!</v>
      </c>
      <c r="K2815" s="835" t="e">
        <f t="shared" si="63"/>
        <v>#REF!</v>
      </c>
      <c r="L2815" s="835" t="e">
        <f t="shared" si="64"/>
        <v>#REF!</v>
      </c>
      <c r="M2815" s="834" t="e">
        <f>#REF!</f>
        <v>#REF!</v>
      </c>
      <c r="N2815" s="839" t="e">
        <f>#REF!</f>
        <v>#REF!</v>
      </c>
      <c r="O2815" s="836" t="e">
        <f t="shared" si="65"/>
        <v>#REF!</v>
      </c>
      <c r="P2815" s="820" t="e">
        <f>Tabla13[[#This Row],[Ejec Real Acumu]]-Tabla13[[#This Row],[Proyec Ejec Acumul]]</f>
        <v>#REF!</v>
      </c>
      <c r="Q2815" s="820" t="e">
        <f>Tabla13[[#This Row],[Ejec Real Mes]]-Tabla13[[#This Row],[Program Entreg Mes]]</f>
        <v>#REF!</v>
      </c>
    </row>
    <row r="2816" spans="1:17">
      <c r="A2816" s="834">
        <v>14</v>
      </c>
      <c r="B2816" s="834" t="s">
        <v>2465</v>
      </c>
      <c r="C2816" s="834" t="s">
        <v>2466</v>
      </c>
      <c r="D2816" s="834" t="s">
        <v>764</v>
      </c>
      <c r="E2816" s="834" t="e">
        <f>#REF!</f>
        <v>#REF!</v>
      </c>
      <c r="F2816" s="834">
        <v>3</v>
      </c>
      <c r="G2816" s="834" t="s">
        <v>2445</v>
      </c>
      <c r="H2816" s="834" t="e">
        <f>#REF!</f>
        <v>#REF!</v>
      </c>
      <c r="I2816" s="834" t="e">
        <f>#REF!+#REF!+#REF!</f>
        <v>#REF!</v>
      </c>
      <c r="J2816" s="839" t="e">
        <f>#REF!+#REF!+#REF!</f>
        <v>#REF!</v>
      </c>
      <c r="K2816" s="835" t="e">
        <f t="shared" si="63"/>
        <v>#REF!</v>
      </c>
      <c r="L2816" s="835" t="e">
        <f t="shared" si="64"/>
        <v>#REF!</v>
      </c>
      <c r="M2816" s="834" t="e">
        <f>#REF!</f>
        <v>#REF!</v>
      </c>
      <c r="N2816" s="839" t="e">
        <f>#REF!</f>
        <v>#REF!</v>
      </c>
      <c r="O2816" s="836" t="e">
        <f t="shared" si="65"/>
        <v>#REF!</v>
      </c>
      <c r="P2816" s="820" t="e">
        <f>Tabla13[[#This Row],[Ejec Real Acumu]]-Tabla13[[#This Row],[Proyec Ejec Acumul]]</f>
        <v>#REF!</v>
      </c>
      <c r="Q2816" s="820" t="e">
        <f>Tabla13[[#This Row],[Ejec Real Mes]]-Tabla13[[#This Row],[Program Entreg Mes]]</f>
        <v>#REF!</v>
      </c>
    </row>
    <row r="2817" spans="1:17">
      <c r="A2817" s="834">
        <v>1</v>
      </c>
      <c r="B2817" s="834" t="s">
        <v>2465</v>
      </c>
      <c r="C2817" s="834" t="s">
        <v>2466</v>
      </c>
      <c r="D2817" s="834" t="s">
        <v>764</v>
      </c>
      <c r="E2817" s="834" t="e">
        <f>#REF!</f>
        <v>#REF!</v>
      </c>
      <c r="F2817" s="834">
        <v>4</v>
      </c>
      <c r="G2817" s="834" t="s">
        <v>2446</v>
      </c>
      <c r="H2817" s="834" t="e">
        <f>#REF!</f>
        <v>#REF!</v>
      </c>
      <c r="I2817" s="834" t="e">
        <f>#REF!+#REF!+#REF!+#REF!</f>
        <v>#REF!</v>
      </c>
      <c r="J2817" s="839" t="e">
        <f>#REF!+#REF!+#REF!+#REF!</f>
        <v>#REF!</v>
      </c>
      <c r="K2817" s="835" t="e">
        <f t="shared" si="63"/>
        <v>#REF!</v>
      </c>
      <c r="L2817" s="835" t="e">
        <f t="shared" si="64"/>
        <v>#REF!</v>
      </c>
      <c r="M2817" s="834" t="e">
        <f>#REF!</f>
        <v>#REF!</v>
      </c>
      <c r="N2817" s="839" t="e">
        <f>#REF!</f>
        <v>#REF!</v>
      </c>
      <c r="O2817" s="836" t="e">
        <f t="shared" si="65"/>
        <v>#REF!</v>
      </c>
      <c r="P2817" s="820" t="e">
        <f>Tabla13[[#This Row],[Ejec Real Acumu]]-Tabla13[[#This Row],[Proyec Ejec Acumul]]</f>
        <v>#REF!</v>
      </c>
      <c r="Q2817" s="820" t="e">
        <f>Tabla13[[#This Row],[Ejec Real Mes]]-Tabla13[[#This Row],[Program Entreg Mes]]</f>
        <v>#REF!</v>
      </c>
    </row>
    <row r="2818" spans="1:17">
      <c r="A2818" s="834">
        <v>2</v>
      </c>
      <c r="B2818" s="834" t="s">
        <v>2465</v>
      </c>
      <c r="C2818" s="834" t="s">
        <v>2466</v>
      </c>
      <c r="D2818" s="834" t="s">
        <v>764</v>
      </c>
      <c r="E2818" s="834" t="e">
        <f>#REF!</f>
        <v>#REF!</v>
      </c>
      <c r="F2818" s="834">
        <v>4</v>
      </c>
      <c r="G2818" s="834" t="s">
        <v>2446</v>
      </c>
      <c r="H2818" s="834" t="e">
        <f>#REF!</f>
        <v>#REF!</v>
      </c>
      <c r="I2818" s="834" t="e">
        <f>#REF!+#REF!+#REF!+#REF!</f>
        <v>#REF!</v>
      </c>
      <c r="J2818" s="839" t="e">
        <f>#REF!+#REF!+#REF!+#REF!</f>
        <v>#REF!</v>
      </c>
      <c r="K2818" s="835" t="e">
        <f t="shared" si="63"/>
        <v>#REF!</v>
      </c>
      <c r="L2818" s="835" t="e">
        <f t="shared" si="64"/>
        <v>#REF!</v>
      </c>
      <c r="M2818" s="834" t="e">
        <f>#REF!</f>
        <v>#REF!</v>
      </c>
      <c r="N2818" s="839" t="e">
        <f>#REF!</f>
        <v>#REF!</v>
      </c>
      <c r="O2818" s="836" t="e">
        <f t="shared" si="65"/>
        <v>#REF!</v>
      </c>
      <c r="P2818" s="820" t="e">
        <f>Tabla13[[#This Row],[Ejec Real Acumu]]-Tabla13[[#This Row],[Proyec Ejec Acumul]]</f>
        <v>#REF!</v>
      </c>
      <c r="Q2818" s="820" t="e">
        <f>Tabla13[[#This Row],[Ejec Real Mes]]-Tabla13[[#This Row],[Program Entreg Mes]]</f>
        <v>#REF!</v>
      </c>
    </row>
    <row r="2819" spans="1:17">
      <c r="A2819" s="834">
        <v>3</v>
      </c>
      <c r="B2819" s="834" t="s">
        <v>2465</v>
      </c>
      <c r="C2819" s="834" t="s">
        <v>2466</v>
      </c>
      <c r="D2819" s="834" t="s">
        <v>764</v>
      </c>
      <c r="E2819" s="834" t="e">
        <f>#REF!</f>
        <v>#REF!</v>
      </c>
      <c r="F2819" s="834">
        <v>4</v>
      </c>
      <c r="G2819" s="834" t="s">
        <v>2446</v>
      </c>
      <c r="H2819" s="834" t="e">
        <f>#REF!</f>
        <v>#REF!</v>
      </c>
      <c r="I2819" s="834" t="e">
        <f>#REF!+#REF!+#REF!+#REF!</f>
        <v>#REF!</v>
      </c>
      <c r="J2819" s="839" t="e">
        <f>#REF!+#REF!+#REF!+#REF!</f>
        <v>#REF!</v>
      </c>
      <c r="K2819" s="835" t="e">
        <f t="shared" si="63"/>
        <v>#REF!</v>
      </c>
      <c r="L2819" s="835" t="e">
        <f t="shared" si="64"/>
        <v>#REF!</v>
      </c>
      <c r="M2819" s="834" t="e">
        <f>#REF!</f>
        <v>#REF!</v>
      </c>
      <c r="N2819" s="839" t="e">
        <f>#REF!</f>
        <v>#REF!</v>
      </c>
      <c r="O2819" s="836" t="e">
        <f t="shared" si="65"/>
        <v>#REF!</v>
      </c>
      <c r="P2819" s="820" t="e">
        <f>Tabla13[[#This Row],[Ejec Real Acumu]]-Tabla13[[#This Row],[Proyec Ejec Acumul]]</f>
        <v>#REF!</v>
      </c>
      <c r="Q2819" s="820" t="e">
        <f>Tabla13[[#This Row],[Ejec Real Mes]]-Tabla13[[#This Row],[Program Entreg Mes]]</f>
        <v>#REF!</v>
      </c>
    </row>
    <row r="2820" spans="1:17">
      <c r="A2820" s="834">
        <v>4</v>
      </c>
      <c r="B2820" s="834" t="s">
        <v>2465</v>
      </c>
      <c r="C2820" s="834" t="s">
        <v>2466</v>
      </c>
      <c r="D2820" s="834" t="s">
        <v>764</v>
      </c>
      <c r="E2820" s="834" t="e">
        <f>#REF!</f>
        <v>#REF!</v>
      </c>
      <c r="F2820" s="834">
        <v>4</v>
      </c>
      <c r="G2820" s="834" t="s">
        <v>2446</v>
      </c>
      <c r="H2820" s="834" t="e">
        <f>#REF!</f>
        <v>#REF!</v>
      </c>
      <c r="I2820" s="834" t="e">
        <f>#REF!+#REF!+#REF!+#REF!</f>
        <v>#REF!</v>
      </c>
      <c r="J2820" s="839" t="e">
        <f>#REF!+#REF!+#REF!+#REF!</f>
        <v>#REF!</v>
      </c>
      <c r="K2820" s="835" t="e">
        <f t="shared" si="63"/>
        <v>#REF!</v>
      </c>
      <c r="L2820" s="835" t="e">
        <f t="shared" si="64"/>
        <v>#REF!</v>
      </c>
      <c r="M2820" s="834" t="e">
        <f>#REF!</f>
        <v>#REF!</v>
      </c>
      <c r="N2820" s="839" t="e">
        <f>#REF!</f>
        <v>#REF!</v>
      </c>
      <c r="O2820" s="836" t="e">
        <f t="shared" si="65"/>
        <v>#REF!</v>
      </c>
      <c r="P2820" s="820" t="e">
        <f>Tabla13[[#This Row],[Ejec Real Acumu]]-Tabla13[[#This Row],[Proyec Ejec Acumul]]</f>
        <v>#REF!</v>
      </c>
      <c r="Q2820" s="820" t="e">
        <f>Tabla13[[#This Row],[Ejec Real Mes]]-Tabla13[[#This Row],[Program Entreg Mes]]</f>
        <v>#REF!</v>
      </c>
    </row>
    <row r="2821" spans="1:17">
      <c r="A2821" s="834">
        <v>5</v>
      </c>
      <c r="B2821" s="834" t="s">
        <v>2465</v>
      </c>
      <c r="C2821" s="834" t="s">
        <v>2466</v>
      </c>
      <c r="D2821" s="834" t="s">
        <v>764</v>
      </c>
      <c r="E2821" s="834" t="e">
        <f>#REF!</f>
        <v>#REF!</v>
      </c>
      <c r="F2821" s="834">
        <v>4</v>
      </c>
      <c r="G2821" s="834" t="s">
        <v>2446</v>
      </c>
      <c r="H2821" s="834" t="e">
        <f>#REF!</f>
        <v>#REF!</v>
      </c>
      <c r="I2821" s="834" t="e">
        <f>#REF!+#REF!+#REF!+#REF!</f>
        <v>#REF!</v>
      </c>
      <c r="J2821" s="839" t="e">
        <f>#REF!+#REF!+#REF!+#REF!</f>
        <v>#REF!</v>
      </c>
      <c r="K2821" s="835" t="e">
        <f t="shared" si="63"/>
        <v>#REF!</v>
      </c>
      <c r="L2821" s="835" t="e">
        <f t="shared" si="64"/>
        <v>#REF!</v>
      </c>
      <c r="M2821" s="834" t="e">
        <f>#REF!</f>
        <v>#REF!</v>
      </c>
      <c r="N2821" s="839" t="e">
        <f>#REF!</f>
        <v>#REF!</v>
      </c>
      <c r="O2821" s="836" t="e">
        <f t="shared" si="65"/>
        <v>#REF!</v>
      </c>
      <c r="P2821" s="820" t="e">
        <f>Tabla13[[#This Row],[Ejec Real Acumu]]-Tabla13[[#This Row],[Proyec Ejec Acumul]]</f>
        <v>#REF!</v>
      </c>
      <c r="Q2821" s="820" t="e">
        <f>Tabla13[[#This Row],[Ejec Real Mes]]-Tabla13[[#This Row],[Program Entreg Mes]]</f>
        <v>#REF!</v>
      </c>
    </row>
    <row r="2822" spans="1:17">
      <c r="A2822" s="834">
        <v>6</v>
      </c>
      <c r="B2822" s="834" t="s">
        <v>2465</v>
      </c>
      <c r="C2822" s="834" t="s">
        <v>2466</v>
      </c>
      <c r="D2822" s="834" t="s">
        <v>764</v>
      </c>
      <c r="E2822" s="834" t="e">
        <f>#REF!</f>
        <v>#REF!</v>
      </c>
      <c r="F2822" s="834">
        <v>4</v>
      </c>
      <c r="G2822" s="834" t="s">
        <v>2446</v>
      </c>
      <c r="H2822" s="834" t="e">
        <f>#REF!</f>
        <v>#REF!</v>
      </c>
      <c r="I2822" s="834" t="e">
        <f>#REF!+#REF!+#REF!+#REF!</f>
        <v>#REF!</v>
      </c>
      <c r="J2822" s="839" t="e">
        <f>#REF!+#REF!+#REF!+#REF!</f>
        <v>#REF!</v>
      </c>
      <c r="K2822" s="835" t="e">
        <f t="shared" si="63"/>
        <v>#REF!</v>
      </c>
      <c r="L2822" s="835" t="e">
        <f t="shared" si="64"/>
        <v>#REF!</v>
      </c>
      <c r="M2822" s="834" t="e">
        <f>#REF!</f>
        <v>#REF!</v>
      </c>
      <c r="N2822" s="839" t="e">
        <f>#REF!</f>
        <v>#REF!</v>
      </c>
      <c r="O2822" s="836" t="e">
        <f t="shared" si="65"/>
        <v>#REF!</v>
      </c>
      <c r="P2822" s="820" t="e">
        <f>Tabla13[[#This Row],[Ejec Real Acumu]]-Tabla13[[#This Row],[Proyec Ejec Acumul]]</f>
        <v>#REF!</v>
      </c>
      <c r="Q2822" s="820" t="e">
        <f>Tabla13[[#This Row],[Ejec Real Mes]]-Tabla13[[#This Row],[Program Entreg Mes]]</f>
        <v>#REF!</v>
      </c>
    </row>
    <row r="2823" spans="1:17">
      <c r="A2823" s="834">
        <v>7</v>
      </c>
      <c r="B2823" s="834" t="s">
        <v>2465</v>
      </c>
      <c r="C2823" s="834" t="s">
        <v>2466</v>
      </c>
      <c r="D2823" s="834" t="s">
        <v>764</v>
      </c>
      <c r="E2823" s="834" t="e">
        <f>#REF!</f>
        <v>#REF!</v>
      </c>
      <c r="F2823" s="834">
        <v>4</v>
      </c>
      <c r="G2823" s="834" t="s">
        <v>2446</v>
      </c>
      <c r="H2823" s="834" t="e">
        <f>#REF!</f>
        <v>#REF!</v>
      </c>
      <c r="I2823" s="834" t="e">
        <f>#REF!+#REF!+#REF!+#REF!</f>
        <v>#REF!</v>
      </c>
      <c r="J2823" s="839" t="e">
        <f>#REF!+#REF!+#REF!+#REF!</f>
        <v>#REF!</v>
      </c>
      <c r="K2823" s="835" t="e">
        <f t="shared" si="63"/>
        <v>#REF!</v>
      </c>
      <c r="L2823" s="835" t="e">
        <f t="shared" si="64"/>
        <v>#REF!</v>
      </c>
      <c r="M2823" s="834" t="e">
        <f>#REF!</f>
        <v>#REF!</v>
      </c>
      <c r="N2823" s="839" t="e">
        <f>#REF!</f>
        <v>#REF!</v>
      </c>
      <c r="O2823" s="836" t="e">
        <f t="shared" si="65"/>
        <v>#REF!</v>
      </c>
      <c r="P2823" s="820" t="e">
        <f>Tabla13[[#This Row],[Ejec Real Acumu]]-Tabla13[[#This Row],[Proyec Ejec Acumul]]</f>
        <v>#REF!</v>
      </c>
      <c r="Q2823" s="820" t="e">
        <f>Tabla13[[#This Row],[Ejec Real Mes]]-Tabla13[[#This Row],[Program Entreg Mes]]</f>
        <v>#REF!</v>
      </c>
    </row>
    <row r="2824" spans="1:17">
      <c r="A2824" s="834">
        <v>8</v>
      </c>
      <c r="B2824" s="834" t="s">
        <v>2465</v>
      </c>
      <c r="C2824" s="834" t="s">
        <v>2466</v>
      </c>
      <c r="D2824" s="834" t="s">
        <v>764</v>
      </c>
      <c r="E2824" s="834" t="e">
        <f>#REF!</f>
        <v>#REF!</v>
      </c>
      <c r="F2824" s="834">
        <v>4</v>
      </c>
      <c r="G2824" s="834" t="s">
        <v>2446</v>
      </c>
      <c r="H2824" s="834" t="e">
        <f>#REF!</f>
        <v>#REF!</v>
      </c>
      <c r="I2824" s="834" t="e">
        <f>#REF!+#REF!+#REF!+#REF!</f>
        <v>#REF!</v>
      </c>
      <c r="J2824" s="839" t="e">
        <f>#REF!+#REF!+#REF!+#REF!</f>
        <v>#REF!</v>
      </c>
      <c r="K2824" s="835" t="e">
        <f t="shared" si="63"/>
        <v>#REF!</v>
      </c>
      <c r="L2824" s="835" t="e">
        <f t="shared" si="64"/>
        <v>#REF!</v>
      </c>
      <c r="M2824" s="834" t="e">
        <f>#REF!</f>
        <v>#REF!</v>
      </c>
      <c r="N2824" s="839" t="e">
        <f>#REF!</f>
        <v>#REF!</v>
      </c>
      <c r="O2824" s="836" t="e">
        <f t="shared" si="65"/>
        <v>#REF!</v>
      </c>
      <c r="P2824" s="820" t="e">
        <f>Tabla13[[#This Row],[Ejec Real Acumu]]-Tabla13[[#This Row],[Proyec Ejec Acumul]]</f>
        <v>#REF!</v>
      </c>
      <c r="Q2824" s="820" t="e">
        <f>Tabla13[[#This Row],[Ejec Real Mes]]-Tabla13[[#This Row],[Program Entreg Mes]]</f>
        <v>#REF!</v>
      </c>
    </row>
    <row r="2825" spans="1:17">
      <c r="A2825" s="834">
        <v>9</v>
      </c>
      <c r="B2825" s="834" t="s">
        <v>2465</v>
      </c>
      <c r="C2825" s="834" t="s">
        <v>2466</v>
      </c>
      <c r="D2825" s="834" t="s">
        <v>764</v>
      </c>
      <c r="E2825" s="834" t="e">
        <f>#REF!</f>
        <v>#REF!</v>
      </c>
      <c r="F2825" s="834">
        <v>4</v>
      </c>
      <c r="G2825" s="834" t="s">
        <v>2446</v>
      </c>
      <c r="H2825" s="834" t="e">
        <f>#REF!</f>
        <v>#REF!</v>
      </c>
      <c r="I2825" s="834" t="e">
        <f>#REF!+#REF!+#REF!+#REF!</f>
        <v>#REF!</v>
      </c>
      <c r="J2825" s="839" t="e">
        <f>#REF!+#REF!+#REF!+#REF!</f>
        <v>#REF!</v>
      </c>
      <c r="K2825" s="835" t="e">
        <f t="shared" si="63"/>
        <v>#REF!</v>
      </c>
      <c r="L2825" s="835" t="e">
        <f t="shared" si="64"/>
        <v>#REF!</v>
      </c>
      <c r="M2825" s="834" t="e">
        <f>#REF!</f>
        <v>#REF!</v>
      </c>
      <c r="N2825" s="839" t="e">
        <f>#REF!</f>
        <v>#REF!</v>
      </c>
      <c r="O2825" s="836" t="e">
        <f t="shared" si="65"/>
        <v>#REF!</v>
      </c>
      <c r="P2825" s="820" t="e">
        <f>Tabla13[[#This Row],[Ejec Real Acumu]]-Tabla13[[#This Row],[Proyec Ejec Acumul]]</f>
        <v>#REF!</v>
      </c>
      <c r="Q2825" s="820" t="e">
        <f>Tabla13[[#This Row],[Ejec Real Mes]]-Tabla13[[#This Row],[Program Entreg Mes]]</f>
        <v>#REF!</v>
      </c>
    </row>
    <row r="2826" spans="1:17">
      <c r="A2826" s="834">
        <v>10</v>
      </c>
      <c r="B2826" s="834" t="s">
        <v>2465</v>
      </c>
      <c r="C2826" s="834" t="s">
        <v>2466</v>
      </c>
      <c r="D2826" s="834" t="s">
        <v>764</v>
      </c>
      <c r="E2826" s="834" t="e">
        <f>#REF!</f>
        <v>#REF!</v>
      </c>
      <c r="F2826" s="834">
        <v>4</v>
      </c>
      <c r="G2826" s="834" t="s">
        <v>2446</v>
      </c>
      <c r="H2826" s="834" t="e">
        <f>#REF!</f>
        <v>#REF!</v>
      </c>
      <c r="I2826" s="834" t="e">
        <f>#REF!+#REF!+#REF!+#REF!</f>
        <v>#REF!</v>
      </c>
      <c r="J2826" s="839" t="e">
        <f>#REF!+#REF!+#REF!+#REF!</f>
        <v>#REF!</v>
      </c>
      <c r="K2826" s="835" t="e">
        <f t="shared" si="63"/>
        <v>#REF!</v>
      </c>
      <c r="L2826" s="835" t="e">
        <f t="shared" si="64"/>
        <v>#REF!</v>
      </c>
      <c r="M2826" s="834" t="e">
        <f>#REF!</f>
        <v>#REF!</v>
      </c>
      <c r="N2826" s="839" t="e">
        <f>#REF!</f>
        <v>#REF!</v>
      </c>
      <c r="O2826" s="836" t="e">
        <f t="shared" si="65"/>
        <v>#REF!</v>
      </c>
      <c r="P2826" s="820" t="e">
        <f>Tabla13[[#This Row],[Ejec Real Acumu]]-Tabla13[[#This Row],[Proyec Ejec Acumul]]</f>
        <v>#REF!</v>
      </c>
      <c r="Q2826" s="820" t="e">
        <f>Tabla13[[#This Row],[Ejec Real Mes]]-Tabla13[[#This Row],[Program Entreg Mes]]</f>
        <v>#REF!</v>
      </c>
    </row>
    <row r="2827" spans="1:17">
      <c r="A2827" s="834">
        <v>11</v>
      </c>
      <c r="B2827" s="834" t="s">
        <v>2465</v>
      </c>
      <c r="C2827" s="834" t="s">
        <v>2466</v>
      </c>
      <c r="D2827" s="834" t="s">
        <v>764</v>
      </c>
      <c r="E2827" s="834" t="e">
        <f>#REF!</f>
        <v>#REF!</v>
      </c>
      <c r="F2827" s="834">
        <v>4</v>
      </c>
      <c r="G2827" s="834" t="s">
        <v>2446</v>
      </c>
      <c r="H2827" s="834" t="e">
        <f>#REF!</f>
        <v>#REF!</v>
      </c>
      <c r="I2827" s="834" t="e">
        <f>#REF!+#REF!+#REF!+#REF!</f>
        <v>#REF!</v>
      </c>
      <c r="J2827" s="839" t="e">
        <f>#REF!+#REF!+#REF!+#REF!</f>
        <v>#REF!</v>
      </c>
      <c r="K2827" s="835" t="e">
        <f t="shared" si="63"/>
        <v>#REF!</v>
      </c>
      <c r="L2827" s="835" t="e">
        <f t="shared" si="64"/>
        <v>#REF!</v>
      </c>
      <c r="M2827" s="834" t="e">
        <f>#REF!</f>
        <v>#REF!</v>
      </c>
      <c r="N2827" s="839" t="e">
        <f>#REF!</f>
        <v>#REF!</v>
      </c>
      <c r="O2827" s="836" t="e">
        <f t="shared" si="65"/>
        <v>#REF!</v>
      </c>
      <c r="P2827" s="820" t="e">
        <f>Tabla13[[#This Row],[Ejec Real Acumu]]-Tabla13[[#This Row],[Proyec Ejec Acumul]]</f>
        <v>#REF!</v>
      </c>
      <c r="Q2827" s="820" t="e">
        <f>Tabla13[[#This Row],[Ejec Real Mes]]-Tabla13[[#This Row],[Program Entreg Mes]]</f>
        <v>#REF!</v>
      </c>
    </row>
    <row r="2828" spans="1:17">
      <c r="A2828" s="834">
        <v>12</v>
      </c>
      <c r="B2828" s="834" t="s">
        <v>2465</v>
      </c>
      <c r="C2828" s="834" t="s">
        <v>2466</v>
      </c>
      <c r="D2828" s="834" t="s">
        <v>764</v>
      </c>
      <c r="E2828" s="834" t="e">
        <f>#REF!</f>
        <v>#REF!</v>
      </c>
      <c r="F2828" s="834">
        <v>4</v>
      </c>
      <c r="G2828" s="834" t="s">
        <v>2446</v>
      </c>
      <c r="H2828" s="834" t="e">
        <f>#REF!</f>
        <v>#REF!</v>
      </c>
      <c r="I2828" s="834" t="e">
        <f>#REF!+#REF!+#REF!+#REF!</f>
        <v>#REF!</v>
      </c>
      <c r="J2828" s="839" t="e">
        <f>#REF!+#REF!+#REF!+#REF!</f>
        <v>#REF!</v>
      </c>
      <c r="K2828" s="835" t="e">
        <f t="shared" si="63"/>
        <v>#REF!</v>
      </c>
      <c r="L2828" s="835" t="e">
        <f t="shared" si="64"/>
        <v>#REF!</v>
      </c>
      <c r="M2828" s="834" t="e">
        <f>#REF!</f>
        <v>#REF!</v>
      </c>
      <c r="N2828" s="839" t="e">
        <f>#REF!</f>
        <v>#REF!</v>
      </c>
      <c r="O2828" s="836" t="e">
        <f t="shared" si="65"/>
        <v>#REF!</v>
      </c>
      <c r="P2828" s="820" t="e">
        <f>Tabla13[[#This Row],[Ejec Real Acumu]]-Tabla13[[#This Row],[Proyec Ejec Acumul]]</f>
        <v>#REF!</v>
      </c>
      <c r="Q2828" s="820" t="e">
        <f>Tabla13[[#This Row],[Ejec Real Mes]]-Tabla13[[#This Row],[Program Entreg Mes]]</f>
        <v>#REF!</v>
      </c>
    </row>
    <row r="2829" spans="1:17">
      <c r="A2829" s="834">
        <v>13</v>
      </c>
      <c r="B2829" s="834" t="s">
        <v>2465</v>
      </c>
      <c r="C2829" s="834" t="s">
        <v>2466</v>
      </c>
      <c r="D2829" s="834" t="s">
        <v>764</v>
      </c>
      <c r="E2829" s="834" t="e">
        <f>#REF!</f>
        <v>#REF!</v>
      </c>
      <c r="F2829" s="834">
        <v>4</v>
      </c>
      <c r="G2829" s="834" t="s">
        <v>2446</v>
      </c>
      <c r="H2829" s="834" t="e">
        <f>#REF!</f>
        <v>#REF!</v>
      </c>
      <c r="I2829" s="834" t="e">
        <f>#REF!+#REF!+#REF!+#REF!</f>
        <v>#REF!</v>
      </c>
      <c r="J2829" s="839" t="e">
        <f>#REF!+#REF!+#REF!+#REF!</f>
        <v>#REF!</v>
      </c>
      <c r="K2829" s="835" t="e">
        <f t="shared" ref="K2829:K3083" si="78">I2829/H2829</f>
        <v>#REF!</v>
      </c>
      <c r="L2829" s="835" t="e">
        <f t="shared" ref="L2829:L3083" si="79">J2829/H2829</f>
        <v>#REF!</v>
      </c>
      <c r="M2829" s="834" t="e">
        <f>#REF!</f>
        <v>#REF!</v>
      </c>
      <c r="N2829" s="839" t="e">
        <f>#REF!</f>
        <v>#REF!</v>
      </c>
      <c r="O2829" s="836" t="e">
        <f t="shared" ref="O2829:O3083" si="80">N2829/M2829</f>
        <v>#REF!</v>
      </c>
      <c r="P2829" s="820" t="e">
        <f>Tabla13[[#This Row],[Ejec Real Acumu]]-Tabla13[[#This Row],[Proyec Ejec Acumul]]</f>
        <v>#REF!</v>
      </c>
      <c r="Q2829" s="820" t="e">
        <f>Tabla13[[#This Row],[Ejec Real Mes]]-Tabla13[[#This Row],[Program Entreg Mes]]</f>
        <v>#REF!</v>
      </c>
    </row>
    <row r="2830" spans="1:17">
      <c r="A2830" s="834">
        <v>14</v>
      </c>
      <c r="B2830" s="834" t="s">
        <v>2465</v>
      </c>
      <c r="C2830" s="834" t="s">
        <v>2466</v>
      </c>
      <c r="D2830" s="834" t="s">
        <v>764</v>
      </c>
      <c r="E2830" s="834" t="e">
        <f>#REF!</f>
        <v>#REF!</v>
      </c>
      <c r="F2830" s="834">
        <v>4</v>
      </c>
      <c r="G2830" s="834" t="s">
        <v>2446</v>
      </c>
      <c r="H2830" s="834" t="e">
        <f>#REF!</f>
        <v>#REF!</v>
      </c>
      <c r="I2830" s="834" t="e">
        <f>#REF!+#REF!+#REF!+#REF!</f>
        <v>#REF!</v>
      </c>
      <c r="J2830" s="839" t="e">
        <f>#REF!+#REF!+#REF!+#REF!</f>
        <v>#REF!</v>
      </c>
      <c r="K2830" s="835" t="e">
        <f t="shared" si="78"/>
        <v>#REF!</v>
      </c>
      <c r="L2830" s="835" t="e">
        <f t="shared" si="79"/>
        <v>#REF!</v>
      </c>
      <c r="M2830" s="834" t="e">
        <f>#REF!</f>
        <v>#REF!</v>
      </c>
      <c r="N2830" s="839" t="e">
        <f>#REF!</f>
        <v>#REF!</v>
      </c>
      <c r="O2830" s="836" t="e">
        <f t="shared" si="80"/>
        <v>#REF!</v>
      </c>
      <c r="P2830" s="820" t="e">
        <f>Tabla13[[#This Row],[Ejec Real Acumu]]-Tabla13[[#This Row],[Proyec Ejec Acumul]]</f>
        <v>#REF!</v>
      </c>
      <c r="Q2830" s="820" t="e">
        <f>Tabla13[[#This Row],[Ejec Real Mes]]-Tabla13[[#This Row],[Program Entreg Mes]]</f>
        <v>#REF!</v>
      </c>
    </row>
    <row r="2831" spans="1:17">
      <c r="A2831" s="834">
        <v>1</v>
      </c>
      <c r="B2831" s="834" t="s">
        <v>2465</v>
      </c>
      <c r="C2831" s="834" t="s">
        <v>2466</v>
      </c>
      <c r="D2831" s="834" t="s">
        <v>764</v>
      </c>
      <c r="E2831" s="834" t="e">
        <f>#REF!</f>
        <v>#REF!</v>
      </c>
      <c r="F2831" s="834">
        <v>5</v>
      </c>
      <c r="G2831" s="834" t="s">
        <v>2447</v>
      </c>
      <c r="H2831" s="834" t="e">
        <f>#REF!</f>
        <v>#REF!</v>
      </c>
      <c r="I2831" s="834" t="e">
        <f>#REF!+#REF!+#REF!+#REF!+#REF!</f>
        <v>#REF!</v>
      </c>
      <c r="J2831" s="839" t="e">
        <f>#REF!+#REF!+#REF!+#REF!+#REF!</f>
        <v>#REF!</v>
      </c>
      <c r="K2831" s="835" t="e">
        <f t="shared" si="78"/>
        <v>#REF!</v>
      </c>
      <c r="L2831" s="835" t="e">
        <f t="shared" si="79"/>
        <v>#REF!</v>
      </c>
      <c r="M2831" s="834" t="e">
        <f>#REF!</f>
        <v>#REF!</v>
      </c>
      <c r="N2831" s="840" t="e">
        <f>#REF!</f>
        <v>#REF!</v>
      </c>
      <c r="O2831" s="836" t="e">
        <f t="shared" si="80"/>
        <v>#REF!</v>
      </c>
      <c r="P2831" s="820" t="e">
        <f>Tabla13[[#This Row],[Ejec Real Acumu]]-Tabla13[[#This Row],[Proyec Ejec Acumul]]</f>
        <v>#REF!</v>
      </c>
      <c r="Q2831" s="820" t="e">
        <f>Tabla13[[#This Row],[Ejec Real Mes]]-Tabla13[[#This Row],[Program Entreg Mes]]</f>
        <v>#REF!</v>
      </c>
    </row>
    <row r="2832" spans="1:17">
      <c r="A2832" s="834">
        <v>2</v>
      </c>
      <c r="B2832" s="834" t="s">
        <v>2465</v>
      </c>
      <c r="C2832" s="834" t="s">
        <v>2466</v>
      </c>
      <c r="D2832" s="834" t="s">
        <v>764</v>
      </c>
      <c r="E2832" s="834" t="e">
        <f>#REF!</f>
        <v>#REF!</v>
      </c>
      <c r="F2832" s="834">
        <v>5</v>
      </c>
      <c r="G2832" s="834" t="s">
        <v>2447</v>
      </c>
      <c r="H2832" s="834" t="e">
        <f>#REF!</f>
        <v>#REF!</v>
      </c>
      <c r="I2832" s="834" t="e">
        <f>#REF!+#REF!+#REF!+#REF!+#REF!</f>
        <v>#REF!</v>
      </c>
      <c r="J2832" s="839" t="e">
        <f>#REF!+#REF!+#REF!+#REF!+#REF!</f>
        <v>#REF!</v>
      </c>
      <c r="K2832" s="835" t="e">
        <f t="shared" si="78"/>
        <v>#REF!</v>
      </c>
      <c r="L2832" s="835" t="e">
        <f t="shared" si="79"/>
        <v>#REF!</v>
      </c>
      <c r="M2832" s="834" t="e">
        <f>#REF!</f>
        <v>#REF!</v>
      </c>
      <c r="N2832" s="839" t="e">
        <f>#REF!</f>
        <v>#REF!</v>
      </c>
      <c r="O2832" s="836" t="e">
        <f t="shared" si="80"/>
        <v>#REF!</v>
      </c>
      <c r="P2832" s="820" t="e">
        <f>Tabla13[[#This Row],[Ejec Real Acumu]]-Tabla13[[#This Row],[Proyec Ejec Acumul]]</f>
        <v>#REF!</v>
      </c>
      <c r="Q2832" s="820" t="e">
        <f>Tabla13[[#This Row],[Ejec Real Mes]]-Tabla13[[#This Row],[Program Entreg Mes]]</f>
        <v>#REF!</v>
      </c>
    </row>
    <row r="2833" spans="1:17">
      <c r="A2833" s="834">
        <v>3</v>
      </c>
      <c r="B2833" s="834" t="s">
        <v>2465</v>
      </c>
      <c r="C2833" s="834" t="s">
        <v>2466</v>
      </c>
      <c r="D2833" s="834" t="s">
        <v>764</v>
      </c>
      <c r="E2833" s="834" t="e">
        <f>#REF!</f>
        <v>#REF!</v>
      </c>
      <c r="F2833" s="834">
        <v>5</v>
      </c>
      <c r="G2833" s="834" t="s">
        <v>2447</v>
      </c>
      <c r="H2833" s="834" t="e">
        <f>#REF!</f>
        <v>#REF!</v>
      </c>
      <c r="I2833" s="834" t="e">
        <f>#REF!+#REF!+#REF!+#REF!+#REF!</f>
        <v>#REF!</v>
      </c>
      <c r="J2833" s="839" t="e">
        <f>#REF!+#REF!+#REF!+#REF!+#REF!</f>
        <v>#REF!</v>
      </c>
      <c r="K2833" s="835" t="e">
        <f t="shared" si="78"/>
        <v>#REF!</v>
      </c>
      <c r="L2833" s="835" t="e">
        <f t="shared" si="79"/>
        <v>#REF!</v>
      </c>
      <c r="M2833" s="834" t="e">
        <f>#REF!</f>
        <v>#REF!</v>
      </c>
      <c r="N2833" s="839" t="e">
        <f>#REF!</f>
        <v>#REF!</v>
      </c>
      <c r="O2833" s="836" t="e">
        <f t="shared" si="80"/>
        <v>#REF!</v>
      </c>
      <c r="P2833" s="820" t="e">
        <f>Tabla13[[#This Row],[Ejec Real Acumu]]-Tabla13[[#This Row],[Proyec Ejec Acumul]]</f>
        <v>#REF!</v>
      </c>
      <c r="Q2833" s="820" t="e">
        <f>Tabla13[[#This Row],[Ejec Real Mes]]-Tabla13[[#This Row],[Program Entreg Mes]]</f>
        <v>#REF!</v>
      </c>
    </row>
    <row r="2834" spans="1:17">
      <c r="A2834" s="834">
        <v>4</v>
      </c>
      <c r="B2834" s="834" t="s">
        <v>2465</v>
      </c>
      <c r="C2834" s="834" t="s">
        <v>2466</v>
      </c>
      <c r="D2834" s="834" t="s">
        <v>764</v>
      </c>
      <c r="E2834" s="834" t="e">
        <f>#REF!</f>
        <v>#REF!</v>
      </c>
      <c r="F2834" s="834">
        <v>5</v>
      </c>
      <c r="G2834" s="834" t="s">
        <v>2447</v>
      </c>
      <c r="H2834" s="834" t="e">
        <f>#REF!</f>
        <v>#REF!</v>
      </c>
      <c r="I2834" s="834" t="e">
        <f>#REF!+#REF!+#REF!+#REF!+#REF!</f>
        <v>#REF!</v>
      </c>
      <c r="J2834" s="839" t="e">
        <f>#REF!+#REF!+#REF!+#REF!+#REF!</f>
        <v>#REF!</v>
      </c>
      <c r="K2834" s="835" t="e">
        <f t="shared" si="78"/>
        <v>#REF!</v>
      </c>
      <c r="L2834" s="835" t="e">
        <f t="shared" si="79"/>
        <v>#REF!</v>
      </c>
      <c r="M2834" s="834" t="e">
        <f>#REF!</f>
        <v>#REF!</v>
      </c>
      <c r="N2834" s="839" t="e">
        <f>#REF!</f>
        <v>#REF!</v>
      </c>
      <c r="O2834" s="836" t="e">
        <f t="shared" si="80"/>
        <v>#REF!</v>
      </c>
      <c r="P2834" s="820" t="e">
        <f>Tabla13[[#This Row],[Ejec Real Acumu]]-Tabla13[[#This Row],[Proyec Ejec Acumul]]</f>
        <v>#REF!</v>
      </c>
      <c r="Q2834" s="820" t="e">
        <f>Tabla13[[#This Row],[Ejec Real Mes]]-Tabla13[[#This Row],[Program Entreg Mes]]</f>
        <v>#REF!</v>
      </c>
    </row>
    <row r="2835" spans="1:17">
      <c r="A2835" s="834">
        <v>5</v>
      </c>
      <c r="B2835" s="834" t="s">
        <v>2465</v>
      </c>
      <c r="C2835" s="834" t="s">
        <v>2466</v>
      </c>
      <c r="D2835" s="834" t="s">
        <v>764</v>
      </c>
      <c r="E2835" s="834" t="e">
        <f>#REF!</f>
        <v>#REF!</v>
      </c>
      <c r="F2835" s="834">
        <v>5</v>
      </c>
      <c r="G2835" s="834" t="s">
        <v>2447</v>
      </c>
      <c r="H2835" s="834" t="e">
        <f>#REF!</f>
        <v>#REF!</v>
      </c>
      <c r="I2835" s="834" t="e">
        <f>#REF!+#REF!+#REF!+#REF!+#REF!</f>
        <v>#REF!</v>
      </c>
      <c r="J2835" s="839" t="e">
        <f>#REF!+#REF!+#REF!+#REF!+#REF!</f>
        <v>#REF!</v>
      </c>
      <c r="K2835" s="835" t="e">
        <f t="shared" si="78"/>
        <v>#REF!</v>
      </c>
      <c r="L2835" s="835" t="e">
        <f t="shared" si="79"/>
        <v>#REF!</v>
      </c>
      <c r="M2835" s="834" t="e">
        <f>#REF!</f>
        <v>#REF!</v>
      </c>
      <c r="N2835" s="839" t="e">
        <f>#REF!</f>
        <v>#REF!</v>
      </c>
      <c r="O2835" s="836" t="e">
        <f t="shared" si="80"/>
        <v>#REF!</v>
      </c>
      <c r="P2835" s="820" t="e">
        <f>Tabla13[[#This Row],[Ejec Real Acumu]]-Tabla13[[#This Row],[Proyec Ejec Acumul]]</f>
        <v>#REF!</v>
      </c>
      <c r="Q2835" s="820" t="e">
        <f>Tabla13[[#This Row],[Ejec Real Mes]]-Tabla13[[#This Row],[Program Entreg Mes]]</f>
        <v>#REF!</v>
      </c>
    </row>
    <row r="2836" spans="1:17">
      <c r="A2836" s="834">
        <v>6</v>
      </c>
      <c r="B2836" s="834" t="s">
        <v>2465</v>
      </c>
      <c r="C2836" s="834" t="s">
        <v>2466</v>
      </c>
      <c r="D2836" s="834" t="s">
        <v>764</v>
      </c>
      <c r="E2836" s="834" t="e">
        <f>#REF!</f>
        <v>#REF!</v>
      </c>
      <c r="F2836" s="834">
        <v>5</v>
      </c>
      <c r="G2836" s="834" t="s">
        <v>2447</v>
      </c>
      <c r="H2836" s="834" t="e">
        <f>#REF!</f>
        <v>#REF!</v>
      </c>
      <c r="I2836" s="834" t="e">
        <f>#REF!+#REF!+#REF!+#REF!+#REF!</f>
        <v>#REF!</v>
      </c>
      <c r="J2836" s="839" t="e">
        <f>#REF!+#REF!+#REF!+#REF!+#REF!</f>
        <v>#REF!</v>
      </c>
      <c r="K2836" s="835" t="e">
        <f t="shared" si="78"/>
        <v>#REF!</v>
      </c>
      <c r="L2836" s="835" t="e">
        <f t="shared" si="79"/>
        <v>#REF!</v>
      </c>
      <c r="M2836" s="834" t="e">
        <f>#REF!</f>
        <v>#REF!</v>
      </c>
      <c r="N2836" s="839" t="e">
        <f>#REF!</f>
        <v>#REF!</v>
      </c>
      <c r="O2836" s="836" t="e">
        <f t="shared" si="80"/>
        <v>#REF!</v>
      </c>
      <c r="P2836" s="820" t="e">
        <f>Tabla13[[#This Row],[Ejec Real Acumu]]-Tabla13[[#This Row],[Proyec Ejec Acumul]]</f>
        <v>#REF!</v>
      </c>
      <c r="Q2836" s="820" t="e">
        <f>Tabla13[[#This Row],[Ejec Real Mes]]-Tabla13[[#This Row],[Program Entreg Mes]]</f>
        <v>#REF!</v>
      </c>
    </row>
    <row r="2837" spans="1:17">
      <c r="A2837" s="834">
        <v>7</v>
      </c>
      <c r="B2837" s="834" t="s">
        <v>2465</v>
      </c>
      <c r="C2837" s="834" t="s">
        <v>2466</v>
      </c>
      <c r="D2837" s="834" t="s">
        <v>764</v>
      </c>
      <c r="E2837" s="834" t="e">
        <f>#REF!</f>
        <v>#REF!</v>
      </c>
      <c r="F2837" s="834">
        <v>5</v>
      </c>
      <c r="G2837" s="834" t="s">
        <v>2447</v>
      </c>
      <c r="H2837" s="834" t="e">
        <f>#REF!</f>
        <v>#REF!</v>
      </c>
      <c r="I2837" s="834" t="e">
        <f>#REF!+#REF!+#REF!+#REF!+#REF!</f>
        <v>#REF!</v>
      </c>
      <c r="J2837" s="839" t="e">
        <f>#REF!+#REF!+#REF!+#REF!+#REF!</f>
        <v>#REF!</v>
      </c>
      <c r="K2837" s="835" t="e">
        <f t="shared" si="78"/>
        <v>#REF!</v>
      </c>
      <c r="L2837" s="835" t="e">
        <f t="shared" si="79"/>
        <v>#REF!</v>
      </c>
      <c r="M2837" s="834" t="e">
        <f>#REF!</f>
        <v>#REF!</v>
      </c>
      <c r="N2837" s="839" t="e">
        <f>#REF!</f>
        <v>#REF!</v>
      </c>
      <c r="O2837" s="836" t="e">
        <f t="shared" si="80"/>
        <v>#REF!</v>
      </c>
      <c r="P2837" s="820" t="e">
        <f>Tabla13[[#This Row],[Ejec Real Acumu]]-Tabla13[[#This Row],[Proyec Ejec Acumul]]</f>
        <v>#REF!</v>
      </c>
      <c r="Q2837" s="820" t="e">
        <f>Tabla13[[#This Row],[Ejec Real Mes]]-Tabla13[[#This Row],[Program Entreg Mes]]</f>
        <v>#REF!</v>
      </c>
    </row>
    <row r="2838" spans="1:17">
      <c r="A2838" s="834">
        <v>8</v>
      </c>
      <c r="B2838" s="834" t="s">
        <v>2465</v>
      </c>
      <c r="C2838" s="834" t="s">
        <v>2466</v>
      </c>
      <c r="D2838" s="834" t="s">
        <v>764</v>
      </c>
      <c r="E2838" s="834" t="e">
        <f>#REF!</f>
        <v>#REF!</v>
      </c>
      <c r="F2838" s="834">
        <v>5</v>
      </c>
      <c r="G2838" s="834" t="s">
        <v>2447</v>
      </c>
      <c r="H2838" s="834" t="e">
        <f>#REF!</f>
        <v>#REF!</v>
      </c>
      <c r="I2838" s="834" t="e">
        <f>#REF!+#REF!+#REF!+#REF!+#REF!</f>
        <v>#REF!</v>
      </c>
      <c r="J2838" s="839" t="e">
        <f>#REF!+#REF!+#REF!+#REF!+#REF!</f>
        <v>#REF!</v>
      </c>
      <c r="K2838" s="835" t="e">
        <f t="shared" si="78"/>
        <v>#REF!</v>
      </c>
      <c r="L2838" s="835" t="e">
        <f t="shared" si="79"/>
        <v>#REF!</v>
      </c>
      <c r="M2838" s="834" t="e">
        <f>#REF!</f>
        <v>#REF!</v>
      </c>
      <c r="N2838" s="839" t="e">
        <f>#REF!</f>
        <v>#REF!</v>
      </c>
      <c r="O2838" s="836" t="e">
        <f t="shared" si="80"/>
        <v>#REF!</v>
      </c>
      <c r="P2838" s="820" t="e">
        <f>Tabla13[[#This Row],[Ejec Real Acumu]]-Tabla13[[#This Row],[Proyec Ejec Acumul]]</f>
        <v>#REF!</v>
      </c>
      <c r="Q2838" s="820" t="e">
        <f>Tabla13[[#This Row],[Ejec Real Mes]]-Tabla13[[#This Row],[Program Entreg Mes]]</f>
        <v>#REF!</v>
      </c>
    </row>
    <row r="2839" spans="1:17">
      <c r="A2839" s="834">
        <v>9</v>
      </c>
      <c r="B2839" s="834" t="s">
        <v>2465</v>
      </c>
      <c r="C2839" s="834" t="s">
        <v>2466</v>
      </c>
      <c r="D2839" s="834" t="s">
        <v>764</v>
      </c>
      <c r="E2839" s="834" t="e">
        <f>#REF!</f>
        <v>#REF!</v>
      </c>
      <c r="F2839" s="834">
        <v>5</v>
      </c>
      <c r="G2839" s="834" t="s">
        <v>2447</v>
      </c>
      <c r="H2839" s="834" t="e">
        <f>#REF!</f>
        <v>#REF!</v>
      </c>
      <c r="I2839" s="834" t="e">
        <f>#REF!+#REF!+#REF!+#REF!+#REF!</f>
        <v>#REF!</v>
      </c>
      <c r="J2839" s="839" t="e">
        <f>#REF!+#REF!+#REF!+#REF!+#REF!</f>
        <v>#REF!</v>
      </c>
      <c r="K2839" s="835" t="e">
        <f t="shared" si="78"/>
        <v>#REF!</v>
      </c>
      <c r="L2839" s="835" t="e">
        <f t="shared" si="79"/>
        <v>#REF!</v>
      </c>
      <c r="M2839" s="834" t="e">
        <f>#REF!</f>
        <v>#REF!</v>
      </c>
      <c r="N2839" s="839" t="e">
        <f>#REF!</f>
        <v>#REF!</v>
      </c>
      <c r="O2839" s="836" t="e">
        <f t="shared" si="80"/>
        <v>#REF!</v>
      </c>
      <c r="P2839" s="820" t="e">
        <f>Tabla13[[#This Row],[Ejec Real Acumu]]-Tabla13[[#This Row],[Proyec Ejec Acumul]]</f>
        <v>#REF!</v>
      </c>
      <c r="Q2839" s="820" t="e">
        <f>Tabla13[[#This Row],[Ejec Real Mes]]-Tabla13[[#This Row],[Program Entreg Mes]]</f>
        <v>#REF!</v>
      </c>
    </row>
    <row r="2840" spans="1:17">
      <c r="A2840" s="834">
        <v>10</v>
      </c>
      <c r="B2840" s="834" t="s">
        <v>2465</v>
      </c>
      <c r="C2840" s="834" t="s">
        <v>2466</v>
      </c>
      <c r="D2840" s="834" t="s">
        <v>764</v>
      </c>
      <c r="E2840" s="834" t="e">
        <f>#REF!</f>
        <v>#REF!</v>
      </c>
      <c r="F2840" s="834">
        <v>5</v>
      </c>
      <c r="G2840" s="834" t="s">
        <v>2447</v>
      </c>
      <c r="H2840" s="834" t="e">
        <f>#REF!</f>
        <v>#REF!</v>
      </c>
      <c r="I2840" s="834" t="e">
        <f>#REF!+#REF!+#REF!+#REF!+#REF!</f>
        <v>#REF!</v>
      </c>
      <c r="J2840" s="839" t="e">
        <f>#REF!+#REF!+#REF!+#REF!+#REF!</f>
        <v>#REF!</v>
      </c>
      <c r="K2840" s="835" t="e">
        <f t="shared" si="78"/>
        <v>#REF!</v>
      </c>
      <c r="L2840" s="835" t="e">
        <f t="shared" si="79"/>
        <v>#REF!</v>
      </c>
      <c r="M2840" s="834" t="e">
        <f>#REF!</f>
        <v>#REF!</v>
      </c>
      <c r="N2840" s="839" t="e">
        <f>#REF!</f>
        <v>#REF!</v>
      </c>
      <c r="O2840" s="836" t="e">
        <f t="shared" si="80"/>
        <v>#REF!</v>
      </c>
      <c r="P2840" s="820" t="e">
        <f>Tabla13[[#This Row],[Ejec Real Acumu]]-Tabla13[[#This Row],[Proyec Ejec Acumul]]</f>
        <v>#REF!</v>
      </c>
      <c r="Q2840" s="820" t="e">
        <f>Tabla13[[#This Row],[Ejec Real Mes]]-Tabla13[[#This Row],[Program Entreg Mes]]</f>
        <v>#REF!</v>
      </c>
    </row>
    <row r="2841" spans="1:17">
      <c r="A2841" s="834">
        <v>11</v>
      </c>
      <c r="B2841" s="834" t="s">
        <v>2465</v>
      </c>
      <c r="C2841" s="834" t="s">
        <v>2466</v>
      </c>
      <c r="D2841" s="834" t="s">
        <v>764</v>
      </c>
      <c r="E2841" s="834" t="e">
        <f>#REF!</f>
        <v>#REF!</v>
      </c>
      <c r="F2841" s="834">
        <v>5</v>
      </c>
      <c r="G2841" s="834" t="s">
        <v>2447</v>
      </c>
      <c r="H2841" s="834" t="e">
        <f>#REF!</f>
        <v>#REF!</v>
      </c>
      <c r="I2841" s="834" t="e">
        <f>#REF!+#REF!+#REF!+#REF!+#REF!</f>
        <v>#REF!</v>
      </c>
      <c r="J2841" s="839" t="e">
        <f>#REF!+#REF!+#REF!+#REF!+#REF!</f>
        <v>#REF!</v>
      </c>
      <c r="K2841" s="835" t="e">
        <f t="shared" si="78"/>
        <v>#REF!</v>
      </c>
      <c r="L2841" s="835" t="e">
        <f t="shared" si="79"/>
        <v>#REF!</v>
      </c>
      <c r="M2841" s="834" t="e">
        <f>#REF!</f>
        <v>#REF!</v>
      </c>
      <c r="N2841" s="839" t="e">
        <f>#REF!</f>
        <v>#REF!</v>
      </c>
      <c r="O2841" s="836" t="e">
        <f t="shared" si="80"/>
        <v>#REF!</v>
      </c>
      <c r="P2841" s="820" t="e">
        <f>Tabla13[[#This Row],[Ejec Real Acumu]]-Tabla13[[#This Row],[Proyec Ejec Acumul]]</f>
        <v>#REF!</v>
      </c>
      <c r="Q2841" s="820" t="e">
        <f>Tabla13[[#This Row],[Ejec Real Mes]]-Tabla13[[#This Row],[Program Entreg Mes]]</f>
        <v>#REF!</v>
      </c>
    </row>
    <row r="2842" spans="1:17">
      <c r="A2842" s="834">
        <v>12</v>
      </c>
      <c r="B2842" s="834" t="s">
        <v>2465</v>
      </c>
      <c r="C2842" s="834" t="s">
        <v>2466</v>
      </c>
      <c r="D2842" s="834" t="s">
        <v>764</v>
      </c>
      <c r="E2842" s="834" t="e">
        <f>#REF!</f>
        <v>#REF!</v>
      </c>
      <c r="F2842" s="834">
        <v>5</v>
      </c>
      <c r="G2842" s="834" t="s">
        <v>2447</v>
      </c>
      <c r="H2842" s="834" t="e">
        <f>#REF!</f>
        <v>#REF!</v>
      </c>
      <c r="I2842" s="834" t="e">
        <f>#REF!+#REF!+#REF!+#REF!+#REF!</f>
        <v>#REF!</v>
      </c>
      <c r="J2842" s="839" t="e">
        <f>#REF!+#REF!+#REF!+#REF!+#REF!</f>
        <v>#REF!</v>
      </c>
      <c r="K2842" s="835" t="e">
        <f t="shared" si="78"/>
        <v>#REF!</v>
      </c>
      <c r="L2842" s="835" t="e">
        <f t="shared" si="79"/>
        <v>#REF!</v>
      </c>
      <c r="M2842" s="834" t="e">
        <f>#REF!</f>
        <v>#REF!</v>
      </c>
      <c r="N2842" s="839" t="e">
        <f>#REF!</f>
        <v>#REF!</v>
      </c>
      <c r="O2842" s="836" t="e">
        <f t="shared" si="80"/>
        <v>#REF!</v>
      </c>
      <c r="P2842" s="820" t="e">
        <f>Tabla13[[#This Row],[Ejec Real Acumu]]-Tabla13[[#This Row],[Proyec Ejec Acumul]]</f>
        <v>#REF!</v>
      </c>
      <c r="Q2842" s="820" t="e">
        <f>Tabla13[[#This Row],[Ejec Real Mes]]-Tabla13[[#This Row],[Program Entreg Mes]]</f>
        <v>#REF!</v>
      </c>
    </row>
    <row r="2843" spans="1:17">
      <c r="A2843" s="834">
        <v>13</v>
      </c>
      <c r="B2843" s="834" t="s">
        <v>2465</v>
      </c>
      <c r="C2843" s="834" t="s">
        <v>2466</v>
      </c>
      <c r="D2843" s="834" t="s">
        <v>764</v>
      </c>
      <c r="E2843" s="834" t="e">
        <f>#REF!</f>
        <v>#REF!</v>
      </c>
      <c r="F2843" s="834">
        <v>5</v>
      </c>
      <c r="G2843" s="834" t="s">
        <v>2447</v>
      </c>
      <c r="H2843" s="834" t="e">
        <f>#REF!</f>
        <v>#REF!</v>
      </c>
      <c r="I2843" s="834" t="e">
        <f>#REF!+#REF!+#REF!+#REF!+#REF!</f>
        <v>#REF!</v>
      </c>
      <c r="J2843" s="839" t="e">
        <f>#REF!+#REF!+#REF!+#REF!+#REF!</f>
        <v>#REF!</v>
      </c>
      <c r="K2843" s="835" t="e">
        <f t="shared" si="78"/>
        <v>#REF!</v>
      </c>
      <c r="L2843" s="835" t="e">
        <f t="shared" si="79"/>
        <v>#REF!</v>
      </c>
      <c r="M2843" s="834" t="e">
        <f>#REF!</f>
        <v>#REF!</v>
      </c>
      <c r="N2843" s="839" t="e">
        <f>#REF!</f>
        <v>#REF!</v>
      </c>
      <c r="O2843" s="836" t="e">
        <f t="shared" si="80"/>
        <v>#REF!</v>
      </c>
      <c r="P2843" s="820" t="e">
        <f>Tabla13[[#This Row],[Ejec Real Acumu]]-Tabla13[[#This Row],[Proyec Ejec Acumul]]</f>
        <v>#REF!</v>
      </c>
      <c r="Q2843" s="820" t="e">
        <f>Tabla13[[#This Row],[Ejec Real Mes]]-Tabla13[[#This Row],[Program Entreg Mes]]</f>
        <v>#REF!</v>
      </c>
    </row>
    <row r="2844" spans="1:17">
      <c r="A2844" s="834">
        <v>14</v>
      </c>
      <c r="B2844" s="834" t="s">
        <v>2465</v>
      </c>
      <c r="C2844" s="834" t="s">
        <v>2466</v>
      </c>
      <c r="D2844" s="834" t="s">
        <v>764</v>
      </c>
      <c r="E2844" s="834" t="e">
        <f>#REF!</f>
        <v>#REF!</v>
      </c>
      <c r="F2844" s="834">
        <v>5</v>
      </c>
      <c r="G2844" s="834" t="s">
        <v>2447</v>
      </c>
      <c r="H2844" s="834" t="e">
        <f>#REF!</f>
        <v>#REF!</v>
      </c>
      <c r="I2844" s="834" t="e">
        <f>#REF!+#REF!+#REF!+#REF!+#REF!</f>
        <v>#REF!</v>
      </c>
      <c r="J2844" s="839" t="e">
        <f>#REF!+#REF!+#REF!+#REF!+#REF!</f>
        <v>#REF!</v>
      </c>
      <c r="K2844" s="835" t="e">
        <f t="shared" si="78"/>
        <v>#REF!</v>
      </c>
      <c r="L2844" s="835" t="e">
        <f t="shared" si="79"/>
        <v>#REF!</v>
      </c>
      <c r="M2844" s="834" t="e">
        <f>#REF!</f>
        <v>#REF!</v>
      </c>
      <c r="N2844" s="839" t="e">
        <f>#REF!</f>
        <v>#REF!</v>
      </c>
      <c r="O2844" s="836" t="e">
        <f t="shared" si="80"/>
        <v>#REF!</v>
      </c>
      <c r="P2844" s="820" t="e">
        <f>Tabla13[[#This Row],[Ejec Real Acumu]]-Tabla13[[#This Row],[Proyec Ejec Acumul]]</f>
        <v>#REF!</v>
      </c>
      <c r="Q2844" s="820" t="e">
        <f>Tabla13[[#This Row],[Ejec Real Mes]]-Tabla13[[#This Row],[Program Entreg Mes]]</f>
        <v>#REF!</v>
      </c>
    </row>
    <row r="2845" spans="1:17">
      <c r="A2845" s="834">
        <v>1</v>
      </c>
      <c r="B2845" s="834" t="s">
        <v>2465</v>
      </c>
      <c r="C2845" s="834" t="s">
        <v>2466</v>
      </c>
      <c r="D2845" s="834" t="s">
        <v>764</v>
      </c>
      <c r="E2845" s="834" t="e">
        <f>#REF!</f>
        <v>#REF!</v>
      </c>
      <c r="F2845" s="834">
        <v>6</v>
      </c>
      <c r="G2845" s="834" t="s">
        <v>2448</v>
      </c>
      <c r="H2845" s="834" t="e">
        <f>#REF!</f>
        <v>#REF!</v>
      </c>
      <c r="I2845" s="834" t="e">
        <f>#REF!+#REF!+#REF!+#REF!+#REF!+#REF!</f>
        <v>#REF!</v>
      </c>
      <c r="J2845" s="839" t="e">
        <f>#REF!+#REF!+#REF!+#REF!+#REF!+#REF!</f>
        <v>#REF!</v>
      </c>
      <c r="K2845" s="835" t="e">
        <f t="shared" si="78"/>
        <v>#REF!</v>
      </c>
      <c r="L2845" s="835" t="e">
        <f t="shared" si="79"/>
        <v>#REF!</v>
      </c>
      <c r="M2845" s="834" t="e">
        <f>#REF!</f>
        <v>#REF!</v>
      </c>
      <c r="N2845" s="839" t="e">
        <f>#REF!</f>
        <v>#REF!</v>
      </c>
      <c r="O2845" s="836" t="e">
        <f t="shared" si="80"/>
        <v>#REF!</v>
      </c>
      <c r="P2845" s="820" t="e">
        <f>Tabla13[[#This Row],[Ejec Real Acumu]]-Tabla13[[#This Row],[Proyec Ejec Acumul]]</f>
        <v>#REF!</v>
      </c>
      <c r="Q2845" s="820" t="e">
        <f>Tabla13[[#This Row],[Ejec Real Mes]]-Tabla13[[#This Row],[Program Entreg Mes]]</f>
        <v>#REF!</v>
      </c>
    </row>
    <row r="2846" spans="1:17">
      <c r="A2846" s="834">
        <v>2</v>
      </c>
      <c r="B2846" s="834" t="s">
        <v>2465</v>
      </c>
      <c r="C2846" s="834" t="s">
        <v>2466</v>
      </c>
      <c r="D2846" s="834" t="s">
        <v>764</v>
      </c>
      <c r="E2846" s="834" t="e">
        <f>#REF!</f>
        <v>#REF!</v>
      </c>
      <c r="F2846" s="834">
        <v>6</v>
      </c>
      <c r="G2846" s="834" t="s">
        <v>2448</v>
      </c>
      <c r="H2846" s="834" t="e">
        <f>#REF!</f>
        <v>#REF!</v>
      </c>
      <c r="I2846" s="834" t="e">
        <f>#REF!+#REF!+#REF!+#REF!+#REF!+#REF!</f>
        <v>#REF!</v>
      </c>
      <c r="J2846" s="839" t="e">
        <f>#REF!+#REF!+#REF!+#REF!+#REF!+#REF!</f>
        <v>#REF!</v>
      </c>
      <c r="K2846" s="835" t="e">
        <f t="shared" si="78"/>
        <v>#REF!</v>
      </c>
      <c r="L2846" s="835" t="e">
        <f t="shared" si="79"/>
        <v>#REF!</v>
      </c>
      <c r="M2846" s="834" t="e">
        <f>#REF!</f>
        <v>#REF!</v>
      </c>
      <c r="N2846" s="839" t="e">
        <f>#REF!</f>
        <v>#REF!</v>
      </c>
      <c r="O2846" s="836" t="e">
        <f t="shared" si="80"/>
        <v>#REF!</v>
      </c>
      <c r="P2846" s="820" t="e">
        <f>Tabla13[[#This Row],[Ejec Real Acumu]]-Tabla13[[#This Row],[Proyec Ejec Acumul]]</f>
        <v>#REF!</v>
      </c>
      <c r="Q2846" s="820" t="e">
        <f>Tabla13[[#This Row],[Ejec Real Mes]]-Tabla13[[#This Row],[Program Entreg Mes]]</f>
        <v>#REF!</v>
      </c>
    </row>
    <row r="2847" spans="1:17">
      <c r="A2847" s="834">
        <v>3</v>
      </c>
      <c r="B2847" s="834" t="s">
        <v>2465</v>
      </c>
      <c r="C2847" s="834" t="s">
        <v>2466</v>
      </c>
      <c r="D2847" s="834" t="s">
        <v>764</v>
      </c>
      <c r="E2847" s="834" t="e">
        <f>#REF!</f>
        <v>#REF!</v>
      </c>
      <c r="F2847" s="834">
        <v>6</v>
      </c>
      <c r="G2847" s="834" t="s">
        <v>2448</v>
      </c>
      <c r="H2847" s="834" t="e">
        <f>#REF!</f>
        <v>#REF!</v>
      </c>
      <c r="I2847" s="834" t="e">
        <f>#REF!+#REF!+#REF!+#REF!+#REF!+#REF!</f>
        <v>#REF!</v>
      </c>
      <c r="J2847" s="839" t="e">
        <f>#REF!+#REF!+#REF!+#REF!+#REF!+#REF!</f>
        <v>#REF!</v>
      </c>
      <c r="K2847" s="835" t="e">
        <f t="shared" si="78"/>
        <v>#REF!</v>
      </c>
      <c r="L2847" s="835" t="e">
        <f t="shared" si="79"/>
        <v>#REF!</v>
      </c>
      <c r="M2847" s="834" t="e">
        <f>#REF!</f>
        <v>#REF!</v>
      </c>
      <c r="N2847" s="839" t="e">
        <f>#REF!</f>
        <v>#REF!</v>
      </c>
      <c r="O2847" s="836" t="e">
        <f t="shared" si="80"/>
        <v>#REF!</v>
      </c>
      <c r="P2847" s="820" t="e">
        <f>Tabla13[[#This Row],[Ejec Real Acumu]]-Tabla13[[#This Row],[Proyec Ejec Acumul]]</f>
        <v>#REF!</v>
      </c>
      <c r="Q2847" s="820" t="e">
        <f>Tabla13[[#This Row],[Ejec Real Mes]]-Tabla13[[#This Row],[Program Entreg Mes]]</f>
        <v>#REF!</v>
      </c>
    </row>
    <row r="2848" spans="1:17">
      <c r="A2848" s="834">
        <v>4</v>
      </c>
      <c r="B2848" s="834" t="s">
        <v>2465</v>
      </c>
      <c r="C2848" s="834" t="s">
        <v>2466</v>
      </c>
      <c r="D2848" s="834" t="s">
        <v>764</v>
      </c>
      <c r="E2848" s="834" t="e">
        <f>#REF!</f>
        <v>#REF!</v>
      </c>
      <c r="F2848" s="834">
        <v>6</v>
      </c>
      <c r="G2848" s="834" t="s">
        <v>2448</v>
      </c>
      <c r="H2848" s="834" t="e">
        <f>#REF!</f>
        <v>#REF!</v>
      </c>
      <c r="I2848" s="834" t="e">
        <f>#REF!+#REF!+#REF!+#REF!+#REF!+#REF!</f>
        <v>#REF!</v>
      </c>
      <c r="J2848" s="839" t="e">
        <f>#REF!+#REF!+#REF!+#REF!+#REF!+#REF!</f>
        <v>#REF!</v>
      </c>
      <c r="K2848" s="835" t="e">
        <f t="shared" si="78"/>
        <v>#REF!</v>
      </c>
      <c r="L2848" s="835" t="e">
        <f t="shared" si="79"/>
        <v>#REF!</v>
      </c>
      <c r="M2848" s="834" t="e">
        <f>#REF!</f>
        <v>#REF!</v>
      </c>
      <c r="N2848" s="839" t="e">
        <f>#REF!</f>
        <v>#REF!</v>
      </c>
      <c r="O2848" s="836" t="e">
        <f t="shared" si="80"/>
        <v>#REF!</v>
      </c>
      <c r="P2848" s="820" t="e">
        <f>Tabla13[[#This Row],[Ejec Real Acumu]]-Tabla13[[#This Row],[Proyec Ejec Acumul]]</f>
        <v>#REF!</v>
      </c>
      <c r="Q2848" s="820" t="e">
        <f>Tabla13[[#This Row],[Ejec Real Mes]]-Tabla13[[#This Row],[Program Entreg Mes]]</f>
        <v>#REF!</v>
      </c>
    </row>
    <row r="2849" spans="1:17">
      <c r="A2849" s="834">
        <v>5</v>
      </c>
      <c r="B2849" s="834" t="s">
        <v>2465</v>
      </c>
      <c r="C2849" s="834" t="s">
        <v>2466</v>
      </c>
      <c r="D2849" s="834" t="s">
        <v>764</v>
      </c>
      <c r="E2849" s="834" t="e">
        <f>#REF!</f>
        <v>#REF!</v>
      </c>
      <c r="F2849" s="834">
        <v>6</v>
      </c>
      <c r="G2849" s="834" t="s">
        <v>2448</v>
      </c>
      <c r="H2849" s="834" t="e">
        <f>#REF!</f>
        <v>#REF!</v>
      </c>
      <c r="I2849" s="834" t="e">
        <f>#REF!+#REF!+#REF!+#REF!+#REF!+#REF!</f>
        <v>#REF!</v>
      </c>
      <c r="J2849" s="839" t="e">
        <f>#REF!+#REF!+#REF!+#REF!+#REF!+#REF!</f>
        <v>#REF!</v>
      </c>
      <c r="K2849" s="835" t="e">
        <f t="shared" si="78"/>
        <v>#REF!</v>
      </c>
      <c r="L2849" s="835" t="e">
        <f t="shared" si="79"/>
        <v>#REF!</v>
      </c>
      <c r="M2849" s="834" t="e">
        <f>#REF!</f>
        <v>#REF!</v>
      </c>
      <c r="N2849" s="839" t="e">
        <f>#REF!</f>
        <v>#REF!</v>
      </c>
      <c r="O2849" s="836" t="e">
        <f t="shared" si="80"/>
        <v>#REF!</v>
      </c>
      <c r="P2849" s="820" t="e">
        <f>Tabla13[[#This Row],[Ejec Real Acumu]]-Tabla13[[#This Row],[Proyec Ejec Acumul]]</f>
        <v>#REF!</v>
      </c>
      <c r="Q2849" s="820" t="e">
        <f>Tabla13[[#This Row],[Ejec Real Mes]]-Tabla13[[#This Row],[Program Entreg Mes]]</f>
        <v>#REF!</v>
      </c>
    </row>
    <row r="2850" spans="1:17">
      <c r="A2850" s="834">
        <v>6</v>
      </c>
      <c r="B2850" s="834" t="s">
        <v>2465</v>
      </c>
      <c r="C2850" s="834" t="s">
        <v>2466</v>
      </c>
      <c r="D2850" s="834" t="s">
        <v>764</v>
      </c>
      <c r="E2850" s="834" t="e">
        <f>#REF!</f>
        <v>#REF!</v>
      </c>
      <c r="F2850" s="834">
        <v>6</v>
      </c>
      <c r="G2850" s="834" t="s">
        <v>2448</v>
      </c>
      <c r="H2850" s="834" t="e">
        <f>#REF!</f>
        <v>#REF!</v>
      </c>
      <c r="I2850" s="834" t="e">
        <f>#REF!+#REF!+#REF!+#REF!+#REF!+#REF!</f>
        <v>#REF!</v>
      </c>
      <c r="J2850" s="839" t="e">
        <f>#REF!+#REF!+#REF!+#REF!+#REF!+#REF!</f>
        <v>#REF!</v>
      </c>
      <c r="K2850" s="835" t="e">
        <f t="shared" si="78"/>
        <v>#REF!</v>
      </c>
      <c r="L2850" s="835" t="e">
        <f t="shared" si="79"/>
        <v>#REF!</v>
      </c>
      <c r="M2850" s="834" t="e">
        <f>#REF!</f>
        <v>#REF!</v>
      </c>
      <c r="N2850" s="839" t="e">
        <f>#REF!</f>
        <v>#REF!</v>
      </c>
      <c r="O2850" s="836" t="e">
        <f t="shared" si="80"/>
        <v>#REF!</v>
      </c>
      <c r="P2850" s="820" t="e">
        <f>Tabla13[[#This Row],[Ejec Real Acumu]]-Tabla13[[#This Row],[Proyec Ejec Acumul]]</f>
        <v>#REF!</v>
      </c>
      <c r="Q2850" s="820" t="e">
        <f>Tabla13[[#This Row],[Ejec Real Mes]]-Tabla13[[#This Row],[Program Entreg Mes]]</f>
        <v>#REF!</v>
      </c>
    </row>
    <row r="2851" spans="1:17">
      <c r="A2851" s="834">
        <v>7</v>
      </c>
      <c r="B2851" s="834" t="s">
        <v>2465</v>
      </c>
      <c r="C2851" s="834" t="s">
        <v>2466</v>
      </c>
      <c r="D2851" s="834" t="s">
        <v>764</v>
      </c>
      <c r="E2851" s="834" t="e">
        <f>#REF!</f>
        <v>#REF!</v>
      </c>
      <c r="F2851" s="834">
        <v>6</v>
      </c>
      <c r="G2851" s="834" t="s">
        <v>2448</v>
      </c>
      <c r="H2851" s="834" t="e">
        <f>#REF!</f>
        <v>#REF!</v>
      </c>
      <c r="I2851" s="834" t="e">
        <f>#REF!+#REF!+#REF!+#REF!+#REF!+#REF!</f>
        <v>#REF!</v>
      </c>
      <c r="J2851" s="839" t="e">
        <f>#REF!+#REF!+#REF!+#REF!+#REF!+#REF!</f>
        <v>#REF!</v>
      </c>
      <c r="K2851" s="835" t="e">
        <f t="shared" si="78"/>
        <v>#REF!</v>
      </c>
      <c r="L2851" s="835" t="e">
        <f t="shared" si="79"/>
        <v>#REF!</v>
      </c>
      <c r="M2851" s="834" t="e">
        <f>#REF!</f>
        <v>#REF!</v>
      </c>
      <c r="N2851" s="839" t="e">
        <f>#REF!</f>
        <v>#REF!</v>
      </c>
      <c r="O2851" s="836" t="e">
        <f t="shared" si="80"/>
        <v>#REF!</v>
      </c>
      <c r="P2851" s="820" t="e">
        <f>Tabla13[[#This Row],[Ejec Real Acumu]]-Tabla13[[#This Row],[Proyec Ejec Acumul]]</f>
        <v>#REF!</v>
      </c>
      <c r="Q2851" s="820" t="e">
        <f>Tabla13[[#This Row],[Ejec Real Mes]]-Tabla13[[#This Row],[Program Entreg Mes]]</f>
        <v>#REF!</v>
      </c>
    </row>
    <row r="2852" spans="1:17">
      <c r="A2852" s="834">
        <v>8</v>
      </c>
      <c r="B2852" s="834" t="s">
        <v>2465</v>
      </c>
      <c r="C2852" s="834" t="s">
        <v>2466</v>
      </c>
      <c r="D2852" s="834" t="s">
        <v>764</v>
      </c>
      <c r="E2852" s="834" t="e">
        <f>#REF!</f>
        <v>#REF!</v>
      </c>
      <c r="F2852" s="834">
        <v>6</v>
      </c>
      <c r="G2852" s="834" t="s">
        <v>2448</v>
      </c>
      <c r="H2852" s="834" t="e">
        <f>#REF!</f>
        <v>#REF!</v>
      </c>
      <c r="I2852" s="834" t="e">
        <f>#REF!+#REF!+#REF!+#REF!+#REF!+#REF!</f>
        <v>#REF!</v>
      </c>
      <c r="J2852" s="839" t="e">
        <f>#REF!+#REF!+#REF!+#REF!+#REF!+#REF!</f>
        <v>#REF!</v>
      </c>
      <c r="K2852" s="835" t="e">
        <f t="shared" si="78"/>
        <v>#REF!</v>
      </c>
      <c r="L2852" s="835" t="e">
        <f t="shared" si="79"/>
        <v>#REF!</v>
      </c>
      <c r="M2852" s="834" t="e">
        <f>#REF!</f>
        <v>#REF!</v>
      </c>
      <c r="N2852" s="839" t="e">
        <f>#REF!</f>
        <v>#REF!</v>
      </c>
      <c r="O2852" s="836" t="e">
        <f t="shared" si="80"/>
        <v>#REF!</v>
      </c>
      <c r="P2852" s="820" t="e">
        <f>Tabla13[[#This Row],[Ejec Real Acumu]]-Tabla13[[#This Row],[Proyec Ejec Acumul]]</f>
        <v>#REF!</v>
      </c>
      <c r="Q2852" s="820" t="e">
        <f>Tabla13[[#This Row],[Ejec Real Mes]]-Tabla13[[#This Row],[Program Entreg Mes]]</f>
        <v>#REF!</v>
      </c>
    </row>
    <row r="2853" spans="1:17">
      <c r="A2853" s="834">
        <v>9</v>
      </c>
      <c r="B2853" s="834" t="s">
        <v>2465</v>
      </c>
      <c r="C2853" s="834" t="s">
        <v>2466</v>
      </c>
      <c r="D2853" s="834" t="s">
        <v>764</v>
      </c>
      <c r="E2853" s="834" t="e">
        <f>#REF!</f>
        <v>#REF!</v>
      </c>
      <c r="F2853" s="834">
        <v>6</v>
      </c>
      <c r="G2853" s="834" t="s">
        <v>2448</v>
      </c>
      <c r="H2853" s="834" t="e">
        <f>#REF!</f>
        <v>#REF!</v>
      </c>
      <c r="I2853" s="834" t="e">
        <f>#REF!+#REF!+#REF!+#REF!+#REF!+#REF!</f>
        <v>#REF!</v>
      </c>
      <c r="J2853" s="839" t="e">
        <f>#REF!+#REF!+#REF!+#REF!+#REF!+#REF!</f>
        <v>#REF!</v>
      </c>
      <c r="K2853" s="835" t="e">
        <f t="shared" si="78"/>
        <v>#REF!</v>
      </c>
      <c r="L2853" s="835" t="e">
        <f t="shared" si="79"/>
        <v>#REF!</v>
      </c>
      <c r="M2853" s="834" t="e">
        <f>#REF!</f>
        <v>#REF!</v>
      </c>
      <c r="N2853" s="839" t="e">
        <f>#REF!</f>
        <v>#REF!</v>
      </c>
      <c r="O2853" s="836" t="e">
        <f t="shared" si="80"/>
        <v>#REF!</v>
      </c>
      <c r="P2853" s="820" t="e">
        <f>Tabla13[[#This Row],[Ejec Real Acumu]]-Tabla13[[#This Row],[Proyec Ejec Acumul]]</f>
        <v>#REF!</v>
      </c>
      <c r="Q2853" s="820" t="e">
        <f>Tabla13[[#This Row],[Ejec Real Mes]]-Tabla13[[#This Row],[Program Entreg Mes]]</f>
        <v>#REF!</v>
      </c>
    </row>
    <row r="2854" spans="1:17">
      <c r="A2854" s="834">
        <v>10</v>
      </c>
      <c r="B2854" s="834" t="s">
        <v>2465</v>
      </c>
      <c r="C2854" s="834" t="s">
        <v>2466</v>
      </c>
      <c r="D2854" s="834" t="s">
        <v>764</v>
      </c>
      <c r="E2854" s="834" t="e">
        <f>#REF!</f>
        <v>#REF!</v>
      </c>
      <c r="F2854" s="834">
        <v>6</v>
      </c>
      <c r="G2854" s="834" t="s">
        <v>2448</v>
      </c>
      <c r="H2854" s="834" t="e">
        <f>#REF!</f>
        <v>#REF!</v>
      </c>
      <c r="I2854" s="834" t="e">
        <f>#REF!+#REF!+#REF!+#REF!+#REF!+#REF!</f>
        <v>#REF!</v>
      </c>
      <c r="J2854" s="839" t="e">
        <f>#REF!+#REF!+#REF!+#REF!+#REF!+#REF!</f>
        <v>#REF!</v>
      </c>
      <c r="K2854" s="835" t="e">
        <f t="shared" si="78"/>
        <v>#REF!</v>
      </c>
      <c r="L2854" s="835" t="e">
        <f t="shared" si="79"/>
        <v>#REF!</v>
      </c>
      <c r="M2854" s="834" t="e">
        <f>#REF!</f>
        <v>#REF!</v>
      </c>
      <c r="N2854" s="839" t="e">
        <f>#REF!</f>
        <v>#REF!</v>
      </c>
      <c r="O2854" s="836" t="e">
        <f t="shared" si="80"/>
        <v>#REF!</v>
      </c>
      <c r="P2854" s="820" t="e">
        <f>Tabla13[[#This Row],[Ejec Real Acumu]]-Tabla13[[#This Row],[Proyec Ejec Acumul]]</f>
        <v>#REF!</v>
      </c>
      <c r="Q2854" s="820" t="e">
        <f>Tabla13[[#This Row],[Ejec Real Mes]]-Tabla13[[#This Row],[Program Entreg Mes]]</f>
        <v>#REF!</v>
      </c>
    </row>
    <row r="2855" spans="1:17">
      <c r="A2855" s="834">
        <v>11</v>
      </c>
      <c r="B2855" s="834" t="s">
        <v>2465</v>
      </c>
      <c r="C2855" s="834" t="s">
        <v>2466</v>
      </c>
      <c r="D2855" s="834" t="s">
        <v>764</v>
      </c>
      <c r="E2855" s="834" t="e">
        <f>#REF!</f>
        <v>#REF!</v>
      </c>
      <c r="F2855" s="834">
        <v>6</v>
      </c>
      <c r="G2855" s="834" t="s">
        <v>2448</v>
      </c>
      <c r="H2855" s="834" t="e">
        <f>#REF!</f>
        <v>#REF!</v>
      </c>
      <c r="I2855" s="834" t="e">
        <f>#REF!+#REF!+#REF!+#REF!+#REF!+#REF!</f>
        <v>#REF!</v>
      </c>
      <c r="J2855" s="839" t="e">
        <f>#REF!+#REF!+#REF!+#REF!+#REF!+#REF!</f>
        <v>#REF!</v>
      </c>
      <c r="K2855" s="835" t="e">
        <f t="shared" si="78"/>
        <v>#REF!</v>
      </c>
      <c r="L2855" s="835" t="e">
        <f t="shared" si="79"/>
        <v>#REF!</v>
      </c>
      <c r="M2855" s="834" t="e">
        <f>#REF!</f>
        <v>#REF!</v>
      </c>
      <c r="N2855" s="839" t="e">
        <f>#REF!</f>
        <v>#REF!</v>
      </c>
      <c r="O2855" s="836" t="e">
        <f t="shared" si="80"/>
        <v>#REF!</v>
      </c>
      <c r="P2855" s="820" t="e">
        <f>Tabla13[[#This Row],[Ejec Real Acumu]]-Tabla13[[#This Row],[Proyec Ejec Acumul]]</f>
        <v>#REF!</v>
      </c>
      <c r="Q2855" s="820" t="e">
        <f>Tabla13[[#This Row],[Ejec Real Mes]]-Tabla13[[#This Row],[Program Entreg Mes]]</f>
        <v>#REF!</v>
      </c>
    </row>
    <row r="2856" spans="1:17">
      <c r="A2856" s="834">
        <v>12</v>
      </c>
      <c r="B2856" s="834" t="s">
        <v>2465</v>
      </c>
      <c r="C2856" s="834" t="s">
        <v>2466</v>
      </c>
      <c r="D2856" s="834" t="s">
        <v>764</v>
      </c>
      <c r="E2856" s="834" t="e">
        <f>#REF!</f>
        <v>#REF!</v>
      </c>
      <c r="F2856" s="834">
        <v>6</v>
      </c>
      <c r="G2856" s="834" t="s">
        <v>2448</v>
      </c>
      <c r="H2856" s="834" t="e">
        <f>#REF!</f>
        <v>#REF!</v>
      </c>
      <c r="I2856" s="834" t="e">
        <f>#REF!+#REF!+#REF!+#REF!+#REF!+#REF!</f>
        <v>#REF!</v>
      </c>
      <c r="J2856" s="839" t="e">
        <f>#REF!+#REF!+#REF!+#REF!+#REF!+#REF!</f>
        <v>#REF!</v>
      </c>
      <c r="K2856" s="835" t="e">
        <f t="shared" si="78"/>
        <v>#REF!</v>
      </c>
      <c r="L2856" s="835" t="e">
        <f t="shared" si="79"/>
        <v>#REF!</v>
      </c>
      <c r="M2856" s="834" t="e">
        <f>#REF!</f>
        <v>#REF!</v>
      </c>
      <c r="N2856" s="839" t="e">
        <f>#REF!</f>
        <v>#REF!</v>
      </c>
      <c r="O2856" s="836" t="e">
        <f t="shared" si="80"/>
        <v>#REF!</v>
      </c>
      <c r="P2856" s="820" t="e">
        <f>Tabla13[[#This Row],[Ejec Real Acumu]]-Tabla13[[#This Row],[Proyec Ejec Acumul]]</f>
        <v>#REF!</v>
      </c>
      <c r="Q2856" s="820" t="e">
        <f>Tabla13[[#This Row],[Ejec Real Mes]]-Tabla13[[#This Row],[Program Entreg Mes]]</f>
        <v>#REF!</v>
      </c>
    </row>
    <row r="2857" spans="1:17">
      <c r="A2857" s="834">
        <v>13</v>
      </c>
      <c r="B2857" s="834" t="s">
        <v>2465</v>
      </c>
      <c r="C2857" s="834" t="s">
        <v>2466</v>
      </c>
      <c r="D2857" s="834" t="s">
        <v>764</v>
      </c>
      <c r="E2857" s="834" t="e">
        <f>#REF!</f>
        <v>#REF!</v>
      </c>
      <c r="F2857" s="834">
        <v>6</v>
      </c>
      <c r="G2857" s="834" t="s">
        <v>2448</v>
      </c>
      <c r="H2857" s="834" t="e">
        <f>#REF!</f>
        <v>#REF!</v>
      </c>
      <c r="I2857" s="834" t="e">
        <f>#REF!+#REF!+#REF!+#REF!+#REF!+#REF!</f>
        <v>#REF!</v>
      </c>
      <c r="J2857" s="839" t="e">
        <f>#REF!+#REF!+#REF!+#REF!+#REF!+#REF!</f>
        <v>#REF!</v>
      </c>
      <c r="K2857" s="835" t="e">
        <f t="shared" si="78"/>
        <v>#REF!</v>
      </c>
      <c r="L2857" s="835" t="e">
        <f t="shared" si="79"/>
        <v>#REF!</v>
      </c>
      <c r="M2857" s="834" t="e">
        <f>#REF!</f>
        <v>#REF!</v>
      </c>
      <c r="N2857" s="839" t="e">
        <f>#REF!</f>
        <v>#REF!</v>
      </c>
      <c r="O2857" s="836" t="e">
        <f t="shared" si="80"/>
        <v>#REF!</v>
      </c>
      <c r="P2857" s="820" t="e">
        <f>Tabla13[[#This Row],[Ejec Real Acumu]]-Tabla13[[#This Row],[Proyec Ejec Acumul]]</f>
        <v>#REF!</v>
      </c>
      <c r="Q2857" s="820" t="e">
        <f>Tabla13[[#This Row],[Ejec Real Mes]]-Tabla13[[#This Row],[Program Entreg Mes]]</f>
        <v>#REF!</v>
      </c>
    </row>
    <row r="2858" spans="1:17">
      <c r="A2858" s="834">
        <v>14</v>
      </c>
      <c r="B2858" s="834" t="s">
        <v>2465</v>
      </c>
      <c r="C2858" s="834" t="s">
        <v>2466</v>
      </c>
      <c r="D2858" s="834" t="s">
        <v>764</v>
      </c>
      <c r="E2858" s="834" t="e">
        <f>#REF!</f>
        <v>#REF!</v>
      </c>
      <c r="F2858" s="834">
        <v>6</v>
      </c>
      <c r="G2858" s="834" t="s">
        <v>2448</v>
      </c>
      <c r="H2858" s="834" t="e">
        <f>#REF!</f>
        <v>#REF!</v>
      </c>
      <c r="I2858" s="834" t="e">
        <f>#REF!+#REF!+#REF!+#REF!+#REF!+#REF!</f>
        <v>#REF!</v>
      </c>
      <c r="J2858" s="839" t="e">
        <f>#REF!+#REF!+#REF!+#REF!+#REF!+#REF!</f>
        <v>#REF!</v>
      </c>
      <c r="K2858" s="835" t="e">
        <f t="shared" si="78"/>
        <v>#REF!</v>
      </c>
      <c r="L2858" s="835" t="e">
        <f t="shared" si="79"/>
        <v>#REF!</v>
      </c>
      <c r="M2858" s="834" t="e">
        <f>#REF!</f>
        <v>#REF!</v>
      </c>
      <c r="N2858" s="839" t="e">
        <f>#REF!</f>
        <v>#REF!</v>
      </c>
      <c r="O2858" s="836" t="e">
        <f t="shared" si="80"/>
        <v>#REF!</v>
      </c>
      <c r="P2858" s="820" t="e">
        <f>Tabla13[[#This Row],[Ejec Real Acumu]]-Tabla13[[#This Row],[Proyec Ejec Acumul]]</f>
        <v>#REF!</v>
      </c>
      <c r="Q2858" s="820" t="e">
        <f>Tabla13[[#This Row],[Ejec Real Mes]]-Tabla13[[#This Row],[Program Entreg Mes]]</f>
        <v>#REF!</v>
      </c>
    </row>
    <row r="2859" spans="1:17">
      <c r="A2859" s="834">
        <v>1</v>
      </c>
      <c r="B2859" s="834" t="s">
        <v>2465</v>
      </c>
      <c r="C2859" s="834" t="s">
        <v>2466</v>
      </c>
      <c r="D2859" s="834" t="s">
        <v>764</v>
      </c>
      <c r="E2859" s="834" t="e">
        <f>#REF!</f>
        <v>#REF!</v>
      </c>
      <c r="F2859" s="834">
        <v>7</v>
      </c>
      <c r="G2859" s="834" t="s">
        <v>2449</v>
      </c>
      <c r="H2859" s="834" t="e">
        <f>#REF!</f>
        <v>#REF!</v>
      </c>
      <c r="I2859" s="834" t="e">
        <f>#REF!+#REF!+#REF!+#REF!+#REF!+#REF!+#REF!</f>
        <v>#REF!</v>
      </c>
      <c r="J2859" s="839" t="e">
        <f>#REF!+#REF!+#REF!+#REF!+#REF!+#REF!+#REF!</f>
        <v>#REF!</v>
      </c>
      <c r="K2859" s="835" t="e">
        <f t="shared" si="78"/>
        <v>#REF!</v>
      </c>
      <c r="L2859" s="835" t="e">
        <f t="shared" si="79"/>
        <v>#REF!</v>
      </c>
      <c r="M2859" s="834" t="e">
        <f>#REF!</f>
        <v>#REF!</v>
      </c>
      <c r="N2859" s="839" t="e">
        <f>#REF!</f>
        <v>#REF!</v>
      </c>
      <c r="O2859" s="836" t="e">
        <f t="shared" si="80"/>
        <v>#REF!</v>
      </c>
      <c r="P2859" s="820" t="e">
        <f>Tabla13[[#This Row],[Ejec Real Acumu]]-Tabla13[[#This Row],[Proyec Ejec Acumul]]</f>
        <v>#REF!</v>
      </c>
      <c r="Q2859" s="820" t="e">
        <f>Tabla13[[#This Row],[Ejec Real Mes]]-Tabla13[[#This Row],[Program Entreg Mes]]</f>
        <v>#REF!</v>
      </c>
    </row>
    <row r="2860" spans="1:17">
      <c r="A2860" s="834">
        <v>2</v>
      </c>
      <c r="B2860" s="834" t="s">
        <v>2465</v>
      </c>
      <c r="C2860" s="834" t="s">
        <v>2466</v>
      </c>
      <c r="D2860" s="834" t="s">
        <v>764</v>
      </c>
      <c r="E2860" s="834" t="e">
        <f>#REF!</f>
        <v>#REF!</v>
      </c>
      <c r="F2860" s="834">
        <v>7</v>
      </c>
      <c r="G2860" s="834" t="s">
        <v>2449</v>
      </c>
      <c r="H2860" s="834" t="e">
        <f>#REF!</f>
        <v>#REF!</v>
      </c>
      <c r="I2860" s="834" t="e">
        <f>#REF!+#REF!+#REF!+#REF!+#REF!+#REF!+#REF!</f>
        <v>#REF!</v>
      </c>
      <c r="J2860" s="839" t="e">
        <f>#REF!+#REF!+#REF!+#REF!+#REF!+#REF!+#REF!</f>
        <v>#REF!</v>
      </c>
      <c r="K2860" s="835" t="e">
        <f t="shared" si="78"/>
        <v>#REF!</v>
      </c>
      <c r="L2860" s="835" t="e">
        <f t="shared" si="79"/>
        <v>#REF!</v>
      </c>
      <c r="M2860" s="834" t="e">
        <f>#REF!</f>
        <v>#REF!</v>
      </c>
      <c r="N2860" s="839" t="e">
        <f>#REF!</f>
        <v>#REF!</v>
      </c>
      <c r="O2860" s="836" t="e">
        <f t="shared" si="80"/>
        <v>#REF!</v>
      </c>
      <c r="P2860" s="820" t="e">
        <f>Tabla13[[#This Row],[Ejec Real Acumu]]-Tabla13[[#This Row],[Proyec Ejec Acumul]]</f>
        <v>#REF!</v>
      </c>
      <c r="Q2860" s="820" t="e">
        <f>Tabla13[[#This Row],[Ejec Real Mes]]-Tabla13[[#This Row],[Program Entreg Mes]]</f>
        <v>#REF!</v>
      </c>
    </row>
    <row r="2861" spans="1:17">
      <c r="A2861" s="834">
        <v>3</v>
      </c>
      <c r="B2861" s="834" t="s">
        <v>2465</v>
      </c>
      <c r="C2861" s="834" t="s">
        <v>2466</v>
      </c>
      <c r="D2861" s="834" t="s">
        <v>764</v>
      </c>
      <c r="E2861" s="834" t="e">
        <f>#REF!</f>
        <v>#REF!</v>
      </c>
      <c r="F2861" s="834">
        <v>7</v>
      </c>
      <c r="G2861" s="834" t="s">
        <v>2449</v>
      </c>
      <c r="H2861" s="834" t="e">
        <f>#REF!</f>
        <v>#REF!</v>
      </c>
      <c r="I2861" s="834" t="e">
        <f>#REF!+#REF!+#REF!+#REF!+#REF!+#REF!+#REF!</f>
        <v>#REF!</v>
      </c>
      <c r="J2861" s="839" t="e">
        <f>#REF!+#REF!+#REF!+#REF!+#REF!+#REF!+#REF!</f>
        <v>#REF!</v>
      </c>
      <c r="K2861" s="835" t="e">
        <f t="shared" si="78"/>
        <v>#REF!</v>
      </c>
      <c r="L2861" s="835" t="e">
        <f t="shared" si="79"/>
        <v>#REF!</v>
      </c>
      <c r="M2861" s="834" t="e">
        <f>#REF!</f>
        <v>#REF!</v>
      </c>
      <c r="N2861" s="839" t="e">
        <f>#REF!</f>
        <v>#REF!</v>
      </c>
      <c r="O2861" s="836" t="e">
        <f t="shared" si="80"/>
        <v>#REF!</v>
      </c>
      <c r="P2861" s="820" t="e">
        <f>Tabla13[[#This Row],[Ejec Real Acumu]]-Tabla13[[#This Row],[Proyec Ejec Acumul]]</f>
        <v>#REF!</v>
      </c>
      <c r="Q2861" s="820" t="e">
        <f>Tabla13[[#This Row],[Ejec Real Mes]]-Tabla13[[#This Row],[Program Entreg Mes]]</f>
        <v>#REF!</v>
      </c>
    </row>
    <row r="2862" spans="1:17">
      <c r="A2862" s="834">
        <v>4</v>
      </c>
      <c r="B2862" s="834" t="s">
        <v>2465</v>
      </c>
      <c r="C2862" s="834" t="s">
        <v>2466</v>
      </c>
      <c r="D2862" s="834" t="s">
        <v>764</v>
      </c>
      <c r="E2862" s="834" t="e">
        <f>#REF!</f>
        <v>#REF!</v>
      </c>
      <c r="F2862" s="834">
        <v>7</v>
      </c>
      <c r="G2862" s="834" t="s">
        <v>2449</v>
      </c>
      <c r="H2862" s="834" t="e">
        <f>#REF!</f>
        <v>#REF!</v>
      </c>
      <c r="I2862" s="834" t="e">
        <f>#REF!+#REF!+#REF!+#REF!+#REF!+#REF!+#REF!</f>
        <v>#REF!</v>
      </c>
      <c r="J2862" s="839" t="e">
        <f>#REF!+#REF!+#REF!+#REF!+#REF!+#REF!+#REF!</f>
        <v>#REF!</v>
      </c>
      <c r="K2862" s="835" t="e">
        <f t="shared" si="78"/>
        <v>#REF!</v>
      </c>
      <c r="L2862" s="835" t="e">
        <f t="shared" si="79"/>
        <v>#REF!</v>
      </c>
      <c r="M2862" s="834" t="e">
        <f>#REF!</f>
        <v>#REF!</v>
      </c>
      <c r="N2862" s="839" t="e">
        <f>#REF!</f>
        <v>#REF!</v>
      </c>
      <c r="O2862" s="836" t="e">
        <f t="shared" si="80"/>
        <v>#REF!</v>
      </c>
      <c r="P2862" s="820" t="e">
        <f>Tabla13[[#This Row],[Ejec Real Acumu]]-Tabla13[[#This Row],[Proyec Ejec Acumul]]</f>
        <v>#REF!</v>
      </c>
      <c r="Q2862" s="820" t="e">
        <f>Tabla13[[#This Row],[Ejec Real Mes]]-Tabla13[[#This Row],[Program Entreg Mes]]</f>
        <v>#REF!</v>
      </c>
    </row>
    <row r="2863" spans="1:17">
      <c r="A2863" s="834">
        <v>5</v>
      </c>
      <c r="B2863" s="834" t="s">
        <v>2465</v>
      </c>
      <c r="C2863" s="834" t="s">
        <v>2466</v>
      </c>
      <c r="D2863" s="834" t="s">
        <v>764</v>
      </c>
      <c r="E2863" s="834" t="e">
        <f>#REF!</f>
        <v>#REF!</v>
      </c>
      <c r="F2863" s="834">
        <v>7</v>
      </c>
      <c r="G2863" s="834" t="s">
        <v>2449</v>
      </c>
      <c r="H2863" s="834" t="e">
        <f>#REF!</f>
        <v>#REF!</v>
      </c>
      <c r="I2863" s="834" t="e">
        <f>#REF!+#REF!+#REF!+#REF!+#REF!+#REF!+#REF!</f>
        <v>#REF!</v>
      </c>
      <c r="J2863" s="839" t="e">
        <f>#REF!+#REF!+#REF!+#REF!+#REF!+#REF!+#REF!</f>
        <v>#REF!</v>
      </c>
      <c r="K2863" s="835" t="e">
        <f t="shared" si="78"/>
        <v>#REF!</v>
      </c>
      <c r="L2863" s="835" t="e">
        <f t="shared" si="79"/>
        <v>#REF!</v>
      </c>
      <c r="M2863" s="834" t="e">
        <f>#REF!</f>
        <v>#REF!</v>
      </c>
      <c r="N2863" s="839" t="e">
        <f>#REF!</f>
        <v>#REF!</v>
      </c>
      <c r="O2863" s="836" t="e">
        <f t="shared" si="80"/>
        <v>#REF!</v>
      </c>
      <c r="P2863" s="820" t="e">
        <f>Tabla13[[#This Row],[Ejec Real Acumu]]-Tabla13[[#This Row],[Proyec Ejec Acumul]]</f>
        <v>#REF!</v>
      </c>
      <c r="Q2863" s="820" t="e">
        <f>Tabla13[[#This Row],[Ejec Real Mes]]-Tabla13[[#This Row],[Program Entreg Mes]]</f>
        <v>#REF!</v>
      </c>
    </row>
    <row r="2864" spans="1:17">
      <c r="A2864" s="834">
        <v>6</v>
      </c>
      <c r="B2864" s="834" t="s">
        <v>2465</v>
      </c>
      <c r="C2864" s="834" t="s">
        <v>2466</v>
      </c>
      <c r="D2864" s="834" t="s">
        <v>764</v>
      </c>
      <c r="E2864" s="834" t="e">
        <f>#REF!</f>
        <v>#REF!</v>
      </c>
      <c r="F2864" s="834">
        <v>7</v>
      </c>
      <c r="G2864" s="834" t="s">
        <v>2449</v>
      </c>
      <c r="H2864" s="834" t="e">
        <f>#REF!</f>
        <v>#REF!</v>
      </c>
      <c r="I2864" s="834" t="e">
        <f>#REF!+#REF!+#REF!+#REF!+#REF!+#REF!+#REF!</f>
        <v>#REF!</v>
      </c>
      <c r="J2864" s="839" t="e">
        <f>#REF!+#REF!+#REF!+#REF!+#REF!+#REF!+#REF!</f>
        <v>#REF!</v>
      </c>
      <c r="K2864" s="835" t="e">
        <f t="shared" si="78"/>
        <v>#REF!</v>
      </c>
      <c r="L2864" s="835" t="e">
        <f t="shared" si="79"/>
        <v>#REF!</v>
      </c>
      <c r="M2864" s="834" t="e">
        <f>#REF!</f>
        <v>#REF!</v>
      </c>
      <c r="N2864" s="839" t="e">
        <f>#REF!</f>
        <v>#REF!</v>
      </c>
      <c r="O2864" s="836" t="e">
        <f t="shared" si="80"/>
        <v>#REF!</v>
      </c>
      <c r="P2864" s="820" t="e">
        <f>Tabla13[[#This Row],[Ejec Real Acumu]]-Tabla13[[#This Row],[Proyec Ejec Acumul]]</f>
        <v>#REF!</v>
      </c>
      <c r="Q2864" s="820" t="e">
        <f>Tabla13[[#This Row],[Ejec Real Mes]]-Tabla13[[#This Row],[Program Entreg Mes]]</f>
        <v>#REF!</v>
      </c>
    </row>
    <row r="2865" spans="1:17">
      <c r="A2865" s="834">
        <v>7</v>
      </c>
      <c r="B2865" s="834" t="s">
        <v>2465</v>
      </c>
      <c r="C2865" s="834" t="s">
        <v>2466</v>
      </c>
      <c r="D2865" s="834" t="s">
        <v>764</v>
      </c>
      <c r="E2865" s="834" t="e">
        <f>#REF!</f>
        <v>#REF!</v>
      </c>
      <c r="F2865" s="834">
        <v>7</v>
      </c>
      <c r="G2865" s="834" t="s">
        <v>2449</v>
      </c>
      <c r="H2865" s="834" t="e">
        <f>#REF!</f>
        <v>#REF!</v>
      </c>
      <c r="I2865" s="834" t="e">
        <f>#REF!+#REF!+#REF!+#REF!+#REF!+#REF!+#REF!</f>
        <v>#REF!</v>
      </c>
      <c r="J2865" s="839" t="e">
        <f>#REF!+#REF!+#REF!+#REF!+#REF!+#REF!+#REF!</f>
        <v>#REF!</v>
      </c>
      <c r="K2865" s="835" t="e">
        <f t="shared" si="78"/>
        <v>#REF!</v>
      </c>
      <c r="L2865" s="835" t="e">
        <f t="shared" si="79"/>
        <v>#REF!</v>
      </c>
      <c r="M2865" s="834" t="e">
        <f>#REF!</f>
        <v>#REF!</v>
      </c>
      <c r="N2865" s="839" t="e">
        <f>#REF!</f>
        <v>#REF!</v>
      </c>
      <c r="O2865" s="836" t="e">
        <f t="shared" si="80"/>
        <v>#REF!</v>
      </c>
      <c r="P2865" s="820" t="e">
        <f>Tabla13[[#This Row],[Ejec Real Acumu]]-Tabla13[[#This Row],[Proyec Ejec Acumul]]</f>
        <v>#REF!</v>
      </c>
      <c r="Q2865" s="820" t="e">
        <f>Tabla13[[#This Row],[Ejec Real Mes]]-Tabla13[[#This Row],[Program Entreg Mes]]</f>
        <v>#REF!</v>
      </c>
    </row>
    <row r="2866" spans="1:17">
      <c r="A2866" s="834">
        <v>8</v>
      </c>
      <c r="B2866" s="834" t="s">
        <v>2465</v>
      </c>
      <c r="C2866" s="834" t="s">
        <v>2466</v>
      </c>
      <c r="D2866" s="834" t="s">
        <v>764</v>
      </c>
      <c r="E2866" s="834" t="e">
        <f>#REF!</f>
        <v>#REF!</v>
      </c>
      <c r="F2866" s="834">
        <v>7</v>
      </c>
      <c r="G2866" s="834" t="s">
        <v>2449</v>
      </c>
      <c r="H2866" s="834" t="e">
        <f>#REF!</f>
        <v>#REF!</v>
      </c>
      <c r="I2866" s="834" t="e">
        <f>#REF!+#REF!+#REF!+#REF!+#REF!+#REF!+#REF!</f>
        <v>#REF!</v>
      </c>
      <c r="J2866" s="839" t="e">
        <f>#REF!+#REF!+#REF!+#REF!+#REF!+#REF!+#REF!</f>
        <v>#REF!</v>
      </c>
      <c r="K2866" s="835" t="e">
        <f t="shared" si="78"/>
        <v>#REF!</v>
      </c>
      <c r="L2866" s="835" t="e">
        <f t="shared" si="79"/>
        <v>#REF!</v>
      </c>
      <c r="M2866" s="834" t="e">
        <f>#REF!</f>
        <v>#REF!</v>
      </c>
      <c r="N2866" s="839" t="e">
        <f>#REF!</f>
        <v>#REF!</v>
      </c>
      <c r="O2866" s="836" t="e">
        <f t="shared" si="80"/>
        <v>#REF!</v>
      </c>
      <c r="P2866" s="820" t="e">
        <f>Tabla13[[#This Row],[Ejec Real Acumu]]-Tabla13[[#This Row],[Proyec Ejec Acumul]]</f>
        <v>#REF!</v>
      </c>
      <c r="Q2866" s="820" t="e">
        <f>Tabla13[[#This Row],[Ejec Real Mes]]-Tabla13[[#This Row],[Program Entreg Mes]]</f>
        <v>#REF!</v>
      </c>
    </row>
    <row r="2867" spans="1:17">
      <c r="A2867" s="834">
        <v>9</v>
      </c>
      <c r="B2867" s="834" t="s">
        <v>2465</v>
      </c>
      <c r="C2867" s="834" t="s">
        <v>2466</v>
      </c>
      <c r="D2867" s="834" t="s">
        <v>764</v>
      </c>
      <c r="E2867" s="834" t="e">
        <f>#REF!</f>
        <v>#REF!</v>
      </c>
      <c r="F2867" s="834">
        <v>7</v>
      </c>
      <c r="G2867" s="834" t="s">
        <v>2449</v>
      </c>
      <c r="H2867" s="834" t="e">
        <f>#REF!</f>
        <v>#REF!</v>
      </c>
      <c r="I2867" s="834" t="e">
        <f>#REF!+#REF!+#REF!+#REF!+#REF!+#REF!+#REF!</f>
        <v>#REF!</v>
      </c>
      <c r="J2867" s="839" t="e">
        <f>#REF!+#REF!+#REF!+#REF!+#REF!+#REF!+#REF!</f>
        <v>#REF!</v>
      </c>
      <c r="K2867" s="835" t="e">
        <f t="shared" si="78"/>
        <v>#REF!</v>
      </c>
      <c r="L2867" s="835" t="e">
        <f t="shared" si="79"/>
        <v>#REF!</v>
      </c>
      <c r="M2867" s="834" t="e">
        <f>#REF!</f>
        <v>#REF!</v>
      </c>
      <c r="N2867" s="839" t="e">
        <f>#REF!</f>
        <v>#REF!</v>
      </c>
      <c r="O2867" s="836" t="e">
        <f t="shared" si="80"/>
        <v>#REF!</v>
      </c>
      <c r="P2867" s="820" t="e">
        <f>Tabla13[[#This Row],[Ejec Real Acumu]]-Tabla13[[#This Row],[Proyec Ejec Acumul]]</f>
        <v>#REF!</v>
      </c>
      <c r="Q2867" s="820" t="e">
        <f>Tabla13[[#This Row],[Ejec Real Mes]]-Tabla13[[#This Row],[Program Entreg Mes]]</f>
        <v>#REF!</v>
      </c>
    </row>
    <row r="2868" spans="1:17">
      <c r="A2868" s="834">
        <v>10</v>
      </c>
      <c r="B2868" s="834" t="s">
        <v>2465</v>
      </c>
      <c r="C2868" s="834" t="s">
        <v>2466</v>
      </c>
      <c r="D2868" s="834" t="s">
        <v>764</v>
      </c>
      <c r="E2868" s="834" t="e">
        <f>#REF!</f>
        <v>#REF!</v>
      </c>
      <c r="F2868" s="834">
        <v>7</v>
      </c>
      <c r="G2868" s="834" t="s">
        <v>2449</v>
      </c>
      <c r="H2868" s="834" t="e">
        <f>#REF!</f>
        <v>#REF!</v>
      </c>
      <c r="I2868" s="834" t="e">
        <f>#REF!+#REF!+#REF!+#REF!+#REF!+#REF!+#REF!</f>
        <v>#REF!</v>
      </c>
      <c r="J2868" s="839" t="e">
        <f>#REF!+#REF!+#REF!+#REF!+#REF!+#REF!+#REF!</f>
        <v>#REF!</v>
      </c>
      <c r="K2868" s="835" t="e">
        <f t="shared" si="78"/>
        <v>#REF!</v>
      </c>
      <c r="L2868" s="835" t="e">
        <f t="shared" si="79"/>
        <v>#REF!</v>
      </c>
      <c r="M2868" s="834" t="e">
        <f>#REF!</f>
        <v>#REF!</v>
      </c>
      <c r="N2868" s="839" t="e">
        <f>#REF!</f>
        <v>#REF!</v>
      </c>
      <c r="O2868" s="836" t="e">
        <f t="shared" si="80"/>
        <v>#REF!</v>
      </c>
      <c r="P2868" s="820" t="e">
        <f>Tabla13[[#This Row],[Ejec Real Acumu]]-Tabla13[[#This Row],[Proyec Ejec Acumul]]</f>
        <v>#REF!</v>
      </c>
      <c r="Q2868" s="820" t="e">
        <f>Tabla13[[#This Row],[Ejec Real Mes]]-Tabla13[[#This Row],[Program Entreg Mes]]</f>
        <v>#REF!</v>
      </c>
    </row>
    <row r="2869" spans="1:17">
      <c r="A2869" s="834">
        <v>11</v>
      </c>
      <c r="B2869" s="834" t="s">
        <v>2465</v>
      </c>
      <c r="C2869" s="834" t="s">
        <v>2466</v>
      </c>
      <c r="D2869" s="834" t="s">
        <v>764</v>
      </c>
      <c r="E2869" s="834" t="e">
        <f>#REF!</f>
        <v>#REF!</v>
      </c>
      <c r="F2869" s="834">
        <v>7</v>
      </c>
      <c r="G2869" s="834" t="s">
        <v>2449</v>
      </c>
      <c r="H2869" s="834" t="e">
        <f>#REF!</f>
        <v>#REF!</v>
      </c>
      <c r="I2869" s="834" t="e">
        <f>#REF!+#REF!+#REF!+#REF!+#REF!+#REF!+#REF!</f>
        <v>#REF!</v>
      </c>
      <c r="J2869" s="839" t="e">
        <f>#REF!+#REF!+#REF!+#REF!+#REF!+#REF!+#REF!</f>
        <v>#REF!</v>
      </c>
      <c r="K2869" s="835" t="e">
        <f t="shared" si="78"/>
        <v>#REF!</v>
      </c>
      <c r="L2869" s="835" t="e">
        <f t="shared" si="79"/>
        <v>#REF!</v>
      </c>
      <c r="M2869" s="834" t="e">
        <f>#REF!</f>
        <v>#REF!</v>
      </c>
      <c r="N2869" s="839" t="e">
        <f>#REF!</f>
        <v>#REF!</v>
      </c>
      <c r="O2869" s="836" t="e">
        <f t="shared" si="80"/>
        <v>#REF!</v>
      </c>
      <c r="P2869" s="820" t="e">
        <f>Tabla13[[#This Row],[Ejec Real Acumu]]-Tabla13[[#This Row],[Proyec Ejec Acumul]]</f>
        <v>#REF!</v>
      </c>
      <c r="Q2869" s="820" t="e">
        <f>Tabla13[[#This Row],[Ejec Real Mes]]-Tabla13[[#This Row],[Program Entreg Mes]]</f>
        <v>#REF!</v>
      </c>
    </row>
    <row r="2870" spans="1:17">
      <c r="A2870" s="834">
        <v>12</v>
      </c>
      <c r="B2870" s="834" t="s">
        <v>2465</v>
      </c>
      <c r="C2870" s="834" t="s">
        <v>2466</v>
      </c>
      <c r="D2870" s="834" t="s">
        <v>764</v>
      </c>
      <c r="E2870" s="834" t="e">
        <f>#REF!</f>
        <v>#REF!</v>
      </c>
      <c r="F2870" s="834">
        <v>7</v>
      </c>
      <c r="G2870" s="834" t="s">
        <v>2449</v>
      </c>
      <c r="H2870" s="834" t="e">
        <f>#REF!</f>
        <v>#REF!</v>
      </c>
      <c r="I2870" s="834" t="e">
        <f>#REF!+#REF!+#REF!+#REF!+#REF!+#REF!+#REF!</f>
        <v>#REF!</v>
      </c>
      <c r="J2870" s="839" t="e">
        <f>#REF!+#REF!+#REF!+#REF!+#REF!+#REF!+#REF!</f>
        <v>#REF!</v>
      </c>
      <c r="K2870" s="835" t="e">
        <f t="shared" si="78"/>
        <v>#REF!</v>
      </c>
      <c r="L2870" s="835" t="e">
        <f t="shared" si="79"/>
        <v>#REF!</v>
      </c>
      <c r="M2870" s="834" t="e">
        <f>#REF!</f>
        <v>#REF!</v>
      </c>
      <c r="N2870" s="839" t="e">
        <f>#REF!</f>
        <v>#REF!</v>
      </c>
      <c r="O2870" s="836" t="e">
        <f t="shared" si="80"/>
        <v>#REF!</v>
      </c>
      <c r="P2870" s="820" t="e">
        <f>Tabla13[[#This Row],[Ejec Real Acumu]]-Tabla13[[#This Row],[Proyec Ejec Acumul]]</f>
        <v>#REF!</v>
      </c>
      <c r="Q2870" s="820" t="e">
        <f>Tabla13[[#This Row],[Ejec Real Mes]]-Tabla13[[#This Row],[Program Entreg Mes]]</f>
        <v>#REF!</v>
      </c>
    </row>
    <row r="2871" spans="1:17">
      <c r="A2871" s="834">
        <v>13</v>
      </c>
      <c r="B2871" s="834" t="s">
        <v>2465</v>
      </c>
      <c r="C2871" s="834" t="s">
        <v>2466</v>
      </c>
      <c r="D2871" s="834" t="s">
        <v>764</v>
      </c>
      <c r="E2871" s="834" t="e">
        <f>#REF!</f>
        <v>#REF!</v>
      </c>
      <c r="F2871" s="834">
        <v>7</v>
      </c>
      <c r="G2871" s="834" t="s">
        <v>2449</v>
      </c>
      <c r="H2871" s="834" t="e">
        <f>#REF!</f>
        <v>#REF!</v>
      </c>
      <c r="I2871" s="834" t="e">
        <f>#REF!+#REF!+#REF!+#REF!+#REF!+#REF!+#REF!</f>
        <v>#REF!</v>
      </c>
      <c r="J2871" s="839" t="e">
        <f>#REF!+#REF!+#REF!+#REF!+#REF!+#REF!+#REF!</f>
        <v>#REF!</v>
      </c>
      <c r="K2871" s="835" t="e">
        <f t="shared" si="78"/>
        <v>#REF!</v>
      </c>
      <c r="L2871" s="835" t="e">
        <f t="shared" si="79"/>
        <v>#REF!</v>
      </c>
      <c r="M2871" s="834" t="e">
        <f>#REF!</f>
        <v>#REF!</v>
      </c>
      <c r="N2871" s="839" t="e">
        <f>#REF!</f>
        <v>#REF!</v>
      </c>
      <c r="O2871" s="836" t="e">
        <f t="shared" si="80"/>
        <v>#REF!</v>
      </c>
      <c r="P2871" s="820" t="e">
        <f>Tabla13[[#This Row],[Ejec Real Acumu]]-Tabla13[[#This Row],[Proyec Ejec Acumul]]</f>
        <v>#REF!</v>
      </c>
      <c r="Q2871" s="820" t="e">
        <f>Tabla13[[#This Row],[Ejec Real Mes]]-Tabla13[[#This Row],[Program Entreg Mes]]</f>
        <v>#REF!</v>
      </c>
    </row>
    <row r="2872" spans="1:17">
      <c r="A2872" s="834">
        <v>14</v>
      </c>
      <c r="B2872" s="834" t="s">
        <v>2465</v>
      </c>
      <c r="C2872" s="834" t="s">
        <v>2466</v>
      </c>
      <c r="D2872" s="834" t="s">
        <v>764</v>
      </c>
      <c r="E2872" s="834" t="e">
        <f>#REF!</f>
        <v>#REF!</v>
      </c>
      <c r="F2872" s="834">
        <v>7</v>
      </c>
      <c r="G2872" s="834" t="s">
        <v>2449</v>
      </c>
      <c r="H2872" s="834" t="e">
        <f>#REF!</f>
        <v>#REF!</v>
      </c>
      <c r="I2872" s="834" t="e">
        <f>#REF!+#REF!+#REF!+#REF!+#REF!+#REF!+#REF!</f>
        <v>#REF!</v>
      </c>
      <c r="J2872" s="839" t="e">
        <f>#REF!+#REF!+#REF!+#REF!+#REF!+#REF!+#REF!</f>
        <v>#REF!</v>
      </c>
      <c r="K2872" s="835" t="e">
        <f t="shared" si="78"/>
        <v>#REF!</v>
      </c>
      <c r="L2872" s="835" t="e">
        <f t="shared" si="79"/>
        <v>#REF!</v>
      </c>
      <c r="M2872" s="834" t="e">
        <f>#REF!</f>
        <v>#REF!</v>
      </c>
      <c r="N2872" s="839" t="e">
        <f>#REF!</f>
        <v>#REF!</v>
      </c>
      <c r="O2872" s="836" t="e">
        <f t="shared" si="80"/>
        <v>#REF!</v>
      </c>
      <c r="P2872" s="820" t="e">
        <f>Tabla13[[#This Row],[Ejec Real Acumu]]-Tabla13[[#This Row],[Proyec Ejec Acumul]]</f>
        <v>#REF!</v>
      </c>
      <c r="Q2872" s="820" t="e">
        <f>Tabla13[[#This Row],[Ejec Real Mes]]-Tabla13[[#This Row],[Program Entreg Mes]]</f>
        <v>#REF!</v>
      </c>
    </row>
    <row r="2873" spans="1:17">
      <c r="A2873" s="834">
        <v>1</v>
      </c>
      <c r="B2873" s="834" t="s">
        <v>2465</v>
      </c>
      <c r="C2873" s="834" t="s">
        <v>2466</v>
      </c>
      <c r="D2873" s="834" t="s">
        <v>764</v>
      </c>
      <c r="E2873" s="834" t="e">
        <f>#REF!</f>
        <v>#REF!</v>
      </c>
      <c r="F2873" s="834">
        <v>8</v>
      </c>
      <c r="G2873" s="834" t="s">
        <v>2450</v>
      </c>
      <c r="H2873" s="834" t="e">
        <f>#REF!</f>
        <v>#REF!</v>
      </c>
      <c r="I2873" s="834" t="e">
        <f>#REF!+#REF!+#REF!+#REF!+#REF!+#REF!+#REF!+#REF!</f>
        <v>#REF!</v>
      </c>
      <c r="J2873" s="839" t="e">
        <f>#REF!+#REF!+#REF!+#REF!+#REF!+#REF!+#REF!+#REF!</f>
        <v>#REF!</v>
      </c>
      <c r="K2873" s="835" t="e">
        <f t="shared" si="78"/>
        <v>#REF!</v>
      </c>
      <c r="L2873" s="835" t="e">
        <f t="shared" si="79"/>
        <v>#REF!</v>
      </c>
      <c r="M2873" s="834" t="e">
        <f>#REF!</f>
        <v>#REF!</v>
      </c>
      <c r="N2873" s="839" t="e">
        <f>#REF!</f>
        <v>#REF!</v>
      </c>
      <c r="O2873" s="836" t="e">
        <f t="shared" si="80"/>
        <v>#REF!</v>
      </c>
      <c r="P2873" s="820" t="e">
        <f>Tabla13[[#This Row],[Ejec Real Acumu]]-Tabla13[[#This Row],[Proyec Ejec Acumul]]</f>
        <v>#REF!</v>
      </c>
      <c r="Q2873" s="820" t="e">
        <f>Tabla13[[#This Row],[Ejec Real Mes]]-Tabla13[[#This Row],[Program Entreg Mes]]</f>
        <v>#REF!</v>
      </c>
    </row>
    <row r="2874" spans="1:17">
      <c r="A2874" s="834">
        <v>2</v>
      </c>
      <c r="B2874" s="834" t="s">
        <v>2465</v>
      </c>
      <c r="C2874" s="834" t="s">
        <v>2466</v>
      </c>
      <c r="D2874" s="834" t="s">
        <v>764</v>
      </c>
      <c r="E2874" s="834" t="e">
        <f>#REF!</f>
        <v>#REF!</v>
      </c>
      <c r="F2874" s="834">
        <v>8</v>
      </c>
      <c r="G2874" s="834" t="s">
        <v>2450</v>
      </c>
      <c r="H2874" s="834" t="e">
        <f>#REF!</f>
        <v>#REF!</v>
      </c>
      <c r="I2874" s="834" t="e">
        <f>#REF!+#REF!+#REF!+#REF!+#REF!+#REF!+#REF!+#REF!</f>
        <v>#REF!</v>
      </c>
      <c r="J2874" s="839" t="e">
        <f>#REF!+#REF!+#REF!+#REF!+#REF!+#REF!+#REF!+#REF!</f>
        <v>#REF!</v>
      </c>
      <c r="K2874" s="835" t="e">
        <f t="shared" si="78"/>
        <v>#REF!</v>
      </c>
      <c r="L2874" s="835" t="e">
        <f t="shared" si="79"/>
        <v>#REF!</v>
      </c>
      <c r="M2874" s="834" t="e">
        <f>#REF!</f>
        <v>#REF!</v>
      </c>
      <c r="N2874" s="839" t="e">
        <f>#REF!</f>
        <v>#REF!</v>
      </c>
      <c r="O2874" s="836" t="e">
        <f t="shared" si="80"/>
        <v>#REF!</v>
      </c>
      <c r="P2874" s="820" t="e">
        <f>Tabla13[[#This Row],[Ejec Real Acumu]]-Tabla13[[#This Row],[Proyec Ejec Acumul]]</f>
        <v>#REF!</v>
      </c>
      <c r="Q2874" s="820" t="e">
        <f>Tabla13[[#This Row],[Ejec Real Mes]]-Tabla13[[#This Row],[Program Entreg Mes]]</f>
        <v>#REF!</v>
      </c>
    </row>
    <row r="2875" spans="1:17">
      <c r="A2875" s="834">
        <v>3</v>
      </c>
      <c r="B2875" s="834" t="s">
        <v>2465</v>
      </c>
      <c r="C2875" s="834" t="s">
        <v>2466</v>
      </c>
      <c r="D2875" s="834" t="s">
        <v>764</v>
      </c>
      <c r="E2875" s="834" t="e">
        <f>#REF!</f>
        <v>#REF!</v>
      </c>
      <c r="F2875" s="834">
        <v>8</v>
      </c>
      <c r="G2875" s="834" t="s">
        <v>2450</v>
      </c>
      <c r="H2875" s="834" t="e">
        <f>#REF!</f>
        <v>#REF!</v>
      </c>
      <c r="I2875" s="834" t="e">
        <f>#REF!+#REF!+#REF!+#REF!+#REF!+#REF!+#REF!+#REF!</f>
        <v>#REF!</v>
      </c>
      <c r="J2875" s="839" t="e">
        <f>#REF!+#REF!+#REF!+#REF!+#REF!+#REF!+#REF!+#REF!</f>
        <v>#REF!</v>
      </c>
      <c r="K2875" s="835" t="e">
        <f t="shared" si="78"/>
        <v>#REF!</v>
      </c>
      <c r="L2875" s="835" t="e">
        <f t="shared" si="79"/>
        <v>#REF!</v>
      </c>
      <c r="M2875" s="834" t="e">
        <f>#REF!</f>
        <v>#REF!</v>
      </c>
      <c r="N2875" s="839" t="e">
        <f>#REF!</f>
        <v>#REF!</v>
      </c>
      <c r="O2875" s="836" t="e">
        <f t="shared" si="80"/>
        <v>#REF!</v>
      </c>
      <c r="P2875" s="820" t="e">
        <f>Tabla13[[#This Row],[Ejec Real Acumu]]-Tabla13[[#This Row],[Proyec Ejec Acumul]]</f>
        <v>#REF!</v>
      </c>
      <c r="Q2875" s="820" t="e">
        <f>Tabla13[[#This Row],[Ejec Real Mes]]-Tabla13[[#This Row],[Program Entreg Mes]]</f>
        <v>#REF!</v>
      </c>
    </row>
    <row r="2876" spans="1:17">
      <c r="A2876" s="834">
        <v>4</v>
      </c>
      <c r="B2876" s="834" t="s">
        <v>2465</v>
      </c>
      <c r="C2876" s="834" t="s">
        <v>2466</v>
      </c>
      <c r="D2876" s="834" t="s">
        <v>764</v>
      </c>
      <c r="E2876" s="834" t="e">
        <f>#REF!</f>
        <v>#REF!</v>
      </c>
      <c r="F2876" s="834">
        <v>8</v>
      </c>
      <c r="G2876" s="834" t="s">
        <v>2450</v>
      </c>
      <c r="H2876" s="834" t="e">
        <f>#REF!</f>
        <v>#REF!</v>
      </c>
      <c r="I2876" s="834" t="e">
        <f>#REF!+#REF!+#REF!+#REF!+#REF!+#REF!+#REF!+#REF!</f>
        <v>#REF!</v>
      </c>
      <c r="J2876" s="839" t="e">
        <f>#REF!+#REF!+#REF!+#REF!+#REF!+#REF!+#REF!+#REF!</f>
        <v>#REF!</v>
      </c>
      <c r="K2876" s="835" t="e">
        <f t="shared" si="78"/>
        <v>#REF!</v>
      </c>
      <c r="L2876" s="835" t="e">
        <f t="shared" si="79"/>
        <v>#REF!</v>
      </c>
      <c r="M2876" s="834" t="e">
        <f>#REF!</f>
        <v>#REF!</v>
      </c>
      <c r="N2876" s="839" t="e">
        <f>#REF!</f>
        <v>#REF!</v>
      </c>
      <c r="O2876" s="836" t="e">
        <f t="shared" si="80"/>
        <v>#REF!</v>
      </c>
      <c r="P2876" s="820" t="e">
        <f>Tabla13[[#This Row],[Ejec Real Acumu]]-Tabla13[[#This Row],[Proyec Ejec Acumul]]</f>
        <v>#REF!</v>
      </c>
      <c r="Q2876" s="820" t="e">
        <f>Tabla13[[#This Row],[Ejec Real Mes]]-Tabla13[[#This Row],[Program Entreg Mes]]</f>
        <v>#REF!</v>
      </c>
    </row>
    <row r="2877" spans="1:17">
      <c r="A2877" s="834">
        <v>5</v>
      </c>
      <c r="B2877" s="834" t="s">
        <v>2465</v>
      </c>
      <c r="C2877" s="834" t="s">
        <v>2466</v>
      </c>
      <c r="D2877" s="834" t="s">
        <v>764</v>
      </c>
      <c r="E2877" s="834" t="e">
        <f>#REF!</f>
        <v>#REF!</v>
      </c>
      <c r="F2877" s="834">
        <v>8</v>
      </c>
      <c r="G2877" s="834" t="s">
        <v>2450</v>
      </c>
      <c r="H2877" s="834" t="e">
        <f>#REF!</f>
        <v>#REF!</v>
      </c>
      <c r="I2877" s="834" t="e">
        <f>#REF!+#REF!+#REF!+#REF!+#REF!+#REF!+#REF!+#REF!</f>
        <v>#REF!</v>
      </c>
      <c r="J2877" s="839" t="e">
        <f>#REF!+#REF!+#REF!+#REF!+#REF!+#REF!+#REF!+#REF!</f>
        <v>#REF!</v>
      </c>
      <c r="K2877" s="835" t="e">
        <f t="shared" si="78"/>
        <v>#REF!</v>
      </c>
      <c r="L2877" s="835" t="e">
        <f t="shared" si="79"/>
        <v>#REF!</v>
      </c>
      <c r="M2877" s="834" t="e">
        <f>#REF!</f>
        <v>#REF!</v>
      </c>
      <c r="N2877" s="839" t="e">
        <f>#REF!</f>
        <v>#REF!</v>
      </c>
      <c r="O2877" s="836" t="e">
        <f t="shared" si="80"/>
        <v>#REF!</v>
      </c>
      <c r="P2877" s="820" t="e">
        <f>Tabla13[[#This Row],[Ejec Real Acumu]]-Tabla13[[#This Row],[Proyec Ejec Acumul]]</f>
        <v>#REF!</v>
      </c>
      <c r="Q2877" s="820" t="e">
        <f>Tabla13[[#This Row],[Ejec Real Mes]]-Tabla13[[#This Row],[Program Entreg Mes]]</f>
        <v>#REF!</v>
      </c>
    </row>
    <row r="2878" spans="1:17">
      <c r="A2878" s="834">
        <v>6</v>
      </c>
      <c r="B2878" s="834" t="s">
        <v>2465</v>
      </c>
      <c r="C2878" s="834" t="s">
        <v>2466</v>
      </c>
      <c r="D2878" s="834" t="s">
        <v>764</v>
      </c>
      <c r="E2878" s="834" t="e">
        <f>#REF!</f>
        <v>#REF!</v>
      </c>
      <c r="F2878" s="834">
        <v>8</v>
      </c>
      <c r="G2878" s="834" t="s">
        <v>2450</v>
      </c>
      <c r="H2878" s="834" t="e">
        <f>#REF!</f>
        <v>#REF!</v>
      </c>
      <c r="I2878" s="834" t="e">
        <f>#REF!+#REF!+#REF!+#REF!+#REF!+#REF!+#REF!+#REF!</f>
        <v>#REF!</v>
      </c>
      <c r="J2878" s="839" t="e">
        <f>#REF!+#REF!+#REF!+#REF!+#REF!+#REF!+#REF!+#REF!</f>
        <v>#REF!</v>
      </c>
      <c r="K2878" s="835" t="e">
        <f t="shared" si="78"/>
        <v>#REF!</v>
      </c>
      <c r="L2878" s="835" t="e">
        <f t="shared" si="79"/>
        <v>#REF!</v>
      </c>
      <c r="M2878" s="834" t="e">
        <f>#REF!</f>
        <v>#REF!</v>
      </c>
      <c r="N2878" s="839" t="e">
        <f>#REF!</f>
        <v>#REF!</v>
      </c>
      <c r="O2878" s="836" t="e">
        <f t="shared" si="80"/>
        <v>#REF!</v>
      </c>
      <c r="P2878" s="820" t="e">
        <f>Tabla13[[#This Row],[Ejec Real Acumu]]-Tabla13[[#This Row],[Proyec Ejec Acumul]]</f>
        <v>#REF!</v>
      </c>
      <c r="Q2878" s="820" t="e">
        <f>Tabla13[[#This Row],[Ejec Real Mes]]-Tabla13[[#This Row],[Program Entreg Mes]]</f>
        <v>#REF!</v>
      </c>
    </row>
    <row r="2879" spans="1:17">
      <c r="A2879" s="834">
        <v>7</v>
      </c>
      <c r="B2879" s="834" t="s">
        <v>2465</v>
      </c>
      <c r="C2879" s="834" t="s">
        <v>2466</v>
      </c>
      <c r="D2879" s="834" t="s">
        <v>764</v>
      </c>
      <c r="E2879" s="834" t="e">
        <f>#REF!</f>
        <v>#REF!</v>
      </c>
      <c r="F2879" s="834">
        <v>8</v>
      </c>
      <c r="G2879" s="834" t="s">
        <v>2450</v>
      </c>
      <c r="H2879" s="834" t="e">
        <f>#REF!</f>
        <v>#REF!</v>
      </c>
      <c r="I2879" s="834" t="e">
        <f>#REF!+#REF!+#REF!+#REF!+#REF!+#REF!+#REF!+#REF!</f>
        <v>#REF!</v>
      </c>
      <c r="J2879" s="839" t="e">
        <f>#REF!+#REF!+#REF!+#REF!+#REF!+#REF!+#REF!+#REF!</f>
        <v>#REF!</v>
      </c>
      <c r="K2879" s="835" t="e">
        <f t="shared" si="78"/>
        <v>#REF!</v>
      </c>
      <c r="L2879" s="835" t="e">
        <f t="shared" si="79"/>
        <v>#REF!</v>
      </c>
      <c r="M2879" s="834" t="e">
        <f>#REF!</f>
        <v>#REF!</v>
      </c>
      <c r="N2879" s="839" t="e">
        <f>#REF!</f>
        <v>#REF!</v>
      </c>
      <c r="O2879" s="836" t="e">
        <f t="shared" si="80"/>
        <v>#REF!</v>
      </c>
      <c r="P2879" s="820" t="e">
        <f>Tabla13[[#This Row],[Ejec Real Acumu]]-Tabla13[[#This Row],[Proyec Ejec Acumul]]</f>
        <v>#REF!</v>
      </c>
      <c r="Q2879" s="820" t="e">
        <f>Tabla13[[#This Row],[Ejec Real Mes]]-Tabla13[[#This Row],[Program Entreg Mes]]</f>
        <v>#REF!</v>
      </c>
    </row>
    <row r="2880" spans="1:17">
      <c r="A2880" s="834">
        <v>8</v>
      </c>
      <c r="B2880" s="834" t="s">
        <v>2465</v>
      </c>
      <c r="C2880" s="834" t="s">
        <v>2466</v>
      </c>
      <c r="D2880" s="834" t="s">
        <v>764</v>
      </c>
      <c r="E2880" s="834" t="e">
        <f>#REF!</f>
        <v>#REF!</v>
      </c>
      <c r="F2880" s="834">
        <v>8</v>
      </c>
      <c r="G2880" s="834" t="s">
        <v>2450</v>
      </c>
      <c r="H2880" s="834" t="e">
        <f>#REF!</f>
        <v>#REF!</v>
      </c>
      <c r="I2880" s="834" t="e">
        <f>#REF!+#REF!+#REF!+#REF!+#REF!+#REF!+#REF!+#REF!</f>
        <v>#REF!</v>
      </c>
      <c r="J2880" s="839" t="e">
        <f>#REF!+#REF!+#REF!+#REF!+#REF!+#REF!+#REF!+#REF!</f>
        <v>#REF!</v>
      </c>
      <c r="K2880" s="835" t="e">
        <f t="shared" si="78"/>
        <v>#REF!</v>
      </c>
      <c r="L2880" s="835" t="e">
        <f t="shared" si="79"/>
        <v>#REF!</v>
      </c>
      <c r="M2880" s="834" t="e">
        <f>#REF!</f>
        <v>#REF!</v>
      </c>
      <c r="N2880" s="839" t="e">
        <f>#REF!</f>
        <v>#REF!</v>
      </c>
      <c r="O2880" s="836" t="e">
        <f t="shared" si="80"/>
        <v>#REF!</v>
      </c>
      <c r="P2880" s="820" t="e">
        <f>Tabla13[[#This Row],[Ejec Real Acumu]]-Tabla13[[#This Row],[Proyec Ejec Acumul]]</f>
        <v>#REF!</v>
      </c>
      <c r="Q2880" s="820" t="e">
        <f>Tabla13[[#This Row],[Ejec Real Mes]]-Tabla13[[#This Row],[Program Entreg Mes]]</f>
        <v>#REF!</v>
      </c>
    </row>
    <row r="2881" spans="1:17">
      <c r="A2881" s="834">
        <v>9</v>
      </c>
      <c r="B2881" s="834" t="s">
        <v>2465</v>
      </c>
      <c r="C2881" s="834" t="s">
        <v>2466</v>
      </c>
      <c r="D2881" s="834" t="s">
        <v>764</v>
      </c>
      <c r="E2881" s="834" t="e">
        <f>#REF!</f>
        <v>#REF!</v>
      </c>
      <c r="F2881" s="834">
        <v>8</v>
      </c>
      <c r="G2881" s="834" t="s">
        <v>2450</v>
      </c>
      <c r="H2881" s="834" t="e">
        <f>#REF!</f>
        <v>#REF!</v>
      </c>
      <c r="I2881" s="834" t="e">
        <f>#REF!+#REF!+#REF!+#REF!+#REF!+#REF!+#REF!+#REF!</f>
        <v>#REF!</v>
      </c>
      <c r="J2881" s="839" t="e">
        <f>#REF!+#REF!+#REF!+#REF!+#REF!+#REF!+#REF!+#REF!</f>
        <v>#REF!</v>
      </c>
      <c r="K2881" s="835" t="e">
        <f t="shared" si="78"/>
        <v>#REF!</v>
      </c>
      <c r="L2881" s="835" t="e">
        <f t="shared" si="79"/>
        <v>#REF!</v>
      </c>
      <c r="M2881" s="834" t="e">
        <f>#REF!</f>
        <v>#REF!</v>
      </c>
      <c r="N2881" s="839" t="e">
        <f>#REF!</f>
        <v>#REF!</v>
      </c>
      <c r="O2881" s="836" t="e">
        <f t="shared" si="80"/>
        <v>#REF!</v>
      </c>
      <c r="P2881" s="820" t="e">
        <f>Tabla13[[#This Row],[Ejec Real Acumu]]-Tabla13[[#This Row],[Proyec Ejec Acumul]]</f>
        <v>#REF!</v>
      </c>
      <c r="Q2881" s="820" t="e">
        <f>Tabla13[[#This Row],[Ejec Real Mes]]-Tabla13[[#This Row],[Program Entreg Mes]]</f>
        <v>#REF!</v>
      </c>
    </row>
    <row r="2882" spans="1:17">
      <c r="A2882" s="834">
        <v>10</v>
      </c>
      <c r="B2882" s="834" t="s">
        <v>2465</v>
      </c>
      <c r="C2882" s="834" t="s">
        <v>2466</v>
      </c>
      <c r="D2882" s="834" t="s">
        <v>764</v>
      </c>
      <c r="E2882" s="834" t="e">
        <f>#REF!</f>
        <v>#REF!</v>
      </c>
      <c r="F2882" s="834">
        <v>8</v>
      </c>
      <c r="G2882" s="834" t="s">
        <v>2450</v>
      </c>
      <c r="H2882" s="834" t="e">
        <f>#REF!</f>
        <v>#REF!</v>
      </c>
      <c r="I2882" s="834" t="e">
        <f>#REF!+#REF!+#REF!+#REF!+#REF!+#REF!+#REF!+#REF!</f>
        <v>#REF!</v>
      </c>
      <c r="J2882" s="839" t="e">
        <f>#REF!+#REF!+#REF!+#REF!+#REF!+#REF!+#REF!+#REF!</f>
        <v>#REF!</v>
      </c>
      <c r="K2882" s="835" t="e">
        <f t="shared" si="78"/>
        <v>#REF!</v>
      </c>
      <c r="L2882" s="835" t="e">
        <f t="shared" si="79"/>
        <v>#REF!</v>
      </c>
      <c r="M2882" s="834" t="e">
        <f>#REF!</f>
        <v>#REF!</v>
      </c>
      <c r="N2882" s="839" t="e">
        <f>#REF!</f>
        <v>#REF!</v>
      </c>
      <c r="O2882" s="836" t="e">
        <f t="shared" si="80"/>
        <v>#REF!</v>
      </c>
      <c r="P2882" s="820" t="e">
        <f>Tabla13[[#This Row],[Ejec Real Acumu]]-Tabla13[[#This Row],[Proyec Ejec Acumul]]</f>
        <v>#REF!</v>
      </c>
      <c r="Q2882" s="820" t="e">
        <f>Tabla13[[#This Row],[Ejec Real Mes]]-Tabla13[[#This Row],[Program Entreg Mes]]</f>
        <v>#REF!</v>
      </c>
    </row>
    <row r="2883" spans="1:17">
      <c r="A2883" s="834">
        <v>11</v>
      </c>
      <c r="B2883" s="834" t="s">
        <v>2465</v>
      </c>
      <c r="C2883" s="834" t="s">
        <v>2466</v>
      </c>
      <c r="D2883" s="834" t="s">
        <v>764</v>
      </c>
      <c r="E2883" s="834" t="e">
        <f>#REF!</f>
        <v>#REF!</v>
      </c>
      <c r="F2883" s="834">
        <v>8</v>
      </c>
      <c r="G2883" s="834" t="s">
        <v>2450</v>
      </c>
      <c r="H2883" s="834" t="e">
        <f>#REF!</f>
        <v>#REF!</v>
      </c>
      <c r="I2883" s="834" t="e">
        <f>#REF!+#REF!+#REF!+#REF!+#REF!+#REF!+#REF!+#REF!</f>
        <v>#REF!</v>
      </c>
      <c r="J2883" s="839" t="e">
        <f>#REF!+#REF!+#REF!+#REF!+#REF!+#REF!+#REF!+#REF!</f>
        <v>#REF!</v>
      </c>
      <c r="K2883" s="835" t="e">
        <f t="shared" si="78"/>
        <v>#REF!</v>
      </c>
      <c r="L2883" s="835" t="e">
        <f t="shared" si="79"/>
        <v>#REF!</v>
      </c>
      <c r="M2883" s="834" t="e">
        <f>#REF!</f>
        <v>#REF!</v>
      </c>
      <c r="N2883" s="839" t="e">
        <f>#REF!</f>
        <v>#REF!</v>
      </c>
      <c r="O2883" s="836" t="e">
        <f t="shared" si="80"/>
        <v>#REF!</v>
      </c>
      <c r="P2883" s="820" t="e">
        <f>Tabla13[[#This Row],[Ejec Real Acumu]]-Tabla13[[#This Row],[Proyec Ejec Acumul]]</f>
        <v>#REF!</v>
      </c>
      <c r="Q2883" s="820" t="e">
        <f>Tabla13[[#This Row],[Ejec Real Mes]]-Tabla13[[#This Row],[Program Entreg Mes]]</f>
        <v>#REF!</v>
      </c>
    </row>
    <row r="2884" spans="1:17">
      <c r="A2884" s="834">
        <v>12</v>
      </c>
      <c r="B2884" s="834" t="s">
        <v>2465</v>
      </c>
      <c r="C2884" s="834" t="s">
        <v>2466</v>
      </c>
      <c r="D2884" s="834" t="s">
        <v>764</v>
      </c>
      <c r="E2884" s="834" t="e">
        <f>#REF!</f>
        <v>#REF!</v>
      </c>
      <c r="F2884" s="834">
        <v>8</v>
      </c>
      <c r="G2884" s="834" t="s">
        <v>2450</v>
      </c>
      <c r="H2884" s="834" t="e">
        <f>#REF!</f>
        <v>#REF!</v>
      </c>
      <c r="I2884" s="834" t="e">
        <f>#REF!+#REF!+#REF!+#REF!+#REF!+#REF!+#REF!+#REF!</f>
        <v>#REF!</v>
      </c>
      <c r="J2884" s="839" t="e">
        <f>#REF!+#REF!+#REF!+#REF!+#REF!+#REF!+#REF!+#REF!</f>
        <v>#REF!</v>
      </c>
      <c r="K2884" s="835" t="e">
        <f t="shared" si="78"/>
        <v>#REF!</v>
      </c>
      <c r="L2884" s="835" t="e">
        <f t="shared" si="79"/>
        <v>#REF!</v>
      </c>
      <c r="M2884" s="834" t="e">
        <f>#REF!</f>
        <v>#REF!</v>
      </c>
      <c r="N2884" s="839" t="e">
        <f>#REF!</f>
        <v>#REF!</v>
      </c>
      <c r="O2884" s="836" t="e">
        <f t="shared" si="80"/>
        <v>#REF!</v>
      </c>
      <c r="P2884" s="820" t="e">
        <f>Tabla13[[#This Row],[Ejec Real Acumu]]-Tabla13[[#This Row],[Proyec Ejec Acumul]]</f>
        <v>#REF!</v>
      </c>
      <c r="Q2884" s="820" t="e">
        <f>Tabla13[[#This Row],[Ejec Real Mes]]-Tabla13[[#This Row],[Program Entreg Mes]]</f>
        <v>#REF!</v>
      </c>
    </row>
    <row r="2885" spans="1:17">
      <c r="A2885" s="834">
        <v>13</v>
      </c>
      <c r="B2885" s="834" t="s">
        <v>2465</v>
      </c>
      <c r="C2885" s="834" t="s">
        <v>2466</v>
      </c>
      <c r="D2885" s="834" t="s">
        <v>764</v>
      </c>
      <c r="E2885" s="834" t="e">
        <f>#REF!</f>
        <v>#REF!</v>
      </c>
      <c r="F2885" s="834">
        <v>8</v>
      </c>
      <c r="G2885" s="834" t="s">
        <v>2450</v>
      </c>
      <c r="H2885" s="834" t="e">
        <f>#REF!</f>
        <v>#REF!</v>
      </c>
      <c r="I2885" s="834" t="e">
        <f>#REF!+#REF!+#REF!+#REF!+#REF!+#REF!+#REF!+#REF!</f>
        <v>#REF!</v>
      </c>
      <c r="J2885" s="839" t="e">
        <f>#REF!+#REF!+#REF!+#REF!+#REF!+#REF!+#REF!+#REF!</f>
        <v>#REF!</v>
      </c>
      <c r="K2885" s="835" t="e">
        <f t="shared" si="78"/>
        <v>#REF!</v>
      </c>
      <c r="L2885" s="835" t="e">
        <f t="shared" si="79"/>
        <v>#REF!</v>
      </c>
      <c r="M2885" s="834" t="e">
        <f>#REF!</f>
        <v>#REF!</v>
      </c>
      <c r="N2885" s="839" t="e">
        <f>#REF!</f>
        <v>#REF!</v>
      </c>
      <c r="O2885" s="836" t="e">
        <f t="shared" si="80"/>
        <v>#REF!</v>
      </c>
      <c r="P2885" s="820" t="e">
        <f>Tabla13[[#This Row],[Ejec Real Acumu]]-Tabla13[[#This Row],[Proyec Ejec Acumul]]</f>
        <v>#REF!</v>
      </c>
      <c r="Q2885" s="820" t="e">
        <f>Tabla13[[#This Row],[Ejec Real Mes]]-Tabla13[[#This Row],[Program Entreg Mes]]</f>
        <v>#REF!</v>
      </c>
    </row>
    <row r="2886" spans="1:17">
      <c r="A2886" s="834">
        <v>14</v>
      </c>
      <c r="B2886" s="834" t="s">
        <v>2465</v>
      </c>
      <c r="C2886" s="834" t="s">
        <v>2466</v>
      </c>
      <c r="D2886" s="834" t="s">
        <v>764</v>
      </c>
      <c r="E2886" s="834" t="e">
        <f>#REF!</f>
        <v>#REF!</v>
      </c>
      <c r="F2886" s="834">
        <v>8</v>
      </c>
      <c r="G2886" s="834" t="s">
        <v>2450</v>
      </c>
      <c r="H2886" s="834" t="e">
        <f>#REF!</f>
        <v>#REF!</v>
      </c>
      <c r="I2886" s="834" t="e">
        <f>#REF!+#REF!+#REF!+#REF!+#REF!+#REF!+#REF!+#REF!</f>
        <v>#REF!</v>
      </c>
      <c r="J2886" s="839" t="e">
        <f>#REF!+#REF!+#REF!+#REF!+#REF!+#REF!+#REF!+#REF!</f>
        <v>#REF!</v>
      </c>
      <c r="K2886" s="835" t="e">
        <f t="shared" si="78"/>
        <v>#REF!</v>
      </c>
      <c r="L2886" s="835" t="e">
        <f t="shared" si="79"/>
        <v>#REF!</v>
      </c>
      <c r="M2886" s="834" t="e">
        <f>#REF!</f>
        <v>#REF!</v>
      </c>
      <c r="N2886" s="839" t="e">
        <f>#REF!</f>
        <v>#REF!</v>
      </c>
      <c r="O2886" s="836" t="e">
        <f t="shared" si="80"/>
        <v>#REF!</v>
      </c>
      <c r="P2886" s="820" t="e">
        <f>Tabla13[[#This Row],[Ejec Real Acumu]]-Tabla13[[#This Row],[Proyec Ejec Acumul]]</f>
        <v>#REF!</v>
      </c>
      <c r="Q2886" s="820" t="e">
        <f>Tabla13[[#This Row],[Ejec Real Mes]]-Tabla13[[#This Row],[Program Entreg Mes]]</f>
        <v>#REF!</v>
      </c>
    </row>
    <row r="2887" spans="1:17">
      <c r="A2887" s="834">
        <v>1</v>
      </c>
      <c r="B2887" s="834" t="s">
        <v>2465</v>
      </c>
      <c r="C2887" s="834" t="s">
        <v>2466</v>
      </c>
      <c r="D2887" s="834" t="s">
        <v>764</v>
      </c>
      <c r="E2887" s="834" t="e">
        <f>#REF!</f>
        <v>#REF!</v>
      </c>
      <c r="F2887" s="834">
        <v>9</v>
      </c>
      <c r="G2887" s="834" t="s">
        <v>2451</v>
      </c>
      <c r="H2887" s="834" t="e">
        <f>#REF!</f>
        <v>#REF!</v>
      </c>
      <c r="I2887" s="834" t="e">
        <f>#REF!+#REF!+#REF!+#REF!+#REF!+#REF!+#REF!+#REF!+#REF!</f>
        <v>#REF!</v>
      </c>
      <c r="J2887" s="839" t="e">
        <f>#REF!+#REF!+#REF!+#REF!+#REF!+#REF!+#REF!+#REF!+#REF!</f>
        <v>#REF!</v>
      </c>
      <c r="K2887" s="835" t="e">
        <f t="shared" si="78"/>
        <v>#REF!</v>
      </c>
      <c r="L2887" s="835" t="e">
        <f t="shared" si="79"/>
        <v>#REF!</v>
      </c>
      <c r="M2887" s="834" t="e">
        <f>#REF!</f>
        <v>#REF!</v>
      </c>
      <c r="N2887" s="839" t="e">
        <f>#REF!</f>
        <v>#REF!</v>
      </c>
      <c r="O2887" s="836" t="e">
        <f t="shared" si="80"/>
        <v>#REF!</v>
      </c>
      <c r="P2887" s="820" t="e">
        <f>Tabla13[[#This Row],[Ejec Real Acumu]]-Tabla13[[#This Row],[Proyec Ejec Acumul]]</f>
        <v>#REF!</v>
      </c>
      <c r="Q2887" s="820" t="e">
        <f>Tabla13[[#This Row],[Ejec Real Mes]]-Tabla13[[#This Row],[Program Entreg Mes]]</f>
        <v>#REF!</v>
      </c>
    </row>
    <row r="2888" spans="1:17">
      <c r="A2888" s="834">
        <v>2</v>
      </c>
      <c r="B2888" s="834" t="s">
        <v>2465</v>
      </c>
      <c r="C2888" s="834" t="s">
        <v>2466</v>
      </c>
      <c r="D2888" s="834" t="s">
        <v>764</v>
      </c>
      <c r="E2888" s="834" t="e">
        <f>#REF!</f>
        <v>#REF!</v>
      </c>
      <c r="F2888" s="834">
        <v>9</v>
      </c>
      <c r="G2888" s="834" t="s">
        <v>2451</v>
      </c>
      <c r="H2888" s="834" t="e">
        <f>#REF!</f>
        <v>#REF!</v>
      </c>
      <c r="I2888" s="834" t="e">
        <f>#REF!+#REF!+#REF!+#REF!+#REF!+#REF!+#REF!+#REF!+#REF!</f>
        <v>#REF!</v>
      </c>
      <c r="J2888" s="839" t="e">
        <f>#REF!+#REF!+#REF!+#REF!+#REF!+#REF!+#REF!+#REF!+#REF!</f>
        <v>#REF!</v>
      </c>
      <c r="K2888" s="835" t="e">
        <f t="shared" si="78"/>
        <v>#REF!</v>
      </c>
      <c r="L2888" s="835" t="e">
        <f t="shared" si="79"/>
        <v>#REF!</v>
      </c>
      <c r="M2888" s="834" t="e">
        <f>#REF!</f>
        <v>#REF!</v>
      </c>
      <c r="N2888" s="839" t="e">
        <f>#REF!</f>
        <v>#REF!</v>
      </c>
      <c r="O2888" s="836" t="e">
        <f t="shared" si="80"/>
        <v>#REF!</v>
      </c>
      <c r="P2888" s="820" t="e">
        <f>Tabla13[[#This Row],[Ejec Real Acumu]]-Tabla13[[#This Row],[Proyec Ejec Acumul]]</f>
        <v>#REF!</v>
      </c>
      <c r="Q2888" s="820" t="e">
        <f>Tabla13[[#This Row],[Ejec Real Mes]]-Tabla13[[#This Row],[Program Entreg Mes]]</f>
        <v>#REF!</v>
      </c>
    </row>
    <row r="2889" spans="1:17">
      <c r="A2889" s="834">
        <v>3</v>
      </c>
      <c r="B2889" s="834" t="s">
        <v>2465</v>
      </c>
      <c r="C2889" s="834" t="s">
        <v>2466</v>
      </c>
      <c r="D2889" s="834" t="s">
        <v>764</v>
      </c>
      <c r="E2889" s="834" t="e">
        <f>#REF!</f>
        <v>#REF!</v>
      </c>
      <c r="F2889" s="834">
        <v>9</v>
      </c>
      <c r="G2889" s="834" t="s">
        <v>2451</v>
      </c>
      <c r="H2889" s="834" t="e">
        <f>#REF!</f>
        <v>#REF!</v>
      </c>
      <c r="I2889" s="834" t="e">
        <f>#REF!+#REF!+#REF!+#REF!+#REF!+#REF!+#REF!+#REF!+#REF!</f>
        <v>#REF!</v>
      </c>
      <c r="J2889" s="839" t="e">
        <f>#REF!+#REF!+#REF!+#REF!+#REF!+#REF!+#REF!+#REF!+#REF!</f>
        <v>#REF!</v>
      </c>
      <c r="K2889" s="835" t="e">
        <f t="shared" si="78"/>
        <v>#REF!</v>
      </c>
      <c r="L2889" s="835" t="e">
        <f t="shared" si="79"/>
        <v>#REF!</v>
      </c>
      <c r="M2889" s="834" t="e">
        <f>#REF!</f>
        <v>#REF!</v>
      </c>
      <c r="N2889" s="839" t="e">
        <f>#REF!</f>
        <v>#REF!</v>
      </c>
      <c r="O2889" s="836" t="e">
        <f t="shared" si="80"/>
        <v>#REF!</v>
      </c>
      <c r="P2889" s="820" t="e">
        <f>Tabla13[[#This Row],[Ejec Real Acumu]]-Tabla13[[#This Row],[Proyec Ejec Acumul]]</f>
        <v>#REF!</v>
      </c>
      <c r="Q2889" s="820" t="e">
        <f>Tabla13[[#This Row],[Ejec Real Mes]]-Tabla13[[#This Row],[Program Entreg Mes]]</f>
        <v>#REF!</v>
      </c>
    </row>
    <row r="2890" spans="1:17">
      <c r="A2890" s="834">
        <v>4</v>
      </c>
      <c r="B2890" s="834" t="s">
        <v>2465</v>
      </c>
      <c r="C2890" s="834" t="s">
        <v>2466</v>
      </c>
      <c r="D2890" s="834" t="s">
        <v>764</v>
      </c>
      <c r="E2890" s="834" t="e">
        <f>#REF!</f>
        <v>#REF!</v>
      </c>
      <c r="F2890" s="834">
        <v>9</v>
      </c>
      <c r="G2890" s="834" t="s">
        <v>2451</v>
      </c>
      <c r="H2890" s="834" t="e">
        <f>#REF!</f>
        <v>#REF!</v>
      </c>
      <c r="I2890" s="834" t="e">
        <f>#REF!+#REF!+#REF!+#REF!+#REF!+#REF!+#REF!+#REF!+#REF!</f>
        <v>#REF!</v>
      </c>
      <c r="J2890" s="839" t="e">
        <f>#REF!+#REF!+#REF!+#REF!+#REF!+#REF!+#REF!+#REF!+#REF!</f>
        <v>#REF!</v>
      </c>
      <c r="K2890" s="835" t="e">
        <f t="shared" si="78"/>
        <v>#REF!</v>
      </c>
      <c r="L2890" s="835" t="e">
        <f t="shared" si="79"/>
        <v>#REF!</v>
      </c>
      <c r="M2890" s="834" t="e">
        <f>#REF!</f>
        <v>#REF!</v>
      </c>
      <c r="N2890" s="839" t="e">
        <f>#REF!</f>
        <v>#REF!</v>
      </c>
      <c r="O2890" s="836" t="e">
        <f t="shared" si="80"/>
        <v>#REF!</v>
      </c>
      <c r="P2890" s="820" t="e">
        <f>Tabla13[[#This Row],[Ejec Real Acumu]]-Tabla13[[#This Row],[Proyec Ejec Acumul]]</f>
        <v>#REF!</v>
      </c>
      <c r="Q2890" s="820" t="e">
        <f>Tabla13[[#This Row],[Ejec Real Mes]]-Tabla13[[#This Row],[Program Entreg Mes]]</f>
        <v>#REF!</v>
      </c>
    </row>
    <row r="2891" spans="1:17">
      <c r="A2891" s="834">
        <v>5</v>
      </c>
      <c r="B2891" s="834" t="s">
        <v>2465</v>
      </c>
      <c r="C2891" s="834" t="s">
        <v>2466</v>
      </c>
      <c r="D2891" s="834" t="s">
        <v>764</v>
      </c>
      <c r="E2891" s="834" t="e">
        <f>#REF!</f>
        <v>#REF!</v>
      </c>
      <c r="F2891" s="834">
        <v>9</v>
      </c>
      <c r="G2891" s="834" t="s">
        <v>2451</v>
      </c>
      <c r="H2891" s="834" t="e">
        <f>#REF!</f>
        <v>#REF!</v>
      </c>
      <c r="I2891" s="834" t="e">
        <f>#REF!+#REF!+#REF!+#REF!+#REF!+#REF!+#REF!+#REF!+#REF!</f>
        <v>#REF!</v>
      </c>
      <c r="J2891" s="839" t="e">
        <f>#REF!+#REF!+#REF!+#REF!+#REF!+#REF!+#REF!+#REF!+#REF!</f>
        <v>#REF!</v>
      </c>
      <c r="K2891" s="835" t="e">
        <f t="shared" si="78"/>
        <v>#REF!</v>
      </c>
      <c r="L2891" s="835" t="e">
        <f t="shared" si="79"/>
        <v>#REF!</v>
      </c>
      <c r="M2891" s="834" t="e">
        <f>#REF!</f>
        <v>#REF!</v>
      </c>
      <c r="N2891" s="839" t="e">
        <f>#REF!</f>
        <v>#REF!</v>
      </c>
      <c r="O2891" s="836" t="e">
        <f t="shared" si="80"/>
        <v>#REF!</v>
      </c>
      <c r="P2891" s="820" t="e">
        <f>Tabla13[[#This Row],[Ejec Real Acumu]]-Tabla13[[#This Row],[Proyec Ejec Acumul]]</f>
        <v>#REF!</v>
      </c>
      <c r="Q2891" s="820" t="e">
        <f>Tabla13[[#This Row],[Ejec Real Mes]]-Tabla13[[#This Row],[Program Entreg Mes]]</f>
        <v>#REF!</v>
      </c>
    </row>
    <row r="2892" spans="1:17">
      <c r="A2892" s="834">
        <v>6</v>
      </c>
      <c r="B2892" s="834" t="s">
        <v>2465</v>
      </c>
      <c r="C2892" s="834" t="s">
        <v>2466</v>
      </c>
      <c r="D2892" s="834" t="s">
        <v>764</v>
      </c>
      <c r="E2892" s="834" t="e">
        <f>#REF!</f>
        <v>#REF!</v>
      </c>
      <c r="F2892" s="834">
        <v>9</v>
      </c>
      <c r="G2892" s="834" t="s">
        <v>2451</v>
      </c>
      <c r="H2892" s="834" t="e">
        <f>#REF!</f>
        <v>#REF!</v>
      </c>
      <c r="I2892" s="834" t="e">
        <f>#REF!+#REF!+#REF!+#REF!+#REF!+#REF!+#REF!+#REF!+#REF!</f>
        <v>#REF!</v>
      </c>
      <c r="J2892" s="839" t="e">
        <f>#REF!+#REF!+#REF!+#REF!+#REF!+#REF!+#REF!+#REF!+#REF!</f>
        <v>#REF!</v>
      </c>
      <c r="K2892" s="835" t="e">
        <f t="shared" si="78"/>
        <v>#REF!</v>
      </c>
      <c r="L2892" s="835" t="e">
        <f t="shared" si="79"/>
        <v>#REF!</v>
      </c>
      <c r="M2892" s="834" t="e">
        <f>#REF!</f>
        <v>#REF!</v>
      </c>
      <c r="N2892" s="839" t="e">
        <f>#REF!</f>
        <v>#REF!</v>
      </c>
      <c r="O2892" s="836" t="e">
        <f t="shared" si="80"/>
        <v>#REF!</v>
      </c>
      <c r="P2892" s="820" t="e">
        <f>Tabla13[[#This Row],[Ejec Real Acumu]]-Tabla13[[#This Row],[Proyec Ejec Acumul]]</f>
        <v>#REF!</v>
      </c>
      <c r="Q2892" s="820" t="e">
        <f>Tabla13[[#This Row],[Ejec Real Mes]]-Tabla13[[#This Row],[Program Entreg Mes]]</f>
        <v>#REF!</v>
      </c>
    </row>
    <row r="2893" spans="1:17">
      <c r="A2893" s="834">
        <v>7</v>
      </c>
      <c r="B2893" s="834" t="s">
        <v>2465</v>
      </c>
      <c r="C2893" s="834" t="s">
        <v>2466</v>
      </c>
      <c r="D2893" s="834" t="s">
        <v>764</v>
      </c>
      <c r="E2893" s="834" t="e">
        <f>#REF!</f>
        <v>#REF!</v>
      </c>
      <c r="F2893" s="834">
        <v>9</v>
      </c>
      <c r="G2893" s="834" t="s">
        <v>2451</v>
      </c>
      <c r="H2893" s="834" t="e">
        <f>#REF!</f>
        <v>#REF!</v>
      </c>
      <c r="I2893" s="834" t="e">
        <f>#REF!+#REF!+#REF!+#REF!+#REF!+#REF!+#REF!+#REF!+#REF!</f>
        <v>#REF!</v>
      </c>
      <c r="J2893" s="839" t="e">
        <f>#REF!+#REF!+#REF!+#REF!+#REF!+#REF!+#REF!+#REF!+#REF!</f>
        <v>#REF!</v>
      </c>
      <c r="K2893" s="835" t="e">
        <f t="shared" si="78"/>
        <v>#REF!</v>
      </c>
      <c r="L2893" s="835" t="e">
        <f t="shared" si="79"/>
        <v>#REF!</v>
      </c>
      <c r="M2893" s="834" t="e">
        <f>#REF!</f>
        <v>#REF!</v>
      </c>
      <c r="N2893" s="839" t="e">
        <f>#REF!</f>
        <v>#REF!</v>
      </c>
      <c r="O2893" s="836" t="e">
        <f t="shared" si="80"/>
        <v>#REF!</v>
      </c>
      <c r="P2893" s="820" t="e">
        <f>Tabla13[[#This Row],[Ejec Real Acumu]]-Tabla13[[#This Row],[Proyec Ejec Acumul]]</f>
        <v>#REF!</v>
      </c>
      <c r="Q2893" s="820" t="e">
        <f>Tabla13[[#This Row],[Ejec Real Mes]]-Tabla13[[#This Row],[Program Entreg Mes]]</f>
        <v>#REF!</v>
      </c>
    </row>
    <row r="2894" spans="1:17">
      <c r="A2894" s="834">
        <v>8</v>
      </c>
      <c r="B2894" s="834" t="s">
        <v>2465</v>
      </c>
      <c r="C2894" s="834" t="s">
        <v>2466</v>
      </c>
      <c r="D2894" s="834" t="s">
        <v>764</v>
      </c>
      <c r="E2894" s="834" t="e">
        <f>#REF!</f>
        <v>#REF!</v>
      </c>
      <c r="F2894" s="834">
        <v>9</v>
      </c>
      <c r="G2894" s="834" t="s">
        <v>2451</v>
      </c>
      <c r="H2894" s="834" t="e">
        <f>#REF!</f>
        <v>#REF!</v>
      </c>
      <c r="I2894" s="834" t="e">
        <f>#REF!+#REF!+#REF!+#REF!+#REF!+#REF!+#REF!+#REF!+#REF!</f>
        <v>#REF!</v>
      </c>
      <c r="J2894" s="839" t="e">
        <f>#REF!+#REF!+#REF!+#REF!+#REF!+#REF!+#REF!+#REF!+#REF!</f>
        <v>#REF!</v>
      </c>
      <c r="K2894" s="835" t="e">
        <f t="shared" si="78"/>
        <v>#REF!</v>
      </c>
      <c r="L2894" s="835" t="e">
        <f t="shared" si="79"/>
        <v>#REF!</v>
      </c>
      <c r="M2894" s="834" t="e">
        <f>#REF!</f>
        <v>#REF!</v>
      </c>
      <c r="N2894" s="839" t="e">
        <f>#REF!</f>
        <v>#REF!</v>
      </c>
      <c r="O2894" s="836" t="e">
        <f t="shared" si="80"/>
        <v>#REF!</v>
      </c>
      <c r="P2894" s="820" t="e">
        <f>Tabla13[[#This Row],[Ejec Real Acumu]]-Tabla13[[#This Row],[Proyec Ejec Acumul]]</f>
        <v>#REF!</v>
      </c>
      <c r="Q2894" s="820" t="e">
        <f>Tabla13[[#This Row],[Ejec Real Mes]]-Tabla13[[#This Row],[Program Entreg Mes]]</f>
        <v>#REF!</v>
      </c>
    </row>
    <row r="2895" spans="1:17">
      <c r="A2895" s="834">
        <v>9</v>
      </c>
      <c r="B2895" s="834" t="s">
        <v>2465</v>
      </c>
      <c r="C2895" s="834" t="s">
        <v>2466</v>
      </c>
      <c r="D2895" s="834" t="s">
        <v>764</v>
      </c>
      <c r="E2895" s="834" t="e">
        <f>#REF!</f>
        <v>#REF!</v>
      </c>
      <c r="F2895" s="834">
        <v>9</v>
      </c>
      <c r="G2895" s="834" t="s">
        <v>2451</v>
      </c>
      <c r="H2895" s="834" t="e">
        <f>#REF!</f>
        <v>#REF!</v>
      </c>
      <c r="I2895" s="834" t="e">
        <f>#REF!+#REF!+#REF!+#REF!+#REF!+#REF!+#REF!+#REF!+#REF!</f>
        <v>#REF!</v>
      </c>
      <c r="J2895" s="839" t="e">
        <f>#REF!+#REF!+#REF!+#REF!+#REF!+#REF!+#REF!+#REF!+#REF!</f>
        <v>#REF!</v>
      </c>
      <c r="K2895" s="835" t="e">
        <f t="shared" si="78"/>
        <v>#REF!</v>
      </c>
      <c r="L2895" s="835" t="e">
        <f t="shared" si="79"/>
        <v>#REF!</v>
      </c>
      <c r="M2895" s="834" t="e">
        <f>#REF!</f>
        <v>#REF!</v>
      </c>
      <c r="N2895" s="839" t="e">
        <f>#REF!</f>
        <v>#REF!</v>
      </c>
      <c r="O2895" s="836" t="e">
        <f t="shared" si="80"/>
        <v>#REF!</v>
      </c>
      <c r="P2895" s="820" t="e">
        <f>Tabla13[[#This Row],[Ejec Real Acumu]]-Tabla13[[#This Row],[Proyec Ejec Acumul]]</f>
        <v>#REF!</v>
      </c>
      <c r="Q2895" s="820" t="e">
        <f>Tabla13[[#This Row],[Ejec Real Mes]]-Tabla13[[#This Row],[Program Entreg Mes]]</f>
        <v>#REF!</v>
      </c>
    </row>
    <row r="2896" spans="1:17">
      <c r="A2896" s="834">
        <v>10</v>
      </c>
      <c r="B2896" s="834" t="s">
        <v>2465</v>
      </c>
      <c r="C2896" s="834" t="s">
        <v>2466</v>
      </c>
      <c r="D2896" s="834" t="s">
        <v>764</v>
      </c>
      <c r="E2896" s="834" t="e">
        <f>#REF!</f>
        <v>#REF!</v>
      </c>
      <c r="F2896" s="834">
        <v>9</v>
      </c>
      <c r="G2896" s="834" t="s">
        <v>2451</v>
      </c>
      <c r="H2896" s="834" t="e">
        <f>#REF!</f>
        <v>#REF!</v>
      </c>
      <c r="I2896" s="834" t="e">
        <f>#REF!+#REF!+#REF!+#REF!+#REF!+#REF!+#REF!+#REF!+#REF!</f>
        <v>#REF!</v>
      </c>
      <c r="J2896" s="839" t="e">
        <f>#REF!+#REF!+#REF!+#REF!+#REF!+#REF!+#REF!+#REF!+#REF!</f>
        <v>#REF!</v>
      </c>
      <c r="K2896" s="835" t="e">
        <f t="shared" si="78"/>
        <v>#REF!</v>
      </c>
      <c r="L2896" s="835" t="e">
        <f t="shared" si="79"/>
        <v>#REF!</v>
      </c>
      <c r="M2896" s="834" t="e">
        <f>#REF!</f>
        <v>#REF!</v>
      </c>
      <c r="N2896" s="839" t="e">
        <f>#REF!</f>
        <v>#REF!</v>
      </c>
      <c r="O2896" s="836" t="e">
        <f t="shared" si="80"/>
        <v>#REF!</v>
      </c>
      <c r="P2896" s="820" t="e">
        <f>Tabla13[[#This Row],[Ejec Real Acumu]]-Tabla13[[#This Row],[Proyec Ejec Acumul]]</f>
        <v>#REF!</v>
      </c>
      <c r="Q2896" s="820" t="e">
        <f>Tabla13[[#This Row],[Ejec Real Mes]]-Tabla13[[#This Row],[Program Entreg Mes]]</f>
        <v>#REF!</v>
      </c>
    </row>
    <row r="2897" spans="1:17">
      <c r="A2897" s="834">
        <v>11</v>
      </c>
      <c r="B2897" s="834" t="s">
        <v>2465</v>
      </c>
      <c r="C2897" s="834" t="s">
        <v>2466</v>
      </c>
      <c r="D2897" s="834" t="s">
        <v>764</v>
      </c>
      <c r="E2897" s="834" t="e">
        <f>#REF!</f>
        <v>#REF!</v>
      </c>
      <c r="F2897" s="834">
        <v>9</v>
      </c>
      <c r="G2897" s="834" t="s">
        <v>2451</v>
      </c>
      <c r="H2897" s="834" t="e">
        <f>#REF!</f>
        <v>#REF!</v>
      </c>
      <c r="I2897" s="834" t="e">
        <f>#REF!+#REF!+#REF!+#REF!+#REF!+#REF!+#REF!+#REF!+#REF!</f>
        <v>#REF!</v>
      </c>
      <c r="J2897" s="839" t="e">
        <f>#REF!+#REF!+#REF!+#REF!+#REF!+#REF!+#REF!+#REF!+#REF!</f>
        <v>#REF!</v>
      </c>
      <c r="K2897" s="835" t="e">
        <f t="shared" si="78"/>
        <v>#REF!</v>
      </c>
      <c r="L2897" s="835" t="e">
        <f t="shared" si="79"/>
        <v>#REF!</v>
      </c>
      <c r="M2897" s="834" t="e">
        <f>#REF!</f>
        <v>#REF!</v>
      </c>
      <c r="N2897" s="839" t="e">
        <f>#REF!</f>
        <v>#REF!</v>
      </c>
      <c r="O2897" s="836" t="e">
        <f t="shared" si="80"/>
        <v>#REF!</v>
      </c>
      <c r="P2897" s="820" t="e">
        <f>Tabla13[[#This Row],[Ejec Real Acumu]]-Tabla13[[#This Row],[Proyec Ejec Acumul]]</f>
        <v>#REF!</v>
      </c>
      <c r="Q2897" s="820" t="e">
        <f>Tabla13[[#This Row],[Ejec Real Mes]]-Tabla13[[#This Row],[Program Entreg Mes]]</f>
        <v>#REF!</v>
      </c>
    </row>
    <row r="2898" spans="1:17">
      <c r="A2898" s="834">
        <v>12</v>
      </c>
      <c r="B2898" s="834" t="s">
        <v>2465</v>
      </c>
      <c r="C2898" s="834" t="s">
        <v>2466</v>
      </c>
      <c r="D2898" s="834" t="s">
        <v>764</v>
      </c>
      <c r="E2898" s="834" t="e">
        <f>#REF!</f>
        <v>#REF!</v>
      </c>
      <c r="F2898" s="834">
        <v>9</v>
      </c>
      <c r="G2898" s="834" t="s">
        <v>2451</v>
      </c>
      <c r="H2898" s="834" t="e">
        <f>#REF!</f>
        <v>#REF!</v>
      </c>
      <c r="I2898" s="834" t="e">
        <f>#REF!+#REF!+#REF!+#REF!+#REF!+#REF!+#REF!+#REF!+#REF!</f>
        <v>#REF!</v>
      </c>
      <c r="J2898" s="839" t="e">
        <f>#REF!+#REF!+#REF!+#REF!+#REF!+#REF!+#REF!+#REF!+#REF!</f>
        <v>#REF!</v>
      </c>
      <c r="K2898" s="835" t="e">
        <f t="shared" si="78"/>
        <v>#REF!</v>
      </c>
      <c r="L2898" s="835" t="e">
        <f t="shared" si="79"/>
        <v>#REF!</v>
      </c>
      <c r="M2898" s="834" t="e">
        <f>#REF!</f>
        <v>#REF!</v>
      </c>
      <c r="N2898" s="839" t="e">
        <f>#REF!</f>
        <v>#REF!</v>
      </c>
      <c r="O2898" s="836" t="e">
        <f t="shared" si="80"/>
        <v>#REF!</v>
      </c>
      <c r="P2898" s="820" t="e">
        <f>Tabla13[[#This Row],[Ejec Real Acumu]]-Tabla13[[#This Row],[Proyec Ejec Acumul]]</f>
        <v>#REF!</v>
      </c>
      <c r="Q2898" s="820" t="e">
        <f>Tabla13[[#This Row],[Ejec Real Mes]]-Tabla13[[#This Row],[Program Entreg Mes]]</f>
        <v>#REF!</v>
      </c>
    </row>
    <row r="2899" spans="1:17">
      <c r="A2899" s="834">
        <v>13</v>
      </c>
      <c r="B2899" s="834" t="s">
        <v>2465</v>
      </c>
      <c r="C2899" s="834" t="s">
        <v>2466</v>
      </c>
      <c r="D2899" s="834" t="s">
        <v>764</v>
      </c>
      <c r="E2899" s="834" t="e">
        <f>#REF!</f>
        <v>#REF!</v>
      </c>
      <c r="F2899" s="834">
        <v>9</v>
      </c>
      <c r="G2899" s="834" t="s">
        <v>2451</v>
      </c>
      <c r="H2899" s="834" t="e">
        <f>#REF!</f>
        <v>#REF!</v>
      </c>
      <c r="I2899" s="834" t="e">
        <f>#REF!+#REF!+#REF!+#REF!+#REF!+#REF!+#REF!+#REF!+#REF!</f>
        <v>#REF!</v>
      </c>
      <c r="J2899" s="839" t="e">
        <f>#REF!+#REF!+#REF!+#REF!+#REF!+#REF!+#REF!+#REF!+#REF!</f>
        <v>#REF!</v>
      </c>
      <c r="K2899" s="835" t="e">
        <f t="shared" si="78"/>
        <v>#REF!</v>
      </c>
      <c r="L2899" s="835" t="e">
        <f t="shared" si="79"/>
        <v>#REF!</v>
      </c>
      <c r="M2899" s="834" t="e">
        <f>#REF!</f>
        <v>#REF!</v>
      </c>
      <c r="N2899" s="839" t="e">
        <f>#REF!</f>
        <v>#REF!</v>
      </c>
      <c r="O2899" s="836" t="e">
        <f t="shared" si="80"/>
        <v>#REF!</v>
      </c>
      <c r="P2899" s="820" t="e">
        <f>Tabla13[[#This Row],[Ejec Real Acumu]]-Tabla13[[#This Row],[Proyec Ejec Acumul]]</f>
        <v>#REF!</v>
      </c>
      <c r="Q2899" s="820" t="e">
        <f>Tabla13[[#This Row],[Ejec Real Mes]]-Tabla13[[#This Row],[Program Entreg Mes]]</f>
        <v>#REF!</v>
      </c>
    </row>
    <row r="2900" spans="1:17">
      <c r="A2900" s="834">
        <v>14</v>
      </c>
      <c r="B2900" s="834" t="s">
        <v>2465</v>
      </c>
      <c r="C2900" s="834" t="s">
        <v>2466</v>
      </c>
      <c r="D2900" s="834" t="s">
        <v>764</v>
      </c>
      <c r="E2900" s="834" t="e">
        <f>#REF!</f>
        <v>#REF!</v>
      </c>
      <c r="F2900" s="834">
        <v>9</v>
      </c>
      <c r="G2900" s="834" t="s">
        <v>2451</v>
      </c>
      <c r="H2900" s="834" t="e">
        <f>#REF!</f>
        <v>#REF!</v>
      </c>
      <c r="I2900" s="834" t="e">
        <f>#REF!+#REF!+#REF!+#REF!+#REF!+#REF!+#REF!+#REF!+#REF!</f>
        <v>#REF!</v>
      </c>
      <c r="J2900" s="839" t="e">
        <f>#REF!+#REF!+#REF!+#REF!+#REF!+#REF!+#REF!+#REF!+#REF!</f>
        <v>#REF!</v>
      </c>
      <c r="K2900" s="835" t="e">
        <f t="shared" si="78"/>
        <v>#REF!</v>
      </c>
      <c r="L2900" s="835" t="e">
        <f t="shared" si="79"/>
        <v>#REF!</v>
      </c>
      <c r="M2900" s="834" t="e">
        <f>#REF!</f>
        <v>#REF!</v>
      </c>
      <c r="N2900" s="839" t="e">
        <f>#REF!</f>
        <v>#REF!</v>
      </c>
      <c r="O2900" s="836" t="e">
        <f t="shared" si="80"/>
        <v>#REF!</v>
      </c>
      <c r="P2900" s="820" t="e">
        <f>Tabla13[[#This Row],[Ejec Real Acumu]]-Tabla13[[#This Row],[Proyec Ejec Acumul]]</f>
        <v>#REF!</v>
      </c>
      <c r="Q2900" s="820" t="e">
        <f>Tabla13[[#This Row],[Ejec Real Mes]]-Tabla13[[#This Row],[Program Entreg Mes]]</f>
        <v>#REF!</v>
      </c>
    </row>
    <row r="2901" spans="1:17">
      <c r="A2901" s="834">
        <v>1</v>
      </c>
      <c r="B2901" s="834" t="s">
        <v>2465</v>
      </c>
      <c r="C2901" s="834" t="s">
        <v>2466</v>
      </c>
      <c r="D2901" s="834" t="s">
        <v>764</v>
      </c>
      <c r="E2901" s="834" t="e">
        <f>#REF!</f>
        <v>#REF!</v>
      </c>
      <c r="F2901" s="834">
        <v>10</v>
      </c>
      <c r="G2901" s="834" t="s">
        <v>2452</v>
      </c>
      <c r="H2901" s="834" t="e">
        <f>#REF!</f>
        <v>#REF!</v>
      </c>
      <c r="I2901" s="834" t="e">
        <f>#REF!+#REF!+#REF!+#REF!+#REF!+#REF!+#REF!+#REF!+#REF!+#REF!</f>
        <v>#REF!</v>
      </c>
      <c r="J2901" s="839" t="e">
        <f>#REF!+#REF!+#REF!+#REF!+#REF!+#REF!+#REF!+#REF!+#REF!+#REF!</f>
        <v>#REF!</v>
      </c>
      <c r="K2901" s="835" t="e">
        <f t="shared" si="78"/>
        <v>#REF!</v>
      </c>
      <c r="L2901" s="835" t="e">
        <f t="shared" si="79"/>
        <v>#REF!</v>
      </c>
      <c r="M2901" s="834" t="e">
        <f>#REF!</f>
        <v>#REF!</v>
      </c>
      <c r="N2901" s="839" t="e">
        <f>#REF!</f>
        <v>#REF!</v>
      </c>
      <c r="O2901" s="836" t="e">
        <f t="shared" si="80"/>
        <v>#REF!</v>
      </c>
      <c r="P2901" s="820" t="e">
        <f>Tabla13[[#This Row],[Ejec Real Acumu]]-Tabla13[[#This Row],[Proyec Ejec Acumul]]</f>
        <v>#REF!</v>
      </c>
      <c r="Q2901" s="820" t="e">
        <f>Tabla13[[#This Row],[Ejec Real Mes]]-Tabla13[[#This Row],[Program Entreg Mes]]</f>
        <v>#REF!</v>
      </c>
    </row>
    <row r="2902" spans="1:17">
      <c r="A2902" s="834">
        <v>2</v>
      </c>
      <c r="B2902" s="834" t="s">
        <v>2465</v>
      </c>
      <c r="C2902" s="834" t="s">
        <v>2466</v>
      </c>
      <c r="D2902" s="834" t="s">
        <v>764</v>
      </c>
      <c r="E2902" s="834" t="e">
        <f>#REF!</f>
        <v>#REF!</v>
      </c>
      <c r="F2902" s="834">
        <v>10</v>
      </c>
      <c r="G2902" s="834" t="s">
        <v>2452</v>
      </c>
      <c r="H2902" s="834" t="e">
        <f>#REF!</f>
        <v>#REF!</v>
      </c>
      <c r="I2902" s="834" t="e">
        <f>#REF!+#REF!+#REF!+#REF!+#REF!+#REF!+#REF!+#REF!+#REF!+#REF!</f>
        <v>#REF!</v>
      </c>
      <c r="J2902" s="839" t="e">
        <f>#REF!+#REF!+#REF!+#REF!+#REF!+#REF!+#REF!+#REF!+#REF!</f>
        <v>#REF!</v>
      </c>
      <c r="K2902" s="835" t="e">
        <f t="shared" si="78"/>
        <v>#REF!</v>
      </c>
      <c r="L2902" s="835" t="e">
        <f t="shared" si="79"/>
        <v>#REF!</v>
      </c>
      <c r="M2902" s="834" t="e">
        <f>#REF!</f>
        <v>#REF!</v>
      </c>
      <c r="N2902" s="839" t="e">
        <f>#REF!</f>
        <v>#REF!</v>
      </c>
      <c r="O2902" s="836" t="e">
        <f t="shared" si="80"/>
        <v>#REF!</v>
      </c>
      <c r="P2902" s="820" t="e">
        <f>Tabla13[[#This Row],[Ejec Real Acumu]]-Tabla13[[#This Row],[Proyec Ejec Acumul]]</f>
        <v>#REF!</v>
      </c>
      <c r="Q2902" s="820" t="e">
        <f>Tabla13[[#This Row],[Ejec Real Mes]]-Tabla13[[#This Row],[Program Entreg Mes]]</f>
        <v>#REF!</v>
      </c>
    </row>
    <row r="2903" spans="1:17">
      <c r="A2903" s="834">
        <v>3</v>
      </c>
      <c r="B2903" s="834" t="s">
        <v>2465</v>
      </c>
      <c r="C2903" s="834" t="s">
        <v>2466</v>
      </c>
      <c r="D2903" s="834" t="s">
        <v>764</v>
      </c>
      <c r="E2903" s="834" t="e">
        <f>#REF!</f>
        <v>#REF!</v>
      </c>
      <c r="F2903" s="834">
        <v>10</v>
      </c>
      <c r="G2903" s="834" t="s">
        <v>2452</v>
      </c>
      <c r="H2903" s="834" t="e">
        <f>#REF!</f>
        <v>#REF!</v>
      </c>
      <c r="I2903" s="834" t="e">
        <f>#REF!+#REF!+#REF!+#REF!+#REF!+#REF!+#REF!+#REF!+#REF!+#REF!</f>
        <v>#REF!</v>
      </c>
      <c r="J2903" s="839" t="e">
        <f>#REF!+#REF!+#REF!+#REF!+#REF!+#REF!+#REF!+#REF!+#REF!</f>
        <v>#REF!</v>
      </c>
      <c r="K2903" s="835" t="e">
        <f t="shared" si="78"/>
        <v>#REF!</v>
      </c>
      <c r="L2903" s="835" t="e">
        <f t="shared" si="79"/>
        <v>#REF!</v>
      </c>
      <c r="M2903" s="834" t="e">
        <f>#REF!</f>
        <v>#REF!</v>
      </c>
      <c r="N2903" s="839" t="e">
        <f>#REF!</f>
        <v>#REF!</v>
      </c>
      <c r="O2903" s="836" t="e">
        <f t="shared" si="80"/>
        <v>#REF!</v>
      </c>
      <c r="P2903" s="820" t="e">
        <f>Tabla13[[#This Row],[Ejec Real Acumu]]-Tabla13[[#This Row],[Proyec Ejec Acumul]]</f>
        <v>#REF!</v>
      </c>
      <c r="Q2903" s="820" t="e">
        <f>Tabla13[[#This Row],[Ejec Real Mes]]-Tabla13[[#This Row],[Program Entreg Mes]]</f>
        <v>#REF!</v>
      </c>
    </row>
    <row r="2904" spans="1:17">
      <c r="A2904" s="834">
        <v>4</v>
      </c>
      <c r="B2904" s="834" t="s">
        <v>2465</v>
      </c>
      <c r="C2904" s="834" t="s">
        <v>2466</v>
      </c>
      <c r="D2904" s="834" t="s">
        <v>764</v>
      </c>
      <c r="E2904" s="834" t="e">
        <f>#REF!</f>
        <v>#REF!</v>
      </c>
      <c r="F2904" s="834">
        <v>10</v>
      </c>
      <c r="G2904" s="834" t="s">
        <v>2452</v>
      </c>
      <c r="H2904" s="834" t="e">
        <f>#REF!</f>
        <v>#REF!</v>
      </c>
      <c r="I2904" s="834" t="e">
        <f>#REF!+#REF!+#REF!+#REF!+#REF!+#REF!+#REF!+#REF!+#REF!+#REF!</f>
        <v>#REF!</v>
      </c>
      <c r="J2904" s="839" t="e">
        <f>#REF!+#REF!+#REF!+#REF!+#REF!+#REF!+#REF!+#REF!+#REF!</f>
        <v>#REF!</v>
      </c>
      <c r="K2904" s="835" t="e">
        <f t="shared" si="78"/>
        <v>#REF!</v>
      </c>
      <c r="L2904" s="835" t="e">
        <f t="shared" si="79"/>
        <v>#REF!</v>
      </c>
      <c r="M2904" s="834" t="e">
        <f>#REF!</f>
        <v>#REF!</v>
      </c>
      <c r="N2904" s="839" t="e">
        <f>#REF!</f>
        <v>#REF!</v>
      </c>
      <c r="O2904" s="836" t="e">
        <f t="shared" si="80"/>
        <v>#REF!</v>
      </c>
      <c r="P2904" s="820" t="e">
        <f>Tabla13[[#This Row],[Ejec Real Acumu]]-Tabla13[[#This Row],[Proyec Ejec Acumul]]</f>
        <v>#REF!</v>
      </c>
      <c r="Q2904" s="820" t="e">
        <f>Tabla13[[#This Row],[Ejec Real Mes]]-Tabla13[[#This Row],[Program Entreg Mes]]</f>
        <v>#REF!</v>
      </c>
    </row>
    <row r="2905" spans="1:17">
      <c r="A2905" s="834">
        <v>5</v>
      </c>
      <c r="B2905" s="834" t="s">
        <v>2465</v>
      </c>
      <c r="C2905" s="834" t="s">
        <v>2466</v>
      </c>
      <c r="D2905" s="834" t="s">
        <v>764</v>
      </c>
      <c r="E2905" s="834" t="e">
        <f>#REF!</f>
        <v>#REF!</v>
      </c>
      <c r="F2905" s="834">
        <v>10</v>
      </c>
      <c r="G2905" s="834" t="s">
        <v>2452</v>
      </c>
      <c r="H2905" s="834" t="e">
        <f>#REF!</f>
        <v>#REF!</v>
      </c>
      <c r="I2905" s="834" t="e">
        <f>#REF!+#REF!+#REF!+#REF!+#REF!+#REF!+#REF!+#REF!+#REF!+#REF!</f>
        <v>#REF!</v>
      </c>
      <c r="J2905" s="839" t="e">
        <f>#REF!+#REF!+#REF!+#REF!+#REF!+#REF!+#REF!+#REF!+#REF!</f>
        <v>#REF!</v>
      </c>
      <c r="K2905" s="835" t="e">
        <f t="shared" si="78"/>
        <v>#REF!</v>
      </c>
      <c r="L2905" s="835" t="e">
        <f t="shared" si="79"/>
        <v>#REF!</v>
      </c>
      <c r="M2905" s="834" t="e">
        <f>#REF!</f>
        <v>#REF!</v>
      </c>
      <c r="N2905" s="839" t="e">
        <f>#REF!</f>
        <v>#REF!</v>
      </c>
      <c r="O2905" s="836" t="e">
        <f t="shared" si="80"/>
        <v>#REF!</v>
      </c>
      <c r="P2905" s="820" t="e">
        <f>Tabla13[[#This Row],[Ejec Real Acumu]]-Tabla13[[#This Row],[Proyec Ejec Acumul]]</f>
        <v>#REF!</v>
      </c>
      <c r="Q2905" s="820" t="e">
        <f>Tabla13[[#This Row],[Ejec Real Mes]]-Tabla13[[#This Row],[Program Entreg Mes]]</f>
        <v>#REF!</v>
      </c>
    </row>
    <row r="2906" spans="1:17">
      <c r="A2906" s="834">
        <v>6</v>
      </c>
      <c r="B2906" s="834" t="s">
        <v>2465</v>
      </c>
      <c r="C2906" s="834" t="s">
        <v>2466</v>
      </c>
      <c r="D2906" s="834" t="s">
        <v>764</v>
      </c>
      <c r="E2906" s="834" t="e">
        <f>#REF!</f>
        <v>#REF!</v>
      </c>
      <c r="F2906" s="834">
        <v>10</v>
      </c>
      <c r="G2906" s="834" t="s">
        <v>2452</v>
      </c>
      <c r="H2906" s="834" t="e">
        <f>#REF!</f>
        <v>#REF!</v>
      </c>
      <c r="I2906" s="834" t="e">
        <f>#REF!+#REF!+#REF!+#REF!+#REF!+#REF!+#REF!+#REF!+#REF!+#REF!</f>
        <v>#REF!</v>
      </c>
      <c r="J2906" s="839" t="e">
        <f>#REF!+#REF!+#REF!+#REF!+#REF!+#REF!+#REF!+#REF!+#REF!</f>
        <v>#REF!</v>
      </c>
      <c r="K2906" s="835" t="e">
        <f t="shared" si="78"/>
        <v>#REF!</v>
      </c>
      <c r="L2906" s="835" t="e">
        <f t="shared" si="79"/>
        <v>#REF!</v>
      </c>
      <c r="M2906" s="834" t="e">
        <f>#REF!</f>
        <v>#REF!</v>
      </c>
      <c r="N2906" s="839" t="e">
        <f>#REF!</f>
        <v>#REF!</v>
      </c>
      <c r="O2906" s="836" t="e">
        <f t="shared" si="80"/>
        <v>#REF!</v>
      </c>
      <c r="P2906" s="820" t="e">
        <f>Tabla13[[#This Row],[Ejec Real Acumu]]-Tabla13[[#This Row],[Proyec Ejec Acumul]]</f>
        <v>#REF!</v>
      </c>
      <c r="Q2906" s="820" t="e">
        <f>Tabla13[[#This Row],[Ejec Real Mes]]-Tabla13[[#This Row],[Program Entreg Mes]]</f>
        <v>#REF!</v>
      </c>
    </row>
    <row r="2907" spans="1:17">
      <c r="A2907" s="834">
        <v>7</v>
      </c>
      <c r="B2907" s="834" t="s">
        <v>2465</v>
      </c>
      <c r="C2907" s="834" t="s">
        <v>2466</v>
      </c>
      <c r="D2907" s="834" t="s">
        <v>764</v>
      </c>
      <c r="E2907" s="834" t="e">
        <f>#REF!</f>
        <v>#REF!</v>
      </c>
      <c r="F2907" s="834">
        <v>10</v>
      </c>
      <c r="G2907" s="834" t="s">
        <v>2452</v>
      </c>
      <c r="H2907" s="834" t="e">
        <f>#REF!</f>
        <v>#REF!</v>
      </c>
      <c r="I2907" s="834" t="e">
        <f>#REF!+#REF!+#REF!+#REF!+#REF!+#REF!+#REF!+#REF!+#REF!+#REF!</f>
        <v>#REF!</v>
      </c>
      <c r="J2907" s="839" t="e">
        <f>#REF!+#REF!+#REF!+#REF!+#REF!+#REF!+#REF!+#REF!+#REF!</f>
        <v>#REF!</v>
      </c>
      <c r="K2907" s="835" t="e">
        <f t="shared" si="78"/>
        <v>#REF!</v>
      </c>
      <c r="L2907" s="835" t="e">
        <f t="shared" si="79"/>
        <v>#REF!</v>
      </c>
      <c r="M2907" s="834" t="e">
        <f>#REF!</f>
        <v>#REF!</v>
      </c>
      <c r="N2907" s="839" t="e">
        <f>#REF!</f>
        <v>#REF!</v>
      </c>
      <c r="O2907" s="836" t="e">
        <f t="shared" si="80"/>
        <v>#REF!</v>
      </c>
      <c r="P2907" s="820" t="e">
        <f>Tabla13[[#This Row],[Ejec Real Acumu]]-Tabla13[[#This Row],[Proyec Ejec Acumul]]</f>
        <v>#REF!</v>
      </c>
      <c r="Q2907" s="820" t="e">
        <f>Tabla13[[#This Row],[Ejec Real Mes]]-Tabla13[[#This Row],[Program Entreg Mes]]</f>
        <v>#REF!</v>
      </c>
    </row>
    <row r="2908" spans="1:17">
      <c r="A2908" s="834">
        <v>8</v>
      </c>
      <c r="B2908" s="834" t="s">
        <v>2465</v>
      </c>
      <c r="C2908" s="834" t="s">
        <v>2466</v>
      </c>
      <c r="D2908" s="834" t="s">
        <v>764</v>
      </c>
      <c r="E2908" s="834" t="e">
        <f>#REF!</f>
        <v>#REF!</v>
      </c>
      <c r="F2908" s="834">
        <v>10</v>
      </c>
      <c r="G2908" s="834" t="s">
        <v>2452</v>
      </c>
      <c r="H2908" s="834" t="e">
        <f>#REF!</f>
        <v>#REF!</v>
      </c>
      <c r="I2908" s="834" t="e">
        <f>#REF!+#REF!+#REF!+#REF!+#REF!+#REF!+#REF!+#REF!+#REF!+#REF!</f>
        <v>#REF!</v>
      </c>
      <c r="J2908" s="839" t="e">
        <f>#REF!+#REF!+#REF!+#REF!+#REF!+#REF!+#REF!+#REF!+#REF!</f>
        <v>#REF!</v>
      </c>
      <c r="K2908" s="835" t="e">
        <f t="shared" si="78"/>
        <v>#REF!</v>
      </c>
      <c r="L2908" s="835" t="e">
        <f t="shared" si="79"/>
        <v>#REF!</v>
      </c>
      <c r="M2908" s="834" t="e">
        <f>#REF!</f>
        <v>#REF!</v>
      </c>
      <c r="N2908" s="839" t="e">
        <f>#REF!</f>
        <v>#REF!</v>
      </c>
      <c r="O2908" s="836" t="e">
        <f t="shared" si="80"/>
        <v>#REF!</v>
      </c>
      <c r="P2908" s="820" t="e">
        <f>Tabla13[[#This Row],[Ejec Real Acumu]]-Tabla13[[#This Row],[Proyec Ejec Acumul]]</f>
        <v>#REF!</v>
      </c>
      <c r="Q2908" s="820" t="e">
        <f>Tabla13[[#This Row],[Ejec Real Mes]]-Tabla13[[#This Row],[Program Entreg Mes]]</f>
        <v>#REF!</v>
      </c>
    </row>
    <row r="2909" spans="1:17">
      <c r="A2909" s="834">
        <v>9</v>
      </c>
      <c r="B2909" s="834" t="s">
        <v>2465</v>
      </c>
      <c r="C2909" s="834" t="s">
        <v>2466</v>
      </c>
      <c r="D2909" s="834" t="s">
        <v>764</v>
      </c>
      <c r="E2909" s="834" t="e">
        <f>#REF!</f>
        <v>#REF!</v>
      </c>
      <c r="F2909" s="834">
        <v>10</v>
      </c>
      <c r="G2909" s="834" t="s">
        <v>2452</v>
      </c>
      <c r="H2909" s="834" t="e">
        <f>#REF!</f>
        <v>#REF!</v>
      </c>
      <c r="I2909" s="834" t="e">
        <f>#REF!+#REF!+#REF!+#REF!+#REF!+#REF!+#REF!+#REF!+#REF!+#REF!</f>
        <v>#REF!</v>
      </c>
      <c r="J2909" s="839" t="e">
        <f>#REF!+#REF!+#REF!+#REF!+#REF!+#REF!+#REF!+#REF!+#REF!</f>
        <v>#REF!</v>
      </c>
      <c r="K2909" s="835" t="e">
        <f t="shared" si="78"/>
        <v>#REF!</v>
      </c>
      <c r="L2909" s="835" t="e">
        <f t="shared" si="79"/>
        <v>#REF!</v>
      </c>
      <c r="M2909" s="834" t="e">
        <f>#REF!</f>
        <v>#REF!</v>
      </c>
      <c r="N2909" s="839" t="e">
        <f>#REF!</f>
        <v>#REF!</v>
      </c>
      <c r="O2909" s="836" t="e">
        <f t="shared" si="80"/>
        <v>#REF!</v>
      </c>
      <c r="P2909" s="820" t="e">
        <f>Tabla13[[#This Row],[Ejec Real Acumu]]-Tabla13[[#This Row],[Proyec Ejec Acumul]]</f>
        <v>#REF!</v>
      </c>
      <c r="Q2909" s="820" t="e">
        <f>Tabla13[[#This Row],[Ejec Real Mes]]-Tabla13[[#This Row],[Program Entreg Mes]]</f>
        <v>#REF!</v>
      </c>
    </row>
    <row r="2910" spans="1:17">
      <c r="A2910" s="834">
        <v>10</v>
      </c>
      <c r="B2910" s="834" t="s">
        <v>2465</v>
      </c>
      <c r="C2910" s="834" t="s">
        <v>2466</v>
      </c>
      <c r="D2910" s="834" t="s">
        <v>764</v>
      </c>
      <c r="E2910" s="834" t="e">
        <f>#REF!</f>
        <v>#REF!</v>
      </c>
      <c r="F2910" s="834">
        <v>10</v>
      </c>
      <c r="G2910" s="834" t="s">
        <v>2452</v>
      </c>
      <c r="H2910" s="834" t="e">
        <f>#REF!</f>
        <v>#REF!</v>
      </c>
      <c r="I2910" s="834" t="e">
        <f>#REF!+#REF!+#REF!+#REF!+#REF!+#REF!+#REF!+#REF!+#REF!+#REF!</f>
        <v>#REF!</v>
      </c>
      <c r="J2910" s="839" t="e">
        <f>#REF!+#REF!+#REF!+#REF!+#REF!+#REF!+#REF!+#REF!+#REF!</f>
        <v>#REF!</v>
      </c>
      <c r="K2910" s="835" t="e">
        <f t="shared" si="78"/>
        <v>#REF!</v>
      </c>
      <c r="L2910" s="835" t="e">
        <f t="shared" si="79"/>
        <v>#REF!</v>
      </c>
      <c r="M2910" s="834" t="e">
        <f>#REF!</f>
        <v>#REF!</v>
      </c>
      <c r="N2910" s="839" t="e">
        <f>#REF!</f>
        <v>#REF!</v>
      </c>
      <c r="O2910" s="836" t="e">
        <f t="shared" si="80"/>
        <v>#REF!</v>
      </c>
      <c r="P2910" s="820" t="e">
        <f>Tabla13[[#This Row],[Ejec Real Acumu]]-Tabla13[[#This Row],[Proyec Ejec Acumul]]</f>
        <v>#REF!</v>
      </c>
      <c r="Q2910" s="820" t="e">
        <f>Tabla13[[#This Row],[Ejec Real Mes]]-Tabla13[[#This Row],[Program Entreg Mes]]</f>
        <v>#REF!</v>
      </c>
    </row>
    <row r="2911" spans="1:17">
      <c r="A2911" s="834">
        <v>11</v>
      </c>
      <c r="B2911" s="834" t="s">
        <v>2465</v>
      </c>
      <c r="C2911" s="834" t="s">
        <v>2466</v>
      </c>
      <c r="D2911" s="834" t="s">
        <v>764</v>
      </c>
      <c r="E2911" s="834" t="e">
        <f>#REF!</f>
        <v>#REF!</v>
      </c>
      <c r="F2911" s="834">
        <v>10</v>
      </c>
      <c r="G2911" s="834" t="s">
        <v>2452</v>
      </c>
      <c r="H2911" s="834" t="e">
        <f>#REF!</f>
        <v>#REF!</v>
      </c>
      <c r="I2911" s="834" t="e">
        <f>#REF!+#REF!+#REF!+#REF!+#REF!+#REF!+#REF!+#REF!+#REF!+#REF!</f>
        <v>#REF!</v>
      </c>
      <c r="J2911" s="839" t="e">
        <f>#REF!+#REF!+#REF!+#REF!+#REF!+#REF!+#REF!+#REF!+#REF!</f>
        <v>#REF!</v>
      </c>
      <c r="K2911" s="835" t="e">
        <f t="shared" si="78"/>
        <v>#REF!</v>
      </c>
      <c r="L2911" s="835" t="e">
        <f t="shared" si="79"/>
        <v>#REF!</v>
      </c>
      <c r="M2911" s="834" t="e">
        <f>#REF!</f>
        <v>#REF!</v>
      </c>
      <c r="N2911" s="839" t="e">
        <f>#REF!</f>
        <v>#REF!</v>
      </c>
      <c r="O2911" s="836" t="e">
        <f t="shared" si="80"/>
        <v>#REF!</v>
      </c>
      <c r="P2911" s="820" t="e">
        <f>Tabla13[[#This Row],[Ejec Real Acumu]]-Tabla13[[#This Row],[Proyec Ejec Acumul]]</f>
        <v>#REF!</v>
      </c>
      <c r="Q2911" s="820" t="e">
        <f>Tabla13[[#This Row],[Ejec Real Mes]]-Tabla13[[#This Row],[Program Entreg Mes]]</f>
        <v>#REF!</v>
      </c>
    </row>
    <row r="2912" spans="1:17">
      <c r="A2912" s="834">
        <v>12</v>
      </c>
      <c r="B2912" s="834" t="s">
        <v>2465</v>
      </c>
      <c r="C2912" s="834" t="s">
        <v>2466</v>
      </c>
      <c r="D2912" s="834" t="s">
        <v>764</v>
      </c>
      <c r="E2912" s="834" t="e">
        <f>#REF!</f>
        <v>#REF!</v>
      </c>
      <c r="F2912" s="834">
        <v>10</v>
      </c>
      <c r="G2912" s="834" t="s">
        <v>2452</v>
      </c>
      <c r="H2912" s="834" t="e">
        <f>#REF!</f>
        <v>#REF!</v>
      </c>
      <c r="I2912" s="834" t="e">
        <f>#REF!+#REF!+#REF!+#REF!+#REF!+#REF!+#REF!+#REF!+#REF!+#REF!</f>
        <v>#REF!</v>
      </c>
      <c r="J2912" s="839" t="e">
        <f>#REF!+#REF!+#REF!+#REF!+#REF!+#REF!+#REF!+#REF!+#REF!</f>
        <v>#REF!</v>
      </c>
      <c r="K2912" s="835" t="e">
        <f t="shared" si="78"/>
        <v>#REF!</v>
      </c>
      <c r="L2912" s="835" t="e">
        <f t="shared" si="79"/>
        <v>#REF!</v>
      </c>
      <c r="M2912" s="834" t="e">
        <f>#REF!</f>
        <v>#REF!</v>
      </c>
      <c r="N2912" s="839" t="e">
        <f>#REF!</f>
        <v>#REF!</v>
      </c>
      <c r="O2912" s="836" t="e">
        <f t="shared" si="80"/>
        <v>#REF!</v>
      </c>
      <c r="P2912" s="820" t="e">
        <f>Tabla13[[#This Row],[Ejec Real Acumu]]-Tabla13[[#This Row],[Proyec Ejec Acumul]]</f>
        <v>#REF!</v>
      </c>
      <c r="Q2912" s="820" t="e">
        <f>Tabla13[[#This Row],[Ejec Real Mes]]-Tabla13[[#This Row],[Program Entreg Mes]]</f>
        <v>#REF!</v>
      </c>
    </row>
    <row r="2913" spans="1:17">
      <c r="A2913" s="834">
        <v>13</v>
      </c>
      <c r="B2913" s="834" t="s">
        <v>2465</v>
      </c>
      <c r="C2913" s="834" t="s">
        <v>2466</v>
      </c>
      <c r="D2913" s="834" t="s">
        <v>764</v>
      </c>
      <c r="E2913" s="834" t="e">
        <f>#REF!</f>
        <v>#REF!</v>
      </c>
      <c r="F2913" s="834">
        <v>10</v>
      </c>
      <c r="G2913" s="834" t="s">
        <v>2452</v>
      </c>
      <c r="H2913" s="834" t="e">
        <f>#REF!</f>
        <v>#REF!</v>
      </c>
      <c r="I2913" s="834" t="e">
        <f>#REF!+#REF!+#REF!+#REF!+#REF!+#REF!+#REF!+#REF!+#REF!+#REF!</f>
        <v>#REF!</v>
      </c>
      <c r="J2913" s="839" t="e">
        <f>#REF!+#REF!+#REF!+#REF!+#REF!+#REF!+#REF!+#REF!+#REF!</f>
        <v>#REF!</v>
      </c>
      <c r="K2913" s="835" t="e">
        <f t="shared" si="78"/>
        <v>#REF!</v>
      </c>
      <c r="L2913" s="835" t="e">
        <f t="shared" si="79"/>
        <v>#REF!</v>
      </c>
      <c r="M2913" s="834" t="e">
        <f>#REF!</f>
        <v>#REF!</v>
      </c>
      <c r="N2913" s="839" t="e">
        <f>#REF!</f>
        <v>#REF!</v>
      </c>
      <c r="O2913" s="836" t="e">
        <f t="shared" si="80"/>
        <v>#REF!</v>
      </c>
      <c r="P2913" s="820" t="e">
        <f>Tabla13[[#This Row],[Ejec Real Acumu]]-Tabla13[[#This Row],[Proyec Ejec Acumul]]</f>
        <v>#REF!</v>
      </c>
      <c r="Q2913" s="820" t="e">
        <f>Tabla13[[#This Row],[Ejec Real Mes]]-Tabla13[[#This Row],[Program Entreg Mes]]</f>
        <v>#REF!</v>
      </c>
    </row>
    <row r="2914" spans="1:17">
      <c r="A2914" s="834">
        <v>14</v>
      </c>
      <c r="B2914" s="834" t="s">
        <v>2465</v>
      </c>
      <c r="C2914" s="834" t="s">
        <v>2466</v>
      </c>
      <c r="D2914" s="834" t="s">
        <v>764</v>
      </c>
      <c r="E2914" s="834" t="e">
        <f>#REF!</f>
        <v>#REF!</v>
      </c>
      <c r="F2914" s="834">
        <v>10</v>
      </c>
      <c r="G2914" s="834" t="s">
        <v>2452</v>
      </c>
      <c r="H2914" s="834" t="e">
        <f>#REF!</f>
        <v>#REF!</v>
      </c>
      <c r="I2914" s="834" t="e">
        <f>#REF!+#REF!+#REF!+#REF!+#REF!+#REF!+#REF!+#REF!+#REF!+#REF!</f>
        <v>#REF!</v>
      </c>
      <c r="J2914" s="839" t="e">
        <f>#REF!+#REF!+#REF!+#REF!+#REF!+#REF!+#REF!+#REF!+#REF!</f>
        <v>#REF!</v>
      </c>
      <c r="K2914" s="835" t="e">
        <f t="shared" si="78"/>
        <v>#REF!</v>
      </c>
      <c r="L2914" s="835" t="e">
        <f t="shared" si="79"/>
        <v>#REF!</v>
      </c>
      <c r="M2914" s="834" t="e">
        <f>#REF!</f>
        <v>#REF!</v>
      </c>
      <c r="N2914" s="839" t="e">
        <f>#REF!</f>
        <v>#REF!</v>
      </c>
      <c r="O2914" s="836" t="e">
        <f t="shared" si="80"/>
        <v>#REF!</v>
      </c>
      <c r="P2914" s="820" t="e">
        <f>Tabla13[[#This Row],[Ejec Real Acumu]]-Tabla13[[#This Row],[Proyec Ejec Acumul]]</f>
        <v>#REF!</v>
      </c>
      <c r="Q2914" s="820" t="e">
        <f>Tabla13[[#This Row],[Ejec Real Mes]]-Tabla13[[#This Row],[Program Entreg Mes]]</f>
        <v>#REF!</v>
      </c>
    </row>
    <row r="2915" spans="1:17">
      <c r="A2915" s="834">
        <v>1</v>
      </c>
      <c r="B2915" s="834" t="s">
        <v>2465</v>
      </c>
      <c r="C2915" s="834" t="s">
        <v>2466</v>
      </c>
      <c r="D2915" s="834" t="s">
        <v>764</v>
      </c>
      <c r="E2915" s="834" t="e">
        <f>#REF!</f>
        <v>#REF!</v>
      </c>
      <c r="F2915" s="834">
        <v>11</v>
      </c>
      <c r="G2915" s="834" t="s">
        <v>2453</v>
      </c>
      <c r="H2915" s="834" t="e">
        <f>#REF!</f>
        <v>#REF!</v>
      </c>
      <c r="I2915" s="834" t="e">
        <f>#REF!+#REF!+#REF!++#REF!+#REF!+#REF!+#REF!+#REF!+#REF!+#REF!+#REF!</f>
        <v>#REF!</v>
      </c>
      <c r="J2915" s="839" t="e">
        <f>#REF!+#REF!+#REF!+#REF!+#REF!+#REF!+#REF!+#REF!+#REF!+#REF!+#REF!</f>
        <v>#REF!</v>
      </c>
      <c r="K2915" s="835" t="e">
        <f t="shared" si="78"/>
        <v>#REF!</v>
      </c>
      <c r="L2915" s="835" t="e">
        <f t="shared" si="79"/>
        <v>#REF!</v>
      </c>
      <c r="M2915" s="834" t="e">
        <f>#REF!</f>
        <v>#REF!</v>
      </c>
      <c r="N2915" s="839" t="e">
        <f>#REF!</f>
        <v>#REF!</v>
      </c>
      <c r="O2915" s="836" t="e">
        <f t="shared" si="80"/>
        <v>#REF!</v>
      </c>
      <c r="P2915" s="820" t="e">
        <f>Tabla13[[#This Row],[Ejec Real Acumu]]-Tabla13[[#This Row],[Proyec Ejec Acumul]]</f>
        <v>#REF!</v>
      </c>
      <c r="Q2915" s="820" t="e">
        <f>Tabla13[[#This Row],[Ejec Real Mes]]-Tabla13[[#This Row],[Program Entreg Mes]]</f>
        <v>#REF!</v>
      </c>
    </row>
    <row r="2916" spans="1:17">
      <c r="A2916" s="834">
        <v>2</v>
      </c>
      <c r="B2916" s="834" t="s">
        <v>2465</v>
      </c>
      <c r="C2916" s="834" t="s">
        <v>2466</v>
      </c>
      <c r="D2916" s="834" t="s">
        <v>764</v>
      </c>
      <c r="E2916" s="834" t="e">
        <f>#REF!</f>
        <v>#REF!</v>
      </c>
      <c r="F2916" s="834">
        <v>11</v>
      </c>
      <c r="G2916" s="834" t="s">
        <v>2453</v>
      </c>
      <c r="H2916" s="834" t="e">
        <f>#REF!</f>
        <v>#REF!</v>
      </c>
      <c r="I2916" s="834" t="e">
        <f>#REF!+#REF!+#REF!++#REF!+#REF!+#REF!+#REF!+#REF!+#REF!+#REF!+#REF!</f>
        <v>#REF!</v>
      </c>
      <c r="J2916" s="839" t="e">
        <f>#REF!+#REF!+#REF!+#REF!+#REF!+#REF!+#REF!+#REF!+#REF!+#REF!+#REF!</f>
        <v>#REF!</v>
      </c>
      <c r="K2916" s="835" t="e">
        <f t="shared" si="78"/>
        <v>#REF!</v>
      </c>
      <c r="L2916" s="835" t="e">
        <f t="shared" si="79"/>
        <v>#REF!</v>
      </c>
      <c r="M2916" s="834" t="e">
        <f>#REF!</f>
        <v>#REF!</v>
      </c>
      <c r="N2916" s="839" t="e">
        <f>#REF!</f>
        <v>#REF!</v>
      </c>
      <c r="O2916" s="836" t="e">
        <f t="shared" si="80"/>
        <v>#REF!</v>
      </c>
      <c r="P2916" s="820" t="e">
        <f>Tabla13[[#This Row],[Ejec Real Acumu]]-Tabla13[[#This Row],[Proyec Ejec Acumul]]</f>
        <v>#REF!</v>
      </c>
      <c r="Q2916" s="820" t="e">
        <f>Tabla13[[#This Row],[Ejec Real Mes]]-Tabla13[[#This Row],[Program Entreg Mes]]</f>
        <v>#REF!</v>
      </c>
    </row>
    <row r="2917" spans="1:17">
      <c r="A2917" s="834">
        <v>3</v>
      </c>
      <c r="B2917" s="834" t="s">
        <v>2465</v>
      </c>
      <c r="C2917" s="834" t="s">
        <v>2466</v>
      </c>
      <c r="D2917" s="834" t="s">
        <v>764</v>
      </c>
      <c r="E2917" s="834" t="e">
        <f>#REF!</f>
        <v>#REF!</v>
      </c>
      <c r="F2917" s="834">
        <v>11</v>
      </c>
      <c r="G2917" s="834" t="s">
        <v>2453</v>
      </c>
      <c r="H2917" s="834" t="e">
        <f>#REF!</f>
        <v>#REF!</v>
      </c>
      <c r="I2917" s="834" t="e">
        <f>#REF!+#REF!+#REF!++#REF!+#REF!+#REF!+#REF!+#REF!+#REF!+#REF!+#REF!</f>
        <v>#REF!</v>
      </c>
      <c r="J2917" s="839" t="e">
        <f>#REF!+#REF!+#REF!+#REF!+#REF!+#REF!+#REF!+#REF!+#REF!+#REF!+#REF!</f>
        <v>#REF!</v>
      </c>
      <c r="K2917" s="835" t="e">
        <f t="shared" si="78"/>
        <v>#REF!</v>
      </c>
      <c r="L2917" s="835" t="e">
        <f t="shared" si="79"/>
        <v>#REF!</v>
      </c>
      <c r="M2917" s="834" t="e">
        <f>#REF!</f>
        <v>#REF!</v>
      </c>
      <c r="N2917" s="839" t="e">
        <f>#REF!</f>
        <v>#REF!</v>
      </c>
      <c r="O2917" s="836" t="e">
        <f t="shared" si="80"/>
        <v>#REF!</v>
      </c>
      <c r="P2917" s="820" t="e">
        <f>Tabla13[[#This Row],[Ejec Real Acumu]]-Tabla13[[#This Row],[Proyec Ejec Acumul]]</f>
        <v>#REF!</v>
      </c>
      <c r="Q2917" s="820" t="e">
        <f>Tabla13[[#This Row],[Ejec Real Mes]]-Tabla13[[#This Row],[Program Entreg Mes]]</f>
        <v>#REF!</v>
      </c>
    </row>
    <row r="2918" spans="1:17">
      <c r="A2918" s="834">
        <v>4</v>
      </c>
      <c r="B2918" s="834" t="s">
        <v>2465</v>
      </c>
      <c r="C2918" s="834" t="s">
        <v>2466</v>
      </c>
      <c r="D2918" s="834" t="s">
        <v>764</v>
      </c>
      <c r="E2918" s="834" t="e">
        <f>#REF!</f>
        <v>#REF!</v>
      </c>
      <c r="F2918" s="834">
        <v>11</v>
      </c>
      <c r="G2918" s="834" t="s">
        <v>2453</v>
      </c>
      <c r="H2918" s="834" t="e">
        <f>#REF!</f>
        <v>#REF!</v>
      </c>
      <c r="I2918" s="834" t="e">
        <f>#REF!+#REF!+#REF!++#REF!+#REF!+#REF!+#REF!+#REF!+#REF!+#REF!+#REF!</f>
        <v>#REF!</v>
      </c>
      <c r="J2918" s="839" t="e">
        <f>#REF!+#REF!+#REF!+#REF!+#REF!+#REF!+#REF!+#REF!+#REF!+#REF!+#REF!</f>
        <v>#REF!</v>
      </c>
      <c r="K2918" s="835" t="e">
        <f t="shared" si="78"/>
        <v>#REF!</v>
      </c>
      <c r="L2918" s="835" t="e">
        <f t="shared" si="79"/>
        <v>#REF!</v>
      </c>
      <c r="M2918" s="834" t="e">
        <f>#REF!</f>
        <v>#REF!</v>
      </c>
      <c r="N2918" s="839" t="e">
        <f>#REF!</f>
        <v>#REF!</v>
      </c>
      <c r="O2918" s="836" t="e">
        <f t="shared" si="80"/>
        <v>#REF!</v>
      </c>
      <c r="P2918" s="820" t="e">
        <f>Tabla13[[#This Row],[Ejec Real Acumu]]-Tabla13[[#This Row],[Proyec Ejec Acumul]]</f>
        <v>#REF!</v>
      </c>
      <c r="Q2918" s="820" t="e">
        <f>Tabla13[[#This Row],[Ejec Real Mes]]-Tabla13[[#This Row],[Program Entreg Mes]]</f>
        <v>#REF!</v>
      </c>
    </row>
    <row r="2919" spans="1:17">
      <c r="A2919" s="834">
        <v>5</v>
      </c>
      <c r="B2919" s="834" t="s">
        <v>2465</v>
      </c>
      <c r="C2919" s="834" t="s">
        <v>2466</v>
      </c>
      <c r="D2919" s="834" t="s">
        <v>764</v>
      </c>
      <c r="E2919" s="834" t="e">
        <f>#REF!</f>
        <v>#REF!</v>
      </c>
      <c r="F2919" s="834">
        <v>11</v>
      </c>
      <c r="G2919" s="834" t="s">
        <v>2453</v>
      </c>
      <c r="H2919" s="834" t="e">
        <f>#REF!</f>
        <v>#REF!</v>
      </c>
      <c r="I2919" s="834" t="e">
        <f>#REF!+#REF!+#REF!++#REF!+#REF!+#REF!+#REF!+#REF!+#REF!+#REF!+#REF!</f>
        <v>#REF!</v>
      </c>
      <c r="J2919" s="839" t="e">
        <f>#REF!+#REF!+#REF!+#REF!+#REF!+#REF!+#REF!+#REF!+#REF!+#REF!+#REF!</f>
        <v>#REF!</v>
      </c>
      <c r="K2919" s="835" t="e">
        <f t="shared" si="78"/>
        <v>#REF!</v>
      </c>
      <c r="L2919" s="835" t="e">
        <f t="shared" si="79"/>
        <v>#REF!</v>
      </c>
      <c r="M2919" s="834" t="e">
        <f>#REF!</f>
        <v>#REF!</v>
      </c>
      <c r="N2919" s="839" t="e">
        <f>#REF!</f>
        <v>#REF!</v>
      </c>
      <c r="O2919" s="836" t="e">
        <f t="shared" si="80"/>
        <v>#REF!</v>
      </c>
      <c r="P2919" s="820" t="e">
        <f>Tabla13[[#This Row],[Ejec Real Acumu]]-Tabla13[[#This Row],[Proyec Ejec Acumul]]</f>
        <v>#REF!</v>
      </c>
      <c r="Q2919" s="820" t="e">
        <f>Tabla13[[#This Row],[Ejec Real Mes]]-Tabla13[[#This Row],[Program Entreg Mes]]</f>
        <v>#REF!</v>
      </c>
    </row>
    <row r="2920" spans="1:17">
      <c r="A2920" s="834">
        <v>6</v>
      </c>
      <c r="B2920" s="834" t="s">
        <v>2465</v>
      </c>
      <c r="C2920" s="834" t="s">
        <v>2466</v>
      </c>
      <c r="D2920" s="834" t="s">
        <v>764</v>
      </c>
      <c r="E2920" s="834" t="e">
        <f>#REF!</f>
        <v>#REF!</v>
      </c>
      <c r="F2920" s="834">
        <v>11</v>
      </c>
      <c r="G2920" s="834" t="s">
        <v>2453</v>
      </c>
      <c r="H2920" s="834" t="e">
        <f>#REF!</f>
        <v>#REF!</v>
      </c>
      <c r="I2920" s="834" t="e">
        <f>#REF!+#REF!+#REF!++#REF!+#REF!+#REF!+#REF!+#REF!+#REF!+#REF!+#REF!</f>
        <v>#REF!</v>
      </c>
      <c r="J2920" s="839" t="e">
        <f>#REF!+#REF!+#REF!+#REF!+#REF!+#REF!+#REF!+#REF!+#REF!+#REF!+#REF!</f>
        <v>#REF!</v>
      </c>
      <c r="K2920" s="835" t="e">
        <f t="shared" si="78"/>
        <v>#REF!</v>
      </c>
      <c r="L2920" s="835" t="e">
        <f t="shared" si="79"/>
        <v>#REF!</v>
      </c>
      <c r="M2920" s="834" t="e">
        <f>#REF!</f>
        <v>#REF!</v>
      </c>
      <c r="N2920" s="839" t="e">
        <f>#REF!</f>
        <v>#REF!</v>
      </c>
      <c r="O2920" s="836" t="e">
        <f t="shared" si="80"/>
        <v>#REF!</v>
      </c>
      <c r="P2920" s="820" t="e">
        <f>Tabla13[[#This Row],[Ejec Real Acumu]]-Tabla13[[#This Row],[Proyec Ejec Acumul]]</f>
        <v>#REF!</v>
      </c>
      <c r="Q2920" s="820" t="e">
        <f>Tabla13[[#This Row],[Ejec Real Mes]]-Tabla13[[#This Row],[Program Entreg Mes]]</f>
        <v>#REF!</v>
      </c>
    </row>
    <row r="2921" spans="1:17">
      <c r="A2921" s="834">
        <v>7</v>
      </c>
      <c r="B2921" s="834" t="s">
        <v>2465</v>
      </c>
      <c r="C2921" s="834" t="s">
        <v>2466</v>
      </c>
      <c r="D2921" s="834" t="s">
        <v>764</v>
      </c>
      <c r="E2921" s="834" t="e">
        <f>#REF!</f>
        <v>#REF!</v>
      </c>
      <c r="F2921" s="834">
        <v>11</v>
      </c>
      <c r="G2921" s="834" t="s">
        <v>2453</v>
      </c>
      <c r="H2921" s="834" t="e">
        <f>#REF!</f>
        <v>#REF!</v>
      </c>
      <c r="I2921" s="834" t="e">
        <f>#REF!+#REF!+#REF!++#REF!+#REF!+#REF!+#REF!+#REF!+#REF!+#REF!+#REF!</f>
        <v>#REF!</v>
      </c>
      <c r="J2921" s="839" t="e">
        <f>#REF!+#REF!+#REF!+#REF!+#REF!+#REF!+#REF!+#REF!+#REF!+#REF!+#REF!</f>
        <v>#REF!</v>
      </c>
      <c r="K2921" s="835" t="e">
        <f t="shared" si="78"/>
        <v>#REF!</v>
      </c>
      <c r="L2921" s="835" t="e">
        <f t="shared" si="79"/>
        <v>#REF!</v>
      </c>
      <c r="M2921" s="834" t="e">
        <f>#REF!</f>
        <v>#REF!</v>
      </c>
      <c r="N2921" s="839" t="e">
        <f>#REF!</f>
        <v>#REF!</v>
      </c>
      <c r="O2921" s="836" t="e">
        <f t="shared" si="80"/>
        <v>#REF!</v>
      </c>
      <c r="P2921" s="820" t="e">
        <f>Tabla13[[#This Row],[Ejec Real Acumu]]-Tabla13[[#This Row],[Proyec Ejec Acumul]]</f>
        <v>#REF!</v>
      </c>
      <c r="Q2921" s="820" t="e">
        <f>Tabla13[[#This Row],[Ejec Real Mes]]-Tabla13[[#This Row],[Program Entreg Mes]]</f>
        <v>#REF!</v>
      </c>
    </row>
    <row r="2922" spans="1:17">
      <c r="A2922" s="834">
        <v>8</v>
      </c>
      <c r="B2922" s="834" t="s">
        <v>2465</v>
      </c>
      <c r="C2922" s="834" t="s">
        <v>2466</v>
      </c>
      <c r="D2922" s="834" t="s">
        <v>764</v>
      </c>
      <c r="E2922" s="834" t="e">
        <f>#REF!</f>
        <v>#REF!</v>
      </c>
      <c r="F2922" s="834">
        <v>11</v>
      </c>
      <c r="G2922" s="834" t="s">
        <v>2453</v>
      </c>
      <c r="H2922" s="834" t="e">
        <f>#REF!</f>
        <v>#REF!</v>
      </c>
      <c r="I2922" s="834" t="e">
        <f>#REF!+#REF!+#REF!++#REF!+#REF!+#REF!+#REF!+#REF!+#REF!+#REF!+#REF!</f>
        <v>#REF!</v>
      </c>
      <c r="J2922" s="839" t="e">
        <f>#REF!+#REF!+#REF!+#REF!+#REF!+#REF!+#REF!+#REF!+#REF!+#REF!+#REF!</f>
        <v>#REF!</v>
      </c>
      <c r="K2922" s="835" t="e">
        <f t="shared" si="78"/>
        <v>#REF!</v>
      </c>
      <c r="L2922" s="835" t="e">
        <f t="shared" si="79"/>
        <v>#REF!</v>
      </c>
      <c r="M2922" s="834" t="e">
        <f>#REF!</f>
        <v>#REF!</v>
      </c>
      <c r="N2922" s="839" t="e">
        <f>#REF!</f>
        <v>#REF!</v>
      </c>
      <c r="O2922" s="836" t="e">
        <f t="shared" si="80"/>
        <v>#REF!</v>
      </c>
      <c r="P2922" s="820" t="e">
        <f>Tabla13[[#This Row],[Ejec Real Acumu]]-Tabla13[[#This Row],[Proyec Ejec Acumul]]</f>
        <v>#REF!</v>
      </c>
      <c r="Q2922" s="820" t="e">
        <f>Tabla13[[#This Row],[Ejec Real Mes]]-Tabla13[[#This Row],[Program Entreg Mes]]</f>
        <v>#REF!</v>
      </c>
    </row>
    <row r="2923" spans="1:17">
      <c r="A2923" s="834">
        <v>9</v>
      </c>
      <c r="B2923" s="834" t="s">
        <v>2465</v>
      </c>
      <c r="C2923" s="834" t="s">
        <v>2466</v>
      </c>
      <c r="D2923" s="834" t="s">
        <v>764</v>
      </c>
      <c r="E2923" s="834" t="e">
        <f>#REF!</f>
        <v>#REF!</v>
      </c>
      <c r="F2923" s="834">
        <v>11</v>
      </c>
      <c r="G2923" s="834" t="s">
        <v>2453</v>
      </c>
      <c r="H2923" s="834" t="e">
        <f>#REF!</f>
        <v>#REF!</v>
      </c>
      <c r="I2923" s="834" t="e">
        <f>#REF!+#REF!+#REF!++#REF!+#REF!+#REF!+#REF!+#REF!+#REF!+#REF!+#REF!</f>
        <v>#REF!</v>
      </c>
      <c r="J2923" s="839" t="e">
        <f>#REF!+#REF!+#REF!+#REF!+#REF!+#REF!+#REF!+#REF!+#REF!+#REF!+#REF!</f>
        <v>#REF!</v>
      </c>
      <c r="K2923" s="835" t="e">
        <f t="shared" si="78"/>
        <v>#REF!</v>
      </c>
      <c r="L2923" s="835" t="e">
        <f t="shared" si="79"/>
        <v>#REF!</v>
      </c>
      <c r="M2923" s="834" t="e">
        <f>#REF!</f>
        <v>#REF!</v>
      </c>
      <c r="N2923" s="839" t="e">
        <f>#REF!</f>
        <v>#REF!</v>
      </c>
      <c r="O2923" s="836" t="e">
        <f t="shared" si="80"/>
        <v>#REF!</v>
      </c>
      <c r="P2923" s="820" t="e">
        <f>Tabla13[[#This Row],[Ejec Real Acumu]]-Tabla13[[#This Row],[Proyec Ejec Acumul]]</f>
        <v>#REF!</v>
      </c>
      <c r="Q2923" s="820" t="e">
        <f>Tabla13[[#This Row],[Ejec Real Mes]]-Tabla13[[#This Row],[Program Entreg Mes]]</f>
        <v>#REF!</v>
      </c>
    </row>
    <row r="2924" spans="1:17">
      <c r="A2924" s="834">
        <v>10</v>
      </c>
      <c r="B2924" s="834" t="s">
        <v>2465</v>
      </c>
      <c r="C2924" s="834" t="s">
        <v>2466</v>
      </c>
      <c r="D2924" s="834" t="s">
        <v>764</v>
      </c>
      <c r="E2924" s="834" t="e">
        <f>#REF!</f>
        <v>#REF!</v>
      </c>
      <c r="F2924" s="834">
        <v>11</v>
      </c>
      <c r="G2924" s="834" t="s">
        <v>2453</v>
      </c>
      <c r="H2924" s="834" t="e">
        <f>#REF!</f>
        <v>#REF!</v>
      </c>
      <c r="I2924" s="834" t="e">
        <f>#REF!+#REF!+#REF!++#REF!+#REF!+#REF!+#REF!+#REF!+#REF!+#REF!+#REF!</f>
        <v>#REF!</v>
      </c>
      <c r="J2924" s="839" t="e">
        <f>#REF!+#REF!+#REF!+#REF!+#REF!+#REF!+#REF!+#REF!+#REF!+#REF!+#REF!</f>
        <v>#REF!</v>
      </c>
      <c r="K2924" s="835" t="e">
        <f t="shared" si="78"/>
        <v>#REF!</v>
      </c>
      <c r="L2924" s="835" t="e">
        <f t="shared" si="79"/>
        <v>#REF!</v>
      </c>
      <c r="M2924" s="834" t="e">
        <f>#REF!</f>
        <v>#REF!</v>
      </c>
      <c r="N2924" s="839" t="e">
        <f>#REF!</f>
        <v>#REF!</v>
      </c>
      <c r="O2924" s="836" t="e">
        <f t="shared" si="80"/>
        <v>#REF!</v>
      </c>
      <c r="P2924" s="820" t="e">
        <f>Tabla13[[#This Row],[Ejec Real Acumu]]-Tabla13[[#This Row],[Proyec Ejec Acumul]]</f>
        <v>#REF!</v>
      </c>
      <c r="Q2924" s="820" t="e">
        <f>Tabla13[[#This Row],[Ejec Real Mes]]-Tabla13[[#This Row],[Program Entreg Mes]]</f>
        <v>#REF!</v>
      </c>
    </row>
    <row r="2925" spans="1:17">
      <c r="A2925" s="834">
        <v>11</v>
      </c>
      <c r="B2925" s="834" t="s">
        <v>2465</v>
      </c>
      <c r="C2925" s="834" t="s">
        <v>2466</v>
      </c>
      <c r="D2925" s="834" t="s">
        <v>764</v>
      </c>
      <c r="E2925" s="834" t="e">
        <f>#REF!</f>
        <v>#REF!</v>
      </c>
      <c r="F2925" s="834">
        <v>11</v>
      </c>
      <c r="G2925" s="834" t="s">
        <v>2453</v>
      </c>
      <c r="H2925" s="834" t="e">
        <f>#REF!</f>
        <v>#REF!</v>
      </c>
      <c r="I2925" s="834" t="e">
        <f>#REF!+#REF!+#REF!++#REF!+#REF!+#REF!+#REF!+#REF!+#REF!+#REF!+#REF!</f>
        <v>#REF!</v>
      </c>
      <c r="J2925" s="839" t="e">
        <f>#REF!+#REF!+#REF!+#REF!+#REF!+#REF!+#REF!+#REF!+#REF!+#REF!+#REF!</f>
        <v>#REF!</v>
      </c>
      <c r="K2925" s="835" t="e">
        <f t="shared" si="78"/>
        <v>#REF!</v>
      </c>
      <c r="L2925" s="835" t="e">
        <f t="shared" si="79"/>
        <v>#REF!</v>
      </c>
      <c r="M2925" s="834" t="e">
        <f>#REF!</f>
        <v>#REF!</v>
      </c>
      <c r="N2925" s="839" t="e">
        <f>#REF!</f>
        <v>#REF!</v>
      </c>
      <c r="O2925" s="836" t="e">
        <f t="shared" si="80"/>
        <v>#REF!</v>
      </c>
      <c r="P2925" s="820" t="e">
        <f>Tabla13[[#This Row],[Ejec Real Acumu]]-Tabla13[[#This Row],[Proyec Ejec Acumul]]</f>
        <v>#REF!</v>
      </c>
      <c r="Q2925" s="820" t="e">
        <f>Tabla13[[#This Row],[Ejec Real Mes]]-Tabla13[[#This Row],[Program Entreg Mes]]</f>
        <v>#REF!</v>
      </c>
    </row>
    <row r="2926" spans="1:17">
      <c r="A2926" s="834">
        <v>12</v>
      </c>
      <c r="B2926" s="834" t="s">
        <v>2465</v>
      </c>
      <c r="C2926" s="834" t="s">
        <v>2466</v>
      </c>
      <c r="D2926" s="834" t="s">
        <v>764</v>
      </c>
      <c r="E2926" s="834" t="e">
        <f>#REF!</f>
        <v>#REF!</v>
      </c>
      <c r="F2926" s="834">
        <v>11</v>
      </c>
      <c r="G2926" s="834" t="s">
        <v>2453</v>
      </c>
      <c r="H2926" s="834" t="e">
        <f>#REF!</f>
        <v>#REF!</v>
      </c>
      <c r="I2926" s="834" t="e">
        <f>#REF!+#REF!+#REF!++#REF!+#REF!+#REF!+#REF!+#REF!+#REF!+#REF!+#REF!</f>
        <v>#REF!</v>
      </c>
      <c r="J2926" s="839" t="e">
        <f>#REF!+#REF!+#REF!+#REF!+#REF!+#REF!+#REF!+#REF!+#REF!+#REF!+#REF!</f>
        <v>#REF!</v>
      </c>
      <c r="K2926" s="835" t="e">
        <f t="shared" si="78"/>
        <v>#REF!</v>
      </c>
      <c r="L2926" s="835" t="e">
        <f t="shared" si="79"/>
        <v>#REF!</v>
      </c>
      <c r="M2926" s="834" t="e">
        <f>#REF!</f>
        <v>#REF!</v>
      </c>
      <c r="N2926" s="839" t="e">
        <f>#REF!</f>
        <v>#REF!</v>
      </c>
      <c r="O2926" s="836" t="e">
        <f t="shared" si="80"/>
        <v>#REF!</v>
      </c>
      <c r="P2926" s="820" t="e">
        <f>Tabla13[[#This Row],[Ejec Real Acumu]]-Tabla13[[#This Row],[Proyec Ejec Acumul]]</f>
        <v>#REF!</v>
      </c>
      <c r="Q2926" s="820" t="e">
        <f>Tabla13[[#This Row],[Ejec Real Mes]]-Tabla13[[#This Row],[Program Entreg Mes]]</f>
        <v>#REF!</v>
      </c>
    </row>
    <row r="2927" spans="1:17">
      <c r="A2927" s="834">
        <v>13</v>
      </c>
      <c r="B2927" s="834" t="s">
        <v>2465</v>
      </c>
      <c r="C2927" s="834" t="s">
        <v>2466</v>
      </c>
      <c r="D2927" s="834" t="s">
        <v>764</v>
      </c>
      <c r="E2927" s="834" t="e">
        <f>#REF!</f>
        <v>#REF!</v>
      </c>
      <c r="F2927" s="834">
        <v>11</v>
      </c>
      <c r="G2927" s="834" t="s">
        <v>2453</v>
      </c>
      <c r="H2927" s="834" t="e">
        <f>#REF!</f>
        <v>#REF!</v>
      </c>
      <c r="I2927" s="834" t="e">
        <f>#REF!+#REF!+#REF!++#REF!+#REF!+#REF!+#REF!+#REF!+#REF!+#REF!+#REF!</f>
        <v>#REF!</v>
      </c>
      <c r="J2927" s="839" t="e">
        <f>#REF!+#REF!+#REF!+#REF!+#REF!+#REF!+#REF!+#REF!+#REF!+#REF!+#REF!</f>
        <v>#REF!</v>
      </c>
      <c r="K2927" s="835" t="e">
        <f t="shared" si="78"/>
        <v>#REF!</v>
      </c>
      <c r="L2927" s="835" t="e">
        <f t="shared" si="79"/>
        <v>#REF!</v>
      </c>
      <c r="M2927" s="834" t="e">
        <f>#REF!</f>
        <v>#REF!</v>
      </c>
      <c r="N2927" s="839" t="e">
        <f>#REF!</f>
        <v>#REF!</v>
      </c>
      <c r="O2927" s="836" t="e">
        <f t="shared" si="80"/>
        <v>#REF!</v>
      </c>
      <c r="P2927" s="820" t="e">
        <f>Tabla13[[#This Row],[Ejec Real Acumu]]-Tabla13[[#This Row],[Proyec Ejec Acumul]]</f>
        <v>#REF!</v>
      </c>
      <c r="Q2927" s="820" t="e">
        <f>Tabla13[[#This Row],[Ejec Real Mes]]-Tabla13[[#This Row],[Program Entreg Mes]]</f>
        <v>#REF!</v>
      </c>
    </row>
    <row r="2928" spans="1:17">
      <c r="A2928" s="834">
        <v>14</v>
      </c>
      <c r="B2928" s="834" t="s">
        <v>2465</v>
      </c>
      <c r="C2928" s="834" t="s">
        <v>2466</v>
      </c>
      <c r="D2928" s="834" t="s">
        <v>764</v>
      </c>
      <c r="E2928" s="834" t="e">
        <f>#REF!</f>
        <v>#REF!</v>
      </c>
      <c r="F2928" s="834">
        <v>11</v>
      </c>
      <c r="G2928" s="834" t="s">
        <v>2453</v>
      </c>
      <c r="H2928" s="834" t="e">
        <f>#REF!</f>
        <v>#REF!</v>
      </c>
      <c r="I2928" s="834" t="e">
        <f>#REF!+#REF!+#REF!++#REF!+#REF!+#REF!+#REF!+#REF!+#REF!+#REF!+#REF!</f>
        <v>#REF!</v>
      </c>
      <c r="J2928" s="839" t="e">
        <f>#REF!+#REF!+#REF!+#REF!+#REF!+#REF!+#REF!+#REF!+#REF!+#REF!+#REF!</f>
        <v>#REF!</v>
      </c>
      <c r="K2928" s="835" t="e">
        <f t="shared" si="78"/>
        <v>#REF!</v>
      </c>
      <c r="L2928" s="835" t="e">
        <f t="shared" si="79"/>
        <v>#REF!</v>
      </c>
      <c r="M2928" s="834" t="e">
        <f>#REF!</f>
        <v>#REF!</v>
      </c>
      <c r="N2928" s="839" t="e">
        <f>#REF!</f>
        <v>#REF!</v>
      </c>
      <c r="O2928" s="836" t="e">
        <f t="shared" si="80"/>
        <v>#REF!</v>
      </c>
      <c r="P2928" s="820" t="e">
        <f>Tabla13[[#This Row],[Ejec Real Acumu]]-Tabla13[[#This Row],[Proyec Ejec Acumul]]</f>
        <v>#REF!</v>
      </c>
      <c r="Q2928" s="820" t="e">
        <f>Tabla13[[#This Row],[Ejec Real Mes]]-Tabla13[[#This Row],[Program Entreg Mes]]</f>
        <v>#REF!</v>
      </c>
    </row>
    <row r="2929" spans="1:17">
      <c r="A2929" s="834">
        <v>1</v>
      </c>
      <c r="B2929" s="834" t="s">
        <v>2465</v>
      </c>
      <c r="C2929" s="834" t="s">
        <v>2466</v>
      </c>
      <c r="D2929" s="834" t="s">
        <v>764</v>
      </c>
      <c r="E2929" s="834" t="e">
        <f>#REF!</f>
        <v>#REF!</v>
      </c>
      <c r="F2929" s="834">
        <v>12</v>
      </c>
      <c r="G2929" s="834" t="s">
        <v>2454</v>
      </c>
      <c r="H2929" s="834" t="e">
        <f>#REF!</f>
        <v>#REF!</v>
      </c>
      <c r="I2929" s="834" t="e">
        <f>#REF!+#REF!+#REF!+#REF!+#REF!+#REF!+#REF!+#REF!+#REF!+#REF!+#REF!+#REF!</f>
        <v>#REF!</v>
      </c>
      <c r="J2929" s="839" t="e">
        <f>#REF!+#REF!+#REF!+#REF!+#REF!+#REF!+#REF!+#REF!+#REF!+#REF!+#REF!+#REF!</f>
        <v>#REF!</v>
      </c>
      <c r="K2929" s="835" t="e">
        <f t="shared" si="78"/>
        <v>#REF!</v>
      </c>
      <c r="L2929" s="835" t="e">
        <f t="shared" si="79"/>
        <v>#REF!</v>
      </c>
      <c r="M2929" s="834" t="e">
        <f>#REF!</f>
        <v>#REF!</v>
      </c>
      <c r="N2929" s="839" t="e">
        <f>#REF!</f>
        <v>#REF!</v>
      </c>
      <c r="O2929" s="836" t="e">
        <f t="shared" si="80"/>
        <v>#REF!</v>
      </c>
      <c r="P2929" s="820" t="e">
        <f>Tabla13[[#This Row],[Ejec Real Acumu]]-Tabla13[[#This Row],[Proyec Ejec Acumul]]</f>
        <v>#REF!</v>
      </c>
      <c r="Q2929" s="820" t="e">
        <f>Tabla13[[#This Row],[Ejec Real Mes]]-Tabla13[[#This Row],[Program Entreg Mes]]</f>
        <v>#REF!</v>
      </c>
    </row>
    <row r="2930" spans="1:17">
      <c r="A2930" s="834">
        <v>2</v>
      </c>
      <c r="B2930" s="834" t="s">
        <v>2465</v>
      </c>
      <c r="C2930" s="834" t="s">
        <v>2466</v>
      </c>
      <c r="D2930" s="834" t="s">
        <v>764</v>
      </c>
      <c r="E2930" s="834" t="e">
        <f>#REF!</f>
        <v>#REF!</v>
      </c>
      <c r="F2930" s="834">
        <v>12</v>
      </c>
      <c r="G2930" s="834" t="s">
        <v>2454</v>
      </c>
      <c r="H2930" s="834" t="e">
        <f>#REF!</f>
        <v>#REF!</v>
      </c>
      <c r="I2930" s="834" t="e">
        <f>#REF!+#REF!+#REF!+#REF!+#REF!+#REF!+#REF!+#REF!+#REF!+#REF!+#REF!+#REF!</f>
        <v>#REF!</v>
      </c>
      <c r="J2930" s="839" t="e">
        <f>#REF!+#REF!+#REF!+#REF!+#REF!+#REF!+#REF!+#REF!+#REF!+#REF!+#REF!+#REF!</f>
        <v>#REF!</v>
      </c>
      <c r="K2930" s="835" t="e">
        <f t="shared" si="78"/>
        <v>#REF!</v>
      </c>
      <c r="L2930" s="835" t="e">
        <f t="shared" si="79"/>
        <v>#REF!</v>
      </c>
      <c r="M2930" s="834" t="e">
        <f>#REF!</f>
        <v>#REF!</v>
      </c>
      <c r="N2930" s="839" t="e">
        <f>#REF!</f>
        <v>#REF!</v>
      </c>
      <c r="O2930" s="836" t="e">
        <f t="shared" si="80"/>
        <v>#REF!</v>
      </c>
      <c r="P2930" s="820" t="e">
        <f>Tabla13[[#This Row],[Ejec Real Acumu]]-Tabla13[[#This Row],[Proyec Ejec Acumul]]</f>
        <v>#REF!</v>
      </c>
      <c r="Q2930" s="820" t="e">
        <f>Tabla13[[#This Row],[Ejec Real Mes]]-Tabla13[[#This Row],[Program Entreg Mes]]</f>
        <v>#REF!</v>
      </c>
    </row>
    <row r="2931" spans="1:17">
      <c r="A2931" s="834">
        <v>3</v>
      </c>
      <c r="B2931" s="834" t="s">
        <v>2465</v>
      </c>
      <c r="C2931" s="834" t="s">
        <v>2466</v>
      </c>
      <c r="D2931" s="834" t="s">
        <v>764</v>
      </c>
      <c r="E2931" s="834" t="e">
        <f>#REF!</f>
        <v>#REF!</v>
      </c>
      <c r="F2931" s="834">
        <v>12</v>
      </c>
      <c r="G2931" s="834" t="s">
        <v>2454</v>
      </c>
      <c r="H2931" s="834" t="e">
        <f>#REF!</f>
        <v>#REF!</v>
      </c>
      <c r="I2931" s="834" t="e">
        <f>#REF!+#REF!+#REF!+#REF!+#REF!+#REF!+#REF!+#REF!+#REF!+#REF!+#REF!+#REF!</f>
        <v>#REF!</v>
      </c>
      <c r="J2931" s="839" t="e">
        <f>#REF!+#REF!+#REF!+#REF!+#REF!+#REF!+#REF!+#REF!+#REF!+#REF!+#REF!+#REF!</f>
        <v>#REF!</v>
      </c>
      <c r="K2931" s="835" t="e">
        <f t="shared" si="78"/>
        <v>#REF!</v>
      </c>
      <c r="L2931" s="835" t="e">
        <f t="shared" si="79"/>
        <v>#REF!</v>
      </c>
      <c r="M2931" s="834" t="e">
        <f>#REF!</f>
        <v>#REF!</v>
      </c>
      <c r="N2931" s="839" t="e">
        <f>#REF!</f>
        <v>#REF!</v>
      </c>
      <c r="O2931" s="836" t="e">
        <f t="shared" si="80"/>
        <v>#REF!</v>
      </c>
      <c r="P2931" s="820" t="e">
        <f>Tabla13[[#This Row],[Ejec Real Acumu]]-Tabla13[[#This Row],[Proyec Ejec Acumul]]</f>
        <v>#REF!</v>
      </c>
      <c r="Q2931" s="820" t="e">
        <f>Tabla13[[#This Row],[Ejec Real Mes]]-Tabla13[[#This Row],[Program Entreg Mes]]</f>
        <v>#REF!</v>
      </c>
    </row>
    <row r="2932" spans="1:17">
      <c r="A2932" s="834">
        <v>4</v>
      </c>
      <c r="B2932" s="834" t="s">
        <v>2465</v>
      </c>
      <c r="C2932" s="834" t="s">
        <v>2466</v>
      </c>
      <c r="D2932" s="834" t="s">
        <v>764</v>
      </c>
      <c r="E2932" s="834" t="e">
        <f>#REF!</f>
        <v>#REF!</v>
      </c>
      <c r="F2932" s="834">
        <v>12</v>
      </c>
      <c r="G2932" s="834" t="s">
        <v>2454</v>
      </c>
      <c r="H2932" s="834" t="e">
        <f>#REF!</f>
        <v>#REF!</v>
      </c>
      <c r="I2932" s="834" t="e">
        <f>#REF!+#REF!+#REF!+#REF!+#REF!+#REF!+#REF!+#REF!+#REF!+#REF!+#REF!+#REF!</f>
        <v>#REF!</v>
      </c>
      <c r="J2932" s="839" t="e">
        <f>#REF!+#REF!+#REF!+#REF!+#REF!+#REF!+#REF!+#REF!+#REF!+#REF!+#REF!+#REF!</f>
        <v>#REF!</v>
      </c>
      <c r="K2932" s="835" t="e">
        <f t="shared" si="78"/>
        <v>#REF!</v>
      </c>
      <c r="L2932" s="835" t="e">
        <f t="shared" si="79"/>
        <v>#REF!</v>
      </c>
      <c r="M2932" s="834" t="e">
        <f>#REF!</f>
        <v>#REF!</v>
      </c>
      <c r="N2932" s="839" t="e">
        <f>#REF!</f>
        <v>#REF!</v>
      </c>
      <c r="O2932" s="836" t="e">
        <f t="shared" si="80"/>
        <v>#REF!</v>
      </c>
      <c r="P2932" s="820" t="e">
        <f>Tabla13[[#This Row],[Ejec Real Acumu]]-Tabla13[[#This Row],[Proyec Ejec Acumul]]</f>
        <v>#REF!</v>
      </c>
      <c r="Q2932" s="820" t="e">
        <f>Tabla13[[#This Row],[Ejec Real Mes]]-Tabla13[[#This Row],[Program Entreg Mes]]</f>
        <v>#REF!</v>
      </c>
    </row>
    <row r="2933" spans="1:17">
      <c r="A2933" s="834">
        <v>5</v>
      </c>
      <c r="B2933" s="834" t="s">
        <v>2465</v>
      </c>
      <c r="C2933" s="834" t="s">
        <v>2466</v>
      </c>
      <c r="D2933" s="834" t="s">
        <v>764</v>
      </c>
      <c r="E2933" s="834" t="e">
        <f>#REF!</f>
        <v>#REF!</v>
      </c>
      <c r="F2933" s="834">
        <v>12</v>
      </c>
      <c r="G2933" s="834" t="s">
        <v>2454</v>
      </c>
      <c r="H2933" s="834" t="e">
        <f>#REF!</f>
        <v>#REF!</v>
      </c>
      <c r="I2933" s="834" t="e">
        <f>#REF!+#REF!+#REF!+#REF!+#REF!+#REF!+#REF!+#REF!+#REF!+#REF!+#REF!+#REF!</f>
        <v>#REF!</v>
      </c>
      <c r="J2933" s="839" t="e">
        <f>#REF!+#REF!+#REF!+#REF!+#REF!+#REF!+#REF!+#REF!+#REF!+#REF!+#REF!+#REF!</f>
        <v>#REF!</v>
      </c>
      <c r="K2933" s="835" t="e">
        <f t="shared" si="78"/>
        <v>#REF!</v>
      </c>
      <c r="L2933" s="835" t="e">
        <f t="shared" si="79"/>
        <v>#REF!</v>
      </c>
      <c r="M2933" s="834" t="e">
        <f>#REF!</f>
        <v>#REF!</v>
      </c>
      <c r="N2933" s="839" t="e">
        <f>#REF!</f>
        <v>#REF!</v>
      </c>
      <c r="O2933" s="836" t="e">
        <f t="shared" si="80"/>
        <v>#REF!</v>
      </c>
      <c r="P2933" s="820" t="e">
        <f>Tabla13[[#This Row],[Ejec Real Acumu]]-Tabla13[[#This Row],[Proyec Ejec Acumul]]</f>
        <v>#REF!</v>
      </c>
      <c r="Q2933" s="820" t="e">
        <f>Tabla13[[#This Row],[Ejec Real Mes]]-Tabla13[[#This Row],[Program Entreg Mes]]</f>
        <v>#REF!</v>
      </c>
    </row>
    <row r="2934" spans="1:17">
      <c r="A2934" s="834">
        <v>6</v>
      </c>
      <c r="B2934" s="834" t="s">
        <v>2465</v>
      </c>
      <c r="C2934" s="834" t="s">
        <v>2466</v>
      </c>
      <c r="D2934" s="834" t="s">
        <v>764</v>
      </c>
      <c r="E2934" s="834" t="e">
        <f>#REF!</f>
        <v>#REF!</v>
      </c>
      <c r="F2934" s="834">
        <v>12</v>
      </c>
      <c r="G2934" s="834" t="s">
        <v>2454</v>
      </c>
      <c r="H2934" s="834" t="e">
        <f>#REF!</f>
        <v>#REF!</v>
      </c>
      <c r="I2934" s="834" t="e">
        <f>#REF!+#REF!+#REF!+#REF!+#REF!+#REF!+#REF!+#REF!+#REF!+#REF!+#REF!+#REF!</f>
        <v>#REF!</v>
      </c>
      <c r="J2934" s="839" t="e">
        <f>#REF!+#REF!+#REF!+#REF!+#REF!+#REF!+#REF!+#REF!+#REF!+#REF!+#REF!+#REF!</f>
        <v>#REF!</v>
      </c>
      <c r="K2934" s="835" t="e">
        <f t="shared" si="78"/>
        <v>#REF!</v>
      </c>
      <c r="L2934" s="835" t="e">
        <f t="shared" si="79"/>
        <v>#REF!</v>
      </c>
      <c r="M2934" s="834" t="e">
        <f>#REF!</f>
        <v>#REF!</v>
      </c>
      <c r="N2934" s="839" t="e">
        <f>#REF!</f>
        <v>#REF!</v>
      </c>
      <c r="O2934" s="836" t="e">
        <f t="shared" si="80"/>
        <v>#REF!</v>
      </c>
      <c r="P2934" s="820" t="e">
        <f>Tabla13[[#This Row],[Ejec Real Acumu]]-Tabla13[[#This Row],[Proyec Ejec Acumul]]</f>
        <v>#REF!</v>
      </c>
      <c r="Q2934" s="820" t="e">
        <f>Tabla13[[#This Row],[Ejec Real Mes]]-Tabla13[[#This Row],[Program Entreg Mes]]</f>
        <v>#REF!</v>
      </c>
    </row>
    <row r="2935" spans="1:17">
      <c r="A2935" s="834">
        <v>7</v>
      </c>
      <c r="B2935" s="834" t="s">
        <v>2465</v>
      </c>
      <c r="C2935" s="834" t="s">
        <v>2466</v>
      </c>
      <c r="D2935" s="834" t="s">
        <v>764</v>
      </c>
      <c r="E2935" s="834" t="e">
        <f>#REF!</f>
        <v>#REF!</v>
      </c>
      <c r="F2935" s="834">
        <v>12</v>
      </c>
      <c r="G2935" s="834" t="s">
        <v>2454</v>
      </c>
      <c r="H2935" s="834" t="e">
        <f>#REF!</f>
        <v>#REF!</v>
      </c>
      <c r="I2935" s="834" t="e">
        <f>#REF!+#REF!+#REF!+#REF!+#REF!+#REF!+#REF!+#REF!+#REF!+#REF!+#REF!+#REF!</f>
        <v>#REF!</v>
      </c>
      <c r="J2935" s="839" t="e">
        <f>#REF!+#REF!+#REF!+#REF!+#REF!+#REF!+#REF!+#REF!+#REF!+#REF!+#REF!+#REF!</f>
        <v>#REF!</v>
      </c>
      <c r="K2935" s="835" t="e">
        <f t="shared" si="78"/>
        <v>#REF!</v>
      </c>
      <c r="L2935" s="835" t="e">
        <f t="shared" si="79"/>
        <v>#REF!</v>
      </c>
      <c r="M2935" s="834" t="e">
        <f>#REF!</f>
        <v>#REF!</v>
      </c>
      <c r="N2935" s="839" t="e">
        <f>#REF!</f>
        <v>#REF!</v>
      </c>
      <c r="O2935" s="836" t="e">
        <f t="shared" si="80"/>
        <v>#REF!</v>
      </c>
      <c r="P2935" s="820" t="e">
        <f>Tabla13[[#This Row],[Ejec Real Acumu]]-Tabla13[[#This Row],[Proyec Ejec Acumul]]</f>
        <v>#REF!</v>
      </c>
      <c r="Q2935" s="820" t="e">
        <f>Tabla13[[#This Row],[Ejec Real Mes]]-Tabla13[[#This Row],[Program Entreg Mes]]</f>
        <v>#REF!</v>
      </c>
    </row>
    <row r="2936" spans="1:17">
      <c r="A2936" s="834">
        <v>8</v>
      </c>
      <c r="B2936" s="834" t="s">
        <v>2465</v>
      </c>
      <c r="C2936" s="834" t="s">
        <v>2466</v>
      </c>
      <c r="D2936" s="834" t="s">
        <v>764</v>
      </c>
      <c r="E2936" s="834" t="e">
        <f>#REF!</f>
        <v>#REF!</v>
      </c>
      <c r="F2936" s="834">
        <v>12</v>
      </c>
      <c r="G2936" s="834" t="s">
        <v>2454</v>
      </c>
      <c r="H2936" s="834" t="e">
        <f>#REF!</f>
        <v>#REF!</v>
      </c>
      <c r="I2936" s="834" t="e">
        <f>#REF!+#REF!+#REF!+#REF!+#REF!+#REF!+#REF!+#REF!+#REF!+#REF!+#REF!+#REF!</f>
        <v>#REF!</v>
      </c>
      <c r="J2936" s="839" t="e">
        <f>#REF!+#REF!+#REF!+#REF!+#REF!+#REF!+#REF!+#REF!+#REF!+#REF!+#REF!+#REF!</f>
        <v>#REF!</v>
      </c>
      <c r="K2936" s="835" t="e">
        <f t="shared" si="78"/>
        <v>#REF!</v>
      </c>
      <c r="L2936" s="835" t="e">
        <f t="shared" si="79"/>
        <v>#REF!</v>
      </c>
      <c r="M2936" s="834" t="e">
        <f>#REF!</f>
        <v>#REF!</v>
      </c>
      <c r="N2936" s="839" t="e">
        <f>#REF!</f>
        <v>#REF!</v>
      </c>
      <c r="O2936" s="836" t="e">
        <f t="shared" si="80"/>
        <v>#REF!</v>
      </c>
      <c r="P2936" s="820" t="e">
        <f>Tabla13[[#This Row],[Ejec Real Acumu]]-Tabla13[[#This Row],[Proyec Ejec Acumul]]</f>
        <v>#REF!</v>
      </c>
      <c r="Q2936" s="820" t="e">
        <f>Tabla13[[#This Row],[Ejec Real Mes]]-Tabla13[[#This Row],[Program Entreg Mes]]</f>
        <v>#REF!</v>
      </c>
    </row>
    <row r="2937" spans="1:17">
      <c r="A2937" s="834">
        <v>9</v>
      </c>
      <c r="B2937" s="834" t="s">
        <v>2465</v>
      </c>
      <c r="C2937" s="834" t="s">
        <v>2466</v>
      </c>
      <c r="D2937" s="834" t="s">
        <v>764</v>
      </c>
      <c r="E2937" s="834" t="e">
        <f>#REF!</f>
        <v>#REF!</v>
      </c>
      <c r="F2937" s="834">
        <v>12</v>
      </c>
      <c r="G2937" s="834" t="s">
        <v>2454</v>
      </c>
      <c r="H2937" s="834" t="e">
        <f>#REF!</f>
        <v>#REF!</v>
      </c>
      <c r="I2937" s="834" t="e">
        <f>#REF!+#REF!+#REF!+#REF!+#REF!+#REF!+#REF!+#REF!+#REF!+#REF!+#REF!+#REF!</f>
        <v>#REF!</v>
      </c>
      <c r="J2937" s="839" t="e">
        <f>#REF!+#REF!+#REF!+#REF!+#REF!+#REF!+#REF!+#REF!+#REF!+#REF!+#REF!+#REF!</f>
        <v>#REF!</v>
      </c>
      <c r="K2937" s="835" t="e">
        <f t="shared" si="78"/>
        <v>#REF!</v>
      </c>
      <c r="L2937" s="835" t="e">
        <f t="shared" si="79"/>
        <v>#REF!</v>
      </c>
      <c r="M2937" s="834" t="e">
        <f>#REF!</f>
        <v>#REF!</v>
      </c>
      <c r="N2937" s="839" t="e">
        <f>#REF!</f>
        <v>#REF!</v>
      </c>
      <c r="O2937" s="836" t="e">
        <f t="shared" si="80"/>
        <v>#REF!</v>
      </c>
      <c r="P2937" s="820" t="e">
        <f>Tabla13[[#This Row],[Ejec Real Acumu]]-Tabla13[[#This Row],[Proyec Ejec Acumul]]</f>
        <v>#REF!</v>
      </c>
      <c r="Q2937" s="820" t="e">
        <f>Tabla13[[#This Row],[Ejec Real Mes]]-Tabla13[[#This Row],[Program Entreg Mes]]</f>
        <v>#REF!</v>
      </c>
    </row>
    <row r="2938" spans="1:17">
      <c r="A2938" s="834">
        <v>10</v>
      </c>
      <c r="B2938" s="834" t="s">
        <v>2465</v>
      </c>
      <c r="C2938" s="834" t="s">
        <v>2466</v>
      </c>
      <c r="D2938" s="834" t="s">
        <v>764</v>
      </c>
      <c r="E2938" s="834" t="e">
        <f>#REF!</f>
        <v>#REF!</v>
      </c>
      <c r="F2938" s="834">
        <v>12</v>
      </c>
      <c r="G2938" s="834" t="s">
        <v>2454</v>
      </c>
      <c r="H2938" s="834" t="e">
        <f>#REF!</f>
        <v>#REF!</v>
      </c>
      <c r="I2938" s="834" t="e">
        <f>#REF!+#REF!+#REF!+#REF!+#REF!+#REF!+#REF!+#REF!+#REF!+#REF!+#REF!+#REF!</f>
        <v>#REF!</v>
      </c>
      <c r="J2938" s="839" t="e">
        <f>#REF!+#REF!+#REF!+#REF!+#REF!+#REF!+#REF!+#REF!+#REF!+#REF!+#REF!+#REF!</f>
        <v>#REF!</v>
      </c>
      <c r="K2938" s="835" t="e">
        <f t="shared" si="78"/>
        <v>#REF!</v>
      </c>
      <c r="L2938" s="835" t="e">
        <f t="shared" si="79"/>
        <v>#REF!</v>
      </c>
      <c r="M2938" s="834" t="e">
        <f>#REF!</f>
        <v>#REF!</v>
      </c>
      <c r="N2938" s="839" t="e">
        <f>#REF!</f>
        <v>#REF!</v>
      </c>
      <c r="O2938" s="836" t="e">
        <f t="shared" si="80"/>
        <v>#REF!</v>
      </c>
      <c r="P2938" s="820" t="e">
        <f>Tabla13[[#This Row],[Ejec Real Acumu]]-Tabla13[[#This Row],[Proyec Ejec Acumul]]</f>
        <v>#REF!</v>
      </c>
      <c r="Q2938" s="820" t="e">
        <f>Tabla13[[#This Row],[Ejec Real Mes]]-Tabla13[[#This Row],[Program Entreg Mes]]</f>
        <v>#REF!</v>
      </c>
    </row>
    <row r="2939" spans="1:17">
      <c r="A2939" s="834">
        <v>11</v>
      </c>
      <c r="B2939" s="834" t="s">
        <v>2465</v>
      </c>
      <c r="C2939" s="834" t="s">
        <v>2466</v>
      </c>
      <c r="D2939" s="834" t="s">
        <v>764</v>
      </c>
      <c r="E2939" s="834" t="e">
        <f>#REF!</f>
        <v>#REF!</v>
      </c>
      <c r="F2939" s="834">
        <v>12</v>
      </c>
      <c r="G2939" s="834" t="s">
        <v>2454</v>
      </c>
      <c r="H2939" s="834" t="e">
        <f>#REF!</f>
        <v>#REF!</v>
      </c>
      <c r="I2939" s="834" t="e">
        <f>#REF!+#REF!+#REF!+#REF!+#REF!+#REF!+#REF!+#REF!+#REF!+#REF!+#REF!+#REF!</f>
        <v>#REF!</v>
      </c>
      <c r="J2939" s="839" t="e">
        <f>#REF!+#REF!+#REF!+#REF!+#REF!+#REF!+#REF!+#REF!+#REF!+#REF!+#REF!+#REF!</f>
        <v>#REF!</v>
      </c>
      <c r="K2939" s="835" t="e">
        <f t="shared" si="78"/>
        <v>#REF!</v>
      </c>
      <c r="L2939" s="835" t="e">
        <f t="shared" si="79"/>
        <v>#REF!</v>
      </c>
      <c r="M2939" s="834" t="e">
        <f>#REF!</f>
        <v>#REF!</v>
      </c>
      <c r="N2939" s="839" t="e">
        <f>#REF!</f>
        <v>#REF!</v>
      </c>
      <c r="O2939" s="836" t="e">
        <f t="shared" si="80"/>
        <v>#REF!</v>
      </c>
      <c r="P2939" s="820" t="e">
        <f>Tabla13[[#This Row],[Ejec Real Acumu]]-Tabla13[[#This Row],[Proyec Ejec Acumul]]</f>
        <v>#REF!</v>
      </c>
      <c r="Q2939" s="820" t="e">
        <f>Tabla13[[#This Row],[Ejec Real Mes]]-Tabla13[[#This Row],[Program Entreg Mes]]</f>
        <v>#REF!</v>
      </c>
    </row>
    <row r="2940" spans="1:17">
      <c r="A2940" s="834">
        <v>12</v>
      </c>
      <c r="B2940" s="834" t="s">
        <v>2465</v>
      </c>
      <c r="C2940" s="834" t="s">
        <v>2466</v>
      </c>
      <c r="D2940" s="834" t="s">
        <v>764</v>
      </c>
      <c r="E2940" s="834" t="e">
        <f>#REF!</f>
        <v>#REF!</v>
      </c>
      <c r="F2940" s="834">
        <v>12</v>
      </c>
      <c r="G2940" s="834" t="s">
        <v>2454</v>
      </c>
      <c r="H2940" s="834" t="e">
        <f>#REF!</f>
        <v>#REF!</v>
      </c>
      <c r="I2940" s="834" t="e">
        <f>#REF!+#REF!+#REF!+#REF!+#REF!+#REF!+#REF!+#REF!+#REF!+#REF!+#REF!+#REF!</f>
        <v>#REF!</v>
      </c>
      <c r="J2940" s="839" t="e">
        <f>#REF!+#REF!+#REF!+#REF!+#REF!+#REF!+#REF!+#REF!+#REF!+#REF!+#REF!+#REF!</f>
        <v>#REF!</v>
      </c>
      <c r="K2940" s="835" t="e">
        <f t="shared" si="78"/>
        <v>#REF!</v>
      </c>
      <c r="L2940" s="835" t="e">
        <f t="shared" si="79"/>
        <v>#REF!</v>
      </c>
      <c r="M2940" s="834" t="e">
        <f>#REF!</f>
        <v>#REF!</v>
      </c>
      <c r="N2940" s="839" t="e">
        <f>#REF!</f>
        <v>#REF!</v>
      </c>
      <c r="O2940" s="836" t="e">
        <f t="shared" si="80"/>
        <v>#REF!</v>
      </c>
      <c r="P2940" s="820" t="e">
        <f>Tabla13[[#This Row],[Ejec Real Acumu]]-Tabla13[[#This Row],[Proyec Ejec Acumul]]</f>
        <v>#REF!</v>
      </c>
      <c r="Q2940" s="820" t="e">
        <f>Tabla13[[#This Row],[Ejec Real Mes]]-Tabla13[[#This Row],[Program Entreg Mes]]</f>
        <v>#REF!</v>
      </c>
    </row>
    <row r="2941" spans="1:17">
      <c r="A2941" s="834">
        <v>13</v>
      </c>
      <c r="B2941" s="834" t="s">
        <v>2465</v>
      </c>
      <c r="C2941" s="834" t="s">
        <v>2466</v>
      </c>
      <c r="D2941" s="834" t="s">
        <v>764</v>
      </c>
      <c r="E2941" s="834" t="e">
        <f>#REF!</f>
        <v>#REF!</v>
      </c>
      <c r="F2941" s="834">
        <v>12</v>
      </c>
      <c r="G2941" s="834" t="s">
        <v>2454</v>
      </c>
      <c r="H2941" s="834" t="e">
        <f>#REF!</f>
        <v>#REF!</v>
      </c>
      <c r="I2941" s="834" t="e">
        <f>#REF!+#REF!+#REF!+#REF!+#REF!+#REF!+#REF!+#REF!+#REF!+#REF!+#REF!+#REF!</f>
        <v>#REF!</v>
      </c>
      <c r="J2941" s="839" t="e">
        <f>#REF!+#REF!+#REF!+#REF!+#REF!+#REF!+#REF!+#REF!+#REF!+#REF!+#REF!+#REF!</f>
        <v>#REF!</v>
      </c>
      <c r="K2941" s="835" t="e">
        <f t="shared" si="78"/>
        <v>#REF!</v>
      </c>
      <c r="L2941" s="835" t="e">
        <f t="shared" si="79"/>
        <v>#REF!</v>
      </c>
      <c r="M2941" s="834" t="e">
        <f>#REF!</f>
        <v>#REF!</v>
      </c>
      <c r="N2941" s="839" t="e">
        <f>#REF!</f>
        <v>#REF!</v>
      </c>
      <c r="O2941" s="836" t="e">
        <f t="shared" si="80"/>
        <v>#REF!</v>
      </c>
      <c r="P2941" s="820" t="e">
        <f>Tabla13[[#This Row],[Ejec Real Acumu]]-Tabla13[[#This Row],[Proyec Ejec Acumul]]</f>
        <v>#REF!</v>
      </c>
      <c r="Q2941" s="820" t="e">
        <f>Tabla13[[#This Row],[Ejec Real Mes]]-Tabla13[[#This Row],[Program Entreg Mes]]</f>
        <v>#REF!</v>
      </c>
    </row>
    <row r="2942" spans="1:17">
      <c r="A2942" s="834">
        <v>14</v>
      </c>
      <c r="B2942" s="834" t="s">
        <v>2465</v>
      </c>
      <c r="C2942" s="834" t="s">
        <v>2466</v>
      </c>
      <c r="D2942" s="834" t="s">
        <v>764</v>
      </c>
      <c r="E2942" s="834" t="e">
        <f>#REF!</f>
        <v>#REF!</v>
      </c>
      <c r="F2942" s="834">
        <v>12</v>
      </c>
      <c r="G2942" s="834" t="s">
        <v>2454</v>
      </c>
      <c r="H2942" s="834" t="e">
        <f>#REF!</f>
        <v>#REF!</v>
      </c>
      <c r="I2942" s="834" t="e">
        <f>#REF!+#REF!+#REF!+#REF!+#REF!+#REF!+#REF!+#REF!+#REF!+#REF!+#REF!+#REF!</f>
        <v>#REF!</v>
      </c>
      <c r="J2942" s="839" t="e">
        <f>#REF!+#REF!+#REF!+#REF!+#REF!+#REF!+#REF!+#REF!+#REF!+#REF!+#REF!+#REF!</f>
        <v>#REF!</v>
      </c>
      <c r="K2942" s="835" t="e">
        <f t="shared" si="78"/>
        <v>#REF!</v>
      </c>
      <c r="L2942" s="835" t="e">
        <f t="shared" si="79"/>
        <v>#REF!</v>
      </c>
      <c r="M2942" s="834" t="e">
        <f>#REF!</f>
        <v>#REF!</v>
      </c>
      <c r="N2942" s="839" t="e">
        <f>#REF!</f>
        <v>#REF!</v>
      </c>
      <c r="O2942" s="836" t="e">
        <f t="shared" si="80"/>
        <v>#REF!</v>
      </c>
      <c r="P2942" s="820" t="e">
        <f>Tabla13[[#This Row],[Ejec Real Acumu]]-Tabla13[[#This Row],[Proyec Ejec Acumul]]</f>
        <v>#REF!</v>
      </c>
      <c r="Q2942" s="820" t="e">
        <f>Tabla13[[#This Row],[Ejec Real Mes]]-Tabla13[[#This Row],[Program Entreg Mes]]</f>
        <v>#REF!</v>
      </c>
    </row>
    <row r="2943" spans="1:17">
      <c r="A2943" s="824">
        <v>1</v>
      </c>
      <c r="B2943" s="824" t="s">
        <v>2467</v>
      </c>
      <c r="C2943" s="824" t="s">
        <v>2467</v>
      </c>
      <c r="D2943" s="824" t="s">
        <v>764</v>
      </c>
      <c r="E2943" s="824" t="e">
        <f>#REF!</f>
        <v>#REF!</v>
      </c>
      <c r="F2943" s="824">
        <v>1</v>
      </c>
      <c r="G2943" s="824" t="s">
        <v>2443</v>
      </c>
      <c r="H2943" s="824" t="e">
        <f>#REF!</f>
        <v>#REF!</v>
      </c>
      <c r="I2943" s="824" t="e">
        <f>#REF!</f>
        <v>#REF!</v>
      </c>
      <c r="J2943" s="841" t="e">
        <f>#REF!</f>
        <v>#REF!</v>
      </c>
      <c r="K2943" s="825" t="e">
        <f t="shared" si="78"/>
        <v>#REF!</v>
      </c>
      <c r="L2943" s="825" t="e">
        <f t="shared" si="79"/>
        <v>#REF!</v>
      </c>
      <c r="M2943" s="824" t="e">
        <f>#REF!</f>
        <v>#REF!</v>
      </c>
      <c r="N2943" s="841" t="e">
        <f>#REF!</f>
        <v>#REF!</v>
      </c>
      <c r="O2943" s="838" t="e">
        <f t="shared" si="80"/>
        <v>#REF!</v>
      </c>
      <c r="P2943" s="820" t="e">
        <f>Tabla13[[#This Row],[Ejec Real Acumu]]-Tabla13[[#This Row],[Proyec Ejec Acumul]]</f>
        <v>#REF!</v>
      </c>
      <c r="Q2943" s="820" t="e">
        <f>Tabla13[[#This Row],[Ejec Real Mes]]-Tabla13[[#This Row],[Program Entreg Mes]]</f>
        <v>#REF!</v>
      </c>
    </row>
    <row r="2944" spans="1:17">
      <c r="A2944" s="824">
        <v>2</v>
      </c>
      <c r="B2944" s="824" t="s">
        <v>2467</v>
      </c>
      <c r="C2944" s="824" t="s">
        <v>2467</v>
      </c>
      <c r="D2944" s="824" t="s">
        <v>764</v>
      </c>
      <c r="E2944" s="824" t="e">
        <f>#REF!</f>
        <v>#REF!</v>
      </c>
      <c r="F2944" s="824">
        <v>1</v>
      </c>
      <c r="G2944" s="824" t="s">
        <v>2443</v>
      </c>
      <c r="H2944" s="824" t="e">
        <f>#REF!</f>
        <v>#REF!</v>
      </c>
      <c r="I2944" s="824" t="e">
        <f>#REF!</f>
        <v>#REF!</v>
      </c>
      <c r="J2944" s="841" t="e">
        <f>#REF!</f>
        <v>#REF!</v>
      </c>
      <c r="K2944" s="825" t="e">
        <f t="shared" si="78"/>
        <v>#REF!</v>
      </c>
      <c r="L2944" s="825" t="e">
        <f t="shared" si="79"/>
        <v>#REF!</v>
      </c>
      <c r="M2944" s="824" t="e">
        <f>#REF!</f>
        <v>#REF!</v>
      </c>
      <c r="N2944" s="841" t="e">
        <f>#REF!</f>
        <v>#REF!</v>
      </c>
      <c r="O2944" s="838" t="e">
        <f t="shared" si="80"/>
        <v>#REF!</v>
      </c>
      <c r="P2944" s="820" t="e">
        <f>Tabla13[[#This Row],[Ejec Real Acumu]]-Tabla13[[#This Row],[Proyec Ejec Acumul]]</f>
        <v>#REF!</v>
      </c>
      <c r="Q2944" s="820" t="e">
        <f>Tabla13[[#This Row],[Ejec Real Mes]]-Tabla13[[#This Row],[Program Entreg Mes]]</f>
        <v>#REF!</v>
      </c>
    </row>
    <row r="2945" spans="1:17">
      <c r="A2945" s="824">
        <v>3</v>
      </c>
      <c r="B2945" s="824" t="s">
        <v>2467</v>
      </c>
      <c r="C2945" s="824" t="s">
        <v>2467</v>
      </c>
      <c r="D2945" s="824" t="s">
        <v>764</v>
      </c>
      <c r="E2945" s="824" t="e">
        <f>#REF!</f>
        <v>#REF!</v>
      </c>
      <c r="F2945" s="824">
        <v>1</v>
      </c>
      <c r="G2945" s="824" t="s">
        <v>2443</v>
      </c>
      <c r="H2945" s="824" t="e">
        <f>#REF!</f>
        <v>#REF!</v>
      </c>
      <c r="I2945" s="824" t="e">
        <f>#REF!</f>
        <v>#REF!</v>
      </c>
      <c r="J2945" s="841" t="e">
        <f>#REF!</f>
        <v>#REF!</v>
      </c>
      <c r="K2945" s="825" t="e">
        <f t="shared" si="78"/>
        <v>#REF!</v>
      </c>
      <c r="L2945" s="825" t="e">
        <f t="shared" si="79"/>
        <v>#REF!</v>
      </c>
      <c r="M2945" s="824" t="e">
        <f>#REF!</f>
        <v>#REF!</v>
      </c>
      <c r="N2945" s="841" t="e">
        <f>#REF!</f>
        <v>#REF!</v>
      </c>
      <c r="O2945" s="838" t="e">
        <f t="shared" si="80"/>
        <v>#REF!</v>
      </c>
      <c r="P2945" s="820" t="e">
        <f>Tabla13[[#This Row],[Ejec Real Acumu]]-Tabla13[[#This Row],[Proyec Ejec Acumul]]</f>
        <v>#REF!</v>
      </c>
      <c r="Q2945" s="820" t="e">
        <f>Tabla13[[#This Row],[Ejec Real Mes]]-Tabla13[[#This Row],[Program Entreg Mes]]</f>
        <v>#REF!</v>
      </c>
    </row>
    <row r="2946" spans="1:17">
      <c r="A2946" s="824">
        <v>4</v>
      </c>
      <c r="B2946" s="824" t="s">
        <v>2467</v>
      </c>
      <c r="C2946" s="824" t="s">
        <v>2467</v>
      </c>
      <c r="D2946" s="824" t="s">
        <v>764</v>
      </c>
      <c r="E2946" s="824" t="e">
        <f>#REF!</f>
        <v>#REF!</v>
      </c>
      <c r="F2946" s="824">
        <v>1</v>
      </c>
      <c r="G2946" s="824" t="s">
        <v>2443</v>
      </c>
      <c r="H2946" s="824" t="e">
        <f>#REF!</f>
        <v>#REF!</v>
      </c>
      <c r="I2946" s="824" t="e">
        <f>#REF!</f>
        <v>#REF!</v>
      </c>
      <c r="J2946" s="841" t="e">
        <f>#REF!</f>
        <v>#REF!</v>
      </c>
      <c r="K2946" s="825" t="e">
        <f t="shared" si="78"/>
        <v>#REF!</v>
      </c>
      <c r="L2946" s="825" t="e">
        <f t="shared" si="79"/>
        <v>#REF!</v>
      </c>
      <c r="M2946" s="824" t="e">
        <f>#REF!</f>
        <v>#REF!</v>
      </c>
      <c r="N2946" s="841" t="e">
        <f>#REF!</f>
        <v>#REF!</v>
      </c>
      <c r="O2946" s="838" t="e">
        <f t="shared" si="80"/>
        <v>#REF!</v>
      </c>
      <c r="P2946" s="820" t="e">
        <f>Tabla13[[#This Row],[Ejec Real Acumu]]-Tabla13[[#This Row],[Proyec Ejec Acumul]]</f>
        <v>#REF!</v>
      </c>
      <c r="Q2946" s="820" t="e">
        <f>Tabla13[[#This Row],[Ejec Real Mes]]-Tabla13[[#This Row],[Program Entreg Mes]]</f>
        <v>#REF!</v>
      </c>
    </row>
    <row r="2947" spans="1:17">
      <c r="A2947" s="824">
        <v>5</v>
      </c>
      <c r="B2947" s="824" t="s">
        <v>2467</v>
      </c>
      <c r="C2947" s="824" t="s">
        <v>2467</v>
      </c>
      <c r="D2947" s="824" t="s">
        <v>764</v>
      </c>
      <c r="E2947" s="824" t="e">
        <f>#REF!</f>
        <v>#REF!</v>
      </c>
      <c r="F2947" s="824">
        <v>1</v>
      </c>
      <c r="G2947" s="824" t="s">
        <v>2443</v>
      </c>
      <c r="H2947" s="824" t="e">
        <f>#REF!</f>
        <v>#REF!</v>
      </c>
      <c r="I2947" s="824" t="e">
        <f>#REF!</f>
        <v>#REF!</v>
      </c>
      <c r="J2947" s="841" t="e">
        <f>#REF!</f>
        <v>#REF!</v>
      </c>
      <c r="K2947" s="825" t="e">
        <f t="shared" si="78"/>
        <v>#REF!</v>
      </c>
      <c r="L2947" s="825" t="e">
        <f t="shared" si="79"/>
        <v>#REF!</v>
      </c>
      <c r="M2947" s="824" t="e">
        <f>#REF!</f>
        <v>#REF!</v>
      </c>
      <c r="N2947" s="841" t="e">
        <f>#REF!</f>
        <v>#REF!</v>
      </c>
      <c r="O2947" s="838" t="e">
        <f t="shared" si="80"/>
        <v>#REF!</v>
      </c>
      <c r="P2947" s="820" t="e">
        <f>Tabla13[[#This Row],[Ejec Real Acumu]]-Tabla13[[#This Row],[Proyec Ejec Acumul]]</f>
        <v>#REF!</v>
      </c>
      <c r="Q2947" s="820" t="e">
        <f>Tabla13[[#This Row],[Ejec Real Mes]]-Tabla13[[#This Row],[Program Entreg Mes]]</f>
        <v>#REF!</v>
      </c>
    </row>
    <row r="2948" spans="1:17">
      <c r="A2948" s="824">
        <v>6</v>
      </c>
      <c r="B2948" s="824" t="s">
        <v>2467</v>
      </c>
      <c r="C2948" s="824" t="s">
        <v>2467</v>
      </c>
      <c r="D2948" s="824" t="s">
        <v>764</v>
      </c>
      <c r="E2948" s="824" t="e">
        <f>#REF!</f>
        <v>#REF!</v>
      </c>
      <c r="F2948" s="824">
        <v>1</v>
      </c>
      <c r="G2948" s="824" t="s">
        <v>2443</v>
      </c>
      <c r="H2948" s="824" t="e">
        <f>#REF!</f>
        <v>#REF!</v>
      </c>
      <c r="I2948" s="824" t="e">
        <f>#REF!</f>
        <v>#REF!</v>
      </c>
      <c r="J2948" s="841" t="e">
        <f>#REF!</f>
        <v>#REF!</v>
      </c>
      <c r="K2948" s="825" t="e">
        <f t="shared" si="78"/>
        <v>#REF!</v>
      </c>
      <c r="L2948" s="825" t="e">
        <f t="shared" si="79"/>
        <v>#REF!</v>
      </c>
      <c r="M2948" s="824" t="e">
        <f>#REF!</f>
        <v>#REF!</v>
      </c>
      <c r="N2948" s="841" t="e">
        <f>#REF!</f>
        <v>#REF!</v>
      </c>
      <c r="O2948" s="838" t="e">
        <f t="shared" si="80"/>
        <v>#REF!</v>
      </c>
      <c r="P2948" s="820" t="e">
        <f>Tabla13[[#This Row],[Ejec Real Acumu]]-Tabla13[[#This Row],[Proyec Ejec Acumul]]</f>
        <v>#REF!</v>
      </c>
      <c r="Q2948" s="820" t="e">
        <f>Tabla13[[#This Row],[Ejec Real Mes]]-Tabla13[[#This Row],[Program Entreg Mes]]</f>
        <v>#REF!</v>
      </c>
    </row>
    <row r="2949" spans="1:17">
      <c r="A2949" s="824">
        <v>7</v>
      </c>
      <c r="B2949" s="824" t="s">
        <v>2467</v>
      </c>
      <c r="C2949" s="824" t="s">
        <v>2467</v>
      </c>
      <c r="D2949" s="824" t="s">
        <v>764</v>
      </c>
      <c r="E2949" s="824" t="e">
        <f>#REF!</f>
        <v>#REF!</v>
      </c>
      <c r="F2949" s="824">
        <v>1</v>
      </c>
      <c r="G2949" s="824" t="s">
        <v>2443</v>
      </c>
      <c r="H2949" s="824" t="e">
        <f>#REF!</f>
        <v>#REF!</v>
      </c>
      <c r="I2949" s="824" t="e">
        <f>#REF!</f>
        <v>#REF!</v>
      </c>
      <c r="J2949" s="841" t="e">
        <f>#REF!</f>
        <v>#REF!</v>
      </c>
      <c r="K2949" s="825" t="e">
        <f t="shared" si="78"/>
        <v>#REF!</v>
      </c>
      <c r="L2949" s="825" t="e">
        <f t="shared" si="79"/>
        <v>#REF!</v>
      </c>
      <c r="M2949" s="824" t="e">
        <f>#REF!</f>
        <v>#REF!</v>
      </c>
      <c r="N2949" s="841" t="e">
        <f>#REF!</f>
        <v>#REF!</v>
      </c>
      <c r="O2949" s="838" t="e">
        <f t="shared" si="80"/>
        <v>#REF!</v>
      </c>
      <c r="P2949" s="820" t="e">
        <f>Tabla13[[#This Row],[Ejec Real Acumu]]-Tabla13[[#This Row],[Proyec Ejec Acumul]]</f>
        <v>#REF!</v>
      </c>
      <c r="Q2949" s="820" t="e">
        <f>Tabla13[[#This Row],[Ejec Real Mes]]-Tabla13[[#This Row],[Program Entreg Mes]]</f>
        <v>#REF!</v>
      </c>
    </row>
    <row r="2950" spans="1:17">
      <c r="A2950" s="824">
        <v>1</v>
      </c>
      <c r="B2950" s="824" t="s">
        <v>2467</v>
      </c>
      <c r="C2950" s="824" t="s">
        <v>2467</v>
      </c>
      <c r="D2950" s="824" t="s">
        <v>764</v>
      </c>
      <c r="E2950" s="824" t="e">
        <f>#REF!</f>
        <v>#REF!</v>
      </c>
      <c r="F2950" s="824">
        <v>2</v>
      </c>
      <c r="G2950" s="824" t="s">
        <v>2444</v>
      </c>
      <c r="H2950" s="824" t="e">
        <f>#REF!</f>
        <v>#REF!</v>
      </c>
      <c r="I2950" s="824" t="e">
        <f>#REF!+#REF!</f>
        <v>#REF!</v>
      </c>
      <c r="J2950" s="841" t="e">
        <f>#REF!+#REF!</f>
        <v>#REF!</v>
      </c>
      <c r="K2950" s="825" t="e">
        <f t="shared" si="78"/>
        <v>#REF!</v>
      </c>
      <c r="L2950" s="825" t="e">
        <f t="shared" si="79"/>
        <v>#REF!</v>
      </c>
      <c r="M2950" s="824" t="e">
        <f>#REF!</f>
        <v>#REF!</v>
      </c>
      <c r="N2950" s="841" t="e">
        <f>#REF!</f>
        <v>#REF!</v>
      </c>
      <c r="O2950" s="838" t="e">
        <f t="shared" si="80"/>
        <v>#REF!</v>
      </c>
      <c r="P2950" s="820" t="e">
        <f>Tabla13[[#This Row],[Ejec Real Acumu]]-Tabla13[[#This Row],[Proyec Ejec Acumul]]</f>
        <v>#REF!</v>
      </c>
      <c r="Q2950" s="820" t="e">
        <f>Tabla13[[#This Row],[Ejec Real Mes]]-Tabla13[[#This Row],[Program Entreg Mes]]</f>
        <v>#REF!</v>
      </c>
    </row>
    <row r="2951" spans="1:17">
      <c r="A2951" s="824">
        <v>2</v>
      </c>
      <c r="B2951" s="824" t="s">
        <v>2467</v>
      </c>
      <c r="C2951" s="824" t="s">
        <v>2467</v>
      </c>
      <c r="D2951" s="824" t="s">
        <v>764</v>
      </c>
      <c r="E2951" s="824" t="e">
        <f>#REF!</f>
        <v>#REF!</v>
      </c>
      <c r="F2951" s="824">
        <v>2</v>
      </c>
      <c r="G2951" s="824" t="s">
        <v>2444</v>
      </c>
      <c r="H2951" s="824" t="e">
        <f>#REF!</f>
        <v>#REF!</v>
      </c>
      <c r="I2951" s="824" t="e">
        <f>#REF!+#REF!</f>
        <v>#REF!</v>
      </c>
      <c r="J2951" s="841" t="e">
        <f>#REF!+#REF!</f>
        <v>#REF!</v>
      </c>
      <c r="K2951" s="825" t="e">
        <f t="shared" si="78"/>
        <v>#REF!</v>
      </c>
      <c r="L2951" s="825" t="e">
        <f t="shared" si="79"/>
        <v>#REF!</v>
      </c>
      <c r="M2951" s="824" t="e">
        <f>#REF!</f>
        <v>#REF!</v>
      </c>
      <c r="N2951" s="841" t="e">
        <f>#REF!</f>
        <v>#REF!</v>
      </c>
      <c r="O2951" s="838" t="e">
        <f t="shared" si="80"/>
        <v>#REF!</v>
      </c>
      <c r="P2951" s="820" t="e">
        <f>Tabla13[[#This Row],[Ejec Real Acumu]]-Tabla13[[#This Row],[Proyec Ejec Acumul]]</f>
        <v>#REF!</v>
      </c>
      <c r="Q2951" s="820" t="e">
        <f>Tabla13[[#This Row],[Ejec Real Mes]]-Tabla13[[#This Row],[Program Entreg Mes]]</f>
        <v>#REF!</v>
      </c>
    </row>
    <row r="2952" spans="1:17">
      <c r="A2952" s="824">
        <v>3</v>
      </c>
      <c r="B2952" s="824" t="s">
        <v>2467</v>
      </c>
      <c r="C2952" s="824" t="s">
        <v>2467</v>
      </c>
      <c r="D2952" s="824" t="s">
        <v>764</v>
      </c>
      <c r="E2952" s="824" t="e">
        <f>#REF!</f>
        <v>#REF!</v>
      </c>
      <c r="F2952" s="824">
        <v>2</v>
      </c>
      <c r="G2952" s="824" t="s">
        <v>2444</v>
      </c>
      <c r="H2952" s="824" t="e">
        <f>#REF!</f>
        <v>#REF!</v>
      </c>
      <c r="I2952" s="824" t="e">
        <f>#REF!+#REF!</f>
        <v>#REF!</v>
      </c>
      <c r="J2952" s="841" t="e">
        <f>#REF!+#REF!</f>
        <v>#REF!</v>
      </c>
      <c r="K2952" s="825" t="e">
        <f t="shared" si="78"/>
        <v>#REF!</v>
      </c>
      <c r="L2952" s="825" t="e">
        <f t="shared" si="79"/>
        <v>#REF!</v>
      </c>
      <c r="M2952" s="824" t="e">
        <f>#REF!</f>
        <v>#REF!</v>
      </c>
      <c r="N2952" s="841" t="e">
        <f>#REF!</f>
        <v>#REF!</v>
      </c>
      <c r="O2952" s="838" t="e">
        <f t="shared" si="80"/>
        <v>#REF!</v>
      </c>
      <c r="P2952" s="820" t="e">
        <f>Tabla13[[#This Row],[Ejec Real Acumu]]-Tabla13[[#This Row],[Proyec Ejec Acumul]]</f>
        <v>#REF!</v>
      </c>
      <c r="Q2952" s="820" t="e">
        <f>Tabla13[[#This Row],[Ejec Real Mes]]-Tabla13[[#This Row],[Program Entreg Mes]]</f>
        <v>#REF!</v>
      </c>
    </row>
    <row r="2953" spans="1:17">
      <c r="A2953" s="824">
        <v>4</v>
      </c>
      <c r="B2953" s="824" t="s">
        <v>2467</v>
      </c>
      <c r="C2953" s="824" t="s">
        <v>2467</v>
      </c>
      <c r="D2953" s="824" t="s">
        <v>764</v>
      </c>
      <c r="E2953" s="824" t="e">
        <f>#REF!</f>
        <v>#REF!</v>
      </c>
      <c r="F2953" s="824">
        <v>2</v>
      </c>
      <c r="G2953" s="824" t="s">
        <v>2444</v>
      </c>
      <c r="H2953" s="824" t="e">
        <f>#REF!</f>
        <v>#REF!</v>
      </c>
      <c r="I2953" s="824" t="e">
        <f>#REF!+#REF!</f>
        <v>#REF!</v>
      </c>
      <c r="J2953" s="841" t="e">
        <f>#REF!+#REF!</f>
        <v>#REF!</v>
      </c>
      <c r="K2953" s="825" t="e">
        <f t="shared" si="78"/>
        <v>#REF!</v>
      </c>
      <c r="L2953" s="825" t="e">
        <f t="shared" si="79"/>
        <v>#REF!</v>
      </c>
      <c r="M2953" s="824" t="e">
        <f>#REF!</f>
        <v>#REF!</v>
      </c>
      <c r="N2953" s="841" t="e">
        <f>#REF!</f>
        <v>#REF!</v>
      </c>
      <c r="O2953" s="838" t="e">
        <f t="shared" si="80"/>
        <v>#REF!</v>
      </c>
      <c r="P2953" s="820" t="e">
        <f>Tabla13[[#This Row],[Ejec Real Acumu]]-Tabla13[[#This Row],[Proyec Ejec Acumul]]</f>
        <v>#REF!</v>
      </c>
      <c r="Q2953" s="820" t="e">
        <f>Tabla13[[#This Row],[Ejec Real Mes]]-Tabla13[[#This Row],[Program Entreg Mes]]</f>
        <v>#REF!</v>
      </c>
    </row>
    <row r="2954" spans="1:17">
      <c r="A2954" s="824">
        <v>5</v>
      </c>
      <c r="B2954" s="824" t="s">
        <v>2467</v>
      </c>
      <c r="C2954" s="824" t="s">
        <v>2467</v>
      </c>
      <c r="D2954" s="824" t="s">
        <v>764</v>
      </c>
      <c r="E2954" s="824" t="e">
        <f>#REF!</f>
        <v>#REF!</v>
      </c>
      <c r="F2954" s="824">
        <v>2</v>
      </c>
      <c r="G2954" s="824" t="s">
        <v>2444</v>
      </c>
      <c r="H2954" s="824" t="e">
        <f>#REF!</f>
        <v>#REF!</v>
      </c>
      <c r="I2954" s="824" t="e">
        <f>#REF!+#REF!</f>
        <v>#REF!</v>
      </c>
      <c r="J2954" s="841" t="e">
        <f>#REF!+#REF!</f>
        <v>#REF!</v>
      </c>
      <c r="K2954" s="825" t="e">
        <f t="shared" si="78"/>
        <v>#REF!</v>
      </c>
      <c r="L2954" s="825" t="e">
        <f t="shared" si="79"/>
        <v>#REF!</v>
      </c>
      <c r="M2954" s="824" t="e">
        <f>#REF!</f>
        <v>#REF!</v>
      </c>
      <c r="N2954" s="841" t="e">
        <f>#REF!</f>
        <v>#REF!</v>
      </c>
      <c r="O2954" s="838" t="e">
        <f t="shared" si="80"/>
        <v>#REF!</v>
      </c>
      <c r="P2954" s="820" t="e">
        <f>Tabla13[[#This Row],[Ejec Real Acumu]]-Tabla13[[#This Row],[Proyec Ejec Acumul]]</f>
        <v>#REF!</v>
      </c>
      <c r="Q2954" s="820" t="e">
        <f>Tabla13[[#This Row],[Ejec Real Mes]]-Tabla13[[#This Row],[Program Entreg Mes]]</f>
        <v>#REF!</v>
      </c>
    </row>
    <row r="2955" spans="1:17">
      <c r="A2955" s="824">
        <v>6</v>
      </c>
      <c r="B2955" s="824" t="s">
        <v>2467</v>
      </c>
      <c r="C2955" s="824" t="s">
        <v>2467</v>
      </c>
      <c r="D2955" s="824" t="s">
        <v>764</v>
      </c>
      <c r="E2955" s="824" t="e">
        <f>#REF!</f>
        <v>#REF!</v>
      </c>
      <c r="F2955" s="824">
        <v>2</v>
      </c>
      <c r="G2955" s="824" t="s">
        <v>2444</v>
      </c>
      <c r="H2955" s="824" t="e">
        <f>#REF!</f>
        <v>#REF!</v>
      </c>
      <c r="I2955" s="824" t="e">
        <f>#REF!+#REF!</f>
        <v>#REF!</v>
      </c>
      <c r="J2955" s="841" t="e">
        <f>#REF!+#REF!</f>
        <v>#REF!</v>
      </c>
      <c r="K2955" s="825" t="e">
        <f t="shared" si="78"/>
        <v>#REF!</v>
      </c>
      <c r="L2955" s="825" t="e">
        <f t="shared" si="79"/>
        <v>#REF!</v>
      </c>
      <c r="M2955" s="824" t="e">
        <f>#REF!</f>
        <v>#REF!</v>
      </c>
      <c r="N2955" s="841" t="e">
        <f>#REF!</f>
        <v>#REF!</v>
      </c>
      <c r="O2955" s="838" t="e">
        <f t="shared" si="80"/>
        <v>#REF!</v>
      </c>
      <c r="P2955" s="820" t="e">
        <f>Tabla13[[#This Row],[Ejec Real Acumu]]-Tabla13[[#This Row],[Proyec Ejec Acumul]]</f>
        <v>#REF!</v>
      </c>
      <c r="Q2955" s="820" t="e">
        <f>Tabla13[[#This Row],[Ejec Real Mes]]-Tabla13[[#This Row],[Program Entreg Mes]]</f>
        <v>#REF!</v>
      </c>
    </row>
    <row r="2956" spans="1:17">
      <c r="A2956" s="824">
        <v>7</v>
      </c>
      <c r="B2956" s="824" t="s">
        <v>2467</v>
      </c>
      <c r="C2956" s="824" t="s">
        <v>2467</v>
      </c>
      <c r="D2956" s="824" t="s">
        <v>764</v>
      </c>
      <c r="E2956" s="824" t="e">
        <f>#REF!</f>
        <v>#REF!</v>
      </c>
      <c r="F2956" s="824">
        <v>2</v>
      </c>
      <c r="G2956" s="824" t="s">
        <v>2444</v>
      </c>
      <c r="H2956" s="824" t="e">
        <f>#REF!</f>
        <v>#REF!</v>
      </c>
      <c r="I2956" s="824" t="e">
        <f>#REF!+#REF!</f>
        <v>#REF!</v>
      </c>
      <c r="J2956" s="841" t="e">
        <f>#REF!+#REF!</f>
        <v>#REF!</v>
      </c>
      <c r="K2956" s="825" t="e">
        <f t="shared" si="78"/>
        <v>#REF!</v>
      </c>
      <c r="L2956" s="825" t="e">
        <f t="shared" si="79"/>
        <v>#REF!</v>
      </c>
      <c r="M2956" s="824" t="e">
        <f>#REF!</f>
        <v>#REF!</v>
      </c>
      <c r="N2956" s="841" t="e">
        <f>#REF!</f>
        <v>#REF!</v>
      </c>
      <c r="O2956" s="838" t="e">
        <f t="shared" si="80"/>
        <v>#REF!</v>
      </c>
      <c r="P2956" s="820" t="e">
        <f>Tabla13[[#This Row],[Ejec Real Acumu]]-Tabla13[[#This Row],[Proyec Ejec Acumul]]</f>
        <v>#REF!</v>
      </c>
      <c r="Q2956" s="820" t="e">
        <f>Tabla13[[#This Row],[Ejec Real Mes]]-Tabla13[[#This Row],[Program Entreg Mes]]</f>
        <v>#REF!</v>
      </c>
    </row>
    <row r="2957" spans="1:17">
      <c r="A2957" s="824">
        <v>1</v>
      </c>
      <c r="B2957" s="824" t="s">
        <v>2467</v>
      </c>
      <c r="C2957" s="824" t="s">
        <v>2467</v>
      </c>
      <c r="D2957" s="824" t="s">
        <v>764</v>
      </c>
      <c r="E2957" s="824" t="e">
        <f>#REF!</f>
        <v>#REF!</v>
      </c>
      <c r="F2957" s="824">
        <v>3</v>
      </c>
      <c r="G2957" s="824" t="s">
        <v>2445</v>
      </c>
      <c r="H2957" s="824" t="e">
        <f>#REF!</f>
        <v>#REF!</v>
      </c>
      <c r="I2957" s="824" t="e">
        <f>#REF!+#REF!+#REF!</f>
        <v>#REF!</v>
      </c>
      <c r="J2957" s="841" t="e">
        <f>#REF!+#REF!+#REF!</f>
        <v>#REF!</v>
      </c>
      <c r="K2957" s="825" t="e">
        <f t="shared" si="78"/>
        <v>#REF!</v>
      </c>
      <c r="L2957" s="825" t="e">
        <f t="shared" si="79"/>
        <v>#REF!</v>
      </c>
      <c r="M2957" s="824" t="e">
        <f>#REF!</f>
        <v>#REF!</v>
      </c>
      <c r="N2957" s="841" t="e">
        <f>#REF!</f>
        <v>#REF!</v>
      </c>
      <c r="O2957" s="838" t="e">
        <f t="shared" si="80"/>
        <v>#REF!</v>
      </c>
      <c r="P2957" s="820" t="e">
        <f>Tabla13[[#This Row],[Ejec Real Acumu]]-Tabla13[[#This Row],[Proyec Ejec Acumul]]</f>
        <v>#REF!</v>
      </c>
      <c r="Q2957" s="820" t="e">
        <f>Tabla13[[#This Row],[Ejec Real Mes]]-Tabla13[[#This Row],[Program Entreg Mes]]</f>
        <v>#REF!</v>
      </c>
    </row>
    <row r="2958" spans="1:17">
      <c r="A2958" s="824">
        <v>2</v>
      </c>
      <c r="B2958" s="824" t="s">
        <v>2467</v>
      </c>
      <c r="C2958" s="824" t="s">
        <v>2467</v>
      </c>
      <c r="D2958" s="824" t="s">
        <v>764</v>
      </c>
      <c r="E2958" s="824" t="e">
        <f>#REF!</f>
        <v>#REF!</v>
      </c>
      <c r="F2958" s="824">
        <v>3</v>
      </c>
      <c r="G2958" s="824" t="s">
        <v>2445</v>
      </c>
      <c r="H2958" s="824" t="e">
        <f>#REF!</f>
        <v>#REF!</v>
      </c>
      <c r="I2958" s="824" t="e">
        <f>#REF!+#REF!+#REF!</f>
        <v>#REF!</v>
      </c>
      <c r="J2958" s="841" t="e">
        <f>#REF!+#REF!+#REF!</f>
        <v>#REF!</v>
      </c>
      <c r="K2958" s="825" t="e">
        <f t="shared" si="78"/>
        <v>#REF!</v>
      </c>
      <c r="L2958" s="825" t="e">
        <f t="shared" si="79"/>
        <v>#REF!</v>
      </c>
      <c r="M2958" s="824" t="e">
        <f>#REF!</f>
        <v>#REF!</v>
      </c>
      <c r="N2958" s="841" t="e">
        <f>#REF!</f>
        <v>#REF!</v>
      </c>
      <c r="O2958" s="838" t="e">
        <f t="shared" si="80"/>
        <v>#REF!</v>
      </c>
      <c r="P2958" s="820" t="e">
        <f>Tabla13[[#This Row],[Ejec Real Acumu]]-Tabla13[[#This Row],[Proyec Ejec Acumul]]</f>
        <v>#REF!</v>
      </c>
      <c r="Q2958" s="820" t="e">
        <f>Tabla13[[#This Row],[Ejec Real Mes]]-Tabla13[[#This Row],[Program Entreg Mes]]</f>
        <v>#REF!</v>
      </c>
    </row>
    <row r="2959" spans="1:17">
      <c r="A2959" s="824">
        <v>3</v>
      </c>
      <c r="B2959" s="824" t="s">
        <v>2467</v>
      </c>
      <c r="C2959" s="824" t="s">
        <v>2467</v>
      </c>
      <c r="D2959" s="824" t="s">
        <v>764</v>
      </c>
      <c r="E2959" s="824" t="e">
        <f>#REF!</f>
        <v>#REF!</v>
      </c>
      <c r="F2959" s="824">
        <v>3</v>
      </c>
      <c r="G2959" s="824" t="s">
        <v>2445</v>
      </c>
      <c r="H2959" s="824" t="e">
        <f>#REF!</f>
        <v>#REF!</v>
      </c>
      <c r="I2959" s="824" t="e">
        <f>#REF!+#REF!+#REF!</f>
        <v>#REF!</v>
      </c>
      <c r="J2959" s="841" t="e">
        <f>#REF!+#REF!+#REF!</f>
        <v>#REF!</v>
      </c>
      <c r="K2959" s="825" t="e">
        <f t="shared" si="78"/>
        <v>#REF!</v>
      </c>
      <c r="L2959" s="825" t="e">
        <f t="shared" si="79"/>
        <v>#REF!</v>
      </c>
      <c r="M2959" s="824" t="e">
        <f>#REF!</f>
        <v>#REF!</v>
      </c>
      <c r="N2959" s="841" t="e">
        <f>#REF!</f>
        <v>#REF!</v>
      </c>
      <c r="O2959" s="838" t="e">
        <f t="shared" si="80"/>
        <v>#REF!</v>
      </c>
      <c r="P2959" s="820" t="e">
        <f>Tabla13[[#This Row],[Ejec Real Acumu]]-Tabla13[[#This Row],[Proyec Ejec Acumul]]</f>
        <v>#REF!</v>
      </c>
      <c r="Q2959" s="820" t="e">
        <f>Tabla13[[#This Row],[Ejec Real Mes]]-Tabla13[[#This Row],[Program Entreg Mes]]</f>
        <v>#REF!</v>
      </c>
    </row>
    <row r="2960" spans="1:17">
      <c r="A2960" s="824">
        <v>4</v>
      </c>
      <c r="B2960" s="824" t="s">
        <v>2467</v>
      </c>
      <c r="C2960" s="824" t="s">
        <v>2467</v>
      </c>
      <c r="D2960" s="824" t="s">
        <v>764</v>
      </c>
      <c r="E2960" s="824" t="e">
        <f>#REF!</f>
        <v>#REF!</v>
      </c>
      <c r="F2960" s="824">
        <v>3</v>
      </c>
      <c r="G2960" s="824" t="s">
        <v>2445</v>
      </c>
      <c r="H2960" s="824" t="e">
        <f>#REF!</f>
        <v>#REF!</v>
      </c>
      <c r="I2960" s="824" t="e">
        <f>#REF!+#REF!+#REF!</f>
        <v>#REF!</v>
      </c>
      <c r="J2960" s="841" t="e">
        <f>#REF!+#REF!+#REF!</f>
        <v>#REF!</v>
      </c>
      <c r="K2960" s="825" t="e">
        <f t="shared" si="78"/>
        <v>#REF!</v>
      </c>
      <c r="L2960" s="825" t="e">
        <f t="shared" si="79"/>
        <v>#REF!</v>
      </c>
      <c r="M2960" s="824" t="e">
        <f>#REF!</f>
        <v>#REF!</v>
      </c>
      <c r="N2960" s="841" t="e">
        <f>#REF!</f>
        <v>#REF!</v>
      </c>
      <c r="O2960" s="838" t="e">
        <f t="shared" si="80"/>
        <v>#REF!</v>
      </c>
      <c r="P2960" s="820" t="e">
        <f>Tabla13[[#This Row],[Ejec Real Acumu]]-Tabla13[[#This Row],[Proyec Ejec Acumul]]</f>
        <v>#REF!</v>
      </c>
      <c r="Q2960" s="820" t="e">
        <f>Tabla13[[#This Row],[Ejec Real Mes]]-Tabla13[[#This Row],[Program Entreg Mes]]</f>
        <v>#REF!</v>
      </c>
    </row>
    <row r="2961" spans="1:17">
      <c r="A2961" s="824">
        <v>5</v>
      </c>
      <c r="B2961" s="824" t="s">
        <v>2467</v>
      </c>
      <c r="C2961" s="824" t="s">
        <v>2467</v>
      </c>
      <c r="D2961" s="824" t="s">
        <v>764</v>
      </c>
      <c r="E2961" s="824" t="e">
        <f>#REF!</f>
        <v>#REF!</v>
      </c>
      <c r="F2961" s="824">
        <v>3</v>
      </c>
      <c r="G2961" s="824" t="s">
        <v>2445</v>
      </c>
      <c r="H2961" s="824" t="e">
        <f>#REF!</f>
        <v>#REF!</v>
      </c>
      <c r="I2961" s="824" t="e">
        <f>#REF!+#REF!+#REF!</f>
        <v>#REF!</v>
      </c>
      <c r="J2961" s="841" t="e">
        <f>#REF!+#REF!+#REF!</f>
        <v>#REF!</v>
      </c>
      <c r="K2961" s="825" t="e">
        <f t="shared" si="78"/>
        <v>#REF!</v>
      </c>
      <c r="L2961" s="825" t="e">
        <f t="shared" si="79"/>
        <v>#REF!</v>
      </c>
      <c r="M2961" s="824" t="e">
        <f>#REF!</f>
        <v>#REF!</v>
      </c>
      <c r="N2961" s="841" t="e">
        <f>#REF!</f>
        <v>#REF!</v>
      </c>
      <c r="O2961" s="838" t="e">
        <f t="shared" si="80"/>
        <v>#REF!</v>
      </c>
      <c r="P2961" s="820" t="e">
        <f>Tabla13[[#This Row],[Ejec Real Acumu]]-Tabla13[[#This Row],[Proyec Ejec Acumul]]</f>
        <v>#REF!</v>
      </c>
      <c r="Q2961" s="820" t="e">
        <f>Tabla13[[#This Row],[Ejec Real Mes]]-Tabla13[[#This Row],[Program Entreg Mes]]</f>
        <v>#REF!</v>
      </c>
    </row>
    <row r="2962" spans="1:17">
      <c r="A2962" s="824">
        <v>6</v>
      </c>
      <c r="B2962" s="824" t="s">
        <v>2467</v>
      </c>
      <c r="C2962" s="824" t="s">
        <v>2467</v>
      </c>
      <c r="D2962" s="824" t="s">
        <v>764</v>
      </c>
      <c r="E2962" s="824" t="e">
        <f>#REF!</f>
        <v>#REF!</v>
      </c>
      <c r="F2962" s="824">
        <v>3</v>
      </c>
      <c r="G2962" s="824" t="s">
        <v>2445</v>
      </c>
      <c r="H2962" s="824" t="e">
        <f>#REF!</f>
        <v>#REF!</v>
      </c>
      <c r="I2962" s="824" t="e">
        <f>#REF!+#REF!+#REF!</f>
        <v>#REF!</v>
      </c>
      <c r="J2962" s="841" t="e">
        <f>#REF!+#REF!+#REF!</f>
        <v>#REF!</v>
      </c>
      <c r="K2962" s="825" t="e">
        <f t="shared" si="78"/>
        <v>#REF!</v>
      </c>
      <c r="L2962" s="825" t="e">
        <f t="shared" si="79"/>
        <v>#REF!</v>
      </c>
      <c r="M2962" s="824" t="e">
        <f>#REF!</f>
        <v>#REF!</v>
      </c>
      <c r="N2962" s="841" t="e">
        <f>#REF!</f>
        <v>#REF!</v>
      </c>
      <c r="O2962" s="838" t="e">
        <f t="shared" si="80"/>
        <v>#REF!</v>
      </c>
      <c r="P2962" s="820" t="e">
        <f>Tabla13[[#This Row],[Ejec Real Acumu]]-Tabla13[[#This Row],[Proyec Ejec Acumul]]</f>
        <v>#REF!</v>
      </c>
      <c r="Q2962" s="820" t="e">
        <f>Tabla13[[#This Row],[Ejec Real Mes]]-Tabla13[[#This Row],[Program Entreg Mes]]</f>
        <v>#REF!</v>
      </c>
    </row>
    <row r="2963" spans="1:17">
      <c r="A2963" s="824">
        <v>7</v>
      </c>
      <c r="B2963" s="824" t="s">
        <v>2467</v>
      </c>
      <c r="C2963" s="824" t="s">
        <v>2467</v>
      </c>
      <c r="D2963" s="824" t="s">
        <v>764</v>
      </c>
      <c r="E2963" s="824" t="e">
        <f>#REF!</f>
        <v>#REF!</v>
      </c>
      <c r="F2963" s="824">
        <v>3</v>
      </c>
      <c r="G2963" s="824" t="s">
        <v>2445</v>
      </c>
      <c r="H2963" s="824" t="e">
        <f>#REF!</f>
        <v>#REF!</v>
      </c>
      <c r="I2963" s="824" t="e">
        <f>#REF!+#REF!+#REF!</f>
        <v>#REF!</v>
      </c>
      <c r="J2963" s="841" t="e">
        <f>#REF!+#REF!+#REF!</f>
        <v>#REF!</v>
      </c>
      <c r="K2963" s="825" t="e">
        <f t="shared" si="78"/>
        <v>#REF!</v>
      </c>
      <c r="L2963" s="825" t="e">
        <f t="shared" si="79"/>
        <v>#REF!</v>
      </c>
      <c r="M2963" s="824" t="e">
        <f>#REF!</f>
        <v>#REF!</v>
      </c>
      <c r="N2963" s="841" t="e">
        <f>#REF!</f>
        <v>#REF!</v>
      </c>
      <c r="O2963" s="838" t="e">
        <f t="shared" si="80"/>
        <v>#REF!</v>
      </c>
      <c r="P2963" s="820" t="e">
        <f>Tabla13[[#This Row],[Ejec Real Acumu]]-Tabla13[[#This Row],[Proyec Ejec Acumul]]</f>
        <v>#REF!</v>
      </c>
      <c r="Q2963" s="820" t="e">
        <f>Tabla13[[#This Row],[Ejec Real Mes]]-Tabla13[[#This Row],[Program Entreg Mes]]</f>
        <v>#REF!</v>
      </c>
    </row>
    <row r="2964" spans="1:17">
      <c r="A2964" s="824">
        <v>1</v>
      </c>
      <c r="B2964" s="824" t="s">
        <v>2467</v>
      </c>
      <c r="C2964" s="824" t="s">
        <v>2467</v>
      </c>
      <c r="D2964" s="824" t="s">
        <v>764</v>
      </c>
      <c r="E2964" s="824" t="e">
        <f>#REF!</f>
        <v>#REF!</v>
      </c>
      <c r="F2964" s="824">
        <v>4</v>
      </c>
      <c r="G2964" s="824" t="s">
        <v>2446</v>
      </c>
      <c r="H2964" s="824" t="e">
        <f>#REF!</f>
        <v>#REF!</v>
      </c>
      <c r="I2964" s="824" t="e">
        <f>#REF!+#REF!+#REF!+#REF!</f>
        <v>#REF!</v>
      </c>
      <c r="J2964" s="841" t="e">
        <f>#REF!+#REF!+#REF!+#REF!</f>
        <v>#REF!</v>
      </c>
      <c r="K2964" s="825" t="e">
        <f t="shared" si="78"/>
        <v>#REF!</v>
      </c>
      <c r="L2964" s="825" t="e">
        <f t="shared" si="79"/>
        <v>#REF!</v>
      </c>
      <c r="M2964" s="824" t="e">
        <f>#REF!</f>
        <v>#REF!</v>
      </c>
      <c r="N2964" s="841" t="e">
        <f>#REF!</f>
        <v>#REF!</v>
      </c>
      <c r="O2964" s="838" t="e">
        <f t="shared" si="80"/>
        <v>#REF!</v>
      </c>
      <c r="P2964" s="820" t="e">
        <f>Tabla13[[#This Row],[Ejec Real Acumu]]-Tabla13[[#This Row],[Proyec Ejec Acumul]]</f>
        <v>#REF!</v>
      </c>
      <c r="Q2964" s="820" t="e">
        <f>Tabla13[[#This Row],[Ejec Real Mes]]-Tabla13[[#This Row],[Program Entreg Mes]]</f>
        <v>#REF!</v>
      </c>
    </row>
    <row r="2965" spans="1:17">
      <c r="A2965" s="824">
        <v>2</v>
      </c>
      <c r="B2965" s="824" t="s">
        <v>2467</v>
      </c>
      <c r="C2965" s="824" t="s">
        <v>2467</v>
      </c>
      <c r="D2965" s="824" t="s">
        <v>764</v>
      </c>
      <c r="E2965" s="824" t="e">
        <f>#REF!</f>
        <v>#REF!</v>
      </c>
      <c r="F2965" s="824">
        <v>4</v>
      </c>
      <c r="G2965" s="824" t="s">
        <v>2446</v>
      </c>
      <c r="H2965" s="824" t="e">
        <f>#REF!</f>
        <v>#REF!</v>
      </c>
      <c r="I2965" s="824" t="e">
        <f>#REF!+#REF!+#REF!+#REF!</f>
        <v>#REF!</v>
      </c>
      <c r="J2965" s="841" t="e">
        <f>#REF!+#REF!+#REF!+#REF!</f>
        <v>#REF!</v>
      </c>
      <c r="K2965" s="825" t="e">
        <f t="shared" si="78"/>
        <v>#REF!</v>
      </c>
      <c r="L2965" s="825" t="e">
        <f t="shared" si="79"/>
        <v>#REF!</v>
      </c>
      <c r="M2965" s="824" t="e">
        <f>#REF!</f>
        <v>#REF!</v>
      </c>
      <c r="N2965" s="841" t="e">
        <f>#REF!</f>
        <v>#REF!</v>
      </c>
      <c r="O2965" s="838" t="e">
        <f t="shared" si="80"/>
        <v>#REF!</v>
      </c>
      <c r="P2965" s="820" t="e">
        <f>Tabla13[[#This Row],[Ejec Real Acumu]]-Tabla13[[#This Row],[Proyec Ejec Acumul]]</f>
        <v>#REF!</v>
      </c>
      <c r="Q2965" s="820" t="e">
        <f>Tabla13[[#This Row],[Ejec Real Mes]]-Tabla13[[#This Row],[Program Entreg Mes]]</f>
        <v>#REF!</v>
      </c>
    </row>
    <row r="2966" spans="1:17">
      <c r="A2966" s="824">
        <v>3</v>
      </c>
      <c r="B2966" s="824" t="s">
        <v>2467</v>
      </c>
      <c r="C2966" s="824" t="s">
        <v>2467</v>
      </c>
      <c r="D2966" s="824" t="s">
        <v>764</v>
      </c>
      <c r="E2966" s="824" t="e">
        <f>#REF!</f>
        <v>#REF!</v>
      </c>
      <c r="F2966" s="824">
        <v>4</v>
      </c>
      <c r="G2966" s="824" t="s">
        <v>2446</v>
      </c>
      <c r="H2966" s="824" t="e">
        <f>#REF!</f>
        <v>#REF!</v>
      </c>
      <c r="I2966" s="824" t="e">
        <f>#REF!+#REF!+#REF!+#REF!</f>
        <v>#REF!</v>
      </c>
      <c r="J2966" s="841" t="e">
        <f>#REF!+#REF!+#REF!+#REF!</f>
        <v>#REF!</v>
      </c>
      <c r="K2966" s="825" t="e">
        <f t="shared" si="78"/>
        <v>#REF!</v>
      </c>
      <c r="L2966" s="825" t="e">
        <f t="shared" si="79"/>
        <v>#REF!</v>
      </c>
      <c r="M2966" s="824" t="e">
        <f>#REF!</f>
        <v>#REF!</v>
      </c>
      <c r="N2966" s="841" t="e">
        <f>#REF!</f>
        <v>#REF!</v>
      </c>
      <c r="O2966" s="838" t="e">
        <f t="shared" si="80"/>
        <v>#REF!</v>
      </c>
      <c r="P2966" s="820" t="e">
        <f>Tabla13[[#This Row],[Ejec Real Acumu]]-Tabla13[[#This Row],[Proyec Ejec Acumul]]</f>
        <v>#REF!</v>
      </c>
      <c r="Q2966" s="820" t="e">
        <f>Tabla13[[#This Row],[Ejec Real Mes]]-Tabla13[[#This Row],[Program Entreg Mes]]</f>
        <v>#REF!</v>
      </c>
    </row>
    <row r="2967" spans="1:17">
      <c r="A2967" s="824">
        <v>4</v>
      </c>
      <c r="B2967" s="824" t="s">
        <v>2467</v>
      </c>
      <c r="C2967" s="824" t="s">
        <v>2467</v>
      </c>
      <c r="D2967" s="824" t="s">
        <v>764</v>
      </c>
      <c r="E2967" s="824" t="e">
        <f>#REF!</f>
        <v>#REF!</v>
      </c>
      <c r="F2967" s="824">
        <v>4</v>
      </c>
      <c r="G2967" s="824" t="s">
        <v>2446</v>
      </c>
      <c r="H2967" s="824" t="e">
        <f>#REF!</f>
        <v>#REF!</v>
      </c>
      <c r="I2967" s="824" t="e">
        <f>#REF!+#REF!+#REF!+#REF!</f>
        <v>#REF!</v>
      </c>
      <c r="J2967" s="841" t="e">
        <f>#REF!+#REF!+#REF!+#REF!</f>
        <v>#REF!</v>
      </c>
      <c r="K2967" s="825" t="e">
        <f t="shared" si="78"/>
        <v>#REF!</v>
      </c>
      <c r="L2967" s="825" t="e">
        <f t="shared" si="79"/>
        <v>#REF!</v>
      </c>
      <c r="M2967" s="824" t="e">
        <f>#REF!</f>
        <v>#REF!</v>
      </c>
      <c r="N2967" s="841" t="e">
        <f>#REF!</f>
        <v>#REF!</v>
      </c>
      <c r="O2967" s="838" t="e">
        <f t="shared" si="80"/>
        <v>#REF!</v>
      </c>
      <c r="P2967" s="820" t="e">
        <f>Tabla13[[#This Row],[Ejec Real Acumu]]-Tabla13[[#This Row],[Proyec Ejec Acumul]]</f>
        <v>#REF!</v>
      </c>
      <c r="Q2967" s="820" t="e">
        <f>Tabla13[[#This Row],[Ejec Real Mes]]-Tabla13[[#This Row],[Program Entreg Mes]]</f>
        <v>#REF!</v>
      </c>
    </row>
    <row r="2968" spans="1:17">
      <c r="A2968" s="824">
        <v>5</v>
      </c>
      <c r="B2968" s="824" t="s">
        <v>2467</v>
      </c>
      <c r="C2968" s="824" t="s">
        <v>2467</v>
      </c>
      <c r="D2968" s="824" t="s">
        <v>764</v>
      </c>
      <c r="E2968" s="824" t="e">
        <f>#REF!</f>
        <v>#REF!</v>
      </c>
      <c r="F2968" s="824">
        <v>4</v>
      </c>
      <c r="G2968" s="824" t="s">
        <v>2446</v>
      </c>
      <c r="H2968" s="824" t="e">
        <f>#REF!</f>
        <v>#REF!</v>
      </c>
      <c r="I2968" s="824" t="e">
        <f>#REF!+#REF!+#REF!+#REF!</f>
        <v>#REF!</v>
      </c>
      <c r="J2968" s="841" t="e">
        <f>#REF!+#REF!+#REF!+#REF!</f>
        <v>#REF!</v>
      </c>
      <c r="K2968" s="825" t="e">
        <f t="shared" si="78"/>
        <v>#REF!</v>
      </c>
      <c r="L2968" s="825" t="e">
        <f t="shared" si="79"/>
        <v>#REF!</v>
      </c>
      <c r="M2968" s="824" t="e">
        <f>#REF!</f>
        <v>#REF!</v>
      </c>
      <c r="N2968" s="841" t="e">
        <f>#REF!</f>
        <v>#REF!</v>
      </c>
      <c r="O2968" s="838" t="e">
        <f t="shared" si="80"/>
        <v>#REF!</v>
      </c>
      <c r="P2968" s="820" t="e">
        <f>Tabla13[[#This Row],[Ejec Real Acumu]]-Tabla13[[#This Row],[Proyec Ejec Acumul]]</f>
        <v>#REF!</v>
      </c>
      <c r="Q2968" s="820" t="e">
        <f>Tabla13[[#This Row],[Ejec Real Mes]]-Tabla13[[#This Row],[Program Entreg Mes]]</f>
        <v>#REF!</v>
      </c>
    </row>
    <row r="2969" spans="1:17">
      <c r="A2969" s="824">
        <v>6</v>
      </c>
      <c r="B2969" s="824" t="s">
        <v>2467</v>
      </c>
      <c r="C2969" s="824" t="s">
        <v>2467</v>
      </c>
      <c r="D2969" s="824" t="s">
        <v>764</v>
      </c>
      <c r="E2969" s="824" t="e">
        <f>#REF!</f>
        <v>#REF!</v>
      </c>
      <c r="F2969" s="824">
        <v>4</v>
      </c>
      <c r="G2969" s="824" t="s">
        <v>2446</v>
      </c>
      <c r="H2969" s="824" t="e">
        <f>#REF!</f>
        <v>#REF!</v>
      </c>
      <c r="I2969" s="824" t="e">
        <f>#REF!+#REF!+#REF!+#REF!</f>
        <v>#REF!</v>
      </c>
      <c r="J2969" s="841" t="e">
        <f>#REF!+#REF!+#REF!+#REF!</f>
        <v>#REF!</v>
      </c>
      <c r="K2969" s="825" t="e">
        <f t="shared" si="78"/>
        <v>#REF!</v>
      </c>
      <c r="L2969" s="825" t="e">
        <f t="shared" si="79"/>
        <v>#REF!</v>
      </c>
      <c r="M2969" s="824" t="e">
        <f>#REF!</f>
        <v>#REF!</v>
      </c>
      <c r="N2969" s="841" t="e">
        <f>#REF!</f>
        <v>#REF!</v>
      </c>
      <c r="O2969" s="838" t="e">
        <f t="shared" si="80"/>
        <v>#REF!</v>
      </c>
      <c r="P2969" s="820" t="e">
        <f>Tabla13[[#This Row],[Ejec Real Acumu]]-Tabla13[[#This Row],[Proyec Ejec Acumul]]</f>
        <v>#REF!</v>
      </c>
      <c r="Q2969" s="820" t="e">
        <f>Tabla13[[#This Row],[Ejec Real Mes]]-Tabla13[[#This Row],[Program Entreg Mes]]</f>
        <v>#REF!</v>
      </c>
    </row>
    <row r="2970" spans="1:17">
      <c r="A2970" s="824">
        <v>7</v>
      </c>
      <c r="B2970" s="824" t="s">
        <v>2467</v>
      </c>
      <c r="C2970" s="824" t="s">
        <v>2467</v>
      </c>
      <c r="D2970" s="824" t="s">
        <v>764</v>
      </c>
      <c r="E2970" s="824" t="e">
        <f>#REF!</f>
        <v>#REF!</v>
      </c>
      <c r="F2970" s="824">
        <v>4</v>
      </c>
      <c r="G2970" s="824" t="s">
        <v>2446</v>
      </c>
      <c r="H2970" s="824" t="e">
        <f>#REF!</f>
        <v>#REF!</v>
      </c>
      <c r="I2970" s="824" t="e">
        <f>#REF!+#REF!+#REF!+#REF!</f>
        <v>#REF!</v>
      </c>
      <c r="J2970" s="841" t="e">
        <f>#REF!+#REF!+#REF!+#REF!</f>
        <v>#REF!</v>
      </c>
      <c r="K2970" s="825" t="e">
        <f t="shared" si="78"/>
        <v>#REF!</v>
      </c>
      <c r="L2970" s="825" t="e">
        <f t="shared" si="79"/>
        <v>#REF!</v>
      </c>
      <c r="M2970" s="824" t="e">
        <f>#REF!</f>
        <v>#REF!</v>
      </c>
      <c r="N2970" s="841" t="e">
        <f>#REF!</f>
        <v>#REF!</v>
      </c>
      <c r="O2970" s="838" t="e">
        <f t="shared" si="80"/>
        <v>#REF!</v>
      </c>
      <c r="P2970" s="820" t="e">
        <f>Tabla13[[#This Row],[Ejec Real Acumu]]-Tabla13[[#This Row],[Proyec Ejec Acumul]]</f>
        <v>#REF!</v>
      </c>
      <c r="Q2970" s="820" t="e">
        <f>Tabla13[[#This Row],[Ejec Real Mes]]-Tabla13[[#This Row],[Program Entreg Mes]]</f>
        <v>#REF!</v>
      </c>
    </row>
    <row r="2971" spans="1:17">
      <c r="A2971" s="824">
        <v>1</v>
      </c>
      <c r="B2971" s="824" t="s">
        <v>2467</v>
      </c>
      <c r="C2971" s="824" t="s">
        <v>2467</v>
      </c>
      <c r="D2971" s="824" t="s">
        <v>764</v>
      </c>
      <c r="E2971" s="824" t="e">
        <f>#REF!</f>
        <v>#REF!</v>
      </c>
      <c r="F2971" s="824">
        <v>5</v>
      </c>
      <c r="G2971" s="824" t="s">
        <v>2447</v>
      </c>
      <c r="H2971" s="824" t="e">
        <f>#REF!</f>
        <v>#REF!</v>
      </c>
      <c r="I2971" s="824" t="e">
        <f>#REF!+#REF!+#REF!+#REF!+#REF!</f>
        <v>#REF!</v>
      </c>
      <c r="J2971" s="841" t="e">
        <f>#REF!+#REF!+#REF!+#REF!+#REF!</f>
        <v>#REF!</v>
      </c>
      <c r="K2971" s="825" t="e">
        <f t="shared" si="78"/>
        <v>#REF!</v>
      </c>
      <c r="L2971" s="825" t="e">
        <f t="shared" si="79"/>
        <v>#REF!</v>
      </c>
      <c r="M2971" s="824" t="e">
        <f>#REF!</f>
        <v>#REF!</v>
      </c>
      <c r="N2971" s="841" t="e">
        <f>#REF!</f>
        <v>#REF!</v>
      </c>
      <c r="O2971" s="838" t="e">
        <f t="shared" si="80"/>
        <v>#REF!</v>
      </c>
      <c r="P2971" s="820" t="e">
        <f>Tabla13[[#This Row],[Ejec Real Acumu]]-Tabla13[[#This Row],[Proyec Ejec Acumul]]</f>
        <v>#REF!</v>
      </c>
      <c r="Q2971" s="820" t="e">
        <f>Tabla13[[#This Row],[Ejec Real Mes]]-Tabla13[[#This Row],[Program Entreg Mes]]</f>
        <v>#REF!</v>
      </c>
    </row>
    <row r="2972" spans="1:17">
      <c r="A2972" s="824">
        <v>2</v>
      </c>
      <c r="B2972" s="824" t="s">
        <v>2467</v>
      </c>
      <c r="C2972" s="824" t="s">
        <v>2467</v>
      </c>
      <c r="D2972" s="824" t="s">
        <v>764</v>
      </c>
      <c r="E2972" s="824" t="e">
        <f>#REF!</f>
        <v>#REF!</v>
      </c>
      <c r="F2972" s="824">
        <v>5</v>
      </c>
      <c r="G2972" s="824" t="s">
        <v>2447</v>
      </c>
      <c r="H2972" s="824" t="e">
        <f>#REF!</f>
        <v>#REF!</v>
      </c>
      <c r="I2972" s="824" t="e">
        <f>#REF!+#REF!+#REF!+#REF!+#REF!</f>
        <v>#REF!</v>
      </c>
      <c r="J2972" s="841" t="e">
        <f>#REF!+#REF!+#REF!+#REF!+#REF!</f>
        <v>#REF!</v>
      </c>
      <c r="K2972" s="825" t="e">
        <f t="shared" si="78"/>
        <v>#REF!</v>
      </c>
      <c r="L2972" s="825" t="e">
        <f t="shared" si="79"/>
        <v>#REF!</v>
      </c>
      <c r="M2972" s="824" t="e">
        <f>#REF!</f>
        <v>#REF!</v>
      </c>
      <c r="N2972" s="841" t="e">
        <f>#REF!</f>
        <v>#REF!</v>
      </c>
      <c r="O2972" s="838" t="e">
        <f t="shared" si="80"/>
        <v>#REF!</v>
      </c>
      <c r="P2972" s="820" t="e">
        <f>Tabla13[[#This Row],[Ejec Real Acumu]]-Tabla13[[#This Row],[Proyec Ejec Acumul]]</f>
        <v>#REF!</v>
      </c>
      <c r="Q2972" s="820" t="e">
        <f>Tabla13[[#This Row],[Ejec Real Mes]]-Tabla13[[#This Row],[Program Entreg Mes]]</f>
        <v>#REF!</v>
      </c>
    </row>
    <row r="2973" spans="1:17">
      <c r="A2973" s="824">
        <v>3</v>
      </c>
      <c r="B2973" s="824" t="s">
        <v>2467</v>
      </c>
      <c r="C2973" s="824" t="s">
        <v>2467</v>
      </c>
      <c r="D2973" s="824" t="s">
        <v>764</v>
      </c>
      <c r="E2973" s="824" t="e">
        <f>#REF!</f>
        <v>#REF!</v>
      </c>
      <c r="F2973" s="824">
        <v>5</v>
      </c>
      <c r="G2973" s="824" t="s">
        <v>2447</v>
      </c>
      <c r="H2973" s="824" t="e">
        <f>#REF!</f>
        <v>#REF!</v>
      </c>
      <c r="I2973" s="824" t="e">
        <f>#REF!+#REF!+#REF!+#REF!+#REF!</f>
        <v>#REF!</v>
      </c>
      <c r="J2973" s="841" t="e">
        <f>#REF!+#REF!+#REF!+#REF!+#REF!</f>
        <v>#REF!</v>
      </c>
      <c r="K2973" s="825" t="e">
        <f t="shared" si="78"/>
        <v>#REF!</v>
      </c>
      <c r="L2973" s="825" t="e">
        <f t="shared" si="79"/>
        <v>#REF!</v>
      </c>
      <c r="M2973" s="824" t="e">
        <f>#REF!</f>
        <v>#REF!</v>
      </c>
      <c r="N2973" s="841" t="e">
        <f>#REF!</f>
        <v>#REF!</v>
      </c>
      <c r="O2973" s="838" t="e">
        <f t="shared" si="80"/>
        <v>#REF!</v>
      </c>
      <c r="P2973" s="820" t="e">
        <f>Tabla13[[#This Row],[Ejec Real Acumu]]-Tabla13[[#This Row],[Proyec Ejec Acumul]]</f>
        <v>#REF!</v>
      </c>
      <c r="Q2973" s="820" t="e">
        <f>Tabla13[[#This Row],[Ejec Real Mes]]-Tabla13[[#This Row],[Program Entreg Mes]]</f>
        <v>#REF!</v>
      </c>
    </row>
    <row r="2974" spans="1:17">
      <c r="A2974" s="824">
        <v>4</v>
      </c>
      <c r="B2974" s="824" t="s">
        <v>2467</v>
      </c>
      <c r="C2974" s="824" t="s">
        <v>2467</v>
      </c>
      <c r="D2974" s="824" t="s">
        <v>764</v>
      </c>
      <c r="E2974" s="824" t="e">
        <f>#REF!</f>
        <v>#REF!</v>
      </c>
      <c r="F2974" s="824">
        <v>5</v>
      </c>
      <c r="G2974" s="824" t="s">
        <v>2447</v>
      </c>
      <c r="H2974" s="824" t="e">
        <f>#REF!</f>
        <v>#REF!</v>
      </c>
      <c r="I2974" s="824" t="e">
        <f>#REF!+#REF!+#REF!+#REF!+#REF!</f>
        <v>#REF!</v>
      </c>
      <c r="J2974" s="841" t="e">
        <f>#REF!+#REF!+#REF!+#REF!+#REF!</f>
        <v>#REF!</v>
      </c>
      <c r="K2974" s="825" t="e">
        <f t="shared" si="78"/>
        <v>#REF!</v>
      </c>
      <c r="L2974" s="825" t="e">
        <f t="shared" si="79"/>
        <v>#REF!</v>
      </c>
      <c r="M2974" s="824" t="e">
        <f>#REF!</f>
        <v>#REF!</v>
      </c>
      <c r="N2974" s="841" t="e">
        <f>#REF!</f>
        <v>#REF!</v>
      </c>
      <c r="O2974" s="838" t="e">
        <f t="shared" si="80"/>
        <v>#REF!</v>
      </c>
      <c r="P2974" s="820" t="e">
        <f>Tabla13[[#This Row],[Ejec Real Acumu]]-Tabla13[[#This Row],[Proyec Ejec Acumul]]</f>
        <v>#REF!</v>
      </c>
      <c r="Q2974" s="820" t="e">
        <f>Tabla13[[#This Row],[Ejec Real Mes]]-Tabla13[[#This Row],[Program Entreg Mes]]</f>
        <v>#REF!</v>
      </c>
    </row>
    <row r="2975" spans="1:17">
      <c r="A2975" s="824">
        <v>5</v>
      </c>
      <c r="B2975" s="824" t="s">
        <v>2467</v>
      </c>
      <c r="C2975" s="824" t="s">
        <v>2467</v>
      </c>
      <c r="D2975" s="824" t="s">
        <v>764</v>
      </c>
      <c r="E2975" s="824" t="e">
        <f>#REF!</f>
        <v>#REF!</v>
      </c>
      <c r="F2975" s="824">
        <v>5</v>
      </c>
      <c r="G2975" s="824" t="s">
        <v>2447</v>
      </c>
      <c r="H2975" s="824" t="e">
        <f>#REF!</f>
        <v>#REF!</v>
      </c>
      <c r="I2975" s="824" t="e">
        <f>#REF!+#REF!+#REF!+#REF!+#REF!</f>
        <v>#REF!</v>
      </c>
      <c r="J2975" s="841" t="e">
        <f>#REF!+#REF!+#REF!+#REF!+#REF!</f>
        <v>#REF!</v>
      </c>
      <c r="K2975" s="825" t="e">
        <f t="shared" si="78"/>
        <v>#REF!</v>
      </c>
      <c r="L2975" s="825" t="e">
        <f t="shared" si="79"/>
        <v>#REF!</v>
      </c>
      <c r="M2975" s="824" t="e">
        <f>#REF!</f>
        <v>#REF!</v>
      </c>
      <c r="N2975" s="841" t="e">
        <f>#REF!</f>
        <v>#REF!</v>
      </c>
      <c r="O2975" s="838" t="e">
        <f t="shared" si="80"/>
        <v>#REF!</v>
      </c>
      <c r="P2975" s="820" t="e">
        <f>Tabla13[[#This Row],[Ejec Real Acumu]]-Tabla13[[#This Row],[Proyec Ejec Acumul]]</f>
        <v>#REF!</v>
      </c>
      <c r="Q2975" s="820" t="e">
        <f>Tabla13[[#This Row],[Ejec Real Mes]]-Tabla13[[#This Row],[Program Entreg Mes]]</f>
        <v>#REF!</v>
      </c>
    </row>
    <row r="2976" spans="1:17">
      <c r="A2976" s="824">
        <v>6</v>
      </c>
      <c r="B2976" s="824" t="s">
        <v>2467</v>
      </c>
      <c r="C2976" s="824" t="s">
        <v>2467</v>
      </c>
      <c r="D2976" s="824" t="s">
        <v>764</v>
      </c>
      <c r="E2976" s="824" t="e">
        <f>#REF!</f>
        <v>#REF!</v>
      </c>
      <c r="F2976" s="824">
        <v>5</v>
      </c>
      <c r="G2976" s="824" t="s">
        <v>2447</v>
      </c>
      <c r="H2976" s="824" t="e">
        <f>#REF!</f>
        <v>#REF!</v>
      </c>
      <c r="I2976" s="824" t="e">
        <f>#REF!+#REF!+#REF!+#REF!+#REF!</f>
        <v>#REF!</v>
      </c>
      <c r="J2976" s="841" t="e">
        <f>#REF!+#REF!+#REF!+#REF!+#REF!</f>
        <v>#REF!</v>
      </c>
      <c r="K2976" s="825" t="e">
        <f t="shared" si="78"/>
        <v>#REF!</v>
      </c>
      <c r="L2976" s="825" t="e">
        <f t="shared" si="79"/>
        <v>#REF!</v>
      </c>
      <c r="M2976" s="824" t="e">
        <f>#REF!</f>
        <v>#REF!</v>
      </c>
      <c r="N2976" s="841" t="e">
        <f>#REF!</f>
        <v>#REF!</v>
      </c>
      <c r="O2976" s="838" t="e">
        <f t="shared" si="80"/>
        <v>#REF!</v>
      </c>
      <c r="P2976" s="820" t="e">
        <f>Tabla13[[#This Row],[Ejec Real Acumu]]-Tabla13[[#This Row],[Proyec Ejec Acumul]]</f>
        <v>#REF!</v>
      </c>
      <c r="Q2976" s="820" t="e">
        <f>Tabla13[[#This Row],[Ejec Real Mes]]-Tabla13[[#This Row],[Program Entreg Mes]]</f>
        <v>#REF!</v>
      </c>
    </row>
    <row r="2977" spans="1:17">
      <c r="A2977" s="824">
        <v>7</v>
      </c>
      <c r="B2977" s="824" t="s">
        <v>2467</v>
      </c>
      <c r="C2977" s="824" t="s">
        <v>2467</v>
      </c>
      <c r="D2977" s="824" t="s">
        <v>764</v>
      </c>
      <c r="E2977" s="824" t="e">
        <f>#REF!</f>
        <v>#REF!</v>
      </c>
      <c r="F2977" s="824">
        <v>5</v>
      </c>
      <c r="G2977" s="824" t="s">
        <v>2447</v>
      </c>
      <c r="H2977" s="824" t="e">
        <f>#REF!</f>
        <v>#REF!</v>
      </c>
      <c r="I2977" s="824" t="e">
        <f>#REF!+#REF!+#REF!+#REF!+#REF!</f>
        <v>#REF!</v>
      </c>
      <c r="J2977" s="841" t="e">
        <f>#REF!+#REF!+#REF!+#REF!+#REF!</f>
        <v>#REF!</v>
      </c>
      <c r="K2977" s="825" t="e">
        <f t="shared" si="78"/>
        <v>#REF!</v>
      </c>
      <c r="L2977" s="825" t="e">
        <f t="shared" si="79"/>
        <v>#REF!</v>
      </c>
      <c r="M2977" s="824" t="e">
        <f>#REF!</f>
        <v>#REF!</v>
      </c>
      <c r="N2977" s="841" t="e">
        <f>#REF!</f>
        <v>#REF!</v>
      </c>
      <c r="O2977" s="838" t="e">
        <f t="shared" si="80"/>
        <v>#REF!</v>
      </c>
      <c r="P2977" s="820" t="e">
        <f>Tabla13[[#This Row],[Ejec Real Acumu]]-Tabla13[[#This Row],[Proyec Ejec Acumul]]</f>
        <v>#REF!</v>
      </c>
      <c r="Q2977" s="820" t="e">
        <f>Tabla13[[#This Row],[Ejec Real Mes]]-Tabla13[[#This Row],[Program Entreg Mes]]</f>
        <v>#REF!</v>
      </c>
    </row>
    <row r="2978" spans="1:17">
      <c r="A2978" s="824">
        <v>1</v>
      </c>
      <c r="B2978" s="824" t="s">
        <v>2467</v>
      </c>
      <c r="C2978" s="824" t="s">
        <v>2467</v>
      </c>
      <c r="D2978" s="824" t="s">
        <v>764</v>
      </c>
      <c r="E2978" s="824" t="e">
        <f>#REF!</f>
        <v>#REF!</v>
      </c>
      <c r="F2978" s="824">
        <v>6</v>
      </c>
      <c r="G2978" s="824" t="s">
        <v>2448</v>
      </c>
      <c r="H2978" s="824" t="e">
        <f>#REF!</f>
        <v>#REF!</v>
      </c>
      <c r="I2978" s="824" t="e">
        <f>#REF!+#REF!+#REF!+#REF!+#REF!+#REF!</f>
        <v>#REF!</v>
      </c>
      <c r="J2978" s="841" t="e">
        <f>#REF!+#REF!+#REF!+#REF!+#REF!+#REF!</f>
        <v>#REF!</v>
      </c>
      <c r="K2978" s="825" t="e">
        <f t="shared" si="78"/>
        <v>#REF!</v>
      </c>
      <c r="L2978" s="825" t="e">
        <f t="shared" si="79"/>
        <v>#REF!</v>
      </c>
      <c r="M2978" s="824" t="e">
        <f>#REF!</f>
        <v>#REF!</v>
      </c>
      <c r="N2978" s="841" t="e">
        <f>#REF!</f>
        <v>#REF!</v>
      </c>
      <c r="O2978" s="838" t="e">
        <f t="shared" si="80"/>
        <v>#REF!</v>
      </c>
      <c r="P2978" s="820" t="e">
        <f>Tabla13[[#This Row],[Ejec Real Acumu]]-Tabla13[[#This Row],[Proyec Ejec Acumul]]</f>
        <v>#REF!</v>
      </c>
      <c r="Q2978" s="820" t="e">
        <f>Tabla13[[#This Row],[Ejec Real Mes]]-Tabla13[[#This Row],[Program Entreg Mes]]</f>
        <v>#REF!</v>
      </c>
    </row>
    <row r="2979" spans="1:17">
      <c r="A2979" s="824">
        <v>2</v>
      </c>
      <c r="B2979" s="824" t="s">
        <v>2467</v>
      </c>
      <c r="C2979" s="824" t="s">
        <v>2467</v>
      </c>
      <c r="D2979" s="824" t="s">
        <v>764</v>
      </c>
      <c r="E2979" s="824" t="e">
        <f>#REF!</f>
        <v>#REF!</v>
      </c>
      <c r="F2979" s="824">
        <v>6</v>
      </c>
      <c r="G2979" s="824" t="s">
        <v>2448</v>
      </c>
      <c r="H2979" s="824" t="e">
        <f>#REF!</f>
        <v>#REF!</v>
      </c>
      <c r="I2979" s="824" t="e">
        <f>#REF!+#REF!+#REF!+#REF!+#REF!+#REF!</f>
        <v>#REF!</v>
      </c>
      <c r="J2979" s="841" t="e">
        <f>#REF!+#REF!+#REF!+#REF!+#REF!+#REF!</f>
        <v>#REF!</v>
      </c>
      <c r="K2979" s="825" t="e">
        <f t="shared" si="78"/>
        <v>#REF!</v>
      </c>
      <c r="L2979" s="825" t="e">
        <f t="shared" si="79"/>
        <v>#REF!</v>
      </c>
      <c r="M2979" s="824" t="e">
        <f>#REF!</f>
        <v>#REF!</v>
      </c>
      <c r="N2979" s="841" t="e">
        <f>#REF!</f>
        <v>#REF!</v>
      </c>
      <c r="O2979" s="838" t="e">
        <f t="shared" si="80"/>
        <v>#REF!</v>
      </c>
      <c r="P2979" s="820" t="e">
        <f>Tabla13[[#This Row],[Ejec Real Acumu]]-Tabla13[[#This Row],[Proyec Ejec Acumul]]</f>
        <v>#REF!</v>
      </c>
      <c r="Q2979" s="820" t="e">
        <f>Tabla13[[#This Row],[Ejec Real Mes]]-Tabla13[[#This Row],[Program Entreg Mes]]</f>
        <v>#REF!</v>
      </c>
    </row>
    <row r="2980" spans="1:17">
      <c r="A2980" s="824">
        <v>3</v>
      </c>
      <c r="B2980" s="824" t="s">
        <v>2467</v>
      </c>
      <c r="C2980" s="824" t="s">
        <v>2467</v>
      </c>
      <c r="D2980" s="824" t="s">
        <v>764</v>
      </c>
      <c r="E2980" s="824" t="e">
        <f>#REF!</f>
        <v>#REF!</v>
      </c>
      <c r="F2980" s="824">
        <v>6</v>
      </c>
      <c r="G2980" s="824" t="s">
        <v>2448</v>
      </c>
      <c r="H2980" s="824" t="e">
        <f>#REF!</f>
        <v>#REF!</v>
      </c>
      <c r="I2980" s="824" t="e">
        <f>#REF!+#REF!+#REF!+#REF!+#REF!+#REF!</f>
        <v>#REF!</v>
      </c>
      <c r="J2980" s="841" t="e">
        <f>#REF!+#REF!+#REF!+#REF!+#REF!+#REF!</f>
        <v>#REF!</v>
      </c>
      <c r="K2980" s="825" t="e">
        <f t="shared" si="78"/>
        <v>#REF!</v>
      </c>
      <c r="L2980" s="825" t="e">
        <f t="shared" si="79"/>
        <v>#REF!</v>
      </c>
      <c r="M2980" s="824" t="e">
        <f>#REF!</f>
        <v>#REF!</v>
      </c>
      <c r="N2980" s="841" t="e">
        <f>#REF!</f>
        <v>#REF!</v>
      </c>
      <c r="O2980" s="838" t="e">
        <f t="shared" si="80"/>
        <v>#REF!</v>
      </c>
      <c r="P2980" s="820" t="e">
        <f>Tabla13[[#This Row],[Ejec Real Acumu]]-Tabla13[[#This Row],[Proyec Ejec Acumul]]</f>
        <v>#REF!</v>
      </c>
      <c r="Q2980" s="820" t="e">
        <f>Tabla13[[#This Row],[Ejec Real Mes]]-Tabla13[[#This Row],[Program Entreg Mes]]</f>
        <v>#REF!</v>
      </c>
    </row>
    <row r="2981" spans="1:17">
      <c r="A2981" s="824">
        <v>4</v>
      </c>
      <c r="B2981" s="824" t="s">
        <v>2467</v>
      </c>
      <c r="C2981" s="824" t="s">
        <v>2467</v>
      </c>
      <c r="D2981" s="824" t="s">
        <v>764</v>
      </c>
      <c r="E2981" s="824" t="e">
        <f>#REF!</f>
        <v>#REF!</v>
      </c>
      <c r="F2981" s="824">
        <v>6</v>
      </c>
      <c r="G2981" s="824" t="s">
        <v>2448</v>
      </c>
      <c r="H2981" s="824" t="e">
        <f>#REF!</f>
        <v>#REF!</v>
      </c>
      <c r="I2981" s="824" t="e">
        <f>#REF!+#REF!+#REF!+#REF!+#REF!+#REF!</f>
        <v>#REF!</v>
      </c>
      <c r="J2981" s="841" t="e">
        <f>#REF!+#REF!+#REF!+#REF!+#REF!+#REF!</f>
        <v>#REF!</v>
      </c>
      <c r="K2981" s="825" t="e">
        <f t="shared" si="78"/>
        <v>#REF!</v>
      </c>
      <c r="L2981" s="825" t="e">
        <f t="shared" si="79"/>
        <v>#REF!</v>
      </c>
      <c r="M2981" s="824" t="e">
        <f>#REF!</f>
        <v>#REF!</v>
      </c>
      <c r="N2981" s="841" t="e">
        <f>#REF!</f>
        <v>#REF!</v>
      </c>
      <c r="O2981" s="838" t="e">
        <f t="shared" si="80"/>
        <v>#REF!</v>
      </c>
      <c r="P2981" s="820" t="e">
        <f>Tabla13[[#This Row],[Ejec Real Acumu]]-Tabla13[[#This Row],[Proyec Ejec Acumul]]</f>
        <v>#REF!</v>
      </c>
      <c r="Q2981" s="820" t="e">
        <f>Tabla13[[#This Row],[Ejec Real Mes]]-Tabla13[[#This Row],[Program Entreg Mes]]</f>
        <v>#REF!</v>
      </c>
    </row>
    <row r="2982" spans="1:17">
      <c r="A2982" s="824">
        <v>5</v>
      </c>
      <c r="B2982" s="824" t="s">
        <v>2467</v>
      </c>
      <c r="C2982" s="824" t="s">
        <v>2467</v>
      </c>
      <c r="D2982" s="824" t="s">
        <v>764</v>
      </c>
      <c r="E2982" s="824" t="e">
        <f>#REF!</f>
        <v>#REF!</v>
      </c>
      <c r="F2982" s="824">
        <v>6</v>
      </c>
      <c r="G2982" s="824" t="s">
        <v>2448</v>
      </c>
      <c r="H2982" s="824" t="e">
        <f>#REF!</f>
        <v>#REF!</v>
      </c>
      <c r="I2982" s="824" t="e">
        <f>#REF!+#REF!+#REF!+#REF!+#REF!+#REF!</f>
        <v>#REF!</v>
      </c>
      <c r="J2982" s="841" t="e">
        <f>#REF!+#REF!+#REF!+#REF!+#REF!+#REF!</f>
        <v>#REF!</v>
      </c>
      <c r="K2982" s="825" t="e">
        <f t="shared" si="78"/>
        <v>#REF!</v>
      </c>
      <c r="L2982" s="825" t="e">
        <f t="shared" si="79"/>
        <v>#REF!</v>
      </c>
      <c r="M2982" s="824" t="e">
        <f>#REF!</f>
        <v>#REF!</v>
      </c>
      <c r="N2982" s="841" t="e">
        <f>#REF!</f>
        <v>#REF!</v>
      </c>
      <c r="O2982" s="838" t="e">
        <f t="shared" si="80"/>
        <v>#REF!</v>
      </c>
      <c r="P2982" s="820" t="e">
        <f>Tabla13[[#This Row],[Ejec Real Acumu]]-Tabla13[[#This Row],[Proyec Ejec Acumul]]</f>
        <v>#REF!</v>
      </c>
      <c r="Q2982" s="820" t="e">
        <f>Tabla13[[#This Row],[Ejec Real Mes]]-Tabla13[[#This Row],[Program Entreg Mes]]</f>
        <v>#REF!</v>
      </c>
    </row>
    <row r="2983" spans="1:17">
      <c r="A2983" s="824">
        <v>6</v>
      </c>
      <c r="B2983" s="824" t="s">
        <v>2467</v>
      </c>
      <c r="C2983" s="824" t="s">
        <v>2467</v>
      </c>
      <c r="D2983" s="824" t="s">
        <v>764</v>
      </c>
      <c r="E2983" s="824" t="e">
        <f>#REF!</f>
        <v>#REF!</v>
      </c>
      <c r="F2983" s="824">
        <v>6</v>
      </c>
      <c r="G2983" s="824" t="s">
        <v>2448</v>
      </c>
      <c r="H2983" s="824" t="e">
        <f>#REF!</f>
        <v>#REF!</v>
      </c>
      <c r="I2983" s="824" t="e">
        <f>#REF!+#REF!+#REF!+#REF!+#REF!+#REF!</f>
        <v>#REF!</v>
      </c>
      <c r="J2983" s="841" t="e">
        <f>#REF!+#REF!+#REF!+#REF!+#REF!+#REF!</f>
        <v>#REF!</v>
      </c>
      <c r="K2983" s="825" t="e">
        <f t="shared" si="78"/>
        <v>#REF!</v>
      </c>
      <c r="L2983" s="825" t="e">
        <f t="shared" si="79"/>
        <v>#REF!</v>
      </c>
      <c r="M2983" s="824" t="e">
        <f>#REF!</f>
        <v>#REF!</v>
      </c>
      <c r="N2983" s="841" t="e">
        <f>#REF!</f>
        <v>#REF!</v>
      </c>
      <c r="O2983" s="838" t="e">
        <f t="shared" si="80"/>
        <v>#REF!</v>
      </c>
      <c r="P2983" s="820" t="e">
        <f>Tabla13[[#This Row],[Ejec Real Acumu]]-Tabla13[[#This Row],[Proyec Ejec Acumul]]</f>
        <v>#REF!</v>
      </c>
      <c r="Q2983" s="820" t="e">
        <f>Tabla13[[#This Row],[Ejec Real Mes]]-Tabla13[[#This Row],[Program Entreg Mes]]</f>
        <v>#REF!</v>
      </c>
    </row>
    <row r="2984" spans="1:17">
      <c r="A2984" s="824">
        <v>7</v>
      </c>
      <c r="B2984" s="824" t="s">
        <v>2467</v>
      </c>
      <c r="C2984" s="824" t="s">
        <v>2467</v>
      </c>
      <c r="D2984" s="824" t="s">
        <v>764</v>
      </c>
      <c r="E2984" s="824" t="e">
        <f>#REF!</f>
        <v>#REF!</v>
      </c>
      <c r="F2984" s="824">
        <v>6</v>
      </c>
      <c r="G2984" s="824" t="s">
        <v>2448</v>
      </c>
      <c r="H2984" s="824" t="e">
        <f>#REF!</f>
        <v>#REF!</v>
      </c>
      <c r="I2984" s="824" t="e">
        <f>#REF!+#REF!+#REF!+#REF!+#REF!+#REF!</f>
        <v>#REF!</v>
      </c>
      <c r="J2984" s="841" t="e">
        <f>#REF!+#REF!+#REF!+#REF!+#REF!+#REF!</f>
        <v>#REF!</v>
      </c>
      <c r="K2984" s="825" t="e">
        <f t="shared" si="78"/>
        <v>#REF!</v>
      </c>
      <c r="L2984" s="825" t="e">
        <f t="shared" si="79"/>
        <v>#REF!</v>
      </c>
      <c r="M2984" s="824" t="e">
        <f>#REF!</f>
        <v>#REF!</v>
      </c>
      <c r="N2984" s="841" t="e">
        <f>#REF!</f>
        <v>#REF!</v>
      </c>
      <c r="O2984" s="838" t="e">
        <f t="shared" si="80"/>
        <v>#REF!</v>
      </c>
      <c r="P2984" s="820" t="e">
        <f>Tabla13[[#This Row],[Ejec Real Acumu]]-Tabla13[[#This Row],[Proyec Ejec Acumul]]</f>
        <v>#REF!</v>
      </c>
      <c r="Q2984" s="820" t="e">
        <f>Tabla13[[#This Row],[Ejec Real Mes]]-Tabla13[[#This Row],[Program Entreg Mes]]</f>
        <v>#REF!</v>
      </c>
    </row>
    <row r="2985" spans="1:17">
      <c r="A2985" s="824">
        <v>1</v>
      </c>
      <c r="B2985" s="824" t="s">
        <v>2467</v>
      </c>
      <c r="C2985" s="824" t="s">
        <v>2467</v>
      </c>
      <c r="D2985" s="824" t="s">
        <v>764</v>
      </c>
      <c r="E2985" s="824" t="e">
        <f>#REF!</f>
        <v>#REF!</v>
      </c>
      <c r="F2985" s="824">
        <v>7</v>
      </c>
      <c r="G2985" s="824" t="s">
        <v>2449</v>
      </c>
      <c r="H2985" s="824" t="e">
        <f>#REF!</f>
        <v>#REF!</v>
      </c>
      <c r="I2985" s="824" t="e">
        <f>#REF!+#REF!+#REF!+#REF!+#REF!+#REF!+#REF!</f>
        <v>#REF!</v>
      </c>
      <c r="J2985" s="841" t="e">
        <f>#REF!+#REF!+#REF!+#REF!+#REF!+#REF!+#REF!</f>
        <v>#REF!</v>
      </c>
      <c r="K2985" s="825" t="e">
        <f t="shared" si="78"/>
        <v>#REF!</v>
      </c>
      <c r="L2985" s="825" t="e">
        <f t="shared" si="79"/>
        <v>#REF!</v>
      </c>
      <c r="M2985" s="824" t="e">
        <f>#REF!</f>
        <v>#REF!</v>
      </c>
      <c r="N2985" s="841" t="e">
        <f>#REF!</f>
        <v>#REF!</v>
      </c>
      <c r="O2985" s="838" t="e">
        <f t="shared" si="80"/>
        <v>#REF!</v>
      </c>
      <c r="P2985" s="820" t="e">
        <f>Tabla13[[#This Row],[Ejec Real Acumu]]-Tabla13[[#This Row],[Proyec Ejec Acumul]]</f>
        <v>#REF!</v>
      </c>
      <c r="Q2985" s="820" t="e">
        <f>Tabla13[[#This Row],[Ejec Real Mes]]-Tabla13[[#This Row],[Program Entreg Mes]]</f>
        <v>#REF!</v>
      </c>
    </row>
    <row r="2986" spans="1:17">
      <c r="A2986" s="824">
        <v>2</v>
      </c>
      <c r="B2986" s="824" t="s">
        <v>2467</v>
      </c>
      <c r="C2986" s="824" t="s">
        <v>2467</v>
      </c>
      <c r="D2986" s="824" t="s">
        <v>764</v>
      </c>
      <c r="E2986" s="824" t="e">
        <f>#REF!</f>
        <v>#REF!</v>
      </c>
      <c r="F2986" s="824">
        <v>7</v>
      </c>
      <c r="G2986" s="824" t="s">
        <v>2449</v>
      </c>
      <c r="H2986" s="824" t="e">
        <f>#REF!</f>
        <v>#REF!</v>
      </c>
      <c r="I2986" s="824" t="e">
        <f>#REF!+#REF!+#REF!+#REF!+#REF!+#REF!+#REF!</f>
        <v>#REF!</v>
      </c>
      <c r="J2986" s="841" t="e">
        <f>#REF!+#REF!+#REF!+#REF!+#REF!+#REF!+#REF!</f>
        <v>#REF!</v>
      </c>
      <c r="K2986" s="825" t="e">
        <f t="shared" si="78"/>
        <v>#REF!</v>
      </c>
      <c r="L2986" s="825" t="e">
        <f t="shared" si="79"/>
        <v>#REF!</v>
      </c>
      <c r="M2986" s="824" t="e">
        <f>#REF!</f>
        <v>#REF!</v>
      </c>
      <c r="N2986" s="841" t="e">
        <f>#REF!</f>
        <v>#REF!</v>
      </c>
      <c r="O2986" s="838" t="e">
        <f t="shared" si="80"/>
        <v>#REF!</v>
      </c>
      <c r="P2986" s="820" t="e">
        <f>Tabla13[[#This Row],[Ejec Real Acumu]]-Tabla13[[#This Row],[Proyec Ejec Acumul]]</f>
        <v>#REF!</v>
      </c>
      <c r="Q2986" s="820" t="e">
        <f>Tabla13[[#This Row],[Ejec Real Mes]]-Tabla13[[#This Row],[Program Entreg Mes]]</f>
        <v>#REF!</v>
      </c>
    </row>
    <row r="2987" spans="1:17">
      <c r="A2987" s="824">
        <v>3</v>
      </c>
      <c r="B2987" s="824" t="s">
        <v>2467</v>
      </c>
      <c r="C2987" s="824" t="s">
        <v>2467</v>
      </c>
      <c r="D2987" s="824" t="s">
        <v>764</v>
      </c>
      <c r="E2987" s="824" t="e">
        <f>#REF!</f>
        <v>#REF!</v>
      </c>
      <c r="F2987" s="824">
        <v>7</v>
      </c>
      <c r="G2987" s="824" t="s">
        <v>2449</v>
      </c>
      <c r="H2987" s="824" t="e">
        <f>#REF!</f>
        <v>#REF!</v>
      </c>
      <c r="I2987" s="824" t="e">
        <f>#REF!+#REF!+#REF!+#REF!+#REF!+#REF!+#REF!</f>
        <v>#REF!</v>
      </c>
      <c r="J2987" s="841" t="e">
        <f>#REF!+#REF!+#REF!+#REF!+#REF!+#REF!+#REF!</f>
        <v>#REF!</v>
      </c>
      <c r="K2987" s="825" t="e">
        <f t="shared" si="78"/>
        <v>#REF!</v>
      </c>
      <c r="L2987" s="825" t="e">
        <f t="shared" si="79"/>
        <v>#REF!</v>
      </c>
      <c r="M2987" s="824" t="e">
        <f>#REF!</f>
        <v>#REF!</v>
      </c>
      <c r="N2987" s="841" t="e">
        <f>#REF!</f>
        <v>#REF!</v>
      </c>
      <c r="O2987" s="838" t="e">
        <f t="shared" si="80"/>
        <v>#REF!</v>
      </c>
      <c r="P2987" s="820" t="e">
        <f>Tabla13[[#This Row],[Ejec Real Acumu]]-Tabla13[[#This Row],[Proyec Ejec Acumul]]</f>
        <v>#REF!</v>
      </c>
      <c r="Q2987" s="820" t="e">
        <f>Tabla13[[#This Row],[Ejec Real Mes]]-Tabla13[[#This Row],[Program Entreg Mes]]</f>
        <v>#REF!</v>
      </c>
    </row>
    <row r="2988" spans="1:17">
      <c r="A2988" s="824">
        <v>4</v>
      </c>
      <c r="B2988" s="824" t="s">
        <v>2467</v>
      </c>
      <c r="C2988" s="824" t="s">
        <v>2467</v>
      </c>
      <c r="D2988" s="824" t="s">
        <v>764</v>
      </c>
      <c r="E2988" s="824" t="e">
        <f>#REF!</f>
        <v>#REF!</v>
      </c>
      <c r="F2988" s="824">
        <v>7</v>
      </c>
      <c r="G2988" s="824" t="s">
        <v>2449</v>
      </c>
      <c r="H2988" s="824" t="e">
        <f>#REF!</f>
        <v>#REF!</v>
      </c>
      <c r="I2988" s="824" t="e">
        <f>#REF!+#REF!+#REF!+#REF!+#REF!+#REF!+#REF!</f>
        <v>#REF!</v>
      </c>
      <c r="J2988" s="841" t="e">
        <f>#REF!+#REF!+#REF!+#REF!+#REF!+#REF!+#REF!</f>
        <v>#REF!</v>
      </c>
      <c r="K2988" s="825" t="e">
        <f t="shared" si="78"/>
        <v>#REF!</v>
      </c>
      <c r="L2988" s="825" t="e">
        <f t="shared" si="79"/>
        <v>#REF!</v>
      </c>
      <c r="M2988" s="824" t="e">
        <f>#REF!</f>
        <v>#REF!</v>
      </c>
      <c r="N2988" s="841" t="e">
        <f>#REF!</f>
        <v>#REF!</v>
      </c>
      <c r="O2988" s="838" t="e">
        <f t="shared" si="80"/>
        <v>#REF!</v>
      </c>
      <c r="P2988" s="820" t="e">
        <f>Tabla13[[#This Row],[Ejec Real Acumu]]-Tabla13[[#This Row],[Proyec Ejec Acumul]]</f>
        <v>#REF!</v>
      </c>
      <c r="Q2988" s="820" t="e">
        <f>Tabla13[[#This Row],[Ejec Real Mes]]-Tabla13[[#This Row],[Program Entreg Mes]]</f>
        <v>#REF!</v>
      </c>
    </row>
    <row r="2989" spans="1:17">
      <c r="A2989" s="824">
        <v>5</v>
      </c>
      <c r="B2989" s="824" t="s">
        <v>2467</v>
      </c>
      <c r="C2989" s="824" t="s">
        <v>2467</v>
      </c>
      <c r="D2989" s="824" t="s">
        <v>764</v>
      </c>
      <c r="E2989" s="824" t="e">
        <f>#REF!</f>
        <v>#REF!</v>
      </c>
      <c r="F2989" s="824">
        <v>7</v>
      </c>
      <c r="G2989" s="824" t="s">
        <v>2449</v>
      </c>
      <c r="H2989" s="824" t="e">
        <f>#REF!</f>
        <v>#REF!</v>
      </c>
      <c r="I2989" s="824" t="e">
        <f>#REF!+#REF!+#REF!+#REF!+#REF!+#REF!+#REF!</f>
        <v>#REF!</v>
      </c>
      <c r="J2989" s="841" t="e">
        <f>#REF!+#REF!+#REF!+#REF!+#REF!+#REF!+#REF!</f>
        <v>#REF!</v>
      </c>
      <c r="K2989" s="825" t="e">
        <f t="shared" si="78"/>
        <v>#REF!</v>
      </c>
      <c r="L2989" s="825" t="e">
        <f t="shared" si="79"/>
        <v>#REF!</v>
      </c>
      <c r="M2989" s="824" t="e">
        <f>#REF!</f>
        <v>#REF!</v>
      </c>
      <c r="N2989" s="841" t="e">
        <f>#REF!</f>
        <v>#REF!</v>
      </c>
      <c r="O2989" s="838" t="e">
        <f t="shared" si="80"/>
        <v>#REF!</v>
      </c>
      <c r="P2989" s="820" t="e">
        <f>Tabla13[[#This Row],[Ejec Real Acumu]]-Tabla13[[#This Row],[Proyec Ejec Acumul]]</f>
        <v>#REF!</v>
      </c>
      <c r="Q2989" s="820" t="e">
        <f>Tabla13[[#This Row],[Ejec Real Mes]]-Tabla13[[#This Row],[Program Entreg Mes]]</f>
        <v>#REF!</v>
      </c>
    </row>
    <row r="2990" spans="1:17">
      <c r="A2990" s="824">
        <v>6</v>
      </c>
      <c r="B2990" s="824" t="s">
        <v>2467</v>
      </c>
      <c r="C2990" s="824" t="s">
        <v>2467</v>
      </c>
      <c r="D2990" s="824" t="s">
        <v>764</v>
      </c>
      <c r="E2990" s="824" t="e">
        <f>#REF!</f>
        <v>#REF!</v>
      </c>
      <c r="F2990" s="824">
        <v>7</v>
      </c>
      <c r="G2990" s="824" t="s">
        <v>2449</v>
      </c>
      <c r="H2990" s="824" t="e">
        <f>#REF!</f>
        <v>#REF!</v>
      </c>
      <c r="I2990" s="824" t="e">
        <f>#REF!+#REF!+#REF!+#REF!+#REF!+#REF!+#REF!</f>
        <v>#REF!</v>
      </c>
      <c r="J2990" s="841" t="e">
        <f>#REF!+#REF!+#REF!+#REF!+#REF!+#REF!+#REF!</f>
        <v>#REF!</v>
      </c>
      <c r="K2990" s="825" t="e">
        <f t="shared" si="78"/>
        <v>#REF!</v>
      </c>
      <c r="L2990" s="825" t="e">
        <f t="shared" si="79"/>
        <v>#REF!</v>
      </c>
      <c r="M2990" s="824" t="e">
        <f>#REF!</f>
        <v>#REF!</v>
      </c>
      <c r="N2990" s="841" t="e">
        <f>#REF!</f>
        <v>#REF!</v>
      </c>
      <c r="O2990" s="838" t="e">
        <f t="shared" si="80"/>
        <v>#REF!</v>
      </c>
      <c r="P2990" s="820" t="e">
        <f>Tabla13[[#This Row],[Ejec Real Acumu]]-Tabla13[[#This Row],[Proyec Ejec Acumul]]</f>
        <v>#REF!</v>
      </c>
      <c r="Q2990" s="820" t="e">
        <f>Tabla13[[#This Row],[Ejec Real Mes]]-Tabla13[[#This Row],[Program Entreg Mes]]</f>
        <v>#REF!</v>
      </c>
    </row>
    <row r="2991" spans="1:17">
      <c r="A2991" s="824">
        <v>7</v>
      </c>
      <c r="B2991" s="824" t="s">
        <v>2467</v>
      </c>
      <c r="C2991" s="824" t="s">
        <v>2467</v>
      </c>
      <c r="D2991" s="824" t="s">
        <v>764</v>
      </c>
      <c r="E2991" s="824" t="e">
        <f>#REF!</f>
        <v>#REF!</v>
      </c>
      <c r="F2991" s="824">
        <v>7</v>
      </c>
      <c r="G2991" s="824" t="s">
        <v>2449</v>
      </c>
      <c r="H2991" s="824" t="e">
        <f>#REF!</f>
        <v>#REF!</v>
      </c>
      <c r="I2991" s="824" t="e">
        <f>#REF!+#REF!+#REF!+#REF!+#REF!+#REF!+#REF!</f>
        <v>#REF!</v>
      </c>
      <c r="J2991" s="841" t="e">
        <f>#REF!+#REF!+#REF!+#REF!+#REF!+#REF!+#REF!</f>
        <v>#REF!</v>
      </c>
      <c r="K2991" s="825" t="e">
        <f t="shared" si="78"/>
        <v>#REF!</v>
      </c>
      <c r="L2991" s="825" t="e">
        <f t="shared" si="79"/>
        <v>#REF!</v>
      </c>
      <c r="M2991" s="824" t="e">
        <f>#REF!</f>
        <v>#REF!</v>
      </c>
      <c r="N2991" s="841" t="e">
        <f>#REF!</f>
        <v>#REF!</v>
      </c>
      <c r="O2991" s="838" t="e">
        <f t="shared" si="80"/>
        <v>#REF!</v>
      </c>
      <c r="P2991" s="820" t="e">
        <f>Tabla13[[#This Row],[Ejec Real Acumu]]-Tabla13[[#This Row],[Proyec Ejec Acumul]]</f>
        <v>#REF!</v>
      </c>
      <c r="Q2991" s="820" t="e">
        <f>Tabla13[[#This Row],[Ejec Real Mes]]-Tabla13[[#This Row],[Program Entreg Mes]]</f>
        <v>#REF!</v>
      </c>
    </row>
    <row r="2992" spans="1:17">
      <c r="A2992" s="824">
        <v>1</v>
      </c>
      <c r="B2992" s="824" t="s">
        <v>2467</v>
      </c>
      <c r="C2992" s="824" t="s">
        <v>2467</v>
      </c>
      <c r="D2992" s="824" t="s">
        <v>764</v>
      </c>
      <c r="E2992" s="824" t="e">
        <f>#REF!</f>
        <v>#REF!</v>
      </c>
      <c r="F2992" s="824">
        <v>8</v>
      </c>
      <c r="G2992" s="824" t="s">
        <v>2450</v>
      </c>
      <c r="H2992" s="824" t="e">
        <f>#REF!</f>
        <v>#REF!</v>
      </c>
      <c r="I2992" s="824" t="e">
        <f>#REF!+#REF!+#REF!+#REF!+#REF!+#REF!+#REF!+#REF!</f>
        <v>#REF!</v>
      </c>
      <c r="J2992" s="841" t="e">
        <f>#REF!+#REF!+#REF!+#REF!+#REF!+#REF!+#REF!+#REF!</f>
        <v>#REF!</v>
      </c>
      <c r="K2992" s="825" t="e">
        <f t="shared" si="78"/>
        <v>#REF!</v>
      </c>
      <c r="L2992" s="825" t="e">
        <f t="shared" si="79"/>
        <v>#REF!</v>
      </c>
      <c r="M2992" s="824" t="e">
        <f>#REF!</f>
        <v>#REF!</v>
      </c>
      <c r="N2992" s="841" t="e">
        <f>#REF!</f>
        <v>#REF!</v>
      </c>
      <c r="O2992" s="838" t="e">
        <f t="shared" si="80"/>
        <v>#REF!</v>
      </c>
      <c r="P2992" s="820" t="e">
        <f>Tabla13[[#This Row],[Ejec Real Acumu]]-Tabla13[[#This Row],[Proyec Ejec Acumul]]</f>
        <v>#REF!</v>
      </c>
      <c r="Q2992" s="820" t="e">
        <f>Tabla13[[#This Row],[Ejec Real Mes]]-Tabla13[[#This Row],[Program Entreg Mes]]</f>
        <v>#REF!</v>
      </c>
    </row>
    <row r="2993" spans="1:17">
      <c r="A2993" s="824">
        <v>2</v>
      </c>
      <c r="B2993" s="824" t="s">
        <v>2467</v>
      </c>
      <c r="C2993" s="824" t="s">
        <v>2467</v>
      </c>
      <c r="D2993" s="824" t="s">
        <v>764</v>
      </c>
      <c r="E2993" s="824" t="e">
        <f>#REF!</f>
        <v>#REF!</v>
      </c>
      <c r="F2993" s="824">
        <v>8</v>
      </c>
      <c r="G2993" s="824" t="s">
        <v>2450</v>
      </c>
      <c r="H2993" s="824" t="e">
        <f>#REF!</f>
        <v>#REF!</v>
      </c>
      <c r="I2993" s="824" t="e">
        <f>#REF!+#REF!+#REF!+#REF!+#REF!+#REF!+#REF!+#REF!</f>
        <v>#REF!</v>
      </c>
      <c r="J2993" s="841" t="e">
        <f>#REF!+#REF!+#REF!+#REF!+#REF!+#REF!+#REF!+#REF!</f>
        <v>#REF!</v>
      </c>
      <c r="K2993" s="825" t="e">
        <f t="shared" si="78"/>
        <v>#REF!</v>
      </c>
      <c r="L2993" s="825" t="e">
        <f t="shared" si="79"/>
        <v>#REF!</v>
      </c>
      <c r="M2993" s="824" t="e">
        <f>#REF!</f>
        <v>#REF!</v>
      </c>
      <c r="N2993" s="841" t="e">
        <f>#REF!</f>
        <v>#REF!</v>
      </c>
      <c r="O2993" s="838" t="e">
        <f t="shared" si="80"/>
        <v>#REF!</v>
      </c>
      <c r="P2993" s="820" t="e">
        <f>Tabla13[[#This Row],[Ejec Real Acumu]]-Tabla13[[#This Row],[Proyec Ejec Acumul]]</f>
        <v>#REF!</v>
      </c>
      <c r="Q2993" s="820" t="e">
        <f>Tabla13[[#This Row],[Ejec Real Mes]]-Tabla13[[#This Row],[Program Entreg Mes]]</f>
        <v>#REF!</v>
      </c>
    </row>
    <row r="2994" spans="1:17">
      <c r="A2994" s="824">
        <v>3</v>
      </c>
      <c r="B2994" s="824" t="s">
        <v>2467</v>
      </c>
      <c r="C2994" s="824" t="s">
        <v>2467</v>
      </c>
      <c r="D2994" s="824" t="s">
        <v>764</v>
      </c>
      <c r="E2994" s="824" t="e">
        <f>#REF!</f>
        <v>#REF!</v>
      </c>
      <c r="F2994" s="824">
        <v>8</v>
      </c>
      <c r="G2994" s="824" t="s">
        <v>2450</v>
      </c>
      <c r="H2994" s="824" t="e">
        <f>#REF!</f>
        <v>#REF!</v>
      </c>
      <c r="I2994" s="824" t="e">
        <f>#REF!+#REF!+#REF!+#REF!+#REF!+#REF!+#REF!+#REF!</f>
        <v>#REF!</v>
      </c>
      <c r="J2994" s="841" t="e">
        <f>#REF!+#REF!+#REF!+#REF!+#REF!+#REF!+#REF!+#REF!</f>
        <v>#REF!</v>
      </c>
      <c r="K2994" s="825" t="e">
        <f t="shared" si="78"/>
        <v>#REF!</v>
      </c>
      <c r="L2994" s="825" t="e">
        <f t="shared" si="79"/>
        <v>#REF!</v>
      </c>
      <c r="M2994" s="824" t="e">
        <f>#REF!</f>
        <v>#REF!</v>
      </c>
      <c r="N2994" s="841" t="e">
        <f>#REF!</f>
        <v>#REF!</v>
      </c>
      <c r="O2994" s="838" t="e">
        <f t="shared" si="80"/>
        <v>#REF!</v>
      </c>
      <c r="P2994" s="820" t="e">
        <f>Tabla13[[#This Row],[Ejec Real Acumu]]-Tabla13[[#This Row],[Proyec Ejec Acumul]]</f>
        <v>#REF!</v>
      </c>
      <c r="Q2994" s="820" t="e">
        <f>Tabla13[[#This Row],[Ejec Real Mes]]-Tabla13[[#This Row],[Program Entreg Mes]]</f>
        <v>#REF!</v>
      </c>
    </row>
    <row r="2995" spans="1:17">
      <c r="A2995" s="824">
        <v>4</v>
      </c>
      <c r="B2995" s="824" t="s">
        <v>2467</v>
      </c>
      <c r="C2995" s="824" t="s">
        <v>2467</v>
      </c>
      <c r="D2995" s="824" t="s">
        <v>764</v>
      </c>
      <c r="E2995" s="824" t="e">
        <f>#REF!</f>
        <v>#REF!</v>
      </c>
      <c r="F2995" s="824">
        <v>8</v>
      </c>
      <c r="G2995" s="824" t="s">
        <v>2450</v>
      </c>
      <c r="H2995" s="824" t="e">
        <f>#REF!</f>
        <v>#REF!</v>
      </c>
      <c r="I2995" s="824" t="e">
        <f>#REF!+#REF!+#REF!+#REF!+#REF!+#REF!+#REF!+#REF!</f>
        <v>#REF!</v>
      </c>
      <c r="J2995" s="841" t="e">
        <f>#REF!+#REF!+#REF!+#REF!+#REF!+#REF!+#REF!+#REF!</f>
        <v>#REF!</v>
      </c>
      <c r="K2995" s="825" t="e">
        <f t="shared" si="78"/>
        <v>#REF!</v>
      </c>
      <c r="L2995" s="825" t="e">
        <f t="shared" si="79"/>
        <v>#REF!</v>
      </c>
      <c r="M2995" s="824" t="e">
        <f>#REF!</f>
        <v>#REF!</v>
      </c>
      <c r="N2995" s="841" t="e">
        <f>#REF!</f>
        <v>#REF!</v>
      </c>
      <c r="O2995" s="838" t="e">
        <f t="shared" si="80"/>
        <v>#REF!</v>
      </c>
      <c r="P2995" s="820" t="e">
        <f>Tabla13[[#This Row],[Ejec Real Acumu]]-Tabla13[[#This Row],[Proyec Ejec Acumul]]</f>
        <v>#REF!</v>
      </c>
      <c r="Q2995" s="820" t="e">
        <f>Tabla13[[#This Row],[Ejec Real Mes]]-Tabla13[[#This Row],[Program Entreg Mes]]</f>
        <v>#REF!</v>
      </c>
    </row>
    <row r="2996" spans="1:17">
      <c r="A2996" s="824">
        <v>5</v>
      </c>
      <c r="B2996" s="824" t="s">
        <v>2467</v>
      </c>
      <c r="C2996" s="824" t="s">
        <v>2467</v>
      </c>
      <c r="D2996" s="824" t="s">
        <v>764</v>
      </c>
      <c r="E2996" s="824" t="e">
        <f>#REF!</f>
        <v>#REF!</v>
      </c>
      <c r="F2996" s="824">
        <v>8</v>
      </c>
      <c r="G2996" s="824" t="s">
        <v>2450</v>
      </c>
      <c r="H2996" s="824" t="e">
        <f>#REF!</f>
        <v>#REF!</v>
      </c>
      <c r="I2996" s="824" t="e">
        <f>#REF!+#REF!+#REF!+#REF!+#REF!+#REF!+#REF!+#REF!</f>
        <v>#REF!</v>
      </c>
      <c r="J2996" s="841" t="e">
        <f>#REF!+#REF!+#REF!+#REF!+#REF!+#REF!+#REF!+#REF!</f>
        <v>#REF!</v>
      </c>
      <c r="K2996" s="825" t="e">
        <f t="shared" si="78"/>
        <v>#REF!</v>
      </c>
      <c r="L2996" s="825" t="e">
        <f t="shared" si="79"/>
        <v>#REF!</v>
      </c>
      <c r="M2996" s="824" t="e">
        <f>#REF!</f>
        <v>#REF!</v>
      </c>
      <c r="N2996" s="841" t="e">
        <f>#REF!</f>
        <v>#REF!</v>
      </c>
      <c r="O2996" s="838" t="e">
        <f t="shared" si="80"/>
        <v>#REF!</v>
      </c>
      <c r="P2996" s="820" t="e">
        <f>Tabla13[[#This Row],[Ejec Real Acumu]]-Tabla13[[#This Row],[Proyec Ejec Acumul]]</f>
        <v>#REF!</v>
      </c>
      <c r="Q2996" s="820" t="e">
        <f>Tabla13[[#This Row],[Ejec Real Mes]]-Tabla13[[#This Row],[Program Entreg Mes]]</f>
        <v>#REF!</v>
      </c>
    </row>
    <row r="2997" spans="1:17">
      <c r="A2997" s="824">
        <v>6</v>
      </c>
      <c r="B2997" s="824" t="s">
        <v>2467</v>
      </c>
      <c r="C2997" s="824" t="s">
        <v>2467</v>
      </c>
      <c r="D2997" s="824" t="s">
        <v>764</v>
      </c>
      <c r="E2997" s="824" t="e">
        <f>#REF!</f>
        <v>#REF!</v>
      </c>
      <c r="F2997" s="824">
        <v>8</v>
      </c>
      <c r="G2997" s="824" t="s">
        <v>2450</v>
      </c>
      <c r="H2997" s="824" t="e">
        <f>#REF!</f>
        <v>#REF!</v>
      </c>
      <c r="I2997" s="824" t="e">
        <f>#REF!+#REF!+#REF!+#REF!+#REF!+#REF!+#REF!+#REF!</f>
        <v>#REF!</v>
      </c>
      <c r="J2997" s="841" t="e">
        <f>#REF!+#REF!+#REF!+#REF!+#REF!+#REF!+#REF!+#REF!</f>
        <v>#REF!</v>
      </c>
      <c r="K2997" s="825" t="e">
        <f t="shared" si="78"/>
        <v>#REF!</v>
      </c>
      <c r="L2997" s="825" t="e">
        <f t="shared" si="79"/>
        <v>#REF!</v>
      </c>
      <c r="M2997" s="824" t="e">
        <f>#REF!</f>
        <v>#REF!</v>
      </c>
      <c r="N2997" s="841" t="e">
        <f>#REF!</f>
        <v>#REF!</v>
      </c>
      <c r="O2997" s="838" t="e">
        <f t="shared" si="80"/>
        <v>#REF!</v>
      </c>
      <c r="P2997" s="820" t="e">
        <f>Tabla13[[#This Row],[Ejec Real Acumu]]-Tabla13[[#This Row],[Proyec Ejec Acumul]]</f>
        <v>#REF!</v>
      </c>
      <c r="Q2997" s="820" t="e">
        <f>Tabla13[[#This Row],[Ejec Real Mes]]-Tabla13[[#This Row],[Program Entreg Mes]]</f>
        <v>#REF!</v>
      </c>
    </row>
    <row r="2998" spans="1:17">
      <c r="A2998" s="824">
        <v>7</v>
      </c>
      <c r="B2998" s="824" t="s">
        <v>2467</v>
      </c>
      <c r="C2998" s="824" t="s">
        <v>2467</v>
      </c>
      <c r="D2998" s="824" t="s">
        <v>764</v>
      </c>
      <c r="E2998" s="824" t="e">
        <f>#REF!</f>
        <v>#REF!</v>
      </c>
      <c r="F2998" s="824">
        <v>8</v>
      </c>
      <c r="G2998" s="824" t="s">
        <v>2450</v>
      </c>
      <c r="H2998" s="824" t="e">
        <f>#REF!</f>
        <v>#REF!</v>
      </c>
      <c r="I2998" s="824" t="e">
        <f>#REF!+#REF!+#REF!+#REF!+#REF!+#REF!+#REF!+#REF!</f>
        <v>#REF!</v>
      </c>
      <c r="J2998" s="841" t="e">
        <f>#REF!+#REF!+#REF!+#REF!+#REF!+#REF!+#REF!+#REF!</f>
        <v>#REF!</v>
      </c>
      <c r="K2998" s="825" t="e">
        <f t="shared" si="78"/>
        <v>#REF!</v>
      </c>
      <c r="L2998" s="825" t="e">
        <f t="shared" si="79"/>
        <v>#REF!</v>
      </c>
      <c r="M2998" s="824" t="e">
        <f>#REF!</f>
        <v>#REF!</v>
      </c>
      <c r="N2998" s="841" t="e">
        <f>#REF!</f>
        <v>#REF!</v>
      </c>
      <c r="O2998" s="838" t="e">
        <f t="shared" si="80"/>
        <v>#REF!</v>
      </c>
      <c r="P2998" s="820" t="e">
        <f>Tabla13[[#This Row],[Ejec Real Acumu]]-Tabla13[[#This Row],[Proyec Ejec Acumul]]</f>
        <v>#REF!</v>
      </c>
      <c r="Q2998" s="820" t="e">
        <f>Tabla13[[#This Row],[Ejec Real Mes]]-Tabla13[[#This Row],[Program Entreg Mes]]</f>
        <v>#REF!</v>
      </c>
    </row>
    <row r="2999" spans="1:17">
      <c r="A2999" s="824">
        <v>1</v>
      </c>
      <c r="B2999" s="824" t="s">
        <v>2467</v>
      </c>
      <c r="C2999" s="824" t="s">
        <v>2467</v>
      </c>
      <c r="D2999" s="824" t="s">
        <v>764</v>
      </c>
      <c r="E2999" s="824" t="e">
        <f>#REF!</f>
        <v>#REF!</v>
      </c>
      <c r="F2999" s="824">
        <v>9</v>
      </c>
      <c r="G2999" s="824" t="s">
        <v>2451</v>
      </c>
      <c r="H2999" s="824" t="e">
        <f>#REF!</f>
        <v>#REF!</v>
      </c>
      <c r="I2999" s="824" t="e">
        <f>#REF!+#REF!+#REF!+#REF!+#REF!+#REF!+#REF!+#REF!+#REF!</f>
        <v>#REF!</v>
      </c>
      <c r="J2999" s="841" t="e">
        <f>#REF!+#REF!+#REF!+#REF!+#REF!+#REF!+#REF!+#REF!+#REF!</f>
        <v>#REF!</v>
      </c>
      <c r="K2999" s="825" t="e">
        <f t="shared" si="78"/>
        <v>#REF!</v>
      </c>
      <c r="L2999" s="825" t="e">
        <f t="shared" si="79"/>
        <v>#REF!</v>
      </c>
      <c r="M2999" s="824" t="e">
        <f>#REF!</f>
        <v>#REF!</v>
      </c>
      <c r="N2999" s="841" t="e">
        <f>#REF!</f>
        <v>#REF!</v>
      </c>
      <c r="O2999" s="838" t="e">
        <f t="shared" si="80"/>
        <v>#REF!</v>
      </c>
      <c r="P2999" s="820" t="e">
        <f>Tabla13[[#This Row],[Ejec Real Acumu]]-Tabla13[[#This Row],[Proyec Ejec Acumul]]</f>
        <v>#REF!</v>
      </c>
      <c r="Q2999" s="820" t="e">
        <f>Tabla13[[#This Row],[Ejec Real Mes]]-Tabla13[[#This Row],[Program Entreg Mes]]</f>
        <v>#REF!</v>
      </c>
    </row>
    <row r="3000" spans="1:17">
      <c r="A3000" s="824">
        <v>2</v>
      </c>
      <c r="B3000" s="824" t="s">
        <v>2467</v>
      </c>
      <c r="C3000" s="824" t="s">
        <v>2467</v>
      </c>
      <c r="D3000" s="824" t="s">
        <v>764</v>
      </c>
      <c r="E3000" s="824" t="e">
        <f>#REF!</f>
        <v>#REF!</v>
      </c>
      <c r="F3000" s="824">
        <v>9</v>
      </c>
      <c r="G3000" s="824" t="s">
        <v>2451</v>
      </c>
      <c r="H3000" s="824" t="e">
        <f>#REF!</f>
        <v>#REF!</v>
      </c>
      <c r="I3000" s="824" t="e">
        <f>#REF!+#REF!+#REF!+#REF!+#REF!+#REF!+#REF!+#REF!+#REF!</f>
        <v>#REF!</v>
      </c>
      <c r="J3000" s="841" t="e">
        <f>#REF!+#REF!+#REF!+#REF!+#REF!+#REF!+#REF!+#REF!+#REF!</f>
        <v>#REF!</v>
      </c>
      <c r="K3000" s="825" t="e">
        <f t="shared" si="78"/>
        <v>#REF!</v>
      </c>
      <c r="L3000" s="825" t="e">
        <f t="shared" si="79"/>
        <v>#REF!</v>
      </c>
      <c r="M3000" s="824" t="e">
        <f>#REF!</f>
        <v>#REF!</v>
      </c>
      <c r="N3000" s="841" t="e">
        <f>#REF!</f>
        <v>#REF!</v>
      </c>
      <c r="O3000" s="838" t="e">
        <f t="shared" si="80"/>
        <v>#REF!</v>
      </c>
      <c r="P3000" s="820" t="e">
        <f>Tabla13[[#This Row],[Ejec Real Acumu]]-Tabla13[[#This Row],[Proyec Ejec Acumul]]</f>
        <v>#REF!</v>
      </c>
      <c r="Q3000" s="820" t="e">
        <f>Tabla13[[#This Row],[Ejec Real Mes]]-Tabla13[[#This Row],[Program Entreg Mes]]</f>
        <v>#REF!</v>
      </c>
    </row>
    <row r="3001" spans="1:17">
      <c r="A3001" s="824">
        <v>3</v>
      </c>
      <c r="B3001" s="824" t="s">
        <v>2467</v>
      </c>
      <c r="C3001" s="824" t="s">
        <v>2467</v>
      </c>
      <c r="D3001" s="824" t="s">
        <v>764</v>
      </c>
      <c r="E3001" s="824" t="e">
        <f>#REF!</f>
        <v>#REF!</v>
      </c>
      <c r="F3001" s="824">
        <v>9</v>
      </c>
      <c r="G3001" s="824" t="s">
        <v>2451</v>
      </c>
      <c r="H3001" s="824" t="e">
        <f>#REF!</f>
        <v>#REF!</v>
      </c>
      <c r="I3001" s="824" t="e">
        <f>#REF!+#REF!+#REF!+#REF!+#REF!+#REF!+#REF!+#REF!+#REF!</f>
        <v>#REF!</v>
      </c>
      <c r="J3001" s="841" t="e">
        <f>#REF!+#REF!+#REF!+#REF!+#REF!+#REF!+#REF!+#REF!+#REF!</f>
        <v>#REF!</v>
      </c>
      <c r="K3001" s="825" t="e">
        <f t="shared" si="78"/>
        <v>#REF!</v>
      </c>
      <c r="L3001" s="825" t="e">
        <f t="shared" si="79"/>
        <v>#REF!</v>
      </c>
      <c r="M3001" s="824" t="e">
        <f>#REF!</f>
        <v>#REF!</v>
      </c>
      <c r="N3001" s="841" t="e">
        <f>#REF!</f>
        <v>#REF!</v>
      </c>
      <c r="O3001" s="838" t="e">
        <f t="shared" si="80"/>
        <v>#REF!</v>
      </c>
      <c r="P3001" s="820" t="e">
        <f>Tabla13[[#This Row],[Ejec Real Acumu]]-Tabla13[[#This Row],[Proyec Ejec Acumul]]</f>
        <v>#REF!</v>
      </c>
      <c r="Q3001" s="820" t="e">
        <f>Tabla13[[#This Row],[Ejec Real Mes]]-Tabla13[[#This Row],[Program Entreg Mes]]</f>
        <v>#REF!</v>
      </c>
    </row>
    <row r="3002" spans="1:17">
      <c r="A3002" s="824">
        <v>4</v>
      </c>
      <c r="B3002" s="824" t="s">
        <v>2467</v>
      </c>
      <c r="C3002" s="824" t="s">
        <v>2467</v>
      </c>
      <c r="D3002" s="824" t="s">
        <v>764</v>
      </c>
      <c r="E3002" s="824" t="e">
        <f>#REF!</f>
        <v>#REF!</v>
      </c>
      <c r="F3002" s="824">
        <v>9</v>
      </c>
      <c r="G3002" s="824" t="s">
        <v>2451</v>
      </c>
      <c r="H3002" s="824" t="e">
        <f>#REF!</f>
        <v>#REF!</v>
      </c>
      <c r="I3002" s="824" t="e">
        <f>#REF!+#REF!+#REF!+#REF!+#REF!+#REF!+#REF!+#REF!+#REF!</f>
        <v>#REF!</v>
      </c>
      <c r="J3002" s="841" t="e">
        <f>#REF!+#REF!+#REF!+#REF!+#REF!+#REF!+#REF!+#REF!+#REF!</f>
        <v>#REF!</v>
      </c>
      <c r="K3002" s="825" t="e">
        <f t="shared" si="78"/>
        <v>#REF!</v>
      </c>
      <c r="L3002" s="825" t="e">
        <f t="shared" si="79"/>
        <v>#REF!</v>
      </c>
      <c r="M3002" s="824" t="e">
        <f>#REF!</f>
        <v>#REF!</v>
      </c>
      <c r="N3002" s="841" t="e">
        <f>#REF!</f>
        <v>#REF!</v>
      </c>
      <c r="O3002" s="838" t="e">
        <f t="shared" si="80"/>
        <v>#REF!</v>
      </c>
      <c r="P3002" s="820" t="e">
        <f>Tabla13[[#This Row],[Ejec Real Acumu]]-Tabla13[[#This Row],[Proyec Ejec Acumul]]</f>
        <v>#REF!</v>
      </c>
      <c r="Q3002" s="820" t="e">
        <f>Tabla13[[#This Row],[Ejec Real Mes]]-Tabla13[[#This Row],[Program Entreg Mes]]</f>
        <v>#REF!</v>
      </c>
    </row>
    <row r="3003" spans="1:17">
      <c r="A3003" s="824">
        <v>5</v>
      </c>
      <c r="B3003" s="824" t="s">
        <v>2467</v>
      </c>
      <c r="C3003" s="824" t="s">
        <v>2467</v>
      </c>
      <c r="D3003" s="824" t="s">
        <v>764</v>
      </c>
      <c r="E3003" s="824" t="e">
        <f>#REF!</f>
        <v>#REF!</v>
      </c>
      <c r="F3003" s="824">
        <v>9</v>
      </c>
      <c r="G3003" s="824" t="s">
        <v>2451</v>
      </c>
      <c r="H3003" s="824" t="e">
        <f>#REF!</f>
        <v>#REF!</v>
      </c>
      <c r="I3003" s="824" t="e">
        <f>#REF!+#REF!+#REF!+#REF!+#REF!+#REF!+#REF!+#REF!+#REF!</f>
        <v>#REF!</v>
      </c>
      <c r="J3003" s="841" t="e">
        <f>#REF!+#REF!+#REF!+#REF!+#REF!+#REF!+#REF!+#REF!+#REF!</f>
        <v>#REF!</v>
      </c>
      <c r="K3003" s="825" t="e">
        <f t="shared" si="78"/>
        <v>#REF!</v>
      </c>
      <c r="L3003" s="825" t="e">
        <f t="shared" si="79"/>
        <v>#REF!</v>
      </c>
      <c r="M3003" s="824" t="e">
        <f>#REF!</f>
        <v>#REF!</v>
      </c>
      <c r="N3003" s="841" t="e">
        <f>#REF!</f>
        <v>#REF!</v>
      </c>
      <c r="O3003" s="838" t="e">
        <f t="shared" si="80"/>
        <v>#REF!</v>
      </c>
      <c r="P3003" s="820" t="e">
        <f>Tabla13[[#This Row],[Ejec Real Acumu]]-Tabla13[[#This Row],[Proyec Ejec Acumul]]</f>
        <v>#REF!</v>
      </c>
      <c r="Q3003" s="820" t="e">
        <f>Tabla13[[#This Row],[Ejec Real Mes]]-Tabla13[[#This Row],[Program Entreg Mes]]</f>
        <v>#REF!</v>
      </c>
    </row>
    <row r="3004" spans="1:17">
      <c r="A3004" s="824">
        <v>6</v>
      </c>
      <c r="B3004" s="824" t="s">
        <v>2467</v>
      </c>
      <c r="C3004" s="824" t="s">
        <v>2467</v>
      </c>
      <c r="D3004" s="824" t="s">
        <v>764</v>
      </c>
      <c r="E3004" s="824" t="e">
        <f>#REF!</f>
        <v>#REF!</v>
      </c>
      <c r="F3004" s="824">
        <v>9</v>
      </c>
      <c r="G3004" s="824" t="s">
        <v>2451</v>
      </c>
      <c r="H3004" s="824" t="e">
        <f>#REF!</f>
        <v>#REF!</v>
      </c>
      <c r="I3004" s="824" t="e">
        <f>#REF!+#REF!+#REF!+#REF!+#REF!+#REF!+#REF!+#REF!+#REF!</f>
        <v>#REF!</v>
      </c>
      <c r="J3004" s="841" t="e">
        <f>#REF!+#REF!+#REF!+#REF!+#REF!+#REF!+#REF!+#REF!+#REF!</f>
        <v>#REF!</v>
      </c>
      <c r="K3004" s="825" t="e">
        <f t="shared" si="78"/>
        <v>#REF!</v>
      </c>
      <c r="L3004" s="825" t="e">
        <f t="shared" si="79"/>
        <v>#REF!</v>
      </c>
      <c r="M3004" s="824" t="e">
        <f>#REF!</f>
        <v>#REF!</v>
      </c>
      <c r="N3004" s="841" t="e">
        <f>#REF!</f>
        <v>#REF!</v>
      </c>
      <c r="O3004" s="838" t="e">
        <f t="shared" si="80"/>
        <v>#REF!</v>
      </c>
      <c r="P3004" s="820" t="e">
        <f>Tabla13[[#This Row],[Ejec Real Acumu]]-Tabla13[[#This Row],[Proyec Ejec Acumul]]</f>
        <v>#REF!</v>
      </c>
      <c r="Q3004" s="820" t="e">
        <f>Tabla13[[#This Row],[Ejec Real Mes]]-Tabla13[[#This Row],[Program Entreg Mes]]</f>
        <v>#REF!</v>
      </c>
    </row>
    <row r="3005" spans="1:17">
      <c r="A3005" s="824">
        <v>7</v>
      </c>
      <c r="B3005" s="824" t="s">
        <v>2467</v>
      </c>
      <c r="C3005" s="824" t="s">
        <v>2467</v>
      </c>
      <c r="D3005" s="824" t="s">
        <v>764</v>
      </c>
      <c r="E3005" s="824" t="e">
        <f>#REF!</f>
        <v>#REF!</v>
      </c>
      <c r="F3005" s="824">
        <v>9</v>
      </c>
      <c r="G3005" s="824" t="s">
        <v>2451</v>
      </c>
      <c r="H3005" s="824" t="e">
        <f>#REF!</f>
        <v>#REF!</v>
      </c>
      <c r="I3005" s="824" t="e">
        <f>#REF!+#REF!+#REF!+#REF!+#REF!+#REF!+#REF!+#REF!+#REF!</f>
        <v>#REF!</v>
      </c>
      <c r="J3005" s="841" t="e">
        <f>#REF!+#REF!+#REF!+#REF!+#REF!+#REF!+#REF!+#REF!+#REF!</f>
        <v>#REF!</v>
      </c>
      <c r="K3005" s="825" t="e">
        <f t="shared" si="78"/>
        <v>#REF!</v>
      </c>
      <c r="L3005" s="825" t="e">
        <f t="shared" si="79"/>
        <v>#REF!</v>
      </c>
      <c r="M3005" s="824" t="e">
        <f>#REF!</f>
        <v>#REF!</v>
      </c>
      <c r="N3005" s="841" t="e">
        <f>#REF!</f>
        <v>#REF!</v>
      </c>
      <c r="O3005" s="838" t="e">
        <f t="shared" si="80"/>
        <v>#REF!</v>
      </c>
      <c r="P3005" s="820" t="e">
        <f>Tabla13[[#This Row],[Ejec Real Acumu]]-Tabla13[[#This Row],[Proyec Ejec Acumul]]</f>
        <v>#REF!</v>
      </c>
      <c r="Q3005" s="820" t="e">
        <f>Tabla13[[#This Row],[Ejec Real Mes]]-Tabla13[[#This Row],[Program Entreg Mes]]</f>
        <v>#REF!</v>
      </c>
    </row>
    <row r="3006" spans="1:17">
      <c r="A3006" s="824">
        <v>1</v>
      </c>
      <c r="B3006" s="824" t="s">
        <v>2467</v>
      </c>
      <c r="C3006" s="824" t="s">
        <v>2467</v>
      </c>
      <c r="D3006" s="824" t="s">
        <v>764</v>
      </c>
      <c r="E3006" s="824" t="e">
        <f>#REF!</f>
        <v>#REF!</v>
      </c>
      <c r="F3006" s="824">
        <v>10</v>
      </c>
      <c r="G3006" s="824" t="s">
        <v>2452</v>
      </c>
      <c r="H3006" s="824" t="e">
        <f>#REF!</f>
        <v>#REF!</v>
      </c>
      <c r="I3006" s="824" t="e">
        <f>#REF!+#REF!+#REF!+#REF!+#REF!+#REF!+#REF!+#REF!+#REF!+#REF!</f>
        <v>#REF!</v>
      </c>
      <c r="J3006" s="841" t="e">
        <f>#REF!+#REF!+#REF!+#REF!+#REF!+#REF!+#REF!+#REF!+#REF!+#REF!</f>
        <v>#REF!</v>
      </c>
      <c r="K3006" s="825" t="e">
        <f t="shared" si="78"/>
        <v>#REF!</v>
      </c>
      <c r="L3006" s="825" t="e">
        <f t="shared" si="79"/>
        <v>#REF!</v>
      </c>
      <c r="M3006" s="824" t="e">
        <f>#REF!</f>
        <v>#REF!</v>
      </c>
      <c r="N3006" s="841" t="e">
        <f>#REF!</f>
        <v>#REF!</v>
      </c>
      <c r="O3006" s="838" t="e">
        <f t="shared" si="80"/>
        <v>#REF!</v>
      </c>
      <c r="P3006" s="820" t="e">
        <f>Tabla13[[#This Row],[Ejec Real Acumu]]-Tabla13[[#This Row],[Proyec Ejec Acumul]]</f>
        <v>#REF!</v>
      </c>
      <c r="Q3006" s="820" t="e">
        <f>Tabla13[[#This Row],[Ejec Real Mes]]-Tabla13[[#This Row],[Program Entreg Mes]]</f>
        <v>#REF!</v>
      </c>
    </row>
    <row r="3007" spans="1:17">
      <c r="A3007" s="824">
        <v>2</v>
      </c>
      <c r="B3007" s="824" t="s">
        <v>2467</v>
      </c>
      <c r="C3007" s="824" t="s">
        <v>2467</v>
      </c>
      <c r="D3007" s="824" t="s">
        <v>764</v>
      </c>
      <c r="E3007" s="824" t="e">
        <f>#REF!</f>
        <v>#REF!</v>
      </c>
      <c r="F3007" s="824">
        <v>10</v>
      </c>
      <c r="G3007" s="824" t="s">
        <v>2452</v>
      </c>
      <c r="H3007" s="824" t="e">
        <f>#REF!</f>
        <v>#REF!</v>
      </c>
      <c r="I3007" s="824" t="e">
        <f>#REF!+#REF!+#REF!+#REF!+#REF!+#REF!+#REF!+#REF!+#REF!+#REF!</f>
        <v>#REF!</v>
      </c>
      <c r="J3007" s="841" t="e">
        <f>#REF!+#REF!+#REF!+#REF!+#REF!+#REF!+#REF!+#REF!+#REF!+#REF!</f>
        <v>#REF!</v>
      </c>
      <c r="K3007" s="825" t="e">
        <f t="shared" si="78"/>
        <v>#REF!</v>
      </c>
      <c r="L3007" s="825" t="e">
        <f t="shared" si="79"/>
        <v>#REF!</v>
      </c>
      <c r="M3007" s="824" t="e">
        <f>#REF!</f>
        <v>#REF!</v>
      </c>
      <c r="N3007" s="841" t="e">
        <f>#REF!</f>
        <v>#REF!</v>
      </c>
      <c r="O3007" s="838" t="e">
        <f t="shared" si="80"/>
        <v>#REF!</v>
      </c>
      <c r="P3007" s="820" t="e">
        <f>Tabla13[[#This Row],[Ejec Real Acumu]]-Tabla13[[#This Row],[Proyec Ejec Acumul]]</f>
        <v>#REF!</v>
      </c>
      <c r="Q3007" s="820" t="e">
        <f>Tabla13[[#This Row],[Ejec Real Mes]]-Tabla13[[#This Row],[Program Entreg Mes]]</f>
        <v>#REF!</v>
      </c>
    </row>
    <row r="3008" spans="1:17">
      <c r="A3008" s="824">
        <v>3</v>
      </c>
      <c r="B3008" s="824" t="s">
        <v>2467</v>
      </c>
      <c r="C3008" s="824" t="s">
        <v>2467</v>
      </c>
      <c r="D3008" s="824" t="s">
        <v>764</v>
      </c>
      <c r="E3008" s="824" t="e">
        <f>#REF!</f>
        <v>#REF!</v>
      </c>
      <c r="F3008" s="824">
        <v>10</v>
      </c>
      <c r="G3008" s="824" t="s">
        <v>2452</v>
      </c>
      <c r="H3008" s="824" t="e">
        <f>#REF!</f>
        <v>#REF!</v>
      </c>
      <c r="I3008" s="824" t="e">
        <f>#REF!+#REF!+#REF!+#REF!+#REF!+#REF!+#REF!+#REF!+#REF!+#REF!</f>
        <v>#REF!</v>
      </c>
      <c r="J3008" s="841" t="e">
        <f>#REF!+#REF!+#REF!+#REF!+#REF!+#REF!+#REF!+#REF!+#REF!+#REF!</f>
        <v>#REF!</v>
      </c>
      <c r="K3008" s="825" t="e">
        <f t="shared" si="78"/>
        <v>#REF!</v>
      </c>
      <c r="L3008" s="825" t="e">
        <f t="shared" si="79"/>
        <v>#REF!</v>
      </c>
      <c r="M3008" s="824" t="e">
        <f>#REF!</f>
        <v>#REF!</v>
      </c>
      <c r="N3008" s="841" t="e">
        <f>#REF!</f>
        <v>#REF!</v>
      </c>
      <c r="O3008" s="838" t="e">
        <f t="shared" si="80"/>
        <v>#REF!</v>
      </c>
      <c r="P3008" s="820" t="e">
        <f>Tabla13[[#This Row],[Ejec Real Acumu]]-Tabla13[[#This Row],[Proyec Ejec Acumul]]</f>
        <v>#REF!</v>
      </c>
      <c r="Q3008" s="820" t="e">
        <f>Tabla13[[#This Row],[Ejec Real Mes]]-Tabla13[[#This Row],[Program Entreg Mes]]</f>
        <v>#REF!</v>
      </c>
    </row>
    <row r="3009" spans="1:17">
      <c r="A3009" s="824">
        <v>4</v>
      </c>
      <c r="B3009" s="824" t="s">
        <v>2467</v>
      </c>
      <c r="C3009" s="824" t="s">
        <v>2467</v>
      </c>
      <c r="D3009" s="824" t="s">
        <v>764</v>
      </c>
      <c r="E3009" s="824" t="e">
        <f>#REF!</f>
        <v>#REF!</v>
      </c>
      <c r="F3009" s="824">
        <v>10</v>
      </c>
      <c r="G3009" s="824" t="s">
        <v>2452</v>
      </c>
      <c r="H3009" s="824" t="e">
        <f>#REF!</f>
        <v>#REF!</v>
      </c>
      <c r="I3009" s="824" t="e">
        <f>#REF!+#REF!+#REF!+#REF!+#REF!+#REF!+#REF!+#REF!+#REF!+#REF!</f>
        <v>#REF!</v>
      </c>
      <c r="J3009" s="841" t="e">
        <f>#REF!+#REF!+#REF!+#REF!+#REF!+#REF!+#REF!+#REF!+#REF!+#REF!</f>
        <v>#REF!</v>
      </c>
      <c r="K3009" s="825" t="e">
        <f t="shared" si="78"/>
        <v>#REF!</v>
      </c>
      <c r="L3009" s="825" t="e">
        <f t="shared" si="79"/>
        <v>#REF!</v>
      </c>
      <c r="M3009" s="824" t="e">
        <f>#REF!</f>
        <v>#REF!</v>
      </c>
      <c r="N3009" s="841" t="e">
        <f>#REF!</f>
        <v>#REF!</v>
      </c>
      <c r="O3009" s="838" t="e">
        <f t="shared" si="80"/>
        <v>#REF!</v>
      </c>
      <c r="P3009" s="820" t="e">
        <f>Tabla13[[#This Row],[Ejec Real Acumu]]-Tabla13[[#This Row],[Proyec Ejec Acumul]]</f>
        <v>#REF!</v>
      </c>
      <c r="Q3009" s="820" t="e">
        <f>Tabla13[[#This Row],[Ejec Real Mes]]-Tabla13[[#This Row],[Program Entreg Mes]]</f>
        <v>#REF!</v>
      </c>
    </row>
    <row r="3010" spans="1:17">
      <c r="A3010" s="824">
        <v>5</v>
      </c>
      <c r="B3010" s="824" t="s">
        <v>2467</v>
      </c>
      <c r="C3010" s="824" t="s">
        <v>2467</v>
      </c>
      <c r="D3010" s="824" t="s">
        <v>764</v>
      </c>
      <c r="E3010" s="824" t="e">
        <f>#REF!</f>
        <v>#REF!</v>
      </c>
      <c r="F3010" s="824">
        <v>10</v>
      </c>
      <c r="G3010" s="824" t="s">
        <v>2452</v>
      </c>
      <c r="H3010" s="824" t="e">
        <f>#REF!</f>
        <v>#REF!</v>
      </c>
      <c r="I3010" s="824" t="e">
        <f>#REF!+#REF!+#REF!+#REF!+#REF!+#REF!+#REF!+#REF!+#REF!+#REF!</f>
        <v>#REF!</v>
      </c>
      <c r="J3010" s="841" t="e">
        <f>#REF!+#REF!+#REF!+#REF!+#REF!+#REF!+#REF!+#REF!+#REF!+#REF!</f>
        <v>#REF!</v>
      </c>
      <c r="K3010" s="825" t="e">
        <f t="shared" si="78"/>
        <v>#REF!</v>
      </c>
      <c r="L3010" s="825" t="e">
        <f t="shared" si="79"/>
        <v>#REF!</v>
      </c>
      <c r="M3010" s="824" t="e">
        <f>#REF!</f>
        <v>#REF!</v>
      </c>
      <c r="N3010" s="841" t="e">
        <f>#REF!</f>
        <v>#REF!</v>
      </c>
      <c r="O3010" s="838" t="e">
        <f t="shared" si="80"/>
        <v>#REF!</v>
      </c>
      <c r="P3010" s="820" t="e">
        <f>Tabla13[[#This Row],[Ejec Real Acumu]]-Tabla13[[#This Row],[Proyec Ejec Acumul]]</f>
        <v>#REF!</v>
      </c>
      <c r="Q3010" s="820" t="e">
        <f>Tabla13[[#This Row],[Ejec Real Mes]]-Tabla13[[#This Row],[Program Entreg Mes]]</f>
        <v>#REF!</v>
      </c>
    </row>
    <row r="3011" spans="1:17">
      <c r="A3011" s="824">
        <v>6</v>
      </c>
      <c r="B3011" s="824" t="s">
        <v>2467</v>
      </c>
      <c r="C3011" s="824" t="s">
        <v>2467</v>
      </c>
      <c r="D3011" s="824" t="s">
        <v>764</v>
      </c>
      <c r="E3011" s="824" t="e">
        <f>#REF!</f>
        <v>#REF!</v>
      </c>
      <c r="F3011" s="824">
        <v>10</v>
      </c>
      <c r="G3011" s="824" t="s">
        <v>2452</v>
      </c>
      <c r="H3011" s="824" t="e">
        <f>#REF!</f>
        <v>#REF!</v>
      </c>
      <c r="I3011" s="824" t="e">
        <f>#REF!+#REF!+#REF!+#REF!+#REF!+#REF!+#REF!+#REF!+#REF!+#REF!</f>
        <v>#REF!</v>
      </c>
      <c r="J3011" s="841" t="e">
        <f>#REF!+#REF!+#REF!+#REF!+#REF!+#REF!+#REF!+#REF!+#REF!+#REF!</f>
        <v>#REF!</v>
      </c>
      <c r="K3011" s="825" t="e">
        <f t="shared" si="78"/>
        <v>#REF!</v>
      </c>
      <c r="L3011" s="825" t="e">
        <f t="shared" si="79"/>
        <v>#REF!</v>
      </c>
      <c r="M3011" s="824" t="e">
        <f>#REF!</f>
        <v>#REF!</v>
      </c>
      <c r="N3011" s="841" t="e">
        <f>#REF!</f>
        <v>#REF!</v>
      </c>
      <c r="O3011" s="838" t="e">
        <f t="shared" si="80"/>
        <v>#REF!</v>
      </c>
      <c r="P3011" s="820" t="e">
        <f>Tabla13[[#This Row],[Ejec Real Acumu]]-Tabla13[[#This Row],[Proyec Ejec Acumul]]</f>
        <v>#REF!</v>
      </c>
      <c r="Q3011" s="820" t="e">
        <f>Tabla13[[#This Row],[Ejec Real Mes]]-Tabla13[[#This Row],[Program Entreg Mes]]</f>
        <v>#REF!</v>
      </c>
    </row>
    <row r="3012" spans="1:17">
      <c r="A3012" s="824">
        <v>7</v>
      </c>
      <c r="B3012" s="824" t="s">
        <v>2467</v>
      </c>
      <c r="C3012" s="824" t="s">
        <v>2467</v>
      </c>
      <c r="D3012" s="824" t="s">
        <v>764</v>
      </c>
      <c r="E3012" s="824" t="e">
        <f>#REF!</f>
        <v>#REF!</v>
      </c>
      <c r="F3012" s="824">
        <v>10</v>
      </c>
      <c r="G3012" s="824" t="s">
        <v>2452</v>
      </c>
      <c r="H3012" s="824" t="e">
        <f>#REF!</f>
        <v>#REF!</v>
      </c>
      <c r="I3012" s="824" t="e">
        <f>#REF!+#REF!+#REF!+#REF!+#REF!+#REF!+#REF!+#REF!+#REF!+#REF!</f>
        <v>#REF!</v>
      </c>
      <c r="J3012" s="841" t="e">
        <f>#REF!+#REF!+#REF!+#REF!+#REF!+#REF!+#REF!+#REF!+#REF!+#REF!</f>
        <v>#REF!</v>
      </c>
      <c r="K3012" s="825" t="e">
        <f t="shared" si="78"/>
        <v>#REF!</v>
      </c>
      <c r="L3012" s="825" t="e">
        <f t="shared" si="79"/>
        <v>#REF!</v>
      </c>
      <c r="M3012" s="824" t="e">
        <f>#REF!</f>
        <v>#REF!</v>
      </c>
      <c r="N3012" s="841" t="e">
        <f>#REF!</f>
        <v>#REF!</v>
      </c>
      <c r="O3012" s="838" t="e">
        <f t="shared" si="80"/>
        <v>#REF!</v>
      </c>
      <c r="P3012" s="820" t="e">
        <f>Tabla13[[#This Row],[Ejec Real Acumu]]-Tabla13[[#This Row],[Proyec Ejec Acumul]]</f>
        <v>#REF!</v>
      </c>
      <c r="Q3012" s="820" t="e">
        <f>Tabla13[[#This Row],[Ejec Real Mes]]-Tabla13[[#This Row],[Program Entreg Mes]]</f>
        <v>#REF!</v>
      </c>
    </row>
    <row r="3013" spans="1:17">
      <c r="A3013" s="824">
        <v>1</v>
      </c>
      <c r="B3013" s="824" t="s">
        <v>2467</v>
      </c>
      <c r="C3013" s="824" t="s">
        <v>2467</v>
      </c>
      <c r="D3013" s="824" t="s">
        <v>764</v>
      </c>
      <c r="E3013" s="824" t="e">
        <f>#REF!</f>
        <v>#REF!</v>
      </c>
      <c r="F3013" s="824">
        <v>11</v>
      </c>
      <c r="G3013" s="824" t="s">
        <v>2453</v>
      </c>
      <c r="H3013" s="824" t="e">
        <f>#REF!</f>
        <v>#REF!</v>
      </c>
      <c r="I3013" s="824" t="e">
        <f>#REF!+#REF!+#REF!+#REF!+#REF!+#REF!+#REF!+#REF!+#REF!+#REF!+#REF!</f>
        <v>#REF!</v>
      </c>
      <c r="J3013" s="841" t="e">
        <f>#REF!+#REF!+#REF!+#REF!+#REF!+#REF!+#REF!+#REF!+#REF!+#REF!</f>
        <v>#REF!</v>
      </c>
      <c r="K3013" s="825" t="e">
        <f t="shared" si="78"/>
        <v>#REF!</v>
      </c>
      <c r="L3013" s="825" t="e">
        <f t="shared" si="79"/>
        <v>#REF!</v>
      </c>
      <c r="M3013" s="824" t="e">
        <f>#REF!</f>
        <v>#REF!</v>
      </c>
      <c r="N3013" s="841" t="e">
        <f>#REF!</f>
        <v>#REF!</v>
      </c>
      <c r="O3013" s="838" t="e">
        <f t="shared" si="80"/>
        <v>#REF!</v>
      </c>
      <c r="P3013" s="820" t="e">
        <f>Tabla13[[#This Row],[Ejec Real Acumu]]-Tabla13[[#This Row],[Proyec Ejec Acumul]]</f>
        <v>#REF!</v>
      </c>
      <c r="Q3013" s="820" t="e">
        <f>Tabla13[[#This Row],[Ejec Real Mes]]-Tabla13[[#This Row],[Program Entreg Mes]]</f>
        <v>#REF!</v>
      </c>
    </row>
    <row r="3014" spans="1:17">
      <c r="A3014" s="824">
        <v>2</v>
      </c>
      <c r="B3014" s="824" t="s">
        <v>2467</v>
      </c>
      <c r="C3014" s="824" t="s">
        <v>2467</v>
      </c>
      <c r="D3014" s="824" t="s">
        <v>764</v>
      </c>
      <c r="E3014" s="824" t="e">
        <f>#REF!</f>
        <v>#REF!</v>
      </c>
      <c r="F3014" s="824">
        <v>11</v>
      </c>
      <c r="G3014" s="824" t="s">
        <v>2453</v>
      </c>
      <c r="H3014" s="824" t="e">
        <f>#REF!</f>
        <v>#REF!</v>
      </c>
      <c r="I3014" s="824" t="e">
        <f>#REF!+#REF!+#REF!+#REF!+#REF!+#REF!+#REF!+#REF!+#REF!+#REF!+#REF!</f>
        <v>#REF!</v>
      </c>
      <c r="J3014" s="841" t="e">
        <f>#REF!+#REF!+#REF!+#REF!+#REF!+#REF!+#REF!+#REF!+#REF!+#REF!</f>
        <v>#REF!</v>
      </c>
      <c r="K3014" s="825" t="e">
        <f t="shared" si="78"/>
        <v>#REF!</v>
      </c>
      <c r="L3014" s="825" t="e">
        <f t="shared" si="79"/>
        <v>#REF!</v>
      </c>
      <c r="M3014" s="824" t="e">
        <f>#REF!</f>
        <v>#REF!</v>
      </c>
      <c r="N3014" s="841" t="e">
        <f>#REF!</f>
        <v>#REF!</v>
      </c>
      <c r="O3014" s="838" t="e">
        <f t="shared" si="80"/>
        <v>#REF!</v>
      </c>
      <c r="P3014" s="820" t="e">
        <f>Tabla13[[#This Row],[Ejec Real Acumu]]-Tabla13[[#This Row],[Proyec Ejec Acumul]]</f>
        <v>#REF!</v>
      </c>
      <c r="Q3014" s="820" t="e">
        <f>Tabla13[[#This Row],[Ejec Real Mes]]-Tabla13[[#This Row],[Program Entreg Mes]]</f>
        <v>#REF!</v>
      </c>
    </row>
    <row r="3015" spans="1:17">
      <c r="A3015" s="824">
        <v>3</v>
      </c>
      <c r="B3015" s="824" t="s">
        <v>2467</v>
      </c>
      <c r="C3015" s="824" t="s">
        <v>2467</v>
      </c>
      <c r="D3015" s="824" t="s">
        <v>764</v>
      </c>
      <c r="E3015" s="824" t="e">
        <f>#REF!</f>
        <v>#REF!</v>
      </c>
      <c r="F3015" s="824">
        <v>11</v>
      </c>
      <c r="G3015" s="824" t="s">
        <v>2453</v>
      </c>
      <c r="H3015" s="824" t="e">
        <f>#REF!</f>
        <v>#REF!</v>
      </c>
      <c r="I3015" s="824" t="e">
        <f>#REF!+#REF!+#REF!+#REF!+#REF!+#REF!+#REF!+#REF!+#REF!+#REF!+#REF!</f>
        <v>#REF!</v>
      </c>
      <c r="J3015" s="841" t="e">
        <f>#REF!+#REF!+#REF!+#REF!+#REF!+#REF!+#REF!+#REF!+#REF!+#REF!</f>
        <v>#REF!</v>
      </c>
      <c r="K3015" s="825" t="e">
        <f t="shared" si="78"/>
        <v>#REF!</v>
      </c>
      <c r="L3015" s="825" t="e">
        <f t="shared" si="79"/>
        <v>#REF!</v>
      </c>
      <c r="M3015" s="824" t="e">
        <f>#REF!</f>
        <v>#REF!</v>
      </c>
      <c r="N3015" s="841" t="e">
        <f>#REF!</f>
        <v>#REF!</v>
      </c>
      <c r="O3015" s="838" t="e">
        <f t="shared" si="80"/>
        <v>#REF!</v>
      </c>
      <c r="P3015" s="820" t="e">
        <f>Tabla13[[#This Row],[Ejec Real Acumu]]-Tabla13[[#This Row],[Proyec Ejec Acumul]]</f>
        <v>#REF!</v>
      </c>
      <c r="Q3015" s="820" t="e">
        <f>Tabla13[[#This Row],[Ejec Real Mes]]-Tabla13[[#This Row],[Program Entreg Mes]]</f>
        <v>#REF!</v>
      </c>
    </row>
    <row r="3016" spans="1:17">
      <c r="A3016" s="824">
        <v>4</v>
      </c>
      <c r="B3016" s="824" t="s">
        <v>2467</v>
      </c>
      <c r="C3016" s="824" t="s">
        <v>2467</v>
      </c>
      <c r="D3016" s="824" t="s">
        <v>764</v>
      </c>
      <c r="E3016" s="824" t="e">
        <f>#REF!</f>
        <v>#REF!</v>
      </c>
      <c r="F3016" s="824">
        <v>11</v>
      </c>
      <c r="G3016" s="824" t="s">
        <v>2453</v>
      </c>
      <c r="H3016" s="824" t="e">
        <f>#REF!</f>
        <v>#REF!</v>
      </c>
      <c r="I3016" s="824" t="e">
        <f>#REF!+#REF!+#REF!+#REF!+#REF!+#REF!+#REF!+#REF!+#REF!+#REF!+#REF!</f>
        <v>#REF!</v>
      </c>
      <c r="J3016" s="841" t="e">
        <f>#REF!+#REF!+#REF!+#REF!+#REF!+#REF!+#REF!+#REF!+#REF!+#REF!</f>
        <v>#REF!</v>
      </c>
      <c r="K3016" s="825" t="e">
        <f t="shared" si="78"/>
        <v>#REF!</v>
      </c>
      <c r="L3016" s="825" t="e">
        <f t="shared" si="79"/>
        <v>#REF!</v>
      </c>
      <c r="M3016" s="824" t="e">
        <f>#REF!</f>
        <v>#REF!</v>
      </c>
      <c r="N3016" s="841" t="e">
        <f>#REF!</f>
        <v>#REF!</v>
      </c>
      <c r="O3016" s="838" t="e">
        <f t="shared" si="80"/>
        <v>#REF!</v>
      </c>
      <c r="P3016" s="820" t="e">
        <f>Tabla13[[#This Row],[Ejec Real Acumu]]-Tabla13[[#This Row],[Proyec Ejec Acumul]]</f>
        <v>#REF!</v>
      </c>
      <c r="Q3016" s="820" t="e">
        <f>Tabla13[[#This Row],[Ejec Real Mes]]-Tabla13[[#This Row],[Program Entreg Mes]]</f>
        <v>#REF!</v>
      </c>
    </row>
    <row r="3017" spans="1:17">
      <c r="A3017" s="824">
        <v>5</v>
      </c>
      <c r="B3017" s="824" t="s">
        <v>2467</v>
      </c>
      <c r="C3017" s="824" t="s">
        <v>2467</v>
      </c>
      <c r="D3017" s="824" t="s">
        <v>764</v>
      </c>
      <c r="E3017" s="824" t="e">
        <f>#REF!</f>
        <v>#REF!</v>
      </c>
      <c r="F3017" s="824">
        <v>11</v>
      </c>
      <c r="G3017" s="824" t="s">
        <v>2453</v>
      </c>
      <c r="H3017" s="824" t="e">
        <f>#REF!</f>
        <v>#REF!</v>
      </c>
      <c r="I3017" s="824" t="e">
        <f>#REF!+#REF!+#REF!+#REF!+#REF!+#REF!+#REF!+#REF!+#REF!+#REF!+#REF!</f>
        <v>#REF!</v>
      </c>
      <c r="J3017" s="841" t="e">
        <f>#REF!+#REF!+#REF!+#REF!+#REF!+#REF!+#REF!+#REF!+#REF!+#REF!</f>
        <v>#REF!</v>
      </c>
      <c r="K3017" s="825" t="e">
        <f t="shared" si="78"/>
        <v>#REF!</v>
      </c>
      <c r="L3017" s="825" t="e">
        <f t="shared" si="79"/>
        <v>#REF!</v>
      </c>
      <c r="M3017" s="824" t="e">
        <f>#REF!</f>
        <v>#REF!</v>
      </c>
      <c r="N3017" s="841" t="e">
        <f>#REF!</f>
        <v>#REF!</v>
      </c>
      <c r="O3017" s="838" t="e">
        <f t="shared" si="80"/>
        <v>#REF!</v>
      </c>
      <c r="P3017" s="820" t="e">
        <f>Tabla13[[#This Row],[Ejec Real Acumu]]-Tabla13[[#This Row],[Proyec Ejec Acumul]]</f>
        <v>#REF!</v>
      </c>
      <c r="Q3017" s="820" t="e">
        <f>Tabla13[[#This Row],[Ejec Real Mes]]-Tabla13[[#This Row],[Program Entreg Mes]]</f>
        <v>#REF!</v>
      </c>
    </row>
    <row r="3018" spans="1:17">
      <c r="A3018" s="824">
        <v>6</v>
      </c>
      <c r="B3018" s="824" t="s">
        <v>2467</v>
      </c>
      <c r="C3018" s="824" t="s">
        <v>2467</v>
      </c>
      <c r="D3018" s="824" t="s">
        <v>764</v>
      </c>
      <c r="E3018" s="824" t="e">
        <f>#REF!</f>
        <v>#REF!</v>
      </c>
      <c r="F3018" s="824">
        <v>11</v>
      </c>
      <c r="G3018" s="824" t="s">
        <v>2453</v>
      </c>
      <c r="H3018" s="824" t="e">
        <f>#REF!</f>
        <v>#REF!</v>
      </c>
      <c r="I3018" s="824" t="e">
        <f>#REF!+#REF!+#REF!+#REF!+#REF!+#REF!+#REF!+#REF!+#REF!+#REF!+#REF!</f>
        <v>#REF!</v>
      </c>
      <c r="J3018" s="841" t="e">
        <f>#REF!+#REF!+#REF!+#REF!+#REF!+#REF!+#REF!+#REF!+#REF!+#REF!</f>
        <v>#REF!</v>
      </c>
      <c r="K3018" s="825" t="e">
        <f t="shared" si="78"/>
        <v>#REF!</v>
      </c>
      <c r="L3018" s="825" t="e">
        <f t="shared" si="79"/>
        <v>#REF!</v>
      </c>
      <c r="M3018" s="824" t="e">
        <f>#REF!</f>
        <v>#REF!</v>
      </c>
      <c r="N3018" s="841" t="e">
        <f>#REF!</f>
        <v>#REF!</v>
      </c>
      <c r="O3018" s="838" t="e">
        <f t="shared" si="80"/>
        <v>#REF!</v>
      </c>
      <c r="P3018" s="820" t="e">
        <f>Tabla13[[#This Row],[Ejec Real Acumu]]-Tabla13[[#This Row],[Proyec Ejec Acumul]]</f>
        <v>#REF!</v>
      </c>
      <c r="Q3018" s="820" t="e">
        <f>Tabla13[[#This Row],[Ejec Real Mes]]-Tabla13[[#This Row],[Program Entreg Mes]]</f>
        <v>#REF!</v>
      </c>
    </row>
    <row r="3019" spans="1:17">
      <c r="A3019" s="824">
        <v>7</v>
      </c>
      <c r="B3019" s="824" t="s">
        <v>2467</v>
      </c>
      <c r="C3019" s="824" t="s">
        <v>2467</v>
      </c>
      <c r="D3019" s="824" t="s">
        <v>764</v>
      </c>
      <c r="E3019" s="824" t="e">
        <f>#REF!</f>
        <v>#REF!</v>
      </c>
      <c r="F3019" s="824">
        <v>11</v>
      </c>
      <c r="G3019" s="824" t="s">
        <v>2453</v>
      </c>
      <c r="H3019" s="824" t="e">
        <f>#REF!</f>
        <v>#REF!</v>
      </c>
      <c r="I3019" s="824" t="e">
        <f>#REF!+#REF!+#REF!+#REF!+#REF!+#REF!+#REF!+#REF!+#REF!+#REF!+#REF!</f>
        <v>#REF!</v>
      </c>
      <c r="J3019" s="841" t="e">
        <f>#REF!+#REF!+#REF!+#REF!+#REF!+#REF!+#REF!+#REF!+#REF!+#REF!</f>
        <v>#REF!</v>
      </c>
      <c r="K3019" s="825" t="e">
        <f t="shared" si="78"/>
        <v>#REF!</v>
      </c>
      <c r="L3019" s="825" t="e">
        <f t="shared" si="79"/>
        <v>#REF!</v>
      </c>
      <c r="M3019" s="824" t="e">
        <f>#REF!</f>
        <v>#REF!</v>
      </c>
      <c r="N3019" s="841" t="e">
        <f>#REF!</f>
        <v>#REF!</v>
      </c>
      <c r="O3019" s="838" t="e">
        <f t="shared" si="80"/>
        <v>#REF!</v>
      </c>
      <c r="P3019" s="820" t="e">
        <f>Tabla13[[#This Row],[Ejec Real Acumu]]-Tabla13[[#This Row],[Proyec Ejec Acumul]]</f>
        <v>#REF!</v>
      </c>
      <c r="Q3019" s="820" t="e">
        <f>Tabla13[[#This Row],[Ejec Real Mes]]-Tabla13[[#This Row],[Program Entreg Mes]]</f>
        <v>#REF!</v>
      </c>
    </row>
    <row r="3020" spans="1:17">
      <c r="A3020" s="824">
        <v>1</v>
      </c>
      <c r="B3020" s="824" t="s">
        <v>2467</v>
      </c>
      <c r="C3020" s="824" t="s">
        <v>2467</v>
      </c>
      <c r="D3020" s="824" t="s">
        <v>764</v>
      </c>
      <c r="E3020" s="824" t="e">
        <f>#REF!</f>
        <v>#REF!</v>
      </c>
      <c r="F3020" s="824">
        <v>12</v>
      </c>
      <c r="G3020" s="824" t="s">
        <v>2454</v>
      </c>
      <c r="H3020" s="824" t="e">
        <f>#REF!</f>
        <v>#REF!</v>
      </c>
      <c r="I3020" s="824" t="e">
        <f>#REF!+#REF!+#REF!+#REF!+#REF!+#REF!+#REF!+#REF!+#REF!+#REF!+#REF!+#REF!</f>
        <v>#REF!</v>
      </c>
      <c r="J3020" s="841" t="e">
        <f>#REF!+#REF!+#REF!+#REF!+#REF!+#REF!+#REF!+#REF!+#REF!+#REF!+#REF!+#REF!</f>
        <v>#REF!</v>
      </c>
      <c r="K3020" s="825" t="e">
        <f t="shared" si="78"/>
        <v>#REF!</v>
      </c>
      <c r="L3020" s="825" t="e">
        <f t="shared" si="79"/>
        <v>#REF!</v>
      </c>
      <c r="M3020" s="824" t="e">
        <f>#REF!</f>
        <v>#REF!</v>
      </c>
      <c r="N3020" s="841" t="e">
        <f>#REF!</f>
        <v>#REF!</v>
      </c>
      <c r="O3020" s="838" t="e">
        <f t="shared" si="80"/>
        <v>#REF!</v>
      </c>
      <c r="P3020" s="820" t="e">
        <f>Tabla13[[#This Row],[Ejec Real Acumu]]-Tabla13[[#This Row],[Proyec Ejec Acumul]]</f>
        <v>#REF!</v>
      </c>
      <c r="Q3020" s="820" t="e">
        <f>Tabla13[[#This Row],[Ejec Real Mes]]-Tabla13[[#This Row],[Program Entreg Mes]]</f>
        <v>#REF!</v>
      </c>
    </row>
    <row r="3021" spans="1:17">
      <c r="A3021" s="824">
        <v>2</v>
      </c>
      <c r="B3021" s="824" t="s">
        <v>2467</v>
      </c>
      <c r="C3021" s="824" t="s">
        <v>2467</v>
      </c>
      <c r="D3021" s="824" t="s">
        <v>764</v>
      </c>
      <c r="E3021" s="824" t="e">
        <f>#REF!</f>
        <v>#REF!</v>
      </c>
      <c r="F3021" s="824">
        <v>12</v>
      </c>
      <c r="G3021" s="824" t="s">
        <v>2454</v>
      </c>
      <c r="H3021" s="824" t="e">
        <f>#REF!</f>
        <v>#REF!</v>
      </c>
      <c r="I3021" s="824" t="e">
        <f>#REF!+#REF!+#REF!+#REF!+#REF!+#REF!+#REF!+#REF!+#REF!+#REF!+#REF!+#REF!</f>
        <v>#REF!</v>
      </c>
      <c r="J3021" s="841" t="e">
        <f>#REF!+#REF!+#REF!+#REF!+#REF!+#REF!+#REF!+#REF!+#REF!+#REF!+#REF!+#REF!</f>
        <v>#REF!</v>
      </c>
      <c r="K3021" s="825" t="e">
        <f t="shared" si="78"/>
        <v>#REF!</v>
      </c>
      <c r="L3021" s="825" t="e">
        <f t="shared" si="79"/>
        <v>#REF!</v>
      </c>
      <c r="M3021" s="824" t="e">
        <f>#REF!</f>
        <v>#REF!</v>
      </c>
      <c r="N3021" s="841" t="e">
        <f>#REF!</f>
        <v>#REF!</v>
      </c>
      <c r="O3021" s="838" t="e">
        <f t="shared" si="80"/>
        <v>#REF!</v>
      </c>
      <c r="P3021" s="820" t="e">
        <f>Tabla13[[#This Row],[Ejec Real Acumu]]-Tabla13[[#This Row],[Proyec Ejec Acumul]]</f>
        <v>#REF!</v>
      </c>
      <c r="Q3021" s="820" t="e">
        <f>Tabla13[[#This Row],[Ejec Real Mes]]-Tabla13[[#This Row],[Program Entreg Mes]]</f>
        <v>#REF!</v>
      </c>
    </row>
    <row r="3022" spans="1:17">
      <c r="A3022" s="824">
        <v>3</v>
      </c>
      <c r="B3022" s="824" t="s">
        <v>2467</v>
      </c>
      <c r="C3022" s="824" t="s">
        <v>2467</v>
      </c>
      <c r="D3022" s="824" t="s">
        <v>764</v>
      </c>
      <c r="E3022" s="824" t="e">
        <f>#REF!</f>
        <v>#REF!</v>
      </c>
      <c r="F3022" s="824">
        <v>12</v>
      </c>
      <c r="G3022" s="824" t="s">
        <v>2454</v>
      </c>
      <c r="H3022" s="824" t="e">
        <f>#REF!</f>
        <v>#REF!</v>
      </c>
      <c r="I3022" s="824" t="e">
        <f>#REF!+#REF!+#REF!+#REF!+#REF!+#REF!+#REF!+#REF!+#REF!+#REF!+#REF!+#REF!</f>
        <v>#REF!</v>
      </c>
      <c r="J3022" s="841" t="e">
        <f>#REF!+#REF!+#REF!+#REF!+#REF!+#REF!+#REF!+#REF!+#REF!+#REF!+#REF!+#REF!</f>
        <v>#REF!</v>
      </c>
      <c r="K3022" s="825" t="e">
        <f t="shared" si="78"/>
        <v>#REF!</v>
      </c>
      <c r="L3022" s="825" t="e">
        <f t="shared" si="79"/>
        <v>#REF!</v>
      </c>
      <c r="M3022" s="824" t="e">
        <f>#REF!</f>
        <v>#REF!</v>
      </c>
      <c r="N3022" s="841" t="e">
        <f>#REF!</f>
        <v>#REF!</v>
      </c>
      <c r="O3022" s="838" t="e">
        <f t="shared" si="80"/>
        <v>#REF!</v>
      </c>
      <c r="P3022" s="820" t="e">
        <f>Tabla13[[#This Row],[Ejec Real Acumu]]-Tabla13[[#This Row],[Proyec Ejec Acumul]]</f>
        <v>#REF!</v>
      </c>
      <c r="Q3022" s="820" t="e">
        <f>Tabla13[[#This Row],[Ejec Real Mes]]-Tabla13[[#This Row],[Program Entreg Mes]]</f>
        <v>#REF!</v>
      </c>
    </row>
    <row r="3023" spans="1:17">
      <c r="A3023" s="824">
        <v>4</v>
      </c>
      <c r="B3023" s="824" t="s">
        <v>2467</v>
      </c>
      <c r="C3023" s="824" t="s">
        <v>2467</v>
      </c>
      <c r="D3023" s="824" t="s">
        <v>764</v>
      </c>
      <c r="E3023" s="824" t="e">
        <f>#REF!</f>
        <v>#REF!</v>
      </c>
      <c r="F3023" s="824">
        <v>12</v>
      </c>
      <c r="G3023" s="824" t="s">
        <v>2454</v>
      </c>
      <c r="H3023" s="824" t="e">
        <f>#REF!</f>
        <v>#REF!</v>
      </c>
      <c r="I3023" s="824" t="e">
        <f>#REF!+#REF!+#REF!+#REF!+#REF!+#REF!+#REF!+#REF!+#REF!+#REF!+#REF!+#REF!</f>
        <v>#REF!</v>
      </c>
      <c r="J3023" s="841" t="e">
        <f>#REF!+#REF!+#REF!+#REF!+#REF!+#REF!+#REF!+#REF!+#REF!+#REF!+#REF!+#REF!</f>
        <v>#REF!</v>
      </c>
      <c r="K3023" s="825" t="e">
        <f t="shared" si="78"/>
        <v>#REF!</v>
      </c>
      <c r="L3023" s="825" t="e">
        <f t="shared" si="79"/>
        <v>#REF!</v>
      </c>
      <c r="M3023" s="824" t="e">
        <f>#REF!</f>
        <v>#REF!</v>
      </c>
      <c r="N3023" s="841" t="e">
        <f>#REF!</f>
        <v>#REF!</v>
      </c>
      <c r="O3023" s="838" t="e">
        <f t="shared" si="80"/>
        <v>#REF!</v>
      </c>
      <c r="P3023" s="820" t="e">
        <f>Tabla13[[#This Row],[Ejec Real Acumu]]-Tabla13[[#This Row],[Proyec Ejec Acumul]]</f>
        <v>#REF!</v>
      </c>
      <c r="Q3023" s="820" t="e">
        <f>Tabla13[[#This Row],[Ejec Real Mes]]-Tabla13[[#This Row],[Program Entreg Mes]]</f>
        <v>#REF!</v>
      </c>
    </row>
    <row r="3024" spans="1:17">
      <c r="A3024" s="824">
        <v>5</v>
      </c>
      <c r="B3024" s="824" t="s">
        <v>2467</v>
      </c>
      <c r="C3024" s="824" t="s">
        <v>2467</v>
      </c>
      <c r="D3024" s="824" t="s">
        <v>764</v>
      </c>
      <c r="E3024" s="824" t="e">
        <f>#REF!</f>
        <v>#REF!</v>
      </c>
      <c r="F3024" s="824">
        <v>12</v>
      </c>
      <c r="G3024" s="824" t="s">
        <v>2454</v>
      </c>
      <c r="H3024" s="824" t="e">
        <f>#REF!</f>
        <v>#REF!</v>
      </c>
      <c r="I3024" s="824" t="e">
        <f>#REF!+#REF!+#REF!+#REF!+#REF!+#REF!+#REF!+#REF!+#REF!+#REF!+#REF!+#REF!</f>
        <v>#REF!</v>
      </c>
      <c r="J3024" s="841" t="e">
        <f>#REF!+#REF!+#REF!+#REF!+#REF!+#REF!+#REF!+#REF!+#REF!+#REF!+#REF!+#REF!</f>
        <v>#REF!</v>
      </c>
      <c r="K3024" s="825" t="e">
        <f t="shared" si="78"/>
        <v>#REF!</v>
      </c>
      <c r="L3024" s="825" t="e">
        <f t="shared" si="79"/>
        <v>#REF!</v>
      </c>
      <c r="M3024" s="824" t="e">
        <f>#REF!</f>
        <v>#REF!</v>
      </c>
      <c r="N3024" s="841" t="e">
        <f>#REF!</f>
        <v>#REF!</v>
      </c>
      <c r="O3024" s="838" t="e">
        <f t="shared" si="80"/>
        <v>#REF!</v>
      </c>
      <c r="P3024" s="820" t="e">
        <f>Tabla13[[#This Row],[Ejec Real Acumu]]-Tabla13[[#This Row],[Proyec Ejec Acumul]]</f>
        <v>#REF!</v>
      </c>
      <c r="Q3024" s="820" t="e">
        <f>Tabla13[[#This Row],[Ejec Real Mes]]-Tabla13[[#This Row],[Program Entreg Mes]]</f>
        <v>#REF!</v>
      </c>
    </row>
    <row r="3025" spans="1:17">
      <c r="A3025" s="824">
        <v>6</v>
      </c>
      <c r="B3025" s="824" t="s">
        <v>2467</v>
      </c>
      <c r="C3025" s="824" t="s">
        <v>2467</v>
      </c>
      <c r="D3025" s="824" t="s">
        <v>764</v>
      </c>
      <c r="E3025" s="824" t="e">
        <f>#REF!</f>
        <v>#REF!</v>
      </c>
      <c r="F3025" s="824">
        <v>12</v>
      </c>
      <c r="G3025" s="824" t="s">
        <v>2454</v>
      </c>
      <c r="H3025" s="824" t="e">
        <f>#REF!</f>
        <v>#REF!</v>
      </c>
      <c r="I3025" s="824" t="e">
        <f>#REF!+#REF!+#REF!+#REF!+#REF!+#REF!+#REF!+#REF!+#REF!+#REF!+#REF!+#REF!</f>
        <v>#REF!</v>
      </c>
      <c r="J3025" s="841" t="e">
        <f>#REF!+#REF!+#REF!+#REF!+#REF!+#REF!+#REF!+#REF!+#REF!+#REF!+#REF!+#REF!</f>
        <v>#REF!</v>
      </c>
      <c r="K3025" s="825" t="e">
        <f t="shared" si="78"/>
        <v>#REF!</v>
      </c>
      <c r="L3025" s="825" t="e">
        <f t="shared" si="79"/>
        <v>#REF!</v>
      </c>
      <c r="M3025" s="824" t="e">
        <f>#REF!</f>
        <v>#REF!</v>
      </c>
      <c r="N3025" s="841" t="e">
        <f>#REF!</f>
        <v>#REF!</v>
      </c>
      <c r="O3025" s="838" t="e">
        <f t="shared" si="80"/>
        <v>#REF!</v>
      </c>
      <c r="P3025" s="820" t="e">
        <f>Tabla13[[#This Row],[Ejec Real Acumu]]-Tabla13[[#This Row],[Proyec Ejec Acumul]]</f>
        <v>#REF!</v>
      </c>
      <c r="Q3025" s="820" t="e">
        <f>Tabla13[[#This Row],[Ejec Real Mes]]-Tabla13[[#This Row],[Program Entreg Mes]]</f>
        <v>#REF!</v>
      </c>
    </row>
    <row r="3026" spans="1:17">
      <c r="A3026" s="824">
        <v>7</v>
      </c>
      <c r="B3026" s="824" t="s">
        <v>2467</v>
      </c>
      <c r="C3026" s="824" t="s">
        <v>2467</v>
      </c>
      <c r="D3026" s="824" t="s">
        <v>764</v>
      </c>
      <c r="E3026" s="824" t="e">
        <f>#REF!</f>
        <v>#REF!</v>
      </c>
      <c r="F3026" s="824">
        <v>12</v>
      </c>
      <c r="G3026" s="824" t="s">
        <v>2454</v>
      </c>
      <c r="H3026" s="824" t="e">
        <f>#REF!</f>
        <v>#REF!</v>
      </c>
      <c r="I3026" s="824" t="e">
        <f>#REF!+#REF!+#REF!+#REF!+#REF!+#REF!+#REF!+#REF!+#REF!+#REF!+#REF!+#REF!</f>
        <v>#REF!</v>
      </c>
      <c r="J3026" s="841" t="e">
        <f>#REF!+#REF!+#REF!+#REF!+#REF!+#REF!+#REF!+#REF!+#REF!+#REF!+#REF!+#REF!</f>
        <v>#REF!</v>
      </c>
      <c r="K3026" s="825" t="e">
        <f t="shared" si="78"/>
        <v>#REF!</v>
      </c>
      <c r="L3026" s="825" t="e">
        <f t="shared" si="79"/>
        <v>#REF!</v>
      </c>
      <c r="M3026" s="824" t="e">
        <f>#REF!</f>
        <v>#REF!</v>
      </c>
      <c r="N3026" s="841" t="e">
        <f>#REF!</f>
        <v>#REF!</v>
      </c>
      <c r="O3026" s="838" t="e">
        <f t="shared" si="80"/>
        <v>#REF!</v>
      </c>
      <c r="P3026" s="820" t="e">
        <f>Tabla13[[#This Row],[Ejec Real Acumu]]-Tabla13[[#This Row],[Proyec Ejec Acumul]]</f>
        <v>#REF!</v>
      </c>
      <c r="Q3026" s="820" t="e">
        <f>Tabla13[[#This Row],[Ejec Real Mes]]-Tabla13[[#This Row],[Program Entreg Mes]]</f>
        <v>#REF!</v>
      </c>
    </row>
    <row r="3027" spans="1:17">
      <c r="A3027" s="834">
        <v>1</v>
      </c>
      <c r="B3027" s="834" t="s">
        <v>2468</v>
      </c>
      <c r="C3027" s="834" t="s">
        <v>2469</v>
      </c>
      <c r="D3027" s="834" t="s">
        <v>764</v>
      </c>
      <c r="E3027" s="834" t="e">
        <f>#REF!</f>
        <v>#REF!</v>
      </c>
      <c r="F3027" s="834">
        <v>1</v>
      </c>
      <c r="G3027" s="834" t="s">
        <v>2443</v>
      </c>
      <c r="H3027" s="834" t="e">
        <f>#REF!</f>
        <v>#REF!</v>
      </c>
      <c r="I3027" s="834" t="e">
        <f>#REF!</f>
        <v>#REF!</v>
      </c>
      <c r="J3027" s="834" t="e">
        <f>#REF!</f>
        <v>#REF!</v>
      </c>
      <c r="K3027" s="835" t="e">
        <f t="shared" si="78"/>
        <v>#REF!</v>
      </c>
      <c r="L3027" s="835" t="e">
        <f t="shared" si="79"/>
        <v>#REF!</v>
      </c>
      <c r="M3027" s="834" t="e">
        <f>#REF!</f>
        <v>#REF!</v>
      </c>
      <c r="N3027" s="834" t="e">
        <f>#REF!</f>
        <v>#REF!</v>
      </c>
      <c r="O3027" s="836" t="e">
        <f t="shared" si="80"/>
        <v>#REF!</v>
      </c>
      <c r="P3027" s="820" t="e">
        <f>Tabla13[[#This Row],[Ejec Real Acumu]]-Tabla13[[#This Row],[Proyec Ejec Acumul]]</f>
        <v>#REF!</v>
      </c>
      <c r="Q3027" s="820" t="e">
        <f>Tabla13[[#This Row],[Ejec Real Mes]]-Tabla13[[#This Row],[Program Entreg Mes]]</f>
        <v>#REF!</v>
      </c>
    </row>
    <row r="3028" spans="1:17">
      <c r="A3028" s="834">
        <v>2</v>
      </c>
      <c r="B3028" s="834" t="s">
        <v>2468</v>
      </c>
      <c r="C3028" s="834" t="s">
        <v>2469</v>
      </c>
      <c r="D3028" s="834" t="s">
        <v>764</v>
      </c>
      <c r="E3028" s="834" t="e">
        <f>#REF!</f>
        <v>#REF!</v>
      </c>
      <c r="F3028" s="834">
        <v>1</v>
      </c>
      <c r="G3028" s="834" t="s">
        <v>2443</v>
      </c>
      <c r="H3028" s="834" t="e">
        <f>#REF!</f>
        <v>#REF!</v>
      </c>
      <c r="I3028" s="834" t="e">
        <f>#REF!</f>
        <v>#REF!</v>
      </c>
      <c r="J3028" s="834" t="e">
        <f>#REF!</f>
        <v>#REF!</v>
      </c>
      <c r="K3028" s="835" t="e">
        <f t="shared" si="78"/>
        <v>#REF!</v>
      </c>
      <c r="L3028" s="835" t="e">
        <f t="shared" si="79"/>
        <v>#REF!</v>
      </c>
      <c r="M3028" s="834" t="e">
        <f>#REF!</f>
        <v>#REF!</v>
      </c>
      <c r="N3028" s="834" t="e">
        <f>#REF!</f>
        <v>#REF!</v>
      </c>
      <c r="O3028" s="836" t="e">
        <f t="shared" si="80"/>
        <v>#REF!</v>
      </c>
      <c r="P3028" s="820" t="e">
        <f>Tabla13[[#This Row],[Ejec Real Acumu]]-Tabla13[[#This Row],[Proyec Ejec Acumul]]</f>
        <v>#REF!</v>
      </c>
      <c r="Q3028" s="820" t="e">
        <f>Tabla13[[#This Row],[Ejec Real Mes]]-Tabla13[[#This Row],[Program Entreg Mes]]</f>
        <v>#REF!</v>
      </c>
    </row>
    <row r="3029" spans="1:17">
      <c r="A3029" s="834">
        <v>3</v>
      </c>
      <c r="B3029" s="834" t="s">
        <v>2468</v>
      </c>
      <c r="C3029" s="834" t="s">
        <v>2469</v>
      </c>
      <c r="D3029" s="834" t="s">
        <v>764</v>
      </c>
      <c r="E3029" s="834" t="e">
        <f>#REF!</f>
        <v>#REF!</v>
      </c>
      <c r="F3029" s="834">
        <v>1</v>
      </c>
      <c r="G3029" s="834" t="s">
        <v>2443</v>
      </c>
      <c r="H3029" s="834" t="e">
        <f>#REF!</f>
        <v>#REF!</v>
      </c>
      <c r="I3029" s="834" t="e">
        <f>#REF!</f>
        <v>#REF!</v>
      </c>
      <c r="J3029" s="834" t="e">
        <f>#REF!</f>
        <v>#REF!</v>
      </c>
      <c r="K3029" s="835" t="e">
        <f t="shared" si="78"/>
        <v>#REF!</v>
      </c>
      <c r="L3029" s="835" t="e">
        <f t="shared" si="79"/>
        <v>#REF!</v>
      </c>
      <c r="M3029" s="834" t="e">
        <f>#REF!</f>
        <v>#REF!</v>
      </c>
      <c r="N3029" s="834" t="e">
        <f>#REF!</f>
        <v>#REF!</v>
      </c>
      <c r="O3029" s="836" t="e">
        <f t="shared" si="80"/>
        <v>#REF!</v>
      </c>
      <c r="P3029" s="820" t="e">
        <f>Tabla13[[#This Row],[Ejec Real Acumu]]-Tabla13[[#This Row],[Proyec Ejec Acumul]]</f>
        <v>#REF!</v>
      </c>
      <c r="Q3029" s="820" t="e">
        <f>Tabla13[[#This Row],[Ejec Real Mes]]-Tabla13[[#This Row],[Program Entreg Mes]]</f>
        <v>#REF!</v>
      </c>
    </row>
    <row r="3030" spans="1:17">
      <c r="A3030" s="834">
        <v>4</v>
      </c>
      <c r="B3030" s="834" t="s">
        <v>2468</v>
      </c>
      <c r="C3030" s="834" t="s">
        <v>2469</v>
      </c>
      <c r="D3030" s="834" t="s">
        <v>764</v>
      </c>
      <c r="E3030" s="834" t="e">
        <f>#REF!</f>
        <v>#REF!</v>
      </c>
      <c r="F3030" s="834">
        <v>1</v>
      </c>
      <c r="G3030" s="834" t="s">
        <v>2443</v>
      </c>
      <c r="H3030" s="834" t="e">
        <f>#REF!</f>
        <v>#REF!</v>
      </c>
      <c r="I3030" s="834" t="e">
        <f>#REF!</f>
        <v>#REF!</v>
      </c>
      <c r="J3030" s="834" t="e">
        <f>#REF!</f>
        <v>#REF!</v>
      </c>
      <c r="K3030" s="835" t="e">
        <f t="shared" si="78"/>
        <v>#REF!</v>
      </c>
      <c r="L3030" s="835" t="e">
        <f t="shared" si="79"/>
        <v>#REF!</v>
      </c>
      <c r="M3030" s="834" t="e">
        <f>#REF!</f>
        <v>#REF!</v>
      </c>
      <c r="N3030" s="834" t="e">
        <f>#REF!</f>
        <v>#REF!</v>
      </c>
      <c r="O3030" s="836" t="e">
        <f t="shared" si="80"/>
        <v>#REF!</v>
      </c>
      <c r="P3030" s="820" t="e">
        <f>Tabla13[[#This Row],[Ejec Real Acumu]]-Tabla13[[#This Row],[Proyec Ejec Acumul]]</f>
        <v>#REF!</v>
      </c>
      <c r="Q3030" s="820" t="e">
        <f>Tabla13[[#This Row],[Ejec Real Mes]]-Tabla13[[#This Row],[Program Entreg Mes]]</f>
        <v>#REF!</v>
      </c>
    </row>
    <row r="3031" spans="1:17">
      <c r="A3031" s="834">
        <v>5</v>
      </c>
      <c r="B3031" s="834" t="s">
        <v>2468</v>
      </c>
      <c r="C3031" s="834" t="s">
        <v>2469</v>
      </c>
      <c r="D3031" s="834" t="s">
        <v>764</v>
      </c>
      <c r="E3031" s="834" t="e">
        <f>#REF!</f>
        <v>#REF!</v>
      </c>
      <c r="F3031" s="834">
        <v>1</v>
      </c>
      <c r="G3031" s="834" t="s">
        <v>2443</v>
      </c>
      <c r="H3031" s="834" t="e">
        <f>#REF!</f>
        <v>#REF!</v>
      </c>
      <c r="I3031" s="834" t="e">
        <f>#REF!</f>
        <v>#REF!</v>
      </c>
      <c r="J3031" s="834" t="e">
        <f>#REF!</f>
        <v>#REF!</v>
      </c>
      <c r="K3031" s="835" t="e">
        <f t="shared" si="78"/>
        <v>#REF!</v>
      </c>
      <c r="L3031" s="835" t="e">
        <f t="shared" si="79"/>
        <v>#REF!</v>
      </c>
      <c r="M3031" s="834" t="e">
        <f>#REF!</f>
        <v>#REF!</v>
      </c>
      <c r="N3031" s="834" t="e">
        <f>#REF!</f>
        <v>#REF!</v>
      </c>
      <c r="O3031" s="836" t="e">
        <f t="shared" si="80"/>
        <v>#REF!</v>
      </c>
      <c r="P3031" s="820" t="e">
        <f>Tabla13[[#This Row],[Ejec Real Acumu]]-Tabla13[[#This Row],[Proyec Ejec Acumul]]</f>
        <v>#REF!</v>
      </c>
      <c r="Q3031" s="820" t="e">
        <f>Tabla13[[#This Row],[Ejec Real Mes]]-Tabla13[[#This Row],[Program Entreg Mes]]</f>
        <v>#REF!</v>
      </c>
    </row>
    <row r="3032" spans="1:17">
      <c r="A3032" s="834">
        <v>6</v>
      </c>
      <c r="B3032" s="834" t="s">
        <v>2468</v>
      </c>
      <c r="C3032" s="834" t="s">
        <v>2469</v>
      </c>
      <c r="D3032" s="834" t="s">
        <v>764</v>
      </c>
      <c r="E3032" s="834" t="e">
        <f>#REF!</f>
        <v>#REF!</v>
      </c>
      <c r="F3032" s="834">
        <v>1</v>
      </c>
      <c r="G3032" s="834" t="s">
        <v>2443</v>
      </c>
      <c r="H3032" s="834" t="e">
        <f>#REF!</f>
        <v>#REF!</v>
      </c>
      <c r="I3032" s="834" t="e">
        <f>#REF!</f>
        <v>#REF!</v>
      </c>
      <c r="J3032" s="834" t="e">
        <f>#REF!</f>
        <v>#REF!</v>
      </c>
      <c r="K3032" s="835" t="e">
        <f t="shared" si="78"/>
        <v>#REF!</v>
      </c>
      <c r="L3032" s="835" t="e">
        <f t="shared" si="79"/>
        <v>#REF!</v>
      </c>
      <c r="M3032" s="834" t="e">
        <f>#REF!</f>
        <v>#REF!</v>
      </c>
      <c r="N3032" s="834" t="e">
        <f>#REF!</f>
        <v>#REF!</v>
      </c>
      <c r="O3032" s="836" t="e">
        <f t="shared" si="80"/>
        <v>#REF!</v>
      </c>
      <c r="P3032" s="820" t="e">
        <f>Tabla13[[#This Row],[Ejec Real Acumu]]-Tabla13[[#This Row],[Proyec Ejec Acumul]]</f>
        <v>#REF!</v>
      </c>
      <c r="Q3032" s="820" t="e">
        <f>Tabla13[[#This Row],[Ejec Real Mes]]-Tabla13[[#This Row],[Program Entreg Mes]]</f>
        <v>#REF!</v>
      </c>
    </row>
    <row r="3033" spans="1:17">
      <c r="A3033" s="834">
        <v>7</v>
      </c>
      <c r="B3033" s="834" t="s">
        <v>2468</v>
      </c>
      <c r="C3033" s="834" t="s">
        <v>2469</v>
      </c>
      <c r="D3033" s="834" t="s">
        <v>764</v>
      </c>
      <c r="E3033" s="834" t="e">
        <f>#REF!</f>
        <v>#REF!</v>
      </c>
      <c r="F3033" s="834">
        <v>1</v>
      </c>
      <c r="G3033" s="834" t="s">
        <v>2443</v>
      </c>
      <c r="H3033" s="834" t="e">
        <f>#REF!</f>
        <v>#REF!</v>
      </c>
      <c r="I3033" s="834" t="e">
        <f>#REF!</f>
        <v>#REF!</v>
      </c>
      <c r="J3033" s="834" t="e">
        <f>#REF!</f>
        <v>#REF!</v>
      </c>
      <c r="K3033" s="835" t="e">
        <f t="shared" si="78"/>
        <v>#REF!</v>
      </c>
      <c r="L3033" s="835" t="e">
        <f t="shared" si="79"/>
        <v>#REF!</v>
      </c>
      <c r="M3033" s="834" t="e">
        <f>#REF!</f>
        <v>#REF!</v>
      </c>
      <c r="N3033" s="834" t="e">
        <f>#REF!</f>
        <v>#REF!</v>
      </c>
      <c r="O3033" s="836" t="e">
        <f t="shared" si="80"/>
        <v>#REF!</v>
      </c>
      <c r="P3033" s="820" t="e">
        <f>Tabla13[[#This Row],[Ejec Real Acumu]]-Tabla13[[#This Row],[Proyec Ejec Acumul]]</f>
        <v>#REF!</v>
      </c>
      <c r="Q3033" s="820" t="e">
        <f>Tabla13[[#This Row],[Ejec Real Mes]]-Tabla13[[#This Row],[Program Entreg Mes]]</f>
        <v>#REF!</v>
      </c>
    </row>
    <row r="3034" spans="1:17">
      <c r="A3034" s="834">
        <v>8</v>
      </c>
      <c r="B3034" s="834" t="s">
        <v>2468</v>
      </c>
      <c r="C3034" s="834" t="s">
        <v>2469</v>
      </c>
      <c r="D3034" s="834" t="s">
        <v>764</v>
      </c>
      <c r="E3034" s="834" t="e">
        <f>#REF!</f>
        <v>#REF!</v>
      </c>
      <c r="F3034" s="834">
        <v>1</v>
      </c>
      <c r="G3034" s="834" t="s">
        <v>2443</v>
      </c>
      <c r="H3034" s="834" t="e">
        <f>#REF!</f>
        <v>#REF!</v>
      </c>
      <c r="I3034" s="834" t="e">
        <f>#REF!</f>
        <v>#REF!</v>
      </c>
      <c r="J3034" s="834" t="e">
        <f>#REF!</f>
        <v>#REF!</v>
      </c>
      <c r="K3034" s="835" t="e">
        <f t="shared" si="78"/>
        <v>#REF!</v>
      </c>
      <c r="L3034" s="835" t="e">
        <f t="shared" si="79"/>
        <v>#REF!</v>
      </c>
      <c r="M3034" s="834" t="e">
        <f>#REF!</f>
        <v>#REF!</v>
      </c>
      <c r="N3034" s="834" t="e">
        <f>#REF!</f>
        <v>#REF!</v>
      </c>
      <c r="O3034" s="836" t="e">
        <f t="shared" si="80"/>
        <v>#REF!</v>
      </c>
      <c r="P3034" s="820" t="e">
        <f>Tabla13[[#This Row],[Ejec Real Acumu]]-Tabla13[[#This Row],[Proyec Ejec Acumul]]</f>
        <v>#REF!</v>
      </c>
      <c r="Q3034" s="820" t="e">
        <f>Tabla13[[#This Row],[Ejec Real Mes]]-Tabla13[[#This Row],[Program Entreg Mes]]</f>
        <v>#REF!</v>
      </c>
    </row>
    <row r="3035" spans="1:17">
      <c r="A3035" s="834">
        <v>9</v>
      </c>
      <c r="B3035" s="834" t="s">
        <v>2468</v>
      </c>
      <c r="C3035" s="834" t="s">
        <v>2469</v>
      </c>
      <c r="D3035" s="834" t="s">
        <v>764</v>
      </c>
      <c r="E3035" s="834" t="e">
        <f>#REF!</f>
        <v>#REF!</v>
      </c>
      <c r="F3035" s="834">
        <v>1</v>
      </c>
      <c r="G3035" s="834" t="s">
        <v>2443</v>
      </c>
      <c r="H3035" s="834" t="e">
        <f>#REF!</f>
        <v>#REF!</v>
      </c>
      <c r="I3035" s="834" t="e">
        <f>#REF!</f>
        <v>#REF!</v>
      </c>
      <c r="J3035" s="834" t="e">
        <f>#REF!</f>
        <v>#REF!</v>
      </c>
      <c r="K3035" s="835" t="e">
        <f t="shared" si="78"/>
        <v>#REF!</v>
      </c>
      <c r="L3035" s="835" t="e">
        <f t="shared" si="79"/>
        <v>#REF!</v>
      </c>
      <c r="M3035" s="834" t="e">
        <f>#REF!</f>
        <v>#REF!</v>
      </c>
      <c r="N3035" s="834" t="e">
        <f>#REF!</f>
        <v>#REF!</v>
      </c>
      <c r="O3035" s="836" t="e">
        <f t="shared" si="80"/>
        <v>#REF!</v>
      </c>
      <c r="P3035" s="820" t="e">
        <f>Tabla13[[#This Row],[Ejec Real Acumu]]-Tabla13[[#This Row],[Proyec Ejec Acumul]]</f>
        <v>#REF!</v>
      </c>
      <c r="Q3035" s="820" t="e">
        <f>Tabla13[[#This Row],[Ejec Real Mes]]-Tabla13[[#This Row],[Program Entreg Mes]]</f>
        <v>#REF!</v>
      </c>
    </row>
    <row r="3036" spans="1:17">
      <c r="A3036" s="834">
        <v>10</v>
      </c>
      <c r="B3036" s="834" t="s">
        <v>2468</v>
      </c>
      <c r="C3036" s="834" t="s">
        <v>2469</v>
      </c>
      <c r="D3036" s="834" t="s">
        <v>764</v>
      </c>
      <c r="E3036" s="834" t="e">
        <f>#REF!</f>
        <v>#REF!</v>
      </c>
      <c r="F3036" s="834">
        <v>1</v>
      </c>
      <c r="G3036" s="834" t="s">
        <v>2443</v>
      </c>
      <c r="H3036" s="834" t="e">
        <f>#REF!</f>
        <v>#REF!</v>
      </c>
      <c r="I3036" s="834" t="e">
        <f>#REF!</f>
        <v>#REF!</v>
      </c>
      <c r="J3036" s="834" t="e">
        <f>#REF!</f>
        <v>#REF!</v>
      </c>
      <c r="K3036" s="835" t="e">
        <f t="shared" si="78"/>
        <v>#REF!</v>
      </c>
      <c r="L3036" s="835" t="e">
        <f t="shared" si="79"/>
        <v>#REF!</v>
      </c>
      <c r="M3036" s="834" t="e">
        <f>#REF!</f>
        <v>#REF!</v>
      </c>
      <c r="N3036" s="834" t="e">
        <f>#REF!</f>
        <v>#REF!</v>
      </c>
      <c r="O3036" s="836" t="e">
        <f t="shared" si="80"/>
        <v>#REF!</v>
      </c>
      <c r="P3036" s="820" t="e">
        <f>Tabla13[[#This Row],[Ejec Real Acumu]]-Tabla13[[#This Row],[Proyec Ejec Acumul]]</f>
        <v>#REF!</v>
      </c>
      <c r="Q3036" s="820" t="e">
        <f>Tabla13[[#This Row],[Ejec Real Mes]]-Tabla13[[#This Row],[Program Entreg Mes]]</f>
        <v>#REF!</v>
      </c>
    </row>
    <row r="3037" spans="1:17">
      <c r="A3037" s="834">
        <v>11</v>
      </c>
      <c r="B3037" s="834" t="s">
        <v>2468</v>
      </c>
      <c r="C3037" s="834" t="s">
        <v>2469</v>
      </c>
      <c r="D3037" s="834" t="s">
        <v>764</v>
      </c>
      <c r="E3037" s="834" t="e">
        <f>#REF!</f>
        <v>#REF!</v>
      </c>
      <c r="F3037" s="834">
        <v>1</v>
      </c>
      <c r="G3037" s="834" t="s">
        <v>2443</v>
      </c>
      <c r="H3037" s="834" t="e">
        <f>#REF!</f>
        <v>#REF!</v>
      </c>
      <c r="I3037" s="834" t="e">
        <f>#REF!</f>
        <v>#REF!</v>
      </c>
      <c r="J3037" s="834" t="e">
        <f>#REF!</f>
        <v>#REF!</v>
      </c>
      <c r="K3037" s="835" t="e">
        <f t="shared" si="78"/>
        <v>#REF!</v>
      </c>
      <c r="L3037" s="835" t="e">
        <f t="shared" si="79"/>
        <v>#REF!</v>
      </c>
      <c r="M3037" s="834" t="e">
        <f>#REF!</f>
        <v>#REF!</v>
      </c>
      <c r="N3037" s="834" t="e">
        <f>#REF!</f>
        <v>#REF!</v>
      </c>
      <c r="O3037" s="836" t="e">
        <f t="shared" si="80"/>
        <v>#REF!</v>
      </c>
      <c r="P3037" s="820" t="e">
        <f>Tabla13[[#This Row],[Ejec Real Acumu]]-Tabla13[[#This Row],[Proyec Ejec Acumul]]</f>
        <v>#REF!</v>
      </c>
      <c r="Q3037" s="820" t="e">
        <f>Tabla13[[#This Row],[Ejec Real Mes]]-Tabla13[[#This Row],[Program Entreg Mes]]</f>
        <v>#REF!</v>
      </c>
    </row>
    <row r="3038" spans="1:17">
      <c r="A3038" s="834">
        <v>1</v>
      </c>
      <c r="B3038" s="834" t="s">
        <v>2468</v>
      </c>
      <c r="C3038" s="834" t="s">
        <v>2469</v>
      </c>
      <c r="D3038" s="834" t="s">
        <v>764</v>
      </c>
      <c r="E3038" s="834" t="e">
        <f>#REF!</f>
        <v>#REF!</v>
      </c>
      <c r="F3038" s="834">
        <v>2</v>
      </c>
      <c r="G3038" s="834" t="s">
        <v>2444</v>
      </c>
      <c r="H3038" s="834" t="e">
        <f>#REF!</f>
        <v>#REF!</v>
      </c>
      <c r="I3038" s="834" t="e">
        <f>#REF!+#REF!</f>
        <v>#REF!</v>
      </c>
      <c r="J3038" s="834" t="e">
        <f>#REF!+#REF!</f>
        <v>#REF!</v>
      </c>
      <c r="K3038" s="835" t="e">
        <f t="shared" si="78"/>
        <v>#REF!</v>
      </c>
      <c r="L3038" s="835" t="e">
        <f t="shared" si="79"/>
        <v>#REF!</v>
      </c>
      <c r="M3038" s="834" t="e">
        <f>#REF!</f>
        <v>#REF!</v>
      </c>
      <c r="N3038" s="834" t="e">
        <f>#REF!</f>
        <v>#REF!</v>
      </c>
      <c r="O3038" s="836" t="e">
        <f t="shared" si="80"/>
        <v>#REF!</v>
      </c>
      <c r="P3038" s="820" t="e">
        <f>Tabla13[[#This Row],[Ejec Real Acumu]]-Tabla13[[#This Row],[Proyec Ejec Acumul]]</f>
        <v>#REF!</v>
      </c>
      <c r="Q3038" s="820" t="e">
        <f>Tabla13[[#This Row],[Ejec Real Mes]]-Tabla13[[#This Row],[Program Entreg Mes]]</f>
        <v>#REF!</v>
      </c>
    </row>
    <row r="3039" spans="1:17">
      <c r="A3039" s="834">
        <v>2</v>
      </c>
      <c r="B3039" s="834" t="s">
        <v>2468</v>
      </c>
      <c r="C3039" s="834" t="s">
        <v>2469</v>
      </c>
      <c r="D3039" s="834" t="s">
        <v>764</v>
      </c>
      <c r="E3039" s="834" t="e">
        <f>#REF!</f>
        <v>#REF!</v>
      </c>
      <c r="F3039" s="834">
        <v>2</v>
      </c>
      <c r="G3039" s="834" t="s">
        <v>2444</v>
      </c>
      <c r="H3039" s="834" t="e">
        <f>#REF!</f>
        <v>#REF!</v>
      </c>
      <c r="I3039" s="834" t="e">
        <f>#REF!+#REF!</f>
        <v>#REF!</v>
      </c>
      <c r="J3039" s="834" t="e">
        <f>#REF!+#REF!</f>
        <v>#REF!</v>
      </c>
      <c r="K3039" s="835" t="e">
        <f t="shared" si="78"/>
        <v>#REF!</v>
      </c>
      <c r="L3039" s="835" t="e">
        <f t="shared" si="79"/>
        <v>#REF!</v>
      </c>
      <c r="M3039" s="834" t="e">
        <f>#REF!</f>
        <v>#REF!</v>
      </c>
      <c r="N3039" s="834" t="e">
        <f>#REF!</f>
        <v>#REF!</v>
      </c>
      <c r="O3039" s="836" t="e">
        <f t="shared" si="80"/>
        <v>#REF!</v>
      </c>
      <c r="P3039" s="820" t="e">
        <f>Tabla13[[#This Row],[Ejec Real Acumu]]-Tabla13[[#This Row],[Proyec Ejec Acumul]]</f>
        <v>#REF!</v>
      </c>
      <c r="Q3039" s="820" t="e">
        <f>Tabla13[[#This Row],[Ejec Real Mes]]-Tabla13[[#This Row],[Program Entreg Mes]]</f>
        <v>#REF!</v>
      </c>
    </row>
    <row r="3040" spans="1:17">
      <c r="A3040" s="834">
        <v>3</v>
      </c>
      <c r="B3040" s="834" t="s">
        <v>2468</v>
      </c>
      <c r="C3040" s="834" t="s">
        <v>2469</v>
      </c>
      <c r="D3040" s="834" t="s">
        <v>764</v>
      </c>
      <c r="E3040" s="834" t="e">
        <f>#REF!</f>
        <v>#REF!</v>
      </c>
      <c r="F3040" s="834">
        <v>2</v>
      </c>
      <c r="G3040" s="834" t="s">
        <v>2444</v>
      </c>
      <c r="H3040" s="834" t="e">
        <f>#REF!</f>
        <v>#REF!</v>
      </c>
      <c r="I3040" s="834" t="e">
        <f>#REF!+#REF!</f>
        <v>#REF!</v>
      </c>
      <c r="J3040" s="834" t="e">
        <f>#REF!+#REF!</f>
        <v>#REF!</v>
      </c>
      <c r="K3040" s="835" t="e">
        <f t="shared" si="78"/>
        <v>#REF!</v>
      </c>
      <c r="L3040" s="835" t="e">
        <f t="shared" si="79"/>
        <v>#REF!</v>
      </c>
      <c r="M3040" s="834" t="e">
        <f>#REF!</f>
        <v>#REF!</v>
      </c>
      <c r="N3040" s="834" t="e">
        <f>#REF!</f>
        <v>#REF!</v>
      </c>
      <c r="O3040" s="836" t="e">
        <f t="shared" si="80"/>
        <v>#REF!</v>
      </c>
      <c r="P3040" s="820" t="e">
        <f>Tabla13[[#This Row],[Ejec Real Acumu]]-Tabla13[[#This Row],[Proyec Ejec Acumul]]</f>
        <v>#REF!</v>
      </c>
      <c r="Q3040" s="820" t="e">
        <f>Tabla13[[#This Row],[Ejec Real Mes]]-Tabla13[[#This Row],[Program Entreg Mes]]</f>
        <v>#REF!</v>
      </c>
    </row>
    <row r="3041" spans="1:17">
      <c r="A3041" s="834">
        <v>4</v>
      </c>
      <c r="B3041" s="834" t="s">
        <v>2468</v>
      </c>
      <c r="C3041" s="834" t="s">
        <v>2469</v>
      </c>
      <c r="D3041" s="834" t="s">
        <v>764</v>
      </c>
      <c r="E3041" s="834" t="e">
        <f>#REF!</f>
        <v>#REF!</v>
      </c>
      <c r="F3041" s="834">
        <v>2</v>
      </c>
      <c r="G3041" s="834" t="s">
        <v>2444</v>
      </c>
      <c r="H3041" s="834" t="e">
        <f>#REF!</f>
        <v>#REF!</v>
      </c>
      <c r="I3041" s="834" t="e">
        <f>#REF!+#REF!</f>
        <v>#REF!</v>
      </c>
      <c r="J3041" s="834" t="e">
        <f>#REF!+#REF!</f>
        <v>#REF!</v>
      </c>
      <c r="K3041" s="835" t="e">
        <f t="shared" si="78"/>
        <v>#REF!</v>
      </c>
      <c r="L3041" s="835" t="e">
        <f t="shared" si="79"/>
        <v>#REF!</v>
      </c>
      <c r="M3041" s="834" t="e">
        <f>#REF!</f>
        <v>#REF!</v>
      </c>
      <c r="N3041" s="834" t="e">
        <f>#REF!</f>
        <v>#REF!</v>
      </c>
      <c r="O3041" s="836" t="e">
        <f t="shared" si="80"/>
        <v>#REF!</v>
      </c>
      <c r="P3041" s="820" t="e">
        <f>Tabla13[[#This Row],[Ejec Real Acumu]]-Tabla13[[#This Row],[Proyec Ejec Acumul]]</f>
        <v>#REF!</v>
      </c>
      <c r="Q3041" s="820" t="e">
        <f>Tabla13[[#This Row],[Ejec Real Mes]]-Tabla13[[#This Row],[Program Entreg Mes]]</f>
        <v>#REF!</v>
      </c>
    </row>
    <row r="3042" spans="1:17">
      <c r="A3042" s="834">
        <v>5</v>
      </c>
      <c r="B3042" s="834" t="s">
        <v>2468</v>
      </c>
      <c r="C3042" s="834" t="s">
        <v>2469</v>
      </c>
      <c r="D3042" s="834" t="s">
        <v>764</v>
      </c>
      <c r="E3042" s="834" t="e">
        <f>#REF!</f>
        <v>#REF!</v>
      </c>
      <c r="F3042" s="834">
        <v>2</v>
      </c>
      <c r="G3042" s="834" t="s">
        <v>2444</v>
      </c>
      <c r="H3042" s="834" t="e">
        <f>#REF!</f>
        <v>#REF!</v>
      </c>
      <c r="I3042" s="834" t="e">
        <f>#REF!+#REF!</f>
        <v>#REF!</v>
      </c>
      <c r="J3042" s="834" t="e">
        <f>#REF!+#REF!</f>
        <v>#REF!</v>
      </c>
      <c r="K3042" s="835" t="e">
        <f t="shared" si="78"/>
        <v>#REF!</v>
      </c>
      <c r="L3042" s="835" t="e">
        <f t="shared" si="79"/>
        <v>#REF!</v>
      </c>
      <c r="M3042" s="834" t="e">
        <f>#REF!</f>
        <v>#REF!</v>
      </c>
      <c r="N3042" s="834" t="e">
        <f>#REF!</f>
        <v>#REF!</v>
      </c>
      <c r="O3042" s="836" t="e">
        <f t="shared" si="80"/>
        <v>#REF!</v>
      </c>
      <c r="P3042" s="820" t="e">
        <f>Tabla13[[#This Row],[Ejec Real Acumu]]-Tabla13[[#This Row],[Proyec Ejec Acumul]]</f>
        <v>#REF!</v>
      </c>
      <c r="Q3042" s="820" t="e">
        <f>Tabla13[[#This Row],[Ejec Real Mes]]-Tabla13[[#This Row],[Program Entreg Mes]]</f>
        <v>#REF!</v>
      </c>
    </row>
    <row r="3043" spans="1:17">
      <c r="A3043" s="834">
        <v>6</v>
      </c>
      <c r="B3043" s="834" t="s">
        <v>2468</v>
      </c>
      <c r="C3043" s="834" t="s">
        <v>2469</v>
      </c>
      <c r="D3043" s="834" t="s">
        <v>764</v>
      </c>
      <c r="E3043" s="834" t="e">
        <f>#REF!</f>
        <v>#REF!</v>
      </c>
      <c r="F3043" s="834">
        <v>2</v>
      </c>
      <c r="G3043" s="834" t="s">
        <v>2444</v>
      </c>
      <c r="H3043" s="834" t="e">
        <f>#REF!</f>
        <v>#REF!</v>
      </c>
      <c r="I3043" s="834" t="e">
        <f>#REF!+#REF!</f>
        <v>#REF!</v>
      </c>
      <c r="J3043" s="834" t="e">
        <f>#REF!+#REF!</f>
        <v>#REF!</v>
      </c>
      <c r="K3043" s="835" t="e">
        <f t="shared" si="78"/>
        <v>#REF!</v>
      </c>
      <c r="L3043" s="835" t="e">
        <f t="shared" si="79"/>
        <v>#REF!</v>
      </c>
      <c r="M3043" s="834" t="e">
        <f>#REF!</f>
        <v>#REF!</v>
      </c>
      <c r="N3043" s="834" t="e">
        <f>#REF!</f>
        <v>#REF!</v>
      </c>
      <c r="O3043" s="836" t="e">
        <f t="shared" si="80"/>
        <v>#REF!</v>
      </c>
      <c r="P3043" s="820" t="e">
        <f>Tabla13[[#This Row],[Ejec Real Acumu]]-Tabla13[[#This Row],[Proyec Ejec Acumul]]</f>
        <v>#REF!</v>
      </c>
      <c r="Q3043" s="820" t="e">
        <f>Tabla13[[#This Row],[Ejec Real Mes]]-Tabla13[[#This Row],[Program Entreg Mes]]</f>
        <v>#REF!</v>
      </c>
    </row>
    <row r="3044" spans="1:17">
      <c r="A3044" s="834">
        <v>7</v>
      </c>
      <c r="B3044" s="834" t="s">
        <v>2468</v>
      </c>
      <c r="C3044" s="834" t="s">
        <v>2469</v>
      </c>
      <c r="D3044" s="834" t="s">
        <v>764</v>
      </c>
      <c r="E3044" s="834" t="e">
        <f>#REF!</f>
        <v>#REF!</v>
      </c>
      <c r="F3044" s="834">
        <v>2</v>
      </c>
      <c r="G3044" s="834" t="s">
        <v>2444</v>
      </c>
      <c r="H3044" s="834" t="e">
        <f>#REF!</f>
        <v>#REF!</v>
      </c>
      <c r="I3044" s="834" t="e">
        <f>#REF!+#REF!</f>
        <v>#REF!</v>
      </c>
      <c r="J3044" s="834" t="e">
        <f>#REF!+#REF!</f>
        <v>#REF!</v>
      </c>
      <c r="K3044" s="835" t="e">
        <f t="shared" si="78"/>
        <v>#REF!</v>
      </c>
      <c r="L3044" s="835" t="e">
        <f t="shared" si="79"/>
        <v>#REF!</v>
      </c>
      <c r="M3044" s="834" t="e">
        <f>#REF!</f>
        <v>#REF!</v>
      </c>
      <c r="N3044" s="834" t="e">
        <f>#REF!</f>
        <v>#REF!</v>
      </c>
      <c r="O3044" s="836" t="e">
        <f t="shared" si="80"/>
        <v>#REF!</v>
      </c>
      <c r="P3044" s="820" t="e">
        <f>Tabla13[[#This Row],[Ejec Real Acumu]]-Tabla13[[#This Row],[Proyec Ejec Acumul]]</f>
        <v>#REF!</v>
      </c>
      <c r="Q3044" s="820" t="e">
        <f>Tabla13[[#This Row],[Ejec Real Mes]]-Tabla13[[#This Row],[Program Entreg Mes]]</f>
        <v>#REF!</v>
      </c>
    </row>
    <row r="3045" spans="1:17">
      <c r="A3045" s="834">
        <v>8</v>
      </c>
      <c r="B3045" s="834" t="s">
        <v>2468</v>
      </c>
      <c r="C3045" s="834" t="s">
        <v>2469</v>
      </c>
      <c r="D3045" s="834" t="s">
        <v>764</v>
      </c>
      <c r="E3045" s="834" t="e">
        <f>#REF!</f>
        <v>#REF!</v>
      </c>
      <c r="F3045" s="834">
        <v>2</v>
      </c>
      <c r="G3045" s="834" t="s">
        <v>2444</v>
      </c>
      <c r="H3045" s="834" t="e">
        <f>#REF!</f>
        <v>#REF!</v>
      </c>
      <c r="I3045" s="834" t="e">
        <f>#REF!+#REF!</f>
        <v>#REF!</v>
      </c>
      <c r="J3045" s="834" t="e">
        <f>#REF!+#REF!</f>
        <v>#REF!</v>
      </c>
      <c r="K3045" s="835" t="e">
        <f t="shared" si="78"/>
        <v>#REF!</v>
      </c>
      <c r="L3045" s="835" t="e">
        <f t="shared" si="79"/>
        <v>#REF!</v>
      </c>
      <c r="M3045" s="834" t="e">
        <f>#REF!</f>
        <v>#REF!</v>
      </c>
      <c r="N3045" s="834" t="e">
        <f>#REF!</f>
        <v>#REF!</v>
      </c>
      <c r="O3045" s="836" t="e">
        <f t="shared" si="80"/>
        <v>#REF!</v>
      </c>
      <c r="P3045" s="820" t="e">
        <f>Tabla13[[#This Row],[Ejec Real Acumu]]-Tabla13[[#This Row],[Proyec Ejec Acumul]]</f>
        <v>#REF!</v>
      </c>
      <c r="Q3045" s="820" t="e">
        <f>Tabla13[[#This Row],[Ejec Real Mes]]-Tabla13[[#This Row],[Program Entreg Mes]]</f>
        <v>#REF!</v>
      </c>
    </row>
    <row r="3046" spans="1:17">
      <c r="A3046" s="834">
        <v>9</v>
      </c>
      <c r="B3046" s="834" t="s">
        <v>2468</v>
      </c>
      <c r="C3046" s="834" t="s">
        <v>2469</v>
      </c>
      <c r="D3046" s="834" t="s">
        <v>764</v>
      </c>
      <c r="E3046" s="834" t="e">
        <f>#REF!</f>
        <v>#REF!</v>
      </c>
      <c r="F3046" s="834">
        <v>2</v>
      </c>
      <c r="G3046" s="834" t="s">
        <v>2444</v>
      </c>
      <c r="H3046" s="834" t="e">
        <f>#REF!</f>
        <v>#REF!</v>
      </c>
      <c r="I3046" s="834" t="e">
        <f>#REF!+#REF!</f>
        <v>#REF!</v>
      </c>
      <c r="J3046" s="834" t="e">
        <f>#REF!+#REF!</f>
        <v>#REF!</v>
      </c>
      <c r="K3046" s="835" t="e">
        <f t="shared" si="78"/>
        <v>#REF!</v>
      </c>
      <c r="L3046" s="835" t="e">
        <f t="shared" si="79"/>
        <v>#REF!</v>
      </c>
      <c r="M3046" s="834" t="e">
        <f>#REF!</f>
        <v>#REF!</v>
      </c>
      <c r="N3046" s="834" t="e">
        <f>#REF!</f>
        <v>#REF!</v>
      </c>
      <c r="O3046" s="836" t="e">
        <f t="shared" si="80"/>
        <v>#REF!</v>
      </c>
      <c r="P3046" s="820" t="e">
        <f>Tabla13[[#This Row],[Ejec Real Acumu]]-Tabla13[[#This Row],[Proyec Ejec Acumul]]</f>
        <v>#REF!</v>
      </c>
      <c r="Q3046" s="820" t="e">
        <f>Tabla13[[#This Row],[Ejec Real Mes]]-Tabla13[[#This Row],[Program Entreg Mes]]</f>
        <v>#REF!</v>
      </c>
    </row>
    <row r="3047" spans="1:17">
      <c r="A3047" s="834">
        <v>10</v>
      </c>
      <c r="B3047" s="834" t="s">
        <v>2468</v>
      </c>
      <c r="C3047" s="834" t="s">
        <v>2469</v>
      </c>
      <c r="D3047" s="834" t="s">
        <v>764</v>
      </c>
      <c r="E3047" s="834" t="e">
        <f>#REF!</f>
        <v>#REF!</v>
      </c>
      <c r="F3047" s="834">
        <v>2</v>
      </c>
      <c r="G3047" s="834" t="s">
        <v>2444</v>
      </c>
      <c r="H3047" s="834" t="e">
        <f>#REF!</f>
        <v>#REF!</v>
      </c>
      <c r="I3047" s="834" t="e">
        <f>#REF!+#REF!</f>
        <v>#REF!</v>
      </c>
      <c r="J3047" s="834" t="e">
        <f>#REF!+#REF!</f>
        <v>#REF!</v>
      </c>
      <c r="K3047" s="835" t="e">
        <f t="shared" si="78"/>
        <v>#REF!</v>
      </c>
      <c r="L3047" s="835" t="e">
        <f t="shared" si="79"/>
        <v>#REF!</v>
      </c>
      <c r="M3047" s="834" t="e">
        <f>#REF!</f>
        <v>#REF!</v>
      </c>
      <c r="N3047" s="834" t="e">
        <f>#REF!</f>
        <v>#REF!</v>
      </c>
      <c r="O3047" s="836" t="e">
        <f t="shared" si="80"/>
        <v>#REF!</v>
      </c>
      <c r="P3047" s="820" t="e">
        <f>Tabla13[[#This Row],[Ejec Real Acumu]]-Tabla13[[#This Row],[Proyec Ejec Acumul]]</f>
        <v>#REF!</v>
      </c>
      <c r="Q3047" s="820" t="e">
        <f>Tabla13[[#This Row],[Ejec Real Mes]]-Tabla13[[#This Row],[Program Entreg Mes]]</f>
        <v>#REF!</v>
      </c>
    </row>
    <row r="3048" spans="1:17">
      <c r="A3048" s="834">
        <v>11</v>
      </c>
      <c r="B3048" s="834" t="s">
        <v>2468</v>
      </c>
      <c r="C3048" s="834" t="s">
        <v>2469</v>
      </c>
      <c r="D3048" s="834" t="s">
        <v>764</v>
      </c>
      <c r="E3048" s="834" t="e">
        <f>#REF!</f>
        <v>#REF!</v>
      </c>
      <c r="F3048" s="834">
        <v>2</v>
      </c>
      <c r="G3048" s="834" t="s">
        <v>2444</v>
      </c>
      <c r="H3048" s="834" t="e">
        <f>#REF!</f>
        <v>#REF!</v>
      </c>
      <c r="I3048" s="834" t="e">
        <f>#REF!+#REF!</f>
        <v>#REF!</v>
      </c>
      <c r="J3048" s="834" t="e">
        <f>#REF!+#REF!</f>
        <v>#REF!</v>
      </c>
      <c r="K3048" s="835" t="e">
        <f t="shared" si="78"/>
        <v>#REF!</v>
      </c>
      <c r="L3048" s="835" t="e">
        <f t="shared" si="79"/>
        <v>#REF!</v>
      </c>
      <c r="M3048" s="834" t="e">
        <f>#REF!</f>
        <v>#REF!</v>
      </c>
      <c r="N3048" s="834" t="e">
        <f>#REF!</f>
        <v>#REF!</v>
      </c>
      <c r="O3048" s="836" t="e">
        <f t="shared" si="80"/>
        <v>#REF!</v>
      </c>
      <c r="P3048" s="820" t="e">
        <f>Tabla13[[#This Row],[Ejec Real Acumu]]-Tabla13[[#This Row],[Proyec Ejec Acumul]]</f>
        <v>#REF!</v>
      </c>
      <c r="Q3048" s="820" t="e">
        <f>Tabla13[[#This Row],[Ejec Real Mes]]-Tabla13[[#This Row],[Program Entreg Mes]]</f>
        <v>#REF!</v>
      </c>
    </row>
    <row r="3049" spans="1:17">
      <c r="A3049" s="834">
        <v>1</v>
      </c>
      <c r="B3049" s="834" t="s">
        <v>2468</v>
      </c>
      <c r="C3049" s="834" t="s">
        <v>2469</v>
      </c>
      <c r="D3049" s="834" t="s">
        <v>764</v>
      </c>
      <c r="E3049" s="834" t="e">
        <f>#REF!</f>
        <v>#REF!</v>
      </c>
      <c r="F3049" s="834">
        <v>3</v>
      </c>
      <c r="G3049" s="834" t="s">
        <v>2445</v>
      </c>
      <c r="H3049" s="834" t="e">
        <f>#REF!</f>
        <v>#REF!</v>
      </c>
      <c r="I3049" s="834" t="e">
        <f>#REF!+#REF!+#REF!</f>
        <v>#REF!</v>
      </c>
      <c r="J3049" s="834" t="e">
        <f>#REF!+#REF!+#REF!</f>
        <v>#REF!</v>
      </c>
      <c r="K3049" s="835" t="e">
        <f t="shared" si="78"/>
        <v>#REF!</v>
      </c>
      <c r="L3049" s="835" t="e">
        <f t="shared" si="79"/>
        <v>#REF!</v>
      </c>
      <c r="M3049" s="834" t="e">
        <f>#REF!</f>
        <v>#REF!</v>
      </c>
      <c r="N3049" s="834" t="e">
        <f>#REF!</f>
        <v>#REF!</v>
      </c>
      <c r="O3049" s="836" t="e">
        <f t="shared" si="80"/>
        <v>#REF!</v>
      </c>
      <c r="P3049" s="820" t="e">
        <f>Tabla13[[#This Row],[Ejec Real Acumu]]-Tabla13[[#This Row],[Proyec Ejec Acumul]]</f>
        <v>#REF!</v>
      </c>
      <c r="Q3049" s="820" t="e">
        <f>Tabla13[[#This Row],[Ejec Real Mes]]-Tabla13[[#This Row],[Program Entreg Mes]]</f>
        <v>#REF!</v>
      </c>
    </row>
    <row r="3050" spans="1:17">
      <c r="A3050" s="834">
        <v>2</v>
      </c>
      <c r="B3050" s="834" t="s">
        <v>2468</v>
      </c>
      <c r="C3050" s="834" t="s">
        <v>2469</v>
      </c>
      <c r="D3050" s="834" t="s">
        <v>764</v>
      </c>
      <c r="E3050" s="834" t="e">
        <f>#REF!</f>
        <v>#REF!</v>
      </c>
      <c r="F3050" s="834">
        <v>3</v>
      </c>
      <c r="G3050" s="834" t="s">
        <v>2445</v>
      </c>
      <c r="H3050" s="834" t="e">
        <f>#REF!</f>
        <v>#REF!</v>
      </c>
      <c r="I3050" s="834" t="e">
        <f>#REF!+#REF!+#REF!</f>
        <v>#REF!</v>
      </c>
      <c r="J3050" s="834" t="e">
        <f>#REF!+#REF!+#REF!</f>
        <v>#REF!</v>
      </c>
      <c r="K3050" s="835" t="e">
        <f t="shared" si="78"/>
        <v>#REF!</v>
      </c>
      <c r="L3050" s="835" t="e">
        <f t="shared" si="79"/>
        <v>#REF!</v>
      </c>
      <c r="M3050" s="834" t="e">
        <f>#REF!</f>
        <v>#REF!</v>
      </c>
      <c r="N3050" s="834" t="e">
        <f>#REF!</f>
        <v>#REF!</v>
      </c>
      <c r="O3050" s="836" t="e">
        <f t="shared" si="80"/>
        <v>#REF!</v>
      </c>
      <c r="P3050" s="820" t="e">
        <f>Tabla13[[#This Row],[Ejec Real Acumu]]-Tabla13[[#This Row],[Proyec Ejec Acumul]]</f>
        <v>#REF!</v>
      </c>
      <c r="Q3050" s="820" t="e">
        <f>Tabla13[[#This Row],[Ejec Real Mes]]-Tabla13[[#This Row],[Program Entreg Mes]]</f>
        <v>#REF!</v>
      </c>
    </row>
    <row r="3051" spans="1:17">
      <c r="A3051" s="834">
        <v>3</v>
      </c>
      <c r="B3051" s="834" t="s">
        <v>2468</v>
      </c>
      <c r="C3051" s="834" t="s">
        <v>2469</v>
      </c>
      <c r="D3051" s="834" t="s">
        <v>764</v>
      </c>
      <c r="E3051" s="834" t="e">
        <f>#REF!</f>
        <v>#REF!</v>
      </c>
      <c r="F3051" s="834">
        <v>3</v>
      </c>
      <c r="G3051" s="834" t="s">
        <v>2445</v>
      </c>
      <c r="H3051" s="834" t="e">
        <f>#REF!</f>
        <v>#REF!</v>
      </c>
      <c r="I3051" s="834" t="e">
        <f>#REF!+#REF!+#REF!</f>
        <v>#REF!</v>
      </c>
      <c r="J3051" s="834" t="e">
        <f>#REF!+#REF!+#REF!</f>
        <v>#REF!</v>
      </c>
      <c r="K3051" s="835" t="e">
        <f t="shared" si="78"/>
        <v>#REF!</v>
      </c>
      <c r="L3051" s="835" t="e">
        <f t="shared" si="79"/>
        <v>#REF!</v>
      </c>
      <c r="M3051" s="834" t="e">
        <f>#REF!</f>
        <v>#REF!</v>
      </c>
      <c r="N3051" s="834" t="e">
        <f>#REF!</f>
        <v>#REF!</v>
      </c>
      <c r="O3051" s="836" t="e">
        <f t="shared" si="80"/>
        <v>#REF!</v>
      </c>
      <c r="P3051" s="820" t="e">
        <f>Tabla13[[#This Row],[Ejec Real Acumu]]-Tabla13[[#This Row],[Proyec Ejec Acumul]]</f>
        <v>#REF!</v>
      </c>
      <c r="Q3051" s="820" t="e">
        <f>Tabla13[[#This Row],[Ejec Real Mes]]-Tabla13[[#This Row],[Program Entreg Mes]]</f>
        <v>#REF!</v>
      </c>
    </row>
    <row r="3052" spans="1:17">
      <c r="A3052" s="834">
        <v>4</v>
      </c>
      <c r="B3052" s="834" t="s">
        <v>2468</v>
      </c>
      <c r="C3052" s="834" t="s">
        <v>2469</v>
      </c>
      <c r="D3052" s="834" t="s">
        <v>764</v>
      </c>
      <c r="E3052" s="834" t="e">
        <f>#REF!</f>
        <v>#REF!</v>
      </c>
      <c r="F3052" s="834">
        <v>3</v>
      </c>
      <c r="G3052" s="834" t="s">
        <v>2445</v>
      </c>
      <c r="H3052" s="834" t="e">
        <f>#REF!</f>
        <v>#REF!</v>
      </c>
      <c r="I3052" s="834" t="e">
        <f>#REF!+#REF!+#REF!</f>
        <v>#REF!</v>
      </c>
      <c r="J3052" s="834" t="e">
        <f>#REF!+#REF!+#REF!</f>
        <v>#REF!</v>
      </c>
      <c r="K3052" s="835" t="e">
        <f t="shared" si="78"/>
        <v>#REF!</v>
      </c>
      <c r="L3052" s="835" t="e">
        <f t="shared" si="79"/>
        <v>#REF!</v>
      </c>
      <c r="M3052" s="834" t="e">
        <f>#REF!</f>
        <v>#REF!</v>
      </c>
      <c r="N3052" s="834" t="e">
        <f>#REF!</f>
        <v>#REF!</v>
      </c>
      <c r="O3052" s="836" t="e">
        <f t="shared" si="80"/>
        <v>#REF!</v>
      </c>
      <c r="P3052" s="820" t="e">
        <f>Tabla13[[#This Row],[Ejec Real Acumu]]-Tabla13[[#This Row],[Proyec Ejec Acumul]]</f>
        <v>#REF!</v>
      </c>
      <c r="Q3052" s="820" t="e">
        <f>Tabla13[[#This Row],[Ejec Real Mes]]-Tabla13[[#This Row],[Program Entreg Mes]]</f>
        <v>#REF!</v>
      </c>
    </row>
    <row r="3053" spans="1:17">
      <c r="A3053" s="834">
        <v>5</v>
      </c>
      <c r="B3053" s="834" t="s">
        <v>2468</v>
      </c>
      <c r="C3053" s="834" t="s">
        <v>2469</v>
      </c>
      <c r="D3053" s="834" t="s">
        <v>764</v>
      </c>
      <c r="E3053" s="834" t="e">
        <f>#REF!</f>
        <v>#REF!</v>
      </c>
      <c r="F3053" s="834">
        <v>3</v>
      </c>
      <c r="G3053" s="834" t="s">
        <v>2445</v>
      </c>
      <c r="H3053" s="834" t="e">
        <f>#REF!</f>
        <v>#REF!</v>
      </c>
      <c r="I3053" s="834" t="e">
        <f>#REF!+#REF!+#REF!</f>
        <v>#REF!</v>
      </c>
      <c r="J3053" s="834" t="e">
        <f>#REF!+#REF!+#REF!</f>
        <v>#REF!</v>
      </c>
      <c r="K3053" s="835" t="e">
        <f t="shared" si="78"/>
        <v>#REF!</v>
      </c>
      <c r="L3053" s="835" t="e">
        <f t="shared" si="79"/>
        <v>#REF!</v>
      </c>
      <c r="M3053" s="834" t="e">
        <f>#REF!</f>
        <v>#REF!</v>
      </c>
      <c r="N3053" s="834" t="e">
        <f>#REF!</f>
        <v>#REF!</v>
      </c>
      <c r="O3053" s="836" t="e">
        <f t="shared" si="80"/>
        <v>#REF!</v>
      </c>
      <c r="P3053" s="820" t="e">
        <f>Tabla13[[#This Row],[Ejec Real Acumu]]-Tabla13[[#This Row],[Proyec Ejec Acumul]]</f>
        <v>#REF!</v>
      </c>
      <c r="Q3053" s="820" t="e">
        <f>Tabla13[[#This Row],[Ejec Real Mes]]-Tabla13[[#This Row],[Program Entreg Mes]]</f>
        <v>#REF!</v>
      </c>
    </row>
    <row r="3054" spans="1:17">
      <c r="A3054" s="834">
        <v>6</v>
      </c>
      <c r="B3054" s="834" t="s">
        <v>2468</v>
      </c>
      <c r="C3054" s="834" t="s">
        <v>2469</v>
      </c>
      <c r="D3054" s="834" t="s">
        <v>764</v>
      </c>
      <c r="E3054" s="834" t="e">
        <f>#REF!</f>
        <v>#REF!</v>
      </c>
      <c r="F3054" s="834">
        <v>3</v>
      </c>
      <c r="G3054" s="834" t="s">
        <v>2445</v>
      </c>
      <c r="H3054" s="834" t="e">
        <f>#REF!</f>
        <v>#REF!</v>
      </c>
      <c r="I3054" s="834" t="e">
        <f>#REF!+#REF!+#REF!</f>
        <v>#REF!</v>
      </c>
      <c r="J3054" s="834" t="e">
        <f>#REF!+#REF!+#REF!</f>
        <v>#REF!</v>
      </c>
      <c r="K3054" s="835" t="e">
        <f t="shared" si="78"/>
        <v>#REF!</v>
      </c>
      <c r="L3054" s="835" t="e">
        <f t="shared" si="79"/>
        <v>#REF!</v>
      </c>
      <c r="M3054" s="834" t="e">
        <f>#REF!</f>
        <v>#REF!</v>
      </c>
      <c r="N3054" s="834" t="e">
        <f>#REF!</f>
        <v>#REF!</v>
      </c>
      <c r="O3054" s="836" t="e">
        <f t="shared" si="80"/>
        <v>#REF!</v>
      </c>
      <c r="P3054" s="820" t="e">
        <f>Tabla13[[#This Row],[Ejec Real Acumu]]-Tabla13[[#This Row],[Proyec Ejec Acumul]]</f>
        <v>#REF!</v>
      </c>
      <c r="Q3054" s="820" t="e">
        <f>Tabla13[[#This Row],[Ejec Real Mes]]-Tabla13[[#This Row],[Program Entreg Mes]]</f>
        <v>#REF!</v>
      </c>
    </row>
    <row r="3055" spans="1:17">
      <c r="A3055" s="834">
        <v>7</v>
      </c>
      <c r="B3055" s="834" t="s">
        <v>2468</v>
      </c>
      <c r="C3055" s="834" t="s">
        <v>2469</v>
      </c>
      <c r="D3055" s="834" t="s">
        <v>764</v>
      </c>
      <c r="E3055" s="834" t="e">
        <f>#REF!</f>
        <v>#REF!</v>
      </c>
      <c r="F3055" s="834">
        <v>3</v>
      </c>
      <c r="G3055" s="834" t="s">
        <v>2445</v>
      </c>
      <c r="H3055" s="834" t="e">
        <f>#REF!</f>
        <v>#REF!</v>
      </c>
      <c r="I3055" s="834" t="e">
        <f>#REF!+#REF!+#REF!</f>
        <v>#REF!</v>
      </c>
      <c r="J3055" s="834" t="e">
        <f>#REF!+#REF!+#REF!</f>
        <v>#REF!</v>
      </c>
      <c r="K3055" s="835" t="e">
        <f t="shared" si="78"/>
        <v>#REF!</v>
      </c>
      <c r="L3055" s="835" t="e">
        <f t="shared" si="79"/>
        <v>#REF!</v>
      </c>
      <c r="M3055" s="834" t="e">
        <f>#REF!</f>
        <v>#REF!</v>
      </c>
      <c r="N3055" s="834" t="e">
        <f>#REF!</f>
        <v>#REF!</v>
      </c>
      <c r="O3055" s="836" t="e">
        <f t="shared" si="80"/>
        <v>#REF!</v>
      </c>
      <c r="P3055" s="820" t="e">
        <f>Tabla13[[#This Row],[Ejec Real Acumu]]-Tabla13[[#This Row],[Proyec Ejec Acumul]]</f>
        <v>#REF!</v>
      </c>
      <c r="Q3055" s="820" t="e">
        <f>Tabla13[[#This Row],[Ejec Real Mes]]-Tabla13[[#This Row],[Program Entreg Mes]]</f>
        <v>#REF!</v>
      </c>
    </row>
    <row r="3056" spans="1:17">
      <c r="A3056" s="834">
        <v>8</v>
      </c>
      <c r="B3056" s="834" t="s">
        <v>2468</v>
      </c>
      <c r="C3056" s="834" t="s">
        <v>2469</v>
      </c>
      <c r="D3056" s="834" t="s">
        <v>764</v>
      </c>
      <c r="E3056" s="834" t="e">
        <f>#REF!</f>
        <v>#REF!</v>
      </c>
      <c r="F3056" s="834">
        <v>3</v>
      </c>
      <c r="G3056" s="834" t="s">
        <v>2445</v>
      </c>
      <c r="H3056" s="834" t="e">
        <f>#REF!</f>
        <v>#REF!</v>
      </c>
      <c r="I3056" s="834" t="e">
        <f>#REF!+#REF!+#REF!</f>
        <v>#REF!</v>
      </c>
      <c r="J3056" s="834" t="e">
        <f>#REF!+#REF!+#REF!</f>
        <v>#REF!</v>
      </c>
      <c r="K3056" s="835" t="e">
        <f t="shared" si="78"/>
        <v>#REF!</v>
      </c>
      <c r="L3056" s="835" t="e">
        <f t="shared" si="79"/>
        <v>#REF!</v>
      </c>
      <c r="M3056" s="834" t="e">
        <f>#REF!</f>
        <v>#REF!</v>
      </c>
      <c r="N3056" s="834" t="e">
        <f>#REF!</f>
        <v>#REF!</v>
      </c>
      <c r="O3056" s="836" t="e">
        <f t="shared" si="80"/>
        <v>#REF!</v>
      </c>
      <c r="P3056" s="820" t="e">
        <f>Tabla13[[#This Row],[Ejec Real Acumu]]-Tabla13[[#This Row],[Proyec Ejec Acumul]]</f>
        <v>#REF!</v>
      </c>
      <c r="Q3056" s="820" t="e">
        <f>Tabla13[[#This Row],[Ejec Real Mes]]-Tabla13[[#This Row],[Program Entreg Mes]]</f>
        <v>#REF!</v>
      </c>
    </row>
    <row r="3057" spans="1:17">
      <c r="A3057" s="834">
        <v>9</v>
      </c>
      <c r="B3057" s="834" t="s">
        <v>2468</v>
      </c>
      <c r="C3057" s="834" t="s">
        <v>2469</v>
      </c>
      <c r="D3057" s="834" t="s">
        <v>764</v>
      </c>
      <c r="E3057" s="834" t="e">
        <f>#REF!</f>
        <v>#REF!</v>
      </c>
      <c r="F3057" s="834">
        <v>3</v>
      </c>
      <c r="G3057" s="834" t="s">
        <v>2445</v>
      </c>
      <c r="H3057" s="834" t="e">
        <f>#REF!</f>
        <v>#REF!</v>
      </c>
      <c r="I3057" s="834" t="e">
        <f>#REF!+#REF!+#REF!</f>
        <v>#REF!</v>
      </c>
      <c r="J3057" s="834" t="e">
        <f>#REF!+#REF!+#REF!</f>
        <v>#REF!</v>
      </c>
      <c r="K3057" s="835" t="e">
        <f t="shared" si="78"/>
        <v>#REF!</v>
      </c>
      <c r="L3057" s="835" t="e">
        <f t="shared" si="79"/>
        <v>#REF!</v>
      </c>
      <c r="M3057" s="834" t="e">
        <f>#REF!</f>
        <v>#REF!</v>
      </c>
      <c r="N3057" s="834" t="e">
        <f>#REF!</f>
        <v>#REF!</v>
      </c>
      <c r="O3057" s="836" t="e">
        <f t="shared" si="80"/>
        <v>#REF!</v>
      </c>
      <c r="P3057" s="820" t="e">
        <f>Tabla13[[#This Row],[Ejec Real Acumu]]-Tabla13[[#This Row],[Proyec Ejec Acumul]]</f>
        <v>#REF!</v>
      </c>
      <c r="Q3057" s="820" t="e">
        <f>Tabla13[[#This Row],[Ejec Real Mes]]-Tabla13[[#This Row],[Program Entreg Mes]]</f>
        <v>#REF!</v>
      </c>
    </row>
    <row r="3058" spans="1:17">
      <c r="A3058" s="834">
        <v>10</v>
      </c>
      <c r="B3058" s="834" t="s">
        <v>2468</v>
      </c>
      <c r="C3058" s="834" t="s">
        <v>2469</v>
      </c>
      <c r="D3058" s="834" t="s">
        <v>764</v>
      </c>
      <c r="E3058" s="834" t="e">
        <f>#REF!</f>
        <v>#REF!</v>
      </c>
      <c r="F3058" s="834">
        <v>3</v>
      </c>
      <c r="G3058" s="834" t="s">
        <v>2445</v>
      </c>
      <c r="H3058" s="834" t="e">
        <f>#REF!</f>
        <v>#REF!</v>
      </c>
      <c r="I3058" s="834" t="e">
        <f>#REF!+#REF!+#REF!</f>
        <v>#REF!</v>
      </c>
      <c r="J3058" s="834" t="e">
        <f>#REF!+#REF!+#REF!</f>
        <v>#REF!</v>
      </c>
      <c r="K3058" s="835" t="e">
        <f t="shared" si="78"/>
        <v>#REF!</v>
      </c>
      <c r="L3058" s="835" t="e">
        <f t="shared" si="79"/>
        <v>#REF!</v>
      </c>
      <c r="M3058" s="834" t="e">
        <f>#REF!</f>
        <v>#REF!</v>
      </c>
      <c r="N3058" s="834" t="e">
        <f>#REF!</f>
        <v>#REF!</v>
      </c>
      <c r="O3058" s="836" t="e">
        <f t="shared" si="80"/>
        <v>#REF!</v>
      </c>
      <c r="P3058" s="820" t="e">
        <f>Tabla13[[#This Row],[Ejec Real Acumu]]-Tabla13[[#This Row],[Proyec Ejec Acumul]]</f>
        <v>#REF!</v>
      </c>
      <c r="Q3058" s="820" t="e">
        <f>Tabla13[[#This Row],[Ejec Real Mes]]-Tabla13[[#This Row],[Program Entreg Mes]]</f>
        <v>#REF!</v>
      </c>
    </row>
    <row r="3059" spans="1:17">
      <c r="A3059" s="834">
        <v>11</v>
      </c>
      <c r="B3059" s="834" t="s">
        <v>2468</v>
      </c>
      <c r="C3059" s="834" t="s">
        <v>2469</v>
      </c>
      <c r="D3059" s="834" t="s">
        <v>764</v>
      </c>
      <c r="E3059" s="834" t="e">
        <f>#REF!</f>
        <v>#REF!</v>
      </c>
      <c r="F3059" s="834">
        <v>3</v>
      </c>
      <c r="G3059" s="834" t="s">
        <v>2445</v>
      </c>
      <c r="H3059" s="834" t="e">
        <f>#REF!</f>
        <v>#REF!</v>
      </c>
      <c r="I3059" s="834" t="e">
        <f>#REF!+#REF!+#REF!</f>
        <v>#REF!</v>
      </c>
      <c r="J3059" s="834" t="e">
        <f>#REF!+#REF!+#REF!</f>
        <v>#REF!</v>
      </c>
      <c r="K3059" s="835" t="e">
        <f t="shared" si="78"/>
        <v>#REF!</v>
      </c>
      <c r="L3059" s="835" t="e">
        <f t="shared" si="79"/>
        <v>#REF!</v>
      </c>
      <c r="M3059" s="834" t="e">
        <f>#REF!</f>
        <v>#REF!</v>
      </c>
      <c r="N3059" s="834" t="e">
        <f>#REF!</f>
        <v>#REF!</v>
      </c>
      <c r="O3059" s="836" t="e">
        <f t="shared" si="80"/>
        <v>#REF!</v>
      </c>
      <c r="P3059" s="820" t="e">
        <f>Tabla13[[#This Row],[Ejec Real Acumu]]-Tabla13[[#This Row],[Proyec Ejec Acumul]]</f>
        <v>#REF!</v>
      </c>
      <c r="Q3059" s="820" t="e">
        <f>Tabla13[[#This Row],[Ejec Real Mes]]-Tabla13[[#This Row],[Program Entreg Mes]]</f>
        <v>#REF!</v>
      </c>
    </row>
    <row r="3060" spans="1:17">
      <c r="A3060" s="834">
        <v>1</v>
      </c>
      <c r="B3060" s="834" t="s">
        <v>2468</v>
      </c>
      <c r="C3060" s="834" t="s">
        <v>2469</v>
      </c>
      <c r="D3060" s="834" t="s">
        <v>764</v>
      </c>
      <c r="E3060" s="834" t="e">
        <f>#REF!</f>
        <v>#REF!</v>
      </c>
      <c r="F3060" s="834">
        <v>4</v>
      </c>
      <c r="G3060" s="834" t="s">
        <v>2446</v>
      </c>
      <c r="H3060" s="834" t="e">
        <f>#REF!</f>
        <v>#REF!</v>
      </c>
      <c r="I3060" s="834" t="e">
        <f>#REF!+#REF!+#REF!+#REF!</f>
        <v>#REF!</v>
      </c>
      <c r="J3060" s="834" t="e">
        <f>#REF!+#REF!+#REF!+#REF!</f>
        <v>#REF!</v>
      </c>
      <c r="K3060" s="835" t="e">
        <f t="shared" si="78"/>
        <v>#REF!</v>
      </c>
      <c r="L3060" s="835" t="e">
        <f t="shared" si="79"/>
        <v>#REF!</v>
      </c>
      <c r="M3060" s="834" t="e">
        <f>#REF!</f>
        <v>#REF!</v>
      </c>
      <c r="N3060" s="834" t="e">
        <f>#REF!</f>
        <v>#REF!</v>
      </c>
      <c r="O3060" s="836" t="e">
        <f t="shared" si="80"/>
        <v>#REF!</v>
      </c>
      <c r="P3060" s="820" t="e">
        <f>Tabla13[[#This Row],[Ejec Real Acumu]]-Tabla13[[#This Row],[Proyec Ejec Acumul]]</f>
        <v>#REF!</v>
      </c>
      <c r="Q3060" s="820" t="e">
        <f>Tabla13[[#This Row],[Ejec Real Mes]]-Tabla13[[#This Row],[Program Entreg Mes]]</f>
        <v>#REF!</v>
      </c>
    </row>
    <row r="3061" spans="1:17">
      <c r="A3061" s="834">
        <v>2</v>
      </c>
      <c r="B3061" s="834" t="s">
        <v>2468</v>
      </c>
      <c r="C3061" s="834" t="s">
        <v>2469</v>
      </c>
      <c r="D3061" s="834" t="s">
        <v>764</v>
      </c>
      <c r="E3061" s="834" t="e">
        <f>#REF!</f>
        <v>#REF!</v>
      </c>
      <c r="F3061" s="834">
        <v>4</v>
      </c>
      <c r="G3061" s="834" t="s">
        <v>2446</v>
      </c>
      <c r="H3061" s="834" t="e">
        <f>#REF!</f>
        <v>#REF!</v>
      </c>
      <c r="I3061" s="834" t="e">
        <f>#REF!+#REF!+#REF!</f>
        <v>#REF!</v>
      </c>
      <c r="J3061" s="834" t="e">
        <f>#REF!+#REF!+#REF!+#REF!</f>
        <v>#REF!</v>
      </c>
      <c r="K3061" s="835" t="e">
        <f t="shared" si="78"/>
        <v>#REF!</v>
      </c>
      <c r="L3061" s="835" t="e">
        <f t="shared" si="79"/>
        <v>#REF!</v>
      </c>
      <c r="M3061" s="834" t="e">
        <f>#REF!</f>
        <v>#REF!</v>
      </c>
      <c r="N3061" s="834" t="e">
        <f>#REF!</f>
        <v>#REF!</v>
      </c>
      <c r="O3061" s="836" t="e">
        <f t="shared" si="80"/>
        <v>#REF!</v>
      </c>
      <c r="P3061" s="820" t="e">
        <f>Tabla13[[#This Row],[Ejec Real Acumu]]-Tabla13[[#This Row],[Proyec Ejec Acumul]]</f>
        <v>#REF!</v>
      </c>
      <c r="Q3061" s="820" t="e">
        <f>Tabla13[[#This Row],[Ejec Real Mes]]-Tabla13[[#This Row],[Program Entreg Mes]]</f>
        <v>#REF!</v>
      </c>
    </row>
    <row r="3062" spans="1:17">
      <c r="A3062" s="834">
        <v>3</v>
      </c>
      <c r="B3062" s="834" t="s">
        <v>2468</v>
      </c>
      <c r="C3062" s="834" t="s">
        <v>2469</v>
      </c>
      <c r="D3062" s="834" t="s">
        <v>764</v>
      </c>
      <c r="E3062" s="834" t="e">
        <f>#REF!</f>
        <v>#REF!</v>
      </c>
      <c r="F3062" s="834">
        <v>4</v>
      </c>
      <c r="G3062" s="834" t="s">
        <v>2446</v>
      </c>
      <c r="H3062" s="834" t="e">
        <f>#REF!</f>
        <v>#REF!</v>
      </c>
      <c r="I3062" s="834" t="e">
        <f>#REF!+#REF!+#REF!</f>
        <v>#REF!</v>
      </c>
      <c r="J3062" s="834" t="e">
        <f>#REF!+#REF!+#REF!+#REF!</f>
        <v>#REF!</v>
      </c>
      <c r="K3062" s="835" t="e">
        <f t="shared" si="78"/>
        <v>#REF!</v>
      </c>
      <c r="L3062" s="835" t="e">
        <f t="shared" si="79"/>
        <v>#REF!</v>
      </c>
      <c r="M3062" s="834" t="e">
        <f>#REF!</f>
        <v>#REF!</v>
      </c>
      <c r="N3062" s="834" t="e">
        <f>#REF!</f>
        <v>#REF!</v>
      </c>
      <c r="O3062" s="836" t="e">
        <f t="shared" si="80"/>
        <v>#REF!</v>
      </c>
      <c r="P3062" s="820" t="e">
        <f>Tabla13[[#This Row],[Ejec Real Acumu]]-Tabla13[[#This Row],[Proyec Ejec Acumul]]</f>
        <v>#REF!</v>
      </c>
      <c r="Q3062" s="820" t="e">
        <f>Tabla13[[#This Row],[Ejec Real Mes]]-Tabla13[[#This Row],[Program Entreg Mes]]</f>
        <v>#REF!</v>
      </c>
    </row>
    <row r="3063" spans="1:17">
      <c r="A3063" s="834">
        <v>4</v>
      </c>
      <c r="B3063" s="834" t="s">
        <v>2468</v>
      </c>
      <c r="C3063" s="834" t="s">
        <v>2469</v>
      </c>
      <c r="D3063" s="834" t="s">
        <v>764</v>
      </c>
      <c r="E3063" s="834" t="e">
        <f>#REF!</f>
        <v>#REF!</v>
      </c>
      <c r="F3063" s="834">
        <v>4</v>
      </c>
      <c r="G3063" s="834" t="s">
        <v>2446</v>
      </c>
      <c r="H3063" s="834" t="e">
        <f>#REF!</f>
        <v>#REF!</v>
      </c>
      <c r="I3063" s="834" t="e">
        <f>#REF!+#REF!+#REF!</f>
        <v>#REF!</v>
      </c>
      <c r="J3063" s="834" t="e">
        <f>#REF!+#REF!+#REF!+#REF!</f>
        <v>#REF!</v>
      </c>
      <c r="K3063" s="835" t="e">
        <f t="shared" si="78"/>
        <v>#REF!</v>
      </c>
      <c r="L3063" s="835" t="e">
        <f t="shared" si="79"/>
        <v>#REF!</v>
      </c>
      <c r="M3063" s="834" t="e">
        <f>#REF!</f>
        <v>#REF!</v>
      </c>
      <c r="N3063" s="834" t="e">
        <f>#REF!</f>
        <v>#REF!</v>
      </c>
      <c r="O3063" s="836" t="e">
        <f t="shared" si="80"/>
        <v>#REF!</v>
      </c>
      <c r="P3063" s="820" t="e">
        <f>Tabla13[[#This Row],[Ejec Real Acumu]]-Tabla13[[#This Row],[Proyec Ejec Acumul]]</f>
        <v>#REF!</v>
      </c>
      <c r="Q3063" s="820" t="e">
        <f>Tabla13[[#This Row],[Ejec Real Mes]]-Tabla13[[#This Row],[Program Entreg Mes]]</f>
        <v>#REF!</v>
      </c>
    </row>
    <row r="3064" spans="1:17">
      <c r="A3064" s="834">
        <v>5</v>
      </c>
      <c r="B3064" s="834" t="s">
        <v>2468</v>
      </c>
      <c r="C3064" s="834" t="s">
        <v>2469</v>
      </c>
      <c r="D3064" s="834" t="s">
        <v>764</v>
      </c>
      <c r="E3064" s="834" t="e">
        <f>#REF!</f>
        <v>#REF!</v>
      </c>
      <c r="F3064" s="834">
        <v>4</v>
      </c>
      <c r="G3064" s="834" t="s">
        <v>2446</v>
      </c>
      <c r="H3064" s="834" t="e">
        <f>#REF!</f>
        <v>#REF!</v>
      </c>
      <c r="I3064" s="834" t="e">
        <f>#REF!+#REF!+#REF!</f>
        <v>#REF!</v>
      </c>
      <c r="J3064" s="834" t="e">
        <f>#REF!+#REF!+#REF!+#REF!</f>
        <v>#REF!</v>
      </c>
      <c r="K3064" s="835" t="e">
        <f t="shared" si="78"/>
        <v>#REF!</v>
      </c>
      <c r="L3064" s="835" t="e">
        <f t="shared" si="79"/>
        <v>#REF!</v>
      </c>
      <c r="M3064" s="834" t="e">
        <f>#REF!</f>
        <v>#REF!</v>
      </c>
      <c r="N3064" s="834" t="e">
        <f>#REF!</f>
        <v>#REF!</v>
      </c>
      <c r="O3064" s="836" t="e">
        <f t="shared" si="80"/>
        <v>#REF!</v>
      </c>
      <c r="P3064" s="820" t="e">
        <f>Tabla13[[#This Row],[Ejec Real Acumu]]-Tabla13[[#This Row],[Proyec Ejec Acumul]]</f>
        <v>#REF!</v>
      </c>
      <c r="Q3064" s="820" t="e">
        <f>Tabla13[[#This Row],[Ejec Real Mes]]-Tabla13[[#This Row],[Program Entreg Mes]]</f>
        <v>#REF!</v>
      </c>
    </row>
    <row r="3065" spans="1:17">
      <c r="A3065" s="834">
        <v>6</v>
      </c>
      <c r="B3065" s="834" t="s">
        <v>2468</v>
      </c>
      <c r="C3065" s="834" t="s">
        <v>2469</v>
      </c>
      <c r="D3065" s="834" t="s">
        <v>764</v>
      </c>
      <c r="E3065" s="834" t="e">
        <f>#REF!</f>
        <v>#REF!</v>
      </c>
      <c r="F3065" s="834">
        <v>4</v>
      </c>
      <c r="G3065" s="834" t="s">
        <v>2446</v>
      </c>
      <c r="H3065" s="834" t="e">
        <f>#REF!</f>
        <v>#REF!</v>
      </c>
      <c r="I3065" s="834" t="e">
        <f>#REF!+#REF!+#REF!</f>
        <v>#REF!</v>
      </c>
      <c r="J3065" s="834" t="e">
        <f>#REF!+#REF!+#REF!+#REF!</f>
        <v>#REF!</v>
      </c>
      <c r="K3065" s="835" t="e">
        <f t="shared" si="78"/>
        <v>#REF!</v>
      </c>
      <c r="L3065" s="835" t="e">
        <f t="shared" si="79"/>
        <v>#REF!</v>
      </c>
      <c r="M3065" s="834" t="e">
        <f>#REF!</f>
        <v>#REF!</v>
      </c>
      <c r="N3065" s="834" t="e">
        <f>#REF!</f>
        <v>#REF!</v>
      </c>
      <c r="O3065" s="836" t="e">
        <f t="shared" si="80"/>
        <v>#REF!</v>
      </c>
      <c r="P3065" s="820" t="e">
        <f>Tabla13[[#This Row],[Ejec Real Acumu]]-Tabla13[[#This Row],[Proyec Ejec Acumul]]</f>
        <v>#REF!</v>
      </c>
      <c r="Q3065" s="820" t="e">
        <f>Tabla13[[#This Row],[Ejec Real Mes]]-Tabla13[[#This Row],[Program Entreg Mes]]</f>
        <v>#REF!</v>
      </c>
    </row>
    <row r="3066" spans="1:17">
      <c r="A3066" s="834">
        <v>7</v>
      </c>
      <c r="B3066" s="834" t="s">
        <v>2468</v>
      </c>
      <c r="C3066" s="834" t="s">
        <v>2469</v>
      </c>
      <c r="D3066" s="834" t="s">
        <v>764</v>
      </c>
      <c r="E3066" s="834" t="e">
        <f>#REF!</f>
        <v>#REF!</v>
      </c>
      <c r="F3066" s="834">
        <v>4</v>
      </c>
      <c r="G3066" s="834" t="s">
        <v>2446</v>
      </c>
      <c r="H3066" s="834" t="e">
        <f>#REF!</f>
        <v>#REF!</v>
      </c>
      <c r="I3066" s="834" t="e">
        <f>#REF!+#REF!+#REF!</f>
        <v>#REF!</v>
      </c>
      <c r="J3066" s="834" t="e">
        <f>#REF!+#REF!+#REF!+#REF!</f>
        <v>#REF!</v>
      </c>
      <c r="K3066" s="835" t="e">
        <f t="shared" si="78"/>
        <v>#REF!</v>
      </c>
      <c r="L3066" s="835" t="e">
        <f t="shared" si="79"/>
        <v>#REF!</v>
      </c>
      <c r="M3066" s="834" t="e">
        <f>#REF!</f>
        <v>#REF!</v>
      </c>
      <c r="N3066" s="834" t="e">
        <f>#REF!</f>
        <v>#REF!</v>
      </c>
      <c r="O3066" s="836" t="e">
        <f t="shared" si="80"/>
        <v>#REF!</v>
      </c>
      <c r="P3066" s="820" t="e">
        <f>Tabla13[[#This Row],[Ejec Real Acumu]]-Tabla13[[#This Row],[Proyec Ejec Acumul]]</f>
        <v>#REF!</v>
      </c>
      <c r="Q3066" s="820" t="e">
        <f>Tabla13[[#This Row],[Ejec Real Mes]]-Tabla13[[#This Row],[Program Entreg Mes]]</f>
        <v>#REF!</v>
      </c>
    </row>
    <row r="3067" spans="1:17">
      <c r="A3067" s="834">
        <v>8</v>
      </c>
      <c r="B3067" s="834" t="s">
        <v>2468</v>
      </c>
      <c r="C3067" s="834" t="s">
        <v>2469</v>
      </c>
      <c r="D3067" s="834" t="s">
        <v>764</v>
      </c>
      <c r="E3067" s="834" t="e">
        <f>#REF!</f>
        <v>#REF!</v>
      </c>
      <c r="F3067" s="834">
        <v>4</v>
      </c>
      <c r="G3067" s="834" t="s">
        <v>2446</v>
      </c>
      <c r="H3067" s="834" t="e">
        <f>#REF!</f>
        <v>#REF!</v>
      </c>
      <c r="I3067" s="834" t="e">
        <f>#REF!+#REF!+#REF!</f>
        <v>#REF!</v>
      </c>
      <c r="J3067" s="834" t="e">
        <f>#REF!+#REF!+#REF!+#REF!</f>
        <v>#REF!</v>
      </c>
      <c r="K3067" s="835" t="e">
        <f t="shared" si="78"/>
        <v>#REF!</v>
      </c>
      <c r="L3067" s="835" t="e">
        <f t="shared" si="79"/>
        <v>#REF!</v>
      </c>
      <c r="M3067" s="834" t="e">
        <f>#REF!</f>
        <v>#REF!</v>
      </c>
      <c r="N3067" s="834" t="e">
        <f>#REF!</f>
        <v>#REF!</v>
      </c>
      <c r="O3067" s="836" t="e">
        <f t="shared" si="80"/>
        <v>#REF!</v>
      </c>
      <c r="P3067" s="820" t="e">
        <f>Tabla13[[#This Row],[Ejec Real Acumu]]-Tabla13[[#This Row],[Proyec Ejec Acumul]]</f>
        <v>#REF!</v>
      </c>
      <c r="Q3067" s="820" t="e">
        <f>Tabla13[[#This Row],[Ejec Real Mes]]-Tabla13[[#This Row],[Program Entreg Mes]]</f>
        <v>#REF!</v>
      </c>
    </row>
    <row r="3068" spans="1:17">
      <c r="A3068" s="834">
        <v>9</v>
      </c>
      <c r="B3068" s="834" t="s">
        <v>2468</v>
      </c>
      <c r="C3068" s="834" t="s">
        <v>2469</v>
      </c>
      <c r="D3068" s="834" t="s">
        <v>764</v>
      </c>
      <c r="E3068" s="834" t="e">
        <f>#REF!</f>
        <v>#REF!</v>
      </c>
      <c r="F3068" s="834">
        <v>4</v>
      </c>
      <c r="G3068" s="834" t="s">
        <v>2446</v>
      </c>
      <c r="H3068" s="834" t="e">
        <f>#REF!</f>
        <v>#REF!</v>
      </c>
      <c r="I3068" s="834" t="e">
        <f>#REF!+#REF!+#REF!</f>
        <v>#REF!</v>
      </c>
      <c r="J3068" s="834" t="e">
        <f>#REF!+#REF!+#REF!+#REF!</f>
        <v>#REF!</v>
      </c>
      <c r="K3068" s="835" t="e">
        <f t="shared" si="78"/>
        <v>#REF!</v>
      </c>
      <c r="L3068" s="835" t="e">
        <f t="shared" si="79"/>
        <v>#REF!</v>
      </c>
      <c r="M3068" s="834" t="e">
        <f>#REF!</f>
        <v>#REF!</v>
      </c>
      <c r="N3068" s="834" t="e">
        <f>#REF!</f>
        <v>#REF!</v>
      </c>
      <c r="O3068" s="836" t="e">
        <f t="shared" si="80"/>
        <v>#REF!</v>
      </c>
      <c r="P3068" s="820" t="e">
        <f>Tabla13[[#This Row],[Ejec Real Acumu]]-Tabla13[[#This Row],[Proyec Ejec Acumul]]</f>
        <v>#REF!</v>
      </c>
      <c r="Q3068" s="820" t="e">
        <f>Tabla13[[#This Row],[Ejec Real Mes]]-Tabla13[[#This Row],[Program Entreg Mes]]</f>
        <v>#REF!</v>
      </c>
    </row>
    <row r="3069" spans="1:17">
      <c r="A3069" s="834">
        <v>10</v>
      </c>
      <c r="B3069" s="834" t="s">
        <v>2468</v>
      </c>
      <c r="C3069" s="834" t="s">
        <v>2469</v>
      </c>
      <c r="D3069" s="834" t="s">
        <v>764</v>
      </c>
      <c r="E3069" s="834" t="e">
        <f>#REF!</f>
        <v>#REF!</v>
      </c>
      <c r="F3069" s="834">
        <v>4</v>
      </c>
      <c r="G3069" s="834" t="s">
        <v>2446</v>
      </c>
      <c r="H3069" s="834" t="e">
        <f>#REF!</f>
        <v>#REF!</v>
      </c>
      <c r="I3069" s="834" t="e">
        <f>#REF!+#REF!+#REF!</f>
        <v>#REF!</v>
      </c>
      <c r="J3069" s="834" t="e">
        <f>#REF!+#REF!+#REF!+#REF!</f>
        <v>#REF!</v>
      </c>
      <c r="K3069" s="835" t="e">
        <f t="shared" si="78"/>
        <v>#REF!</v>
      </c>
      <c r="L3069" s="835" t="e">
        <f t="shared" si="79"/>
        <v>#REF!</v>
      </c>
      <c r="M3069" s="834" t="e">
        <f>#REF!</f>
        <v>#REF!</v>
      </c>
      <c r="N3069" s="834" t="e">
        <f>#REF!</f>
        <v>#REF!</v>
      </c>
      <c r="O3069" s="836" t="e">
        <f t="shared" si="80"/>
        <v>#REF!</v>
      </c>
      <c r="P3069" s="820" t="e">
        <f>Tabla13[[#This Row],[Ejec Real Acumu]]-Tabla13[[#This Row],[Proyec Ejec Acumul]]</f>
        <v>#REF!</v>
      </c>
      <c r="Q3069" s="820" t="e">
        <f>Tabla13[[#This Row],[Ejec Real Mes]]-Tabla13[[#This Row],[Program Entreg Mes]]</f>
        <v>#REF!</v>
      </c>
    </row>
    <row r="3070" spans="1:17">
      <c r="A3070" s="834">
        <v>11</v>
      </c>
      <c r="B3070" s="834" t="s">
        <v>2468</v>
      </c>
      <c r="C3070" s="834" t="s">
        <v>2469</v>
      </c>
      <c r="D3070" s="834" t="s">
        <v>764</v>
      </c>
      <c r="E3070" s="834" t="e">
        <f>#REF!</f>
        <v>#REF!</v>
      </c>
      <c r="F3070" s="834">
        <v>4</v>
      </c>
      <c r="G3070" s="834" t="s">
        <v>2446</v>
      </c>
      <c r="H3070" s="834" t="e">
        <f>#REF!</f>
        <v>#REF!</v>
      </c>
      <c r="I3070" s="834" t="e">
        <f>#REF!+#REF!+#REF!</f>
        <v>#REF!</v>
      </c>
      <c r="J3070" s="834" t="e">
        <f>#REF!+#REF!+#REF!+#REF!</f>
        <v>#REF!</v>
      </c>
      <c r="K3070" s="835" t="e">
        <f t="shared" si="78"/>
        <v>#REF!</v>
      </c>
      <c r="L3070" s="835" t="e">
        <f t="shared" si="79"/>
        <v>#REF!</v>
      </c>
      <c r="M3070" s="834" t="e">
        <f>#REF!</f>
        <v>#REF!</v>
      </c>
      <c r="N3070" s="834" t="e">
        <f>#REF!</f>
        <v>#REF!</v>
      </c>
      <c r="O3070" s="836" t="e">
        <f t="shared" si="80"/>
        <v>#REF!</v>
      </c>
      <c r="P3070" s="820" t="e">
        <f>Tabla13[[#This Row],[Ejec Real Acumu]]-Tabla13[[#This Row],[Proyec Ejec Acumul]]</f>
        <v>#REF!</v>
      </c>
      <c r="Q3070" s="820" t="e">
        <f>Tabla13[[#This Row],[Ejec Real Mes]]-Tabla13[[#This Row],[Program Entreg Mes]]</f>
        <v>#REF!</v>
      </c>
    </row>
    <row r="3071" spans="1:17">
      <c r="A3071" s="834">
        <v>1</v>
      </c>
      <c r="B3071" s="834" t="s">
        <v>2468</v>
      </c>
      <c r="C3071" s="834" t="s">
        <v>2469</v>
      </c>
      <c r="D3071" s="834" t="s">
        <v>764</v>
      </c>
      <c r="E3071" s="834" t="e">
        <f>#REF!</f>
        <v>#REF!</v>
      </c>
      <c r="F3071" s="834">
        <v>5</v>
      </c>
      <c r="G3071" s="834" t="s">
        <v>2447</v>
      </c>
      <c r="H3071" s="834" t="e">
        <f>#REF!</f>
        <v>#REF!</v>
      </c>
      <c r="I3071" s="834" t="e">
        <f>#REF!+#REF!+#REF!+#REF!+#REF!</f>
        <v>#REF!</v>
      </c>
      <c r="J3071" s="834" t="e">
        <f>#REF!+#REF!+#REF!+#REF!+#REF!</f>
        <v>#REF!</v>
      </c>
      <c r="K3071" s="835" t="e">
        <f t="shared" si="78"/>
        <v>#REF!</v>
      </c>
      <c r="L3071" s="835" t="e">
        <f t="shared" si="79"/>
        <v>#REF!</v>
      </c>
      <c r="M3071" s="834" t="e">
        <f>#REF!</f>
        <v>#REF!</v>
      </c>
      <c r="N3071" s="834" t="e">
        <f>#REF!</f>
        <v>#REF!</v>
      </c>
      <c r="O3071" s="836" t="e">
        <f t="shared" si="80"/>
        <v>#REF!</v>
      </c>
      <c r="P3071" s="820" t="e">
        <f>Tabla13[[#This Row],[Ejec Real Acumu]]-Tabla13[[#This Row],[Proyec Ejec Acumul]]</f>
        <v>#REF!</v>
      </c>
      <c r="Q3071" s="820" t="e">
        <f>Tabla13[[#This Row],[Ejec Real Mes]]-Tabla13[[#This Row],[Program Entreg Mes]]</f>
        <v>#REF!</v>
      </c>
    </row>
    <row r="3072" spans="1:17">
      <c r="A3072" s="834">
        <v>2</v>
      </c>
      <c r="B3072" s="834" t="s">
        <v>2468</v>
      </c>
      <c r="C3072" s="834" t="s">
        <v>2469</v>
      </c>
      <c r="D3072" s="834" t="s">
        <v>764</v>
      </c>
      <c r="E3072" s="834" t="e">
        <f>#REF!</f>
        <v>#REF!</v>
      </c>
      <c r="F3072" s="834">
        <v>5</v>
      </c>
      <c r="G3072" s="834" t="s">
        <v>2447</v>
      </c>
      <c r="H3072" s="834" t="e">
        <f>#REF!</f>
        <v>#REF!</v>
      </c>
      <c r="I3072" s="834" t="e">
        <f>#REF!+#REF!+#REF!+#REF!+#REF!</f>
        <v>#REF!</v>
      </c>
      <c r="J3072" s="834" t="e">
        <f>#REF!+#REF!+#REF!+#REF!+#REF!</f>
        <v>#REF!</v>
      </c>
      <c r="K3072" s="835" t="e">
        <f t="shared" si="78"/>
        <v>#REF!</v>
      </c>
      <c r="L3072" s="835" t="e">
        <f t="shared" si="79"/>
        <v>#REF!</v>
      </c>
      <c r="M3072" s="834" t="e">
        <f>#REF!</f>
        <v>#REF!</v>
      </c>
      <c r="N3072" s="834" t="e">
        <f>#REF!</f>
        <v>#REF!</v>
      </c>
      <c r="O3072" s="836" t="e">
        <f t="shared" si="80"/>
        <v>#REF!</v>
      </c>
      <c r="P3072" s="820" t="e">
        <f>Tabla13[[#This Row],[Ejec Real Acumu]]-Tabla13[[#This Row],[Proyec Ejec Acumul]]</f>
        <v>#REF!</v>
      </c>
      <c r="Q3072" s="820" t="e">
        <f>Tabla13[[#This Row],[Ejec Real Mes]]-Tabla13[[#This Row],[Program Entreg Mes]]</f>
        <v>#REF!</v>
      </c>
    </row>
    <row r="3073" spans="1:17">
      <c r="A3073" s="834">
        <v>3</v>
      </c>
      <c r="B3073" s="834" t="s">
        <v>2468</v>
      </c>
      <c r="C3073" s="834" t="s">
        <v>2469</v>
      </c>
      <c r="D3073" s="834" t="s">
        <v>764</v>
      </c>
      <c r="E3073" s="834" t="e">
        <f>#REF!</f>
        <v>#REF!</v>
      </c>
      <c r="F3073" s="834">
        <v>5</v>
      </c>
      <c r="G3073" s="834" t="s">
        <v>2447</v>
      </c>
      <c r="H3073" s="834" t="e">
        <f>#REF!</f>
        <v>#REF!</v>
      </c>
      <c r="I3073" s="834" t="e">
        <f>#REF!+#REF!+#REF!+#REF!+#REF!</f>
        <v>#REF!</v>
      </c>
      <c r="J3073" s="834" t="e">
        <f>#REF!+#REF!+#REF!+#REF!+#REF!</f>
        <v>#REF!</v>
      </c>
      <c r="K3073" s="835" t="e">
        <f t="shared" si="78"/>
        <v>#REF!</v>
      </c>
      <c r="L3073" s="835" t="e">
        <f t="shared" si="79"/>
        <v>#REF!</v>
      </c>
      <c r="M3073" s="834" t="e">
        <f>#REF!</f>
        <v>#REF!</v>
      </c>
      <c r="N3073" s="834" t="e">
        <f>#REF!</f>
        <v>#REF!</v>
      </c>
      <c r="O3073" s="836" t="e">
        <f t="shared" si="80"/>
        <v>#REF!</v>
      </c>
      <c r="P3073" s="820" t="e">
        <f>Tabla13[[#This Row],[Ejec Real Acumu]]-Tabla13[[#This Row],[Proyec Ejec Acumul]]</f>
        <v>#REF!</v>
      </c>
      <c r="Q3073" s="820" t="e">
        <f>Tabla13[[#This Row],[Ejec Real Mes]]-Tabla13[[#This Row],[Program Entreg Mes]]</f>
        <v>#REF!</v>
      </c>
    </row>
    <row r="3074" spans="1:17">
      <c r="A3074" s="834">
        <v>4</v>
      </c>
      <c r="B3074" s="834" t="s">
        <v>2468</v>
      </c>
      <c r="C3074" s="834" t="s">
        <v>2469</v>
      </c>
      <c r="D3074" s="834" t="s">
        <v>764</v>
      </c>
      <c r="E3074" s="834" t="e">
        <f>#REF!</f>
        <v>#REF!</v>
      </c>
      <c r="F3074" s="834">
        <v>5</v>
      </c>
      <c r="G3074" s="834" t="s">
        <v>2447</v>
      </c>
      <c r="H3074" s="834" t="e">
        <f>#REF!</f>
        <v>#REF!</v>
      </c>
      <c r="I3074" s="834" t="e">
        <f>#REF!+#REF!+#REF!+#REF!+#REF!</f>
        <v>#REF!</v>
      </c>
      <c r="J3074" s="834" t="e">
        <f>#REF!+#REF!+#REF!+#REF!+#REF!</f>
        <v>#REF!</v>
      </c>
      <c r="K3074" s="835" t="e">
        <f t="shared" si="78"/>
        <v>#REF!</v>
      </c>
      <c r="L3074" s="835" t="e">
        <f t="shared" si="79"/>
        <v>#REF!</v>
      </c>
      <c r="M3074" s="834" t="e">
        <f>#REF!</f>
        <v>#REF!</v>
      </c>
      <c r="N3074" s="834" t="e">
        <f>#REF!</f>
        <v>#REF!</v>
      </c>
      <c r="O3074" s="836" t="e">
        <f t="shared" si="80"/>
        <v>#REF!</v>
      </c>
      <c r="P3074" s="820" t="e">
        <f>Tabla13[[#This Row],[Ejec Real Acumu]]-Tabla13[[#This Row],[Proyec Ejec Acumul]]</f>
        <v>#REF!</v>
      </c>
      <c r="Q3074" s="820" t="e">
        <f>Tabla13[[#This Row],[Ejec Real Mes]]-Tabla13[[#This Row],[Program Entreg Mes]]</f>
        <v>#REF!</v>
      </c>
    </row>
    <row r="3075" spans="1:17">
      <c r="A3075" s="834">
        <v>5</v>
      </c>
      <c r="B3075" s="834" t="s">
        <v>2468</v>
      </c>
      <c r="C3075" s="834" t="s">
        <v>2469</v>
      </c>
      <c r="D3075" s="834" t="s">
        <v>764</v>
      </c>
      <c r="E3075" s="834" t="e">
        <f>#REF!</f>
        <v>#REF!</v>
      </c>
      <c r="F3075" s="834">
        <v>5</v>
      </c>
      <c r="G3075" s="834" t="s">
        <v>2447</v>
      </c>
      <c r="H3075" s="834" t="e">
        <f>#REF!</f>
        <v>#REF!</v>
      </c>
      <c r="I3075" s="834" t="e">
        <f>#REF!+#REF!+#REF!+#REF!+#REF!</f>
        <v>#REF!</v>
      </c>
      <c r="J3075" s="834" t="e">
        <f>#REF!+#REF!+#REF!+#REF!+#REF!</f>
        <v>#REF!</v>
      </c>
      <c r="K3075" s="835" t="e">
        <f t="shared" si="78"/>
        <v>#REF!</v>
      </c>
      <c r="L3075" s="835" t="e">
        <f t="shared" si="79"/>
        <v>#REF!</v>
      </c>
      <c r="M3075" s="834" t="e">
        <f>#REF!</f>
        <v>#REF!</v>
      </c>
      <c r="N3075" s="834" t="e">
        <f>#REF!</f>
        <v>#REF!</v>
      </c>
      <c r="O3075" s="836" t="e">
        <f t="shared" si="80"/>
        <v>#REF!</v>
      </c>
      <c r="P3075" s="820" t="e">
        <f>Tabla13[[#This Row],[Ejec Real Acumu]]-Tabla13[[#This Row],[Proyec Ejec Acumul]]</f>
        <v>#REF!</v>
      </c>
      <c r="Q3075" s="820" t="e">
        <f>Tabla13[[#This Row],[Ejec Real Mes]]-Tabla13[[#This Row],[Program Entreg Mes]]</f>
        <v>#REF!</v>
      </c>
    </row>
    <row r="3076" spans="1:17">
      <c r="A3076" s="834">
        <v>6</v>
      </c>
      <c r="B3076" s="834" t="s">
        <v>2468</v>
      </c>
      <c r="C3076" s="834" t="s">
        <v>2469</v>
      </c>
      <c r="D3076" s="834" t="s">
        <v>764</v>
      </c>
      <c r="E3076" s="834" t="e">
        <f>#REF!</f>
        <v>#REF!</v>
      </c>
      <c r="F3076" s="834">
        <v>5</v>
      </c>
      <c r="G3076" s="834" t="s">
        <v>2447</v>
      </c>
      <c r="H3076" s="834" t="e">
        <f>#REF!</f>
        <v>#REF!</v>
      </c>
      <c r="I3076" s="834" t="e">
        <f>#REF!+#REF!+#REF!+#REF!+#REF!</f>
        <v>#REF!</v>
      </c>
      <c r="J3076" s="834" t="e">
        <f>#REF!+#REF!+#REF!+#REF!+#REF!</f>
        <v>#REF!</v>
      </c>
      <c r="K3076" s="835" t="e">
        <f t="shared" si="78"/>
        <v>#REF!</v>
      </c>
      <c r="L3076" s="835" t="e">
        <f t="shared" si="79"/>
        <v>#REF!</v>
      </c>
      <c r="M3076" s="834" t="e">
        <f>#REF!</f>
        <v>#REF!</v>
      </c>
      <c r="N3076" s="834" t="e">
        <f>#REF!</f>
        <v>#REF!</v>
      </c>
      <c r="O3076" s="836" t="e">
        <f t="shared" si="80"/>
        <v>#REF!</v>
      </c>
      <c r="P3076" s="820" t="e">
        <f>Tabla13[[#This Row],[Ejec Real Acumu]]-Tabla13[[#This Row],[Proyec Ejec Acumul]]</f>
        <v>#REF!</v>
      </c>
      <c r="Q3076" s="820" t="e">
        <f>Tabla13[[#This Row],[Ejec Real Mes]]-Tabla13[[#This Row],[Program Entreg Mes]]</f>
        <v>#REF!</v>
      </c>
    </row>
    <row r="3077" spans="1:17">
      <c r="A3077" s="834">
        <v>7</v>
      </c>
      <c r="B3077" s="834" t="s">
        <v>2468</v>
      </c>
      <c r="C3077" s="834" t="s">
        <v>2469</v>
      </c>
      <c r="D3077" s="834" t="s">
        <v>764</v>
      </c>
      <c r="E3077" s="834" t="e">
        <f>#REF!</f>
        <v>#REF!</v>
      </c>
      <c r="F3077" s="834">
        <v>5</v>
      </c>
      <c r="G3077" s="834" t="s">
        <v>2447</v>
      </c>
      <c r="H3077" s="834" t="e">
        <f>#REF!</f>
        <v>#REF!</v>
      </c>
      <c r="I3077" s="834" t="e">
        <f>#REF!+#REF!+#REF!+#REF!+#REF!</f>
        <v>#REF!</v>
      </c>
      <c r="J3077" s="834" t="e">
        <f>#REF!+#REF!+#REF!+#REF!+#REF!</f>
        <v>#REF!</v>
      </c>
      <c r="K3077" s="835" t="e">
        <f t="shared" si="78"/>
        <v>#REF!</v>
      </c>
      <c r="L3077" s="835" t="e">
        <f t="shared" si="79"/>
        <v>#REF!</v>
      </c>
      <c r="M3077" s="834" t="e">
        <f>#REF!</f>
        <v>#REF!</v>
      </c>
      <c r="N3077" s="834" t="e">
        <f>#REF!</f>
        <v>#REF!</v>
      </c>
      <c r="O3077" s="836" t="e">
        <f t="shared" si="80"/>
        <v>#REF!</v>
      </c>
      <c r="P3077" s="820" t="e">
        <f>Tabla13[[#This Row],[Ejec Real Acumu]]-Tabla13[[#This Row],[Proyec Ejec Acumul]]</f>
        <v>#REF!</v>
      </c>
      <c r="Q3077" s="820" t="e">
        <f>Tabla13[[#This Row],[Ejec Real Mes]]-Tabla13[[#This Row],[Program Entreg Mes]]</f>
        <v>#REF!</v>
      </c>
    </row>
    <row r="3078" spans="1:17">
      <c r="A3078" s="834">
        <v>8</v>
      </c>
      <c r="B3078" s="834" t="s">
        <v>2468</v>
      </c>
      <c r="C3078" s="834" t="s">
        <v>2469</v>
      </c>
      <c r="D3078" s="834" t="s">
        <v>764</v>
      </c>
      <c r="E3078" s="834" t="e">
        <f>#REF!</f>
        <v>#REF!</v>
      </c>
      <c r="F3078" s="834">
        <v>5</v>
      </c>
      <c r="G3078" s="834" t="s">
        <v>2447</v>
      </c>
      <c r="H3078" s="834" t="e">
        <f>#REF!</f>
        <v>#REF!</v>
      </c>
      <c r="I3078" s="834" t="e">
        <f>#REF!+#REF!+#REF!+#REF!+#REF!</f>
        <v>#REF!</v>
      </c>
      <c r="J3078" s="834" t="e">
        <f>#REF!+#REF!+#REF!+#REF!+#REF!</f>
        <v>#REF!</v>
      </c>
      <c r="K3078" s="835" t="e">
        <f t="shared" si="78"/>
        <v>#REF!</v>
      </c>
      <c r="L3078" s="835" t="e">
        <f t="shared" si="79"/>
        <v>#REF!</v>
      </c>
      <c r="M3078" s="834" t="e">
        <f>#REF!</f>
        <v>#REF!</v>
      </c>
      <c r="N3078" s="834" t="e">
        <f>#REF!</f>
        <v>#REF!</v>
      </c>
      <c r="O3078" s="836" t="e">
        <f t="shared" si="80"/>
        <v>#REF!</v>
      </c>
      <c r="P3078" s="820" t="e">
        <f>Tabla13[[#This Row],[Ejec Real Acumu]]-Tabla13[[#This Row],[Proyec Ejec Acumul]]</f>
        <v>#REF!</v>
      </c>
      <c r="Q3078" s="820" t="e">
        <f>Tabla13[[#This Row],[Ejec Real Mes]]-Tabla13[[#This Row],[Program Entreg Mes]]</f>
        <v>#REF!</v>
      </c>
    </row>
    <row r="3079" spans="1:17">
      <c r="A3079" s="834">
        <v>9</v>
      </c>
      <c r="B3079" s="834" t="s">
        <v>2468</v>
      </c>
      <c r="C3079" s="834" t="s">
        <v>2469</v>
      </c>
      <c r="D3079" s="834" t="s">
        <v>764</v>
      </c>
      <c r="E3079" s="834" t="e">
        <f>#REF!</f>
        <v>#REF!</v>
      </c>
      <c r="F3079" s="834">
        <v>5</v>
      </c>
      <c r="G3079" s="834" t="s">
        <v>2447</v>
      </c>
      <c r="H3079" s="834" t="e">
        <f>#REF!</f>
        <v>#REF!</v>
      </c>
      <c r="I3079" s="834" t="e">
        <f>#REF!+#REF!+#REF!+#REF!+#REF!</f>
        <v>#REF!</v>
      </c>
      <c r="J3079" s="834" t="e">
        <f>#REF!+#REF!+#REF!+#REF!+#REF!</f>
        <v>#REF!</v>
      </c>
      <c r="K3079" s="835" t="e">
        <f t="shared" si="78"/>
        <v>#REF!</v>
      </c>
      <c r="L3079" s="835" t="e">
        <f t="shared" si="79"/>
        <v>#REF!</v>
      </c>
      <c r="M3079" s="834" t="e">
        <f>#REF!</f>
        <v>#REF!</v>
      </c>
      <c r="N3079" s="834" t="e">
        <f>#REF!</f>
        <v>#REF!</v>
      </c>
      <c r="O3079" s="836" t="e">
        <f t="shared" si="80"/>
        <v>#REF!</v>
      </c>
      <c r="P3079" s="820" t="e">
        <f>Tabla13[[#This Row],[Ejec Real Acumu]]-Tabla13[[#This Row],[Proyec Ejec Acumul]]</f>
        <v>#REF!</v>
      </c>
      <c r="Q3079" s="820" t="e">
        <f>Tabla13[[#This Row],[Ejec Real Mes]]-Tabla13[[#This Row],[Program Entreg Mes]]</f>
        <v>#REF!</v>
      </c>
    </row>
    <row r="3080" spans="1:17">
      <c r="A3080" s="834">
        <v>10</v>
      </c>
      <c r="B3080" s="834" t="s">
        <v>2468</v>
      </c>
      <c r="C3080" s="834" t="s">
        <v>2469</v>
      </c>
      <c r="D3080" s="834" t="s">
        <v>764</v>
      </c>
      <c r="E3080" s="834" t="e">
        <f>#REF!</f>
        <v>#REF!</v>
      </c>
      <c r="F3080" s="834">
        <v>5</v>
      </c>
      <c r="G3080" s="834" t="s">
        <v>2447</v>
      </c>
      <c r="H3080" s="834" t="e">
        <f>#REF!</f>
        <v>#REF!</v>
      </c>
      <c r="I3080" s="834" t="e">
        <f>#REF!+#REF!+#REF!+#REF!+#REF!</f>
        <v>#REF!</v>
      </c>
      <c r="J3080" s="834" t="e">
        <f>#REF!+#REF!+#REF!+#REF!+#REF!</f>
        <v>#REF!</v>
      </c>
      <c r="K3080" s="835" t="e">
        <f t="shared" si="78"/>
        <v>#REF!</v>
      </c>
      <c r="L3080" s="835" t="e">
        <f t="shared" si="79"/>
        <v>#REF!</v>
      </c>
      <c r="M3080" s="834" t="e">
        <f>#REF!</f>
        <v>#REF!</v>
      </c>
      <c r="N3080" s="834" t="e">
        <f>#REF!</f>
        <v>#REF!</v>
      </c>
      <c r="O3080" s="836" t="e">
        <f t="shared" si="80"/>
        <v>#REF!</v>
      </c>
      <c r="P3080" s="820" t="e">
        <f>Tabla13[[#This Row],[Ejec Real Acumu]]-Tabla13[[#This Row],[Proyec Ejec Acumul]]</f>
        <v>#REF!</v>
      </c>
      <c r="Q3080" s="820" t="e">
        <f>Tabla13[[#This Row],[Ejec Real Mes]]-Tabla13[[#This Row],[Program Entreg Mes]]</f>
        <v>#REF!</v>
      </c>
    </row>
    <row r="3081" spans="1:17">
      <c r="A3081" s="834">
        <v>11</v>
      </c>
      <c r="B3081" s="834" t="s">
        <v>2468</v>
      </c>
      <c r="C3081" s="834" t="s">
        <v>2469</v>
      </c>
      <c r="D3081" s="834" t="s">
        <v>764</v>
      </c>
      <c r="E3081" s="834" t="e">
        <f>#REF!</f>
        <v>#REF!</v>
      </c>
      <c r="F3081" s="834">
        <v>5</v>
      </c>
      <c r="G3081" s="834" t="s">
        <v>2447</v>
      </c>
      <c r="H3081" s="834" t="e">
        <f>#REF!</f>
        <v>#REF!</v>
      </c>
      <c r="I3081" s="834" t="e">
        <f>#REF!+#REF!+#REF!+#REF!+#REF!</f>
        <v>#REF!</v>
      </c>
      <c r="J3081" s="834" t="e">
        <f>#REF!+#REF!+#REF!+#REF!+#REF!</f>
        <v>#REF!</v>
      </c>
      <c r="K3081" s="835" t="e">
        <f t="shared" si="78"/>
        <v>#REF!</v>
      </c>
      <c r="L3081" s="835" t="e">
        <f t="shared" si="79"/>
        <v>#REF!</v>
      </c>
      <c r="M3081" s="834" t="e">
        <f>#REF!</f>
        <v>#REF!</v>
      </c>
      <c r="N3081" s="834" t="e">
        <f>#REF!</f>
        <v>#REF!</v>
      </c>
      <c r="O3081" s="836" t="e">
        <f t="shared" si="80"/>
        <v>#REF!</v>
      </c>
      <c r="P3081" s="820" t="e">
        <f>Tabla13[[#This Row],[Ejec Real Acumu]]-Tabla13[[#This Row],[Proyec Ejec Acumul]]</f>
        <v>#REF!</v>
      </c>
      <c r="Q3081" s="820" t="e">
        <f>Tabla13[[#This Row],[Ejec Real Mes]]-Tabla13[[#This Row],[Program Entreg Mes]]</f>
        <v>#REF!</v>
      </c>
    </row>
    <row r="3082" spans="1:17">
      <c r="A3082" s="834">
        <v>1</v>
      </c>
      <c r="B3082" s="834" t="s">
        <v>2468</v>
      </c>
      <c r="C3082" s="834" t="s">
        <v>2469</v>
      </c>
      <c r="D3082" s="834" t="s">
        <v>764</v>
      </c>
      <c r="E3082" s="834" t="e">
        <f>#REF!</f>
        <v>#REF!</v>
      </c>
      <c r="F3082" s="834">
        <v>6</v>
      </c>
      <c r="G3082" s="834" t="s">
        <v>2448</v>
      </c>
      <c r="H3082" s="834" t="e">
        <f>#REF!</f>
        <v>#REF!</v>
      </c>
      <c r="I3082" s="834" t="e">
        <f>#REF!+#REF!+#REF!+#REF!+#REF!+#REF!</f>
        <v>#REF!</v>
      </c>
      <c r="J3082" s="834" t="e">
        <f>#REF!+#REF!+#REF!+#REF!+#REF!+#REF!</f>
        <v>#REF!</v>
      </c>
      <c r="K3082" s="835" t="e">
        <f t="shared" si="78"/>
        <v>#REF!</v>
      </c>
      <c r="L3082" s="835" t="e">
        <f t="shared" si="79"/>
        <v>#REF!</v>
      </c>
      <c r="M3082" s="834" t="e">
        <f>#REF!</f>
        <v>#REF!</v>
      </c>
      <c r="N3082" s="834" t="e">
        <f>#REF!</f>
        <v>#REF!</v>
      </c>
      <c r="O3082" s="836" t="e">
        <f t="shared" si="80"/>
        <v>#REF!</v>
      </c>
      <c r="P3082" s="820" t="e">
        <f>Tabla13[[#This Row],[Ejec Real Acumu]]-Tabla13[[#This Row],[Proyec Ejec Acumul]]</f>
        <v>#REF!</v>
      </c>
      <c r="Q3082" s="820" t="e">
        <f>Tabla13[[#This Row],[Ejec Real Mes]]-Tabla13[[#This Row],[Program Entreg Mes]]</f>
        <v>#REF!</v>
      </c>
    </row>
    <row r="3083" spans="1:17">
      <c r="A3083" s="834">
        <v>2</v>
      </c>
      <c r="B3083" s="834" t="s">
        <v>2468</v>
      </c>
      <c r="C3083" s="834" t="s">
        <v>2469</v>
      </c>
      <c r="D3083" s="834" t="s">
        <v>764</v>
      </c>
      <c r="E3083" s="834" t="e">
        <f>#REF!</f>
        <v>#REF!</v>
      </c>
      <c r="F3083" s="834">
        <v>6</v>
      </c>
      <c r="G3083" s="834" t="s">
        <v>2448</v>
      </c>
      <c r="H3083" s="834" t="e">
        <f>#REF!</f>
        <v>#REF!</v>
      </c>
      <c r="I3083" s="834" t="e">
        <f>#REF!+#REF!+#REF!+#REF!+#REF!+#REF!</f>
        <v>#REF!</v>
      </c>
      <c r="J3083" s="834" t="e">
        <f>#REF!+#REF!+#REF!+#REF!+#REF!+#REF!</f>
        <v>#REF!</v>
      </c>
      <c r="K3083" s="835" t="e">
        <f t="shared" si="78"/>
        <v>#REF!</v>
      </c>
      <c r="L3083" s="835" t="e">
        <f t="shared" si="79"/>
        <v>#REF!</v>
      </c>
      <c r="M3083" s="834" t="e">
        <f>#REF!</f>
        <v>#REF!</v>
      </c>
      <c r="N3083" s="834" t="e">
        <f>#REF!</f>
        <v>#REF!</v>
      </c>
      <c r="O3083" s="836" t="e">
        <f t="shared" si="80"/>
        <v>#REF!</v>
      </c>
      <c r="P3083" s="820" t="e">
        <f>Tabla13[[#This Row],[Ejec Real Acumu]]-Tabla13[[#This Row],[Proyec Ejec Acumul]]</f>
        <v>#REF!</v>
      </c>
      <c r="Q3083" s="820" t="e">
        <f>Tabla13[[#This Row],[Ejec Real Mes]]-Tabla13[[#This Row],[Program Entreg Mes]]</f>
        <v>#REF!</v>
      </c>
    </row>
    <row r="3084" spans="1:17">
      <c r="A3084" s="834">
        <v>3</v>
      </c>
      <c r="B3084" s="834" t="s">
        <v>2468</v>
      </c>
      <c r="C3084" s="834" t="s">
        <v>2469</v>
      </c>
      <c r="D3084" s="834" t="s">
        <v>764</v>
      </c>
      <c r="E3084" s="834" t="e">
        <f>#REF!</f>
        <v>#REF!</v>
      </c>
      <c r="F3084" s="834">
        <v>6</v>
      </c>
      <c r="G3084" s="834" t="s">
        <v>2448</v>
      </c>
      <c r="H3084" s="834" t="e">
        <f>#REF!</f>
        <v>#REF!</v>
      </c>
      <c r="I3084" s="834" t="e">
        <f>#REF!+#REF!+#REF!+#REF!+#REF!+#REF!</f>
        <v>#REF!</v>
      </c>
      <c r="J3084" s="834" t="e">
        <f>#REF!+#REF!+#REF!+#REF!+#REF!+#REF!</f>
        <v>#REF!</v>
      </c>
      <c r="K3084" s="835" t="e">
        <f t="shared" ref="K3084:K3241" si="81">I3084/H3084</f>
        <v>#REF!</v>
      </c>
      <c r="L3084" s="835" t="e">
        <f t="shared" ref="L3084:L3241" si="82">J3084/H3084</f>
        <v>#REF!</v>
      </c>
      <c r="M3084" s="834" t="e">
        <f>#REF!</f>
        <v>#REF!</v>
      </c>
      <c r="N3084" s="834" t="e">
        <f>#REF!</f>
        <v>#REF!</v>
      </c>
      <c r="O3084" s="836" t="e">
        <f t="shared" ref="O3084:O3324" si="83">N3084/M3084</f>
        <v>#REF!</v>
      </c>
      <c r="P3084" s="820" t="e">
        <f>Tabla13[[#This Row],[Ejec Real Acumu]]-Tabla13[[#This Row],[Proyec Ejec Acumul]]</f>
        <v>#REF!</v>
      </c>
      <c r="Q3084" s="820" t="e">
        <f>Tabla13[[#This Row],[Ejec Real Mes]]-Tabla13[[#This Row],[Program Entreg Mes]]</f>
        <v>#REF!</v>
      </c>
    </row>
    <row r="3085" spans="1:17">
      <c r="A3085" s="834">
        <v>4</v>
      </c>
      <c r="B3085" s="834" t="s">
        <v>2468</v>
      </c>
      <c r="C3085" s="834" t="s">
        <v>2469</v>
      </c>
      <c r="D3085" s="834" t="s">
        <v>764</v>
      </c>
      <c r="E3085" s="834" t="e">
        <f>#REF!</f>
        <v>#REF!</v>
      </c>
      <c r="F3085" s="834">
        <v>6</v>
      </c>
      <c r="G3085" s="834" t="s">
        <v>2448</v>
      </c>
      <c r="H3085" s="834" t="e">
        <f>#REF!</f>
        <v>#REF!</v>
      </c>
      <c r="I3085" s="834" t="e">
        <f>#REF!+#REF!+#REF!+#REF!+#REF!+#REF!</f>
        <v>#REF!</v>
      </c>
      <c r="J3085" s="834" t="e">
        <f>#REF!+#REF!+#REF!+#REF!+#REF!+#REF!</f>
        <v>#REF!</v>
      </c>
      <c r="K3085" s="835" t="e">
        <f t="shared" si="81"/>
        <v>#REF!</v>
      </c>
      <c r="L3085" s="835" t="e">
        <f t="shared" si="82"/>
        <v>#REF!</v>
      </c>
      <c r="M3085" s="834" t="e">
        <f>#REF!</f>
        <v>#REF!</v>
      </c>
      <c r="N3085" s="834" t="e">
        <f>#REF!</f>
        <v>#REF!</v>
      </c>
      <c r="O3085" s="836" t="e">
        <f t="shared" si="83"/>
        <v>#REF!</v>
      </c>
      <c r="P3085" s="820" t="e">
        <f>Tabla13[[#This Row],[Ejec Real Acumu]]-Tabla13[[#This Row],[Proyec Ejec Acumul]]</f>
        <v>#REF!</v>
      </c>
      <c r="Q3085" s="820" t="e">
        <f>Tabla13[[#This Row],[Ejec Real Mes]]-Tabla13[[#This Row],[Program Entreg Mes]]</f>
        <v>#REF!</v>
      </c>
    </row>
    <row r="3086" spans="1:17">
      <c r="A3086" s="834">
        <v>5</v>
      </c>
      <c r="B3086" s="834" t="s">
        <v>2468</v>
      </c>
      <c r="C3086" s="834" t="s">
        <v>2469</v>
      </c>
      <c r="D3086" s="834" t="s">
        <v>764</v>
      </c>
      <c r="E3086" s="834" t="e">
        <f>#REF!</f>
        <v>#REF!</v>
      </c>
      <c r="F3086" s="834">
        <v>6</v>
      </c>
      <c r="G3086" s="834" t="s">
        <v>2448</v>
      </c>
      <c r="H3086" s="834" t="e">
        <f>#REF!</f>
        <v>#REF!</v>
      </c>
      <c r="I3086" s="834" t="e">
        <f>#REF!+#REF!+#REF!+#REF!+#REF!+#REF!</f>
        <v>#REF!</v>
      </c>
      <c r="J3086" s="834" t="e">
        <f>#REF!+#REF!+#REF!+#REF!+#REF!+#REF!</f>
        <v>#REF!</v>
      </c>
      <c r="K3086" s="835" t="e">
        <f t="shared" si="81"/>
        <v>#REF!</v>
      </c>
      <c r="L3086" s="835" t="e">
        <f t="shared" si="82"/>
        <v>#REF!</v>
      </c>
      <c r="M3086" s="834" t="e">
        <f>#REF!</f>
        <v>#REF!</v>
      </c>
      <c r="N3086" s="834" t="e">
        <f>#REF!</f>
        <v>#REF!</v>
      </c>
      <c r="O3086" s="836" t="e">
        <f t="shared" si="83"/>
        <v>#REF!</v>
      </c>
      <c r="P3086" s="820" t="e">
        <f>Tabla13[[#This Row],[Ejec Real Acumu]]-Tabla13[[#This Row],[Proyec Ejec Acumul]]</f>
        <v>#REF!</v>
      </c>
      <c r="Q3086" s="820" t="e">
        <f>Tabla13[[#This Row],[Ejec Real Mes]]-Tabla13[[#This Row],[Program Entreg Mes]]</f>
        <v>#REF!</v>
      </c>
    </row>
    <row r="3087" spans="1:17">
      <c r="A3087" s="834">
        <v>6</v>
      </c>
      <c r="B3087" s="834" t="s">
        <v>2468</v>
      </c>
      <c r="C3087" s="834" t="s">
        <v>2469</v>
      </c>
      <c r="D3087" s="834" t="s">
        <v>764</v>
      </c>
      <c r="E3087" s="834" t="e">
        <f>#REF!</f>
        <v>#REF!</v>
      </c>
      <c r="F3087" s="834">
        <v>6</v>
      </c>
      <c r="G3087" s="834" t="s">
        <v>2448</v>
      </c>
      <c r="H3087" s="834" t="e">
        <f>#REF!</f>
        <v>#REF!</v>
      </c>
      <c r="I3087" s="834" t="e">
        <f>#REF!+#REF!+#REF!+#REF!+#REF!+#REF!</f>
        <v>#REF!</v>
      </c>
      <c r="J3087" s="834" t="e">
        <f>#REF!+#REF!+#REF!+#REF!+#REF!+#REF!</f>
        <v>#REF!</v>
      </c>
      <c r="K3087" s="835" t="e">
        <f t="shared" si="81"/>
        <v>#REF!</v>
      </c>
      <c r="L3087" s="835" t="e">
        <f t="shared" si="82"/>
        <v>#REF!</v>
      </c>
      <c r="M3087" s="834" t="e">
        <f>#REF!</f>
        <v>#REF!</v>
      </c>
      <c r="N3087" s="834" t="e">
        <f>#REF!</f>
        <v>#REF!</v>
      </c>
      <c r="O3087" s="836" t="e">
        <f t="shared" si="83"/>
        <v>#REF!</v>
      </c>
      <c r="P3087" s="820" t="e">
        <f>Tabla13[[#This Row],[Ejec Real Acumu]]-Tabla13[[#This Row],[Proyec Ejec Acumul]]</f>
        <v>#REF!</v>
      </c>
      <c r="Q3087" s="820" t="e">
        <f>Tabla13[[#This Row],[Ejec Real Mes]]-Tabla13[[#This Row],[Program Entreg Mes]]</f>
        <v>#REF!</v>
      </c>
    </row>
    <row r="3088" spans="1:17">
      <c r="A3088" s="834">
        <v>7</v>
      </c>
      <c r="B3088" s="834" t="s">
        <v>2468</v>
      </c>
      <c r="C3088" s="834" t="s">
        <v>2469</v>
      </c>
      <c r="D3088" s="834" t="s">
        <v>764</v>
      </c>
      <c r="E3088" s="834" t="e">
        <f>#REF!</f>
        <v>#REF!</v>
      </c>
      <c r="F3088" s="834">
        <v>6</v>
      </c>
      <c r="G3088" s="834" t="s">
        <v>2448</v>
      </c>
      <c r="H3088" s="834" t="e">
        <f>#REF!</f>
        <v>#REF!</v>
      </c>
      <c r="I3088" s="834" t="e">
        <f>#REF!+#REF!+#REF!+#REF!+#REF!+#REF!</f>
        <v>#REF!</v>
      </c>
      <c r="J3088" s="834" t="e">
        <f>#REF!+#REF!+#REF!+#REF!+#REF!+#REF!</f>
        <v>#REF!</v>
      </c>
      <c r="K3088" s="835" t="e">
        <f t="shared" si="81"/>
        <v>#REF!</v>
      </c>
      <c r="L3088" s="835" t="e">
        <f t="shared" si="82"/>
        <v>#REF!</v>
      </c>
      <c r="M3088" s="834" t="e">
        <f>#REF!</f>
        <v>#REF!</v>
      </c>
      <c r="N3088" s="834" t="e">
        <f>#REF!</f>
        <v>#REF!</v>
      </c>
      <c r="O3088" s="836" t="e">
        <f t="shared" si="83"/>
        <v>#REF!</v>
      </c>
      <c r="P3088" s="820" t="e">
        <f>Tabla13[[#This Row],[Ejec Real Acumu]]-Tabla13[[#This Row],[Proyec Ejec Acumul]]</f>
        <v>#REF!</v>
      </c>
      <c r="Q3088" s="820" t="e">
        <f>Tabla13[[#This Row],[Ejec Real Mes]]-Tabla13[[#This Row],[Program Entreg Mes]]</f>
        <v>#REF!</v>
      </c>
    </row>
    <row r="3089" spans="1:17">
      <c r="A3089" s="834">
        <v>8</v>
      </c>
      <c r="B3089" s="834" t="s">
        <v>2468</v>
      </c>
      <c r="C3089" s="834" t="s">
        <v>2469</v>
      </c>
      <c r="D3089" s="834" t="s">
        <v>764</v>
      </c>
      <c r="E3089" s="834" t="e">
        <f>#REF!</f>
        <v>#REF!</v>
      </c>
      <c r="F3089" s="834">
        <v>6</v>
      </c>
      <c r="G3089" s="834" t="s">
        <v>2448</v>
      </c>
      <c r="H3089" s="834" t="e">
        <f>#REF!</f>
        <v>#REF!</v>
      </c>
      <c r="I3089" s="834" t="e">
        <f>#REF!+#REF!+#REF!+#REF!+#REF!+#REF!</f>
        <v>#REF!</v>
      </c>
      <c r="J3089" s="834" t="e">
        <f>#REF!+#REF!+#REF!+#REF!+#REF!+#REF!</f>
        <v>#REF!</v>
      </c>
      <c r="K3089" s="835" t="e">
        <f t="shared" si="81"/>
        <v>#REF!</v>
      </c>
      <c r="L3089" s="835" t="e">
        <f t="shared" si="82"/>
        <v>#REF!</v>
      </c>
      <c r="M3089" s="834" t="e">
        <f>#REF!</f>
        <v>#REF!</v>
      </c>
      <c r="N3089" s="834" t="e">
        <f>#REF!</f>
        <v>#REF!</v>
      </c>
      <c r="O3089" s="836" t="e">
        <f t="shared" si="83"/>
        <v>#REF!</v>
      </c>
      <c r="P3089" s="820" t="e">
        <f>Tabla13[[#This Row],[Ejec Real Acumu]]-Tabla13[[#This Row],[Proyec Ejec Acumul]]</f>
        <v>#REF!</v>
      </c>
      <c r="Q3089" s="820" t="e">
        <f>Tabla13[[#This Row],[Ejec Real Mes]]-Tabla13[[#This Row],[Program Entreg Mes]]</f>
        <v>#REF!</v>
      </c>
    </row>
    <row r="3090" spans="1:17">
      <c r="A3090" s="834">
        <v>9</v>
      </c>
      <c r="B3090" s="834" t="s">
        <v>2468</v>
      </c>
      <c r="C3090" s="834" t="s">
        <v>2469</v>
      </c>
      <c r="D3090" s="834" t="s">
        <v>764</v>
      </c>
      <c r="E3090" s="834" t="e">
        <f>#REF!</f>
        <v>#REF!</v>
      </c>
      <c r="F3090" s="834">
        <v>6</v>
      </c>
      <c r="G3090" s="834" t="s">
        <v>2448</v>
      </c>
      <c r="H3090" s="834" t="e">
        <f>#REF!</f>
        <v>#REF!</v>
      </c>
      <c r="I3090" s="834" t="e">
        <f>#REF!+#REF!+#REF!+#REF!+#REF!+#REF!</f>
        <v>#REF!</v>
      </c>
      <c r="J3090" s="834" t="e">
        <f>#REF!+#REF!+#REF!+#REF!+#REF!+#REF!</f>
        <v>#REF!</v>
      </c>
      <c r="K3090" s="835" t="e">
        <f t="shared" si="81"/>
        <v>#REF!</v>
      </c>
      <c r="L3090" s="835" t="e">
        <f t="shared" si="82"/>
        <v>#REF!</v>
      </c>
      <c r="M3090" s="834" t="e">
        <f>#REF!</f>
        <v>#REF!</v>
      </c>
      <c r="N3090" s="834" t="e">
        <f>#REF!</f>
        <v>#REF!</v>
      </c>
      <c r="O3090" s="836" t="e">
        <f t="shared" si="83"/>
        <v>#REF!</v>
      </c>
      <c r="P3090" s="820" t="e">
        <f>Tabla13[[#This Row],[Ejec Real Acumu]]-Tabla13[[#This Row],[Proyec Ejec Acumul]]</f>
        <v>#REF!</v>
      </c>
      <c r="Q3090" s="820" t="e">
        <f>Tabla13[[#This Row],[Ejec Real Mes]]-Tabla13[[#This Row],[Program Entreg Mes]]</f>
        <v>#REF!</v>
      </c>
    </row>
    <row r="3091" spans="1:17">
      <c r="A3091" s="834">
        <v>10</v>
      </c>
      <c r="B3091" s="834" t="s">
        <v>2468</v>
      </c>
      <c r="C3091" s="834" t="s">
        <v>2469</v>
      </c>
      <c r="D3091" s="834" t="s">
        <v>764</v>
      </c>
      <c r="E3091" s="834" t="e">
        <f>#REF!</f>
        <v>#REF!</v>
      </c>
      <c r="F3091" s="834">
        <v>6</v>
      </c>
      <c r="G3091" s="834" t="s">
        <v>2448</v>
      </c>
      <c r="H3091" s="834" t="e">
        <f>#REF!</f>
        <v>#REF!</v>
      </c>
      <c r="I3091" s="834" t="e">
        <f>#REF!+#REF!+#REF!+#REF!+#REF!+#REF!</f>
        <v>#REF!</v>
      </c>
      <c r="J3091" s="834" t="e">
        <f>#REF!+#REF!+#REF!+#REF!+#REF!+#REF!</f>
        <v>#REF!</v>
      </c>
      <c r="K3091" s="835" t="e">
        <f t="shared" si="81"/>
        <v>#REF!</v>
      </c>
      <c r="L3091" s="835" t="e">
        <f t="shared" si="82"/>
        <v>#REF!</v>
      </c>
      <c r="M3091" s="834" t="e">
        <f>#REF!</f>
        <v>#REF!</v>
      </c>
      <c r="N3091" s="834" t="e">
        <f>#REF!</f>
        <v>#REF!</v>
      </c>
      <c r="O3091" s="836" t="e">
        <f t="shared" si="83"/>
        <v>#REF!</v>
      </c>
      <c r="P3091" s="820" t="e">
        <f>Tabla13[[#This Row],[Ejec Real Acumu]]-Tabla13[[#This Row],[Proyec Ejec Acumul]]</f>
        <v>#REF!</v>
      </c>
      <c r="Q3091" s="820" t="e">
        <f>Tabla13[[#This Row],[Ejec Real Mes]]-Tabla13[[#This Row],[Program Entreg Mes]]</f>
        <v>#REF!</v>
      </c>
    </row>
    <row r="3092" spans="1:17">
      <c r="A3092" s="834">
        <v>11</v>
      </c>
      <c r="B3092" s="834" t="s">
        <v>2468</v>
      </c>
      <c r="C3092" s="834" t="s">
        <v>2469</v>
      </c>
      <c r="D3092" s="834" t="s">
        <v>764</v>
      </c>
      <c r="E3092" s="834" t="e">
        <f>#REF!</f>
        <v>#REF!</v>
      </c>
      <c r="F3092" s="834">
        <v>6</v>
      </c>
      <c r="G3092" s="834" t="s">
        <v>2448</v>
      </c>
      <c r="H3092" s="834" t="e">
        <f>#REF!</f>
        <v>#REF!</v>
      </c>
      <c r="I3092" s="834" t="e">
        <f>#REF!+#REF!+#REF!+#REF!+#REF!+#REF!</f>
        <v>#REF!</v>
      </c>
      <c r="J3092" s="834" t="e">
        <f>#REF!+#REF!+#REF!+#REF!+#REF!+#REF!</f>
        <v>#REF!</v>
      </c>
      <c r="K3092" s="835" t="e">
        <f t="shared" si="81"/>
        <v>#REF!</v>
      </c>
      <c r="L3092" s="835" t="e">
        <f t="shared" si="82"/>
        <v>#REF!</v>
      </c>
      <c r="M3092" s="834" t="e">
        <f>#REF!</f>
        <v>#REF!</v>
      </c>
      <c r="N3092" s="834" t="e">
        <f>#REF!</f>
        <v>#REF!</v>
      </c>
      <c r="O3092" s="836" t="e">
        <f t="shared" si="83"/>
        <v>#REF!</v>
      </c>
      <c r="P3092" s="820" t="e">
        <f>Tabla13[[#This Row],[Ejec Real Acumu]]-Tabla13[[#This Row],[Proyec Ejec Acumul]]</f>
        <v>#REF!</v>
      </c>
      <c r="Q3092" s="820" t="e">
        <f>Tabla13[[#This Row],[Ejec Real Mes]]-Tabla13[[#This Row],[Program Entreg Mes]]</f>
        <v>#REF!</v>
      </c>
    </row>
    <row r="3093" spans="1:17">
      <c r="A3093" s="834">
        <v>1</v>
      </c>
      <c r="B3093" s="834" t="s">
        <v>2468</v>
      </c>
      <c r="C3093" s="834" t="s">
        <v>2469</v>
      </c>
      <c r="D3093" s="834" t="s">
        <v>764</v>
      </c>
      <c r="E3093" s="834" t="e">
        <f>#REF!</f>
        <v>#REF!</v>
      </c>
      <c r="F3093" s="834">
        <v>7</v>
      </c>
      <c r="G3093" s="834" t="s">
        <v>2449</v>
      </c>
      <c r="H3093" s="834" t="e">
        <f>#REF!</f>
        <v>#REF!</v>
      </c>
      <c r="I3093" s="834" t="e">
        <f>#REF!+#REF!+#REF!+#REF!+#REF!+#REF!+#REF!</f>
        <v>#REF!</v>
      </c>
      <c r="J3093" s="834" t="e">
        <f>#REF!+#REF!+#REF!+#REF!+#REF!+#REF!+#REF!</f>
        <v>#REF!</v>
      </c>
      <c r="K3093" s="835" t="e">
        <f t="shared" si="81"/>
        <v>#REF!</v>
      </c>
      <c r="L3093" s="835" t="e">
        <f t="shared" si="82"/>
        <v>#REF!</v>
      </c>
      <c r="M3093" s="834" t="e">
        <f>#REF!</f>
        <v>#REF!</v>
      </c>
      <c r="N3093" s="834" t="e">
        <f>#REF!</f>
        <v>#REF!</v>
      </c>
      <c r="O3093" s="836" t="e">
        <f t="shared" si="83"/>
        <v>#REF!</v>
      </c>
      <c r="P3093" s="820" t="e">
        <f>Tabla13[[#This Row],[Ejec Real Acumu]]-Tabla13[[#This Row],[Proyec Ejec Acumul]]</f>
        <v>#REF!</v>
      </c>
      <c r="Q3093" s="820" t="e">
        <f>Tabla13[[#This Row],[Ejec Real Mes]]-Tabla13[[#This Row],[Program Entreg Mes]]</f>
        <v>#REF!</v>
      </c>
    </row>
    <row r="3094" spans="1:17">
      <c r="A3094" s="834">
        <v>2</v>
      </c>
      <c r="B3094" s="834" t="s">
        <v>2468</v>
      </c>
      <c r="C3094" s="834" t="s">
        <v>2469</v>
      </c>
      <c r="D3094" s="834" t="s">
        <v>764</v>
      </c>
      <c r="E3094" s="834" t="e">
        <f>#REF!</f>
        <v>#REF!</v>
      </c>
      <c r="F3094" s="834">
        <v>7</v>
      </c>
      <c r="G3094" s="834" t="s">
        <v>2449</v>
      </c>
      <c r="H3094" s="834" t="e">
        <f>#REF!</f>
        <v>#REF!</v>
      </c>
      <c r="I3094" s="834" t="e">
        <f>#REF!+#REF!+#REF!+#REF!+#REF!+#REF!+#REF!</f>
        <v>#REF!</v>
      </c>
      <c r="J3094" s="834" t="e">
        <f>#REF!+#REF!+#REF!+#REF!+#REF!+#REF!+#REF!</f>
        <v>#REF!</v>
      </c>
      <c r="K3094" s="835" t="e">
        <f t="shared" si="81"/>
        <v>#REF!</v>
      </c>
      <c r="L3094" s="835" t="e">
        <f t="shared" si="82"/>
        <v>#REF!</v>
      </c>
      <c r="M3094" s="834" t="e">
        <f>#REF!</f>
        <v>#REF!</v>
      </c>
      <c r="N3094" s="834" t="e">
        <f>#REF!</f>
        <v>#REF!</v>
      </c>
      <c r="O3094" s="836" t="e">
        <f t="shared" si="83"/>
        <v>#REF!</v>
      </c>
      <c r="P3094" s="820" t="e">
        <f>Tabla13[[#This Row],[Ejec Real Acumu]]-Tabla13[[#This Row],[Proyec Ejec Acumul]]</f>
        <v>#REF!</v>
      </c>
      <c r="Q3094" s="820" t="e">
        <f>Tabla13[[#This Row],[Ejec Real Mes]]-Tabla13[[#This Row],[Program Entreg Mes]]</f>
        <v>#REF!</v>
      </c>
    </row>
    <row r="3095" spans="1:17">
      <c r="A3095" s="834">
        <v>3</v>
      </c>
      <c r="B3095" s="834" t="s">
        <v>2468</v>
      </c>
      <c r="C3095" s="834" t="s">
        <v>2469</v>
      </c>
      <c r="D3095" s="834" t="s">
        <v>764</v>
      </c>
      <c r="E3095" s="834" t="e">
        <f>#REF!</f>
        <v>#REF!</v>
      </c>
      <c r="F3095" s="834">
        <v>7</v>
      </c>
      <c r="G3095" s="834" t="s">
        <v>2449</v>
      </c>
      <c r="H3095" s="834" t="e">
        <f>#REF!</f>
        <v>#REF!</v>
      </c>
      <c r="I3095" s="834" t="e">
        <f>#REF!+#REF!+#REF!+#REF!+#REF!+#REF!+#REF!</f>
        <v>#REF!</v>
      </c>
      <c r="J3095" s="834" t="e">
        <f>#REF!+#REF!+#REF!+#REF!+#REF!+#REF!+#REF!</f>
        <v>#REF!</v>
      </c>
      <c r="K3095" s="835" t="e">
        <f t="shared" si="81"/>
        <v>#REF!</v>
      </c>
      <c r="L3095" s="835" t="e">
        <f t="shared" si="82"/>
        <v>#REF!</v>
      </c>
      <c r="M3095" s="834" t="e">
        <f>#REF!</f>
        <v>#REF!</v>
      </c>
      <c r="N3095" s="834" t="e">
        <f>#REF!</f>
        <v>#REF!</v>
      </c>
      <c r="O3095" s="836" t="e">
        <f t="shared" si="83"/>
        <v>#REF!</v>
      </c>
      <c r="P3095" s="820" t="e">
        <f>Tabla13[[#This Row],[Ejec Real Acumu]]-Tabla13[[#This Row],[Proyec Ejec Acumul]]</f>
        <v>#REF!</v>
      </c>
      <c r="Q3095" s="820" t="e">
        <f>Tabla13[[#This Row],[Ejec Real Mes]]-Tabla13[[#This Row],[Program Entreg Mes]]</f>
        <v>#REF!</v>
      </c>
    </row>
    <row r="3096" spans="1:17">
      <c r="A3096" s="834">
        <v>4</v>
      </c>
      <c r="B3096" s="834" t="s">
        <v>2468</v>
      </c>
      <c r="C3096" s="834" t="s">
        <v>2469</v>
      </c>
      <c r="D3096" s="834" t="s">
        <v>764</v>
      </c>
      <c r="E3096" s="834" t="e">
        <f>#REF!</f>
        <v>#REF!</v>
      </c>
      <c r="F3096" s="834">
        <v>7</v>
      </c>
      <c r="G3096" s="834" t="s">
        <v>2449</v>
      </c>
      <c r="H3096" s="834" t="e">
        <f>#REF!</f>
        <v>#REF!</v>
      </c>
      <c r="I3096" s="834" t="e">
        <f>#REF!+#REF!+#REF!+#REF!+#REF!+#REF!+#REF!</f>
        <v>#REF!</v>
      </c>
      <c r="J3096" s="834" t="e">
        <f>#REF!+#REF!+#REF!+#REF!+#REF!+#REF!+#REF!</f>
        <v>#REF!</v>
      </c>
      <c r="K3096" s="835" t="e">
        <f t="shared" si="81"/>
        <v>#REF!</v>
      </c>
      <c r="L3096" s="835" t="e">
        <f t="shared" si="82"/>
        <v>#REF!</v>
      </c>
      <c r="M3096" s="834" t="e">
        <f>#REF!</f>
        <v>#REF!</v>
      </c>
      <c r="N3096" s="834" t="e">
        <f>#REF!</f>
        <v>#REF!</v>
      </c>
      <c r="O3096" s="836" t="e">
        <f t="shared" si="83"/>
        <v>#REF!</v>
      </c>
      <c r="P3096" s="820" t="e">
        <f>Tabla13[[#This Row],[Ejec Real Acumu]]-Tabla13[[#This Row],[Proyec Ejec Acumul]]</f>
        <v>#REF!</v>
      </c>
      <c r="Q3096" s="820" t="e">
        <f>Tabla13[[#This Row],[Ejec Real Mes]]-Tabla13[[#This Row],[Program Entreg Mes]]</f>
        <v>#REF!</v>
      </c>
    </row>
    <row r="3097" spans="1:17">
      <c r="A3097" s="834">
        <v>5</v>
      </c>
      <c r="B3097" s="834" t="s">
        <v>2468</v>
      </c>
      <c r="C3097" s="834" t="s">
        <v>2469</v>
      </c>
      <c r="D3097" s="834" t="s">
        <v>764</v>
      </c>
      <c r="E3097" s="834" t="e">
        <f>#REF!</f>
        <v>#REF!</v>
      </c>
      <c r="F3097" s="834">
        <v>7</v>
      </c>
      <c r="G3097" s="834" t="s">
        <v>2449</v>
      </c>
      <c r="H3097" s="834" t="e">
        <f>#REF!</f>
        <v>#REF!</v>
      </c>
      <c r="I3097" s="834" t="e">
        <f>#REF!+#REF!+#REF!+#REF!+#REF!+#REF!+#REF!</f>
        <v>#REF!</v>
      </c>
      <c r="J3097" s="834" t="e">
        <f>#REF!+#REF!+#REF!+#REF!+#REF!+#REF!+#REF!</f>
        <v>#REF!</v>
      </c>
      <c r="K3097" s="835" t="e">
        <f t="shared" si="81"/>
        <v>#REF!</v>
      </c>
      <c r="L3097" s="835" t="e">
        <f t="shared" si="82"/>
        <v>#REF!</v>
      </c>
      <c r="M3097" s="834" t="e">
        <f>#REF!</f>
        <v>#REF!</v>
      </c>
      <c r="N3097" s="834" t="e">
        <f>#REF!</f>
        <v>#REF!</v>
      </c>
      <c r="O3097" s="836" t="e">
        <f t="shared" si="83"/>
        <v>#REF!</v>
      </c>
      <c r="P3097" s="820" t="e">
        <f>Tabla13[[#This Row],[Ejec Real Acumu]]-Tabla13[[#This Row],[Proyec Ejec Acumul]]</f>
        <v>#REF!</v>
      </c>
      <c r="Q3097" s="820" t="e">
        <f>Tabla13[[#This Row],[Ejec Real Mes]]-Tabla13[[#This Row],[Program Entreg Mes]]</f>
        <v>#REF!</v>
      </c>
    </row>
    <row r="3098" spans="1:17">
      <c r="A3098" s="834">
        <v>6</v>
      </c>
      <c r="B3098" s="834" t="s">
        <v>2468</v>
      </c>
      <c r="C3098" s="834" t="s">
        <v>2469</v>
      </c>
      <c r="D3098" s="834" t="s">
        <v>764</v>
      </c>
      <c r="E3098" s="834" t="e">
        <f>#REF!</f>
        <v>#REF!</v>
      </c>
      <c r="F3098" s="834">
        <v>7</v>
      </c>
      <c r="G3098" s="834" t="s">
        <v>2449</v>
      </c>
      <c r="H3098" s="834" t="e">
        <f>#REF!</f>
        <v>#REF!</v>
      </c>
      <c r="I3098" s="834" t="e">
        <f>#REF!+#REF!+#REF!+#REF!+#REF!+#REF!+#REF!</f>
        <v>#REF!</v>
      </c>
      <c r="J3098" s="834" t="e">
        <f>#REF!+#REF!+#REF!+#REF!+#REF!+#REF!+#REF!</f>
        <v>#REF!</v>
      </c>
      <c r="K3098" s="835" t="e">
        <f t="shared" si="81"/>
        <v>#REF!</v>
      </c>
      <c r="L3098" s="835" t="e">
        <f t="shared" si="82"/>
        <v>#REF!</v>
      </c>
      <c r="M3098" s="834" t="e">
        <f>#REF!</f>
        <v>#REF!</v>
      </c>
      <c r="N3098" s="834" t="e">
        <f>#REF!</f>
        <v>#REF!</v>
      </c>
      <c r="O3098" s="836" t="e">
        <f t="shared" si="83"/>
        <v>#REF!</v>
      </c>
      <c r="P3098" s="820" t="e">
        <f>Tabla13[[#This Row],[Ejec Real Acumu]]-Tabla13[[#This Row],[Proyec Ejec Acumul]]</f>
        <v>#REF!</v>
      </c>
      <c r="Q3098" s="820" t="e">
        <f>Tabla13[[#This Row],[Ejec Real Mes]]-Tabla13[[#This Row],[Program Entreg Mes]]</f>
        <v>#REF!</v>
      </c>
    </row>
    <row r="3099" spans="1:17">
      <c r="A3099" s="834">
        <v>7</v>
      </c>
      <c r="B3099" s="834" t="s">
        <v>2468</v>
      </c>
      <c r="C3099" s="834" t="s">
        <v>2469</v>
      </c>
      <c r="D3099" s="834" t="s">
        <v>764</v>
      </c>
      <c r="E3099" s="834" t="e">
        <f>#REF!</f>
        <v>#REF!</v>
      </c>
      <c r="F3099" s="834">
        <v>7</v>
      </c>
      <c r="G3099" s="834" t="s">
        <v>2449</v>
      </c>
      <c r="H3099" s="834" t="e">
        <f>#REF!</f>
        <v>#REF!</v>
      </c>
      <c r="I3099" s="834" t="e">
        <f>#REF!+#REF!+#REF!+#REF!+#REF!+#REF!+#REF!</f>
        <v>#REF!</v>
      </c>
      <c r="J3099" s="834" t="e">
        <f>#REF!+#REF!+#REF!+#REF!+#REF!+#REF!+#REF!</f>
        <v>#REF!</v>
      </c>
      <c r="K3099" s="835" t="e">
        <f t="shared" si="81"/>
        <v>#REF!</v>
      </c>
      <c r="L3099" s="835" t="e">
        <f t="shared" si="82"/>
        <v>#REF!</v>
      </c>
      <c r="M3099" s="834" t="e">
        <f>#REF!</f>
        <v>#REF!</v>
      </c>
      <c r="N3099" s="834" t="e">
        <f>#REF!</f>
        <v>#REF!</v>
      </c>
      <c r="O3099" s="836" t="e">
        <f t="shared" si="83"/>
        <v>#REF!</v>
      </c>
      <c r="P3099" s="820" t="e">
        <f>Tabla13[[#This Row],[Ejec Real Acumu]]-Tabla13[[#This Row],[Proyec Ejec Acumul]]</f>
        <v>#REF!</v>
      </c>
      <c r="Q3099" s="820" t="e">
        <f>Tabla13[[#This Row],[Ejec Real Mes]]-Tabla13[[#This Row],[Program Entreg Mes]]</f>
        <v>#REF!</v>
      </c>
    </row>
    <row r="3100" spans="1:17">
      <c r="A3100" s="834">
        <v>8</v>
      </c>
      <c r="B3100" s="834" t="s">
        <v>2468</v>
      </c>
      <c r="C3100" s="834" t="s">
        <v>2469</v>
      </c>
      <c r="D3100" s="834" t="s">
        <v>764</v>
      </c>
      <c r="E3100" s="834" t="e">
        <f>#REF!</f>
        <v>#REF!</v>
      </c>
      <c r="F3100" s="834">
        <v>7</v>
      </c>
      <c r="G3100" s="834" t="s">
        <v>2449</v>
      </c>
      <c r="H3100" s="834" t="e">
        <f>#REF!</f>
        <v>#REF!</v>
      </c>
      <c r="I3100" s="834" t="e">
        <f>#REF!+#REF!+#REF!+#REF!+#REF!+#REF!+#REF!</f>
        <v>#REF!</v>
      </c>
      <c r="J3100" s="834" t="e">
        <f>#REF!+#REF!+#REF!+#REF!+#REF!+#REF!+#REF!</f>
        <v>#REF!</v>
      </c>
      <c r="K3100" s="835" t="e">
        <f t="shared" si="81"/>
        <v>#REF!</v>
      </c>
      <c r="L3100" s="835" t="e">
        <f t="shared" si="82"/>
        <v>#REF!</v>
      </c>
      <c r="M3100" s="834" t="e">
        <f>#REF!</f>
        <v>#REF!</v>
      </c>
      <c r="N3100" s="834" t="e">
        <f>#REF!</f>
        <v>#REF!</v>
      </c>
      <c r="O3100" s="836" t="e">
        <f t="shared" si="83"/>
        <v>#REF!</v>
      </c>
      <c r="P3100" s="820" t="e">
        <f>Tabla13[[#This Row],[Ejec Real Acumu]]-Tabla13[[#This Row],[Proyec Ejec Acumul]]</f>
        <v>#REF!</v>
      </c>
      <c r="Q3100" s="820" t="e">
        <f>Tabla13[[#This Row],[Ejec Real Mes]]-Tabla13[[#This Row],[Program Entreg Mes]]</f>
        <v>#REF!</v>
      </c>
    </row>
    <row r="3101" spans="1:17">
      <c r="A3101" s="834">
        <v>9</v>
      </c>
      <c r="B3101" s="834" t="s">
        <v>2468</v>
      </c>
      <c r="C3101" s="834" t="s">
        <v>2469</v>
      </c>
      <c r="D3101" s="834" t="s">
        <v>764</v>
      </c>
      <c r="E3101" s="834" t="e">
        <f>#REF!</f>
        <v>#REF!</v>
      </c>
      <c r="F3101" s="834">
        <v>7</v>
      </c>
      <c r="G3101" s="834" t="s">
        <v>2449</v>
      </c>
      <c r="H3101" s="834" t="e">
        <f>#REF!</f>
        <v>#REF!</v>
      </c>
      <c r="I3101" s="834" t="e">
        <f>#REF!+#REF!+#REF!+#REF!+#REF!+#REF!+#REF!</f>
        <v>#REF!</v>
      </c>
      <c r="J3101" s="834" t="e">
        <f>#REF!+#REF!+#REF!+#REF!+#REF!+#REF!+#REF!</f>
        <v>#REF!</v>
      </c>
      <c r="K3101" s="835" t="e">
        <f t="shared" si="81"/>
        <v>#REF!</v>
      </c>
      <c r="L3101" s="835" t="e">
        <f t="shared" si="82"/>
        <v>#REF!</v>
      </c>
      <c r="M3101" s="834" t="e">
        <f>#REF!</f>
        <v>#REF!</v>
      </c>
      <c r="N3101" s="834" t="e">
        <f>#REF!</f>
        <v>#REF!</v>
      </c>
      <c r="O3101" s="836" t="e">
        <f t="shared" si="83"/>
        <v>#REF!</v>
      </c>
      <c r="P3101" s="820" t="e">
        <f>Tabla13[[#This Row],[Ejec Real Acumu]]-Tabla13[[#This Row],[Proyec Ejec Acumul]]</f>
        <v>#REF!</v>
      </c>
      <c r="Q3101" s="820" t="e">
        <f>Tabla13[[#This Row],[Ejec Real Mes]]-Tabla13[[#This Row],[Program Entreg Mes]]</f>
        <v>#REF!</v>
      </c>
    </row>
    <row r="3102" spans="1:17">
      <c r="A3102" s="834">
        <v>10</v>
      </c>
      <c r="B3102" s="834" t="s">
        <v>2468</v>
      </c>
      <c r="C3102" s="834" t="s">
        <v>2469</v>
      </c>
      <c r="D3102" s="834" t="s">
        <v>764</v>
      </c>
      <c r="E3102" s="834" t="e">
        <f>#REF!</f>
        <v>#REF!</v>
      </c>
      <c r="F3102" s="834">
        <v>7</v>
      </c>
      <c r="G3102" s="834" t="s">
        <v>2449</v>
      </c>
      <c r="H3102" s="834" t="e">
        <f>#REF!</f>
        <v>#REF!</v>
      </c>
      <c r="I3102" s="834" t="e">
        <f>#REF!+#REF!+#REF!+#REF!+#REF!+#REF!+#REF!</f>
        <v>#REF!</v>
      </c>
      <c r="J3102" s="834" t="e">
        <f>#REF!+#REF!+#REF!+#REF!+#REF!+#REF!+#REF!</f>
        <v>#REF!</v>
      </c>
      <c r="K3102" s="835" t="e">
        <f t="shared" si="81"/>
        <v>#REF!</v>
      </c>
      <c r="L3102" s="835" t="e">
        <f t="shared" si="82"/>
        <v>#REF!</v>
      </c>
      <c r="M3102" s="834" t="e">
        <f>#REF!</f>
        <v>#REF!</v>
      </c>
      <c r="N3102" s="834" t="e">
        <f>#REF!</f>
        <v>#REF!</v>
      </c>
      <c r="O3102" s="836" t="e">
        <f t="shared" si="83"/>
        <v>#REF!</v>
      </c>
      <c r="P3102" s="820" t="e">
        <f>Tabla13[[#This Row],[Ejec Real Acumu]]-Tabla13[[#This Row],[Proyec Ejec Acumul]]</f>
        <v>#REF!</v>
      </c>
      <c r="Q3102" s="820" t="e">
        <f>Tabla13[[#This Row],[Ejec Real Mes]]-Tabla13[[#This Row],[Program Entreg Mes]]</f>
        <v>#REF!</v>
      </c>
    </row>
    <row r="3103" spans="1:17">
      <c r="A3103" s="834">
        <v>11</v>
      </c>
      <c r="B3103" s="834" t="s">
        <v>2468</v>
      </c>
      <c r="C3103" s="834" t="s">
        <v>2469</v>
      </c>
      <c r="D3103" s="834" t="s">
        <v>764</v>
      </c>
      <c r="E3103" s="834" t="e">
        <f>#REF!</f>
        <v>#REF!</v>
      </c>
      <c r="F3103" s="834">
        <v>7</v>
      </c>
      <c r="G3103" s="834" t="s">
        <v>2449</v>
      </c>
      <c r="H3103" s="834" t="e">
        <f>#REF!</f>
        <v>#REF!</v>
      </c>
      <c r="I3103" s="834" t="e">
        <f>#REF!+#REF!+#REF!+#REF!+#REF!+#REF!+#REF!</f>
        <v>#REF!</v>
      </c>
      <c r="J3103" s="834" t="e">
        <f>#REF!+#REF!+#REF!+#REF!+#REF!+#REF!+#REF!</f>
        <v>#REF!</v>
      </c>
      <c r="K3103" s="835" t="e">
        <f t="shared" si="81"/>
        <v>#REF!</v>
      </c>
      <c r="L3103" s="835" t="e">
        <f t="shared" si="82"/>
        <v>#REF!</v>
      </c>
      <c r="M3103" s="834" t="e">
        <f>#REF!</f>
        <v>#REF!</v>
      </c>
      <c r="N3103" s="834" t="e">
        <f>#REF!</f>
        <v>#REF!</v>
      </c>
      <c r="O3103" s="836" t="e">
        <f t="shared" si="83"/>
        <v>#REF!</v>
      </c>
      <c r="P3103" s="820" t="e">
        <f>Tabla13[[#This Row],[Ejec Real Acumu]]-Tabla13[[#This Row],[Proyec Ejec Acumul]]</f>
        <v>#REF!</v>
      </c>
      <c r="Q3103" s="820" t="e">
        <f>Tabla13[[#This Row],[Ejec Real Mes]]-Tabla13[[#This Row],[Program Entreg Mes]]</f>
        <v>#REF!</v>
      </c>
    </row>
    <row r="3104" spans="1:17">
      <c r="A3104" s="834">
        <v>1</v>
      </c>
      <c r="B3104" s="834" t="s">
        <v>2468</v>
      </c>
      <c r="C3104" s="834" t="s">
        <v>2469</v>
      </c>
      <c r="D3104" s="834" t="s">
        <v>764</v>
      </c>
      <c r="E3104" s="834" t="e">
        <f>#REF!</f>
        <v>#REF!</v>
      </c>
      <c r="F3104" s="834">
        <v>8</v>
      </c>
      <c r="G3104" s="834" t="s">
        <v>2450</v>
      </c>
      <c r="H3104" s="834" t="e">
        <f>#REF!</f>
        <v>#REF!</v>
      </c>
      <c r="I3104" s="834" t="e">
        <f>#REF!+#REF!+#REF!+#REF!+#REF!+#REF!+#REF!+#REF!</f>
        <v>#REF!</v>
      </c>
      <c r="J3104" s="834" t="e">
        <f>#REF!+#REF!+#REF!+#REF!+#REF!+#REF!+#REF!+#REF!</f>
        <v>#REF!</v>
      </c>
      <c r="K3104" s="835" t="e">
        <f t="shared" si="81"/>
        <v>#REF!</v>
      </c>
      <c r="L3104" s="835" t="e">
        <f t="shared" si="82"/>
        <v>#REF!</v>
      </c>
      <c r="M3104" s="834" t="e">
        <f>#REF!</f>
        <v>#REF!</v>
      </c>
      <c r="N3104" s="834" t="e">
        <f>#REF!</f>
        <v>#REF!</v>
      </c>
      <c r="O3104" s="836" t="e">
        <f t="shared" si="83"/>
        <v>#REF!</v>
      </c>
      <c r="P3104" s="820" t="e">
        <f>Tabla13[[#This Row],[Ejec Real Acumu]]-Tabla13[[#This Row],[Proyec Ejec Acumul]]</f>
        <v>#REF!</v>
      </c>
      <c r="Q3104" s="820" t="e">
        <f>Tabla13[[#This Row],[Ejec Real Mes]]-Tabla13[[#This Row],[Program Entreg Mes]]</f>
        <v>#REF!</v>
      </c>
    </row>
    <row r="3105" spans="1:17">
      <c r="A3105" s="834">
        <v>2</v>
      </c>
      <c r="B3105" s="834" t="s">
        <v>2468</v>
      </c>
      <c r="C3105" s="834" t="s">
        <v>2469</v>
      </c>
      <c r="D3105" s="834" t="s">
        <v>764</v>
      </c>
      <c r="E3105" s="834" t="e">
        <f>#REF!</f>
        <v>#REF!</v>
      </c>
      <c r="F3105" s="834">
        <v>8</v>
      </c>
      <c r="G3105" s="834" t="s">
        <v>2450</v>
      </c>
      <c r="H3105" s="834" t="e">
        <f>#REF!</f>
        <v>#REF!</v>
      </c>
      <c r="I3105" s="834" t="e">
        <f>#REF!+#REF!+#REF!+#REF!+#REF!+#REF!+#REF!+#REF!</f>
        <v>#REF!</v>
      </c>
      <c r="J3105" s="834" t="e">
        <f>#REF!+#REF!+#REF!+#REF!+#REF!+#REF!+#REF!+#REF!</f>
        <v>#REF!</v>
      </c>
      <c r="K3105" s="835" t="e">
        <f t="shared" si="81"/>
        <v>#REF!</v>
      </c>
      <c r="L3105" s="835" t="e">
        <f t="shared" si="82"/>
        <v>#REF!</v>
      </c>
      <c r="M3105" s="834" t="e">
        <f>#REF!</f>
        <v>#REF!</v>
      </c>
      <c r="N3105" s="834" t="e">
        <f>#REF!</f>
        <v>#REF!</v>
      </c>
      <c r="O3105" s="836" t="e">
        <f t="shared" si="83"/>
        <v>#REF!</v>
      </c>
      <c r="P3105" s="820" t="e">
        <f>Tabla13[[#This Row],[Ejec Real Acumu]]-Tabla13[[#This Row],[Proyec Ejec Acumul]]</f>
        <v>#REF!</v>
      </c>
      <c r="Q3105" s="820" t="e">
        <f>Tabla13[[#This Row],[Ejec Real Mes]]-Tabla13[[#This Row],[Program Entreg Mes]]</f>
        <v>#REF!</v>
      </c>
    </row>
    <row r="3106" spans="1:17">
      <c r="A3106" s="834">
        <v>3</v>
      </c>
      <c r="B3106" s="834" t="s">
        <v>2468</v>
      </c>
      <c r="C3106" s="834" t="s">
        <v>2469</v>
      </c>
      <c r="D3106" s="834" t="s">
        <v>764</v>
      </c>
      <c r="E3106" s="834" t="e">
        <f>#REF!</f>
        <v>#REF!</v>
      </c>
      <c r="F3106" s="834">
        <v>8</v>
      </c>
      <c r="G3106" s="834" t="s">
        <v>2450</v>
      </c>
      <c r="H3106" s="834" t="e">
        <f>#REF!</f>
        <v>#REF!</v>
      </c>
      <c r="I3106" s="834" t="e">
        <f>#REF!+#REF!+#REF!+#REF!+#REF!+#REF!+#REF!+#REF!</f>
        <v>#REF!</v>
      </c>
      <c r="J3106" s="834" t="e">
        <f>#REF!+#REF!+#REF!+#REF!+#REF!+#REF!+#REF!+#REF!</f>
        <v>#REF!</v>
      </c>
      <c r="K3106" s="835" t="e">
        <f t="shared" si="81"/>
        <v>#REF!</v>
      </c>
      <c r="L3106" s="835" t="e">
        <f t="shared" si="82"/>
        <v>#REF!</v>
      </c>
      <c r="M3106" s="834" t="e">
        <f>#REF!</f>
        <v>#REF!</v>
      </c>
      <c r="N3106" s="834" t="e">
        <f>#REF!</f>
        <v>#REF!</v>
      </c>
      <c r="O3106" s="836" t="e">
        <f t="shared" si="83"/>
        <v>#REF!</v>
      </c>
      <c r="P3106" s="820" t="e">
        <f>Tabla13[[#This Row],[Ejec Real Acumu]]-Tabla13[[#This Row],[Proyec Ejec Acumul]]</f>
        <v>#REF!</v>
      </c>
      <c r="Q3106" s="820" t="e">
        <f>Tabla13[[#This Row],[Ejec Real Mes]]-Tabla13[[#This Row],[Program Entreg Mes]]</f>
        <v>#REF!</v>
      </c>
    </row>
    <row r="3107" spans="1:17">
      <c r="A3107" s="834">
        <v>4</v>
      </c>
      <c r="B3107" s="834" t="s">
        <v>2468</v>
      </c>
      <c r="C3107" s="834" t="s">
        <v>2469</v>
      </c>
      <c r="D3107" s="834" t="s">
        <v>764</v>
      </c>
      <c r="E3107" s="834" t="e">
        <f>#REF!</f>
        <v>#REF!</v>
      </c>
      <c r="F3107" s="834">
        <v>8</v>
      </c>
      <c r="G3107" s="834" t="s">
        <v>2450</v>
      </c>
      <c r="H3107" s="834" t="e">
        <f>#REF!</f>
        <v>#REF!</v>
      </c>
      <c r="I3107" s="834" t="e">
        <f>#REF!+#REF!+#REF!+#REF!+#REF!+#REF!+#REF!+#REF!</f>
        <v>#REF!</v>
      </c>
      <c r="J3107" s="834" t="e">
        <f>#REF!+#REF!+#REF!+#REF!+#REF!+#REF!+#REF!+#REF!</f>
        <v>#REF!</v>
      </c>
      <c r="K3107" s="835" t="e">
        <f t="shared" si="81"/>
        <v>#REF!</v>
      </c>
      <c r="L3107" s="835" t="e">
        <f t="shared" si="82"/>
        <v>#REF!</v>
      </c>
      <c r="M3107" s="834" t="e">
        <f>#REF!</f>
        <v>#REF!</v>
      </c>
      <c r="N3107" s="834" t="e">
        <f>#REF!</f>
        <v>#REF!</v>
      </c>
      <c r="O3107" s="836" t="e">
        <f t="shared" si="83"/>
        <v>#REF!</v>
      </c>
      <c r="P3107" s="820" t="e">
        <f>Tabla13[[#This Row],[Ejec Real Acumu]]-Tabla13[[#This Row],[Proyec Ejec Acumul]]</f>
        <v>#REF!</v>
      </c>
      <c r="Q3107" s="820" t="e">
        <f>Tabla13[[#This Row],[Ejec Real Mes]]-Tabla13[[#This Row],[Program Entreg Mes]]</f>
        <v>#REF!</v>
      </c>
    </row>
    <row r="3108" spans="1:17">
      <c r="A3108" s="834">
        <v>5</v>
      </c>
      <c r="B3108" s="834" t="s">
        <v>2468</v>
      </c>
      <c r="C3108" s="834" t="s">
        <v>2469</v>
      </c>
      <c r="D3108" s="834" t="s">
        <v>764</v>
      </c>
      <c r="E3108" s="834" t="e">
        <f>#REF!</f>
        <v>#REF!</v>
      </c>
      <c r="F3108" s="834">
        <v>8</v>
      </c>
      <c r="G3108" s="834" t="s">
        <v>2450</v>
      </c>
      <c r="H3108" s="834" t="e">
        <f>#REF!</f>
        <v>#REF!</v>
      </c>
      <c r="I3108" s="834" t="e">
        <f>#REF!+#REF!+#REF!+#REF!+#REF!+#REF!+#REF!+#REF!</f>
        <v>#REF!</v>
      </c>
      <c r="J3108" s="834" t="e">
        <f>#REF!+#REF!+#REF!+#REF!+#REF!+#REF!+#REF!+#REF!</f>
        <v>#REF!</v>
      </c>
      <c r="K3108" s="835" t="e">
        <f t="shared" si="81"/>
        <v>#REF!</v>
      </c>
      <c r="L3108" s="835" t="e">
        <f t="shared" si="82"/>
        <v>#REF!</v>
      </c>
      <c r="M3108" s="834" t="e">
        <f>#REF!</f>
        <v>#REF!</v>
      </c>
      <c r="N3108" s="834" t="e">
        <f>#REF!</f>
        <v>#REF!</v>
      </c>
      <c r="O3108" s="836" t="e">
        <f t="shared" si="83"/>
        <v>#REF!</v>
      </c>
      <c r="P3108" s="820" t="e">
        <f>Tabla13[[#This Row],[Ejec Real Acumu]]-Tabla13[[#This Row],[Proyec Ejec Acumul]]</f>
        <v>#REF!</v>
      </c>
      <c r="Q3108" s="820" t="e">
        <f>Tabla13[[#This Row],[Ejec Real Mes]]-Tabla13[[#This Row],[Program Entreg Mes]]</f>
        <v>#REF!</v>
      </c>
    </row>
    <row r="3109" spans="1:17">
      <c r="A3109" s="834">
        <v>6</v>
      </c>
      <c r="B3109" s="834" t="s">
        <v>2468</v>
      </c>
      <c r="C3109" s="834" t="s">
        <v>2469</v>
      </c>
      <c r="D3109" s="834" t="s">
        <v>764</v>
      </c>
      <c r="E3109" s="834" t="e">
        <f>#REF!</f>
        <v>#REF!</v>
      </c>
      <c r="F3109" s="834">
        <v>8</v>
      </c>
      <c r="G3109" s="834" t="s">
        <v>2450</v>
      </c>
      <c r="H3109" s="834" t="e">
        <f>#REF!</f>
        <v>#REF!</v>
      </c>
      <c r="I3109" s="834" t="e">
        <f>#REF!+#REF!+#REF!+#REF!+#REF!+#REF!+#REF!+#REF!</f>
        <v>#REF!</v>
      </c>
      <c r="J3109" s="834" t="e">
        <f>#REF!+#REF!+#REF!+#REF!+#REF!+#REF!+#REF!+#REF!</f>
        <v>#REF!</v>
      </c>
      <c r="K3109" s="835" t="e">
        <f t="shared" si="81"/>
        <v>#REF!</v>
      </c>
      <c r="L3109" s="835" t="e">
        <f t="shared" si="82"/>
        <v>#REF!</v>
      </c>
      <c r="M3109" s="834" t="e">
        <f>#REF!</f>
        <v>#REF!</v>
      </c>
      <c r="N3109" s="834" t="e">
        <f>#REF!</f>
        <v>#REF!</v>
      </c>
      <c r="O3109" s="836" t="e">
        <f t="shared" si="83"/>
        <v>#REF!</v>
      </c>
      <c r="P3109" s="820" t="e">
        <f>Tabla13[[#This Row],[Ejec Real Acumu]]-Tabla13[[#This Row],[Proyec Ejec Acumul]]</f>
        <v>#REF!</v>
      </c>
      <c r="Q3109" s="820" t="e">
        <f>Tabla13[[#This Row],[Ejec Real Mes]]-Tabla13[[#This Row],[Program Entreg Mes]]</f>
        <v>#REF!</v>
      </c>
    </row>
    <row r="3110" spans="1:17">
      <c r="A3110" s="834">
        <v>7</v>
      </c>
      <c r="B3110" s="834" t="s">
        <v>2468</v>
      </c>
      <c r="C3110" s="834" t="s">
        <v>2469</v>
      </c>
      <c r="D3110" s="834" t="s">
        <v>764</v>
      </c>
      <c r="E3110" s="834" t="e">
        <f>#REF!</f>
        <v>#REF!</v>
      </c>
      <c r="F3110" s="834">
        <v>8</v>
      </c>
      <c r="G3110" s="834" t="s">
        <v>2450</v>
      </c>
      <c r="H3110" s="834" t="e">
        <f>#REF!</f>
        <v>#REF!</v>
      </c>
      <c r="I3110" s="834" t="e">
        <f>#REF!+#REF!+#REF!+#REF!+#REF!+#REF!+#REF!+#REF!</f>
        <v>#REF!</v>
      </c>
      <c r="J3110" s="834" t="e">
        <f>#REF!+#REF!+#REF!+#REF!+#REF!+#REF!+#REF!+#REF!</f>
        <v>#REF!</v>
      </c>
      <c r="K3110" s="835" t="e">
        <f t="shared" si="81"/>
        <v>#REF!</v>
      </c>
      <c r="L3110" s="835" t="e">
        <f t="shared" si="82"/>
        <v>#REF!</v>
      </c>
      <c r="M3110" s="834" t="e">
        <f>#REF!</f>
        <v>#REF!</v>
      </c>
      <c r="N3110" s="834" t="e">
        <f>#REF!</f>
        <v>#REF!</v>
      </c>
      <c r="O3110" s="836" t="e">
        <f t="shared" si="83"/>
        <v>#REF!</v>
      </c>
      <c r="P3110" s="820" t="e">
        <f>Tabla13[[#This Row],[Ejec Real Acumu]]-Tabla13[[#This Row],[Proyec Ejec Acumul]]</f>
        <v>#REF!</v>
      </c>
      <c r="Q3110" s="820" t="e">
        <f>Tabla13[[#This Row],[Ejec Real Mes]]-Tabla13[[#This Row],[Program Entreg Mes]]</f>
        <v>#REF!</v>
      </c>
    </row>
    <row r="3111" spans="1:17">
      <c r="A3111" s="834">
        <v>8</v>
      </c>
      <c r="B3111" s="834" t="s">
        <v>2468</v>
      </c>
      <c r="C3111" s="834" t="s">
        <v>2469</v>
      </c>
      <c r="D3111" s="834" t="s">
        <v>764</v>
      </c>
      <c r="E3111" s="834" t="e">
        <f>#REF!</f>
        <v>#REF!</v>
      </c>
      <c r="F3111" s="834">
        <v>8</v>
      </c>
      <c r="G3111" s="834" t="s">
        <v>2450</v>
      </c>
      <c r="H3111" s="834" t="e">
        <f>#REF!</f>
        <v>#REF!</v>
      </c>
      <c r="I3111" s="834" t="e">
        <f>#REF!+#REF!+#REF!+#REF!+#REF!+#REF!+#REF!+#REF!</f>
        <v>#REF!</v>
      </c>
      <c r="J3111" s="834" t="e">
        <f>#REF!+#REF!+#REF!+#REF!+#REF!+#REF!+#REF!+#REF!</f>
        <v>#REF!</v>
      </c>
      <c r="K3111" s="835" t="e">
        <f t="shared" si="81"/>
        <v>#REF!</v>
      </c>
      <c r="L3111" s="835" t="e">
        <f t="shared" si="82"/>
        <v>#REF!</v>
      </c>
      <c r="M3111" s="834" t="e">
        <f>#REF!</f>
        <v>#REF!</v>
      </c>
      <c r="N3111" s="834" t="e">
        <f>#REF!</f>
        <v>#REF!</v>
      </c>
      <c r="O3111" s="836" t="e">
        <f t="shared" si="83"/>
        <v>#REF!</v>
      </c>
      <c r="P3111" s="820" t="e">
        <f>Tabla13[[#This Row],[Ejec Real Acumu]]-Tabla13[[#This Row],[Proyec Ejec Acumul]]</f>
        <v>#REF!</v>
      </c>
      <c r="Q3111" s="820" t="e">
        <f>Tabla13[[#This Row],[Ejec Real Mes]]-Tabla13[[#This Row],[Program Entreg Mes]]</f>
        <v>#REF!</v>
      </c>
    </row>
    <row r="3112" spans="1:17">
      <c r="A3112" s="834">
        <v>9</v>
      </c>
      <c r="B3112" s="834" t="s">
        <v>2468</v>
      </c>
      <c r="C3112" s="834" t="s">
        <v>2469</v>
      </c>
      <c r="D3112" s="834" t="s">
        <v>764</v>
      </c>
      <c r="E3112" s="834" t="e">
        <f>#REF!</f>
        <v>#REF!</v>
      </c>
      <c r="F3112" s="834">
        <v>8</v>
      </c>
      <c r="G3112" s="834" t="s">
        <v>2450</v>
      </c>
      <c r="H3112" s="834" t="e">
        <f>#REF!</f>
        <v>#REF!</v>
      </c>
      <c r="I3112" s="834" t="e">
        <f>#REF!+#REF!+#REF!+#REF!+#REF!+#REF!+#REF!+#REF!</f>
        <v>#REF!</v>
      </c>
      <c r="J3112" s="834" t="e">
        <f>#REF!+#REF!+#REF!+#REF!+#REF!+#REF!+#REF!+#REF!</f>
        <v>#REF!</v>
      </c>
      <c r="K3112" s="835" t="e">
        <f t="shared" si="81"/>
        <v>#REF!</v>
      </c>
      <c r="L3112" s="835" t="e">
        <f t="shared" si="82"/>
        <v>#REF!</v>
      </c>
      <c r="M3112" s="834" t="e">
        <f>#REF!</f>
        <v>#REF!</v>
      </c>
      <c r="N3112" s="834" t="e">
        <f>#REF!</f>
        <v>#REF!</v>
      </c>
      <c r="O3112" s="836" t="e">
        <f t="shared" si="83"/>
        <v>#REF!</v>
      </c>
      <c r="P3112" s="820" t="e">
        <f>Tabla13[[#This Row],[Ejec Real Acumu]]-Tabla13[[#This Row],[Proyec Ejec Acumul]]</f>
        <v>#REF!</v>
      </c>
      <c r="Q3112" s="820" t="e">
        <f>Tabla13[[#This Row],[Ejec Real Mes]]-Tabla13[[#This Row],[Program Entreg Mes]]</f>
        <v>#REF!</v>
      </c>
    </row>
    <row r="3113" spans="1:17">
      <c r="A3113" s="834">
        <v>10</v>
      </c>
      <c r="B3113" s="834" t="s">
        <v>2468</v>
      </c>
      <c r="C3113" s="834" t="s">
        <v>2469</v>
      </c>
      <c r="D3113" s="834" t="s">
        <v>764</v>
      </c>
      <c r="E3113" s="834" t="e">
        <f>#REF!</f>
        <v>#REF!</v>
      </c>
      <c r="F3113" s="834">
        <v>8</v>
      </c>
      <c r="G3113" s="834" t="s">
        <v>2450</v>
      </c>
      <c r="H3113" s="834" t="e">
        <f>#REF!</f>
        <v>#REF!</v>
      </c>
      <c r="I3113" s="834" t="e">
        <f>#REF!+#REF!+#REF!+#REF!+#REF!+#REF!+#REF!+#REF!</f>
        <v>#REF!</v>
      </c>
      <c r="J3113" s="834" t="e">
        <f>#REF!+#REF!+#REF!+#REF!+#REF!+#REF!+#REF!+#REF!</f>
        <v>#REF!</v>
      </c>
      <c r="K3113" s="835" t="e">
        <f t="shared" si="81"/>
        <v>#REF!</v>
      </c>
      <c r="L3113" s="835" t="e">
        <f t="shared" si="82"/>
        <v>#REF!</v>
      </c>
      <c r="M3113" s="834" t="e">
        <f>#REF!</f>
        <v>#REF!</v>
      </c>
      <c r="N3113" s="834" t="e">
        <f>#REF!</f>
        <v>#REF!</v>
      </c>
      <c r="O3113" s="836" t="e">
        <f t="shared" si="83"/>
        <v>#REF!</v>
      </c>
      <c r="P3113" s="820" t="e">
        <f>Tabla13[[#This Row],[Ejec Real Acumu]]-Tabla13[[#This Row],[Proyec Ejec Acumul]]</f>
        <v>#REF!</v>
      </c>
      <c r="Q3113" s="820" t="e">
        <f>Tabla13[[#This Row],[Ejec Real Mes]]-Tabla13[[#This Row],[Program Entreg Mes]]</f>
        <v>#REF!</v>
      </c>
    </row>
    <row r="3114" spans="1:17">
      <c r="A3114" s="834">
        <v>11</v>
      </c>
      <c r="B3114" s="834" t="s">
        <v>2468</v>
      </c>
      <c r="C3114" s="834" t="s">
        <v>2469</v>
      </c>
      <c r="D3114" s="834" t="s">
        <v>764</v>
      </c>
      <c r="E3114" s="834" t="e">
        <f>#REF!</f>
        <v>#REF!</v>
      </c>
      <c r="F3114" s="834">
        <v>8</v>
      </c>
      <c r="G3114" s="834" t="s">
        <v>2450</v>
      </c>
      <c r="H3114" s="834" t="e">
        <f>#REF!</f>
        <v>#REF!</v>
      </c>
      <c r="I3114" s="834" t="e">
        <f>#REF!+#REF!+#REF!+#REF!+#REF!+#REF!+#REF!+#REF!</f>
        <v>#REF!</v>
      </c>
      <c r="J3114" s="834" t="e">
        <f>#REF!+#REF!+#REF!+#REF!+#REF!+#REF!+#REF!+#REF!</f>
        <v>#REF!</v>
      </c>
      <c r="K3114" s="835" t="e">
        <f t="shared" si="81"/>
        <v>#REF!</v>
      </c>
      <c r="L3114" s="835" t="e">
        <f t="shared" si="82"/>
        <v>#REF!</v>
      </c>
      <c r="M3114" s="834" t="e">
        <f>#REF!</f>
        <v>#REF!</v>
      </c>
      <c r="N3114" s="834" t="e">
        <f>#REF!</f>
        <v>#REF!</v>
      </c>
      <c r="O3114" s="836" t="e">
        <f t="shared" si="83"/>
        <v>#REF!</v>
      </c>
      <c r="P3114" s="820" t="e">
        <f>Tabla13[[#This Row],[Ejec Real Acumu]]-Tabla13[[#This Row],[Proyec Ejec Acumul]]</f>
        <v>#REF!</v>
      </c>
      <c r="Q3114" s="820" t="e">
        <f>Tabla13[[#This Row],[Ejec Real Mes]]-Tabla13[[#This Row],[Program Entreg Mes]]</f>
        <v>#REF!</v>
      </c>
    </row>
    <row r="3115" spans="1:17">
      <c r="A3115" s="834">
        <v>1</v>
      </c>
      <c r="B3115" s="834" t="s">
        <v>2468</v>
      </c>
      <c r="C3115" s="834" t="s">
        <v>2469</v>
      </c>
      <c r="D3115" s="834" t="s">
        <v>764</v>
      </c>
      <c r="E3115" s="834" t="e">
        <f>#REF!</f>
        <v>#REF!</v>
      </c>
      <c r="F3115" s="834">
        <v>9</v>
      </c>
      <c r="G3115" s="834" t="s">
        <v>2451</v>
      </c>
      <c r="H3115" s="834" t="e">
        <f>#REF!</f>
        <v>#REF!</v>
      </c>
      <c r="I3115" s="834" t="e">
        <f>#REF!+#REF!+#REF!+#REF!+#REF!+#REF!+#REF!+#REF!+#REF!</f>
        <v>#REF!</v>
      </c>
      <c r="J3115" s="834" t="e">
        <f>#REF!+#REF!+#REF!+#REF!+#REF!+#REF!+#REF!+#REF!+#REF!</f>
        <v>#REF!</v>
      </c>
      <c r="K3115" s="835" t="e">
        <f t="shared" si="81"/>
        <v>#REF!</v>
      </c>
      <c r="L3115" s="835" t="e">
        <f t="shared" si="82"/>
        <v>#REF!</v>
      </c>
      <c r="M3115" s="834" t="e">
        <f>#REF!</f>
        <v>#REF!</v>
      </c>
      <c r="N3115" s="834" t="e">
        <f>#REF!</f>
        <v>#REF!</v>
      </c>
      <c r="O3115" s="836" t="e">
        <f t="shared" si="83"/>
        <v>#REF!</v>
      </c>
      <c r="P3115" s="820" t="e">
        <f>Tabla13[[#This Row],[Ejec Real Acumu]]-Tabla13[[#This Row],[Proyec Ejec Acumul]]</f>
        <v>#REF!</v>
      </c>
      <c r="Q3115" s="820" t="e">
        <f>Tabla13[[#This Row],[Ejec Real Mes]]-Tabla13[[#This Row],[Program Entreg Mes]]</f>
        <v>#REF!</v>
      </c>
    </row>
    <row r="3116" spans="1:17">
      <c r="A3116" s="834">
        <v>2</v>
      </c>
      <c r="B3116" s="834" t="s">
        <v>2468</v>
      </c>
      <c r="C3116" s="834" t="s">
        <v>2469</v>
      </c>
      <c r="D3116" s="834" t="s">
        <v>764</v>
      </c>
      <c r="E3116" s="834" t="e">
        <f>#REF!</f>
        <v>#REF!</v>
      </c>
      <c r="F3116" s="834">
        <v>9</v>
      </c>
      <c r="G3116" s="834" t="s">
        <v>2451</v>
      </c>
      <c r="H3116" s="834" t="e">
        <f>#REF!</f>
        <v>#REF!</v>
      </c>
      <c r="I3116" s="834" t="e">
        <f>#REF!+#REF!+#REF!+#REF!+#REF!+#REF!+#REF!+#REF!+#REF!</f>
        <v>#REF!</v>
      </c>
      <c r="J3116" s="834" t="e">
        <f>#REF!+#REF!+#REF!+#REF!+#REF!+#REF!+#REF!+#REF!+#REF!</f>
        <v>#REF!</v>
      </c>
      <c r="K3116" s="835" t="e">
        <f t="shared" si="81"/>
        <v>#REF!</v>
      </c>
      <c r="L3116" s="835" t="e">
        <f t="shared" si="82"/>
        <v>#REF!</v>
      </c>
      <c r="M3116" s="834" t="e">
        <f>#REF!</f>
        <v>#REF!</v>
      </c>
      <c r="N3116" s="834" t="e">
        <f>#REF!</f>
        <v>#REF!</v>
      </c>
      <c r="O3116" s="836" t="e">
        <f t="shared" si="83"/>
        <v>#REF!</v>
      </c>
      <c r="P3116" s="820" t="e">
        <f>Tabla13[[#This Row],[Ejec Real Acumu]]-Tabla13[[#This Row],[Proyec Ejec Acumul]]</f>
        <v>#REF!</v>
      </c>
      <c r="Q3116" s="820" t="e">
        <f>Tabla13[[#This Row],[Ejec Real Mes]]-Tabla13[[#This Row],[Program Entreg Mes]]</f>
        <v>#REF!</v>
      </c>
    </row>
    <row r="3117" spans="1:17">
      <c r="A3117" s="834">
        <v>3</v>
      </c>
      <c r="B3117" s="834" t="s">
        <v>2468</v>
      </c>
      <c r="C3117" s="834" t="s">
        <v>2469</v>
      </c>
      <c r="D3117" s="834" t="s">
        <v>764</v>
      </c>
      <c r="E3117" s="834" t="e">
        <f>#REF!</f>
        <v>#REF!</v>
      </c>
      <c r="F3117" s="834">
        <v>9</v>
      </c>
      <c r="G3117" s="834" t="s">
        <v>2451</v>
      </c>
      <c r="H3117" s="834" t="e">
        <f>#REF!</f>
        <v>#REF!</v>
      </c>
      <c r="I3117" s="834" t="e">
        <f>#REF!+#REF!+#REF!+#REF!+#REF!+#REF!+#REF!+#REF!+#REF!</f>
        <v>#REF!</v>
      </c>
      <c r="J3117" s="834" t="e">
        <f>#REF!+#REF!+#REF!+#REF!+#REF!+#REF!+#REF!+#REF!+#REF!</f>
        <v>#REF!</v>
      </c>
      <c r="K3117" s="835" t="e">
        <f t="shared" si="81"/>
        <v>#REF!</v>
      </c>
      <c r="L3117" s="835" t="e">
        <f t="shared" si="82"/>
        <v>#REF!</v>
      </c>
      <c r="M3117" s="834" t="e">
        <f>#REF!</f>
        <v>#REF!</v>
      </c>
      <c r="N3117" s="834" t="e">
        <f>#REF!</f>
        <v>#REF!</v>
      </c>
      <c r="O3117" s="836" t="e">
        <f t="shared" si="83"/>
        <v>#REF!</v>
      </c>
      <c r="P3117" s="820" t="e">
        <f>Tabla13[[#This Row],[Ejec Real Acumu]]-Tabla13[[#This Row],[Proyec Ejec Acumul]]</f>
        <v>#REF!</v>
      </c>
      <c r="Q3117" s="820" t="e">
        <f>Tabla13[[#This Row],[Ejec Real Mes]]-Tabla13[[#This Row],[Program Entreg Mes]]</f>
        <v>#REF!</v>
      </c>
    </row>
    <row r="3118" spans="1:17">
      <c r="A3118" s="834">
        <v>4</v>
      </c>
      <c r="B3118" s="834" t="s">
        <v>2468</v>
      </c>
      <c r="C3118" s="834" t="s">
        <v>2469</v>
      </c>
      <c r="D3118" s="834" t="s">
        <v>764</v>
      </c>
      <c r="E3118" s="834" t="e">
        <f>#REF!</f>
        <v>#REF!</v>
      </c>
      <c r="F3118" s="834">
        <v>9</v>
      </c>
      <c r="G3118" s="834" t="s">
        <v>2451</v>
      </c>
      <c r="H3118" s="834" t="e">
        <f>#REF!</f>
        <v>#REF!</v>
      </c>
      <c r="I3118" s="834" t="e">
        <f>#REF!+#REF!+#REF!+#REF!+#REF!+#REF!+#REF!+#REF!+#REF!</f>
        <v>#REF!</v>
      </c>
      <c r="J3118" s="834" t="e">
        <f>#REF!+#REF!+#REF!+#REF!+#REF!+#REF!+#REF!+#REF!+#REF!</f>
        <v>#REF!</v>
      </c>
      <c r="K3118" s="835" t="e">
        <f t="shared" si="81"/>
        <v>#REF!</v>
      </c>
      <c r="L3118" s="835" t="e">
        <f t="shared" si="82"/>
        <v>#REF!</v>
      </c>
      <c r="M3118" s="834" t="e">
        <f>#REF!</f>
        <v>#REF!</v>
      </c>
      <c r="N3118" s="834" t="e">
        <f>#REF!</f>
        <v>#REF!</v>
      </c>
      <c r="O3118" s="836" t="e">
        <f t="shared" si="83"/>
        <v>#REF!</v>
      </c>
      <c r="P3118" s="820" t="e">
        <f>Tabla13[[#This Row],[Ejec Real Acumu]]-Tabla13[[#This Row],[Proyec Ejec Acumul]]</f>
        <v>#REF!</v>
      </c>
      <c r="Q3118" s="820" t="e">
        <f>Tabla13[[#This Row],[Ejec Real Mes]]-Tabla13[[#This Row],[Program Entreg Mes]]</f>
        <v>#REF!</v>
      </c>
    </row>
    <row r="3119" spans="1:17">
      <c r="A3119" s="834">
        <v>5</v>
      </c>
      <c r="B3119" s="834" t="s">
        <v>2468</v>
      </c>
      <c r="C3119" s="834" t="s">
        <v>2469</v>
      </c>
      <c r="D3119" s="834" t="s">
        <v>764</v>
      </c>
      <c r="E3119" s="834" t="e">
        <f>#REF!</f>
        <v>#REF!</v>
      </c>
      <c r="F3119" s="834">
        <v>9</v>
      </c>
      <c r="G3119" s="834" t="s">
        <v>2451</v>
      </c>
      <c r="H3119" s="834" t="e">
        <f>#REF!</f>
        <v>#REF!</v>
      </c>
      <c r="I3119" s="834" t="e">
        <f>#REF!+#REF!+#REF!+#REF!+#REF!+#REF!+#REF!+#REF!+#REF!</f>
        <v>#REF!</v>
      </c>
      <c r="J3119" s="834" t="e">
        <f>#REF!+#REF!+#REF!+#REF!+#REF!+#REF!+#REF!+#REF!+#REF!</f>
        <v>#REF!</v>
      </c>
      <c r="K3119" s="835" t="e">
        <f t="shared" si="81"/>
        <v>#REF!</v>
      </c>
      <c r="L3119" s="835" t="e">
        <f t="shared" si="82"/>
        <v>#REF!</v>
      </c>
      <c r="M3119" s="834" t="e">
        <f>#REF!</f>
        <v>#REF!</v>
      </c>
      <c r="N3119" s="834" t="e">
        <f>#REF!</f>
        <v>#REF!</v>
      </c>
      <c r="O3119" s="836" t="e">
        <f t="shared" si="83"/>
        <v>#REF!</v>
      </c>
      <c r="P3119" s="820" t="e">
        <f>Tabla13[[#This Row],[Ejec Real Acumu]]-Tabla13[[#This Row],[Proyec Ejec Acumul]]</f>
        <v>#REF!</v>
      </c>
      <c r="Q3119" s="820" t="e">
        <f>Tabla13[[#This Row],[Ejec Real Mes]]-Tabla13[[#This Row],[Program Entreg Mes]]</f>
        <v>#REF!</v>
      </c>
    </row>
    <row r="3120" spans="1:17">
      <c r="A3120" s="834">
        <v>6</v>
      </c>
      <c r="B3120" s="834" t="s">
        <v>2468</v>
      </c>
      <c r="C3120" s="834" t="s">
        <v>2469</v>
      </c>
      <c r="D3120" s="834" t="s">
        <v>764</v>
      </c>
      <c r="E3120" s="834" t="e">
        <f>#REF!</f>
        <v>#REF!</v>
      </c>
      <c r="F3120" s="834">
        <v>9</v>
      </c>
      <c r="G3120" s="834" t="s">
        <v>2451</v>
      </c>
      <c r="H3120" s="834" t="e">
        <f>#REF!</f>
        <v>#REF!</v>
      </c>
      <c r="I3120" s="834" t="e">
        <f>#REF!+#REF!+#REF!+#REF!+#REF!+#REF!+#REF!+#REF!+#REF!</f>
        <v>#REF!</v>
      </c>
      <c r="J3120" s="834" t="e">
        <f>#REF!+#REF!+#REF!+#REF!+#REF!+#REF!+#REF!+#REF!+#REF!</f>
        <v>#REF!</v>
      </c>
      <c r="K3120" s="835" t="e">
        <f t="shared" si="81"/>
        <v>#REF!</v>
      </c>
      <c r="L3120" s="835" t="e">
        <f t="shared" si="82"/>
        <v>#REF!</v>
      </c>
      <c r="M3120" s="834" t="e">
        <f>#REF!</f>
        <v>#REF!</v>
      </c>
      <c r="N3120" s="834" t="e">
        <f>#REF!</f>
        <v>#REF!</v>
      </c>
      <c r="O3120" s="836" t="e">
        <f t="shared" si="83"/>
        <v>#REF!</v>
      </c>
      <c r="P3120" s="820" t="e">
        <f>Tabla13[[#This Row],[Ejec Real Acumu]]-Tabla13[[#This Row],[Proyec Ejec Acumul]]</f>
        <v>#REF!</v>
      </c>
      <c r="Q3120" s="820" t="e">
        <f>Tabla13[[#This Row],[Ejec Real Mes]]-Tabla13[[#This Row],[Program Entreg Mes]]</f>
        <v>#REF!</v>
      </c>
    </row>
    <row r="3121" spans="1:17">
      <c r="A3121" s="834">
        <v>7</v>
      </c>
      <c r="B3121" s="834" t="s">
        <v>2468</v>
      </c>
      <c r="C3121" s="834" t="s">
        <v>2469</v>
      </c>
      <c r="D3121" s="834" t="s">
        <v>764</v>
      </c>
      <c r="E3121" s="834" t="e">
        <f>#REF!</f>
        <v>#REF!</v>
      </c>
      <c r="F3121" s="834">
        <v>9</v>
      </c>
      <c r="G3121" s="834" t="s">
        <v>2451</v>
      </c>
      <c r="H3121" s="834" t="e">
        <f>#REF!</f>
        <v>#REF!</v>
      </c>
      <c r="I3121" s="834" t="e">
        <f>#REF!+#REF!+#REF!+#REF!+#REF!+#REF!+#REF!+#REF!+#REF!</f>
        <v>#REF!</v>
      </c>
      <c r="J3121" s="834" t="e">
        <f>#REF!+#REF!+#REF!+#REF!+#REF!+#REF!+#REF!+#REF!+#REF!</f>
        <v>#REF!</v>
      </c>
      <c r="K3121" s="835" t="e">
        <f t="shared" si="81"/>
        <v>#REF!</v>
      </c>
      <c r="L3121" s="835" t="e">
        <f t="shared" si="82"/>
        <v>#REF!</v>
      </c>
      <c r="M3121" s="834" t="e">
        <f>#REF!</f>
        <v>#REF!</v>
      </c>
      <c r="N3121" s="834" t="e">
        <f>#REF!</f>
        <v>#REF!</v>
      </c>
      <c r="O3121" s="836" t="e">
        <f t="shared" si="83"/>
        <v>#REF!</v>
      </c>
      <c r="P3121" s="820" t="e">
        <f>Tabla13[[#This Row],[Ejec Real Acumu]]-Tabla13[[#This Row],[Proyec Ejec Acumul]]</f>
        <v>#REF!</v>
      </c>
      <c r="Q3121" s="820" t="e">
        <f>Tabla13[[#This Row],[Ejec Real Mes]]-Tabla13[[#This Row],[Program Entreg Mes]]</f>
        <v>#REF!</v>
      </c>
    </row>
    <row r="3122" spans="1:17">
      <c r="A3122" s="834">
        <v>8</v>
      </c>
      <c r="B3122" s="834" t="s">
        <v>2468</v>
      </c>
      <c r="C3122" s="834" t="s">
        <v>2469</v>
      </c>
      <c r="D3122" s="834" t="s">
        <v>764</v>
      </c>
      <c r="E3122" s="834" t="e">
        <f>#REF!</f>
        <v>#REF!</v>
      </c>
      <c r="F3122" s="834">
        <v>9</v>
      </c>
      <c r="G3122" s="834" t="s">
        <v>2451</v>
      </c>
      <c r="H3122" s="834" t="e">
        <f>#REF!</f>
        <v>#REF!</v>
      </c>
      <c r="I3122" s="834" t="e">
        <f>#REF!+#REF!+#REF!+#REF!+#REF!+#REF!+#REF!+#REF!+#REF!</f>
        <v>#REF!</v>
      </c>
      <c r="J3122" s="834" t="e">
        <f>#REF!+#REF!+#REF!+#REF!+#REF!+#REF!+#REF!+#REF!+#REF!</f>
        <v>#REF!</v>
      </c>
      <c r="K3122" s="835" t="e">
        <f t="shared" si="81"/>
        <v>#REF!</v>
      </c>
      <c r="L3122" s="835" t="e">
        <f t="shared" si="82"/>
        <v>#REF!</v>
      </c>
      <c r="M3122" s="834" t="e">
        <f>#REF!</f>
        <v>#REF!</v>
      </c>
      <c r="N3122" s="834" t="e">
        <f>#REF!</f>
        <v>#REF!</v>
      </c>
      <c r="O3122" s="836" t="e">
        <f t="shared" si="83"/>
        <v>#REF!</v>
      </c>
      <c r="P3122" s="820" t="e">
        <f>Tabla13[[#This Row],[Ejec Real Acumu]]-Tabla13[[#This Row],[Proyec Ejec Acumul]]</f>
        <v>#REF!</v>
      </c>
      <c r="Q3122" s="820" t="e">
        <f>Tabla13[[#This Row],[Ejec Real Mes]]-Tabla13[[#This Row],[Program Entreg Mes]]</f>
        <v>#REF!</v>
      </c>
    </row>
    <row r="3123" spans="1:17">
      <c r="A3123" s="834">
        <v>9</v>
      </c>
      <c r="B3123" s="834" t="s">
        <v>2468</v>
      </c>
      <c r="C3123" s="834" t="s">
        <v>2469</v>
      </c>
      <c r="D3123" s="834" t="s">
        <v>764</v>
      </c>
      <c r="E3123" s="834" t="e">
        <f>#REF!</f>
        <v>#REF!</v>
      </c>
      <c r="F3123" s="834">
        <v>9</v>
      </c>
      <c r="G3123" s="834" t="s">
        <v>2451</v>
      </c>
      <c r="H3123" s="834" t="e">
        <f>#REF!</f>
        <v>#REF!</v>
      </c>
      <c r="I3123" s="834" t="e">
        <f>#REF!+#REF!+#REF!+#REF!+#REF!+#REF!+#REF!+#REF!+#REF!</f>
        <v>#REF!</v>
      </c>
      <c r="J3123" s="834" t="e">
        <f>#REF!+#REF!+#REF!+#REF!+#REF!+#REF!+#REF!+#REF!+#REF!</f>
        <v>#REF!</v>
      </c>
      <c r="K3123" s="835" t="e">
        <f t="shared" si="81"/>
        <v>#REF!</v>
      </c>
      <c r="L3123" s="835" t="e">
        <f t="shared" si="82"/>
        <v>#REF!</v>
      </c>
      <c r="M3123" s="834" t="e">
        <f>#REF!</f>
        <v>#REF!</v>
      </c>
      <c r="N3123" s="834" t="e">
        <f>#REF!</f>
        <v>#REF!</v>
      </c>
      <c r="O3123" s="836" t="e">
        <f t="shared" si="83"/>
        <v>#REF!</v>
      </c>
      <c r="P3123" s="820" t="e">
        <f>Tabla13[[#This Row],[Ejec Real Acumu]]-Tabla13[[#This Row],[Proyec Ejec Acumul]]</f>
        <v>#REF!</v>
      </c>
      <c r="Q3123" s="820" t="e">
        <f>Tabla13[[#This Row],[Ejec Real Mes]]-Tabla13[[#This Row],[Program Entreg Mes]]</f>
        <v>#REF!</v>
      </c>
    </row>
    <row r="3124" spans="1:17">
      <c r="A3124" s="834">
        <v>10</v>
      </c>
      <c r="B3124" s="834" t="s">
        <v>2468</v>
      </c>
      <c r="C3124" s="834" t="s">
        <v>2469</v>
      </c>
      <c r="D3124" s="834" t="s">
        <v>764</v>
      </c>
      <c r="E3124" s="834" t="e">
        <f>#REF!</f>
        <v>#REF!</v>
      </c>
      <c r="F3124" s="834">
        <v>9</v>
      </c>
      <c r="G3124" s="834" t="s">
        <v>2451</v>
      </c>
      <c r="H3124" s="834" t="e">
        <f>#REF!</f>
        <v>#REF!</v>
      </c>
      <c r="I3124" s="834" t="e">
        <f>#REF!+#REF!+#REF!+#REF!+#REF!+#REF!+#REF!+#REF!+#REF!</f>
        <v>#REF!</v>
      </c>
      <c r="J3124" s="834" t="e">
        <f>#REF!+#REF!+#REF!+#REF!+#REF!+#REF!+#REF!+#REF!+#REF!</f>
        <v>#REF!</v>
      </c>
      <c r="K3124" s="835" t="e">
        <f t="shared" si="81"/>
        <v>#REF!</v>
      </c>
      <c r="L3124" s="835" t="e">
        <f t="shared" si="82"/>
        <v>#REF!</v>
      </c>
      <c r="M3124" s="834" t="e">
        <f>#REF!</f>
        <v>#REF!</v>
      </c>
      <c r="N3124" s="834" t="e">
        <f>#REF!</f>
        <v>#REF!</v>
      </c>
      <c r="O3124" s="836" t="e">
        <f t="shared" si="83"/>
        <v>#REF!</v>
      </c>
      <c r="P3124" s="820" t="e">
        <f>Tabla13[[#This Row],[Ejec Real Acumu]]-Tabla13[[#This Row],[Proyec Ejec Acumul]]</f>
        <v>#REF!</v>
      </c>
      <c r="Q3124" s="820" t="e">
        <f>Tabla13[[#This Row],[Ejec Real Mes]]-Tabla13[[#This Row],[Program Entreg Mes]]</f>
        <v>#REF!</v>
      </c>
    </row>
    <row r="3125" spans="1:17">
      <c r="A3125" s="834">
        <v>11</v>
      </c>
      <c r="B3125" s="834" t="s">
        <v>2468</v>
      </c>
      <c r="C3125" s="834" t="s">
        <v>2469</v>
      </c>
      <c r="D3125" s="834" t="s">
        <v>764</v>
      </c>
      <c r="E3125" s="834" t="e">
        <f>#REF!</f>
        <v>#REF!</v>
      </c>
      <c r="F3125" s="834">
        <v>9</v>
      </c>
      <c r="G3125" s="834" t="s">
        <v>2451</v>
      </c>
      <c r="H3125" s="834" t="e">
        <f>#REF!</f>
        <v>#REF!</v>
      </c>
      <c r="I3125" s="834" t="e">
        <f>#REF!+#REF!+#REF!+#REF!+#REF!+#REF!+#REF!+#REF!+#REF!</f>
        <v>#REF!</v>
      </c>
      <c r="J3125" s="834" t="e">
        <f>#REF!+#REF!+#REF!+#REF!+#REF!+#REF!+#REF!+#REF!+#REF!</f>
        <v>#REF!</v>
      </c>
      <c r="K3125" s="835" t="e">
        <f t="shared" si="81"/>
        <v>#REF!</v>
      </c>
      <c r="L3125" s="835" t="e">
        <f t="shared" si="82"/>
        <v>#REF!</v>
      </c>
      <c r="M3125" s="834" t="e">
        <f>#REF!</f>
        <v>#REF!</v>
      </c>
      <c r="N3125" s="834" t="e">
        <f>#REF!</f>
        <v>#REF!</v>
      </c>
      <c r="O3125" s="836" t="e">
        <f t="shared" si="83"/>
        <v>#REF!</v>
      </c>
      <c r="P3125" s="820" t="e">
        <f>Tabla13[[#This Row],[Ejec Real Acumu]]-Tabla13[[#This Row],[Proyec Ejec Acumul]]</f>
        <v>#REF!</v>
      </c>
      <c r="Q3125" s="820" t="e">
        <f>Tabla13[[#This Row],[Ejec Real Mes]]-Tabla13[[#This Row],[Program Entreg Mes]]</f>
        <v>#REF!</v>
      </c>
    </row>
    <row r="3126" spans="1:17">
      <c r="A3126" s="834">
        <v>1</v>
      </c>
      <c r="B3126" s="834" t="s">
        <v>2468</v>
      </c>
      <c r="C3126" s="834" t="s">
        <v>2469</v>
      </c>
      <c r="D3126" s="834" t="s">
        <v>764</v>
      </c>
      <c r="E3126" s="834" t="e">
        <f>#REF!</f>
        <v>#REF!</v>
      </c>
      <c r="F3126" s="834">
        <v>10</v>
      </c>
      <c r="G3126" s="834" t="s">
        <v>2452</v>
      </c>
      <c r="H3126" s="834" t="e">
        <f>#REF!</f>
        <v>#REF!</v>
      </c>
      <c r="I3126" s="834" t="e">
        <f>#REF!+#REF!+#REF!+#REF!+#REF!+#REF!+#REF!+#REF!+#REF!+#REF!</f>
        <v>#REF!</v>
      </c>
      <c r="J3126" s="834" t="e">
        <f>#REF!+#REF!+#REF!+#REF!+#REF!+#REF!+#REF!+#REF!+#REF!+#REF!</f>
        <v>#REF!</v>
      </c>
      <c r="K3126" s="835" t="e">
        <f t="shared" si="81"/>
        <v>#REF!</v>
      </c>
      <c r="L3126" s="835" t="e">
        <f t="shared" si="82"/>
        <v>#REF!</v>
      </c>
      <c r="M3126" s="834" t="e">
        <f>#REF!</f>
        <v>#REF!</v>
      </c>
      <c r="N3126" s="834" t="e">
        <f>#REF!</f>
        <v>#REF!</v>
      </c>
      <c r="O3126" s="836" t="e">
        <f t="shared" si="83"/>
        <v>#REF!</v>
      </c>
      <c r="P3126" s="820" t="e">
        <f>Tabla13[[#This Row],[Ejec Real Acumu]]-Tabla13[[#This Row],[Proyec Ejec Acumul]]</f>
        <v>#REF!</v>
      </c>
      <c r="Q3126" s="820" t="e">
        <f>Tabla13[[#This Row],[Ejec Real Mes]]-Tabla13[[#This Row],[Program Entreg Mes]]</f>
        <v>#REF!</v>
      </c>
    </row>
    <row r="3127" spans="1:17">
      <c r="A3127" s="834">
        <v>2</v>
      </c>
      <c r="B3127" s="834" t="s">
        <v>2468</v>
      </c>
      <c r="C3127" s="834" t="s">
        <v>2469</v>
      </c>
      <c r="D3127" s="834" t="s">
        <v>764</v>
      </c>
      <c r="E3127" s="834" t="e">
        <f>#REF!</f>
        <v>#REF!</v>
      </c>
      <c r="F3127" s="834">
        <v>10</v>
      </c>
      <c r="G3127" s="834" t="s">
        <v>2452</v>
      </c>
      <c r="H3127" s="834" t="e">
        <f>#REF!</f>
        <v>#REF!</v>
      </c>
      <c r="I3127" s="834" t="e">
        <f>#REF!+#REF!+#REF!+#REF!+#REF!+#REF!+#REF!+#REF!+#REF!+#REF!</f>
        <v>#REF!</v>
      </c>
      <c r="J3127" s="834" t="e">
        <f>#REF!+#REF!+#REF!+#REF!+#REF!+#REF!+#REF!+#REF!+#REF!+#REF!</f>
        <v>#REF!</v>
      </c>
      <c r="K3127" s="835" t="e">
        <f t="shared" si="81"/>
        <v>#REF!</v>
      </c>
      <c r="L3127" s="835" t="e">
        <f t="shared" si="82"/>
        <v>#REF!</v>
      </c>
      <c r="M3127" s="834" t="e">
        <f>#REF!</f>
        <v>#REF!</v>
      </c>
      <c r="N3127" s="834" t="e">
        <f>#REF!</f>
        <v>#REF!</v>
      </c>
      <c r="O3127" s="836" t="e">
        <f t="shared" si="83"/>
        <v>#REF!</v>
      </c>
      <c r="P3127" s="820" t="e">
        <f>Tabla13[[#This Row],[Ejec Real Acumu]]-Tabla13[[#This Row],[Proyec Ejec Acumul]]</f>
        <v>#REF!</v>
      </c>
      <c r="Q3127" s="820" t="e">
        <f>Tabla13[[#This Row],[Ejec Real Mes]]-Tabla13[[#This Row],[Program Entreg Mes]]</f>
        <v>#REF!</v>
      </c>
    </row>
    <row r="3128" spans="1:17">
      <c r="A3128" s="834">
        <v>3</v>
      </c>
      <c r="B3128" s="834" t="s">
        <v>2468</v>
      </c>
      <c r="C3128" s="834" t="s">
        <v>2469</v>
      </c>
      <c r="D3128" s="834" t="s">
        <v>764</v>
      </c>
      <c r="E3128" s="834" t="e">
        <f>#REF!</f>
        <v>#REF!</v>
      </c>
      <c r="F3128" s="834">
        <v>10</v>
      </c>
      <c r="G3128" s="834" t="s">
        <v>2452</v>
      </c>
      <c r="H3128" s="834" t="e">
        <f>#REF!</f>
        <v>#REF!</v>
      </c>
      <c r="I3128" s="834" t="e">
        <f>#REF!+#REF!+#REF!+#REF!+#REF!+#REF!+#REF!+#REF!+#REF!+#REF!</f>
        <v>#REF!</v>
      </c>
      <c r="J3128" s="834" t="e">
        <f>#REF!+#REF!+#REF!+#REF!+#REF!+#REF!+#REF!+#REF!+#REF!+#REF!</f>
        <v>#REF!</v>
      </c>
      <c r="K3128" s="835" t="e">
        <f t="shared" si="81"/>
        <v>#REF!</v>
      </c>
      <c r="L3128" s="835" t="e">
        <f t="shared" si="82"/>
        <v>#REF!</v>
      </c>
      <c r="M3128" s="834" t="e">
        <f>#REF!</f>
        <v>#REF!</v>
      </c>
      <c r="N3128" s="834" t="e">
        <f>#REF!</f>
        <v>#REF!</v>
      </c>
      <c r="O3128" s="836" t="e">
        <f t="shared" si="83"/>
        <v>#REF!</v>
      </c>
      <c r="P3128" s="820" t="e">
        <f>Tabla13[[#This Row],[Ejec Real Acumu]]-Tabla13[[#This Row],[Proyec Ejec Acumul]]</f>
        <v>#REF!</v>
      </c>
      <c r="Q3128" s="820" t="e">
        <f>Tabla13[[#This Row],[Ejec Real Mes]]-Tabla13[[#This Row],[Program Entreg Mes]]</f>
        <v>#REF!</v>
      </c>
    </row>
    <row r="3129" spans="1:17">
      <c r="A3129" s="834">
        <v>4</v>
      </c>
      <c r="B3129" s="834" t="s">
        <v>2468</v>
      </c>
      <c r="C3129" s="834" t="s">
        <v>2469</v>
      </c>
      <c r="D3129" s="834" t="s">
        <v>764</v>
      </c>
      <c r="E3129" s="834" t="e">
        <f>#REF!</f>
        <v>#REF!</v>
      </c>
      <c r="F3129" s="834">
        <v>10</v>
      </c>
      <c r="G3129" s="834" t="s">
        <v>2452</v>
      </c>
      <c r="H3129" s="834" t="e">
        <f>#REF!</f>
        <v>#REF!</v>
      </c>
      <c r="I3129" s="834" t="e">
        <f>#REF!+#REF!+#REF!+#REF!+#REF!+#REF!+#REF!+#REF!+#REF!+#REF!</f>
        <v>#REF!</v>
      </c>
      <c r="J3129" s="834" t="e">
        <f>#REF!+#REF!+#REF!+#REF!+#REF!+#REF!+#REF!+#REF!+#REF!+#REF!</f>
        <v>#REF!</v>
      </c>
      <c r="K3129" s="835" t="e">
        <f t="shared" si="81"/>
        <v>#REF!</v>
      </c>
      <c r="L3129" s="835" t="e">
        <f t="shared" si="82"/>
        <v>#REF!</v>
      </c>
      <c r="M3129" s="834" t="e">
        <f>#REF!</f>
        <v>#REF!</v>
      </c>
      <c r="N3129" s="834" t="e">
        <f>#REF!</f>
        <v>#REF!</v>
      </c>
      <c r="O3129" s="836" t="e">
        <f t="shared" si="83"/>
        <v>#REF!</v>
      </c>
      <c r="P3129" s="820" t="e">
        <f>Tabla13[[#This Row],[Ejec Real Acumu]]-Tabla13[[#This Row],[Proyec Ejec Acumul]]</f>
        <v>#REF!</v>
      </c>
      <c r="Q3129" s="820" t="e">
        <f>Tabla13[[#This Row],[Ejec Real Mes]]-Tabla13[[#This Row],[Program Entreg Mes]]</f>
        <v>#REF!</v>
      </c>
    </row>
    <row r="3130" spans="1:17">
      <c r="A3130" s="834">
        <v>5</v>
      </c>
      <c r="B3130" s="834" t="s">
        <v>2468</v>
      </c>
      <c r="C3130" s="834" t="s">
        <v>2469</v>
      </c>
      <c r="D3130" s="834" t="s">
        <v>764</v>
      </c>
      <c r="E3130" s="834" t="e">
        <f>#REF!</f>
        <v>#REF!</v>
      </c>
      <c r="F3130" s="834">
        <v>10</v>
      </c>
      <c r="G3130" s="834" t="s">
        <v>2452</v>
      </c>
      <c r="H3130" s="834" t="e">
        <f>#REF!</f>
        <v>#REF!</v>
      </c>
      <c r="I3130" s="834" t="e">
        <f>#REF!+#REF!+#REF!+#REF!+#REF!+#REF!+#REF!+#REF!+#REF!+#REF!</f>
        <v>#REF!</v>
      </c>
      <c r="J3130" s="834" t="e">
        <f>#REF!+#REF!+#REF!+#REF!+#REF!+#REF!+#REF!+#REF!+#REF!+#REF!</f>
        <v>#REF!</v>
      </c>
      <c r="K3130" s="835" t="e">
        <f t="shared" si="81"/>
        <v>#REF!</v>
      </c>
      <c r="L3130" s="835" t="e">
        <f t="shared" si="82"/>
        <v>#REF!</v>
      </c>
      <c r="M3130" s="834" t="e">
        <f>#REF!</f>
        <v>#REF!</v>
      </c>
      <c r="N3130" s="834" t="e">
        <f>#REF!</f>
        <v>#REF!</v>
      </c>
      <c r="O3130" s="836" t="e">
        <f t="shared" si="83"/>
        <v>#REF!</v>
      </c>
      <c r="P3130" s="820" t="e">
        <f>Tabla13[[#This Row],[Ejec Real Acumu]]-Tabla13[[#This Row],[Proyec Ejec Acumul]]</f>
        <v>#REF!</v>
      </c>
      <c r="Q3130" s="820" t="e">
        <f>Tabla13[[#This Row],[Ejec Real Mes]]-Tabla13[[#This Row],[Program Entreg Mes]]</f>
        <v>#REF!</v>
      </c>
    </row>
    <row r="3131" spans="1:17">
      <c r="A3131" s="834">
        <v>6</v>
      </c>
      <c r="B3131" s="834" t="s">
        <v>2468</v>
      </c>
      <c r="C3131" s="834" t="s">
        <v>2469</v>
      </c>
      <c r="D3131" s="834" t="s">
        <v>764</v>
      </c>
      <c r="E3131" s="834" t="e">
        <f>#REF!</f>
        <v>#REF!</v>
      </c>
      <c r="F3131" s="834">
        <v>10</v>
      </c>
      <c r="G3131" s="834" t="s">
        <v>2452</v>
      </c>
      <c r="H3131" s="834" t="e">
        <f>#REF!</f>
        <v>#REF!</v>
      </c>
      <c r="I3131" s="834" t="e">
        <f>#REF!+#REF!+#REF!+#REF!+#REF!+#REF!+#REF!+#REF!+#REF!+#REF!</f>
        <v>#REF!</v>
      </c>
      <c r="J3131" s="834" t="e">
        <f>#REF!+#REF!+#REF!+#REF!+#REF!+#REF!+#REF!+#REF!+#REF!+#REF!</f>
        <v>#REF!</v>
      </c>
      <c r="K3131" s="835" t="e">
        <f t="shared" si="81"/>
        <v>#REF!</v>
      </c>
      <c r="L3131" s="835" t="e">
        <f t="shared" si="82"/>
        <v>#REF!</v>
      </c>
      <c r="M3131" s="834" t="e">
        <f>#REF!</f>
        <v>#REF!</v>
      </c>
      <c r="N3131" s="834" t="e">
        <f>#REF!</f>
        <v>#REF!</v>
      </c>
      <c r="O3131" s="836" t="e">
        <f t="shared" si="83"/>
        <v>#REF!</v>
      </c>
      <c r="P3131" s="820" t="e">
        <f>Tabla13[[#This Row],[Ejec Real Acumu]]-Tabla13[[#This Row],[Proyec Ejec Acumul]]</f>
        <v>#REF!</v>
      </c>
      <c r="Q3131" s="820" t="e">
        <f>Tabla13[[#This Row],[Ejec Real Mes]]-Tabla13[[#This Row],[Program Entreg Mes]]</f>
        <v>#REF!</v>
      </c>
    </row>
    <row r="3132" spans="1:17">
      <c r="A3132" s="834">
        <v>7</v>
      </c>
      <c r="B3132" s="834" t="s">
        <v>2468</v>
      </c>
      <c r="C3132" s="834" t="s">
        <v>2469</v>
      </c>
      <c r="D3132" s="834" t="s">
        <v>764</v>
      </c>
      <c r="E3132" s="834" t="e">
        <f>#REF!</f>
        <v>#REF!</v>
      </c>
      <c r="F3132" s="834">
        <v>10</v>
      </c>
      <c r="G3132" s="834" t="s">
        <v>2452</v>
      </c>
      <c r="H3132" s="834" t="e">
        <f>#REF!</f>
        <v>#REF!</v>
      </c>
      <c r="I3132" s="834" t="e">
        <f>#REF!+#REF!+#REF!+#REF!+#REF!+#REF!+#REF!+#REF!+#REF!+#REF!</f>
        <v>#REF!</v>
      </c>
      <c r="J3132" s="834" t="e">
        <f>#REF!+#REF!+#REF!+#REF!+#REF!+#REF!+#REF!+#REF!+#REF!+#REF!</f>
        <v>#REF!</v>
      </c>
      <c r="K3132" s="835" t="e">
        <f t="shared" si="81"/>
        <v>#REF!</v>
      </c>
      <c r="L3132" s="835" t="e">
        <f t="shared" si="82"/>
        <v>#REF!</v>
      </c>
      <c r="M3132" s="834" t="e">
        <f>#REF!</f>
        <v>#REF!</v>
      </c>
      <c r="N3132" s="834" t="e">
        <f>#REF!</f>
        <v>#REF!</v>
      </c>
      <c r="O3132" s="836" t="e">
        <f t="shared" si="83"/>
        <v>#REF!</v>
      </c>
      <c r="P3132" s="820" t="e">
        <f>Tabla13[[#This Row],[Ejec Real Acumu]]-Tabla13[[#This Row],[Proyec Ejec Acumul]]</f>
        <v>#REF!</v>
      </c>
      <c r="Q3132" s="820" t="e">
        <f>Tabla13[[#This Row],[Ejec Real Mes]]-Tabla13[[#This Row],[Program Entreg Mes]]</f>
        <v>#REF!</v>
      </c>
    </row>
    <row r="3133" spans="1:17">
      <c r="A3133" s="834">
        <v>8</v>
      </c>
      <c r="B3133" s="834" t="s">
        <v>2468</v>
      </c>
      <c r="C3133" s="834" t="s">
        <v>2469</v>
      </c>
      <c r="D3133" s="834" t="s">
        <v>764</v>
      </c>
      <c r="E3133" s="834" t="e">
        <f>#REF!</f>
        <v>#REF!</v>
      </c>
      <c r="F3133" s="834">
        <v>10</v>
      </c>
      <c r="G3133" s="834" t="s">
        <v>2452</v>
      </c>
      <c r="H3133" s="834" t="e">
        <f>#REF!</f>
        <v>#REF!</v>
      </c>
      <c r="I3133" s="834" t="e">
        <f>#REF!+#REF!+#REF!+#REF!+#REF!+#REF!+#REF!+#REF!+#REF!+#REF!</f>
        <v>#REF!</v>
      </c>
      <c r="J3133" s="834" t="e">
        <f>#REF!+#REF!+#REF!+#REF!+#REF!+#REF!+#REF!+#REF!+#REF!+#REF!</f>
        <v>#REF!</v>
      </c>
      <c r="K3133" s="835" t="e">
        <f t="shared" si="81"/>
        <v>#REF!</v>
      </c>
      <c r="L3133" s="835" t="e">
        <f t="shared" si="82"/>
        <v>#REF!</v>
      </c>
      <c r="M3133" s="834" t="e">
        <f>#REF!</f>
        <v>#REF!</v>
      </c>
      <c r="N3133" s="834" t="e">
        <f>#REF!</f>
        <v>#REF!</v>
      </c>
      <c r="O3133" s="836" t="e">
        <f t="shared" si="83"/>
        <v>#REF!</v>
      </c>
      <c r="P3133" s="820" t="e">
        <f>Tabla13[[#This Row],[Ejec Real Acumu]]-Tabla13[[#This Row],[Proyec Ejec Acumul]]</f>
        <v>#REF!</v>
      </c>
      <c r="Q3133" s="820" t="e">
        <f>Tabla13[[#This Row],[Ejec Real Mes]]-Tabla13[[#This Row],[Program Entreg Mes]]</f>
        <v>#REF!</v>
      </c>
    </row>
    <row r="3134" spans="1:17">
      <c r="A3134" s="834">
        <v>9</v>
      </c>
      <c r="B3134" s="834" t="s">
        <v>2468</v>
      </c>
      <c r="C3134" s="834" t="s">
        <v>2469</v>
      </c>
      <c r="D3134" s="834" t="s">
        <v>764</v>
      </c>
      <c r="E3134" s="834" t="e">
        <f>#REF!</f>
        <v>#REF!</v>
      </c>
      <c r="F3134" s="834">
        <v>10</v>
      </c>
      <c r="G3134" s="834" t="s">
        <v>2452</v>
      </c>
      <c r="H3134" s="834" t="e">
        <f>#REF!</f>
        <v>#REF!</v>
      </c>
      <c r="I3134" s="834" t="e">
        <f>#REF!+#REF!+#REF!+#REF!+#REF!+#REF!+#REF!+#REF!+#REF!+#REF!</f>
        <v>#REF!</v>
      </c>
      <c r="J3134" s="834" t="e">
        <f>#REF!+#REF!+#REF!+#REF!+#REF!+#REF!+#REF!+#REF!+#REF!+#REF!</f>
        <v>#REF!</v>
      </c>
      <c r="K3134" s="835" t="e">
        <f t="shared" si="81"/>
        <v>#REF!</v>
      </c>
      <c r="L3134" s="835" t="e">
        <f t="shared" si="82"/>
        <v>#REF!</v>
      </c>
      <c r="M3134" s="834" t="e">
        <f>#REF!</f>
        <v>#REF!</v>
      </c>
      <c r="N3134" s="834" t="e">
        <f>#REF!</f>
        <v>#REF!</v>
      </c>
      <c r="O3134" s="836" t="e">
        <f t="shared" si="83"/>
        <v>#REF!</v>
      </c>
      <c r="P3134" s="820" t="e">
        <f>Tabla13[[#This Row],[Ejec Real Acumu]]-Tabla13[[#This Row],[Proyec Ejec Acumul]]</f>
        <v>#REF!</v>
      </c>
      <c r="Q3134" s="820" t="e">
        <f>Tabla13[[#This Row],[Ejec Real Mes]]-Tabla13[[#This Row],[Program Entreg Mes]]</f>
        <v>#REF!</v>
      </c>
    </row>
    <row r="3135" spans="1:17">
      <c r="A3135" s="834">
        <v>10</v>
      </c>
      <c r="B3135" s="834" t="s">
        <v>2468</v>
      </c>
      <c r="C3135" s="834" t="s">
        <v>2469</v>
      </c>
      <c r="D3135" s="834" t="s">
        <v>764</v>
      </c>
      <c r="E3135" s="834" t="e">
        <f>#REF!</f>
        <v>#REF!</v>
      </c>
      <c r="F3135" s="834">
        <v>10</v>
      </c>
      <c r="G3135" s="834" t="s">
        <v>2452</v>
      </c>
      <c r="H3135" s="834" t="e">
        <f>#REF!</f>
        <v>#REF!</v>
      </c>
      <c r="I3135" s="834" t="e">
        <f>#REF!+#REF!+#REF!+#REF!+#REF!+#REF!+#REF!+#REF!+#REF!+#REF!</f>
        <v>#REF!</v>
      </c>
      <c r="J3135" s="834" t="e">
        <f>#REF!+#REF!+#REF!+#REF!+#REF!+#REF!+#REF!+#REF!+#REF!+#REF!</f>
        <v>#REF!</v>
      </c>
      <c r="K3135" s="835" t="e">
        <f t="shared" si="81"/>
        <v>#REF!</v>
      </c>
      <c r="L3135" s="835" t="e">
        <f t="shared" si="82"/>
        <v>#REF!</v>
      </c>
      <c r="M3135" s="834" t="e">
        <f>#REF!</f>
        <v>#REF!</v>
      </c>
      <c r="N3135" s="834" t="e">
        <f>#REF!</f>
        <v>#REF!</v>
      </c>
      <c r="O3135" s="836" t="e">
        <f t="shared" si="83"/>
        <v>#REF!</v>
      </c>
      <c r="P3135" s="820" t="e">
        <f>Tabla13[[#This Row],[Ejec Real Acumu]]-Tabla13[[#This Row],[Proyec Ejec Acumul]]</f>
        <v>#REF!</v>
      </c>
      <c r="Q3135" s="820" t="e">
        <f>Tabla13[[#This Row],[Ejec Real Mes]]-Tabla13[[#This Row],[Program Entreg Mes]]</f>
        <v>#REF!</v>
      </c>
    </row>
    <row r="3136" spans="1:17">
      <c r="A3136" s="834">
        <v>11</v>
      </c>
      <c r="B3136" s="834" t="s">
        <v>2468</v>
      </c>
      <c r="C3136" s="834" t="s">
        <v>2469</v>
      </c>
      <c r="D3136" s="834" t="s">
        <v>764</v>
      </c>
      <c r="E3136" s="834" t="e">
        <f>#REF!</f>
        <v>#REF!</v>
      </c>
      <c r="F3136" s="834">
        <v>10</v>
      </c>
      <c r="G3136" s="834" t="s">
        <v>2452</v>
      </c>
      <c r="H3136" s="834" t="e">
        <f>#REF!</f>
        <v>#REF!</v>
      </c>
      <c r="I3136" s="834" t="e">
        <f>#REF!+#REF!+#REF!+#REF!+#REF!+#REF!+#REF!+#REF!+#REF!+#REF!</f>
        <v>#REF!</v>
      </c>
      <c r="J3136" s="834" t="e">
        <f>#REF!+#REF!+#REF!+#REF!+#REF!+#REF!+#REF!+#REF!+#REF!+#REF!</f>
        <v>#REF!</v>
      </c>
      <c r="K3136" s="835" t="e">
        <f t="shared" si="81"/>
        <v>#REF!</v>
      </c>
      <c r="L3136" s="835" t="e">
        <f t="shared" si="82"/>
        <v>#REF!</v>
      </c>
      <c r="M3136" s="834" t="e">
        <f>#REF!</f>
        <v>#REF!</v>
      </c>
      <c r="N3136" s="834" t="e">
        <f>#REF!</f>
        <v>#REF!</v>
      </c>
      <c r="O3136" s="836" t="e">
        <f t="shared" si="83"/>
        <v>#REF!</v>
      </c>
      <c r="P3136" s="820" t="e">
        <f>Tabla13[[#This Row],[Ejec Real Acumu]]-Tabla13[[#This Row],[Proyec Ejec Acumul]]</f>
        <v>#REF!</v>
      </c>
      <c r="Q3136" s="820" t="e">
        <f>Tabla13[[#This Row],[Ejec Real Mes]]-Tabla13[[#This Row],[Program Entreg Mes]]</f>
        <v>#REF!</v>
      </c>
    </row>
    <row r="3137" spans="1:17">
      <c r="A3137" s="834">
        <v>1</v>
      </c>
      <c r="B3137" s="834" t="s">
        <v>2468</v>
      </c>
      <c r="C3137" s="834" t="s">
        <v>2469</v>
      </c>
      <c r="D3137" s="834" t="s">
        <v>764</v>
      </c>
      <c r="E3137" s="834" t="e">
        <f>#REF!</f>
        <v>#REF!</v>
      </c>
      <c r="F3137" s="834">
        <v>11</v>
      </c>
      <c r="G3137" s="834" t="s">
        <v>2453</v>
      </c>
      <c r="H3137" s="834" t="e">
        <f>#REF!</f>
        <v>#REF!</v>
      </c>
      <c r="I3137" s="834" t="e">
        <f>#REF!+#REF!+#REF!+#REF!+#REF!+#REF!+#REF!+#REF!+#REF!+#REF!+#REF!</f>
        <v>#REF!</v>
      </c>
      <c r="J3137" s="834" t="e">
        <f>#REF!+#REF!+#REF!+#REF!+#REF!+#REF!+#REF!+#REF!+#REF!+#REF!+#REF!</f>
        <v>#REF!</v>
      </c>
      <c r="K3137" s="835" t="e">
        <f t="shared" si="81"/>
        <v>#REF!</v>
      </c>
      <c r="L3137" s="835" t="e">
        <f t="shared" si="82"/>
        <v>#REF!</v>
      </c>
      <c r="M3137" s="834" t="e">
        <f>#REF!</f>
        <v>#REF!</v>
      </c>
      <c r="N3137" s="834" t="e">
        <f>#REF!</f>
        <v>#REF!</v>
      </c>
      <c r="O3137" s="836" t="e">
        <f t="shared" si="83"/>
        <v>#REF!</v>
      </c>
      <c r="P3137" s="820" t="e">
        <f>Tabla13[[#This Row],[Ejec Real Acumu]]-Tabla13[[#This Row],[Proyec Ejec Acumul]]</f>
        <v>#REF!</v>
      </c>
      <c r="Q3137" s="820" t="e">
        <f>Tabla13[[#This Row],[Ejec Real Mes]]-Tabla13[[#This Row],[Program Entreg Mes]]</f>
        <v>#REF!</v>
      </c>
    </row>
    <row r="3138" spans="1:17">
      <c r="A3138" s="834">
        <v>2</v>
      </c>
      <c r="B3138" s="834" t="s">
        <v>2468</v>
      </c>
      <c r="C3138" s="834" t="s">
        <v>2469</v>
      </c>
      <c r="D3138" s="834" t="s">
        <v>764</v>
      </c>
      <c r="E3138" s="834" t="e">
        <f>#REF!</f>
        <v>#REF!</v>
      </c>
      <c r="F3138" s="834">
        <v>11</v>
      </c>
      <c r="G3138" s="834" t="s">
        <v>2453</v>
      </c>
      <c r="H3138" s="834" t="e">
        <f>#REF!</f>
        <v>#REF!</v>
      </c>
      <c r="I3138" s="834" t="e">
        <f>#REF!+#REF!+#REF!+#REF!+#REF!+#REF!+#REF!+#REF!+#REF!+#REF!+#REF!</f>
        <v>#REF!</v>
      </c>
      <c r="J3138" s="834" t="e">
        <f>#REF!+#REF!+#REF!+#REF!+#REF!+#REF!+#REF!+#REF!+#REF!+#REF!+#REF!</f>
        <v>#REF!</v>
      </c>
      <c r="K3138" s="835" t="e">
        <f t="shared" si="81"/>
        <v>#REF!</v>
      </c>
      <c r="L3138" s="835" t="e">
        <f t="shared" si="82"/>
        <v>#REF!</v>
      </c>
      <c r="M3138" s="834" t="e">
        <f>#REF!</f>
        <v>#REF!</v>
      </c>
      <c r="N3138" s="834" t="e">
        <f>#REF!</f>
        <v>#REF!</v>
      </c>
      <c r="O3138" s="836" t="e">
        <f t="shared" si="83"/>
        <v>#REF!</v>
      </c>
      <c r="P3138" s="820" t="e">
        <f>Tabla13[[#This Row],[Ejec Real Acumu]]-Tabla13[[#This Row],[Proyec Ejec Acumul]]</f>
        <v>#REF!</v>
      </c>
      <c r="Q3138" s="820" t="e">
        <f>Tabla13[[#This Row],[Ejec Real Mes]]-Tabla13[[#This Row],[Program Entreg Mes]]</f>
        <v>#REF!</v>
      </c>
    </row>
    <row r="3139" spans="1:17">
      <c r="A3139" s="834">
        <v>3</v>
      </c>
      <c r="B3139" s="834" t="s">
        <v>2468</v>
      </c>
      <c r="C3139" s="834" t="s">
        <v>2469</v>
      </c>
      <c r="D3139" s="834" t="s">
        <v>764</v>
      </c>
      <c r="E3139" s="834" t="e">
        <f>#REF!</f>
        <v>#REF!</v>
      </c>
      <c r="F3139" s="834">
        <v>11</v>
      </c>
      <c r="G3139" s="834" t="s">
        <v>2453</v>
      </c>
      <c r="H3139" s="834" t="e">
        <f>#REF!</f>
        <v>#REF!</v>
      </c>
      <c r="I3139" s="834" t="e">
        <f>#REF!+#REF!+#REF!+#REF!+#REF!+#REF!+#REF!+#REF!+#REF!+#REF!+#REF!</f>
        <v>#REF!</v>
      </c>
      <c r="J3139" s="834" t="e">
        <f>#REF!+#REF!+#REF!+#REF!+#REF!+#REF!+#REF!+#REF!+#REF!+#REF!+#REF!</f>
        <v>#REF!</v>
      </c>
      <c r="K3139" s="835" t="e">
        <f t="shared" si="81"/>
        <v>#REF!</v>
      </c>
      <c r="L3139" s="835" t="e">
        <f t="shared" si="82"/>
        <v>#REF!</v>
      </c>
      <c r="M3139" s="834" t="e">
        <f>#REF!</f>
        <v>#REF!</v>
      </c>
      <c r="N3139" s="834" t="e">
        <f>#REF!</f>
        <v>#REF!</v>
      </c>
      <c r="O3139" s="836" t="e">
        <f t="shared" si="83"/>
        <v>#REF!</v>
      </c>
      <c r="P3139" s="820" t="e">
        <f>Tabla13[[#This Row],[Ejec Real Acumu]]-Tabla13[[#This Row],[Proyec Ejec Acumul]]</f>
        <v>#REF!</v>
      </c>
      <c r="Q3139" s="820" t="e">
        <f>Tabla13[[#This Row],[Ejec Real Mes]]-Tabla13[[#This Row],[Program Entreg Mes]]</f>
        <v>#REF!</v>
      </c>
    </row>
    <row r="3140" spans="1:17">
      <c r="A3140" s="834">
        <v>4</v>
      </c>
      <c r="B3140" s="834" t="s">
        <v>2468</v>
      </c>
      <c r="C3140" s="834" t="s">
        <v>2469</v>
      </c>
      <c r="D3140" s="834" t="s">
        <v>764</v>
      </c>
      <c r="E3140" s="834" t="e">
        <f>#REF!</f>
        <v>#REF!</v>
      </c>
      <c r="F3140" s="834">
        <v>11</v>
      </c>
      <c r="G3140" s="834" t="s">
        <v>2453</v>
      </c>
      <c r="H3140" s="834" t="e">
        <f>#REF!</f>
        <v>#REF!</v>
      </c>
      <c r="I3140" s="834" t="e">
        <f>#REF!+#REF!+#REF!+#REF!+#REF!+#REF!+#REF!+#REF!+#REF!+#REF!+#REF!</f>
        <v>#REF!</v>
      </c>
      <c r="J3140" s="834" t="e">
        <f>#REF!+#REF!+#REF!+#REF!+#REF!+#REF!+#REF!+#REF!+#REF!+#REF!+#REF!</f>
        <v>#REF!</v>
      </c>
      <c r="K3140" s="835" t="e">
        <f t="shared" si="81"/>
        <v>#REF!</v>
      </c>
      <c r="L3140" s="835" t="e">
        <f t="shared" si="82"/>
        <v>#REF!</v>
      </c>
      <c r="M3140" s="834" t="e">
        <f>#REF!</f>
        <v>#REF!</v>
      </c>
      <c r="N3140" s="834" t="e">
        <f>#REF!</f>
        <v>#REF!</v>
      </c>
      <c r="O3140" s="836" t="e">
        <f t="shared" si="83"/>
        <v>#REF!</v>
      </c>
      <c r="P3140" s="820" t="e">
        <f>Tabla13[[#This Row],[Ejec Real Acumu]]-Tabla13[[#This Row],[Proyec Ejec Acumul]]</f>
        <v>#REF!</v>
      </c>
      <c r="Q3140" s="820" t="e">
        <f>Tabla13[[#This Row],[Ejec Real Mes]]-Tabla13[[#This Row],[Program Entreg Mes]]</f>
        <v>#REF!</v>
      </c>
    </row>
    <row r="3141" spans="1:17">
      <c r="A3141" s="834">
        <v>5</v>
      </c>
      <c r="B3141" s="834" t="s">
        <v>2468</v>
      </c>
      <c r="C3141" s="834" t="s">
        <v>2469</v>
      </c>
      <c r="D3141" s="834" t="s">
        <v>764</v>
      </c>
      <c r="E3141" s="834" t="e">
        <f>#REF!</f>
        <v>#REF!</v>
      </c>
      <c r="F3141" s="834">
        <v>11</v>
      </c>
      <c r="G3141" s="834" t="s">
        <v>2453</v>
      </c>
      <c r="H3141" s="834" t="e">
        <f>#REF!</f>
        <v>#REF!</v>
      </c>
      <c r="I3141" s="834" t="e">
        <f>#REF!+#REF!+#REF!+#REF!+#REF!+#REF!+#REF!+#REF!+#REF!+#REF!+#REF!</f>
        <v>#REF!</v>
      </c>
      <c r="J3141" s="834" t="e">
        <f>#REF!+#REF!+#REF!+#REF!+#REF!+#REF!+#REF!+#REF!+#REF!+#REF!+#REF!</f>
        <v>#REF!</v>
      </c>
      <c r="K3141" s="835" t="e">
        <f t="shared" si="81"/>
        <v>#REF!</v>
      </c>
      <c r="L3141" s="835" t="e">
        <f t="shared" si="82"/>
        <v>#REF!</v>
      </c>
      <c r="M3141" s="834" t="e">
        <f>#REF!</f>
        <v>#REF!</v>
      </c>
      <c r="N3141" s="834" t="e">
        <f>#REF!</f>
        <v>#REF!</v>
      </c>
      <c r="O3141" s="836" t="e">
        <f t="shared" si="83"/>
        <v>#REF!</v>
      </c>
      <c r="P3141" s="820" t="e">
        <f>Tabla13[[#This Row],[Ejec Real Acumu]]-Tabla13[[#This Row],[Proyec Ejec Acumul]]</f>
        <v>#REF!</v>
      </c>
      <c r="Q3141" s="820" t="e">
        <f>Tabla13[[#This Row],[Ejec Real Mes]]-Tabla13[[#This Row],[Program Entreg Mes]]</f>
        <v>#REF!</v>
      </c>
    </row>
    <row r="3142" spans="1:17">
      <c r="A3142" s="834">
        <v>6</v>
      </c>
      <c r="B3142" s="834" t="s">
        <v>2468</v>
      </c>
      <c r="C3142" s="834" t="s">
        <v>2469</v>
      </c>
      <c r="D3142" s="834" t="s">
        <v>764</v>
      </c>
      <c r="E3142" s="834" t="e">
        <f>#REF!</f>
        <v>#REF!</v>
      </c>
      <c r="F3142" s="834">
        <v>11</v>
      </c>
      <c r="G3142" s="834" t="s">
        <v>2453</v>
      </c>
      <c r="H3142" s="834" t="e">
        <f>#REF!</f>
        <v>#REF!</v>
      </c>
      <c r="I3142" s="834" t="e">
        <f>#REF!+#REF!+#REF!+#REF!+#REF!+#REF!+#REF!+#REF!+#REF!+#REF!+#REF!</f>
        <v>#REF!</v>
      </c>
      <c r="J3142" s="834" t="e">
        <f>#REF!+#REF!+#REF!+#REF!+#REF!+#REF!+#REF!+#REF!+#REF!+#REF!+#REF!</f>
        <v>#REF!</v>
      </c>
      <c r="K3142" s="835" t="e">
        <f t="shared" si="81"/>
        <v>#REF!</v>
      </c>
      <c r="L3142" s="835" t="e">
        <f t="shared" si="82"/>
        <v>#REF!</v>
      </c>
      <c r="M3142" s="834" t="e">
        <f>#REF!</f>
        <v>#REF!</v>
      </c>
      <c r="N3142" s="834" t="e">
        <f>#REF!</f>
        <v>#REF!</v>
      </c>
      <c r="O3142" s="836" t="e">
        <f t="shared" si="83"/>
        <v>#REF!</v>
      </c>
      <c r="P3142" s="820" t="e">
        <f>Tabla13[[#This Row],[Ejec Real Acumu]]-Tabla13[[#This Row],[Proyec Ejec Acumul]]</f>
        <v>#REF!</v>
      </c>
      <c r="Q3142" s="820" t="e">
        <f>Tabla13[[#This Row],[Ejec Real Mes]]-Tabla13[[#This Row],[Program Entreg Mes]]</f>
        <v>#REF!</v>
      </c>
    </row>
    <row r="3143" spans="1:17">
      <c r="A3143" s="834">
        <v>7</v>
      </c>
      <c r="B3143" s="834" t="s">
        <v>2468</v>
      </c>
      <c r="C3143" s="834" t="s">
        <v>2469</v>
      </c>
      <c r="D3143" s="834" t="s">
        <v>764</v>
      </c>
      <c r="E3143" s="834" t="e">
        <f>#REF!</f>
        <v>#REF!</v>
      </c>
      <c r="F3143" s="834">
        <v>11</v>
      </c>
      <c r="G3143" s="834" t="s">
        <v>2453</v>
      </c>
      <c r="H3143" s="834" t="e">
        <f>#REF!</f>
        <v>#REF!</v>
      </c>
      <c r="I3143" s="834" t="e">
        <f>#REF!+#REF!+#REF!+#REF!+#REF!+#REF!+#REF!+#REF!+#REF!+#REF!+#REF!</f>
        <v>#REF!</v>
      </c>
      <c r="J3143" s="834" t="e">
        <f>#REF!+#REF!+#REF!+#REF!+#REF!+#REF!+#REF!+#REF!+#REF!+#REF!+#REF!</f>
        <v>#REF!</v>
      </c>
      <c r="K3143" s="835" t="e">
        <f t="shared" si="81"/>
        <v>#REF!</v>
      </c>
      <c r="L3143" s="835" t="e">
        <f t="shared" si="82"/>
        <v>#REF!</v>
      </c>
      <c r="M3143" s="834" t="e">
        <f>#REF!</f>
        <v>#REF!</v>
      </c>
      <c r="N3143" s="834" t="e">
        <f>#REF!</f>
        <v>#REF!</v>
      </c>
      <c r="O3143" s="836" t="e">
        <f t="shared" si="83"/>
        <v>#REF!</v>
      </c>
      <c r="P3143" s="820" t="e">
        <f>Tabla13[[#This Row],[Ejec Real Acumu]]-Tabla13[[#This Row],[Proyec Ejec Acumul]]</f>
        <v>#REF!</v>
      </c>
      <c r="Q3143" s="820" t="e">
        <f>Tabla13[[#This Row],[Ejec Real Mes]]-Tabla13[[#This Row],[Program Entreg Mes]]</f>
        <v>#REF!</v>
      </c>
    </row>
    <row r="3144" spans="1:17">
      <c r="A3144" s="834">
        <v>8</v>
      </c>
      <c r="B3144" s="834" t="s">
        <v>2468</v>
      </c>
      <c r="C3144" s="834" t="s">
        <v>2469</v>
      </c>
      <c r="D3144" s="834" t="s">
        <v>764</v>
      </c>
      <c r="E3144" s="834" t="e">
        <f>#REF!</f>
        <v>#REF!</v>
      </c>
      <c r="F3144" s="834">
        <v>11</v>
      </c>
      <c r="G3144" s="834" t="s">
        <v>2453</v>
      </c>
      <c r="H3144" s="834" t="e">
        <f>#REF!</f>
        <v>#REF!</v>
      </c>
      <c r="I3144" s="834" t="e">
        <f>#REF!+#REF!+#REF!+#REF!+#REF!+#REF!+#REF!+#REF!+#REF!+#REF!+#REF!</f>
        <v>#REF!</v>
      </c>
      <c r="J3144" s="834" t="e">
        <f>#REF!+#REF!+#REF!+#REF!+#REF!+#REF!+#REF!+#REF!+#REF!+#REF!+#REF!</f>
        <v>#REF!</v>
      </c>
      <c r="K3144" s="835" t="e">
        <f t="shared" si="81"/>
        <v>#REF!</v>
      </c>
      <c r="L3144" s="835" t="e">
        <f t="shared" si="82"/>
        <v>#REF!</v>
      </c>
      <c r="M3144" s="834" t="e">
        <f>#REF!</f>
        <v>#REF!</v>
      </c>
      <c r="N3144" s="834" t="e">
        <f>#REF!</f>
        <v>#REF!</v>
      </c>
      <c r="O3144" s="836" t="e">
        <f t="shared" si="83"/>
        <v>#REF!</v>
      </c>
      <c r="P3144" s="820" t="e">
        <f>Tabla13[[#This Row],[Ejec Real Acumu]]-Tabla13[[#This Row],[Proyec Ejec Acumul]]</f>
        <v>#REF!</v>
      </c>
      <c r="Q3144" s="820" t="e">
        <f>Tabla13[[#This Row],[Ejec Real Mes]]-Tabla13[[#This Row],[Program Entreg Mes]]</f>
        <v>#REF!</v>
      </c>
    </row>
    <row r="3145" spans="1:17">
      <c r="A3145" s="834">
        <v>9</v>
      </c>
      <c r="B3145" s="834" t="s">
        <v>2468</v>
      </c>
      <c r="C3145" s="834" t="s">
        <v>2469</v>
      </c>
      <c r="D3145" s="834" t="s">
        <v>764</v>
      </c>
      <c r="E3145" s="834" t="e">
        <f>#REF!</f>
        <v>#REF!</v>
      </c>
      <c r="F3145" s="834">
        <v>11</v>
      </c>
      <c r="G3145" s="834" t="s">
        <v>2453</v>
      </c>
      <c r="H3145" s="834" t="e">
        <f>#REF!</f>
        <v>#REF!</v>
      </c>
      <c r="I3145" s="834" t="e">
        <f>#REF!+#REF!+#REF!+#REF!+#REF!+#REF!+#REF!+#REF!+#REF!+#REF!+#REF!</f>
        <v>#REF!</v>
      </c>
      <c r="J3145" s="834" t="e">
        <f>#REF!+#REF!+#REF!+#REF!+#REF!+#REF!+#REF!+#REF!+#REF!+#REF!+#REF!</f>
        <v>#REF!</v>
      </c>
      <c r="K3145" s="835" t="e">
        <f t="shared" si="81"/>
        <v>#REF!</v>
      </c>
      <c r="L3145" s="835" t="e">
        <f t="shared" si="82"/>
        <v>#REF!</v>
      </c>
      <c r="M3145" s="834" t="e">
        <f>#REF!</f>
        <v>#REF!</v>
      </c>
      <c r="N3145" s="834" t="e">
        <f>#REF!</f>
        <v>#REF!</v>
      </c>
      <c r="O3145" s="836" t="e">
        <f t="shared" si="83"/>
        <v>#REF!</v>
      </c>
      <c r="P3145" s="820" t="e">
        <f>Tabla13[[#This Row],[Ejec Real Acumu]]-Tabla13[[#This Row],[Proyec Ejec Acumul]]</f>
        <v>#REF!</v>
      </c>
      <c r="Q3145" s="820" t="e">
        <f>Tabla13[[#This Row],[Ejec Real Mes]]-Tabla13[[#This Row],[Program Entreg Mes]]</f>
        <v>#REF!</v>
      </c>
    </row>
    <row r="3146" spans="1:17">
      <c r="A3146" s="834">
        <v>10</v>
      </c>
      <c r="B3146" s="834" t="s">
        <v>2468</v>
      </c>
      <c r="C3146" s="834" t="s">
        <v>2469</v>
      </c>
      <c r="D3146" s="834" t="s">
        <v>764</v>
      </c>
      <c r="E3146" s="834" t="e">
        <f>#REF!</f>
        <v>#REF!</v>
      </c>
      <c r="F3146" s="834">
        <v>11</v>
      </c>
      <c r="G3146" s="834" t="s">
        <v>2453</v>
      </c>
      <c r="H3146" s="834" t="e">
        <f>#REF!</f>
        <v>#REF!</v>
      </c>
      <c r="I3146" s="834" t="e">
        <f>#REF!+#REF!+#REF!+#REF!+#REF!+#REF!+#REF!+#REF!+#REF!+#REF!+#REF!</f>
        <v>#REF!</v>
      </c>
      <c r="J3146" s="834" t="e">
        <f>#REF!+#REF!+#REF!+#REF!+#REF!+#REF!+#REF!+#REF!+#REF!+#REF!+#REF!</f>
        <v>#REF!</v>
      </c>
      <c r="K3146" s="835" t="e">
        <f t="shared" si="81"/>
        <v>#REF!</v>
      </c>
      <c r="L3146" s="835" t="e">
        <f t="shared" si="82"/>
        <v>#REF!</v>
      </c>
      <c r="M3146" s="834" t="e">
        <f>#REF!</f>
        <v>#REF!</v>
      </c>
      <c r="N3146" s="834" t="e">
        <f>#REF!</f>
        <v>#REF!</v>
      </c>
      <c r="O3146" s="836" t="e">
        <f t="shared" si="83"/>
        <v>#REF!</v>
      </c>
      <c r="P3146" s="820" t="e">
        <f>Tabla13[[#This Row],[Ejec Real Acumu]]-Tabla13[[#This Row],[Proyec Ejec Acumul]]</f>
        <v>#REF!</v>
      </c>
      <c r="Q3146" s="820" t="e">
        <f>Tabla13[[#This Row],[Ejec Real Mes]]-Tabla13[[#This Row],[Program Entreg Mes]]</f>
        <v>#REF!</v>
      </c>
    </row>
    <row r="3147" spans="1:17">
      <c r="A3147" s="834">
        <v>11</v>
      </c>
      <c r="B3147" s="834" t="s">
        <v>2468</v>
      </c>
      <c r="C3147" s="834" t="s">
        <v>2469</v>
      </c>
      <c r="D3147" s="834" t="s">
        <v>764</v>
      </c>
      <c r="E3147" s="834" t="e">
        <f>#REF!</f>
        <v>#REF!</v>
      </c>
      <c r="F3147" s="834">
        <v>11</v>
      </c>
      <c r="G3147" s="834" t="s">
        <v>2453</v>
      </c>
      <c r="H3147" s="834" t="e">
        <f>#REF!</f>
        <v>#REF!</v>
      </c>
      <c r="I3147" s="834" t="e">
        <f>#REF!+#REF!+#REF!+#REF!+#REF!+#REF!+#REF!+#REF!+#REF!+#REF!+#REF!</f>
        <v>#REF!</v>
      </c>
      <c r="J3147" s="834" t="e">
        <f>#REF!+#REF!+#REF!+#REF!+#REF!+#REF!+#REF!+#REF!+#REF!+#REF!+#REF!</f>
        <v>#REF!</v>
      </c>
      <c r="K3147" s="835" t="e">
        <f t="shared" si="81"/>
        <v>#REF!</v>
      </c>
      <c r="L3147" s="835" t="e">
        <f t="shared" si="82"/>
        <v>#REF!</v>
      </c>
      <c r="M3147" s="834" t="e">
        <f>#REF!</f>
        <v>#REF!</v>
      </c>
      <c r="N3147" s="834" t="e">
        <f>#REF!</f>
        <v>#REF!</v>
      </c>
      <c r="O3147" s="836" t="e">
        <f t="shared" si="83"/>
        <v>#REF!</v>
      </c>
      <c r="P3147" s="820" t="e">
        <f>Tabla13[[#This Row],[Ejec Real Acumu]]-Tabla13[[#This Row],[Proyec Ejec Acumul]]</f>
        <v>#REF!</v>
      </c>
      <c r="Q3147" s="820" t="e">
        <f>Tabla13[[#This Row],[Ejec Real Mes]]-Tabla13[[#This Row],[Program Entreg Mes]]</f>
        <v>#REF!</v>
      </c>
    </row>
    <row r="3148" spans="1:17">
      <c r="A3148" s="834">
        <v>1</v>
      </c>
      <c r="B3148" s="834" t="s">
        <v>2468</v>
      </c>
      <c r="C3148" s="834" t="s">
        <v>2469</v>
      </c>
      <c r="D3148" s="834" t="s">
        <v>764</v>
      </c>
      <c r="E3148" s="834" t="e">
        <f>#REF!</f>
        <v>#REF!</v>
      </c>
      <c r="F3148" s="834">
        <v>12</v>
      </c>
      <c r="G3148" s="834" t="s">
        <v>2454</v>
      </c>
      <c r="H3148" s="834" t="e">
        <f>#REF!</f>
        <v>#REF!</v>
      </c>
      <c r="I3148" s="834" t="e">
        <f>#REF!+#REF!+#REF!+#REF!+#REF!+#REF!+#REF!+#REF!+#REF!+#REF!+#REF!+#REF!</f>
        <v>#REF!</v>
      </c>
      <c r="J3148" s="834" t="e">
        <f>#REF!+#REF!+#REF!+#REF!+#REF!+#REF!+#REF!+#REF!+#REF!+#REF!+#REF!+#REF!</f>
        <v>#REF!</v>
      </c>
      <c r="K3148" s="835" t="e">
        <f t="shared" si="81"/>
        <v>#REF!</v>
      </c>
      <c r="L3148" s="835" t="e">
        <f t="shared" si="82"/>
        <v>#REF!</v>
      </c>
      <c r="M3148" s="834" t="e">
        <f>#REF!</f>
        <v>#REF!</v>
      </c>
      <c r="N3148" s="834" t="e">
        <f>#REF!</f>
        <v>#REF!</v>
      </c>
      <c r="O3148" s="836" t="e">
        <f t="shared" si="83"/>
        <v>#REF!</v>
      </c>
      <c r="P3148" s="820" t="e">
        <f>Tabla13[[#This Row],[Ejec Real Acumu]]-Tabla13[[#This Row],[Proyec Ejec Acumul]]</f>
        <v>#REF!</v>
      </c>
      <c r="Q3148" s="820" t="e">
        <f>Tabla13[[#This Row],[Ejec Real Mes]]-Tabla13[[#This Row],[Program Entreg Mes]]</f>
        <v>#REF!</v>
      </c>
    </row>
    <row r="3149" spans="1:17">
      <c r="A3149" s="834">
        <v>2</v>
      </c>
      <c r="B3149" s="834" t="s">
        <v>2468</v>
      </c>
      <c r="C3149" s="834" t="s">
        <v>2469</v>
      </c>
      <c r="D3149" s="834" t="s">
        <v>764</v>
      </c>
      <c r="E3149" s="834" t="e">
        <f>#REF!</f>
        <v>#REF!</v>
      </c>
      <c r="F3149" s="834">
        <v>12</v>
      </c>
      <c r="G3149" s="834" t="s">
        <v>2454</v>
      </c>
      <c r="H3149" s="834" t="e">
        <f>#REF!</f>
        <v>#REF!</v>
      </c>
      <c r="I3149" s="834" t="e">
        <f>#REF!+#REF!+#REF!+#REF!+#REF!+#REF!+#REF!+#REF!+#REF!+#REF!+#REF!+#REF!</f>
        <v>#REF!</v>
      </c>
      <c r="J3149" s="834" t="e">
        <f>#REF!+#REF!+#REF!+#REF!+#REF!+#REF!+#REF!+#REF!+#REF!+#REF!+#REF!+#REF!</f>
        <v>#REF!</v>
      </c>
      <c r="K3149" s="835" t="e">
        <f t="shared" si="81"/>
        <v>#REF!</v>
      </c>
      <c r="L3149" s="835" t="e">
        <f t="shared" si="82"/>
        <v>#REF!</v>
      </c>
      <c r="M3149" s="834" t="e">
        <f>#REF!</f>
        <v>#REF!</v>
      </c>
      <c r="N3149" s="834" t="e">
        <f>#REF!</f>
        <v>#REF!</v>
      </c>
      <c r="O3149" s="836" t="e">
        <f t="shared" si="83"/>
        <v>#REF!</v>
      </c>
      <c r="P3149" s="820" t="e">
        <f>Tabla13[[#This Row],[Ejec Real Acumu]]-Tabla13[[#This Row],[Proyec Ejec Acumul]]</f>
        <v>#REF!</v>
      </c>
      <c r="Q3149" s="820" t="e">
        <f>Tabla13[[#This Row],[Ejec Real Mes]]-Tabla13[[#This Row],[Program Entreg Mes]]</f>
        <v>#REF!</v>
      </c>
    </row>
    <row r="3150" spans="1:17">
      <c r="A3150" s="834">
        <v>3</v>
      </c>
      <c r="B3150" s="834" t="s">
        <v>2468</v>
      </c>
      <c r="C3150" s="834" t="s">
        <v>2469</v>
      </c>
      <c r="D3150" s="834" t="s">
        <v>764</v>
      </c>
      <c r="E3150" s="834" t="e">
        <f>#REF!</f>
        <v>#REF!</v>
      </c>
      <c r="F3150" s="834">
        <v>12</v>
      </c>
      <c r="G3150" s="834" t="s">
        <v>2454</v>
      </c>
      <c r="H3150" s="834" t="e">
        <f>#REF!</f>
        <v>#REF!</v>
      </c>
      <c r="I3150" s="834" t="e">
        <f>#REF!+#REF!+#REF!+#REF!+#REF!+#REF!+#REF!+#REF!+#REF!+#REF!+#REF!+#REF!</f>
        <v>#REF!</v>
      </c>
      <c r="J3150" s="834" t="e">
        <f>#REF!+#REF!+#REF!+#REF!+#REF!+#REF!+#REF!+#REF!+#REF!+#REF!+#REF!+#REF!</f>
        <v>#REF!</v>
      </c>
      <c r="K3150" s="835" t="e">
        <f t="shared" si="81"/>
        <v>#REF!</v>
      </c>
      <c r="L3150" s="835" t="e">
        <f t="shared" si="82"/>
        <v>#REF!</v>
      </c>
      <c r="M3150" s="834" t="e">
        <f>#REF!</f>
        <v>#REF!</v>
      </c>
      <c r="N3150" s="834" t="e">
        <f>#REF!</f>
        <v>#REF!</v>
      </c>
      <c r="O3150" s="836" t="e">
        <f t="shared" si="83"/>
        <v>#REF!</v>
      </c>
      <c r="P3150" s="820" t="e">
        <f>Tabla13[[#This Row],[Ejec Real Acumu]]-Tabla13[[#This Row],[Proyec Ejec Acumul]]</f>
        <v>#REF!</v>
      </c>
      <c r="Q3150" s="820" t="e">
        <f>Tabla13[[#This Row],[Ejec Real Mes]]-Tabla13[[#This Row],[Program Entreg Mes]]</f>
        <v>#REF!</v>
      </c>
    </row>
    <row r="3151" spans="1:17">
      <c r="A3151" s="834">
        <v>4</v>
      </c>
      <c r="B3151" s="834" t="s">
        <v>2468</v>
      </c>
      <c r="C3151" s="834" t="s">
        <v>2469</v>
      </c>
      <c r="D3151" s="834" t="s">
        <v>764</v>
      </c>
      <c r="E3151" s="834" t="e">
        <f>#REF!</f>
        <v>#REF!</v>
      </c>
      <c r="F3151" s="834">
        <v>12</v>
      </c>
      <c r="G3151" s="834" t="s">
        <v>2454</v>
      </c>
      <c r="H3151" s="834" t="e">
        <f>#REF!</f>
        <v>#REF!</v>
      </c>
      <c r="I3151" s="834" t="e">
        <f>#REF!+#REF!+#REF!+#REF!+#REF!+#REF!+#REF!+#REF!+#REF!+#REF!+#REF!+#REF!</f>
        <v>#REF!</v>
      </c>
      <c r="J3151" s="834" t="e">
        <f>#REF!+#REF!+#REF!+#REF!+#REF!+#REF!+#REF!+#REF!+#REF!+#REF!+#REF!+#REF!</f>
        <v>#REF!</v>
      </c>
      <c r="K3151" s="835" t="e">
        <f t="shared" si="81"/>
        <v>#REF!</v>
      </c>
      <c r="L3151" s="835" t="e">
        <f t="shared" si="82"/>
        <v>#REF!</v>
      </c>
      <c r="M3151" s="834" t="e">
        <f>#REF!</f>
        <v>#REF!</v>
      </c>
      <c r="N3151" s="834" t="e">
        <f>#REF!</f>
        <v>#REF!</v>
      </c>
      <c r="O3151" s="836" t="e">
        <f t="shared" si="83"/>
        <v>#REF!</v>
      </c>
      <c r="P3151" s="820" t="e">
        <f>Tabla13[[#This Row],[Ejec Real Acumu]]-Tabla13[[#This Row],[Proyec Ejec Acumul]]</f>
        <v>#REF!</v>
      </c>
      <c r="Q3151" s="820" t="e">
        <f>Tabla13[[#This Row],[Ejec Real Mes]]-Tabla13[[#This Row],[Program Entreg Mes]]</f>
        <v>#REF!</v>
      </c>
    </row>
    <row r="3152" spans="1:17">
      <c r="A3152" s="834">
        <v>5</v>
      </c>
      <c r="B3152" s="834" t="s">
        <v>2468</v>
      </c>
      <c r="C3152" s="834" t="s">
        <v>2469</v>
      </c>
      <c r="D3152" s="834" t="s">
        <v>764</v>
      </c>
      <c r="E3152" s="834" t="e">
        <f>#REF!</f>
        <v>#REF!</v>
      </c>
      <c r="F3152" s="834">
        <v>12</v>
      </c>
      <c r="G3152" s="834" t="s">
        <v>2454</v>
      </c>
      <c r="H3152" s="834" t="e">
        <f>#REF!</f>
        <v>#REF!</v>
      </c>
      <c r="I3152" s="834" t="e">
        <f>#REF!+#REF!+#REF!+#REF!+#REF!+#REF!+#REF!+#REF!+#REF!+#REF!+#REF!+#REF!</f>
        <v>#REF!</v>
      </c>
      <c r="J3152" s="834" t="e">
        <f>#REF!+#REF!+#REF!+#REF!+#REF!+#REF!+#REF!+#REF!+#REF!+#REF!+#REF!+#REF!</f>
        <v>#REF!</v>
      </c>
      <c r="K3152" s="835" t="e">
        <f t="shared" si="81"/>
        <v>#REF!</v>
      </c>
      <c r="L3152" s="835" t="e">
        <f t="shared" si="82"/>
        <v>#REF!</v>
      </c>
      <c r="M3152" s="834" t="e">
        <f>#REF!</f>
        <v>#REF!</v>
      </c>
      <c r="N3152" s="834" t="e">
        <f>#REF!</f>
        <v>#REF!</v>
      </c>
      <c r="O3152" s="836" t="e">
        <f t="shared" si="83"/>
        <v>#REF!</v>
      </c>
      <c r="P3152" s="820" t="e">
        <f>Tabla13[[#This Row],[Ejec Real Acumu]]-Tabla13[[#This Row],[Proyec Ejec Acumul]]</f>
        <v>#REF!</v>
      </c>
      <c r="Q3152" s="820" t="e">
        <f>Tabla13[[#This Row],[Ejec Real Mes]]-Tabla13[[#This Row],[Program Entreg Mes]]</f>
        <v>#REF!</v>
      </c>
    </row>
    <row r="3153" spans="1:17">
      <c r="A3153" s="834">
        <v>6</v>
      </c>
      <c r="B3153" s="834" t="s">
        <v>2468</v>
      </c>
      <c r="C3153" s="834" t="s">
        <v>2469</v>
      </c>
      <c r="D3153" s="834" t="s">
        <v>764</v>
      </c>
      <c r="E3153" s="834" t="e">
        <f>#REF!</f>
        <v>#REF!</v>
      </c>
      <c r="F3153" s="834">
        <v>12</v>
      </c>
      <c r="G3153" s="834" t="s">
        <v>2454</v>
      </c>
      <c r="H3153" s="834" t="e">
        <f>#REF!</f>
        <v>#REF!</v>
      </c>
      <c r="I3153" s="834" t="e">
        <f>#REF!+#REF!+#REF!+#REF!+#REF!+#REF!+#REF!+#REF!+#REF!+#REF!+#REF!+#REF!</f>
        <v>#REF!</v>
      </c>
      <c r="J3153" s="834" t="e">
        <f>#REF!+#REF!+#REF!+#REF!+#REF!+#REF!+#REF!+#REF!+#REF!+#REF!+#REF!+#REF!</f>
        <v>#REF!</v>
      </c>
      <c r="K3153" s="835" t="e">
        <f t="shared" si="81"/>
        <v>#REF!</v>
      </c>
      <c r="L3153" s="835" t="e">
        <f t="shared" si="82"/>
        <v>#REF!</v>
      </c>
      <c r="M3153" s="834" t="e">
        <f>#REF!</f>
        <v>#REF!</v>
      </c>
      <c r="N3153" s="834" t="e">
        <f>#REF!</f>
        <v>#REF!</v>
      </c>
      <c r="O3153" s="836" t="e">
        <f t="shared" si="83"/>
        <v>#REF!</v>
      </c>
      <c r="P3153" s="820" t="e">
        <f>Tabla13[[#This Row],[Ejec Real Acumu]]-Tabla13[[#This Row],[Proyec Ejec Acumul]]</f>
        <v>#REF!</v>
      </c>
      <c r="Q3153" s="820" t="e">
        <f>Tabla13[[#This Row],[Ejec Real Mes]]-Tabla13[[#This Row],[Program Entreg Mes]]</f>
        <v>#REF!</v>
      </c>
    </row>
    <row r="3154" spans="1:17">
      <c r="A3154" s="834">
        <v>7</v>
      </c>
      <c r="B3154" s="834" t="s">
        <v>2468</v>
      </c>
      <c r="C3154" s="834" t="s">
        <v>2469</v>
      </c>
      <c r="D3154" s="834" t="s">
        <v>764</v>
      </c>
      <c r="E3154" s="834" t="e">
        <f>#REF!</f>
        <v>#REF!</v>
      </c>
      <c r="F3154" s="834">
        <v>12</v>
      </c>
      <c r="G3154" s="834" t="s">
        <v>2454</v>
      </c>
      <c r="H3154" s="834" t="e">
        <f>#REF!</f>
        <v>#REF!</v>
      </c>
      <c r="I3154" s="834" t="e">
        <f>#REF!+#REF!+#REF!+#REF!+#REF!+#REF!+#REF!+#REF!+#REF!+#REF!+#REF!+#REF!</f>
        <v>#REF!</v>
      </c>
      <c r="J3154" s="834" t="e">
        <f>#REF!+#REF!+#REF!+#REF!+#REF!+#REF!+#REF!+#REF!+#REF!+#REF!+#REF!+#REF!</f>
        <v>#REF!</v>
      </c>
      <c r="K3154" s="835" t="e">
        <f t="shared" si="81"/>
        <v>#REF!</v>
      </c>
      <c r="L3154" s="835" t="e">
        <f t="shared" si="82"/>
        <v>#REF!</v>
      </c>
      <c r="M3154" s="834" t="e">
        <f>#REF!</f>
        <v>#REF!</v>
      </c>
      <c r="N3154" s="834" t="e">
        <f>#REF!</f>
        <v>#REF!</v>
      </c>
      <c r="O3154" s="836" t="e">
        <f t="shared" si="83"/>
        <v>#REF!</v>
      </c>
      <c r="P3154" s="820" t="e">
        <f>Tabla13[[#This Row],[Ejec Real Acumu]]-Tabla13[[#This Row],[Proyec Ejec Acumul]]</f>
        <v>#REF!</v>
      </c>
      <c r="Q3154" s="820" t="e">
        <f>Tabla13[[#This Row],[Ejec Real Mes]]-Tabla13[[#This Row],[Program Entreg Mes]]</f>
        <v>#REF!</v>
      </c>
    </row>
    <row r="3155" spans="1:17">
      <c r="A3155" s="834">
        <v>8</v>
      </c>
      <c r="B3155" s="834" t="s">
        <v>2468</v>
      </c>
      <c r="C3155" s="834" t="s">
        <v>2469</v>
      </c>
      <c r="D3155" s="834" t="s">
        <v>764</v>
      </c>
      <c r="E3155" s="834" t="e">
        <f>#REF!</f>
        <v>#REF!</v>
      </c>
      <c r="F3155" s="834">
        <v>12</v>
      </c>
      <c r="G3155" s="834" t="s">
        <v>2454</v>
      </c>
      <c r="H3155" s="834" t="e">
        <f>#REF!</f>
        <v>#REF!</v>
      </c>
      <c r="I3155" s="834" t="e">
        <f>#REF!+#REF!+#REF!+#REF!+#REF!+#REF!+#REF!+#REF!+#REF!+#REF!+#REF!+#REF!</f>
        <v>#REF!</v>
      </c>
      <c r="J3155" s="834" t="e">
        <f>#REF!+#REF!+#REF!+#REF!+#REF!+#REF!+#REF!+#REF!+#REF!+#REF!+#REF!+#REF!</f>
        <v>#REF!</v>
      </c>
      <c r="K3155" s="835" t="e">
        <f t="shared" si="81"/>
        <v>#REF!</v>
      </c>
      <c r="L3155" s="835" t="e">
        <f t="shared" si="82"/>
        <v>#REF!</v>
      </c>
      <c r="M3155" s="834" t="e">
        <f>#REF!</f>
        <v>#REF!</v>
      </c>
      <c r="N3155" s="834" t="e">
        <f>#REF!</f>
        <v>#REF!</v>
      </c>
      <c r="O3155" s="836" t="e">
        <f t="shared" si="83"/>
        <v>#REF!</v>
      </c>
      <c r="P3155" s="820" t="e">
        <f>Tabla13[[#This Row],[Ejec Real Acumu]]-Tabla13[[#This Row],[Proyec Ejec Acumul]]</f>
        <v>#REF!</v>
      </c>
      <c r="Q3155" s="820" t="e">
        <f>Tabla13[[#This Row],[Ejec Real Mes]]-Tabla13[[#This Row],[Program Entreg Mes]]</f>
        <v>#REF!</v>
      </c>
    </row>
    <row r="3156" spans="1:17">
      <c r="A3156" s="834">
        <v>9</v>
      </c>
      <c r="B3156" s="834" t="s">
        <v>2468</v>
      </c>
      <c r="C3156" s="834" t="s">
        <v>2469</v>
      </c>
      <c r="D3156" s="834" t="s">
        <v>764</v>
      </c>
      <c r="E3156" s="834" t="e">
        <f>#REF!</f>
        <v>#REF!</v>
      </c>
      <c r="F3156" s="834">
        <v>12</v>
      </c>
      <c r="G3156" s="834" t="s">
        <v>2454</v>
      </c>
      <c r="H3156" s="834" t="e">
        <f>#REF!</f>
        <v>#REF!</v>
      </c>
      <c r="I3156" s="834" t="e">
        <f>#REF!+#REF!+#REF!+#REF!+#REF!+#REF!+#REF!+#REF!+#REF!+#REF!+#REF!+#REF!</f>
        <v>#REF!</v>
      </c>
      <c r="J3156" s="834" t="e">
        <f>#REF!+#REF!+#REF!+#REF!+#REF!+#REF!+#REF!+#REF!+#REF!+#REF!+#REF!+#REF!</f>
        <v>#REF!</v>
      </c>
      <c r="K3156" s="835" t="e">
        <f t="shared" si="81"/>
        <v>#REF!</v>
      </c>
      <c r="L3156" s="835" t="e">
        <f t="shared" si="82"/>
        <v>#REF!</v>
      </c>
      <c r="M3156" s="834" t="e">
        <f>#REF!</f>
        <v>#REF!</v>
      </c>
      <c r="N3156" s="834" t="e">
        <f>#REF!</f>
        <v>#REF!</v>
      </c>
      <c r="O3156" s="836" t="e">
        <f t="shared" si="83"/>
        <v>#REF!</v>
      </c>
      <c r="P3156" s="820" t="e">
        <f>Tabla13[[#This Row],[Ejec Real Acumu]]-Tabla13[[#This Row],[Proyec Ejec Acumul]]</f>
        <v>#REF!</v>
      </c>
      <c r="Q3156" s="820" t="e">
        <f>Tabla13[[#This Row],[Ejec Real Mes]]-Tabla13[[#This Row],[Program Entreg Mes]]</f>
        <v>#REF!</v>
      </c>
    </row>
    <row r="3157" spans="1:17">
      <c r="A3157" s="834">
        <v>10</v>
      </c>
      <c r="B3157" s="834" t="s">
        <v>2468</v>
      </c>
      <c r="C3157" s="834" t="s">
        <v>2469</v>
      </c>
      <c r="D3157" s="834" t="s">
        <v>764</v>
      </c>
      <c r="E3157" s="834" t="e">
        <f>#REF!</f>
        <v>#REF!</v>
      </c>
      <c r="F3157" s="834">
        <v>12</v>
      </c>
      <c r="G3157" s="834" t="s">
        <v>2454</v>
      </c>
      <c r="H3157" s="834" t="e">
        <f>#REF!</f>
        <v>#REF!</v>
      </c>
      <c r="I3157" s="834" t="e">
        <f>#REF!+#REF!+#REF!+#REF!+#REF!+#REF!+#REF!+#REF!+#REF!+#REF!+#REF!+#REF!</f>
        <v>#REF!</v>
      </c>
      <c r="J3157" s="834" t="e">
        <f>#REF!+#REF!+#REF!+#REF!+#REF!+#REF!+#REF!+#REF!+#REF!+#REF!+#REF!+#REF!</f>
        <v>#REF!</v>
      </c>
      <c r="K3157" s="835" t="e">
        <f t="shared" si="81"/>
        <v>#REF!</v>
      </c>
      <c r="L3157" s="835" t="e">
        <f t="shared" si="82"/>
        <v>#REF!</v>
      </c>
      <c r="M3157" s="834" t="e">
        <f>#REF!</f>
        <v>#REF!</v>
      </c>
      <c r="N3157" s="834" t="e">
        <f>#REF!</f>
        <v>#REF!</v>
      </c>
      <c r="O3157" s="836" t="e">
        <f t="shared" si="83"/>
        <v>#REF!</v>
      </c>
      <c r="P3157" s="820" t="e">
        <f>Tabla13[[#This Row],[Ejec Real Acumu]]-Tabla13[[#This Row],[Proyec Ejec Acumul]]</f>
        <v>#REF!</v>
      </c>
      <c r="Q3157" s="820" t="e">
        <f>Tabla13[[#This Row],[Ejec Real Mes]]-Tabla13[[#This Row],[Program Entreg Mes]]</f>
        <v>#REF!</v>
      </c>
    </row>
    <row r="3158" spans="1:17">
      <c r="A3158" s="834">
        <v>11</v>
      </c>
      <c r="B3158" s="834" t="s">
        <v>2468</v>
      </c>
      <c r="C3158" s="834" t="s">
        <v>2469</v>
      </c>
      <c r="D3158" s="834" t="s">
        <v>764</v>
      </c>
      <c r="E3158" s="834" t="e">
        <f>#REF!</f>
        <v>#REF!</v>
      </c>
      <c r="F3158" s="834">
        <v>12</v>
      </c>
      <c r="G3158" s="834" t="s">
        <v>2454</v>
      </c>
      <c r="H3158" s="834" t="e">
        <f>#REF!</f>
        <v>#REF!</v>
      </c>
      <c r="I3158" s="834" t="e">
        <f>#REF!+#REF!+#REF!+#REF!+#REF!+#REF!+#REF!+#REF!+#REF!+#REF!+#REF!+#REF!</f>
        <v>#REF!</v>
      </c>
      <c r="J3158" s="834" t="e">
        <f>#REF!+#REF!+#REF!+#REF!+#REF!+#REF!+#REF!+#REF!+#REF!+#REF!+#REF!+#REF!</f>
        <v>#REF!</v>
      </c>
      <c r="K3158" s="835" t="e">
        <f t="shared" si="81"/>
        <v>#REF!</v>
      </c>
      <c r="L3158" s="835" t="e">
        <f t="shared" si="82"/>
        <v>#REF!</v>
      </c>
      <c r="M3158" s="834" t="e">
        <f>#REF!</f>
        <v>#REF!</v>
      </c>
      <c r="N3158" s="834" t="e">
        <f>#REF!</f>
        <v>#REF!</v>
      </c>
      <c r="O3158" s="836" t="e">
        <f t="shared" si="83"/>
        <v>#REF!</v>
      </c>
      <c r="P3158" s="820" t="e">
        <f>Tabla13[[#This Row],[Ejec Real Acumu]]-Tabla13[[#This Row],[Proyec Ejec Acumul]]</f>
        <v>#REF!</v>
      </c>
      <c r="Q3158" s="820" t="e">
        <f>Tabla13[[#This Row],[Ejec Real Mes]]-Tabla13[[#This Row],[Program Entreg Mes]]</f>
        <v>#REF!</v>
      </c>
    </row>
    <row r="3159" spans="1:17">
      <c r="A3159" s="824">
        <v>1</v>
      </c>
      <c r="B3159" s="824" t="s">
        <v>2470</v>
      </c>
      <c r="C3159" s="824" t="s">
        <v>2471</v>
      </c>
      <c r="D3159" s="824" t="s">
        <v>764</v>
      </c>
      <c r="E3159" s="824" t="e">
        <f>#REF!</f>
        <v>#REF!</v>
      </c>
      <c r="F3159" s="824">
        <v>1</v>
      </c>
      <c r="G3159" s="824" t="s">
        <v>2443</v>
      </c>
      <c r="H3159" s="824" t="e">
        <f>#REF!</f>
        <v>#REF!</v>
      </c>
      <c r="I3159" s="824" t="e">
        <f>#REF!</f>
        <v>#REF!</v>
      </c>
      <c r="J3159" s="824" t="e">
        <f>#REF!</f>
        <v>#REF!</v>
      </c>
      <c r="K3159" s="825" t="e">
        <f t="shared" si="81"/>
        <v>#REF!</v>
      </c>
      <c r="L3159" s="825" t="e">
        <f t="shared" si="82"/>
        <v>#REF!</v>
      </c>
      <c r="M3159" s="824" t="e">
        <f>#REF!</f>
        <v>#REF!</v>
      </c>
      <c r="N3159" s="824" t="e">
        <f>#REF!</f>
        <v>#REF!</v>
      </c>
      <c r="O3159" s="838" t="e">
        <f t="shared" si="83"/>
        <v>#REF!</v>
      </c>
      <c r="P3159" s="820" t="e">
        <f>Tabla13[[#This Row],[Ejec Real Acumu]]-Tabla13[[#This Row],[Proyec Ejec Acumul]]</f>
        <v>#REF!</v>
      </c>
      <c r="Q3159" s="820" t="e">
        <f>Tabla13[[#This Row],[Ejec Real Mes]]-Tabla13[[#This Row],[Program Entreg Mes]]</f>
        <v>#REF!</v>
      </c>
    </row>
    <row r="3160" spans="1:17">
      <c r="A3160" s="824">
        <v>2</v>
      </c>
      <c r="B3160" s="824" t="s">
        <v>2470</v>
      </c>
      <c r="C3160" s="824" t="s">
        <v>2471</v>
      </c>
      <c r="D3160" s="824" t="s">
        <v>764</v>
      </c>
      <c r="E3160" s="824" t="e">
        <f>#REF!</f>
        <v>#REF!</v>
      </c>
      <c r="F3160" s="824">
        <v>1</v>
      </c>
      <c r="G3160" s="824" t="s">
        <v>2443</v>
      </c>
      <c r="H3160" s="824" t="e">
        <f>#REF!</f>
        <v>#REF!</v>
      </c>
      <c r="I3160" s="824" t="e">
        <f>#REF!</f>
        <v>#REF!</v>
      </c>
      <c r="J3160" s="824" t="e">
        <f>#REF!</f>
        <v>#REF!</v>
      </c>
      <c r="K3160" s="825" t="e">
        <f t="shared" si="81"/>
        <v>#REF!</v>
      </c>
      <c r="L3160" s="825" t="e">
        <f t="shared" si="82"/>
        <v>#REF!</v>
      </c>
      <c r="M3160" s="824" t="e">
        <f>#REF!</f>
        <v>#REF!</v>
      </c>
      <c r="N3160" s="824" t="e">
        <f>#REF!</f>
        <v>#REF!</v>
      </c>
      <c r="O3160" s="838" t="e">
        <f t="shared" si="83"/>
        <v>#REF!</v>
      </c>
      <c r="P3160" s="820" t="e">
        <f>Tabla13[[#This Row],[Ejec Real Acumu]]-Tabla13[[#This Row],[Proyec Ejec Acumul]]</f>
        <v>#REF!</v>
      </c>
      <c r="Q3160" s="820" t="e">
        <f>Tabla13[[#This Row],[Ejec Real Mes]]-Tabla13[[#This Row],[Program Entreg Mes]]</f>
        <v>#REF!</v>
      </c>
    </row>
    <row r="3161" spans="1:17">
      <c r="A3161" s="824">
        <v>3</v>
      </c>
      <c r="B3161" s="824" t="s">
        <v>2470</v>
      </c>
      <c r="C3161" s="824" t="s">
        <v>2471</v>
      </c>
      <c r="D3161" s="824" t="s">
        <v>764</v>
      </c>
      <c r="E3161" s="824" t="e">
        <f>#REF!</f>
        <v>#REF!</v>
      </c>
      <c r="F3161" s="824">
        <v>1</v>
      </c>
      <c r="G3161" s="824" t="s">
        <v>2443</v>
      </c>
      <c r="H3161" s="824" t="e">
        <f>#REF!</f>
        <v>#REF!</v>
      </c>
      <c r="I3161" s="824" t="e">
        <f>#REF!</f>
        <v>#REF!</v>
      </c>
      <c r="J3161" s="824" t="e">
        <f>#REF!</f>
        <v>#REF!</v>
      </c>
      <c r="K3161" s="825" t="e">
        <f t="shared" si="81"/>
        <v>#REF!</v>
      </c>
      <c r="L3161" s="825" t="e">
        <f t="shared" si="82"/>
        <v>#REF!</v>
      </c>
      <c r="M3161" s="824" t="e">
        <f>#REF!</f>
        <v>#REF!</v>
      </c>
      <c r="N3161" s="824" t="e">
        <f>#REF!</f>
        <v>#REF!</v>
      </c>
      <c r="O3161" s="838" t="e">
        <f t="shared" si="83"/>
        <v>#REF!</v>
      </c>
      <c r="P3161" s="820" t="e">
        <f>Tabla13[[#This Row],[Ejec Real Acumu]]-Tabla13[[#This Row],[Proyec Ejec Acumul]]</f>
        <v>#REF!</v>
      </c>
      <c r="Q3161" s="820" t="e">
        <f>Tabla13[[#This Row],[Ejec Real Mes]]-Tabla13[[#This Row],[Program Entreg Mes]]</f>
        <v>#REF!</v>
      </c>
    </row>
    <row r="3162" spans="1:17">
      <c r="A3162" s="824">
        <v>4</v>
      </c>
      <c r="B3162" s="824" t="s">
        <v>2470</v>
      </c>
      <c r="C3162" s="824" t="s">
        <v>2471</v>
      </c>
      <c r="D3162" s="824" t="s">
        <v>764</v>
      </c>
      <c r="E3162" s="824" t="e">
        <f>#REF!</f>
        <v>#REF!</v>
      </c>
      <c r="F3162" s="824">
        <v>1</v>
      </c>
      <c r="G3162" s="824" t="s">
        <v>2443</v>
      </c>
      <c r="H3162" s="824" t="e">
        <f>#REF!</f>
        <v>#REF!</v>
      </c>
      <c r="I3162" s="824" t="e">
        <f>#REF!</f>
        <v>#REF!</v>
      </c>
      <c r="J3162" s="824" t="e">
        <f>#REF!</f>
        <v>#REF!</v>
      </c>
      <c r="K3162" s="825" t="e">
        <f t="shared" si="81"/>
        <v>#REF!</v>
      </c>
      <c r="L3162" s="825" t="e">
        <f t="shared" si="82"/>
        <v>#REF!</v>
      </c>
      <c r="M3162" s="824" t="e">
        <f>#REF!</f>
        <v>#REF!</v>
      </c>
      <c r="N3162" s="824" t="e">
        <f>#REF!</f>
        <v>#REF!</v>
      </c>
      <c r="O3162" s="838" t="e">
        <f t="shared" si="83"/>
        <v>#REF!</v>
      </c>
      <c r="P3162" s="820" t="e">
        <f>Tabla13[[#This Row],[Ejec Real Acumu]]-Tabla13[[#This Row],[Proyec Ejec Acumul]]</f>
        <v>#REF!</v>
      </c>
      <c r="Q3162" s="820" t="e">
        <f>Tabla13[[#This Row],[Ejec Real Mes]]-Tabla13[[#This Row],[Program Entreg Mes]]</f>
        <v>#REF!</v>
      </c>
    </row>
    <row r="3163" spans="1:17">
      <c r="A3163" s="824">
        <v>5</v>
      </c>
      <c r="B3163" s="824" t="s">
        <v>2470</v>
      </c>
      <c r="C3163" s="824" t="s">
        <v>2471</v>
      </c>
      <c r="D3163" s="824" t="s">
        <v>764</v>
      </c>
      <c r="E3163" s="824" t="e">
        <f>#REF!</f>
        <v>#REF!</v>
      </c>
      <c r="F3163" s="824">
        <v>1</v>
      </c>
      <c r="G3163" s="824" t="s">
        <v>2443</v>
      </c>
      <c r="H3163" s="824" t="e">
        <f>#REF!</f>
        <v>#REF!</v>
      </c>
      <c r="I3163" s="824" t="e">
        <f>#REF!</f>
        <v>#REF!</v>
      </c>
      <c r="J3163" s="824" t="e">
        <f>#REF!</f>
        <v>#REF!</v>
      </c>
      <c r="K3163" s="825" t="e">
        <f t="shared" si="81"/>
        <v>#REF!</v>
      </c>
      <c r="L3163" s="825" t="e">
        <f t="shared" si="82"/>
        <v>#REF!</v>
      </c>
      <c r="M3163" s="824" t="e">
        <f>#REF!</f>
        <v>#REF!</v>
      </c>
      <c r="N3163" s="824" t="e">
        <f>#REF!</f>
        <v>#REF!</v>
      </c>
      <c r="O3163" s="838" t="e">
        <f t="shared" si="83"/>
        <v>#REF!</v>
      </c>
      <c r="P3163" s="820" t="e">
        <f>Tabla13[[#This Row],[Ejec Real Acumu]]-Tabla13[[#This Row],[Proyec Ejec Acumul]]</f>
        <v>#REF!</v>
      </c>
      <c r="Q3163" s="820" t="e">
        <f>Tabla13[[#This Row],[Ejec Real Mes]]-Tabla13[[#This Row],[Program Entreg Mes]]</f>
        <v>#REF!</v>
      </c>
    </row>
    <row r="3164" spans="1:17">
      <c r="A3164" s="824">
        <v>6</v>
      </c>
      <c r="B3164" s="824" t="s">
        <v>2470</v>
      </c>
      <c r="C3164" s="824" t="s">
        <v>2471</v>
      </c>
      <c r="D3164" s="824" t="s">
        <v>764</v>
      </c>
      <c r="E3164" s="824" t="e">
        <f>#REF!</f>
        <v>#REF!</v>
      </c>
      <c r="F3164" s="824">
        <v>1</v>
      </c>
      <c r="G3164" s="824" t="s">
        <v>2443</v>
      </c>
      <c r="H3164" s="824" t="e">
        <f>#REF!</f>
        <v>#REF!</v>
      </c>
      <c r="I3164" s="824" t="e">
        <f>#REF!</f>
        <v>#REF!</v>
      </c>
      <c r="J3164" s="824" t="e">
        <f>#REF!</f>
        <v>#REF!</v>
      </c>
      <c r="K3164" s="825" t="e">
        <f t="shared" si="81"/>
        <v>#REF!</v>
      </c>
      <c r="L3164" s="825" t="e">
        <f t="shared" si="82"/>
        <v>#REF!</v>
      </c>
      <c r="M3164" s="824" t="e">
        <f>#REF!</f>
        <v>#REF!</v>
      </c>
      <c r="N3164" s="824" t="e">
        <f>#REF!</f>
        <v>#REF!</v>
      </c>
      <c r="O3164" s="838" t="e">
        <f t="shared" si="83"/>
        <v>#REF!</v>
      </c>
      <c r="P3164" s="820" t="e">
        <f>Tabla13[[#This Row],[Ejec Real Acumu]]-Tabla13[[#This Row],[Proyec Ejec Acumul]]</f>
        <v>#REF!</v>
      </c>
      <c r="Q3164" s="820" t="e">
        <f>Tabla13[[#This Row],[Ejec Real Mes]]-Tabla13[[#This Row],[Program Entreg Mes]]</f>
        <v>#REF!</v>
      </c>
    </row>
    <row r="3165" spans="1:17">
      <c r="A3165" s="824">
        <v>7</v>
      </c>
      <c r="B3165" s="824" t="s">
        <v>2470</v>
      </c>
      <c r="C3165" s="824" t="s">
        <v>2471</v>
      </c>
      <c r="D3165" s="824" t="s">
        <v>764</v>
      </c>
      <c r="E3165" s="824" t="e">
        <f>#REF!</f>
        <v>#REF!</v>
      </c>
      <c r="F3165" s="824">
        <v>1</v>
      </c>
      <c r="G3165" s="824" t="s">
        <v>2443</v>
      </c>
      <c r="H3165" s="824" t="e">
        <f>#REF!</f>
        <v>#REF!</v>
      </c>
      <c r="I3165" s="824" t="e">
        <f>#REF!</f>
        <v>#REF!</v>
      </c>
      <c r="J3165" s="824" t="e">
        <f>#REF!</f>
        <v>#REF!</v>
      </c>
      <c r="K3165" s="825" t="e">
        <f t="shared" si="81"/>
        <v>#REF!</v>
      </c>
      <c r="L3165" s="825" t="e">
        <f t="shared" si="82"/>
        <v>#REF!</v>
      </c>
      <c r="M3165" s="824" t="e">
        <f>#REF!</f>
        <v>#REF!</v>
      </c>
      <c r="N3165" s="824" t="e">
        <f>#REF!</f>
        <v>#REF!</v>
      </c>
      <c r="O3165" s="838" t="e">
        <f t="shared" si="83"/>
        <v>#REF!</v>
      </c>
      <c r="P3165" s="820" t="e">
        <f>Tabla13[[#This Row],[Ejec Real Acumu]]-Tabla13[[#This Row],[Proyec Ejec Acumul]]</f>
        <v>#REF!</v>
      </c>
      <c r="Q3165" s="820" t="e">
        <f>Tabla13[[#This Row],[Ejec Real Mes]]-Tabla13[[#This Row],[Program Entreg Mes]]</f>
        <v>#REF!</v>
      </c>
    </row>
    <row r="3166" spans="1:17">
      <c r="A3166" s="824">
        <v>1</v>
      </c>
      <c r="B3166" s="824" t="s">
        <v>2470</v>
      </c>
      <c r="C3166" s="824" t="s">
        <v>2471</v>
      </c>
      <c r="D3166" s="824" t="s">
        <v>764</v>
      </c>
      <c r="E3166" s="824" t="e">
        <f>#REF!</f>
        <v>#REF!</v>
      </c>
      <c r="F3166" s="824">
        <v>2</v>
      </c>
      <c r="G3166" s="824" t="s">
        <v>2444</v>
      </c>
      <c r="H3166" s="824" t="e">
        <f>#REF!</f>
        <v>#REF!</v>
      </c>
      <c r="I3166" s="824" t="e">
        <f>#REF!+#REF!</f>
        <v>#REF!</v>
      </c>
      <c r="J3166" s="824" t="e">
        <f>#REF!+#REF!</f>
        <v>#REF!</v>
      </c>
      <c r="K3166" s="825" t="e">
        <f t="shared" si="81"/>
        <v>#REF!</v>
      </c>
      <c r="L3166" s="825" t="e">
        <f t="shared" si="82"/>
        <v>#REF!</v>
      </c>
      <c r="M3166" s="824" t="e">
        <f>#REF!</f>
        <v>#REF!</v>
      </c>
      <c r="N3166" s="824" t="e">
        <f>#REF!</f>
        <v>#REF!</v>
      </c>
      <c r="O3166" s="838" t="e">
        <f t="shared" si="83"/>
        <v>#REF!</v>
      </c>
      <c r="P3166" s="820" t="e">
        <f>Tabla13[[#This Row],[Ejec Real Acumu]]-Tabla13[[#This Row],[Proyec Ejec Acumul]]</f>
        <v>#REF!</v>
      </c>
      <c r="Q3166" s="820" t="e">
        <f>Tabla13[[#This Row],[Ejec Real Mes]]-Tabla13[[#This Row],[Program Entreg Mes]]</f>
        <v>#REF!</v>
      </c>
    </row>
    <row r="3167" spans="1:17">
      <c r="A3167" s="824">
        <v>2</v>
      </c>
      <c r="B3167" s="824" t="s">
        <v>2470</v>
      </c>
      <c r="C3167" s="824" t="s">
        <v>2471</v>
      </c>
      <c r="D3167" s="824" t="s">
        <v>764</v>
      </c>
      <c r="E3167" s="824" t="e">
        <f>#REF!</f>
        <v>#REF!</v>
      </c>
      <c r="F3167" s="824">
        <v>2</v>
      </c>
      <c r="G3167" s="824" t="s">
        <v>2444</v>
      </c>
      <c r="H3167" s="824" t="e">
        <f>#REF!</f>
        <v>#REF!</v>
      </c>
      <c r="I3167" s="824" t="e">
        <f>#REF!+#REF!</f>
        <v>#REF!</v>
      </c>
      <c r="J3167" s="824" t="e">
        <f>#REF!+#REF!</f>
        <v>#REF!</v>
      </c>
      <c r="K3167" s="825" t="e">
        <f t="shared" si="81"/>
        <v>#REF!</v>
      </c>
      <c r="L3167" s="825" t="e">
        <f t="shared" si="82"/>
        <v>#REF!</v>
      </c>
      <c r="M3167" s="824" t="e">
        <f>#REF!</f>
        <v>#REF!</v>
      </c>
      <c r="N3167" s="824" t="e">
        <f>#REF!</f>
        <v>#REF!</v>
      </c>
      <c r="O3167" s="838" t="e">
        <f t="shared" si="83"/>
        <v>#REF!</v>
      </c>
      <c r="P3167" s="820" t="e">
        <f>Tabla13[[#This Row],[Ejec Real Acumu]]-Tabla13[[#This Row],[Proyec Ejec Acumul]]</f>
        <v>#REF!</v>
      </c>
      <c r="Q3167" s="820" t="e">
        <f>Tabla13[[#This Row],[Ejec Real Mes]]-Tabla13[[#This Row],[Program Entreg Mes]]</f>
        <v>#REF!</v>
      </c>
    </row>
    <row r="3168" spans="1:17">
      <c r="A3168" s="824">
        <v>3</v>
      </c>
      <c r="B3168" s="824" t="s">
        <v>2470</v>
      </c>
      <c r="C3168" s="824" t="s">
        <v>2471</v>
      </c>
      <c r="D3168" s="824" t="s">
        <v>764</v>
      </c>
      <c r="E3168" s="824" t="e">
        <f>#REF!</f>
        <v>#REF!</v>
      </c>
      <c r="F3168" s="824">
        <v>2</v>
      </c>
      <c r="G3168" s="824" t="s">
        <v>2444</v>
      </c>
      <c r="H3168" s="824" t="e">
        <f>#REF!</f>
        <v>#REF!</v>
      </c>
      <c r="I3168" s="824" t="e">
        <f>#REF!+#REF!</f>
        <v>#REF!</v>
      </c>
      <c r="J3168" s="824" t="e">
        <f>#REF!+#REF!</f>
        <v>#REF!</v>
      </c>
      <c r="K3168" s="825" t="e">
        <f t="shared" si="81"/>
        <v>#REF!</v>
      </c>
      <c r="L3168" s="825" t="e">
        <f t="shared" si="82"/>
        <v>#REF!</v>
      </c>
      <c r="M3168" s="824" t="e">
        <f>#REF!</f>
        <v>#REF!</v>
      </c>
      <c r="N3168" s="824" t="e">
        <f>#REF!</f>
        <v>#REF!</v>
      </c>
      <c r="O3168" s="838" t="e">
        <f t="shared" si="83"/>
        <v>#REF!</v>
      </c>
      <c r="P3168" s="820" t="e">
        <f>Tabla13[[#This Row],[Ejec Real Acumu]]-Tabla13[[#This Row],[Proyec Ejec Acumul]]</f>
        <v>#REF!</v>
      </c>
      <c r="Q3168" s="820" t="e">
        <f>Tabla13[[#This Row],[Ejec Real Mes]]-Tabla13[[#This Row],[Program Entreg Mes]]</f>
        <v>#REF!</v>
      </c>
    </row>
    <row r="3169" spans="1:17">
      <c r="A3169" s="824">
        <v>4</v>
      </c>
      <c r="B3169" s="824" t="s">
        <v>2470</v>
      </c>
      <c r="C3169" s="824" t="s">
        <v>2471</v>
      </c>
      <c r="D3169" s="824" t="s">
        <v>764</v>
      </c>
      <c r="E3169" s="824" t="e">
        <f>#REF!</f>
        <v>#REF!</v>
      </c>
      <c r="F3169" s="824">
        <v>2</v>
      </c>
      <c r="G3169" s="824" t="s">
        <v>2444</v>
      </c>
      <c r="H3169" s="824" t="e">
        <f>#REF!</f>
        <v>#REF!</v>
      </c>
      <c r="I3169" s="824" t="e">
        <f>#REF!+#REF!</f>
        <v>#REF!</v>
      </c>
      <c r="J3169" s="824" t="e">
        <f>#REF!+#REF!</f>
        <v>#REF!</v>
      </c>
      <c r="K3169" s="825" t="e">
        <f t="shared" si="81"/>
        <v>#REF!</v>
      </c>
      <c r="L3169" s="825" t="e">
        <f t="shared" si="82"/>
        <v>#REF!</v>
      </c>
      <c r="M3169" s="824" t="e">
        <f>#REF!</f>
        <v>#REF!</v>
      </c>
      <c r="N3169" s="824" t="e">
        <f>#REF!</f>
        <v>#REF!</v>
      </c>
      <c r="O3169" s="838" t="e">
        <f t="shared" si="83"/>
        <v>#REF!</v>
      </c>
      <c r="P3169" s="820" t="e">
        <f>Tabla13[[#This Row],[Ejec Real Acumu]]-Tabla13[[#This Row],[Proyec Ejec Acumul]]</f>
        <v>#REF!</v>
      </c>
      <c r="Q3169" s="820" t="e">
        <f>Tabla13[[#This Row],[Ejec Real Mes]]-Tabla13[[#This Row],[Program Entreg Mes]]</f>
        <v>#REF!</v>
      </c>
    </row>
    <row r="3170" spans="1:17">
      <c r="A3170" s="824">
        <v>5</v>
      </c>
      <c r="B3170" s="824" t="s">
        <v>2470</v>
      </c>
      <c r="C3170" s="824" t="s">
        <v>2471</v>
      </c>
      <c r="D3170" s="824" t="s">
        <v>764</v>
      </c>
      <c r="E3170" s="824" t="e">
        <f>#REF!</f>
        <v>#REF!</v>
      </c>
      <c r="F3170" s="824">
        <v>2</v>
      </c>
      <c r="G3170" s="824" t="s">
        <v>2444</v>
      </c>
      <c r="H3170" s="824" t="e">
        <f>#REF!</f>
        <v>#REF!</v>
      </c>
      <c r="I3170" s="824" t="e">
        <f>#REF!+#REF!</f>
        <v>#REF!</v>
      </c>
      <c r="J3170" s="824" t="e">
        <f>#REF!+#REF!</f>
        <v>#REF!</v>
      </c>
      <c r="K3170" s="825" t="e">
        <f t="shared" si="81"/>
        <v>#REF!</v>
      </c>
      <c r="L3170" s="825" t="e">
        <f t="shared" si="82"/>
        <v>#REF!</v>
      </c>
      <c r="M3170" s="824" t="e">
        <f>#REF!</f>
        <v>#REF!</v>
      </c>
      <c r="N3170" s="824" t="e">
        <f>#REF!</f>
        <v>#REF!</v>
      </c>
      <c r="O3170" s="838" t="e">
        <f t="shared" si="83"/>
        <v>#REF!</v>
      </c>
      <c r="P3170" s="820" t="e">
        <f>Tabla13[[#This Row],[Ejec Real Acumu]]-Tabla13[[#This Row],[Proyec Ejec Acumul]]</f>
        <v>#REF!</v>
      </c>
      <c r="Q3170" s="820" t="e">
        <f>Tabla13[[#This Row],[Ejec Real Mes]]-Tabla13[[#This Row],[Program Entreg Mes]]</f>
        <v>#REF!</v>
      </c>
    </row>
    <row r="3171" spans="1:17">
      <c r="A3171" s="824">
        <v>6</v>
      </c>
      <c r="B3171" s="824" t="s">
        <v>2470</v>
      </c>
      <c r="C3171" s="824" t="s">
        <v>2471</v>
      </c>
      <c r="D3171" s="824" t="s">
        <v>764</v>
      </c>
      <c r="E3171" s="824" t="e">
        <f>#REF!</f>
        <v>#REF!</v>
      </c>
      <c r="F3171" s="824">
        <v>2</v>
      </c>
      <c r="G3171" s="824" t="s">
        <v>2444</v>
      </c>
      <c r="H3171" s="824" t="e">
        <f>#REF!</f>
        <v>#REF!</v>
      </c>
      <c r="I3171" s="824" t="e">
        <f>#REF!+#REF!</f>
        <v>#REF!</v>
      </c>
      <c r="J3171" s="824" t="e">
        <f>#REF!+#REF!</f>
        <v>#REF!</v>
      </c>
      <c r="K3171" s="825" t="e">
        <f t="shared" si="81"/>
        <v>#REF!</v>
      </c>
      <c r="L3171" s="825" t="e">
        <f t="shared" si="82"/>
        <v>#REF!</v>
      </c>
      <c r="M3171" s="824" t="e">
        <f>#REF!</f>
        <v>#REF!</v>
      </c>
      <c r="N3171" s="824" t="e">
        <f>#REF!</f>
        <v>#REF!</v>
      </c>
      <c r="O3171" s="838" t="e">
        <f t="shared" si="83"/>
        <v>#REF!</v>
      </c>
      <c r="P3171" s="820" t="e">
        <f>Tabla13[[#This Row],[Ejec Real Acumu]]-Tabla13[[#This Row],[Proyec Ejec Acumul]]</f>
        <v>#REF!</v>
      </c>
      <c r="Q3171" s="820" t="e">
        <f>Tabla13[[#This Row],[Ejec Real Mes]]-Tabla13[[#This Row],[Program Entreg Mes]]</f>
        <v>#REF!</v>
      </c>
    </row>
    <row r="3172" spans="1:17">
      <c r="A3172" s="824">
        <v>7</v>
      </c>
      <c r="B3172" s="824" t="s">
        <v>2470</v>
      </c>
      <c r="C3172" s="824" t="s">
        <v>2471</v>
      </c>
      <c r="D3172" s="824" t="s">
        <v>764</v>
      </c>
      <c r="E3172" s="824" t="e">
        <f>#REF!</f>
        <v>#REF!</v>
      </c>
      <c r="F3172" s="824">
        <v>2</v>
      </c>
      <c r="G3172" s="824" t="s">
        <v>2444</v>
      </c>
      <c r="H3172" s="824" t="e">
        <f>#REF!</f>
        <v>#REF!</v>
      </c>
      <c r="I3172" s="824" t="e">
        <f>#REF!+#REF!</f>
        <v>#REF!</v>
      </c>
      <c r="J3172" s="824" t="e">
        <f>#REF!+#REF!</f>
        <v>#REF!</v>
      </c>
      <c r="K3172" s="825" t="e">
        <f t="shared" si="81"/>
        <v>#REF!</v>
      </c>
      <c r="L3172" s="825" t="e">
        <f t="shared" si="82"/>
        <v>#REF!</v>
      </c>
      <c r="M3172" s="824" t="e">
        <f>#REF!</f>
        <v>#REF!</v>
      </c>
      <c r="N3172" s="824" t="e">
        <f>#REF!</f>
        <v>#REF!</v>
      </c>
      <c r="O3172" s="838" t="e">
        <f t="shared" si="83"/>
        <v>#REF!</v>
      </c>
      <c r="P3172" s="820" t="e">
        <f>Tabla13[[#This Row],[Ejec Real Acumu]]-Tabla13[[#This Row],[Proyec Ejec Acumul]]</f>
        <v>#REF!</v>
      </c>
      <c r="Q3172" s="820" t="e">
        <f>Tabla13[[#This Row],[Ejec Real Mes]]-Tabla13[[#This Row],[Program Entreg Mes]]</f>
        <v>#REF!</v>
      </c>
    </row>
    <row r="3173" spans="1:17">
      <c r="A3173" s="824">
        <v>1</v>
      </c>
      <c r="B3173" s="824" t="s">
        <v>2470</v>
      </c>
      <c r="C3173" s="824" t="s">
        <v>2471</v>
      </c>
      <c r="D3173" s="824" t="s">
        <v>764</v>
      </c>
      <c r="E3173" s="824" t="e">
        <f>#REF!</f>
        <v>#REF!</v>
      </c>
      <c r="F3173" s="824">
        <v>3</v>
      </c>
      <c r="G3173" s="824" t="s">
        <v>2445</v>
      </c>
      <c r="H3173" s="824" t="e">
        <f>#REF!</f>
        <v>#REF!</v>
      </c>
      <c r="I3173" s="824" t="e">
        <f>#REF!+#REF!+#REF!</f>
        <v>#REF!</v>
      </c>
      <c r="J3173" s="824" t="e">
        <f>#REF!+#REF!+#REF!</f>
        <v>#REF!</v>
      </c>
      <c r="K3173" s="825" t="e">
        <f t="shared" si="81"/>
        <v>#REF!</v>
      </c>
      <c r="L3173" s="825" t="e">
        <f t="shared" si="82"/>
        <v>#REF!</v>
      </c>
      <c r="M3173" s="824" t="e">
        <f>#REF!</f>
        <v>#REF!</v>
      </c>
      <c r="N3173" s="824" t="e">
        <f>#REF!</f>
        <v>#REF!</v>
      </c>
      <c r="O3173" s="838" t="e">
        <f t="shared" si="83"/>
        <v>#REF!</v>
      </c>
      <c r="P3173" s="820" t="e">
        <f>Tabla13[[#This Row],[Ejec Real Acumu]]-Tabla13[[#This Row],[Proyec Ejec Acumul]]</f>
        <v>#REF!</v>
      </c>
      <c r="Q3173" s="820" t="e">
        <f>Tabla13[[#This Row],[Ejec Real Mes]]-Tabla13[[#This Row],[Program Entreg Mes]]</f>
        <v>#REF!</v>
      </c>
    </row>
    <row r="3174" spans="1:17">
      <c r="A3174" s="824">
        <v>2</v>
      </c>
      <c r="B3174" s="824" t="s">
        <v>2470</v>
      </c>
      <c r="C3174" s="824" t="s">
        <v>2471</v>
      </c>
      <c r="D3174" s="824" t="s">
        <v>764</v>
      </c>
      <c r="E3174" s="824" t="e">
        <f>#REF!</f>
        <v>#REF!</v>
      </c>
      <c r="F3174" s="824">
        <v>3</v>
      </c>
      <c r="G3174" s="824" t="s">
        <v>2445</v>
      </c>
      <c r="H3174" s="824" t="e">
        <f>#REF!</f>
        <v>#REF!</v>
      </c>
      <c r="I3174" s="824" t="e">
        <f>#REF!+#REF!+#REF!</f>
        <v>#REF!</v>
      </c>
      <c r="J3174" s="824" t="e">
        <f>#REF!+#REF!+#REF!</f>
        <v>#REF!</v>
      </c>
      <c r="K3174" s="825" t="e">
        <f t="shared" si="81"/>
        <v>#REF!</v>
      </c>
      <c r="L3174" s="825" t="e">
        <f t="shared" si="82"/>
        <v>#REF!</v>
      </c>
      <c r="M3174" s="824" t="e">
        <f>#REF!</f>
        <v>#REF!</v>
      </c>
      <c r="N3174" s="824" t="e">
        <f>#REF!</f>
        <v>#REF!</v>
      </c>
      <c r="O3174" s="838" t="e">
        <f t="shared" si="83"/>
        <v>#REF!</v>
      </c>
      <c r="P3174" s="820" t="e">
        <f>Tabla13[[#This Row],[Ejec Real Acumu]]-Tabla13[[#This Row],[Proyec Ejec Acumul]]</f>
        <v>#REF!</v>
      </c>
      <c r="Q3174" s="820" t="e">
        <f>Tabla13[[#This Row],[Ejec Real Mes]]-Tabla13[[#This Row],[Program Entreg Mes]]</f>
        <v>#REF!</v>
      </c>
    </row>
    <row r="3175" spans="1:17">
      <c r="A3175" s="824">
        <v>3</v>
      </c>
      <c r="B3175" s="824" t="s">
        <v>2470</v>
      </c>
      <c r="C3175" s="824" t="s">
        <v>2471</v>
      </c>
      <c r="D3175" s="824" t="s">
        <v>764</v>
      </c>
      <c r="E3175" s="824" t="e">
        <f>#REF!</f>
        <v>#REF!</v>
      </c>
      <c r="F3175" s="824">
        <v>3</v>
      </c>
      <c r="G3175" s="824" t="s">
        <v>2445</v>
      </c>
      <c r="H3175" s="824" t="e">
        <f>#REF!</f>
        <v>#REF!</v>
      </c>
      <c r="I3175" s="824" t="e">
        <f>#REF!+#REF!+#REF!</f>
        <v>#REF!</v>
      </c>
      <c r="J3175" s="824" t="e">
        <f>#REF!+#REF!+#REF!</f>
        <v>#REF!</v>
      </c>
      <c r="K3175" s="825" t="e">
        <f t="shared" si="81"/>
        <v>#REF!</v>
      </c>
      <c r="L3175" s="825" t="e">
        <f t="shared" si="82"/>
        <v>#REF!</v>
      </c>
      <c r="M3175" s="824" t="e">
        <f>#REF!</f>
        <v>#REF!</v>
      </c>
      <c r="N3175" s="824" t="e">
        <f>#REF!</f>
        <v>#REF!</v>
      </c>
      <c r="O3175" s="838" t="e">
        <f t="shared" si="83"/>
        <v>#REF!</v>
      </c>
      <c r="P3175" s="820" t="e">
        <f>Tabla13[[#This Row],[Ejec Real Acumu]]-Tabla13[[#This Row],[Proyec Ejec Acumul]]</f>
        <v>#REF!</v>
      </c>
      <c r="Q3175" s="820" t="e">
        <f>Tabla13[[#This Row],[Ejec Real Mes]]-Tabla13[[#This Row],[Program Entreg Mes]]</f>
        <v>#REF!</v>
      </c>
    </row>
    <row r="3176" spans="1:17">
      <c r="A3176" s="824">
        <v>4</v>
      </c>
      <c r="B3176" s="824" t="s">
        <v>2470</v>
      </c>
      <c r="C3176" s="824" t="s">
        <v>2471</v>
      </c>
      <c r="D3176" s="824" t="s">
        <v>764</v>
      </c>
      <c r="E3176" s="824" t="e">
        <f>#REF!</f>
        <v>#REF!</v>
      </c>
      <c r="F3176" s="824">
        <v>3</v>
      </c>
      <c r="G3176" s="824" t="s">
        <v>2445</v>
      </c>
      <c r="H3176" s="824" t="e">
        <f>#REF!</f>
        <v>#REF!</v>
      </c>
      <c r="I3176" s="824" t="e">
        <f>#REF!+#REF!+#REF!</f>
        <v>#REF!</v>
      </c>
      <c r="J3176" s="824" t="e">
        <f>#REF!+#REF!+#REF!</f>
        <v>#REF!</v>
      </c>
      <c r="K3176" s="825" t="e">
        <f t="shared" si="81"/>
        <v>#REF!</v>
      </c>
      <c r="L3176" s="825" t="e">
        <f t="shared" si="82"/>
        <v>#REF!</v>
      </c>
      <c r="M3176" s="824" t="e">
        <f>#REF!</f>
        <v>#REF!</v>
      </c>
      <c r="N3176" s="824" t="e">
        <f>#REF!</f>
        <v>#REF!</v>
      </c>
      <c r="O3176" s="838" t="e">
        <f t="shared" si="83"/>
        <v>#REF!</v>
      </c>
      <c r="P3176" s="820" t="e">
        <f>Tabla13[[#This Row],[Ejec Real Acumu]]-Tabla13[[#This Row],[Proyec Ejec Acumul]]</f>
        <v>#REF!</v>
      </c>
      <c r="Q3176" s="820" t="e">
        <f>Tabla13[[#This Row],[Ejec Real Mes]]-Tabla13[[#This Row],[Program Entreg Mes]]</f>
        <v>#REF!</v>
      </c>
    </row>
    <row r="3177" spans="1:17">
      <c r="A3177" s="824">
        <v>5</v>
      </c>
      <c r="B3177" s="824" t="s">
        <v>2470</v>
      </c>
      <c r="C3177" s="824" t="s">
        <v>2471</v>
      </c>
      <c r="D3177" s="824" t="s">
        <v>764</v>
      </c>
      <c r="E3177" s="824" t="e">
        <f>#REF!</f>
        <v>#REF!</v>
      </c>
      <c r="F3177" s="824">
        <v>3</v>
      </c>
      <c r="G3177" s="824" t="s">
        <v>2445</v>
      </c>
      <c r="H3177" s="824" t="e">
        <f>#REF!</f>
        <v>#REF!</v>
      </c>
      <c r="I3177" s="824" t="e">
        <f>#REF!+#REF!+#REF!</f>
        <v>#REF!</v>
      </c>
      <c r="J3177" s="824" t="e">
        <f>#REF!+#REF!+#REF!</f>
        <v>#REF!</v>
      </c>
      <c r="K3177" s="825" t="e">
        <f t="shared" si="81"/>
        <v>#REF!</v>
      </c>
      <c r="L3177" s="825" t="e">
        <f t="shared" si="82"/>
        <v>#REF!</v>
      </c>
      <c r="M3177" s="824" t="e">
        <f>#REF!</f>
        <v>#REF!</v>
      </c>
      <c r="N3177" s="824" t="e">
        <f>#REF!</f>
        <v>#REF!</v>
      </c>
      <c r="O3177" s="838" t="e">
        <f t="shared" si="83"/>
        <v>#REF!</v>
      </c>
      <c r="P3177" s="820" t="e">
        <f>Tabla13[[#This Row],[Ejec Real Acumu]]-Tabla13[[#This Row],[Proyec Ejec Acumul]]</f>
        <v>#REF!</v>
      </c>
      <c r="Q3177" s="820" t="e">
        <f>Tabla13[[#This Row],[Ejec Real Mes]]-Tabla13[[#This Row],[Program Entreg Mes]]</f>
        <v>#REF!</v>
      </c>
    </row>
    <row r="3178" spans="1:17">
      <c r="A3178" s="824">
        <v>6</v>
      </c>
      <c r="B3178" s="824" t="s">
        <v>2470</v>
      </c>
      <c r="C3178" s="824" t="s">
        <v>2471</v>
      </c>
      <c r="D3178" s="824" t="s">
        <v>764</v>
      </c>
      <c r="E3178" s="824" t="e">
        <f>#REF!</f>
        <v>#REF!</v>
      </c>
      <c r="F3178" s="824">
        <v>3</v>
      </c>
      <c r="G3178" s="824" t="s">
        <v>2445</v>
      </c>
      <c r="H3178" s="824" t="e">
        <f>#REF!</f>
        <v>#REF!</v>
      </c>
      <c r="I3178" s="824" t="e">
        <f>#REF!+#REF!+#REF!</f>
        <v>#REF!</v>
      </c>
      <c r="J3178" s="824" t="e">
        <f>#REF!+#REF!+#REF!</f>
        <v>#REF!</v>
      </c>
      <c r="K3178" s="825" t="e">
        <f t="shared" si="81"/>
        <v>#REF!</v>
      </c>
      <c r="L3178" s="825" t="e">
        <f t="shared" si="82"/>
        <v>#REF!</v>
      </c>
      <c r="M3178" s="824" t="e">
        <f>#REF!</f>
        <v>#REF!</v>
      </c>
      <c r="N3178" s="824" t="e">
        <f>#REF!</f>
        <v>#REF!</v>
      </c>
      <c r="O3178" s="838" t="e">
        <f t="shared" si="83"/>
        <v>#REF!</v>
      </c>
      <c r="P3178" s="820" t="e">
        <f>Tabla13[[#This Row],[Ejec Real Acumu]]-Tabla13[[#This Row],[Proyec Ejec Acumul]]</f>
        <v>#REF!</v>
      </c>
      <c r="Q3178" s="820" t="e">
        <f>Tabla13[[#This Row],[Ejec Real Mes]]-Tabla13[[#This Row],[Program Entreg Mes]]</f>
        <v>#REF!</v>
      </c>
    </row>
    <row r="3179" spans="1:17">
      <c r="A3179" s="824">
        <v>7</v>
      </c>
      <c r="B3179" s="824" t="s">
        <v>2470</v>
      </c>
      <c r="C3179" s="824" t="s">
        <v>2471</v>
      </c>
      <c r="D3179" s="824" t="s">
        <v>764</v>
      </c>
      <c r="E3179" s="824" t="e">
        <f>#REF!</f>
        <v>#REF!</v>
      </c>
      <c r="F3179" s="824">
        <v>3</v>
      </c>
      <c r="G3179" s="824" t="s">
        <v>2445</v>
      </c>
      <c r="H3179" s="824" t="e">
        <f>#REF!</f>
        <v>#REF!</v>
      </c>
      <c r="I3179" s="824" t="e">
        <f>#REF!+#REF!+#REF!</f>
        <v>#REF!</v>
      </c>
      <c r="J3179" s="824" t="e">
        <f>#REF!+#REF!+#REF!</f>
        <v>#REF!</v>
      </c>
      <c r="K3179" s="825" t="e">
        <f t="shared" si="81"/>
        <v>#REF!</v>
      </c>
      <c r="L3179" s="825" t="e">
        <f t="shared" si="82"/>
        <v>#REF!</v>
      </c>
      <c r="M3179" s="824" t="e">
        <f>#REF!</f>
        <v>#REF!</v>
      </c>
      <c r="N3179" s="824" t="e">
        <f>#REF!</f>
        <v>#REF!</v>
      </c>
      <c r="O3179" s="838" t="e">
        <f t="shared" si="83"/>
        <v>#REF!</v>
      </c>
      <c r="P3179" s="820" t="e">
        <f>Tabla13[[#This Row],[Ejec Real Acumu]]-Tabla13[[#This Row],[Proyec Ejec Acumul]]</f>
        <v>#REF!</v>
      </c>
      <c r="Q3179" s="820" t="e">
        <f>Tabla13[[#This Row],[Ejec Real Mes]]-Tabla13[[#This Row],[Program Entreg Mes]]</f>
        <v>#REF!</v>
      </c>
    </row>
    <row r="3180" spans="1:17">
      <c r="A3180" s="824">
        <v>1</v>
      </c>
      <c r="B3180" s="824" t="s">
        <v>2470</v>
      </c>
      <c r="C3180" s="824" t="s">
        <v>2471</v>
      </c>
      <c r="D3180" s="824" t="s">
        <v>764</v>
      </c>
      <c r="E3180" s="824" t="e">
        <f>#REF!</f>
        <v>#REF!</v>
      </c>
      <c r="F3180" s="824">
        <v>4</v>
      </c>
      <c r="G3180" s="824" t="s">
        <v>2446</v>
      </c>
      <c r="H3180" s="824" t="e">
        <f>#REF!</f>
        <v>#REF!</v>
      </c>
      <c r="I3180" s="824" t="e">
        <f>#REF!+#REF!+#REF!+#REF!</f>
        <v>#REF!</v>
      </c>
      <c r="J3180" s="824" t="e">
        <f>#REF!+#REF!+#REF!+#REF!</f>
        <v>#REF!</v>
      </c>
      <c r="K3180" s="825" t="e">
        <f t="shared" si="81"/>
        <v>#REF!</v>
      </c>
      <c r="L3180" s="825" t="e">
        <f t="shared" si="82"/>
        <v>#REF!</v>
      </c>
      <c r="M3180" s="824" t="e">
        <f>#REF!</f>
        <v>#REF!</v>
      </c>
      <c r="N3180" s="824" t="e">
        <f>#REF!</f>
        <v>#REF!</v>
      </c>
      <c r="O3180" s="838" t="e">
        <f t="shared" si="83"/>
        <v>#REF!</v>
      </c>
      <c r="P3180" s="820" t="e">
        <f>Tabla13[[#This Row],[Ejec Real Acumu]]-Tabla13[[#This Row],[Proyec Ejec Acumul]]</f>
        <v>#REF!</v>
      </c>
      <c r="Q3180" s="820" t="e">
        <f>Tabla13[[#This Row],[Ejec Real Mes]]-Tabla13[[#This Row],[Program Entreg Mes]]</f>
        <v>#REF!</v>
      </c>
    </row>
    <row r="3181" spans="1:17">
      <c r="A3181" s="824">
        <v>2</v>
      </c>
      <c r="B3181" s="824" t="s">
        <v>2470</v>
      </c>
      <c r="C3181" s="824" t="s">
        <v>2471</v>
      </c>
      <c r="D3181" s="824" t="s">
        <v>764</v>
      </c>
      <c r="E3181" s="824" t="e">
        <f>#REF!</f>
        <v>#REF!</v>
      </c>
      <c r="F3181" s="824">
        <v>4</v>
      </c>
      <c r="G3181" s="824" t="s">
        <v>2446</v>
      </c>
      <c r="H3181" s="824" t="e">
        <f>#REF!</f>
        <v>#REF!</v>
      </c>
      <c r="I3181" s="824" t="e">
        <f>#REF!+#REF!+#REF!+#REF!</f>
        <v>#REF!</v>
      </c>
      <c r="J3181" s="824" t="e">
        <f>#REF!+#REF!+#REF!+#REF!</f>
        <v>#REF!</v>
      </c>
      <c r="K3181" s="825" t="e">
        <f t="shared" si="81"/>
        <v>#REF!</v>
      </c>
      <c r="L3181" s="825" t="e">
        <f t="shared" si="82"/>
        <v>#REF!</v>
      </c>
      <c r="M3181" s="824" t="e">
        <f>#REF!</f>
        <v>#REF!</v>
      </c>
      <c r="N3181" s="824" t="e">
        <f>#REF!</f>
        <v>#REF!</v>
      </c>
      <c r="O3181" s="838" t="e">
        <f t="shared" si="83"/>
        <v>#REF!</v>
      </c>
      <c r="P3181" s="820" t="e">
        <f>Tabla13[[#This Row],[Ejec Real Acumu]]-Tabla13[[#This Row],[Proyec Ejec Acumul]]</f>
        <v>#REF!</v>
      </c>
      <c r="Q3181" s="820" t="e">
        <f>Tabla13[[#This Row],[Ejec Real Mes]]-Tabla13[[#This Row],[Program Entreg Mes]]</f>
        <v>#REF!</v>
      </c>
    </row>
    <row r="3182" spans="1:17">
      <c r="A3182" s="824">
        <v>3</v>
      </c>
      <c r="B3182" s="824" t="s">
        <v>2470</v>
      </c>
      <c r="C3182" s="824" t="s">
        <v>2471</v>
      </c>
      <c r="D3182" s="824" t="s">
        <v>764</v>
      </c>
      <c r="E3182" s="824" t="e">
        <f>#REF!</f>
        <v>#REF!</v>
      </c>
      <c r="F3182" s="824">
        <v>4</v>
      </c>
      <c r="G3182" s="824" t="s">
        <v>2446</v>
      </c>
      <c r="H3182" s="824" t="e">
        <f>#REF!</f>
        <v>#REF!</v>
      </c>
      <c r="I3182" s="824" t="e">
        <f>#REF!+#REF!+#REF!+#REF!</f>
        <v>#REF!</v>
      </c>
      <c r="J3182" s="824" t="e">
        <f>#REF!+#REF!+#REF!+#REF!</f>
        <v>#REF!</v>
      </c>
      <c r="K3182" s="825" t="e">
        <f t="shared" si="81"/>
        <v>#REF!</v>
      </c>
      <c r="L3182" s="825" t="e">
        <f t="shared" si="82"/>
        <v>#REF!</v>
      </c>
      <c r="M3182" s="824" t="e">
        <f>#REF!</f>
        <v>#REF!</v>
      </c>
      <c r="N3182" s="824" t="e">
        <f>#REF!</f>
        <v>#REF!</v>
      </c>
      <c r="O3182" s="838" t="e">
        <f t="shared" si="83"/>
        <v>#REF!</v>
      </c>
      <c r="P3182" s="820" t="e">
        <f>Tabla13[[#This Row],[Ejec Real Acumu]]-Tabla13[[#This Row],[Proyec Ejec Acumul]]</f>
        <v>#REF!</v>
      </c>
      <c r="Q3182" s="820" t="e">
        <f>Tabla13[[#This Row],[Ejec Real Mes]]-Tabla13[[#This Row],[Program Entreg Mes]]</f>
        <v>#REF!</v>
      </c>
    </row>
    <row r="3183" spans="1:17">
      <c r="A3183" s="824">
        <v>4</v>
      </c>
      <c r="B3183" s="824" t="s">
        <v>2470</v>
      </c>
      <c r="C3183" s="824" t="s">
        <v>2471</v>
      </c>
      <c r="D3183" s="824" t="s">
        <v>764</v>
      </c>
      <c r="E3183" s="824" t="e">
        <f>#REF!</f>
        <v>#REF!</v>
      </c>
      <c r="F3183" s="824">
        <v>4</v>
      </c>
      <c r="G3183" s="824" t="s">
        <v>2446</v>
      </c>
      <c r="H3183" s="824" t="e">
        <f>#REF!</f>
        <v>#REF!</v>
      </c>
      <c r="I3183" s="824" t="e">
        <f>#REF!+#REF!+#REF!+#REF!</f>
        <v>#REF!</v>
      </c>
      <c r="J3183" s="824" t="e">
        <f>#REF!+#REF!+#REF!+#REF!</f>
        <v>#REF!</v>
      </c>
      <c r="K3183" s="825" t="e">
        <f t="shared" si="81"/>
        <v>#REF!</v>
      </c>
      <c r="L3183" s="825" t="e">
        <f t="shared" si="82"/>
        <v>#REF!</v>
      </c>
      <c r="M3183" s="824" t="e">
        <f>#REF!</f>
        <v>#REF!</v>
      </c>
      <c r="N3183" s="824" t="e">
        <f>#REF!</f>
        <v>#REF!</v>
      </c>
      <c r="O3183" s="838" t="e">
        <f t="shared" si="83"/>
        <v>#REF!</v>
      </c>
      <c r="P3183" s="820" t="e">
        <f>Tabla13[[#This Row],[Ejec Real Acumu]]-Tabla13[[#This Row],[Proyec Ejec Acumul]]</f>
        <v>#REF!</v>
      </c>
      <c r="Q3183" s="820" t="e">
        <f>Tabla13[[#This Row],[Ejec Real Mes]]-Tabla13[[#This Row],[Program Entreg Mes]]</f>
        <v>#REF!</v>
      </c>
    </row>
    <row r="3184" spans="1:17">
      <c r="A3184" s="824">
        <v>5</v>
      </c>
      <c r="B3184" s="824" t="s">
        <v>2470</v>
      </c>
      <c r="C3184" s="824" t="s">
        <v>2471</v>
      </c>
      <c r="D3184" s="824" t="s">
        <v>764</v>
      </c>
      <c r="E3184" s="824" t="e">
        <f>#REF!</f>
        <v>#REF!</v>
      </c>
      <c r="F3184" s="824">
        <v>4</v>
      </c>
      <c r="G3184" s="824" t="s">
        <v>2446</v>
      </c>
      <c r="H3184" s="824" t="e">
        <f>#REF!</f>
        <v>#REF!</v>
      </c>
      <c r="I3184" s="824" t="e">
        <f>#REF!+#REF!+#REF!+#REF!</f>
        <v>#REF!</v>
      </c>
      <c r="J3184" s="824" t="e">
        <f>#REF!+#REF!+#REF!+#REF!</f>
        <v>#REF!</v>
      </c>
      <c r="K3184" s="825" t="e">
        <f t="shared" si="81"/>
        <v>#REF!</v>
      </c>
      <c r="L3184" s="825" t="e">
        <f t="shared" si="82"/>
        <v>#REF!</v>
      </c>
      <c r="M3184" s="824" t="e">
        <f>#REF!</f>
        <v>#REF!</v>
      </c>
      <c r="N3184" s="824" t="e">
        <f>#REF!</f>
        <v>#REF!</v>
      </c>
      <c r="O3184" s="838" t="e">
        <f t="shared" si="83"/>
        <v>#REF!</v>
      </c>
      <c r="P3184" s="820" t="e">
        <f>Tabla13[[#This Row],[Ejec Real Acumu]]-Tabla13[[#This Row],[Proyec Ejec Acumul]]</f>
        <v>#REF!</v>
      </c>
      <c r="Q3184" s="820" t="e">
        <f>Tabla13[[#This Row],[Ejec Real Mes]]-Tabla13[[#This Row],[Program Entreg Mes]]</f>
        <v>#REF!</v>
      </c>
    </row>
    <row r="3185" spans="1:17">
      <c r="A3185" s="824">
        <v>6</v>
      </c>
      <c r="B3185" s="824" t="s">
        <v>2470</v>
      </c>
      <c r="C3185" s="824" t="s">
        <v>2471</v>
      </c>
      <c r="D3185" s="824" t="s">
        <v>764</v>
      </c>
      <c r="E3185" s="824" t="e">
        <f>#REF!</f>
        <v>#REF!</v>
      </c>
      <c r="F3185" s="824">
        <v>4</v>
      </c>
      <c r="G3185" s="824" t="s">
        <v>2446</v>
      </c>
      <c r="H3185" s="824" t="e">
        <f>#REF!</f>
        <v>#REF!</v>
      </c>
      <c r="I3185" s="824" t="e">
        <f>#REF!+#REF!+#REF!+#REF!</f>
        <v>#REF!</v>
      </c>
      <c r="J3185" s="824" t="e">
        <f>#REF!+#REF!+#REF!+#REF!</f>
        <v>#REF!</v>
      </c>
      <c r="K3185" s="825" t="e">
        <f t="shared" si="81"/>
        <v>#REF!</v>
      </c>
      <c r="L3185" s="825" t="e">
        <f t="shared" si="82"/>
        <v>#REF!</v>
      </c>
      <c r="M3185" s="824" t="e">
        <f>#REF!</f>
        <v>#REF!</v>
      </c>
      <c r="N3185" s="824" t="e">
        <f>#REF!</f>
        <v>#REF!</v>
      </c>
      <c r="O3185" s="838" t="e">
        <f t="shared" si="83"/>
        <v>#REF!</v>
      </c>
      <c r="P3185" s="820" t="e">
        <f>Tabla13[[#This Row],[Ejec Real Acumu]]-Tabla13[[#This Row],[Proyec Ejec Acumul]]</f>
        <v>#REF!</v>
      </c>
      <c r="Q3185" s="820" t="e">
        <f>Tabla13[[#This Row],[Ejec Real Mes]]-Tabla13[[#This Row],[Program Entreg Mes]]</f>
        <v>#REF!</v>
      </c>
    </row>
    <row r="3186" spans="1:17">
      <c r="A3186" s="824">
        <v>7</v>
      </c>
      <c r="B3186" s="824" t="s">
        <v>2470</v>
      </c>
      <c r="C3186" s="824" t="s">
        <v>2471</v>
      </c>
      <c r="D3186" s="824" t="s">
        <v>764</v>
      </c>
      <c r="E3186" s="824" t="e">
        <f>#REF!</f>
        <v>#REF!</v>
      </c>
      <c r="F3186" s="824">
        <v>4</v>
      </c>
      <c r="G3186" s="824" t="s">
        <v>2446</v>
      </c>
      <c r="H3186" s="824" t="e">
        <f>#REF!</f>
        <v>#REF!</v>
      </c>
      <c r="I3186" s="824" t="e">
        <f>#REF!+#REF!+#REF!+#REF!</f>
        <v>#REF!</v>
      </c>
      <c r="J3186" s="824" t="e">
        <f>#REF!+#REF!+#REF!+#REF!</f>
        <v>#REF!</v>
      </c>
      <c r="K3186" s="825" t="e">
        <f t="shared" si="81"/>
        <v>#REF!</v>
      </c>
      <c r="L3186" s="825" t="e">
        <f t="shared" si="82"/>
        <v>#REF!</v>
      </c>
      <c r="M3186" s="824" t="e">
        <f>#REF!</f>
        <v>#REF!</v>
      </c>
      <c r="N3186" s="824" t="e">
        <f>#REF!</f>
        <v>#REF!</v>
      </c>
      <c r="O3186" s="838" t="e">
        <f t="shared" si="83"/>
        <v>#REF!</v>
      </c>
      <c r="P3186" s="820" t="e">
        <f>Tabla13[[#This Row],[Ejec Real Acumu]]-Tabla13[[#This Row],[Proyec Ejec Acumul]]</f>
        <v>#REF!</v>
      </c>
      <c r="Q3186" s="820" t="e">
        <f>Tabla13[[#This Row],[Ejec Real Mes]]-Tabla13[[#This Row],[Program Entreg Mes]]</f>
        <v>#REF!</v>
      </c>
    </row>
    <row r="3187" spans="1:17">
      <c r="A3187" s="824">
        <v>1</v>
      </c>
      <c r="B3187" s="824" t="s">
        <v>2470</v>
      </c>
      <c r="C3187" s="824" t="s">
        <v>2471</v>
      </c>
      <c r="D3187" s="824" t="s">
        <v>764</v>
      </c>
      <c r="E3187" s="824" t="e">
        <f>#REF!</f>
        <v>#REF!</v>
      </c>
      <c r="F3187" s="824">
        <v>5</v>
      </c>
      <c r="G3187" s="824" t="s">
        <v>2447</v>
      </c>
      <c r="H3187" s="824" t="e">
        <f>#REF!</f>
        <v>#REF!</v>
      </c>
      <c r="I3187" s="824" t="e">
        <f>#REF!+#REF!+#REF!+#REF!+#REF!</f>
        <v>#REF!</v>
      </c>
      <c r="J3187" s="824" t="e">
        <f>#REF!+#REF!+#REF!+#REF!+#REF!</f>
        <v>#REF!</v>
      </c>
      <c r="K3187" s="825" t="e">
        <f t="shared" si="81"/>
        <v>#REF!</v>
      </c>
      <c r="L3187" s="825" t="e">
        <f t="shared" si="82"/>
        <v>#REF!</v>
      </c>
      <c r="M3187" s="824" t="e">
        <f>#REF!</f>
        <v>#REF!</v>
      </c>
      <c r="N3187" s="824" t="e">
        <f>#REF!</f>
        <v>#REF!</v>
      </c>
      <c r="O3187" s="838" t="e">
        <f t="shared" si="83"/>
        <v>#REF!</v>
      </c>
      <c r="P3187" s="820" t="e">
        <f>Tabla13[[#This Row],[Ejec Real Acumu]]-Tabla13[[#This Row],[Proyec Ejec Acumul]]</f>
        <v>#REF!</v>
      </c>
      <c r="Q3187" s="820" t="e">
        <f>Tabla13[[#This Row],[Ejec Real Mes]]-Tabla13[[#This Row],[Program Entreg Mes]]</f>
        <v>#REF!</v>
      </c>
    </row>
    <row r="3188" spans="1:17">
      <c r="A3188" s="824">
        <v>2</v>
      </c>
      <c r="B3188" s="824" t="s">
        <v>2470</v>
      </c>
      <c r="C3188" s="824" t="s">
        <v>2471</v>
      </c>
      <c r="D3188" s="824" t="s">
        <v>764</v>
      </c>
      <c r="E3188" s="824" t="e">
        <f>#REF!</f>
        <v>#REF!</v>
      </c>
      <c r="F3188" s="824">
        <v>5</v>
      </c>
      <c r="G3188" s="824" t="s">
        <v>2447</v>
      </c>
      <c r="H3188" s="824" t="e">
        <f>#REF!</f>
        <v>#REF!</v>
      </c>
      <c r="I3188" s="824" t="e">
        <f>#REF!+#REF!+#REF!+#REF!+#REF!</f>
        <v>#REF!</v>
      </c>
      <c r="J3188" s="824" t="e">
        <f>#REF!+#REF!+#REF!+#REF!+#REF!</f>
        <v>#REF!</v>
      </c>
      <c r="K3188" s="825" t="e">
        <f t="shared" si="81"/>
        <v>#REF!</v>
      </c>
      <c r="L3188" s="825" t="e">
        <f t="shared" si="82"/>
        <v>#REF!</v>
      </c>
      <c r="M3188" s="824" t="e">
        <f>#REF!</f>
        <v>#REF!</v>
      </c>
      <c r="N3188" s="824" t="e">
        <f>#REF!</f>
        <v>#REF!</v>
      </c>
      <c r="O3188" s="838" t="e">
        <f t="shared" si="83"/>
        <v>#REF!</v>
      </c>
      <c r="P3188" s="820" t="e">
        <f>Tabla13[[#This Row],[Ejec Real Acumu]]-Tabla13[[#This Row],[Proyec Ejec Acumul]]</f>
        <v>#REF!</v>
      </c>
      <c r="Q3188" s="820" t="e">
        <f>Tabla13[[#This Row],[Ejec Real Mes]]-Tabla13[[#This Row],[Program Entreg Mes]]</f>
        <v>#REF!</v>
      </c>
    </row>
    <row r="3189" spans="1:17">
      <c r="A3189" s="824">
        <v>3</v>
      </c>
      <c r="B3189" s="824" t="s">
        <v>2470</v>
      </c>
      <c r="C3189" s="824" t="s">
        <v>2471</v>
      </c>
      <c r="D3189" s="824" t="s">
        <v>764</v>
      </c>
      <c r="E3189" s="824" t="e">
        <f>#REF!</f>
        <v>#REF!</v>
      </c>
      <c r="F3189" s="824">
        <v>5</v>
      </c>
      <c r="G3189" s="824" t="s">
        <v>2447</v>
      </c>
      <c r="H3189" s="824" t="e">
        <f>#REF!</f>
        <v>#REF!</v>
      </c>
      <c r="I3189" s="824" t="e">
        <f>#REF!+#REF!+#REF!+#REF!+#REF!</f>
        <v>#REF!</v>
      </c>
      <c r="J3189" s="824" t="e">
        <f>#REF!+#REF!+#REF!+#REF!+#REF!</f>
        <v>#REF!</v>
      </c>
      <c r="K3189" s="825" t="e">
        <f t="shared" si="81"/>
        <v>#REF!</v>
      </c>
      <c r="L3189" s="825" t="e">
        <f t="shared" si="82"/>
        <v>#REF!</v>
      </c>
      <c r="M3189" s="824" t="e">
        <f>#REF!</f>
        <v>#REF!</v>
      </c>
      <c r="N3189" s="824" t="e">
        <f>#REF!</f>
        <v>#REF!</v>
      </c>
      <c r="O3189" s="838" t="e">
        <f t="shared" si="83"/>
        <v>#REF!</v>
      </c>
      <c r="P3189" s="820" t="e">
        <f>Tabla13[[#This Row],[Ejec Real Acumu]]-Tabla13[[#This Row],[Proyec Ejec Acumul]]</f>
        <v>#REF!</v>
      </c>
      <c r="Q3189" s="820" t="e">
        <f>Tabla13[[#This Row],[Ejec Real Mes]]-Tabla13[[#This Row],[Program Entreg Mes]]</f>
        <v>#REF!</v>
      </c>
    </row>
    <row r="3190" spans="1:17">
      <c r="A3190" s="824">
        <v>4</v>
      </c>
      <c r="B3190" s="824" t="s">
        <v>2470</v>
      </c>
      <c r="C3190" s="824" t="s">
        <v>2471</v>
      </c>
      <c r="D3190" s="824" t="s">
        <v>764</v>
      </c>
      <c r="E3190" s="824" t="e">
        <f>#REF!</f>
        <v>#REF!</v>
      </c>
      <c r="F3190" s="824">
        <v>5</v>
      </c>
      <c r="G3190" s="824" t="s">
        <v>2447</v>
      </c>
      <c r="H3190" s="824" t="e">
        <f>#REF!</f>
        <v>#REF!</v>
      </c>
      <c r="I3190" s="824" t="e">
        <f>#REF!+#REF!+#REF!+#REF!+#REF!</f>
        <v>#REF!</v>
      </c>
      <c r="J3190" s="824" t="e">
        <f>#REF!+#REF!+#REF!+#REF!+#REF!</f>
        <v>#REF!</v>
      </c>
      <c r="K3190" s="825" t="e">
        <f t="shared" si="81"/>
        <v>#REF!</v>
      </c>
      <c r="L3190" s="825" t="e">
        <f t="shared" si="82"/>
        <v>#REF!</v>
      </c>
      <c r="M3190" s="824" t="e">
        <f>#REF!</f>
        <v>#REF!</v>
      </c>
      <c r="N3190" s="824" t="e">
        <f>#REF!</f>
        <v>#REF!</v>
      </c>
      <c r="O3190" s="838" t="e">
        <f t="shared" si="83"/>
        <v>#REF!</v>
      </c>
      <c r="P3190" s="820" t="e">
        <f>Tabla13[[#This Row],[Ejec Real Acumu]]-Tabla13[[#This Row],[Proyec Ejec Acumul]]</f>
        <v>#REF!</v>
      </c>
      <c r="Q3190" s="820" t="e">
        <f>Tabla13[[#This Row],[Ejec Real Mes]]-Tabla13[[#This Row],[Program Entreg Mes]]</f>
        <v>#REF!</v>
      </c>
    </row>
    <row r="3191" spans="1:17">
      <c r="A3191" s="824">
        <v>5</v>
      </c>
      <c r="B3191" s="824" t="s">
        <v>2470</v>
      </c>
      <c r="C3191" s="824" t="s">
        <v>2471</v>
      </c>
      <c r="D3191" s="824" t="s">
        <v>764</v>
      </c>
      <c r="E3191" s="824" t="e">
        <f>#REF!</f>
        <v>#REF!</v>
      </c>
      <c r="F3191" s="824">
        <v>5</v>
      </c>
      <c r="G3191" s="824" t="s">
        <v>2447</v>
      </c>
      <c r="H3191" s="824" t="e">
        <f>#REF!</f>
        <v>#REF!</v>
      </c>
      <c r="I3191" s="824" t="e">
        <f>#REF!+#REF!+#REF!+#REF!+#REF!</f>
        <v>#REF!</v>
      </c>
      <c r="J3191" s="824" t="e">
        <f>#REF!+#REF!+#REF!+#REF!+#REF!</f>
        <v>#REF!</v>
      </c>
      <c r="K3191" s="825" t="e">
        <f t="shared" si="81"/>
        <v>#REF!</v>
      </c>
      <c r="L3191" s="825" t="e">
        <f t="shared" si="82"/>
        <v>#REF!</v>
      </c>
      <c r="M3191" s="824" t="e">
        <f>#REF!</f>
        <v>#REF!</v>
      </c>
      <c r="N3191" s="824" t="e">
        <f>#REF!</f>
        <v>#REF!</v>
      </c>
      <c r="O3191" s="838" t="e">
        <f t="shared" si="83"/>
        <v>#REF!</v>
      </c>
      <c r="P3191" s="820" t="e">
        <f>Tabla13[[#This Row],[Ejec Real Acumu]]-Tabla13[[#This Row],[Proyec Ejec Acumul]]</f>
        <v>#REF!</v>
      </c>
      <c r="Q3191" s="820" t="e">
        <f>Tabla13[[#This Row],[Ejec Real Mes]]-Tabla13[[#This Row],[Program Entreg Mes]]</f>
        <v>#REF!</v>
      </c>
    </row>
    <row r="3192" spans="1:17">
      <c r="A3192" s="824">
        <v>6</v>
      </c>
      <c r="B3192" s="824" t="s">
        <v>2470</v>
      </c>
      <c r="C3192" s="824" t="s">
        <v>2471</v>
      </c>
      <c r="D3192" s="824" t="s">
        <v>764</v>
      </c>
      <c r="E3192" s="824" t="e">
        <f>#REF!</f>
        <v>#REF!</v>
      </c>
      <c r="F3192" s="824">
        <v>5</v>
      </c>
      <c r="G3192" s="824" t="s">
        <v>2447</v>
      </c>
      <c r="H3192" s="824" t="e">
        <f>#REF!</f>
        <v>#REF!</v>
      </c>
      <c r="I3192" s="824" t="e">
        <f>#REF!+#REF!+#REF!+#REF!+#REF!</f>
        <v>#REF!</v>
      </c>
      <c r="J3192" s="824" t="e">
        <f>#REF!+#REF!+#REF!+#REF!+#REF!</f>
        <v>#REF!</v>
      </c>
      <c r="K3192" s="825" t="e">
        <f t="shared" si="81"/>
        <v>#REF!</v>
      </c>
      <c r="L3192" s="825" t="e">
        <f t="shared" si="82"/>
        <v>#REF!</v>
      </c>
      <c r="M3192" s="824" t="e">
        <f>#REF!</f>
        <v>#REF!</v>
      </c>
      <c r="N3192" s="824" t="e">
        <f>#REF!</f>
        <v>#REF!</v>
      </c>
      <c r="O3192" s="838" t="e">
        <f t="shared" si="83"/>
        <v>#REF!</v>
      </c>
      <c r="P3192" s="820" t="e">
        <f>Tabla13[[#This Row],[Ejec Real Acumu]]-Tabla13[[#This Row],[Proyec Ejec Acumul]]</f>
        <v>#REF!</v>
      </c>
      <c r="Q3192" s="820" t="e">
        <f>Tabla13[[#This Row],[Ejec Real Mes]]-Tabla13[[#This Row],[Program Entreg Mes]]</f>
        <v>#REF!</v>
      </c>
    </row>
    <row r="3193" spans="1:17">
      <c r="A3193" s="824">
        <v>7</v>
      </c>
      <c r="B3193" s="824" t="s">
        <v>2470</v>
      </c>
      <c r="C3193" s="824" t="s">
        <v>2471</v>
      </c>
      <c r="D3193" s="824" t="s">
        <v>764</v>
      </c>
      <c r="E3193" s="824" t="e">
        <f>#REF!</f>
        <v>#REF!</v>
      </c>
      <c r="F3193" s="824">
        <v>5</v>
      </c>
      <c r="G3193" s="824" t="s">
        <v>2447</v>
      </c>
      <c r="H3193" s="824" t="e">
        <f>#REF!</f>
        <v>#REF!</v>
      </c>
      <c r="I3193" s="824" t="e">
        <f>#REF!+#REF!+#REF!+#REF!+#REF!</f>
        <v>#REF!</v>
      </c>
      <c r="J3193" s="824" t="e">
        <f>#REF!+#REF!+#REF!+#REF!+#REF!</f>
        <v>#REF!</v>
      </c>
      <c r="K3193" s="825" t="e">
        <f t="shared" si="81"/>
        <v>#REF!</v>
      </c>
      <c r="L3193" s="825" t="e">
        <f t="shared" si="82"/>
        <v>#REF!</v>
      </c>
      <c r="M3193" s="824" t="e">
        <f>#REF!</f>
        <v>#REF!</v>
      </c>
      <c r="N3193" s="824" t="e">
        <f>#REF!</f>
        <v>#REF!</v>
      </c>
      <c r="O3193" s="838" t="e">
        <f t="shared" si="83"/>
        <v>#REF!</v>
      </c>
      <c r="P3193" s="820" t="e">
        <f>Tabla13[[#This Row],[Ejec Real Acumu]]-Tabla13[[#This Row],[Proyec Ejec Acumul]]</f>
        <v>#REF!</v>
      </c>
      <c r="Q3193" s="820" t="e">
        <f>Tabla13[[#This Row],[Ejec Real Mes]]-Tabla13[[#This Row],[Program Entreg Mes]]</f>
        <v>#REF!</v>
      </c>
    </row>
    <row r="3194" spans="1:17">
      <c r="A3194" s="824">
        <v>1</v>
      </c>
      <c r="B3194" s="824" t="s">
        <v>2470</v>
      </c>
      <c r="C3194" s="824" t="s">
        <v>2471</v>
      </c>
      <c r="D3194" s="824" t="s">
        <v>764</v>
      </c>
      <c r="E3194" s="824" t="e">
        <f>#REF!</f>
        <v>#REF!</v>
      </c>
      <c r="F3194" s="824">
        <v>6</v>
      </c>
      <c r="G3194" s="824" t="s">
        <v>2448</v>
      </c>
      <c r="H3194" s="824" t="e">
        <f>#REF!</f>
        <v>#REF!</v>
      </c>
      <c r="I3194" s="824" t="e">
        <f>#REF!+#REF!+#REF!+#REF!+#REF!+#REF!</f>
        <v>#REF!</v>
      </c>
      <c r="J3194" s="824" t="e">
        <f>#REF!+#REF!+#REF!+#REF!+#REF!+#REF!</f>
        <v>#REF!</v>
      </c>
      <c r="K3194" s="825" t="e">
        <f t="shared" si="81"/>
        <v>#REF!</v>
      </c>
      <c r="L3194" s="825" t="e">
        <f t="shared" si="82"/>
        <v>#REF!</v>
      </c>
      <c r="M3194" s="824" t="e">
        <f>#REF!</f>
        <v>#REF!</v>
      </c>
      <c r="N3194" s="824" t="e">
        <f>#REF!</f>
        <v>#REF!</v>
      </c>
      <c r="O3194" s="838" t="e">
        <f t="shared" si="83"/>
        <v>#REF!</v>
      </c>
      <c r="P3194" s="820" t="e">
        <f>Tabla13[[#This Row],[Ejec Real Acumu]]-Tabla13[[#This Row],[Proyec Ejec Acumul]]</f>
        <v>#REF!</v>
      </c>
      <c r="Q3194" s="820" t="e">
        <f>Tabla13[[#This Row],[Ejec Real Mes]]-Tabla13[[#This Row],[Program Entreg Mes]]</f>
        <v>#REF!</v>
      </c>
    </row>
    <row r="3195" spans="1:17">
      <c r="A3195" s="824">
        <v>2</v>
      </c>
      <c r="B3195" s="824" t="s">
        <v>2470</v>
      </c>
      <c r="C3195" s="824" t="s">
        <v>2471</v>
      </c>
      <c r="D3195" s="824" t="s">
        <v>764</v>
      </c>
      <c r="E3195" s="824" t="e">
        <f>#REF!</f>
        <v>#REF!</v>
      </c>
      <c r="F3195" s="824">
        <v>6</v>
      </c>
      <c r="G3195" s="824" t="s">
        <v>2448</v>
      </c>
      <c r="H3195" s="824" t="e">
        <f>#REF!</f>
        <v>#REF!</v>
      </c>
      <c r="I3195" s="824" t="e">
        <f>#REF!+#REF!+#REF!+#REF!+#REF!+#REF!</f>
        <v>#REF!</v>
      </c>
      <c r="J3195" s="824" t="e">
        <f>#REF!+#REF!+#REF!+#REF!+#REF!+#REF!</f>
        <v>#REF!</v>
      </c>
      <c r="K3195" s="825" t="e">
        <f t="shared" si="81"/>
        <v>#REF!</v>
      </c>
      <c r="L3195" s="825" t="e">
        <f t="shared" si="82"/>
        <v>#REF!</v>
      </c>
      <c r="M3195" s="824" t="e">
        <f>#REF!</f>
        <v>#REF!</v>
      </c>
      <c r="N3195" s="824" t="e">
        <f>#REF!</f>
        <v>#REF!</v>
      </c>
      <c r="O3195" s="838" t="e">
        <f t="shared" si="83"/>
        <v>#REF!</v>
      </c>
      <c r="P3195" s="820" t="e">
        <f>Tabla13[[#This Row],[Ejec Real Acumu]]-Tabla13[[#This Row],[Proyec Ejec Acumul]]</f>
        <v>#REF!</v>
      </c>
      <c r="Q3195" s="820" t="e">
        <f>Tabla13[[#This Row],[Ejec Real Mes]]-Tabla13[[#This Row],[Program Entreg Mes]]</f>
        <v>#REF!</v>
      </c>
    </row>
    <row r="3196" spans="1:17">
      <c r="A3196" s="824">
        <v>3</v>
      </c>
      <c r="B3196" s="824" t="s">
        <v>2470</v>
      </c>
      <c r="C3196" s="824" t="s">
        <v>2471</v>
      </c>
      <c r="D3196" s="824" t="s">
        <v>764</v>
      </c>
      <c r="E3196" s="824" t="e">
        <f>#REF!</f>
        <v>#REF!</v>
      </c>
      <c r="F3196" s="824">
        <v>6</v>
      </c>
      <c r="G3196" s="824" t="s">
        <v>2448</v>
      </c>
      <c r="H3196" s="824" t="e">
        <f>#REF!</f>
        <v>#REF!</v>
      </c>
      <c r="I3196" s="824" t="e">
        <f>#REF!+#REF!+#REF!+#REF!+#REF!+#REF!</f>
        <v>#REF!</v>
      </c>
      <c r="J3196" s="824" t="e">
        <f>#REF!+#REF!+#REF!+#REF!+#REF!+#REF!</f>
        <v>#REF!</v>
      </c>
      <c r="K3196" s="825" t="e">
        <f t="shared" si="81"/>
        <v>#REF!</v>
      </c>
      <c r="L3196" s="825" t="e">
        <f t="shared" si="82"/>
        <v>#REF!</v>
      </c>
      <c r="M3196" s="824" t="e">
        <f>#REF!</f>
        <v>#REF!</v>
      </c>
      <c r="N3196" s="824" t="e">
        <f>#REF!</f>
        <v>#REF!</v>
      </c>
      <c r="O3196" s="838" t="e">
        <f t="shared" si="83"/>
        <v>#REF!</v>
      </c>
      <c r="P3196" s="820" t="e">
        <f>Tabla13[[#This Row],[Ejec Real Acumu]]-Tabla13[[#This Row],[Proyec Ejec Acumul]]</f>
        <v>#REF!</v>
      </c>
      <c r="Q3196" s="820" t="e">
        <f>Tabla13[[#This Row],[Ejec Real Mes]]-Tabla13[[#This Row],[Program Entreg Mes]]</f>
        <v>#REF!</v>
      </c>
    </row>
    <row r="3197" spans="1:17">
      <c r="A3197" s="824">
        <v>4</v>
      </c>
      <c r="B3197" s="824" t="s">
        <v>2470</v>
      </c>
      <c r="C3197" s="824" t="s">
        <v>2471</v>
      </c>
      <c r="D3197" s="824" t="s">
        <v>764</v>
      </c>
      <c r="E3197" s="824" t="e">
        <f>#REF!</f>
        <v>#REF!</v>
      </c>
      <c r="F3197" s="824">
        <v>6</v>
      </c>
      <c r="G3197" s="824" t="s">
        <v>2448</v>
      </c>
      <c r="H3197" s="824" t="e">
        <f>#REF!</f>
        <v>#REF!</v>
      </c>
      <c r="I3197" s="824" t="e">
        <f>#REF!+#REF!+#REF!+#REF!+#REF!+#REF!</f>
        <v>#REF!</v>
      </c>
      <c r="J3197" s="824" t="e">
        <f>#REF!+#REF!+#REF!+#REF!+#REF!+#REF!</f>
        <v>#REF!</v>
      </c>
      <c r="K3197" s="825" t="e">
        <f t="shared" si="81"/>
        <v>#REF!</v>
      </c>
      <c r="L3197" s="825" t="e">
        <f t="shared" si="82"/>
        <v>#REF!</v>
      </c>
      <c r="M3197" s="824" t="e">
        <f>#REF!</f>
        <v>#REF!</v>
      </c>
      <c r="N3197" s="824" t="e">
        <f>#REF!</f>
        <v>#REF!</v>
      </c>
      <c r="O3197" s="838" t="e">
        <f t="shared" si="83"/>
        <v>#REF!</v>
      </c>
      <c r="P3197" s="820" t="e">
        <f>Tabla13[[#This Row],[Ejec Real Acumu]]-Tabla13[[#This Row],[Proyec Ejec Acumul]]</f>
        <v>#REF!</v>
      </c>
      <c r="Q3197" s="820" t="e">
        <f>Tabla13[[#This Row],[Ejec Real Mes]]-Tabla13[[#This Row],[Program Entreg Mes]]</f>
        <v>#REF!</v>
      </c>
    </row>
    <row r="3198" spans="1:17">
      <c r="A3198" s="824">
        <v>5</v>
      </c>
      <c r="B3198" s="824" t="s">
        <v>2470</v>
      </c>
      <c r="C3198" s="824" t="s">
        <v>2471</v>
      </c>
      <c r="D3198" s="824" t="s">
        <v>764</v>
      </c>
      <c r="E3198" s="824" t="e">
        <f>#REF!</f>
        <v>#REF!</v>
      </c>
      <c r="F3198" s="824">
        <v>6</v>
      </c>
      <c r="G3198" s="824" t="s">
        <v>2448</v>
      </c>
      <c r="H3198" s="824" t="e">
        <f>#REF!</f>
        <v>#REF!</v>
      </c>
      <c r="I3198" s="824" t="e">
        <f>#REF!+#REF!+#REF!+#REF!+#REF!+#REF!</f>
        <v>#REF!</v>
      </c>
      <c r="J3198" s="824" t="e">
        <f>#REF!+#REF!+#REF!+#REF!+#REF!+#REF!</f>
        <v>#REF!</v>
      </c>
      <c r="K3198" s="825" t="e">
        <f t="shared" si="81"/>
        <v>#REF!</v>
      </c>
      <c r="L3198" s="825" t="e">
        <f t="shared" si="82"/>
        <v>#REF!</v>
      </c>
      <c r="M3198" s="824" t="e">
        <f>#REF!</f>
        <v>#REF!</v>
      </c>
      <c r="N3198" s="824" t="e">
        <f>#REF!</f>
        <v>#REF!</v>
      </c>
      <c r="O3198" s="838" t="e">
        <f t="shared" si="83"/>
        <v>#REF!</v>
      </c>
      <c r="P3198" s="820" t="e">
        <f>Tabla13[[#This Row],[Ejec Real Acumu]]-Tabla13[[#This Row],[Proyec Ejec Acumul]]</f>
        <v>#REF!</v>
      </c>
      <c r="Q3198" s="820" t="e">
        <f>Tabla13[[#This Row],[Ejec Real Mes]]-Tabla13[[#This Row],[Program Entreg Mes]]</f>
        <v>#REF!</v>
      </c>
    </row>
    <row r="3199" spans="1:17">
      <c r="A3199" s="824">
        <v>6</v>
      </c>
      <c r="B3199" s="824" t="s">
        <v>2470</v>
      </c>
      <c r="C3199" s="824" t="s">
        <v>2471</v>
      </c>
      <c r="D3199" s="824" t="s">
        <v>764</v>
      </c>
      <c r="E3199" s="824" t="e">
        <f>#REF!</f>
        <v>#REF!</v>
      </c>
      <c r="F3199" s="824">
        <v>6</v>
      </c>
      <c r="G3199" s="824" t="s">
        <v>2448</v>
      </c>
      <c r="H3199" s="824" t="e">
        <f>#REF!</f>
        <v>#REF!</v>
      </c>
      <c r="I3199" s="824" t="e">
        <f>#REF!+#REF!+#REF!+#REF!+#REF!+#REF!</f>
        <v>#REF!</v>
      </c>
      <c r="J3199" s="824" t="e">
        <f>#REF!+#REF!+#REF!+#REF!+#REF!+#REF!</f>
        <v>#REF!</v>
      </c>
      <c r="K3199" s="825" t="e">
        <f t="shared" si="81"/>
        <v>#REF!</v>
      </c>
      <c r="L3199" s="825" t="e">
        <f t="shared" si="82"/>
        <v>#REF!</v>
      </c>
      <c r="M3199" s="824" t="e">
        <f>#REF!</f>
        <v>#REF!</v>
      </c>
      <c r="N3199" s="824" t="e">
        <f>#REF!</f>
        <v>#REF!</v>
      </c>
      <c r="O3199" s="838" t="e">
        <f t="shared" si="83"/>
        <v>#REF!</v>
      </c>
      <c r="P3199" s="820" t="e">
        <f>Tabla13[[#This Row],[Ejec Real Acumu]]-Tabla13[[#This Row],[Proyec Ejec Acumul]]</f>
        <v>#REF!</v>
      </c>
      <c r="Q3199" s="820" t="e">
        <f>Tabla13[[#This Row],[Ejec Real Mes]]-Tabla13[[#This Row],[Program Entreg Mes]]</f>
        <v>#REF!</v>
      </c>
    </row>
    <row r="3200" spans="1:17">
      <c r="A3200" s="824">
        <v>7</v>
      </c>
      <c r="B3200" s="824" t="s">
        <v>2470</v>
      </c>
      <c r="C3200" s="824" t="s">
        <v>2471</v>
      </c>
      <c r="D3200" s="824" t="s">
        <v>764</v>
      </c>
      <c r="E3200" s="824" t="e">
        <f>#REF!</f>
        <v>#REF!</v>
      </c>
      <c r="F3200" s="824">
        <v>6</v>
      </c>
      <c r="G3200" s="824" t="s">
        <v>2448</v>
      </c>
      <c r="H3200" s="824" t="e">
        <f>#REF!</f>
        <v>#REF!</v>
      </c>
      <c r="I3200" s="824" t="e">
        <f>#REF!+#REF!+#REF!+#REF!+#REF!+#REF!</f>
        <v>#REF!</v>
      </c>
      <c r="J3200" s="824" t="e">
        <f>#REF!+#REF!+#REF!+#REF!+#REF!+#REF!</f>
        <v>#REF!</v>
      </c>
      <c r="K3200" s="825" t="e">
        <f t="shared" si="81"/>
        <v>#REF!</v>
      </c>
      <c r="L3200" s="825" t="e">
        <f t="shared" si="82"/>
        <v>#REF!</v>
      </c>
      <c r="M3200" s="824" t="e">
        <f>#REF!</f>
        <v>#REF!</v>
      </c>
      <c r="N3200" s="824" t="e">
        <f>#REF!</f>
        <v>#REF!</v>
      </c>
      <c r="O3200" s="838" t="e">
        <f t="shared" si="83"/>
        <v>#REF!</v>
      </c>
      <c r="P3200" s="820" t="e">
        <f>Tabla13[[#This Row],[Ejec Real Acumu]]-Tabla13[[#This Row],[Proyec Ejec Acumul]]</f>
        <v>#REF!</v>
      </c>
      <c r="Q3200" s="820" t="e">
        <f>Tabla13[[#This Row],[Ejec Real Mes]]-Tabla13[[#This Row],[Program Entreg Mes]]</f>
        <v>#REF!</v>
      </c>
    </row>
    <row r="3201" spans="1:17">
      <c r="A3201" s="824">
        <v>1</v>
      </c>
      <c r="B3201" s="824" t="s">
        <v>2470</v>
      </c>
      <c r="C3201" s="824" t="s">
        <v>2471</v>
      </c>
      <c r="D3201" s="824" t="s">
        <v>764</v>
      </c>
      <c r="E3201" s="824" t="e">
        <f>#REF!</f>
        <v>#REF!</v>
      </c>
      <c r="F3201" s="824">
        <v>7</v>
      </c>
      <c r="G3201" s="824" t="s">
        <v>2449</v>
      </c>
      <c r="H3201" s="824" t="e">
        <f>#REF!</f>
        <v>#REF!</v>
      </c>
      <c r="I3201" s="824" t="e">
        <f>#REF!+#REF!+#REF!+#REF!+#REF!+#REF!+#REF!</f>
        <v>#REF!</v>
      </c>
      <c r="J3201" s="824" t="e">
        <f>#REF!+#REF!+#REF!+#REF!+#REF!+#REF!+#REF!</f>
        <v>#REF!</v>
      </c>
      <c r="K3201" s="825" t="e">
        <f t="shared" si="81"/>
        <v>#REF!</v>
      </c>
      <c r="L3201" s="825" t="e">
        <f t="shared" si="82"/>
        <v>#REF!</v>
      </c>
      <c r="M3201" s="824" t="e">
        <f>#REF!</f>
        <v>#REF!</v>
      </c>
      <c r="N3201" s="824" t="e">
        <f>#REF!</f>
        <v>#REF!</v>
      </c>
      <c r="O3201" s="838" t="e">
        <f t="shared" si="83"/>
        <v>#REF!</v>
      </c>
      <c r="P3201" s="820" t="e">
        <f>Tabla13[[#This Row],[Ejec Real Acumu]]-Tabla13[[#This Row],[Proyec Ejec Acumul]]</f>
        <v>#REF!</v>
      </c>
      <c r="Q3201" s="820" t="e">
        <f>Tabla13[[#This Row],[Ejec Real Mes]]-Tabla13[[#This Row],[Program Entreg Mes]]</f>
        <v>#REF!</v>
      </c>
    </row>
    <row r="3202" spans="1:17">
      <c r="A3202" s="824">
        <v>2</v>
      </c>
      <c r="B3202" s="824" t="s">
        <v>2470</v>
      </c>
      <c r="C3202" s="824" t="s">
        <v>2471</v>
      </c>
      <c r="D3202" s="824" t="s">
        <v>764</v>
      </c>
      <c r="E3202" s="824" t="e">
        <f>#REF!</f>
        <v>#REF!</v>
      </c>
      <c r="F3202" s="824">
        <v>7</v>
      </c>
      <c r="G3202" s="824" t="s">
        <v>2449</v>
      </c>
      <c r="H3202" s="824" t="e">
        <f>#REF!</f>
        <v>#REF!</v>
      </c>
      <c r="I3202" s="824" t="e">
        <f>#REF!+#REF!+#REF!+#REF!+#REF!+#REF!+#REF!</f>
        <v>#REF!</v>
      </c>
      <c r="J3202" s="824" t="e">
        <f>#REF!+#REF!+#REF!+#REF!+#REF!+#REF!+#REF!</f>
        <v>#REF!</v>
      </c>
      <c r="K3202" s="825" t="e">
        <f t="shared" si="81"/>
        <v>#REF!</v>
      </c>
      <c r="L3202" s="825" t="e">
        <f t="shared" si="82"/>
        <v>#REF!</v>
      </c>
      <c r="M3202" s="824" t="e">
        <f>#REF!</f>
        <v>#REF!</v>
      </c>
      <c r="N3202" s="824" t="e">
        <f>#REF!</f>
        <v>#REF!</v>
      </c>
      <c r="O3202" s="838" t="e">
        <f t="shared" si="83"/>
        <v>#REF!</v>
      </c>
      <c r="P3202" s="820" t="e">
        <f>Tabla13[[#This Row],[Ejec Real Acumu]]-Tabla13[[#This Row],[Proyec Ejec Acumul]]</f>
        <v>#REF!</v>
      </c>
      <c r="Q3202" s="820" t="e">
        <f>Tabla13[[#This Row],[Ejec Real Mes]]-Tabla13[[#This Row],[Program Entreg Mes]]</f>
        <v>#REF!</v>
      </c>
    </row>
    <row r="3203" spans="1:17">
      <c r="A3203" s="824">
        <v>3</v>
      </c>
      <c r="B3203" s="824" t="s">
        <v>2470</v>
      </c>
      <c r="C3203" s="824" t="s">
        <v>2471</v>
      </c>
      <c r="D3203" s="824" t="s">
        <v>764</v>
      </c>
      <c r="E3203" s="824" t="e">
        <f>#REF!</f>
        <v>#REF!</v>
      </c>
      <c r="F3203" s="824">
        <v>7</v>
      </c>
      <c r="G3203" s="824" t="s">
        <v>2449</v>
      </c>
      <c r="H3203" s="824" t="e">
        <f>#REF!</f>
        <v>#REF!</v>
      </c>
      <c r="I3203" s="824" t="e">
        <f>#REF!+#REF!+#REF!+#REF!+#REF!+#REF!+#REF!</f>
        <v>#REF!</v>
      </c>
      <c r="J3203" s="824" t="e">
        <f>#REF!+#REF!+#REF!+#REF!+#REF!+#REF!+#REF!</f>
        <v>#REF!</v>
      </c>
      <c r="K3203" s="825" t="e">
        <f t="shared" si="81"/>
        <v>#REF!</v>
      </c>
      <c r="L3203" s="825" t="e">
        <f t="shared" si="82"/>
        <v>#REF!</v>
      </c>
      <c r="M3203" s="824" t="e">
        <f>#REF!</f>
        <v>#REF!</v>
      </c>
      <c r="N3203" s="824" t="e">
        <f>#REF!</f>
        <v>#REF!</v>
      </c>
      <c r="O3203" s="838" t="e">
        <f t="shared" si="83"/>
        <v>#REF!</v>
      </c>
      <c r="P3203" s="820" t="e">
        <f>Tabla13[[#This Row],[Ejec Real Acumu]]-Tabla13[[#This Row],[Proyec Ejec Acumul]]</f>
        <v>#REF!</v>
      </c>
      <c r="Q3203" s="820" t="e">
        <f>Tabla13[[#This Row],[Ejec Real Mes]]-Tabla13[[#This Row],[Program Entreg Mes]]</f>
        <v>#REF!</v>
      </c>
    </row>
    <row r="3204" spans="1:17">
      <c r="A3204" s="824">
        <v>4</v>
      </c>
      <c r="B3204" s="824" t="s">
        <v>2470</v>
      </c>
      <c r="C3204" s="824" t="s">
        <v>2471</v>
      </c>
      <c r="D3204" s="824" t="s">
        <v>764</v>
      </c>
      <c r="E3204" s="824" t="e">
        <f>#REF!</f>
        <v>#REF!</v>
      </c>
      <c r="F3204" s="824">
        <v>7</v>
      </c>
      <c r="G3204" s="824" t="s">
        <v>2449</v>
      </c>
      <c r="H3204" s="824" t="e">
        <f>#REF!</f>
        <v>#REF!</v>
      </c>
      <c r="I3204" s="824" t="e">
        <f>#REF!+#REF!+#REF!+#REF!+#REF!+#REF!+#REF!</f>
        <v>#REF!</v>
      </c>
      <c r="J3204" s="824" t="e">
        <f>#REF!+#REF!+#REF!+#REF!+#REF!+#REF!+#REF!</f>
        <v>#REF!</v>
      </c>
      <c r="K3204" s="825" t="e">
        <f t="shared" si="81"/>
        <v>#REF!</v>
      </c>
      <c r="L3204" s="825" t="e">
        <f t="shared" si="82"/>
        <v>#REF!</v>
      </c>
      <c r="M3204" s="824" t="e">
        <f>#REF!</f>
        <v>#REF!</v>
      </c>
      <c r="N3204" s="824" t="e">
        <f>#REF!</f>
        <v>#REF!</v>
      </c>
      <c r="O3204" s="838" t="e">
        <f t="shared" si="83"/>
        <v>#REF!</v>
      </c>
      <c r="P3204" s="820" t="e">
        <f>Tabla13[[#This Row],[Ejec Real Acumu]]-Tabla13[[#This Row],[Proyec Ejec Acumul]]</f>
        <v>#REF!</v>
      </c>
      <c r="Q3204" s="820" t="e">
        <f>Tabla13[[#This Row],[Ejec Real Mes]]-Tabla13[[#This Row],[Program Entreg Mes]]</f>
        <v>#REF!</v>
      </c>
    </row>
    <row r="3205" spans="1:17">
      <c r="A3205" s="824">
        <v>5</v>
      </c>
      <c r="B3205" s="824" t="s">
        <v>2470</v>
      </c>
      <c r="C3205" s="824" t="s">
        <v>2471</v>
      </c>
      <c r="D3205" s="824" t="s">
        <v>764</v>
      </c>
      <c r="E3205" s="824" t="e">
        <f>#REF!</f>
        <v>#REF!</v>
      </c>
      <c r="F3205" s="824">
        <v>7</v>
      </c>
      <c r="G3205" s="824" t="s">
        <v>2449</v>
      </c>
      <c r="H3205" s="824" t="e">
        <f>#REF!</f>
        <v>#REF!</v>
      </c>
      <c r="I3205" s="824" t="e">
        <f>#REF!+#REF!+#REF!+#REF!+#REF!+#REF!+#REF!</f>
        <v>#REF!</v>
      </c>
      <c r="J3205" s="824" t="e">
        <f>#REF!+#REF!+#REF!+#REF!+#REF!+#REF!+#REF!</f>
        <v>#REF!</v>
      </c>
      <c r="K3205" s="825" t="e">
        <f t="shared" si="81"/>
        <v>#REF!</v>
      </c>
      <c r="L3205" s="825" t="e">
        <f t="shared" si="82"/>
        <v>#REF!</v>
      </c>
      <c r="M3205" s="824" t="e">
        <f>#REF!</f>
        <v>#REF!</v>
      </c>
      <c r="N3205" s="824" t="e">
        <f>#REF!</f>
        <v>#REF!</v>
      </c>
      <c r="O3205" s="838" t="e">
        <f t="shared" si="83"/>
        <v>#REF!</v>
      </c>
      <c r="P3205" s="820" t="e">
        <f>Tabla13[[#This Row],[Ejec Real Acumu]]-Tabla13[[#This Row],[Proyec Ejec Acumul]]</f>
        <v>#REF!</v>
      </c>
      <c r="Q3205" s="820" t="e">
        <f>Tabla13[[#This Row],[Ejec Real Mes]]-Tabla13[[#This Row],[Program Entreg Mes]]</f>
        <v>#REF!</v>
      </c>
    </row>
    <row r="3206" spans="1:17">
      <c r="A3206" s="824">
        <v>6</v>
      </c>
      <c r="B3206" s="824" t="s">
        <v>2470</v>
      </c>
      <c r="C3206" s="824" t="s">
        <v>2471</v>
      </c>
      <c r="D3206" s="824" t="s">
        <v>764</v>
      </c>
      <c r="E3206" s="824" t="e">
        <f>#REF!</f>
        <v>#REF!</v>
      </c>
      <c r="F3206" s="824">
        <v>7</v>
      </c>
      <c r="G3206" s="824" t="s">
        <v>2449</v>
      </c>
      <c r="H3206" s="824" t="e">
        <f>#REF!</f>
        <v>#REF!</v>
      </c>
      <c r="I3206" s="824" t="e">
        <f>#REF!+#REF!+#REF!+#REF!+#REF!+#REF!+#REF!</f>
        <v>#REF!</v>
      </c>
      <c r="J3206" s="824" t="e">
        <f>#REF!+#REF!+#REF!+#REF!+#REF!+#REF!+#REF!</f>
        <v>#REF!</v>
      </c>
      <c r="K3206" s="825" t="e">
        <f t="shared" si="81"/>
        <v>#REF!</v>
      </c>
      <c r="L3206" s="825" t="e">
        <f t="shared" si="82"/>
        <v>#REF!</v>
      </c>
      <c r="M3206" s="824" t="e">
        <f>#REF!</f>
        <v>#REF!</v>
      </c>
      <c r="N3206" s="824" t="e">
        <f>#REF!</f>
        <v>#REF!</v>
      </c>
      <c r="O3206" s="838" t="e">
        <f t="shared" si="83"/>
        <v>#REF!</v>
      </c>
      <c r="P3206" s="820" t="e">
        <f>Tabla13[[#This Row],[Ejec Real Acumu]]-Tabla13[[#This Row],[Proyec Ejec Acumul]]</f>
        <v>#REF!</v>
      </c>
      <c r="Q3206" s="820" t="e">
        <f>Tabla13[[#This Row],[Ejec Real Mes]]-Tabla13[[#This Row],[Program Entreg Mes]]</f>
        <v>#REF!</v>
      </c>
    </row>
    <row r="3207" spans="1:17">
      <c r="A3207" s="824">
        <v>7</v>
      </c>
      <c r="B3207" s="824" t="s">
        <v>2470</v>
      </c>
      <c r="C3207" s="824" t="s">
        <v>2471</v>
      </c>
      <c r="D3207" s="824" t="s">
        <v>764</v>
      </c>
      <c r="E3207" s="824" t="e">
        <f>#REF!</f>
        <v>#REF!</v>
      </c>
      <c r="F3207" s="824">
        <v>7</v>
      </c>
      <c r="G3207" s="824" t="s">
        <v>2449</v>
      </c>
      <c r="H3207" s="824" t="e">
        <f>#REF!</f>
        <v>#REF!</v>
      </c>
      <c r="I3207" s="824" t="e">
        <f>#REF!+#REF!+#REF!+#REF!+#REF!+#REF!+#REF!</f>
        <v>#REF!</v>
      </c>
      <c r="J3207" s="824" t="e">
        <f>#REF!+#REF!+#REF!+#REF!+#REF!+#REF!+#REF!</f>
        <v>#REF!</v>
      </c>
      <c r="K3207" s="825" t="e">
        <f t="shared" si="81"/>
        <v>#REF!</v>
      </c>
      <c r="L3207" s="825" t="e">
        <f t="shared" si="82"/>
        <v>#REF!</v>
      </c>
      <c r="M3207" s="824" t="e">
        <f>#REF!</f>
        <v>#REF!</v>
      </c>
      <c r="N3207" s="824" t="e">
        <f>#REF!</f>
        <v>#REF!</v>
      </c>
      <c r="O3207" s="838" t="e">
        <f t="shared" si="83"/>
        <v>#REF!</v>
      </c>
      <c r="P3207" s="820" t="e">
        <f>Tabla13[[#This Row],[Ejec Real Acumu]]-Tabla13[[#This Row],[Proyec Ejec Acumul]]</f>
        <v>#REF!</v>
      </c>
      <c r="Q3207" s="820" t="e">
        <f>Tabla13[[#This Row],[Ejec Real Mes]]-Tabla13[[#This Row],[Program Entreg Mes]]</f>
        <v>#REF!</v>
      </c>
    </row>
    <row r="3208" spans="1:17">
      <c r="A3208" s="824">
        <v>1</v>
      </c>
      <c r="B3208" s="824" t="s">
        <v>2470</v>
      </c>
      <c r="C3208" s="824" t="s">
        <v>2471</v>
      </c>
      <c r="D3208" s="824" t="s">
        <v>764</v>
      </c>
      <c r="E3208" s="824" t="e">
        <f>#REF!</f>
        <v>#REF!</v>
      </c>
      <c r="F3208" s="824">
        <v>8</v>
      </c>
      <c r="G3208" s="824" t="s">
        <v>2450</v>
      </c>
      <c r="H3208" s="824" t="e">
        <f>#REF!</f>
        <v>#REF!</v>
      </c>
      <c r="I3208" s="824" t="e">
        <f>#REF!+#REF!+#REF!+#REF!+#REF!+#REF!+#REF!+#REF!</f>
        <v>#REF!</v>
      </c>
      <c r="J3208" s="824" t="e">
        <f>#REF!+#REF!+#REF!+#REF!+#REF!+#REF!+#REF!+#REF!</f>
        <v>#REF!</v>
      </c>
      <c r="K3208" s="825" t="e">
        <f t="shared" si="81"/>
        <v>#REF!</v>
      </c>
      <c r="L3208" s="825" t="e">
        <f t="shared" si="82"/>
        <v>#REF!</v>
      </c>
      <c r="M3208" s="824" t="e">
        <f>#REF!</f>
        <v>#REF!</v>
      </c>
      <c r="N3208" s="824" t="e">
        <f>#REF!</f>
        <v>#REF!</v>
      </c>
      <c r="O3208" s="838" t="e">
        <f t="shared" si="83"/>
        <v>#REF!</v>
      </c>
      <c r="P3208" s="820" t="e">
        <f>Tabla13[[#This Row],[Ejec Real Acumu]]-Tabla13[[#This Row],[Proyec Ejec Acumul]]</f>
        <v>#REF!</v>
      </c>
      <c r="Q3208" s="820" t="e">
        <f>Tabla13[[#This Row],[Ejec Real Mes]]-Tabla13[[#This Row],[Program Entreg Mes]]</f>
        <v>#REF!</v>
      </c>
    </row>
    <row r="3209" spans="1:17">
      <c r="A3209" s="824">
        <v>2</v>
      </c>
      <c r="B3209" s="824" t="s">
        <v>2470</v>
      </c>
      <c r="C3209" s="824" t="s">
        <v>2471</v>
      </c>
      <c r="D3209" s="824" t="s">
        <v>764</v>
      </c>
      <c r="E3209" s="824" t="e">
        <f>#REF!</f>
        <v>#REF!</v>
      </c>
      <c r="F3209" s="824">
        <v>8</v>
      </c>
      <c r="G3209" s="824" t="s">
        <v>2450</v>
      </c>
      <c r="H3209" s="824" t="e">
        <f>#REF!</f>
        <v>#REF!</v>
      </c>
      <c r="I3209" s="824" t="e">
        <f>#REF!+#REF!+#REF!+#REF!+#REF!+#REF!+#REF!+#REF!</f>
        <v>#REF!</v>
      </c>
      <c r="J3209" s="824" t="e">
        <f>#REF!+#REF!+#REF!+#REF!+#REF!+#REF!+#REF!+#REF!</f>
        <v>#REF!</v>
      </c>
      <c r="K3209" s="825" t="e">
        <f t="shared" si="81"/>
        <v>#REF!</v>
      </c>
      <c r="L3209" s="825" t="e">
        <f t="shared" si="82"/>
        <v>#REF!</v>
      </c>
      <c r="M3209" s="824" t="e">
        <f>#REF!</f>
        <v>#REF!</v>
      </c>
      <c r="N3209" s="824" t="e">
        <f>#REF!</f>
        <v>#REF!</v>
      </c>
      <c r="O3209" s="838" t="e">
        <f t="shared" si="83"/>
        <v>#REF!</v>
      </c>
      <c r="P3209" s="820" t="e">
        <f>Tabla13[[#This Row],[Ejec Real Acumu]]-Tabla13[[#This Row],[Proyec Ejec Acumul]]</f>
        <v>#REF!</v>
      </c>
      <c r="Q3209" s="820" t="e">
        <f>Tabla13[[#This Row],[Ejec Real Mes]]-Tabla13[[#This Row],[Program Entreg Mes]]</f>
        <v>#REF!</v>
      </c>
    </row>
    <row r="3210" spans="1:17">
      <c r="A3210" s="824">
        <v>3</v>
      </c>
      <c r="B3210" s="824" t="s">
        <v>2470</v>
      </c>
      <c r="C3210" s="824" t="s">
        <v>2471</v>
      </c>
      <c r="D3210" s="824" t="s">
        <v>764</v>
      </c>
      <c r="E3210" s="824" t="e">
        <f>#REF!</f>
        <v>#REF!</v>
      </c>
      <c r="F3210" s="824">
        <v>8</v>
      </c>
      <c r="G3210" s="824" t="s">
        <v>2450</v>
      </c>
      <c r="H3210" s="824" t="e">
        <f>#REF!</f>
        <v>#REF!</v>
      </c>
      <c r="I3210" s="824" t="e">
        <f>#REF!+#REF!+#REF!+#REF!+#REF!+#REF!+#REF!+#REF!</f>
        <v>#REF!</v>
      </c>
      <c r="J3210" s="824" t="e">
        <f>#REF!+#REF!+#REF!+#REF!+#REF!+#REF!+#REF!+#REF!</f>
        <v>#REF!</v>
      </c>
      <c r="K3210" s="825" t="e">
        <f t="shared" si="81"/>
        <v>#REF!</v>
      </c>
      <c r="L3210" s="825" t="e">
        <f t="shared" si="82"/>
        <v>#REF!</v>
      </c>
      <c r="M3210" s="824" t="e">
        <f>#REF!</f>
        <v>#REF!</v>
      </c>
      <c r="N3210" s="824" t="e">
        <f>#REF!</f>
        <v>#REF!</v>
      </c>
      <c r="O3210" s="838" t="e">
        <f t="shared" si="83"/>
        <v>#REF!</v>
      </c>
      <c r="P3210" s="820" t="e">
        <f>Tabla13[[#This Row],[Ejec Real Acumu]]-Tabla13[[#This Row],[Proyec Ejec Acumul]]</f>
        <v>#REF!</v>
      </c>
      <c r="Q3210" s="820" t="e">
        <f>Tabla13[[#This Row],[Ejec Real Mes]]-Tabla13[[#This Row],[Program Entreg Mes]]</f>
        <v>#REF!</v>
      </c>
    </row>
    <row r="3211" spans="1:17">
      <c r="A3211" s="824">
        <v>4</v>
      </c>
      <c r="B3211" s="824" t="s">
        <v>2470</v>
      </c>
      <c r="C3211" s="824" t="s">
        <v>2471</v>
      </c>
      <c r="D3211" s="824" t="s">
        <v>764</v>
      </c>
      <c r="E3211" s="824" t="e">
        <f>#REF!</f>
        <v>#REF!</v>
      </c>
      <c r="F3211" s="824">
        <v>8</v>
      </c>
      <c r="G3211" s="824" t="s">
        <v>2450</v>
      </c>
      <c r="H3211" s="824" t="e">
        <f>#REF!</f>
        <v>#REF!</v>
      </c>
      <c r="I3211" s="824" t="e">
        <f>#REF!+#REF!+#REF!+#REF!+#REF!+#REF!+#REF!+#REF!</f>
        <v>#REF!</v>
      </c>
      <c r="J3211" s="824" t="e">
        <f>#REF!+#REF!+#REF!+#REF!+#REF!+#REF!+#REF!+#REF!</f>
        <v>#REF!</v>
      </c>
      <c r="K3211" s="825" t="e">
        <f t="shared" si="81"/>
        <v>#REF!</v>
      </c>
      <c r="L3211" s="825" t="e">
        <f t="shared" si="82"/>
        <v>#REF!</v>
      </c>
      <c r="M3211" s="824" t="e">
        <f>#REF!</f>
        <v>#REF!</v>
      </c>
      <c r="N3211" s="824" t="e">
        <f>#REF!</f>
        <v>#REF!</v>
      </c>
      <c r="O3211" s="838" t="e">
        <f t="shared" si="83"/>
        <v>#REF!</v>
      </c>
      <c r="P3211" s="820" t="e">
        <f>Tabla13[[#This Row],[Ejec Real Acumu]]-Tabla13[[#This Row],[Proyec Ejec Acumul]]</f>
        <v>#REF!</v>
      </c>
      <c r="Q3211" s="820" t="e">
        <f>Tabla13[[#This Row],[Ejec Real Mes]]-Tabla13[[#This Row],[Program Entreg Mes]]</f>
        <v>#REF!</v>
      </c>
    </row>
    <row r="3212" spans="1:17">
      <c r="A3212" s="824">
        <v>5</v>
      </c>
      <c r="B3212" s="824" t="s">
        <v>2470</v>
      </c>
      <c r="C3212" s="824" t="s">
        <v>2471</v>
      </c>
      <c r="D3212" s="824" t="s">
        <v>764</v>
      </c>
      <c r="E3212" s="824" t="e">
        <f>#REF!</f>
        <v>#REF!</v>
      </c>
      <c r="F3212" s="824">
        <v>8</v>
      </c>
      <c r="G3212" s="824" t="s">
        <v>2450</v>
      </c>
      <c r="H3212" s="824" t="e">
        <f>#REF!</f>
        <v>#REF!</v>
      </c>
      <c r="I3212" s="824" t="e">
        <f>#REF!+#REF!+#REF!+#REF!+#REF!+#REF!+#REF!+#REF!</f>
        <v>#REF!</v>
      </c>
      <c r="J3212" s="824" t="e">
        <f>#REF!+#REF!+#REF!+#REF!+#REF!+#REF!+#REF!+#REF!</f>
        <v>#REF!</v>
      </c>
      <c r="K3212" s="825" t="e">
        <f t="shared" si="81"/>
        <v>#REF!</v>
      </c>
      <c r="L3212" s="825" t="e">
        <f t="shared" si="82"/>
        <v>#REF!</v>
      </c>
      <c r="M3212" s="824" t="e">
        <f>#REF!</f>
        <v>#REF!</v>
      </c>
      <c r="N3212" s="824" t="e">
        <f>#REF!</f>
        <v>#REF!</v>
      </c>
      <c r="O3212" s="838" t="e">
        <f t="shared" si="83"/>
        <v>#REF!</v>
      </c>
      <c r="P3212" s="820" t="e">
        <f>Tabla13[[#This Row],[Ejec Real Acumu]]-Tabla13[[#This Row],[Proyec Ejec Acumul]]</f>
        <v>#REF!</v>
      </c>
      <c r="Q3212" s="820" t="e">
        <f>Tabla13[[#This Row],[Ejec Real Mes]]-Tabla13[[#This Row],[Program Entreg Mes]]</f>
        <v>#REF!</v>
      </c>
    </row>
    <row r="3213" spans="1:17">
      <c r="A3213" s="824">
        <v>6</v>
      </c>
      <c r="B3213" s="824" t="s">
        <v>2470</v>
      </c>
      <c r="C3213" s="824" t="s">
        <v>2471</v>
      </c>
      <c r="D3213" s="824" t="s">
        <v>764</v>
      </c>
      <c r="E3213" s="824" t="e">
        <f>#REF!</f>
        <v>#REF!</v>
      </c>
      <c r="F3213" s="824">
        <v>8</v>
      </c>
      <c r="G3213" s="824" t="s">
        <v>2450</v>
      </c>
      <c r="H3213" s="824" t="e">
        <f>#REF!</f>
        <v>#REF!</v>
      </c>
      <c r="I3213" s="824" t="e">
        <f>#REF!+#REF!+#REF!+#REF!+#REF!+#REF!+#REF!+#REF!</f>
        <v>#REF!</v>
      </c>
      <c r="J3213" s="824" t="e">
        <f>#REF!+#REF!+#REF!+#REF!+#REF!+#REF!+#REF!+#REF!</f>
        <v>#REF!</v>
      </c>
      <c r="K3213" s="825" t="e">
        <f t="shared" si="81"/>
        <v>#REF!</v>
      </c>
      <c r="L3213" s="825" t="e">
        <f t="shared" si="82"/>
        <v>#REF!</v>
      </c>
      <c r="M3213" s="824" t="e">
        <f>#REF!</f>
        <v>#REF!</v>
      </c>
      <c r="N3213" s="824" t="e">
        <f>#REF!</f>
        <v>#REF!</v>
      </c>
      <c r="O3213" s="838" t="e">
        <f t="shared" si="83"/>
        <v>#REF!</v>
      </c>
      <c r="P3213" s="820" t="e">
        <f>Tabla13[[#This Row],[Ejec Real Acumu]]-Tabla13[[#This Row],[Proyec Ejec Acumul]]</f>
        <v>#REF!</v>
      </c>
      <c r="Q3213" s="820" t="e">
        <f>Tabla13[[#This Row],[Ejec Real Mes]]-Tabla13[[#This Row],[Program Entreg Mes]]</f>
        <v>#REF!</v>
      </c>
    </row>
    <row r="3214" spans="1:17">
      <c r="A3214" s="824">
        <v>7</v>
      </c>
      <c r="B3214" s="824" t="s">
        <v>2470</v>
      </c>
      <c r="C3214" s="824" t="s">
        <v>2471</v>
      </c>
      <c r="D3214" s="824" t="s">
        <v>764</v>
      </c>
      <c r="E3214" s="824" t="e">
        <f>#REF!</f>
        <v>#REF!</v>
      </c>
      <c r="F3214" s="824">
        <v>8</v>
      </c>
      <c r="G3214" s="824" t="s">
        <v>2450</v>
      </c>
      <c r="H3214" s="824" t="e">
        <f>#REF!</f>
        <v>#REF!</v>
      </c>
      <c r="I3214" s="824" t="e">
        <f>#REF!+#REF!+#REF!+#REF!+#REF!+#REF!+#REF!+#REF!</f>
        <v>#REF!</v>
      </c>
      <c r="J3214" s="824" t="e">
        <f>#REF!+#REF!+#REF!+#REF!+#REF!+#REF!+#REF!+#REF!</f>
        <v>#REF!</v>
      </c>
      <c r="K3214" s="825" t="e">
        <f t="shared" si="81"/>
        <v>#REF!</v>
      </c>
      <c r="L3214" s="825" t="e">
        <f t="shared" si="82"/>
        <v>#REF!</v>
      </c>
      <c r="M3214" s="824" t="e">
        <f>#REF!</f>
        <v>#REF!</v>
      </c>
      <c r="N3214" s="824" t="e">
        <f>#REF!</f>
        <v>#REF!</v>
      </c>
      <c r="O3214" s="838" t="e">
        <f t="shared" si="83"/>
        <v>#REF!</v>
      </c>
      <c r="P3214" s="820" t="e">
        <f>Tabla13[[#This Row],[Ejec Real Acumu]]-Tabla13[[#This Row],[Proyec Ejec Acumul]]</f>
        <v>#REF!</v>
      </c>
      <c r="Q3214" s="820" t="e">
        <f>Tabla13[[#This Row],[Ejec Real Mes]]-Tabla13[[#This Row],[Program Entreg Mes]]</f>
        <v>#REF!</v>
      </c>
    </row>
    <row r="3215" spans="1:17">
      <c r="A3215" s="824">
        <v>1</v>
      </c>
      <c r="B3215" s="824" t="s">
        <v>2470</v>
      </c>
      <c r="C3215" s="824" t="s">
        <v>2471</v>
      </c>
      <c r="D3215" s="824" t="s">
        <v>764</v>
      </c>
      <c r="E3215" s="824" t="e">
        <f>#REF!</f>
        <v>#REF!</v>
      </c>
      <c r="F3215" s="824">
        <v>9</v>
      </c>
      <c r="G3215" s="824" t="s">
        <v>2451</v>
      </c>
      <c r="H3215" s="824" t="e">
        <f>#REF!</f>
        <v>#REF!</v>
      </c>
      <c r="I3215" s="824" t="e">
        <f>#REF!+#REF!+#REF!+#REF!+#REF!+#REF!+#REF!+#REF!+#REF!</f>
        <v>#REF!</v>
      </c>
      <c r="J3215" s="824" t="e">
        <f>#REF!+#REF!+#REF!+#REF!+#REF!+#REF!+#REF!+#REF!+#REF!</f>
        <v>#REF!</v>
      </c>
      <c r="K3215" s="825" t="e">
        <f t="shared" si="81"/>
        <v>#REF!</v>
      </c>
      <c r="L3215" s="825" t="e">
        <f t="shared" si="82"/>
        <v>#REF!</v>
      </c>
      <c r="M3215" s="824" t="e">
        <f>#REF!</f>
        <v>#REF!</v>
      </c>
      <c r="N3215" s="824" t="e">
        <f>#REF!</f>
        <v>#REF!</v>
      </c>
      <c r="O3215" s="838" t="e">
        <f t="shared" si="83"/>
        <v>#REF!</v>
      </c>
      <c r="P3215" s="820" t="e">
        <f>Tabla13[[#This Row],[Ejec Real Acumu]]-Tabla13[[#This Row],[Proyec Ejec Acumul]]</f>
        <v>#REF!</v>
      </c>
      <c r="Q3215" s="820" t="e">
        <f>Tabla13[[#This Row],[Ejec Real Mes]]-Tabla13[[#This Row],[Program Entreg Mes]]</f>
        <v>#REF!</v>
      </c>
    </row>
    <row r="3216" spans="1:17">
      <c r="A3216" s="824">
        <v>2</v>
      </c>
      <c r="B3216" s="824" t="s">
        <v>2470</v>
      </c>
      <c r="C3216" s="824" t="s">
        <v>2471</v>
      </c>
      <c r="D3216" s="824" t="s">
        <v>764</v>
      </c>
      <c r="E3216" s="824" t="e">
        <f>#REF!</f>
        <v>#REF!</v>
      </c>
      <c r="F3216" s="824">
        <v>9</v>
      </c>
      <c r="G3216" s="824" t="s">
        <v>2451</v>
      </c>
      <c r="H3216" s="824" t="e">
        <f>#REF!</f>
        <v>#REF!</v>
      </c>
      <c r="I3216" s="824" t="e">
        <f>#REF!+#REF!+#REF!+#REF!+#REF!+#REF!+#REF!+#REF!+#REF!</f>
        <v>#REF!</v>
      </c>
      <c r="J3216" s="824" t="e">
        <f>#REF!+#REF!+#REF!+#REF!+#REF!+#REF!+#REF!+#REF!+#REF!</f>
        <v>#REF!</v>
      </c>
      <c r="K3216" s="825" t="e">
        <f t="shared" si="81"/>
        <v>#REF!</v>
      </c>
      <c r="L3216" s="825" t="e">
        <f t="shared" si="82"/>
        <v>#REF!</v>
      </c>
      <c r="M3216" s="824" t="e">
        <f>#REF!</f>
        <v>#REF!</v>
      </c>
      <c r="N3216" s="824" t="e">
        <f>#REF!</f>
        <v>#REF!</v>
      </c>
      <c r="O3216" s="838" t="e">
        <f t="shared" si="83"/>
        <v>#REF!</v>
      </c>
      <c r="P3216" s="820" t="e">
        <f>Tabla13[[#This Row],[Ejec Real Acumu]]-Tabla13[[#This Row],[Proyec Ejec Acumul]]</f>
        <v>#REF!</v>
      </c>
      <c r="Q3216" s="820" t="e">
        <f>Tabla13[[#This Row],[Ejec Real Mes]]-Tabla13[[#This Row],[Program Entreg Mes]]</f>
        <v>#REF!</v>
      </c>
    </row>
    <row r="3217" spans="1:17">
      <c r="A3217" s="824">
        <v>3</v>
      </c>
      <c r="B3217" s="824" t="s">
        <v>2470</v>
      </c>
      <c r="C3217" s="824" t="s">
        <v>2471</v>
      </c>
      <c r="D3217" s="824" t="s">
        <v>764</v>
      </c>
      <c r="E3217" s="824" t="e">
        <f>#REF!</f>
        <v>#REF!</v>
      </c>
      <c r="F3217" s="824">
        <v>9</v>
      </c>
      <c r="G3217" s="824" t="s">
        <v>2451</v>
      </c>
      <c r="H3217" s="824" t="e">
        <f>#REF!</f>
        <v>#REF!</v>
      </c>
      <c r="I3217" s="824" t="e">
        <f>#REF!+#REF!+#REF!+#REF!+#REF!+#REF!+#REF!+#REF!+#REF!</f>
        <v>#REF!</v>
      </c>
      <c r="J3217" s="824" t="e">
        <f>#REF!+#REF!+#REF!+#REF!+#REF!+#REF!+#REF!+#REF!+#REF!</f>
        <v>#REF!</v>
      </c>
      <c r="K3217" s="825" t="e">
        <f t="shared" si="81"/>
        <v>#REF!</v>
      </c>
      <c r="L3217" s="825" t="e">
        <f t="shared" si="82"/>
        <v>#REF!</v>
      </c>
      <c r="M3217" s="824" t="e">
        <f>#REF!</f>
        <v>#REF!</v>
      </c>
      <c r="N3217" s="824" t="e">
        <f>#REF!</f>
        <v>#REF!</v>
      </c>
      <c r="O3217" s="838" t="e">
        <f t="shared" si="83"/>
        <v>#REF!</v>
      </c>
      <c r="P3217" s="820" t="e">
        <f>Tabla13[[#This Row],[Ejec Real Acumu]]-Tabla13[[#This Row],[Proyec Ejec Acumul]]</f>
        <v>#REF!</v>
      </c>
      <c r="Q3217" s="820" t="e">
        <f>Tabla13[[#This Row],[Ejec Real Mes]]-Tabla13[[#This Row],[Program Entreg Mes]]</f>
        <v>#REF!</v>
      </c>
    </row>
    <row r="3218" spans="1:17">
      <c r="A3218" s="824">
        <v>4</v>
      </c>
      <c r="B3218" s="824" t="s">
        <v>2470</v>
      </c>
      <c r="C3218" s="824" t="s">
        <v>2471</v>
      </c>
      <c r="D3218" s="824" t="s">
        <v>764</v>
      </c>
      <c r="E3218" s="824" t="e">
        <f>#REF!</f>
        <v>#REF!</v>
      </c>
      <c r="F3218" s="824">
        <v>9</v>
      </c>
      <c r="G3218" s="824" t="s">
        <v>2451</v>
      </c>
      <c r="H3218" s="824" t="e">
        <f>#REF!</f>
        <v>#REF!</v>
      </c>
      <c r="I3218" s="824" t="e">
        <f>#REF!+#REF!+#REF!+#REF!+#REF!+#REF!+#REF!+#REF!+#REF!</f>
        <v>#REF!</v>
      </c>
      <c r="J3218" s="824" t="e">
        <f>#REF!+#REF!+#REF!+#REF!+#REF!+#REF!+#REF!+#REF!+#REF!</f>
        <v>#REF!</v>
      </c>
      <c r="K3218" s="825" t="e">
        <f t="shared" si="81"/>
        <v>#REF!</v>
      </c>
      <c r="L3218" s="825" t="e">
        <f t="shared" si="82"/>
        <v>#REF!</v>
      </c>
      <c r="M3218" s="824" t="e">
        <f>#REF!</f>
        <v>#REF!</v>
      </c>
      <c r="N3218" s="824" t="e">
        <f>#REF!</f>
        <v>#REF!</v>
      </c>
      <c r="O3218" s="838" t="e">
        <f t="shared" si="83"/>
        <v>#REF!</v>
      </c>
      <c r="P3218" s="820" t="e">
        <f>Tabla13[[#This Row],[Ejec Real Acumu]]-Tabla13[[#This Row],[Proyec Ejec Acumul]]</f>
        <v>#REF!</v>
      </c>
      <c r="Q3218" s="820" t="e">
        <f>Tabla13[[#This Row],[Ejec Real Mes]]-Tabla13[[#This Row],[Program Entreg Mes]]</f>
        <v>#REF!</v>
      </c>
    </row>
    <row r="3219" spans="1:17">
      <c r="A3219" s="824">
        <v>5</v>
      </c>
      <c r="B3219" s="824" t="s">
        <v>2470</v>
      </c>
      <c r="C3219" s="824" t="s">
        <v>2471</v>
      </c>
      <c r="D3219" s="824" t="s">
        <v>764</v>
      </c>
      <c r="E3219" s="824" t="e">
        <f>#REF!</f>
        <v>#REF!</v>
      </c>
      <c r="F3219" s="824">
        <v>9</v>
      </c>
      <c r="G3219" s="824" t="s">
        <v>2451</v>
      </c>
      <c r="H3219" s="824" t="e">
        <f>#REF!</f>
        <v>#REF!</v>
      </c>
      <c r="I3219" s="824" t="e">
        <f>#REF!+#REF!+#REF!+#REF!+#REF!+#REF!+#REF!+#REF!+#REF!</f>
        <v>#REF!</v>
      </c>
      <c r="J3219" s="824" t="e">
        <f>#REF!+#REF!+#REF!+#REF!+#REF!+#REF!+#REF!+#REF!+#REF!</f>
        <v>#REF!</v>
      </c>
      <c r="K3219" s="825" t="e">
        <f t="shared" si="81"/>
        <v>#REF!</v>
      </c>
      <c r="L3219" s="825" t="e">
        <f t="shared" si="82"/>
        <v>#REF!</v>
      </c>
      <c r="M3219" s="824" t="e">
        <f>#REF!</f>
        <v>#REF!</v>
      </c>
      <c r="N3219" s="824" t="e">
        <f>#REF!</f>
        <v>#REF!</v>
      </c>
      <c r="O3219" s="838" t="e">
        <f t="shared" si="83"/>
        <v>#REF!</v>
      </c>
      <c r="P3219" s="820" t="e">
        <f>Tabla13[[#This Row],[Ejec Real Acumu]]-Tabla13[[#This Row],[Proyec Ejec Acumul]]</f>
        <v>#REF!</v>
      </c>
      <c r="Q3219" s="820" t="e">
        <f>Tabla13[[#This Row],[Ejec Real Mes]]-Tabla13[[#This Row],[Program Entreg Mes]]</f>
        <v>#REF!</v>
      </c>
    </row>
    <row r="3220" spans="1:17">
      <c r="A3220" s="824">
        <v>6</v>
      </c>
      <c r="B3220" s="824" t="s">
        <v>2470</v>
      </c>
      <c r="C3220" s="824" t="s">
        <v>2471</v>
      </c>
      <c r="D3220" s="824" t="s">
        <v>764</v>
      </c>
      <c r="E3220" s="824" t="e">
        <f>#REF!</f>
        <v>#REF!</v>
      </c>
      <c r="F3220" s="824">
        <v>9</v>
      </c>
      <c r="G3220" s="824" t="s">
        <v>2451</v>
      </c>
      <c r="H3220" s="824" t="e">
        <f>#REF!</f>
        <v>#REF!</v>
      </c>
      <c r="I3220" s="824" t="e">
        <f>#REF!+#REF!+#REF!+#REF!+#REF!+#REF!+#REF!+#REF!+#REF!</f>
        <v>#REF!</v>
      </c>
      <c r="J3220" s="824" t="e">
        <f>#REF!+#REF!+#REF!+#REF!+#REF!+#REF!+#REF!+#REF!+#REF!</f>
        <v>#REF!</v>
      </c>
      <c r="K3220" s="825" t="e">
        <f t="shared" si="81"/>
        <v>#REF!</v>
      </c>
      <c r="L3220" s="825" t="e">
        <f t="shared" si="82"/>
        <v>#REF!</v>
      </c>
      <c r="M3220" s="824" t="e">
        <f>#REF!</f>
        <v>#REF!</v>
      </c>
      <c r="N3220" s="824" t="e">
        <f>#REF!</f>
        <v>#REF!</v>
      </c>
      <c r="O3220" s="838" t="e">
        <f t="shared" si="83"/>
        <v>#REF!</v>
      </c>
      <c r="P3220" s="820" t="e">
        <f>Tabla13[[#This Row],[Ejec Real Acumu]]-Tabla13[[#This Row],[Proyec Ejec Acumul]]</f>
        <v>#REF!</v>
      </c>
      <c r="Q3220" s="820" t="e">
        <f>Tabla13[[#This Row],[Ejec Real Mes]]-Tabla13[[#This Row],[Program Entreg Mes]]</f>
        <v>#REF!</v>
      </c>
    </row>
    <row r="3221" spans="1:17">
      <c r="A3221" s="824">
        <v>7</v>
      </c>
      <c r="B3221" s="824" t="s">
        <v>2470</v>
      </c>
      <c r="C3221" s="824" t="s">
        <v>2471</v>
      </c>
      <c r="D3221" s="824" t="s">
        <v>764</v>
      </c>
      <c r="E3221" s="824" t="e">
        <f>#REF!</f>
        <v>#REF!</v>
      </c>
      <c r="F3221" s="824">
        <v>9</v>
      </c>
      <c r="G3221" s="824" t="s">
        <v>2451</v>
      </c>
      <c r="H3221" s="824" t="e">
        <f>#REF!</f>
        <v>#REF!</v>
      </c>
      <c r="I3221" s="824" t="e">
        <f>#REF!+#REF!+#REF!+#REF!+#REF!+#REF!+#REF!+#REF!+#REF!</f>
        <v>#REF!</v>
      </c>
      <c r="J3221" s="824" t="e">
        <f>#REF!+#REF!+#REF!+#REF!+#REF!+#REF!+#REF!+#REF!+#REF!</f>
        <v>#REF!</v>
      </c>
      <c r="K3221" s="825" t="e">
        <f t="shared" si="81"/>
        <v>#REF!</v>
      </c>
      <c r="L3221" s="825" t="e">
        <f t="shared" si="82"/>
        <v>#REF!</v>
      </c>
      <c r="M3221" s="824" t="e">
        <f>#REF!</f>
        <v>#REF!</v>
      </c>
      <c r="N3221" s="824" t="e">
        <f>#REF!</f>
        <v>#REF!</v>
      </c>
      <c r="O3221" s="838" t="e">
        <f t="shared" si="83"/>
        <v>#REF!</v>
      </c>
      <c r="P3221" s="820" t="e">
        <f>Tabla13[[#This Row],[Ejec Real Acumu]]-Tabla13[[#This Row],[Proyec Ejec Acumul]]</f>
        <v>#REF!</v>
      </c>
      <c r="Q3221" s="820" t="e">
        <f>Tabla13[[#This Row],[Ejec Real Mes]]-Tabla13[[#This Row],[Program Entreg Mes]]</f>
        <v>#REF!</v>
      </c>
    </row>
    <row r="3222" spans="1:17">
      <c r="A3222" s="824">
        <v>1</v>
      </c>
      <c r="B3222" s="824" t="s">
        <v>2470</v>
      </c>
      <c r="C3222" s="824" t="s">
        <v>2471</v>
      </c>
      <c r="D3222" s="824" t="s">
        <v>764</v>
      </c>
      <c r="E3222" s="824" t="e">
        <f>#REF!</f>
        <v>#REF!</v>
      </c>
      <c r="F3222" s="824">
        <v>10</v>
      </c>
      <c r="G3222" s="824" t="s">
        <v>2452</v>
      </c>
      <c r="H3222" s="824" t="e">
        <f>#REF!</f>
        <v>#REF!</v>
      </c>
      <c r="I3222" s="824" t="e">
        <f>#REF!+#REF!+#REF!+#REF!+#REF!+#REF!+#REF!+#REF!+#REF!+#REF!</f>
        <v>#REF!</v>
      </c>
      <c r="J3222" s="824" t="e">
        <f>#REF!+#REF!+#REF!+#REF!+#REF!+#REF!+#REF!+#REF!+#REF!+#REF!</f>
        <v>#REF!</v>
      </c>
      <c r="K3222" s="825" t="e">
        <f t="shared" si="81"/>
        <v>#REF!</v>
      </c>
      <c r="L3222" s="825" t="e">
        <f t="shared" si="82"/>
        <v>#REF!</v>
      </c>
      <c r="M3222" s="824" t="e">
        <f>#REF!</f>
        <v>#REF!</v>
      </c>
      <c r="N3222" s="824" t="e">
        <f>#REF!</f>
        <v>#REF!</v>
      </c>
      <c r="O3222" s="838" t="e">
        <f t="shared" si="83"/>
        <v>#REF!</v>
      </c>
      <c r="P3222" s="820" t="e">
        <f>Tabla13[[#This Row],[Ejec Real Acumu]]-Tabla13[[#This Row],[Proyec Ejec Acumul]]</f>
        <v>#REF!</v>
      </c>
      <c r="Q3222" s="820" t="e">
        <f>Tabla13[[#This Row],[Ejec Real Mes]]-Tabla13[[#This Row],[Program Entreg Mes]]</f>
        <v>#REF!</v>
      </c>
    </row>
    <row r="3223" spans="1:17">
      <c r="A3223" s="824">
        <v>2</v>
      </c>
      <c r="B3223" s="824" t="s">
        <v>2470</v>
      </c>
      <c r="C3223" s="824" t="s">
        <v>2471</v>
      </c>
      <c r="D3223" s="824" t="s">
        <v>764</v>
      </c>
      <c r="E3223" s="824" t="e">
        <f>#REF!</f>
        <v>#REF!</v>
      </c>
      <c r="F3223" s="824">
        <v>10</v>
      </c>
      <c r="G3223" s="824" t="s">
        <v>2452</v>
      </c>
      <c r="H3223" s="824" t="e">
        <f>#REF!</f>
        <v>#REF!</v>
      </c>
      <c r="I3223" s="824" t="e">
        <f>#REF!+#REF!+#REF!+#REF!+#REF!+#REF!+#REF!+#REF!+#REF!+#REF!</f>
        <v>#REF!</v>
      </c>
      <c r="J3223" s="824" t="e">
        <f>#REF!+#REF!+#REF!+#REF!+#REF!+#REF!+#REF!+#REF!+#REF!+#REF!</f>
        <v>#REF!</v>
      </c>
      <c r="K3223" s="825" t="e">
        <f t="shared" si="81"/>
        <v>#REF!</v>
      </c>
      <c r="L3223" s="825" t="e">
        <f t="shared" si="82"/>
        <v>#REF!</v>
      </c>
      <c r="M3223" s="824" t="e">
        <f>#REF!</f>
        <v>#REF!</v>
      </c>
      <c r="N3223" s="824" t="e">
        <f>#REF!</f>
        <v>#REF!</v>
      </c>
      <c r="O3223" s="838" t="e">
        <f t="shared" si="83"/>
        <v>#REF!</v>
      </c>
      <c r="P3223" s="820" t="e">
        <f>Tabla13[[#This Row],[Ejec Real Acumu]]-Tabla13[[#This Row],[Proyec Ejec Acumul]]</f>
        <v>#REF!</v>
      </c>
      <c r="Q3223" s="820" t="e">
        <f>Tabla13[[#This Row],[Ejec Real Mes]]-Tabla13[[#This Row],[Program Entreg Mes]]</f>
        <v>#REF!</v>
      </c>
    </row>
    <row r="3224" spans="1:17">
      <c r="A3224" s="824">
        <v>3</v>
      </c>
      <c r="B3224" s="824" t="s">
        <v>2470</v>
      </c>
      <c r="C3224" s="824" t="s">
        <v>2471</v>
      </c>
      <c r="D3224" s="824" t="s">
        <v>764</v>
      </c>
      <c r="E3224" s="824" t="e">
        <f>#REF!</f>
        <v>#REF!</v>
      </c>
      <c r="F3224" s="824">
        <v>10</v>
      </c>
      <c r="G3224" s="824" t="s">
        <v>2452</v>
      </c>
      <c r="H3224" s="824" t="e">
        <f>#REF!</f>
        <v>#REF!</v>
      </c>
      <c r="I3224" s="824" t="e">
        <f>#REF!+#REF!+#REF!+#REF!+#REF!+#REF!+#REF!+#REF!+#REF!+#REF!</f>
        <v>#REF!</v>
      </c>
      <c r="J3224" s="824" t="e">
        <f>#REF!+#REF!+#REF!+#REF!+#REF!+#REF!+#REF!+#REF!+#REF!+#REF!</f>
        <v>#REF!</v>
      </c>
      <c r="K3224" s="825" t="e">
        <f t="shared" si="81"/>
        <v>#REF!</v>
      </c>
      <c r="L3224" s="825" t="e">
        <f t="shared" si="82"/>
        <v>#REF!</v>
      </c>
      <c r="M3224" s="824" t="e">
        <f>#REF!</f>
        <v>#REF!</v>
      </c>
      <c r="N3224" s="824" t="e">
        <f>#REF!</f>
        <v>#REF!</v>
      </c>
      <c r="O3224" s="838" t="e">
        <f t="shared" si="83"/>
        <v>#REF!</v>
      </c>
      <c r="P3224" s="820" t="e">
        <f>Tabla13[[#This Row],[Ejec Real Acumu]]-Tabla13[[#This Row],[Proyec Ejec Acumul]]</f>
        <v>#REF!</v>
      </c>
      <c r="Q3224" s="820" t="e">
        <f>Tabla13[[#This Row],[Ejec Real Mes]]-Tabla13[[#This Row],[Program Entreg Mes]]</f>
        <v>#REF!</v>
      </c>
    </row>
    <row r="3225" spans="1:17">
      <c r="A3225" s="824">
        <v>4</v>
      </c>
      <c r="B3225" s="824" t="s">
        <v>2470</v>
      </c>
      <c r="C3225" s="824" t="s">
        <v>2471</v>
      </c>
      <c r="D3225" s="824" t="s">
        <v>764</v>
      </c>
      <c r="E3225" s="824" t="e">
        <f>#REF!</f>
        <v>#REF!</v>
      </c>
      <c r="F3225" s="824">
        <v>10</v>
      </c>
      <c r="G3225" s="824" t="s">
        <v>2452</v>
      </c>
      <c r="H3225" s="824" t="e">
        <f>#REF!</f>
        <v>#REF!</v>
      </c>
      <c r="I3225" s="824" t="e">
        <f>#REF!+#REF!+#REF!+#REF!+#REF!+#REF!+#REF!+#REF!+#REF!+#REF!</f>
        <v>#REF!</v>
      </c>
      <c r="J3225" s="824" t="e">
        <f>#REF!+#REF!+#REF!+#REF!+#REF!+#REF!+#REF!+#REF!+#REF!+#REF!</f>
        <v>#REF!</v>
      </c>
      <c r="K3225" s="825" t="e">
        <f t="shared" si="81"/>
        <v>#REF!</v>
      </c>
      <c r="L3225" s="825" t="e">
        <f t="shared" si="82"/>
        <v>#REF!</v>
      </c>
      <c r="M3225" s="824" t="e">
        <f>#REF!</f>
        <v>#REF!</v>
      </c>
      <c r="N3225" s="824" t="e">
        <f>#REF!</f>
        <v>#REF!</v>
      </c>
      <c r="O3225" s="838" t="e">
        <f t="shared" si="83"/>
        <v>#REF!</v>
      </c>
      <c r="P3225" s="820" t="e">
        <f>Tabla13[[#This Row],[Ejec Real Acumu]]-Tabla13[[#This Row],[Proyec Ejec Acumul]]</f>
        <v>#REF!</v>
      </c>
      <c r="Q3225" s="820" t="e">
        <f>Tabla13[[#This Row],[Ejec Real Mes]]-Tabla13[[#This Row],[Program Entreg Mes]]</f>
        <v>#REF!</v>
      </c>
    </row>
    <row r="3226" spans="1:17">
      <c r="A3226" s="824">
        <v>5</v>
      </c>
      <c r="B3226" s="824" t="s">
        <v>2470</v>
      </c>
      <c r="C3226" s="824" t="s">
        <v>2471</v>
      </c>
      <c r="D3226" s="824" t="s">
        <v>764</v>
      </c>
      <c r="E3226" s="824" t="e">
        <f>#REF!</f>
        <v>#REF!</v>
      </c>
      <c r="F3226" s="824">
        <v>10</v>
      </c>
      <c r="G3226" s="824" t="s">
        <v>2452</v>
      </c>
      <c r="H3226" s="824" t="e">
        <f>#REF!</f>
        <v>#REF!</v>
      </c>
      <c r="I3226" s="824" t="e">
        <f>#REF!+#REF!+#REF!+#REF!+#REF!+#REF!+#REF!+#REF!+#REF!+#REF!</f>
        <v>#REF!</v>
      </c>
      <c r="J3226" s="824" t="e">
        <f>#REF!+#REF!+#REF!+#REF!+#REF!+#REF!+#REF!+#REF!+#REF!+#REF!</f>
        <v>#REF!</v>
      </c>
      <c r="K3226" s="825" t="e">
        <f t="shared" si="81"/>
        <v>#REF!</v>
      </c>
      <c r="L3226" s="825" t="e">
        <f t="shared" si="82"/>
        <v>#REF!</v>
      </c>
      <c r="M3226" s="824" t="e">
        <f>#REF!</f>
        <v>#REF!</v>
      </c>
      <c r="N3226" s="824" t="e">
        <f>#REF!</f>
        <v>#REF!</v>
      </c>
      <c r="O3226" s="838" t="e">
        <f t="shared" si="83"/>
        <v>#REF!</v>
      </c>
      <c r="P3226" s="820" t="e">
        <f>Tabla13[[#This Row],[Ejec Real Acumu]]-Tabla13[[#This Row],[Proyec Ejec Acumul]]</f>
        <v>#REF!</v>
      </c>
      <c r="Q3226" s="820" t="e">
        <f>Tabla13[[#This Row],[Ejec Real Mes]]-Tabla13[[#This Row],[Program Entreg Mes]]</f>
        <v>#REF!</v>
      </c>
    </row>
    <row r="3227" spans="1:17">
      <c r="A3227" s="824">
        <v>6</v>
      </c>
      <c r="B3227" s="824" t="s">
        <v>2470</v>
      </c>
      <c r="C3227" s="824" t="s">
        <v>2471</v>
      </c>
      <c r="D3227" s="824" t="s">
        <v>764</v>
      </c>
      <c r="E3227" s="824" t="e">
        <f>#REF!</f>
        <v>#REF!</v>
      </c>
      <c r="F3227" s="824">
        <v>10</v>
      </c>
      <c r="G3227" s="824" t="s">
        <v>2452</v>
      </c>
      <c r="H3227" s="824" t="e">
        <f>#REF!</f>
        <v>#REF!</v>
      </c>
      <c r="I3227" s="824" t="e">
        <f>#REF!+#REF!+#REF!+#REF!+#REF!+#REF!+#REF!+#REF!+#REF!+#REF!</f>
        <v>#REF!</v>
      </c>
      <c r="J3227" s="824" t="e">
        <f>#REF!+#REF!+#REF!+#REF!+#REF!+#REF!+#REF!+#REF!+#REF!+#REF!</f>
        <v>#REF!</v>
      </c>
      <c r="K3227" s="825" t="e">
        <f t="shared" si="81"/>
        <v>#REF!</v>
      </c>
      <c r="L3227" s="825" t="e">
        <f t="shared" si="82"/>
        <v>#REF!</v>
      </c>
      <c r="M3227" s="824" t="e">
        <f>#REF!</f>
        <v>#REF!</v>
      </c>
      <c r="N3227" s="824" t="e">
        <f>#REF!</f>
        <v>#REF!</v>
      </c>
      <c r="O3227" s="838" t="e">
        <f t="shared" si="83"/>
        <v>#REF!</v>
      </c>
      <c r="P3227" s="820" t="e">
        <f>Tabla13[[#This Row],[Ejec Real Acumu]]-Tabla13[[#This Row],[Proyec Ejec Acumul]]</f>
        <v>#REF!</v>
      </c>
      <c r="Q3227" s="820" t="e">
        <f>Tabla13[[#This Row],[Ejec Real Mes]]-Tabla13[[#This Row],[Program Entreg Mes]]</f>
        <v>#REF!</v>
      </c>
    </row>
    <row r="3228" spans="1:17">
      <c r="A3228" s="824">
        <v>7</v>
      </c>
      <c r="B3228" s="824" t="s">
        <v>2470</v>
      </c>
      <c r="C3228" s="824" t="s">
        <v>2471</v>
      </c>
      <c r="D3228" s="824" t="s">
        <v>764</v>
      </c>
      <c r="E3228" s="824" t="e">
        <f>#REF!</f>
        <v>#REF!</v>
      </c>
      <c r="F3228" s="824">
        <v>10</v>
      </c>
      <c r="G3228" s="824" t="s">
        <v>2452</v>
      </c>
      <c r="H3228" s="824" t="e">
        <f>#REF!</f>
        <v>#REF!</v>
      </c>
      <c r="I3228" s="824" t="e">
        <f>#REF!+#REF!+#REF!+#REF!+#REF!+#REF!+#REF!+#REF!+#REF!+#REF!</f>
        <v>#REF!</v>
      </c>
      <c r="J3228" s="824" t="e">
        <f>#REF!+#REF!+#REF!+#REF!+#REF!+#REF!+#REF!+#REF!+#REF!+#REF!</f>
        <v>#REF!</v>
      </c>
      <c r="K3228" s="825" t="e">
        <f t="shared" si="81"/>
        <v>#REF!</v>
      </c>
      <c r="L3228" s="825" t="e">
        <f t="shared" si="82"/>
        <v>#REF!</v>
      </c>
      <c r="M3228" s="824" t="e">
        <f>#REF!</f>
        <v>#REF!</v>
      </c>
      <c r="N3228" s="824" t="e">
        <f>#REF!</f>
        <v>#REF!</v>
      </c>
      <c r="O3228" s="838" t="e">
        <f t="shared" si="83"/>
        <v>#REF!</v>
      </c>
      <c r="P3228" s="820" t="e">
        <f>Tabla13[[#This Row],[Ejec Real Acumu]]-Tabla13[[#This Row],[Proyec Ejec Acumul]]</f>
        <v>#REF!</v>
      </c>
      <c r="Q3228" s="820" t="e">
        <f>Tabla13[[#This Row],[Ejec Real Mes]]-Tabla13[[#This Row],[Program Entreg Mes]]</f>
        <v>#REF!</v>
      </c>
    </row>
    <row r="3229" spans="1:17">
      <c r="A3229" s="824">
        <v>1</v>
      </c>
      <c r="B3229" s="824" t="s">
        <v>2470</v>
      </c>
      <c r="C3229" s="824" t="s">
        <v>2471</v>
      </c>
      <c r="D3229" s="824" t="s">
        <v>764</v>
      </c>
      <c r="E3229" s="824" t="e">
        <f>#REF!</f>
        <v>#REF!</v>
      </c>
      <c r="F3229" s="824">
        <v>11</v>
      </c>
      <c r="G3229" s="824" t="s">
        <v>2453</v>
      </c>
      <c r="H3229" s="824" t="e">
        <f>#REF!</f>
        <v>#REF!</v>
      </c>
      <c r="I3229" s="824" t="e">
        <f>#REF!+#REF!+#REF!+#REF!+#REF!+#REF!+#REF!+#REF!+#REF!+#REF!+#REF!</f>
        <v>#REF!</v>
      </c>
      <c r="J3229" s="824" t="e">
        <f>#REF!+#REF!+#REF!+#REF!+#REF!+#REF!+#REF!+#REF!+#REF!+#REF!+#REF!</f>
        <v>#REF!</v>
      </c>
      <c r="K3229" s="825" t="e">
        <f t="shared" si="81"/>
        <v>#REF!</v>
      </c>
      <c r="L3229" s="825" t="e">
        <f t="shared" si="82"/>
        <v>#REF!</v>
      </c>
      <c r="M3229" s="824" t="e">
        <f>#REF!</f>
        <v>#REF!</v>
      </c>
      <c r="N3229" s="824" t="e">
        <f>#REF!</f>
        <v>#REF!</v>
      </c>
      <c r="O3229" s="838" t="e">
        <f t="shared" si="83"/>
        <v>#REF!</v>
      </c>
      <c r="P3229" s="820" t="e">
        <f>Tabla13[[#This Row],[Ejec Real Acumu]]-Tabla13[[#This Row],[Proyec Ejec Acumul]]</f>
        <v>#REF!</v>
      </c>
      <c r="Q3229" s="820" t="e">
        <f>Tabla13[[#This Row],[Ejec Real Mes]]-Tabla13[[#This Row],[Program Entreg Mes]]</f>
        <v>#REF!</v>
      </c>
    </row>
    <row r="3230" spans="1:17">
      <c r="A3230" s="824">
        <v>2</v>
      </c>
      <c r="B3230" s="824" t="s">
        <v>2470</v>
      </c>
      <c r="C3230" s="824" t="s">
        <v>2471</v>
      </c>
      <c r="D3230" s="824" t="s">
        <v>764</v>
      </c>
      <c r="E3230" s="824" t="e">
        <f>#REF!</f>
        <v>#REF!</v>
      </c>
      <c r="F3230" s="824">
        <v>11</v>
      </c>
      <c r="G3230" s="824" t="s">
        <v>2453</v>
      </c>
      <c r="H3230" s="824" t="e">
        <f>#REF!</f>
        <v>#REF!</v>
      </c>
      <c r="I3230" s="824" t="e">
        <f>#REF!+#REF!+#REF!+#REF!+#REF!+#REF!+#REF!+#REF!+#REF!+#REF!+#REF!</f>
        <v>#REF!</v>
      </c>
      <c r="J3230" s="824" t="e">
        <f>#REF!+#REF!+#REF!+#REF!+#REF!+#REF!+#REF!+#REF!+#REF!+#REF!+#REF!</f>
        <v>#REF!</v>
      </c>
      <c r="K3230" s="825" t="e">
        <f t="shared" si="81"/>
        <v>#REF!</v>
      </c>
      <c r="L3230" s="825" t="e">
        <f t="shared" si="82"/>
        <v>#REF!</v>
      </c>
      <c r="M3230" s="824" t="e">
        <f>#REF!</f>
        <v>#REF!</v>
      </c>
      <c r="N3230" s="824" t="e">
        <f>#REF!</f>
        <v>#REF!</v>
      </c>
      <c r="O3230" s="838" t="e">
        <f t="shared" si="83"/>
        <v>#REF!</v>
      </c>
      <c r="P3230" s="820" t="e">
        <f>Tabla13[[#This Row],[Ejec Real Acumu]]-Tabla13[[#This Row],[Proyec Ejec Acumul]]</f>
        <v>#REF!</v>
      </c>
      <c r="Q3230" s="820" t="e">
        <f>Tabla13[[#This Row],[Ejec Real Mes]]-Tabla13[[#This Row],[Program Entreg Mes]]</f>
        <v>#REF!</v>
      </c>
    </row>
    <row r="3231" spans="1:17">
      <c r="A3231" s="824">
        <v>3</v>
      </c>
      <c r="B3231" s="824" t="s">
        <v>2470</v>
      </c>
      <c r="C3231" s="824" t="s">
        <v>2471</v>
      </c>
      <c r="D3231" s="824" t="s">
        <v>764</v>
      </c>
      <c r="E3231" s="824" t="e">
        <f>#REF!</f>
        <v>#REF!</v>
      </c>
      <c r="F3231" s="824">
        <v>11</v>
      </c>
      <c r="G3231" s="824" t="s">
        <v>2453</v>
      </c>
      <c r="H3231" s="824" t="e">
        <f>#REF!</f>
        <v>#REF!</v>
      </c>
      <c r="I3231" s="824" t="e">
        <f>#REF!+#REF!+#REF!+#REF!+#REF!+#REF!+#REF!+#REF!+#REF!+#REF!+#REF!</f>
        <v>#REF!</v>
      </c>
      <c r="J3231" s="824" t="e">
        <f>#REF!+#REF!+#REF!+#REF!+#REF!+#REF!+#REF!+#REF!+#REF!+#REF!+#REF!</f>
        <v>#REF!</v>
      </c>
      <c r="K3231" s="825" t="e">
        <f t="shared" si="81"/>
        <v>#REF!</v>
      </c>
      <c r="L3231" s="825" t="e">
        <f t="shared" si="82"/>
        <v>#REF!</v>
      </c>
      <c r="M3231" s="824" t="e">
        <f>#REF!</f>
        <v>#REF!</v>
      </c>
      <c r="N3231" s="824" t="e">
        <f>#REF!</f>
        <v>#REF!</v>
      </c>
      <c r="O3231" s="838" t="e">
        <f t="shared" si="83"/>
        <v>#REF!</v>
      </c>
      <c r="P3231" s="820" t="e">
        <f>Tabla13[[#This Row],[Ejec Real Acumu]]-Tabla13[[#This Row],[Proyec Ejec Acumul]]</f>
        <v>#REF!</v>
      </c>
      <c r="Q3231" s="820" t="e">
        <f>Tabla13[[#This Row],[Ejec Real Mes]]-Tabla13[[#This Row],[Program Entreg Mes]]</f>
        <v>#REF!</v>
      </c>
    </row>
    <row r="3232" spans="1:17">
      <c r="A3232" s="824">
        <v>4</v>
      </c>
      <c r="B3232" s="824" t="s">
        <v>2470</v>
      </c>
      <c r="C3232" s="824" t="s">
        <v>2471</v>
      </c>
      <c r="D3232" s="824" t="s">
        <v>764</v>
      </c>
      <c r="E3232" s="824" t="e">
        <f>#REF!</f>
        <v>#REF!</v>
      </c>
      <c r="F3232" s="824">
        <v>11</v>
      </c>
      <c r="G3232" s="824" t="s">
        <v>2453</v>
      </c>
      <c r="H3232" s="824" t="e">
        <f>#REF!</f>
        <v>#REF!</v>
      </c>
      <c r="I3232" s="824" t="e">
        <f>#REF!+#REF!+#REF!+#REF!+#REF!+#REF!+#REF!+#REF!+#REF!+#REF!+#REF!</f>
        <v>#REF!</v>
      </c>
      <c r="J3232" s="824" t="e">
        <f>#REF!+#REF!+#REF!+#REF!+#REF!+#REF!+#REF!+#REF!+#REF!+#REF!+#REF!</f>
        <v>#REF!</v>
      </c>
      <c r="K3232" s="825" t="e">
        <f t="shared" si="81"/>
        <v>#REF!</v>
      </c>
      <c r="L3232" s="825" t="e">
        <f t="shared" si="82"/>
        <v>#REF!</v>
      </c>
      <c r="M3232" s="824" t="e">
        <f>#REF!</f>
        <v>#REF!</v>
      </c>
      <c r="N3232" s="824" t="e">
        <f>#REF!</f>
        <v>#REF!</v>
      </c>
      <c r="O3232" s="838" t="e">
        <f t="shared" si="83"/>
        <v>#REF!</v>
      </c>
      <c r="P3232" s="820" t="e">
        <f>Tabla13[[#This Row],[Ejec Real Acumu]]-Tabla13[[#This Row],[Proyec Ejec Acumul]]</f>
        <v>#REF!</v>
      </c>
      <c r="Q3232" s="820" t="e">
        <f>Tabla13[[#This Row],[Ejec Real Mes]]-Tabla13[[#This Row],[Program Entreg Mes]]</f>
        <v>#REF!</v>
      </c>
    </row>
    <row r="3233" spans="1:17">
      <c r="A3233" s="824">
        <v>5</v>
      </c>
      <c r="B3233" s="824" t="s">
        <v>2470</v>
      </c>
      <c r="C3233" s="824" t="s">
        <v>2471</v>
      </c>
      <c r="D3233" s="824" t="s">
        <v>764</v>
      </c>
      <c r="E3233" s="824" t="e">
        <f>#REF!</f>
        <v>#REF!</v>
      </c>
      <c r="F3233" s="824">
        <v>11</v>
      </c>
      <c r="G3233" s="824" t="s">
        <v>2453</v>
      </c>
      <c r="H3233" s="824" t="e">
        <f>#REF!</f>
        <v>#REF!</v>
      </c>
      <c r="I3233" s="824" t="e">
        <f>#REF!+#REF!+#REF!+#REF!+#REF!+#REF!+#REF!+#REF!+#REF!+#REF!+#REF!</f>
        <v>#REF!</v>
      </c>
      <c r="J3233" s="824" t="e">
        <f>#REF!+#REF!+#REF!+#REF!+#REF!+#REF!+#REF!+#REF!+#REF!+#REF!+#REF!</f>
        <v>#REF!</v>
      </c>
      <c r="K3233" s="825" t="e">
        <f t="shared" si="81"/>
        <v>#REF!</v>
      </c>
      <c r="L3233" s="825" t="e">
        <f t="shared" si="82"/>
        <v>#REF!</v>
      </c>
      <c r="M3233" s="824" t="e">
        <f>#REF!</f>
        <v>#REF!</v>
      </c>
      <c r="N3233" s="824" t="e">
        <f>#REF!</f>
        <v>#REF!</v>
      </c>
      <c r="O3233" s="838" t="e">
        <f t="shared" si="83"/>
        <v>#REF!</v>
      </c>
      <c r="P3233" s="820" t="e">
        <f>Tabla13[[#This Row],[Ejec Real Acumu]]-Tabla13[[#This Row],[Proyec Ejec Acumul]]</f>
        <v>#REF!</v>
      </c>
      <c r="Q3233" s="820" t="e">
        <f>Tabla13[[#This Row],[Ejec Real Mes]]-Tabla13[[#This Row],[Program Entreg Mes]]</f>
        <v>#REF!</v>
      </c>
    </row>
    <row r="3234" spans="1:17">
      <c r="A3234" s="824">
        <v>6</v>
      </c>
      <c r="B3234" s="824" t="s">
        <v>2470</v>
      </c>
      <c r="C3234" s="824" t="s">
        <v>2471</v>
      </c>
      <c r="D3234" s="824" t="s">
        <v>764</v>
      </c>
      <c r="E3234" s="824" t="e">
        <f>#REF!</f>
        <v>#REF!</v>
      </c>
      <c r="F3234" s="824">
        <v>11</v>
      </c>
      <c r="G3234" s="824" t="s">
        <v>2453</v>
      </c>
      <c r="H3234" s="824" t="e">
        <f>#REF!</f>
        <v>#REF!</v>
      </c>
      <c r="I3234" s="824" t="e">
        <f>#REF!+#REF!+#REF!+#REF!+#REF!+#REF!+#REF!+#REF!+#REF!+#REF!+#REF!</f>
        <v>#REF!</v>
      </c>
      <c r="J3234" s="824" t="e">
        <f>#REF!+#REF!+#REF!+#REF!+#REF!+#REF!+#REF!+#REF!+#REF!+#REF!+#REF!</f>
        <v>#REF!</v>
      </c>
      <c r="K3234" s="825" t="e">
        <f t="shared" si="81"/>
        <v>#REF!</v>
      </c>
      <c r="L3234" s="825" t="e">
        <f t="shared" si="82"/>
        <v>#REF!</v>
      </c>
      <c r="M3234" s="824" t="e">
        <f>#REF!</f>
        <v>#REF!</v>
      </c>
      <c r="N3234" s="824" t="e">
        <f>#REF!</f>
        <v>#REF!</v>
      </c>
      <c r="O3234" s="838" t="e">
        <f t="shared" si="83"/>
        <v>#REF!</v>
      </c>
      <c r="P3234" s="820" t="e">
        <f>Tabla13[[#This Row],[Ejec Real Acumu]]-Tabla13[[#This Row],[Proyec Ejec Acumul]]</f>
        <v>#REF!</v>
      </c>
      <c r="Q3234" s="820" t="e">
        <f>Tabla13[[#This Row],[Ejec Real Mes]]-Tabla13[[#This Row],[Program Entreg Mes]]</f>
        <v>#REF!</v>
      </c>
    </row>
    <row r="3235" spans="1:17">
      <c r="A3235" s="824">
        <v>7</v>
      </c>
      <c r="B3235" s="824" t="s">
        <v>2470</v>
      </c>
      <c r="C3235" s="824" t="s">
        <v>2471</v>
      </c>
      <c r="D3235" s="824" t="s">
        <v>764</v>
      </c>
      <c r="E3235" s="824" t="e">
        <f>#REF!</f>
        <v>#REF!</v>
      </c>
      <c r="F3235" s="824">
        <v>11</v>
      </c>
      <c r="G3235" s="824" t="s">
        <v>2453</v>
      </c>
      <c r="H3235" s="824" t="e">
        <f>#REF!</f>
        <v>#REF!</v>
      </c>
      <c r="I3235" s="824" t="e">
        <f>#REF!+#REF!+#REF!+#REF!+#REF!+#REF!+#REF!+#REF!+#REF!+#REF!+#REF!</f>
        <v>#REF!</v>
      </c>
      <c r="J3235" s="824" t="e">
        <f>#REF!+#REF!+#REF!+#REF!+#REF!+#REF!+#REF!+#REF!+#REF!+#REF!+#REF!</f>
        <v>#REF!</v>
      </c>
      <c r="K3235" s="825" t="e">
        <f t="shared" si="81"/>
        <v>#REF!</v>
      </c>
      <c r="L3235" s="825" t="e">
        <f t="shared" si="82"/>
        <v>#REF!</v>
      </c>
      <c r="M3235" s="824" t="e">
        <f>#REF!</f>
        <v>#REF!</v>
      </c>
      <c r="N3235" s="824" t="e">
        <f>#REF!</f>
        <v>#REF!</v>
      </c>
      <c r="O3235" s="838" t="e">
        <f t="shared" si="83"/>
        <v>#REF!</v>
      </c>
      <c r="P3235" s="820" t="e">
        <f>Tabla13[[#This Row],[Ejec Real Acumu]]-Tabla13[[#This Row],[Proyec Ejec Acumul]]</f>
        <v>#REF!</v>
      </c>
      <c r="Q3235" s="820" t="e">
        <f>Tabla13[[#This Row],[Ejec Real Mes]]-Tabla13[[#This Row],[Program Entreg Mes]]</f>
        <v>#REF!</v>
      </c>
    </row>
    <row r="3236" spans="1:17">
      <c r="A3236" s="824">
        <v>1</v>
      </c>
      <c r="B3236" s="824" t="s">
        <v>2470</v>
      </c>
      <c r="C3236" s="824" t="s">
        <v>2471</v>
      </c>
      <c r="D3236" s="824" t="s">
        <v>764</v>
      </c>
      <c r="E3236" s="824" t="e">
        <f>#REF!</f>
        <v>#REF!</v>
      </c>
      <c r="F3236" s="824">
        <v>12</v>
      </c>
      <c r="G3236" s="824" t="s">
        <v>2454</v>
      </c>
      <c r="H3236" s="824" t="e">
        <f>#REF!</f>
        <v>#REF!</v>
      </c>
      <c r="I3236" s="824" t="e">
        <f>#REF!+#REF!+#REF!+#REF!+#REF!+#REF!+#REF!+#REF!+#REF!+#REF!+#REF!+#REF!</f>
        <v>#REF!</v>
      </c>
      <c r="J3236" s="824" t="e">
        <f>#REF!+#REF!+#REF!+#REF!+#REF!+#REF!+#REF!+#REF!+#REF!+#REF!+#REF!+#REF!</f>
        <v>#REF!</v>
      </c>
      <c r="K3236" s="825" t="e">
        <f t="shared" si="81"/>
        <v>#REF!</v>
      </c>
      <c r="L3236" s="825" t="e">
        <f t="shared" si="82"/>
        <v>#REF!</v>
      </c>
      <c r="M3236" s="824" t="e">
        <f>#REF!</f>
        <v>#REF!</v>
      </c>
      <c r="N3236" s="824" t="e">
        <f>#REF!</f>
        <v>#REF!</v>
      </c>
      <c r="O3236" s="838" t="e">
        <f t="shared" si="83"/>
        <v>#REF!</v>
      </c>
      <c r="P3236" s="820" t="e">
        <f>Tabla13[[#This Row],[Ejec Real Acumu]]-Tabla13[[#This Row],[Proyec Ejec Acumul]]</f>
        <v>#REF!</v>
      </c>
      <c r="Q3236" s="820" t="e">
        <f>Tabla13[[#This Row],[Ejec Real Mes]]-Tabla13[[#This Row],[Program Entreg Mes]]</f>
        <v>#REF!</v>
      </c>
    </row>
    <row r="3237" spans="1:17">
      <c r="A3237" s="824">
        <v>2</v>
      </c>
      <c r="B3237" s="824" t="s">
        <v>2470</v>
      </c>
      <c r="C3237" s="824" t="s">
        <v>2471</v>
      </c>
      <c r="D3237" s="824" t="s">
        <v>764</v>
      </c>
      <c r="E3237" s="824" t="e">
        <f>#REF!</f>
        <v>#REF!</v>
      </c>
      <c r="F3237" s="824">
        <v>12</v>
      </c>
      <c r="G3237" s="824" t="s">
        <v>2454</v>
      </c>
      <c r="H3237" s="824" t="e">
        <f>#REF!</f>
        <v>#REF!</v>
      </c>
      <c r="I3237" s="824" t="e">
        <f>#REF!+#REF!+#REF!+#REF!+#REF!+#REF!+#REF!+#REF!+#REF!+#REF!+#REF!+#REF!</f>
        <v>#REF!</v>
      </c>
      <c r="J3237" s="824" t="e">
        <f>#REF!+#REF!+#REF!+#REF!+#REF!+#REF!+#REF!+#REF!+#REF!+#REF!+#REF!+#REF!</f>
        <v>#REF!</v>
      </c>
      <c r="K3237" s="825" t="e">
        <f t="shared" si="81"/>
        <v>#REF!</v>
      </c>
      <c r="L3237" s="825" t="e">
        <f t="shared" si="82"/>
        <v>#REF!</v>
      </c>
      <c r="M3237" s="824" t="e">
        <f>#REF!</f>
        <v>#REF!</v>
      </c>
      <c r="N3237" s="824" t="e">
        <f>#REF!</f>
        <v>#REF!</v>
      </c>
      <c r="O3237" s="838" t="e">
        <f t="shared" si="83"/>
        <v>#REF!</v>
      </c>
      <c r="P3237" s="820" t="e">
        <f>Tabla13[[#This Row],[Ejec Real Acumu]]-Tabla13[[#This Row],[Proyec Ejec Acumul]]</f>
        <v>#REF!</v>
      </c>
      <c r="Q3237" s="820" t="e">
        <f>Tabla13[[#This Row],[Ejec Real Mes]]-Tabla13[[#This Row],[Program Entreg Mes]]</f>
        <v>#REF!</v>
      </c>
    </row>
    <row r="3238" spans="1:17">
      <c r="A3238" s="824">
        <v>3</v>
      </c>
      <c r="B3238" s="824" t="s">
        <v>2470</v>
      </c>
      <c r="C3238" s="824" t="s">
        <v>2471</v>
      </c>
      <c r="D3238" s="824" t="s">
        <v>764</v>
      </c>
      <c r="E3238" s="824" t="e">
        <f>#REF!</f>
        <v>#REF!</v>
      </c>
      <c r="F3238" s="824">
        <v>12</v>
      </c>
      <c r="G3238" s="824" t="s">
        <v>2454</v>
      </c>
      <c r="H3238" s="824" t="e">
        <f>#REF!</f>
        <v>#REF!</v>
      </c>
      <c r="I3238" s="824" t="e">
        <f>#REF!+#REF!+#REF!+#REF!+#REF!+#REF!+#REF!+#REF!+#REF!+#REF!+#REF!+#REF!</f>
        <v>#REF!</v>
      </c>
      <c r="J3238" s="824" t="e">
        <f>#REF!+#REF!+#REF!+#REF!+#REF!+#REF!+#REF!+#REF!+#REF!+#REF!+#REF!+#REF!</f>
        <v>#REF!</v>
      </c>
      <c r="K3238" s="825" t="e">
        <f t="shared" si="81"/>
        <v>#REF!</v>
      </c>
      <c r="L3238" s="825" t="e">
        <f t="shared" si="82"/>
        <v>#REF!</v>
      </c>
      <c r="M3238" s="824" t="e">
        <f>#REF!</f>
        <v>#REF!</v>
      </c>
      <c r="N3238" s="824" t="e">
        <f>#REF!</f>
        <v>#REF!</v>
      </c>
      <c r="O3238" s="838" t="e">
        <f t="shared" si="83"/>
        <v>#REF!</v>
      </c>
      <c r="P3238" s="820" t="e">
        <f>Tabla13[[#This Row],[Ejec Real Acumu]]-Tabla13[[#This Row],[Proyec Ejec Acumul]]</f>
        <v>#REF!</v>
      </c>
      <c r="Q3238" s="820" t="e">
        <f>Tabla13[[#This Row],[Ejec Real Mes]]-Tabla13[[#This Row],[Program Entreg Mes]]</f>
        <v>#REF!</v>
      </c>
    </row>
    <row r="3239" spans="1:17">
      <c r="A3239" s="824">
        <v>4</v>
      </c>
      <c r="B3239" s="824" t="s">
        <v>2470</v>
      </c>
      <c r="C3239" s="824" t="s">
        <v>2471</v>
      </c>
      <c r="D3239" s="824" t="s">
        <v>764</v>
      </c>
      <c r="E3239" s="824" t="e">
        <f>#REF!</f>
        <v>#REF!</v>
      </c>
      <c r="F3239" s="824">
        <v>12</v>
      </c>
      <c r="G3239" s="824" t="s">
        <v>2454</v>
      </c>
      <c r="H3239" s="824" t="e">
        <f>#REF!</f>
        <v>#REF!</v>
      </c>
      <c r="I3239" s="824" t="e">
        <f>#REF!+#REF!+#REF!+#REF!+#REF!+#REF!+#REF!+#REF!+#REF!+#REF!+#REF!+#REF!</f>
        <v>#REF!</v>
      </c>
      <c r="J3239" s="824" t="e">
        <f>#REF!+#REF!+#REF!+#REF!+#REF!+#REF!+#REF!+#REF!+#REF!+#REF!+#REF!+#REF!</f>
        <v>#REF!</v>
      </c>
      <c r="K3239" s="825" t="e">
        <f t="shared" si="81"/>
        <v>#REF!</v>
      </c>
      <c r="L3239" s="825" t="e">
        <f t="shared" si="82"/>
        <v>#REF!</v>
      </c>
      <c r="M3239" s="824" t="e">
        <f>#REF!</f>
        <v>#REF!</v>
      </c>
      <c r="N3239" s="824" t="e">
        <f>#REF!</f>
        <v>#REF!</v>
      </c>
      <c r="O3239" s="838" t="e">
        <f t="shared" si="83"/>
        <v>#REF!</v>
      </c>
      <c r="P3239" s="820" t="e">
        <f>Tabla13[[#This Row],[Ejec Real Acumu]]-Tabla13[[#This Row],[Proyec Ejec Acumul]]</f>
        <v>#REF!</v>
      </c>
      <c r="Q3239" s="820" t="e">
        <f>Tabla13[[#This Row],[Ejec Real Mes]]-Tabla13[[#This Row],[Program Entreg Mes]]</f>
        <v>#REF!</v>
      </c>
    </row>
    <row r="3240" spans="1:17">
      <c r="A3240" s="824">
        <v>5</v>
      </c>
      <c r="B3240" s="824" t="s">
        <v>2470</v>
      </c>
      <c r="C3240" s="824" t="s">
        <v>2471</v>
      </c>
      <c r="D3240" s="824" t="s">
        <v>764</v>
      </c>
      <c r="E3240" s="824" t="e">
        <f>#REF!</f>
        <v>#REF!</v>
      </c>
      <c r="F3240" s="824">
        <v>12</v>
      </c>
      <c r="G3240" s="824" t="s">
        <v>2454</v>
      </c>
      <c r="H3240" s="824" t="e">
        <f>#REF!</f>
        <v>#REF!</v>
      </c>
      <c r="I3240" s="824" t="e">
        <f>#REF!+#REF!+#REF!+#REF!+#REF!+#REF!+#REF!+#REF!+#REF!+#REF!+#REF!+#REF!</f>
        <v>#REF!</v>
      </c>
      <c r="J3240" s="824" t="e">
        <f>#REF!+#REF!+#REF!+#REF!+#REF!+#REF!+#REF!+#REF!+#REF!+#REF!+#REF!+#REF!</f>
        <v>#REF!</v>
      </c>
      <c r="K3240" s="825" t="e">
        <f t="shared" si="81"/>
        <v>#REF!</v>
      </c>
      <c r="L3240" s="825" t="e">
        <f t="shared" si="82"/>
        <v>#REF!</v>
      </c>
      <c r="M3240" s="824" t="e">
        <f>#REF!</f>
        <v>#REF!</v>
      </c>
      <c r="N3240" s="824" t="e">
        <f>#REF!</f>
        <v>#REF!</v>
      </c>
      <c r="O3240" s="838" t="e">
        <f t="shared" si="83"/>
        <v>#REF!</v>
      </c>
      <c r="P3240" s="820" t="e">
        <f>Tabla13[[#This Row],[Ejec Real Acumu]]-Tabla13[[#This Row],[Proyec Ejec Acumul]]</f>
        <v>#REF!</v>
      </c>
      <c r="Q3240" s="820" t="e">
        <f>Tabla13[[#This Row],[Ejec Real Mes]]-Tabla13[[#This Row],[Program Entreg Mes]]</f>
        <v>#REF!</v>
      </c>
    </row>
    <row r="3241" spans="1:17">
      <c r="A3241" s="824">
        <v>6</v>
      </c>
      <c r="B3241" s="824" t="s">
        <v>2470</v>
      </c>
      <c r="C3241" s="824" t="s">
        <v>2471</v>
      </c>
      <c r="D3241" s="824" t="s">
        <v>764</v>
      </c>
      <c r="E3241" s="824" t="e">
        <f>#REF!</f>
        <v>#REF!</v>
      </c>
      <c r="F3241" s="824">
        <v>12</v>
      </c>
      <c r="G3241" s="824" t="s">
        <v>2454</v>
      </c>
      <c r="H3241" s="824" t="e">
        <f>#REF!</f>
        <v>#REF!</v>
      </c>
      <c r="I3241" s="824" t="e">
        <f>#REF!+#REF!+#REF!+#REF!+#REF!+#REF!+#REF!+#REF!+#REF!+#REF!+#REF!+#REF!</f>
        <v>#REF!</v>
      </c>
      <c r="J3241" s="824" t="e">
        <f>#REF!+#REF!+#REF!+#REF!+#REF!+#REF!+#REF!+#REF!+#REF!+#REF!+#REF!+#REF!</f>
        <v>#REF!</v>
      </c>
      <c r="K3241" s="825" t="e">
        <f t="shared" si="81"/>
        <v>#REF!</v>
      </c>
      <c r="L3241" s="825" t="e">
        <f t="shared" si="82"/>
        <v>#REF!</v>
      </c>
      <c r="M3241" s="824" t="e">
        <f>#REF!</f>
        <v>#REF!</v>
      </c>
      <c r="N3241" s="824" t="e">
        <f>#REF!</f>
        <v>#REF!</v>
      </c>
      <c r="O3241" s="838" t="e">
        <f t="shared" si="83"/>
        <v>#REF!</v>
      </c>
      <c r="P3241" s="820" t="e">
        <f>Tabla13[[#This Row],[Ejec Real Acumu]]-Tabla13[[#This Row],[Proyec Ejec Acumul]]</f>
        <v>#REF!</v>
      </c>
      <c r="Q3241" s="820" t="e">
        <f>Tabla13[[#This Row],[Ejec Real Mes]]-Tabla13[[#This Row],[Program Entreg Mes]]</f>
        <v>#REF!</v>
      </c>
    </row>
    <row r="3242" spans="1:17">
      <c r="A3242" s="824">
        <v>7</v>
      </c>
      <c r="B3242" s="824" t="s">
        <v>2470</v>
      </c>
      <c r="C3242" s="824" t="s">
        <v>2471</v>
      </c>
      <c r="D3242" s="824" t="s">
        <v>764</v>
      </c>
      <c r="E3242" s="824" t="e">
        <f>#REF!</f>
        <v>#REF!</v>
      </c>
      <c r="F3242" s="824">
        <v>12</v>
      </c>
      <c r="G3242" s="824" t="s">
        <v>2454</v>
      </c>
      <c r="H3242" s="824" t="e">
        <f>#REF!</f>
        <v>#REF!</v>
      </c>
      <c r="I3242" s="824" t="e">
        <f>#REF!+#REF!+#REF!+#REF!+#REF!+#REF!+#REF!+#REF!+#REF!+#REF!+#REF!+#REF!</f>
        <v>#REF!</v>
      </c>
      <c r="J3242" s="824" t="e">
        <f>#REF!+#REF!+#REF!+#REF!+#REF!+#REF!+#REF!+#REF!+#REF!+#REF!+#REF!+#REF!</f>
        <v>#REF!</v>
      </c>
      <c r="K3242" s="825" t="e">
        <f>I3242/H3242</f>
        <v>#REF!</v>
      </c>
      <c r="L3242" s="825" t="e">
        <f>J3242/H3242</f>
        <v>#REF!</v>
      </c>
      <c r="M3242" s="824" t="e">
        <f>#REF!</f>
        <v>#REF!</v>
      </c>
      <c r="N3242" s="824" t="e">
        <f>#REF!</f>
        <v>#REF!</v>
      </c>
      <c r="O3242" s="838" t="e">
        <f t="shared" si="83"/>
        <v>#REF!</v>
      </c>
      <c r="P3242" s="820" t="e">
        <f>Tabla13[[#This Row],[Ejec Real Acumu]]-Tabla13[[#This Row],[Proyec Ejec Acumul]]</f>
        <v>#REF!</v>
      </c>
      <c r="Q3242" s="820" t="e">
        <f>Tabla13[[#This Row],[Ejec Real Mes]]-Tabla13[[#This Row],[Program Entreg Mes]]</f>
        <v>#REF!</v>
      </c>
    </row>
    <row r="3243" spans="1:17">
      <c r="A3243" s="820">
        <v>1</v>
      </c>
      <c r="B3243" s="820" t="s">
        <v>2472</v>
      </c>
      <c r="C3243" s="820" t="s">
        <v>2473</v>
      </c>
      <c r="D3243" s="820" t="str">
        <f>'PES- PEI 2023'!$BG$5</f>
        <v>Subdirección de Servicios Metrológicos y Relación con el Ciudadano</v>
      </c>
      <c r="E3243" t="str">
        <f>'PES- PEI 2023'!$F$5</f>
        <v>Aumento de servicios metrológicos prestados</v>
      </c>
      <c r="F3243" s="820">
        <v>1</v>
      </c>
      <c r="G3243" s="820" t="s">
        <v>2443</v>
      </c>
      <c r="H3243" s="633">
        <f>'PES- PEI 2023'!$BE$5</f>
        <v>0.03</v>
      </c>
      <c r="I3243">
        <f>'PES- PEI 2023'!BT5</f>
        <v>0</v>
      </c>
      <c r="J3243" s="633">
        <f>'PES- PEI 2023'!BH5</f>
        <v>0</v>
      </c>
      <c r="K3243" s="842">
        <f>I3243/H3243</f>
        <v>0</v>
      </c>
      <c r="L3243" s="842">
        <f>J3243/H3243</f>
        <v>0</v>
      </c>
      <c r="M3243">
        <f>'PES- PEI 2023'!AS5</f>
        <v>0</v>
      </c>
      <c r="N3243">
        <f>'PES- PEI 2023'!BH5</f>
        <v>0</v>
      </c>
      <c r="O3243" s="843" t="e">
        <f t="shared" si="83"/>
        <v>#DIV/0!</v>
      </c>
      <c r="P3243" s="820">
        <f>Tabla13[[#This Row],[Ejec Real Acumu]]-Tabla13[[#This Row],[Proyec Ejec Acumul]]</f>
        <v>0</v>
      </c>
      <c r="Q3243" s="820">
        <f>Tabla13[[#This Row],[Ejec Real Mes]]-Tabla13[[#This Row],[Program Entreg Mes]]</f>
        <v>0</v>
      </c>
    </row>
    <row r="3244" spans="1:17">
      <c r="A3244" s="820">
        <v>2</v>
      </c>
      <c r="B3244" s="820" t="s">
        <v>2472</v>
      </c>
      <c r="C3244" s="820" t="s">
        <v>2473</v>
      </c>
      <c r="D3244" s="820" t="str">
        <f>'PES- PEI 2023'!$BG$6</f>
        <v>Subdirección de Servicios Metrológicos y Relación con el Ciudadano</v>
      </c>
      <c r="E3244" t="str">
        <f>'PES- PEI 2023'!$F$6</f>
        <v>Estudios de identificación de brechas metrológicas que contribuyan a las apuestas productivas estratégicas</v>
      </c>
      <c r="F3244" s="820">
        <v>1</v>
      </c>
      <c r="G3244" s="820" t="s">
        <v>2443</v>
      </c>
      <c r="H3244">
        <f>'PES- PEI 2023'!$BE$6</f>
        <v>2</v>
      </c>
      <c r="I3244">
        <f>'PES- PEI 2023'!BT6</f>
        <v>0</v>
      </c>
      <c r="J3244" s="633">
        <f>'PES- PEI 2023'!BH6</f>
        <v>0</v>
      </c>
      <c r="K3244" s="842">
        <f t="shared" ref="K3244:K3264" si="84">I3244/H3244</f>
        <v>0</v>
      </c>
      <c r="L3244" s="842">
        <f t="shared" ref="L3244:L3264" si="85">J3244/H3244</f>
        <v>0</v>
      </c>
      <c r="M3244">
        <f>'PES- PEI 2023'!AS6</f>
        <v>0</v>
      </c>
      <c r="N3244">
        <f>'PES- PEI 2023'!BH6</f>
        <v>0</v>
      </c>
      <c r="O3244" s="843" t="e">
        <f t="shared" si="83"/>
        <v>#DIV/0!</v>
      </c>
      <c r="P3244" s="820">
        <f>Tabla13[[#This Row],[Ejec Real Acumu]]-Tabla13[[#This Row],[Proyec Ejec Acumul]]</f>
        <v>0</v>
      </c>
      <c r="Q3244" s="820">
        <f>Tabla13[[#This Row],[Ejec Real Mes]]-Tabla13[[#This Row],[Program Entreg Mes]]</f>
        <v>0</v>
      </c>
    </row>
    <row r="3245" spans="1:17">
      <c r="A3245" s="820">
        <v>3</v>
      </c>
      <c r="B3245" s="820" t="s">
        <v>2472</v>
      </c>
      <c r="C3245" s="820" t="s">
        <v>2473</v>
      </c>
      <c r="D3245" s="820" t="str">
        <f>'PES- PEI 2023'!$BG$7</f>
        <v>Subdirección de Servicios Metrológicos y Relación con el Ciudadano</v>
      </c>
      <c r="E3245" t="str">
        <f>'PES- PEI 2023'!$F$7</f>
        <v xml:space="preserve">Participación en eventos y canales de comunicación para divulgación de servicios del SICAL </v>
      </c>
      <c r="F3245" s="820">
        <v>1</v>
      </c>
      <c r="G3245" s="820" t="s">
        <v>2443</v>
      </c>
      <c r="H3245">
        <f>'PES- PEI 2023'!$BE$7</f>
        <v>2</v>
      </c>
      <c r="I3245">
        <f>'PES- PEI 2023'!BT7</f>
        <v>1</v>
      </c>
      <c r="J3245" s="633">
        <f>'PES- PEI 2023'!BH7</f>
        <v>0</v>
      </c>
      <c r="K3245" s="842">
        <f t="shared" si="84"/>
        <v>0.5</v>
      </c>
      <c r="L3245" s="842">
        <f t="shared" si="85"/>
        <v>0</v>
      </c>
      <c r="M3245">
        <f>'PES- PEI 2023'!AS7</f>
        <v>0</v>
      </c>
      <c r="N3245">
        <f>'PES- PEI 2023'!BH7</f>
        <v>0</v>
      </c>
      <c r="O3245" s="843" t="e">
        <f t="shared" si="83"/>
        <v>#DIV/0!</v>
      </c>
      <c r="P3245" s="820">
        <f>Tabla13[[#This Row],[Ejec Real Acumu]]-Tabla13[[#This Row],[Proyec Ejec Acumul]]</f>
        <v>-1</v>
      </c>
      <c r="Q3245" s="820">
        <f>Tabla13[[#This Row],[Ejec Real Mes]]-Tabla13[[#This Row],[Program Entreg Mes]]</f>
        <v>0</v>
      </c>
    </row>
    <row r="3246" spans="1:17">
      <c r="A3246" s="820">
        <v>4</v>
      </c>
      <c r="B3246" s="820" t="s">
        <v>2472</v>
      </c>
      <c r="C3246" s="820" t="s">
        <v>2473</v>
      </c>
      <c r="D3246" s="820" t="str">
        <f>'PES- PEI 2023'!$BG$8</f>
        <v>Subdirección de Servicios Metrológicos y Relación con el Ciudadano</v>
      </c>
      <c r="E3246" t="str">
        <f>'PES- PEI 2023'!$F$8</f>
        <v>Servicios de asistencia técnica prestados para la industria en términos de lograr certificaciones de calidad</v>
      </c>
      <c r="F3246" s="820">
        <v>1</v>
      </c>
      <c r="G3246" s="820" t="s">
        <v>2443</v>
      </c>
      <c r="H3246">
        <f>'PES- PEI 2023'!$BE$8</f>
        <v>4</v>
      </c>
      <c r="I3246">
        <f>'PES- PEI 2023'!BT8</f>
        <v>0</v>
      </c>
      <c r="J3246" s="633">
        <f>'PES- PEI 2023'!BH8</f>
        <v>0</v>
      </c>
      <c r="K3246" s="842">
        <f t="shared" si="84"/>
        <v>0</v>
      </c>
      <c r="L3246" s="842">
        <f t="shared" si="85"/>
        <v>0</v>
      </c>
      <c r="M3246">
        <f>'PES- PEI 2023'!AS8</f>
        <v>0</v>
      </c>
      <c r="N3246">
        <f>'PES- PEI 2023'!BH8</f>
        <v>0</v>
      </c>
      <c r="O3246" s="843" t="e">
        <f t="shared" si="83"/>
        <v>#DIV/0!</v>
      </c>
      <c r="P3246" s="820">
        <f>Tabla13[[#This Row],[Ejec Real Acumu]]-Tabla13[[#This Row],[Proyec Ejec Acumul]]</f>
        <v>0</v>
      </c>
      <c r="Q3246" s="820">
        <f>Tabla13[[#This Row],[Ejec Real Mes]]-Tabla13[[#This Row],[Program Entreg Mes]]</f>
        <v>0</v>
      </c>
    </row>
    <row r="3247" spans="1:17">
      <c r="A3247" s="820">
        <v>5</v>
      </c>
      <c r="B3247" s="820" t="s">
        <v>2472</v>
      </c>
      <c r="C3247" s="820" t="s">
        <v>2473</v>
      </c>
      <c r="D3247" s="820" t="str">
        <f>'PES- PEI 2023'!$BG$9</f>
        <v>SMF / SMQB /  SSMRC</v>
      </c>
      <c r="E3247" t="str">
        <f>'PES- PEI 2023'!$F$9</f>
        <v>Participación en definición de regulación</v>
      </c>
      <c r="F3247" s="820">
        <v>1</v>
      </c>
      <c r="G3247" s="820" t="s">
        <v>2443</v>
      </c>
      <c r="H3247">
        <f>'PES- PEI 2023'!$BE$9</f>
        <v>1</v>
      </c>
      <c r="I3247">
        <f>'PES- PEI 2023'!BT9</f>
        <v>1</v>
      </c>
      <c r="J3247" s="633">
        <f>'PES- PEI 2023'!BH9</f>
        <v>0</v>
      </c>
      <c r="K3247" s="842">
        <f t="shared" si="84"/>
        <v>1</v>
      </c>
      <c r="L3247" s="842">
        <f t="shared" si="85"/>
        <v>0</v>
      </c>
      <c r="M3247">
        <f>'PES- PEI 2023'!AS9</f>
        <v>0</v>
      </c>
      <c r="N3247">
        <f>'PES- PEI 2023'!BH9</f>
        <v>0</v>
      </c>
      <c r="O3247" s="843" t="e">
        <f t="shared" si="83"/>
        <v>#DIV/0!</v>
      </c>
      <c r="P3247" s="820">
        <f>Tabla13[[#This Row],[Ejec Real Acumu]]-Tabla13[[#This Row],[Proyec Ejec Acumul]]</f>
        <v>-1</v>
      </c>
      <c r="Q3247" s="820">
        <f>Tabla13[[#This Row],[Ejec Real Mes]]-Tabla13[[#This Row],[Program Entreg Mes]]</f>
        <v>0</v>
      </c>
    </row>
    <row r="3248" spans="1:17">
      <c r="A3248" s="820">
        <v>6</v>
      </c>
      <c r="B3248" s="820" t="s">
        <v>2472</v>
      </c>
      <c r="C3248" s="820" t="s">
        <v>2473</v>
      </c>
      <c r="D3248" s="820" t="str">
        <f>'PES- PEI 2023'!$BG$10</f>
        <v>Subdirección de Servicios Metrológicos y Relación con el Ciudadano</v>
      </c>
      <c r="E3248" t="str">
        <f>'PES- PEI 2023'!$F$10</f>
        <v>Actividades de CTI implementadas</v>
      </c>
      <c r="F3248" s="820">
        <v>1</v>
      </c>
      <c r="G3248" s="820" t="s">
        <v>2443</v>
      </c>
      <c r="H3248">
        <f>'PES- PEI 2023'!$BE$10</f>
        <v>13</v>
      </c>
      <c r="I3248">
        <f>'PES- PEI 2023'!BT10</f>
        <v>7</v>
      </c>
      <c r="J3248" s="633">
        <f>'PES- PEI 2023'!BH10</f>
        <v>0</v>
      </c>
      <c r="K3248" s="842">
        <f t="shared" si="84"/>
        <v>0.53846153846153844</v>
      </c>
      <c r="L3248" s="842">
        <f t="shared" si="85"/>
        <v>0</v>
      </c>
      <c r="M3248">
        <f>'PES- PEI 2023'!AS10</f>
        <v>0</v>
      </c>
      <c r="N3248">
        <f>'PES- PEI 2023'!BH10</f>
        <v>0</v>
      </c>
      <c r="O3248" s="843" t="e">
        <f t="shared" si="83"/>
        <v>#DIV/0!</v>
      </c>
      <c r="P3248" s="820">
        <f>Tabla13[[#This Row],[Ejec Real Acumu]]-Tabla13[[#This Row],[Proyec Ejec Acumul]]</f>
        <v>-7</v>
      </c>
      <c r="Q3248" s="820">
        <f>Tabla13[[#This Row],[Ejec Real Mes]]-Tabla13[[#This Row],[Program Entreg Mes]]</f>
        <v>0</v>
      </c>
    </row>
    <row r="3249" spans="1:17">
      <c r="A3249" s="820">
        <v>7</v>
      </c>
      <c r="B3249" s="820" t="s">
        <v>2472</v>
      </c>
      <c r="C3249" s="820" t="s">
        <v>2473</v>
      </c>
      <c r="D3249" s="820" t="str">
        <f>'PES- PEI 2023'!$BG$11</f>
        <v>Subdirección de Servicios Metrológicos y Relación con el Ciudadano</v>
      </c>
      <c r="E3249" t="str">
        <f>'PES- PEI 2023'!$F$11</f>
        <v xml:space="preserve">Aumento de servicios de capacitación en metrología prestados </v>
      </c>
      <c r="F3249" s="820">
        <v>1</v>
      </c>
      <c r="G3249" s="820" t="s">
        <v>2443</v>
      </c>
      <c r="H3249">
        <f>'PES- PEI 2023'!$BE$11</f>
        <v>0.02</v>
      </c>
      <c r="I3249">
        <f>'PES- PEI 2023'!BT11</f>
        <v>0</v>
      </c>
      <c r="J3249" s="633">
        <f>'PES- PEI 2023'!BH11</f>
        <v>0</v>
      </c>
      <c r="K3249" s="842">
        <f t="shared" si="84"/>
        <v>0</v>
      </c>
      <c r="L3249" s="842">
        <f t="shared" si="85"/>
        <v>0</v>
      </c>
      <c r="M3249">
        <f>'PES- PEI 2023'!AS11</f>
        <v>0</v>
      </c>
      <c r="N3249">
        <f>'PES- PEI 2023'!BH11</f>
        <v>0</v>
      </c>
      <c r="O3249" s="843" t="e">
        <f t="shared" si="83"/>
        <v>#DIV/0!</v>
      </c>
      <c r="P3249" s="820">
        <f>Tabla13[[#This Row],[Ejec Real Acumu]]-Tabla13[[#This Row],[Proyec Ejec Acumul]]</f>
        <v>0</v>
      </c>
      <c r="Q3249" s="820">
        <f>Tabla13[[#This Row],[Ejec Real Mes]]-Tabla13[[#This Row],[Program Entreg Mes]]</f>
        <v>0</v>
      </c>
    </row>
    <row r="3250" spans="1:17">
      <c r="A3250" s="820">
        <v>8</v>
      </c>
      <c r="B3250" s="820" t="s">
        <v>2472</v>
      </c>
      <c r="C3250" s="820" t="s">
        <v>2473</v>
      </c>
      <c r="D3250" s="820" t="str">
        <f>'PES- PEI 2023'!$BG$12</f>
        <v>SMF / SMQB /  SSMRC</v>
      </c>
      <c r="E3250" t="str">
        <f>'PES- PEI 2023'!$F$12</f>
        <v>Oportunidades identificadas desde la metrología para atender condiciones favorables del comercio exterior</v>
      </c>
      <c r="F3250" s="820">
        <v>1</v>
      </c>
      <c r="G3250" s="820" t="s">
        <v>2443</v>
      </c>
      <c r="H3250">
        <f>'PES- PEI 2023'!$BE$12</f>
        <v>1</v>
      </c>
      <c r="I3250">
        <f>'PES- PEI 2023'!BT12</f>
        <v>0</v>
      </c>
      <c r="J3250" s="633">
        <f>'PES- PEI 2023'!BH12</f>
        <v>0</v>
      </c>
      <c r="K3250" s="842">
        <f t="shared" si="84"/>
        <v>0</v>
      </c>
      <c r="L3250" s="842">
        <f t="shared" si="85"/>
        <v>0</v>
      </c>
      <c r="M3250">
        <f>'PES- PEI 2023'!AS12</f>
        <v>0</v>
      </c>
      <c r="N3250">
        <f>'PES- PEI 2023'!BH12</f>
        <v>0</v>
      </c>
      <c r="O3250" s="843" t="e">
        <f t="shared" si="83"/>
        <v>#DIV/0!</v>
      </c>
      <c r="P3250" s="820">
        <f>Tabla13[[#This Row],[Ejec Real Acumu]]-Tabla13[[#This Row],[Proyec Ejec Acumul]]</f>
        <v>0</v>
      </c>
      <c r="Q3250" s="820">
        <f>Tabla13[[#This Row],[Ejec Real Mes]]-Tabla13[[#This Row],[Program Entreg Mes]]</f>
        <v>0</v>
      </c>
    </row>
    <row r="3251" spans="1:17">
      <c r="A3251" s="820">
        <v>9</v>
      </c>
      <c r="B3251" s="820" t="s">
        <v>2472</v>
      </c>
      <c r="C3251" s="820" t="s">
        <v>2473</v>
      </c>
      <c r="D3251" s="820" t="str">
        <f>'PES- PEI 2023'!$BG$13</f>
        <v>Subdirección de Servicios Metrológicos y Relación con el Ciudadano</v>
      </c>
      <c r="E3251" t="str">
        <f>'PES- PEI 2023'!$F$13</f>
        <v>Aumento de servicios prestados calibración y ensayos de aptitud</v>
      </c>
      <c r="F3251" s="820">
        <v>1</v>
      </c>
      <c r="G3251" s="820" t="s">
        <v>2443</v>
      </c>
      <c r="H3251">
        <f>'PES- PEI 2023'!$BE$13</f>
        <v>0.02</v>
      </c>
      <c r="I3251">
        <f>'PES- PEI 2023'!BT13</f>
        <v>0</v>
      </c>
      <c r="J3251" s="633">
        <f>'PES- PEI 2023'!BH13</f>
        <v>0</v>
      </c>
      <c r="K3251" s="842">
        <f t="shared" si="84"/>
        <v>0</v>
      </c>
      <c r="L3251" s="842">
        <f t="shared" si="85"/>
        <v>0</v>
      </c>
      <c r="M3251">
        <f>'PES- PEI 2023'!AS13</f>
        <v>0</v>
      </c>
      <c r="N3251">
        <f>'PES- PEI 2023'!BH13</f>
        <v>0</v>
      </c>
      <c r="O3251" s="843" t="e">
        <f t="shared" si="83"/>
        <v>#DIV/0!</v>
      </c>
      <c r="P3251" s="820">
        <f>Tabla13[[#This Row],[Ejec Real Acumu]]-Tabla13[[#This Row],[Proyec Ejec Acumul]]</f>
        <v>0</v>
      </c>
      <c r="Q3251" s="820">
        <f>Tabla13[[#This Row],[Ejec Real Mes]]-Tabla13[[#This Row],[Program Entreg Mes]]</f>
        <v>0</v>
      </c>
    </row>
    <row r="3252" spans="1:17">
      <c r="A3252" s="820">
        <v>10</v>
      </c>
      <c r="B3252" s="820" t="s">
        <v>2472</v>
      </c>
      <c r="C3252" s="820" t="s">
        <v>2473</v>
      </c>
      <c r="D3252" s="820" t="str">
        <f>'PES- PEI 2023'!$BG$14</f>
        <v>Subdirección de Servicios Metrológicos y Relación con el Ciudadano</v>
      </c>
      <c r="E3252" t="str">
        <f>'PES- PEI 2023'!$F$14</f>
        <v>Oportunidades en materia de metrología que apoyen la estrategia nacional de turismo responsable identificadas</v>
      </c>
      <c r="F3252" s="820">
        <v>1</v>
      </c>
      <c r="G3252" s="820" t="s">
        <v>2443</v>
      </c>
      <c r="H3252">
        <f>'PES- PEI 2023'!$BE$14</f>
        <v>1</v>
      </c>
      <c r="I3252">
        <f>'PES- PEI 2023'!BT14</f>
        <v>0</v>
      </c>
      <c r="J3252" s="633">
        <f>'PES- PEI 2023'!BH14</f>
        <v>0</v>
      </c>
      <c r="K3252" s="842">
        <f t="shared" si="84"/>
        <v>0</v>
      </c>
      <c r="L3252" s="842">
        <f t="shared" si="85"/>
        <v>0</v>
      </c>
      <c r="M3252">
        <f>'PES- PEI 2023'!AS14</f>
        <v>0</v>
      </c>
      <c r="N3252">
        <f>'PES- PEI 2023'!BH14</f>
        <v>0</v>
      </c>
      <c r="O3252" s="843" t="e">
        <f t="shared" si="83"/>
        <v>#DIV/0!</v>
      </c>
      <c r="P3252" s="820">
        <f>Tabla13[[#This Row],[Ejec Real Acumu]]-Tabla13[[#This Row],[Proyec Ejec Acumul]]</f>
        <v>0</v>
      </c>
      <c r="Q3252" s="820">
        <f>Tabla13[[#This Row],[Ejec Real Mes]]-Tabla13[[#This Row],[Program Entreg Mes]]</f>
        <v>0</v>
      </c>
    </row>
    <row r="3253" spans="1:17">
      <c r="A3253" s="820">
        <v>11</v>
      </c>
      <c r="B3253" s="820" t="s">
        <v>2472</v>
      </c>
      <c r="C3253" s="820" t="s">
        <v>2473</v>
      </c>
      <c r="D3253" s="820" t="str">
        <f>'PES- PEI 2023'!$BG$15</f>
        <v>Subdirección de Servicios Metrológicos y Relación con el Ciudadano</v>
      </c>
      <c r="E3253" t="str">
        <f>'PES- PEI 2023'!$F$15</f>
        <v>Planes de acción para disminución de brechas de capacidades de medición y calibración, desarrollados</v>
      </c>
      <c r="F3253" s="820">
        <v>1</v>
      </c>
      <c r="G3253" s="820" t="s">
        <v>2443</v>
      </c>
      <c r="H3253">
        <f>'PES- PEI 2023'!$BE$15</f>
        <v>1</v>
      </c>
      <c r="I3253">
        <f>'PES- PEI 2023'!BT15</f>
        <v>0</v>
      </c>
      <c r="J3253" s="633">
        <f>'PES- PEI 2023'!BH15</f>
        <v>0</v>
      </c>
      <c r="K3253" s="842">
        <f t="shared" si="84"/>
        <v>0</v>
      </c>
      <c r="L3253" s="842">
        <f t="shared" si="85"/>
        <v>0</v>
      </c>
      <c r="M3253">
        <f>'PES- PEI 2023'!AS15</f>
        <v>0</v>
      </c>
      <c r="N3253">
        <f>'PES- PEI 2023'!BH15</f>
        <v>0</v>
      </c>
      <c r="O3253" s="843" t="e">
        <f t="shared" si="83"/>
        <v>#DIV/0!</v>
      </c>
      <c r="P3253" s="820">
        <f>Tabla13[[#This Row],[Ejec Real Acumu]]-Tabla13[[#This Row],[Proyec Ejec Acumul]]</f>
        <v>0</v>
      </c>
      <c r="Q3253" s="820">
        <f>Tabla13[[#This Row],[Ejec Real Mes]]-Tabla13[[#This Row],[Program Entreg Mes]]</f>
        <v>0</v>
      </c>
    </row>
    <row r="3254" spans="1:17">
      <c r="A3254" s="820">
        <v>12</v>
      </c>
      <c r="B3254" s="820" t="s">
        <v>2472</v>
      </c>
      <c r="C3254" s="820" t="s">
        <v>2473</v>
      </c>
      <c r="D3254" s="820" t="str">
        <f>'PES- PEI 2023'!$BG$16</f>
        <v>Subdirección de Servicios Metrológicos y Relación con el Ciudadano</v>
      </c>
      <c r="E3254" t="str">
        <f>'PES- PEI 2023'!$F$16</f>
        <v>Sectores de las regiones con identificación de brechas de capacidades metrológicas</v>
      </c>
      <c r="F3254" s="820">
        <v>1</v>
      </c>
      <c r="G3254" s="820" t="s">
        <v>2443</v>
      </c>
      <c r="H3254">
        <f>'PES- PEI 2023'!$BE$16</f>
        <v>2</v>
      </c>
      <c r="I3254">
        <f>'PES- PEI 2023'!BT16</f>
        <v>0</v>
      </c>
      <c r="J3254" s="633">
        <f>'PES- PEI 2023'!BH16</f>
        <v>0</v>
      </c>
      <c r="K3254" s="842">
        <f t="shared" si="84"/>
        <v>0</v>
      </c>
      <c r="L3254" s="842">
        <f t="shared" si="85"/>
        <v>0</v>
      </c>
      <c r="M3254">
        <f>'PES- PEI 2023'!AS16</f>
        <v>0</v>
      </c>
      <c r="N3254">
        <f>'PES- PEI 2023'!BH16</f>
        <v>0</v>
      </c>
      <c r="O3254" s="843" t="e">
        <f t="shared" si="83"/>
        <v>#DIV/0!</v>
      </c>
      <c r="P3254" s="820">
        <f>Tabla13[[#This Row],[Ejec Real Acumu]]-Tabla13[[#This Row],[Proyec Ejec Acumul]]</f>
        <v>0</v>
      </c>
      <c r="Q3254" s="820">
        <f>Tabla13[[#This Row],[Ejec Real Mes]]-Tabla13[[#This Row],[Program Entreg Mes]]</f>
        <v>0</v>
      </c>
    </row>
    <row r="3255" spans="1:17">
      <c r="A3255" s="820">
        <v>13</v>
      </c>
      <c r="B3255" s="820" t="s">
        <v>2472</v>
      </c>
      <c r="C3255" s="820" t="s">
        <v>2473</v>
      </c>
      <c r="D3255" s="820" t="str">
        <f>'PES- PEI 2023'!$BG$17</f>
        <v xml:space="preserve">Dirección General </v>
      </c>
      <c r="E3255" t="str">
        <f>'PES- PEI 2023'!$F$17</f>
        <v>Rediseño institucional implementado</v>
      </c>
      <c r="F3255" s="820">
        <v>1</v>
      </c>
      <c r="G3255" s="820" t="s">
        <v>2443</v>
      </c>
      <c r="H3255" s="633">
        <f>'PES- PEI 2023'!$BE$17</f>
        <v>0.3</v>
      </c>
      <c r="I3255">
        <f>'PES- PEI 2023'!BT17</f>
        <v>0</v>
      </c>
      <c r="J3255" s="633">
        <f>'PES- PEI 2023'!BH17</f>
        <v>0</v>
      </c>
      <c r="K3255" s="842">
        <f t="shared" si="84"/>
        <v>0</v>
      </c>
      <c r="L3255" s="842">
        <f t="shared" si="85"/>
        <v>0</v>
      </c>
      <c r="M3255">
        <f>'PES- PEI 2023'!AS17</f>
        <v>0</v>
      </c>
      <c r="N3255">
        <f>'PES- PEI 2023'!BH17</f>
        <v>0</v>
      </c>
      <c r="O3255" s="843" t="e">
        <f t="shared" si="83"/>
        <v>#DIV/0!</v>
      </c>
      <c r="P3255" s="820">
        <f>Tabla13[[#This Row],[Ejec Real Acumu]]-Tabla13[[#This Row],[Proyec Ejec Acumul]]</f>
        <v>0</v>
      </c>
      <c r="Q3255" s="820">
        <f>Tabla13[[#This Row],[Ejec Real Mes]]-Tabla13[[#This Row],[Program Entreg Mes]]</f>
        <v>0</v>
      </c>
    </row>
    <row r="3256" spans="1:17">
      <c r="A3256" s="820">
        <v>14</v>
      </c>
      <c r="B3256" s="820" t="s">
        <v>2472</v>
      </c>
      <c r="C3256" s="820" t="s">
        <v>2473</v>
      </c>
      <c r="D3256" s="820" t="str">
        <f>'PES- PEI 2023'!$BG$18</f>
        <v>SSMRC / OAP</v>
      </c>
      <c r="E3256" t="str">
        <f>'PES- PEI 2023'!$F$18</f>
        <v>Estrategia de Participación Ciudadana Sectorial implementada</v>
      </c>
      <c r="F3256" s="820">
        <v>1</v>
      </c>
      <c r="G3256" s="820" t="s">
        <v>2443</v>
      </c>
      <c r="H3256" s="633">
        <f>'PES- PEI 2023'!$BE$18</f>
        <v>0.1</v>
      </c>
      <c r="I3256">
        <f>'PES- PEI 2023'!BT18</f>
        <v>0</v>
      </c>
      <c r="J3256" s="633">
        <f>'PES- PEI 2023'!BH18</f>
        <v>0</v>
      </c>
      <c r="K3256" s="842">
        <f t="shared" si="84"/>
        <v>0</v>
      </c>
      <c r="L3256" s="842">
        <f t="shared" si="85"/>
        <v>0</v>
      </c>
      <c r="M3256">
        <f>'PES- PEI 2023'!AS18</f>
        <v>0</v>
      </c>
      <c r="N3256">
        <f>'PES- PEI 2023'!BH18</f>
        <v>0</v>
      </c>
      <c r="O3256" s="843" t="e">
        <f t="shared" si="83"/>
        <v>#DIV/0!</v>
      </c>
      <c r="P3256" s="820">
        <f>Tabla13[[#This Row],[Ejec Real Acumu]]-Tabla13[[#This Row],[Proyec Ejec Acumul]]</f>
        <v>0</v>
      </c>
      <c r="Q3256" s="820">
        <f>Tabla13[[#This Row],[Ejec Real Mes]]-Tabla13[[#This Row],[Program Entreg Mes]]</f>
        <v>0</v>
      </c>
    </row>
    <row r="3257" spans="1:17">
      <c r="A3257" s="820">
        <v>15</v>
      </c>
      <c r="B3257" s="820" t="s">
        <v>2472</v>
      </c>
      <c r="C3257" s="820" t="s">
        <v>2473</v>
      </c>
      <c r="D3257" s="820" t="str">
        <f>'PES- PEI 2023'!$BG$19</f>
        <v>Secretaría General</v>
      </c>
      <c r="E3257" t="str">
        <f>'PES- PEI 2023'!$F$19</f>
        <v>Políticas de Prevención del Daño Antijurídico formuladas</v>
      </c>
      <c r="F3257" s="820">
        <v>1</v>
      </c>
      <c r="G3257" s="820" t="s">
        <v>2443</v>
      </c>
      <c r="H3257">
        <f>'PES- PEI 2023'!$BE$19</f>
        <v>0</v>
      </c>
      <c r="I3257">
        <f>'PES- PEI 2023'!BT19</f>
        <v>0</v>
      </c>
      <c r="J3257" s="633">
        <f>'PES- PEI 2023'!BH19</f>
        <v>0</v>
      </c>
      <c r="K3257" s="842" t="e">
        <f t="shared" si="84"/>
        <v>#DIV/0!</v>
      </c>
      <c r="L3257" s="842" t="e">
        <f t="shared" si="85"/>
        <v>#DIV/0!</v>
      </c>
      <c r="M3257">
        <f>'PES- PEI 2023'!AS19</f>
        <v>0</v>
      </c>
      <c r="N3257">
        <f>'PES- PEI 2023'!BH19</f>
        <v>0</v>
      </c>
      <c r="O3257" s="843" t="e">
        <f t="shared" si="83"/>
        <v>#DIV/0!</v>
      </c>
      <c r="P3257" s="820">
        <f>Tabla13[[#This Row],[Ejec Real Acumu]]-Tabla13[[#This Row],[Proyec Ejec Acumul]]</f>
        <v>0</v>
      </c>
      <c r="Q3257" s="820">
        <f>Tabla13[[#This Row],[Ejec Real Mes]]-Tabla13[[#This Row],[Program Entreg Mes]]</f>
        <v>0</v>
      </c>
    </row>
    <row r="3258" spans="1:17">
      <c r="A3258" s="820">
        <v>16</v>
      </c>
      <c r="B3258" s="820" t="s">
        <v>2472</v>
      </c>
      <c r="C3258" s="820" t="s">
        <v>2473</v>
      </c>
      <c r="D3258" s="820" t="str">
        <f>'PES- PEI 2023'!$BG$20</f>
        <v>Secretaría General</v>
      </c>
      <c r="E3258" t="str">
        <f>'PES- PEI 2023'!$F$20</f>
        <v xml:space="preserve">Capacidades del equipo jurídico fortalecidas </v>
      </c>
      <c r="F3258" s="820">
        <v>1</v>
      </c>
      <c r="G3258" s="820" t="s">
        <v>2443</v>
      </c>
      <c r="H3258" s="633">
        <f>'PES- PEI 2023'!$BE$20</f>
        <v>1</v>
      </c>
      <c r="I3258">
        <f>'PES- PEI 2023'!BT20</f>
        <v>0</v>
      </c>
      <c r="J3258" s="633">
        <f>'PES- PEI 2023'!BH20</f>
        <v>0</v>
      </c>
      <c r="K3258" s="842">
        <f t="shared" si="84"/>
        <v>0</v>
      </c>
      <c r="L3258" s="842">
        <f t="shared" si="85"/>
        <v>0</v>
      </c>
      <c r="M3258">
        <f>'PES- PEI 2023'!AS20</f>
        <v>0</v>
      </c>
      <c r="N3258">
        <f>'PES- PEI 2023'!BH20</f>
        <v>0</v>
      </c>
      <c r="O3258" s="843" t="e">
        <f t="shared" si="83"/>
        <v>#DIV/0!</v>
      </c>
      <c r="P3258" s="820">
        <f>Tabla13[[#This Row],[Ejec Real Acumu]]-Tabla13[[#This Row],[Proyec Ejec Acumul]]</f>
        <v>0</v>
      </c>
      <c r="Q3258" s="820">
        <f>Tabla13[[#This Row],[Ejec Real Mes]]-Tabla13[[#This Row],[Program Entreg Mes]]</f>
        <v>0</v>
      </c>
    </row>
    <row r="3259" spans="1:17">
      <c r="A3259" s="820">
        <v>17</v>
      </c>
      <c r="B3259" s="820" t="s">
        <v>2472</v>
      </c>
      <c r="C3259" s="820" t="s">
        <v>2473</v>
      </c>
      <c r="D3259" s="820" t="str">
        <f>'PES- PEI 2023'!$BG$21</f>
        <v xml:space="preserve">Secretaría General </v>
      </c>
      <c r="E3259" t="str">
        <f>'PES- PEI 2023'!$F$21</f>
        <v>Plan de conservación, preservación y difusión del patrimonio documental del sector ejecutado</v>
      </c>
      <c r="F3259" s="820">
        <v>1</v>
      </c>
      <c r="G3259" s="820" t="s">
        <v>2443</v>
      </c>
      <c r="H3259">
        <f>'PES- PEI 2023'!$BE$21</f>
        <v>0</v>
      </c>
      <c r="I3259">
        <f>'PES- PEI 2023'!BT21</f>
        <v>0</v>
      </c>
      <c r="J3259" s="633">
        <f>'PES- PEI 2023'!BH21</f>
        <v>0</v>
      </c>
      <c r="K3259" s="842" t="e">
        <f t="shared" si="84"/>
        <v>#DIV/0!</v>
      </c>
      <c r="L3259" s="842" t="e">
        <f t="shared" si="85"/>
        <v>#DIV/0!</v>
      </c>
      <c r="M3259">
        <f>'PES- PEI 2023'!AS21</f>
        <v>0</v>
      </c>
      <c r="N3259">
        <f>'PES- PEI 2023'!BH21</f>
        <v>0</v>
      </c>
      <c r="O3259" s="843" t="e">
        <f t="shared" si="83"/>
        <v>#DIV/0!</v>
      </c>
      <c r="P3259" s="820">
        <f>Tabla13[[#This Row],[Ejec Real Acumu]]-Tabla13[[#This Row],[Proyec Ejec Acumul]]</f>
        <v>0</v>
      </c>
      <c r="Q3259" s="820">
        <f>Tabla13[[#This Row],[Ejec Real Mes]]-Tabla13[[#This Row],[Program Entreg Mes]]</f>
        <v>0</v>
      </c>
    </row>
    <row r="3260" spans="1:17">
      <c r="A3260" s="820">
        <v>18</v>
      </c>
      <c r="B3260" s="820" t="s">
        <v>2472</v>
      </c>
      <c r="C3260" s="820" t="s">
        <v>2473</v>
      </c>
      <c r="D3260" s="820" t="str">
        <f>'PES- PEI 2023'!$BG$22</f>
        <v xml:space="preserve">Secretaría General </v>
      </c>
      <c r="E3260" t="str">
        <f>'PES- PEI 2023'!$F$22</f>
        <v>Formato de transferencia del conocimiento implementado</v>
      </c>
      <c r="F3260" s="820">
        <v>1</v>
      </c>
      <c r="G3260" s="820" t="s">
        <v>2443</v>
      </c>
      <c r="H3260" s="633">
        <f>'PES- PEI 2023'!$BE$22</f>
        <v>1</v>
      </c>
      <c r="I3260">
        <f>'PES- PEI 2023'!BT22</f>
        <v>0</v>
      </c>
      <c r="J3260" s="633">
        <f>'PES- PEI 2023'!BH22</f>
        <v>0</v>
      </c>
      <c r="K3260" s="842">
        <f t="shared" si="84"/>
        <v>0</v>
      </c>
      <c r="L3260" s="842">
        <f t="shared" si="85"/>
        <v>0</v>
      </c>
      <c r="M3260">
        <f>'PES- PEI 2023'!AS22</f>
        <v>0</v>
      </c>
      <c r="N3260">
        <f>'PES- PEI 2023'!BH22</f>
        <v>0</v>
      </c>
      <c r="O3260" s="843" t="e">
        <f t="shared" si="83"/>
        <v>#DIV/0!</v>
      </c>
      <c r="P3260" s="820">
        <f>Tabla13[[#This Row],[Ejec Real Acumu]]-Tabla13[[#This Row],[Proyec Ejec Acumul]]</f>
        <v>0</v>
      </c>
      <c r="Q3260" s="820">
        <f>Tabla13[[#This Row],[Ejec Real Mes]]-Tabla13[[#This Row],[Program Entreg Mes]]</f>
        <v>0</v>
      </c>
    </row>
    <row r="3261" spans="1:17">
      <c r="A3261" s="820">
        <v>19</v>
      </c>
      <c r="B3261" s="820" t="s">
        <v>2472</v>
      </c>
      <c r="C3261" s="820" t="s">
        <v>2473</v>
      </c>
      <c r="D3261" s="820" t="str">
        <f>'PES- PEI 2023'!$BG$23</f>
        <v>Subdirección de Servicios Metrológicos y Relación con el Ciudadano</v>
      </c>
      <c r="E3261" t="str">
        <f>'PES- PEI 2023'!$F$23</f>
        <v>Entidades del Sector alineadas a la directriz de manejo de imagen y plan de medios de la Presidencia de la República.</v>
      </c>
      <c r="F3261" s="820">
        <v>1</v>
      </c>
      <c r="G3261" s="820" t="s">
        <v>2443</v>
      </c>
      <c r="H3261" s="633">
        <f>'PES- PEI 2023'!$BE$23</f>
        <v>1</v>
      </c>
      <c r="I3261">
        <f>'PES- PEI 2023'!BT23</f>
        <v>0</v>
      </c>
      <c r="J3261" s="633">
        <f>'PES- PEI 2023'!BH23</f>
        <v>0</v>
      </c>
      <c r="K3261" s="842">
        <f t="shared" si="84"/>
        <v>0</v>
      </c>
      <c r="L3261" s="842">
        <f t="shared" si="85"/>
        <v>0</v>
      </c>
      <c r="M3261">
        <f>'PES- PEI 2023'!AS23</f>
        <v>0</v>
      </c>
      <c r="N3261">
        <f>'PES- PEI 2023'!BH23</f>
        <v>0</v>
      </c>
      <c r="O3261" s="843" t="e">
        <f t="shared" si="83"/>
        <v>#DIV/0!</v>
      </c>
      <c r="P3261" s="820">
        <f>Tabla13[[#This Row],[Ejec Real Acumu]]-Tabla13[[#This Row],[Proyec Ejec Acumul]]</f>
        <v>0</v>
      </c>
      <c r="Q3261" s="820">
        <f>Tabla13[[#This Row],[Ejec Real Mes]]-Tabla13[[#This Row],[Program Entreg Mes]]</f>
        <v>0</v>
      </c>
    </row>
    <row r="3262" spans="1:17">
      <c r="A3262" s="820">
        <v>20</v>
      </c>
      <c r="B3262" s="820" t="s">
        <v>2472</v>
      </c>
      <c r="C3262" s="820" t="s">
        <v>2473</v>
      </c>
      <c r="D3262" s="820" t="str">
        <f>'PES- PEI 2023'!$BG$24</f>
        <v>Oficina de Informática y Desarrollo Tecnológico</v>
      </c>
      <c r="E3262" t="str">
        <f>'PES- PEI 2023'!$F$24</f>
        <v>Plan de acción implementado para el intercambio de información</v>
      </c>
      <c r="F3262" s="820">
        <v>1</v>
      </c>
      <c r="G3262" s="820" t="s">
        <v>2443</v>
      </c>
      <c r="H3262" s="633">
        <f>'PES- PEI 2023'!$BE$24</f>
        <v>0.05</v>
      </c>
      <c r="I3262">
        <f>'PES- PEI 2023'!BT24</f>
        <v>0.02</v>
      </c>
      <c r="J3262" s="633">
        <f>'PES- PEI 2023'!BH24</f>
        <v>0</v>
      </c>
      <c r="K3262" s="842">
        <f t="shared" si="84"/>
        <v>0.39999999999999997</v>
      </c>
      <c r="L3262" s="842">
        <f t="shared" si="85"/>
        <v>0</v>
      </c>
      <c r="M3262">
        <f>'PES- PEI 2023'!AS24</f>
        <v>0</v>
      </c>
      <c r="N3262">
        <f>'PES- PEI 2023'!BH24</f>
        <v>0</v>
      </c>
      <c r="O3262" s="843" t="e">
        <f t="shared" si="83"/>
        <v>#DIV/0!</v>
      </c>
      <c r="P3262" s="820">
        <f>Tabla13[[#This Row],[Ejec Real Acumu]]-Tabla13[[#This Row],[Proyec Ejec Acumul]]</f>
        <v>-0.02</v>
      </c>
      <c r="Q3262" s="820">
        <f>Tabla13[[#This Row],[Ejec Real Mes]]-Tabla13[[#This Row],[Program Entreg Mes]]</f>
        <v>0</v>
      </c>
    </row>
    <row r="3263" spans="1:17">
      <c r="A3263" s="820">
        <v>21</v>
      </c>
      <c r="B3263" s="820" t="s">
        <v>2472</v>
      </c>
      <c r="C3263" s="820" t="s">
        <v>2473</v>
      </c>
      <c r="D3263" s="820" t="str">
        <f>'PES- PEI 2023'!$BG$25</f>
        <v>Oficina de Informática y Desarrollo Tecnológico</v>
      </c>
      <c r="E3263" t="str">
        <f>'PES- PEI 2023'!$F$25</f>
        <v xml:space="preserve">Plan de recuperación ante Desastres  (DRP)  Implementado en los servicios de TI críticos </v>
      </c>
      <c r="F3263" s="820">
        <v>1</v>
      </c>
      <c r="G3263" s="820" t="s">
        <v>2443</v>
      </c>
      <c r="H3263">
        <f>'PES- PEI 2023'!$BE$25</f>
        <v>1</v>
      </c>
      <c r="I3263">
        <f>'PES- PEI 2023'!BT25</f>
        <v>0</v>
      </c>
      <c r="J3263" s="633">
        <f>'PES- PEI 2023'!BH25</f>
        <v>0</v>
      </c>
      <c r="K3263" s="842">
        <f t="shared" si="84"/>
        <v>0</v>
      </c>
      <c r="L3263" s="842">
        <f t="shared" si="85"/>
        <v>0</v>
      </c>
      <c r="M3263">
        <f>'PES- PEI 2023'!AS25</f>
        <v>0</v>
      </c>
      <c r="N3263">
        <f>'PES- PEI 2023'!BH25</f>
        <v>0</v>
      </c>
      <c r="O3263" s="843" t="e">
        <f t="shared" si="83"/>
        <v>#DIV/0!</v>
      </c>
      <c r="P3263" s="820">
        <f>Tabla13[[#This Row],[Ejec Real Acumu]]-Tabla13[[#This Row],[Proyec Ejec Acumul]]</f>
        <v>0</v>
      </c>
      <c r="Q3263" s="820">
        <f>Tabla13[[#This Row],[Ejec Real Mes]]-Tabla13[[#This Row],[Program Entreg Mes]]</f>
        <v>0</v>
      </c>
    </row>
    <row r="3264" spans="1:17">
      <c r="A3264" s="820">
        <v>22</v>
      </c>
      <c r="B3264" s="820" t="s">
        <v>2472</v>
      </c>
      <c r="C3264" s="820" t="s">
        <v>2473</v>
      </c>
      <c r="D3264" s="820" t="str">
        <f>'PES- PEI 2023'!$BG$26</f>
        <v>Oficina de Informática y Desarrollo Tecnológico</v>
      </c>
      <c r="E3264" t="str">
        <f>'PES- PEI 2023'!$F$26</f>
        <v>Vulnerabilidades críticas remediadas o solucionadas</v>
      </c>
      <c r="F3264" s="820">
        <v>1</v>
      </c>
      <c r="G3264" s="820" t="s">
        <v>2443</v>
      </c>
      <c r="H3264" s="633">
        <f>'PES- PEI 2023'!$BE$26</f>
        <v>1</v>
      </c>
      <c r="I3264">
        <f>'PES- PEI 2023'!BT26</f>
        <v>0.1</v>
      </c>
      <c r="J3264" s="633">
        <f>'PES- PEI 2023'!BH26</f>
        <v>0</v>
      </c>
      <c r="K3264" s="842">
        <f t="shared" si="84"/>
        <v>0.1</v>
      </c>
      <c r="L3264" s="842">
        <f t="shared" si="85"/>
        <v>0</v>
      </c>
      <c r="M3264">
        <f>'PES- PEI 2023'!AS26</f>
        <v>0</v>
      </c>
      <c r="N3264">
        <f>'PES- PEI 2023'!BH26</f>
        <v>0</v>
      </c>
      <c r="O3264" s="843" t="e">
        <f t="shared" si="83"/>
        <v>#DIV/0!</v>
      </c>
      <c r="P3264" s="820">
        <f>Tabla13[[#This Row],[Ejec Real Acumu]]-Tabla13[[#This Row],[Proyec Ejec Acumul]]</f>
        <v>-0.1</v>
      </c>
      <c r="Q3264" s="820">
        <f>Tabla13[[#This Row],[Ejec Real Mes]]-Tabla13[[#This Row],[Program Entreg Mes]]</f>
        <v>0</v>
      </c>
    </row>
    <row r="3265" spans="1:17">
      <c r="A3265" s="820">
        <v>1</v>
      </c>
      <c r="B3265" s="820" t="s">
        <v>2472</v>
      </c>
      <c r="C3265" s="820" t="s">
        <v>2473</v>
      </c>
      <c r="D3265" s="820" t="str">
        <f>'PES- PEI 2023'!$BG$5</f>
        <v>Subdirección de Servicios Metrológicos y Relación con el Ciudadano</v>
      </c>
      <c r="E3265" t="str">
        <f>'PES- PEI 2023'!$F$5</f>
        <v>Aumento de servicios metrológicos prestados</v>
      </c>
      <c r="F3265" s="820">
        <v>2</v>
      </c>
      <c r="G3265" s="820" t="s">
        <v>2444</v>
      </c>
      <c r="H3265" s="633">
        <f>'PES- PEI 2023'!$BE$5</f>
        <v>0.03</v>
      </c>
      <c r="I3265">
        <f>'PES- PEI 2023'!AS5+'PES- PEI 2023'!AT5</f>
        <v>0</v>
      </c>
      <c r="J3265" s="633">
        <f>'PES- PEI 2023'!BH5+'PES- PEI 2023'!BI5</f>
        <v>0</v>
      </c>
      <c r="K3265" s="842">
        <f>I3265/H3265</f>
        <v>0</v>
      </c>
      <c r="L3265" s="842">
        <f>J3265/H3265</f>
        <v>0</v>
      </c>
      <c r="M3265">
        <f>'PES- PEI 2023'!AT5</f>
        <v>0</v>
      </c>
      <c r="N3265">
        <f>'PES- PEI 2023'!BI5</f>
        <v>0</v>
      </c>
      <c r="O3265" s="843" t="e">
        <f t="shared" si="83"/>
        <v>#DIV/0!</v>
      </c>
      <c r="P3265" s="820">
        <f>Tabla13[[#This Row],[Ejec Real Acumu]]-Tabla13[[#This Row],[Proyec Ejec Acumul]]</f>
        <v>0</v>
      </c>
      <c r="Q3265" s="820">
        <f>Tabla13[[#This Row],[Ejec Real Mes]]-Tabla13[[#This Row],[Program Entreg Mes]]</f>
        <v>0</v>
      </c>
    </row>
    <row r="3266" spans="1:17">
      <c r="A3266" s="820">
        <v>2</v>
      </c>
      <c r="B3266" s="820" t="s">
        <v>2472</v>
      </c>
      <c r="C3266" s="820" t="s">
        <v>2473</v>
      </c>
      <c r="D3266" s="820" t="str">
        <f>'PES- PEI 2023'!$BG$6</f>
        <v>Subdirección de Servicios Metrológicos y Relación con el Ciudadano</v>
      </c>
      <c r="E3266" t="str">
        <f>'PES- PEI 2023'!$F$6</f>
        <v>Estudios de identificación de brechas metrológicas que contribuyan a las apuestas productivas estratégicas</v>
      </c>
      <c r="F3266" s="820">
        <v>2</v>
      </c>
      <c r="G3266" s="820" t="s">
        <v>2444</v>
      </c>
      <c r="H3266">
        <f>'PES- PEI 2023'!$BE$6</f>
        <v>2</v>
      </c>
      <c r="I3266">
        <f>'PES- PEI 2023'!AS6+'PES- PEI 2023'!AT6</f>
        <v>0</v>
      </c>
      <c r="J3266" s="633">
        <f>'PES- PEI 2023'!BH6+'PES- PEI 2023'!BI6</f>
        <v>0</v>
      </c>
      <c r="K3266" s="842">
        <f t="shared" ref="K3266:K3329" si="86">I3266/H3266</f>
        <v>0</v>
      </c>
      <c r="L3266" s="842">
        <f t="shared" ref="L3266:L3329" si="87">J3266/H3266</f>
        <v>0</v>
      </c>
      <c r="M3266">
        <f>'PES- PEI 2023'!AS27</f>
        <v>0</v>
      </c>
      <c r="N3266">
        <f>'PES- PEI 2023'!BH27</f>
        <v>0</v>
      </c>
      <c r="O3266" s="843" t="e">
        <f t="shared" si="83"/>
        <v>#DIV/0!</v>
      </c>
      <c r="P3266" s="820">
        <f>Tabla13[[#This Row],[Ejec Real Acumu]]-Tabla13[[#This Row],[Proyec Ejec Acumul]]</f>
        <v>0</v>
      </c>
      <c r="Q3266" s="820">
        <f>Tabla13[[#This Row],[Ejec Real Mes]]-Tabla13[[#This Row],[Program Entreg Mes]]</f>
        <v>0</v>
      </c>
    </row>
    <row r="3267" spans="1:17">
      <c r="A3267" s="820">
        <v>3</v>
      </c>
      <c r="B3267" s="820" t="s">
        <v>2472</v>
      </c>
      <c r="C3267" s="820" t="s">
        <v>2473</v>
      </c>
      <c r="D3267" s="820" t="str">
        <f>'PES- PEI 2023'!$BG$7</f>
        <v>Subdirección de Servicios Metrológicos y Relación con el Ciudadano</v>
      </c>
      <c r="E3267" t="str">
        <f>'PES- PEI 2023'!$F$7</f>
        <v xml:space="preserve">Participación en eventos y canales de comunicación para divulgación de servicios del SICAL </v>
      </c>
      <c r="F3267" s="820">
        <v>2</v>
      </c>
      <c r="G3267" s="820" t="s">
        <v>2444</v>
      </c>
      <c r="H3267">
        <f>'PES- PEI 2023'!$BE$7</f>
        <v>2</v>
      </c>
      <c r="I3267">
        <f>'PES- PEI 2023'!AS7+'PES- PEI 2023'!AT7</f>
        <v>0</v>
      </c>
      <c r="J3267" s="633">
        <f>'PES- PEI 2023'!BH7+'PES- PEI 2023'!BI7</f>
        <v>0</v>
      </c>
      <c r="K3267" s="842">
        <f>I3267/H3267</f>
        <v>0</v>
      </c>
      <c r="L3267" s="842">
        <f t="shared" si="87"/>
        <v>0</v>
      </c>
      <c r="M3267">
        <f>'PES- PEI 2023'!AS28</f>
        <v>0</v>
      </c>
      <c r="N3267">
        <f>'PES- PEI 2023'!BH28</f>
        <v>0</v>
      </c>
      <c r="O3267" s="843" t="e">
        <f t="shared" si="83"/>
        <v>#DIV/0!</v>
      </c>
      <c r="P3267" s="820">
        <f>Tabla13[[#This Row],[Ejec Real Acumu]]-Tabla13[[#This Row],[Proyec Ejec Acumul]]</f>
        <v>0</v>
      </c>
      <c r="Q3267" s="820">
        <f>Tabla13[[#This Row],[Ejec Real Mes]]-Tabla13[[#This Row],[Program Entreg Mes]]</f>
        <v>0</v>
      </c>
    </row>
    <row r="3268" spans="1:17">
      <c r="A3268" s="820">
        <v>4</v>
      </c>
      <c r="B3268" s="820" t="s">
        <v>2472</v>
      </c>
      <c r="C3268" s="820" t="s">
        <v>2473</v>
      </c>
      <c r="D3268" s="820" t="str">
        <f>'PES- PEI 2023'!$BG$8</f>
        <v>Subdirección de Servicios Metrológicos y Relación con el Ciudadano</v>
      </c>
      <c r="E3268" t="str">
        <f>'PES- PEI 2023'!$F$8</f>
        <v>Servicios de asistencia técnica prestados para la industria en términos de lograr certificaciones de calidad</v>
      </c>
      <c r="F3268" s="820">
        <v>2</v>
      </c>
      <c r="G3268" s="820" t="s">
        <v>2444</v>
      </c>
      <c r="H3268">
        <f>'PES- PEI 2023'!$BE$8</f>
        <v>4</v>
      </c>
      <c r="I3268">
        <f>'PES- PEI 2023'!AS8+'PES- PEI 2023'!AT8</f>
        <v>0</v>
      </c>
      <c r="J3268" s="633">
        <f>'PES- PEI 2023'!BH8+'PES- PEI 2023'!BI8</f>
        <v>0</v>
      </c>
      <c r="K3268" s="842">
        <f t="shared" si="86"/>
        <v>0</v>
      </c>
      <c r="L3268" s="842">
        <f t="shared" si="87"/>
        <v>0</v>
      </c>
      <c r="M3268">
        <f>'PES- PEI 2023'!AS29</f>
        <v>0</v>
      </c>
      <c r="N3268">
        <f>'PES- PEI 2023'!BH29</f>
        <v>0</v>
      </c>
      <c r="O3268" s="843" t="e">
        <f t="shared" si="83"/>
        <v>#DIV/0!</v>
      </c>
      <c r="P3268" s="820">
        <f>Tabla13[[#This Row],[Ejec Real Acumu]]-Tabla13[[#This Row],[Proyec Ejec Acumul]]</f>
        <v>0</v>
      </c>
      <c r="Q3268" s="820">
        <f>Tabla13[[#This Row],[Ejec Real Mes]]-Tabla13[[#This Row],[Program Entreg Mes]]</f>
        <v>0</v>
      </c>
    </row>
    <row r="3269" spans="1:17">
      <c r="A3269" s="820">
        <v>5</v>
      </c>
      <c r="B3269" s="820" t="s">
        <v>2472</v>
      </c>
      <c r="C3269" s="820" t="s">
        <v>2473</v>
      </c>
      <c r="D3269" s="820" t="str">
        <f>'PES- PEI 2023'!$BG$9</f>
        <v>SMF / SMQB /  SSMRC</v>
      </c>
      <c r="E3269" t="str">
        <f>'PES- PEI 2023'!$F$9</f>
        <v>Participación en definición de regulación</v>
      </c>
      <c r="F3269" s="820">
        <v>2</v>
      </c>
      <c r="G3269" s="820" t="s">
        <v>2444</v>
      </c>
      <c r="H3269">
        <f>'PES- PEI 2023'!$BE$9</f>
        <v>1</v>
      </c>
      <c r="I3269">
        <f>'PES- PEI 2023'!AS9+'PES- PEI 2023'!AT9</f>
        <v>0</v>
      </c>
      <c r="J3269" s="633">
        <f>'PES- PEI 2023'!BH9+'PES- PEI 2023'!BI9</f>
        <v>0</v>
      </c>
      <c r="K3269" s="842">
        <f t="shared" si="86"/>
        <v>0</v>
      </c>
      <c r="L3269" s="842">
        <f t="shared" si="87"/>
        <v>0</v>
      </c>
      <c r="M3269">
        <f>'PES- PEI 2023'!AS30</f>
        <v>0</v>
      </c>
      <c r="N3269">
        <f>'PES- PEI 2023'!BH30</f>
        <v>0</v>
      </c>
      <c r="O3269" s="843" t="e">
        <f t="shared" si="83"/>
        <v>#DIV/0!</v>
      </c>
      <c r="P3269" s="820">
        <f>Tabla13[[#This Row],[Ejec Real Acumu]]-Tabla13[[#This Row],[Proyec Ejec Acumul]]</f>
        <v>0</v>
      </c>
      <c r="Q3269" s="820">
        <f>Tabla13[[#This Row],[Ejec Real Mes]]-Tabla13[[#This Row],[Program Entreg Mes]]</f>
        <v>0</v>
      </c>
    </row>
    <row r="3270" spans="1:17">
      <c r="A3270" s="820">
        <v>6</v>
      </c>
      <c r="B3270" s="820" t="s">
        <v>2472</v>
      </c>
      <c r="C3270" s="820" t="s">
        <v>2473</v>
      </c>
      <c r="D3270" s="820" t="str">
        <f>'PES- PEI 2023'!$BG$10</f>
        <v>Subdirección de Servicios Metrológicos y Relación con el Ciudadano</v>
      </c>
      <c r="E3270" t="str">
        <f>'PES- PEI 2023'!$F$10</f>
        <v>Actividades de CTI implementadas</v>
      </c>
      <c r="F3270" s="820">
        <v>2</v>
      </c>
      <c r="G3270" s="820" t="s">
        <v>2444</v>
      </c>
      <c r="H3270">
        <f>'PES- PEI 2023'!$BE$10</f>
        <v>13</v>
      </c>
      <c r="I3270">
        <f>'PES- PEI 2023'!AS10+'PES- PEI 2023'!AT10</f>
        <v>0</v>
      </c>
      <c r="J3270" s="633">
        <f>'PES- PEI 2023'!BH10+'PES- PEI 2023'!BI10</f>
        <v>0</v>
      </c>
      <c r="K3270" s="842">
        <f t="shared" si="86"/>
        <v>0</v>
      </c>
      <c r="L3270" s="842">
        <f t="shared" si="87"/>
        <v>0</v>
      </c>
      <c r="M3270">
        <f>'PES- PEI 2023'!AS31</f>
        <v>0</v>
      </c>
      <c r="N3270">
        <f>'PES- PEI 2023'!BH31</f>
        <v>0</v>
      </c>
      <c r="O3270" s="843" t="e">
        <f t="shared" si="83"/>
        <v>#DIV/0!</v>
      </c>
      <c r="P3270" s="820">
        <f>Tabla13[[#This Row],[Ejec Real Acumu]]-Tabla13[[#This Row],[Proyec Ejec Acumul]]</f>
        <v>0</v>
      </c>
      <c r="Q3270" s="820">
        <f>Tabla13[[#This Row],[Ejec Real Mes]]-Tabla13[[#This Row],[Program Entreg Mes]]</f>
        <v>0</v>
      </c>
    </row>
    <row r="3271" spans="1:17">
      <c r="A3271" s="820">
        <v>7</v>
      </c>
      <c r="B3271" s="820" t="s">
        <v>2472</v>
      </c>
      <c r="C3271" s="820" t="s">
        <v>2473</v>
      </c>
      <c r="D3271" s="820" t="str">
        <f>'PES- PEI 2023'!$BG$11</f>
        <v>Subdirección de Servicios Metrológicos y Relación con el Ciudadano</v>
      </c>
      <c r="E3271" t="str">
        <f>'PES- PEI 2023'!$F$11</f>
        <v xml:space="preserve">Aumento de servicios de capacitación en metrología prestados </v>
      </c>
      <c r="F3271" s="820">
        <v>2</v>
      </c>
      <c r="G3271" s="820" t="s">
        <v>2444</v>
      </c>
      <c r="H3271">
        <f>'PES- PEI 2023'!$BE$11</f>
        <v>0.02</v>
      </c>
      <c r="I3271">
        <f>'PES- PEI 2023'!AS11+'PES- PEI 2023'!AT11</f>
        <v>0</v>
      </c>
      <c r="J3271" s="633">
        <f>'PES- PEI 2023'!BH11+'PES- PEI 2023'!BI11</f>
        <v>0</v>
      </c>
      <c r="K3271" s="842">
        <f t="shared" si="86"/>
        <v>0</v>
      </c>
      <c r="L3271" s="842">
        <f t="shared" si="87"/>
        <v>0</v>
      </c>
      <c r="M3271">
        <f>'PES- PEI 2023'!AS32</f>
        <v>0</v>
      </c>
      <c r="N3271">
        <f>'PES- PEI 2023'!BH32</f>
        <v>0</v>
      </c>
      <c r="O3271" s="843" t="e">
        <f t="shared" si="83"/>
        <v>#DIV/0!</v>
      </c>
      <c r="P3271" s="820">
        <f>Tabla13[[#This Row],[Ejec Real Acumu]]-Tabla13[[#This Row],[Proyec Ejec Acumul]]</f>
        <v>0</v>
      </c>
      <c r="Q3271" s="820">
        <f>Tabla13[[#This Row],[Ejec Real Mes]]-Tabla13[[#This Row],[Program Entreg Mes]]</f>
        <v>0</v>
      </c>
    </row>
    <row r="3272" spans="1:17">
      <c r="A3272" s="820">
        <v>8</v>
      </c>
      <c r="B3272" s="820" t="s">
        <v>2472</v>
      </c>
      <c r="C3272" s="820" t="s">
        <v>2473</v>
      </c>
      <c r="D3272" s="820" t="str">
        <f>'PES- PEI 2023'!$BG$12</f>
        <v>SMF / SMQB /  SSMRC</v>
      </c>
      <c r="E3272" t="str">
        <f>'PES- PEI 2023'!$F$12</f>
        <v>Oportunidades identificadas desde la metrología para atender condiciones favorables del comercio exterior</v>
      </c>
      <c r="F3272" s="820">
        <v>2</v>
      </c>
      <c r="G3272" s="820" t="s">
        <v>2444</v>
      </c>
      <c r="H3272">
        <f>'PES- PEI 2023'!$BE$12</f>
        <v>1</v>
      </c>
      <c r="I3272">
        <f>'PES- PEI 2023'!AS12+'PES- PEI 2023'!AT12</f>
        <v>0</v>
      </c>
      <c r="J3272" s="633">
        <f>'PES- PEI 2023'!BH12+'PES- PEI 2023'!BI12</f>
        <v>0</v>
      </c>
      <c r="K3272" s="842">
        <f t="shared" si="86"/>
        <v>0</v>
      </c>
      <c r="L3272" s="842">
        <f t="shared" si="87"/>
        <v>0</v>
      </c>
      <c r="M3272">
        <f>'PES- PEI 2023'!AS33</f>
        <v>0</v>
      </c>
      <c r="N3272">
        <f>'PES- PEI 2023'!BH33</f>
        <v>0</v>
      </c>
      <c r="O3272" s="843" t="e">
        <f t="shared" si="83"/>
        <v>#DIV/0!</v>
      </c>
      <c r="P3272" s="820">
        <f>Tabla13[[#This Row],[Ejec Real Acumu]]-Tabla13[[#This Row],[Proyec Ejec Acumul]]</f>
        <v>0</v>
      </c>
      <c r="Q3272" s="820">
        <f>Tabla13[[#This Row],[Ejec Real Mes]]-Tabla13[[#This Row],[Program Entreg Mes]]</f>
        <v>0</v>
      </c>
    </row>
    <row r="3273" spans="1:17">
      <c r="A3273" s="820">
        <v>9</v>
      </c>
      <c r="B3273" s="820" t="s">
        <v>2472</v>
      </c>
      <c r="C3273" s="820" t="s">
        <v>2473</v>
      </c>
      <c r="D3273" s="820" t="str">
        <f>'PES- PEI 2023'!$BG$13</f>
        <v>Subdirección de Servicios Metrológicos y Relación con el Ciudadano</v>
      </c>
      <c r="E3273" t="str">
        <f>'PES- PEI 2023'!$F$13</f>
        <v>Aumento de servicios prestados calibración y ensayos de aptitud</v>
      </c>
      <c r="F3273" s="820">
        <v>2</v>
      </c>
      <c r="G3273" s="820" t="s">
        <v>2444</v>
      </c>
      <c r="H3273">
        <f>'PES- PEI 2023'!$BE$13</f>
        <v>0.02</v>
      </c>
      <c r="I3273">
        <f>'PES- PEI 2023'!AS13+'PES- PEI 2023'!AT13</f>
        <v>0</v>
      </c>
      <c r="J3273" s="633">
        <f>'PES- PEI 2023'!BH13+'PES- PEI 2023'!BI13</f>
        <v>0</v>
      </c>
      <c r="K3273" s="842">
        <f t="shared" si="86"/>
        <v>0</v>
      </c>
      <c r="L3273" s="842">
        <f t="shared" si="87"/>
        <v>0</v>
      </c>
      <c r="M3273">
        <f>'PES- PEI 2023'!AS34</f>
        <v>0</v>
      </c>
      <c r="N3273">
        <f>'PES- PEI 2023'!BH34</f>
        <v>0</v>
      </c>
      <c r="O3273" s="843" t="e">
        <f t="shared" si="83"/>
        <v>#DIV/0!</v>
      </c>
      <c r="P3273" s="820">
        <f>Tabla13[[#This Row],[Ejec Real Acumu]]-Tabla13[[#This Row],[Proyec Ejec Acumul]]</f>
        <v>0</v>
      </c>
      <c r="Q3273" s="820">
        <f>Tabla13[[#This Row],[Ejec Real Mes]]-Tabla13[[#This Row],[Program Entreg Mes]]</f>
        <v>0</v>
      </c>
    </row>
    <row r="3274" spans="1:17">
      <c r="A3274" s="820">
        <v>10</v>
      </c>
      <c r="B3274" s="820" t="s">
        <v>2472</v>
      </c>
      <c r="C3274" s="820" t="s">
        <v>2473</v>
      </c>
      <c r="D3274" s="820" t="str">
        <f>'PES- PEI 2023'!$BG$14</f>
        <v>Subdirección de Servicios Metrológicos y Relación con el Ciudadano</v>
      </c>
      <c r="E3274" t="str">
        <f>'PES- PEI 2023'!$F$14</f>
        <v>Oportunidades en materia de metrología que apoyen la estrategia nacional de turismo responsable identificadas</v>
      </c>
      <c r="F3274" s="820">
        <v>2</v>
      </c>
      <c r="G3274" s="820" t="s">
        <v>2444</v>
      </c>
      <c r="H3274">
        <f>'PES- PEI 2023'!$BE$14</f>
        <v>1</v>
      </c>
      <c r="I3274">
        <f>'PES- PEI 2023'!AS14+'PES- PEI 2023'!AT14</f>
        <v>0</v>
      </c>
      <c r="J3274" s="633">
        <f>'PES- PEI 2023'!BH14+'PES- PEI 2023'!BI14</f>
        <v>0</v>
      </c>
      <c r="K3274" s="842">
        <f t="shared" si="86"/>
        <v>0</v>
      </c>
      <c r="L3274" s="842">
        <f t="shared" si="87"/>
        <v>0</v>
      </c>
      <c r="M3274">
        <f>'PES- PEI 2023'!AS35</f>
        <v>0</v>
      </c>
      <c r="N3274">
        <f>'PES- PEI 2023'!BH35</f>
        <v>0</v>
      </c>
      <c r="O3274" s="843" t="e">
        <f t="shared" si="83"/>
        <v>#DIV/0!</v>
      </c>
      <c r="P3274" s="820">
        <f>Tabla13[[#This Row],[Ejec Real Acumu]]-Tabla13[[#This Row],[Proyec Ejec Acumul]]</f>
        <v>0</v>
      </c>
      <c r="Q3274" s="820">
        <f>Tabla13[[#This Row],[Ejec Real Mes]]-Tabla13[[#This Row],[Program Entreg Mes]]</f>
        <v>0</v>
      </c>
    </row>
    <row r="3275" spans="1:17">
      <c r="A3275" s="820">
        <v>11</v>
      </c>
      <c r="B3275" s="820" t="s">
        <v>2472</v>
      </c>
      <c r="C3275" s="820" t="s">
        <v>2473</v>
      </c>
      <c r="D3275" s="820" t="str">
        <f>'PES- PEI 2023'!$BG$15</f>
        <v>Subdirección de Servicios Metrológicos y Relación con el Ciudadano</v>
      </c>
      <c r="E3275" t="str">
        <f>'PES- PEI 2023'!$F$15</f>
        <v>Planes de acción para disminución de brechas de capacidades de medición y calibración, desarrollados</v>
      </c>
      <c r="F3275" s="820">
        <v>2</v>
      </c>
      <c r="G3275" s="820" t="s">
        <v>2444</v>
      </c>
      <c r="H3275">
        <f>'PES- PEI 2023'!$BE$15</f>
        <v>1</v>
      </c>
      <c r="I3275">
        <f>'PES- PEI 2023'!AS15+'PES- PEI 2023'!AT15</f>
        <v>0</v>
      </c>
      <c r="J3275" s="633">
        <f>'PES- PEI 2023'!BH15+'PES- PEI 2023'!BI15</f>
        <v>0</v>
      </c>
      <c r="K3275" s="842">
        <f t="shared" si="86"/>
        <v>0</v>
      </c>
      <c r="L3275" s="842">
        <f t="shared" si="87"/>
        <v>0</v>
      </c>
      <c r="M3275">
        <f>'PES- PEI 2023'!AS36</f>
        <v>0</v>
      </c>
      <c r="N3275">
        <f>'PES- PEI 2023'!BH36</f>
        <v>0</v>
      </c>
      <c r="O3275" s="843" t="e">
        <f t="shared" si="83"/>
        <v>#DIV/0!</v>
      </c>
      <c r="P3275" s="820">
        <f>Tabla13[[#This Row],[Ejec Real Acumu]]-Tabla13[[#This Row],[Proyec Ejec Acumul]]</f>
        <v>0</v>
      </c>
      <c r="Q3275" s="820">
        <f>Tabla13[[#This Row],[Ejec Real Mes]]-Tabla13[[#This Row],[Program Entreg Mes]]</f>
        <v>0</v>
      </c>
    </row>
    <row r="3276" spans="1:17">
      <c r="A3276" s="820">
        <v>12</v>
      </c>
      <c r="B3276" s="820" t="s">
        <v>2472</v>
      </c>
      <c r="C3276" s="820" t="s">
        <v>2473</v>
      </c>
      <c r="D3276" s="820" t="str">
        <f>'PES- PEI 2023'!$BG$16</f>
        <v>Subdirección de Servicios Metrológicos y Relación con el Ciudadano</v>
      </c>
      <c r="E3276" t="str">
        <f>'PES- PEI 2023'!$F$16</f>
        <v>Sectores de las regiones con identificación de brechas de capacidades metrológicas</v>
      </c>
      <c r="F3276" s="820">
        <v>2</v>
      </c>
      <c r="G3276" s="820" t="s">
        <v>2444</v>
      </c>
      <c r="H3276">
        <f>'PES- PEI 2023'!$BE$16</f>
        <v>2</v>
      </c>
      <c r="I3276">
        <f>'PES- PEI 2023'!AS16+'PES- PEI 2023'!AT16</f>
        <v>0</v>
      </c>
      <c r="J3276" s="633">
        <f>'PES- PEI 2023'!BH16+'PES- PEI 2023'!BI16</f>
        <v>0</v>
      </c>
      <c r="K3276" s="842">
        <f t="shared" si="86"/>
        <v>0</v>
      </c>
      <c r="L3276" s="842">
        <f t="shared" si="87"/>
        <v>0</v>
      </c>
      <c r="M3276">
        <f>'PES- PEI 2023'!AS37</f>
        <v>0</v>
      </c>
      <c r="N3276">
        <f>'PES- PEI 2023'!BH37</f>
        <v>0</v>
      </c>
      <c r="O3276" s="843" t="e">
        <f t="shared" si="83"/>
        <v>#DIV/0!</v>
      </c>
      <c r="P3276" s="820">
        <f>Tabla13[[#This Row],[Ejec Real Acumu]]-Tabla13[[#This Row],[Proyec Ejec Acumul]]</f>
        <v>0</v>
      </c>
      <c r="Q3276" s="820">
        <f>Tabla13[[#This Row],[Ejec Real Mes]]-Tabla13[[#This Row],[Program Entreg Mes]]</f>
        <v>0</v>
      </c>
    </row>
    <row r="3277" spans="1:17">
      <c r="A3277" s="820">
        <v>13</v>
      </c>
      <c r="B3277" s="820" t="s">
        <v>2472</v>
      </c>
      <c r="C3277" s="820" t="s">
        <v>2473</v>
      </c>
      <c r="D3277" s="820" t="str">
        <f>'PES- PEI 2023'!$BG$17</f>
        <v xml:space="preserve">Dirección General </v>
      </c>
      <c r="E3277" t="str">
        <f>'PES- PEI 2023'!$F$17</f>
        <v>Rediseño institucional implementado</v>
      </c>
      <c r="F3277" s="820">
        <v>2</v>
      </c>
      <c r="G3277" s="820" t="s">
        <v>2444</v>
      </c>
      <c r="H3277" s="633">
        <f>'PES- PEI 2023'!$BE$17</f>
        <v>0.3</v>
      </c>
      <c r="I3277">
        <f>'PES- PEI 2023'!AS17+'PES- PEI 2023'!AT17</f>
        <v>0</v>
      </c>
      <c r="J3277" s="633">
        <f>'PES- PEI 2023'!BH17+'PES- PEI 2023'!BI17</f>
        <v>0</v>
      </c>
      <c r="K3277" s="842">
        <f t="shared" si="86"/>
        <v>0</v>
      </c>
      <c r="L3277" s="842">
        <f t="shared" si="87"/>
        <v>0</v>
      </c>
      <c r="M3277">
        <f>'PES- PEI 2023'!AS38</f>
        <v>0</v>
      </c>
      <c r="N3277">
        <f>'PES- PEI 2023'!BH38</f>
        <v>0</v>
      </c>
      <c r="O3277" s="843" t="e">
        <f t="shared" si="83"/>
        <v>#DIV/0!</v>
      </c>
      <c r="P3277" s="820">
        <f>Tabla13[[#This Row],[Ejec Real Acumu]]-Tabla13[[#This Row],[Proyec Ejec Acumul]]</f>
        <v>0</v>
      </c>
      <c r="Q3277" s="820">
        <f>Tabla13[[#This Row],[Ejec Real Mes]]-Tabla13[[#This Row],[Program Entreg Mes]]</f>
        <v>0</v>
      </c>
    </row>
    <row r="3278" spans="1:17">
      <c r="A3278" s="820">
        <v>14</v>
      </c>
      <c r="B3278" s="820" t="s">
        <v>2472</v>
      </c>
      <c r="C3278" s="820" t="s">
        <v>2473</v>
      </c>
      <c r="D3278" s="820" t="str">
        <f>'PES- PEI 2023'!$BG$18</f>
        <v>SSMRC / OAP</v>
      </c>
      <c r="E3278" t="str">
        <f>'PES- PEI 2023'!$F$18</f>
        <v>Estrategia de Participación Ciudadana Sectorial implementada</v>
      </c>
      <c r="F3278" s="820">
        <v>2</v>
      </c>
      <c r="G3278" s="820" t="s">
        <v>2444</v>
      </c>
      <c r="H3278" s="633">
        <f>'PES- PEI 2023'!$BE$18</f>
        <v>0.1</v>
      </c>
      <c r="I3278">
        <f>'PES- PEI 2023'!AS18+'PES- PEI 2023'!AT18</f>
        <v>0</v>
      </c>
      <c r="J3278" s="633">
        <f>'PES- PEI 2023'!BH18+'PES- PEI 2023'!BI18</f>
        <v>0</v>
      </c>
      <c r="K3278" s="842">
        <f t="shared" si="86"/>
        <v>0</v>
      </c>
      <c r="L3278" s="842">
        <f t="shared" si="87"/>
        <v>0</v>
      </c>
      <c r="M3278">
        <f>'PES- PEI 2023'!AS39</f>
        <v>0</v>
      </c>
      <c r="N3278">
        <f>'PES- PEI 2023'!BH39</f>
        <v>0</v>
      </c>
      <c r="O3278" s="843" t="e">
        <f t="shared" si="83"/>
        <v>#DIV/0!</v>
      </c>
      <c r="P3278" s="820">
        <f>Tabla13[[#This Row],[Ejec Real Acumu]]-Tabla13[[#This Row],[Proyec Ejec Acumul]]</f>
        <v>0</v>
      </c>
      <c r="Q3278" s="820">
        <f>Tabla13[[#This Row],[Ejec Real Mes]]-Tabla13[[#This Row],[Program Entreg Mes]]</f>
        <v>0</v>
      </c>
    </row>
    <row r="3279" spans="1:17">
      <c r="A3279" s="820">
        <v>15</v>
      </c>
      <c r="B3279" s="820" t="s">
        <v>2472</v>
      </c>
      <c r="C3279" s="820" t="s">
        <v>2473</v>
      </c>
      <c r="D3279" s="820" t="str">
        <f>'PES- PEI 2023'!$BG$19</f>
        <v>Secretaría General</v>
      </c>
      <c r="E3279" t="str">
        <f>'PES- PEI 2023'!$F$19</f>
        <v>Políticas de Prevención del Daño Antijurídico formuladas</v>
      </c>
      <c r="F3279" s="820">
        <v>2</v>
      </c>
      <c r="G3279" s="820" t="s">
        <v>2444</v>
      </c>
      <c r="H3279">
        <f>'PES- PEI 2023'!$BE$19</f>
        <v>0</v>
      </c>
      <c r="I3279">
        <f>'PES- PEI 2023'!AS19+'PES- PEI 2023'!AT19</f>
        <v>0</v>
      </c>
      <c r="J3279" s="633">
        <f>'PES- PEI 2023'!BH19+'PES- PEI 2023'!BI19</f>
        <v>0</v>
      </c>
      <c r="K3279" s="842" t="e">
        <f t="shared" si="86"/>
        <v>#DIV/0!</v>
      </c>
      <c r="L3279" s="842" t="e">
        <f t="shared" si="87"/>
        <v>#DIV/0!</v>
      </c>
      <c r="M3279">
        <f>'PES- PEI 2023'!AS40</f>
        <v>0</v>
      </c>
      <c r="N3279">
        <f>'PES- PEI 2023'!BH40</f>
        <v>0</v>
      </c>
      <c r="O3279" s="843" t="e">
        <f t="shared" si="83"/>
        <v>#DIV/0!</v>
      </c>
      <c r="P3279" s="820">
        <f>Tabla13[[#This Row],[Ejec Real Acumu]]-Tabla13[[#This Row],[Proyec Ejec Acumul]]</f>
        <v>0</v>
      </c>
      <c r="Q3279" s="820">
        <f>Tabla13[[#This Row],[Ejec Real Mes]]-Tabla13[[#This Row],[Program Entreg Mes]]</f>
        <v>0</v>
      </c>
    </row>
    <row r="3280" spans="1:17">
      <c r="A3280" s="820">
        <v>16</v>
      </c>
      <c r="B3280" s="820" t="s">
        <v>2472</v>
      </c>
      <c r="C3280" s="820" t="s">
        <v>2473</v>
      </c>
      <c r="D3280" s="820" t="str">
        <f>'PES- PEI 2023'!$BG$20</f>
        <v>Secretaría General</v>
      </c>
      <c r="E3280" t="str">
        <f>'PES- PEI 2023'!$F$20</f>
        <v xml:space="preserve">Capacidades del equipo jurídico fortalecidas </v>
      </c>
      <c r="F3280" s="820">
        <v>2</v>
      </c>
      <c r="G3280" s="820" t="s">
        <v>2444</v>
      </c>
      <c r="H3280" s="633">
        <f>'PES- PEI 2023'!$BE$20</f>
        <v>1</v>
      </c>
      <c r="I3280">
        <f>'PES- PEI 2023'!AS20+'PES- PEI 2023'!AT20</f>
        <v>0</v>
      </c>
      <c r="J3280" s="633">
        <f>'PES- PEI 2023'!BH20+'PES- PEI 2023'!BI20</f>
        <v>0</v>
      </c>
      <c r="K3280" s="842">
        <f t="shared" si="86"/>
        <v>0</v>
      </c>
      <c r="L3280" s="842">
        <f t="shared" si="87"/>
        <v>0</v>
      </c>
      <c r="M3280">
        <f>'PES- PEI 2023'!AS41</f>
        <v>0</v>
      </c>
      <c r="N3280">
        <f>'PES- PEI 2023'!BH41</f>
        <v>0</v>
      </c>
      <c r="O3280" s="843" t="e">
        <f t="shared" si="83"/>
        <v>#DIV/0!</v>
      </c>
      <c r="P3280" s="820">
        <f>Tabla13[[#This Row],[Ejec Real Acumu]]-Tabla13[[#This Row],[Proyec Ejec Acumul]]</f>
        <v>0</v>
      </c>
      <c r="Q3280" s="820">
        <f>Tabla13[[#This Row],[Ejec Real Mes]]-Tabla13[[#This Row],[Program Entreg Mes]]</f>
        <v>0</v>
      </c>
    </row>
    <row r="3281" spans="1:17">
      <c r="A3281" s="820">
        <v>17</v>
      </c>
      <c r="B3281" s="820" t="s">
        <v>2472</v>
      </c>
      <c r="C3281" s="820" t="s">
        <v>2473</v>
      </c>
      <c r="D3281" s="820" t="str">
        <f>'PES- PEI 2023'!$BG$21</f>
        <v xml:space="preserve">Secretaría General </v>
      </c>
      <c r="E3281" t="str">
        <f>'PES- PEI 2023'!$F$21</f>
        <v>Plan de conservación, preservación y difusión del patrimonio documental del sector ejecutado</v>
      </c>
      <c r="F3281" s="820">
        <v>2</v>
      </c>
      <c r="G3281" s="820" t="s">
        <v>2444</v>
      </c>
      <c r="H3281">
        <f>'PES- PEI 2023'!$BE$21</f>
        <v>0</v>
      </c>
      <c r="I3281">
        <f>'PES- PEI 2023'!AS21+'PES- PEI 2023'!AT21</f>
        <v>0</v>
      </c>
      <c r="J3281" s="633">
        <f>'PES- PEI 2023'!BH21+'PES- PEI 2023'!BI21</f>
        <v>0</v>
      </c>
      <c r="K3281" s="842" t="e">
        <f t="shared" si="86"/>
        <v>#DIV/0!</v>
      </c>
      <c r="L3281" s="842" t="e">
        <f t="shared" si="87"/>
        <v>#DIV/0!</v>
      </c>
      <c r="M3281">
        <f>'PES- PEI 2023'!AS42</f>
        <v>0</v>
      </c>
      <c r="N3281">
        <f>'PES- PEI 2023'!BH42</f>
        <v>0</v>
      </c>
      <c r="O3281" s="843" t="e">
        <f t="shared" si="83"/>
        <v>#DIV/0!</v>
      </c>
      <c r="P3281" s="820">
        <f>Tabla13[[#This Row],[Ejec Real Acumu]]-Tabla13[[#This Row],[Proyec Ejec Acumul]]</f>
        <v>0</v>
      </c>
      <c r="Q3281" s="820">
        <f>Tabla13[[#This Row],[Ejec Real Mes]]-Tabla13[[#This Row],[Program Entreg Mes]]</f>
        <v>0</v>
      </c>
    </row>
    <row r="3282" spans="1:17">
      <c r="A3282" s="820">
        <v>18</v>
      </c>
      <c r="B3282" s="820" t="s">
        <v>2472</v>
      </c>
      <c r="C3282" s="820" t="s">
        <v>2473</v>
      </c>
      <c r="D3282" s="820" t="str">
        <f>'PES- PEI 2023'!$BG$22</f>
        <v xml:space="preserve">Secretaría General </v>
      </c>
      <c r="E3282" t="str">
        <f>'PES- PEI 2023'!$F$22</f>
        <v>Formato de transferencia del conocimiento implementado</v>
      </c>
      <c r="F3282" s="820">
        <v>2</v>
      </c>
      <c r="G3282" s="820" t="s">
        <v>2444</v>
      </c>
      <c r="H3282" s="633">
        <f>'PES- PEI 2023'!$BE$22</f>
        <v>1</v>
      </c>
      <c r="I3282">
        <f>'PES- PEI 2023'!AS22+'PES- PEI 2023'!AT22</f>
        <v>0</v>
      </c>
      <c r="J3282" s="633">
        <f>'PES- PEI 2023'!BH22+'PES- PEI 2023'!BI22</f>
        <v>0</v>
      </c>
      <c r="K3282" s="842">
        <f t="shared" si="86"/>
        <v>0</v>
      </c>
      <c r="L3282" s="842">
        <f t="shared" si="87"/>
        <v>0</v>
      </c>
      <c r="M3282">
        <f>'PES- PEI 2023'!AS43</f>
        <v>0</v>
      </c>
      <c r="N3282" t="e">
        <f>'PES- PEI 2023'!#REF!</f>
        <v>#REF!</v>
      </c>
      <c r="O3282" s="843" t="e">
        <f t="shared" si="83"/>
        <v>#REF!</v>
      </c>
      <c r="P3282" s="820">
        <f>Tabla13[[#This Row],[Ejec Real Acumu]]-Tabla13[[#This Row],[Proyec Ejec Acumul]]</f>
        <v>0</v>
      </c>
      <c r="Q3282" s="820" t="e">
        <f>Tabla13[[#This Row],[Ejec Real Mes]]-Tabla13[[#This Row],[Program Entreg Mes]]</f>
        <v>#REF!</v>
      </c>
    </row>
    <row r="3283" spans="1:17">
      <c r="A3283" s="820">
        <v>19</v>
      </c>
      <c r="B3283" s="820" t="s">
        <v>2472</v>
      </c>
      <c r="C3283" s="820" t="s">
        <v>2473</v>
      </c>
      <c r="D3283" s="820" t="str">
        <f>'PES- PEI 2023'!$BG$23</f>
        <v>Subdirección de Servicios Metrológicos y Relación con el Ciudadano</v>
      </c>
      <c r="E3283" t="str">
        <f>'PES- PEI 2023'!$F$23</f>
        <v>Entidades del Sector alineadas a la directriz de manejo de imagen y plan de medios de la Presidencia de la República.</v>
      </c>
      <c r="F3283" s="820">
        <v>2</v>
      </c>
      <c r="G3283" s="820" t="s">
        <v>2444</v>
      </c>
      <c r="H3283" s="633">
        <f>'PES- PEI 2023'!$BE$23</f>
        <v>1</v>
      </c>
      <c r="I3283">
        <f>'PES- PEI 2023'!AS23+'PES- PEI 2023'!AT23</f>
        <v>0</v>
      </c>
      <c r="J3283" s="633">
        <f>'PES- PEI 2023'!BH23+'PES- PEI 2023'!BI23</f>
        <v>0</v>
      </c>
      <c r="K3283" s="842">
        <f t="shared" si="86"/>
        <v>0</v>
      </c>
      <c r="L3283" s="842">
        <f t="shared" si="87"/>
        <v>0</v>
      </c>
      <c r="M3283">
        <f>'PES- PEI 2023'!AS44</f>
        <v>0</v>
      </c>
      <c r="N3283">
        <f>'PES- PEI 2023'!BH44</f>
        <v>0</v>
      </c>
      <c r="O3283" s="843" t="e">
        <f t="shared" si="83"/>
        <v>#DIV/0!</v>
      </c>
      <c r="P3283" s="820">
        <f>Tabla13[[#This Row],[Ejec Real Acumu]]-Tabla13[[#This Row],[Proyec Ejec Acumul]]</f>
        <v>0</v>
      </c>
      <c r="Q3283" s="820">
        <f>Tabla13[[#This Row],[Ejec Real Mes]]-Tabla13[[#This Row],[Program Entreg Mes]]</f>
        <v>0</v>
      </c>
    </row>
    <row r="3284" spans="1:17">
      <c r="A3284" s="820">
        <v>20</v>
      </c>
      <c r="B3284" s="820" t="s">
        <v>2472</v>
      </c>
      <c r="C3284" s="820" t="s">
        <v>2473</v>
      </c>
      <c r="D3284" s="820" t="str">
        <f>'PES- PEI 2023'!$BG$24</f>
        <v>Oficina de Informática y Desarrollo Tecnológico</v>
      </c>
      <c r="E3284" t="str">
        <f>'PES- PEI 2023'!$F$24</f>
        <v>Plan de acción implementado para el intercambio de información</v>
      </c>
      <c r="F3284" s="820">
        <v>2</v>
      </c>
      <c r="G3284" s="820" t="s">
        <v>2444</v>
      </c>
      <c r="H3284" s="633">
        <f>'PES- PEI 2023'!$BE$24</f>
        <v>0.05</v>
      </c>
      <c r="I3284">
        <f>'PES- PEI 2023'!AS24+'PES- PEI 2023'!AT24</f>
        <v>0</v>
      </c>
      <c r="J3284" s="633">
        <f>'PES- PEI 2023'!BH24+'PES- PEI 2023'!BI24</f>
        <v>0</v>
      </c>
      <c r="K3284" s="842">
        <f t="shared" si="86"/>
        <v>0</v>
      </c>
      <c r="L3284" s="842">
        <f t="shared" si="87"/>
        <v>0</v>
      </c>
      <c r="M3284">
        <f>'PES- PEI 2023'!AS45</f>
        <v>0</v>
      </c>
      <c r="N3284">
        <f>'PES- PEI 2023'!BH45</f>
        <v>0</v>
      </c>
      <c r="O3284" s="843" t="e">
        <f t="shared" si="83"/>
        <v>#DIV/0!</v>
      </c>
      <c r="P3284" s="820">
        <f>Tabla13[[#This Row],[Ejec Real Acumu]]-Tabla13[[#This Row],[Proyec Ejec Acumul]]</f>
        <v>0</v>
      </c>
      <c r="Q3284" s="820">
        <f>Tabla13[[#This Row],[Ejec Real Mes]]-Tabla13[[#This Row],[Program Entreg Mes]]</f>
        <v>0</v>
      </c>
    </row>
    <row r="3285" spans="1:17">
      <c r="A3285" s="820">
        <v>21</v>
      </c>
      <c r="B3285" s="820" t="s">
        <v>2472</v>
      </c>
      <c r="C3285" s="820" t="s">
        <v>2473</v>
      </c>
      <c r="D3285" s="820" t="str">
        <f>'PES- PEI 2023'!$BG$25</f>
        <v>Oficina de Informática y Desarrollo Tecnológico</v>
      </c>
      <c r="E3285" t="str">
        <f>'PES- PEI 2023'!$F$25</f>
        <v xml:space="preserve">Plan de recuperación ante Desastres  (DRP)  Implementado en los servicios de TI críticos </v>
      </c>
      <c r="F3285" s="820">
        <v>2</v>
      </c>
      <c r="G3285" s="820" t="s">
        <v>2444</v>
      </c>
      <c r="H3285">
        <f>'PES- PEI 2023'!$BE$25</f>
        <v>1</v>
      </c>
      <c r="I3285">
        <f>'PES- PEI 2023'!AS25+'PES- PEI 2023'!AT25</f>
        <v>0</v>
      </c>
      <c r="J3285" s="633">
        <f>'PES- PEI 2023'!BH25+'PES- PEI 2023'!BI25</f>
        <v>0</v>
      </c>
      <c r="K3285" s="842">
        <f t="shared" si="86"/>
        <v>0</v>
      </c>
      <c r="L3285" s="842">
        <f t="shared" si="87"/>
        <v>0</v>
      </c>
      <c r="M3285">
        <f>'PES- PEI 2023'!AS46</f>
        <v>0</v>
      </c>
      <c r="N3285">
        <f>'PES- PEI 2023'!BH46</f>
        <v>0</v>
      </c>
      <c r="O3285" s="843" t="e">
        <f t="shared" si="83"/>
        <v>#DIV/0!</v>
      </c>
      <c r="P3285" s="820">
        <f>Tabla13[[#This Row],[Ejec Real Acumu]]-Tabla13[[#This Row],[Proyec Ejec Acumul]]</f>
        <v>0</v>
      </c>
      <c r="Q3285" s="820">
        <f>Tabla13[[#This Row],[Ejec Real Mes]]-Tabla13[[#This Row],[Program Entreg Mes]]</f>
        <v>0</v>
      </c>
    </row>
    <row r="3286" spans="1:17">
      <c r="A3286" s="820">
        <v>22</v>
      </c>
      <c r="B3286" s="820" t="s">
        <v>2472</v>
      </c>
      <c r="C3286" s="820" t="s">
        <v>2473</v>
      </c>
      <c r="D3286" s="820" t="str">
        <f>'PES- PEI 2023'!$BG$26</f>
        <v>Oficina de Informática y Desarrollo Tecnológico</v>
      </c>
      <c r="E3286" t="str">
        <f>'PES- PEI 2023'!$F$26</f>
        <v>Vulnerabilidades críticas remediadas o solucionadas</v>
      </c>
      <c r="F3286" s="820">
        <v>2</v>
      </c>
      <c r="G3286" s="820" t="s">
        <v>2444</v>
      </c>
      <c r="H3286" s="633">
        <f>'PES- PEI 2023'!$BE$26</f>
        <v>1</v>
      </c>
      <c r="I3286">
        <f>'PES- PEI 2023'!AS26+'PES- PEI 2023'!AT26</f>
        <v>0</v>
      </c>
      <c r="J3286" s="633">
        <f>'PES- PEI 2023'!BH26+'PES- PEI 2023'!BI26</f>
        <v>0</v>
      </c>
      <c r="K3286" s="842">
        <f t="shared" si="86"/>
        <v>0</v>
      </c>
      <c r="L3286" s="842">
        <f t="shared" si="87"/>
        <v>0</v>
      </c>
      <c r="M3286">
        <f>'PES- PEI 2023'!AS47</f>
        <v>0</v>
      </c>
      <c r="N3286">
        <f>'PES- PEI 2023'!BH47</f>
        <v>0</v>
      </c>
      <c r="O3286" s="843" t="e">
        <f t="shared" si="83"/>
        <v>#DIV/0!</v>
      </c>
      <c r="P3286" s="820">
        <f>Tabla13[[#This Row],[Ejec Real Acumu]]-Tabla13[[#This Row],[Proyec Ejec Acumul]]</f>
        <v>0</v>
      </c>
      <c r="Q3286" s="820">
        <f>Tabla13[[#This Row],[Ejec Real Mes]]-Tabla13[[#This Row],[Program Entreg Mes]]</f>
        <v>0</v>
      </c>
    </row>
    <row r="3287" spans="1:17">
      <c r="A3287" s="820">
        <v>1</v>
      </c>
      <c r="B3287" s="820" t="s">
        <v>2472</v>
      </c>
      <c r="C3287" s="820" t="s">
        <v>2473</v>
      </c>
      <c r="D3287" s="820" t="str">
        <f>'PES- PEI 2023'!$BG$5</f>
        <v>Subdirección de Servicios Metrológicos y Relación con el Ciudadano</v>
      </c>
      <c r="E3287" t="str">
        <f>'PES- PEI 2023'!$F$5</f>
        <v>Aumento de servicios metrológicos prestados</v>
      </c>
      <c r="F3287" s="820">
        <v>3</v>
      </c>
      <c r="G3287" s="820" t="s">
        <v>2445</v>
      </c>
      <c r="H3287" s="633">
        <f>'PES- PEI 2023'!$BE$5</f>
        <v>0.03</v>
      </c>
      <c r="I3287">
        <f>'PES- PEI 2023'!AS5+'PES- PEI 2023'!AT5+'PES- PEI 2023'!AU5</f>
        <v>0</v>
      </c>
      <c r="J3287">
        <f>'PES- PEI 2023'!BH5+'PES- PEI 2023'!BI5+'PES- PEI 2023'!BJ5</f>
        <v>0</v>
      </c>
      <c r="K3287" s="842">
        <f t="shared" si="86"/>
        <v>0</v>
      </c>
      <c r="L3287" s="842">
        <f t="shared" si="87"/>
        <v>0</v>
      </c>
      <c r="M3287">
        <f>'PES- PEI 2023'!AU5</f>
        <v>0</v>
      </c>
      <c r="N3287">
        <f>'PES- PEI 2023'!BJ5</f>
        <v>0</v>
      </c>
      <c r="O3287" s="843" t="e">
        <f t="shared" si="83"/>
        <v>#DIV/0!</v>
      </c>
      <c r="P3287" s="820">
        <f>Tabla13[[#This Row],[Ejec Real Acumu]]-Tabla13[[#This Row],[Proyec Ejec Acumul]]</f>
        <v>0</v>
      </c>
      <c r="Q3287" s="820">
        <f>Tabla13[[#This Row],[Ejec Real Mes]]-Tabla13[[#This Row],[Program Entreg Mes]]</f>
        <v>0</v>
      </c>
    </row>
    <row r="3288" spans="1:17">
      <c r="A3288" s="820">
        <v>2</v>
      </c>
      <c r="B3288" s="820" t="s">
        <v>2472</v>
      </c>
      <c r="C3288" s="820" t="s">
        <v>2473</v>
      </c>
      <c r="D3288" s="820" t="str">
        <f>'PES- PEI 2023'!$BG$6</f>
        <v>Subdirección de Servicios Metrológicos y Relación con el Ciudadano</v>
      </c>
      <c r="E3288" t="str">
        <f>'PES- PEI 2023'!$F$6</f>
        <v>Estudios de identificación de brechas metrológicas que contribuyan a las apuestas productivas estratégicas</v>
      </c>
      <c r="F3288" s="820">
        <v>3</v>
      </c>
      <c r="G3288" s="820" t="s">
        <v>2445</v>
      </c>
      <c r="H3288">
        <f>'PES- PEI 2023'!$BE$6</f>
        <v>2</v>
      </c>
      <c r="I3288">
        <f>'PES- PEI 2023'!AS6+'PES- PEI 2023'!AT6+'PES- PEI 2023'!AU6</f>
        <v>0</v>
      </c>
      <c r="J3288">
        <f>'PES- PEI 2023'!BH6+'PES- PEI 2023'!BI6+'PES- PEI 2023'!BJ6</f>
        <v>0</v>
      </c>
      <c r="K3288" s="842">
        <f t="shared" si="86"/>
        <v>0</v>
      </c>
      <c r="L3288" s="842">
        <f t="shared" si="87"/>
        <v>0</v>
      </c>
      <c r="M3288">
        <f>'PES- PEI 2023'!AU6</f>
        <v>0</v>
      </c>
      <c r="N3288">
        <f>'PES- PEI 2023'!BJ6</f>
        <v>0</v>
      </c>
      <c r="O3288" s="843" t="e">
        <f t="shared" si="83"/>
        <v>#DIV/0!</v>
      </c>
      <c r="P3288" s="820">
        <f>Tabla13[[#This Row],[Ejec Real Acumu]]-Tabla13[[#This Row],[Proyec Ejec Acumul]]</f>
        <v>0</v>
      </c>
      <c r="Q3288" s="820">
        <f>Tabla13[[#This Row],[Ejec Real Mes]]-Tabla13[[#This Row],[Program Entreg Mes]]</f>
        <v>0</v>
      </c>
    </row>
    <row r="3289" spans="1:17">
      <c r="A3289" s="820">
        <v>3</v>
      </c>
      <c r="B3289" s="820" t="s">
        <v>2472</v>
      </c>
      <c r="C3289" s="820" t="s">
        <v>2473</v>
      </c>
      <c r="D3289" s="820" t="str">
        <f>'PES- PEI 2023'!$BG$7</f>
        <v>Subdirección de Servicios Metrológicos y Relación con el Ciudadano</v>
      </c>
      <c r="E3289" t="str">
        <f>'PES- PEI 2023'!$F$7</f>
        <v xml:space="preserve">Participación en eventos y canales de comunicación para divulgación de servicios del SICAL </v>
      </c>
      <c r="F3289" s="820">
        <v>3</v>
      </c>
      <c r="G3289" s="820" t="s">
        <v>2445</v>
      </c>
      <c r="H3289">
        <f>'PES- PEI 2023'!$BE$7</f>
        <v>2</v>
      </c>
      <c r="I3289">
        <f>'PES- PEI 2023'!AS7+'PES- PEI 2023'!AT7+'PES- PEI 2023'!AU7</f>
        <v>0</v>
      </c>
      <c r="J3289">
        <f>'PES- PEI 2023'!BH7+'PES- PEI 2023'!BI7+'PES- PEI 2023'!BJ7</f>
        <v>0</v>
      </c>
      <c r="K3289" s="842">
        <f t="shared" si="86"/>
        <v>0</v>
      </c>
      <c r="L3289" s="842">
        <f t="shared" si="87"/>
        <v>0</v>
      </c>
      <c r="M3289">
        <f>'PES- PEI 2023'!AU7</f>
        <v>0</v>
      </c>
      <c r="N3289">
        <f>'PES- PEI 2023'!BJ7</f>
        <v>0</v>
      </c>
      <c r="O3289" s="843" t="e">
        <f t="shared" si="83"/>
        <v>#DIV/0!</v>
      </c>
      <c r="P3289" s="820">
        <f>Tabla13[[#This Row],[Ejec Real Acumu]]-Tabla13[[#This Row],[Proyec Ejec Acumul]]</f>
        <v>0</v>
      </c>
      <c r="Q3289" s="820">
        <f>Tabla13[[#This Row],[Ejec Real Mes]]-Tabla13[[#This Row],[Program Entreg Mes]]</f>
        <v>0</v>
      </c>
    </row>
    <row r="3290" spans="1:17">
      <c r="A3290" s="820">
        <v>4</v>
      </c>
      <c r="B3290" s="820" t="s">
        <v>2472</v>
      </c>
      <c r="C3290" s="820" t="s">
        <v>2473</v>
      </c>
      <c r="D3290" s="820" t="str">
        <f>'PES- PEI 2023'!$BG$8</f>
        <v>Subdirección de Servicios Metrológicos y Relación con el Ciudadano</v>
      </c>
      <c r="E3290" t="str">
        <f>'PES- PEI 2023'!$F$8</f>
        <v>Servicios de asistencia técnica prestados para la industria en términos de lograr certificaciones de calidad</v>
      </c>
      <c r="F3290" s="820">
        <v>3</v>
      </c>
      <c r="G3290" s="820" t="s">
        <v>2445</v>
      </c>
      <c r="H3290">
        <f>'PES- PEI 2023'!$BE$8</f>
        <v>4</v>
      </c>
      <c r="I3290">
        <f>'PES- PEI 2023'!AS8+'PES- PEI 2023'!AT8+'PES- PEI 2023'!AU8</f>
        <v>0</v>
      </c>
      <c r="J3290">
        <f>'PES- PEI 2023'!BH8+'PES- PEI 2023'!BI8+'PES- PEI 2023'!BJ8</f>
        <v>0</v>
      </c>
      <c r="K3290" s="842">
        <f t="shared" si="86"/>
        <v>0</v>
      </c>
      <c r="L3290" s="842">
        <f t="shared" si="87"/>
        <v>0</v>
      </c>
      <c r="M3290">
        <f>'PES- PEI 2023'!AU8</f>
        <v>0</v>
      </c>
      <c r="N3290">
        <f>'PES- PEI 2023'!BJ8</f>
        <v>0</v>
      </c>
      <c r="O3290" s="843" t="e">
        <f t="shared" si="83"/>
        <v>#DIV/0!</v>
      </c>
      <c r="P3290" s="820">
        <f>Tabla13[[#This Row],[Ejec Real Acumu]]-Tabla13[[#This Row],[Proyec Ejec Acumul]]</f>
        <v>0</v>
      </c>
      <c r="Q3290" s="820">
        <f>Tabla13[[#This Row],[Ejec Real Mes]]-Tabla13[[#This Row],[Program Entreg Mes]]</f>
        <v>0</v>
      </c>
    </row>
    <row r="3291" spans="1:17">
      <c r="A3291" s="820">
        <v>5</v>
      </c>
      <c r="B3291" s="820" t="s">
        <v>2472</v>
      </c>
      <c r="C3291" s="820" t="s">
        <v>2473</v>
      </c>
      <c r="D3291" s="820" t="str">
        <f>'PES- PEI 2023'!$BG$9</f>
        <v>SMF / SMQB /  SSMRC</v>
      </c>
      <c r="E3291" t="str">
        <f>'PES- PEI 2023'!$F$9</f>
        <v>Participación en definición de regulación</v>
      </c>
      <c r="F3291" s="820">
        <v>3</v>
      </c>
      <c r="G3291" s="820" t="s">
        <v>2445</v>
      </c>
      <c r="H3291">
        <f>'PES- PEI 2023'!$BE$9</f>
        <v>1</v>
      </c>
      <c r="I3291">
        <f>'PES- PEI 2023'!AS9+'PES- PEI 2023'!AT9+'PES- PEI 2023'!AU9</f>
        <v>0</v>
      </c>
      <c r="J3291">
        <f>'PES- PEI 2023'!BH9+'PES- PEI 2023'!BI9+'PES- PEI 2023'!BJ9</f>
        <v>0</v>
      </c>
      <c r="K3291" s="842">
        <f t="shared" si="86"/>
        <v>0</v>
      </c>
      <c r="L3291" s="842">
        <f t="shared" si="87"/>
        <v>0</v>
      </c>
      <c r="M3291">
        <f>'PES- PEI 2023'!AU9</f>
        <v>0</v>
      </c>
      <c r="N3291">
        <f>'PES- PEI 2023'!BJ9</f>
        <v>0</v>
      </c>
      <c r="O3291" s="843" t="e">
        <f t="shared" si="83"/>
        <v>#DIV/0!</v>
      </c>
      <c r="P3291" s="820">
        <f>Tabla13[[#This Row],[Ejec Real Acumu]]-Tabla13[[#This Row],[Proyec Ejec Acumul]]</f>
        <v>0</v>
      </c>
      <c r="Q3291" s="820">
        <f>Tabla13[[#This Row],[Ejec Real Mes]]-Tabla13[[#This Row],[Program Entreg Mes]]</f>
        <v>0</v>
      </c>
    </row>
    <row r="3292" spans="1:17">
      <c r="A3292" s="820">
        <v>6</v>
      </c>
      <c r="B3292" s="820" t="s">
        <v>2472</v>
      </c>
      <c r="C3292" s="820" t="s">
        <v>2473</v>
      </c>
      <c r="D3292" s="820" t="str">
        <f>'PES- PEI 2023'!$BG$10</f>
        <v>Subdirección de Servicios Metrológicos y Relación con el Ciudadano</v>
      </c>
      <c r="E3292" t="str">
        <f>'PES- PEI 2023'!$F$10</f>
        <v>Actividades de CTI implementadas</v>
      </c>
      <c r="F3292" s="820">
        <v>3</v>
      </c>
      <c r="G3292" s="820" t="s">
        <v>2445</v>
      </c>
      <c r="H3292">
        <f>'PES- PEI 2023'!$BE$10</f>
        <v>13</v>
      </c>
      <c r="I3292">
        <f>'PES- PEI 2023'!AS10+'PES- PEI 2023'!AT10+'PES- PEI 2023'!AU10</f>
        <v>0</v>
      </c>
      <c r="J3292">
        <f>'PES- PEI 2023'!BH10+'PES- PEI 2023'!BI10+'PES- PEI 2023'!BJ10</f>
        <v>0</v>
      </c>
      <c r="K3292" s="842">
        <f t="shared" si="86"/>
        <v>0</v>
      </c>
      <c r="L3292" s="842">
        <f t="shared" si="87"/>
        <v>0</v>
      </c>
      <c r="M3292">
        <f>'PES- PEI 2023'!AU10</f>
        <v>0</v>
      </c>
      <c r="N3292">
        <f>'PES- PEI 2023'!BJ10</f>
        <v>0</v>
      </c>
      <c r="O3292" s="843" t="e">
        <f t="shared" si="83"/>
        <v>#DIV/0!</v>
      </c>
      <c r="P3292" s="820">
        <f>Tabla13[[#This Row],[Ejec Real Acumu]]-Tabla13[[#This Row],[Proyec Ejec Acumul]]</f>
        <v>0</v>
      </c>
      <c r="Q3292" s="820">
        <f>Tabla13[[#This Row],[Ejec Real Mes]]-Tabla13[[#This Row],[Program Entreg Mes]]</f>
        <v>0</v>
      </c>
    </row>
    <row r="3293" spans="1:17">
      <c r="A3293" s="820">
        <v>7</v>
      </c>
      <c r="B3293" s="820" t="s">
        <v>2472</v>
      </c>
      <c r="C3293" s="820" t="s">
        <v>2473</v>
      </c>
      <c r="D3293" s="820" t="str">
        <f>'PES- PEI 2023'!$BG$11</f>
        <v>Subdirección de Servicios Metrológicos y Relación con el Ciudadano</v>
      </c>
      <c r="E3293" t="str">
        <f>'PES- PEI 2023'!$F$11</f>
        <v xml:space="preserve">Aumento de servicios de capacitación en metrología prestados </v>
      </c>
      <c r="F3293" s="820">
        <v>3</v>
      </c>
      <c r="G3293" s="820" t="s">
        <v>2445</v>
      </c>
      <c r="H3293">
        <f>'PES- PEI 2023'!$BE$11</f>
        <v>0.02</v>
      </c>
      <c r="I3293">
        <f>'PES- PEI 2023'!AS11+'PES- PEI 2023'!AT11+'PES- PEI 2023'!AU11</f>
        <v>0</v>
      </c>
      <c r="J3293">
        <f>'PES- PEI 2023'!BH11+'PES- PEI 2023'!BI11+'PES- PEI 2023'!BJ11</f>
        <v>0</v>
      </c>
      <c r="K3293" s="842">
        <f t="shared" si="86"/>
        <v>0</v>
      </c>
      <c r="L3293" s="842">
        <f t="shared" si="87"/>
        <v>0</v>
      </c>
      <c r="M3293">
        <f>'PES- PEI 2023'!AU11</f>
        <v>0</v>
      </c>
      <c r="N3293">
        <f>'PES- PEI 2023'!BJ11</f>
        <v>0</v>
      </c>
      <c r="O3293" s="843" t="e">
        <f t="shared" si="83"/>
        <v>#DIV/0!</v>
      </c>
      <c r="P3293" s="820">
        <f>Tabla13[[#This Row],[Ejec Real Acumu]]-Tabla13[[#This Row],[Proyec Ejec Acumul]]</f>
        <v>0</v>
      </c>
      <c r="Q3293" s="820">
        <f>Tabla13[[#This Row],[Ejec Real Mes]]-Tabla13[[#This Row],[Program Entreg Mes]]</f>
        <v>0</v>
      </c>
    </row>
    <row r="3294" spans="1:17">
      <c r="A3294" s="820">
        <v>8</v>
      </c>
      <c r="B3294" s="820" t="s">
        <v>2472</v>
      </c>
      <c r="C3294" s="820" t="s">
        <v>2473</v>
      </c>
      <c r="D3294" s="820" t="str">
        <f>'PES- PEI 2023'!$BG$12</f>
        <v>SMF / SMQB /  SSMRC</v>
      </c>
      <c r="E3294" t="str">
        <f>'PES- PEI 2023'!$F$12</f>
        <v>Oportunidades identificadas desde la metrología para atender condiciones favorables del comercio exterior</v>
      </c>
      <c r="F3294" s="820">
        <v>3</v>
      </c>
      <c r="G3294" s="820" t="s">
        <v>2445</v>
      </c>
      <c r="H3294">
        <f>'PES- PEI 2023'!$BE$12</f>
        <v>1</v>
      </c>
      <c r="I3294">
        <f>'PES- PEI 2023'!AS12+'PES- PEI 2023'!AT12+'PES- PEI 2023'!AU12</f>
        <v>0</v>
      </c>
      <c r="J3294">
        <f>'PES- PEI 2023'!BH12+'PES- PEI 2023'!BI12+'PES- PEI 2023'!BJ12</f>
        <v>0</v>
      </c>
      <c r="K3294" s="842">
        <f t="shared" si="86"/>
        <v>0</v>
      </c>
      <c r="L3294" s="842">
        <f t="shared" si="87"/>
        <v>0</v>
      </c>
      <c r="M3294">
        <f>'PES- PEI 2023'!AU12</f>
        <v>0</v>
      </c>
      <c r="N3294">
        <f>'PES- PEI 2023'!BJ12</f>
        <v>0</v>
      </c>
      <c r="O3294" s="843" t="e">
        <f t="shared" si="83"/>
        <v>#DIV/0!</v>
      </c>
      <c r="P3294" s="820">
        <f>Tabla13[[#This Row],[Ejec Real Acumu]]-Tabla13[[#This Row],[Proyec Ejec Acumul]]</f>
        <v>0</v>
      </c>
      <c r="Q3294" s="820">
        <f>Tabla13[[#This Row],[Ejec Real Mes]]-Tabla13[[#This Row],[Program Entreg Mes]]</f>
        <v>0</v>
      </c>
    </row>
    <row r="3295" spans="1:17">
      <c r="A3295" s="820">
        <v>9</v>
      </c>
      <c r="B3295" s="820" t="s">
        <v>2472</v>
      </c>
      <c r="C3295" s="820" t="s">
        <v>2473</v>
      </c>
      <c r="D3295" s="820" t="str">
        <f>'PES- PEI 2023'!$BG$13</f>
        <v>Subdirección de Servicios Metrológicos y Relación con el Ciudadano</v>
      </c>
      <c r="E3295" t="str">
        <f>'PES- PEI 2023'!$F$13</f>
        <v>Aumento de servicios prestados calibración y ensayos de aptitud</v>
      </c>
      <c r="F3295" s="820">
        <v>3</v>
      </c>
      <c r="G3295" s="820" t="s">
        <v>2445</v>
      </c>
      <c r="H3295">
        <f>'PES- PEI 2023'!$BE$13</f>
        <v>0.02</v>
      </c>
      <c r="I3295">
        <f>'PES- PEI 2023'!AS13+'PES- PEI 2023'!AT13+'PES- PEI 2023'!AU13</f>
        <v>0</v>
      </c>
      <c r="J3295">
        <f>'PES- PEI 2023'!BH13+'PES- PEI 2023'!BI13+'PES- PEI 2023'!BJ13</f>
        <v>0</v>
      </c>
      <c r="K3295" s="842">
        <f t="shared" si="86"/>
        <v>0</v>
      </c>
      <c r="L3295" s="842">
        <f t="shared" si="87"/>
        <v>0</v>
      </c>
      <c r="M3295">
        <f>'PES- PEI 2023'!AU13</f>
        <v>0</v>
      </c>
      <c r="N3295">
        <f>'PES- PEI 2023'!BJ13</f>
        <v>0</v>
      </c>
      <c r="O3295" s="843" t="e">
        <f t="shared" si="83"/>
        <v>#DIV/0!</v>
      </c>
      <c r="P3295" s="820">
        <f>Tabla13[[#This Row],[Ejec Real Acumu]]-Tabla13[[#This Row],[Proyec Ejec Acumul]]</f>
        <v>0</v>
      </c>
      <c r="Q3295" s="820">
        <f>Tabla13[[#This Row],[Ejec Real Mes]]-Tabla13[[#This Row],[Program Entreg Mes]]</f>
        <v>0</v>
      </c>
    </row>
    <row r="3296" spans="1:17">
      <c r="A3296" s="820">
        <v>10</v>
      </c>
      <c r="B3296" s="820" t="s">
        <v>2472</v>
      </c>
      <c r="C3296" s="820" t="s">
        <v>2473</v>
      </c>
      <c r="D3296" s="820" t="str">
        <f>'PES- PEI 2023'!$BG$14</f>
        <v>Subdirección de Servicios Metrológicos y Relación con el Ciudadano</v>
      </c>
      <c r="E3296" t="str">
        <f>'PES- PEI 2023'!$F$14</f>
        <v>Oportunidades en materia de metrología que apoyen la estrategia nacional de turismo responsable identificadas</v>
      </c>
      <c r="F3296" s="820">
        <v>3</v>
      </c>
      <c r="G3296" s="820" t="s">
        <v>2445</v>
      </c>
      <c r="H3296">
        <f>'PES- PEI 2023'!$BE$14</f>
        <v>1</v>
      </c>
      <c r="I3296">
        <f>'PES- PEI 2023'!AS14+'PES- PEI 2023'!AT14+'PES- PEI 2023'!AU14</f>
        <v>0</v>
      </c>
      <c r="J3296">
        <f>'PES- PEI 2023'!BH14+'PES- PEI 2023'!BI14+'PES- PEI 2023'!BJ14</f>
        <v>0</v>
      </c>
      <c r="K3296" s="842">
        <f t="shared" si="86"/>
        <v>0</v>
      </c>
      <c r="L3296" s="842">
        <f t="shared" si="87"/>
        <v>0</v>
      </c>
      <c r="M3296">
        <f>'PES- PEI 2023'!AU14</f>
        <v>0</v>
      </c>
      <c r="N3296">
        <f>'PES- PEI 2023'!BJ14</f>
        <v>0</v>
      </c>
      <c r="O3296" s="843" t="e">
        <f t="shared" si="83"/>
        <v>#DIV/0!</v>
      </c>
      <c r="P3296" s="820">
        <f>Tabla13[[#This Row],[Ejec Real Acumu]]-Tabla13[[#This Row],[Proyec Ejec Acumul]]</f>
        <v>0</v>
      </c>
      <c r="Q3296" s="820">
        <f>Tabla13[[#This Row],[Ejec Real Mes]]-Tabla13[[#This Row],[Program Entreg Mes]]</f>
        <v>0</v>
      </c>
    </row>
    <row r="3297" spans="1:17">
      <c r="A3297" s="820">
        <v>11</v>
      </c>
      <c r="B3297" s="820" t="s">
        <v>2472</v>
      </c>
      <c r="C3297" s="820" t="s">
        <v>2473</v>
      </c>
      <c r="D3297" s="820" t="str">
        <f>'PES- PEI 2023'!$BG$15</f>
        <v>Subdirección de Servicios Metrológicos y Relación con el Ciudadano</v>
      </c>
      <c r="E3297" t="str">
        <f>'PES- PEI 2023'!$F$15</f>
        <v>Planes de acción para disminución de brechas de capacidades de medición y calibración, desarrollados</v>
      </c>
      <c r="F3297" s="820">
        <v>3</v>
      </c>
      <c r="G3297" s="820" t="s">
        <v>2445</v>
      </c>
      <c r="H3297">
        <f>'PES- PEI 2023'!$BE$15</f>
        <v>1</v>
      </c>
      <c r="I3297">
        <f>'PES- PEI 2023'!AS15+'PES- PEI 2023'!AT15+'PES- PEI 2023'!AU15</f>
        <v>0</v>
      </c>
      <c r="J3297">
        <f>'PES- PEI 2023'!BH15+'PES- PEI 2023'!BI15+'PES- PEI 2023'!BJ15</f>
        <v>0</v>
      </c>
      <c r="K3297" s="842">
        <f t="shared" si="86"/>
        <v>0</v>
      </c>
      <c r="L3297" s="842">
        <f t="shared" si="87"/>
        <v>0</v>
      </c>
      <c r="M3297">
        <f>'PES- PEI 2023'!AU15</f>
        <v>0</v>
      </c>
      <c r="N3297">
        <f>'PES- PEI 2023'!BJ15</f>
        <v>0</v>
      </c>
      <c r="O3297" s="843" t="e">
        <f t="shared" si="83"/>
        <v>#DIV/0!</v>
      </c>
      <c r="P3297" s="820">
        <f>Tabla13[[#This Row],[Ejec Real Acumu]]-Tabla13[[#This Row],[Proyec Ejec Acumul]]</f>
        <v>0</v>
      </c>
      <c r="Q3297" s="820">
        <f>Tabla13[[#This Row],[Ejec Real Mes]]-Tabla13[[#This Row],[Program Entreg Mes]]</f>
        <v>0</v>
      </c>
    </row>
    <row r="3298" spans="1:17">
      <c r="A3298" s="820">
        <v>12</v>
      </c>
      <c r="B3298" s="820" t="s">
        <v>2472</v>
      </c>
      <c r="C3298" s="820" t="s">
        <v>2473</v>
      </c>
      <c r="D3298" s="820" t="str">
        <f>'PES- PEI 2023'!$BG$16</f>
        <v>Subdirección de Servicios Metrológicos y Relación con el Ciudadano</v>
      </c>
      <c r="E3298" t="str">
        <f>'PES- PEI 2023'!$F$16</f>
        <v>Sectores de las regiones con identificación de brechas de capacidades metrológicas</v>
      </c>
      <c r="F3298" s="820">
        <v>3</v>
      </c>
      <c r="G3298" s="820" t="s">
        <v>2445</v>
      </c>
      <c r="H3298">
        <f>'PES- PEI 2023'!$BE$16</f>
        <v>2</v>
      </c>
      <c r="I3298">
        <f>'PES- PEI 2023'!AS16+'PES- PEI 2023'!AT16+'PES- PEI 2023'!AU16</f>
        <v>0</v>
      </c>
      <c r="J3298">
        <f>'PES- PEI 2023'!BH16+'PES- PEI 2023'!BI16+'PES- PEI 2023'!BJ16</f>
        <v>0</v>
      </c>
      <c r="K3298" s="842">
        <f t="shared" si="86"/>
        <v>0</v>
      </c>
      <c r="L3298" s="842">
        <f t="shared" si="87"/>
        <v>0</v>
      </c>
      <c r="M3298">
        <f>'PES- PEI 2023'!AU16</f>
        <v>0</v>
      </c>
      <c r="N3298">
        <f>'PES- PEI 2023'!BJ16</f>
        <v>0</v>
      </c>
      <c r="O3298" s="843" t="e">
        <f t="shared" si="83"/>
        <v>#DIV/0!</v>
      </c>
      <c r="P3298" s="820">
        <f>Tabla13[[#This Row],[Ejec Real Acumu]]-Tabla13[[#This Row],[Proyec Ejec Acumul]]</f>
        <v>0</v>
      </c>
      <c r="Q3298" s="820">
        <f>Tabla13[[#This Row],[Ejec Real Mes]]-Tabla13[[#This Row],[Program Entreg Mes]]</f>
        <v>0</v>
      </c>
    </row>
    <row r="3299" spans="1:17">
      <c r="A3299" s="820">
        <v>13</v>
      </c>
      <c r="B3299" s="820" t="s">
        <v>2472</v>
      </c>
      <c r="C3299" s="820" t="s">
        <v>2473</v>
      </c>
      <c r="D3299" s="820" t="str">
        <f>'PES- PEI 2023'!$BG$17</f>
        <v xml:space="preserve">Dirección General </v>
      </c>
      <c r="E3299" t="str">
        <f>'PES- PEI 2023'!$F$17</f>
        <v>Rediseño institucional implementado</v>
      </c>
      <c r="F3299" s="820">
        <v>3</v>
      </c>
      <c r="G3299" s="820" t="s">
        <v>2445</v>
      </c>
      <c r="H3299" s="633">
        <f>'PES- PEI 2023'!$BE$17</f>
        <v>0.3</v>
      </c>
      <c r="I3299">
        <f>'PES- PEI 2023'!AS17+'PES- PEI 2023'!AT17+'PES- PEI 2023'!AU17</f>
        <v>0</v>
      </c>
      <c r="J3299">
        <f>'PES- PEI 2023'!BH17+'PES- PEI 2023'!BI17+'PES- PEI 2023'!BJ17</f>
        <v>0</v>
      </c>
      <c r="K3299" s="842">
        <f t="shared" si="86"/>
        <v>0</v>
      </c>
      <c r="L3299" s="842">
        <f t="shared" si="87"/>
        <v>0</v>
      </c>
      <c r="M3299">
        <f>'PES- PEI 2023'!AU17</f>
        <v>0</v>
      </c>
      <c r="N3299">
        <f>'PES- PEI 2023'!BJ17</f>
        <v>0</v>
      </c>
      <c r="O3299" s="843" t="e">
        <f t="shared" si="83"/>
        <v>#DIV/0!</v>
      </c>
      <c r="P3299" s="820">
        <f>Tabla13[[#This Row],[Ejec Real Acumu]]-Tabla13[[#This Row],[Proyec Ejec Acumul]]</f>
        <v>0</v>
      </c>
      <c r="Q3299" s="820">
        <f>Tabla13[[#This Row],[Ejec Real Mes]]-Tabla13[[#This Row],[Program Entreg Mes]]</f>
        <v>0</v>
      </c>
    </row>
    <row r="3300" spans="1:17">
      <c r="A3300" s="820">
        <v>14</v>
      </c>
      <c r="B3300" s="820" t="s">
        <v>2472</v>
      </c>
      <c r="C3300" s="820" t="s">
        <v>2473</v>
      </c>
      <c r="D3300" s="820" t="str">
        <f>'PES- PEI 2023'!$BG$18</f>
        <v>SSMRC / OAP</v>
      </c>
      <c r="E3300" t="str">
        <f>'PES- PEI 2023'!$F$18</f>
        <v>Estrategia de Participación Ciudadana Sectorial implementada</v>
      </c>
      <c r="F3300" s="820">
        <v>3</v>
      </c>
      <c r="G3300" s="820" t="s">
        <v>2445</v>
      </c>
      <c r="H3300" s="633">
        <f>'PES- PEI 2023'!$BE$18</f>
        <v>0.1</v>
      </c>
      <c r="I3300">
        <f>'PES- PEI 2023'!AS18+'PES- PEI 2023'!AT18+'PES- PEI 2023'!AU18</f>
        <v>0</v>
      </c>
      <c r="J3300">
        <f>'PES- PEI 2023'!BH18+'PES- PEI 2023'!BI18+'PES- PEI 2023'!BJ18</f>
        <v>0</v>
      </c>
      <c r="K3300" s="842">
        <f t="shared" si="86"/>
        <v>0</v>
      </c>
      <c r="L3300" s="842">
        <f t="shared" si="87"/>
        <v>0</v>
      </c>
      <c r="M3300">
        <f>'PES- PEI 2023'!AU18</f>
        <v>0</v>
      </c>
      <c r="N3300">
        <f>'PES- PEI 2023'!BJ18</f>
        <v>0</v>
      </c>
      <c r="O3300" s="843" t="e">
        <f t="shared" si="83"/>
        <v>#DIV/0!</v>
      </c>
      <c r="P3300" s="820">
        <f>Tabla13[[#This Row],[Ejec Real Acumu]]-Tabla13[[#This Row],[Proyec Ejec Acumul]]</f>
        <v>0</v>
      </c>
      <c r="Q3300" s="820">
        <f>Tabla13[[#This Row],[Ejec Real Mes]]-Tabla13[[#This Row],[Program Entreg Mes]]</f>
        <v>0</v>
      </c>
    </row>
    <row r="3301" spans="1:17">
      <c r="A3301" s="820">
        <v>15</v>
      </c>
      <c r="B3301" s="820" t="s">
        <v>2472</v>
      </c>
      <c r="C3301" s="820" t="s">
        <v>2473</v>
      </c>
      <c r="D3301" s="820" t="str">
        <f>'PES- PEI 2023'!$BG$19</f>
        <v>Secretaría General</v>
      </c>
      <c r="E3301" t="str">
        <f>'PES- PEI 2023'!$F$19</f>
        <v>Políticas de Prevención del Daño Antijurídico formuladas</v>
      </c>
      <c r="F3301" s="820">
        <v>3</v>
      </c>
      <c r="G3301" s="820" t="s">
        <v>2445</v>
      </c>
      <c r="H3301">
        <f>'PES- PEI 2023'!$BE$19</f>
        <v>0</v>
      </c>
      <c r="I3301">
        <f>'PES- PEI 2023'!AS19+'PES- PEI 2023'!AT19+'PES- PEI 2023'!AU19</f>
        <v>0</v>
      </c>
      <c r="J3301">
        <f>'PES- PEI 2023'!BH19+'PES- PEI 2023'!BI19+'PES- PEI 2023'!BJ19</f>
        <v>0</v>
      </c>
      <c r="K3301" s="842" t="e">
        <f t="shared" si="86"/>
        <v>#DIV/0!</v>
      </c>
      <c r="L3301" s="842" t="e">
        <f t="shared" si="87"/>
        <v>#DIV/0!</v>
      </c>
      <c r="M3301">
        <f>'PES- PEI 2023'!AU19</f>
        <v>0</v>
      </c>
      <c r="N3301">
        <f>'PES- PEI 2023'!BJ19</f>
        <v>0</v>
      </c>
      <c r="O3301" s="843" t="e">
        <f t="shared" si="83"/>
        <v>#DIV/0!</v>
      </c>
      <c r="P3301" s="820">
        <f>Tabla13[[#This Row],[Ejec Real Acumu]]-Tabla13[[#This Row],[Proyec Ejec Acumul]]</f>
        <v>0</v>
      </c>
      <c r="Q3301" s="820">
        <f>Tabla13[[#This Row],[Ejec Real Mes]]-Tabla13[[#This Row],[Program Entreg Mes]]</f>
        <v>0</v>
      </c>
    </row>
    <row r="3302" spans="1:17">
      <c r="A3302" s="820">
        <v>16</v>
      </c>
      <c r="B3302" s="820" t="s">
        <v>2472</v>
      </c>
      <c r="C3302" s="820" t="s">
        <v>2473</v>
      </c>
      <c r="D3302" s="820" t="str">
        <f>'PES- PEI 2023'!$BG$20</f>
        <v>Secretaría General</v>
      </c>
      <c r="E3302" t="str">
        <f>'PES- PEI 2023'!$F$20</f>
        <v xml:space="preserve">Capacidades del equipo jurídico fortalecidas </v>
      </c>
      <c r="F3302" s="820">
        <v>3</v>
      </c>
      <c r="G3302" s="820" t="s">
        <v>2445</v>
      </c>
      <c r="H3302" s="633">
        <f>'PES- PEI 2023'!$BE$20</f>
        <v>1</v>
      </c>
      <c r="I3302">
        <f>'PES- PEI 2023'!AS20+'PES- PEI 2023'!AT20+'PES- PEI 2023'!AU20</f>
        <v>0</v>
      </c>
      <c r="J3302">
        <f>'PES- PEI 2023'!BH20+'PES- PEI 2023'!BI20+'PES- PEI 2023'!BJ20</f>
        <v>0</v>
      </c>
      <c r="K3302" s="842">
        <f t="shared" si="86"/>
        <v>0</v>
      </c>
      <c r="L3302" s="842">
        <f t="shared" si="87"/>
        <v>0</v>
      </c>
      <c r="M3302">
        <f>'PES- PEI 2023'!AU20</f>
        <v>0</v>
      </c>
      <c r="N3302">
        <f>'PES- PEI 2023'!BJ20</f>
        <v>0</v>
      </c>
      <c r="O3302" s="843" t="e">
        <f t="shared" si="83"/>
        <v>#DIV/0!</v>
      </c>
      <c r="P3302" s="820">
        <f>Tabla13[[#This Row],[Ejec Real Acumu]]-Tabla13[[#This Row],[Proyec Ejec Acumul]]</f>
        <v>0</v>
      </c>
      <c r="Q3302" s="820">
        <f>Tabla13[[#This Row],[Ejec Real Mes]]-Tabla13[[#This Row],[Program Entreg Mes]]</f>
        <v>0</v>
      </c>
    </row>
    <row r="3303" spans="1:17">
      <c r="A3303" s="820">
        <v>17</v>
      </c>
      <c r="B3303" s="820" t="s">
        <v>2472</v>
      </c>
      <c r="C3303" s="820" t="s">
        <v>2473</v>
      </c>
      <c r="D3303" s="820" t="str">
        <f>'PES- PEI 2023'!$BG$21</f>
        <v xml:space="preserve">Secretaría General </v>
      </c>
      <c r="E3303" t="str">
        <f>'PES- PEI 2023'!$F$21</f>
        <v>Plan de conservación, preservación y difusión del patrimonio documental del sector ejecutado</v>
      </c>
      <c r="F3303" s="820">
        <v>3</v>
      </c>
      <c r="G3303" s="820" t="s">
        <v>2445</v>
      </c>
      <c r="H3303">
        <f>'PES- PEI 2023'!$BE$21</f>
        <v>0</v>
      </c>
      <c r="I3303">
        <f>'PES- PEI 2023'!AS21+'PES- PEI 2023'!AT21+'PES- PEI 2023'!AU21</f>
        <v>0</v>
      </c>
      <c r="J3303">
        <f>'PES- PEI 2023'!BH21+'PES- PEI 2023'!BI21+'PES- PEI 2023'!BJ21</f>
        <v>0</v>
      </c>
      <c r="K3303" s="842" t="e">
        <f t="shared" si="86"/>
        <v>#DIV/0!</v>
      </c>
      <c r="L3303" s="842" t="e">
        <f t="shared" si="87"/>
        <v>#DIV/0!</v>
      </c>
      <c r="M3303">
        <f>'PES- PEI 2023'!AU21</f>
        <v>0</v>
      </c>
      <c r="N3303">
        <f>'PES- PEI 2023'!BJ21</f>
        <v>0</v>
      </c>
      <c r="O3303" s="843" t="e">
        <f t="shared" si="83"/>
        <v>#DIV/0!</v>
      </c>
      <c r="P3303" s="820">
        <f>Tabla13[[#This Row],[Ejec Real Acumu]]-Tabla13[[#This Row],[Proyec Ejec Acumul]]</f>
        <v>0</v>
      </c>
      <c r="Q3303" s="820">
        <f>Tabla13[[#This Row],[Ejec Real Mes]]-Tabla13[[#This Row],[Program Entreg Mes]]</f>
        <v>0</v>
      </c>
    </row>
    <row r="3304" spans="1:17">
      <c r="A3304" s="820">
        <v>18</v>
      </c>
      <c r="B3304" s="820" t="s">
        <v>2472</v>
      </c>
      <c r="C3304" s="820" t="s">
        <v>2473</v>
      </c>
      <c r="D3304" s="820" t="str">
        <f>'PES- PEI 2023'!$BG$22</f>
        <v xml:space="preserve">Secretaría General </v>
      </c>
      <c r="E3304" t="str">
        <f>'PES- PEI 2023'!$F$22</f>
        <v>Formato de transferencia del conocimiento implementado</v>
      </c>
      <c r="F3304" s="820">
        <v>3</v>
      </c>
      <c r="G3304" s="820" t="s">
        <v>2445</v>
      </c>
      <c r="H3304" s="633">
        <f>'PES- PEI 2023'!$BE$22</f>
        <v>1</v>
      </c>
      <c r="I3304">
        <f>'PES- PEI 2023'!AS22+'PES- PEI 2023'!AT22+'PES- PEI 2023'!AU22</f>
        <v>0</v>
      </c>
      <c r="J3304">
        <f>'PES- PEI 2023'!BH22+'PES- PEI 2023'!BI22+'PES- PEI 2023'!BJ22</f>
        <v>0</v>
      </c>
      <c r="K3304" s="842">
        <f t="shared" si="86"/>
        <v>0</v>
      </c>
      <c r="L3304" s="842">
        <f t="shared" si="87"/>
        <v>0</v>
      </c>
      <c r="M3304">
        <f>'PES- PEI 2023'!AU22</f>
        <v>0</v>
      </c>
      <c r="N3304">
        <f>'PES- PEI 2023'!BJ22</f>
        <v>0</v>
      </c>
      <c r="O3304" s="843" t="e">
        <f t="shared" si="83"/>
        <v>#DIV/0!</v>
      </c>
      <c r="P3304" s="820">
        <f>Tabla13[[#This Row],[Ejec Real Acumu]]-Tabla13[[#This Row],[Proyec Ejec Acumul]]</f>
        <v>0</v>
      </c>
      <c r="Q3304" s="820">
        <f>Tabla13[[#This Row],[Ejec Real Mes]]-Tabla13[[#This Row],[Program Entreg Mes]]</f>
        <v>0</v>
      </c>
    </row>
    <row r="3305" spans="1:17">
      <c r="A3305" s="820">
        <v>19</v>
      </c>
      <c r="B3305" s="820" t="s">
        <v>2472</v>
      </c>
      <c r="C3305" s="820" t="s">
        <v>2473</v>
      </c>
      <c r="D3305" s="820" t="str">
        <f>'PES- PEI 2023'!$BG$23</f>
        <v>Subdirección de Servicios Metrológicos y Relación con el Ciudadano</v>
      </c>
      <c r="E3305" t="str">
        <f>'PES- PEI 2023'!$F$23</f>
        <v>Entidades del Sector alineadas a la directriz de manejo de imagen y plan de medios de la Presidencia de la República.</v>
      </c>
      <c r="F3305" s="820">
        <v>3</v>
      </c>
      <c r="G3305" s="820" t="s">
        <v>2445</v>
      </c>
      <c r="H3305" s="633">
        <f>'PES- PEI 2023'!$BE$23</f>
        <v>1</v>
      </c>
      <c r="I3305">
        <f>'PES- PEI 2023'!AS23+'PES- PEI 2023'!AT23+'PES- PEI 2023'!AU23</f>
        <v>0</v>
      </c>
      <c r="J3305">
        <f>'PES- PEI 2023'!BH23+'PES- PEI 2023'!BI23+'PES- PEI 2023'!BJ23</f>
        <v>0</v>
      </c>
      <c r="K3305" s="842">
        <f t="shared" si="86"/>
        <v>0</v>
      </c>
      <c r="L3305" s="842">
        <f t="shared" si="87"/>
        <v>0</v>
      </c>
      <c r="M3305">
        <f>'PES- PEI 2023'!AU23</f>
        <v>0</v>
      </c>
      <c r="N3305">
        <f>'PES- PEI 2023'!BJ23</f>
        <v>0</v>
      </c>
      <c r="O3305" s="843" t="e">
        <f t="shared" si="83"/>
        <v>#DIV/0!</v>
      </c>
      <c r="P3305" s="820">
        <f>Tabla13[[#This Row],[Ejec Real Acumu]]-Tabla13[[#This Row],[Proyec Ejec Acumul]]</f>
        <v>0</v>
      </c>
      <c r="Q3305" s="820">
        <f>Tabla13[[#This Row],[Ejec Real Mes]]-Tabla13[[#This Row],[Program Entreg Mes]]</f>
        <v>0</v>
      </c>
    </row>
    <row r="3306" spans="1:17">
      <c r="A3306" s="820">
        <v>20</v>
      </c>
      <c r="B3306" s="820" t="s">
        <v>2472</v>
      </c>
      <c r="C3306" s="820" t="s">
        <v>2473</v>
      </c>
      <c r="D3306" s="820" t="str">
        <f>'PES- PEI 2023'!$BG$24</f>
        <v>Oficina de Informática y Desarrollo Tecnológico</v>
      </c>
      <c r="E3306" t="str">
        <f>'PES- PEI 2023'!$F$24</f>
        <v>Plan de acción implementado para el intercambio de información</v>
      </c>
      <c r="F3306" s="820">
        <v>3</v>
      </c>
      <c r="G3306" s="820" t="s">
        <v>2445</v>
      </c>
      <c r="H3306" s="633">
        <f>'PES- PEI 2023'!$BE$24</f>
        <v>0.05</v>
      </c>
      <c r="I3306">
        <f>'PES- PEI 2023'!AS24+'PES- PEI 2023'!AT24+'PES- PEI 2023'!AU24</f>
        <v>0</v>
      </c>
      <c r="J3306">
        <f>'PES- PEI 2023'!BH24+'PES- PEI 2023'!BI24+'PES- PEI 2023'!BJ24</f>
        <v>0</v>
      </c>
      <c r="K3306" s="842">
        <f t="shared" si="86"/>
        <v>0</v>
      </c>
      <c r="L3306" s="842">
        <f t="shared" si="87"/>
        <v>0</v>
      </c>
      <c r="M3306">
        <f>'PES- PEI 2023'!AU24</f>
        <v>0</v>
      </c>
      <c r="N3306">
        <f>'PES- PEI 2023'!BJ24</f>
        <v>0</v>
      </c>
      <c r="O3306" s="843" t="e">
        <f t="shared" si="83"/>
        <v>#DIV/0!</v>
      </c>
      <c r="P3306" s="820">
        <f>Tabla13[[#This Row],[Ejec Real Acumu]]-Tabla13[[#This Row],[Proyec Ejec Acumul]]</f>
        <v>0</v>
      </c>
      <c r="Q3306" s="820">
        <f>Tabla13[[#This Row],[Ejec Real Mes]]-Tabla13[[#This Row],[Program Entreg Mes]]</f>
        <v>0</v>
      </c>
    </row>
    <row r="3307" spans="1:17">
      <c r="A3307" s="820">
        <v>21</v>
      </c>
      <c r="B3307" s="820" t="s">
        <v>2472</v>
      </c>
      <c r="C3307" s="820" t="s">
        <v>2473</v>
      </c>
      <c r="D3307" s="820" t="str">
        <f>'PES- PEI 2023'!$BG$25</f>
        <v>Oficina de Informática y Desarrollo Tecnológico</v>
      </c>
      <c r="E3307" t="str">
        <f>'PES- PEI 2023'!$F$25</f>
        <v xml:space="preserve">Plan de recuperación ante Desastres  (DRP)  Implementado en los servicios de TI críticos </v>
      </c>
      <c r="F3307" s="820">
        <v>3</v>
      </c>
      <c r="G3307" s="820" t="s">
        <v>2445</v>
      </c>
      <c r="H3307">
        <f>'PES- PEI 2023'!$BE$25</f>
        <v>1</v>
      </c>
      <c r="I3307">
        <f>'PES- PEI 2023'!AS25+'PES- PEI 2023'!AT25+'PES- PEI 2023'!AU25</f>
        <v>0</v>
      </c>
      <c r="J3307">
        <f>'PES- PEI 2023'!BH25+'PES- PEI 2023'!BI25+'PES- PEI 2023'!BJ25</f>
        <v>0</v>
      </c>
      <c r="K3307" s="842">
        <f t="shared" si="86"/>
        <v>0</v>
      </c>
      <c r="L3307" s="842">
        <f t="shared" si="87"/>
        <v>0</v>
      </c>
      <c r="M3307">
        <f>'PES- PEI 2023'!AU25</f>
        <v>0</v>
      </c>
      <c r="N3307">
        <f>'PES- PEI 2023'!BJ25</f>
        <v>0</v>
      </c>
      <c r="O3307" s="843" t="e">
        <f t="shared" si="83"/>
        <v>#DIV/0!</v>
      </c>
      <c r="P3307" s="820">
        <f>Tabla13[[#This Row],[Ejec Real Acumu]]-Tabla13[[#This Row],[Proyec Ejec Acumul]]</f>
        <v>0</v>
      </c>
      <c r="Q3307" s="820">
        <f>Tabla13[[#This Row],[Ejec Real Mes]]-Tabla13[[#This Row],[Program Entreg Mes]]</f>
        <v>0</v>
      </c>
    </row>
    <row r="3308" spans="1:17">
      <c r="A3308" s="820">
        <v>22</v>
      </c>
      <c r="B3308" s="820" t="s">
        <v>2472</v>
      </c>
      <c r="C3308" s="820" t="s">
        <v>2473</v>
      </c>
      <c r="D3308" s="820" t="str">
        <f>'PES- PEI 2023'!$BG$26</f>
        <v>Oficina de Informática y Desarrollo Tecnológico</v>
      </c>
      <c r="E3308" t="str">
        <f>'PES- PEI 2023'!$F$26</f>
        <v>Vulnerabilidades críticas remediadas o solucionadas</v>
      </c>
      <c r="F3308" s="820">
        <v>3</v>
      </c>
      <c r="G3308" s="820" t="s">
        <v>2445</v>
      </c>
      <c r="H3308" s="633">
        <f>'PES- PEI 2023'!$BE$26</f>
        <v>1</v>
      </c>
      <c r="I3308">
        <f>'PES- PEI 2023'!AS26+'PES- PEI 2023'!AT26+'PES- PEI 2023'!AU26</f>
        <v>0</v>
      </c>
      <c r="J3308">
        <f>'PES- PEI 2023'!BH26+'PES- PEI 2023'!BI26+'PES- PEI 2023'!BJ26</f>
        <v>0</v>
      </c>
      <c r="K3308" s="842">
        <f t="shared" si="86"/>
        <v>0</v>
      </c>
      <c r="L3308" s="842">
        <f t="shared" si="87"/>
        <v>0</v>
      </c>
      <c r="M3308">
        <f>'PES- PEI 2023'!AU26</f>
        <v>0</v>
      </c>
      <c r="N3308">
        <f>'PES- PEI 2023'!BJ26</f>
        <v>0</v>
      </c>
      <c r="O3308" s="843" t="e">
        <f t="shared" si="83"/>
        <v>#DIV/0!</v>
      </c>
      <c r="P3308" s="820">
        <f>Tabla13[[#This Row],[Ejec Real Acumu]]-Tabla13[[#This Row],[Proyec Ejec Acumul]]</f>
        <v>0</v>
      </c>
      <c r="Q3308" s="820">
        <f>Tabla13[[#This Row],[Ejec Real Mes]]-Tabla13[[#This Row],[Program Entreg Mes]]</f>
        <v>0</v>
      </c>
    </row>
    <row r="3309" spans="1:17">
      <c r="A3309" s="820">
        <v>1</v>
      </c>
      <c r="B3309" s="820" t="s">
        <v>2472</v>
      </c>
      <c r="C3309" s="820" t="s">
        <v>2473</v>
      </c>
      <c r="D3309" s="820" t="str">
        <f>'PES- PEI 2023'!$BG$5</f>
        <v>Subdirección de Servicios Metrológicos y Relación con el Ciudadano</v>
      </c>
      <c r="E3309" t="str">
        <f>'PES- PEI 2023'!$F$5</f>
        <v>Aumento de servicios metrológicos prestados</v>
      </c>
      <c r="F3309" s="820">
        <v>4</v>
      </c>
      <c r="G3309" s="820" t="s">
        <v>2446</v>
      </c>
      <c r="H3309" s="633">
        <f>'PES- PEI 2023'!$BE$5</f>
        <v>0.03</v>
      </c>
      <c r="I3309">
        <f>'PES- PEI 2023'!AS5+'PES- PEI 2023'!AT5+'PES- PEI 2023'!AU5+'PES- PEI 2023'!AV5</f>
        <v>0</v>
      </c>
      <c r="J3309">
        <f>'PES- PEI 2023'!BH5+'PES- PEI 2023'!BI5+'PES- PEI 2023'!BJ5+'PES- PEI 2023'!BK5</f>
        <v>0</v>
      </c>
      <c r="K3309" s="842">
        <f t="shared" si="86"/>
        <v>0</v>
      </c>
      <c r="L3309" s="842">
        <f t="shared" si="87"/>
        <v>0</v>
      </c>
      <c r="M3309">
        <f>'PES- PEI 2023'!AV5</f>
        <v>0</v>
      </c>
      <c r="N3309">
        <f>'PES- PEI 2023'!BK5</f>
        <v>0</v>
      </c>
      <c r="O3309" s="843" t="e">
        <f t="shared" si="83"/>
        <v>#DIV/0!</v>
      </c>
      <c r="P3309" s="820">
        <f>Tabla13[[#This Row],[Ejec Real Acumu]]-Tabla13[[#This Row],[Proyec Ejec Acumul]]</f>
        <v>0</v>
      </c>
      <c r="Q3309" s="820">
        <f>Tabla13[[#This Row],[Ejec Real Mes]]-Tabla13[[#This Row],[Program Entreg Mes]]</f>
        <v>0</v>
      </c>
    </row>
    <row r="3310" spans="1:17">
      <c r="A3310" s="820">
        <v>2</v>
      </c>
      <c r="B3310" s="820" t="s">
        <v>2472</v>
      </c>
      <c r="C3310" s="820" t="s">
        <v>2473</v>
      </c>
      <c r="D3310" s="820" t="str">
        <f>'PES- PEI 2023'!$BG$6</f>
        <v>Subdirección de Servicios Metrológicos y Relación con el Ciudadano</v>
      </c>
      <c r="E3310" t="str">
        <f>'PES- PEI 2023'!$F$6</f>
        <v>Estudios de identificación de brechas metrológicas que contribuyan a las apuestas productivas estratégicas</v>
      </c>
      <c r="F3310" s="820">
        <v>4</v>
      </c>
      <c r="G3310" s="820" t="s">
        <v>2446</v>
      </c>
      <c r="H3310">
        <f>'PES- PEI 2023'!$BE$6</f>
        <v>2</v>
      </c>
      <c r="I3310">
        <f>'PES- PEI 2023'!AS6+'PES- PEI 2023'!AT6+'PES- PEI 2023'!AU6+'PES- PEI 2023'!AV6</f>
        <v>0</v>
      </c>
      <c r="J3310">
        <f>'PES- PEI 2023'!BH6+'PES- PEI 2023'!BI6+'PES- PEI 2023'!BJ6+'PES- PEI 2023'!BK6</f>
        <v>0</v>
      </c>
      <c r="K3310" s="842">
        <f t="shared" si="86"/>
        <v>0</v>
      </c>
      <c r="L3310" s="842">
        <f t="shared" si="87"/>
        <v>0</v>
      </c>
      <c r="M3310">
        <f>'PES- PEI 2023'!AV6</f>
        <v>0</v>
      </c>
      <c r="N3310">
        <f>'PES- PEI 2023'!BK6</f>
        <v>0</v>
      </c>
      <c r="O3310" s="843" t="e">
        <f t="shared" si="83"/>
        <v>#DIV/0!</v>
      </c>
      <c r="P3310" s="820">
        <f>Tabla13[[#This Row],[Ejec Real Acumu]]-Tabla13[[#This Row],[Proyec Ejec Acumul]]</f>
        <v>0</v>
      </c>
      <c r="Q3310" s="820">
        <f>Tabla13[[#This Row],[Ejec Real Mes]]-Tabla13[[#This Row],[Program Entreg Mes]]</f>
        <v>0</v>
      </c>
    </row>
    <row r="3311" spans="1:17">
      <c r="A3311" s="820">
        <v>3</v>
      </c>
      <c r="B3311" s="820" t="s">
        <v>2472</v>
      </c>
      <c r="C3311" s="820" t="s">
        <v>2473</v>
      </c>
      <c r="D3311" s="820" t="str">
        <f>'PES- PEI 2023'!$BG$7</f>
        <v>Subdirección de Servicios Metrológicos y Relación con el Ciudadano</v>
      </c>
      <c r="E3311" t="str">
        <f>'PES- PEI 2023'!$F$7</f>
        <v xml:space="preserve">Participación en eventos y canales de comunicación para divulgación de servicios del SICAL </v>
      </c>
      <c r="F3311" s="820">
        <v>4</v>
      </c>
      <c r="G3311" s="820" t="s">
        <v>2446</v>
      </c>
      <c r="H3311">
        <f>'PES- PEI 2023'!$BE$7</f>
        <v>2</v>
      </c>
      <c r="I3311">
        <f>'PES- PEI 2023'!AS7+'PES- PEI 2023'!AT7+'PES- PEI 2023'!AU7+'PES- PEI 2023'!AV7</f>
        <v>0</v>
      </c>
      <c r="J3311">
        <f>'PES- PEI 2023'!BH7+'PES- PEI 2023'!BI7+'PES- PEI 2023'!BJ7+'PES- PEI 2023'!BK7</f>
        <v>0</v>
      </c>
      <c r="K3311" s="842">
        <f t="shared" si="86"/>
        <v>0</v>
      </c>
      <c r="L3311" s="842">
        <f t="shared" si="87"/>
        <v>0</v>
      </c>
      <c r="M3311">
        <f>'PES- PEI 2023'!AV7</f>
        <v>0</v>
      </c>
      <c r="N3311">
        <f>'PES- PEI 2023'!BK7</f>
        <v>0</v>
      </c>
      <c r="O3311" s="843" t="e">
        <f t="shared" si="83"/>
        <v>#DIV/0!</v>
      </c>
      <c r="P3311" s="820">
        <f>Tabla13[[#This Row],[Ejec Real Acumu]]-Tabla13[[#This Row],[Proyec Ejec Acumul]]</f>
        <v>0</v>
      </c>
      <c r="Q3311" s="820">
        <f>Tabla13[[#This Row],[Ejec Real Mes]]-Tabla13[[#This Row],[Program Entreg Mes]]</f>
        <v>0</v>
      </c>
    </row>
    <row r="3312" spans="1:17">
      <c r="A3312" s="820">
        <v>4</v>
      </c>
      <c r="B3312" s="820" t="s">
        <v>2472</v>
      </c>
      <c r="C3312" s="820" t="s">
        <v>2473</v>
      </c>
      <c r="D3312" s="820" t="str">
        <f>'PES- PEI 2023'!$BG$8</f>
        <v>Subdirección de Servicios Metrológicos y Relación con el Ciudadano</v>
      </c>
      <c r="E3312" t="str">
        <f>'PES- PEI 2023'!$F$8</f>
        <v>Servicios de asistencia técnica prestados para la industria en términos de lograr certificaciones de calidad</v>
      </c>
      <c r="F3312" s="820">
        <v>4</v>
      </c>
      <c r="G3312" s="820" t="s">
        <v>2446</v>
      </c>
      <c r="H3312">
        <f>'PES- PEI 2023'!$BE$8</f>
        <v>4</v>
      </c>
      <c r="I3312">
        <f>'PES- PEI 2023'!AS8+'PES- PEI 2023'!AT8+'PES- PEI 2023'!AU8+'PES- PEI 2023'!AV8</f>
        <v>0</v>
      </c>
      <c r="J3312">
        <f>'PES- PEI 2023'!BH8+'PES- PEI 2023'!BI8+'PES- PEI 2023'!BJ8+'PES- PEI 2023'!BK8</f>
        <v>0</v>
      </c>
      <c r="K3312" s="842">
        <f t="shared" si="86"/>
        <v>0</v>
      </c>
      <c r="L3312" s="842">
        <f t="shared" si="87"/>
        <v>0</v>
      </c>
      <c r="M3312">
        <f>'PES- PEI 2023'!AV8</f>
        <v>0</v>
      </c>
      <c r="N3312">
        <f>'PES- PEI 2023'!BK8</f>
        <v>0</v>
      </c>
      <c r="O3312" s="843" t="e">
        <f t="shared" si="83"/>
        <v>#DIV/0!</v>
      </c>
      <c r="P3312" s="820">
        <f>Tabla13[[#This Row],[Ejec Real Acumu]]-Tabla13[[#This Row],[Proyec Ejec Acumul]]</f>
        <v>0</v>
      </c>
      <c r="Q3312" s="820">
        <f>Tabla13[[#This Row],[Ejec Real Mes]]-Tabla13[[#This Row],[Program Entreg Mes]]</f>
        <v>0</v>
      </c>
    </row>
    <row r="3313" spans="1:17">
      <c r="A3313" s="820">
        <v>5</v>
      </c>
      <c r="B3313" s="820" t="s">
        <v>2472</v>
      </c>
      <c r="C3313" s="820" t="s">
        <v>2473</v>
      </c>
      <c r="D3313" s="820" t="str">
        <f>'PES- PEI 2023'!$BG$9</f>
        <v>SMF / SMQB /  SSMRC</v>
      </c>
      <c r="E3313" t="str">
        <f>'PES- PEI 2023'!$F$9</f>
        <v>Participación en definición de regulación</v>
      </c>
      <c r="F3313" s="820">
        <v>4</v>
      </c>
      <c r="G3313" s="820" t="s">
        <v>2446</v>
      </c>
      <c r="H3313">
        <f>'PES- PEI 2023'!$BE$9</f>
        <v>1</v>
      </c>
      <c r="I3313">
        <f>'PES- PEI 2023'!AS9+'PES- PEI 2023'!AT9+'PES- PEI 2023'!AU9+'PES- PEI 2023'!AV9</f>
        <v>0</v>
      </c>
      <c r="J3313">
        <f>'PES- PEI 2023'!BH9+'PES- PEI 2023'!BI9+'PES- PEI 2023'!BJ9+'PES- PEI 2023'!BK9</f>
        <v>0</v>
      </c>
      <c r="K3313" s="842">
        <f t="shared" si="86"/>
        <v>0</v>
      </c>
      <c r="L3313" s="842">
        <f t="shared" si="87"/>
        <v>0</v>
      </c>
      <c r="M3313">
        <f>'PES- PEI 2023'!AV9</f>
        <v>0</v>
      </c>
      <c r="N3313">
        <f>'PES- PEI 2023'!BK9</f>
        <v>0</v>
      </c>
      <c r="O3313" s="843" t="e">
        <f t="shared" si="83"/>
        <v>#DIV/0!</v>
      </c>
      <c r="P3313" s="820">
        <f>Tabla13[[#This Row],[Ejec Real Acumu]]-Tabla13[[#This Row],[Proyec Ejec Acumul]]</f>
        <v>0</v>
      </c>
      <c r="Q3313" s="820">
        <f>Tabla13[[#This Row],[Ejec Real Mes]]-Tabla13[[#This Row],[Program Entreg Mes]]</f>
        <v>0</v>
      </c>
    </row>
    <row r="3314" spans="1:17">
      <c r="A3314" s="820">
        <v>6</v>
      </c>
      <c r="B3314" s="820" t="s">
        <v>2472</v>
      </c>
      <c r="C3314" s="820" t="s">
        <v>2473</v>
      </c>
      <c r="D3314" s="820" t="str">
        <f>'PES- PEI 2023'!$BG$10</f>
        <v>Subdirección de Servicios Metrológicos y Relación con el Ciudadano</v>
      </c>
      <c r="E3314" t="str">
        <f>'PES- PEI 2023'!$F$10</f>
        <v>Actividades de CTI implementadas</v>
      </c>
      <c r="F3314" s="820">
        <v>4</v>
      </c>
      <c r="G3314" s="820" t="s">
        <v>2446</v>
      </c>
      <c r="H3314">
        <f>'PES- PEI 2023'!$BE$10</f>
        <v>13</v>
      </c>
      <c r="I3314">
        <f>'PES- PEI 2023'!AS10+'PES- PEI 2023'!AT10+'PES- PEI 2023'!AU10+'PES- PEI 2023'!AV10</f>
        <v>0</v>
      </c>
      <c r="J3314">
        <f>'PES- PEI 2023'!BH10+'PES- PEI 2023'!BI10+'PES- PEI 2023'!BJ10+'PES- PEI 2023'!BK10</f>
        <v>1</v>
      </c>
      <c r="K3314" s="842">
        <f t="shared" si="86"/>
        <v>0</v>
      </c>
      <c r="L3314" s="842">
        <f t="shared" si="87"/>
        <v>7.6923076923076927E-2</v>
      </c>
      <c r="M3314">
        <f>'PES- PEI 2023'!AV10</f>
        <v>0</v>
      </c>
      <c r="N3314">
        <f>'PES- PEI 2023'!BK10</f>
        <v>1</v>
      </c>
      <c r="O3314" s="843" t="e">
        <f t="shared" si="83"/>
        <v>#DIV/0!</v>
      </c>
      <c r="P3314" s="820">
        <f>Tabla13[[#This Row],[Ejec Real Acumu]]-Tabla13[[#This Row],[Proyec Ejec Acumul]]</f>
        <v>1</v>
      </c>
      <c r="Q3314" s="820">
        <f>Tabla13[[#This Row],[Ejec Real Mes]]-Tabla13[[#This Row],[Program Entreg Mes]]</f>
        <v>1</v>
      </c>
    </row>
    <row r="3315" spans="1:17">
      <c r="A3315" s="820">
        <v>7</v>
      </c>
      <c r="B3315" s="820" t="s">
        <v>2472</v>
      </c>
      <c r="C3315" s="820" t="s">
        <v>2473</v>
      </c>
      <c r="D3315" s="820" t="str">
        <f>'PES- PEI 2023'!$BG$11</f>
        <v>Subdirección de Servicios Metrológicos y Relación con el Ciudadano</v>
      </c>
      <c r="E3315" t="str">
        <f>'PES- PEI 2023'!$F$11</f>
        <v xml:space="preserve">Aumento de servicios de capacitación en metrología prestados </v>
      </c>
      <c r="F3315" s="820">
        <v>4</v>
      </c>
      <c r="G3315" s="820" t="s">
        <v>2446</v>
      </c>
      <c r="H3315">
        <f>'PES- PEI 2023'!$BE$11</f>
        <v>0.02</v>
      </c>
      <c r="I3315">
        <f>'PES- PEI 2023'!AS11+'PES- PEI 2023'!AT11+'PES- PEI 2023'!AU11+'PES- PEI 2023'!AV11</f>
        <v>0</v>
      </c>
      <c r="J3315">
        <f>'PES- PEI 2023'!BH11+'PES- PEI 2023'!BI11+'PES- PEI 2023'!BJ11+'PES- PEI 2023'!BK11</f>
        <v>0</v>
      </c>
      <c r="K3315" s="842">
        <f t="shared" si="86"/>
        <v>0</v>
      </c>
      <c r="L3315" s="842">
        <f t="shared" si="87"/>
        <v>0</v>
      </c>
      <c r="M3315">
        <f>'PES- PEI 2023'!AV11</f>
        <v>0</v>
      </c>
      <c r="N3315">
        <f>'PES- PEI 2023'!BK11</f>
        <v>0</v>
      </c>
      <c r="O3315" s="843" t="e">
        <f t="shared" si="83"/>
        <v>#DIV/0!</v>
      </c>
      <c r="P3315" s="820">
        <f>Tabla13[[#This Row],[Ejec Real Acumu]]-Tabla13[[#This Row],[Proyec Ejec Acumul]]</f>
        <v>0</v>
      </c>
      <c r="Q3315" s="820">
        <f>Tabla13[[#This Row],[Ejec Real Mes]]-Tabla13[[#This Row],[Program Entreg Mes]]</f>
        <v>0</v>
      </c>
    </row>
    <row r="3316" spans="1:17">
      <c r="A3316" s="820">
        <v>8</v>
      </c>
      <c r="B3316" s="820" t="s">
        <v>2472</v>
      </c>
      <c r="C3316" s="820" t="s">
        <v>2473</v>
      </c>
      <c r="D3316" s="820" t="str">
        <f>'PES- PEI 2023'!$BG$12</f>
        <v>SMF / SMQB /  SSMRC</v>
      </c>
      <c r="E3316" t="str">
        <f>'PES- PEI 2023'!$F$12</f>
        <v>Oportunidades identificadas desde la metrología para atender condiciones favorables del comercio exterior</v>
      </c>
      <c r="F3316" s="820">
        <v>4</v>
      </c>
      <c r="G3316" s="820" t="s">
        <v>2446</v>
      </c>
      <c r="H3316">
        <f>'PES- PEI 2023'!$BE$12</f>
        <v>1</v>
      </c>
      <c r="I3316">
        <f>'PES- PEI 2023'!AS12+'PES- PEI 2023'!AT12+'PES- PEI 2023'!AU12+'PES- PEI 2023'!AV12</f>
        <v>0</v>
      </c>
      <c r="J3316">
        <f>'PES- PEI 2023'!BH12+'PES- PEI 2023'!BI12+'PES- PEI 2023'!BJ12+'PES- PEI 2023'!BK12</f>
        <v>0</v>
      </c>
      <c r="K3316" s="842">
        <f t="shared" si="86"/>
        <v>0</v>
      </c>
      <c r="L3316" s="842">
        <f t="shared" si="87"/>
        <v>0</v>
      </c>
      <c r="M3316">
        <f>'PES- PEI 2023'!AV12</f>
        <v>0</v>
      </c>
      <c r="N3316">
        <f>'PES- PEI 2023'!BK12</f>
        <v>0</v>
      </c>
      <c r="O3316" s="843" t="e">
        <f t="shared" si="83"/>
        <v>#DIV/0!</v>
      </c>
      <c r="P3316" s="820">
        <f>Tabla13[[#This Row],[Ejec Real Acumu]]-Tabla13[[#This Row],[Proyec Ejec Acumul]]</f>
        <v>0</v>
      </c>
      <c r="Q3316" s="820">
        <f>Tabla13[[#This Row],[Ejec Real Mes]]-Tabla13[[#This Row],[Program Entreg Mes]]</f>
        <v>0</v>
      </c>
    </row>
    <row r="3317" spans="1:17">
      <c r="A3317" s="820">
        <v>9</v>
      </c>
      <c r="B3317" s="820" t="s">
        <v>2472</v>
      </c>
      <c r="C3317" s="820" t="s">
        <v>2473</v>
      </c>
      <c r="D3317" s="820" t="str">
        <f>'PES- PEI 2023'!$BG$13</f>
        <v>Subdirección de Servicios Metrológicos y Relación con el Ciudadano</v>
      </c>
      <c r="E3317" t="str">
        <f>'PES- PEI 2023'!$F$13</f>
        <v>Aumento de servicios prestados calibración y ensayos de aptitud</v>
      </c>
      <c r="F3317" s="820">
        <v>4</v>
      </c>
      <c r="G3317" s="820" t="s">
        <v>2446</v>
      </c>
      <c r="H3317">
        <f>'PES- PEI 2023'!$BE$13</f>
        <v>0.02</v>
      </c>
      <c r="I3317">
        <f>'PES- PEI 2023'!AS13+'PES- PEI 2023'!AT13+'PES- PEI 2023'!AU13+'PES- PEI 2023'!AV13</f>
        <v>0</v>
      </c>
      <c r="J3317">
        <f>'PES- PEI 2023'!BH13+'PES- PEI 2023'!BI13+'PES- PEI 2023'!BJ13+'PES- PEI 2023'!BK13</f>
        <v>0</v>
      </c>
      <c r="K3317" s="842">
        <f t="shared" si="86"/>
        <v>0</v>
      </c>
      <c r="L3317" s="842">
        <f t="shared" si="87"/>
        <v>0</v>
      </c>
      <c r="M3317">
        <f>'PES- PEI 2023'!AV13</f>
        <v>0</v>
      </c>
      <c r="N3317">
        <f>'PES- PEI 2023'!BK13</f>
        <v>0</v>
      </c>
      <c r="O3317" s="843" t="e">
        <f t="shared" si="83"/>
        <v>#DIV/0!</v>
      </c>
      <c r="P3317" s="820">
        <f>Tabla13[[#This Row],[Ejec Real Acumu]]-Tabla13[[#This Row],[Proyec Ejec Acumul]]</f>
        <v>0</v>
      </c>
      <c r="Q3317" s="820">
        <f>Tabla13[[#This Row],[Ejec Real Mes]]-Tabla13[[#This Row],[Program Entreg Mes]]</f>
        <v>0</v>
      </c>
    </row>
    <row r="3318" spans="1:17">
      <c r="A3318" s="820">
        <v>10</v>
      </c>
      <c r="B3318" s="820" t="s">
        <v>2472</v>
      </c>
      <c r="C3318" s="820" t="s">
        <v>2473</v>
      </c>
      <c r="D3318" s="820" t="str">
        <f>'PES- PEI 2023'!$BG$14</f>
        <v>Subdirección de Servicios Metrológicos y Relación con el Ciudadano</v>
      </c>
      <c r="E3318" t="str">
        <f>'PES- PEI 2023'!$F$14</f>
        <v>Oportunidades en materia de metrología que apoyen la estrategia nacional de turismo responsable identificadas</v>
      </c>
      <c r="F3318" s="820">
        <v>4</v>
      </c>
      <c r="G3318" s="820" t="s">
        <v>2446</v>
      </c>
      <c r="H3318">
        <f>'PES- PEI 2023'!$BE$14</f>
        <v>1</v>
      </c>
      <c r="I3318">
        <f>'PES- PEI 2023'!AS14+'PES- PEI 2023'!AT14+'PES- PEI 2023'!AU14+'PES- PEI 2023'!AV14</f>
        <v>0</v>
      </c>
      <c r="J3318">
        <f>'PES- PEI 2023'!BH14+'PES- PEI 2023'!BI14+'PES- PEI 2023'!BJ14+'PES- PEI 2023'!BK14</f>
        <v>0</v>
      </c>
      <c r="K3318" s="842">
        <f t="shared" si="86"/>
        <v>0</v>
      </c>
      <c r="L3318" s="842">
        <f t="shared" si="87"/>
        <v>0</v>
      </c>
      <c r="M3318">
        <f>'PES- PEI 2023'!AV14</f>
        <v>0</v>
      </c>
      <c r="N3318">
        <f>'PES- PEI 2023'!BK14</f>
        <v>0</v>
      </c>
      <c r="O3318" s="843" t="e">
        <f t="shared" si="83"/>
        <v>#DIV/0!</v>
      </c>
      <c r="P3318" s="820">
        <f>Tabla13[[#This Row],[Ejec Real Acumu]]-Tabla13[[#This Row],[Proyec Ejec Acumul]]</f>
        <v>0</v>
      </c>
      <c r="Q3318" s="820">
        <f>Tabla13[[#This Row],[Ejec Real Mes]]-Tabla13[[#This Row],[Program Entreg Mes]]</f>
        <v>0</v>
      </c>
    </row>
    <row r="3319" spans="1:17">
      <c r="A3319" s="820">
        <v>11</v>
      </c>
      <c r="B3319" s="820" t="s">
        <v>2472</v>
      </c>
      <c r="C3319" s="820" t="s">
        <v>2473</v>
      </c>
      <c r="D3319" s="820" t="str">
        <f>'PES- PEI 2023'!$BG$15</f>
        <v>Subdirección de Servicios Metrológicos y Relación con el Ciudadano</v>
      </c>
      <c r="E3319" t="str">
        <f>'PES- PEI 2023'!$F$15</f>
        <v>Planes de acción para disminución de brechas de capacidades de medición y calibración, desarrollados</v>
      </c>
      <c r="F3319" s="820">
        <v>4</v>
      </c>
      <c r="G3319" s="820" t="s">
        <v>2446</v>
      </c>
      <c r="H3319">
        <f>'PES- PEI 2023'!$BE$15</f>
        <v>1</v>
      </c>
      <c r="I3319">
        <f>'PES- PEI 2023'!AS15+'PES- PEI 2023'!AT15+'PES- PEI 2023'!AU15+'PES- PEI 2023'!AV15</f>
        <v>0</v>
      </c>
      <c r="J3319">
        <f>'PES- PEI 2023'!BH15+'PES- PEI 2023'!BI15+'PES- PEI 2023'!BJ15+'PES- PEI 2023'!BK15</f>
        <v>0</v>
      </c>
      <c r="K3319" s="842">
        <f t="shared" si="86"/>
        <v>0</v>
      </c>
      <c r="L3319" s="842">
        <f t="shared" si="87"/>
        <v>0</v>
      </c>
      <c r="M3319">
        <f>'PES- PEI 2023'!AV15</f>
        <v>0</v>
      </c>
      <c r="N3319">
        <f>'PES- PEI 2023'!BK15</f>
        <v>0</v>
      </c>
      <c r="O3319" s="843" t="e">
        <f t="shared" si="83"/>
        <v>#DIV/0!</v>
      </c>
      <c r="P3319" s="820">
        <f>Tabla13[[#This Row],[Ejec Real Acumu]]-Tabla13[[#This Row],[Proyec Ejec Acumul]]</f>
        <v>0</v>
      </c>
      <c r="Q3319" s="820">
        <f>Tabla13[[#This Row],[Ejec Real Mes]]-Tabla13[[#This Row],[Program Entreg Mes]]</f>
        <v>0</v>
      </c>
    </row>
    <row r="3320" spans="1:17">
      <c r="A3320" s="820">
        <v>12</v>
      </c>
      <c r="B3320" s="820" t="s">
        <v>2472</v>
      </c>
      <c r="C3320" s="820" t="s">
        <v>2473</v>
      </c>
      <c r="D3320" s="820" t="str">
        <f>'PES- PEI 2023'!$BG$16</f>
        <v>Subdirección de Servicios Metrológicos y Relación con el Ciudadano</v>
      </c>
      <c r="E3320" t="str">
        <f>'PES- PEI 2023'!$F$16</f>
        <v>Sectores de las regiones con identificación de brechas de capacidades metrológicas</v>
      </c>
      <c r="F3320" s="820">
        <v>4</v>
      </c>
      <c r="G3320" s="820" t="s">
        <v>2446</v>
      </c>
      <c r="H3320">
        <f>'PES- PEI 2023'!$BE$16</f>
        <v>2</v>
      </c>
      <c r="I3320">
        <f>'PES- PEI 2023'!AS16+'PES- PEI 2023'!AT16+'PES- PEI 2023'!AU16+'PES- PEI 2023'!AV16</f>
        <v>0</v>
      </c>
      <c r="J3320">
        <f>'PES- PEI 2023'!BH16+'PES- PEI 2023'!BI16+'PES- PEI 2023'!BJ16+'PES- PEI 2023'!BK16</f>
        <v>0</v>
      </c>
      <c r="K3320" s="842">
        <f t="shared" si="86"/>
        <v>0</v>
      </c>
      <c r="L3320" s="842">
        <f t="shared" si="87"/>
        <v>0</v>
      </c>
      <c r="M3320">
        <f>'PES- PEI 2023'!AV16</f>
        <v>0</v>
      </c>
      <c r="N3320">
        <f>'PES- PEI 2023'!BK16</f>
        <v>0</v>
      </c>
      <c r="O3320" s="843" t="e">
        <f t="shared" si="83"/>
        <v>#DIV/0!</v>
      </c>
      <c r="P3320" s="820">
        <f>Tabla13[[#This Row],[Ejec Real Acumu]]-Tabla13[[#This Row],[Proyec Ejec Acumul]]</f>
        <v>0</v>
      </c>
      <c r="Q3320" s="820">
        <f>Tabla13[[#This Row],[Ejec Real Mes]]-Tabla13[[#This Row],[Program Entreg Mes]]</f>
        <v>0</v>
      </c>
    </row>
    <row r="3321" spans="1:17">
      <c r="A3321" s="820">
        <v>13</v>
      </c>
      <c r="B3321" s="820" t="s">
        <v>2472</v>
      </c>
      <c r="C3321" s="820" t="s">
        <v>2473</v>
      </c>
      <c r="D3321" s="820" t="str">
        <f>'PES- PEI 2023'!$BG$17</f>
        <v xml:space="preserve">Dirección General </v>
      </c>
      <c r="E3321" t="str">
        <f>'PES- PEI 2023'!$F$17</f>
        <v>Rediseño institucional implementado</v>
      </c>
      <c r="F3321" s="820">
        <v>4</v>
      </c>
      <c r="G3321" s="820" t="s">
        <v>2446</v>
      </c>
      <c r="H3321" s="633">
        <f>'PES- PEI 2023'!$BE$17</f>
        <v>0.3</v>
      </c>
      <c r="I3321">
        <f>'PES- PEI 2023'!AS17+'PES- PEI 2023'!AT17+'PES- PEI 2023'!AU17+'PES- PEI 2023'!AV17</f>
        <v>0</v>
      </c>
      <c r="J3321">
        <f>'PES- PEI 2023'!BH17+'PES- PEI 2023'!BI17+'PES- PEI 2023'!BJ17+'PES- PEI 2023'!BK17</f>
        <v>0</v>
      </c>
      <c r="K3321" s="842">
        <f t="shared" si="86"/>
        <v>0</v>
      </c>
      <c r="L3321" s="842">
        <f t="shared" si="87"/>
        <v>0</v>
      </c>
      <c r="M3321">
        <f>'PES- PEI 2023'!AV17</f>
        <v>0</v>
      </c>
      <c r="N3321">
        <f>'PES- PEI 2023'!BK17</f>
        <v>0</v>
      </c>
      <c r="O3321" s="843" t="e">
        <f t="shared" si="83"/>
        <v>#DIV/0!</v>
      </c>
      <c r="P3321" s="820">
        <f>Tabla13[[#This Row],[Ejec Real Acumu]]-Tabla13[[#This Row],[Proyec Ejec Acumul]]</f>
        <v>0</v>
      </c>
      <c r="Q3321" s="820">
        <f>Tabla13[[#This Row],[Ejec Real Mes]]-Tabla13[[#This Row],[Program Entreg Mes]]</f>
        <v>0</v>
      </c>
    </row>
    <row r="3322" spans="1:17">
      <c r="A3322" s="820">
        <v>14</v>
      </c>
      <c r="B3322" s="820" t="s">
        <v>2472</v>
      </c>
      <c r="C3322" s="820" t="s">
        <v>2473</v>
      </c>
      <c r="D3322" s="820" t="str">
        <f>'PES- PEI 2023'!$BG$18</f>
        <v>SSMRC / OAP</v>
      </c>
      <c r="E3322" t="str">
        <f>'PES- PEI 2023'!$F$18</f>
        <v>Estrategia de Participación Ciudadana Sectorial implementada</v>
      </c>
      <c r="F3322" s="820">
        <v>4</v>
      </c>
      <c r="G3322" s="820" t="s">
        <v>2446</v>
      </c>
      <c r="H3322" s="633">
        <f>'PES- PEI 2023'!$BE$18</f>
        <v>0.1</v>
      </c>
      <c r="I3322">
        <f>'PES- PEI 2023'!AS18+'PES- PEI 2023'!AT18+'PES- PEI 2023'!AU18+'PES- PEI 2023'!AV18</f>
        <v>0</v>
      </c>
      <c r="J3322">
        <f>'PES- PEI 2023'!BH18+'PES- PEI 2023'!BI18+'PES- PEI 2023'!BJ18+'PES- PEI 2023'!BK18</f>
        <v>0</v>
      </c>
      <c r="K3322" s="842">
        <f t="shared" si="86"/>
        <v>0</v>
      </c>
      <c r="L3322" s="842">
        <f t="shared" si="87"/>
        <v>0</v>
      </c>
      <c r="M3322">
        <f>'PES- PEI 2023'!AV18</f>
        <v>0</v>
      </c>
      <c r="N3322">
        <f>'PES- PEI 2023'!BK18</f>
        <v>0</v>
      </c>
      <c r="O3322" s="843" t="e">
        <f t="shared" si="83"/>
        <v>#DIV/0!</v>
      </c>
      <c r="P3322" s="820">
        <f>Tabla13[[#This Row],[Ejec Real Acumu]]-Tabla13[[#This Row],[Proyec Ejec Acumul]]</f>
        <v>0</v>
      </c>
      <c r="Q3322" s="820">
        <f>Tabla13[[#This Row],[Ejec Real Mes]]-Tabla13[[#This Row],[Program Entreg Mes]]</f>
        <v>0</v>
      </c>
    </row>
    <row r="3323" spans="1:17">
      <c r="A3323" s="820">
        <v>15</v>
      </c>
      <c r="B3323" s="820" t="s">
        <v>2472</v>
      </c>
      <c r="C3323" s="820" t="s">
        <v>2473</v>
      </c>
      <c r="D3323" s="820" t="str">
        <f>'PES- PEI 2023'!$BG$19</f>
        <v>Secretaría General</v>
      </c>
      <c r="E3323" t="str">
        <f>'PES- PEI 2023'!$F$19</f>
        <v>Políticas de Prevención del Daño Antijurídico formuladas</v>
      </c>
      <c r="F3323" s="820">
        <v>4</v>
      </c>
      <c r="G3323" s="820" t="s">
        <v>2446</v>
      </c>
      <c r="H3323">
        <f>'PES- PEI 2023'!$BE$19</f>
        <v>0</v>
      </c>
      <c r="I3323">
        <f>'PES- PEI 2023'!AS19+'PES- PEI 2023'!AT19+'PES- PEI 2023'!AU19+'PES- PEI 2023'!AV19</f>
        <v>0</v>
      </c>
      <c r="J3323">
        <f>'PES- PEI 2023'!BH19+'PES- PEI 2023'!BI19+'PES- PEI 2023'!BJ19+'PES- PEI 2023'!BK19</f>
        <v>0</v>
      </c>
      <c r="K3323" s="842" t="e">
        <f>I3323/H3323</f>
        <v>#DIV/0!</v>
      </c>
      <c r="L3323" s="842" t="e">
        <f t="shared" si="87"/>
        <v>#DIV/0!</v>
      </c>
      <c r="M3323">
        <f>'PES- PEI 2023'!AV19</f>
        <v>0</v>
      </c>
      <c r="N3323">
        <f>'PES- PEI 2023'!BK19</f>
        <v>0</v>
      </c>
      <c r="O3323" s="843" t="e">
        <f t="shared" si="83"/>
        <v>#DIV/0!</v>
      </c>
      <c r="P3323" s="820">
        <f>Tabla13[[#This Row],[Ejec Real Acumu]]-Tabla13[[#This Row],[Proyec Ejec Acumul]]</f>
        <v>0</v>
      </c>
      <c r="Q3323" s="820">
        <f>Tabla13[[#This Row],[Ejec Real Mes]]-Tabla13[[#This Row],[Program Entreg Mes]]</f>
        <v>0</v>
      </c>
    </row>
    <row r="3324" spans="1:17">
      <c r="A3324" s="820">
        <v>16</v>
      </c>
      <c r="B3324" s="820" t="s">
        <v>2472</v>
      </c>
      <c r="C3324" s="820" t="s">
        <v>2473</v>
      </c>
      <c r="D3324" s="820" t="str">
        <f>'PES- PEI 2023'!$BG$20</f>
        <v>Secretaría General</v>
      </c>
      <c r="E3324" t="str">
        <f>'PES- PEI 2023'!$F$20</f>
        <v xml:space="preserve">Capacidades del equipo jurídico fortalecidas </v>
      </c>
      <c r="F3324" s="820">
        <v>4</v>
      </c>
      <c r="G3324" s="820" t="s">
        <v>2446</v>
      </c>
      <c r="H3324" s="633">
        <f>'PES- PEI 2023'!$BE$20</f>
        <v>1</v>
      </c>
      <c r="I3324">
        <f>'PES- PEI 2023'!AS20+'PES- PEI 2023'!AT20+'PES- PEI 2023'!AU20+'PES- PEI 2023'!AV20</f>
        <v>0</v>
      </c>
      <c r="J3324">
        <f>'PES- PEI 2023'!BH20+'PES- PEI 2023'!BI20+'PES- PEI 2023'!BJ20+'PES- PEI 2023'!BK20</f>
        <v>0</v>
      </c>
      <c r="K3324" s="842">
        <f t="shared" si="86"/>
        <v>0</v>
      </c>
      <c r="L3324" s="842">
        <f t="shared" si="87"/>
        <v>0</v>
      </c>
      <c r="M3324">
        <f>'PES- PEI 2023'!AV20</f>
        <v>0</v>
      </c>
      <c r="N3324">
        <f>'PES- PEI 2023'!BK20</f>
        <v>0</v>
      </c>
      <c r="O3324" s="843" t="e">
        <f t="shared" si="83"/>
        <v>#DIV/0!</v>
      </c>
      <c r="P3324" s="820">
        <f>Tabla13[[#This Row],[Ejec Real Acumu]]-Tabla13[[#This Row],[Proyec Ejec Acumul]]</f>
        <v>0</v>
      </c>
      <c r="Q3324" s="820">
        <f>Tabla13[[#This Row],[Ejec Real Mes]]-Tabla13[[#This Row],[Program Entreg Mes]]</f>
        <v>0</v>
      </c>
    </row>
    <row r="3325" spans="1:17">
      <c r="A3325" s="820">
        <v>17</v>
      </c>
      <c r="B3325" s="820" t="s">
        <v>2472</v>
      </c>
      <c r="C3325" s="820" t="s">
        <v>2473</v>
      </c>
      <c r="D3325" s="820" t="str">
        <f>'PES- PEI 2023'!$BG$21</f>
        <v xml:space="preserve">Secretaría General </v>
      </c>
      <c r="E3325" t="str">
        <f>'PES- PEI 2023'!$F$21</f>
        <v>Plan de conservación, preservación y difusión del patrimonio documental del sector ejecutado</v>
      </c>
      <c r="F3325" s="820">
        <v>4</v>
      </c>
      <c r="G3325" s="820" t="s">
        <v>2446</v>
      </c>
      <c r="H3325">
        <f>'PES- PEI 2023'!$BE$21</f>
        <v>0</v>
      </c>
      <c r="I3325">
        <f>'PES- PEI 2023'!AS21+'PES- PEI 2023'!AT21+'PES- PEI 2023'!AU21+'PES- PEI 2023'!AV21</f>
        <v>0</v>
      </c>
      <c r="J3325">
        <f>'PES- PEI 2023'!BH21+'PES- PEI 2023'!BI21+'PES- PEI 2023'!BJ21+'PES- PEI 2023'!BK21</f>
        <v>0</v>
      </c>
      <c r="K3325" s="842" t="e">
        <f t="shared" si="86"/>
        <v>#DIV/0!</v>
      </c>
      <c r="L3325" s="842" t="e">
        <f t="shared" si="87"/>
        <v>#DIV/0!</v>
      </c>
      <c r="M3325">
        <f>'PES- PEI 2023'!AV21</f>
        <v>0</v>
      </c>
      <c r="N3325">
        <f>'PES- PEI 2023'!BK21</f>
        <v>0</v>
      </c>
      <c r="O3325" s="843" t="e">
        <f t="shared" ref="O3325:O3388" si="88">N3325/M3325</f>
        <v>#DIV/0!</v>
      </c>
      <c r="P3325" s="820">
        <f>Tabla13[[#This Row],[Ejec Real Acumu]]-Tabla13[[#This Row],[Proyec Ejec Acumul]]</f>
        <v>0</v>
      </c>
      <c r="Q3325" s="820">
        <f>Tabla13[[#This Row],[Ejec Real Mes]]-Tabla13[[#This Row],[Program Entreg Mes]]</f>
        <v>0</v>
      </c>
    </row>
    <row r="3326" spans="1:17">
      <c r="A3326" s="820">
        <v>18</v>
      </c>
      <c r="B3326" s="820" t="s">
        <v>2472</v>
      </c>
      <c r="C3326" s="820" t="s">
        <v>2473</v>
      </c>
      <c r="D3326" s="820" t="str">
        <f>'PES- PEI 2023'!$BG$22</f>
        <v xml:space="preserve">Secretaría General </v>
      </c>
      <c r="E3326" t="str">
        <f>'PES- PEI 2023'!$F$22</f>
        <v>Formato de transferencia del conocimiento implementado</v>
      </c>
      <c r="F3326" s="820">
        <v>4</v>
      </c>
      <c r="G3326" s="820" t="s">
        <v>2446</v>
      </c>
      <c r="H3326" s="633">
        <f>'PES- PEI 2023'!$BE$22</f>
        <v>1</v>
      </c>
      <c r="I3326">
        <f>'PES- PEI 2023'!AS22+'PES- PEI 2023'!AT22+'PES- PEI 2023'!AU22+'PES- PEI 2023'!AV22</f>
        <v>0</v>
      </c>
      <c r="J3326">
        <f>'PES- PEI 2023'!BH22+'PES- PEI 2023'!BI22+'PES- PEI 2023'!BJ22+'PES- PEI 2023'!BK22</f>
        <v>0</v>
      </c>
      <c r="K3326" s="842">
        <f t="shared" si="86"/>
        <v>0</v>
      </c>
      <c r="L3326" s="842">
        <f t="shared" si="87"/>
        <v>0</v>
      </c>
      <c r="M3326">
        <f>'PES- PEI 2023'!AV22</f>
        <v>0</v>
      </c>
      <c r="N3326">
        <f>'PES- PEI 2023'!BK22</f>
        <v>0</v>
      </c>
      <c r="O3326" s="843" t="e">
        <f t="shared" si="88"/>
        <v>#DIV/0!</v>
      </c>
      <c r="P3326" s="820">
        <f>Tabla13[[#This Row],[Ejec Real Acumu]]-Tabla13[[#This Row],[Proyec Ejec Acumul]]</f>
        <v>0</v>
      </c>
      <c r="Q3326" s="820">
        <f>Tabla13[[#This Row],[Ejec Real Mes]]-Tabla13[[#This Row],[Program Entreg Mes]]</f>
        <v>0</v>
      </c>
    </row>
    <row r="3327" spans="1:17">
      <c r="A3327" s="820">
        <v>19</v>
      </c>
      <c r="B3327" s="820" t="s">
        <v>2472</v>
      </c>
      <c r="C3327" s="820" t="s">
        <v>2473</v>
      </c>
      <c r="D3327" s="820" t="str">
        <f>'PES- PEI 2023'!$BG$23</f>
        <v>Subdirección de Servicios Metrológicos y Relación con el Ciudadano</v>
      </c>
      <c r="E3327" t="str">
        <f>'PES- PEI 2023'!$F$23</f>
        <v>Entidades del Sector alineadas a la directriz de manejo de imagen y plan de medios de la Presidencia de la República.</v>
      </c>
      <c r="F3327" s="820">
        <v>4</v>
      </c>
      <c r="G3327" s="820" t="s">
        <v>2446</v>
      </c>
      <c r="H3327" s="633">
        <f>'PES- PEI 2023'!$BE$23</f>
        <v>1</v>
      </c>
      <c r="I3327">
        <f>'PES- PEI 2023'!AS23+'PES- PEI 2023'!AT23+'PES- PEI 2023'!AU23+'PES- PEI 2023'!AV23</f>
        <v>0</v>
      </c>
      <c r="J3327">
        <f>'PES- PEI 2023'!BH23+'PES- PEI 2023'!BI23+'PES- PEI 2023'!BJ23+'PES- PEI 2023'!BK23</f>
        <v>0</v>
      </c>
      <c r="K3327" s="842">
        <f t="shared" si="86"/>
        <v>0</v>
      </c>
      <c r="L3327" s="842">
        <f t="shared" si="87"/>
        <v>0</v>
      </c>
      <c r="M3327">
        <f>'PES- PEI 2023'!AV23</f>
        <v>0</v>
      </c>
      <c r="N3327">
        <f>'PES- PEI 2023'!BK23</f>
        <v>0</v>
      </c>
      <c r="O3327" s="843" t="e">
        <f t="shared" si="88"/>
        <v>#DIV/0!</v>
      </c>
      <c r="P3327" s="820">
        <f>Tabla13[[#This Row],[Ejec Real Acumu]]-Tabla13[[#This Row],[Proyec Ejec Acumul]]</f>
        <v>0</v>
      </c>
      <c r="Q3327" s="820">
        <f>Tabla13[[#This Row],[Ejec Real Mes]]-Tabla13[[#This Row],[Program Entreg Mes]]</f>
        <v>0</v>
      </c>
    </row>
    <row r="3328" spans="1:17">
      <c r="A3328" s="820">
        <v>20</v>
      </c>
      <c r="B3328" s="820" t="s">
        <v>2472</v>
      </c>
      <c r="C3328" s="820" t="s">
        <v>2473</v>
      </c>
      <c r="D3328" s="820" t="str">
        <f>'PES- PEI 2023'!$BG$24</f>
        <v>Oficina de Informática y Desarrollo Tecnológico</v>
      </c>
      <c r="E3328" t="str">
        <f>'PES- PEI 2023'!$F$24</f>
        <v>Plan de acción implementado para el intercambio de información</v>
      </c>
      <c r="F3328" s="820">
        <v>4</v>
      </c>
      <c r="G3328" s="820" t="s">
        <v>2446</v>
      </c>
      <c r="H3328" s="633">
        <f>'PES- PEI 2023'!$BE$24</f>
        <v>0.05</v>
      </c>
      <c r="I3328">
        <f>'PES- PEI 2023'!AS24+'PES- PEI 2023'!AT24+'PES- PEI 2023'!AU24+'PES- PEI 2023'!AV24</f>
        <v>0</v>
      </c>
      <c r="J3328">
        <f>'PES- PEI 2023'!BH24+'PES- PEI 2023'!BI24+'PES- PEI 2023'!BJ24+'PES- PEI 2023'!BK24</f>
        <v>0</v>
      </c>
      <c r="K3328" s="842">
        <f t="shared" si="86"/>
        <v>0</v>
      </c>
      <c r="L3328" s="842">
        <f t="shared" si="87"/>
        <v>0</v>
      </c>
      <c r="M3328">
        <f>'PES- PEI 2023'!AV24</f>
        <v>0</v>
      </c>
      <c r="N3328">
        <f>'PES- PEI 2023'!BK24</f>
        <v>0</v>
      </c>
      <c r="O3328" s="843" t="e">
        <f t="shared" si="88"/>
        <v>#DIV/0!</v>
      </c>
      <c r="P3328" s="820">
        <f>Tabla13[[#This Row],[Ejec Real Acumu]]-Tabla13[[#This Row],[Proyec Ejec Acumul]]</f>
        <v>0</v>
      </c>
      <c r="Q3328" s="820">
        <f>Tabla13[[#This Row],[Ejec Real Mes]]-Tabla13[[#This Row],[Program Entreg Mes]]</f>
        <v>0</v>
      </c>
    </row>
    <row r="3329" spans="1:17">
      <c r="A3329" s="820">
        <v>21</v>
      </c>
      <c r="B3329" s="820" t="s">
        <v>2472</v>
      </c>
      <c r="C3329" s="820" t="s">
        <v>2473</v>
      </c>
      <c r="D3329" s="820" t="str">
        <f>'PES- PEI 2023'!$BG$25</f>
        <v>Oficina de Informática y Desarrollo Tecnológico</v>
      </c>
      <c r="E3329" t="str">
        <f>'PES- PEI 2023'!$F$25</f>
        <v xml:space="preserve">Plan de recuperación ante Desastres  (DRP)  Implementado en los servicios de TI críticos </v>
      </c>
      <c r="F3329" s="820">
        <v>4</v>
      </c>
      <c r="G3329" s="820" t="s">
        <v>2446</v>
      </c>
      <c r="H3329">
        <f>'PES- PEI 2023'!$BE$25</f>
        <v>1</v>
      </c>
      <c r="I3329">
        <f>'PES- PEI 2023'!AS25+'PES- PEI 2023'!AT25+'PES- PEI 2023'!AU25+'PES- PEI 2023'!AV25</f>
        <v>0</v>
      </c>
      <c r="J3329">
        <f>'PES- PEI 2023'!BH25+'PES- PEI 2023'!BI25+'PES- PEI 2023'!BJ25+'PES- PEI 2023'!BK25</f>
        <v>0</v>
      </c>
      <c r="K3329" s="842">
        <f t="shared" si="86"/>
        <v>0</v>
      </c>
      <c r="L3329" s="842">
        <f t="shared" si="87"/>
        <v>0</v>
      </c>
      <c r="M3329">
        <f>'PES- PEI 2023'!AV25</f>
        <v>0</v>
      </c>
      <c r="N3329">
        <f>'PES- PEI 2023'!BK25</f>
        <v>0</v>
      </c>
      <c r="O3329" s="843" t="e">
        <f t="shared" si="88"/>
        <v>#DIV/0!</v>
      </c>
      <c r="P3329" s="820">
        <f>Tabla13[[#This Row],[Ejec Real Acumu]]-Tabla13[[#This Row],[Proyec Ejec Acumul]]</f>
        <v>0</v>
      </c>
      <c r="Q3329" s="820">
        <f>Tabla13[[#This Row],[Ejec Real Mes]]-Tabla13[[#This Row],[Program Entreg Mes]]</f>
        <v>0</v>
      </c>
    </row>
    <row r="3330" spans="1:17">
      <c r="A3330" s="820">
        <v>22</v>
      </c>
      <c r="B3330" s="820" t="s">
        <v>2472</v>
      </c>
      <c r="C3330" s="820" t="s">
        <v>2473</v>
      </c>
      <c r="D3330" s="820" t="str">
        <f>'PES- PEI 2023'!$BG$26</f>
        <v>Oficina de Informática y Desarrollo Tecnológico</v>
      </c>
      <c r="E3330" t="str">
        <f>'PES- PEI 2023'!$F$26</f>
        <v>Vulnerabilidades críticas remediadas o solucionadas</v>
      </c>
      <c r="F3330" s="820">
        <v>4</v>
      </c>
      <c r="G3330" s="820" t="s">
        <v>2446</v>
      </c>
      <c r="H3330" s="633">
        <f>'PES- PEI 2023'!$BE$26</f>
        <v>1</v>
      </c>
      <c r="I3330">
        <f>'PES- PEI 2023'!AS26+'PES- PEI 2023'!AT26+'PES- PEI 2023'!AU26+'PES- PEI 2023'!AV26</f>
        <v>0</v>
      </c>
      <c r="J3330">
        <f>'PES- PEI 2023'!BH26+'PES- PEI 2023'!BI26+'PES- PEI 2023'!BJ26+'PES- PEI 2023'!BK26</f>
        <v>0</v>
      </c>
      <c r="K3330" s="842">
        <f t="shared" ref="K3330:K3393" si="89">I3330/H3330</f>
        <v>0</v>
      </c>
      <c r="L3330" s="842">
        <f t="shared" ref="L3330:L3393" si="90">J3330/H3330</f>
        <v>0</v>
      </c>
      <c r="M3330">
        <f>'PES- PEI 2023'!AV26</f>
        <v>0</v>
      </c>
      <c r="N3330">
        <f>'PES- PEI 2023'!BK26</f>
        <v>0</v>
      </c>
      <c r="O3330" s="843" t="e">
        <f t="shared" si="88"/>
        <v>#DIV/0!</v>
      </c>
      <c r="P3330" s="820">
        <f>Tabla13[[#This Row],[Ejec Real Acumu]]-Tabla13[[#This Row],[Proyec Ejec Acumul]]</f>
        <v>0</v>
      </c>
      <c r="Q3330" s="820">
        <f>Tabla13[[#This Row],[Ejec Real Mes]]-Tabla13[[#This Row],[Program Entreg Mes]]</f>
        <v>0</v>
      </c>
    </row>
    <row r="3331" spans="1:17">
      <c r="A3331" s="820">
        <v>1</v>
      </c>
      <c r="B3331" s="820" t="s">
        <v>2472</v>
      </c>
      <c r="C3331" s="820" t="s">
        <v>2473</v>
      </c>
      <c r="D3331" s="820" t="str">
        <f>'PES- PEI 2023'!$BG$5</f>
        <v>Subdirección de Servicios Metrológicos y Relación con el Ciudadano</v>
      </c>
      <c r="E3331" t="str">
        <f>'PES- PEI 2023'!$F$5</f>
        <v>Aumento de servicios metrológicos prestados</v>
      </c>
      <c r="F3331" s="820">
        <v>5</v>
      </c>
      <c r="G3331" s="820" t="s">
        <v>2447</v>
      </c>
      <c r="H3331" s="633">
        <f>'PES- PEI 2023'!$BE$5</f>
        <v>0.03</v>
      </c>
      <c r="I3331">
        <f>'PES- PEI 2023'!AS5+'PES- PEI 2023'!AT5+'PES- PEI 2023'!AU5+'PES- PEI 2023'!AV5+'PES- PEI 2023'!AW5</f>
        <v>0</v>
      </c>
      <c r="J3331">
        <f>'PES- PEI 2023'!BH5+'PES- PEI 2023'!BI5+'PES- PEI 2023'!BJ5+'PES- PEI 2023'!BK5+'PES- PEI 2023'!BL5</f>
        <v>0</v>
      </c>
      <c r="K3331" s="842">
        <f t="shared" si="89"/>
        <v>0</v>
      </c>
      <c r="L3331" s="842">
        <f t="shared" si="90"/>
        <v>0</v>
      </c>
      <c r="M3331">
        <f>'PES- PEI 2023'!AW5</f>
        <v>0</v>
      </c>
      <c r="N3331">
        <f>'PES- PEI 2023'!BL5</f>
        <v>0</v>
      </c>
      <c r="O3331" s="843" t="e">
        <f t="shared" si="88"/>
        <v>#DIV/0!</v>
      </c>
      <c r="P3331" s="820">
        <f>Tabla13[[#This Row],[Ejec Real Acumu]]-Tabla13[[#This Row],[Proyec Ejec Acumul]]</f>
        <v>0</v>
      </c>
      <c r="Q3331" s="820">
        <f>Tabla13[[#This Row],[Ejec Real Mes]]-Tabla13[[#This Row],[Program Entreg Mes]]</f>
        <v>0</v>
      </c>
    </row>
    <row r="3332" spans="1:17">
      <c r="A3332" s="820">
        <v>2</v>
      </c>
      <c r="B3332" s="820" t="s">
        <v>2472</v>
      </c>
      <c r="C3332" s="820" t="s">
        <v>2473</v>
      </c>
      <c r="D3332" s="820" t="str">
        <f>'PES- PEI 2023'!$BG$6</f>
        <v>Subdirección de Servicios Metrológicos y Relación con el Ciudadano</v>
      </c>
      <c r="E3332" t="str">
        <f>'PES- PEI 2023'!$F$6</f>
        <v>Estudios de identificación de brechas metrológicas que contribuyan a las apuestas productivas estratégicas</v>
      </c>
      <c r="F3332" s="820">
        <v>5</v>
      </c>
      <c r="G3332" s="820" t="s">
        <v>2447</v>
      </c>
      <c r="H3332">
        <f>'PES- PEI 2023'!$BE$6</f>
        <v>2</v>
      </c>
      <c r="I3332">
        <f>'PES- PEI 2023'!AS6+'PES- PEI 2023'!AT6+'PES- PEI 2023'!AU6+'PES- PEI 2023'!AV6+'PES- PEI 2023'!AW6</f>
        <v>0</v>
      </c>
      <c r="J3332">
        <f>'PES- PEI 2023'!BH6+'PES- PEI 2023'!BI6+'PES- PEI 2023'!BJ6+'PES- PEI 2023'!BK6+'PES- PEI 2023'!BL6</f>
        <v>0</v>
      </c>
      <c r="K3332" s="842">
        <f t="shared" si="89"/>
        <v>0</v>
      </c>
      <c r="L3332" s="842">
        <f t="shared" si="90"/>
        <v>0</v>
      </c>
      <c r="M3332">
        <f>'PES- PEI 2023'!AW6</f>
        <v>0</v>
      </c>
      <c r="N3332">
        <f>'PES- PEI 2023'!BL6</f>
        <v>0</v>
      </c>
      <c r="O3332" s="843" t="e">
        <f t="shared" si="88"/>
        <v>#DIV/0!</v>
      </c>
      <c r="P3332" s="820">
        <f>Tabla13[[#This Row],[Ejec Real Acumu]]-Tabla13[[#This Row],[Proyec Ejec Acumul]]</f>
        <v>0</v>
      </c>
      <c r="Q3332" s="820">
        <f>Tabla13[[#This Row],[Ejec Real Mes]]-Tabla13[[#This Row],[Program Entreg Mes]]</f>
        <v>0</v>
      </c>
    </row>
    <row r="3333" spans="1:17">
      <c r="A3333" s="820">
        <v>3</v>
      </c>
      <c r="B3333" s="820" t="s">
        <v>2472</v>
      </c>
      <c r="C3333" s="820" t="s">
        <v>2473</v>
      </c>
      <c r="D3333" s="820" t="str">
        <f>'PES- PEI 2023'!$BG$7</f>
        <v>Subdirección de Servicios Metrológicos y Relación con el Ciudadano</v>
      </c>
      <c r="E3333" t="str">
        <f>'PES- PEI 2023'!$F$7</f>
        <v xml:space="preserve">Participación en eventos y canales de comunicación para divulgación de servicios del SICAL </v>
      </c>
      <c r="F3333" s="820">
        <v>5</v>
      </c>
      <c r="G3333" s="820" t="s">
        <v>2447</v>
      </c>
      <c r="H3333">
        <f>'PES- PEI 2023'!$BE$7</f>
        <v>2</v>
      </c>
      <c r="I3333">
        <f>'PES- PEI 2023'!AS7+'PES- PEI 2023'!AT7+'PES- PEI 2023'!AU7+'PES- PEI 2023'!AV7+'PES- PEI 2023'!AW7</f>
        <v>0</v>
      </c>
      <c r="J3333">
        <f>'PES- PEI 2023'!BH7+'PES- PEI 2023'!BI7+'PES- PEI 2023'!BJ7+'PES- PEI 2023'!BK7+'PES- PEI 2023'!BL7</f>
        <v>0</v>
      </c>
      <c r="K3333" s="842">
        <f t="shared" si="89"/>
        <v>0</v>
      </c>
      <c r="L3333" s="842">
        <f t="shared" si="90"/>
        <v>0</v>
      </c>
      <c r="M3333">
        <f>'PES- PEI 2023'!AW7</f>
        <v>0</v>
      </c>
      <c r="N3333">
        <f>'PES- PEI 2023'!BL7</f>
        <v>0</v>
      </c>
      <c r="O3333" s="843" t="e">
        <f t="shared" si="88"/>
        <v>#DIV/0!</v>
      </c>
      <c r="P3333" s="820">
        <f>Tabla13[[#This Row],[Ejec Real Acumu]]-Tabla13[[#This Row],[Proyec Ejec Acumul]]</f>
        <v>0</v>
      </c>
      <c r="Q3333" s="820">
        <f>Tabla13[[#This Row],[Ejec Real Mes]]-Tabla13[[#This Row],[Program Entreg Mes]]</f>
        <v>0</v>
      </c>
    </row>
    <row r="3334" spans="1:17">
      <c r="A3334" s="820">
        <v>4</v>
      </c>
      <c r="B3334" s="820" t="s">
        <v>2472</v>
      </c>
      <c r="C3334" s="820" t="s">
        <v>2473</v>
      </c>
      <c r="D3334" s="820" t="str">
        <f>'PES- PEI 2023'!$BG$8</f>
        <v>Subdirección de Servicios Metrológicos y Relación con el Ciudadano</v>
      </c>
      <c r="E3334" t="str">
        <f>'PES- PEI 2023'!$F$8</f>
        <v>Servicios de asistencia técnica prestados para la industria en términos de lograr certificaciones de calidad</v>
      </c>
      <c r="F3334" s="820">
        <v>5</v>
      </c>
      <c r="G3334" s="820" t="s">
        <v>2447</v>
      </c>
      <c r="H3334">
        <f>'PES- PEI 2023'!$BE$8</f>
        <v>4</v>
      </c>
      <c r="I3334">
        <f>'PES- PEI 2023'!AS8+'PES- PEI 2023'!AT8+'PES- PEI 2023'!AU8+'PES- PEI 2023'!AV8+'PES- PEI 2023'!AW8</f>
        <v>0</v>
      </c>
      <c r="J3334">
        <f>'PES- PEI 2023'!BH8+'PES- PEI 2023'!BI8+'PES- PEI 2023'!BJ8+'PES- PEI 2023'!BK8+'PES- PEI 2023'!BL8</f>
        <v>0</v>
      </c>
      <c r="K3334" s="842">
        <f t="shared" si="89"/>
        <v>0</v>
      </c>
      <c r="L3334" s="842">
        <f t="shared" si="90"/>
        <v>0</v>
      </c>
      <c r="M3334">
        <f>'PES- PEI 2023'!AW8</f>
        <v>0</v>
      </c>
      <c r="N3334">
        <f>'PES- PEI 2023'!BL8</f>
        <v>0</v>
      </c>
      <c r="O3334" s="843" t="e">
        <f t="shared" si="88"/>
        <v>#DIV/0!</v>
      </c>
      <c r="P3334" s="820">
        <f>Tabla13[[#This Row],[Ejec Real Acumu]]-Tabla13[[#This Row],[Proyec Ejec Acumul]]</f>
        <v>0</v>
      </c>
      <c r="Q3334" s="820">
        <f>Tabla13[[#This Row],[Ejec Real Mes]]-Tabla13[[#This Row],[Program Entreg Mes]]</f>
        <v>0</v>
      </c>
    </row>
    <row r="3335" spans="1:17">
      <c r="A3335" s="820">
        <v>5</v>
      </c>
      <c r="B3335" s="820" t="s">
        <v>2472</v>
      </c>
      <c r="C3335" s="820" t="s">
        <v>2473</v>
      </c>
      <c r="D3335" s="820" t="str">
        <f>'PES- PEI 2023'!$BG$9</f>
        <v>SMF / SMQB /  SSMRC</v>
      </c>
      <c r="E3335" t="str">
        <f>'PES- PEI 2023'!$F$9</f>
        <v>Participación en definición de regulación</v>
      </c>
      <c r="F3335" s="820">
        <v>5</v>
      </c>
      <c r="G3335" s="820" t="s">
        <v>2447</v>
      </c>
      <c r="H3335">
        <f>'PES- PEI 2023'!$BE$9</f>
        <v>1</v>
      </c>
      <c r="I3335">
        <f>'PES- PEI 2023'!AS9+'PES- PEI 2023'!AT9+'PES- PEI 2023'!AU9+'PES- PEI 2023'!AV9+'PES- PEI 2023'!AW9</f>
        <v>0</v>
      </c>
      <c r="J3335">
        <f>'PES- PEI 2023'!BH9+'PES- PEI 2023'!BI9+'PES- PEI 2023'!BJ9+'PES- PEI 2023'!BK9+'PES- PEI 2023'!BL9</f>
        <v>0</v>
      </c>
      <c r="K3335" s="842">
        <f t="shared" si="89"/>
        <v>0</v>
      </c>
      <c r="L3335" s="842">
        <f t="shared" si="90"/>
        <v>0</v>
      </c>
      <c r="M3335">
        <f>'PES- PEI 2023'!AW9</f>
        <v>0</v>
      </c>
      <c r="N3335">
        <f>'PES- PEI 2023'!BL9</f>
        <v>0</v>
      </c>
      <c r="O3335" s="843" t="e">
        <f t="shared" si="88"/>
        <v>#DIV/0!</v>
      </c>
      <c r="P3335" s="820">
        <f>Tabla13[[#This Row],[Ejec Real Acumu]]-Tabla13[[#This Row],[Proyec Ejec Acumul]]</f>
        <v>0</v>
      </c>
      <c r="Q3335" s="820">
        <f>Tabla13[[#This Row],[Ejec Real Mes]]-Tabla13[[#This Row],[Program Entreg Mes]]</f>
        <v>0</v>
      </c>
    </row>
    <row r="3336" spans="1:17">
      <c r="A3336" s="820">
        <v>6</v>
      </c>
      <c r="B3336" s="820" t="s">
        <v>2472</v>
      </c>
      <c r="C3336" s="820" t="s">
        <v>2473</v>
      </c>
      <c r="D3336" s="820" t="str">
        <f>'PES- PEI 2023'!$BG$10</f>
        <v>Subdirección de Servicios Metrológicos y Relación con el Ciudadano</v>
      </c>
      <c r="E3336" t="str">
        <f>'PES- PEI 2023'!$F$10</f>
        <v>Actividades de CTI implementadas</v>
      </c>
      <c r="F3336" s="820">
        <v>5</v>
      </c>
      <c r="G3336" s="820" t="s">
        <v>2447</v>
      </c>
      <c r="H3336">
        <f>'PES- PEI 2023'!$BE$10</f>
        <v>13</v>
      </c>
      <c r="I3336">
        <f>'PES- PEI 2023'!AS10+'PES- PEI 2023'!AT10+'PES- PEI 2023'!AU10+'PES- PEI 2023'!AV10+'PES- PEI 2023'!AW10</f>
        <v>0</v>
      </c>
      <c r="J3336">
        <f>'PES- PEI 2023'!BH10+'PES- PEI 2023'!BI10+'PES- PEI 2023'!BJ10+'PES- PEI 2023'!BK10+'PES- PEI 2023'!BL10</f>
        <v>1</v>
      </c>
      <c r="K3336" s="842">
        <f>I3336/H3336</f>
        <v>0</v>
      </c>
      <c r="L3336" s="842">
        <f t="shared" si="90"/>
        <v>7.6923076923076927E-2</v>
      </c>
      <c r="M3336">
        <f>'PES- PEI 2023'!AW10</f>
        <v>0</v>
      </c>
      <c r="N3336">
        <f>'PES- PEI 2023'!BL10</f>
        <v>0</v>
      </c>
      <c r="O3336" s="843" t="e">
        <f t="shared" si="88"/>
        <v>#DIV/0!</v>
      </c>
      <c r="P3336" s="820">
        <f>Tabla13[[#This Row],[Ejec Real Acumu]]-Tabla13[[#This Row],[Proyec Ejec Acumul]]</f>
        <v>1</v>
      </c>
      <c r="Q3336" s="820">
        <f>Tabla13[[#This Row],[Ejec Real Mes]]-Tabla13[[#This Row],[Program Entreg Mes]]</f>
        <v>0</v>
      </c>
    </row>
    <row r="3337" spans="1:17">
      <c r="A3337" s="820">
        <v>7</v>
      </c>
      <c r="B3337" s="820" t="s">
        <v>2472</v>
      </c>
      <c r="C3337" s="820" t="s">
        <v>2473</v>
      </c>
      <c r="D3337" s="820" t="str">
        <f>'PES- PEI 2023'!$BG$11</f>
        <v>Subdirección de Servicios Metrológicos y Relación con el Ciudadano</v>
      </c>
      <c r="E3337" t="str">
        <f>'PES- PEI 2023'!$F$11</f>
        <v xml:space="preserve">Aumento de servicios de capacitación en metrología prestados </v>
      </c>
      <c r="F3337" s="820">
        <v>5</v>
      </c>
      <c r="G3337" s="820" t="s">
        <v>2447</v>
      </c>
      <c r="H3337">
        <f>'PES- PEI 2023'!$BE$11</f>
        <v>0.02</v>
      </c>
      <c r="I3337">
        <f>'PES- PEI 2023'!AS11+'PES- PEI 2023'!AT11+'PES- PEI 2023'!AU11+'PES- PEI 2023'!AV11+'PES- PEI 2023'!AW11</f>
        <v>0</v>
      </c>
      <c r="J3337">
        <f>'PES- PEI 2023'!BH11+'PES- PEI 2023'!BI11+'PES- PEI 2023'!BJ11+'PES- PEI 2023'!BK11+'PES- PEI 2023'!BL11</f>
        <v>0</v>
      </c>
      <c r="K3337" s="842">
        <f t="shared" si="89"/>
        <v>0</v>
      </c>
      <c r="L3337" s="842">
        <f t="shared" si="90"/>
        <v>0</v>
      </c>
      <c r="M3337">
        <f>'PES- PEI 2023'!AW11</f>
        <v>0</v>
      </c>
      <c r="N3337">
        <f>'PES- PEI 2023'!BL11</f>
        <v>0</v>
      </c>
      <c r="O3337" s="843" t="e">
        <f t="shared" si="88"/>
        <v>#DIV/0!</v>
      </c>
      <c r="P3337" s="820">
        <f>Tabla13[[#This Row],[Ejec Real Acumu]]-Tabla13[[#This Row],[Proyec Ejec Acumul]]</f>
        <v>0</v>
      </c>
      <c r="Q3337" s="820">
        <f>Tabla13[[#This Row],[Ejec Real Mes]]-Tabla13[[#This Row],[Program Entreg Mes]]</f>
        <v>0</v>
      </c>
    </row>
    <row r="3338" spans="1:17">
      <c r="A3338" s="820">
        <v>8</v>
      </c>
      <c r="B3338" s="820" t="s">
        <v>2472</v>
      </c>
      <c r="C3338" s="820" t="s">
        <v>2473</v>
      </c>
      <c r="D3338" s="820" t="str">
        <f>'PES- PEI 2023'!$BG$12</f>
        <v>SMF / SMQB /  SSMRC</v>
      </c>
      <c r="E3338" t="str">
        <f>'PES- PEI 2023'!$F$12</f>
        <v>Oportunidades identificadas desde la metrología para atender condiciones favorables del comercio exterior</v>
      </c>
      <c r="F3338" s="820">
        <v>5</v>
      </c>
      <c r="G3338" s="820" t="s">
        <v>2447</v>
      </c>
      <c r="H3338">
        <f>'PES- PEI 2023'!$BE$12</f>
        <v>1</v>
      </c>
      <c r="I3338">
        <f>'PES- PEI 2023'!AS12+'PES- PEI 2023'!AT12+'PES- PEI 2023'!AU12+'PES- PEI 2023'!AV12+'PES- PEI 2023'!AW12</f>
        <v>0</v>
      </c>
      <c r="J3338">
        <f>'PES- PEI 2023'!BH12+'PES- PEI 2023'!BI12+'PES- PEI 2023'!BJ12+'PES- PEI 2023'!BK12+'PES- PEI 2023'!BL12</f>
        <v>0</v>
      </c>
      <c r="K3338" s="842">
        <f t="shared" si="89"/>
        <v>0</v>
      </c>
      <c r="L3338" s="842">
        <f t="shared" si="90"/>
        <v>0</v>
      </c>
      <c r="M3338">
        <f>'PES- PEI 2023'!AW12</f>
        <v>0</v>
      </c>
      <c r="N3338">
        <f>'PES- PEI 2023'!BL12</f>
        <v>0</v>
      </c>
      <c r="O3338" s="843" t="e">
        <f t="shared" si="88"/>
        <v>#DIV/0!</v>
      </c>
      <c r="P3338" s="820">
        <f>Tabla13[[#This Row],[Ejec Real Acumu]]-Tabla13[[#This Row],[Proyec Ejec Acumul]]</f>
        <v>0</v>
      </c>
      <c r="Q3338" s="820">
        <f>Tabla13[[#This Row],[Ejec Real Mes]]-Tabla13[[#This Row],[Program Entreg Mes]]</f>
        <v>0</v>
      </c>
    </row>
    <row r="3339" spans="1:17">
      <c r="A3339" s="820">
        <v>9</v>
      </c>
      <c r="B3339" s="820" t="s">
        <v>2472</v>
      </c>
      <c r="C3339" s="820" t="s">
        <v>2473</v>
      </c>
      <c r="D3339" s="820" t="str">
        <f>'PES- PEI 2023'!$BG$13</f>
        <v>Subdirección de Servicios Metrológicos y Relación con el Ciudadano</v>
      </c>
      <c r="E3339" t="str">
        <f>'PES- PEI 2023'!$F$13</f>
        <v>Aumento de servicios prestados calibración y ensayos de aptitud</v>
      </c>
      <c r="F3339" s="820">
        <v>5</v>
      </c>
      <c r="G3339" s="820" t="s">
        <v>2447</v>
      </c>
      <c r="H3339">
        <f>'PES- PEI 2023'!$BE$13</f>
        <v>0.02</v>
      </c>
      <c r="I3339">
        <f>'PES- PEI 2023'!AS13+'PES- PEI 2023'!AT13+'PES- PEI 2023'!AU13+'PES- PEI 2023'!AV13+'PES- PEI 2023'!AW13</f>
        <v>0</v>
      </c>
      <c r="J3339">
        <f>'PES- PEI 2023'!BH13+'PES- PEI 2023'!BI13+'PES- PEI 2023'!BJ13+'PES- PEI 2023'!BK13+'PES- PEI 2023'!BL13</f>
        <v>0</v>
      </c>
      <c r="K3339" s="842">
        <f t="shared" si="89"/>
        <v>0</v>
      </c>
      <c r="L3339" s="842">
        <f t="shared" si="90"/>
        <v>0</v>
      </c>
      <c r="M3339">
        <f>'PES- PEI 2023'!AW13</f>
        <v>0</v>
      </c>
      <c r="N3339">
        <f>'PES- PEI 2023'!BL13</f>
        <v>0</v>
      </c>
      <c r="O3339" s="843" t="e">
        <f t="shared" si="88"/>
        <v>#DIV/0!</v>
      </c>
      <c r="P3339" s="820">
        <f>Tabla13[[#This Row],[Ejec Real Acumu]]-Tabla13[[#This Row],[Proyec Ejec Acumul]]</f>
        <v>0</v>
      </c>
      <c r="Q3339" s="820">
        <f>Tabla13[[#This Row],[Ejec Real Mes]]-Tabla13[[#This Row],[Program Entreg Mes]]</f>
        <v>0</v>
      </c>
    </row>
    <row r="3340" spans="1:17">
      <c r="A3340" s="820">
        <v>10</v>
      </c>
      <c r="B3340" s="820" t="s">
        <v>2472</v>
      </c>
      <c r="C3340" s="820" t="s">
        <v>2473</v>
      </c>
      <c r="D3340" s="820" t="str">
        <f>'PES- PEI 2023'!$BG$14</f>
        <v>Subdirección de Servicios Metrológicos y Relación con el Ciudadano</v>
      </c>
      <c r="E3340" t="str">
        <f>'PES- PEI 2023'!$F$14</f>
        <v>Oportunidades en materia de metrología que apoyen la estrategia nacional de turismo responsable identificadas</v>
      </c>
      <c r="F3340" s="820">
        <v>5</v>
      </c>
      <c r="G3340" s="820" t="s">
        <v>2447</v>
      </c>
      <c r="H3340">
        <f>'PES- PEI 2023'!$BE$14</f>
        <v>1</v>
      </c>
      <c r="I3340">
        <f>'PES- PEI 2023'!AS14+'PES- PEI 2023'!AT14+'PES- PEI 2023'!AU14+'PES- PEI 2023'!AV14+'PES- PEI 2023'!AW14</f>
        <v>0</v>
      </c>
      <c r="J3340">
        <f>'PES- PEI 2023'!BH14+'PES- PEI 2023'!BI14+'PES- PEI 2023'!BJ14+'PES- PEI 2023'!BK14+'PES- PEI 2023'!BL14</f>
        <v>0</v>
      </c>
      <c r="K3340" s="842">
        <f t="shared" si="89"/>
        <v>0</v>
      </c>
      <c r="L3340" s="842">
        <f t="shared" si="90"/>
        <v>0</v>
      </c>
      <c r="M3340">
        <f>'PES- PEI 2023'!AW14</f>
        <v>0</v>
      </c>
      <c r="N3340">
        <f>'PES- PEI 2023'!BL14</f>
        <v>0</v>
      </c>
      <c r="O3340" s="843" t="e">
        <f t="shared" si="88"/>
        <v>#DIV/0!</v>
      </c>
      <c r="P3340" s="820">
        <f>Tabla13[[#This Row],[Ejec Real Acumu]]-Tabla13[[#This Row],[Proyec Ejec Acumul]]</f>
        <v>0</v>
      </c>
      <c r="Q3340" s="820">
        <f>Tabla13[[#This Row],[Ejec Real Mes]]-Tabla13[[#This Row],[Program Entreg Mes]]</f>
        <v>0</v>
      </c>
    </row>
    <row r="3341" spans="1:17">
      <c r="A3341" s="820">
        <v>11</v>
      </c>
      <c r="B3341" s="820" t="s">
        <v>2472</v>
      </c>
      <c r="C3341" s="820" t="s">
        <v>2473</v>
      </c>
      <c r="D3341" s="820" t="str">
        <f>'PES- PEI 2023'!$BG$15</f>
        <v>Subdirección de Servicios Metrológicos y Relación con el Ciudadano</v>
      </c>
      <c r="E3341" t="str">
        <f>'PES- PEI 2023'!$F$15</f>
        <v>Planes de acción para disminución de brechas de capacidades de medición y calibración, desarrollados</v>
      </c>
      <c r="F3341" s="820">
        <v>5</v>
      </c>
      <c r="G3341" s="820" t="s">
        <v>2447</v>
      </c>
      <c r="H3341">
        <f>'PES- PEI 2023'!$BE$15</f>
        <v>1</v>
      </c>
      <c r="I3341">
        <f>'PES- PEI 2023'!AS15+'PES- PEI 2023'!AT15+'PES- PEI 2023'!AU15+'PES- PEI 2023'!AV15+'PES- PEI 2023'!AW15</f>
        <v>0</v>
      </c>
      <c r="J3341">
        <f>'PES- PEI 2023'!BH15+'PES- PEI 2023'!BI15+'PES- PEI 2023'!BJ15+'PES- PEI 2023'!BK15+'PES- PEI 2023'!BL15</f>
        <v>0</v>
      </c>
      <c r="K3341" s="842">
        <f t="shared" si="89"/>
        <v>0</v>
      </c>
      <c r="L3341" s="842">
        <f t="shared" si="90"/>
        <v>0</v>
      </c>
      <c r="M3341">
        <f>'PES- PEI 2023'!AW15</f>
        <v>0</v>
      </c>
      <c r="N3341">
        <f>'PES- PEI 2023'!BL15</f>
        <v>0</v>
      </c>
      <c r="O3341" s="843" t="e">
        <f t="shared" si="88"/>
        <v>#DIV/0!</v>
      </c>
      <c r="P3341" s="820">
        <f>Tabla13[[#This Row],[Ejec Real Acumu]]-Tabla13[[#This Row],[Proyec Ejec Acumul]]</f>
        <v>0</v>
      </c>
      <c r="Q3341" s="820">
        <f>Tabla13[[#This Row],[Ejec Real Mes]]-Tabla13[[#This Row],[Program Entreg Mes]]</f>
        <v>0</v>
      </c>
    </row>
    <row r="3342" spans="1:17">
      <c r="A3342" s="820">
        <v>12</v>
      </c>
      <c r="B3342" s="820" t="s">
        <v>2472</v>
      </c>
      <c r="C3342" s="820" t="s">
        <v>2473</v>
      </c>
      <c r="D3342" s="820" t="str">
        <f>'PES- PEI 2023'!$BG$16</f>
        <v>Subdirección de Servicios Metrológicos y Relación con el Ciudadano</v>
      </c>
      <c r="E3342" t="str">
        <f>'PES- PEI 2023'!$F$16</f>
        <v>Sectores de las regiones con identificación de brechas de capacidades metrológicas</v>
      </c>
      <c r="F3342" s="820">
        <v>5</v>
      </c>
      <c r="G3342" s="820" t="s">
        <v>2447</v>
      </c>
      <c r="H3342">
        <f>'PES- PEI 2023'!$BE$16</f>
        <v>2</v>
      </c>
      <c r="I3342">
        <f>'PES- PEI 2023'!AS16+'PES- PEI 2023'!AT16+'PES- PEI 2023'!AU16+'PES- PEI 2023'!AV16+'PES- PEI 2023'!AW16</f>
        <v>0</v>
      </c>
      <c r="J3342">
        <f>'PES- PEI 2023'!BH16+'PES- PEI 2023'!BI16+'PES- PEI 2023'!BJ16+'PES- PEI 2023'!BK16+'PES- PEI 2023'!BL16</f>
        <v>0</v>
      </c>
      <c r="K3342" s="842">
        <f t="shared" si="89"/>
        <v>0</v>
      </c>
      <c r="L3342" s="842">
        <f t="shared" si="90"/>
        <v>0</v>
      </c>
      <c r="M3342">
        <f>'PES- PEI 2023'!AW16</f>
        <v>0</v>
      </c>
      <c r="N3342">
        <f>'PES- PEI 2023'!BL16</f>
        <v>0</v>
      </c>
      <c r="O3342" s="843" t="e">
        <f t="shared" si="88"/>
        <v>#DIV/0!</v>
      </c>
      <c r="P3342" s="820">
        <f>Tabla13[[#This Row],[Ejec Real Acumu]]-Tabla13[[#This Row],[Proyec Ejec Acumul]]</f>
        <v>0</v>
      </c>
      <c r="Q3342" s="820">
        <f>Tabla13[[#This Row],[Ejec Real Mes]]-Tabla13[[#This Row],[Program Entreg Mes]]</f>
        <v>0</v>
      </c>
    </row>
    <row r="3343" spans="1:17">
      <c r="A3343" s="820">
        <v>13</v>
      </c>
      <c r="B3343" s="820" t="s">
        <v>2472</v>
      </c>
      <c r="C3343" s="820" t="s">
        <v>2473</v>
      </c>
      <c r="D3343" s="820" t="str">
        <f>'PES- PEI 2023'!$BG$17</f>
        <v xml:space="preserve">Dirección General </v>
      </c>
      <c r="E3343" t="str">
        <f>'PES- PEI 2023'!$F$17</f>
        <v>Rediseño institucional implementado</v>
      </c>
      <c r="F3343" s="820">
        <v>5</v>
      </c>
      <c r="G3343" s="820" t="s">
        <v>2447</v>
      </c>
      <c r="H3343" s="633">
        <f>'PES- PEI 2023'!$BE$17</f>
        <v>0.3</v>
      </c>
      <c r="I3343">
        <f>'PES- PEI 2023'!AS17+'PES- PEI 2023'!AT17+'PES- PEI 2023'!AU17+'PES- PEI 2023'!AV17+'PES- PEI 2023'!AW17</f>
        <v>0</v>
      </c>
      <c r="J3343">
        <f>'PES- PEI 2023'!BH17+'PES- PEI 2023'!BI17+'PES- PEI 2023'!BJ17+'PES- PEI 2023'!BK17+'PES- PEI 2023'!BL17</f>
        <v>0</v>
      </c>
      <c r="K3343" s="842">
        <f t="shared" si="89"/>
        <v>0</v>
      </c>
      <c r="L3343" s="842">
        <f t="shared" si="90"/>
        <v>0</v>
      </c>
      <c r="M3343">
        <f>'PES- PEI 2023'!AW17</f>
        <v>0</v>
      </c>
      <c r="N3343">
        <f>'PES- PEI 2023'!BL17</f>
        <v>0</v>
      </c>
      <c r="O3343" s="843" t="e">
        <f t="shared" si="88"/>
        <v>#DIV/0!</v>
      </c>
      <c r="P3343" s="820">
        <f>Tabla13[[#This Row],[Ejec Real Acumu]]-Tabla13[[#This Row],[Proyec Ejec Acumul]]</f>
        <v>0</v>
      </c>
      <c r="Q3343" s="820">
        <f>Tabla13[[#This Row],[Ejec Real Mes]]-Tabla13[[#This Row],[Program Entreg Mes]]</f>
        <v>0</v>
      </c>
    </row>
    <row r="3344" spans="1:17">
      <c r="A3344" s="820">
        <v>14</v>
      </c>
      <c r="B3344" s="820" t="s">
        <v>2472</v>
      </c>
      <c r="C3344" s="820" t="s">
        <v>2473</v>
      </c>
      <c r="D3344" s="820" t="str">
        <f>'PES- PEI 2023'!$BG$18</f>
        <v>SSMRC / OAP</v>
      </c>
      <c r="E3344" t="str">
        <f>'PES- PEI 2023'!$F$18</f>
        <v>Estrategia de Participación Ciudadana Sectorial implementada</v>
      </c>
      <c r="F3344" s="820">
        <v>5</v>
      </c>
      <c r="G3344" s="820" t="s">
        <v>2447</v>
      </c>
      <c r="H3344" s="633">
        <f>'PES- PEI 2023'!$BE$18</f>
        <v>0.1</v>
      </c>
      <c r="I3344">
        <f>'PES- PEI 2023'!AS18+'PES- PEI 2023'!AT18+'PES- PEI 2023'!AU18+'PES- PEI 2023'!AV18+'PES- PEI 2023'!AW18</f>
        <v>0</v>
      </c>
      <c r="J3344">
        <f>'PES- PEI 2023'!BH18+'PES- PEI 2023'!BI18+'PES- PEI 2023'!BJ18+'PES- PEI 2023'!BK18+'PES- PEI 2023'!BL18</f>
        <v>0</v>
      </c>
      <c r="K3344" s="842">
        <f t="shared" si="89"/>
        <v>0</v>
      </c>
      <c r="L3344" s="842">
        <f t="shared" si="90"/>
        <v>0</v>
      </c>
      <c r="M3344">
        <f>'PES- PEI 2023'!AW18</f>
        <v>0</v>
      </c>
      <c r="N3344">
        <f>'PES- PEI 2023'!BL18</f>
        <v>0</v>
      </c>
      <c r="O3344" s="843" t="e">
        <f t="shared" si="88"/>
        <v>#DIV/0!</v>
      </c>
      <c r="P3344" s="820">
        <f>Tabla13[[#This Row],[Ejec Real Acumu]]-Tabla13[[#This Row],[Proyec Ejec Acumul]]</f>
        <v>0</v>
      </c>
      <c r="Q3344" s="820">
        <f>Tabla13[[#This Row],[Ejec Real Mes]]-Tabla13[[#This Row],[Program Entreg Mes]]</f>
        <v>0</v>
      </c>
    </row>
    <row r="3345" spans="1:17">
      <c r="A3345" s="820">
        <v>15</v>
      </c>
      <c r="B3345" s="820" t="s">
        <v>2472</v>
      </c>
      <c r="C3345" s="820" t="s">
        <v>2473</v>
      </c>
      <c r="D3345" s="820" t="str">
        <f>'PES- PEI 2023'!$BG$19</f>
        <v>Secretaría General</v>
      </c>
      <c r="E3345" t="str">
        <f>'PES- PEI 2023'!$F$19</f>
        <v>Políticas de Prevención del Daño Antijurídico formuladas</v>
      </c>
      <c r="F3345" s="820">
        <v>5</v>
      </c>
      <c r="G3345" s="820" t="s">
        <v>2447</v>
      </c>
      <c r="H3345">
        <f>'PES- PEI 2023'!$BE$19</f>
        <v>0</v>
      </c>
      <c r="I3345">
        <f>'PES- PEI 2023'!AS19+'PES- PEI 2023'!AT19+'PES- PEI 2023'!AU19+'PES- PEI 2023'!AV19+'PES- PEI 2023'!AW19</f>
        <v>0</v>
      </c>
      <c r="J3345">
        <f>'PES- PEI 2023'!BH19+'PES- PEI 2023'!BI19+'PES- PEI 2023'!BJ19+'PES- PEI 2023'!BK19+'PES- PEI 2023'!BL19</f>
        <v>0</v>
      </c>
      <c r="K3345" s="842" t="e">
        <f t="shared" si="89"/>
        <v>#DIV/0!</v>
      </c>
      <c r="L3345" s="842" t="e">
        <f t="shared" si="90"/>
        <v>#DIV/0!</v>
      </c>
      <c r="M3345">
        <f>'PES- PEI 2023'!AW19</f>
        <v>0</v>
      </c>
      <c r="N3345">
        <f>'PES- PEI 2023'!BL19</f>
        <v>0</v>
      </c>
      <c r="O3345" s="843" t="e">
        <f t="shared" si="88"/>
        <v>#DIV/0!</v>
      </c>
      <c r="P3345" s="820">
        <f>Tabla13[[#This Row],[Ejec Real Acumu]]-Tabla13[[#This Row],[Proyec Ejec Acumul]]</f>
        <v>0</v>
      </c>
      <c r="Q3345" s="820">
        <f>Tabla13[[#This Row],[Ejec Real Mes]]-Tabla13[[#This Row],[Program Entreg Mes]]</f>
        <v>0</v>
      </c>
    </row>
    <row r="3346" spans="1:17">
      <c r="A3346" s="820">
        <v>16</v>
      </c>
      <c r="B3346" s="820" t="s">
        <v>2472</v>
      </c>
      <c r="C3346" s="820" t="s">
        <v>2473</v>
      </c>
      <c r="D3346" s="820" t="str">
        <f>'PES- PEI 2023'!$BG$20</f>
        <v>Secretaría General</v>
      </c>
      <c r="E3346" t="str">
        <f>'PES- PEI 2023'!$F$20</f>
        <v xml:space="preserve">Capacidades del equipo jurídico fortalecidas </v>
      </c>
      <c r="F3346" s="820">
        <v>5</v>
      </c>
      <c r="G3346" s="820" t="s">
        <v>2447</v>
      </c>
      <c r="H3346" s="633">
        <f>'PES- PEI 2023'!$BE$20</f>
        <v>1</v>
      </c>
      <c r="I3346">
        <f>'PES- PEI 2023'!AS20+'PES- PEI 2023'!AT20+'PES- PEI 2023'!AU20+'PES- PEI 2023'!AV20+'PES- PEI 2023'!AW20</f>
        <v>0</v>
      </c>
      <c r="J3346">
        <f>'PES- PEI 2023'!BH20+'PES- PEI 2023'!BI20+'PES- PEI 2023'!BJ20+'PES- PEI 2023'!BK20+'PES- PEI 2023'!BL20</f>
        <v>0</v>
      </c>
      <c r="K3346" s="842">
        <f t="shared" si="89"/>
        <v>0</v>
      </c>
      <c r="L3346" s="842">
        <f t="shared" si="90"/>
        <v>0</v>
      </c>
      <c r="M3346">
        <f>'PES- PEI 2023'!AW20</f>
        <v>0</v>
      </c>
      <c r="N3346">
        <f>'PES- PEI 2023'!BL20</f>
        <v>0</v>
      </c>
      <c r="O3346" s="843" t="e">
        <f t="shared" si="88"/>
        <v>#DIV/0!</v>
      </c>
      <c r="P3346" s="820">
        <f>Tabla13[[#This Row],[Ejec Real Acumu]]-Tabla13[[#This Row],[Proyec Ejec Acumul]]</f>
        <v>0</v>
      </c>
      <c r="Q3346" s="820">
        <f>Tabla13[[#This Row],[Ejec Real Mes]]-Tabla13[[#This Row],[Program Entreg Mes]]</f>
        <v>0</v>
      </c>
    </row>
    <row r="3347" spans="1:17">
      <c r="A3347" s="820">
        <v>17</v>
      </c>
      <c r="B3347" s="820" t="s">
        <v>2472</v>
      </c>
      <c r="C3347" s="820" t="s">
        <v>2473</v>
      </c>
      <c r="D3347" s="820" t="str">
        <f>'PES- PEI 2023'!$BG$21</f>
        <v xml:space="preserve">Secretaría General </v>
      </c>
      <c r="E3347" t="str">
        <f>'PES- PEI 2023'!$F$21</f>
        <v>Plan de conservación, preservación y difusión del patrimonio documental del sector ejecutado</v>
      </c>
      <c r="F3347" s="820">
        <v>5</v>
      </c>
      <c r="G3347" s="820" t="s">
        <v>2447</v>
      </c>
      <c r="H3347">
        <f>'PES- PEI 2023'!$BE$21</f>
        <v>0</v>
      </c>
      <c r="I3347">
        <f>'PES- PEI 2023'!AS21+'PES- PEI 2023'!AT21+'PES- PEI 2023'!AU21+'PES- PEI 2023'!AV21+'PES- PEI 2023'!AW21</f>
        <v>0</v>
      </c>
      <c r="J3347">
        <f>'PES- PEI 2023'!BH21+'PES- PEI 2023'!BI21+'PES- PEI 2023'!BJ21+'PES- PEI 2023'!BK21+'PES- PEI 2023'!BL21</f>
        <v>0</v>
      </c>
      <c r="K3347" s="842" t="e">
        <f t="shared" si="89"/>
        <v>#DIV/0!</v>
      </c>
      <c r="L3347" s="842" t="e">
        <f t="shared" si="90"/>
        <v>#DIV/0!</v>
      </c>
      <c r="M3347">
        <f>'PES- PEI 2023'!AW21</f>
        <v>0</v>
      </c>
      <c r="N3347">
        <f>'PES- PEI 2023'!BL21</f>
        <v>0</v>
      </c>
      <c r="O3347" s="843" t="e">
        <f t="shared" si="88"/>
        <v>#DIV/0!</v>
      </c>
      <c r="P3347" s="820">
        <f>Tabla13[[#This Row],[Ejec Real Acumu]]-Tabla13[[#This Row],[Proyec Ejec Acumul]]</f>
        <v>0</v>
      </c>
      <c r="Q3347" s="820">
        <f>Tabla13[[#This Row],[Ejec Real Mes]]-Tabla13[[#This Row],[Program Entreg Mes]]</f>
        <v>0</v>
      </c>
    </row>
    <row r="3348" spans="1:17">
      <c r="A3348" s="820">
        <v>18</v>
      </c>
      <c r="B3348" s="820" t="s">
        <v>2472</v>
      </c>
      <c r="C3348" s="820" t="s">
        <v>2473</v>
      </c>
      <c r="D3348" s="820" t="str">
        <f>'PES- PEI 2023'!$BG$22</f>
        <v xml:space="preserve">Secretaría General </v>
      </c>
      <c r="E3348" t="str">
        <f>'PES- PEI 2023'!$F$22</f>
        <v>Formato de transferencia del conocimiento implementado</v>
      </c>
      <c r="F3348" s="820">
        <v>5</v>
      </c>
      <c r="G3348" s="820" t="s">
        <v>2447</v>
      </c>
      <c r="H3348" s="633">
        <f>'PES- PEI 2023'!$BE$22</f>
        <v>1</v>
      </c>
      <c r="I3348">
        <f>'PES- PEI 2023'!AS22+'PES- PEI 2023'!AT22+'PES- PEI 2023'!AU22+'PES- PEI 2023'!AV22+'PES- PEI 2023'!AW22</f>
        <v>0</v>
      </c>
      <c r="J3348">
        <f>'PES- PEI 2023'!BH22+'PES- PEI 2023'!BI22+'PES- PEI 2023'!BJ22+'PES- PEI 2023'!BK22+'PES- PEI 2023'!BL22</f>
        <v>0</v>
      </c>
      <c r="K3348" s="842">
        <f t="shared" si="89"/>
        <v>0</v>
      </c>
      <c r="L3348" s="842">
        <f t="shared" si="90"/>
        <v>0</v>
      </c>
      <c r="M3348">
        <f>'PES- PEI 2023'!AW22</f>
        <v>0</v>
      </c>
      <c r="N3348">
        <f>'PES- PEI 2023'!BL22</f>
        <v>0</v>
      </c>
      <c r="O3348" s="843" t="e">
        <f t="shared" si="88"/>
        <v>#DIV/0!</v>
      </c>
      <c r="P3348" s="820">
        <f>Tabla13[[#This Row],[Ejec Real Acumu]]-Tabla13[[#This Row],[Proyec Ejec Acumul]]</f>
        <v>0</v>
      </c>
      <c r="Q3348" s="820">
        <f>Tabla13[[#This Row],[Ejec Real Mes]]-Tabla13[[#This Row],[Program Entreg Mes]]</f>
        <v>0</v>
      </c>
    </row>
    <row r="3349" spans="1:17">
      <c r="A3349" s="820">
        <v>19</v>
      </c>
      <c r="B3349" s="820" t="s">
        <v>2472</v>
      </c>
      <c r="C3349" s="820" t="s">
        <v>2473</v>
      </c>
      <c r="D3349" s="820" t="str">
        <f>'PES- PEI 2023'!$BG$23</f>
        <v>Subdirección de Servicios Metrológicos y Relación con el Ciudadano</v>
      </c>
      <c r="E3349" t="str">
        <f>'PES- PEI 2023'!$F$23</f>
        <v>Entidades del Sector alineadas a la directriz de manejo de imagen y plan de medios de la Presidencia de la República.</v>
      </c>
      <c r="F3349" s="820">
        <v>5</v>
      </c>
      <c r="G3349" s="820" t="s">
        <v>2447</v>
      </c>
      <c r="H3349" s="633">
        <f>'PES- PEI 2023'!$BE$23</f>
        <v>1</v>
      </c>
      <c r="I3349">
        <f>'PES- PEI 2023'!AS23+'PES- PEI 2023'!AT23+'PES- PEI 2023'!AU23+'PES- PEI 2023'!AV23+'PES- PEI 2023'!AW23</f>
        <v>0</v>
      </c>
      <c r="J3349">
        <f>'PES- PEI 2023'!BH23+'PES- PEI 2023'!BI23+'PES- PEI 2023'!BJ23+'PES- PEI 2023'!BK23+'PES- PEI 2023'!BL23</f>
        <v>0</v>
      </c>
      <c r="K3349" s="842">
        <f t="shared" si="89"/>
        <v>0</v>
      </c>
      <c r="L3349" s="842">
        <f t="shared" si="90"/>
        <v>0</v>
      </c>
      <c r="M3349">
        <f>'PES- PEI 2023'!AW23</f>
        <v>0</v>
      </c>
      <c r="N3349">
        <f>'PES- PEI 2023'!BL23</f>
        <v>0</v>
      </c>
      <c r="O3349" s="843" t="e">
        <f t="shared" si="88"/>
        <v>#DIV/0!</v>
      </c>
      <c r="P3349" s="820">
        <f>Tabla13[[#This Row],[Ejec Real Acumu]]-Tabla13[[#This Row],[Proyec Ejec Acumul]]</f>
        <v>0</v>
      </c>
      <c r="Q3349" s="820">
        <f>Tabla13[[#This Row],[Ejec Real Mes]]-Tabla13[[#This Row],[Program Entreg Mes]]</f>
        <v>0</v>
      </c>
    </row>
    <row r="3350" spans="1:17">
      <c r="A3350" s="820">
        <v>20</v>
      </c>
      <c r="B3350" s="820" t="s">
        <v>2472</v>
      </c>
      <c r="C3350" s="820" t="s">
        <v>2473</v>
      </c>
      <c r="D3350" s="820" t="str">
        <f>'PES- PEI 2023'!$BG$24</f>
        <v>Oficina de Informática y Desarrollo Tecnológico</v>
      </c>
      <c r="E3350" t="str">
        <f>'PES- PEI 2023'!$F$24</f>
        <v>Plan de acción implementado para el intercambio de información</v>
      </c>
      <c r="F3350" s="820">
        <v>5</v>
      </c>
      <c r="G3350" s="820" t="s">
        <v>2447</v>
      </c>
      <c r="H3350" s="633">
        <f>'PES- PEI 2023'!$BE$24</f>
        <v>0.05</v>
      </c>
      <c r="I3350">
        <f>'PES- PEI 2023'!AS24+'PES- PEI 2023'!AT24+'PES- PEI 2023'!AU24+'PES- PEI 2023'!AV24+'PES- PEI 2023'!AW24</f>
        <v>0</v>
      </c>
      <c r="J3350">
        <f>'PES- PEI 2023'!BH24+'PES- PEI 2023'!BI24+'PES- PEI 2023'!BJ24+'PES- PEI 2023'!BK24+'PES- PEI 2023'!BL24</f>
        <v>0</v>
      </c>
      <c r="K3350" s="842">
        <f t="shared" si="89"/>
        <v>0</v>
      </c>
      <c r="L3350" s="842">
        <f t="shared" si="90"/>
        <v>0</v>
      </c>
      <c r="M3350">
        <f>'PES- PEI 2023'!AW24</f>
        <v>0</v>
      </c>
      <c r="N3350">
        <f>'PES- PEI 2023'!BL24</f>
        <v>0</v>
      </c>
      <c r="O3350" s="843" t="e">
        <f t="shared" si="88"/>
        <v>#DIV/0!</v>
      </c>
      <c r="P3350" s="820">
        <f>Tabla13[[#This Row],[Ejec Real Acumu]]-Tabla13[[#This Row],[Proyec Ejec Acumul]]</f>
        <v>0</v>
      </c>
      <c r="Q3350" s="820">
        <f>Tabla13[[#This Row],[Ejec Real Mes]]-Tabla13[[#This Row],[Program Entreg Mes]]</f>
        <v>0</v>
      </c>
    </row>
    <row r="3351" spans="1:17">
      <c r="A3351" s="820">
        <v>21</v>
      </c>
      <c r="B3351" s="820" t="s">
        <v>2472</v>
      </c>
      <c r="C3351" s="820" t="s">
        <v>2473</v>
      </c>
      <c r="D3351" s="820" t="str">
        <f>'PES- PEI 2023'!$BG$25</f>
        <v>Oficina de Informática y Desarrollo Tecnológico</v>
      </c>
      <c r="E3351" t="str">
        <f>'PES- PEI 2023'!$F$25</f>
        <v xml:space="preserve">Plan de recuperación ante Desastres  (DRP)  Implementado en los servicios de TI críticos </v>
      </c>
      <c r="F3351" s="820">
        <v>5</v>
      </c>
      <c r="G3351" s="820" t="s">
        <v>2447</v>
      </c>
      <c r="H3351">
        <f>'PES- PEI 2023'!$BE$25</f>
        <v>1</v>
      </c>
      <c r="I3351">
        <f>'PES- PEI 2023'!AS25+'PES- PEI 2023'!AT25+'PES- PEI 2023'!AU25+'PES- PEI 2023'!AV25+'PES- PEI 2023'!AW25</f>
        <v>0</v>
      </c>
      <c r="J3351">
        <f>'PES- PEI 2023'!BH25+'PES- PEI 2023'!BI25+'PES- PEI 2023'!BJ25+'PES- PEI 2023'!BK25+'PES- PEI 2023'!BL25</f>
        <v>0</v>
      </c>
      <c r="K3351" s="842">
        <f t="shared" si="89"/>
        <v>0</v>
      </c>
      <c r="L3351" s="842">
        <f t="shared" si="90"/>
        <v>0</v>
      </c>
      <c r="M3351">
        <f>'PES- PEI 2023'!AW25</f>
        <v>0</v>
      </c>
      <c r="N3351">
        <f>'PES- PEI 2023'!BL25</f>
        <v>0</v>
      </c>
      <c r="O3351" s="843" t="e">
        <f t="shared" si="88"/>
        <v>#DIV/0!</v>
      </c>
      <c r="P3351" s="820">
        <f>Tabla13[[#This Row],[Ejec Real Acumu]]-Tabla13[[#This Row],[Proyec Ejec Acumul]]</f>
        <v>0</v>
      </c>
      <c r="Q3351" s="820">
        <f>Tabla13[[#This Row],[Ejec Real Mes]]-Tabla13[[#This Row],[Program Entreg Mes]]</f>
        <v>0</v>
      </c>
    </row>
    <row r="3352" spans="1:17">
      <c r="A3352" s="820">
        <v>22</v>
      </c>
      <c r="B3352" s="820" t="s">
        <v>2472</v>
      </c>
      <c r="C3352" s="820" t="s">
        <v>2473</v>
      </c>
      <c r="D3352" s="820" t="str">
        <f>'PES- PEI 2023'!$BG$26</f>
        <v>Oficina de Informática y Desarrollo Tecnológico</v>
      </c>
      <c r="E3352" t="str">
        <f>'PES- PEI 2023'!$F$26</f>
        <v>Vulnerabilidades críticas remediadas o solucionadas</v>
      </c>
      <c r="F3352" s="820">
        <v>5</v>
      </c>
      <c r="G3352" s="820" t="s">
        <v>2447</v>
      </c>
      <c r="H3352" s="633">
        <f>'PES- PEI 2023'!$BE$26</f>
        <v>1</v>
      </c>
      <c r="I3352">
        <f>'PES- PEI 2023'!AS26+'PES- PEI 2023'!AT26+'PES- PEI 2023'!AU26+'PES- PEI 2023'!AV26+'PES- PEI 2023'!AW26</f>
        <v>0</v>
      </c>
      <c r="J3352">
        <f>'PES- PEI 2023'!BH26+'PES- PEI 2023'!BI26+'PES- PEI 2023'!BJ26+'PES- PEI 2023'!BK26+'PES- PEI 2023'!BL26</f>
        <v>0</v>
      </c>
      <c r="K3352" s="842">
        <f t="shared" si="89"/>
        <v>0</v>
      </c>
      <c r="L3352" s="842">
        <f t="shared" si="90"/>
        <v>0</v>
      </c>
      <c r="M3352">
        <f>'PES- PEI 2023'!AW26</f>
        <v>0</v>
      </c>
      <c r="N3352">
        <f>'PES- PEI 2023'!BL26</f>
        <v>0</v>
      </c>
      <c r="O3352" s="843" t="e">
        <f t="shared" si="88"/>
        <v>#DIV/0!</v>
      </c>
      <c r="P3352" s="820">
        <f>Tabla13[[#This Row],[Ejec Real Acumu]]-Tabla13[[#This Row],[Proyec Ejec Acumul]]</f>
        <v>0</v>
      </c>
      <c r="Q3352" s="820">
        <f>Tabla13[[#This Row],[Ejec Real Mes]]-Tabla13[[#This Row],[Program Entreg Mes]]</f>
        <v>0</v>
      </c>
    </row>
    <row r="3353" spans="1:17">
      <c r="A3353" s="820">
        <v>1</v>
      </c>
      <c r="B3353" s="820" t="s">
        <v>2472</v>
      </c>
      <c r="C3353" s="820" t="s">
        <v>2473</v>
      </c>
      <c r="D3353" s="820" t="str">
        <f>'PES- PEI 2023'!$BG$5</f>
        <v>Subdirección de Servicios Metrológicos y Relación con el Ciudadano</v>
      </c>
      <c r="E3353" t="str">
        <f>'PES- PEI 2023'!$F$5</f>
        <v>Aumento de servicios metrológicos prestados</v>
      </c>
      <c r="F3353" s="820">
        <v>6</v>
      </c>
      <c r="G3353" s="820" t="s">
        <v>2448</v>
      </c>
      <c r="H3353" s="633">
        <f>'PES- PEI 2023'!$BE$5</f>
        <v>0.03</v>
      </c>
      <c r="I3353">
        <f>'PES- PEI 2023'!AS5+'PES- PEI 2023'!AT5+'PES- PEI 2023'!AU5+'PES- PEI 2023'!AV5+'PES- PEI 2023'!AW5+'PES- PEI 2023'!AX5</f>
        <v>0</v>
      </c>
      <c r="J3353">
        <f>'PES- PEI 2023'!BH5+'PES- PEI 2023'!BI5+'PES- PEI 2023'!BJ5+'PES- PEI 2023'!BK5+'PES- PEI 2023'!BL5+'PES- PEI 2023'!BM5</f>
        <v>0</v>
      </c>
      <c r="K3353" s="842">
        <f t="shared" si="89"/>
        <v>0</v>
      </c>
      <c r="L3353" s="842">
        <f t="shared" si="90"/>
        <v>0</v>
      </c>
      <c r="M3353">
        <f>'PES- PEI 2023'!AX5</f>
        <v>0</v>
      </c>
      <c r="N3353">
        <f>'PES- PEI 2023'!BM5</f>
        <v>0</v>
      </c>
      <c r="O3353" s="843" t="e">
        <f t="shared" si="88"/>
        <v>#DIV/0!</v>
      </c>
      <c r="P3353" s="820">
        <f>Tabla13[[#This Row],[Ejec Real Acumu]]-Tabla13[[#This Row],[Proyec Ejec Acumul]]</f>
        <v>0</v>
      </c>
      <c r="Q3353" s="820">
        <f>Tabla13[[#This Row],[Ejec Real Mes]]-Tabla13[[#This Row],[Program Entreg Mes]]</f>
        <v>0</v>
      </c>
    </row>
    <row r="3354" spans="1:17">
      <c r="A3354" s="820">
        <v>2</v>
      </c>
      <c r="B3354" s="820" t="s">
        <v>2472</v>
      </c>
      <c r="C3354" s="820" t="s">
        <v>2473</v>
      </c>
      <c r="D3354" s="820" t="str">
        <f>'PES- PEI 2023'!$BG$6</f>
        <v>Subdirección de Servicios Metrológicos y Relación con el Ciudadano</v>
      </c>
      <c r="E3354" t="str">
        <f>'PES- PEI 2023'!$F$6</f>
        <v>Estudios de identificación de brechas metrológicas que contribuyan a las apuestas productivas estratégicas</v>
      </c>
      <c r="F3354" s="820">
        <v>6</v>
      </c>
      <c r="G3354" s="820" t="s">
        <v>2448</v>
      </c>
      <c r="H3354">
        <f>'PES- PEI 2023'!$BE$6</f>
        <v>2</v>
      </c>
      <c r="I3354">
        <f>'PES- PEI 2023'!AS6+'PES- PEI 2023'!AT6+'PES- PEI 2023'!AU6+'PES- PEI 2023'!AV6+'PES- PEI 2023'!AW6+'PES- PEI 2023'!AX6</f>
        <v>0</v>
      </c>
      <c r="J3354">
        <f>'PES- PEI 2023'!BH6+'PES- PEI 2023'!BI6+'PES- PEI 2023'!BJ6+'PES- PEI 2023'!BK6+'PES- PEI 2023'!BL6+'PES- PEI 2023'!BM6</f>
        <v>0</v>
      </c>
      <c r="K3354" s="842">
        <f t="shared" si="89"/>
        <v>0</v>
      </c>
      <c r="L3354" s="842">
        <f t="shared" si="90"/>
        <v>0</v>
      </c>
      <c r="M3354">
        <f>'PES- PEI 2023'!AX6</f>
        <v>0</v>
      </c>
      <c r="N3354">
        <f>'PES- PEI 2023'!BM6</f>
        <v>0</v>
      </c>
      <c r="O3354" s="843" t="e">
        <f t="shared" si="88"/>
        <v>#DIV/0!</v>
      </c>
      <c r="P3354" s="820">
        <f>Tabla13[[#This Row],[Ejec Real Acumu]]-Tabla13[[#This Row],[Proyec Ejec Acumul]]</f>
        <v>0</v>
      </c>
      <c r="Q3354" s="820">
        <f>Tabla13[[#This Row],[Ejec Real Mes]]-Tabla13[[#This Row],[Program Entreg Mes]]</f>
        <v>0</v>
      </c>
    </row>
    <row r="3355" spans="1:17">
      <c r="A3355" s="820">
        <v>3</v>
      </c>
      <c r="B3355" s="820" t="s">
        <v>2472</v>
      </c>
      <c r="C3355" s="820" t="s">
        <v>2473</v>
      </c>
      <c r="D3355" s="820" t="str">
        <f>'PES- PEI 2023'!$BG$7</f>
        <v>Subdirección de Servicios Metrológicos y Relación con el Ciudadano</v>
      </c>
      <c r="E3355" t="str">
        <f>'PES- PEI 2023'!$F$7</f>
        <v xml:space="preserve">Participación en eventos y canales de comunicación para divulgación de servicios del SICAL </v>
      </c>
      <c r="F3355" s="820">
        <v>6</v>
      </c>
      <c r="G3355" s="820" t="s">
        <v>2448</v>
      </c>
      <c r="H3355">
        <f>'PES- PEI 2023'!$BE$7</f>
        <v>2</v>
      </c>
      <c r="I3355">
        <f>'PES- PEI 2023'!AS7+'PES- PEI 2023'!AT7+'PES- PEI 2023'!AU7+'PES- PEI 2023'!AV7+'PES- PEI 2023'!AW7+'PES- PEI 2023'!AX7</f>
        <v>1</v>
      </c>
      <c r="J3355">
        <f>'PES- PEI 2023'!BH7+'PES- PEI 2023'!BI7+'PES- PEI 2023'!BJ7+'PES- PEI 2023'!BK7+'PES- PEI 2023'!BL7+'PES- PEI 2023'!BM7</f>
        <v>1</v>
      </c>
      <c r="K3355" s="842">
        <f t="shared" si="89"/>
        <v>0.5</v>
      </c>
      <c r="L3355" s="842">
        <f t="shared" si="90"/>
        <v>0.5</v>
      </c>
      <c r="M3355">
        <f>'PES- PEI 2023'!AX7</f>
        <v>1</v>
      </c>
      <c r="N3355">
        <f>'PES- PEI 2023'!BM7</f>
        <v>1</v>
      </c>
      <c r="O3355" s="843">
        <f t="shared" si="88"/>
        <v>1</v>
      </c>
      <c r="P3355" s="820">
        <f>Tabla13[[#This Row],[Ejec Real Acumu]]-Tabla13[[#This Row],[Proyec Ejec Acumul]]</f>
        <v>0</v>
      </c>
      <c r="Q3355" s="820">
        <f>Tabla13[[#This Row],[Ejec Real Mes]]-Tabla13[[#This Row],[Program Entreg Mes]]</f>
        <v>0</v>
      </c>
    </row>
    <row r="3356" spans="1:17">
      <c r="A3356" s="820">
        <v>4</v>
      </c>
      <c r="B3356" s="820" t="s">
        <v>2472</v>
      </c>
      <c r="C3356" s="820" t="s">
        <v>2473</v>
      </c>
      <c r="D3356" s="820" t="str">
        <f>'PES- PEI 2023'!$BG$8</f>
        <v>Subdirección de Servicios Metrológicos y Relación con el Ciudadano</v>
      </c>
      <c r="E3356" t="str">
        <f>'PES- PEI 2023'!$F$8</f>
        <v>Servicios de asistencia técnica prestados para la industria en términos de lograr certificaciones de calidad</v>
      </c>
      <c r="F3356" s="820">
        <v>6</v>
      </c>
      <c r="G3356" s="820" t="s">
        <v>2448</v>
      </c>
      <c r="H3356">
        <f>'PES- PEI 2023'!$BE$8</f>
        <v>4</v>
      </c>
      <c r="I3356">
        <f>'PES- PEI 2023'!AS8+'PES- PEI 2023'!AT8+'PES- PEI 2023'!AU8+'PES- PEI 2023'!AV8+'PES- PEI 2023'!AW8+'PES- PEI 2023'!AX8</f>
        <v>0</v>
      </c>
      <c r="J3356">
        <f>'PES- PEI 2023'!BH8+'PES- PEI 2023'!BI8+'PES- PEI 2023'!BJ8+'PES- PEI 2023'!BK8+'PES- PEI 2023'!BL8+'PES- PEI 2023'!BM8</f>
        <v>0</v>
      </c>
      <c r="K3356" s="842">
        <f t="shared" si="89"/>
        <v>0</v>
      </c>
      <c r="L3356" s="842">
        <f t="shared" si="90"/>
        <v>0</v>
      </c>
      <c r="M3356">
        <f>'PES- PEI 2023'!AX8</f>
        <v>0</v>
      </c>
      <c r="N3356">
        <f>'PES- PEI 2023'!BM8</f>
        <v>0</v>
      </c>
      <c r="O3356" s="843" t="e">
        <f t="shared" si="88"/>
        <v>#DIV/0!</v>
      </c>
      <c r="P3356" s="820">
        <f>Tabla13[[#This Row],[Ejec Real Acumu]]-Tabla13[[#This Row],[Proyec Ejec Acumul]]</f>
        <v>0</v>
      </c>
      <c r="Q3356" s="820">
        <f>Tabla13[[#This Row],[Ejec Real Mes]]-Tabla13[[#This Row],[Program Entreg Mes]]</f>
        <v>0</v>
      </c>
    </row>
    <row r="3357" spans="1:17">
      <c r="A3357" s="820">
        <v>5</v>
      </c>
      <c r="B3357" s="820" t="s">
        <v>2472</v>
      </c>
      <c r="C3357" s="820" t="s">
        <v>2473</v>
      </c>
      <c r="D3357" s="820" t="str">
        <f>'PES- PEI 2023'!$BG$9</f>
        <v>SMF / SMQB /  SSMRC</v>
      </c>
      <c r="E3357" t="str">
        <f>'PES- PEI 2023'!$F$9</f>
        <v>Participación en definición de regulación</v>
      </c>
      <c r="F3357" s="820">
        <v>6</v>
      </c>
      <c r="G3357" s="820" t="s">
        <v>2448</v>
      </c>
      <c r="H3357">
        <f>'PES- PEI 2023'!$BE$9</f>
        <v>1</v>
      </c>
      <c r="I3357">
        <f>'PES- PEI 2023'!AS9+'PES- PEI 2023'!AT9+'PES- PEI 2023'!AU9+'PES- PEI 2023'!AV9+'PES- PEI 2023'!AW9+'PES- PEI 2023'!AX9</f>
        <v>0</v>
      </c>
      <c r="J3357">
        <f>'PES- PEI 2023'!BH9+'PES- PEI 2023'!BI9+'PES- PEI 2023'!BJ9+'PES- PEI 2023'!BK9+'PES- PEI 2023'!BL9+'PES- PEI 2023'!BM9</f>
        <v>0</v>
      </c>
      <c r="K3357" s="842">
        <f t="shared" si="89"/>
        <v>0</v>
      </c>
      <c r="L3357" s="842">
        <f t="shared" si="90"/>
        <v>0</v>
      </c>
      <c r="M3357">
        <f>'PES- PEI 2023'!AX9</f>
        <v>0</v>
      </c>
      <c r="N3357">
        <f>'PES- PEI 2023'!BM9</f>
        <v>0</v>
      </c>
      <c r="O3357" s="843" t="e">
        <f t="shared" si="88"/>
        <v>#DIV/0!</v>
      </c>
      <c r="P3357" s="820">
        <f>Tabla13[[#This Row],[Ejec Real Acumu]]-Tabla13[[#This Row],[Proyec Ejec Acumul]]</f>
        <v>0</v>
      </c>
      <c r="Q3357" s="820">
        <f>Tabla13[[#This Row],[Ejec Real Mes]]-Tabla13[[#This Row],[Program Entreg Mes]]</f>
        <v>0</v>
      </c>
    </row>
    <row r="3358" spans="1:17">
      <c r="A3358" s="820">
        <v>6</v>
      </c>
      <c r="B3358" s="820" t="s">
        <v>2472</v>
      </c>
      <c r="C3358" s="820" t="s">
        <v>2473</v>
      </c>
      <c r="D3358" s="820" t="str">
        <f>'PES- PEI 2023'!$BG$10</f>
        <v>Subdirección de Servicios Metrológicos y Relación con el Ciudadano</v>
      </c>
      <c r="E3358" t="str">
        <f>'PES- PEI 2023'!$F$10</f>
        <v>Actividades de CTI implementadas</v>
      </c>
      <c r="F3358" s="820">
        <v>6</v>
      </c>
      <c r="G3358" s="820" t="s">
        <v>2448</v>
      </c>
      <c r="H3358">
        <f>'PES- PEI 2023'!$BE$10</f>
        <v>13</v>
      </c>
      <c r="I3358">
        <f>'PES- PEI 2023'!AS10+'PES- PEI 2023'!AT10+'PES- PEI 2023'!AU10+'PES- PEI 2023'!AV10+'PES- PEI 2023'!AW10+'PES- PEI 2023'!AX10</f>
        <v>6</v>
      </c>
      <c r="J3358">
        <f>'PES- PEI 2023'!BH10+'PES- PEI 2023'!BI10+'PES- PEI 2023'!BJ10+'PES- PEI 2023'!BK10+'PES- PEI 2023'!BL10+'PES- PEI 2023'!BM10</f>
        <v>1</v>
      </c>
      <c r="K3358" s="842">
        <f>I3358/H3358</f>
        <v>0.46153846153846156</v>
      </c>
      <c r="L3358" s="842">
        <f t="shared" si="90"/>
        <v>7.6923076923076927E-2</v>
      </c>
      <c r="M3358">
        <f>'PES- PEI 2023'!AX10</f>
        <v>6</v>
      </c>
      <c r="N3358">
        <f>'PES- PEI 2023'!BM10</f>
        <v>0</v>
      </c>
      <c r="O3358" s="843">
        <f t="shared" si="88"/>
        <v>0</v>
      </c>
      <c r="P3358" s="820">
        <f>Tabla13[[#This Row],[Ejec Real Acumu]]-Tabla13[[#This Row],[Proyec Ejec Acumul]]</f>
        <v>-5</v>
      </c>
      <c r="Q3358" s="820">
        <f>Tabla13[[#This Row],[Ejec Real Mes]]-Tabla13[[#This Row],[Program Entreg Mes]]</f>
        <v>-6</v>
      </c>
    </row>
    <row r="3359" spans="1:17">
      <c r="A3359" s="820">
        <v>7</v>
      </c>
      <c r="B3359" s="820" t="s">
        <v>2472</v>
      </c>
      <c r="C3359" s="820" t="s">
        <v>2473</v>
      </c>
      <c r="D3359" s="820" t="str">
        <f>'PES- PEI 2023'!$BG$11</f>
        <v>Subdirección de Servicios Metrológicos y Relación con el Ciudadano</v>
      </c>
      <c r="E3359" t="str">
        <f>'PES- PEI 2023'!$F$11</f>
        <v xml:space="preserve">Aumento de servicios de capacitación en metrología prestados </v>
      </c>
      <c r="F3359" s="820">
        <v>6</v>
      </c>
      <c r="G3359" s="820" t="s">
        <v>2448</v>
      </c>
      <c r="H3359">
        <f>'PES- PEI 2023'!$BE$11</f>
        <v>0.02</v>
      </c>
      <c r="I3359">
        <f>'PES- PEI 2023'!AS11+'PES- PEI 2023'!AT11+'PES- PEI 2023'!AU11+'PES- PEI 2023'!AV11+'PES- PEI 2023'!AW11+'PES- PEI 2023'!AX11</f>
        <v>0</v>
      </c>
      <c r="J3359">
        <f>'PES- PEI 2023'!BH11+'PES- PEI 2023'!BI11+'PES- PEI 2023'!BJ11+'PES- PEI 2023'!BK11+'PES- PEI 2023'!BL11+'PES- PEI 2023'!BM11</f>
        <v>0</v>
      </c>
      <c r="K3359" s="842">
        <f t="shared" si="89"/>
        <v>0</v>
      </c>
      <c r="L3359" s="842">
        <f t="shared" si="90"/>
        <v>0</v>
      </c>
      <c r="M3359">
        <f>'PES- PEI 2023'!AX11</f>
        <v>0</v>
      </c>
      <c r="N3359">
        <f>'PES- PEI 2023'!BM11</f>
        <v>0</v>
      </c>
      <c r="O3359" s="843" t="e">
        <f t="shared" si="88"/>
        <v>#DIV/0!</v>
      </c>
      <c r="P3359" s="820">
        <f>Tabla13[[#This Row],[Ejec Real Acumu]]-Tabla13[[#This Row],[Proyec Ejec Acumul]]</f>
        <v>0</v>
      </c>
      <c r="Q3359" s="820">
        <f>Tabla13[[#This Row],[Ejec Real Mes]]-Tabla13[[#This Row],[Program Entreg Mes]]</f>
        <v>0</v>
      </c>
    </row>
    <row r="3360" spans="1:17">
      <c r="A3360" s="820">
        <v>8</v>
      </c>
      <c r="B3360" s="820" t="s">
        <v>2472</v>
      </c>
      <c r="C3360" s="820" t="s">
        <v>2473</v>
      </c>
      <c r="D3360" s="820" t="str">
        <f>'PES- PEI 2023'!$BG$12</f>
        <v>SMF / SMQB /  SSMRC</v>
      </c>
      <c r="E3360" t="str">
        <f>'PES- PEI 2023'!$F$12</f>
        <v>Oportunidades identificadas desde la metrología para atender condiciones favorables del comercio exterior</v>
      </c>
      <c r="F3360" s="820">
        <v>6</v>
      </c>
      <c r="G3360" s="820" t="s">
        <v>2448</v>
      </c>
      <c r="H3360">
        <f>'PES- PEI 2023'!$BE$12</f>
        <v>1</v>
      </c>
      <c r="I3360">
        <f>'PES- PEI 2023'!AS12+'PES- PEI 2023'!AT12+'PES- PEI 2023'!AU12+'PES- PEI 2023'!AV12+'PES- PEI 2023'!AW12+'PES- PEI 2023'!AX12</f>
        <v>0</v>
      </c>
      <c r="J3360">
        <f>'PES- PEI 2023'!BH12+'PES- PEI 2023'!BI12+'PES- PEI 2023'!BJ12+'PES- PEI 2023'!BK12+'PES- PEI 2023'!BL12+'PES- PEI 2023'!BM12</f>
        <v>0</v>
      </c>
      <c r="K3360" s="842">
        <f t="shared" si="89"/>
        <v>0</v>
      </c>
      <c r="L3360" s="842">
        <f t="shared" si="90"/>
        <v>0</v>
      </c>
      <c r="M3360">
        <f>'PES- PEI 2023'!AX12</f>
        <v>0</v>
      </c>
      <c r="N3360">
        <f>'PES- PEI 2023'!BM12</f>
        <v>0</v>
      </c>
      <c r="O3360" s="843" t="e">
        <f t="shared" si="88"/>
        <v>#DIV/0!</v>
      </c>
      <c r="P3360" s="820">
        <f>Tabla13[[#This Row],[Ejec Real Acumu]]-Tabla13[[#This Row],[Proyec Ejec Acumul]]</f>
        <v>0</v>
      </c>
      <c r="Q3360" s="820">
        <f>Tabla13[[#This Row],[Ejec Real Mes]]-Tabla13[[#This Row],[Program Entreg Mes]]</f>
        <v>0</v>
      </c>
    </row>
    <row r="3361" spans="1:17">
      <c r="A3361" s="820">
        <v>9</v>
      </c>
      <c r="B3361" s="820" t="s">
        <v>2472</v>
      </c>
      <c r="C3361" s="820" t="s">
        <v>2473</v>
      </c>
      <c r="D3361" s="820" t="str">
        <f>'PES- PEI 2023'!$BG$13</f>
        <v>Subdirección de Servicios Metrológicos y Relación con el Ciudadano</v>
      </c>
      <c r="E3361" t="str">
        <f>'PES- PEI 2023'!$F$13</f>
        <v>Aumento de servicios prestados calibración y ensayos de aptitud</v>
      </c>
      <c r="F3361" s="820">
        <v>6</v>
      </c>
      <c r="G3361" s="820" t="s">
        <v>2448</v>
      </c>
      <c r="H3361">
        <f>'PES- PEI 2023'!$BE$13</f>
        <v>0.02</v>
      </c>
      <c r="I3361">
        <f>'PES- PEI 2023'!AS13+'PES- PEI 2023'!AT13+'PES- PEI 2023'!AU13+'PES- PEI 2023'!AV13+'PES- PEI 2023'!AW13+'PES- PEI 2023'!AX13</f>
        <v>0</v>
      </c>
      <c r="J3361">
        <f>'PES- PEI 2023'!BH13+'PES- PEI 2023'!BI13+'PES- PEI 2023'!BJ13+'PES- PEI 2023'!BK13+'PES- PEI 2023'!BL13+'PES- PEI 2023'!BM13</f>
        <v>0</v>
      </c>
      <c r="K3361" s="842">
        <f t="shared" si="89"/>
        <v>0</v>
      </c>
      <c r="L3361" s="842">
        <f t="shared" si="90"/>
        <v>0</v>
      </c>
      <c r="M3361">
        <f>'PES- PEI 2023'!AX13</f>
        <v>0</v>
      </c>
      <c r="N3361">
        <f>'PES- PEI 2023'!BM13</f>
        <v>0</v>
      </c>
      <c r="O3361" s="843" t="e">
        <f t="shared" si="88"/>
        <v>#DIV/0!</v>
      </c>
      <c r="P3361" s="820">
        <f>Tabla13[[#This Row],[Ejec Real Acumu]]-Tabla13[[#This Row],[Proyec Ejec Acumul]]</f>
        <v>0</v>
      </c>
      <c r="Q3361" s="820">
        <f>Tabla13[[#This Row],[Ejec Real Mes]]-Tabla13[[#This Row],[Program Entreg Mes]]</f>
        <v>0</v>
      </c>
    </row>
    <row r="3362" spans="1:17">
      <c r="A3362" s="820">
        <v>10</v>
      </c>
      <c r="B3362" s="820" t="s">
        <v>2472</v>
      </c>
      <c r="C3362" s="820" t="s">
        <v>2473</v>
      </c>
      <c r="D3362" s="820" t="str">
        <f>'PES- PEI 2023'!$BG$14</f>
        <v>Subdirección de Servicios Metrológicos y Relación con el Ciudadano</v>
      </c>
      <c r="E3362" t="str">
        <f>'PES- PEI 2023'!$F$14</f>
        <v>Oportunidades en materia de metrología que apoyen la estrategia nacional de turismo responsable identificadas</v>
      </c>
      <c r="F3362" s="820">
        <v>6</v>
      </c>
      <c r="G3362" s="820" t="s">
        <v>2448</v>
      </c>
      <c r="H3362">
        <f>'PES- PEI 2023'!$BE$14</f>
        <v>1</v>
      </c>
      <c r="I3362">
        <f>'PES- PEI 2023'!AS14+'PES- PEI 2023'!AT14+'PES- PEI 2023'!AU14+'PES- PEI 2023'!AV14+'PES- PEI 2023'!AW14+'PES- PEI 2023'!AX14</f>
        <v>0</v>
      </c>
      <c r="J3362">
        <f>'PES- PEI 2023'!BH14+'PES- PEI 2023'!BI14+'PES- PEI 2023'!BJ14+'PES- PEI 2023'!BK14+'PES- PEI 2023'!BL14+'PES- PEI 2023'!BM14</f>
        <v>0</v>
      </c>
      <c r="K3362" s="842">
        <f t="shared" si="89"/>
        <v>0</v>
      </c>
      <c r="L3362" s="842">
        <f t="shared" si="90"/>
        <v>0</v>
      </c>
      <c r="M3362">
        <f>'PES- PEI 2023'!AX14</f>
        <v>0</v>
      </c>
      <c r="N3362">
        <f>'PES- PEI 2023'!BM14</f>
        <v>0</v>
      </c>
      <c r="O3362" s="843" t="e">
        <f t="shared" si="88"/>
        <v>#DIV/0!</v>
      </c>
      <c r="P3362" s="820">
        <f>Tabla13[[#This Row],[Ejec Real Acumu]]-Tabla13[[#This Row],[Proyec Ejec Acumul]]</f>
        <v>0</v>
      </c>
      <c r="Q3362" s="820">
        <f>Tabla13[[#This Row],[Ejec Real Mes]]-Tabla13[[#This Row],[Program Entreg Mes]]</f>
        <v>0</v>
      </c>
    </row>
    <row r="3363" spans="1:17">
      <c r="A3363" s="820">
        <v>11</v>
      </c>
      <c r="B3363" s="820" t="s">
        <v>2472</v>
      </c>
      <c r="C3363" s="820" t="s">
        <v>2473</v>
      </c>
      <c r="D3363" s="820" t="str">
        <f>'PES- PEI 2023'!$BG$15</f>
        <v>Subdirección de Servicios Metrológicos y Relación con el Ciudadano</v>
      </c>
      <c r="E3363" t="str">
        <f>'PES- PEI 2023'!$F$15</f>
        <v>Planes de acción para disminución de brechas de capacidades de medición y calibración, desarrollados</v>
      </c>
      <c r="F3363" s="820">
        <v>6</v>
      </c>
      <c r="G3363" s="820" t="s">
        <v>2448</v>
      </c>
      <c r="H3363">
        <f>'PES- PEI 2023'!$BE$15</f>
        <v>1</v>
      </c>
      <c r="I3363">
        <f>'PES- PEI 2023'!AS15+'PES- PEI 2023'!AT15+'PES- PEI 2023'!AU15+'PES- PEI 2023'!AV15+'PES- PEI 2023'!AW15+'PES- PEI 2023'!AX15</f>
        <v>0</v>
      </c>
      <c r="J3363">
        <f>'PES- PEI 2023'!BH15+'PES- PEI 2023'!BI15+'PES- PEI 2023'!BJ15+'PES- PEI 2023'!BK15+'PES- PEI 2023'!BL15+'PES- PEI 2023'!BM15</f>
        <v>0</v>
      </c>
      <c r="K3363" s="842">
        <f t="shared" si="89"/>
        <v>0</v>
      </c>
      <c r="L3363" s="842">
        <f t="shared" si="90"/>
        <v>0</v>
      </c>
      <c r="M3363">
        <f>'PES- PEI 2023'!AX15</f>
        <v>0</v>
      </c>
      <c r="N3363">
        <f>'PES- PEI 2023'!BM15</f>
        <v>0</v>
      </c>
      <c r="O3363" s="843" t="e">
        <f t="shared" si="88"/>
        <v>#DIV/0!</v>
      </c>
      <c r="P3363" s="820">
        <f>Tabla13[[#This Row],[Ejec Real Acumu]]-Tabla13[[#This Row],[Proyec Ejec Acumul]]</f>
        <v>0</v>
      </c>
      <c r="Q3363" s="820">
        <f>Tabla13[[#This Row],[Ejec Real Mes]]-Tabla13[[#This Row],[Program Entreg Mes]]</f>
        <v>0</v>
      </c>
    </row>
    <row r="3364" spans="1:17">
      <c r="A3364" s="820">
        <v>12</v>
      </c>
      <c r="B3364" s="820" t="s">
        <v>2472</v>
      </c>
      <c r="C3364" s="820" t="s">
        <v>2473</v>
      </c>
      <c r="D3364" s="820" t="str">
        <f>'PES- PEI 2023'!$BG$16</f>
        <v>Subdirección de Servicios Metrológicos y Relación con el Ciudadano</v>
      </c>
      <c r="E3364" t="str">
        <f>'PES- PEI 2023'!$F$16</f>
        <v>Sectores de las regiones con identificación de brechas de capacidades metrológicas</v>
      </c>
      <c r="F3364" s="820">
        <v>6</v>
      </c>
      <c r="G3364" s="820" t="s">
        <v>2448</v>
      </c>
      <c r="H3364">
        <f>'PES- PEI 2023'!$BE$16</f>
        <v>2</v>
      </c>
      <c r="I3364">
        <f>'PES- PEI 2023'!AS16+'PES- PEI 2023'!AT16+'PES- PEI 2023'!AU16+'PES- PEI 2023'!AV16+'PES- PEI 2023'!AW16+'PES- PEI 2023'!AX16</f>
        <v>0</v>
      </c>
      <c r="J3364">
        <f>'PES- PEI 2023'!BH16+'PES- PEI 2023'!BI16+'PES- PEI 2023'!BJ16+'PES- PEI 2023'!BK16+'PES- PEI 2023'!BL16+'PES- PEI 2023'!BM16</f>
        <v>0</v>
      </c>
      <c r="K3364" s="842">
        <f t="shared" si="89"/>
        <v>0</v>
      </c>
      <c r="L3364" s="842">
        <f t="shared" si="90"/>
        <v>0</v>
      </c>
      <c r="M3364">
        <f>'PES- PEI 2023'!AX16</f>
        <v>0</v>
      </c>
      <c r="N3364">
        <f>'PES- PEI 2023'!BM16</f>
        <v>0</v>
      </c>
      <c r="O3364" s="843" t="e">
        <f t="shared" si="88"/>
        <v>#DIV/0!</v>
      </c>
      <c r="P3364" s="820">
        <f>Tabla13[[#This Row],[Ejec Real Acumu]]-Tabla13[[#This Row],[Proyec Ejec Acumul]]</f>
        <v>0</v>
      </c>
      <c r="Q3364" s="820">
        <f>Tabla13[[#This Row],[Ejec Real Mes]]-Tabla13[[#This Row],[Program Entreg Mes]]</f>
        <v>0</v>
      </c>
    </row>
    <row r="3365" spans="1:17">
      <c r="A3365" s="820">
        <v>13</v>
      </c>
      <c r="B3365" s="820" t="s">
        <v>2472</v>
      </c>
      <c r="C3365" s="820" t="s">
        <v>2473</v>
      </c>
      <c r="D3365" s="820" t="str">
        <f>'PES- PEI 2023'!$BG$17</f>
        <v xml:space="preserve">Dirección General </v>
      </c>
      <c r="E3365" t="str">
        <f>'PES- PEI 2023'!$F$17</f>
        <v>Rediseño institucional implementado</v>
      </c>
      <c r="F3365" s="820">
        <v>6</v>
      </c>
      <c r="G3365" s="820" t="s">
        <v>2448</v>
      </c>
      <c r="H3365" s="633">
        <f>'PES- PEI 2023'!$BE$17</f>
        <v>0.3</v>
      </c>
      <c r="I3365">
        <f>'PES- PEI 2023'!AS17+'PES- PEI 2023'!AT17+'PES- PEI 2023'!AU17+'PES- PEI 2023'!AV17+'PES- PEI 2023'!AW17+'PES- PEI 2023'!AX17</f>
        <v>0</v>
      </c>
      <c r="J3365">
        <f>'PES- PEI 2023'!BH17+'PES- PEI 2023'!BI17+'PES- PEI 2023'!BJ17+'PES- PEI 2023'!BK17+'PES- PEI 2023'!BL17+'PES- PEI 2023'!BM17</f>
        <v>0</v>
      </c>
      <c r="K3365" s="842">
        <f t="shared" si="89"/>
        <v>0</v>
      </c>
      <c r="L3365" s="842">
        <f t="shared" si="90"/>
        <v>0</v>
      </c>
      <c r="M3365">
        <f>'PES- PEI 2023'!AX17</f>
        <v>0</v>
      </c>
      <c r="N3365">
        <f>'PES- PEI 2023'!BM17</f>
        <v>0</v>
      </c>
      <c r="O3365" s="843" t="e">
        <f t="shared" si="88"/>
        <v>#DIV/0!</v>
      </c>
      <c r="P3365" s="820">
        <f>Tabla13[[#This Row],[Ejec Real Acumu]]-Tabla13[[#This Row],[Proyec Ejec Acumul]]</f>
        <v>0</v>
      </c>
      <c r="Q3365" s="820">
        <f>Tabla13[[#This Row],[Ejec Real Mes]]-Tabla13[[#This Row],[Program Entreg Mes]]</f>
        <v>0</v>
      </c>
    </row>
    <row r="3366" spans="1:17">
      <c r="A3366" s="820">
        <v>14</v>
      </c>
      <c r="B3366" s="820" t="s">
        <v>2472</v>
      </c>
      <c r="C3366" s="820" t="s">
        <v>2473</v>
      </c>
      <c r="D3366" s="820" t="str">
        <f>'PES- PEI 2023'!$BG$18</f>
        <v>SSMRC / OAP</v>
      </c>
      <c r="E3366" t="str">
        <f>'PES- PEI 2023'!$F$18</f>
        <v>Estrategia de Participación Ciudadana Sectorial implementada</v>
      </c>
      <c r="F3366" s="820">
        <v>6</v>
      </c>
      <c r="G3366" s="820" t="s">
        <v>2448</v>
      </c>
      <c r="H3366" s="633">
        <f>'PES- PEI 2023'!$BE$18</f>
        <v>0.1</v>
      </c>
      <c r="I3366">
        <f>'PES- PEI 2023'!AS18+'PES- PEI 2023'!AT18+'PES- PEI 2023'!AU18+'PES- PEI 2023'!AV18+'PES- PEI 2023'!AW18+'PES- PEI 2023'!AX18</f>
        <v>0</v>
      </c>
      <c r="J3366">
        <f>'PES- PEI 2023'!BH18+'PES- PEI 2023'!BI18+'PES- PEI 2023'!BJ18+'PES- PEI 2023'!BK18+'PES- PEI 2023'!BL18+'PES- PEI 2023'!BM18</f>
        <v>0</v>
      </c>
      <c r="K3366" s="842">
        <f t="shared" si="89"/>
        <v>0</v>
      </c>
      <c r="L3366" s="842">
        <f t="shared" si="90"/>
        <v>0</v>
      </c>
      <c r="M3366">
        <f>'PES- PEI 2023'!AX18</f>
        <v>0</v>
      </c>
      <c r="N3366">
        <f>'PES- PEI 2023'!BM18</f>
        <v>0</v>
      </c>
      <c r="O3366" s="843" t="e">
        <f t="shared" si="88"/>
        <v>#DIV/0!</v>
      </c>
      <c r="P3366" s="820">
        <f>Tabla13[[#This Row],[Ejec Real Acumu]]-Tabla13[[#This Row],[Proyec Ejec Acumul]]</f>
        <v>0</v>
      </c>
      <c r="Q3366" s="820">
        <f>Tabla13[[#This Row],[Ejec Real Mes]]-Tabla13[[#This Row],[Program Entreg Mes]]</f>
        <v>0</v>
      </c>
    </row>
    <row r="3367" spans="1:17">
      <c r="A3367" s="820">
        <v>15</v>
      </c>
      <c r="B3367" s="820" t="s">
        <v>2472</v>
      </c>
      <c r="C3367" s="820" t="s">
        <v>2473</v>
      </c>
      <c r="D3367" s="820" t="str">
        <f>'PES- PEI 2023'!$BG$19</f>
        <v>Secretaría General</v>
      </c>
      <c r="E3367" t="str">
        <f>'PES- PEI 2023'!$F$19</f>
        <v>Políticas de Prevención del Daño Antijurídico formuladas</v>
      </c>
      <c r="F3367" s="820">
        <v>6</v>
      </c>
      <c r="G3367" s="820" t="s">
        <v>2448</v>
      </c>
      <c r="H3367">
        <f>'PES- PEI 2023'!$BE$19</f>
        <v>0</v>
      </c>
      <c r="I3367">
        <f>'PES- PEI 2023'!AS19+'PES- PEI 2023'!AT19+'PES- PEI 2023'!AU19+'PES- PEI 2023'!AV19+'PES- PEI 2023'!AW19+'PES- PEI 2023'!AX19</f>
        <v>0</v>
      </c>
      <c r="J3367">
        <f>'PES- PEI 2023'!BH19+'PES- PEI 2023'!BI19+'PES- PEI 2023'!BJ19+'PES- PEI 2023'!BK19+'PES- PEI 2023'!BL19+'PES- PEI 2023'!BM19</f>
        <v>0</v>
      </c>
      <c r="K3367" s="842" t="e">
        <f t="shared" si="89"/>
        <v>#DIV/0!</v>
      </c>
      <c r="L3367" s="842" t="e">
        <f t="shared" si="90"/>
        <v>#DIV/0!</v>
      </c>
      <c r="M3367">
        <f>'PES- PEI 2023'!AX19</f>
        <v>0</v>
      </c>
      <c r="N3367">
        <f>'PES- PEI 2023'!BM19</f>
        <v>0</v>
      </c>
      <c r="O3367" s="843" t="e">
        <f t="shared" si="88"/>
        <v>#DIV/0!</v>
      </c>
      <c r="P3367" s="820">
        <f>Tabla13[[#This Row],[Ejec Real Acumu]]-Tabla13[[#This Row],[Proyec Ejec Acumul]]</f>
        <v>0</v>
      </c>
      <c r="Q3367" s="820">
        <f>Tabla13[[#This Row],[Ejec Real Mes]]-Tabla13[[#This Row],[Program Entreg Mes]]</f>
        <v>0</v>
      </c>
    </row>
    <row r="3368" spans="1:17">
      <c r="A3368" s="820">
        <v>16</v>
      </c>
      <c r="B3368" s="820" t="s">
        <v>2472</v>
      </c>
      <c r="C3368" s="820" t="s">
        <v>2473</v>
      </c>
      <c r="D3368" s="820" t="str">
        <f>'PES- PEI 2023'!$BG$20</f>
        <v>Secretaría General</v>
      </c>
      <c r="E3368" t="str">
        <f>'PES- PEI 2023'!$F$20</f>
        <v xml:space="preserve">Capacidades del equipo jurídico fortalecidas </v>
      </c>
      <c r="F3368" s="820">
        <v>6</v>
      </c>
      <c r="G3368" s="820" t="s">
        <v>2448</v>
      </c>
      <c r="H3368" s="633">
        <f>'PES- PEI 2023'!$BE$20</f>
        <v>1</v>
      </c>
      <c r="I3368">
        <f>'PES- PEI 2023'!AS20+'PES- PEI 2023'!AT20+'PES- PEI 2023'!AU20+'PES- PEI 2023'!AV20+'PES- PEI 2023'!AW20+'PES- PEI 2023'!AX20</f>
        <v>0</v>
      </c>
      <c r="J3368">
        <f>'PES- PEI 2023'!BH20+'PES- PEI 2023'!BI20+'PES- PEI 2023'!BJ20+'PES- PEI 2023'!BK20+'PES- PEI 2023'!BL20+'PES- PEI 2023'!BM20</f>
        <v>0</v>
      </c>
      <c r="K3368" s="842">
        <f t="shared" si="89"/>
        <v>0</v>
      </c>
      <c r="L3368" s="842">
        <f t="shared" si="90"/>
        <v>0</v>
      </c>
      <c r="M3368">
        <f>'PES- PEI 2023'!AX20</f>
        <v>0</v>
      </c>
      <c r="N3368">
        <f>'PES- PEI 2023'!BM20</f>
        <v>0</v>
      </c>
      <c r="O3368" s="843" t="e">
        <f t="shared" si="88"/>
        <v>#DIV/0!</v>
      </c>
      <c r="P3368" s="820">
        <f>Tabla13[[#This Row],[Ejec Real Acumu]]-Tabla13[[#This Row],[Proyec Ejec Acumul]]</f>
        <v>0</v>
      </c>
      <c r="Q3368" s="820">
        <f>Tabla13[[#This Row],[Ejec Real Mes]]-Tabla13[[#This Row],[Program Entreg Mes]]</f>
        <v>0</v>
      </c>
    </row>
    <row r="3369" spans="1:17">
      <c r="A3369" s="820">
        <v>17</v>
      </c>
      <c r="B3369" s="820" t="s">
        <v>2472</v>
      </c>
      <c r="C3369" s="820" t="s">
        <v>2473</v>
      </c>
      <c r="D3369" s="820" t="str">
        <f>'PES- PEI 2023'!$BG$21</f>
        <v xml:space="preserve">Secretaría General </v>
      </c>
      <c r="E3369" t="str">
        <f>'PES- PEI 2023'!$F$21</f>
        <v>Plan de conservación, preservación y difusión del patrimonio documental del sector ejecutado</v>
      </c>
      <c r="F3369" s="820">
        <v>6</v>
      </c>
      <c r="G3369" s="820" t="s">
        <v>2448</v>
      </c>
      <c r="H3369">
        <f>'PES- PEI 2023'!$BE$21</f>
        <v>0</v>
      </c>
      <c r="I3369">
        <f>'PES- PEI 2023'!AS21+'PES- PEI 2023'!AT21+'PES- PEI 2023'!AU21+'PES- PEI 2023'!AV21+'PES- PEI 2023'!AW21+'PES- PEI 2023'!AX21</f>
        <v>0</v>
      </c>
      <c r="J3369">
        <f>'PES- PEI 2023'!BH21+'PES- PEI 2023'!BI21+'PES- PEI 2023'!BJ21+'PES- PEI 2023'!BK21+'PES- PEI 2023'!BL21+'PES- PEI 2023'!BM21</f>
        <v>0</v>
      </c>
      <c r="K3369" s="842" t="e">
        <f t="shared" si="89"/>
        <v>#DIV/0!</v>
      </c>
      <c r="L3369" s="842" t="e">
        <f t="shared" si="90"/>
        <v>#DIV/0!</v>
      </c>
      <c r="M3369">
        <f>'PES- PEI 2023'!AX21</f>
        <v>0</v>
      </c>
      <c r="N3369">
        <f>'PES- PEI 2023'!BM21</f>
        <v>0</v>
      </c>
      <c r="O3369" s="843" t="e">
        <f t="shared" si="88"/>
        <v>#DIV/0!</v>
      </c>
      <c r="P3369" s="820">
        <f>Tabla13[[#This Row],[Ejec Real Acumu]]-Tabla13[[#This Row],[Proyec Ejec Acumul]]</f>
        <v>0</v>
      </c>
      <c r="Q3369" s="820">
        <f>Tabla13[[#This Row],[Ejec Real Mes]]-Tabla13[[#This Row],[Program Entreg Mes]]</f>
        <v>0</v>
      </c>
    </row>
    <row r="3370" spans="1:17">
      <c r="A3370" s="820">
        <v>18</v>
      </c>
      <c r="B3370" s="820" t="s">
        <v>2472</v>
      </c>
      <c r="C3370" s="820" t="s">
        <v>2473</v>
      </c>
      <c r="D3370" s="820" t="str">
        <f>'PES- PEI 2023'!$BG$22</f>
        <v xml:space="preserve">Secretaría General </v>
      </c>
      <c r="E3370" t="str">
        <f>'PES- PEI 2023'!$F$22</f>
        <v>Formato de transferencia del conocimiento implementado</v>
      </c>
      <c r="F3370" s="820">
        <v>6</v>
      </c>
      <c r="G3370" s="820" t="s">
        <v>2448</v>
      </c>
      <c r="H3370" s="633">
        <f>'PES- PEI 2023'!$BE$22</f>
        <v>1</v>
      </c>
      <c r="I3370">
        <f>'PES- PEI 2023'!AS22+'PES- PEI 2023'!AT22+'PES- PEI 2023'!AU22+'PES- PEI 2023'!AV22+'PES- PEI 2023'!AW22+'PES- PEI 2023'!AX22</f>
        <v>0</v>
      </c>
      <c r="J3370">
        <f>'PES- PEI 2023'!BH22+'PES- PEI 2023'!BI22+'PES- PEI 2023'!BJ22+'PES- PEI 2023'!BK22+'PES- PEI 2023'!BL22+'PES- PEI 2023'!BM22</f>
        <v>0</v>
      </c>
      <c r="K3370" s="842">
        <f t="shared" si="89"/>
        <v>0</v>
      </c>
      <c r="L3370" s="842">
        <f t="shared" si="90"/>
        <v>0</v>
      </c>
      <c r="M3370">
        <f>'PES- PEI 2023'!AX22</f>
        <v>0</v>
      </c>
      <c r="N3370">
        <f>'PES- PEI 2023'!BM22</f>
        <v>0</v>
      </c>
      <c r="O3370" s="843" t="e">
        <f t="shared" si="88"/>
        <v>#DIV/0!</v>
      </c>
      <c r="P3370" s="820">
        <f>Tabla13[[#This Row],[Ejec Real Acumu]]-Tabla13[[#This Row],[Proyec Ejec Acumul]]</f>
        <v>0</v>
      </c>
      <c r="Q3370" s="820">
        <f>Tabla13[[#This Row],[Ejec Real Mes]]-Tabla13[[#This Row],[Program Entreg Mes]]</f>
        <v>0</v>
      </c>
    </row>
    <row r="3371" spans="1:17">
      <c r="A3371" s="820">
        <v>19</v>
      </c>
      <c r="B3371" s="820" t="s">
        <v>2472</v>
      </c>
      <c r="C3371" s="820" t="s">
        <v>2473</v>
      </c>
      <c r="D3371" s="820" t="str">
        <f>'PES- PEI 2023'!$BG$23</f>
        <v>Subdirección de Servicios Metrológicos y Relación con el Ciudadano</v>
      </c>
      <c r="E3371" t="str">
        <f>'PES- PEI 2023'!$F$23</f>
        <v>Entidades del Sector alineadas a la directriz de manejo de imagen y plan de medios de la Presidencia de la República.</v>
      </c>
      <c r="F3371" s="820">
        <v>6</v>
      </c>
      <c r="G3371" s="820" t="s">
        <v>2448</v>
      </c>
      <c r="H3371" s="633">
        <f>'PES- PEI 2023'!$BE$23</f>
        <v>1</v>
      </c>
      <c r="I3371">
        <f>'PES- PEI 2023'!AS23+'PES- PEI 2023'!AT23+'PES- PEI 2023'!AU23+'PES- PEI 2023'!AV23+'PES- PEI 2023'!AW23+'PES- PEI 2023'!AX23</f>
        <v>0</v>
      </c>
      <c r="J3371">
        <f>'PES- PEI 2023'!BH23+'PES- PEI 2023'!BI23+'PES- PEI 2023'!BJ23+'PES- PEI 2023'!BK23+'PES- PEI 2023'!BL23+'PES- PEI 2023'!BM23</f>
        <v>0</v>
      </c>
      <c r="K3371" s="842">
        <f t="shared" si="89"/>
        <v>0</v>
      </c>
      <c r="L3371" s="842">
        <f t="shared" si="90"/>
        <v>0</v>
      </c>
      <c r="M3371">
        <f>'PES- PEI 2023'!AX23</f>
        <v>0</v>
      </c>
      <c r="N3371">
        <f>'PES- PEI 2023'!BM23</f>
        <v>0</v>
      </c>
      <c r="O3371" s="843" t="e">
        <f t="shared" si="88"/>
        <v>#DIV/0!</v>
      </c>
      <c r="P3371" s="820">
        <f>Tabla13[[#This Row],[Ejec Real Acumu]]-Tabla13[[#This Row],[Proyec Ejec Acumul]]</f>
        <v>0</v>
      </c>
      <c r="Q3371" s="820">
        <f>Tabla13[[#This Row],[Ejec Real Mes]]-Tabla13[[#This Row],[Program Entreg Mes]]</f>
        <v>0</v>
      </c>
    </row>
    <row r="3372" spans="1:17">
      <c r="A3372" s="820">
        <v>20</v>
      </c>
      <c r="B3372" s="820" t="s">
        <v>2472</v>
      </c>
      <c r="C3372" s="820" t="s">
        <v>2473</v>
      </c>
      <c r="D3372" s="820" t="str">
        <f>'PES- PEI 2023'!$BG$24</f>
        <v>Oficina de Informática y Desarrollo Tecnológico</v>
      </c>
      <c r="E3372" t="str">
        <f>'PES- PEI 2023'!$F$24</f>
        <v>Plan de acción implementado para el intercambio de información</v>
      </c>
      <c r="F3372" s="820">
        <v>6</v>
      </c>
      <c r="G3372" s="820" t="s">
        <v>2448</v>
      </c>
      <c r="H3372" s="633">
        <f>'PES- PEI 2023'!$BE$24</f>
        <v>0.05</v>
      </c>
      <c r="I3372">
        <f>'PES- PEI 2023'!AS24+'PES- PEI 2023'!AT24+'PES- PEI 2023'!AU24+'PES- PEI 2023'!AV24+'PES- PEI 2023'!AW24+'PES- PEI 2023'!AX24</f>
        <v>0</v>
      </c>
      <c r="J3372">
        <f>'PES- PEI 2023'!BH24+'PES- PEI 2023'!BI24+'PES- PEI 2023'!BJ24+'PES- PEI 2023'!BK24+'PES- PEI 2023'!BL24+'PES- PEI 2023'!BM24</f>
        <v>0</v>
      </c>
      <c r="K3372" s="842">
        <f t="shared" si="89"/>
        <v>0</v>
      </c>
      <c r="L3372" s="842">
        <f t="shared" si="90"/>
        <v>0</v>
      </c>
      <c r="M3372">
        <f>'PES- PEI 2023'!AX24</f>
        <v>0</v>
      </c>
      <c r="N3372">
        <f>'PES- PEI 2023'!BM24</f>
        <v>0</v>
      </c>
      <c r="O3372" s="843" t="e">
        <f t="shared" si="88"/>
        <v>#DIV/0!</v>
      </c>
      <c r="P3372" s="820">
        <f>Tabla13[[#This Row],[Ejec Real Acumu]]-Tabla13[[#This Row],[Proyec Ejec Acumul]]</f>
        <v>0</v>
      </c>
      <c r="Q3372" s="820">
        <f>Tabla13[[#This Row],[Ejec Real Mes]]-Tabla13[[#This Row],[Program Entreg Mes]]</f>
        <v>0</v>
      </c>
    </row>
    <row r="3373" spans="1:17">
      <c r="A3373" s="820">
        <v>21</v>
      </c>
      <c r="B3373" s="820" t="s">
        <v>2472</v>
      </c>
      <c r="C3373" s="820" t="s">
        <v>2473</v>
      </c>
      <c r="D3373" s="820" t="str">
        <f>'PES- PEI 2023'!$BG$25</f>
        <v>Oficina de Informática y Desarrollo Tecnológico</v>
      </c>
      <c r="E3373" t="str">
        <f>'PES- PEI 2023'!$F$25</f>
        <v xml:space="preserve">Plan de recuperación ante Desastres  (DRP)  Implementado en los servicios de TI críticos </v>
      </c>
      <c r="F3373" s="820">
        <v>6</v>
      </c>
      <c r="G3373" s="820" t="s">
        <v>2448</v>
      </c>
      <c r="H3373">
        <f>'PES- PEI 2023'!$BE$25</f>
        <v>1</v>
      </c>
      <c r="I3373">
        <f>'PES- PEI 2023'!AS25+'PES- PEI 2023'!AT25+'PES- PEI 2023'!AU25+'PES- PEI 2023'!AV25+'PES- PEI 2023'!AW25+'PES- PEI 2023'!AX25</f>
        <v>0</v>
      </c>
      <c r="J3373">
        <f>'PES- PEI 2023'!BH25+'PES- PEI 2023'!BI25+'PES- PEI 2023'!BJ25+'PES- PEI 2023'!BK25+'PES- PEI 2023'!BL25+'PES- PEI 2023'!BM25</f>
        <v>0</v>
      </c>
      <c r="K3373" s="842">
        <f t="shared" si="89"/>
        <v>0</v>
      </c>
      <c r="L3373" s="842">
        <f t="shared" si="90"/>
        <v>0</v>
      </c>
      <c r="M3373">
        <f>'PES- PEI 2023'!AX25</f>
        <v>0</v>
      </c>
      <c r="N3373">
        <f>'PES- PEI 2023'!BM25</f>
        <v>0</v>
      </c>
      <c r="O3373" s="843" t="e">
        <f t="shared" si="88"/>
        <v>#DIV/0!</v>
      </c>
      <c r="P3373" s="820">
        <f>Tabla13[[#This Row],[Ejec Real Acumu]]-Tabla13[[#This Row],[Proyec Ejec Acumul]]</f>
        <v>0</v>
      </c>
      <c r="Q3373" s="820">
        <f>Tabla13[[#This Row],[Ejec Real Mes]]-Tabla13[[#This Row],[Program Entreg Mes]]</f>
        <v>0</v>
      </c>
    </row>
    <row r="3374" spans="1:17">
      <c r="A3374" s="820">
        <v>22</v>
      </c>
      <c r="B3374" s="820" t="s">
        <v>2472</v>
      </c>
      <c r="C3374" s="820" t="s">
        <v>2473</v>
      </c>
      <c r="D3374" s="820" t="str">
        <f>'PES- PEI 2023'!$BG$26</f>
        <v>Oficina de Informática y Desarrollo Tecnológico</v>
      </c>
      <c r="E3374" t="str">
        <f>'PES- PEI 2023'!$F$26</f>
        <v>Vulnerabilidades críticas remediadas o solucionadas</v>
      </c>
      <c r="F3374" s="820">
        <v>6</v>
      </c>
      <c r="G3374" s="820" t="s">
        <v>2448</v>
      </c>
      <c r="H3374" s="633">
        <f>'PES- PEI 2023'!$BE$26</f>
        <v>1</v>
      </c>
      <c r="I3374">
        <f>'PES- PEI 2023'!AS26+'PES- PEI 2023'!AT26+'PES- PEI 2023'!AU26+'PES- PEI 2023'!AV26+'PES- PEI 2023'!AW26+'PES- PEI 2023'!AX26</f>
        <v>0</v>
      </c>
      <c r="J3374">
        <f>'PES- PEI 2023'!BH26+'PES- PEI 2023'!BI26+'PES- PEI 2023'!BJ26+'PES- PEI 2023'!BK26+'PES- PEI 2023'!BL26+'PES- PEI 2023'!BM26</f>
        <v>0</v>
      </c>
      <c r="K3374" s="842">
        <f t="shared" si="89"/>
        <v>0</v>
      </c>
      <c r="L3374" s="842">
        <f t="shared" si="90"/>
        <v>0</v>
      </c>
      <c r="M3374">
        <f>'PES- PEI 2023'!AX26</f>
        <v>0</v>
      </c>
      <c r="N3374">
        <f>'PES- PEI 2023'!BM26</f>
        <v>0</v>
      </c>
      <c r="O3374" s="843" t="e">
        <f t="shared" si="88"/>
        <v>#DIV/0!</v>
      </c>
      <c r="P3374" s="820">
        <f>Tabla13[[#This Row],[Ejec Real Acumu]]-Tabla13[[#This Row],[Proyec Ejec Acumul]]</f>
        <v>0</v>
      </c>
      <c r="Q3374" s="820">
        <f>Tabla13[[#This Row],[Ejec Real Mes]]-Tabla13[[#This Row],[Program Entreg Mes]]</f>
        <v>0</v>
      </c>
    </row>
    <row r="3375" spans="1:17">
      <c r="A3375" s="820">
        <v>1</v>
      </c>
      <c r="B3375" s="820" t="s">
        <v>2472</v>
      </c>
      <c r="C3375" s="820" t="s">
        <v>2473</v>
      </c>
      <c r="D3375" s="820" t="str">
        <f>'PES- PEI 2023'!$BG$5</f>
        <v>Subdirección de Servicios Metrológicos y Relación con el Ciudadano</v>
      </c>
      <c r="E3375" t="str">
        <f>'PES- PEI 2023'!$F$5</f>
        <v>Aumento de servicios metrológicos prestados</v>
      </c>
      <c r="F3375" s="820">
        <v>7</v>
      </c>
      <c r="G3375" s="820" t="s">
        <v>2449</v>
      </c>
      <c r="H3375" s="633">
        <f>'PES- PEI 2023'!$BE$5</f>
        <v>0.03</v>
      </c>
      <c r="I3375">
        <f>'PES- PEI 2023'!AS5+'PES- PEI 2023'!AT5+'PES- PEI 2023'!AU5+'PES- PEI 2023'!AV5+'PES- PEI 2023'!AW5+'PES- PEI 2023'!AX5+'PES- PEI 2023'!AY5</f>
        <v>0</v>
      </c>
      <c r="J3375">
        <f>'PES- PEI 2023'!BH5+'PES- PEI 2023'!BI5+'PES- PEI 2023'!BJ5+'PES- PEI 2023'!BK5+'PES- PEI 2023'!BL5+'PES- PEI 2023'!BM5+'PES- PEI 2023'!BN5</f>
        <v>0</v>
      </c>
      <c r="K3375" s="842">
        <f t="shared" si="89"/>
        <v>0</v>
      </c>
      <c r="L3375" s="842">
        <f t="shared" si="90"/>
        <v>0</v>
      </c>
      <c r="M3375">
        <f>'PES- PEI 2023'!AY5</f>
        <v>0</v>
      </c>
      <c r="N3375">
        <f>'PES- PEI 2023'!BN5</f>
        <v>0</v>
      </c>
      <c r="O3375" s="843" t="e">
        <f t="shared" si="88"/>
        <v>#DIV/0!</v>
      </c>
      <c r="P3375" s="820">
        <f>Tabla13[[#This Row],[Ejec Real Acumu]]-Tabla13[[#This Row],[Proyec Ejec Acumul]]</f>
        <v>0</v>
      </c>
      <c r="Q3375" s="820">
        <f>Tabla13[[#This Row],[Ejec Real Mes]]-Tabla13[[#This Row],[Program Entreg Mes]]</f>
        <v>0</v>
      </c>
    </row>
    <row r="3376" spans="1:17">
      <c r="A3376" s="820">
        <v>2</v>
      </c>
      <c r="B3376" s="820" t="s">
        <v>2472</v>
      </c>
      <c r="C3376" s="820" t="s">
        <v>2473</v>
      </c>
      <c r="D3376" s="820" t="str">
        <f>'PES- PEI 2023'!$BG$6</f>
        <v>Subdirección de Servicios Metrológicos y Relación con el Ciudadano</v>
      </c>
      <c r="E3376" t="str">
        <f>'PES- PEI 2023'!$F$6</f>
        <v>Estudios de identificación de brechas metrológicas que contribuyan a las apuestas productivas estratégicas</v>
      </c>
      <c r="F3376" s="820">
        <v>7</v>
      </c>
      <c r="G3376" s="820" t="s">
        <v>2449</v>
      </c>
      <c r="H3376">
        <f>'PES- PEI 2023'!$BE$6</f>
        <v>2</v>
      </c>
      <c r="I3376">
        <f>'PES- PEI 2023'!AS6+'PES- PEI 2023'!AT6+'PES- PEI 2023'!AU6+'PES- PEI 2023'!AV6+'PES- PEI 2023'!AW6+'PES- PEI 2023'!AX6+'PES- PEI 2023'!AY6</f>
        <v>0</v>
      </c>
      <c r="J3376">
        <f>'PES- PEI 2023'!BH6+'PES- PEI 2023'!BI6+'PES- PEI 2023'!BJ6+'PES- PEI 2023'!BK6+'PES- PEI 2023'!BL6+'PES- PEI 2023'!BM6+'PES- PEI 2023'!BN6</f>
        <v>0</v>
      </c>
      <c r="K3376" s="842">
        <f t="shared" si="89"/>
        <v>0</v>
      </c>
      <c r="L3376" s="842">
        <f t="shared" si="90"/>
        <v>0</v>
      </c>
      <c r="M3376">
        <f>'PES- PEI 2023'!AY6</f>
        <v>0</v>
      </c>
      <c r="N3376">
        <f>'PES- PEI 2023'!BN6</f>
        <v>0</v>
      </c>
      <c r="O3376" s="843" t="e">
        <f t="shared" si="88"/>
        <v>#DIV/0!</v>
      </c>
      <c r="P3376" s="820">
        <f>Tabla13[[#This Row],[Ejec Real Acumu]]-Tabla13[[#This Row],[Proyec Ejec Acumul]]</f>
        <v>0</v>
      </c>
      <c r="Q3376" s="820">
        <f>Tabla13[[#This Row],[Ejec Real Mes]]-Tabla13[[#This Row],[Program Entreg Mes]]</f>
        <v>0</v>
      </c>
    </row>
    <row r="3377" spans="1:17">
      <c r="A3377" s="820">
        <v>3</v>
      </c>
      <c r="B3377" s="820" t="s">
        <v>2472</v>
      </c>
      <c r="C3377" s="820" t="s">
        <v>2473</v>
      </c>
      <c r="D3377" s="820" t="str">
        <f>'PES- PEI 2023'!$BG$7</f>
        <v>Subdirección de Servicios Metrológicos y Relación con el Ciudadano</v>
      </c>
      <c r="E3377" t="str">
        <f>'PES- PEI 2023'!$F$7</f>
        <v xml:space="preserve">Participación en eventos y canales de comunicación para divulgación de servicios del SICAL </v>
      </c>
      <c r="F3377" s="820">
        <v>7</v>
      </c>
      <c r="G3377" s="820" t="s">
        <v>2449</v>
      </c>
      <c r="H3377">
        <f>'PES- PEI 2023'!$BE$7</f>
        <v>2</v>
      </c>
      <c r="I3377">
        <f>'PES- PEI 2023'!AS7+'PES- PEI 2023'!AT7+'PES- PEI 2023'!AU7+'PES- PEI 2023'!AV7+'PES- PEI 2023'!AW7+'PES- PEI 2023'!AX7+'PES- PEI 2023'!AY7</f>
        <v>1</v>
      </c>
      <c r="J3377">
        <f>'PES- PEI 2023'!BH7+'PES- PEI 2023'!BI7+'PES- PEI 2023'!BJ7+'PES- PEI 2023'!BK7+'PES- PEI 2023'!BL7+'PES- PEI 2023'!BM7+'PES- PEI 2023'!BN7</f>
        <v>1</v>
      </c>
      <c r="K3377" s="842">
        <f t="shared" si="89"/>
        <v>0.5</v>
      </c>
      <c r="L3377" s="842">
        <f t="shared" si="90"/>
        <v>0.5</v>
      </c>
      <c r="M3377">
        <f>'PES- PEI 2023'!AY7</f>
        <v>0</v>
      </c>
      <c r="N3377">
        <f>'PES- PEI 2023'!BN7</f>
        <v>0</v>
      </c>
      <c r="O3377" s="843" t="e">
        <f t="shared" si="88"/>
        <v>#DIV/0!</v>
      </c>
      <c r="P3377" s="820">
        <f>Tabla13[[#This Row],[Ejec Real Acumu]]-Tabla13[[#This Row],[Proyec Ejec Acumul]]</f>
        <v>0</v>
      </c>
      <c r="Q3377" s="820">
        <f>Tabla13[[#This Row],[Ejec Real Mes]]-Tabla13[[#This Row],[Program Entreg Mes]]</f>
        <v>0</v>
      </c>
    </row>
    <row r="3378" spans="1:17">
      <c r="A3378" s="820">
        <v>4</v>
      </c>
      <c r="B3378" s="820" t="s">
        <v>2472</v>
      </c>
      <c r="C3378" s="820" t="s">
        <v>2473</v>
      </c>
      <c r="D3378" s="820" t="str">
        <f>'PES- PEI 2023'!$BG$8</f>
        <v>Subdirección de Servicios Metrológicos y Relación con el Ciudadano</v>
      </c>
      <c r="E3378" t="str">
        <f>'PES- PEI 2023'!$F$8</f>
        <v>Servicios de asistencia técnica prestados para la industria en términos de lograr certificaciones de calidad</v>
      </c>
      <c r="F3378" s="820">
        <v>7</v>
      </c>
      <c r="G3378" s="820" t="s">
        <v>2449</v>
      </c>
      <c r="H3378">
        <f>'PES- PEI 2023'!$BE$8</f>
        <v>4</v>
      </c>
      <c r="I3378">
        <f>'PES- PEI 2023'!AS8+'PES- PEI 2023'!AT8+'PES- PEI 2023'!AU8+'PES- PEI 2023'!AV8+'PES- PEI 2023'!AW8+'PES- PEI 2023'!AX8+'PES- PEI 2023'!AY8</f>
        <v>0</v>
      </c>
      <c r="J3378">
        <f>'PES- PEI 2023'!BH8+'PES- PEI 2023'!BI8+'PES- PEI 2023'!BJ8+'PES- PEI 2023'!BK8+'PES- PEI 2023'!BL8+'PES- PEI 2023'!BM8+'PES- PEI 2023'!BN8</f>
        <v>0</v>
      </c>
      <c r="K3378" s="842">
        <f t="shared" si="89"/>
        <v>0</v>
      </c>
      <c r="L3378" s="842">
        <f t="shared" si="90"/>
        <v>0</v>
      </c>
      <c r="M3378">
        <f>'PES- PEI 2023'!AY8</f>
        <v>0</v>
      </c>
      <c r="N3378">
        <f>'PES- PEI 2023'!BN8</f>
        <v>0</v>
      </c>
      <c r="O3378" s="843" t="e">
        <f t="shared" si="88"/>
        <v>#DIV/0!</v>
      </c>
      <c r="P3378" s="820">
        <f>Tabla13[[#This Row],[Ejec Real Acumu]]-Tabla13[[#This Row],[Proyec Ejec Acumul]]</f>
        <v>0</v>
      </c>
      <c r="Q3378" s="820">
        <f>Tabla13[[#This Row],[Ejec Real Mes]]-Tabla13[[#This Row],[Program Entreg Mes]]</f>
        <v>0</v>
      </c>
    </row>
    <row r="3379" spans="1:17">
      <c r="A3379" s="820">
        <v>5</v>
      </c>
      <c r="B3379" s="820" t="s">
        <v>2472</v>
      </c>
      <c r="C3379" s="820" t="s">
        <v>2473</v>
      </c>
      <c r="D3379" s="820" t="str">
        <f>'PES- PEI 2023'!$BG$9</f>
        <v>SMF / SMQB /  SSMRC</v>
      </c>
      <c r="E3379" t="str">
        <f>'PES- PEI 2023'!$F$9</f>
        <v>Participación en definición de regulación</v>
      </c>
      <c r="F3379" s="820">
        <v>7</v>
      </c>
      <c r="G3379" s="820" t="s">
        <v>2449</v>
      </c>
      <c r="H3379">
        <f>'PES- PEI 2023'!$BE$9</f>
        <v>1</v>
      </c>
      <c r="I3379">
        <f>'PES- PEI 2023'!AS9+'PES- PEI 2023'!AT9+'PES- PEI 2023'!AU9+'PES- PEI 2023'!AV9+'PES- PEI 2023'!AW9+'PES- PEI 2023'!AX9+'PES- PEI 2023'!AY9</f>
        <v>0</v>
      </c>
      <c r="J3379">
        <f>'PES- PEI 2023'!BH9+'PES- PEI 2023'!BI9+'PES- PEI 2023'!BJ9+'PES- PEI 2023'!BK9+'PES- PEI 2023'!BL9+'PES- PEI 2023'!BM9+'PES- PEI 2023'!BN9</f>
        <v>0</v>
      </c>
      <c r="K3379" s="842">
        <f t="shared" si="89"/>
        <v>0</v>
      </c>
      <c r="L3379" s="842">
        <f t="shared" si="90"/>
        <v>0</v>
      </c>
      <c r="M3379">
        <f>'PES- PEI 2023'!AY9</f>
        <v>0</v>
      </c>
      <c r="N3379">
        <f>'PES- PEI 2023'!BN9</f>
        <v>0</v>
      </c>
      <c r="O3379" s="843" t="e">
        <f t="shared" si="88"/>
        <v>#DIV/0!</v>
      </c>
      <c r="P3379" s="820">
        <f>Tabla13[[#This Row],[Ejec Real Acumu]]-Tabla13[[#This Row],[Proyec Ejec Acumul]]</f>
        <v>0</v>
      </c>
      <c r="Q3379" s="820">
        <f>Tabla13[[#This Row],[Ejec Real Mes]]-Tabla13[[#This Row],[Program Entreg Mes]]</f>
        <v>0</v>
      </c>
    </row>
    <row r="3380" spans="1:17">
      <c r="A3380" s="820">
        <v>6</v>
      </c>
      <c r="B3380" s="820" t="s">
        <v>2472</v>
      </c>
      <c r="C3380" s="820" t="s">
        <v>2473</v>
      </c>
      <c r="D3380" s="820" t="str">
        <f>'PES- PEI 2023'!$BG$10</f>
        <v>Subdirección de Servicios Metrológicos y Relación con el Ciudadano</v>
      </c>
      <c r="E3380" t="str">
        <f>'PES- PEI 2023'!$F$10</f>
        <v>Actividades de CTI implementadas</v>
      </c>
      <c r="F3380" s="820">
        <v>7</v>
      </c>
      <c r="G3380" s="820" t="s">
        <v>2449</v>
      </c>
      <c r="H3380">
        <f>'PES- PEI 2023'!$BE$10</f>
        <v>13</v>
      </c>
      <c r="I3380">
        <f>'PES- PEI 2023'!AS10+'PES- PEI 2023'!AT10+'PES- PEI 2023'!AU10+'PES- PEI 2023'!AV10+'PES- PEI 2023'!AW10+'PES- PEI 2023'!AX10+'PES- PEI 2023'!AY10</f>
        <v>6</v>
      </c>
      <c r="J3380">
        <f>'PES- PEI 2023'!BH10+'PES- PEI 2023'!BI10+'PES- PEI 2023'!BJ10+'PES- PEI 2023'!BK10+'PES- PEI 2023'!BL10+'PES- PEI 2023'!BM10+'PES- PEI 2023'!BN10</f>
        <v>2</v>
      </c>
      <c r="K3380" s="842">
        <f t="shared" si="89"/>
        <v>0.46153846153846156</v>
      </c>
      <c r="L3380" s="842">
        <f t="shared" si="90"/>
        <v>0.15384615384615385</v>
      </c>
      <c r="M3380">
        <f>'PES- PEI 2023'!AY10</f>
        <v>0</v>
      </c>
      <c r="N3380">
        <f>'PES- PEI 2023'!BN10</f>
        <v>1</v>
      </c>
      <c r="O3380" s="843" t="e">
        <f t="shared" si="88"/>
        <v>#DIV/0!</v>
      </c>
      <c r="P3380" s="820">
        <f>Tabla13[[#This Row],[Ejec Real Acumu]]-Tabla13[[#This Row],[Proyec Ejec Acumul]]</f>
        <v>-4</v>
      </c>
      <c r="Q3380" s="820">
        <f>Tabla13[[#This Row],[Ejec Real Mes]]-Tabla13[[#This Row],[Program Entreg Mes]]</f>
        <v>1</v>
      </c>
    </row>
    <row r="3381" spans="1:17">
      <c r="A3381" s="820">
        <v>7</v>
      </c>
      <c r="B3381" s="820" t="s">
        <v>2472</v>
      </c>
      <c r="C3381" s="820" t="s">
        <v>2473</v>
      </c>
      <c r="D3381" s="820" t="str">
        <f>'PES- PEI 2023'!$BG$11</f>
        <v>Subdirección de Servicios Metrológicos y Relación con el Ciudadano</v>
      </c>
      <c r="E3381" t="str">
        <f>'PES- PEI 2023'!$F$11</f>
        <v xml:space="preserve">Aumento de servicios de capacitación en metrología prestados </v>
      </c>
      <c r="F3381" s="820">
        <v>7</v>
      </c>
      <c r="G3381" s="820" t="s">
        <v>2449</v>
      </c>
      <c r="H3381">
        <f>'PES- PEI 2023'!$BE$11</f>
        <v>0.02</v>
      </c>
      <c r="I3381">
        <f>'PES- PEI 2023'!AS11+'PES- PEI 2023'!AT11+'PES- PEI 2023'!AU11+'PES- PEI 2023'!AV11+'PES- PEI 2023'!AW11+'PES- PEI 2023'!AX11+'PES- PEI 2023'!AY11</f>
        <v>0</v>
      </c>
      <c r="J3381">
        <f>'PES- PEI 2023'!BH11+'PES- PEI 2023'!BI11+'PES- PEI 2023'!BJ11+'PES- PEI 2023'!BK11+'PES- PEI 2023'!BL11+'PES- PEI 2023'!BM11+'PES- PEI 2023'!BN11</f>
        <v>0</v>
      </c>
      <c r="K3381" s="842">
        <f t="shared" si="89"/>
        <v>0</v>
      </c>
      <c r="L3381" s="842">
        <f t="shared" si="90"/>
        <v>0</v>
      </c>
      <c r="M3381">
        <f>'PES- PEI 2023'!AY11</f>
        <v>0</v>
      </c>
      <c r="N3381">
        <f>'PES- PEI 2023'!BN11</f>
        <v>0</v>
      </c>
      <c r="O3381" s="843" t="e">
        <f t="shared" si="88"/>
        <v>#DIV/0!</v>
      </c>
      <c r="P3381" s="820">
        <f>Tabla13[[#This Row],[Ejec Real Acumu]]-Tabla13[[#This Row],[Proyec Ejec Acumul]]</f>
        <v>0</v>
      </c>
      <c r="Q3381" s="820">
        <f>Tabla13[[#This Row],[Ejec Real Mes]]-Tabla13[[#This Row],[Program Entreg Mes]]</f>
        <v>0</v>
      </c>
    </row>
    <row r="3382" spans="1:17">
      <c r="A3382" s="820">
        <v>8</v>
      </c>
      <c r="B3382" s="820" t="s">
        <v>2472</v>
      </c>
      <c r="C3382" s="820" t="s">
        <v>2473</v>
      </c>
      <c r="D3382" s="820" t="str">
        <f>'PES- PEI 2023'!$BG$12</f>
        <v>SMF / SMQB /  SSMRC</v>
      </c>
      <c r="E3382" t="str">
        <f>'PES- PEI 2023'!$F$12</f>
        <v>Oportunidades identificadas desde la metrología para atender condiciones favorables del comercio exterior</v>
      </c>
      <c r="F3382" s="820">
        <v>7</v>
      </c>
      <c r="G3382" s="820" t="s">
        <v>2449</v>
      </c>
      <c r="H3382">
        <f>'PES- PEI 2023'!$BE$12</f>
        <v>1</v>
      </c>
      <c r="I3382">
        <f>'PES- PEI 2023'!AS12+'PES- PEI 2023'!AT12+'PES- PEI 2023'!AU12+'PES- PEI 2023'!AV12+'PES- PEI 2023'!AW12+'PES- PEI 2023'!AX12+'PES- PEI 2023'!AY12</f>
        <v>0</v>
      </c>
      <c r="J3382">
        <f>'PES- PEI 2023'!BH12+'PES- PEI 2023'!BI12+'PES- PEI 2023'!BJ12+'PES- PEI 2023'!BK12+'PES- PEI 2023'!BL12+'PES- PEI 2023'!BM12+'PES- PEI 2023'!BN12</f>
        <v>0</v>
      </c>
      <c r="K3382" s="842">
        <f t="shared" si="89"/>
        <v>0</v>
      </c>
      <c r="L3382" s="842">
        <f t="shared" si="90"/>
        <v>0</v>
      </c>
      <c r="M3382">
        <f>'PES- PEI 2023'!AY12</f>
        <v>0</v>
      </c>
      <c r="N3382">
        <f>'PES- PEI 2023'!BN12</f>
        <v>0</v>
      </c>
      <c r="O3382" s="843" t="e">
        <f t="shared" si="88"/>
        <v>#DIV/0!</v>
      </c>
      <c r="P3382" s="820">
        <f>Tabla13[[#This Row],[Ejec Real Acumu]]-Tabla13[[#This Row],[Proyec Ejec Acumul]]</f>
        <v>0</v>
      </c>
      <c r="Q3382" s="820">
        <f>Tabla13[[#This Row],[Ejec Real Mes]]-Tabla13[[#This Row],[Program Entreg Mes]]</f>
        <v>0</v>
      </c>
    </row>
    <row r="3383" spans="1:17">
      <c r="A3383" s="820">
        <v>9</v>
      </c>
      <c r="B3383" s="820" t="s">
        <v>2472</v>
      </c>
      <c r="C3383" s="820" t="s">
        <v>2473</v>
      </c>
      <c r="D3383" s="820" t="str">
        <f>'PES- PEI 2023'!$BG$13</f>
        <v>Subdirección de Servicios Metrológicos y Relación con el Ciudadano</v>
      </c>
      <c r="E3383" t="str">
        <f>'PES- PEI 2023'!$F$13</f>
        <v>Aumento de servicios prestados calibración y ensayos de aptitud</v>
      </c>
      <c r="F3383" s="820">
        <v>7</v>
      </c>
      <c r="G3383" s="820" t="s">
        <v>2449</v>
      </c>
      <c r="H3383">
        <f>'PES- PEI 2023'!$BE$13</f>
        <v>0.02</v>
      </c>
      <c r="I3383">
        <f>'PES- PEI 2023'!AS13+'PES- PEI 2023'!AT13+'PES- PEI 2023'!AU13+'PES- PEI 2023'!AV13+'PES- PEI 2023'!AW13+'PES- PEI 2023'!AX13+'PES- PEI 2023'!AY13</f>
        <v>0</v>
      </c>
      <c r="J3383">
        <f>'PES- PEI 2023'!BH13+'PES- PEI 2023'!BI13+'PES- PEI 2023'!BJ13+'PES- PEI 2023'!BK13+'PES- PEI 2023'!BL13+'PES- PEI 2023'!BM13+'PES- PEI 2023'!BN13</f>
        <v>0</v>
      </c>
      <c r="K3383" s="842">
        <f t="shared" si="89"/>
        <v>0</v>
      </c>
      <c r="L3383" s="842">
        <f t="shared" si="90"/>
        <v>0</v>
      </c>
      <c r="M3383">
        <f>'PES- PEI 2023'!AY13</f>
        <v>0</v>
      </c>
      <c r="N3383">
        <f>'PES- PEI 2023'!BN13</f>
        <v>0</v>
      </c>
      <c r="O3383" s="843" t="e">
        <f t="shared" si="88"/>
        <v>#DIV/0!</v>
      </c>
      <c r="P3383" s="820">
        <f>Tabla13[[#This Row],[Ejec Real Acumu]]-Tabla13[[#This Row],[Proyec Ejec Acumul]]</f>
        <v>0</v>
      </c>
      <c r="Q3383" s="820">
        <f>Tabla13[[#This Row],[Ejec Real Mes]]-Tabla13[[#This Row],[Program Entreg Mes]]</f>
        <v>0</v>
      </c>
    </row>
    <row r="3384" spans="1:17">
      <c r="A3384" s="820">
        <v>10</v>
      </c>
      <c r="B3384" s="820" t="s">
        <v>2472</v>
      </c>
      <c r="C3384" s="820" t="s">
        <v>2473</v>
      </c>
      <c r="D3384" s="820" t="str">
        <f>'PES- PEI 2023'!$BG$14</f>
        <v>Subdirección de Servicios Metrológicos y Relación con el Ciudadano</v>
      </c>
      <c r="E3384" t="str">
        <f>'PES- PEI 2023'!$F$14</f>
        <v>Oportunidades en materia de metrología que apoyen la estrategia nacional de turismo responsable identificadas</v>
      </c>
      <c r="F3384" s="820">
        <v>7</v>
      </c>
      <c r="G3384" s="820" t="s">
        <v>2449</v>
      </c>
      <c r="H3384">
        <f>'PES- PEI 2023'!$BE$14</f>
        <v>1</v>
      </c>
      <c r="I3384">
        <f>'PES- PEI 2023'!AS14+'PES- PEI 2023'!AT14+'PES- PEI 2023'!AU14+'PES- PEI 2023'!AV14+'PES- PEI 2023'!AW14+'PES- PEI 2023'!AX14+'PES- PEI 2023'!AY14</f>
        <v>0</v>
      </c>
      <c r="J3384">
        <f>'PES- PEI 2023'!BH14+'PES- PEI 2023'!BI14+'PES- PEI 2023'!BJ14+'PES- PEI 2023'!BK14+'PES- PEI 2023'!BL14+'PES- PEI 2023'!BM14+'PES- PEI 2023'!BN14</f>
        <v>0</v>
      </c>
      <c r="K3384" s="842">
        <f t="shared" si="89"/>
        <v>0</v>
      </c>
      <c r="L3384" s="842">
        <f t="shared" si="90"/>
        <v>0</v>
      </c>
      <c r="M3384">
        <f>'PES- PEI 2023'!AY14</f>
        <v>0</v>
      </c>
      <c r="N3384">
        <f>'PES- PEI 2023'!BN14</f>
        <v>0</v>
      </c>
      <c r="O3384" s="843" t="e">
        <f t="shared" si="88"/>
        <v>#DIV/0!</v>
      </c>
      <c r="P3384" s="820">
        <f>Tabla13[[#This Row],[Ejec Real Acumu]]-Tabla13[[#This Row],[Proyec Ejec Acumul]]</f>
        <v>0</v>
      </c>
      <c r="Q3384" s="820">
        <f>Tabla13[[#This Row],[Ejec Real Mes]]-Tabla13[[#This Row],[Program Entreg Mes]]</f>
        <v>0</v>
      </c>
    </row>
    <row r="3385" spans="1:17">
      <c r="A3385" s="820">
        <v>11</v>
      </c>
      <c r="B3385" s="820" t="s">
        <v>2472</v>
      </c>
      <c r="C3385" s="820" t="s">
        <v>2473</v>
      </c>
      <c r="D3385" s="820" t="str">
        <f>'PES- PEI 2023'!$BG$15</f>
        <v>Subdirección de Servicios Metrológicos y Relación con el Ciudadano</v>
      </c>
      <c r="E3385" t="str">
        <f>'PES- PEI 2023'!$F$15</f>
        <v>Planes de acción para disminución de brechas de capacidades de medición y calibración, desarrollados</v>
      </c>
      <c r="F3385" s="820">
        <v>7</v>
      </c>
      <c r="G3385" s="820" t="s">
        <v>2449</v>
      </c>
      <c r="H3385">
        <f>'PES- PEI 2023'!$BE$15</f>
        <v>1</v>
      </c>
      <c r="I3385">
        <f>'PES- PEI 2023'!AS15+'PES- PEI 2023'!AT15+'PES- PEI 2023'!AU15+'PES- PEI 2023'!AV15+'PES- PEI 2023'!AW15+'PES- PEI 2023'!AX15+'PES- PEI 2023'!AY15</f>
        <v>0</v>
      </c>
      <c r="J3385">
        <f>'PES- PEI 2023'!BH15+'PES- PEI 2023'!BI15+'PES- PEI 2023'!BJ15+'PES- PEI 2023'!BK15+'PES- PEI 2023'!BL15+'PES- PEI 2023'!BM15+'PES- PEI 2023'!BN15</f>
        <v>0</v>
      </c>
      <c r="K3385" s="842">
        <f t="shared" si="89"/>
        <v>0</v>
      </c>
      <c r="L3385" s="842">
        <f t="shared" si="90"/>
        <v>0</v>
      </c>
      <c r="M3385">
        <f>'PES- PEI 2023'!AY15</f>
        <v>0</v>
      </c>
      <c r="N3385">
        <f>'PES- PEI 2023'!BN15</f>
        <v>0</v>
      </c>
      <c r="O3385" s="843" t="e">
        <f t="shared" si="88"/>
        <v>#DIV/0!</v>
      </c>
      <c r="P3385" s="820">
        <f>Tabla13[[#This Row],[Ejec Real Acumu]]-Tabla13[[#This Row],[Proyec Ejec Acumul]]</f>
        <v>0</v>
      </c>
      <c r="Q3385" s="820">
        <f>Tabla13[[#This Row],[Ejec Real Mes]]-Tabla13[[#This Row],[Program Entreg Mes]]</f>
        <v>0</v>
      </c>
    </row>
    <row r="3386" spans="1:17">
      <c r="A3386" s="820">
        <v>12</v>
      </c>
      <c r="B3386" s="820" t="s">
        <v>2472</v>
      </c>
      <c r="C3386" s="820" t="s">
        <v>2473</v>
      </c>
      <c r="D3386" s="820" t="str">
        <f>'PES- PEI 2023'!$BG$16</f>
        <v>Subdirección de Servicios Metrológicos y Relación con el Ciudadano</v>
      </c>
      <c r="E3386" t="str">
        <f>'PES- PEI 2023'!$F$16</f>
        <v>Sectores de las regiones con identificación de brechas de capacidades metrológicas</v>
      </c>
      <c r="F3386" s="820">
        <v>7</v>
      </c>
      <c r="G3386" s="820" t="s">
        <v>2449</v>
      </c>
      <c r="H3386">
        <f>'PES- PEI 2023'!$BE$16</f>
        <v>2</v>
      </c>
      <c r="I3386">
        <f>'PES- PEI 2023'!AS16+'PES- PEI 2023'!AT16+'PES- PEI 2023'!AU16+'PES- PEI 2023'!AV16+'PES- PEI 2023'!AW16+'PES- PEI 2023'!AX16+'PES- PEI 2023'!AY16</f>
        <v>0</v>
      </c>
      <c r="J3386">
        <f>'PES- PEI 2023'!BH16+'PES- PEI 2023'!BI16+'PES- PEI 2023'!BJ16+'PES- PEI 2023'!BK16+'PES- PEI 2023'!BL16+'PES- PEI 2023'!BM16+'PES- PEI 2023'!BN16</f>
        <v>0</v>
      </c>
      <c r="K3386" s="842">
        <f t="shared" si="89"/>
        <v>0</v>
      </c>
      <c r="L3386" s="842">
        <f t="shared" si="90"/>
        <v>0</v>
      </c>
      <c r="M3386">
        <f>'PES- PEI 2023'!AY16</f>
        <v>0</v>
      </c>
      <c r="N3386">
        <f>'PES- PEI 2023'!BN16</f>
        <v>0</v>
      </c>
      <c r="O3386" s="843" t="e">
        <f t="shared" si="88"/>
        <v>#DIV/0!</v>
      </c>
      <c r="P3386" s="820">
        <f>Tabla13[[#This Row],[Ejec Real Acumu]]-Tabla13[[#This Row],[Proyec Ejec Acumul]]</f>
        <v>0</v>
      </c>
      <c r="Q3386" s="820">
        <f>Tabla13[[#This Row],[Ejec Real Mes]]-Tabla13[[#This Row],[Program Entreg Mes]]</f>
        <v>0</v>
      </c>
    </row>
    <row r="3387" spans="1:17">
      <c r="A3387" s="820">
        <v>13</v>
      </c>
      <c r="B3387" s="820" t="s">
        <v>2472</v>
      </c>
      <c r="C3387" s="820" t="s">
        <v>2473</v>
      </c>
      <c r="D3387" s="820" t="str">
        <f>'PES- PEI 2023'!$BG$17</f>
        <v xml:space="preserve">Dirección General </v>
      </c>
      <c r="E3387" t="str">
        <f>'PES- PEI 2023'!$F$17</f>
        <v>Rediseño institucional implementado</v>
      </c>
      <c r="F3387" s="820">
        <v>7</v>
      </c>
      <c r="G3387" s="820" t="s">
        <v>2449</v>
      </c>
      <c r="H3387" s="633">
        <f>'PES- PEI 2023'!$BE$17</f>
        <v>0.3</v>
      </c>
      <c r="I3387">
        <f>'PES- PEI 2023'!AS17+'PES- PEI 2023'!AT17+'PES- PEI 2023'!AU17+'PES- PEI 2023'!AV17+'PES- PEI 2023'!AW17+'PES- PEI 2023'!AX17+'PES- PEI 2023'!AY17</f>
        <v>0</v>
      </c>
      <c r="J3387">
        <f>'PES- PEI 2023'!BH17+'PES- PEI 2023'!BI17+'PES- PEI 2023'!BJ17+'PES- PEI 2023'!BK17+'PES- PEI 2023'!BL17+'PES- PEI 2023'!BM17+'PES- PEI 2023'!BN17</f>
        <v>0</v>
      </c>
      <c r="K3387" s="842">
        <f t="shared" si="89"/>
        <v>0</v>
      </c>
      <c r="L3387" s="842">
        <f t="shared" si="90"/>
        <v>0</v>
      </c>
      <c r="M3387">
        <f>'PES- PEI 2023'!AY17</f>
        <v>0</v>
      </c>
      <c r="N3387">
        <f>'PES- PEI 2023'!BN17</f>
        <v>0</v>
      </c>
      <c r="O3387" s="843" t="e">
        <f t="shared" si="88"/>
        <v>#DIV/0!</v>
      </c>
      <c r="P3387" s="820">
        <f>Tabla13[[#This Row],[Ejec Real Acumu]]-Tabla13[[#This Row],[Proyec Ejec Acumul]]</f>
        <v>0</v>
      </c>
      <c r="Q3387" s="820">
        <f>Tabla13[[#This Row],[Ejec Real Mes]]-Tabla13[[#This Row],[Program Entreg Mes]]</f>
        <v>0</v>
      </c>
    </row>
    <row r="3388" spans="1:17">
      <c r="A3388" s="820">
        <v>14</v>
      </c>
      <c r="B3388" s="820" t="s">
        <v>2472</v>
      </c>
      <c r="C3388" s="820" t="s">
        <v>2473</v>
      </c>
      <c r="D3388" s="820" t="str">
        <f>'PES- PEI 2023'!$BG$18</f>
        <v>SSMRC / OAP</v>
      </c>
      <c r="E3388" t="str">
        <f>'PES- PEI 2023'!$F$18</f>
        <v>Estrategia de Participación Ciudadana Sectorial implementada</v>
      </c>
      <c r="F3388" s="820">
        <v>7</v>
      </c>
      <c r="G3388" s="820" t="s">
        <v>2449</v>
      </c>
      <c r="H3388" s="633">
        <f>'PES- PEI 2023'!$BE$18</f>
        <v>0.1</v>
      </c>
      <c r="I3388">
        <f>'PES- PEI 2023'!AS18+'PES- PEI 2023'!AT18+'PES- PEI 2023'!AU18+'PES- PEI 2023'!AV18+'PES- PEI 2023'!AW18+'PES- PEI 2023'!AX18+'PES- PEI 2023'!AY18</f>
        <v>0</v>
      </c>
      <c r="J3388">
        <f>'PES- PEI 2023'!BH18+'PES- PEI 2023'!BI18+'PES- PEI 2023'!BJ18+'PES- PEI 2023'!BK18+'PES- PEI 2023'!BL18+'PES- PEI 2023'!BM18+'PES- PEI 2023'!BN18</f>
        <v>0</v>
      </c>
      <c r="K3388" s="842">
        <f t="shared" si="89"/>
        <v>0</v>
      </c>
      <c r="L3388" s="842">
        <f t="shared" si="90"/>
        <v>0</v>
      </c>
      <c r="M3388">
        <f>'PES- PEI 2023'!AY18</f>
        <v>0</v>
      </c>
      <c r="N3388">
        <f>'PES- PEI 2023'!BN18</f>
        <v>0</v>
      </c>
      <c r="O3388" s="843" t="e">
        <f t="shared" si="88"/>
        <v>#DIV/0!</v>
      </c>
      <c r="P3388" s="820">
        <f>Tabla13[[#This Row],[Ejec Real Acumu]]-Tabla13[[#This Row],[Proyec Ejec Acumul]]</f>
        <v>0</v>
      </c>
      <c r="Q3388" s="820">
        <f>Tabla13[[#This Row],[Ejec Real Mes]]-Tabla13[[#This Row],[Program Entreg Mes]]</f>
        <v>0</v>
      </c>
    </row>
    <row r="3389" spans="1:17">
      <c r="A3389" s="820">
        <v>15</v>
      </c>
      <c r="B3389" s="820" t="s">
        <v>2472</v>
      </c>
      <c r="C3389" s="820" t="s">
        <v>2473</v>
      </c>
      <c r="D3389" s="820" t="str">
        <f>'PES- PEI 2023'!$BG$19</f>
        <v>Secretaría General</v>
      </c>
      <c r="E3389" t="str">
        <f>'PES- PEI 2023'!$F$19</f>
        <v>Políticas de Prevención del Daño Antijurídico formuladas</v>
      </c>
      <c r="F3389" s="820">
        <v>7</v>
      </c>
      <c r="G3389" s="820" t="s">
        <v>2449</v>
      </c>
      <c r="H3389">
        <f>'PES- PEI 2023'!$BE$19</f>
        <v>0</v>
      </c>
      <c r="I3389">
        <f>'PES- PEI 2023'!AS19+'PES- PEI 2023'!AT19+'PES- PEI 2023'!AU19+'PES- PEI 2023'!AV19+'PES- PEI 2023'!AW19+'PES- PEI 2023'!AX19+'PES- PEI 2023'!AY19</f>
        <v>0</v>
      </c>
      <c r="J3389">
        <f>'PES- PEI 2023'!BH19+'PES- PEI 2023'!BI19+'PES- PEI 2023'!BJ19+'PES- PEI 2023'!BK19+'PES- PEI 2023'!BL19+'PES- PEI 2023'!BM19+'PES- PEI 2023'!BN19</f>
        <v>0</v>
      </c>
      <c r="K3389" s="842" t="e">
        <f t="shared" si="89"/>
        <v>#DIV/0!</v>
      </c>
      <c r="L3389" s="842" t="e">
        <f t="shared" si="90"/>
        <v>#DIV/0!</v>
      </c>
      <c r="M3389">
        <f>'PES- PEI 2023'!AY19</f>
        <v>0</v>
      </c>
      <c r="N3389">
        <f>'PES- PEI 2023'!BN19</f>
        <v>0</v>
      </c>
      <c r="O3389" s="843" t="e">
        <f t="shared" ref="O3389:O3452" si="91">N3389/M3389</f>
        <v>#DIV/0!</v>
      </c>
      <c r="P3389" s="820">
        <f>Tabla13[[#This Row],[Ejec Real Acumu]]-Tabla13[[#This Row],[Proyec Ejec Acumul]]</f>
        <v>0</v>
      </c>
      <c r="Q3389" s="820">
        <f>Tabla13[[#This Row],[Ejec Real Mes]]-Tabla13[[#This Row],[Program Entreg Mes]]</f>
        <v>0</v>
      </c>
    </row>
    <row r="3390" spans="1:17">
      <c r="A3390" s="820">
        <v>16</v>
      </c>
      <c r="B3390" s="820" t="s">
        <v>2472</v>
      </c>
      <c r="C3390" s="820" t="s">
        <v>2473</v>
      </c>
      <c r="D3390" s="820" t="str">
        <f>'PES- PEI 2023'!$BG$20</f>
        <v>Secretaría General</v>
      </c>
      <c r="E3390" t="str">
        <f>'PES- PEI 2023'!$F$20</f>
        <v xml:space="preserve">Capacidades del equipo jurídico fortalecidas </v>
      </c>
      <c r="F3390" s="820">
        <v>7</v>
      </c>
      <c r="G3390" s="820" t="s">
        <v>2449</v>
      </c>
      <c r="H3390" s="633">
        <f>'PES- PEI 2023'!$BE$20</f>
        <v>1</v>
      </c>
      <c r="I3390">
        <f>'PES- PEI 2023'!AS20+'PES- PEI 2023'!AT20+'PES- PEI 2023'!AU20+'PES- PEI 2023'!AV20+'PES- PEI 2023'!AW20+'PES- PEI 2023'!AX20+'PES- PEI 2023'!AY20</f>
        <v>0</v>
      </c>
      <c r="J3390">
        <f>'PES- PEI 2023'!BH20+'PES- PEI 2023'!BI20+'PES- PEI 2023'!BJ20+'PES- PEI 2023'!BK20+'PES- PEI 2023'!BL20+'PES- PEI 2023'!BM20+'PES- PEI 2023'!BN20</f>
        <v>0</v>
      </c>
      <c r="K3390" s="842">
        <f t="shared" si="89"/>
        <v>0</v>
      </c>
      <c r="L3390" s="842">
        <f t="shared" si="90"/>
        <v>0</v>
      </c>
      <c r="M3390">
        <f>'PES- PEI 2023'!AY20</f>
        <v>0</v>
      </c>
      <c r="N3390">
        <f>'PES- PEI 2023'!BN20</f>
        <v>0</v>
      </c>
      <c r="O3390" s="843" t="e">
        <f t="shared" si="91"/>
        <v>#DIV/0!</v>
      </c>
      <c r="P3390" s="820">
        <f>Tabla13[[#This Row],[Ejec Real Acumu]]-Tabla13[[#This Row],[Proyec Ejec Acumul]]</f>
        <v>0</v>
      </c>
      <c r="Q3390" s="820">
        <f>Tabla13[[#This Row],[Ejec Real Mes]]-Tabla13[[#This Row],[Program Entreg Mes]]</f>
        <v>0</v>
      </c>
    </row>
    <row r="3391" spans="1:17">
      <c r="A3391" s="820">
        <v>17</v>
      </c>
      <c r="B3391" s="820" t="s">
        <v>2472</v>
      </c>
      <c r="C3391" s="820" t="s">
        <v>2473</v>
      </c>
      <c r="D3391" s="820" t="str">
        <f>'PES- PEI 2023'!$BG$21</f>
        <v xml:space="preserve">Secretaría General </v>
      </c>
      <c r="E3391" t="str">
        <f>'PES- PEI 2023'!$F$21</f>
        <v>Plan de conservación, preservación y difusión del patrimonio documental del sector ejecutado</v>
      </c>
      <c r="F3391" s="820">
        <v>7</v>
      </c>
      <c r="G3391" s="820" t="s">
        <v>2449</v>
      </c>
      <c r="H3391">
        <f>'PES- PEI 2023'!$BE$21</f>
        <v>0</v>
      </c>
      <c r="I3391">
        <f>'PES- PEI 2023'!AS21+'PES- PEI 2023'!AT21+'PES- PEI 2023'!AU21+'PES- PEI 2023'!AV21+'PES- PEI 2023'!AW21+'PES- PEI 2023'!AX21+'PES- PEI 2023'!AY21</f>
        <v>0</v>
      </c>
      <c r="J3391">
        <f>'PES- PEI 2023'!BH21+'PES- PEI 2023'!BI21+'PES- PEI 2023'!BJ21+'PES- PEI 2023'!BK21+'PES- PEI 2023'!BL21+'PES- PEI 2023'!BM21+'PES- PEI 2023'!BN21</f>
        <v>0</v>
      </c>
      <c r="K3391" s="842" t="e">
        <f t="shared" si="89"/>
        <v>#DIV/0!</v>
      </c>
      <c r="L3391" s="842" t="e">
        <f t="shared" si="90"/>
        <v>#DIV/0!</v>
      </c>
      <c r="M3391">
        <f>'PES- PEI 2023'!AY21</f>
        <v>0</v>
      </c>
      <c r="N3391">
        <f>'PES- PEI 2023'!BN21</f>
        <v>0</v>
      </c>
      <c r="O3391" s="843" t="e">
        <f t="shared" si="91"/>
        <v>#DIV/0!</v>
      </c>
      <c r="P3391" s="820">
        <f>Tabla13[[#This Row],[Ejec Real Acumu]]-Tabla13[[#This Row],[Proyec Ejec Acumul]]</f>
        <v>0</v>
      </c>
      <c r="Q3391" s="820">
        <f>Tabla13[[#This Row],[Ejec Real Mes]]-Tabla13[[#This Row],[Program Entreg Mes]]</f>
        <v>0</v>
      </c>
    </row>
    <row r="3392" spans="1:17">
      <c r="A3392" s="820">
        <v>18</v>
      </c>
      <c r="B3392" s="820" t="s">
        <v>2472</v>
      </c>
      <c r="C3392" s="820" t="s">
        <v>2473</v>
      </c>
      <c r="D3392" s="820" t="str">
        <f>'PES- PEI 2023'!$BG$22</f>
        <v xml:space="preserve">Secretaría General </v>
      </c>
      <c r="E3392" t="str">
        <f>'PES- PEI 2023'!$F$22</f>
        <v>Formato de transferencia del conocimiento implementado</v>
      </c>
      <c r="F3392" s="820">
        <v>7</v>
      </c>
      <c r="G3392" s="820" t="s">
        <v>2449</v>
      </c>
      <c r="H3392" s="633">
        <f>'PES- PEI 2023'!$BE$22</f>
        <v>1</v>
      </c>
      <c r="I3392">
        <f>'PES- PEI 2023'!AS22+'PES- PEI 2023'!AT22+'PES- PEI 2023'!AU22+'PES- PEI 2023'!AV22+'PES- PEI 2023'!AW22+'PES- PEI 2023'!AX22+'PES- PEI 2023'!AY22</f>
        <v>0</v>
      </c>
      <c r="J3392">
        <f>'PES- PEI 2023'!BH22+'PES- PEI 2023'!BI22+'PES- PEI 2023'!BJ22+'PES- PEI 2023'!BK22+'PES- PEI 2023'!BL22+'PES- PEI 2023'!BM22+'PES- PEI 2023'!BN22</f>
        <v>0</v>
      </c>
      <c r="K3392" s="842">
        <f t="shared" si="89"/>
        <v>0</v>
      </c>
      <c r="L3392" s="842">
        <f t="shared" si="90"/>
        <v>0</v>
      </c>
      <c r="M3392">
        <f>'PES- PEI 2023'!AY22</f>
        <v>0</v>
      </c>
      <c r="N3392">
        <f>'PES- PEI 2023'!BN22</f>
        <v>0</v>
      </c>
      <c r="O3392" s="843" t="e">
        <f t="shared" si="91"/>
        <v>#DIV/0!</v>
      </c>
      <c r="P3392" s="820">
        <f>Tabla13[[#This Row],[Ejec Real Acumu]]-Tabla13[[#This Row],[Proyec Ejec Acumul]]</f>
        <v>0</v>
      </c>
      <c r="Q3392" s="820">
        <f>Tabla13[[#This Row],[Ejec Real Mes]]-Tabla13[[#This Row],[Program Entreg Mes]]</f>
        <v>0</v>
      </c>
    </row>
    <row r="3393" spans="1:17">
      <c r="A3393" s="820">
        <v>19</v>
      </c>
      <c r="B3393" s="820" t="s">
        <v>2472</v>
      </c>
      <c r="C3393" s="820" t="s">
        <v>2473</v>
      </c>
      <c r="D3393" s="820" t="str">
        <f>'PES- PEI 2023'!$BG$23</f>
        <v>Subdirección de Servicios Metrológicos y Relación con el Ciudadano</v>
      </c>
      <c r="E3393" t="str">
        <f>'PES- PEI 2023'!$F$23</f>
        <v>Entidades del Sector alineadas a la directriz de manejo de imagen y plan de medios de la Presidencia de la República.</v>
      </c>
      <c r="F3393" s="820">
        <v>7</v>
      </c>
      <c r="G3393" s="820" t="s">
        <v>2449</v>
      </c>
      <c r="H3393" s="633">
        <f>'PES- PEI 2023'!$BE$23</f>
        <v>1</v>
      </c>
      <c r="I3393">
        <f>'PES- PEI 2023'!AS23+'PES- PEI 2023'!AT23+'PES- PEI 2023'!AU23+'PES- PEI 2023'!AV23+'PES- PEI 2023'!AW23+'PES- PEI 2023'!AX23+'PES- PEI 2023'!AY23</f>
        <v>0</v>
      </c>
      <c r="J3393">
        <f>'PES- PEI 2023'!BH23+'PES- PEI 2023'!BI23+'PES- PEI 2023'!BJ23+'PES- PEI 2023'!BK23+'PES- PEI 2023'!BL23+'PES- PEI 2023'!BM23+'PES- PEI 2023'!BN23</f>
        <v>0</v>
      </c>
      <c r="K3393" s="842">
        <f t="shared" si="89"/>
        <v>0</v>
      </c>
      <c r="L3393" s="842">
        <f t="shared" si="90"/>
        <v>0</v>
      </c>
      <c r="M3393">
        <f>'PES- PEI 2023'!AY23</f>
        <v>0</v>
      </c>
      <c r="N3393">
        <f>'PES- PEI 2023'!BN23</f>
        <v>0</v>
      </c>
      <c r="O3393" s="843" t="e">
        <f t="shared" si="91"/>
        <v>#DIV/0!</v>
      </c>
      <c r="P3393" s="820">
        <f>Tabla13[[#This Row],[Ejec Real Acumu]]-Tabla13[[#This Row],[Proyec Ejec Acumul]]</f>
        <v>0</v>
      </c>
      <c r="Q3393" s="820">
        <f>Tabla13[[#This Row],[Ejec Real Mes]]-Tabla13[[#This Row],[Program Entreg Mes]]</f>
        <v>0</v>
      </c>
    </row>
    <row r="3394" spans="1:17">
      <c r="A3394" s="820">
        <v>20</v>
      </c>
      <c r="B3394" s="820" t="s">
        <v>2472</v>
      </c>
      <c r="C3394" s="820" t="s">
        <v>2473</v>
      </c>
      <c r="D3394" s="820" t="str">
        <f>'PES- PEI 2023'!$BG$24</f>
        <v>Oficina de Informática y Desarrollo Tecnológico</v>
      </c>
      <c r="E3394" t="str">
        <f>'PES- PEI 2023'!$F$24</f>
        <v>Plan de acción implementado para el intercambio de información</v>
      </c>
      <c r="F3394" s="820">
        <v>7</v>
      </c>
      <c r="G3394" s="820" t="s">
        <v>2449</v>
      </c>
      <c r="H3394" s="633">
        <f>'PES- PEI 2023'!$BE$24</f>
        <v>0.05</v>
      </c>
      <c r="I3394">
        <f>'PES- PEI 2023'!AS24+'PES- PEI 2023'!AT24+'PES- PEI 2023'!AU24+'PES- PEI 2023'!AV24+'PES- PEI 2023'!AW24+'PES- PEI 2023'!AX24+'PES- PEI 2023'!AY24</f>
        <v>0</v>
      </c>
      <c r="J3394">
        <f>'PES- PEI 2023'!BH24+'PES- PEI 2023'!BI24+'PES- PEI 2023'!BJ24+'PES- PEI 2023'!BK24+'PES- PEI 2023'!BL24+'PES- PEI 2023'!BM24+'PES- PEI 2023'!BN24</f>
        <v>0</v>
      </c>
      <c r="K3394" s="842">
        <f t="shared" ref="K3394:K3457" si="92">I3394/H3394</f>
        <v>0</v>
      </c>
      <c r="L3394" s="842">
        <f t="shared" ref="L3394:L3457" si="93">J3394/H3394</f>
        <v>0</v>
      </c>
      <c r="M3394">
        <f>'PES- PEI 2023'!AY24</f>
        <v>0</v>
      </c>
      <c r="N3394">
        <f>'PES- PEI 2023'!BN24</f>
        <v>0</v>
      </c>
      <c r="O3394" s="843" t="e">
        <f t="shared" si="91"/>
        <v>#DIV/0!</v>
      </c>
      <c r="P3394" s="820">
        <f>Tabla13[[#This Row],[Ejec Real Acumu]]-Tabla13[[#This Row],[Proyec Ejec Acumul]]</f>
        <v>0</v>
      </c>
      <c r="Q3394" s="820">
        <f>Tabla13[[#This Row],[Ejec Real Mes]]-Tabla13[[#This Row],[Program Entreg Mes]]</f>
        <v>0</v>
      </c>
    </row>
    <row r="3395" spans="1:17">
      <c r="A3395" s="820">
        <v>21</v>
      </c>
      <c r="B3395" s="820" t="s">
        <v>2472</v>
      </c>
      <c r="C3395" s="820" t="s">
        <v>2473</v>
      </c>
      <c r="D3395" s="820" t="str">
        <f>'PES- PEI 2023'!$BG$25</f>
        <v>Oficina de Informática y Desarrollo Tecnológico</v>
      </c>
      <c r="E3395" t="str">
        <f>'PES- PEI 2023'!$F$25</f>
        <v xml:space="preserve">Plan de recuperación ante Desastres  (DRP)  Implementado en los servicios de TI críticos </v>
      </c>
      <c r="F3395" s="820">
        <v>7</v>
      </c>
      <c r="G3395" s="820" t="s">
        <v>2449</v>
      </c>
      <c r="H3395">
        <f>'PES- PEI 2023'!$BE$25</f>
        <v>1</v>
      </c>
      <c r="I3395">
        <f>'PES- PEI 2023'!AS25+'PES- PEI 2023'!AT25+'PES- PEI 2023'!AU25+'PES- PEI 2023'!AV25+'PES- PEI 2023'!AW25+'PES- PEI 2023'!AX25+'PES- PEI 2023'!AY25</f>
        <v>0</v>
      </c>
      <c r="J3395">
        <f>'PES- PEI 2023'!BH25+'PES- PEI 2023'!BI25+'PES- PEI 2023'!BJ25+'PES- PEI 2023'!BK25+'PES- PEI 2023'!BL25+'PES- PEI 2023'!BM25+'PES- PEI 2023'!BN25</f>
        <v>0</v>
      </c>
      <c r="K3395" s="842">
        <f t="shared" si="92"/>
        <v>0</v>
      </c>
      <c r="L3395" s="842">
        <f t="shared" si="93"/>
        <v>0</v>
      </c>
      <c r="M3395">
        <f>'PES- PEI 2023'!AY25</f>
        <v>0</v>
      </c>
      <c r="N3395">
        <f>'PES- PEI 2023'!BN25</f>
        <v>0</v>
      </c>
      <c r="O3395" s="843" t="e">
        <f t="shared" si="91"/>
        <v>#DIV/0!</v>
      </c>
      <c r="P3395" s="820">
        <f>Tabla13[[#This Row],[Ejec Real Acumu]]-Tabla13[[#This Row],[Proyec Ejec Acumul]]</f>
        <v>0</v>
      </c>
      <c r="Q3395" s="820">
        <f>Tabla13[[#This Row],[Ejec Real Mes]]-Tabla13[[#This Row],[Program Entreg Mes]]</f>
        <v>0</v>
      </c>
    </row>
    <row r="3396" spans="1:17">
      <c r="A3396" s="820">
        <v>22</v>
      </c>
      <c r="B3396" s="820" t="s">
        <v>2472</v>
      </c>
      <c r="C3396" s="820" t="s">
        <v>2473</v>
      </c>
      <c r="D3396" s="820" t="str">
        <f>'PES- PEI 2023'!$BG$26</f>
        <v>Oficina de Informática y Desarrollo Tecnológico</v>
      </c>
      <c r="E3396" t="str">
        <f>'PES- PEI 2023'!$F$26</f>
        <v>Vulnerabilidades críticas remediadas o solucionadas</v>
      </c>
      <c r="F3396" s="820">
        <v>7</v>
      </c>
      <c r="G3396" s="820" t="s">
        <v>2449</v>
      </c>
      <c r="H3396" s="633">
        <f>'PES- PEI 2023'!$BE$26</f>
        <v>1</v>
      </c>
      <c r="I3396">
        <f>'PES- PEI 2023'!AS26+'PES- PEI 2023'!AT26+'PES- PEI 2023'!AU26+'PES- PEI 2023'!AV26+'PES- PEI 2023'!AW26+'PES- PEI 2023'!AX26+'PES- PEI 2023'!AY26</f>
        <v>0</v>
      </c>
      <c r="J3396">
        <f>'PES- PEI 2023'!BH26+'PES- PEI 2023'!BI26+'PES- PEI 2023'!BJ26+'PES- PEI 2023'!BK26+'PES- PEI 2023'!BL26+'PES- PEI 2023'!BM26+'PES- PEI 2023'!BN26</f>
        <v>0.1</v>
      </c>
      <c r="K3396" s="842">
        <f t="shared" si="92"/>
        <v>0</v>
      </c>
      <c r="L3396" s="842">
        <f t="shared" si="93"/>
        <v>0.1</v>
      </c>
      <c r="M3396">
        <f>'PES- PEI 2023'!AY26</f>
        <v>0</v>
      </c>
      <c r="N3396">
        <f>'PES- PEI 2023'!BN26</f>
        <v>0.1</v>
      </c>
      <c r="O3396" s="843" t="e">
        <f>N3396/M3396</f>
        <v>#DIV/0!</v>
      </c>
      <c r="P3396" s="820">
        <f>Tabla13[[#This Row],[Ejec Real Acumu]]-Tabla13[[#This Row],[Proyec Ejec Acumul]]</f>
        <v>0.1</v>
      </c>
      <c r="Q3396" s="820">
        <f>Tabla13[[#This Row],[Ejec Real Mes]]-Tabla13[[#This Row],[Program Entreg Mes]]</f>
        <v>0.1</v>
      </c>
    </row>
    <row r="3397" spans="1:17">
      <c r="A3397" s="820">
        <v>1</v>
      </c>
      <c r="B3397" s="820" t="s">
        <v>2472</v>
      </c>
      <c r="C3397" s="820" t="s">
        <v>2473</v>
      </c>
      <c r="D3397" s="820" t="str">
        <f>'PES- PEI 2023'!$BG$5</f>
        <v>Subdirección de Servicios Metrológicos y Relación con el Ciudadano</v>
      </c>
      <c r="E3397" t="str">
        <f>'PES- PEI 2023'!$F$5</f>
        <v>Aumento de servicios metrológicos prestados</v>
      </c>
      <c r="F3397" s="820">
        <v>8</v>
      </c>
      <c r="G3397" s="820" t="s">
        <v>2450</v>
      </c>
      <c r="H3397" s="633">
        <f>'PES- PEI 2023'!$BE$5</f>
        <v>0.03</v>
      </c>
      <c r="I3397">
        <f>'PES- PEI 2023'!AS5+'PES- PEI 2023'!AT5+'PES- PEI 2023'!AU5+'PES- PEI 2023'!AV5+'PES- PEI 2023'!AW5+'PES- PEI 2023'!AX5+'PES- PEI 2023'!AY5+'PES- PEI 2023'!AZ5</f>
        <v>0</v>
      </c>
      <c r="J3397">
        <f>'PES- PEI 2023'!BH5+'PES- PEI 2023'!BI5+'PES- PEI 2023'!BJ5+'PES- PEI 2023'!BK5+'PES- PEI 2023'!BL5+'PES- PEI 2023'!BM5+'PES- PEI 2023'!BN5+'PES- PEI 2023'!BO5</f>
        <v>0</v>
      </c>
      <c r="K3397" s="842">
        <f t="shared" si="92"/>
        <v>0</v>
      </c>
      <c r="L3397" s="842">
        <f t="shared" si="93"/>
        <v>0</v>
      </c>
      <c r="M3397">
        <f>'PES- PEI 2023'!AZ5</f>
        <v>0</v>
      </c>
      <c r="N3397">
        <f>'PES- PEI 2023'!BO5</f>
        <v>0</v>
      </c>
      <c r="O3397" s="843" t="e">
        <f t="shared" si="91"/>
        <v>#DIV/0!</v>
      </c>
      <c r="P3397" s="820">
        <f>Tabla13[[#This Row],[Ejec Real Acumu]]-Tabla13[[#This Row],[Proyec Ejec Acumul]]</f>
        <v>0</v>
      </c>
      <c r="Q3397" s="820">
        <f>Tabla13[[#This Row],[Ejec Real Mes]]-Tabla13[[#This Row],[Program Entreg Mes]]</f>
        <v>0</v>
      </c>
    </row>
    <row r="3398" spans="1:17">
      <c r="A3398" s="820">
        <v>2</v>
      </c>
      <c r="B3398" s="820" t="s">
        <v>2472</v>
      </c>
      <c r="C3398" s="820" t="s">
        <v>2473</v>
      </c>
      <c r="D3398" s="820" t="str">
        <f>'PES- PEI 2023'!$BG$6</f>
        <v>Subdirección de Servicios Metrológicos y Relación con el Ciudadano</v>
      </c>
      <c r="E3398" t="str">
        <f>'PES- PEI 2023'!$F$6</f>
        <v>Estudios de identificación de brechas metrológicas que contribuyan a las apuestas productivas estratégicas</v>
      </c>
      <c r="F3398" s="820">
        <v>8</v>
      </c>
      <c r="G3398" s="820" t="s">
        <v>2450</v>
      </c>
      <c r="H3398">
        <f>'PES- PEI 2023'!$BE$6</f>
        <v>2</v>
      </c>
      <c r="I3398">
        <f>'PES- PEI 2023'!AS6+'PES- PEI 2023'!AT6+'PES- PEI 2023'!AU6+'PES- PEI 2023'!AV6+'PES- PEI 2023'!AW6+'PES- PEI 2023'!AX6+'PES- PEI 2023'!AY6+'PES- PEI 2023'!AZ6</f>
        <v>0</v>
      </c>
      <c r="J3398">
        <f>'PES- PEI 2023'!BH6+'PES- PEI 2023'!BI6+'PES- PEI 2023'!BJ6+'PES- PEI 2023'!BK6+'PES- PEI 2023'!BL6+'PES- PEI 2023'!BM6+'PES- PEI 2023'!BN6+'PES- PEI 2023'!BO6</f>
        <v>0</v>
      </c>
      <c r="K3398" s="842">
        <f t="shared" si="92"/>
        <v>0</v>
      </c>
      <c r="L3398" s="842">
        <f t="shared" si="93"/>
        <v>0</v>
      </c>
      <c r="M3398">
        <f>'PES- PEI 2023'!AZ6</f>
        <v>0</v>
      </c>
      <c r="N3398">
        <f>'PES- PEI 2023'!BO6</f>
        <v>0</v>
      </c>
      <c r="O3398" s="843" t="e">
        <f t="shared" si="91"/>
        <v>#DIV/0!</v>
      </c>
      <c r="P3398" s="820">
        <f>Tabla13[[#This Row],[Ejec Real Acumu]]-Tabla13[[#This Row],[Proyec Ejec Acumul]]</f>
        <v>0</v>
      </c>
      <c r="Q3398" s="820">
        <f>Tabla13[[#This Row],[Ejec Real Mes]]-Tabla13[[#This Row],[Program Entreg Mes]]</f>
        <v>0</v>
      </c>
    </row>
    <row r="3399" spans="1:17">
      <c r="A3399" s="820">
        <v>3</v>
      </c>
      <c r="B3399" s="820" t="s">
        <v>2472</v>
      </c>
      <c r="C3399" s="820" t="s">
        <v>2473</v>
      </c>
      <c r="D3399" s="820" t="str">
        <f>'PES- PEI 2023'!$BG$7</f>
        <v>Subdirección de Servicios Metrológicos y Relación con el Ciudadano</v>
      </c>
      <c r="E3399" t="str">
        <f>'PES- PEI 2023'!$F$7</f>
        <v xml:space="preserve">Participación en eventos y canales de comunicación para divulgación de servicios del SICAL </v>
      </c>
      <c r="F3399" s="820">
        <v>8</v>
      </c>
      <c r="G3399" s="820" t="s">
        <v>2450</v>
      </c>
      <c r="H3399">
        <f>'PES- PEI 2023'!$BE$7</f>
        <v>2</v>
      </c>
      <c r="I3399">
        <f>'PES- PEI 2023'!AS7+'PES- PEI 2023'!AT7+'PES- PEI 2023'!AU7+'PES- PEI 2023'!AV7+'PES- PEI 2023'!AW7+'PES- PEI 2023'!AX7+'PES- PEI 2023'!AY7+'PES- PEI 2023'!AZ7</f>
        <v>1</v>
      </c>
      <c r="J3399">
        <f>'PES- PEI 2023'!BH7+'PES- PEI 2023'!BI7+'PES- PEI 2023'!BJ7+'PES- PEI 2023'!BK7+'PES- PEI 2023'!BL7+'PES- PEI 2023'!BM7+'PES- PEI 2023'!BN7+'PES- PEI 2023'!BO7</f>
        <v>1</v>
      </c>
      <c r="K3399" s="842">
        <f t="shared" si="92"/>
        <v>0.5</v>
      </c>
      <c r="L3399" s="842">
        <f t="shared" si="93"/>
        <v>0.5</v>
      </c>
      <c r="M3399">
        <f>'PES- PEI 2023'!AZ7</f>
        <v>0</v>
      </c>
      <c r="N3399">
        <f>'PES- PEI 2023'!BO7</f>
        <v>0</v>
      </c>
      <c r="O3399" s="843" t="e">
        <f t="shared" si="91"/>
        <v>#DIV/0!</v>
      </c>
      <c r="P3399" s="820">
        <f>Tabla13[[#This Row],[Ejec Real Acumu]]-Tabla13[[#This Row],[Proyec Ejec Acumul]]</f>
        <v>0</v>
      </c>
      <c r="Q3399" s="820">
        <f>Tabla13[[#This Row],[Ejec Real Mes]]-Tabla13[[#This Row],[Program Entreg Mes]]</f>
        <v>0</v>
      </c>
    </row>
    <row r="3400" spans="1:17">
      <c r="A3400" s="820">
        <v>4</v>
      </c>
      <c r="B3400" s="820" t="s">
        <v>2472</v>
      </c>
      <c r="C3400" s="820" t="s">
        <v>2473</v>
      </c>
      <c r="D3400" s="820" t="str">
        <f>'PES- PEI 2023'!$BG$8</f>
        <v>Subdirección de Servicios Metrológicos y Relación con el Ciudadano</v>
      </c>
      <c r="E3400" t="str">
        <f>'PES- PEI 2023'!$F$8</f>
        <v>Servicios de asistencia técnica prestados para la industria en términos de lograr certificaciones de calidad</v>
      </c>
      <c r="F3400" s="820">
        <v>8</v>
      </c>
      <c r="G3400" s="820" t="s">
        <v>2450</v>
      </c>
      <c r="H3400">
        <f>'PES- PEI 2023'!$BE$8</f>
        <v>4</v>
      </c>
      <c r="I3400">
        <f>'PES- PEI 2023'!AS8+'PES- PEI 2023'!AT8+'PES- PEI 2023'!AU8+'PES- PEI 2023'!AV8+'PES- PEI 2023'!AW8+'PES- PEI 2023'!AX8+'PES- PEI 2023'!AY8+'PES- PEI 2023'!AZ8</f>
        <v>0</v>
      </c>
      <c r="J3400">
        <f>'PES- PEI 2023'!BH8+'PES- PEI 2023'!BI8+'PES- PEI 2023'!BJ8+'PES- PEI 2023'!BK8+'PES- PEI 2023'!BL8+'PES- PEI 2023'!BM8+'PES- PEI 2023'!BN8+'PES- PEI 2023'!BO8</f>
        <v>0</v>
      </c>
      <c r="K3400" s="842">
        <f t="shared" si="92"/>
        <v>0</v>
      </c>
      <c r="L3400" s="842">
        <f t="shared" si="93"/>
        <v>0</v>
      </c>
      <c r="M3400">
        <f>'PES- PEI 2023'!AZ8</f>
        <v>0</v>
      </c>
      <c r="N3400">
        <f>'PES- PEI 2023'!BO8</f>
        <v>0</v>
      </c>
      <c r="O3400" s="843" t="e">
        <f t="shared" si="91"/>
        <v>#DIV/0!</v>
      </c>
      <c r="P3400" s="820">
        <f>Tabla13[[#This Row],[Ejec Real Acumu]]-Tabla13[[#This Row],[Proyec Ejec Acumul]]</f>
        <v>0</v>
      </c>
      <c r="Q3400" s="820">
        <f>Tabla13[[#This Row],[Ejec Real Mes]]-Tabla13[[#This Row],[Program Entreg Mes]]</f>
        <v>0</v>
      </c>
    </row>
    <row r="3401" spans="1:17">
      <c r="A3401" s="820">
        <v>5</v>
      </c>
      <c r="B3401" s="820" t="s">
        <v>2472</v>
      </c>
      <c r="C3401" s="820" t="s">
        <v>2473</v>
      </c>
      <c r="D3401" s="820" t="str">
        <f>'PES- PEI 2023'!$BG$9</f>
        <v>SMF / SMQB /  SSMRC</v>
      </c>
      <c r="E3401" t="str">
        <f>'PES- PEI 2023'!$F$9</f>
        <v>Participación en definición de regulación</v>
      </c>
      <c r="F3401" s="820">
        <v>8</v>
      </c>
      <c r="G3401" s="820" t="s">
        <v>2450</v>
      </c>
      <c r="H3401">
        <f>'PES- PEI 2023'!$BE$9</f>
        <v>1</v>
      </c>
      <c r="I3401">
        <f>'PES- PEI 2023'!AS9+'PES- PEI 2023'!AT9+'PES- PEI 2023'!AU9+'PES- PEI 2023'!AV9+'PES- PEI 2023'!AW9+'PES- PEI 2023'!AX9+'PES- PEI 2023'!AY9+'PES- PEI 2023'!AZ9</f>
        <v>0</v>
      </c>
      <c r="J3401">
        <f>'PES- PEI 2023'!BH9+'PES- PEI 2023'!BI9+'PES- PEI 2023'!BJ9+'PES- PEI 2023'!BK9+'PES- PEI 2023'!BL9+'PES- PEI 2023'!BM9+'PES- PEI 2023'!BN9+'PES- PEI 2023'!BO9</f>
        <v>0</v>
      </c>
      <c r="K3401" s="842">
        <f t="shared" si="92"/>
        <v>0</v>
      </c>
      <c r="L3401" s="842">
        <f t="shared" si="93"/>
        <v>0</v>
      </c>
      <c r="M3401">
        <f>'PES- PEI 2023'!AZ9</f>
        <v>0</v>
      </c>
      <c r="N3401">
        <f>'PES- PEI 2023'!BO9</f>
        <v>0</v>
      </c>
      <c r="O3401" s="843" t="e">
        <f t="shared" si="91"/>
        <v>#DIV/0!</v>
      </c>
      <c r="P3401" s="820">
        <f>Tabla13[[#This Row],[Ejec Real Acumu]]-Tabla13[[#This Row],[Proyec Ejec Acumul]]</f>
        <v>0</v>
      </c>
      <c r="Q3401" s="820">
        <f>Tabla13[[#This Row],[Ejec Real Mes]]-Tabla13[[#This Row],[Program Entreg Mes]]</f>
        <v>0</v>
      </c>
    </row>
    <row r="3402" spans="1:17">
      <c r="A3402" s="820">
        <v>6</v>
      </c>
      <c r="B3402" s="820" t="s">
        <v>2472</v>
      </c>
      <c r="C3402" s="820" t="s">
        <v>2473</v>
      </c>
      <c r="D3402" s="820" t="str">
        <f>'PES- PEI 2023'!$BG$10</f>
        <v>Subdirección de Servicios Metrológicos y Relación con el Ciudadano</v>
      </c>
      <c r="E3402" t="str">
        <f>'PES- PEI 2023'!$F$10</f>
        <v>Actividades de CTI implementadas</v>
      </c>
      <c r="F3402" s="820">
        <v>8</v>
      </c>
      <c r="G3402" s="820" t="s">
        <v>2450</v>
      </c>
      <c r="H3402">
        <f>'PES- PEI 2023'!$BE$10</f>
        <v>13</v>
      </c>
      <c r="I3402">
        <f>'PES- PEI 2023'!AS10+'PES- PEI 2023'!AT10+'PES- PEI 2023'!AU10+'PES- PEI 2023'!AV10+'PES- PEI 2023'!AW10+'PES- PEI 2023'!AX10+'PES- PEI 2023'!AY10+'PES- PEI 2023'!AZ10</f>
        <v>6</v>
      </c>
      <c r="J3402">
        <f>'PES- PEI 2023'!BH10+'PES- PEI 2023'!BI10+'PES- PEI 2023'!BJ10+'PES- PEI 2023'!BK10+'PES- PEI 2023'!BL10+'PES- PEI 2023'!BM10+'PES- PEI 2023'!BN10+'PES- PEI 2023'!BO10</f>
        <v>6</v>
      </c>
      <c r="K3402" s="842">
        <f>I3402/H3402</f>
        <v>0.46153846153846156</v>
      </c>
      <c r="L3402" s="842">
        <f>J3402/H3402</f>
        <v>0.46153846153846156</v>
      </c>
      <c r="M3402">
        <f>'PES- PEI 2023'!AZ10</f>
        <v>0</v>
      </c>
      <c r="N3402">
        <f>'PES- PEI 2023'!BO10</f>
        <v>4</v>
      </c>
      <c r="O3402" s="843" t="e">
        <f>N3402/M3402</f>
        <v>#DIV/0!</v>
      </c>
      <c r="P3402" s="820">
        <f>Tabla13[[#This Row],[Ejec Real Acumu]]-Tabla13[[#This Row],[Proyec Ejec Acumul]]</f>
        <v>0</v>
      </c>
      <c r="Q3402" s="820">
        <f>Tabla13[[#This Row],[Ejec Real Mes]]-Tabla13[[#This Row],[Program Entreg Mes]]</f>
        <v>4</v>
      </c>
    </row>
    <row r="3403" spans="1:17">
      <c r="A3403" s="820">
        <v>7</v>
      </c>
      <c r="B3403" s="820" t="s">
        <v>2472</v>
      </c>
      <c r="C3403" s="820" t="s">
        <v>2473</v>
      </c>
      <c r="D3403" s="820" t="str">
        <f>'PES- PEI 2023'!$BG$11</f>
        <v>Subdirección de Servicios Metrológicos y Relación con el Ciudadano</v>
      </c>
      <c r="E3403" t="str">
        <f>'PES- PEI 2023'!$F$11</f>
        <v xml:space="preserve">Aumento de servicios de capacitación en metrología prestados </v>
      </c>
      <c r="F3403" s="820">
        <v>8</v>
      </c>
      <c r="G3403" s="820" t="s">
        <v>2450</v>
      </c>
      <c r="H3403">
        <f>'PES- PEI 2023'!$BE$11</f>
        <v>0.02</v>
      </c>
      <c r="I3403">
        <f>'PES- PEI 2023'!AS11+'PES- PEI 2023'!AT11+'PES- PEI 2023'!AU11+'PES- PEI 2023'!AV11+'PES- PEI 2023'!AW11+'PES- PEI 2023'!AX11+'PES- PEI 2023'!AY11+'PES- PEI 2023'!AZ11</f>
        <v>0</v>
      </c>
      <c r="J3403">
        <f>'PES- PEI 2023'!BH11+'PES- PEI 2023'!BI11+'PES- PEI 2023'!BJ11+'PES- PEI 2023'!BK11+'PES- PEI 2023'!BL11+'PES- PEI 2023'!BM11+'PES- PEI 2023'!BN11+'PES- PEI 2023'!BO11</f>
        <v>0</v>
      </c>
      <c r="K3403" s="842">
        <f t="shared" si="92"/>
        <v>0</v>
      </c>
      <c r="L3403" s="842">
        <f t="shared" si="93"/>
        <v>0</v>
      </c>
      <c r="M3403">
        <f>'PES- PEI 2023'!AZ11</f>
        <v>0</v>
      </c>
      <c r="N3403">
        <f>'PES- PEI 2023'!BO11</f>
        <v>0</v>
      </c>
      <c r="O3403" s="843" t="e">
        <f t="shared" si="91"/>
        <v>#DIV/0!</v>
      </c>
      <c r="P3403" s="820">
        <f>Tabla13[[#This Row],[Ejec Real Acumu]]-Tabla13[[#This Row],[Proyec Ejec Acumul]]</f>
        <v>0</v>
      </c>
      <c r="Q3403" s="820">
        <f>Tabla13[[#This Row],[Ejec Real Mes]]-Tabla13[[#This Row],[Program Entreg Mes]]</f>
        <v>0</v>
      </c>
    </row>
    <row r="3404" spans="1:17">
      <c r="A3404" s="820">
        <v>8</v>
      </c>
      <c r="B3404" s="820" t="s">
        <v>2472</v>
      </c>
      <c r="C3404" s="820" t="s">
        <v>2473</v>
      </c>
      <c r="D3404" s="820" t="str">
        <f>'PES- PEI 2023'!$BG$12</f>
        <v>SMF / SMQB /  SSMRC</v>
      </c>
      <c r="E3404" t="str">
        <f>'PES- PEI 2023'!$F$12</f>
        <v>Oportunidades identificadas desde la metrología para atender condiciones favorables del comercio exterior</v>
      </c>
      <c r="F3404" s="820">
        <v>8</v>
      </c>
      <c r="G3404" s="820" t="s">
        <v>2450</v>
      </c>
      <c r="H3404">
        <f>'PES- PEI 2023'!$BE$12</f>
        <v>1</v>
      </c>
      <c r="I3404">
        <f>'PES- PEI 2023'!AS12+'PES- PEI 2023'!AT12+'PES- PEI 2023'!AU12+'PES- PEI 2023'!AV12+'PES- PEI 2023'!AW12+'PES- PEI 2023'!AX12+'PES- PEI 2023'!AY12+'PES- PEI 2023'!AZ12</f>
        <v>0</v>
      </c>
      <c r="J3404">
        <f>'PES- PEI 2023'!BH12+'PES- PEI 2023'!BI12+'PES- PEI 2023'!BJ12+'PES- PEI 2023'!BK12+'PES- PEI 2023'!BL12+'PES- PEI 2023'!BM12+'PES- PEI 2023'!BN12+'PES- PEI 2023'!BO12</f>
        <v>0</v>
      </c>
      <c r="K3404" s="842">
        <f t="shared" si="92"/>
        <v>0</v>
      </c>
      <c r="L3404" s="842">
        <f t="shared" si="93"/>
        <v>0</v>
      </c>
      <c r="M3404">
        <f>'PES- PEI 2023'!AZ12</f>
        <v>0</v>
      </c>
      <c r="N3404">
        <f>'PES- PEI 2023'!BO12</f>
        <v>0</v>
      </c>
      <c r="O3404" s="843" t="e">
        <f t="shared" si="91"/>
        <v>#DIV/0!</v>
      </c>
      <c r="P3404" s="820">
        <f>Tabla13[[#This Row],[Ejec Real Acumu]]-Tabla13[[#This Row],[Proyec Ejec Acumul]]</f>
        <v>0</v>
      </c>
      <c r="Q3404" s="820">
        <f>Tabla13[[#This Row],[Ejec Real Mes]]-Tabla13[[#This Row],[Program Entreg Mes]]</f>
        <v>0</v>
      </c>
    </row>
    <row r="3405" spans="1:17">
      <c r="A3405" s="820">
        <v>9</v>
      </c>
      <c r="B3405" s="820" t="s">
        <v>2472</v>
      </c>
      <c r="C3405" s="820" t="s">
        <v>2473</v>
      </c>
      <c r="D3405" s="820" t="str">
        <f>'PES- PEI 2023'!$BG$13</f>
        <v>Subdirección de Servicios Metrológicos y Relación con el Ciudadano</v>
      </c>
      <c r="E3405" t="str">
        <f>'PES- PEI 2023'!$F$13</f>
        <v>Aumento de servicios prestados calibración y ensayos de aptitud</v>
      </c>
      <c r="F3405" s="820">
        <v>8</v>
      </c>
      <c r="G3405" s="820" t="s">
        <v>2450</v>
      </c>
      <c r="H3405">
        <f>'PES- PEI 2023'!$BE$13</f>
        <v>0.02</v>
      </c>
      <c r="I3405">
        <f>'PES- PEI 2023'!AS13+'PES- PEI 2023'!AT13+'PES- PEI 2023'!AU13+'PES- PEI 2023'!AV13+'PES- PEI 2023'!AW13+'PES- PEI 2023'!AX13+'PES- PEI 2023'!AY13+'PES- PEI 2023'!AZ13</f>
        <v>0</v>
      </c>
      <c r="J3405">
        <f>'PES- PEI 2023'!BH13+'PES- PEI 2023'!BI13+'PES- PEI 2023'!BJ13+'PES- PEI 2023'!BK13+'PES- PEI 2023'!BL13+'PES- PEI 2023'!BM13+'PES- PEI 2023'!BN13+'PES- PEI 2023'!BO13</f>
        <v>0</v>
      </c>
      <c r="K3405" s="842">
        <f t="shared" si="92"/>
        <v>0</v>
      </c>
      <c r="L3405" s="842">
        <f t="shared" si="93"/>
        <v>0</v>
      </c>
      <c r="M3405">
        <f>'PES- PEI 2023'!AZ13</f>
        <v>0</v>
      </c>
      <c r="N3405">
        <f>'PES- PEI 2023'!BO13</f>
        <v>0</v>
      </c>
      <c r="O3405" s="843" t="e">
        <f t="shared" si="91"/>
        <v>#DIV/0!</v>
      </c>
      <c r="P3405" s="820">
        <f>Tabla13[[#This Row],[Ejec Real Acumu]]-Tabla13[[#This Row],[Proyec Ejec Acumul]]</f>
        <v>0</v>
      </c>
      <c r="Q3405" s="820">
        <f>Tabla13[[#This Row],[Ejec Real Mes]]-Tabla13[[#This Row],[Program Entreg Mes]]</f>
        <v>0</v>
      </c>
    </row>
    <row r="3406" spans="1:17">
      <c r="A3406" s="820">
        <v>10</v>
      </c>
      <c r="B3406" s="820" t="s">
        <v>2472</v>
      </c>
      <c r="C3406" s="820" t="s">
        <v>2473</v>
      </c>
      <c r="D3406" s="820" t="str">
        <f>'PES- PEI 2023'!$BG$14</f>
        <v>Subdirección de Servicios Metrológicos y Relación con el Ciudadano</v>
      </c>
      <c r="E3406" t="str">
        <f>'PES- PEI 2023'!$F$14</f>
        <v>Oportunidades en materia de metrología que apoyen la estrategia nacional de turismo responsable identificadas</v>
      </c>
      <c r="F3406" s="820">
        <v>8</v>
      </c>
      <c r="G3406" s="820" t="s">
        <v>2450</v>
      </c>
      <c r="H3406">
        <f>'PES- PEI 2023'!$BE$14</f>
        <v>1</v>
      </c>
      <c r="I3406">
        <f>'PES- PEI 2023'!AS14+'PES- PEI 2023'!AT14+'PES- PEI 2023'!AU14+'PES- PEI 2023'!AV14+'PES- PEI 2023'!AW14+'PES- PEI 2023'!AX14+'PES- PEI 2023'!AY14+'PES- PEI 2023'!AZ14</f>
        <v>0</v>
      </c>
      <c r="J3406">
        <f>'PES- PEI 2023'!BH14+'PES- PEI 2023'!BI14+'PES- PEI 2023'!BJ14+'PES- PEI 2023'!BK14+'PES- PEI 2023'!BL14+'PES- PEI 2023'!BM14+'PES- PEI 2023'!BN14+'PES- PEI 2023'!BO14</f>
        <v>0</v>
      </c>
      <c r="K3406" s="842">
        <f t="shared" si="92"/>
        <v>0</v>
      </c>
      <c r="L3406" s="842">
        <f t="shared" si="93"/>
        <v>0</v>
      </c>
      <c r="M3406">
        <f>'PES- PEI 2023'!AZ14</f>
        <v>0</v>
      </c>
      <c r="N3406">
        <f>'PES- PEI 2023'!BO14</f>
        <v>0</v>
      </c>
      <c r="O3406" s="843" t="e">
        <f t="shared" si="91"/>
        <v>#DIV/0!</v>
      </c>
      <c r="P3406" s="820">
        <f>Tabla13[[#This Row],[Ejec Real Acumu]]-Tabla13[[#This Row],[Proyec Ejec Acumul]]</f>
        <v>0</v>
      </c>
      <c r="Q3406" s="820">
        <f>Tabla13[[#This Row],[Ejec Real Mes]]-Tabla13[[#This Row],[Program Entreg Mes]]</f>
        <v>0</v>
      </c>
    </row>
    <row r="3407" spans="1:17">
      <c r="A3407" s="820">
        <v>11</v>
      </c>
      <c r="B3407" s="820" t="s">
        <v>2472</v>
      </c>
      <c r="C3407" s="820" t="s">
        <v>2473</v>
      </c>
      <c r="D3407" s="820" t="str">
        <f>'PES- PEI 2023'!$BG$15</f>
        <v>Subdirección de Servicios Metrológicos y Relación con el Ciudadano</v>
      </c>
      <c r="E3407" t="str">
        <f>'PES- PEI 2023'!$F$15</f>
        <v>Planes de acción para disminución de brechas de capacidades de medición y calibración, desarrollados</v>
      </c>
      <c r="F3407" s="820">
        <v>8</v>
      </c>
      <c r="G3407" s="820" t="s">
        <v>2450</v>
      </c>
      <c r="H3407">
        <f>'PES- PEI 2023'!$BE$15</f>
        <v>1</v>
      </c>
      <c r="I3407">
        <f>'PES- PEI 2023'!AS15+'PES- PEI 2023'!AT15+'PES- PEI 2023'!AU15+'PES- PEI 2023'!AV15+'PES- PEI 2023'!AW15+'PES- PEI 2023'!AX15+'PES- PEI 2023'!AY15+'PES- PEI 2023'!AZ15</f>
        <v>0</v>
      </c>
      <c r="J3407">
        <f>'PES- PEI 2023'!BH15+'PES- PEI 2023'!BI15+'PES- PEI 2023'!BJ15+'PES- PEI 2023'!BK15+'PES- PEI 2023'!BL15+'PES- PEI 2023'!BM15+'PES- PEI 2023'!BN15+'PES- PEI 2023'!BO15</f>
        <v>0</v>
      </c>
      <c r="K3407" s="842">
        <f t="shared" si="92"/>
        <v>0</v>
      </c>
      <c r="L3407" s="842">
        <f t="shared" si="93"/>
        <v>0</v>
      </c>
      <c r="M3407">
        <f>'PES- PEI 2023'!AZ15</f>
        <v>0</v>
      </c>
      <c r="N3407">
        <f>'PES- PEI 2023'!BO15</f>
        <v>0</v>
      </c>
      <c r="O3407" s="843" t="e">
        <f t="shared" si="91"/>
        <v>#DIV/0!</v>
      </c>
      <c r="P3407" s="820">
        <f>Tabla13[[#This Row],[Ejec Real Acumu]]-Tabla13[[#This Row],[Proyec Ejec Acumul]]</f>
        <v>0</v>
      </c>
      <c r="Q3407" s="820">
        <f>Tabla13[[#This Row],[Ejec Real Mes]]-Tabla13[[#This Row],[Program Entreg Mes]]</f>
        <v>0</v>
      </c>
    </row>
    <row r="3408" spans="1:17">
      <c r="A3408" s="820">
        <v>12</v>
      </c>
      <c r="B3408" s="820" t="s">
        <v>2472</v>
      </c>
      <c r="C3408" s="820" t="s">
        <v>2473</v>
      </c>
      <c r="D3408" s="820" t="str">
        <f>'PES- PEI 2023'!$BG$16</f>
        <v>Subdirección de Servicios Metrológicos y Relación con el Ciudadano</v>
      </c>
      <c r="E3408" t="str">
        <f>'PES- PEI 2023'!$F$16</f>
        <v>Sectores de las regiones con identificación de brechas de capacidades metrológicas</v>
      </c>
      <c r="F3408" s="820">
        <v>8</v>
      </c>
      <c r="G3408" s="820" t="s">
        <v>2450</v>
      </c>
      <c r="H3408">
        <f>'PES- PEI 2023'!$BE$16</f>
        <v>2</v>
      </c>
      <c r="I3408">
        <f>'PES- PEI 2023'!AS16+'PES- PEI 2023'!AT16+'PES- PEI 2023'!AU16+'PES- PEI 2023'!AV16+'PES- PEI 2023'!AW16+'PES- PEI 2023'!AX16+'PES- PEI 2023'!AY16+'PES- PEI 2023'!AZ16</f>
        <v>0</v>
      </c>
      <c r="J3408">
        <f>'PES- PEI 2023'!BH16+'PES- PEI 2023'!BI16+'PES- PEI 2023'!BJ16+'PES- PEI 2023'!BK16+'PES- PEI 2023'!BL16+'PES- PEI 2023'!BM16+'PES- PEI 2023'!BN16+'PES- PEI 2023'!BO16</f>
        <v>0</v>
      </c>
      <c r="K3408" s="842">
        <f t="shared" si="92"/>
        <v>0</v>
      </c>
      <c r="L3408" s="842">
        <f t="shared" si="93"/>
        <v>0</v>
      </c>
      <c r="M3408">
        <f>'PES- PEI 2023'!AZ16</f>
        <v>0</v>
      </c>
      <c r="N3408">
        <f>'PES- PEI 2023'!BO16</f>
        <v>0</v>
      </c>
      <c r="O3408" s="843" t="e">
        <f t="shared" si="91"/>
        <v>#DIV/0!</v>
      </c>
      <c r="P3408" s="820">
        <f>Tabla13[[#This Row],[Ejec Real Acumu]]-Tabla13[[#This Row],[Proyec Ejec Acumul]]</f>
        <v>0</v>
      </c>
      <c r="Q3408" s="820">
        <f>Tabla13[[#This Row],[Ejec Real Mes]]-Tabla13[[#This Row],[Program Entreg Mes]]</f>
        <v>0</v>
      </c>
    </row>
    <row r="3409" spans="1:17">
      <c r="A3409" s="820">
        <v>13</v>
      </c>
      <c r="B3409" s="820" t="s">
        <v>2472</v>
      </c>
      <c r="C3409" s="820" t="s">
        <v>2473</v>
      </c>
      <c r="D3409" s="820" t="str">
        <f>'PES- PEI 2023'!$BG$17</f>
        <v xml:space="preserve">Dirección General </v>
      </c>
      <c r="E3409" t="str">
        <f>'PES- PEI 2023'!$F$17</f>
        <v>Rediseño institucional implementado</v>
      </c>
      <c r="F3409" s="820">
        <v>8</v>
      </c>
      <c r="G3409" s="820" t="s">
        <v>2450</v>
      </c>
      <c r="H3409" s="633">
        <f>'PES- PEI 2023'!$BE$17</f>
        <v>0.3</v>
      </c>
      <c r="I3409">
        <f>'PES- PEI 2023'!AS17+'PES- PEI 2023'!AT17+'PES- PEI 2023'!AU17+'PES- PEI 2023'!AV17+'PES- PEI 2023'!AW17+'PES- PEI 2023'!AX17+'PES- PEI 2023'!AY17+'PES- PEI 2023'!AZ17</f>
        <v>0</v>
      </c>
      <c r="J3409">
        <f>'PES- PEI 2023'!BH17+'PES- PEI 2023'!BI17+'PES- PEI 2023'!BJ17+'PES- PEI 2023'!BK17+'PES- PEI 2023'!BL17+'PES- PEI 2023'!BM17+'PES- PEI 2023'!BN17+'PES- PEI 2023'!BO17</f>
        <v>0</v>
      </c>
      <c r="K3409" s="842">
        <f t="shared" si="92"/>
        <v>0</v>
      </c>
      <c r="L3409" s="842">
        <f t="shared" si="93"/>
        <v>0</v>
      </c>
      <c r="M3409">
        <f>'PES- PEI 2023'!AZ17</f>
        <v>0</v>
      </c>
      <c r="N3409">
        <f>'PES- PEI 2023'!BO17</f>
        <v>0</v>
      </c>
      <c r="O3409" s="843" t="e">
        <f t="shared" si="91"/>
        <v>#DIV/0!</v>
      </c>
      <c r="P3409" s="820">
        <f>Tabla13[[#This Row],[Ejec Real Acumu]]-Tabla13[[#This Row],[Proyec Ejec Acumul]]</f>
        <v>0</v>
      </c>
      <c r="Q3409" s="820">
        <f>Tabla13[[#This Row],[Ejec Real Mes]]-Tabla13[[#This Row],[Program Entreg Mes]]</f>
        <v>0</v>
      </c>
    </row>
    <row r="3410" spans="1:17">
      <c r="A3410" s="820">
        <v>14</v>
      </c>
      <c r="B3410" s="820" t="s">
        <v>2472</v>
      </c>
      <c r="C3410" s="820" t="s">
        <v>2473</v>
      </c>
      <c r="D3410" s="820" t="str">
        <f>'PES- PEI 2023'!$BG$18</f>
        <v>SSMRC / OAP</v>
      </c>
      <c r="E3410" t="str">
        <f>'PES- PEI 2023'!$F$18</f>
        <v>Estrategia de Participación Ciudadana Sectorial implementada</v>
      </c>
      <c r="F3410" s="820">
        <v>8</v>
      </c>
      <c r="G3410" s="820" t="s">
        <v>2450</v>
      </c>
      <c r="H3410" s="633">
        <f>'PES- PEI 2023'!$BE$18</f>
        <v>0.1</v>
      </c>
      <c r="I3410">
        <f>'PES- PEI 2023'!AS18+'PES- PEI 2023'!AT18+'PES- PEI 2023'!AU18+'PES- PEI 2023'!AV18+'PES- PEI 2023'!AW18+'PES- PEI 2023'!AX18+'PES- PEI 2023'!AY18+'PES- PEI 2023'!AZ18</f>
        <v>0</v>
      </c>
      <c r="J3410">
        <f>'PES- PEI 2023'!BH18+'PES- PEI 2023'!BI18+'PES- PEI 2023'!BJ18+'PES- PEI 2023'!BK18+'PES- PEI 2023'!BL18+'PES- PEI 2023'!BM18+'PES- PEI 2023'!BN18+'PES- PEI 2023'!BO18</f>
        <v>0</v>
      </c>
      <c r="K3410" s="842">
        <f t="shared" si="92"/>
        <v>0</v>
      </c>
      <c r="L3410" s="842">
        <f t="shared" si="93"/>
        <v>0</v>
      </c>
      <c r="M3410">
        <f>'PES- PEI 2023'!AZ18</f>
        <v>0</v>
      </c>
      <c r="N3410">
        <f>'PES- PEI 2023'!BO18</f>
        <v>0</v>
      </c>
      <c r="O3410" s="843" t="e">
        <f t="shared" si="91"/>
        <v>#DIV/0!</v>
      </c>
      <c r="P3410" s="820">
        <f>Tabla13[[#This Row],[Ejec Real Acumu]]-Tabla13[[#This Row],[Proyec Ejec Acumul]]</f>
        <v>0</v>
      </c>
      <c r="Q3410" s="820">
        <f>Tabla13[[#This Row],[Ejec Real Mes]]-Tabla13[[#This Row],[Program Entreg Mes]]</f>
        <v>0</v>
      </c>
    </row>
    <row r="3411" spans="1:17">
      <c r="A3411" s="820">
        <v>15</v>
      </c>
      <c r="B3411" s="820" t="s">
        <v>2472</v>
      </c>
      <c r="C3411" s="820" t="s">
        <v>2473</v>
      </c>
      <c r="D3411" s="820" t="str">
        <f>'PES- PEI 2023'!$BG$19</f>
        <v>Secretaría General</v>
      </c>
      <c r="E3411" t="str">
        <f>'PES- PEI 2023'!$F$19</f>
        <v>Políticas de Prevención del Daño Antijurídico formuladas</v>
      </c>
      <c r="F3411" s="820">
        <v>8</v>
      </c>
      <c r="G3411" s="820" t="s">
        <v>2450</v>
      </c>
      <c r="H3411">
        <f>'PES- PEI 2023'!$BE$19</f>
        <v>0</v>
      </c>
      <c r="I3411">
        <f>'PES- PEI 2023'!AS19+'PES- PEI 2023'!AT19+'PES- PEI 2023'!AU19+'PES- PEI 2023'!AV19+'PES- PEI 2023'!AW19+'PES- PEI 2023'!AX19+'PES- PEI 2023'!AY19+'PES- PEI 2023'!AZ19</f>
        <v>0</v>
      </c>
      <c r="J3411">
        <f>'PES- PEI 2023'!BH19+'PES- PEI 2023'!BI19+'PES- PEI 2023'!BJ19+'PES- PEI 2023'!BK19+'PES- PEI 2023'!BL19+'PES- PEI 2023'!BM19+'PES- PEI 2023'!BN19+'PES- PEI 2023'!BO19</f>
        <v>0</v>
      </c>
      <c r="K3411" s="842" t="e">
        <f t="shared" si="92"/>
        <v>#DIV/0!</v>
      </c>
      <c r="L3411" s="842" t="e">
        <f t="shared" si="93"/>
        <v>#DIV/0!</v>
      </c>
      <c r="M3411">
        <f>'PES- PEI 2023'!AZ19</f>
        <v>0</v>
      </c>
      <c r="N3411">
        <f>'PES- PEI 2023'!BO19</f>
        <v>0</v>
      </c>
      <c r="O3411" s="843" t="e">
        <f t="shared" si="91"/>
        <v>#DIV/0!</v>
      </c>
      <c r="P3411" s="820">
        <f>Tabla13[[#This Row],[Ejec Real Acumu]]-Tabla13[[#This Row],[Proyec Ejec Acumul]]</f>
        <v>0</v>
      </c>
      <c r="Q3411" s="820">
        <f>Tabla13[[#This Row],[Ejec Real Mes]]-Tabla13[[#This Row],[Program Entreg Mes]]</f>
        <v>0</v>
      </c>
    </row>
    <row r="3412" spans="1:17">
      <c r="A3412" s="820">
        <v>16</v>
      </c>
      <c r="B3412" s="820" t="s">
        <v>2472</v>
      </c>
      <c r="C3412" s="820" t="s">
        <v>2473</v>
      </c>
      <c r="D3412" s="820" t="str">
        <f>'PES- PEI 2023'!$BG$20</f>
        <v>Secretaría General</v>
      </c>
      <c r="E3412" t="str">
        <f>'PES- PEI 2023'!$F$20</f>
        <v xml:space="preserve">Capacidades del equipo jurídico fortalecidas </v>
      </c>
      <c r="F3412" s="820">
        <v>8</v>
      </c>
      <c r="G3412" s="820" t="s">
        <v>2450</v>
      </c>
      <c r="H3412" s="633">
        <f>'PES- PEI 2023'!$BE$20</f>
        <v>1</v>
      </c>
      <c r="I3412">
        <f>'PES- PEI 2023'!AS20+'PES- PEI 2023'!AT20+'PES- PEI 2023'!AU20+'PES- PEI 2023'!AV20+'PES- PEI 2023'!AW20+'PES- PEI 2023'!AX20+'PES- PEI 2023'!AY20+'PES- PEI 2023'!AZ20</f>
        <v>0</v>
      </c>
      <c r="J3412">
        <f>'PES- PEI 2023'!BH20+'PES- PEI 2023'!BI20+'PES- PEI 2023'!BJ20+'PES- PEI 2023'!BK20+'PES- PEI 2023'!BL20+'PES- PEI 2023'!BM20+'PES- PEI 2023'!BN20+'PES- PEI 2023'!BO20</f>
        <v>0</v>
      </c>
      <c r="K3412" s="842">
        <f t="shared" si="92"/>
        <v>0</v>
      </c>
      <c r="L3412" s="842">
        <f t="shared" si="93"/>
        <v>0</v>
      </c>
      <c r="M3412">
        <f>'PES- PEI 2023'!AZ20</f>
        <v>0</v>
      </c>
      <c r="N3412">
        <f>'PES- PEI 2023'!BO20</f>
        <v>0</v>
      </c>
      <c r="O3412" s="843" t="e">
        <f t="shared" si="91"/>
        <v>#DIV/0!</v>
      </c>
      <c r="P3412" s="820">
        <f>Tabla13[[#This Row],[Ejec Real Acumu]]-Tabla13[[#This Row],[Proyec Ejec Acumul]]</f>
        <v>0</v>
      </c>
      <c r="Q3412" s="820">
        <f>Tabla13[[#This Row],[Ejec Real Mes]]-Tabla13[[#This Row],[Program Entreg Mes]]</f>
        <v>0</v>
      </c>
    </row>
    <row r="3413" spans="1:17">
      <c r="A3413" s="820">
        <v>17</v>
      </c>
      <c r="B3413" s="820" t="s">
        <v>2472</v>
      </c>
      <c r="C3413" s="820" t="s">
        <v>2473</v>
      </c>
      <c r="D3413" s="820" t="str">
        <f>'PES- PEI 2023'!$BG$21</f>
        <v xml:space="preserve">Secretaría General </v>
      </c>
      <c r="E3413" t="str">
        <f>'PES- PEI 2023'!$F$21</f>
        <v>Plan de conservación, preservación y difusión del patrimonio documental del sector ejecutado</v>
      </c>
      <c r="F3413" s="820">
        <v>8</v>
      </c>
      <c r="G3413" s="820" t="s">
        <v>2450</v>
      </c>
      <c r="H3413">
        <f>'PES- PEI 2023'!$BE$21</f>
        <v>0</v>
      </c>
      <c r="I3413">
        <f>'PES- PEI 2023'!AS21+'PES- PEI 2023'!AT21+'PES- PEI 2023'!AU21+'PES- PEI 2023'!AV21+'PES- PEI 2023'!AW21+'PES- PEI 2023'!AX21+'PES- PEI 2023'!AY21+'PES- PEI 2023'!AZ21</f>
        <v>0</v>
      </c>
      <c r="J3413">
        <f>'PES- PEI 2023'!BH21+'PES- PEI 2023'!BI21+'PES- PEI 2023'!BJ21+'PES- PEI 2023'!BK21+'PES- PEI 2023'!BL21+'PES- PEI 2023'!BM21+'PES- PEI 2023'!BN21+'PES- PEI 2023'!BO21</f>
        <v>0</v>
      </c>
      <c r="K3413" s="842" t="e">
        <f t="shared" si="92"/>
        <v>#DIV/0!</v>
      </c>
      <c r="L3413" s="842" t="e">
        <f t="shared" si="93"/>
        <v>#DIV/0!</v>
      </c>
      <c r="M3413">
        <f>'PES- PEI 2023'!AZ21</f>
        <v>0</v>
      </c>
      <c r="N3413">
        <f>'PES- PEI 2023'!BO21</f>
        <v>0</v>
      </c>
      <c r="O3413" s="843" t="e">
        <f t="shared" si="91"/>
        <v>#DIV/0!</v>
      </c>
      <c r="P3413" s="820">
        <f>Tabla13[[#This Row],[Ejec Real Acumu]]-Tabla13[[#This Row],[Proyec Ejec Acumul]]</f>
        <v>0</v>
      </c>
      <c r="Q3413" s="820">
        <f>Tabla13[[#This Row],[Ejec Real Mes]]-Tabla13[[#This Row],[Program Entreg Mes]]</f>
        <v>0</v>
      </c>
    </row>
    <row r="3414" spans="1:17">
      <c r="A3414" s="820">
        <v>18</v>
      </c>
      <c r="B3414" s="820" t="s">
        <v>2472</v>
      </c>
      <c r="C3414" s="820" t="s">
        <v>2473</v>
      </c>
      <c r="D3414" s="820" t="str">
        <f>'PES- PEI 2023'!$BG$22</f>
        <v xml:space="preserve">Secretaría General </v>
      </c>
      <c r="E3414" t="str">
        <f>'PES- PEI 2023'!$F$22</f>
        <v>Formato de transferencia del conocimiento implementado</v>
      </c>
      <c r="F3414" s="820">
        <v>8</v>
      </c>
      <c r="G3414" s="820" t="s">
        <v>2450</v>
      </c>
      <c r="H3414" s="633">
        <f>'PES- PEI 2023'!$BE$22</f>
        <v>1</v>
      </c>
      <c r="I3414">
        <f>'PES- PEI 2023'!AS22+'PES- PEI 2023'!AT22+'PES- PEI 2023'!AU22+'PES- PEI 2023'!AV22+'PES- PEI 2023'!AW22+'PES- PEI 2023'!AX22+'PES- PEI 2023'!AY22+'PES- PEI 2023'!AZ22</f>
        <v>0</v>
      </c>
      <c r="J3414">
        <f>'PES- PEI 2023'!BH22+'PES- PEI 2023'!BI22+'PES- PEI 2023'!BJ22+'PES- PEI 2023'!BK22+'PES- PEI 2023'!BL22+'PES- PEI 2023'!BM22+'PES- PEI 2023'!BN22+'PES- PEI 2023'!BO22</f>
        <v>0</v>
      </c>
      <c r="K3414" s="842">
        <f t="shared" si="92"/>
        <v>0</v>
      </c>
      <c r="L3414" s="842">
        <f t="shared" si="93"/>
        <v>0</v>
      </c>
      <c r="M3414">
        <f>'PES- PEI 2023'!AZ22</f>
        <v>0</v>
      </c>
      <c r="N3414">
        <f>'PES- PEI 2023'!BO22</f>
        <v>0</v>
      </c>
      <c r="O3414" s="843" t="e">
        <f t="shared" si="91"/>
        <v>#DIV/0!</v>
      </c>
      <c r="P3414" s="820">
        <f>Tabla13[[#This Row],[Ejec Real Acumu]]-Tabla13[[#This Row],[Proyec Ejec Acumul]]</f>
        <v>0</v>
      </c>
      <c r="Q3414" s="820">
        <f>Tabla13[[#This Row],[Ejec Real Mes]]-Tabla13[[#This Row],[Program Entreg Mes]]</f>
        <v>0</v>
      </c>
    </row>
    <row r="3415" spans="1:17">
      <c r="A3415" s="820">
        <v>19</v>
      </c>
      <c r="B3415" s="820" t="s">
        <v>2472</v>
      </c>
      <c r="C3415" s="820" t="s">
        <v>2473</v>
      </c>
      <c r="D3415" s="820" t="str">
        <f>'PES- PEI 2023'!$BG$23</f>
        <v>Subdirección de Servicios Metrológicos y Relación con el Ciudadano</v>
      </c>
      <c r="E3415" t="str">
        <f>'PES- PEI 2023'!$F$23</f>
        <v>Entidades del Sector alineadas a la directriz de manejo de imagen y plan de medios de la Presidencia de la República.</v>
      </c>
      <c r="F3415" s="820">
        <v>8</v>
      </c>
      <c r="G3415" s="820" t="s">
        <v>2450</v>
      </c>
      <c r="H3415" s="633">
        <f>'PES- PEI 2023'!$BE$23</f>
        <v>1</v>
      </c>
      <c r="I3415">
        <f>'PES- PEI 2023'!AS23+'PES- PEI 2023'!AT23+'PES- PEI 2023'!AU23+'PES- PEI 2023'!AV23+'PES- PEI 2023'!AW23+'PES- PEI 2023'!AX23+'PES- PEI 2023'!AY23+'PES- PEI 2023'!AZ23</f>
        <v>0</v>
      </c>
      <c r="J3415">
        <f>'PES- PEI 2023'!BH23+'PES- PEI 2023'!BI23+'PES- PEI 2023'!BJ23+'PES- PEI 2023'!BK23+'PES- PEI 2023'!BL23+'PES- PEI 2023'!BM23+'PES- PEI 2023'!BN23+'PES- PEI 2023'!BO23</f>
        <v>0</v>
      </c>
      <c r="K3415" s="842">
        <f t="shared" si="92"/>
        <v>0</v>
      </c>
      <c r="L3415" s="842">
        <f t="shared" si="93"/>
        <v>0</v>
      </c>
      <c r="M3415">
        <f>'PES- PEI 2023'!AZ23</f>
        <v>0</v>
      </c>
      <c r="N3415">
        <f>'PES- PEI 2023'!BO23</f>
        <v>0</v>
      </c>
      <c r="O3415" s="843" t="e">
        <f t="shared" si="91"/>
        <v>#DIV/0!</v>
      </c>
      <c r="P3415" s="820">
        <f>Tabla13[[#This Row],[Ejec Real Acumu]]-Tabla13[[#This Row],[Proyec Ejec Acumul]]</f>
        <v>0</v>
      </c>
      <c r="Q3415" s="820">
        <f>Tabla13[[#This Row],[Ejec Real Mes]]-Tabla13[[#This Row],[Program Entreg Mes]]</f>
        <v>0</v>
      </c>
    </row>
    <row r="3416" spans="1:17">
      <c r="A3416" s="820">
        <v>20</v>
      </c>
      <c r="B3416" s="820" t="s">
        <v>2472</v>
      </c>
      <c r="C3416" s="820" t="s">
        <v>2473</v>
      </c>
      <c r="D3416" s="820" t="str">
        <f>'PES- PEI 2023'!$BG$24</f>
        <v>Oficina de Informática y Desarrollo Tecnológico</v>
      </c>
      <c r="E3416" t="str">
        <f>'PES- PEI 2023'!$F$24</f>
        <v>Plan de acción implementado para el intercambio de información</v>
      </c>
      <c r="F3416" s="820">
        <v>8</v>
      </c>
      <c r="G3416" s="820" t="s">
        <v>2450</v>
      </c>
      <c r="H3416" s="633">
        <f>'PES- PEI 2023'!$BE$24</f>
        <v>0.05</v>
      </c>
      <c r="I3416">
        <f>'PES- PEI 2023'!AS24+'PES- PEI 2023'!AT24+'PES- PEI 2023'!AU24+'PES- PEI 2023'!AV24+'PES- PEI 2023'!AW24+'PES- PEI 2023'!AX24+'PES- PEI 2023'!AY24+'PES- PEI 2023'!AZ24</f>
        <v>0</v>
      </c>
      <c r="J3416">
        <f>'PES- PEI 2023'!BH24+'PES- PEI 2023'!BI24+'PES- PEI 2023'!BJ24+'PES- PEI 2023'!BK24+'PES- PEI 2023'!BL24+'PES- PEI 2023'!BM24+'PES- PEI 2023'!BN24+'PES- PEI 2023'!BO24</f>
        <v>0</v>
      </c>
      <c r="K3416" s="842">
        <f t="shared" si="92"/>
        <v>0</v>
      </c>
      <c r="L3416" s="842">
        <f t="shared" si="93"/>
        <v>0</v>
      </c>
      <c r="M3416">
        <f>'PES- PEI 2023'!AZ24</f>
        <v>0</v>
      </c>
      <c r="N3416">
        <f>'PES- PEI 2023'!BO24</f>
        <v>0</v>
      </c>
      <c r="O3416" s="843" t="e">
        <f t="shared" si="91"/>
        <v>#DIV/0!</v>
      </c>
      <c r="P3416" s="820">
        <f>Tabla13[[#This Row],[Ejec Real Acumu]]-Tabla13[[#This Row],[Proyec Ejec Acumul]]</f>
        <v>0</v>
      </c>
      <c r="Q3416" s="820">
        <f>Tabla13[[#This Row],[Ejec Real Mes]]-Tabla13[[#This Row],[Program Entreg Mes]]</f>
        <v>0</v>
      </c>
    </row>
    <row r="3417" spans="1:17">
      <c r="A3417" s="820">
        <v>21</v>
      </c>
      <c r="B3417" s="820" t="s">
        <v>2472</v>
      </c>
      <c r="C3417" s="820" t="s">
        <v>2473</v>
      </c>
      <c r="D3417" s="820" t="str">
        <f>'PES- PEI 2023'!$BG$25</f>
        <v>Oficina de Informática y Desarrollo Tecnológico</v>
      </c>
      <c r="E3417" t="str">
        <f>'PES- PEI 2023'!$F$25</f>
        <v xml:space="preserve">Plan de recuperación ante Desastres  (DRP)  Implementado en los servicios de TI críticos </v>
      </c>
      <c r="F3417" s="820">
        <v>8</v>
      </c>
      <c r="G3417" s="820" t="s">
        <v>2450</v>
      </c>
      <c r="H3417">
        <f>'PES- PEI 2023'!$BE$25</f>
        <v>1</v>
      </c>
      <c r="I3417">
        <f>'PES- PEI 2023'!AS25+'PES- PEI 2023'!AT25+'PES- PEI 2023'!AU25+'PES- PEI 2023'!AV25+'PES- PEI 2023'!AW25+'PES- PEI 2023'!AX25+'PES- PEI 2023'!AY25+'PES- PEI 2023'!AZ25</f>
        <v>0</v>
      </c>
      <c r="J3417">
        <f>'PES- PEI 2023'!BH25+'PES- PEI 2023'!BI25+'PES- PEI 2023'!BJ25+'PES- PEI 2023'!BK25+'PES- PEI 2023'!BL25+'PES- PEI 2023'!BM25+'PES- PEI 2023'!BN25+'PES- PEI 2023'!BO25</f>
        <v>0</v>
      </c>
      <c r="K3417" s="842">
        <f t="shared" si="92"/>
        <v>0</v>
      </c>
      <c r="L3417" s="842">
        <f t="shared" si="93"/>
        <v>0</v>
      </c>
      <c r="M3417">
        <f>'PES- PEI 2023'!AZ25</f>
        <v>0</v>
      </c>
      <c r="N3417">
        <f>'PES- PEI 2023'!BO25</f>
        <v>0</v>
      </c>
      <c r="O3417" s="843" t="e">
        <f t="shared" si="91"/>
        <v>#DIV/0!</v>
      </c>
      <c r="P3417" s="820">
        <f>Tabla13[[#This Row],[Ejec Real Acumu]]-Tabla13[[#This Row],[Proyec Ejec Acumul]]</f>
        <v>0</v>
      </c>
      <c r="Q3417" s="820">
        <f>Tabla13[[#This Row],[Ejec Real Mes]]-Tabla13[[#This Row],[Program Entreg Mes]]</f>
        <v>0</v>
      </c>
    </row>
    <row r="3418" spans="1:17">
      <c r="A3418" s="820">
        <v>22</v>
      </c>
      <c r="B3418" s="820" t="s">
        <v>2472</v>
      </c>
      <c r="C3418" s="820" t="s">
        <v>2473</v>
      </c>
      <c r="D3418" s="820" t="str">
        <f>'PES- PEI 2023'!$BG$26</f>
        <v>Oficina de Informática y Desarrollo Tecnológico</v>
      </c>
      <c r="E3418" t="str">
        <f>'PES- PEI 2023'!$F$26</f>
        <v>Vulnerabilidades críticas remediadas o solucionadas</v>
      </c>
      <c r="F3418" s="820">
        <v>8</v>
      </c>
      <c r="G3418" s="820" t="s">
        <v>2450</v>
      </c>
      <c r="H3418" s="633">
        <f>'PES- PEI 2023'!$BE$26</f>
        <v>1</v>
      </c>
      <c r="I3418">
        <f>'PES- PEI 2023'!AS26+'PES- PEI 2023'!AT26+'PES- PEI 2023'!AU26+'PES- PEI 2023'!AV26+'PES- PEI 2023'!AW26+'PES- PEI 2023'!AX26+'PES- PEI 2023'!AY26+'PES- PEI 2023'!AZ26</f>
        <v>0</v>
      </c>
      <c r="J3418">
        <f>'PES- PEI 2023'!BH26+'PES- PEI 2023'!BI26+'PES- PEI 2023'!BJ26+'PES- PEI 2023'!BK26+'PES- PEI 2023'!BL26+'PES- PEI 2023'!BM26+'PES- PEI 2023'!BN26+'PES- PEI 2023'!BO26</f>
        <v>0.1</v>
      </c>
      <c r="K3418" s="842">
        <f t="shared" si="92"/>
        <v>0</v>
      </c>
      <c r="L3418" s="842">
        <f t="shared" si="93"/>
        <v>0.1</v>
      </c>
      <c r="M3418">
        <f>'PES- PEI 2023'!AZ26</f>
        <v>0</v>
      </c>
      <c r="N3418">
        <f>'PES- PEI 2023'!BO26</f>
        <v>0</v>
      </c>
      <c r="O3418" s="843" t="e">
        <f t="shared" si="91"/>
        <v>#DIV/0!</v>
      </c>
      <c r="P3418" s="820">
        <f>Tabla13[[#This Row],[Ejec Real Acumu]]-Tabla13[[#This Row],[Proyec Ejec Acumul]]</f>
        <v>0.1</v>
      </c>
      <c r="Q3418" s="820">
        <f>Tabla13[[#This Row],[Ejec Real Mes]]-Tabla13[[#This Row],[Program Entreg Mes]]</f>
        <v>0</v>
      </c>
    </row>
    <row r="3419" spans="1:17">
      <c r="A3419" s="820">
        <v>1</v>
      </c>
      <c r="B3419" s="820" t="s">
        <v>2472</v>
      </c>
      <c r="C3419" s="820" t="s">
        <v>2473</v>
      </c>
      <c r="D3419" s="820" t="str">
        <f>'PES- PEI 2023'!$BG$5</f>
        <v>Subdirección de Servicios Metrológicos y Relación con el Ciudadano</v>
      </c>
      <c r="E3419" t="str">
        <f>'PES- PEI 2023'!$F$5</f>
        <v>Aumento de servicios metrológicos prestados</v>
      </c>
      <c r="F3419" s="820">
        <v>9</v>
      </c>
      <c r="G3419" s="820" t="s">
        <v>2451</v>
      </c>
      <c r="H3419" s="633">
        <f>'PES- PEI 2023'!$BE$5</f>
        <v>0.03</v>
      </c>
      <c r="I3419">
        <f>'PES- PEI 2023'!AS5+'PES- PEI 2023'!AT5+'PES- PEI 2023'!AU5+'PES- PEI 2023'!AV5+'PES- PEI 2023'!AW5+'PES- PEI 2023'!AX5+'PES- PEI 2023'!AY5+'PES- PEI 2023'!AZ5+'PES- PEI 2023'!BA5</f>
        <v>0</v>
      </c>
      <c r="J3419">
        <f>'PES- PEI 2023'!BH5+'PES- PEI 2023'!BI5+'PES- PEI 2023'!BJ5+'PES- PEI 2023'!BK5+'PES- PEI 2023'!BL5+'PES- PEI 2023'!BM5+'PES- PEI 2023'!BN5+'PES- PEI 2023'!BO5+'PES- PEI 2023'!BP5</f>
        <v>0</v>
      </c>
      <c r="K3419" s="842">
        <f t="shared" si="92"/>
        <v>0</v>
      </c>
      <c r="L3419" s="842">
        <f t="shared" si="93"/>
        <v>0</v>
      </c>
      <c r="M3419">
        <f>'PES- PEI 2023'!BA5</f>
        <v>0</v>
      </c>
      <c r="N3419">
        <f>'PES- PEI 2023'!BP5</f>
        <v>0</v>
      </c>
      <c r="O3419" s="843" t="e">
        <f t="shared" si="91"/>
        <v>#DIV/0!</v>
      </c>
      <c r="P3419" s="820">
        <f>Tabla13[[#This Row],[Ejec Real Acumu]]-Tabla13[[#This Row],[Proyec Ejec Acumul]]</f>
        <v>0</v>
      </c>
      <c r="Q3419" s="820">
        <f>Tabla13[[#This Row],[Ejec Real Mes]]-Tabla13[[#This Row],[Program Entreg Mes]]</f>
        <v>0</v>
      </c>
    </row>
    <row r="3420" spans="1:17">
      <c r="A3420" s="820">
        <v>2</v>
      </c>
      <c r="B3420" s="820" t="s">
        <v>2472</v>
      </c>
      <c r="C3420" s="820" t="s">
        <v>2473</v>
      </c>
      <c r="D3420" s="820" t="str">
        <f>'PES- PEI 2023'!$BG$6</f>
        <v>Subdirección de Servicios Metrológicos y Relación con el Ciudadano</v>
      </c>
      <c r="E3420" t="str">
        <f>'PES- PEI 2023'!$F$6</f>
        <v>Estudios de identificación de brechas metrológicas que contribuyan a las apuestas productivas estratégicas</v>
      </c>
      <c r="F3420" s="820">
        <v>9</v>
      </c>
      <c r="G3420" s="820" t="s">
        <v>2451</v>
      </c>
      <c r="H3420">
        <f>'PES- PEI 2023'!$BE$6</f>
        <v>2</v>
      </c>
      <c r="I3420">
        <f>'PES- PEI 2023'!AS6+'PES- PEI 2023'!AT6+'PES- PEI 2023'!AU6+'PES- PEI 2023'!AV6+'PES- PEI 2023'!AW6+'PES- PEI 2023'!AX6+'PES- PEI 2023'!AY6+'PES- PEI 2023'!AZ6+'PES- PEI 2023'!BA6</f>
        <v>0</v>
      </c>
      <c r="J3420">
        <f>'PES- PEI 2023'!BH6+'PES- PEI 2023'!BI6+'PES- PEI 2023'!BJ6+'PES- PEI 2023'!BK6+'PES- PEI 2023'!BL6+'PES- PEI 2023'!BM6+'PES- PEI 2023'!BN6+'PES- PEI 2023'!BO6+'PES- PEI 2023'!BP6</f>
        <v>0</v>
      </c>
      <c r="K3420" s="842">
        <f t="shared" si="92"/>
        <v>0</v>
      </c>
      <c r="L3420" s="842">
        <f t="shared" si="93"/>
        <v>0</v>
      </c>
      <c r="M3420">
        <f>'PES- PEI 2023'!BA6</f>
        <v>0</v>
      </c>
      <c r="N3420">
        <f>'PES- PEI 2023'!BP6</f>
        <v>0</v>
      </c>
      <c r="O3420" s="843" t="e">
        <f t="shared" si="91"/>
        <v>#DIV/0!</v>
      </c>
      <c r="P3420" s="820">
        <f>Tabla13[[#This Row],[Ejec Real Acumu]]-Tabla13[[#This Row],[Proyec Ejec Acumul]]</f>
        <v>0</v>
      </c>
      <c r="Q3420" s="820">
        <f>Tabla13[[#This Row],[Ejec Real Mes]]-Tabla13[[#This Row],[Program Entreg Mes]]</f>
        <v>0</v>
      </c>
    </row>
    <row r="3421" spans="1:17">
      <c r="A3421" s="820">
        <v>3</v>
      </c>
      <c r="B3421" s="820" t="s">
        <v>2472</v>
      </c>
      <c r="C3421" s="820" t="s">
        <v>2473</v>
      </c>
      <c r="D3421" s="820" t="str">
        <f>'PES- PEI 2023'!$BG$7</f>
        <v>Subdirección de Servicios Metrológicos y Relación con el Ciudadano</v>
      </c>
      <c r="E3421" t="str">
        <f>'PES- PEI 2023'!$F$7</f>
        <v xml:space="preserve">Participación en eventos y canales de comunicación para divulgación de servicios del SICAL </v>
      </c>
      <c r="F3421" s="820">
        <v>9</v>
      </c>
      <c r="G3421" s="820" t="s">
        <v>2451</v>
      </c>
      <c r="H3421">
        <f>'PES- PEI 2023'!$BE$7</f>
        <v>2</v>
      </c>
      <c r="I3421">
        <f>'PES- PEI 2023'!AS7+'PES- PEI 2023'!AT7+'PES- PEI 2023'!AU7+'PES- PEI 2023'!AV7+'PES- PEI 2023'!AW7+'PES- PEI 2023'!AX7+'PES- PEI 2023'!AY7+'PES- PEI 2023'!AZ7+'PES- PEI 2023'!BA7</f>
        <v>1</v>
      </c>
      <c r="J3421">
        <f>'PES- PEI 2023'!BH7+'PES- PEI 2023'!BI7+'PES- PEI 2023'!BJ7+'PES- PEI 2023'!BK7+'PES- PEI 2023'!BL7+'PES- PEI 2023'!BM7+'PES- PEI 2023'!BN7+'PES- PEI 2023'!BO7+'PES- PEI 2023'!BP7</f>
        <v>1</v>
      </c>
      <c r="K3421" s="842">
        <f t="shared" si="92"/>
        <v>0.5</v>
      </c>
      <c r="L3421" s="842">
        <f t="shared" si="93"/>
        <v>0.5</v>
      </c>
      <c r="M3421">
        <f>'PES- PEI 2023'!BA7</f>
        <v>0</v>
      </c>
      <c r="N3421">
        <f>'PES- PEI 2023'!BP7</f>
        <v>0</v>
      </c>
      <c r="O3421" s="843" t="e">
        <f t="shared" si="91"/>
        <v>#DIV/0!</v>
      </c>
      <c r="P3421" s="820">
        <f>Tabla13[[#This Row],[Ejec Real Acumu]]-Tabla13[[#This Row],[Proyec Ejec Acumul]]</f>
        <v>0</v>
      </c>
      <c r="Q3421" s="820">
        <f>Tabla13[[#This Row],[Ejec Real Mes]]-Tabla13[[#This Row],[Program Entreg Mes]]</f>
        <v>0</v>
      </c>
    </row>
    <row r="3422" spans="1:17">
      <c r="A3422" s="820">
        <v>4</v>
      </c>
      <c r="B3422" s="820" t="s">
        <v>2472</v>
      </c>
      <c r="C3422" s="820" t="s">
        <v>2473</v>
      </c>
      <c r="D3422" s="820" t="str">
        <f>'PES- PEI 2023'!$BG$8</f>
        <v>Subdirección de Servicios Metrológicos y Relación con el Ciudadano</v>
      </c>
      <c r="E3422" t="str">
        <f>'PES- PEI 2023'!$F$8</f>
        <v>Servicios de asistencia técnica prestados para la industria en términos de lograr certificaciones de calidad</v>
      </c>
      <c r="F3422" s="820">
        <v>9</v>
      </c>
      <c r="G3422" s="820" t="s">
        <v>2451</v>
      </c>
      <c r="H3422">
        <f>'PES- PEI 2023'!$BE$8</f>
        <v>4</v>
      </c>
      <c r="I3422">
        <f>'PES- PEI 2023'!AS8+'PES- PEI 2023'!AT8+'PES- PEI 2023'!AU8+'PES- PEI 2023'!AV8+'PES- PEI 2023'!AW8+'PES- PEI 2023'!AX8+'PES- PEI 2023'!AY8+'PES- PEI 2023'!AZ8+'PES- PEI 2023'!BA8</f>
        <v>2</v>
      </c>
      <c r="J3422">
        <f>'PES- PEI 2023'!BH8+'PES- PEI 2023'!BI8+'PES- PEI 2023'!BJ8+'PES- PEI 2023'!BK8+'PES- PEI 2023'!BL8+'PES- PEI 2023'!BM8+'PES- PEI 2023'!BN8+'PES- PEI 2023'!BO8+'PES- PEI 2023'!BP8</f>
        <v>0</v>
      </c>
      <c r="K3422" s="842">
        <f t="shared" si="92"/>
        <v>0.5</v>
      </c>
      <c r="L3422" s="842">
        <f t="shared" si="93"/>
        <v>0</v>
      </c>
      <c r="M3422">
        <f>'PES- PEI 2023'!BA8</f>
        <v>2</v>
      </c>
      <c r="N3422">
        <f>'PES- PEI 2023'!BP8</f>
        <v>0</v>
      </c>
      <c r="O3422" s="843">
        <f t="shared" si="91"/>
        <v>0</v>
      </c>
      <c r="P3422" s="820">
        <f>Tabla13[[#This Row],[Ejec Real Acumu]]-Tabla13[[#This Row],[Proyec Ejec Acumul]]</f>
        <v>-2</v>
      </c>
      <c r="Q3422" s="820">
        <f>Tabla13[[#This Row],[Ejec Real Mes]]-Tabla13[[#This Row],[Program Entreg Mes]]</f>
        <v>-2</v>
      </c>
    </row>
    <row r="3423" spans="1:17">
      <c r="A3423" s="820">
        <v>5</v>
      </c>
      <c r="B3423" s="820" t="s">
        <v>2472</v>
      </c>
      <c r="C3423" s="820" t="s">
        <v>2473</v>
      </c>
      <c r="D3423" s="820" t="str">
        <f>'PES- PEI 2023'!$BG$9</f>
        <v>SMF / SMQB /  SSMRC</v>
      </c>
      <c r="E3423" t="str">
        <f>'PES- PEI 2023'!$F$9</f>
        <v>Participación en definición de regulación</v>
      </c>
      <c r="F3423" s="820">
        <v>9</v>
      </c>
      <c r="G3423" s="820" t="s">
        <v>2451</v>
      </c>
      <c r="H3423">
        <f>'PES- PEI 2023'!$BE$9</f>
        <v>1</v>
      </c>
      <c r="I3423">
        <f>'PES- PEI 2023'!AS9+'PES- PEI 2023'!AT9+'PES- PEI 2023'!AU9+'PES- PEI 2023'!AV9+'PES- PEI 2023'!AW9+'PES- PEI 2023'!AX9+'PES- PEI 2023'!AY9+'PES- PEI 2023'!AZ9+'PES- PEI 2023'!BA9</f>
        <v>0</v>
      </c>
      <c r="J3423">
        <f>'PES- PEI 2023'!BH9+'PES- PEI 2023'!BI9+'PES- PEI 2023'!BJ9+'PES- PEI 2023'!BK9+'PES- PEI 2023'!BL9+'PES- PEI 2023'!BM9+'PES- PEI 2023'!BN9+'PES- PEI 2023'!BO9+'PES- PEI 2023'!BP9</f>
        <v>0</v>
      </c>
      <c r="K3423" s="842">
        <f t="shared" si="92"/>
        <v>0</v>
      </c>
      <c r="L3423" s="842">
        <f t="shared" si="93"/>
        <v>0</v>
      </c>
      <c r="M3423">
        <f>'PES- PEI 2023'!BA9</f>
        <v>0</v>
      </c>
      <c r="N3423">
        <f>'PES- PEI 2023'!BP9</f>
        <v>0</v>
      </c>
      <c r="O3423" s="843" t="e">
        <f t="shared" si="91"/>
        <v>#DIV/0!</v>
      </c>
      <c r="P3423" s="820">
        <f>Tabla13[[#This Row],[Ejec Real Acumu]]-Tabla13[[#This Row],[Proyec Ejec Acumul]]</f>
        <v>0</v>
      </c>
      <c r="Q3423" s="820">
        <f>Tabla13[[#This Row],[Ejec Real Mes]]-Tabla13[[#This Row],[Program Entreg Mes]]</f>
        <v>0</v>
      </c>
    </row>
    <row r="3424" spans="1:17">
      <c r="A3424" s="820">
        <v>6</v>
      </c>
      <c r="B3424" s="820" t="s">
        <v>2472</v>
      </c>
      <c r="C3424" s="820" t="s">
        <v>2473</v>
      </c>
      <c r="D3424" s="820" t="str">
        <f>'PES- PEI 2023'!$BG$10</f>
        <v>Subdirección de Servicios Metrológicos y Relación con el Ciudadano</v>
      </c>
      <c r="E3424" t="str">
        <f>'PES- PEI 2023'!$F$10</f>
        <v>Actividades de CTI implementadas</v>
      </c>
      <c r="F3424" s="820">
        <v>9</v>
      </c>
      <c r="G3424" s="820" t="s">
        <v>2451</v>
      </c>
      <c r="H3424">
        <f>'PES- PEI 2023'!$BE$10</f>
        <v>13</v>
      </c>
      <c r="I3424">
        <f>'PES- PEI 2023'!AS10+'PES- PEI 2023'!AT10+'PES- PEI 2023'!AU10+'PES- PEI 2023'!AV10+'PES- PEI 2023'!AW10+'PES- PEI 2023'!AX10+'PES- PEI 2023'!AY10+'PES- PEI 2023'!AZ10+'PES- PEI 2023'!BA10</f>
        <v>6</v>
      </c>
      <c r="J3424">
        <f>'PES- PEI 2023'!BH10+'PES- PEI 2023'!BI10+'PES- PEI 2023'!BJ10+'PES- PEI 2023'!BK10+'PES- PEI 2023'!BL10+'PES- PEI 2023'!BM10+'PES- PEI 2023'!BN10+'PES- PEI 2023'!BO10+'PES- PEI 2023'!BP10</f>
        <v>7</v>
      </c>
      <c r="K3424" s="842">
        <f t="shared" si="92"/>
        <v>0.46153846153846156</v>
      </c>
      <c r="L3424" s="842">
        <f t="shared" si="93"/>
        <v>0.53846153846153844</v>
      </c>
      <c r="M3424">
        <f>'PES- PEI 2023'!BA10</f>
        <v>0</v>
      </c>
      <c r="N3424">
        <f>'PES- PEI 2023'!BP10</f>
        <v>1</v>
      </c>
      <c r="O3424" s="843" t="e">
        <f t="shared" si="91"/>
        <v>#DIV/0!</v>
      </c>
      <c r="P3424" s="820">
        <f>Tabla13[[#This Row],[Ejec Real Acumu]]-Tabla13[[#This Row],[Proyec Ejec Acumul]]</f>
        <v>1</v>
      </c>
      <c r="Q3424" s="820">
        <f>Tabla13[[#This Row],[Ejec Real Mes]]-Tabla13[[#This Row],[Program Entreg Mes]]</f>
        <v>1</v>
      </c>
    </row>
    <row r="3425" spans="1:17">
      <c r="A3425" s="820">
        <v>7</v>
      </c>
      <c r="B3425" s="820" t="s">
        <v>2472</v>
      </c>
      <c r="C3425" s="820" t="s">
        <v>2473</v>
      </c>
      <c r="D3425" s="820" t="str">
        <f>'PES- PEI 2023'!$BG$11</f>
        <v>Subdirección de Servicios Metrológicos y Relación con el Ciudadano</v>
      </c>
      <c r="E3425" t="str">
        <f>'PES- PEI 2023'!$F$11</f>
        <v xml:space="preserve">Aumento de servicios de capacitación en metrología prestados </v>
      </c>
      <c r="F3425" s="820">
        <v>9</v>
      </c>
      <c r="G3425" s="820" t="s">
        <v>2451</v>
      </c>
      <c r="H3425">
        <f>'PES- PEI 2023'!$BE$11</f>
        <v>0.02</v>
      </c>
      <c r="I3425">
        <f>'PES- PEI 2023'!AS11+'PES- PEI 2023'!AT11+'PES- PEI 2023'!AU11+'PES- PEI 2023'!AV11+'PES- PEI 2023'!AW11+'PES- PEI 2023'!AX11+'PES- PEI 2023'!AY11+'PES- PEI 2023'!AZ11+'PES- PEI 2023'!BA11</f>
        <v>0</v>
      </c>
      <c r="J3425">
        <f>'PES- PEI 2023'!BH11+'PES- PEI 2023'!BI11+'PES- PEI 2023'!BJ11+'PES- PEI 2023'!BK11+'PES- PEI 2023'!BL11+'PES- PEI 2023'!BM11+'PES- PEI 2023'!BN11+'PES- PEI 2023'!BO11+'PES- PEI 2023'!BP11</f>
        <v>0</v>
      </c>
      <c r="K3425" s="842">
        <f t="shared" si="92"/>
        <v>0</v>
      </c>
      <c r="L3425" s="842">
        <f t="shared" si="93"/>
        <v>0</v>
      </c>
      <c r="M3425">
        <f>'PES- PEI 2023'!BA11</f>
        <v>0</v>
      </c>
      <c r="N3425">
        <f>'PES- PEI 2023'!BP11</f>
        <v>0</v>
      </c>
      <c r="O3425" s="843" t="e">
        <f t="shared" si="91"/>
        <v>#DIV/0!</v>
      </c>
      <c r="P3425" s="820">
        <f>Tabla13[[#This Row],[Ejec Real Acumu]]-Tabla13[[#This Row],[Proyec Ejec Acumul]]</f>
        <v>0</v>
      </c>
      <c r="Q3425" s="820">
        <f>Tabla13[[#This Row],[Ejec Real Mes]]-Tabla13[[#This Row],[Program Entreg Mes]]</f>
        <v>0</v>
      </c>
    </row>
    <row r="3426" spans="1:17">
      <c r="A3426" s="820">
        <v>8</v>
      </c>
      <c r="B3426" s="820" t="s">
        <v>2472</v>
      </c>
      <c r="C3426" s="820" t="s">
        <v>2473</v>
      </c>
      <c r="D3426" s="820" t="str">
        <f>'PES- PEI 2023'!$BG$12</f>
        <v>SMF / SMQB /  SSMRC</v>
      </c>
      <c r="E3426" t="str">
        <f>'PES- PEI 2023'!$F$12</f>
        <v>Oportunidades identificadas desde la metrología para atender condiciones favorables del comercio exterior</v>
      </c>
      <c r="F3426" s="820">
        <v>9</v>
      </c>
      <c r="G3426" s="820" t="s">
        <v>2451</v>
      </c>
      <c r="H3426">
        <f>'PES- PEI 2023'!$BE$12</f>
        <v>1</v>
      </c>
      <c r="I3426">
        <f>'PES- PEI 2023'!AS12+'PES- PEI 2023'!AT12+'PES- PEI 2023'!AU12+'PES- PEI 2023'!AV12+'PES- PEI 2023'!AW12+'PES- PEI 2023'!AX12+'PES- PEI 2023'!AY12+'PES- PEI 2023'!AZ12+'PES- PEI 2023'!BA12</f>
        <v>0</v>
      </c>
      <c r="J3426">
        <f>'PES- PEI 2023'!BH12+'PES- PEI 2023'!BI12+'PES- PEI 2023'!BJ12+'PES- PEI 2023'!BK12+'PES- PEI 2023'!BL12+'PES- PEI 2023'!BM12+'PES- PEI 2023'!BN12+'PES- PEI 2023'!BO12+'PES- PEI 2023'!BP12</f>
        <v>0</v>
      </c>
      <c r="K3426" s="842">
        <f t="shared" si="92"/>
        <v>0</v>
      </c>
      <c r="L3426" s="842">
        <f t="shared" si="93"/>
        <v>0</v>
      </c>
      <c r="M3426">
        <f>'PES- PEI 2023'!BA12</f>
        <v>0</v>
      </c>
      <c r="N3426">
        <f>'PES- PEI 2023'!BP12</f>
        <v>0</v>
      </c>
      <c r="O3426" s="843" t="e">
        <f t="shared" si="91"/>
        <v>#DIV/0!</v>
      </c>
      <c r="P3426" s="820">
        <f>Tabla13[[#This Row],[Ejec Real Acumu]]-Tabla13[[#This Row],[Proyec Ejec Acumul]]</f>
        <v>0</v>
      </c>
      <c r="Q3426" s="820">
        <f>Tabla13[[#This Row],[Ejec Real Mes]]-Tabla13[[#This Row],[Program Entreg Mes]]</f>
        <v>0</v>
      </c>
    </row>
    <row r="3427" spans="1:17">
      <c r="A3427" s="820">
        <v>9</v>
      </c>
      <c r="B3427" s="820" t="s">
        <v>2472</v>
      </c>
      <c r="C3427" s="820" t="s">
        <v>2473</v>
      </c>
      <c r="D3427" s="820" t="str">
        <f>'PES- PEI 2023'!$BG$13</f>
        <v>Subdirección de Servicios Metrológicos y Relación con el Ciudadano</v>
      </c>
      <c r="E3427" t="str">
        <f>'PES- PEI 2023'!$F$13</f>
        <v>Aumento de servicios prestados calibración y ensayos de aptitud</v>
      </c>
      <c r="F3427" s="820">
        <v>9</v>
      </c>
      <c r="G3427" s="820" t="s">
        <v>2451</v>
      </c>
      <c r="H3427">
        <f>'PES- PEI 2023'!$BE$13</f>
        <v>0.02</v>
      </c>
      <c r="I3427">
        <f>'PES- PEI 2023'!AS13+'PES- PEI 2023'!AT13+'PES- PEI 2023'!AU13+'PES- PEI 2023'!AV13+'PES- PEI 2023'!AW13+'PES- PEI 2023'!AX13+'PES- PEI 2023'!AY13+'PES- PEI 2023'!AZ13+'PES- PEI 2023'!BA13</f>
        <v>0</v>
      </c>
      <c r="J3427">
        <f>'PES- PEI 2023'!BH13+'PES- PEI 2023'!BI13+'PES- PEI 2023'!BJ13+'PES- PEI 2023'!BK13+'PES- PEI 2023'!BL13+'PES- PEI 2023'!BM13+'PES- PEI 2023'!BN13+'PES- PEI 2023'!BO13+'PES- PEI 2023'!BP13</f>
        <v>0</v>
      </c>
      <c r="K3427" s="842">
        <f t="shared" si="92"/>
        <v>0</v>
      </c>
      <c r="L3427" s="842">
        <f t="shared" si="93"/>
        <v>0</v>
      </c>
      <c r="M3427">
        <f>'PES- PEI 2023'!BA13</f>
        <v>0</v>
      </c>
      <c r="N3427">
        <f>'PES- PEI 2023'!BP13</f>
        <v>0</v>
      </c>
      <c r="O3427" s="843" t="e">
        <f t="shared" si="91"/>
        <v>#DIV/0!</v>
      </c>
      <c r="P3427" s="820">
        <f>Tabla13[[#This Row],[Ejec Real Acumu]]-Tabla13[[#This Row],[Proyec Ejec Acumul]]</f>
        <v>0</v>
      </c>
      <c r="Q3427" s="820">
        <f>Tabla13[[#This Row],[Ejec Real Mes]]-Tabla13[[#This Row],[Program Entreg Mes]]</f>
        <v>0</v>
      </c>
    </row>
    <row r="3428" spans="1:17">
      <c r="A3428" s="820">
        <v>10</v>
      </c>
      <c r="B3428" s="820" t="s">
        <v>2472</v>
      </c>
      <c r="C3428" s="820" t="s">
        <v>2473</v>
      </c>
      <c r="D3428" s="820" t="str">
        <f>'PES- PEI 2023'!$BG$14</f>
        <v>Subdirección de Servicios Metrológicos y Relación con el Ciudadano</v>
      </c>
      <c r="E3428" t="str">
        <f>'PES- PEI 2023'!$F$14</f>
        <v>Oportunidades en materia de metrología que apoyen la estrategia nacional de turismo responsable identificadas</v>
      </c>
      <c r="F3428" s="820">
        <v>9</v>
      </c>
      <c r="G3428" s="820" t="s">
        <v>2451</v>
      </c>
      <c r="H3428">
        <f>'PES- PEI 2023'!$BE$14</f>
        <v>1</v>
      </c>
      <c r="I3428">
        <f>'PES- PEI 2023'!AS14+'PES- PEI 2023'!AT14+'PES- PEI 2023'!AU14+'PES- PEI 2023'!AV14+'PES- PEI 2023'!AW14+'PES- PEI 2023'!AX14+'PES- PEI 2023'!AY14+'PES- PEI 2023'!AZ14+'PES- PEI 2023'!BA14</f>
        <v>0</v>
      </c>
      <c r="J3428">
        <f>'PES- PEI 2023'!BH14+'PES- PEI 2023'!BI14+'PES- PEI 2023'!BJ14+'PES- PEI 2023'!BK14+'PES- PEI 2023'!BL14+'PES- PEI 2023'!BM14+'PES- PEI 2023'!BN14+'PES- PEI 2023'!BO14+'PES- PEI 2023'!BP14</f>
        <v>0</v>
      </c>
      <c r="K3428" s="842">
        <f t="shared" si="92"/>
        <v>0</v>
      </c>
      <c r="L3428" s="842">
        <f t="shared" si="93"/>
        <v>0</v>
      </c>
      <c r="M3428">
        <f>'PES- PEI 2023'!BA14</f>
        <v>0</v>
      </c>
      <c r="N3428">
        <f>'PES- PEI 2023'!BP14</f>
        <v>0</v>
      </c>
      <c r="O3428" s="843" t="e">
        <f t="shared" si="91"/>
        <v>#DIV/0!</v>
      </c>
      <c r="P3428" s="820">
        <f>Tabla13[[#This Row],[Ejec Real Acumu]]-Tabla13[[#This Row],[Proyec Ejec Acumul]]</f>
        <v>0</v>
      </c>
      <c r="Q3428" s="820">
        <f>Tabla13[[#This Row],[Ejec Real Mes]]-Tabla13[[#This Row],[Program Entreg Mes]]</f>
        <v>0</v>
      </c>
    </row>
    <row r="3429" spans="1:17">
      <c r="A3429" s="820">
        <v>11</v>
      </c>
      <c r="B3429" s="820" t="s">
        <v>2472</v>
      </c>
      <c r="C3429" s="820" t="s">
        <v>2473</v>
      </c>
      <c r="D3429" s="820" t="str">
        <f>'PES- PEI 2023'!$BG$15</f>
        <v>Subdirección de Servicios Metrológicos y Relación con el Ciudadano</v>
      </c>
      <c r="E3429" t="str">
        <f>'PES- PEI 2023'!$F$15</f>
        <v>Planes de acción para disminución de brechas de capacidades de medición y calibración, desarrollados</v>
      </c>
      <c r="F3429" s="820">
        <v>9</v>
      </c>
      <c r="G3429" s="820" t="s">
        <v>2451</v>
      </c>
      <c r="H3429">
        <f>'PES- PEI 2023'!$BE$15</f>
        <v>1</v>
      </c>
      <c r="I3429">
        <f>'PES- PEI 2023'!AS15+'PES- PEI 2023'!AT15+'PES- PEI 2023'!AU15+'PES- PEI 2023'!AV15+'PES- PEI 2023'!AW15+'PES- PEI 2023'!AX15+'PES- PEI 2023'!AY15+'PES- PEI 2023'!AZ15+'PES- PEI 2023'!BA15</f>
        <v>0</v>
      </c>
      <c r="J3429">
        <f>'PES- PEI 2023'!BH15+'PES- PEI 2023'!BI15+'PES- PEI 2023'!BJ15+'PES- PEI 2023'!BK15+'PES- PEI 2023'!BL15+'PES- PEI 2023'!BM15+'PES- PEI 2023'!BN15+'PES- PEI 2023'!BO15+'PES- PEI 2023'!BP15</f>
        <v>0</v>
      </c>
      <c r="K3429" s="842">
        <f t="shared" si="92"/>
        <v>0</v>
      </c>
      <c r="L3429" s="842">
        <f t="shared" si="93"/>
        <v>0</v>
      </c>
      <c r="M3429">
        <f>'PES- PEI 2023'!BA15</f>
        <v>0</v>
      </c>
      <c r="N3429">
        <f>'PES- PEI 2023'!BP15</f>
        <v>0</v>
      </c>
      <c r="O3429" s="843" t="e">
        <f t="shared" si="91"/>
        <v>#DIV/0!</v>
      </c>
      <c r="P3429" s="820">
        <f>Tabla13[[#This Row],[Ejec Real Acumu]]-Tabla13[[#This Row],[Proyec Ejec Acumul]]</f>
        <v>0</v>
      </c>
      <c r="Q3429" s="820">
        <f>Tabla13[[#This Row],[Ejec Real Mes]]-Tabla13[[#This Row],[Program Entreg Mes]]</f>
        <v>0</v>
      </c>
    </row>
    <row r="3430" spans="1:17">
      <c r="A3430" s="820">
        <v>12</v>
      </c>
      <c r="B3430" s="820" t="s">
        <v>2472</v>
      </c>
      <c r="C3430" s="820" t="s">
        <v>2473</v>
      </c>
      <c r="D3430" s="820" t="str">
        <f>'PES- PEI 2023'!$BG$16</f>
        <v>Subdirección de Servicios Metrológicos y Relación con el Ciudadano</v>
      </c>
      <c r="E3430" t="str">
        <f>'PES- PEI 2023'!$F$16</f>
        <v>Sectores de las regiones con identificación de brechas de capacidades metrológicas</v>
      </c>
      <c r="F3430" s="820">
        <v>9</v>
      </c>
      <c r="G3430" s="820" t="s">
        <v>2451</v>
      </c>
      <c r="H3430">
        <f>'PES- PEI 2023'!$BE$16</f>
        <v>2</v>
      </c>
      <c r="I3430">
        <f>'PES- PEI 2023'!AS16+'PES- PEI 2023'!AT16+'PES- PEI 2023'!AU16+'PES- PEI 2023'!AV16+'PES- PEI 2023'!AW16+'PES- PEI 2023'!AX16+'PES- PEI 2023'!AY16+'PES- PEI 2023'!AZ16+'PES- PEI 2023'!BA16</f>
        <v>0</v>
      </c>
      <c r="J3430">
        <f>'PES- PEI 2023'!BH16+'PES- PEI 2023'!BI16+'PES- PEI 2023'!BJ16+'PES- PEI 2023'!BK16+'PES- PEI 2023'!BL16+'PES- PEI 2023'!BM16+'PES- PEI 2023'!BN16+'PES- PEI 2023'!BO16+'PES- PEI 2023'!BP16</f>
        <v>0</v>
      </c>
      <c r="K3430" s="842">
        <f t="shared" si="92"/>
        <v>0</v>
      </c>
      <c r="L3430" s="842">
        <f t="shared" si="93"/>
        <v>0</v>
      </c>
      <c r="M3430">
        <f>'PES- PEI 2023'!BA16</f>
        <v>0</v>
      </c>
      <c r="N3430">
        <f>'PES- PEI 2023'!BP16</f>
        <v>0</v>
      </c>
      <c r="O3430" s="843" t="e">
        <f t="shared" si="91"/>
        <v>#DIV/0!</v>
      </c>
      <c r="P3430" s="820">
        <f>Tabla13[[#This Row],[Ejec Real Acumu]]-Tabla13[[#This Row],[Proyec Ejec Acumul]]</f>
        <v>0</v>
      </c>
      <c r="Q3430" s="820">
        <f>Tabla13[[#This Row],[Ejec Real Mes]]-Tabla13[[#This Row],[Program Entreg Mes]]</f>
        <v>0</v>
      </c>
    </row>
    <row r="3431" spans="1:17">
      <c r="A3431" s="820">
        <v>13</v>
      </c>
      <c r="B3431" s="820" t="s">
        <v>2472</v>
      </c>
      <c r="C3431" s="820" t="s">
        <v>2473</v>
      </c>
      <c r="D3431" s="820" t="str">
        <f>'PES- PEI 2023'!$BG$17</f>
        <v xml:space="preserve">Dirección General </v>
      </c>
      <c r="E3431" t="str">
        <f>'PES- PEI 2023'!$F$17</f>
        <v>Rediseño institucional implementado</v>
      </c>
      <c r="F3431" s="820">
        <v>9</v>
      </c>
      <c r="G3431" s="820" t="s">
        <v>2451</v>
      </c>
      <c r="H3431" s="633">
        <f>'PES- PEI 2023'!$BE$17</f>
        <v>0.3</v>
      </c>
      <c r="I3431">
        <f>'PES- PEI 2023'!AS17+'PES- PEI 2023'!AT17+'PES- PEI 2023'!AU17+'PES- PEI 2023'!AV17+'PES- PEI 2023'!AW17+'PES- PEI 2023'!AX17+'PES- PEI 2023'!AY17+'PES- PEI 2023'!AZ17+'PES- PEI 2023'!BA17</f>
        <v>0</v>
      </c>
      <c r="J3431">
        <f>'PES- PEI 2023'!BH17+'PES- PEI 2023'!BI17+'PES- PEI 2023'!BJ17+'PES- PEI 2023'!BK17+'PES- PEI 2023'!BL17+'PES- PEI 2023'!BM17+'PES- PEI 2023'!BN17+'PES- PEI 2023'!BO17+'PES- PEI 2023'!BP17</f>
        <v>0</v>
      </c>
      <c r="K3431" s="842">
        <f t="shared" si="92"/>
        <v>0</v>
      </c>
      <c r="L3431" s="842">
        <f t="shared" si="93"/>
        <v>0</v>
      </c>
      <c r="M3431">
        <f>'PES- PEI 2023'!BA17</f>
        <v>0</v>
      </c>
      <c r="N3431">
        <f>'PES- PEI 2023'!BP17</f>
        <v>0</v>
      </c>
      <c r="O3431" s="843" t="e">
        <f t="shared" si="91"/>
        <v>#DIV/0!</v>
      </c>
      <c r="P3431" s="820">
        <f>Tabla13[[#This Row],[Ejec Real Acumu]]-Tabla13[[#This Row],[Proyec Ejec Acumul]]</f>
        <v>0</v>
      </c>
      <c r="Q3431" s="820">
        <f>Tabla13[[#This Row],[Ejec Real Mes]]-Tabla13[[#This Row],[Program Entreg Mes]]</f>
        <v>0</v>
      </c>
    </row>
    <row r="3432" spans="1:17">
      <c r="A3432" s="820">
        <v>14</v>
      </c>
      <c r="B3432" s="820" t="s">
        <v>2472</v>
      </c>
      <c r="C3432" s="820" t="s">
        <v>2473</v>
      </c>
      <c r="D3432" s="820" t="str">
        <f>'PES- PEI 2023'!$BG$18</f>
        <v>SSMRC / OAP</v>
      </c>
      <c r="E3432" t="str">
        <f>'PES- PEI 2023'!$F$18</f>
        <v>Estrategia de Participación Ciudadana Sectorial implementada</v>
      </c>
      <c r="F3432" s="820">
        <v>9</v>
      </c>
      <c r="G3432" s="820" t="s">
        <v>2451</v>
      </c>
      <c r="H3432" s="633">
        <f>'PES- PEI 2023'!$BE$18</f>
        <v>0.1</v>
      </c>
      <c r="I3432">
        <f>'PES- PEI 2023'!AS18+'PES- PEI 2023'!AT18+'PES- PEI 2023'!AU18+'PES- PEI 2023'!AV18+'PES- PEI 2023'!AW18+'PES- PEI 2023'!AX18+'PES- PEI 2023'!AY18+'PES- PEI 2023'!AZ18+'PES- PEI 2023'!BA18</f>
        <v>0</v>
      </c>
      <c r="J3432">
        <f>'PES- PEI 2023'!BH18+'PES- PEI 2023'!BI18+'PES- PEI 2023'!BJ18+'PES- PEI 2023'!BK18+'PES- PEI 2023'!BL18+'PES- PEI 2023'!BM18+'PES- PEI 2023'!BN18+'PES- PEI 2023'!BO18+'PES- PEI 2023'!BP18</f>
        <v>0</v>
      </c>
      <c r="K3432" s="842">
        <f t="shared" si="92"/>
        <v>0</v>
      </c>
      <c r="L3432" s="842">
        <f t="shared" si="93"/>
        <v>0</v>
      </c>
      <c r="M3432">
        <f>'PES- PEI 2023'!BA18</f>
        <v>0</v>
      </c>
      <c r="N3432">
        <f>'PES- PEI 2023'!BP18</f>
        <v>0</v>
      </c>
      <c r="O3432" s="843" t="e">
        <f t="shared" si="91"/>
        <v>#DIV/0!</v>
      </c>
      <c r="P3432" s="820">
        <f>Tabla13[[#This Row],[Ejec Real Acumu]]-Tabla13[[#This Row],[Proyec Ejec Acumul]]</f>
        <v>0</v>
      </c>
      <c r="Q3432" s="820">
        <f>Tabla13[[#This Row],[Ejec Real Mes]]-Tabla13[[#This Row],[Program Entreg Mes]]</f>
        <v>0</v>
      </c>
    </row>
    <row r="3433" spans="1:17">
      <c r="A3433" s="820">
        <v>15</v>
      </c>
      <c r="B3433" s="820" t="s">
        <v>2472</v>
      </c>
      <c r="C3433" s="820" t="s">
        <v>2473</v>
      </c>
      <c r="D3433" s="820" t="str">
        <f>'PES- PEI 2023'!$BG$19</f>
        <v>Secretaría General</v>
      </c>
      <c r="E3433" t="str">
        <f>'PES- PEI 2023'!$F$19</f>
        <v>Políticas de Prevención del Daño Antijurídico formuladas</v>
      </c>
      <c r="F3433" s="820">
        <v>9</v>
      </c>
      <c r="G3433" s="820" t="s">
        <v>2451</v>
      </c>
      <c r="H3433">
        <f>'PES- PEI 2023'!$BE$19</f>
        <v>0</v>
      </c>
      <c r="I3433">
        <f>'PES- PEI 2023'!AS19+'PES- PEI 2023'!AT19+'PES- PEI 2023'!AU19+'PES- PEI 2023'!AV19+'PES- PEI 2023'!AW19+'PES- PEI 2023'!AX19+'PES- PEI 2023'!AY19+'PES- PEI 2023'!AZ19+'PES- PEI 2023'!BA19</f>
        <v>0</v>
      </c>
      <c r="J3433">
        <f>'PES- PEI 2023'!BH19+'PES- PEI 2023'!BI19+'PES- PEI 2023'!BJ19+'PES- PEI 2023'!BK19+'PES- PEI 2023'!BL19+'PES- PEI 2023'!BM19+'PES- PEI 2023'!BN19+'PES- PEI 2023'!BO19+'PES- PEI 2023'!BP19</f>
        <v>0</v>
      </c>
      <c r="K3433" s="842" t="e">
        <f t="shared" si="92"/>
        <v>#DIV/0!</v>
      </c>
      <c r="L3433" s="842" t="e">
        <f t="shared" si="93"/>
        <v>#DIV/0!</v>
      </c>
      <c r="M3433">
        <f>'PES- PEI 2023'!BA19</f>
        <v>0</v>
      </c>
      <c r="N3433">
        <f>'PES- PEI 2023'!BP19</f>
        <v>0</v>
      </c>
      <c r="O3433" s="843" t="e">
        <f t="shared" si="91"/>
        <v>#DIV/0!</v>
      </c>
      <c r="P3433" s="820">
        <f>Tabla13[[#This Row],[Ejec Real Acumu]]-Tabla13[[#This Row],[Proyec Ejec Acumul]]</f>
        <v>0</v>
      </c>
      <c r="Q3433" s="820">
        <f>Tabla13[[#This Row],[Ejec Real Mes]]-Tabla13[[#This Row],[Program Entreg Mes]]</f>
        <v>0</v>
      </c>
    </row>
    <row r="3434" spans="1:17">
      <c r="A3434" s="820">
        <v>16</v>
      </c>
      <c r="B3434" s="820" t="s">
        <v>2472</v>
      </c>
      <c r="C3434" s="820" t="s">
        <v>2473</v>
      </c>
      <c r="D3434" s="820" t="str">
        <f>'PES- PEI 2023'!$BG$20</f>
        <v>Secretaría General</v>
      </c>
      <c r="E3434" t="str">
        <f>'PES- PEI 2023'!$F$20</f>
        <v xml:space="preserve">Capacidades del equipo jurídico fortalecidas </v>
      </c>
      <c r="F3434" s="820">
        <v>9</v>
      </c>
      <c r="G3434" s="820" t="s">
        <v>2451</v>
      </c>
      <c r="H3434" s="633">
        <f>'PES- PEI 2023'!$BE$20</f>
        <v>1</v>
      </c>
      <c r="I3434">
        <f>'PES- PEI 2023'!AS20+'PES- PEI 2023'!AT20+'PES- PEI 2023'!AU20+'PES- PEI 2023'!AV20+'PES- PEI 2023'!AW20+'PES- PEI 2023'!AX20+'PES- PEI 2023'!AY20+'PES- PEI 2023'!AZ20+'PES- PEI 2023'!BA20</f>
        <v>0</v>
      </c>
      <c r="J3434">
        <f>'PES- PEI 2023'!BH20+'PES- PEI 2023'!BI20+'PES- PEI 2023'!BJ20+'PES- PEI 2023'!BK20+'PES- PEI 2023'!BL20+'PES- PEI 2023'!BM20+'PES- PEI 2023'!BN20+'PES- PEI 2023'!BO20+'PES- PEI 2023'!BP20</f>
        <v>0</v>
      </c>
      <c r="K3434" s="842">
        <f t="shared" si="92"/>
        <v>0</v>
      </c>
      <c r="L3434" s="842">
        <f t="shared" si="93"/>
        <v>0</v>
      </c>
      <c r="M3434">
        <f>'PES- PEI 2023'!BA20</f>
        <v>0</v>
      </c>
      <c r="N3434">
        <f>'PES- PEI 2023'!BP20</f>
        <v>0</v>
      </c>
      <c r="O3434" s="843" t="e">
        <f t="shared" si="91"/>
        <v>#DIV/0!</v>
      </c>
      <c r="P3434" s="820">
        <f>Tabla13[[#This Row],[Ejec Real Acumu]]-Tabla13[[#This Row],[Proyec Ejec Acumul]]</f>
        <v>0</v>
      </c>
      <c r="Q3434" s="820">
        <f>Tabla13[[#This Row],[Ejec Real Mes]]-Tabla13[[#This Row],[Program Entreg Mes]]</f>
        <v>0</v>
      </c>
    </row>
    <row r="3435" spans="1:17">
      <c r="A3435" s="820">
        <v>17</v>
      </c>
      <c r="B3435" s="820" t="s">
        <v>2472</v>
      </c>
      <c r="C3435" s="820" t="s">
        <v>2473</v>
      </c>
      <c r="D3435" s="820" t="str">
        <f>'PES- PEI 2023'!$BG$21</f>
        <v xml:space="preserve">Secretaría General </v>
      </c>
      <c r="E3435" t="str">
        <f>'PES- PEI 2023'!$F$21</f>
        <v>Plan de conservación, preservación y difusión del patrimonio documental del sector ejecutado</v>
      </c>
      <c r="F3435" s="820">
        <v>9</v>
      </c>
      <c r="G3435" s="820" t="s">
        <v>2451</v>
      </c>
      <c r="H3435">
        <f>'PES- PEI 2023'!$BE$21</f>
        <v>0</v>
      </c>
      <c r="I3435">
        <f>'PES- PEI 2023'!AS21+'PES- PEI 2023'!AT21+'PES- PEI 2023'!AU21+'PES- PEI 2023'!AV21+'PES- PEI 2023'!AW21+'PES- PEI 2023'!AX21+'PES- PEI 2023'!AY21+'PES- PEI 2023'!AZ21+'PES- PEI 2023'!BA21</f>
        <v>0</v>
      </c>
      <c r="J3435">
        <f>'PES- PEI 2023'!BH21+'PES- PEI 2023'!BI21+'PES- PEI 2023'!BJ21+'PES- PEI 2023'!BK21+'PES- PEI 2023'!BL21+'PES- PEI 2023'!BM21+'PES- PEI 2023'!BN21+'PES- PEI 2023'!BO21+'PES- PEI 2023'!BP21</f>
        <v>0</v>
      </c>
      <c r="K3435" s="842" t="e">
        <f t="shared" si="92"/>
        <v>#DIV/0!</v>
      </c>
      <c r="L3435" s="842" t="e">
        <f t="shared" si="93"/>
        <v>#DIV/0!</v>
      </c>
      <c r="M3435">
        <f>'PES- PEI 2023'!BA21</f>
        <v>0</v>
      </c>
      <c r="N3435">
        <f>'PES- PEI 2023'!BP21</f>
        <v>0</v>
      </c>
      <c r="O3435" s="843" t="e">
        <f t="shared" si="91"/>
        <v>#DIV/0!</v>
      </c>
      <c r="P3435" s="820">
        <f>Tabla13[[#This Row],[Ejec Real Acumu]]-Tabla13[[#This Row],[Proyec Ejec Acumul]]</f>
        <v>0</v>
      </c>
      <c r="Q3435" s="820">
        <f>Tabla13[[#This Row],[Ejec Real Mes]]-Tabla13[[#This Row],[Program Entreg Mes]]</f>
        <v>0</v>
      </c>
    </row>
    <row r="3436" spans="1:17">
      <c r="A3436" s="820">
        <v>18</v>
      </c>
      <c r="B3436" s="820" t="s">
        <v>2472</v>
      </c>
      <c r="C3436" s="820" t="s">
        <v>2473</v>
      </c>
      <c r="D3436" s="820" t="str">
        <f>'PES- PEI 2023'!$BG$22</f>
        <v xml:space="preserve">Secretaría General </v>
      </c>
      <c r="E3436" t="str">
        <f>'PES- PEI 2023'!$F$22</f>
        <v>Formato de transferencia del conocimiento implementado</v>
      </c>
      <c r="F3436" s="820">
        <v>9</v>
      </c>
      <c r="G3436" s="820" t="s">
        <v>2451</v>
      </c>
      <c r="H3436" s="633">
        <f>'PES- PEI 2023'!$BE$22</f>
        <v>1</v>
      </c>
      <c r="I3436">
        <f>'PES- PEI 2023'!AS22+'PES- PEI 2023'!AT22+'PES- PEI 2023'!AU22+'PES- PEI 2023'!AV22+'PES- PEI 2023'!AW22+'PES- PEI 2023'!AX22+'PES- PEI 2023'!AY22+'PES- PEI 2023'!AZ22+'PES- PEI 2023'!BA22</f>
        <v>0</v>
      </c>
      <c r="J3436">
        <f>'PES- PEI 2023'!BH22+'PES- PEI 2023'!BI22+'PES- PEI 2023'!BJ22+'PES- PEI 2023'!BK22+'PES- PEI 2023'!BL22+'PES- PEI 2023'!BM22+'PES- PEI 2023'!BN22+'PES- PEI 2023'!BO22+'PES- PEI 2023'!BP22</f>
        <v>0</v>
      </c>
      <c r="K3436" s="842">
        <f t="shared" si="92"/>
        <v>0</v>
      </c>
      <c r="L3436" s="842">
        <f t="shared" si="93"/>
        <v>0</v>
      </c>
      <c r="M3436">
        <f>'PES- PEI 2023'!BA22</f>
        <v>0</v>
      </c>
      <c r="N3436">
        <f>'PES- PEI 2023'!BP22</f>
        <v>0</v>
      </c>
      <c r="O3436" s="843" t="e">
        <f t="shared" si="91"/>
        <v>#DIV/0!</v>
      </c>
      <c r="P3436" s="820">
        <f>Tabla13[[#This Row],[Ejec Real Acumu]]-Tabla13[[#This Row],[Proyec Ejec Acumul]]</f>
        <v>0</v>
      </c>
      <c r="Q3436" s="820">
        <f>Tabla13[[#This Row],[Ejec Real Mes]]-Tabla13[[#This Row],[Program Entreg Mes]]</f>
        <v>0</v>
      </c>
    </row>
    <row r="3437" spans="1:17">
      <c r="A3437" s="820">
        <v>19</v>
      </c>
      <c r="B3437" s="820" t="s">
        <v>2472</v>
      </c>
      <c r="C3437" s="820" t="s">
        <v>2473</v>
      </c>
      <c r="D3437" s="820" t="str">
        <f>'PES- PEI 2023'!$BG$23</f>
        <v>Subdirección de Servicios Metrológicos y Relación con el Ciudadano</v>
      </c>
      <c r="E3437" t="str">
        <f>'PES- PEI 2023'!$F$23</f>
        <v>Entidades del Sector alineadas a la directriz de manejo de imagen y plan de medios de la Presidencia de la República.</v>
      </c>
      <c r="F3437" s="820">
        <v>9</v>
      </c>
      <c r="G3437" s="820" t="s">
        <v>2451</v>
      </c>
      <c r="H3437" s="633">
        <f>'PES- PEI 2023'!$BE$23</f>
        <v>1</v>
      </c>
      <c r="I3437">
        <f>'PES- PEI 2023'!AS23+'PES- PEI 2023'!AT23+'PES- PEI 2023'!AU23+'PES- PEI 2023'!AV23+'PES- PEI 2023'!AW23+'PES- PEI 2023'!AX23+'PES- PEI 2023'!AY23+'PES- PEI 2023'!AZ23+'PES- PEI 2023'!BA23</f>
        <v>0</v>
      </c>
      <c r="J3437">
        <f>'PES- PEI 2023'!BH23+'PES- PEI 2023'!BI23+'PES- PEI 2023'!BJ23+'PES- PEI 2023'!BK23+'PES- PEI 2023'!BL23+'PES- PEI 2023'!BM23+'PES- PEI 2023'!BN23+'PES- PEI 2023'!BO23+'PES- PEI 2023'!BP23</f>
        <v>0</v>
      </c>
      <c r="K3437" s="842">
        <f t="shared" si="92"/>
        <v>0</v>
      </c>
      <c r="L3437" s="842">
        <f t="shared" si="93"/>
        <v>0</v>
      </c>
      <c r="M3437">
        <f>'PES- PEI 2023'!BA23</f>
        <v>0</v>
      </c>
      <c r="N3437">
        <f>'PES- PEI 2023'!BP23</f>
        <v>0</v>
      </c>
      <c r="O3437" s="843" t="e">
        <f t="shared" si="91"/>
        <v>#DIV/0!</v>
      </c>
      <c r="P3437" s="820">
        <f>Tabla13[[#This Row],[Ejec Real Acumu]]-Tabla13[[#This Row],[Proyec Ejec Acumul]]</f>
        <v>0</v>
      </c>
      <c r="Q3437" s="820">
        <f>Tabla13[[#This Row],[Ejec Real Mes]]-Tabla13[[#This Row],[Program Entreg Mes]]</f>
        <v>0</v>
      </c>
    </row>
    <row r="3438" spans="1:17">
      <c r="A3438" s="820">
        <v>20</v>
      </c>
      <c r="B3438" s="820" t="s">
        <v>2472</v>
      </c>
      <c r="C3438" s="820" t="s">
        <v>2473</v>
      </c>
      <c r="D3438" s="820" t="str">
        <f>'PES- PEI 2023'!$BG$24</f>
        <v>Oficina de Informática y Desarrollo Tecnológico</v>
      </c>
      <c r="E3438" t="str">
        <f>'PES- PEI 2023'!$F$24</f>
        <v>Plan de acción implementado para el intercambio de información</v>
      </c>
      <c r="F3438" s="820">
        <v>9</v>
      </c>
      <c r="G3438" s="820" t="s">
        <v>2451</v>
      </c>
      <c r="H3438" s="633">
        <f>'PES- PEI 2023'!$BE$24</f>
        <v>0.05</v>
      </c>
      <c r="I3438">
        <f>'PES- PEI 2023'!AS24+'PES- PEI 2023'!AT24+'PES- PEI 2023'!AU24+'PES- PEI 2023'!AV24+'PES- PEI 2023'!AW24+'PES- PEI 2023'!AX24+'PES- PEI 2023'!AY24+'PES- PEI 2023'!AZ24+'PES- PEI 2023'!BA24</f>
        <v>0.02</v>
      </c>
      <c r="J3438">
        <f>'PES- PEI 2023'!BH24+'PES- PEI 2023'!BI24+'PES- PEI 2023'!BJ24+'PES- PEI 2023'!BK24+'PES- PEI 2023'!BL24+'PES- PEI 2023'!BM24+'PES- PEI 2023'!BN24+'PES- PEI 2023'!BO24+'PES- PEI 2023'!BP24</f>
        <v>0.02</v>
      </c>
      <c r="K3438" s="842">
        <f t="shared" si="92"/>
        <v>0.39999999999999997</v>
      </c>
      <c r="L3438" s="842">
        <f t="shared" si="93"/>
        <v>0.39999999999999997</v>
      </c>
      <c r="M3438">
        <f>'PES- PEI 2023'!BA24</f>
        <v>0.02</v>
      </c>
      <c r="N3438">
        <f>'PES- PEI 2023'!BP24</f>
        <v>0.02</v>
      </c>
      <c r="O3438" s="843">
        <f t="shared" si="91"/>
        <v>1</v>
      </c>
      <c r="P3438" s="820">
        <f>Tabla13[[#This Row],[Ejec Real Acumu]]-Tabla13[[#This Row],[Proyec Ejec Acumul]]</f>
        <v>0</v>
      </c>
      <c r="Q3438" s="820">
        <f>Tabla13[[#This Row],[Ejec Real Mes]]-Tabla13[[#This Row],[Program Entreg Mes]]</f>
        <v>0</v>
      </c>
    </row>
    <row r="3439" spans="1:17">
      <c r="A3439" s="820">
        <v>21</v>
      </c>
      <c r="B3439" s="820" t="s">
        <v>2472</v>
      </c>
      <c r="C3439" s="820" t="s">
        <v>2473</v>
      </c>
      <c r="D3439" s="820" t="str">
        <f>'PES- PEI 2023'!$BG$25</f>
        <v>Oficina de Informática y Desarrollo Tecnológico</v>
      </c>
      <c r="E3439" t="str">
        <f>'PES- PEI 2023'!$F$25</f>
        <v xml:space="preserve">Plan de recuperación ante Desastres  (DRP)  Implementado en los servicios de TI críticos </v>
      </c>
      <c r="F3439" s="820">
        <v>9</v>
      </c>
      <c r="G3439" s="820" t="s">
        <v>2451</v>
      </c>
      <c r="H3439">
        <f>'PES- PEI 2023'!$BE$25</f>
        <v>1</v>
      </c>
      <c r="I3439">
        <f>'PES- PEI 2023'!AS25+'PES- PEI 2023'!AT25+'PES- PEI 2023'!AU25+'PES- PEI 2023'!AV25+'PES- PEI 2023'!AW25+'PES- PEI 2023'!AX25+'PES- PEI 2023'!AY25+'PES- PEI 2023'!AZ25+'PES- PEI 2023'!BA25</f>
        <v>0</v>
      </c>
      <c r="J3439">
        <f>'PES- PEI 2023'!BH25+'PES- PEI 2023'!BI25+'PES- PEI 2023'!BJ25+'PES- PEI 2023'!BK25+'PES- PEI 2023'!BL25+'PES- PEI 2023'!BM25+'PES- PEI 2023'!BN25+'PES- PEI 2023'!BO25+'PES- PEI 2023'!BP25</f>
        <v>0</v>
      </c>
      <c r="K3439" s="842">
        <f t="shared" si="92"/>
        <v>0</v>
      </c>
      <c r="L3439" s="842">
        <f t="shared" si="93"/>
        <v>0</v>
      </c>
      <c r="M3439">
        <f>'PES- PEI 2023'!BA25</f>
        <v>0</v>
      </c>
      <c r="N3439">
        <f>'PES- PEI 2023'!BP25</f>
        <v>0</v>
      </c>
      <c r="O3439" s="843" t="e">
        <f t="shared" si="91"/>
        <v>#DIV/0!</v>
      </c>
      <c r="P3439" s="820">
        <f>Tabla13[[#This Row],[Ejec Real Acumu]]-Tabla13[[#This Row],[Proyec Ejec Acumul]]</f>
        <v>0</v>
      </c>
      <c r="Q3439" s="820">
        <f>Tabla13[[#This Row],[Ejec Real Mes]]-Tabla13[[#This Row],[Program Entreg Mes]]</f>
        <v>0</v>
      </c>
    </row>
    <row r="3440" spans="1:17">
      <c r="A3440" s="820">
        <v>22</v>
      </c>
      <c r="B3440" s="820" t="s">
        <v>2472</v>
      </c>
      <c r="C3440" s="820" t="s">
        <v>2473</v>
      </c>
      <c r="D3440" s="820" t="str">
        <f>'PES- PEI 2023'!$BG$26</f>
        <v>Oficina de Informática y Desarrollo Tecnológico</v>
      </c>
      <c r="E3440" t="str">
        <f>'PES- PEI 2023'!$F$26</f>
        <v>Vulnerabilidades críticas remediadas o solucionadas</v>
      </c>
      <c r="F3440" s="820">
        <v>9</v>
      </c>
      <c r="G3440" s="820" t="s">
        <v>2451</v>
      </c>
      <c r="H3440" s="633">
        <f>'PES- PEI 2023'!$BE$26</f>
        <v>1</v>
      </c>
      <c r="I3440">
        <f>'PES- PEI 2023'!AS26+'PES- PEI 2023'!AT26+'PES- PEI 2023'!AU26+'PES- PEI 2023'!AV26+'PES- PEI 2023'!AW26+'PES- PEI 2023'!AX26+'PES- PEI 2023'!AY26+'PES- PEI 2023'!AZ26+'PES- PEI 2023'!BA26</f>
        <v>0</v>
      </c>
      <c r="J3440">
        <f>'PES- PEI 2023'!BH26+'PES- PEI 2023'!BI26+'PES- PEI 2023'!BJ26+'PES- PEI 2023'!BK26+'PES- PEI 2023'!BL26+'PES- PEI 2023'!BM26+'PES- PEI 2023'!BN26+'PES- PEI 2023'!BO26+'PES- PEI 2023'!BP26</f>
        <v>0.1</v>
      </c>
      <c r="K3440" s="842">
        <f t="shared" si="92"/>
        <v>0</v>
      </c>
      <c r="L3440" s="842">
        <f t="shared" si="93"/>
        <v>0.1</v>
      </c>
      <c r="M3440">
        <f>'PES- PEI 2023'!BA26</f>
        <v>0</v>
      </c>
      <c r="N3440">
        <f>'PES- PEI 2023'!BP26</f>
        <v>0</v>
      </c>
      <c r="O3440" s="843" t="e">
        <f t="shared" si="91"/>
        <v>#DIV/0!</v>
      </c>
      <c r="P3440" s="820">
        <f>Tabla13[[#This Row],[Ejec Real Acumu]]-Tabla13[[#This Row],[Proyec Ejec Acumul]]</f>
        <v>0.1</v>
      </c>
      <c r="Q3440" s="820">
        <f>Tabla13[[#This Row],[Ejec Real Mes]]-Tabla13[[#This Row],[Program Entreg Mes]]</f>
        <v>0</v>
      </c>
    </row>
    <row r="3441" spans="1:17">
      <c r="A3441" s="820">
        <v>1</v>
      </c>
      <c r="B3441" s="820" t="s">
        <v>2472</v>
      </c>
      <c r="C3441" s="820" t="s">
        <v>2473</v>
      </c>
      <c r="D3441" s="820" t="str">
        <f>'PES- PEI 2023'!$BG$5</f>
        <v>Subdirección de Servicios Metrológicos y Relación con el Ciudadano</v>
      </c>
      <c r="E3441" t="str">
        <f>'PES- PEI 2023'!$F$5</f>
        <v>Aumento de servicios metrológicos prestados</v>
      </c>
      <c r="F3441" s="820">
        <v>10</v>
      </c>
      <c r="G3441" s="820" t="s">
        <v>2452</v>
      </c>
      <c r="H3441" s="633">
        <f>'PES- PEI 2023'!$BE$5</f>
        <v>0.03</v>
      </c>
      <c r="I3441">
        <f>'PES- PEI 2023'!AS5+'PES- PEI 2023'!AT5+'PES- PEI 2023'!AU5+'PES- PEI 2023'!AV5+'PES- PEI 2023'!AW5+'PES- PEI 2023'!AX5+'PES- PEI 2023'!AY5+'PES- PEI 2023'!AZ5+'PES- PEI 2023'!BA5+'PES- PEI 2023'!BB5</f>
        <v>0</v>
      </c>
      <c r="J3441">
        <f>'PES- PEI 2023'!BH5+'PES- PEI 2023'!BI5+'PES- PEI 2023'!BJ5+'PES- PEI 2023'!BK5+'PES- PEI 2023'!BL5+'PES- PEI 2023'!BM5+'PES- PEI 2023'!BN5+'PES- PEI 2023'!BO5+'PES- PEI 2023'!BP5+'PES- PEI 2023'!BQ5</f>
        <v>0</v>
      </c>
      <c r="K3441" s="842">
        <f t="shared" si="92"/>
        <v>0</v>
      </c>
      <c r="L3441" s="842">
        <f t="shared" si="93"/>
        <v>0</v>
      </c>
      <c r="M3441">
        <f>'PES- PEI 2023'!BB5</f>
        <v>0</v>
      </c>
      <c r="N3441">
        <f>'PES- PEI 2023'!BQ5</f>
        <v>0</v>
      </c>
      <c r="O3441" s="843" t="e">
        <f t="shared" si="91"/>
        <v>#DIV/0!</v>
      </c>
      <c r="P3441" s="820">
        <f>Tabla13[[#This Row],[Ejec Real Acumu]]-Tabla13[[#This Row],[Proyec Ejec Acumul]]</f>
        <v>0</v>
      </c>
      <c r="Q3441" s="820">
        <f>Tabla13[[#This Row],[Ejec Real Mes]]-Tabla13[[#This Row],[Program Entreg Mes]]</f>
        <v>0</v>
      </c>
    </row>
    <row r="3442" spans="1:17">
      <c r="A3442" s="820">
        <v>2</v>
      </c>
      <c r="B3442" s="820" t="s">
        <v>2472</v>
      </c>
      <c r="C3442" s="820" t="s">
        <v>2473</v>
      </c>
      <c r="D3442" s="820" t="str">
        <f>'PES- PEI 2023'!$BG$6</f>
        <v>Subdirección de Servicios Metrológicos y Relación con el Ciudadano</v>
      </c>
      <c r="E3442" t="str">
        <f>'PES- PEI 2023'!$F$6</f>
        <v>Estudios de identificación de brechas metrológicas que contribuyan a las apuestas productivas estratégicas</v>
      </c>
      <c r="F3442" s="820">
        <v>10</v>
      </c>
      <c r="G3442" s="820" t="s">
        <v>2452</v>
      </c>
      <c r="H3442">
        <f>'PES- PEI 2023'!$BE$6</f>
        <v>2</v>
      </c>
      <c r="I3442">
        <f>'PES- PEI 2023'!AS6+'PES- PEI 2023'!AT6+'PES- PEI 2023'!AU6+'PES- PEI 2023'!AV6+'PES- PEI 2023'!AW6+'PES- PEI 2023'!AX6+'PES- PEI 2023'!AY6+'PES- PEI 2023'!AZ6+'PES- PEI 2023'!BA6+'PES- PEI 2023'!BB6</f>
        <v>0</v>
      </c>
      <c r="J3442">
        <f>'PES- PEI 2023'!BH6+'PES- PEI 2023'!BI6+'PES- PEI 2023'!BJ6+'PES- PEI 2023'!BK6+'PES- PEI 2023'!BL6+'PES- PEI 2023'!BM6+'PES- PEI 2023'!BN6+'PES- PEI 2023'!BO6+'PES- PEI 2023'!BP6+'PES- PEI 2023'!BQ6</f>
        <v>0</v>
      </c>
      <c r="K3442" s="842">
        <f t="shared" si="92"/>
        <v>0</v>
      </c>
      <c r="L3442" s="842">
        <f t="shared" si="93"/>
        <v>0</v>
      </c>
      <c r="M3442">
        <f>'PES- PEI 2023'!BB6</f>
        <v>0</v>
      </c>
      <c r="N3442">
        <f>'PES- PEI 2023'!BQ6</f>
        <v>0</v>
      </c>
      <c r="O3442" s="843" t="e">
        <f t="shared" si="91"/>
        <v>#DIV/0!</v>
      </c>
      <c r="P3442" s="820">
        <f>Tabla13[[#This Row],[Ejec Real Acumu]]-Tabla13[[#This Row],[Proyec Ejec Acumul]]</f>
        <v>0</v>
      </c>
      <c r="Q3442" s="820">
        <f>Tabla13[[#This Row],[Ejec Real Mes]]-Tabla13[[#This Row],[Program Entreg Mes]]</f>
        <v>0</v>
      </c>
    </row>
    <row r="3443" spans="1:17">
      <c r="A3443" s="820">
        <v>3</v>
      </c>
      <c r="B3443" s="820" t="s">
        <v>2472</v>
      </c>
      <c r="C3443" s="820" t="s">
        <v>2473</v>
      </c>
      <c r="D3443" s="820" t="str">
        <f>'PES- PEI 2023'!$BG$7</f>
        <v>Subdirección de Servicios Metrológicos y Relación con el Ciudadano</v>
      </c>
      <c r="E3443" t="str">
        <f>'PES- PEI 2023'!$F$7</f>
        <v xml:space="preserve">Participación en eventos y canales de comunicación para divulgación de servicios del SICAL </v>
      </c>
      <c r="F3443" s="820">
        <v>10</v>
      </c>
      <c r="G3443" s="820" t="s">
        <v>2452</v>
      </c>
      <c r="H3443">
        <f>'PES- PEI 2023'!$BE$7</f>
        <v>2</v>
      </c>
      <c r="I3443">
        <f>'PES- PEI 2023'!AS7+'PES- PEI 2023'!AT7+'PES- PEI 2023'!AU7+'PES- PEI 2023'!AV7+'PES- PEI 2023'!AW7+'PES- PEI 2023'!AX7+'PES- PEI 2023'!AY7+'PES- PEI 2023'!AZ7+'PES- PEI 2023'!BA7+'PES- PEI 2023'!BB7</f>
        <v>1</v>
      </c>
      <c r="J3443">
        <f>'PES- PEI 2023'!BH7+'PES- PEI 2023'!BI7+'PES- PEI 2023'!BJ7+'PES- PEI 2023'!BK7+'PES- PEI 2023'!BL7+'PES- PEI 2023'!BM7+'PES- PEI 2023'!BN7+'PES- PEI 2023'!BO7+'PES- PEI 2023'!BP7+'PES- PEI 2023'!BQ7</f>
        <v>1</v>
      </c>
      <c r="K3443" s="842">
        <f t="shared" si="92"/>
        <v>0.5</v>
      </c>
      <c r="L3443" s="842">
        <f t="shared" si="93"/>
        <v>0.5</v>
      </c>
      <c r="M3443">
        <f>'PES- PEI 2023'!BB7</f>
        <v>0</v>
      </c>
      <c r="N3443">
        <f>'PES- PEI 2023'!BQ7</f>
        <v>0</v>
      </c>
      <c r="O3443" s="843" t="e">
        <f t="shared" si="91"/>
        <v>#DIV/0!</v>
      </c>
      <c r="P3443" s="820">
        <f>Tabla13[[#This Row],[Ejec Real Acumu]]-Tabla13[[#This Row],[Proyec Ejec Acumul]]</f>
        <v>0</v>
      </c>
      <c r="Q3443" s="820">
        <f>Tabla13[[#This Row],[Ejec Real Mes]]-Tabla13[[#This Row],[Program Entreg Mes]]</f>
        <v>0</v>
      </c>
    </row>
    <row r="3444" spans="1:17">
      <c r="A3444" s="820">
        <v>4</v>
      </c>
      <c r="B3444" s="820" t="s">
        <v>2472</v>
      </c>
      <c r="C3444" s="820" t="s">
        <v>2473</v>
      </c>
      <c r="D3444" s="820" t="str">
        <f>'PES- PEI 2023'!$BG$8</f>
        <v>Subdirección de Servicios Metrológicos y Relación con el Ciudadano</v>
      </c>
      <c r="E3444" t="str">
        <f>'PES- PEI 2023'!$F$8</f>
        <v>Servicios de asistencia técnica prestados para la industria en términos de lograr certificaciones de calidad</v>
      </c>
      <c r="F3444" s="820">
        <v>10</v>
      </c>
      <c r="G3444" s="820" t="s">
        <v>2452</v>
      </c>
      <c r="H3444">
        <f>'PES- PEI 2023'!$BE$8</f>
        <v>4</v>
      </c>
      <c r="I3444">
        <f>'PES- PEI 2023'!AS8+'PES- PEI 2023'!AT8+'PES- PEI 2023'!AU8+'PES- PEI 2023'!AV8+'PES- PEI 2023'!AW8+'PES- PEI 2023'!AX8+'PES- PEI 2023'!AY8+'PES- PEI 2023'!AZ8+'PES- PEI 2023'!BA8+'PES- PEI 2023'!BB8</f>
        <v>2</v>
      </c>
      <c r="J3444">
        <f>'PES- PEI 2023'!BH8+'PES- PEI 2023'!BI8+'PES- PEI 2023'!BJ8+'PES- PEI 2023'!BK8+'PES- PEI 2023'!BL8+'PES- PEI 2023'!BM8+'PES- PEI 2023'!BN8+'PES- PEI 2023'!BO8+'PES- PEI 2023'!BP8+'PES- PEI 2023'!BQ8</f>
        <v>0</v>
      </c>
      <c r="K3444" s="842">
        <f t="shared" si="92"/>
        <v>0.5</v>
      </c>
      <c r="L3444" s="842">
        <f t="shared" si="93"/>
        <v>0</v>
      </c>
      <c r="M3444">
        <f>'PES- PEI 2023'!BB8</f>
        <v>0</v>
      </c>
      <c r="N3444">
        <f>'PES- PEI 2023'!BQ8</f>
        <v>0</v>
      </c>
      <c r="O3444" s="843" t="e">
        <f t="shared" si="91"/>
        <v>#DIV/0!</v>
      </c>
      <c r="P3444" s="820">
        <f>Tabla13[[#This Row],[Ejec Real Acumu]]-Tabla13[[#This Row],[Proyec Ejec Acumul]]</f>
        <v>-2</v>
      </c>
      <c r="Q3444" s="820">
        <f>Tabla13[[#This Row],[Ejec Real Mes]]-Tabla13[[#This Row],[Program Entreg Mes]]</f>
        <v>0</v>
      </c>
    </row>
    <row r="3445" spans="1:17">
      <c r="A3445" s="820">
        <v>5</v>
      </c>
      <c r="B3445" s="820" t="s">
        <v>2472</v>
      </c>
      <c r="C3445" s="820" t="s">
        <v>2473</v>
      </c>
      <c r="D3445" s="820" t="str">
        <f>'PES- PEI 2023'!$BG$9</f>
        <v>SMF / SMQB /  SSMRC</v>
      </c>
      <c r="E3445" t="str">
        <f>'PES- PEI 2023'!$F$9</f>
        <v>Participación en definición de regulación</v>
      </c>
      <c r="F3445" s="820">
        <v>10</v>
      </c>
      <c r="G3445" s="820" t="s">
        <v>2452</v>
      </c>
      <c r="H3445">
        <f>'PES- PEI 2023'!$BE$9</f>
        <v>1</v>
      </c>
      <c r="I3445">
        <f>'PES- PEI 2023'!AS9+'PES- PEI 2023'!AT9+'PES- PEI 2023'!AU9+'PES- PEI 2023'!AV9+'PES- PEI 2023'!AW9+'PES- PEI 2023'!AX9+'PES- PEI 2023'!AY9+'PES- PEI 2023'!AZ9+'PES- PEI 2023'!BA9+'PES- PEI 2023'!BB9</f>
        <v>0</v>
      </c>
      <c r="J3445">
        <f>'PES- PEI 2023'!BH9+'PES- PEI 2023'!BI9+'PES- PEI 2023'!BJ9+'PES- PEI 2023'!BK9+'PES- PEI 2023'!BL9+'PES- PEI 2023'!BM9+'PES- PEI 2023'!BN9+'PES- PEI 2023'!BO9+'PES- PEI 2023'!BP9+'PES- PEI 2023'!BQ9</f>
        <v>1</v>
      </c>
      <c r="K3445" s="842">
        <f t="shared" si="92"/>
        <v>0</v>
      </c>
      <c r="L3445" s="842">
        <f t="shared" si="93"/>
        <v>1</v>
      </c>
      <c r="M3445">
        <f>'PES- PEI 2023'!BB9</f>
        <v>0</v>
      </c>
      <c r="N3445">
        <f>'PES- PEI 2023'!BQ9</f>
        <v>1</v>
      </c>
      <c r="O3445" s="843" t="e">
        <f t="shared" si="91"/>
        <v>#DIV/0!</v>
      </c>
      <c r="P3445" s="820">
        <f>Tabla13[[#This Row],[Ejec Real Acumu]]-Tabla13[[#This Row],[Proyec Ejec Acumul]]</f>
        <v>1</v>
      </c>
      <c r="Q3445" s="820">
        <f>Tabla13[[#This Row],[Ejec Real Mes]]-Tabla13[[#This Row],[Program Entreg Mes]]</f>
        <v>1</v>
      </c>
    </row>
    <row r="3446" spans="1:17">
      <c r="A3446" s="820">
        <v>6</v>
      </c>
      <c r="B3446" s="820" t="s">
        <v>2472</v>
      </c>
      <c r="C3446" s="820" t="s">
        <v>2473</v>
      </c>
      <c r="D3446" s="820" t="str">
        <f>'PES- PEI 2023'!$BG$10</f>
        <v>Subdirección de Servicios Metrológicos y Relación con el Ciudadano</v>
      </c>
      <c r="E3446" t="str">
        <f>'PES- PEI 2023'!$F$10</f>
        <v>Actividades de CTI implementadas</v>
      </c>
      <c r="F3446" s="820">
        <v>10</v>
      </c>
      <c r="G3446" s="820" t="s">
        <v>2452</v>
      </c>
      <c r="H3446">
        <f>'PES- PEI 2023'!$BE$10</f>
        <v>13</v>
      </c>
      <c r="I3446">
        <f>'PES- PEI 2023'!AS10+'PES- PEI 2023'!AT10+'PES- PEI 2023'!AU10+'PES- PEI 2023'!AV10+'PES- PEI 2023'!AW10+'PES- PEI 2023'!AX10+'PES- PEI 2023'!AY10+'PES- PEI 2023'!AZ10+'PES- PEI 2023'!BA10+'PES- PEI 2023'!BB10</f>
        <v>6</v>
      </c>
      <c r="J3446">
        <f>'PES- PEI 2023'!BH10+'PES- PEI 2023'!BI10+'PES- PEI 2023'!BJ10+'PES- PEI 2023'!BK10+'PES- PEI 2023'!BL10+'PES- PEI 2023'!BM10+'PES- PEI 2023'!BN10+'PES- PEI 2023'!BO10+'PES- PEI 2023'!BP10+'PES- PEI 2023'!BQ10</f>
        <v>7</v>
      </c>
      <c r="K3446" s="842">
        <f t="shared" si="92"/>
        <v>0.46153846153846156</v>
      </c>
      <c r="L3446" s="842">
        <f t="shared" si="93"/>
        <v>0.53846153846153844</v>
      </c>
      <c r="M3446">
        <f>'PES- PEI 2023'!BB10</f>
        <v>0</v>
      </c>
      <c r="N3446">
        <f>'PES- PEI 2023'!BQ10</f>
        <v>0</v>
      </c>
      <c r="O3446" s="843" t="e">
        <f t="shared" si="91"/>
        <v>#DIV/0!</v>
      </c>
      <c r="P3446" s="820">
        <f>Tabla13[[#This Row],[Ejec Real Acumu]]-Tabla13[[#This Row],[Proyec Ejec Acumul]]</f>
        <v>1</v>
      </c>
      <c r="Q3446" s="820">
        <f>Tabla13[[#This Row],[Ejec Real Mes]]-Tabla13[[#This Row],[Program Entreg Mes]]</f>
        <v>0</v>
      </c>
    </row>
    <row r="3447" spans="1:17">
      <c r="A3447" s="820">
        <v>7</v>
      </c>
      <c r="B3447" s="820" t="s">
        <v>2472</v>
      </c>
      <c r="C3447" s="820" t="s">
        <v>2473</v>
      </c>
      <c r="D3447" s="820" t="str">
        <f>'PES- PEI 2023'!$BG$11</f>
        <v>Subdirección de Servicios Metrológicos y Relación con el Ciudadano</v>
      </c>
      <c r="E3447" t="str">
        <f>'PES- PEI 2023'!$F$11</f>
        <v xml:space="preserve">Aumento de servicios de capacitación en metrología prestados </v>
      </c>
      <c r="F3447" s="820">
        <v>10</v>
      </c>
      <c r="G3447" s="820" t="s">
        <v>2452</v>
      </c>
      <c r="H3447">
        <f>'PES- PEI 2023'!$BE$11</f>
        <v>0.02</v>
      </c>
      <c r="I3447">
        <f>'PES- PEI 2023'!AS11+'PES- PEI 2023'!AT11+'PES- PEI 2023'!AU11+'PES- PEI 2023'!AV11+'PES- PEI 2023'!AW11+'PES- PEI 2023'!AX11+'PES- PEI 2023'!AY11+'PES- PEI 2023'!AZ11+'PES- PEI 2023'!BA11+'PES- PEI 2023'!BB11</f>
        <v>0</v>
      </c>
      <c r="J3447">
        <f>'PES- PEI 2023'!BH11+'PES- PEI 2023'!BI11+'PES- PEI 2023'!BJ11+'PES- PEI 2023'!BK11+'PES- PEI 2023'!BL11+'PES- PEI 2023'!BM11+'PES- PEI 2023'!BN11+'PES- PEI 2023'!BO11+'PES- PEI 2023'!BP11+'PES- PEI 2023'!BQ11</f>
        <v>0</v>
      </c>
      <c r="K3447" s="842">
        <f t="shared" si="92"/>
        <v>0</v>
      </c>
      <c r="L3447" s="842">
        <f t="shared" si="93"/>
        <v>0</v>
      </c>
      <c r="M3447">
        <f>'PES- PEI 2023'!BB11</f>
        <v>0</v>
      </c>
      <c r="N3447">
        <f>'PES- PEI 2023'!BQ11</f>
        <v>0</v>
      </c>
      <c r="O3447" s="843" t="e">
        <f t="shared" si="91"/>
        <v>#DIV/0!</v>
      </c>
      <c r="P3447" s="820">
        <f>Tabla13[[#This Row],[Ejec Real Acumu]]-Tabla13[[#This Row],[Proyec Ejec Acumul]]</f>
        <v>0</v>
      </c>
      <c r="Q3447" s="820">
        <f>Tabla13[[#This Row],[Ejec Real Mes]]-Tabla13[[#This Row],[Program Entreg Mes]]</f>
        <v>0</v>
      </c>
    </row>
    <row r="3448" spans="1:17">
      <c r="A3448" s="820">
        <v>8</v>
      </c>
      <c r="B3448" s="820" t="s">
        <v>2472</v>
      </c>
      <c r="C3448" s="820" t="s">
        <v>2473</v>
      </c>
      <c r="D3448" s="820" t="str">
        <f>'PES- PEI 2023'!$BG$12</f>
        <v>SMF / SMQB /  SSMRC</v>
      </c>
      <c r="E3448" t="str">
        <f>'PES- PEI 2023'!$F$12</f>
        <v>Oportunidades identificadas desde la metrología para atender condiciones favorables del comercio exterior</v>
      </c>
      <c r="F3448" s="820">
        <v>10</v>
      </c>
      <c r="G3448" s="820" t="s">
        <v>2452</v>
      </c>
      <c r="H3448">
        <f>'PES- PEI 2023'!$BE$12</f>
        <v>1</v>
      </c>
      <c r="I3448">
        <f>'PES- PEI 2023'!AS12+'PES- PEI 2023'!AT12+'PES- PEI 2023'!AU12+'PES- PEI 2023'!AV12+'PES- PEI 2023'!AW12+'PES- PEI 2023'!AX12+'PES- PEI 2023'!AY12+'PES- PEI 2023'!AZ12+'PES- PEI 2023'!BA12+'PES- PEI 2023'!BB12</f>
        <v>0</v>
      </c>
      <c r="J3448">
        <f>'PES- PEI 2023'!BH12+'PES- PEI 2023'!BI12+'PES- PEI 2023'!BJ12+'PES- PEI 2023'!BK12+'PES- PEI 2023'!BL12+'PES- PEI 2023'!BM12+'PES- PEI 2023'!BN12+'PES- PEI 2023'!BO12+'PES- PEI 2023'!BP12+'PES- PEI 2023'!BQ12</f>
        <v>0</v>
      </c>
      <c r="K3448" s="842">
        <f t="shared" si="92"/>
        <v>0</v>
      </c>
      <c r="L3448" s="842">
        <f t="shared" si="93"/>
        <v>0</v>
      </c>
      <c r="M3448">
        <f>'PES- PEI 2023'!BB12</f>
        <v>0</v>
      </c>
      <c r="N3448">
        <f>'PES- PEI 2023'!BQ12</f>
        <v>0</v>
      </c>
      <c r="O3448" s="843" t="e">
        <f t="shared" si="91"/>
        <v>#DIV/0!</v>
      </c>
      <c r="P3448" s="820">
        <f>Tabla13[[#This Row],[Ejec Real Acumu]]-Tabla13[[#This Row],[Proyec Ejec Acumul]]</f>
        <v>0</v>
      </c>
      <c r="Q3448" s="820">
        <f>Tabla13[[#This Row],[Ejec Real Mes]]-Tabla13[[#This Row],[Program Entreg Mes]]</f>
        <v>0</v>
      </c>
    </row>
    <row r="3449" spans="1:17">
      <c r="A3449" s="820">
        <v>9</v>
      </c>
      <c r="B3449" s="820" t="s">
        <v>2472</v>
      </c>
      <c r="C3449" s="820" t="s">
        <v>2473</v>
      </c>
      <c r="D3449" s="820" t="str">
        <f>'PES- PEI 2023'!$BG$13</f>
        <v>Subdirección de Servicios Metrológicos y Relación con el Ciudadano</v>
      </c>
      <c r="E3449" t="str">
        <f>'PES- PEI 2023'!$F$13</f>
        <v>Aumento de servicios prestados calibración y ensayos de aptitud</v>
      </c>
      <c r="F3449" s="820">
        <v>10</v>
      </c>
      <c r="G3449" s="820" t="s">
        <v>2452</v>
      </c>
      <c r="H3449">
        <f>'PES- PEI 2023'!$BE$13</f>
        <v>0.02</v>
      </c>
      <c r="I3449">
        <f>'PES- PEI 2023'!AS13+'PES- PEI 2023'!AT13+'PES- PEI 2023'!AU13+'PES- PEI 2023'!AV13+'PES- PEI 2023'!AW13+'PES- PEI 2023'!AX13+'PES- PEI 2023'!AY13+'PES- PEI 2023'!AZ13+'PES- PEI 2023'!BA13+'PES- PEI 2023'!BB13</f>
        <v>0</v>
      </c>
      <c r="J3449">
        <f>'PES- PEI 2023'!BH13+'PES- PEI 2023'!BI13+'PES- PEI 2023'!BJ13+'PES- PEI 2023'!BK13+'PES- PEI 2023'!BL13+'PES- PEI 2023'!BM13+'PES- PEI 2023'!BN13+'PES- PEI 2023'!BO13+'PES- PEI 2023'!BP13+'PES- PEI 2023'!BQ13</f>
        <v>0</v>
      </c>
      <c r="K3449" s="842">
        <f t="shared" si="92"/>
        <v>0</v>
      </c>
      <c r="L3449" s="842">
        <f t="shared" si="93"/>
        <v>0</v>
      </c>
      <c r="M3449">
        <f>'PES- PEI 2023'!BB13</f>
        <v>0</v>
      </c>
      <c r="N3449">
        <f>'PES- PEI 2023'!BQ13</f>
        <v>0</v>
      </c>
      <c r="O3449" s="843" t="e">
        <f t="shared" si="91"/>
        <v>#DIV/0!</v>
      </c>
      <c r="P3449" s="820">
        <f>Tabla13[[#This Row],[Ejec Real Acumu]]-Tabla13[[#This Row],[Proyec Ejec Acumul]]</f>
        <v>0</v>
      </c>
      <c r="Q3449" s="820">
        <f>Tabla13[[#This Row],[Ejec Real Mes]]-Tabla13[[#This Row],[Program Entreg Mes]]</f>
        <v>0</v>
      </c>
    </row>
    <row r="3450" spans="1:17">
      <c r="A3450" s="820">
        <v>10</v>
      </c>
      <c r="B3450" s="820" t="s">
        <v>2472</v>
      </c>
      <c r="C3450" s="820" t="s">
        <v>2473</v>
      </c>
      <c r="D3450" s="820" t="str">
        <f>'PES- PEI 2023'!$BG$14</f>
        <v>Subdirección de Servicios Metrológicos y Relación con el Ciudadano</v>
      </c>
      <c r="E3450" t="str">
        <f>'PES- PEI 2023'!$F$14</f>
        <v>Oportunidades en materia de metrología que apoyen la estrategia nacional de turismo responsable identificadas</v>
      </c>
      <c r="F3450" s="820">
        <v>10</v>
      </c>
      <c r="G3450" s="820" t="s">
        <v>2452</v>
      </c>
      <c r="H3450">
        <f>'PES- PEI 2023'!$BE$14</f>
        <v>1</v>
      </c>
      <c r="I3450">
        <f>'PES- PEI 2023'!AS14+'PES- PEI 2023'!AT14+'PES- PEI 2023'!AU14+'PES- PEI 2023'!AV14+'PES- PEI 2023'!AW14+'PES- PEI 2023'!AX14+'PES- PEI 2023'!AY14+'PES- PEI 2023'!AZ14+'PES- PEI 2023'!BA14+'PES- PEI 2023'!BB14</f>
        <v>0</v>
      </c>
      <c r="J3450">
        <f>'PES- PEI 2023'!BH14+'PES- PEI 2023'!BI14+'PES- PEI 2023'!BJ14+'PES- PEI 2023'!BK14+'PES- PEI 2023'!BL14+'PES- PEI 2023'!BM14+'PES- PEI 2023'!BN14+'PES- PEI 2023'!BO14+'PES- PEI 2023'!BP14+'PES- PEI 2023'!BQ14</f>
        <v>0</v>
      </c>
      <c r="K3450" s="842">
        <f t="shared" si="92"/>
        <v>0</v>
      </c>
      <c r="L3450" s="842">
        <f t="shared" si="93"/>
        <v>0</v>
      </c>
      <c r="M3450">
        <f>'PES- PEI 2023'!BB14</f>
        <v>0</v>
      </c>
      <c r="N3450">
        <f>'PES- PEI 2023'!BQ14</f>
        <v>0</v>
      </c>
      <c r="O3450" s="843" t="e">
        <f t="shared" si="91"/>
        <v>#DIV/0!</v>
      </c>
      <c r="P3450" s="820">
        <f>Tabla13[[#This Row],[Ejec Real Acumu]]-Tabla13[[#This Row],[Proyec Ejec Acumul]]</f>
        <v>0</v>
      </c>
      <c r="Q3450" s="820">
        <f>Tabla13[[#This Row],[Ejec Real Mes]]-Tabla13[[#This Row],[Program Entreg Mes]]</f>
        <v>0</v>
      </c>
    </row>
    <row r="3451" spans="1:17">
      <c r="A3451" s="820">
        <v>11</v>
      </c>
      <c r="B3451" s="820" t="s">
        <v>2472</v>
      </c>
      <c r="C3451" s="820" t="s">
        <v>2473</v>
      </c>
      <c r="D3451" s="820" t="str">
        <f>'PES- PEI 2023'!$BG$15</f>
        <v>Subdirección de Servicios Metrológicos y Relación con el Ciudadano</v>
      </c>
      <c r="E3451" t="str">
        <f>'PES- PEI 2023'!$F$15</f>
        <v>Planes de acción para disminución de brechas de capacidades de medición y calibración, desarrollados</v>
      </c>
      <c r="F3451" s="820">
        <v>10</v>
      </c>
      <c r="G3451" s="820" t="s">
        <v>2452</v>
      </c>
      <c r="H3451">
        <f>'PES- PEI 2023'!$BE$15</f>
        <v>1</v>
      </c>
      <c r="I3451">
        <f>'PES- PEI 2023'!AS15+'PES- PEI 2023'!AT15+'PES- PEI 2023'!AU15+'PES- PEI 2023'!AV15+'PES- PEI 2023'!AW15+'PES- PEI 2023'!AX15+'PES- PEI 2023'!AY15+'PES- PEI 2023'!AZ15+'PES- PEI 2023'!BA15+'PES- PEI 2023'!BB15</f>
        <v>0</v>
      </c>
      <c r="J3451">
        <f>'PES- PEI 2023'!BH15+'PES- PEI 2023'!BI15+'PES- PEI 2023'!BJ15+'PES- PEI 2023'!BK15+'PES- PEI 2023'!BL15+'PES- PEI 2023'!BM15+'PES- PEI 2023'!BN15+'PES- PEI 2023'!BO15+'PES- PEI 2023'!BP15+'PES- PEI 2023'!BQ15</f>
        <v>0</v>
      </c>
      <c r="K3451" s="842">
        <f t="shared" si="92"/>
        <v>0</v>
      </c>
      <c r="L3451" s="842">
        <f t="shared" si="93"/>
        <v>0</v>
      </c>
      <c r="M3451">
        <f>'PES- PEI 2023'!BB15</f>
        <v>0</v>
      </c>
      <c r="N3451">
        <f>'PES- PEI 2023'!BQ15</f>
        <v>0</v>
      </c>
      <c r="O3451" s="843" t="e">
        <f t="shared" si="91"/>
        <v>#DIV/0!</v>
      </c>
      <c r="P3451" s="820">
        <f>Tabla13[[#This Row],[Ejec Real Acumu]]-Tabla13[[#This Row],[Proyec Ejec Acumul]]</f>
        <v>0</v>
      </c>
      <c r="Q3451" s="820">
        <f>Tabla13[[#This Row],[Ejec Real Mes]]-Tabla13[[#This Row],[Program Entreg Mes]]</f>
        <v>0</v>
      </c>
    </row>
    <row r="3452" spans="1:17">
      <c r="A3452" s="820">
        <v>12</v>
      </c>
      <c r="B3452" s="820" t="s">
        <v>2472</v>
      </c>
      <c r="C3452" s="820" t="s">
        <v>2473</v>
      </c>
      <c r="D3452" s="820" t="str">
        <f>'PES- PEI 2023'!$BG$16</f>
        <v>Subdirección de Servicios Metrológicos y Relación con el Ciudadano</v>
      </c>
      <c r="E3452" t="str">
        <f>'PES- PEI 2023'!$F$16</f>
        <v>Sectores de las regiones con identificación de brechas de capacidades metrológicas</v>
      </c>
      <c r="F3452" s="820">
        <v>10</v>
      </c>
      <c r="G3452" s="820" t="s">
        <v>2452</v>
      </c>
      <c r="H3452">
        <f>'PES- PEI 2023'!$BE$16</f>
        <v>2</v>
      </c>
      <c r="I3452">
        <f>'PES- PEI 2023'!AS16+'PES- PEI 2023'!AT16+'PES- PEI 2023'!AU16+'PES- PEI 2023'!AV16+'PES- PEI 2023'!AW16+'PES- PEI 2023'!AX16+'PES- PEI 2023'!AY16+'PES- PEI 2023'!AZ16+'PES- PEI 2023'!BA16+'PES- PEI 2023'!BB16</f>
        <v>0</v>
      </c>
      <c r="J3452">
        <f>'PES- PEI 2023'!BH16+'PES- PEI 2023'!BI16+'PES- PEI 2023'!BJ16+'PES- PEI 2023'!BK16+'PES- PEI 2023'!BL16+'PES- PEI 2023'!BM16+'PES- PEI 2023'!BN16+'PES- PEI 2023'!BO16+'PES- PEI 2023'!BP16+'PES- PEI 2023'!BQ16</f>
        <v>0</v>
      </c>
      <c r="K3452" s="842">
        <f t="shared" si="92"/>
        <v>0</v>
      </c>
      <c r="L3452" s="842">
        <f t="shared" si="93"/>
        <v>0</v>
      </c>
      <c r="M3452">
        <f>'PES- PEI 2023'!BB16</f>
        <v>0</v>
      </c>
      <c r="N3452">
        <f>'PES- PEI 2023'!BQ16</f>
        <v>0</v>
      </c>
      <c r="O3452" s="843" t="e">
        <f t="shared" si="91"/>
        <v>#DIV/0!</v>
      </c>
      <c r="P3452" s="820">
        <f>Tabla13[[#This Row],[Ejec Real Acumu]]-Tabla13[[#This Row],[Proyec Ejec Acumul]]</f>
        <v>0</v>
      </c>
      <c r="Q3452" s="820">
        <f>Tabla13[[#This Row],[Ejec Real Mes]]-Tabla13[[#This Row],[Program Entreg Mes]]</f>
        <v>0</v>
      </c>
    </row>
    <row r="3453" spans="1:17">
      <c r="A3453" s="820">
        <v>13</v>
      </c>
      <c r="B3453" s="820" t="s">
        <v>2472</v>
      </c>
      <c r="C3453" s="820" t="s">
        <v>2473</v>
      </c>
      <c r="D3453" s="820" t="str">
        <f>'PES- PEI 2023'!$BG$17</f>
        <v xml:space="preserve">Dirección General </v>
      </c>
      <c r="E3453" t="str">
        <f>'PES- PEI 2023'!$F$17</f>
        <v>Rediseño institucional implementado</v>
      </c>
      <c r="F3453" s="820">
        <v>10</v>
      </c>
      <c r="G3453" s="820" t="s">
        <v>2452</v>
      </c>
      <c r="H3453" s="633">
        <f>'PES- PEI 2023'!$BE$17</f>
        <v>0.3</v>
      </c>
      <c r="I3453">
        <f>'PES- PEI 2023'!AS17+'PES- PEI 2023'!AT17+'PES- PEI 2023'!AU17+'PES- PEI 2023'!AV17+'PES- PEI 2023'!AW17+'PES- PEI 2023'!AX17+'PES- PEI 2023'!AY17+'PES- PEI 2023'!AZ17+'PES- PEI 2023'!BA17+'PES- PEI 2023'!BB17</f>
        <v>0</v>
      </c>
      <c r="J3453">
        <f>'PES- PEI 2023'!BH17+'PES- PEI 2023'!BI17+'PES- PEI 2023'!BJ17+'PES- PEI 2023'!BK17+'PES- PEI 2023'!BL17+'PES- PEI 2023'!BM17+'PES- PEI 2023'!BN17+'PES- PEI 2023'!BO17+'PES- PEI 2023'!BP17+'PES- PEI 2023'!BQ17</f>
        <v>0</v>
      </c>
      <c r="K3453" s="842">
        <f t="shared" si="92"/>
        <v>0</v>
      </c>
      <c r="L3453" s="842">
        <f t="shared" si="93"/>
        <v>0</v>
      </c>
      <c r="M3453">
        <f>'PES- PEI 2023'!BB17</f>
        <v>0</v>
      </c>
      <c r="N3453">
        <f>'PES- PEI 2023'!BQ17</f>
        <v>0</v>
      </c>
      <c r="O3453" s="843" t="e">
        <f t="shared" ref="O3453:O3506" si="94">N3453/M3453</f>
        <v>#DIV/0!</v>
      </c>
      <c r="P3453" s="820">
        <f>Tabla13[[#This Row],[Ejec Real Acumu]]-Tabla13[[#This Row],[Proyec Ejec Acumul]]</f>
        <v>0</v>
      </c>
      <c r="Q3453" s="820">
        <f>Tabla13[[#This Row],[Ejec Real Mes]]-Tabla13[[#This Row],[Program Entreg Mes]]</f>
        <v>0</v>
      </c>
    </row>
    <row r="3454" spans="1:17">
      <c r="A3454" s="820">
        <v>14</v>
      </c>
      <c r="B3454" s="820" t="s">
        <v>2472</v>
      </c>
      <c r="C3454" s="820" t="s">
        <v>2473</v>
      </c>
      <c r="D3454" s="820" t="str">
        <f>'PES- PEI 2023'!$BG$18</f>
        <v>SSMRC / OAP</v>
      </c>
      <c r="E3454" t="str">
        <f>'PES- PEI 2023'!$F$18</f>
        <v>Estrategia de Participación Ciudadana Sectorial implementada</v>
      </c>
      <c r="F3454" s="820">
        <v>10</v>
      </c>
      <c r="G3454" s="820" t="s">
        <v>2452</v>
      </c>
      <c r="H3454" s="633">
        <f>'PES- PEI 2023'!$BE$18</f>
        <v>0.1</v>
      </c>
      <c r="I3454">
        <f>'PES- PEI 2023'!AS18+'PES- PEI 2023'!AT18+'PES- PEI 2023'!AU18+'PES- PEI 2023'!AV18+'PES- PEI 2023'!AW18+'PES- PEI 2023'!AX18+'PES- PEI 2023'!AY18+'PES- PEI 2023'!AZ18+'PES- PEI 2023'!BA18+'PES- PEI 2023'!BB18</f>
        <v>0</v>
      </c>
      <c r="J3454">
        <f>'PES- PEI 2023'!BH18+'PES- PEI 2023'!BI18+'PES- PEI 2023'!BJ18+'PES- PEI 2023'!BK18+'PES- PEI 2023'!BL18+'PES- PEI 2023'!BM18+'PES- PEI 2023'!BN18+'PES- PEI 2023'!BO18+'PES- PEI 2023'!BP18+'PES- PEI 2023'!BQ18</f>
        <v>0</v>
      </c>
      <c r="K3454" s="842">
        <f t="shared" si="92"/>
        <v>0</v>
      </c>
      <c r="L3454" s="842">
        <f t="shared" si="93"/>
        <v>0</v>
      </c>
      <c r="M3454">
        <f>'PES- PEI 2023'!BB18</f>
        <v>0</v>
      </c>
      <c r="N3454">
        <f>'PES- PEI 2023'!BQ18</f>
        <v>0</v>
      </c>
      <c r="O3454" s="843" t="e">
        <f t="shared" si="94"/>
        <v>#DIV/0!</v>
      </c>
      <c r="P3454" s="820">
        <f>Tabla13[[#This Row],[Ejec Real Acumu]]-Tabla13[[#This Row],[Proyec Ejec Acumul]]</f>
        <v>0</v>
      </c>
      <c r="Q3454" s="820">
        <f>Tabla13[[#This Row],[Ejec Real Mes]]-Tabla13[[#This Row],[Program Entreg Mes]]</f>
        <v>0</v>
      </c>
    </row>
    <row r="3455" spans="1:17">
      <c r="A3455" s="820">
        <v>15</v>
      </c>
      <c r="B3455" s="820" t="s">
        <v>2472</v>
      </c>
      <c r="C3455" s="820" t="s">
        <v>2473</v>
      </c>
      <c r="D3455" s="820" t="str">
        <f>'PES- PEI 2023'!$BG$19</f>
        <v>Secretaría General</v>
      </c>
      <c r="E3455" t="str">
        <f>'PES- PEI 2023'!$F$19</f>
        <v>Políticas de Prevención del Daño Antijurídico formuladas</v>
      </c>
      <c r="F3455" s="820">
        <v>10</v>
      </c>
      <c r="G3455" s="820" t="s">
        <v>2452</v>
      </c>
      <c r="H3455">
        <f>'PES- PEI 2023'!$BE$19</f>
        <v>0</v>
      </c>
      <c r="I3455">
        <f>'PES- PEI 2023'!AS19+'PES- PEI 2023'!AT19+'PES- PEI 2023'!AU19+'PES- PEI 2023'!AV19+'PES- PEI 2023'!AW19+'PES- PEI 2023'!AX19+'PES- PEI 2023'!AY19+'PES- PEI 2023'!AZ19+'PES- PEI 2023'!BA19+'PES- PEI 2023'!BB19</f>
        <v>0</v>
      </c>
      <c r="J3455">
        <f>'PES- PEI 2023'!BH19+'PES- PEI 2023'!BI19+'PES- PEI 2023'!BJ19+'PES- PEI 2023'!BK19+'PES- PEI 2023'!BL19+'PES- PEI 2023'!BM19+'PES- PEI 2023'!BN19+'PES- PEI 2023'!BO19+'PES- PEI 2023'!BP19+'PES- PEI 2023'!BQ19</f>
        <v>0</v>
      </c>
      <c r="K3455" s="842" t="e">
        <f t="shared" si="92"/>
        <v>#DIV/0!</v>
      </c>
      <c r="L3455" s="842" t="e">
        <f t="shared" si="93"/>
        <v>#DIV/0!</v>
      </c>
      <c r="M3455">
        <f>'PES- PEI 2023'!BB19</f>
        <v>0</v>
      </c>
      <c r="N3455">
        <f>'PES- PEI 2023'!BQ19</f>
        <v>0</v>
      </c>
      <c r="O3455" s="843" t="e">
        <f t="shared" si="94"/>
        <v>#DIV/0!</v>
      </c>
      <c r="P3455" s="820">
        <f>Tabla13[[#This Row],[Ejec Real Acumu]]-Tabla13[[#This Row],[Proyec Ejec Acumul]]</f>
        <v>0</v>
      </c>
      <c r="Q3455" s="820">
        <f>Tabla13[[#This Row],[Ejec Real Mes]]-Tabla13[[#This Row],[Program Entreg Mes]]</f>
        <v>0</v>
      </c>
    </row>
    <row r="3456" spans="1:17">
      <c r="A3456" s="820">
        <v>16</v>
      </c>
      <c r="B3456" s="820" t="s">
        <v>2472</v>
      </c>
      <c r="C3456" s="820" t="s">
        <v>2473</v>
      </c>
      <c r="D3456" s="820" t="str">
        <f>'PES- PEI 2023'!$BG$20</f>
        <v>Secretaría General</v>
      </c>
      <c r="E3456" t="str">
        <f>'PES- PEI 2023'!$F$20</f>
        <v xml:space="preserve">Capacidades del equipo jurídico fortalecidas </v>
      </c>
      <c r="F3456" s="820">
        <v>10</v>
      </c>
      <c r="G3456" s="820" t="s">
        <v>2452</v>
      </c>
      <c r="H3456" s="633">
        <f>'PES- PEI 2023'!$BE$20</f>
        <v>1</v>
      </c>
      <c r="I3456">
        <f>'PES- PEI 2023'!AS20+'PES- PEI 2023'!AT20+'PES- PEI 2023'!AU20+'PES- PEI 2023'!AV20+'PES- PEI 2023'!AW20+'PES- PEI 2023'!AX20+'PES- PEI 2023'!AY20+'PES- PEI 2023'!AZ20+'PES- PEI 2023'!BA20+'PES- PEI 2023'!BB20</f>
        <v>0</v>
      </c>
      <c r="J3456">
        <f>'PES- PEI 2023'!BH20+'PES- PEI 2023'!BI20+'PES- PEI 2023'!BJ20+'PES- PEI 2023'!BK20+'PES- PEI 2023'!BL20+'PES- PEI 2023'!BM20+'PES- PEI 2023'!BN20+'PES- PEI 2023'!BO20+'PES- PEI 2023'!BP20+'PES- PEI 2023'!BQ20</f>
        <v>0</v>
      </c>
      <c r="K3456" s="842">
        <f t="shared" si="92"/>
        <v>0</v>
      </c>
      <c r="L3456" s="842">
        <f t="shared" si="93"/>
        <v>0</v>
      </c>
      <c r="M3456">
        <f>'PES- PEI 2023'!BB20</f>
        <v>0</v>
      </c>
      <c r="N3456">
        <f>'PES- PEI 2023'!BQ20</f>
        <v>0</v>
      </c>
      <c r="O3456" s="843" t="e">
        <f t="shared" si="94"/>
        <v>#DIV/0!</v>
      </c>
      <c r="P3456" s="820">
        <f>Tabla13[[#This Row],[Ejec Real Acumu]]-Tabla13[[#This Row],[Proyec Ejec Acumul]]</f>
        <v>0</v>
      </c>
      <c r="Q3456" s="820">
        <f>Tabla13[[#This Row],[Ejec Real Mes]]-Tabla13[[#This Row],[Program Entreg Mes]]</f>
        <v>0</v>
      </c>
    </row>
    <row r="3457" spans="1:17">
      <c r="A3457" s="820">
        <v>17</v>
      </c>
      <c r="B3457" s="820" t="s">
        <v>2472</v>
      </c>
      <c r="C3457" s="820" t="s">
        <v>2473</v>
      </c>
      <c r="D3457" s="820" t="str">
        <f>'PES- PEI 2023'!$BG$21</f>
        <v xml:space="preserve">Secretaría General </v>
      </c>
      <c r="E3457" t="str">
        <f>'PES- PEI 2023'!$F$21</f>
        <v>Plan de conservación, preservación y difusión del patrimonio documental del sector ejecutado</v>
      </c>
      <c r="F3457" s="820">
        <v>10</v>
      </c>
      <c r="G3457" s="820" t="s">
        <v>2452</v>
      </c>
      <c r="H3457">
        <f>'PES- PEI 2023'!$BE$21</f>
        <v>0</v>
      </c>
      <c r="I3457">
        <f>'PES- PEI 2023'!AS21+'PES- PEI 2023'!AT21+'PES- PEI 2023'!AU21+'PES- PEI 2023'!AV21+'PES- PEI 2023'!AW21+'PES- PEI 2023'!AX21+'PES- PEI 2023'!AY21+'PES- PEI 2023'!AZ21+'PES- PEI 2023'!BA21+'PES- PEI 2023'!BB21</f>
        <v>0</v>
      </c>
      <c r="J3457">
        <f>'PES- PEI 2023'!BH21+'PES- PEI 2023'!BI21+'PES- PEI 2023'!BJ21+'PES- PEI 2023'!BK21+'PES- PEI 2023'!BL21+'PES- PEI 2023'!BM21+'PES- PEI 2023'!BN21+'PES- PEI 2023'!BO21+'PES- PEI 2023'!BP21+'PES- PEI 2023'!BQ21</f>
        <v>0</v>
      </c>
      <c r="K3457" s="842" t="e">
        <f t="shared" si="92"/>
        <v>#DIV/0!</v>
      </c>
      <c r="L3457" s="842" t="e">
        <f t="shared" si="93"/>
        <v>#DIV/0!</v>
      </c>
      <c r="M3457">
        <f>'PES- PEI 2023'!BB21</f>
        <v>0</v>
      </c>
      <c r="N3457">
        <f>'PES- PEI 2023'!BQ21</f>
        <v>0</v>
      </c>
      <c r="O3457" s="843" t="e">
        <f t="shared" si="94"/>
        <v>#DIV/0!</v>
      </c>
      <c r="P3457" s="820">
        <f>Tabla13[[#This Row],[Ejec Real Acumu]]-Tabla13[[#This Row],[Proyec Ejec Acumul]]</f>
        <v>0</v>
      </c>
      <c r="Q3457" s="820">
        <f>Tabla13[[#This Row],[Ejec Real Mes]]-Tabla13[[#This Row],[Program Entreg Mes]]</f>
        <v>0</v>
      </c>
    </row>
    <row r="3458" spans="1:17">
      <c r="A3458" s="820">
        <v>18</v>
      </c>
      <c r="B3458" s="820" t="s">
        <v>2472</v>
      </c>
      <c r="C3458" s="820" t="s">
        <v>2473</v>
      </c>
      <c r="D3458" s="820" t="str">
        <f>'PES- PEI 2023'!$BG$22</f>
        <v xml:space="preserve">Secretaría General </v>
      </c>
      <c r="E3458" t="str">
        <f>'PES- PEI 2023'!$F$22</f>
        <v>Formato de transferencia del conocimiento implementado</v>
      </c>
      <c r="F3458" s="820">
        <v>10</v>
      </c>
      <c r="G3458" s="820" t="s">
        <v>2452</v>
      </c>
      <c r="H3458" s="633">
        <f>'PES- PEI 2023'!$BE$22</f>
        <v>1</v>
      </c>
      <c r="I3458">
        <f>'PES- PEI 2023'!AS22+'PES- PEI 2023'!AT22+'PES- PEI 2023'!AU22+'PES- PEI 2023'!AV22+'PES- PEI 2023'!AW22+'PES- PEI 2023'!AX22+'PES- PEI 2023'!AY22+'PES- PEI 2023'!AZ22+'PES- PEI 2023'!BA22+'PES- PEI 2023'!BB22</f>
        <v>0</v>
      </c>
      <c r="J3458">
        <f>'PES- PEI 2023'!BH22+'PES- PEI 2023'!BI22+'PES- PEI 2023'!BJ22+'PES- PEI 2023'!BK22+'PES- PEI 2023'!BL22+'PES- PEI 2023'!BM22+'PES- PEI 2023'!BN22+'PES- PEI 2023'!BO22+'PES- PEI 2023'!BP22+'PES- PEI 2023'!BQ22</f>
        <v>0</v>
      </c>
      <c r="K3458" s="842">
        <f t="shared" ref="K3458:K3506" si="95">I3458/H3458</f>
        <v>0</v>
      </c>
      <c r="L3458" s="842">
        <f t="shared" ref="L3458:L3506" si="96">J3458/H3458</f>
        <v>0</v>
      </c>
      <c r="M3458">
        <f>'PES- PEI 2023'!BB22</f>
        <v>0</v>
      </c>
      <c r="N3458">
        <f>'PES- PEI 2023'!BQ22</f>
        <v>0</v>
      </c>
      <c r="O3458" s="843" t="e">
        <f t="shared" si="94"/>
        <v>#DIV/0!</v>
      </c>
      <c r="P3458" s="820">
        <f>Tabla13[[#This Row],[Ejec Real Acumu]]-Tabla13[[#This Row],[Proyec Ejec Acumul]]</f>
        <v>0</v>
      </c>
      <c r="Q3458" s="820">
        <f>Tabla13[[#This Row],[Ejec Real Mes]]-Tabla13[[#This Row],[Program Entreg Mes]]</f>
        <v>0</v>
      </c>
    </row>
    <row r="3459" spans="1:17">
      <c r="A3459" s="820">
        <v>19</v>
      </c>
      <c r="B3459" s="820" t="s">
        <v>2472</v>
      </c>
      <c r="C3459" s="820" t="s">
        <v>2473</v>
      </c>
      <c r="D3459" s="820" t="str">
        <f>'PES- PEI 2023'!$BG$23</f>
        <v>Subdirección de Servicios Metrológicos y Relación con el Ciudadano</v>
      </c>
      <c r="E3459" t="str">
        <f>'PES- PEI 2023'!$F$23</f>
        <v>Entidades del Sector alineadas a la directriz de manejo de imagen y plan de medios de la Presidencia de la República.</v>
      </c>
      <c r="F3459" s="820">
        <v>10</v>
      </c>
      <c r="G3459" s="820" t="s">
        <v>2452</v>
      </c>
      <c r="H3459" s="633">
        <f>'PES- PEI 2023'!$BE$23</f>
        <v>1</v>
      </c>
      <c r="I3459">
        <f>'PES- PEI 2023'!AS23+'PES- PEI 2023'!AT23+'PES- PEI 2023'!AU23+'PES- PEI 2023'!AV23+'PES- PEI 2023'!AW23+'PES- PEI 2023'!AX23+'PES- PEI 2023'!AY23+'PES- PEI 2023'!AZ23+'PES- PEI 2023'!BA23+'PES- PEI 2023'!BB23</f>
        <v>0</v>
      </c>
      <c r="J3459">
        <f>'PES- PEI 2023'!BH23+'PES- PEI 2023'!BI23+'PES- PEI 2023'!BJ23+'PES- PEI 2023'!BK23+'PES- PEI 2023'!BL23+'PES- PEI 2023'!BM23+'PES- PEI 2023'!BN23+'PES- PEI 2023'!BO23+'PES- PEI 2023'!BP23+'PES- PEI 2023'!BQ23</f>
        <v>0</v>
      </c>
      <c r="K3459" s="842">
        <f t="shared" si="95"/>
        <v>0</v>
      </c>
      <c r="L3459" s="842">
        <f t="shared" si="96"/>
        <v>0</v>
      </c>
      <c r="M3459">
        <f>'PES- PEI 2023'!BB23</f>
        <v>0</v>
      </c>
      <c r="N3459">
        <f>'PES- PEI 2023'!BQ23</f>
        <v>0</v>
      </c>
      <c r="O3459" s="843" t="e">
        <f t="shared" si="94"/>
        <v>#DIV/0!</v>
      </c>
      <c r="P3459" s="820">
        <f>Tabla13[[#This Row],[Ejec Real Acumu]]-Tabla13[[#This Row],[Proyec Ejec Acumul]]</f>
        <v>0</v>
      </c>
      <c r="Q3459" s="820">
        <f>Tabla13[[#This Row],[Ejec Real Mes]]-Tabla13[[#This Row],[Program Entreg Mes]]</f>
        <v>0</v>
      </c>
    </row>
    <row r="3460" spans="1:17">
      <c r="A3460" s="820">
        <v>20</v>
      </c>
      <c r="B3460" s="820" t="s">
        <v>2472</v>
      </c>
      <c r="C3460" s="820" t="s">
        <v>2473</v>
      </c>
      <c r="D3460" s="820" t="str">
        <f>'PES- PEI 2023'!$BG$24</f>
        <v>Oficina de Informática y Desarrollo Tecnológico</v>
      </c>
      <c r="E3460" t="str">
        <f>'PES- PEI 2023'!$F$24</f>
        <v>Plan de acción implementado para el intercambio de información</v>
      </c>
      <c r="F3460" s="820">
        <v>10</v>
      </c>
      <c r="G3460" s="820" t="s">
        <v>2452</v>
      </c>
      <c r="H3460" s="633">
        <f>'PES- PEI 2023'!$BE$24</f>
        <v>0.05</v>
      </c>
      <c r="I3460">
        <f>'PES- PEI 2023'!AS24+'PES- PEI 2023'!AT24+'PES- PEI 2023'!AU24+'PES- PEI 2023'!AV24+'PES- PEI 2023'!AW24+'PES- PEI 2023'!AX24+'PES- PEI 2023'!AY24+'PES- PEI 2023'!AZ24+'PES- PEI 2023'!BA24+'PES- PEI 2023'!BB24</f>
        <v>0.02</v>
      </c>
      <c r="J3460">
        <f>'PES- PEI 2023'!BH24+'PES- PEI 2023'!BI24+'PES- PEI 2023'!BJ24+'PES- PEI 2023'!BK24+'PES- PEI 2023'!BL24+'PES- PEI 2023'!BM24+'PES- PEI 2023'!BN24+'PES- PEI 2023'!BO24+'PES- PEI 2023'!BP24+'PES- PEI 2023'!BQ24</f>
        <v>0.02</v>
      </c>
      <c r="K3460" s="842">
        <f t="shared" si="95"/>
        <v>0.39999999999999997</v>
      </c>
      <c r="L3460" s="842">
        <f t="shared" si="96"/>
        <v>0.39999999999999997</v>
      </c>
      <c r="M3460">
        <f>'PES- PEI 2023'!BB24</f>
        <v>0</v>
      </c>
      <c r="N3460">
        <f>'PES- PEI 2023'!BQ24</f>
        <v>0</v>
      </c>
      <c r="O3460" s="843" t="e">
        <f t="shared" si="94"/>
        <v>#DIV/0!</v>
      </c>
      <c r="P3460" s="820">
        <f>Tabla13[[#This Row],[Ejec Real Acumu]]-Tabla13[[#This Row],[Proyec Ejec Acumul]]</f>
        <v>0</v>
      </c>
      <c r="Q3460" s="820">
        <f>Tabla13[[#This Row],[Ejec Real Mes]]-Tabla13[[#This Row],[Program Entreg Mes]]</f>
        <v>0</v>
      </c>
    </row>
    <row r="3461" spans="1:17">
      <c r="A3461" s="820">
        <v>21</v>
      </c>
      <c r="B3461" s="820" t="s">
        <v>2472</v>
      </c>
      <c r="C3461" s="820" t="s">
        <v>2473</v>
      </c>
      <c r="D3461" s="820" t="str">
        <f>'PES- PEI 2023'!$BG$25</f>
        <v>Oficina de Informática y Desarrollo Tecnológico</v>
      </c>
      <c r="E3461" t="str">
        <f>'PES- PEI 2023'!$F$25</f>
        <v xml:space="preserve">Plan de recuperación ante Desastres  (DRP)  Implementado en los servicios de TI críticos </v>
      </c>
      <c r="F3461" s="820">
        <v>10</v>
      </c>
      <c r="G3461" s="820" t="s">
        <v>2452</v>
      </c>
      <c r="H3461">
        <f>'PES- PEI 2023'!$BE$25</f>
        <v>1</v>
      </c>
      <c r="I3461">
        <f>'PES- PEI 2023'!AS25+'PES- PEI 2023'!AT25+'PES- PEI 2023'!AU25+'PES- PEI 2023'!AV25+'PES- PEI 2023'!AW25+'PES- PEI 2023'!AX25+'PES- PEI 2023'!AY25+'PES- PEI 2023'!AZ25+'PES- PEI 2023'!BA25+'PES- PEI 2023'!BB25</f>
        <v>0</v>
      </c>
      <c r="J3461">
        <f>'PES- PEI 2023'!BH25+'PES- PEI 2023'!BI25+'PES- PEI 2023'!BJ25+'PES- PEI 2023'!BK25+'PES- PEI 2023'!BL25+'PES- PEI 2023'!BM25+'PES- PEI 2023'!BN25+'PES- PEI 2023'!BO25+'PES- PEI 2023'!BP25+'PES- PEI 2023'!BQ25</f>
        <v>0</v>
      </c>
      <c r="K3461" s="842">
        <f t="shared" si="95"/>
        <v>0</v>
      </c>
      <c r="L3461" s="842">
        <f t="shared" si="96"/>
        <v>0</v>
      </c>
      <c r="M3461">
        <f>'PES- PEI 2023'!BB25</f>
        <v>0</v>
      </c>
      <c r="N3461">
        <f>'PES- PEI 2023'!BQ25</f>
        <v>0</v>
      </c>
      <c r="O3461" s="843" t="e">
        <f t="shared" si="94"/>
        <v>#DIV/0!</v>
      </c>
      <c r="P3461" s="820">
        <f>Tabla13[[#This Row],[Ejec Real Acumu]]-Tabla13[[#This Row],[Proyec Ejec Acumul]]</f>
        <v>0</v>
      </c>
      <c r="Q3461" s="820">
        <f>Tabla13[[#This Row],[Ejec Real Mes]]-Tabla13[[#This Row],[Program Entreg Mes]]</f>
        <v>0</v>
      </c>
    </row>
    <row r="3462" spans="1:17">
      <c r="A3462" s="820">
        <v>22</v>
      </c>
      <c r="B3462" s="820" t="s">
        <v>2472</v>
      </c>
      <c r="C3462" s="820" t="s">
        <v>2473</v>
      </c>
      <c r="D3462" s="820" t="str">
        <f>'PES- PEI 2023'!$BG$26</f>
        <v>Oficina de Informática y Desarrollo Tecnológico</v>
      </c>
      <c r="E3462" t="str">
        <f>'PES- PEI 2023'!$F$26</f>
        <v>Vulnerabilidades críticas remediadas o solucionadas</v>
      </c>
      <c r="F3462" s="820">
        <v>10</v>
      </c>
      <c r="G3462" s="820" t="s">
        <v>2452</v>
      </c>
      <c r="H3462" s="633">
        <f>'PES- PEI 2023'!$BE$26</f>
        <v>1</v>
      </c>
      <c r="I3462">
        <f>'PES- PEI 2023'!AS26+'PES- PEI 2023'!AT26+'PES- PEI 2023'!AU26+'PES- PEI 2023'!AV26+'PES- PEI 2023'!AW26+'PES- PEI 2023'!AX26+'PES- PEI 2023'!AY26+'PES- PEI 2023'!AZ26+'PES- PEI 2023'!BA26+'PES- PEI 2023'!BB26</f>
        <v>0</v>
      </c>
      <c r="J3462">
        <f>'PES- PEI 2023'!BH26+'PES- PEI 2023'!BI26+'PES- PEI 2023'!BJ26+'PES- PEI 2023'!BK26+'PES- PEI 2023'!BL26+'PES- PEI 2023'!BM26+'PES- PEI 2023'!BN26+'PES- PEI 2023'!BO26+'PES- PEI 2023'!BP26+'PES- PEI 2023'!BQ26</f>
        <v>0.1</v>
      </c>
      <c r="K3462" s="842">
        <f t="shared" si="95"/>
        <v>0</v>
      </c>
      <c r="L3462" s="842">
        <f t="shared" si="96"/>
        <v>0.1</v>
      </c>
      <c r="M3462">
        <f>'PES- PEI 2023'!BB26</f>
        <v>0</v>
      </c>
      <c r="N3462">
        <f>'PES- PEI 2023'!BQ26</f>
        <v>0</v>
      </c>
      <c r="O3462" s="843" t="e">
        <f t="shared" si="94"/>
        <v>#DIV/0!</v>
      </c>
      <c r="P3462" s="820">
        <f>Tabla13[[#This Row],[Ejec Real Acumu]]-Tabla13[[#This Row],[Proyec Ejec Acumul]]</f>
        <v>0.1</v>
      </c>
      <c r="Q3462" s="820">
        <f>Tabla13[[#This Row],[Ejec Real Mes]]-Tabla13[[#This Row],[Program Entreg Mes]]</f>
        <v>0</v>
      </c>
    </row>
    <row r="3463" spans="1:17">
      <c r="A3463" s="820">
        <v>1</v>
      </c>
      <c r="B3463" s="820" t="s">
        <v>2472</v>
      </c>
      <c r="C3463" s="820" t="s">
        <v>2473</v>
      </c>
      <c r="D3463" s="820" t="str">
        <f>'PES- PEI 2023'!$BG$5</f>
        <v>Subdirección de Servicios Metrológicos y Relación con el Ciudadano</v>
      </c>
      <c r="E3463" t="str">
        <f>'PES- PEI 2023'!$F$5</f>
        <v>Aumento de servicios metrológicos prestados</v>
      </c>
      <c r="F3463" s="820">
        <v>11</v>
      </c>
      <c r="G3463" s="820" t="s">
        <v>2453</v>
      </c>
      <c r="H3463" s="633">
        <f>'PES- PEI 2023'!$BE$5</f>
        <v>0.03</v>
      </c>
      <c r="I3463">
        <f>'PES- PEI 2023'!AS5+'PES- PEI 2023'!AT5+'PES- PEI 2023'!AU5+'PES- PEI 2023'!AV5+'PES- PEI 2023'!AW5+'PES- PEI 2023'!AX5+'PES- PEI 2023'!AY5+'PES- PEI 2023'!AZ5+'PES- PEI 2023'!BA5+'PES- PEI 2023'!BB5+'PES- PEI 2023'!BC5</f>
        <v>0</v>
      </c>
      <c r="J3463">
        <f>'PES- PEI 2023'!BH5+'PES- PEI 2023'!BI5+'PES- PEI 2023'!BJ5+'PES- PEI 2023'!BK5+'PES- PEI 2023'!BL5+'PES- PEI 2023'!BM5+'PES- PEI 2023'!BN5+'PES- PEI 2023'!BO5+'PES- PEI 2023'!BP5+'PES- PEI 2023'!BQ5+'PES- PEI 2023'!BR5</f>
        <v>0</v>
      </c>
      <c r="K3463" s="842">
        <f t="shared" si="95"/>
        <v>0</v>
      </c>
      <c r="L3463" s="842">
        <f t="shared" si="96"/>
        <v>0</v>
      </c>
      <c r="M3463">
        <f>'PES- PEI 2023'!BC5</f>
        <v>0</v>
      </c>
      <c r="N3463">
        <f>'PES- PEI 2023'!BR5</f>
        <v>0</v>
      </c>
      <c r="O3463" s="843" t="e">
        <f t="shared" si="94"/>
        <v>#DIV/0!</v>
      </c>
      <c r="P3463" s="820">
        <f>Tabla13[[#This Row],[Ejec Real Acumu]]-Tabla13[[#This Row],[Proyec Ejec Acumul]]</f>
        <v>0</v>
      </c>
      <c r="Q3463" s="820">
        <f>Tabla13[[#This Row],[Ejec Real Mes]]-Tabla13[[#This Row],[Program Entreg Mes]]</f>
        <v>0</v>
      </c>
    </row>
    <row r="3464" spans="1:17">
      <c r="A3464" s="820">
        <v>2</v>
      </c>
      <c r="B3464" s="820" t="s">
        <v>2472</v>
      </c>
      <c r="C3464" s="820" t="s">
        <v>2473</v>
      </c>
      <c r="D3464" s="820" t="str">
        <f>'PES- PEI 2023'!$BG$6</f>
        <v>Subdirección de Servicios Metrológicos y Relación con el Ciudadano</v>
      </c>
      <c r="E3464" t="str">
        <f>'PES- PEI 2023'!$F$6</f>
        <v>Estudios de identificación de brechas metrológicas que contribuyan a las apuestas productivas estratégicas</v>
      </c>
      <c r="F3464" s="820">
        <v>11</v>
      </c>
      <c r="G3464" s="820" t="s">
        <v>2453</v>
      </c>
      <c r="H3464">
        <f>'PES- PEI 2023'!$BE$6</f>
        <v>2</v>
      </c>
      <c r="I3464">
        <f>'PES- PEI 2023'!AS6+'PES- PEI 2023'!AT6+'PES- PEI 2023'!AU6+'PES- PEI 2023'!AV6+'PES- PEI 2023'!AW6+'PES- PEI 2023'!AX6+'PES- PEI 2023'!AY6+'PES- PEI 2023'!AZ6+'PES- PEI 2023'!BA6+'PES- PEI 2023'!BB6+'PES- PEI 2023'!BC6</f>
        <v>0</v>
      </c>
      <c r="J3464">
        <f>'PES- PEI 2023'!BH6+'PES- PEI 2023'!BI6+'PES- PEI 2023'!BJ6+'PES- PEI 2023'!BK6+'PES- PEI 2023'!BL6+'PES- PEI 2023'!BM6+'PES- PEI 2023'!BN6+'PES- PEI 2023'!BO6+'PES- PEI 2023'!BP6+'PES- PEI 2023'!BQ6+'PES- PEI 2023'!BR6</f>
        <v>0</v>
      </c>
      <c r="K3464" s="842">
        <f t="shared" si="95"/>
        <v>0</v>
      </c>
      <c r="L3464" s="842">
        <f t="shared" si="96"/>
        <v>0</v>
      </c>
      <c r="M3464">
        <f>'PES- PEI 2023'!BC6</f>
        <v>0</v>
      </c>
      <c r="N3464">
        <f>'PES- PEI 2023'!BR6</f>
        <v>0</v>
      </c>
      <c r="O3464" s="843" t="e">
        <f t="shared" si="94"/>
        <v>#DIV/0!</v>
      </c>
      <c r="P3464" s="820">
        <f>Tabla13[[#This Row],[Ejec Real Acumu]]-Tabla13[[#This Row],[Proyec Ejec Acumul]]</f>
        <v>0</v>
      </c>
      <c r="Q3464" s="820">
        <f>Tabla13[[#This Row],[Ejec Real Mes]]-Tabla13[[#This Row],[Program Entreg Mes]]</f>
        <v>0</v>
      </c>
    </row>
    <row r="3465" spans="1:17">
      <c r="A3465" s="820">
        <v>3</v>
      </c>
      <c r="B3465" s="820" t="s">
        <v>2472</v>
      </c>
      <c r="C3465" s="820" t="s">
        <v>2473</v>
      </c>
      <c r="D3465" s="820" t="str">
        <f>'PES- PEI 2023'!$BG$7</f>
        <v>Subdirección de Servicios Metrológicos y Relación con el Ciudadano</v>
      </c>
      <c r="E3465" t="str">
        <f>'PES- PEI 2023'!$F$7</f>
        <v xml:space="preserve">Participación en eventos y canales de comunicación para divulgación de servicios del SICAL </v>
      </c>
      <c r="F3465" s="820">
        <v>11</v>
      </c>
      <c r="G3465" s="820" t="s">
        <v>2453</v>
      </c>
      <c r="H3465">
        <f>'PES- PEI 2023'!$BE$7</f>
        <v>2</v>
      </c>
      <c r="I3465">
        <f>'PES- PEI 2023'!AS7+'PES- PEI 2023'!AT7+'PES- PEI 2023'!AU7+'PES- PEI 2023'!AV7+'PES- PEI 2023'!AW7+'PES- PEI 2023'!AX7+'PES- PEI 2023'!AY7+'PES- PEI 2023'!AZ7+'PES- PEI 2023'!BA7+'PES- PEI 2023'!BB7+'PES- PEI 2023'!BC7</f>
        <v>1</v>
      </c>
      <c r="J3465">
        <f>'PES- PEI 2023'!BH7+'PES- PEI 2023'!BI7+'PES- PEI 2023'!BJ7+'PES- PEI 2023'!BK7+'PES- PEI 2023'!BL7+'PES- PEI 2023'!BM7+'PES- PEI 2023'!BN7+'PES- PEI 2023'!BO7+'PES- PEI 2023'!BP7+'PES- PEI 2023'!BQ7+'PES- PEI 2023'!BR7</f>
        <v>1</v>
      </c>
      <c r="K3465" s="842">
        <f t="shared" si="95"/>
        <v>0.5</v>
      </c>
      <c r="L3465" s="842">
        <f t="shared" si="96"/>
        <v>0.5</v>
      </c>
      <c r="M3465">
        <f>'PES- PEI 2023'!BC7</f>
        <v>0</v>
      </c>
      <c r="N3465">
        <f>'PES- PEI 2023'!BR7</f>
        <v>0</v>
      </c>
      <c r="O3465" s="843" t="e">
        <f t="shared" si="94"/>
        <v>#DIV/0!</v>
      </c>
      <c r="P3465" s="820">
        <f>Tabla13[[#This Row],[Ejec Real Acumu]]-Tabla13[[#This Row],[Proyec Ejec Acumul]]</f>
        <v>0</v>
      </c>
      <c r="Q3465" s="820">
        <f>Tabla13[[#This Row],[Ejec Real Mes]]-Tabla13[[#This Row],[Program Entreg Mes]]</f>
        <v>0</v>
      </c>
    </row>
    <row r="3466" spans="1:17">
      <c r="A3466" s="820">
        <v>4</v>
      </c>
      <c r="B3466" s="820" t="s">
        <v>2472</v>
      </c>
      <c r="C3466" s="820" t="s">
        <v>2473</v>
      </c>
      <c r="D3466" s="820" t="str">
        <f>'PES- PEI 2023'!$BG$8</f>
        <v>Subdirección de Servicios Metrológicos y Relación con el Ciudadano</v>
      </c>
      <c r="E3466" t="str">
        <f>'PES- PEI 2023'!$F$8</f>
        <v>Servicios de asistencia técnica prestados para la industria en términos de lograr certificaciones de calidad</v>
      </c>
      <c r="F3466" s="820">
        <v>11</v>
      </c>
      <c r="G3466" s="820" t="s">
        <v>2453</v>
      </c>
      <c r="H3466">
        <f>'PES- PEI 2023'!$BE$8</f>
        <v>4</v>
      </c>
      <c r="I3466">
        <f>'PES- PEI 2023'!AS8+'PES- PEI 2023'!AT8+'PES- PEI 2023'!AU8+'PES- PEI 2023'!AV8+'PES- PEI 2023'!AW8+'PES- PEI 2023'!AX8+'PES- PEI 2023'!AY8+'PES- PEI 2023'!AZ8+'PES- PEI 2023'!BA8+'PES- PEI 2023'!BB8+'PES- PEI 2023'!BC8</f>
        <v>2</v>
      </c>
      <c r="J3466">
        <f>'PES- PEI 2023'!BH8+'PES- PEI 2023'!BI8+'PES- PEI 2023'!BJ8+'PES- PEI 2023'!BK8+'PES- PEI 2023'!BL8+'PES- PEI 2023'!BM8+'PES- PEI 2023'!BN8+'PES- PEI 2023'!BO8+'PES- PEI 2023'!BP8+'PES- PEI 2023'!BQ8+'PES- PEI 2023'!BR8</f>
        <v>0</v>
      </c>
      <c r="K3466" s="842">
        <f t="shared" si="95"/>
        <v>0.5</v>
      </c>
      <c r="L3466" s="842">
        <f t="shared" si="96"/>
        <v>0</v>
      </c>
      <c r="M3466">
        <f>'PES- PEI 2023'!BC8</f>
        <v>0</v>
      </c>
      <c r="N3466">
        <f>'PES- PEI 2023'!BR8</f>
        <v>0</v>
      </c>
      <c r="O3466" s="843" t="e">
        <f t="shared" si="94"/>
        <v>#DIV/0!</v>
      </c>
      <c r="P3466" s="820">
        <f>Tabla13[[#This Row],[Ejec Real Acumu]]-Tabla13[[#This Row],[Proyec Ejec Acumul]]</f>
        <v>-2</v>
      </c>
      <c r="Q3466" s="820">
        <f>Tabla13[[#This Row],[Ejec Real Mes]]-Tabla13[[#This Row],[Program Entreg Mes]]</f>
        <v>0</v>
      </c>
    </row>
    <row r="3467" spans="1:17">
      <c r="A3467" s="820">
        <v>5</v>
      </c>
      <c r="B3467" s="820" t="s">
        <v>2472</v>
      </c>
      <c r="C3467" s="820" t="s">
        <v>2473</v>
      </c>
      <c r="D3467" s="820" t="str">
        <f>'PES- PEI 2023'!$BG$9</f>
        <v>SMF / SMQB /  SSMRC</v>
      </c>
      <c r="E3467" t="str">
        <f>'PES- PEI 2023'!$F$9</f>
        <v>Participación en definición de regulación</v>
      </c>
      <c r="F3467" s="820">
        <v>11</v>
      </c>
      <c r="G3467" s="820" t="s">
        <v>2453</v>
      </c>
      <c r="H3467">
        <f>'PES- PEI 2023'!$BE$9</f>
        <v>1</v>
      </c>
      <c r="I3467">
        <f>'PES- PEI 2023'!AS9+'PES- PEI 2023'!AT9+'PES- PEI 2023'!AU9+'PES- PEI 2023'!AV9+'PES- PEI 2023'!AW9+'PES- PEI 2023'!AX9+'PES- PEI 2023'!AY9+'PES- PEI 2023'!AZ9+'PES- PEI 2023'!BA9+'PES- PEI 2023'!BB9+'PES- PEI 2023'!BC9</f>
        <v>0</v>
      </c>
      <c r="J3467">
        <f>'PES- PEI 2023'!BH9+'PES- PEI 2023'!BI9+'PES- PEI 2023'!BJ9+'PES- PEI 2023'!BK9+'PES- PEI 2023'!BL9+'PES- PEI 2023'!BM9+'PES- PEI 2023'!BN9+'PES- PEI 2023'!BO9+'PES- PEI 2023'!BP9+'PES- PEI 2023'!BQ9+'PES- PEI 2023'!BR9</f>
        <v>1</v>
      </c>
      <c r="K3467" s="842">
        <f t="shared" si="95"/>
        <v>0</v>
      </c>
      <c r="L3467" s="842">
        <f t="shared" si="96"/>
        <v>1</v>
      </c>
      <c r="M3467">
        <f>'PES- PEI 2023'!BC9</f>
        <v>0</v>
      </c>
      <c r="N3467">
        <f>'PES- PEI 2023'!BR9</f>
        <v>0</v>
      </c>
      <c r="O3467" s="843" t="e">
        <f t="shared" si="94"/>
        <v>#DIV/0!</v>
      </c>
      <c r="P3467" s="820">
        <f>Tabla13[[#This Row],[Ejec Real Acumu]]-Tabla13[[#This Row],[Proyec Ejec Acumul]]</f>
        <v>1</v>
      </c>
      <c r="Q3467" s="820">
        <f>Tabla13[[#This Row],[Ejec Real Mes]]-Tabla13[[#This Row],[Program Entreg Mes]]</f>
        <v>0</v>
      </c>
    </row>
    <row r="3468" spans="1:17">
      <c r="A3468" s="820">
        <v>6</v>
      </c>
      <c r="B3468" s="820" t="s">
        <v>2472</v>
      </c>
      <c r="C3468" s="820" t="s">
        <v>2473</v>
      </c>
      <c r="D3468" s="820" t="str">
        <f>'PES- PEI 2023'!$BG$10</f>
        <v>Subdirección de Servicios Metrológicos y Relación con el Ciudadano</v>
      </c>
      <c r="E3468" t="str">
        <f>'PES- PEI 2023'!$F$10</f>
        <v>Actividades de CTI implementadas</v>
      </c>
      <c r="F3468" s="820">
        <v>11</v>
      </c>
      <c r="G3468" s="820" t="s">
        <v>2453</v>
      </c>
      <c r="H3468">
        <f>'PES- PEI 2023'!$BE$10</f>
        <v>13</v>
      </c>
      <c r="I3468">
        <f>'PES- PEI 2023'!AS10+'PES- PEI 2023'!AT10+'PES- PEI 2023'!AU10+'PES- PEI 2023'!AV10+'PES- PEI 2023'!AW10+'PES- PEI 2023'!AX10+'PES- PEI 2023'!AY10+'PES- PEI 2023'!AZ10+'PES- PEI 2023'!BA10+'PES- PEI 2023'!BB10+'PES- PEI 2023'!BC10</f>
        <v>6</v>
      </c>
      <c r="J3468">
        <f>'PES- PEI 2023'!BH10+'PES- PEI 2023'!BI10+'PES- PEI 2023'!BJ10+'PES- PEI 2023'!BK10+'PES- PEI 2023'!BL10+'PES- PEI 2023'!BM10+'PES- PEI 2023'!BN10+'PES- PEI 2023'!BO10+'PES- PEI 2023'!BP10+'PES- PEI 2023'!BQ10+'PES- PEI 2023'!BR10</f>
        <v>7</v>
      </c>
      <c r="K3468" s="842">
        <f t="shared" si="95"/>
        <v>0.46153846153846156</v>
      </c>
      <c r="L3468" s="842">
        <f t="shared" si="96"/>
        <v>0.53846153846153844</v>
      </c>
      <c r="M3468">
        <f>'PES- PEI 2023'!BC10</f>
        <v>0</v>
      </c>
      <c r="N3468">
        <f>'PES- PEI 2023'!BR10</f>
        <v>0</v>
      </c>
      <c r="O3468" s="843" t="e">
        <f t="shared" si="94"/>
        <v>#DIV/0!</v>
      </c>
      <c r="P3468" s="820">
        <f>Tabla13[[#This Row],[Ejec Real Acumu]]-Tabla13[[#This Row],[Proyec Ejec Acumul]]</f>
        <v>1</v>
      </c>
      <c r="Q3468" s="820">
        <f>Tabla13[[#This Row],[Ejec Real Mes]]-Tabla13[[#This Row],[Program Entreg Mes]]</f>
        <v>0</v>
      </c>
    </row>
    <row r="3469" spans="1:17">
      <c r="A3469" s="820">
        <v>7</v>
      </c>
      <c r="B3469" s="820" t="s">
        <v>2472</v>
      </c>
      <c r="C3469" s="820" t="s">
        <v>2473</v>
      </c>
      <c r="D3469" s="820" t="str">
        <f>'PES- PEI 2023'!$BG$11</f>
        <v>Subdirección de Servicios Metrológicos y Relación con el Ciudadano</v>
      </c>
      <c r="E3469" t="str">
        <f>'PES- PEI 2023'!$F$11</f>
        <v xml:space="preserve">Aumento de servicios de capacitación en metrología prestados </v>
      </c>
      <c r="F3469" s="820">
        <v>11</v>
      </c>
      <c r="G3469" s="820" t="s">
        <v>2453</v>
      </c>
      <c r="H3469">
        <f>'PES- PEI 2023'!$BE$11</f>
        <v>0.02</v>
      </c>
      <c r="I3469">
        <f>'PES- PEI 2023'!AS11+'PES- PEI 2023'!AT11+'PES- PEI 2023'!AU11+'PES- PEI 2023'!AV11+'PES- PEI 2023'!AW11+'PES- PEI 2023'!AX11+'PES- PEI 2023'!AY11+'PES- PEI 2023'!AZ11+'PES- PEI 2023'!BA11+'PES- PEI 2023'!BB11+'PES- PEI 2023'!BC11</f>
        <v>0</v>
      </c>
      <c r="J3469">
        <f>'PES- PEI 2023'!BH11+'PES- PEI 2023'!BI11+'PES- PEI 2023'!BJ11+'PES- PEI 2023'!BK11+'PES- PEI 2023'!BL11+'PES- PEI 2023'!BM11+'PES- PEI 2023'!BN11+'PES- PEI 2023'!BO11+'PES- PEI 2023'!BP11+'PES- PEI 2023'!BQ11+'PES- PEI 2023'!BR11</f>
        <v>0</v>
      </c>
      <c r="K3469" s="842">
        <f t="shared" si="95"/>
        <v>0</v>
      </c>
      <c r="L3469" s="842">
        <f t="shared" si="96"/>
        <v>0</v>
      </c>
      <c r="M3469">
        <f>'PES- PEI 2023'!BC11</f>
        <v>0</v>
      </c>
      <c r="N3469">
        <f>'PES- PEI 2023'!BR11</f>
        <v>0</v>
      </c>
      <c r="O3469" s="843" t="e">
        <f t="shared" si="94"/>
        <v>#DIV/0!</v>
      </c>
      <c r="P3469" s="820">
        <f>Tabla13[[#This Row],[Ejec Real Acumu]]-Tabla13[[#This Row],[Proyec Ejec Acumul]]</f>
        <v>0</v>
      </c>
      <c r="Q3469" s="820">
        <f>Tabla13[[#This Row],[Ejec Real Mes]]-Tabla13[[#This Row],[Program Entreg Mes]]</f>
        <v>0</v>
      </c>
    </row>
    <row r="3470" spans="1:17">
      <c r="A3470" s="820">
        <v>8</v>
      </c>
      <c r="B3470" s="820" t="s">
        <v>2472</v>
      </c>
      <c r="C3470" s="820" t="s">
        <v>2473</v>
      </c>
      <c r="D3470" s="820" t="str">
        <f>'PES- PEI 2023'!$BG$12</f>
        <v>SMF / SMQB /  SSMRC</v>
      </c>
      <c r="E3470" t="str">
        <f>'PES- PEI 2023'!$F$12</f>
        <v>Oportunidades identificadas desde la metrología para atender condiciones favorables del comercio exterior</v>
      </c>
      <c r="F3470" s="820">
        <v>11</v>
      </c>
      <c r="G3470" s="820" t="s">
        <v>2453</v>
      </c>
      <c r="H3470">
        <f>'PES- PEI 2023'!$BE$12</f>
        <v>1</v>
      </c>
      <c r="I3470">
        <f>'PES- PEI 2023'!AS12+'PES- PEI 2023'!AT12+'PES- PEI 2023'!AU12+'PES- PEI 2023'!AV12+'PES- PEI 2023'!AW12+'PES- PEI 2023'!AX12+'PES- PEI 2023'!AY12+'PES- PEI 2023'!AZ12+'PES- PEI 2023'!BA12+'PES- PEI 2023'!BB12+'PES- PEI 2023'!BC12</f>
        <v>0</v>
      </c>
      <c r="J3470">
        <f>'PES- PEI 2023'!BH12+'PES- PEI 2023'!BI12+'PES- PEI 2023'!BJ12+'PES- PEI 2023'!BK12+'PES- PEI 2023'!BL12+'PES- PEI 2023'!BM12+'PES- PEI 2023'!BN12+'PES- PEI 2023'!BO12+'PES- PEI 2023'!BP12+'PES- PEI 2023'!BQ12+'PES- PEI 2023'!BR12</f>
        <v>0</v>
      </c>
      <c r="K3470" s="842">
        <f t="shared" si="95"/>
        <v>0</v>
      </c>
      <c r="L3470" s="842">
        <f t="shared" si="96"/>
        <v>0</v>
      </c>
      <c r="M3470">
        <f>'PES- PEI 2023'!BC12</f>
        <v>0</v>
      </c>
      <c r="N3470">
        <f>'PES- PEI 2023'!BR12</f>
        <v>0</v>
      </c>
      <c r="O3470" s="843" t="e">
        <f t="shared" si="94"/>
        <v>#DIV/0!</v>
      </c>
      <c r="P3470" s="820">
        <f>Tabla13[[#This Row],[Ejec Real Acumu]]-Tabla13[[#This Row],[Proyec Ejec Acumul]]</f>
        <v>0</v>
      </c>
      <c r="Q3470" s="820">
        <f>Tabla13[[#This Row],[Ejec Real Mes]]-Tabla13[[#This Row],[Program Entreg Mes]]</f>
        <v>0</v>
      </c>
    </row>
    <row r="3471" spans="1:17">
      <c r="A3471" s="820">
        <v>9</v>
      </c>
      <c r="B3471" s="820" t="s">
        <v>2472</v>
      </c>
      <c r="C3471" s="820" t="s">
        <v>2473</v>
      </c>
      <c r="D3471" s="820" t="str">
        <f>'PES- PEI 2023'!$BG$13</f>
        <v>Subdirección de Servicios Metrológicos y Relación con el Ciudadano</v>
      </c>
      <c r="E3471" t="str">
        <f>'PES- PEI 2023'!$F$13</f>
        <v>Aumento de servicios prestados calibración y ensayos de aptitud</v>
      </c>
      <c r="F3471" s="820">
        <v>11</v>
      </c>
      <c r="G3471" s="820" t="s">
        <v>2453</v>
      </c>
      <c r="H3471">
        <f>'PES- PEI 2023'!$BE$13</f>
        <v>0.02</v>
      </c>
      <c r="I3471">
        <f>'PES- PEI 2023'!AS13+'PES- PEI 2023'!AT13+'PES- PEI 2023'!AU13+'PES- PEI 2023'!AV13+'PES- PEI 2023'!AW13+'PES- PEI 2023'!AX13+'PES- PEI 2023'!AY13+'PES- PEI 2023'!AZ13+'PES- PEI 2023'!BA13+'PES- PEI 2023'!BB13+'PES- PEI 2023'!BC13</f>
        <v>0</v>
      </c>
      <c r="J3471">
        <f>'PES- PEI 2023'!BH13+'PES- PEI 2023'!BI13+'PES- PEI 2023'!BJ13+'PES- PEI 2023'!BK13+'PES- PEI 2023'!BL13+'PES- PEI 2023'!BM13+'PES- PEI 2023'!BN13+'PES- PEI 2023'!BO13+'PES- PEI 2023'!BP13+'PES- PEI 2023'!BQ13+'PES- PEI 2023'!BR13</f>
        <v>0</v>
      </c>
      <c r="K3471" s="842">
        <f t="shared" si="95"/>
        <v>0</v>
      </c>
      <c r="L3471" s="842">
        <f t="shared" si="96"/>
        <v>0</v>
      </c>
      <c r="M3471">
        <f>'PES- PEI 2023'!BC13</f>
        <v>0</v>
      </c>
      <c r="N3471">
        <f>'PES- PEI 2023'!BR13</f>
        <v>0</v>
      </c>
      <c r="O3471" s="843" t="e">
        <f t="shared" si="94"/>
        <v>#DIV/0!</v>
      </c>
      <c r="P3471" s="820">
        <f>Tabla13[[#This Row],[Ejec Real Acumu]]-Tabla13[[#This Row],[Proyec Ejec Acumul]]</f>
        <v>0</v>
      </c>
      <c r="Q3471" s="820">
        <f>Tabla13[[#This Row],[Ejec Real Mes]]-Tabla13[[#This Row],[Program Entreg Mes]]</f>
        <v>0</v>
      </c>
    </row>
    <row r="3472" spans="1:17">
      <c r="A3472" s="820">
        <v>10</v>
      </c>
      <c r="B3472" s="820" t="s">
        <v>2472</v>
      </c>
      <c r="C3472" s="820" t="s">
        <v>2473</v>
      </c>
      <c r="D3472" s="820" t="str">
        <f>'PES- PEI 2023'!$BG$14</f>
        <v>Subdirección de Servicios Metrológicos y Relación con el Ciudadano</v>
      </c>
      <c r="E3472" t="str">
        <f>'PES- PEI 2023'!$F$14</f>
        <v>Oportunidades en materia de metrología que apoyen la estrategia nacional de turismo responsable identificadas</v>
      </c>
      <c r="F3472" s="820">
        <v>11</v>
      </c>
      <c r="G3472" s="820" t="s">
        <v>2453</v>
      </c>
      <c r="H3472">
        <f>'PES- PEI 2023'!$BE$14</f>
        <v>1</v>
      </c>
      <c r="I3472">
        <f>'PES- PEI 2023'!AS14+'PES- PEI 2023'!AT14+'PES- PEI 2023'!AU14+'PES- PEI 2023'!AV14+'PES- PEI 2023'!AW14+'PES- PEI 2023'!AX14+'PES- PEI 2023'!AY14+'PES- PEI 2023'!AZ14+'PES- PEI 2023'!BA14+'PES- PEI 2023'!BB14+'PES- PEI 2023'!BC14</f>
        <v>0</v>
      </c>
      <c r="J3472">
        <f>'PES- PEI 2023'!BH14+'PES- PEI 2023'!BI14+'PES- PEI 2023'!BJ14+'PES- PEI 2023'!BK14+'PES- PEI 2023'!BL14+'PES- PEI 2023'!BM14+'PES- PEI 2023'!BN14+'PES- PEI 2023'!BO14+'PES- PEI 2023'!BP14+'PES- PEI 2023'!BQ14+'PES- PEI 2023'!BR14</f>
        <v>0</v>
      </c>
      <c r="K3472" s="842">
        <f t="shared" si="95"/>
        <v>0</v>
      </c>
      <c r="L3472" s="842">
        <f t="shared" si="96"/>
        <v>0</v>
      </c>
      <c r="M3472">
        <f>'PES- PEI 2023'!BC14</f>
        <v>0</v>
      </c>
      <c r="N3472">
        <f>'PES- PEI 2023'!BR14</f>
        <v>0</v>
      </c>
      <c r="O3472" s="843" t="e">
        <f t="shared" si="94"/>
        <v>#DIV/0!</v>
      </c>
      <c r="P3472" s="820">
        <f>Tabla13[[#This Row],[Ejec Real Acumu]]-Tabla13[[#This Row],[Proyec Ejec Acumul]]</f>
        <v>0</v>
      </c>
      <c r="Q3472" s="820">
        <f>Tabla13[[#This Row],[Ejec Real Mes]]-Tabla13[[#This Row],[Program Entreg Mes]]</f>
        <v>0</v>
      </c>
    </row>
    <row r="3473" spans="1:17">
      <c r="A3473" s="820">
        <v>11</v>
      </c>
      <c r="B3473" s="820" t="s">
        <v>2472</v>
      </c>
      <c r="C3473" s="820" t="s">
        <v>2473</v>
      </c>
      <c r="D3473" s="820" t="str">
        <f>'PES- PEI 2023'!$BG$15</f>
        <v>Subdirección de Servicios Metrológicos y Relación con el Ciudadano</v>
      </c>
      <c r="E3473" t="str">
        <f>'PES- PEI 2023'!$F$15</f>
        <v>Planes de acción para disminución de brechas de capacidades de medición y calibración, desarrollados</v>
      </c>
      <c r="F3473" s="820">
        <v>11</v>
      </c>
      <c r="G3473" s="820" t="s">
        <v>2453</v>
      </c>
      <c r="H3473">
        <f>'PES- PEI 2023'!$BE$15</f>
        <v>1</v>
      </c>
      <c r="I3473">
        <f>'PES- PEI 2023'!AS15+'PES- PEI 2023'!AT15+'PES- PEI 2023'!AU15+'PES- PEI 2023'!AV15+'PES- PEI 2023'!AW15+'PES- PEI 2023'!AX15+'PES- PEI 2023'!AY15+'PES- PEI 2023'!AZ15+'PES- PEI 2023'!BA15+'PES- PEI 2023'!BB15+'PES- PEI 2023'!BC15</f>
        <v>0</v>
      </c>
      <c r="J3473">
        <f>'PES- PEI 2023'!BH15+'PES- PEI 2023'!BI15+'PES- PEI 2023'!BJ15+'PES- PEI 2023'!BK15+'PES- PEI 2023'!BL15+'PES- PEI 2023'!BM15+'PES- PEI 2023'!BN15+'PES- PEI 2023'!BO15+'PES- PEI 2023'!BP15+'PES- PEI 2023'!BQ15+'PES- PEI 2023'!BR15</f>
        <v>0</v>
      </c>
      <c r="K3473" s="842">
        <f t="shared" si="95"/>
        <v>0</v>
      </c>
      <c r="L3473" s="842">
        <f t="shared" si="96"/>
        <v>0</v>
      </c>
      <c r="M3473">
        <f>'PES- PEI 2023'!BC15</f>
        <v>0</v>
      </c>
      <c r="N3473">
        <f>'PES- PEI 2023'!BR15</f>
        <v>0</v>
      </c>
      <c r="O3473" s="843" t="e">
        <f t="shared" si="94"/>
        <v>#DIV/0!</v>
      </c>
      <c r="P3473" s="820">
        <f>Tabla13[[#This Row],[Ejec Real Acumu]]-Tabla13[[#This Row],[Proyec Ejec Acumul]]</f>
        <v>0</v>
      </c>
      <c r="Q3473" s="820">
        <f>Tabla13[[#This Row],[Ejec Real Mes]]-Tabla13[[#This Row],[Program Entreg Mes]]</f>
        <v>0</v>
      </c>
    </row>
    <row r="3474" spans="1:17">
      <c r="A3474" s="820">
        <v>12</v>
      </c>
      <c r="B3474" s="820" t="s">
        <v>2472</v>
      </c>
      <c r="C3474" s="820" t="s">
        <v>2473</v>
      </c>
      <c r="D3474" s="820" t="str">
        <f>'PES- PEI 2023'!$BG$16</f>
        <v>Subdirección de Servicios Metrológicos y Relación con el Ciudadano</v>
      </c>
      <c r="E3474" t="str">
        <f>'PES- PEI 2023'!$F$16</f>
        <v>Sectores de las regiones con identificación de brechas de capacidades metrológicas</v>
      </c>
      <c r="F3474" s="820">
        <v>11</v>
      </c>
      <c r="G3474" s="820" t="s">
        <v>2453</v>
      </c>
      <c r="H3474">
        <f>'PES- PEI 2023'!$BE$16</f>
        <v>2</v>
      </c>
      <c r="I3474">
        <f>'PES- PEI 2023'!AS16+'PES- PEI 2023'!AT16+'PES- PEI 2023'!AU16+'PES- PEI 2023'!AV16+'PES- PEI 2023'!AW16+'PES- PEI 2023'!AX16+'PES- PEI 2023'!AY16+'PES- PEI 2023'!AZ16+'PES- PEI 2023'!BA16+'PES- PEI 2023'!BB16+'PES- PEI 2023'!BC16</f>
        <v>0</v>
      </c>
      <c r="J3474">
        <f>'PES- PEI 2023'!BH16+'PES- PEI 2023'!BI16+'PES- PEI 2023'!BJ16+'PES- PEI 2023'!BK16+'PES- PEI 2023'!BL16+'PES- PEI 2023'!BM16+'PES- PEI 2023'!BN16+'PES- PEI 2023'!BO16+'PES- PEI 2023'!BP16+'PES- PEI 2023'!BQ16+'PES- PEI 2023'!BR16</f>
        <v>0</v>
      </c>
      <c r="K3474" s="842">
        <f t="shared" si="95"/>
        <v>0</v>
      </c>
      <c r="L3474" s="842">
        <f t="shared" si="96"/>
        <v>0</v>
      </c>
      <c r="M3474">
        <f>'PES- PEI 2023'!BC16</f>
        <v>0</v>
      </c>
      <c r="N3474">
        <f>'PES- PEI 2023'!BR16</f>
        <v>0</v>
      </c>
      <c r="O3474" s="843" t="e">
        <f t="shared" si="94"/>
        <v>#DIV/0!</v>
      </c>
      <c r="P3474" s="820">
        <f>Tabla13[[#This Row],[Ejec Real Acumu]]-Tabla13[[#This Row],[Proyec Ejec Acumul]]</f>
        <v>0</v>
      </c>
      <c r="Q3474" s="820">
        <f>Tabla13[[#This Row],[Ejec Real Mes]]-Tabla13[[#This Row],[Program Entreg Mes]]</f>
        <v>0</v>
      </c>
    </row>
    <row r="3475" spans="1:17">
      <c r="A3475" s="820">
        <v>13</v>
      </c>
      <c r="B3475" s="820" t="s">
        <v>2472</v>
      </c>
      <c r="C3475" s="820" t="s">
        <v>2473</v>
      </c>
      <c r="D3475" s="820" t="str">
        <f>'PES- PEI 2023'!$BG$17</f>
        <v xml:space="preserve">Dirección General </v>
      </c>
      <c r="E3475" t="str">
        <f>'PES- PEI 2023'!$F$17</f>
        <v>Rediseño institucional implementado</v>
      </c>
      <c r="F3475" s="820">
        <v>11</v>
      </c>
      <c r="G3475" s="820" t="s">
        <v>2453</v>
      </c>
      <c r="H3475" s="633">
        <f>'PES- PEI 2023'!$BE$17</f>
        <v>0.3</v>
      </c>
      <c r="I3475">
        <f>'PES- PEI 2023'!AS17+'PES- PEI 2023'!AT17+'PES- PEI 2023'!AU17+'PES- PEI 2023'!AV17+'PES- PEI 2023'!AW17+'PES- PEI 2023'!AX17+'PES- PEI 2023'!AY17+'PES- PEI 2023'!AZ17+'PES- PEI 2023'!BA17+'PES- PEI 2023'!BB17+'PES- PEI 2023'!BC17</f>
        <v>0</v>
      </c>
      <c r="J3475">
        <f>'PES- PEI 2023'!BH17+'PES- PEI 2023'!BI17+'PES- PEI 2023'!BJ17+'PES- PEI 2023'!BK17+'PES- PEI 2023'!BL17+'PES- PEI 2023'!BM17+'PES- PEI 2023'!BN17+'PES- PEI 2023'!BO17+'PES- PEI 2023'!BP17+'PES- PEI 2023'!BQ17+'PES- PEI 2023'!BR17</f>
        <v>0</v>
      </c>
      <c r="K3475" s="842">
        <f t="shared" si="95"/>
        <v>0</v>
      </c>
      <c r="L3475" s="842">
        <f t="shared" si="96"/>
        <v>0</v>
      </c>
      <c r="M3475">
        <f>'PES- PEI 2023'!BC17</f>
        <v>0</v>
      </c>
      <c r="N3475">
        <f>'PES- PEI 2023'!BR17</f>
        <v>0</v>
      </c>
      <c r="O3475" s="843" t="e">
        <f t="shared" si="94"/>
        <v>#DIV/0!</v>
      </c>
      <c r="P3475" s="820">
        <f>Tabla13[[#This Row],[Ejec Real Acumu]]-Tabla13[[#This Row],[Proyec Ejec Acumul]]</f>
        <v>0</v>
      </c>
      <c r="Q3475" s="820">
        <f>Tabla13[[#This Row],[Ejec Real Mes]]-Tabla13[[#This Row],[Program Entreg Mes]]</f>
        <v>0</v>
      </c>
    </row>
    <row r="3476" spans="1:17">
      <c r="A3476" s="820">
        <v>14</v>
      </c>
      <c r="B3476" s="820" t="s">
        <v>2472</v>
      </c>
      <c r="C3476" s="820" t="s">
        <v>2473</v>
      </c>
      <c r="D3476" s="820" t="str">
        <f>'PES- PEI 2023'!$BG$18</f>
        <v>SSMRC / OAP</v>
      </c>
      <c r="E3476" t="str">
        <f>'PES- PEI 2023'!$F$18</f>
        <v>Estrategia de Participación Ciudadana Sectorial implementada</v>
      </c>
      <c r="F3476" s="820">
        <v>11</v>
      </c>
      <c r="G3476" s="820" t="s">
        <v>2453</v>
      </c>
      <c r="H3476" s="633">
        <f>'PES- PEI 2023'!$BE$18</f>
        <v>0.1</v>
      </c>
      <c r="I3476">
        <f>'PES- PEI 2023'!AS18+'PES- PEI 2023'!AT18+'PES- PEI 2023'!AU18+'PES- PEI 2023'!AV18+'PES- PEI 2023'!AW18+'PES- PEI 2023'!AX18+'PES- PEI 2023'!AY18+'PES- PEI 2023'!AZ18+'PES- PEI 2023'!BA18+'PES- PEI 2023'!BB18+'PES- PEI 2023'!BC18</f>
        <v>0</v>
      </c>
      <c r="J3476">
        <f>'PES- PEI 2023'!BH18+'PES- PEI 2023'!BI18+'PES- PEI 2023'!BJ18+'PES- PEI 2023'!BK18+'PES- PEI 2023'!BL18+'PES- PEI 2023'!BM18+'PES- PEI 2023'!BN18+'PES- PEI 2023'!BO18+'PES- PEI 2023'!BP18+'PES- PEI 2023'!BQ18+'PES- PEI 2023'!BR18</f>
        <v>0</v>
      </c>
      <c r="K3476" s="842">
        <f t="shared" si="95"/>
        <v>0</v>
      </c>
      <c r="L3476" s="842">
        <f t="shared" si="96"/>
        <v>0</v>
      </c>
      <c r="M3476">
        <f>'PES- PEI 2023'!BC18</f>
        <v>0</v>
      </c>
      <c r="N3476">
        <f>'PES- PEI 2023'!BR18</f>
        <v>0</v>
      </c>
      <c r="O3476" s="843" t="e">
        <f t="shared" si="94"/>
        <v>#DIV/0!</v>
      </c>
      <c r="P3476" s="820">
        <f>Tabla13[[#This Row],[Ejec Real Acumu]]-Tabla13[[#This Row],[Proyec Ejec Acumul]]</f>
        <v>0</v>
      </c>
      <c r="Q3476" s="820">
        <f>Tabla13[[#This Row],[Ejec Real Mes]]-Tabla13[[#This Row],[Program Entreg Mes]]</f>
        <v>0</v>
      </c>
    </row>
    <row r="3477" spans="1:17">
      <c r="A3477" s="820">
        <v>15</v>
      </c>
      <c r="B3477" s="820" t="s">
        <v>2472</v>
      </c>
      <c r="C3477" s="820" t="s">
        <v>2473</v>
      </c>
      <c r="D3477" s="820" t="str">
        <f>'PES- PEI 2023'!$BG$19</f>
        <v>Secretaría General</v>
      </c>
      <c r="E3477" t="str">
        <f>'PES- PEI 2023'!$F$19</f>
        <v>Políticas de Prevención del Daño Antijurídico formuladas</v>
      </c>
      <c r="F3477" s="820">
        <v>11</v>
      </c>
      <c r="G3477" s="820" t="s">
        <v>2453</v>
      </c>
      <c r="H3477">
        <f>'PES- PEI 2023'!$BE$19</f>
        <v>0</v>
      </c>
      <c r="I3477">
        <f>'PES- PEI 2023'!AS19+'PES- PEI 2023'!AT19+'PES- PEI 2023'!AU19+'PES- PEI 2023'!AV19+'PES- PEI 2023'!AW19+'PES- PEI 2023'!AX19+'PES- PEI 2023'!AY19+'PES- PEI 2023'!AZ19+'PES- PEI 2023'!BA19+'PES- PEI 2023'!BB19+'PES- PEI 2023'!BC19</f>
        <v>0</v>
      </c>
      <c r="J3477">
        <f>'PES- PEI 2023'!BH19+'PES- PEI 2023'!BI19+'PES- PEI 2023'!BJ19+'PES- PEI 2023'!BK19+'PES- PEI 2023'!BL19+'PES- PEI 2023'!BM19+'PES- PEI 2023'!BN19+'PES- PEI 2023'!BO19+'PES- PEI 2023'!BP19+'PES- PEI 2023'!BQ19+'PES- PEI 2023'!BR19</f>
        <v>0</v>
      </c>
      <c r="K3477" s="842" t="e">
        <f t="shared" si="95"/>
        <v>#DIV/0!</v>
      </c>
      <c r="L3477" s="842" t="e">
        <f t="shared" si="96"/>
        <v>#DIV/0!</v>
      </c>
      <c r="M3477">
        <f>'PES- PEI 2023'!BC19</f>
        <v>0</v>
      </c>
      <c r="N3477">
        <f>'PES- PEI 2023'!BR19</f>
        <v>0</v>
      </c>
      <c r="O3477" s="843" t="e">
        <f t="shared" si="94"/>
        <v>#DIV/0!</v>
      </c>
      <c r="P3477" s="820">
        <f>Tabla13[[#This Row],[Ejec Real Acumu]]-Tabla13[[#This Row],[Proyec Ejec Acumul]]</f>
        <v>0</v>
      </c>
      <c r="Q3477" s="820">
        <f>Tabla13[[#This Row],[Ejec Real Mes]]-Tabla13[[#This Row],[Program Entreg Mes]]</f>
        <v>0</v>
      </c>
    </row>
    <row r="3478" spans="1:17">
      <c r="A3478" s="820">
        <v>16</v>
      </c>
      <c r="B3478" s="820" t="s">
        <v>2472</v>
      </c>
      <c r="C3478" s="820" t="s">
        <v>2473</v>
      </c>
      <c r="D3478" s="820" t="str">
        <f>'PES- PEI 2023'!$BG$20</f>
        <v>Secretaría General</v>
      </c>
      <c r="E3478" t="str">
        <f>'PES- PEI 2023'!$F$20</f>
        <v xml:space="preserve">Capacidades del equipo jurídico fortalecidas </v>
      </c>
      <c r="F3478" s="820">
        <v>11</v>
      </c>
      <c r="G3478" s="820" t="s">
        <v>2453</v>
      </c>
      <c r="H3478" s="633">
        <f>'PES- PEI 2023'!$BE$20</f>
        <v>1</v>
      </c>
      <c r="I3478">
        <f>'PES- PEI 2023'!AS20+'PES- PEI 2023'!AT20+'PES- PEI 2023'!AU20+'PES- PEI 2023'!AV20+'PES- PEI 2023'!AW20+'PES- PEI 2023'!AX20+'PES- PEI 2023'!AY20+'PES- PEI 2023'!AZ20+'PES- PEI 2023'!BA20+'PES- PEI 2023'!BB20+'PES- PEI 2023'!BC20</f>
        <v>0</v>
      </c>
      <c r="J3478">
        <f>'PES- PEI 2023'!BH20+'PES- PEI 2023'!BI20+'PES- PEI 2023'!BJ20+'PES- PEI 2023'!BK20+'PES- PEI 2023'!BL20+'PES- PEI 2023'!BM20+'PES- PEI 2023'!BN20+'PES- PEI 2023'!BO20+'PES- PEI 2023'!BP20+'PES- PEI 2023'!BQ20+'PES- PEI 2023'!BR20</f>
        <v>0</v>
      </c>
      <c r="K3478" s="842">
        <f t="shared" si="95"/>
        <v>0</v>
      </c>
      <c r="L3478" s="842">
        <f t="shared" si="96"/>
        <v>0</v>
      </c>
      <c r="M3478">
        <f>'PES- PEI 2023'!BC20</f>
        <v>0</v>
      </c>
      <c r="N3478">
        <f>'PES- PEI 2023'!BR20</f>
        <v>0</v>
      </c>
      <c r="O3478" s="843" t="e">
        <f t="shared" si="94"/>
        <v>#DIV/0!</v>
      </c>
      <c r="P3478" s="820">
        <f>Tabla13[[#This Row],[Ejec Real Acumu]]-Tabla13[[#This Row],[Proyec Ejec Acumul]]</f>
        <v>0</v>
      </c>
      <c r="Q3478" s="820">
        <f>Tabla13[[#This Row],[Ejec Real Mes]]-Tabla13[[#This Row],[Program Entreg Mes]]</f>
        <v>0</v>
      </c>
    </row>
    <row r="3479" spans="1:17">
      <c r="A3479" s="820">
        <v>17</v>
      </c>
      <c r="B3479" s="820" t="s">
        <v>2472</v>
      </c>
      <c r="C3479" s="820" t="s">
        <v>2473</v>
      </c>
      <c r="D3479" s="820" t="str">
        <f>'PES- PEI 2023'!$BG$21</f>
        <v xml:space="preserve">Secretaría General </v>
      </c>
      <c r="E3479" t="str">
        <f>'PES- PEI 2023'!$F$21</f>
        <v>Plan de conservación, preservación y difusión del patrimonio documental del sector ejecutado</v>
      </c>
      <c r="F3479" s="820">
        <v>11</v>
      </c>
      <c r="G3479" s="820" t="s">
        <v>2453</v>
      </c>
      <c r="H3479">
        <f>'PES- PEI 2023'!$BE$21</f>
        <v>0</v>
      </c>
      <c r="I3479">
        <f>'PES- PEI 2023'!AS21+'PES- PEI 2023'!AT21+'PES- PEI 2023'!AU21+'PES- PEI 2023'!AV21+'PES- PEI 2023'!AW21+'PES- PEI 2023'!AX21+'PES- PEI 2023'!AY21+'PES- PEI 2023'!AZ21+'PES- PEI 2023'!BA21+'PES- PEI 2023'!BB21+'PES- PEI 2023'!BC21</f>
        <v>0</v>
      </c>
      <c r="J3479">
        <f>'PES- PEI 2023'!BH21+'PES- PEI 2023'!BI21+'PES- PEI 2023'!BJ21+'PES- PEI 2023'!BK21+'PES- PEI 2023'!BL21+'PES- PEI 2023'!BM21+'PES- PEI 2023'!BN21+'PES- PEI 2023'!BO21+'PES- PEI 2023'!BP21+'PES- PEI 2023'!BQ21+'PES- PEI 2023'!BR21</f>
        <v>0</v>
      </c>
      <c r="K3479" s="842" t="e">
        <f t="shared" si="95"/>
        <v>#DIV/0!</v>
      </c>
      <c r="L3479" s="842" t="e">
        <f t="shared" si="96"/>
        <v>#DIV/0!</v>
      </c>
      <c r="M3479">
        <f>'PES- PEI 2023'!BC21</f>
        <v>0</v>
      </c>
      <c r="N3479">
        <f>'PES- PEI 2023'!BR21</f>
        <v>0</v>
      </c>
      <c r="O3479" s="843" t="e">
        <f t="shared" si="94"/>
        <v>#DIV/0!</v>
      </c>
      <c r="P3479" s="820">
        <f>Tabla13[[#This Row],[Ejec Real Acumu]]-Tabla13[[#This Row],[Proyec Ejec Acumul]]</f>
        <v>0</v>
      </c>
      <c r="Q3479" s="820">
        <f>Tabla13[[#This Row],[Ejec Real Mes]]-Tabla13[[#This Row],[Program Entreg Mes]]</f>
        <v>0</v>
      </c>
    </row>
    <row r="3480" spans="1:17">
      <c r="A3480" s="820">
        <v>18</v>
      </c>
      <c r="B3480" s="820" t="s">
        <v>2472</v>
      </c>
      <c r="C3480" s="820" t="s">
        <v>2473</v>
      </c>
      <c r="D3480" s="820" t="str">
        <f>'PES- PEI 2023'!$BG$22</f>
        <v xml:space="preserve">Secretaría General </v>
      </c>
      <c r="E3480" t="str">
        <f>'PES- PEI 2023'!$F$22</f>
        <v>Formato de transferencia del conocimiento implementado</v>
      </c>
      <c r="F3480" s="820">
        <v>11</v>
      </c>
      <c r="G3480" s="820" t="s">
        <v>2453</v>
      </c>
      <c r="H3480" s="633">
        <f>'PES- PEI 2023'!$BE$22</f>
        <v>1</v>
      </c>
      <c r="I3480">
        <f>'PES- PEI 2023'!AS22+'PES- PEI 2023'!AT22+'PES- PEI 2023'!AU22+'PES- PEI 2023'!AV22+'PES- PEI 2023'!AW22+'PES- PEI 2023'!AX22+'PES- PEI 2023'!AY22+'PES- PEI 2023'!AZ22+'PES- PEI 2023'!BA22+'PES- PEI 2023'!BB22+'PES- PEI 2023'!BC22</f>
        <v>0</v>
      </c>
      <c r="J3480">
        <f>'PES- PEI 2023'!BH22+'PES- PEI 2023'!BI22+'PES- PEI 2023'!BJ22+'PES- PEI 2023'!BK22+'PES- PEI 2023'!BL22+'PES- PEI 2023'!BM22+'PES- PEI 2023'!BN22+'PES- PEI 2023'!BO22+'PES- PEI 2023'!BP22+'PES- PEI 2023'!BQ22+'PES- PEI 2023'!BR22</f>
        <v>0</v>
      </c>
      <c r="K3480" s="842">
        <f t="shared" si="95"/>
        <v>0</v>
      </c>
      <c r="L3480" s="842">
        <f t="shared" si="96"/>
        <v>0</v>
      </c>
      <c r="M3480">
        <f>'PES- PEI 2023'!BC22</f>
        <v>0</v>
      </c>
      <c r="N3480">
        <f>'PES- PEI 2023'!BR22</f>
        <v>0</v>
      </c>
      <c r="O3480" s="843" t="e">
        <f t="shared" si="94"/>
        <v>#DIV/0!</v>
      </c>
      <c r="P3480" s="820">
        <f>Tabla13[[#This Row],[Ejec Real Acumu]]-Tabla13[[#This Row],[Proyec Ejec Acumul]]</f>
        <v>0</v>
      </c>
      <c r="Q3480" s="820">
        <f>Tabla13[[#This Row],[Ejec Real Mes]]-Tabla13[[#This Row],[Program Entreg Mes]]</f>
        <v>0</v>
      </c>
    </row>
    <row r="3481" spans="1:17">
      <c r="A3481" s="820">
        <v>19</v>
      </c>
      <c r="B3481" s="820" t="s">
        <v>2472</v>
      </c>
      <c r="C3481" s="820" t="s">
        <v>2473</v>
      </c>
      <c r="D3481" s="820" t="str">
        <f>'PES- PEI 2023'!$BG$23</f>
        <v>Subdirección de Servicios Metrológicos y Relación con el Ciudadano</v>
      </c>
      <c r="E3481" t="str">
        <f>'PES- PEI 2023'!$F$23</f>
        <v>Entidades del Sector alineadas a la directriz de manejo de imagen y plan de medios de la Presidencia de la República.</v>
      </c>
      <c r="F3481" s="820">
        <v>11</v>
      </c>
      <c r="G3481" s="820" t="s">
        <v>2453</v>
      </c>
      <c r="H3481" s="633">
        <f>'PES- PEI 2023'!$BE$23</f>
        <v>1</v>
      </c>
      <c r="I3481">
        <f>'PES- PEI 2023'!AS23+'PES- PEI 2023'!AT23+'PES- PEI 2023'!AU23+'PES- PEI 2023'!AV23+'PES- PEI 2023'!AW23+'PES- PEI 2023'!AX23+'PES- PEI 2023'!AY23+'PES- PEI 2023'!AZ23+'PES- PEI 2023'!BA23+'PES- PEI 2023'!BB23+'PES- PEI 2023'!BC23</f>
        <v>0</v>
      </c>
      <c r="J3481">
        <f>'PES- PEI 2023'!BH23+'PES- PEI 2023'!BI23+'PES- PEI 2023'!BJ23+'PES- PEI 2023'!BK23+'PES- PEI 2023'!BL23+'PES- PEI 2023'!BM23+'PES- PEI 2023'!BN23+'PES- PEI 2023'!BO23+'PES- PEI 2023'!BP23+'PES- PEI 2023'!BQ23+'PES- PEI 2023'!BR23</f>
        <v>0</v>
      </c>
      <c r="K3481" s="842">
        <f t="shared" si="95"/>
        <v>0</v>
      </c>
      <c r="L3481" s="842">
        <f t="shared" si="96"/>
        <v>0</v>
      </c>
      <c r="M3481">
        <f>'PES- PEI 2023'!BC23</f>
        <v>0</v>
      </c>
      <c r="N3481">
        <f>'PES- PEI 2023'!BR23</f>
        <v>0</v>
      </c>
      <c r="O3481" s="843" t="e">
        <f t="shared" si="94"/>
        <v>#DIV/0!</v>
      </c>
      <c r="P3481" s="820">
        <f>Tabla13[[#This Row],[Ejec Real Acumu]]-Tabla13[[#This Row],[Proyec Ejec Acumul]]</f>
        <v>0</v>
      </c>
      <c r="Q3481" s="820">
        <f>Tabla13[[#This Row],[Ejec Real Mes]]-Tabla13[[#This Row],[Program Entreg Mes]]</f>
        <v>0</v>
      </c>
    </row>
    <row r="3482" spans="1:17">
      <c r="A3482" s="820">
        <v>20</v>
      </c>
      <c r="B3482" s="820" t="s">
        <v>2472</v>
      </c>
      <c r="C3482" s="820" t="s">
        <v>2473</v>
      </c>
      <c r="D3482" s="820" t="str">
        <f>'PES- PEI 2023'!$BG$24</f>
        <v>Oficina de Informática y Desarrollo Tecnológico</v>
      </c>
      <c r="E3482" t="str">
        <f>'PES- PEI 2023'!$F$24</f>
        <v>Plan de acción implementado para el intercambio de información</v>
      </c>
      <c r="F3482" s="820">
        <v>11</v>
      </c>
      <c r="G3482" s="820" t="s">
        <v>2453</v>
      </c>
      <c r="H3482" s="633">
        <f>'PES- PEI 2023'!$BE$24</f>
        <v>0.05</v>
      </c>
      <c r="I3482">
        <f>'PES- PEI 2023'!AS24+'PES- PEI 2023'!AT24+'PES- PEI 2023'!AU24+'PES- PEI 2023'!AV24+'PES- PEI 2023'!AW24+'PES- PEI 2023'!AX24+'PES- PEI 2023'!AY24+'PES- PEI 2023'!AZ24+'PES- PEI 2023'!BA24+'PES- PEI 2023'!BB24+'PES- PEI 2023'!BC24</f>
        <v>0.02</v>
      </c>
      <c r="J3482">
        <f>'PES- PEI 2023'!BH24+'PES- PEI 2023'!BI24+'PES- PEI 2023'!BJ24+'PES- PEI 2023'!BK24+'PES- PEI 2023'!BL24+'PES- PEI 2023'!BM24+'PES- PEI 2023'!BN24+'PES- PEI 2023'!BO24+'PES- PEI 2023'!BP24+'PES- PEI 2023'!BQ24+'PES- PEI 2023'!BR24</f>
        <v>0.02</v>
      </c>
      <c r="K3482" s="842">
        <f t="shared" si="95"/>
        <v>0.39999999999999997</v>
      </c>
      <c r="L3482" s="842">
        <f t="shared" si="96"/>
        <v>0.39999999999999997</v>
      </c>
      <c r="M3482">
        <f>'PES- PEI 2023'!BC24</f>
        <v>0</v>
      </c>
      <c r="N3482">
        <f>'PES- PEI 2023'!BR24</f>
        <v>0</v>
      </c>
      <c r="O3482" s="843" t="e">
        <f t="shared" si="94"/>
        <v>#DIV/0!</v>
      </c>
      <c r="P3482" s="820">
        <f>Tabla13[[#This Row],[Ejec Real Acumu]]-Tabla13[[#This Row],[Proyec Ejec Acumul]]</f>
        <v>0</v>
      </c>
      <c r="Q3482" s="820">
        <f>Tabla13[[#This Row],[Ejec Real Mes]]-Tabla13[[#This Row],[Program Entreg Mes]]</f>
        <v>0</v>
      </c>
    </row>
    <row r="3483" spans="1:17">
      <c r="A3483" s="820">
        <v>21</v>
      </c>
      <c r="B3483" s="820" t="s">
        <v>2472</v>
      </c>
      <c r="C3483" s="820" t="s">
        <v>2473</v>
      </c>
      <c r="D3483" s="820" t="str">
        <f>'PES- PEI 2023'!$BG$25</f>
        <v>Oficina de Informática y Desarrollo Tecnológico</v>
      </c>
      <c r="E3483" t="str">
        <f>'PES- PEI 2023'!$F$25</f>
        <v xml:space="preserve">Plan de recuperación ante Desastres  (DRP)  Implementado en los servicios de TI críticos </v>
      </c>
      <c r="F3483" s="820">
        <v>11</v>
      </c>
      <c r="G3483" s="820" t="s">
        <v>2453</v>
      </c>
      <c r="H3483">
        <f>'PES- PEI 2023'!$BE$25</f>
        <v>1</v>
      </c>
      <c r="I3483">
        <f>'PES- PEI 2023'!AS25+'PES- PEI 2023'!AT25+'PES- PEI 2023'!AU25+'PES- PEI 2023'!AV25+'PES- PEI 2023'!AW25+'PES- PEI 2023'!AX25+'PES- PEI 2023'!AY25+'PES- PEI 2023'!AZ25+'PES- PEI 2023'!BA25+'PES- PEI 2023'!BB25+'PES- PEI 2023'!BC25</f>
        <v>0</v>
      </c>
      <c r="J3483">
        <f>'PES- PEI 2023'!BH25+'PES- PEI 2023'!BI25+'PES- PEI 2023'!BJ25+'PES- PEI 2023'!BK25+'PES- PEI 2023'!BL25+'PES- PEI 2023'!BM25+'PES- PEI 2023'!BN25+'PES- PEI 2023'!BO25+'PES- PEI 2023'!BP25+'PES- PEI 2023'!BQ25+'PES- PEI 2023'!BR25</f>
        <v>0</v>
      </c>
      <c r="K3483" s="842">
        <f t="shared" si="95"/>
        <v>0</v>
      </c>
      <c r="L3483" s="842">
        <f t="shared" si="96"/>
        <v>0</v>
      </c>
      <c r="M3483">
        <f>'PES- PEI 2023'!BC25</f>
        <v>0</v>
      </c>
      <c r="N3483">
        <f>'PES- PEI 2023'!BR25</f>
        <v>0</v>
      </c>
      <c r="O3483" s="843" t="e">
        <f t="shared" si="94"/>
        <v>#DIV/0!</v>
      </c>
      <c r="P3483" s="820">
        <f>Tabla13[[#This Row],[Ejec Real Acumu]]-Tabla13[[#This Row],[Proyec Ejec Acumul]]</f>
        <v>0</v>
      </c>
      <c r="Q3483" s="820">
        <f>Tabla13[[#This Row],[Ejec Real Mes]]-Tabla13[[#This Row],[Program Entreg Mes]]</f>
        <v>0</v>
      </c>
    </row>
    <row r="3484" spans="1:17">
      <c r="A3484" s="820">
        <v>22</v>
      </c>
      <c r="B3484" s="820" t="s">
        <v>2472</v>
      </c>
      <c r="C3484" s="820" t="s">
        <v>2473</v>
      </c>
      <c r="D3484" s="820" t="str">
        <f>'PES- PEI 2023'!$BG$26</f>
        <v>Oficina de Informática y Desarrollo Tecnológico</v>
      </c>
      <c r="E3484" t="str">
        <f>'PES- PEI 2023'!$F$26</f>
        <v>Vulnerabilidades críticas remediadas o solucionadas</v>
      </c>
      <c r="F3484" s="820">
        <v>11</v>
      </c>
      <c r="G3484" s="820" t="s">
        <v>2453</v>
      </c>
      <c r="H3484" s="633">
        <f>'PES- PEI 2023'!$BE$26</f>
        <v>1</v>
      </c>
      <c r="I3484">
        <f>'PES- PEI 2023'!AS26+'PES- PEI 2023'!AT26+'PES- PEI 2023'!AU26+'PES- PEI 2023'!AV26+'PES- PEI 2023'!AW26+'PES- PEI 2023'!AX26+'PES- PEI 2023'!AY26+'PES- PEI 2023'!AZ26+'PES- PEI 2023'!BA26+'PES- PEI 2023'!BB26+'PES- PEI 2023'!BC26</f>
        <v>0</v>
      </c>
      <c r="J3484">
        <f>'PES- PEI 2023'!BH26+'PES- PEI 2023'!BI26+'PES- PEI 2023'!BJ26+'PES- PEI 2023'!BK26+'PES- PEI 2023'!BL26+'PES- PEI 2023'!BM26+'PES- PEI 2023'!BN26+'PES- PEI 2023'!BO26+'PES- PEI 2023'!BP26+'PES- PEI 2023'!BQ26+'PES- PEI 2023'!BR26</f>
        <v>0.1</v>
      </c>
      <c r="K3484" s="842">
        <f t="shared" si="95"/>
        <v>0</v>
      </c>
      <c r="L3484" s="842">
        <f t="shared" si="96"/>
        <v>0.1</v>
      </c>
      <c r="M3484">
        <f>'PES- PEI 2023'!BC26</f>
        <v>0</v>
      </c>
      <c r="N3484">
        <f>'PES- PEI 2023'!BR26</f>
        <v>0</v>
      </c>
      <c r="O3484" s="843" t="e">
        <f t="shared" si="94"/>
        <v>#DIV/0!</v>
      </c>
      <c r="P3484" s="820">
        <f>Tabla13[[#This Row],[Ejec Real Acumu]]-Tabla13[[#This Row],[Proyec Ejec Acumul]]</f>
        <v>0.1</v>
      </c>
      <c r="Q3484" s="820">
        <f>Tabla13[[#This Row],[Ejec Real Mes]]-Tabla13[[#This Row],[Program Entreg Mes]]</f>
        <v>0</v>
      </c>
    </row>
    <row r="3485" spans="1:17">
      <c r="A3485" s="820">
        <v>1</v>
      </c>
      <c r="B3485" s="820" t="s">
        <v>2472</v>
      </c>
      <c r="C3485" s="820" t="s">
        <v>2473</v>
      </c>
      <c r="D3485" s="820" t="str">
        <f>'PES- PEI 2023'!$BG$5</f>
        <v>Subdirección de Servicios Metrológicos y Relación con el Ciudadano</v>
      </c>
      <c r="E3485" t="str">
        <f>'PES- PEI 2023'!$F$5</f>
        <v>Aumento de servicios metrológicos prestados</v>
      </c>
      <c r="F3485" s="820">
        <v>12</v>
      </c>
      <c r="G3485" s="820" t="s">
        <v>2454</v>
      </c>
      <c r="H3485" s="633">
        <f>'PES- PEI 2023'!$BE$5</f>
        <v>0.03</v>
      </c>
      <c r="I3485">
        <f>'PES- PEI 2023'!AS5+'PES- PEI 2023'!AT5+'PES- PEI 2023'!AU5+'PES- PEI 2023'!AV5+'PES- PEI 2023'!AW5+'PES- PEI 2023'!AX5+'PES- PEI 2023'!AY5+'PES- PEI 2023'!AZ5+'PES- PEI 2023'!BA5+'PES- PEI 2023'!BB5+'PES- PEI 2023'!BC5+'PES- PEI 2023'!BD5</f>
        <v>0.03</v>
      </c>
      <c r="J3485">
        <f>'PES- PEI 2023'!BH5+'PES- PEI 2023'!BI5+'PES- PEI 2023'!BJ5+'PES- PEI 2023'!BK5+'PES- PEI 2023'!BL5+'PES- PEI 2023'!BM5+'PES- PEI 2023'!BN5+'PES- PEI 2023'!BO5+'PES- PEI 2023'!BP5+'PES- PEI 2023'!BQ5+'PES- PEI 2023'!BR5+'PES- PEI 2023'!BS5</f>
        <v>0</v>
      </c>
      <c r="K3485" s="842">
        <f t="shared" si="95"/>
        <v>1</v>
      </c>
      <c r="L3485" s="842">
        <f t="shared" si="96"/>
        <v>0</v>
      </c>
      <c r="M3485" s="633">
        <f>'PES- PEI 2023'!BD5</f>
        <v>0.03</v>
      </c>
      <c r="N3485">
        <f>'PES- PEI 2023'!BS5</f>
        <v>0</v>
      </c>
      <c r="O3485" s="843">
        <f t="shared" si="94"/>
        <v>0</v>
      </c>
      <c r="P3485" s="820">
        <f>Tabla13[[#This Row],[Ejec Real Acumu]]-Tabla13[[#This Row],[Proyec Ejec Acumul]]</f>
        <v>-0.03</v>
      </c>
      <c r="Q3485" s="820">
        <f>Tabla13[[#This Row],[Ejec Real Mes]]-Tabla13[[#This Row],[Program Entreg Mes]]</f>
        <v>-0.03</v>
      </c>
    </row>
    <row r="3486" spans="1:17">
      <c r="A3486" s="820">
        <v>2</v>
      </c>
      <c r="B3486" s="820" t="s">
        <v>2472</v>
      </c>
      <c r="C3486" s="820" t="s">
        <v>2473</v>
      </c>
      <c r="D3486" s="820" t="str">
        <f>'PES- PEI 2023'!$BG$6</f>
        <v>Subdirección de Servicios Metrológicos y Relación con el Ciudadano</v>
      </c>
      <c r="E3486" t="str">
        <f>'PES- PEI 2023'!$F$6</f>
        <v>Estudios de identificación de brechas metrológicas que contribuyan a las apuestas productivas estratégicas</v>
      </c>
      <c r="F3486" s="820">
        <v>12</v>
      </c>
      <c r="G3486" s="820" t="s">
        <v>2454</v>
      </c>
      <c r="H3486">
        <f>'PES- PEI 2023'!$BE$6</f>
        <v>2</v>
      </c>
      <c r="I3486">
        <f>'PES- PEI 2023'!AS6+'PES- PEI 2023'!AT6+'PES- PEI 2023'!AU6+'PES- PEI 2023'!AV6+'PES- PEI 2023'!AW6+'PES- PEI 2023'!AX6+'PES- PEI 2023'!AY6+'PES- PEI 2023'!AZ6+'PES- PEI 2023'!BA6+'PES- PEI 2023'!BB6+'PES- PEI 2023'!BC6+'PES- PEI 2023'!BD6</f>
        <v>2</v>
      </c>
      <c r="J3486">
        <f>'PES- PEI 2023'!BH6+'PES- PEI 2023'!BI6+'PES- PEI 2023'!BJ6+'PES- PEI 2023'!BK6+'PES- PEI 2023'!BL6+'PES- PEI 2023'!BM6+'PES- PEI 2023'!BN6+'PES- PEI 2023'!BO6+'PES- PEI 2023'!BP6+'PES- PEI 2023'!BQ6+'PES- PEI 2023'!BR6+'PES- PEI 2023'!BS6</f>
        <v>0</v>
      </c>
      <c r="K3486" s="842">
        <f t="shared" si="95"/>
        <v>1</v>
      </c>
      <c r="L3486" s="842">
        <f t="shared" si="96"/>
        <v>0</v>
      </c>
      <c r="M3486" s="633">
        <f>'PES- PEI 2023'!BD6</f>
        <v>2</v>
      </c>
      <c r="N3486">
        <f>'PES- PEI 2023'!BS6</f>
        <v>0</v>
      </c>
      <c r="O3486" s="843">
        <f t="shared" si="94"/>
        <v>0</v>
      </c>
      <c r="P3486" s="820">
        <f>Tabla13[[#This Row],[Ejec Real Acumu]]-Tabla13[[#This Row],[Proyec Ejec Acumul]]</f>
        <v>-2</v>
      </c>
      <c r="Q3486" s="820">
        <f>Tabla13[[#This Row],[Ejec Real Mes]]-Tabla13[[#This Row],[Program Entreg Mes]]</f>
        <v>-2</v>
      </c>
    </row>
    <row r="3487" spans="1:17">
      <c r="A3487" s="820">
        <v>3</v>
      </c>
      <c r="B3487" s="820" t="s">
        <v>2472</v>
      </c>
      <c r="C3487" s="820" t="s">
        <v>2473</v>
      </c>
      <c r="D3487" s="820" t="str">
        <f>'PES- PEI 2023'!$BG$7</f>
        <v>Subdirección de Servicios Metrológicos y Relación con el Ciudadano</v>
      </c>
      <c r="E3487" t="str">
        <f>'PES- PEI 2023'!$F$7</f>
        <v xml:space="preserve">Participación en eventos y canales de comunicación para divulgación de servicios del SICAL </v>
      </c>
      <c r="F3487" s="820">
        <v>12</v>
      </c>
      <c r="G3487" s="820" t="s">
        <v>2454</v>
      </c>
      <c r="H3487">
        <f>'PES- PEI 2023'!$BE$7</f>
        <v>2</v>
      </c>
      <c r="I3487">
        <f>'PES- PEI 2023'!AS7+'PES- PEI 2023'!AT7+'PES- PEI 2023'!AU7+'PES- PEI 2023'!AV7+'PES- PEI 2023'!AW7+'PES- PEI 2023'!AX7+'PES- PEI 2023'!AY7+'PES- PEI 2023'!AZ7+'PES- PEI 2023'!BA7+'PES- PEI 2023'!BB7+'PES- PEI 2023'!BC7+'PES- PEI 2023'!BD7</f>
        <v>2</v>
      </c>
      <c r="J3487">
        <f>'PES- PEI 2023'!BH7+'PES- PEI 2023'!BI7+'PES- PEI 2023'!BJ7+'PES- PEI 2023'!BK7+'PES- PEI 2023'!BL7+'PES- PEI 2023'!BM7+'PES- PEI 2023'!BN7+'PES- PEI 2023'!BO7+'PES- PEI 2023'!BP7+'PES- PEI 2023'!BQ7+'PES- PEI 2023'!BR7+'PES- PEI 2023'!BS7</f>
        <v>1</v>
      </c>
      <c r="K3487" s="842">
        <f t="shared" si="95"/>
        <v>1</v>
      </c>
      <c r="L3487" s="842">
        <f t="shared" si="96"/>
        <v>0.5</v>
      </c>
      <c r="M3487" s="633">
        <f>'PES- PEI 2023'!BD7</f>
        <v>1</v>
      </c>
      <c r="N3487">
        <f>'PES- PEI 2023'!BS7</f>
        <v>0</v>
      </c>
      <c r="O3487" s="843">
        <f t="shared" si="94"/>
        <v>0</v>
      </c>
      <c r="P3487" s="820">
        <f>Tabla13[[#This Row],[Ejec Real Acumu]]-Tabla13[[#This Row],[Proyec Ejec Acumul]]</f>
        <v>-1</v>
      </c>
      <c r="Q3487" s="820">
        <f>Tabla13[[#This Row],[Ejec Real Mes]]-Tabla13[[#This Row],[Program Entreg Mes]]</f>
        <v>-1</v>
      </c>
    </row>
    <row r="3488" spans="1:17">
      <c r="A3488" s="820">
        <v>4</v>
      </c>
      <c r="B3488" s="820" t="s">
        <v>2472</v>
      </c>
      <c r="C3488" s="820" t="s">
        <v>2473</v>
      </c>
      <c r="D3488" s="820" t="str">
        <f>'PES- PEI 2023'!$BG$8</f>
        <v>Subdirección de Servicios Metrológicos y Relación con el Ciudadano</v>
      </c>
      <c r="E3488" t="str">
        <f>'PES- PEI 2023'!$F$8</f>
        <v>Servicios de asistencia técnica prestados para la industria en términos de lograr certificaciones de calidad</v>
      </c>
      <c r="F3488" s="820">
        <v>12</v>
      </c>
      <c r="G3488" s="820" t="s">
        <v>2454</v>
      </c>
      <c r="H3488">
        <f>'PES- PEI 2023'!$BE$8</f>
        <v>4</v>
      </c>
      <c r="I3488">
        <f>'PES- PEI 2023'!AS8+'PES- PEI 2023'!AT8+'PES- PEI 2023'!AU8+'PES- PEI 2023'!AV8+'PES- PEI 2023'!AW8+'PES- PEI 2023'!AX8+'PES- PEI 2023'!AY8+'PES- PEI 2023'!AZ8+'PES- PEI 2023'!BA8+'PES- PEI 2023'!BB8+'PES- PEI 2023'!BC8+'PES- PEI 2023'!BD8</f>
        <v>4</v>
      </c>
      <c r="J3488">
        <f>'PES- PEI 2023'!BH8+'PES- PEI 2023'!BI8+'PES- PEI 2023'!BJ8+'PES- PEI 2023'!BK8+'PES- PEI 2023'!BL8+'PES- PEI 2023'!BM8+'PES- PEI 2023'!BN8+'PES- PEI 2023'!BO8+'PES- PEI 2023'!BP8+'PES- PEI 2023'!BQ8+'PES- PEI 2023'!BR8+'PES- PEI 2023'!BS8</f>
        <v>0</v>
      </c>
      <c r="K3488" s="842">
        <f t="shared" si="95"/>
        <v>1</v>
      </c>
      <c r="L3488" s="842">
        <f t="shared" si="96"/>
        <v>0</v>
      </c>
      <c r="M3488" s="633">
        <f>'PES- PEI 2023'!BD8</f>
        <v>2</v>
      </c>
      <c r="N3488">
        <f>'PES- PEI 2023'!BS8</f>
        <v>0</v>
      </c>
      <c r="O3488" s="843">
        <f t="shared" si="94"/>
        <v>0</v>
      </c>
      <c r="P3488" s="820">
        <f>Tabla13[[#This Row],[Ejec Real Acumu]]-Tabla13[[#This Row],[Proyec Ejec Acumul]]</f>
        <v>-4</v>
      </c>
      <c r="Q3488" s="820">
        <f>Tabla13[[#This Row],[Ejec Real Mes]]-Tabla13[[#This Row],[Program Entreg Mes]]</f>
        <v>-2</v>
      </c>
    </row>
    <row r="3489" spans="1:17">
      <c r="A3489" s="820">
        <v>5</v>
      </c>
      <c r="B3489" s="820" t="s">
        <v>2472</v>
      </c>
      <c r="C3489" s="820" t="s">
        <v>2473</v>
      </c>
      <c r="D3489" s="820" t="str">
        <f>'PES- PEI 2023'!$BG$9</f>
        <v>SMF / SMQB /  SSMRC</v>
      </c>
      <c r="E3489" t="str">
        <f>'PES- PEI 2023'!$F$9</f>
        <v>Participación en definición de regulación</v>
      </c>
      <c r="F3489" s="820">
        <v>12</v>
      </c>
      <c r="G3489" s="820" t="s">
        <v>2454</v>
      </c>
      <c r="H3489">
        <f>'PES- PEI 2023'!$BE$9</f>
        <v>1</v>
      </c>
      <c r="I3489">
        <f>'PES- PEI 2023'!AS9+'PES- PEI 2023'!AT9+'PES- PEI 2023'!AU9+'PES- PEI 2023'!AV9+'PES- PEI 2023'!AW9+'PES- PEI 2023'!AX9+'PES- PEI 2023'!AY9+'PES- PEI 2023'!AZ9+'PES- PEI 2023'!BA9+'PES- PEI 2023'!BB9+'PES- PEI 2023'!BC9+'PES- PEI 2023'!BD9</f>
        <v>1</v>
      </c>
      <c r="J3489">
        <f>'PES- PEI 2023'!BH9+'PES- PEI 2023'!BI9+'PES- PEI 2023'!BJ9+'PES- PEI 2023'!BK9+'PES- PEI 2023'!BL9+'PES- PEI 2023'!BM9+'PES- PEI 2023'!BN9+'PES- PEI 2023'!BO9+'PES- PEI 2023'!BP9+'PES- PEI 2023'!BQ9+'PES- PEI 2023'!BR9+'PES- PEI 2023'!BS9</f>
        <v>1</v>
      </c>
      <c r="K3489" s="842">
        <f t="shared" si="95"/>
        <v>1</v>
      </c>
      <c r="L3489" s="842">
        <f t="shared" si="96"/>
        <v>1</v>
      </c>
      <c r="M3489" s="633">
        <f>'PES- PEI 2023'!BD9</f>
        <v>1</v>
      </c>
      <c r="N3489">
        <f>'PES- PEI 2023'!BS9</f>
        <v>0</v>
      </c>
      <c r="O3489" s="843">
        <f t="shared" si="94"/>
        <v>0</v>
      </c>
      <c r="P3489" s="820">
        <f>Tabla13[[#This Row],[Ejec Real Acumu]]-Tabla13[[#This Row],[Proyec Ejec Acumul]]</f>
        <v>0</v>
      </c>
      <c r="Q3489" s="820">
        <f>Tabla13[[#This Row],[Ejec Real Mes]]-Tabla13[[#This Row],[Program Entreg Mes]]</f>
        <v>-1</v>
      </c>
    </row>
    <row r="3490" spans="1:17">
      <c r="A3490" s="820">
        <v>6</v>
      </c>
      <c r="B3490" s="820" t="s">
        <v>2472</v>
      </c>
      <c r="C3490" s="820" t="s">
        <v>2473</v>
      </c>
      <c r="D3490" s="820" t="str">
        <f>'PES- PEI 2023'!$BG$10</f>
        <v>Subdirección de Servicios Metrológicos y Relación con el Ciudadano</v>
      </c>
      <c r="E3490" t="str">
        <f>'PES- PEI 2023'!$F$10</f>
        <v>Actividades de CTI implementadas</v>
      </c>
      <c r="F3490" s="820">
        <v>12</v>
      </c>
      <c r="G3490" s="820" t="s">
        <v>2454</v>
      </c>
      <c r="H3490">
        <f>'PES- PEI 2023'!$BE$10</f>
        <v>13</v>
      </c>
      <c r="I3490">
        <f>'PES- PEI 2023'!AS10+'PES- PEI 2023'!AT10+'PES- PEI 2023'!AU10+'PES- PEI 2023'!AV10+'PES- PEI 2023'!AW10+'PES- PEI 2023'!AX10+'PES- PEI 2023'!AY10+'PES- PEI 2023'!AZ10+'PES- PEI 2023'!BA10+'PES- PEI 2023'!BB10+'PES- PEI 2023'!BC10+'PES- PEI 2023'!BD10</f>
        <v>13</v>
      </c>
      <c r="J3490">
        <f>'PES- PEI 2023'!BH10+'PES- PEI 2023'!BI10+'PES- PEI 2023'!BJ10+'PES- PEI 2023'!BK10+'PES- PEI 2023'!BL10+'PES- PEI 2023'!BM10+'PES- PEI 2023'!BN10+'PES- PEI 2023'!BO10+'PES- PEI 2023'!BP10+'PES- PEI 2023'!BQ10+'PES- PEI 2023'!BR10+'PES- PEI 2023'!BS10</f>
        <v>7</v>
      </c>
      <c r="K3490" s="842">
        <f>I3490/H3490</f>
        <v>1</v>
      </c>
      <c r="L3490" s="842">
        <f>J3490/H3490</f>
        <v>0.53846153846153844</v>
      </c>
      <c r="M3490">
        <f>'PES- PEI 2023'!BD10</f>
        <v>7</v>
      </c>
      <c r="N3490">
        <f>'PES- PEI 2023'!BS10</f>
        <v>0</v>
      </c>
      <c r="O3490" s="843">
        <f t="shared" si="94"/>
        <v>0</v>
      </c>
      <c r="P3490" s="820">
        <f>Tabla13[[#This Row],[Ejec Real Acumu]]-Tabla13[[#This Row],[Proyec Ejec Acumul]]</f>
        <v>-6</v>
      </c>
      <c r="Q3490" s="820">
        <f>Tabla13[[#This Row],[Ejec Real Mes]]-Tabla13[[#This Row],[Program Entreg Mes]]</f>
        <v>-7</v>
      </c>
    </row>
    <row r="3491" spans="1:17">
      <c r="A3491" s="820">
        <v>7</v>
      </c>
      <c r="B3491" s="820" t="s">
        <v>2472</v>
      </c>
      <c r="C3491" s="820" t="s">
        <v>2473</v>
      </c>
      <c r="D3491" s="820" t="str">
        <f>'PES- PEI 2023'!$BG$11</f>
        <v>Subdirección de Servicios Metrológicos y Relación con el Ciudadano</v>
      </c>
      <c r="E3491" t="str">
        <f>'PES- PEI 2023'!$F$11</f>
        <v xml:space="preserve">Aumento de servicios de capacitación en metrología prestados </v>
      </c>
      <c r="F3491" s="820">
        <v>12</v>
      </c>
      <c r="G3491" s="820" t="s">
        <v>2454</v>
      </c>
      <c r="H3491">
        <f>'PES- PEI 2023'!$BE$11</f>
        <v>0.02</v>
      </c>
      <c r="I3491">
        <f>'PES- PEI 2023'!AS11+'PES- PEI 2023'!AT11+'PES- PEI 2023'!AU11+'PES- PEI 2023'!AV11+'PES- PEI 2023'!AW11+'PES- PEI 2023'!AX11+'PES- PEI 2023'!AY11+'PES- PEI 2023'!AZ11+'PES- PEI 2023'!BA11+'PES- PEI 2023'!BB11+'PES- PEI 2023'!BC11+'PES- PEI 2023'!BD11</f>
        <v>0.02</v>
      </c>
      <c r="J3491">
        <f>'PES- PEI 2023'!BH11+'PES- PEI 2023'!BI11+'PES- PEI 2023'!BJ11+'PES- PEI 2023'!BK11+'PES- PEI 2023'!BL11+'PES- PEI 2023'!BM11+'PES- PEI 2023'!BN11+'PES- PEI 2023'!BO11+'PES- PEI 2023'!BP11+'PES- PEI 2023'!BQ11+'PES- PEI 2023'!BR11+'PES- PEI 2023'!BS11</f>
        <v>0</v>
      </c>
      <c r="K3491" s="842">
        <f t="shared" si="95"/>
        <v>1</v>
      </c>
      <c r="L3491" s="842">
        <f t="shared" si="96"/>
        <v>0</v>
      </c>
      <c r="M3491" s="633">
        <f>'PES- PEI 2023'!BD11</f>
        <v>0.02</v>
      </c>
      <c r="N3491">
        <f>'PES- PEI 2023'!BS11</f>
        <v>0</v>
      </c>
      <c r="O3491" s="843">
        <f t="shared" si="94"/>
        <v>0</v>
      </c>
      <c r="P3491" s="820">
        <f>Tabla13[[#This Row],[Ejec Real Acumu]]-Tabla13[[#This Row],[Proyec Ejec Acumul]]</f>
        <v>-0.02</v>
      </c>
      <c r="Q3491" s="820">
        <f>Tabla13[[#This Row],[Ejec Real Mes]]-Tabla13[[#This Row],[Program Entreg Mes]]</f>
        <v>-0.02</v>
      </c>
    </row>
    <row r="3492" spans="1:17">
      <c r="A3492" s="820">
        <v>8</v>
      </c>
      <c r="B3492" s="820" t="s">
        <v>2472</v>
      </c>
      <c r="C3492" s="820" t="s">
        <v>2473</v>
      </c>
      <c r="D3492" s="820" t="str">
        <f>'PES- PEI 2023'!$BG$12</f>
        <v>SMF / SMQB /  SSMRC</v>
      </c>
      <c r="E3492" t="str">
        <f>'PES- PEI 2023'!$F$12</f>
        <v>Oportunidades identificadas desde la metrología para atender condiciones favorables del comercio exterior</v>
      </c>
      <c r="F3492" s="820">
        <v>12</v>
      </c>
      <c r="G3492" s="820" t="s">
        <v>2454</v>
      </c>
      <c r="H3492">
        <f>'PES- PEI 2023'!$BE$12</f>
        <v>1</v>
      </c>
      <c r="I3492">
        <f>'PES- PEI 2023'!AS12+'PES- PEI 2023'!AT12+'PES- PEI 2023'!AU12+'PES- PEI 2023'!AV12+'PES- PEI 2023'!AW12+'PES- PEI 2023'!AX12+'PES- PEI 2023'!AY12+'PES- PEI 2023'!AZ12+'PES- PEI 2023'!BA12+'PES- PEI 2023'!BB12+'PES- PEI 2023'!BC12+'PES- PEI 2023'!BD12</f>
        <v>1</v>
      </c>
      <c r="J3492">
        <f>'PES- PEI 2023'!BH12+'PES- PEI 2023'!BI12+'PES- PEI 2023'!BJ12+'PES- PEI 2023'!BK12+'PES- PEI 2023'!BL12+'PES- PEI 2023'!BM12+'PES- PEI 2023'!BN12+'PES- PEI 2023'!BO12+'PES- PEI 2023'!BP12+'PES- PEI 2023'!BQ12+'PES- PEI 2023'!BR12+'PES- PEI 2023'!BS12</f>
        <v>0</v>
      </c>
      <c r="K3492" s="842">
        <f t="shared" si="95"/>
        <v>1</v>
      </c>
      <c r="L3492" s="842">
        <f t="shared" si="96"/>
        <v>0</v>
      </c>
      <c r="M3492" s="633">
        <f>'PES- PEI 2023'!BD12</f>
        <v>1</v>
      </c>
      <c r="N3492">
        <f>'PES- PEI 2023'!BS12</f>
        <v>0</v>
      </c>
      <c r="O3492" s="843">
        <f t="shared" si="94"/>
        <v>0</v>
      </c>
      <c r="P3492" s="820">
        <f>Tabla13[[#This Row],[Ejec Real Acumu]]-Tabla13[[#This Row],[Proyec Ejec Acumul]]</f>
        <v>-1</v>
      </c>
      <c r="Q3492" s="820">
        <f>Tabla13[[#This Row],[Ejec Real Mes]]-Tabla13[[#This Row],[Program Entreg Mes]]</f>
        <v>-1</v>
      </c>
    </row>
    <row r="3493" spans="1:17">
      <c r="A3493" s="820">
        <v>9</v>
      </c>
      <c r="B3493" s="820" t="s">
        <v>2472</v>
      </c>
      <c r="C3493" s="820" t="s">
        <v>2473</v>
      </c>
      <c r="D3493" s="820" t="str">
        <f>'PES- PEI 2023'!$BG$13</f>
        <v>Subdirección de Servicios Metrológicos y Relación con el Ciudadano</v>
      </c>
      <c r="E3493" t="str">
        <f>'PES- PEI 2023'!$F$13</f>
        <v>Aumento de servicios prestados calibración y ensayos de aptitud</v>
      </c>
      <c r="F3493" s="820">
        <v>12</v>
      </c>
      <c r="G3493" s="820" t="s">
        <v>2454</v>
      </c>
      <c r="H3493">
        <f>'PES- PEI 2023'!$BE$13</f>
        <v>0.02</v>
      </c>
      <c r="I3493">
        <f>'PES- PEI 2023'!AS13+'PES- PEI 2023'!AT13+'PES- PEI 2023'!AU13+'PES- PEI 2023'!AV13+'PES- PEI 2023'!AW13+'PES- PEI 2023'!AX13+'PES- PEI 2023'!AY13+'PES- PEI 2023'!AZ13+'PES- PEI 2023'!BA13+'PES- PEI 2023'!BB13+'PES- PEI 2023'!BC13+'PES- PEI 2023'!BD13</f>
        <v>0.02</v>
      </c>
      <c r="J3493">
        <f>'PES- PEI 2023'!BH13+'PES- PEI 2023'!BI13+'PES- PEI 2023'!BJ13+'PES- PEI 2023'!BK13+'PES- PEI 2023'!BL13+'PES- PEI 2023'!BM13+'PES- PEI 2023'!BN13+'PES- PEI 2023'!BO13+'PES- PEI 2023'!BP13+'PES- PEI 2023'!BQ13+'PES- PEI 2023'!BR13+'PES- PEI 2023'!BS13</f>
        <v>0</v>
      </c>
      <c r="K3493" s="842">
        <f t="shared" si="95"/>
        <v>1</v>
      </c>
      <c r="L3493" s="842">
        <f t="shared" si="96"/>
        <v>0</v>
      </c>
      <c r="M3493" s="633">
        <f>'PES- PEI 2023'!BD13</f>
        <v>0.02</v>
      </c>
      <c r="N3493">
        <f>'PES- PEI 2023'!BS13</f>
        <v>0</v>
      </c>
      <c r="O3493" s="843">
        <f t="shared" si="94"/>
        <v>0</v>
      </c>
      <c r="P3493" s="820">
        <f>Tabla13[[#This Row],[Ejec Real Acumu]]-Tabla13[[#This Row],[Proyec Ejec Acumul]]</f>
        <v>-0.02</v>
      </c>
      <c r="Q3493" s="820">
        <f>Tabla13[[#This Row],[Ejec Real Mes]]-Tabla13[[#This Row],[Program Entreg Mes]]</f>
        <v>-0.02</v>
      </c>
    </row>
    <row r="3494" spans="1:17">
      <c r="A3494" s="820">
        <v>10</v>
      </c>
      <c r="B3494" s="820" t="s">
        <v>2472</v>
      </c>
      <c r="C3494" s="820" t="s">
        <v>2473</v>
      </c>
      <c r="D3494" s="820" t="str">
        <f>'PES- PEI 2023'!$BG$14</f>
        <v>Subdirección de Servicios Metrológicos y Relación con el Ciudadano</v>
      </c>
      <c r="E3494" t="str">
        <f>'PES- PEI 2023'!$F$14</f>
        <v>Oportunidades en materia de metrología que apoyen la estrategia nacional de turismo responsable identificadas</v>
      </c>
      <c r="F3494" s="820">
        <v>12</v>
      </c>
      <c r="G3494" s="820" t="s">
        <v>2454</v>
      </c>
      <c r="H3494">
        <f>'PES- PEI 2023'!$BE$14</f>
        <v>1</v>
      </c>
      <c r="I3494">
        <f>'PES- PEI 2023'!AS14+'PES- PEI 2023'!AT14+'PES- PEI 2023'!AU14+'PES- PEI 2023'!AV14+'PES- PEI 2023'!AW14+'PES- PEI 2023'!AX14+'PES- PEI 2023'!AY14+'PES- PEI 2023'!AZ14+'PES- PEI 2023'!BA14+'PES- PEI 2023'!BB14+'PES- PEI 2023'!BC14+'PES- PEI 2023'!BD14</f>
        <v>1</v>
      </c>
      <c r="J3494">
        <f>'PES- PEI 2023'!BH14+'PES- PEI 2023'!BI14+'PES- PEI 2023'!BJ14+'PES- PEI 2023'!BK14+'PES- PEI 2023'!BL14+'PES- PEI 2023'!BM14+'PES- PEI 2023'!BN14+'PES- PEI 2023'!BO14+'PES- PEI 2023'!BP14+'PES- PEI 2023'!BQ14+'PES- PEI 2023'!BR14+'PES- PEI 2023'!BS14</f>
        <v>0</v>
      </c>
      <c r="K3494" s="842">
        <f t="shared" si="95"/>
        <v>1</v>
      </c>
      <c r="L3494" s="842">
        <f t="shared" si="96"/>
        <v>0</v>
      </c>
      <c r="M3494" s="633">
        <f>'PES- PEI 2023'!BD14</f>
        <v>1</v>
      </c>
      <c r="N3494">
        <f>'PES- PEI 2023'!BS14</f>
        <v>0</v>
      </c>
      <c r="O3494" s="843">
        <f t="shared" si="94"/>
        <v>0</v>
      </c>
      <c r="P3494" s="820">
        <f>Tabla13[[#This Row],[Ejec Real Acumu]]-Tabla13[[#This Row],[Proyec Ejec Acumul]]</f>
        <v>-1</v>
      </c>
      <c r="Q3494" s="820">
        <f>Tabla13[[#This Row],[Ejec Real Mes]]-Tabla13[[#This Row],[Program Entreg Mes]]</f>
        <v>-1</v>
      </c>
    </row>
    <row r="3495" spans="1:17">
      <c r="A3495" s="820">
        <v>11</v>
      </c>
      <c r="B3495" s="820" t="s">
        <v>2472</v>
      </c>
      <c r="C3495" s="820" t="s">
        <v>2473</v>
      </c>
      <c r="D3495" s="820" t="str">
        <f>'PES- PEI 2023'!$BG$15</f>
        <v>Subdirección de Servicios Metrológicos y Relación con el Ciudadano</v>
      </c>
      <c r="E3495" t="str">
        <f>'PES- PEI 2023'!$F$15</f>
        <v>Planes de acción para disminución de brechas de capacidades de medición y calibración, desarrollados</v>
      </c>
      <c r="F3495" s="820">
        <v>12</v>
      </c>
      <c r="G3495" s="820" t="s">
        <v>2454</v>
      </c>
      <c r="H3495">
        <f>'PES- PEI 2023'!$BE$15</f>
        <v>1</v>
      </c>
      <c r="I3495">
        <f>'PES- PEI 2023'!AS15+'PES- PEI 2023'!AT15+'PES- PEI 2023'!AU15+'PES- PEI 2023'!AV15+'PES- PEI 2023'!AW15+'PES- PEI 2023'!AX15+'PES- PEI 2023'!AY15+'PES- PEI 2023'!AZ15+'PES- PEI 2023'!BA15+'PES- PEI 2023'!BB15+'PES- PEI 2023'!BC15+'PES- PEI 2023'!BD15</f>
        <v>1</v>
      </c>
      <c r="J3495">
        <f>'PES- PEI 2023'!BH15+'PES- PEI 2023'!BI15+'PES- PEI 2023'!BJ15+'PES- PEI 2023'!BK15+'PES- PEI 2023'!BL15+'PES- PEI 2023'!BM15+'PES- PEI 2023'!BN15+'PES- PEI 2023'!BO15+'PES- PEI 2023'!BP15+'PES- PEI 2023'!BQ15+'PES- PEI 2023'!BR15+'PES- PEI 2023'!BS15</f>
        <v>0</v>
      </c>
      <c r="K3495" s="842">
        <f t="shared" si="95"/>
        <v>1</v>
      </c>
      <c r="L3495" s="842">
        <f t="shared" si="96"/>
        <v>0</v>
      </c>
      <c r="M3495" s="633">
        <f>'PES- PEI 2023'!BD15</f>
        <v>1</v>
      </c>
      <c r="N3495">
        <f>'PES- PEI 2023'!BS15</f>
        <v>0</v>
      </c>
      <c r="O3495" s="843">
        <f t="shared" si="94"/>
        <v>0</v>
      </c>
      <c r="P3495" s="820">
        <f>Tabla13[[#This Row],[Ejec Real Acumu]]-Tabla13[[#This Row],[Proyec Ejec Acumul]]</f>
        <v>-1</v>
      </c>
      <c r="Q3495" s="820">
        <f>Tabla13[[#This Row],[Ejec Real Mes]]-Tabla13[[#This Row],[Program Entreg Mes]]</f>
        <v>-1</v>
      </c>
    </row>
    <row r="3496" spans="1:17">
      <c r="A3496" s="820">
        <v>12</v>
      </c>
      <c r="B3496" s="820" t="s">
        <v>2472</v>
      </c>
      <c r="C3496" s="820" t="s">
        <v>2473</v>
      </c>
      <c r="D3496" s="820" t="str">
        <f>'PES- PEI 2023'!$BG$16</f>
        <v>Subdirección de Servicios Metrológicos y Relación con el Ciudadano</v>
      </c>
      <c r="E3496" t="str">
        <f>'PES- PEI 2023'!$F$16</f>
        <v>Sectores de las regiones con identificación de brechas de capacidades metrológicas</v>
      </c>
      <c r="F3496" s="820">
        <v>12</v>
      </c>
      <c r="G3496" s="820" t="s">
        <v>2454</v>
      </c>
      <c r="H3496">
        <f>'PES- PEI 2023'!$BE$16</f>
        <v>2</v>
      </c>
      <c r="I3496">
        <f>'PES- PEI 2023'!AS16+'PES- PEI 2023'!AT16+'PES- PEI 2023'!AU16+'PES- PEI 2023'!AV16+'PES- PEI 2023'!AW16+'PES- PEI 2023'!AX16+'PES- PEI 2023'!AY16+'PES- PEI 2023'!AZ16+'PES- PEI 2023'!BA16+'PES- PEI 2023'!BB16+'PES- PEI 2023'!BC16+'PES- PEI 2023'!BD16</f>
        <v>2</v>
      </c>
      <c r="J3496">
        <f>'PES- PEI 2023'!BH16+'PES- PEI 2023'!BI16+'PES- PEI 2023'!BJ16+'PES- PEI 2023'!BK16+'PES- PEI 2023'!BL16+'PES- PEI 2023'!BM16+'PES- PEI 2023'!BN16+'PES- PEI 2023'!BO16+'PES- PEI 2023'!BP16+'PES- PEI 2023'!BQ16+'PES- PEI 2023'!BR16+'PES- PEI 2023'!BS16</f>
        <v>0</v>
      </c>
      <c r="K3496" s="842">
        <f t="shared" si="95"/>
        <v>1</v>
      </c>
      <c r="L3496" s="842">
        <f t="shared" si="96"/>
        <v>0</v>
      </c>
      <c r="M3496" s="633">
        <f>'PES- PEI 2023'!BD16</f>
        <v>2</v>
      </c>
      <c r="N3496">
        <f>'PES- PEI 2023'!BS16</f>
        <v>0</v>
      </c>
      <c r="O3496" s="843">
        <f t="shared" si="94"/>
        <v>0</v>
      </c>
      <c r="P3496" s="820">
        <f>Tabla13[[#This Row],[Ejec Real Acumu]]-Tabla13[[#This Row],[Proyec Ejec Acumul]]</f>
        <v>-2</v>
      </c>
      <c r="Q3496" s="820">
        <f>Tabla13[[#This Row],[Ejec Real Mes]]-Tabla13[[#This Row],[Program Entreg Mes]]</f>
        <v>-2</v>
      </c>
    </row>
    <row r="3497" spans="1:17">
      <c r="A3497" s="820">
        <v>13</v>
      </c>
      <c r="B3497" s="820" t="s">
        <v>2472</v>
      </c>
      <c r="C3497" s="820" t="s">
        <v>2473</v>
      </c>
      <c r="D3497" s="820" t="str">
        <f>'PES- PEI 2023'!$BG$17</f>
        <v xml:space="preserve">Dirección General </v>
      </c>
      <c r="E3497" t="str">
        <f>'PES- PEI 2023'!$F$17</f>
        <v>Rediseño institucional implementado</v>
      </c>
      <c r="F3497" s="820">
        <v>12</v>
      </c>
      <c r="G3497" s="820" t="s">
        <v>2454</v>
      </c>
      <c r="H3497" s="633">
        <f>'PES- PEI 2023'!$BE$17</f>
        <v>0.3</v>
      </c>
      <c r="I3497">
        <f>'PES- PEI 2023'!AS17+'PES- PEI 2023'!AT17+'PES- PEI 2023'!AU17+'PES- PEI 2023'!AV17+'PES- PEI 2023'!AW17+'PES- PEI 2023'!AX17+'PES- PEI 2023'!AY17+'PES- PEI 2023'!AZ17+'PES- PEI 2023'!BA17+'PES- PEI 2023'!BB17+'PES- PEI 2023'!BC17+'PES- PEI 2023'!BD17</f>
        <v>0.3</v>
      </c>
      <c r="J3497">
        <f>'PES- PEI 2023'!BH17+'PES- PEI 2023'!BI17+'PES- PEI 2023'!BJ17+'PES- PEI 2023'!BK17+'PES- PEI 2023'!BL17+'PES- PEI 2023'!BM17+'PES- PEI 2023'!BN17+'PES- PEI 2023'!BO17+'PES- PEI 2023'!BP17+'PES- PEI 2023'!BQ17+'PES- PEI 2023'!BR17+'PES- PEI 2023'!BS17</f>
        <v>0</v>
      </c>
      <c r="K3497" s="842">
        <f t="shared" si="95"/>
        <v>1</v>
      </c>
      <c r="L3497" s="842">
        <f t="shared" si="96"/>
        <v>0</v>
      </c>
      <c r="M3497" s="633">
        <f>'PES- PEI 2023'!BD17</f>
        <v>0.3</v>
      </c>
      <c r="N3497">
        <f>'PES- PEI 2023'!BS17</f>
        <v>0</v>
      </c>
      <c r="O3497" s="843">
        <f t="shared" si="94"/>
        <v>0</v>
      </c>
      <c r="P3497" s="820">
        <f>Tabla13[[#This Row],[Ejec Real Acumu]]-Tabla13[[#This Row],[Proyec Ejec Acumul]]</f>
        <v>-0.3</v>
      </c>
      <c r="Q3497" s="820">
        <f>Tabla13[[#This Row],[Ejec Real Mes]]-Tabla13[[#This Row],[Program Entreg Mes]]</f>
        <v>-0.3</v>
      </c>
    </row>
    <row r="3498" spans="1:17">
      <c r="A3498" s="820">
        <v>14</v>
      </c>
      <c r="B3498" s="820" t="s">
        <v>2472</v>
      </c>
      <c r="C3498" s="820" t="s">
        <v>2473</v>
      </c>
      <c r="D3498" s="820" t="str">
        <f>'PES- PEI 2023'!$BG$18</f>
        <v>SSMRC / OAP</v>
      </c>
      <c r="E3498" t="str">
        <f>'PES- PEI 2023'!$F$18</f>
        <v>Estrategia de Participación Ciudadana Sectorial implementada</v>
      </c>
      <c r="F3498" s="820">
        <v>12</v>
      </c>
      <c r="G3498" s="820" t="s">
        <v>2454</v>
      </c>
      <c r="H3498" s="633">
        <f>'PES- PEI 2023'!$BE$18</f>
        <v>0.1</v>
      </c>
      <c r="I3498">
        <f>'PES- PEI 2023'!AS18+'PES- PEI 2023'!AT18+'PES- PEI 2023'!AU18+'PES- PEI 2023'!AV18+'PES- PEI 2023'!AW18+'PES- PEI 2023'!AX18+'PES- PEI 2023'!AY18+'PES- PEI 2023'!AZ18+'PES- PEI 2023'!BA18+'PES- PEI 2023'!BB18+'PES- PEI 2023'!BC18+'PES- PEI 2023'!BD18</f>
        <v>0.1</v>
      </c>
      <c r="J3498">
        <f>'PES- PEI 2023'!BH18+'PES- PEI 2023'!BI18+'PES- PEI 2023'!BJ18+'PES- PEI 2023'!BK18+'PES- PEI 2023'!BL18+'PES- PEI 2023'!BM18+'PES- PEI 2023'!BN18+'PES- PEI 2023'!BO18+'PES- PEI 2023'!BP18+'PES- PEI 2023'!BQ18+'PES- PEI 2023'!BR18+'PES- PEI 2023'!BS18</f>
        <v>0</v>
      </c>
      <c r="K3498" s="842">
        <f t="shared" si="95"/>
        <v>1</v>
      </c>
      <c r="L3498" s="842">
        <f t="shared" si="96"/>
        <v>0</v>
      </c>
      <c r="M3498" s="633">
        <f>'PES- PEI 2023'!BD18</f>
        <v>0.1</v>
      </c>
      <c r="N3498">
        <f>'PES- PEI 2023'!BS18</f>
        <v>0</v>
      </c>
      <c r="O3498" s="843">
        <f t="shared" si="94"/>
        <v>0</v>
      </c>
      <c r="P3498" s="820">
        <f>Tabla13[[#This Row],[Ejec Real Acumu]]-Tabla13[[#This Row],[Proyec Ejec Acumul]]</f>
        <v>-0.1</v>
      </c>
      <c r="Q3498" s="820">
        <f>Tabla13[[#This Row],[Ejec Real Mes]]-Tabla13[[#This Row],[Program Entreg Mes]]</f>
        <v>-0.1</v>
      </c>
    </row>
    <row r="3499" spans="1:17">
      <c r="A3499" s="820">
        <v>15</v>
      </c>
      <c r="B3499" s="820" t="s">
        <v>2472</v>
      </c>
      <c r="C3499" s="820" t="s">
        <v>2473</v>
      </c>
      <c r="D3499" s="820" t="str">
        <f>'PES- PEI 2023'!$BG$19</f>
        <v>Secretaría General</v>
      </c>
      <c r="E3499" t="str">
        <f>'PES- PEI 2023'!$F$19</f>
        <v>Políticas de Prevención del Daño Antijurídico formuladas</v>
      </c>
      <c r="F3499" s="820">
        <v>12</v>
      </c>
      <c r="G3499" s="820" t="s">
        <v>2454</v>
      </c>
      <c r="H3499">
        <f>'PES- PEI 2023'!$BE$19</f>
        <v>0</v>
      </c>
      <c r="I3499">
        <f>'PES- PEI 2023'!AS19+'PES- PEI 2023'!AT19+'PES- PEI 2023'!AU19+'PES- PEI 2023'!AV19+'PES- PEI 2023'!AW19+'PES- PEI 2023'!AX19+'PES- PEI 2023'!AY19+'PES- PEI 2023'!AZ19+'PES- PEI 2023'!BA19+'PES- PEI 2023'!BB19+'PES- PEI 2023'!BC19+'PES- PEI 2023'!BD19</f>
        <v>0</v>
      </c>
      <c r="J3499">
        <f>'PES- PEI 2023'!BH19+'PES- PEI 2023'!BI19+'PES- PEI 2023'!BJ19+'PES- PEI 2023'!BK19+'PES- PEI 2023'!BL19+'PES- PEI 2023'!BM19+'PES- PEI 2023'!BN19+'PES- PEI 2023'!BO19+'PES- PEI 2023'!BP19+'PES- PEI 2023'!BQ19+'PES- PEI 2023'!BR19+'PES- PEI 2023'!BS19</f>
        <v>0</v>
      </c>
      <c r="K3499" s="842" t="e">
        <f t="shared" si="95"/>
        <v>#DIV/0!</v>
      </c>
      <c r="L3499" s="842" t="e">
        <f t="shared" si="96"/>
        <v>#DIV/0!</v>
      </c>
      <c r="M3499" s="633">
        <f>'PES- PEI 2023'!BD19</f>
        <v>0</v>
      </c>
      <c r="N3499">
        <f>'PES- PEI 2023'!BS19</f>
        <v>0</v>
      </c>
      <c r="O3499" s="843" t="e">
        <f t="shared" si="94"/>
        <v>#DIV/0!</v>
      </c>
      <c r="P3499" s="820">
        <f>Tabla13[[#This Row],[Ejec Real Acumu]]-Tabla13[[#This Row],[Proyec Ejec Acumul]]</f>
        <v>0</v>
      </c>
      <c r="Q3499" s="820">
        <f>Tabla13[[#This Row],[Ejec Real Mes]]-Tabla13[[#This Row],[Program Entreg Mes]]</f>
        <v>0</v>
      </c>
    </row>
    <row r="3500" spans="1:17">
      <c r="A3500" s="820">
        <v>16</v>
      </c>
      <c r="B3500" s="820" t="s">
        <v>2472</v>
      </c>
      <c r="C3500" s="820" t="s">
        <v>2473</v>
      </c>
      <c r="D3500" s="820" t="str">
        <f>'PES- PEI 2023'!$BG$20</f>
        <v>Secretaría General</v>
      </c>
      <c r="E3500" t="str">
        <f>'PES- PEI 2023'!$F$20</f>
        <v xml:space="preserve">Capacidades del equipo jurídico fortalecidas </v>
      </c>
      <c r="F3500" s="820">
        <v>12</v>
      </c>
      <c r="G3500" s="820" t="s">
        <v>2454</v>
      </c>
      <c r="H3500" s="633">
        <f>'PES- PEI 2023'!$BE$20</f>
        <v>1</v>
      </c>
      <c r="I3500">
        <f>'PES- PEI 2023'!AS20+'PES- PEI 2023'!AT20+'PES- PEI 2023'!AU20+'PES- PEI 2023'!AV20+'PES- PEI 2023'!AW20+'PES- PEI 2023'!AX20+'PES- PEI 2023'!AY20+'PES- PEI 2023'!AZ20+'PES- PEI 2023'!BA20+'PES- PEI 2023'!BB20+'PES- PEI 2023'!BC20+'PES- PEI 2023'!BD20</f>
        <v>1</v>
      </c>
      <c r="J3500">
        <f>'PES- PEI 2023'!BH20+'PES- PEI 2023'!BI20+'PES- PEI 2023'!BJ20+'PES- PEI 2023'!BK20+'PES- PEI 2023'!BL20+'PES- PEI 2023'!BM20+'PES- PEI 2023'!BN20+'PES- PEI 2023'!BO20+'PES- PEI 2023'!BP20+'PES- PEI 2023'!BQ20+'PES- PEI 2023'!BR20+'PES- PEI 2023'!BS20</f>
        <v>0</v>
      </c>
      <c r="K3500" s="842">
        <f t="shared" si="95"/>
        <v>1</v>
      </c>
      <c r="L3500" s="842">
        <f t="shared" si="96"/>
        <v>0</v>
      </c>
      <c r="M3500" s="633">
        <f>'PES- PEI 2023'!BD20</f>
        <v>1</v>
      </c>
      <c r="N3500">
        <f>'PES- PEI 2023'!BS20</f>
        <v>0</v>
      </c>
      <c r="O3500" s="843">
        <f t="shared" si="94"/>
        <v>0</v>
      </c>
      <c r="P3500" s="820">
        <f>Tabla13[[#This Row],[Ejec Real Acumu]]-Tabla13[[#This Row],[Proyec Ejec Acumul]]</f>
        <v>-1</v>
      </c>
      <c r="Q3500" s="820">
        <f>Tabla13[[#This Row],[Ejec Real Mes]]-Tabla13[[#This Row],[Program Entreg Mes]]</f>
        <v>-1</v>
      </c>
    </row>
    <row r="3501" spans="1:17">
      <c r="A3501" s="820">
        <v>17</v>
      </c>
      <c r="B3501" s="820" t="s">
        <v>2472</v>
      </c>
      <c r="C3501" s="820" t="s">
        <v>2473</v>
      </c>
      <c r="D3501" s="820" t="str">
        <f>'PES- PEI 2023'!$BG$21</f>
        <v xml:space="preserve">Secretaría General </v>
      </c>
      <c r="E3501" t="str">
        <f>'PES- PEI 2023'!$F$21</f>
        <v>Plan de conservación, preservación y difusión del patrimonio documental del sector ejecutado</v>
      </c>
      <c r="F3501" s="820">
        <v>12</v>
      </c>
      <c r="G3501" s="820" t="s">
        <v>2454</v>
      </c>
      <c r="H3501">
        <f>'PES- PEI 2023'!$BE$21</f>
        <v>0</v>
      </c>
      <c r="I3501">
        <f>'PES- PEI 2023'!AS21+'PES- PEI 2023'!AT21+'PES- PEI 2023'!AU21+'PES- PEI 2023'!AV21+'PES- PEI 2023'!AW21+'PES- PEI 2023'!AX21+'PES- PEI 2023'!AY21+'PES- PEI 2023'!AZ21+'PES- PEI 2023'!BA21+'PES- PEI 2023'!BB21+'PES- PEI 2023'!BC21+'PES- PEI 2023'!BD21</f>
        <v>0</v>
      </c>
      <c r="J3501">
        <f>'PES- PEI 2023'!BH21+'PES- PEI 2023'!BI21+'PES- PEI 2023'!BJ21+'PES- PEI 2023'!BK21+'PES- PEI 2023'!BL21+'PES- PEI 2023'!BM21+'PES- PEI 2023'!BN21+'PES- PEI 2023'!BO21+'PES- PEI 2023'!BP21+'PES- PEI 2023'!BQ21+'PES- PEI 2023'!BR21+'PES- PEI 2023'!BS21</f>
        <v>0</v>
      </c>
      <c r="K3501" s="842" t="e">
        <f t="shared" si="95"/>
        <v>#DIV/0!</v>
      </c>
      <c r="L3501" s="842" t="e">
        <f t="shared" si="96"/>
        <v>#DIV/0!</v>
      </c>
      <c r="M3501" s="633">
        <f>'PES- PEI 2023'!BD21</f>
        <v>0</v>
      </c>
      <c r="N3501">
        <f>'PES- PEI 2023'!BS21</f>
        <v>0</v>
      </c>
      <c r="O3501" s="843" t="e">
        <f t="shared" si="94"/>
        <v>#DIV/0!</v>
      </c>
      <c r="P3501" s="820">
        <f>Tabla13[[#This Row],[Ejec Real Acumu]]-Tabla13[[#This Row],[Proyec Ejec Acumul]]</f>
        <v>0</v>
      </c>
      <c r="Q3501" s="820">
        <f>Tabla13[[#This Row],[Ejec Real Mes]]-Tabla13[[#This Row],[Program Entreg Mes]]</f>
        <v>0</v>
      </c>
    </row>
    <row r="3502" spans="1:17">
      <c r="A3502" s="820">
        <v>18</v>
      </c>
      <c r="B3502" s="820" t="s">
        <v>2472</v>
      </c>
      <c r="C3502" s="820" t="s">
        <v>2473</v>
      </c>
      <c r="D3502" s="820" t="str">
        <f>'PES- PEI 2023'!$BG$22</f>
        <v xml:space="preserve">Secretaría General </v>
      </c>
      <c r="E3502" t="str">
        <f>'PES- PEI 2023'!$F$22</f>
        <v>Formato de transferencia del conocimiento implementado</v>
      </c>
      <c r="F3502" s="820">
        <v>12</v>
      </c>
      <c r="G3502" s="820" t="s">
        <v>2454</v>
      </c>
      <c r="H3502" s="633">
        <f>'PES- PEI 2023'!$BE$22</f>
        <v>1</v>
      </c>
      <c r="I3502">
        <f>'PES- PEI 2023'!AS22+'PES- PEI 2023'!AT22+'PES- PEI 2023'!AU22+'PES- PEI 2023'!AV22+'PES- PEI 2023'!AW22+'PES- PEI 2023'!AX22+'PES- PEI 2023'!AY22+'PES- PEI 2023'!AZ22+'PES- PEI 2023'!BA22+'PES- PEI 2023'!BB22+'PES- PEI 2023'!BC22+'PES- PEI 2023'!BD22</f>
        <v>1</v>
      </c>
      <c r="J3502">
        <f>'PES- PEI 2023'!BH22+'PES- PEI 2023'!BI22+'PES- PEI 2023'!BJ22+'PES- PEI 2023'!BK22+'PES- PEI 2023'!BL22+'PES- PEI 2023'!BM22+'PES- PEI 2023'!BN22+'PES- PEI 2023'!BO22+'PES- PEI 2023'!BP22+'PES- PEI 2023'!BQ22+'PES- PEI 2023'!BR22+'PES- PEI 2023'!BS22</f>
        <v>0</v>
      </c>
      <c r="K3502" s="842">
        <f t="shared" si="95"/>
        <v>1</v>
      </c>
      <c r="L3502" s="842">
        <f t="shared" si="96"/>
        <v>0</v>
      </c>
      <c r="M3502" s="633">
        <f>'PES- PEI 2023'!BD22</f>
        <v>1</v>
      </c>
      <c r="N3502">
        <f>'PES- PEI 2023'!BS22</f>
        <v>0</v>
      </c>
      <c r="O3502" s="843">
        <f t="shared" si="94"/>
        <v>0</v>
      </c>
      <c r="P3502" s="820">
        <f>Tabla13[[#This Row],[Ejec Real Acumu]]-Tabla13[[#This Row],[Proyec Ejec Acumul]]</f>
        <v>-1</v>
      </c>
      <c r="Q3502" s="820">
        <f>Tabla13[[#This Row],[Ejec Real Mes]]-Tabla13[[#This Row],[Program Entreg Mes]]</f>
        <v>-1</v>
      </c>
    </row>
    <row r="3503" spans="1:17">
      <c r="A3503" s="820">
        <v>19</v>
      </c>
      <c r="B3503" s="820" t="s">
        <v>2472</v>
      </c>
      <c r="C3503" s="820" t="s">
        <v>2473</v>
      </c>
      <c r="D3503" s="820" t="str">
        <f>'PES- PEI 2023'!$BG$23</f>
        <v>Subdirección de Servicios Metrológicos y Relación con el Ciudadano</v>
      </c>
      <c r="E3503" t="str">
        <f>'PES- PEI 2023'!$F$23</f>
        <v>Entidades del Sector alineadas a la directriz de manejo de imagen y plan de medios de la Presidencia de la República.</v>
      </c>
      <c r="F3503" s="820">
        <v>12</v>
      </c>
      <c r="G3503" s="820" t="s">
        <v>2454</v>
      </c>
      <c r="H3503" s="633">
        <f>'PES- PEI 2023'!$BE$23</f>
        <v>1</v>
      </c>
      <c r="I3503">
        <f>'PES- PEI 2023'!AS23+'PES- PEI 2023'!AT23+'PES- PEI 2023'!AU23+'PES- PEI 2023'!AV23+'PES- PEI 2023'!AW23+'PES- PEI 2023'!AX23+'PES- PEI 2023'!AY23+'PES- PEI 2023'!AZ23+'PES- PEI 2023'!BA23+'PES- PEI 2023'!BB23+'PES- PEI 2023'!BC23+'PES- PEI 2023'!BD23</f>
        <v>1</v>
      </c>
      <c r="J3503">
        <f>'PES- PEI 2023'!BH23+'PES- PEI 2023'!BI23+'PES- PEI 2023'!BJ23+'PES- PEI 2023'!BK23+'PES- PEI 2023'!BL23+'PES- PEI 2023'!BM23+'PES- PEI 2023'!BN23+'PES- PEI 2023'!BO23+'PES- PEI 2023'!BP23+'PES- PEI 2023'!BQ23+'PES- PEI 2023'!BR23+'PES- PEI 2023'!BS23</f>
        <v>0</v>
      </c>
      <c r="K3503" s="842">
        <f t="shared" si="95"/>
        <v>1</v>
      </c>
      <c r="L3503" s="842">
        <f t="shared" si="96"/>
        <v>0</v>
      </c>
      <c r="M3503" s="633">
        <f>'PES- PEI 2023'!BD23</f>
        <v>1</v>
      </c>
      <c r="N3503">
        <f>'PES- PEI 2023'!BS23</f>
        <v>0</v>
      </c>
      <c r="O3503" s="843">
        <f t="shared" si="94"/>
        <v>0</v>
      </c>
      <c r="P3503" s="820">
        <f>Tabla13[[#This Row],[Ejec Real Acumu]]-Tabla13[[#This Row],[Proyec Ejec Acumul]]</f>
        <v>-1</v>
      </c>
      <c r="Q3503" s="820">
        <f>Tabla13[[#This Row],[Ejec Real Mes]]-Tabla13[[#This Row],[Program Entreg Mes]]</f>
        <v>-1</v>
      </c>
    </row>
    <row r="3504" spans="1:17">
      <c r="A3504" s="820">
        <v>20</v>
      </c>
      <c r="B3504" s="820" t="s">
        <v>2472</v>
      </c>
      <c r="C3504" s="820" t="s">
        <v>2473</v>
      </c>
      <c r="D3504" s="820" t="str">
        <f>'PES- PEI 2023'!$BG$24</f>
        <v>Oficina de Informática y Desarrollo Tecnológico</v>
      </c>
      <c r="E3504" t="str">
        <f>'PES- PEI 2023'!$F$24</f>
        <v>Plan de acción implementado para el intercambio de información</v>
      </c>
      <c r="F3504" s="820">
        <v>12</v>
      </c>
      <c r="G3504" s="820" t="s">
        <v>2454</v>
      </c>
      <c r="H3504" s="633">
        <f>'PES- PEI 2023'!$BE$24</f>
        <v>0.05</v>
      </c>
      <c r="I3504">
        <f>'PES- PEI 2023'!AS24+'PES- PEI 2023'!AT24+'PES- PEI 2023'!AU24+'PES- PEI 2023'!AV24+'PES- PEI 2023'!AW24+'PES- PEI 2023'!AX24+'PES- PEI 2023'!AY24+'PES- PEI 2023'!AZ24+'PES- PEI 2023'!BA24+'PES- PEI 2023'!BB24+'PES- PEI 2023'!BC24+'PES- PEI 2023'!BD24</f>
        <v>0.05</v>
      </c>
      <c r="J3504">
        <f>'PES- PEI 2023'!BH24+'PES- PEI 2023'!BI24+'PES- PEI 2023'!BJ24+'PES- PEI 2023'!BK24+'PES- PEI 2023'!BL24+'PES- PEI 2023'!BM24+'PES- PEI 2023'!BN24+'PES- PEI 2023'!BO24+'PES- PEI 2023'!BP24+'PES- PEI 2023'!BQ24+'PES- PEI 2023'!BR24+'PES- PEI 2023'!BS24</f>
        <v>0.02</v>
      </c>
      <c r="K3504" s="842">
        <f t="shared" si="95"/>
        <v>1</v>
      </c>
      <c r="L3504" s="842">
        <f t="shared" si="96"/>
        <v>0.39999999999999997</v>
      </c>
      <c r="M3504" s="633">
        <f>'PES- PEI 2023'!BD24</f>
        <v>0.03</v>
      </c>
      <c r="N3504">
        <f>'PES- PEI 2023'!BS24</f>
        <v>0</v>
      </c>
      <c r="O3504" s="843">
        <f t="shared" si="94"/>
        <v>0</v>
      </c>
      <c r="P3504" s="820">
        <f>Tabla13[[#This Row],[Ejec Real Acumu]]-Tabla13[[#This Row],[Proyec Ejec Acumul]]</f>
        <v>-3.0000000000000002E-2</v>
      </c>
      <c r="Q3504" s="820">
        <f>Tabla13[[#This Row],[Ejec Real Mes]]-Tabla13[[#This Row],[Program Entreg Mes]]</f>
        <v>-0.03</v>
      </c>
    </row>
    <row r="3505" spans="1:17">
      <c r="A3505" s="820">
        <v>21</v>
      </c>
      <c r="B3505" s="820" t="s">
        <v>2472</v>
      </c>
      <c r="C3505" s="820" t="s">
        <v>2473</v>
      </c>
      <c r="D3505" s="820" t="str">
        <f>'PES- PEI 2023'!$BG$25</f>
        <v>Oficina de Informática y Desarrollo Tecnológico</v>
      </c>
      <c r="E3505" t="str">
        <f>'PES- PEI 2023'!$F$25</f>
        <v xml:space="preserve">Plan de recuperación ante Desastres  (DRP)  Implementado en los servicios de TI críticos </v>
      </c>
      <c r="F3505" s="820">
        <v>12</v>
      </c>
      <c r="G3505" s="820" t="s">
        <v>2454</v>
      </c>
      <c r="H3505">
        <f>'PES- PEI 2023'!$BE$25</f>
        <v>1</v>
      </c>
      <c r="I3505">
        <f>'PES- PEI 2023'!AS25+'PES- PEI 2023'!AT25+'PES- PEI 2023'!AU25+'PES- PEI 2023'!AV25+'PES- PEI 2023'!AW25+'PES- PEI 2023'!AX25+'PES- PEI 2023'!AY25+'PES- PEI 2023'!AZ25+'PES- PEI 2023'!BA25+'PES- PEI 2023'!BB25+'PES- PEI 2023'!BC25+'PES- PEI 2023'!BD25</f>
        <v>1</v>
      </c>
      <c r="J3505">
        <f>'PES- PEI 2023'!BH25+'PES- PEI 2023'!BI25+'PES- PEI 2023'!BJ25+'PES- PEI 2023'!BK25+'PES- PEI 2023'!BL25+'PES- PEI 2023'!BM25+'PES- PEI 2023'!BN25+'PES- PEI 2023'!BO25+'PES- PEI 2023'!BP25+'PES- PEI 2023'!BQ25+'PES- PEI 2023'!BR25+'PES- PEI 2023'!BS25</f>
        <v>0</v>
      </c>
      <c r="K3505" s="842">
        <f t="shared" si="95"/>
        <v>1</v>
      </c>
      <c r="L3505" s="842">
        <f t="shared" si="96"/>
        <v>0</v>
      </c>
      <c r="M3505" s="633">
        <f>'PES- PEI 2023'!BD25</f>
        <v>1</v>
      </c>
      <c r="N3505">
        <f>'PES- PEI 2023'!BS25</f>
        <v>0</v>
      </c>
      <c r="O3505" s="843">
        <f t="shared" si="94"/>
        <v>0</v>
      </c>
      <c r="P3505" s="820">
        <f>Tabla13[[#This Row],[Ejec Real Acumu]]-Tabla13[[#This Row],[Proyec Ejec Acumul]]</f>
        <v>-1</v>
      </c>
      <c r="Q3505" s="820">
        <f>Tabla13[[#This Row],[Ejec Real Mes]]-Tabla13[[#This Row],[Program Entreg Mes]]</f>
        <v>-1</v>
      </c>
    </row>
    <row r="3506" spans="1:17">
      <c r="A3506" s="820">
        <v>22</v>
      </c>
      <c r="B3506" s="820" t="s">
        <v>2472</v>
      </c>
      <c r="C3506" s="820" t="s">
        <v>2473</v>
      </c>
      <c r="D3506" s="820" t="str">
        <f>'PES- PEI 2023'!$BG$26</f>
        <v>Oficina de Informática y Desarrollo Tecnológico</v>
      </c>
      <c r="E3506" t="str">
        <f>'PES- PEI 2023'!$F$26</f>
        <v>Vulnerabilidades críticas remediadas o solucionadas</v>
      </c>
      <c r="F3506" s="820">
        <v>12</v>
      </c>
      <c r="G3506" s="820" t="s">
        <v>2454</v>
      </c>
      <c r="H3506" s="633">
        <f>'PES- PEI 2023'!$BE$26</f>
        <v>1</v>
      </c>
      <c r="I3506">
        <f>'PES- PEI 2023'!AS26+'PES- PEI 2023'!AT26+'PES- PEI 2023'!AU26+'PES- PEI 2023'!AV26+'PES- PEI 2023'!AW26+'PES- PEI 2023'!AX26+'PES- PEI 2023'!AY26+'PES- PEI 2023'!AZ26+'PES- PEI 2023'!BA26+'PES- PEI 2023'!BB26+'PES- PEI 2023'!BC26+'PES- PEI 2023'!BD26</f>
        <v>1</v>
      </c>
      <c r="J3506">
        <f>'PES- PEI 2023'!BH26+'PES- PEI 2023'!BI26+'PES- PEI 2023'!BJ26+'PES- PEI 2023'!BK26+'PES- PEI 2023'!BL26+'PES- PEI 2023'!BM26+'PES- PEI 2023'!BN26+'PES- PEI 2023'!BO26+'PES- PEI 2023'!BP26+'PES- PEI 2023'!BQ26+'PES- PEI 2023'!BR26+'PES- PEI 2023'!BS26</f>
        <v>0.1</v>
      </c>
      <c r="K3506" s="842">
        <f t="shared" si="95"/>
        <v>1</v>
      </c>
      <c r="L3506" s="842">
        <f t="shared" si="96"/>
        <v>0.1</v>
      </c>
      <c r="M3506" s="633">
        <f>'PES- PEI 2023'!BD26</f>
        <v>1</v>
      </c>
      <c r="N3506">
        <f>'PES- PEI 2023'!BS26</f>
        <v>0</v>
      </c>
      <c r="O3506" s="843">
        <f t="shared" si="94"/>
        <v>0</v>
      </c>
      <c r="P3506" s="820">
        <f>Tabla13[[#This Row],[Ejec Real Acumu]]-Tabla13[[#This Row],[Proyec Ejec Acumul]]</f>
        <v>-0.9</v>
      </c>
      <c r="Q3506" s="820">
        <f>Tabla13[[#This Row],[Ejec Real Mes]]-Tabla13[[#This Row],[Program Entreg Mes]]</f>
        <v>-1</v>
      </c>
    </row>
    <row r="3507" spans="1:17">
      <c r="A3507" s="820"/>
      <c r="B3507" s="820"/>
      <c r="C3507" s="820"/>
      <c r="D3507" s="820"/>
      <c r="F3507" s="820"/>
      <c r="G3507" s="820"/>
      <c r="K3507" s="842"/>
      <c r="L3507" s="842"/>
      <c r="O3507" s="843"/>
    </row>
    <row r="3508" spans="1:17">
      <c r="A3508" s="820"/>
      <c r="B3508" s="820"/>
      <c r="C3508" s="820"/>
      <c r="D3508" s="820"/>
      <c r="F3508" s="820"/>
      <c r="G3508" s="820"/>
      <c r="K3508" s="842"/>
      <c r="L3508" s="842"/>
      <c r="O3508" s="843"/>
    </row>
    <row r="3509" spans="1:17">
      <c r="A3509" s="820"/>
      <c r="B3509" s="820"/>
      <c r="C3509" s="820"/>
      <c r="D3509" s="820"/>
      <c r="F3509" s="820"/>
      <c r="G3509" s="820"/>
      <c r="K3509" s="842"/>
      <c r="L3509" s="842"/>
      <c r="O3509" s="843"/>
    </row>
    <row r="3510" spans="1:17">
      <c r="A3510" s="820"/>
      <c r="B3510" s="820"/>
      <c r="C3510" s="820"/>
      <c r="D3510" s="820"/>
      <c r="F3510" s="820"/>
      <c r="G3510" s="820"/>
      <c r="K3510" s="842"/>
      <c r="L3510" s="842"/>
      <c r="O3510" s="843"/>
    </row>
    <row r="3511" spans="1:17">
      <c r="A3511" s="820"/>
      <c r="B3511" s="820"/>
      <c r="C3511" s="820"/>
      <c r="D3511" s="820"/>
      <c r="F3511" s="820"/>
      <c r="G3511" s="820"/>
      <c r="K3511" s="842"/>
      <c r="L3511" s="842"/>
      <c r="O3511" s="843"/>
    </row>
    <row r="3512" spans="1:17">
      <c r="A3512" s="820"/>
      <c r="B3512" s="820"/>
      <c r="C3512" s="820"/>
      <c r="D3512" s="820"/>
      <c r="F3512" s="820"/>
      <c r="G3512" s="820"/>
      <c r="K3512" s="842"/>
      <c r="L3512" s="842"/>
      <c r="O3512" s="843"/>
    </row>
    <row r="3513" spans="1:17">
      <c r="A3513" s="820"/>
      <c r="B3513" s="820"/>
      <c r="C3513" s="820"/>
      <c r="D3513" s="820"/>
      <c r="F3513" s="820"/>
      <c r="G3513" s="820"/>
      <c r="K3513" s="842"/>
      <c r="L3513" s="842"/>
      <c r="O3513" s="843"/>
    </row>
    <row r="3514" spans="1:17">
      <c r="A3514" s="820"/>
      <c r="B3514" s="820"/>
      <c r="C3514" s="820"/>
      <c r="D3514" s="820"/>
      <c r="F3514" s="820"/>
      <c r="G3514" s="820"/>
      <c r="K3514" s="842"/>
      <c r="L3514" s="842"/>
      <c r="O3514" s="843"/>
    </row>
    <row r="3515" spans="1:17">
      <c r="A3515" s="820"/>
      <c r="B3515" s="820"/>
      <c r="C3515" s="820"/>
      <c r="D3515" s="820"/>
      <c r="F3515" s="820"/>
      <c r="G3515" s="820"/>
      <c r="K3515" s="842"/>
      <c r="L3515" s="842"/>
      <c r="O3515" s="843"/>
    </row>
    <row r="3516" spans="1:17">
      <c r="A3516" s="820"/>
      <c r="B3516" s="820"/>
      <c r="C3516" s="820"/>
      <c r="D3516" s="820"/>
      <c r="F3516" s="820"/>
      <c r="G3516" s="820"/>
      <c r="K3516" s="842"/>
      <c r="L3516" s="842"/>
      <c r="O3516" s="843"/>
    </row>
    <row r="3517" spans="1:17">
      <c r="A3517" s="820"/>
      <c r="B3517" s="820"/>
      <c r="C3517" s="820"/>
      <c r="D3517" s="820"/>
      <c r="F3517" s="820"/>
      <c r="G3517" s="820"/>
      <c r="K3517" s="842"/>
      <c r="L3517" s="842"/>
      <c r="O3517" s="843"/>
    </row>
    <row r="3518" spans="1:17">
      <c r="A3518" s="820"/>
      <c r="B3518" s="820"/>
      <c r="C3518" s="820"/>
      <c r="D3518" s="820"/>
      <c r="F3518" s="820"/>
      <c r="G3518" s="820"/>
      <c r="K3518" s="842"/>
      <c r="L3518" s="842"/>
      <c r="O3518" s="843"/>
    </row>
    <row r="3519" spans="1:17">
      <c r="A3519" s="820"/>
      <c r="B3519" s="820"/>
      <c r="C3519" s="820"/>
      <c r="D3519" s="820"/>
      <c r="F3519" s="820"/>
      <c r="G3519" s="820"/>
      <c r="K3519" s="842"/>
      <c r="L3519" s="842"/>
      <c r="O3519" s="843"/>
    </row>
    <row r="3520" spans="1:17">
      <c r="A3520" s="820"/>
      <c r="B3520" s="820"/>
      <c r="C3520" s="820"/>
      <c r="D3520" s="820"/>
      <c r="F3520" s="820"/>
      <c r="G3520" s="820"/>
      <c r="K3520" s="842"/>
      <c r="L3520" s="842"/>
      <c r="O3520" s="843"/>
    </row>
    <row r="3521" spans="1:15">
      <c r="A3521" s="820"/>
      <c r="B3521" s="820"/>
      <c r="C3521" s="820"/>
      <c r="D3521" s="820"/>
      <c r="F3521" s="820"/>
      <c r="G3521" s="820"/>
      <c r="K3521" s="842"/>
      <c r="L3521" s="842"/>
      <c r="O3521" s="843"/>
    </row>
    <row r="3522" spans="1:15">
      <c r="A3522" s="820"/>
      <c r="B3522" s="820"/>
      <c r="C3522" s="820"/>
      <c r="D3522" s="820"/>
      <c r="F3522" s="820"/>
      <c r="G3522" s="820"/>
      <c r="K3522" s="842"/>
      <c r="L3522" s="842"/>
      <c r="O3522" s="843"/>
    </row>
    <row r="3523" spans="1:15">
      <c r="A3523" s="820"/>
      <c r="B3523" s="820"/>
      <c r="C3523" s="820"/>
      <c r="D3523" s="820"/>
      <c r="F3523" s="820"/>
      <c r="G3523" s="820"/>
      <c r="K3523" s="842"/>
      <c r="L3523" s="842"/>
      <c r="O3523" s="843"/>
    </row>
    <row r="3524" spans="1:15">
      <c r="A3524" s="820"/>
      <c r="B3524" s="820"/>
      <c r="C3524" s="820"/>
      <c r="D3524" s="820"/>
      <c r="F3524" s="820"/>
      <c r="G3524" s="820"/>
      <c r="K3524" s="842"/>
      <c r="L3524" s="842"/>
      <c r="O3524" s="843"/>
    </row>
    <row r="3525" spans="1:15">
      <c r="A3525" s="820"/>
      <c r="B3525" s="820"/>
      <c r="C3525" s="820"/>
      <c r="D3525" s="820"/>
      <c r="F3525" s="820"/>
      <c r="G3525" s="820"/>
      <c r="K3525" s="842"/>
      <c r="L3525" s="842"/>
      <c r="O3525" s="843"/>
    </row>
    <row r="3526" spans="1:15">
      <c r="A3526" s="820"/>
      <c r="B3526" s="820"/>
      <c r="C3526" s="820"/>
      <c r="D3526" s="820"/>
      <c r="F3526" s="820"/>
      <c r="G3526" s="820"/>
      <c r="K3526" s="842"/>
      <c r="L3526" s="842"/>
      <c r="O3526" s="843"/>
    </row>
    <row r="3527" spans="1:15">
      <c r="A3527" s="820"/>
      <c r="B3527" s="820"/>
      <c r="C3527" s="820"/>
      <c r="D3527" s="820"/>
      <c r="F3527" s="820"/>
      <c r="G3527" s="820"/>
      <c r="K3527" s="842"/>
      <c r="L3527" s="842"/>
      <c r="O3527" s="843"/>
    </row>
    <row r="3528" spans="1:15">
      <c r="A3528" s="820"/>
      <c r="B3528" s="820"/>
      <c r="C3528" s="820"/>
      <c r="D3528" s="820"/>
      <c r="F3528" s="820"/>
      <c r="G3528" s="820"/>
      <c r="K3528" s="842"/>
      <c r="L3528" s="842"/>
      <c r="O3528" s="843"/>
    </row>
    <row r="3529" spans="1:15">
      <c r="A3529" s="820"/>
      <c r="B3529" s="820"/>
      <c r="C3529" s="820"/>
      <c r="D3529" s="820"/>
      <c r="F3529" s="820"/>
      <c r="G3529" s="820"/>
      <c r="K3529" s="842"/>
      <c r="L3529" s="842"/>
      <c r="O3529" s="843"/>
    </row>
    <row r="3530" spans="1:15">
      <c r="A3530" s="820"/>
      <c r="B3530" s="820"/>
      <c r="C3530" s="820"/>
      <c r="D3530" s="820"/>
      <c r="F3530" s="820"/>
      <c r="G3530" s="820"/>
      <c r="K3530" s="842"/>
      <c r="L3530" s="842"/>
      <c r="O3530" s="843"/>
    </row>
    <row r="3531" spans="1:15">
      <c r="A3531" s="820"/>
      <c r="B3531" s="820"/>
      <c r="C3531" s="820"/>
      <c r="D3531" s="820"/>
      <c r="F3531" s="820"/>
      <c r="G3531" s="820"/>
      <c r="K3531" s="842"/>
      <c r="L3531" s="842"/>
      <c r="O3531" s="843"/>
    </row>
    <row r="3532" spans="1:15">
      <c r="A3532" s="820"/>
      <c r="B3532" s="820"/>
      <c r="C3532" s="820"/>
      <c r="D3532" s="820"/>
      <c r="F3532" s="820"/>
      <c r="G3532" s="820"/>
      <c r="K3532" s="842"/>
      <c r="L3532" s="842"/>
      <c r="O3532" s="843"/>
    </row>
    <row r="3533" spans="1:15">
      <c r="A3533" s="820"/>
      <c r="B3533" s="820"/>
      <c r="C3533" s="820"/>
      <c r="D3533" s="820"/>
      <c r="F3533" s="820"/>
      <c r="G3533" s="820"/>
      <c r="K3533" s="842"/>
      <c r="L3533" s="842"/>
      <c r="O3533" s="843"/>
    </row>
    <row r="3534" spans="1:15">
      <c r="A3534" s="820"/>
      <c r="B3534" s="820"/>
      <c r="C3534" s="820"/>
      <c r="D3534" s="820"/>
      <c r="F3534" s="820"/>
      <c r="G3534" s="820"/>
      <c r="K3534" s="842"/>
      <c r="L3534" s="842"/>
      <c r="O3534" s="843"/>
    </row>
    <row r="3535" spans="1:15">
      <c r="A3535" s="820"/>
      <c r="B3535" s="820"/>
      <c r="C3535" s="820"/>
      <c r="D3535" s="820"/>
      <c r="F3535" s="820"/>
      <c r="G3535" s="820"/>
      <c r="K3535" s="842"/>
      <c r="L3535" s="842"/>
      <c r="O3535" s="843"/>
    </row>
    <row r="3536" spans="1:15">
      <c r="A3536" s="820"/>
      <c r="B3536" s="820"/>
      <c r="C3536" s="820"/>
      <c r="D3536" s="820"/>
      <c r="F3536" s="820"/>
      <c r="G3536" s="820"/>
      <c r="K3536" s="842"/>
      <c r="L3536" s="842"/>
      <c r="O3536" s="843"/>
    </row>
    <row r="3537" spans="1:15">
      <c r="A3537" s="820"/>
      <c r="B3537" s="820"/>
      <c r="C3537" s="820"/>
      <c r="D3537" s="820"/>
      <c r="F3537" s="820"/>
      <c r="G3537" s="820"/>
      <c r="K3537" s="842"/>
      <c r="L3537" s="842"/>
      <c r="O3537" s="843"/>
    </row>
    <row r="3538" spans="1:15">
      <c r="A3538" s="820"/>
      <c r="B3538" s="820"/>
      <c r="C3538" s="820"/>
      <c r="D3538" s="820"/>
      <c r="F3538" s="820"/>
      <c r="G3538" s="820"/>
      <c r="K3538" s="842"/>
      <c r="L3538" s="842"/>
      <c r="O3538" s="843"/>
    </row>
    <row r="3539" spans="1:15">
      <c r="A3539" s="820"/>
      <c r="B3539" s="820"/>
      <c r="C3539" s="820"/>
      <c r="D3539" s="820"/>
      <c r="F3539" s="820"/>
      <c r="G3539" s="820"/>
      <c r="K3539" s="842"/>
      <c r="L3539" s="842"/>
      <c r="O3539" s="843"/>
    </row>
    <row r="3540" spans="1:15">
      <c r="A3540" s="820"/>
      <c r="B3540" s="820"/>
      <c r="C3540" s="820"/>
      <c r="D3540" s="820"/>
      <c r="F3540" s="820"/>
      <c r="G3540" s="820"/>
      <c r="K3540" s="842"/>
      <c r="L3540" s="842"/>
      <c r="O3540" s="843"/>
    </row>
    <row r="3541" spans="1:15">
      <c r="A3541" s="820"/>
      <c r="B3541" s="820"/>
      <c r="C3541" s="820"/>
      <c r="D3541" s="820"/>
      <c r="F3541" s="820"/>
      <c r="G3541" s="820"/>
      <c r="K3541" s="842"/>
      <c r="L3541" s="842"/>
      <c r="O3541" s="843"/>
    </row>
    <row r="3542" spans="1:15">
      <c r="A3542" s="820"/>
      <c r="B3542" s="820"/>
      <c r="C3542" s="820"/>
      <c r="D3542" s="820"/>
      <c r="F3542" s="820"/>
      <c r="G3542" s="820"/>
      <c r="K3542" s="842"/>
      <c r="L3542" s="842"/>
      <c r="O3542" s="843"/>
    </row>
    <row r="3543" spans="1:15">
      <c r="A3543" s="820"/>
      <c r="B3543" s="820"/>
      <c r="C3543" s="820"/>
      <c r="D3543" s="820"/>
      <c r="F3543" s="820"/>
      <c r="G3543" s="820"/>
      <c r="K3543" s="842"/>
      <c r="L3543" s="842"/>
      <c r="O3543" s="843"/>
    </row>
    <row r="3544" spans="1:15">
      <c r="A3544" s="820"/>
      <c r="B3544" s="820"/>
      <c r="C3544" s="820"/>
      <c r="D3544" s="820"/>
      <c r="F3544" s="820"/>
      <c r="G3544" s="820"/>
      <c r="K3544" s="842"/>
      <c r="L3544" s="842"/>
      <c r="O3544" s="843"/>
    </row>
    <row r="3545" spans="1:15">
      <c r="A3545" s="820"/>
      <c r="B3545" s="820"/>
      <c r="C3545" s="820"/>
      <c r="D3545" s="820"/>
      <c r="F3545" s="820"/>
      <c r="G3545" s="820"/>
      <c r="K3545" s="842"/>
      <c r="L3545" s="842"/>
      <c r="O3545" s="843"/>
    </row>
    <row r="3546" spans="1:15">
      <c r="A3546" s="820"/>
      <c r="B3546" s="820"/>
      <c r="C3546" s="820"/>
      <c r="D3546" s="820"/>
      <c r="F3546" s="820"/>
      <c r="G3546" s="820"/>
      <c r="K3546" s="842"/>
      <c r="L3546" s="842"/>
      <c r="O3546" s="843"/>
    </row>
    <row r="3547" spans="1:15">
      <c r="A3547" s="820"/>
      <c r="B3547" s="820"/>
      <c r="C3547" s="820"/>
      <c r="D3547" s="820"/>
      <c r="F3547" s="820"/>
      <c r="G3547" s="820"/>
      <c r="K3547" s="842"/>
      <c r="L3547" s="842"/>
      <c r="O3547" s="843"/>
    </row>
    <row r="3548" spans="1:15">
      <c r="A3548" s="820"/>
      <c r="B3548" s="820"/>
      <c r="C3548" s="820"/>
      <c r="D3548" s="820"/>
      <c r="F3548" s="820"/>
      <c r="G3548" s="820"/>
      <c r="K3548" s="842"/>
      <c r="L3548" s="842"/>
      <c r="O3548" s="843"/>
    </row>
    <row r="3549" spans="1:15">
      <c r="A3549" s="820"/>
      <c r="B3549" s="820"/>
      <c r="C3549" s="820"/>
      <c r="D3549" s="820"/>
      <c r="F3549" s="820"/>
      <c r="G3549" s="820"/>
      <c r="K3549" s="842"/>
      <c r="L3549" s="842"/>
      <c r="O3549" s="843"/>
    </row>
    <row r="3550" spans="1:15">
      <c r="A3550" s="820"/>
      <c r="B3550" s="820"/>
      <c r="C3550" s="820"/>
      <c r="D3550" s="820"/>
      <c r="F3550" s="820"/>
      <c r="G3550" s="820"/>
      <c r="K3550" s="842"/>
      <c r="L3550" s="842"/>
      <c r="O3550" s="843"/>
    </row>
    <row r="3551" spans="1:15">
      <c r="A3551" s="820"/>
      <c r="B3551" s="820"/>
      <c r="C3551" s="820"/>
      <c r="D3551" s="820"/>
      <c r="F3551" s="820"/>
      <c r="G3551" s="820"/>
      <c r="K3551" s="842"/>
      <c r="L3551" s="842"/>
      <c r="O3551" s="843"/>
    </row>
    <row r="3552" spans="1:15">
      <c r="A3552" s="820"/>
      <c r="B3552" s="820"/>
      <c r="C3552" s="820"/>
      <c r="D3552" s="820"/>
      <c r="F3552" s="820"/>
      <c r="G3552" s="820"/>
      <c r="K3552" s="842"/>
      <c r="L3552" s="842"/>
      <c r="O3552" s="843"/>
    </row>
    <row r="3553" spans="1:15">
      <c r="A3553" s="820"/>
      <c r="B3553" s="820"/>
      <c r="C3553" s="820"/>
      <c r="D3553" s="820"/>
      <c r="F3553" s="820"/>
      <c r="G3553" s="820"/>
      <c r="K3553" s="842"/>
      <c r="L3553" s="842"/>
      <c r="O3553" s="843"/>
    </row>
    <row r="3554" spans="1:15">
      <c r="A3554" s="820"/>
      <c r="B3554" s="820"/>
      <c r="C3554" s="820"/>
      <c r="D3554" s="820"/>
      <c r="F3554" s="820"/>
      <c r="G3554" s="820"/>
      <c r="K3554" s="842"/>
      <c r="L3554" s="842"/>
      <c r="O3554" s="843"/>
    </row>
    <row r="3555" spans="1:15">
      <c r="A3555" s="820"/>
      <c r="B3555" s="820"/>
      <c r="C3555" s="820"/>
      <c r="D3555" s="820"/>
      <c r="F3555" s="820"/>
      <c r="G3555" s="820"/>
      <c r="K3555" s="842"/>
      <c r="L3555" s="842"/>
      <c r="O3555" s="843"/>
    </row>
    <row r="3556" spans="1:15">
      <c r="A3556" s="820"/>
      <c r="B3556" s="820"/>
      <c r="C3556" s="820"/>
      <c r="D3556" s="820"/>
      <c r="F3556" s="820"/>
      <c r="G3556" s="820"/>
      <c r="K3556" s="842"/>
      <c r="L3556" s="842"/>
      <c r="O3556" s="843"/>
    </row>
    <row r="3557" spans="1:15">
      <c r="A3557" s="820"/>
      <c r="B3557" s="820"/>
      <c r="C3557" s="820"/>
      <c r="D3557" s="820"/>
      <c r="F3557" s="820"/>
      <c r="G3557" s="820"/>
      <c r="K3557" s="842"/>
      <c r="L3557" s="842"/>
      <c r="O3557" s="843"/>
    </row>
    <row r="3558" spans="1:15">
      <c r="A3558" s="820"/>
      <c r="B3558" s="820"/>
      <c r="C3558" s="820"/>
      <c r="D3558" s="820"/>
      <c r="F3558" s="820"/>
      <c r="G3558" s="820"/>
      <c r="K3558" s="842"/>
      <c r="L3558" s="842"/>
      <c r="O3558" s="843"/>
    </row>
    <row r="3559" spans="1:15">
      <c r="A3559" s="820"/>
      <c r="B3559" s="820"/>
      <c r="C3559" s="820"/>
      <c r="D3559" s="820"/>
      <c r="F3559" s="820"/>
      <c r="G3559" s="820"/>
      <c r="K3559" s="842"/>
      <c r="L3559" s="842"/>
      <c r="O3559" s="843"/>
    </row>
    <row r="3560" spans="1:15">
      <c r="A3560" s="820"/>
      <c r="B3560" s="820"/>
      <c r="C3560" s="820"/>
      <c r="D3560" s="820"/>
      <c r="F3560" s="820"/>
      <c r="G3560" s="820"/>
      <c r="K3560" s="842"/>
      <c r="L3560" s="842"/>
      <c r="O3560" s="843"/>
    </row>
    <row r="3561" spans="1:15">
      <c r="A3561" s="820"/>
      <c r="B3561" s="820"/>
      <c r="C3561" s="820"/>
      <c r="D3561" s="820"/>
      <c r="F3561" s="820"/>
      <c r="G3561" s="820"/>
      <c r="K3561" s="842"/>
      <c r="L3561" s="842"/>
      <c r="O3561" s="843"/>
    </row>
    <row r="3562" spans="1:15">
      <c r="A3562" s="820"/>
      <c r="B3562" s="820"/>
      <c r="C3562" s="820"/>
      <c r="D3562" s="820"/>
      <c r="F3562" s="820"/>
      <c r="G3562" s="820"/>
      <c r="K3562" s="842"/>
      <c r="L3562" s="842"/>
      <c r="O3562" s="843"/>
    </row>
    <row r="3563" spans="1:15">
      <c r="A3563" s="820"/>
      <c r="B3563" s="820"/>
      <c r="C3563" s="820"/>
      <c r="D3563" s="820"/>
      <c r="F3563" s="820"/>
      <c r="G3563" s="820"/>
      <c r="K3563" s="842"/>
      <c r="L3563" s="842"/>
      <c r="O3563" s="843"/>
    </row>
    <row r="3564" spans="1:15">
      <c r="A3564" s="820"/>
      <c r="B3564" s="820"/>
      <c r="C3564" s="820"/>
      <c r="D3564" s="820"/>
      <c r="F3564" s="820"/>
      <c r="G3564" s="820"/>
      <c r="K3564" s="842"/>
      <c r="L3564" s="842"/>
      <c r="O3564" s="843"/>
    </row>
    <row r="3565" spans="1:15">
      <c r="A3565" s="820"/>
      <c r="B3565" s="820"/>
      <c r="C3565" s="820"/>
      <c r="D3565" s="820"/>
      <c r="F3565" s="820"/>
      <c r="G3565" s="820"/>
      <c r="K3565" s="842"/>
      <c r="L3565" s="842"/>
      <c r="O3565" s="843"/>
    </row>
    <row r="3566" spans="1:15">
      <c r="A3566" s="820"/>
      <c r="B3566" s="820"/>
      <c r="C3566" s="820"/>
      <c r="D3566" s="820"/>
      <c r="F3566" s="820"/>
      <c r="G3566" s="820"/>
      <c r="K3566" s="842"/>
      <c r="L3566" s="842"/>
      <c r="O3566" s="843"/>
    </row>
    <row r="3567" spans="1:15">
      <c r="A3567" s="820"/>
      <c r="B3567" s="820"/>
      <c r="C3567" s="820"/>
      <c r="D3567" s="820"/>
      <c r="F3567" s="820"/>
      <c r="G3567" s="820"/>
      <c r="K3567" s="842"/>
      <c r="L3567" s="842"/>
      <c r="O3567" s="843"/>
    </row>
    <row r="3568" spans="1:15">
      <c r="A3568" s="820"/>
      <c r="B3568" s="820"/>
      <c r="C3568" s="820"/>
      <c r="D3568" s="820"/>
      <c r="F3568" s="820"/>
      <c r="G3568" s="820"/>
      <c r="K3568" s="842"/>
      <c r="L3568" s="842"/>
      <c r="O3568" s="843"/>
    </row>
    <row r="3569" spans="1:15">
      <c r="A3569" s="820"/>
      <c r="B3569" s="820"/>
      <c r="C3569" s="820"/>
      <c r="D3569" s="820"/>
      <c r="F3569" s="820"/>
      <c r="G3569" s="820"/>
      <c r="K3569" s="842"/>
      <c r="L3569" s="842"/>
      <c r="O3569" s="843"/>
    </row>
    <row r="3570" spans="1:15">
      <c r="A3570" s="820"/>
      <c r="B3570" s="820"/>
      <c r="C3570" s="820"/>
      <c r="D3570" s="820"/>
      <c r="F3570" s="820"/>
      <c r="G3570" s="820"/>
      <c r="K3570" s="842"/>
      <c r="L3570" s="842"/>
      <c r="O3570" s="843"/>
    </row>
    <row r="3571" spans="1:15">
      <c r="A3571" s="820"/>
      <c r="B3571" s="820"/>
      <c r="C3571" s="820"/>
      <c r="D3571" s="820"/>
      <c r="F3571" s="820"/>
      <c r="G3571" s="820"/>
      <c r="K3571" s="842"/>
      <c r="L3571" s="842"/>
      <c r="O3571" s="843"/>
    </row>
    <row r="3572" spans="1:15">
      <c r="A3572" s="820"/>
      <c r="B3572" s="820"/>
      <c r="C3572" s="820"/>
      <c r="D3572" s="820"/>
      <c r="F3572" s="820"/>
      <c r="G3572" s="820"/>
      <c r="K3572" s="842"/>
      <c r="L3572" s="842"/>
      <c r="O3572" s="843"/>
    </row>
    <row r="3573" spans="1:15">
      <c r="A3573" s="820"/>
      <c r="B3573" s="820"/>
      <c r="C3573" s="820"/>
      <c r="D3573" s="820"/>
      <c r="F3573" s="820"/>
      <c r="G3573" s="820"/>
      <c r="K3573" s="842"/>
      <c r="L3573" s="842"/>
      <c r="O3573" s="843"/>
    </row>
    <row r="3574" spans="1:15">
      <c r="A3574" s="820"/>
      <c r="B3574" s="820"/>
      <c r="C3574" s="820"/>
      <c r="D3574" s="820"/>
      <c r="F3574" s="820"/>
      <c r="G3574" s="820"/>
      <c r="K3574" s="842"/>
      <c r="L3574" s="842"/>
      <c r="O3574" s="843"/>
    </row>
    <row r="3575" spans="1:15">
      <c r="A3575" s="820"/>
      <c r="B3575" s="820"/>
      <c r="C3575" s="820"/>
      <c r="D3575" s="820"/>
      <c r="F3575" s="820"/>
      <c r="G3575" s="820"/>
      <c r="K3575" s="842"/>
      <c r="L3575" s="842"/>
      <c r="O3575" s="843"/>
    </row>
    <row r="3576" spans="1:15">
      <c r="A3576" s="820"/>
      <c r="B3576" s="820"/>
      <c r="C3576" s="820"/>
      <c r="D3576" s="820"/>
      <c r="F3576" s="820"/>
      <c r="G3576" s="820"/>
      <c r="K3576" s="842"/>
      <c r="L3576" s="842"/>
      <c r="O3576" s="843"/>
    </row>
    <row r="3577" spans="1:15">
      <c r="A3577" s="820"/>
      <c r="B3577" s="820"/>
      <c r="C3577" s="820"/>
      <c r="D3577" s="820"/>
      <c r="F3577" s="820"/>
      <c r="G3577" s="820"/>
      <c r="K3577" s="842"/>
      <c r="L3577" s="842"/>
      <c r="O3577" s="843"/>
    </row>
    <row r="3578" spans="1:15">
      <c r="A3578" s="820"/>
      <c r="B3578" s="820"/>
      <c r="C3578" s="820"/>
      <c r="D3578" s="820"/>
      <c r="F3578" s="820"/>
      <c r="G3578" s="820"/>
      <c r="K3578" s="842"/>
      <c r="L3578" s="842"/>
      <c r="O3578" s="843"/>
    </row>
    <row r="3579" spans="1:15">
      <c r="A3579" s="820"/>
      <c r="B3579" s="820"/>
      <c r="C3579" s="820"/>
      <c r="D3579" s="820"/>
      <c r="F3579" s="820"/>
      <c r="G3579" s="820"/>
      <c r="K3579" s="842"/>
      <c r="L3579" s="842"/>
      <c r="O3579" s="843"/>
    </row>
    <row r="3580" spans="1:15">
      <c r="A3580" s="820"/>
      <c r="B3580" s="820"/>
      <c r="C3580" s="820"/>
      <c r="D3580" s="820"/>
      <c r="F3580" s="820"/>
      <c r="G3580" s="820"/>
      <c r="K3580" s="842"/>
      <c r="L3580" s="842"/>
      <c r="O3580" s="843"/>
    </row>
    <row r="3581" spans="1:15">
      <c r="A3581" s="820"/>
      <c r="B3581" s="820"/>
      <c r="C3581" s="820"/>
      <c r="D3581" s="820"/>
      <c r="F3581" s="820"/>
      <c r="G3581" s="820"/>
      <c r="K3581" s="842"/>
      <c r="L3581" s="842"/>
      <c r="O3581" s="843"/>
    </row>
    <row r="3582" spans="1:15">
      <c r="A3582" s="820"/>
      <c r="B3582" s="820"/>
      <c r="C3582" s="820"/>
      <c r="D3582" s="820"/>
      <c r="F3582" s="820"/>
      <c r="G3582" s="820"/>
      <c r="K3582" s="842"/>
      <c r="L3582" s="842"/>
      <c r="O3582" s="843"/>
    </row>
    <row r="3583" spans="1:15">
      <c r="A3583" s="820"/>
      <c r="B3583" s="820"/>
      <c r="C3583" s="820"/>
      <c r="D3583" s="820"/>
      <c r="F3583" s="820"/>
      <c r="G3583" s="820"/>
      <c r="K3583" s="842"/>
      <c r="L3583" s="842"/>
      <c r="O3583" s="843"/>
    </row>
    <row r="3584" spans="1:15">
      <c r="A3584" s="820"/>
      <c r="B3584" s="820"/>
      <c r="C3584" s="820"/>
      <c r="D3584" s="820"/>
      <c r="F3584" s="820"/>
      <c r="G3584" s="820"/>
      <c r="K3584" s="842"/>
      <c r="L3584" s="842"/>
      <c r="O3584" s="843"/>
    </row>
    <row r="3585" spans="1:15">
      <c r="A3585" s="820"/>
      <c r="B3585" s="820"/>
      <c r="C3585" s="820"/>
      <c r="D3585" s="820"/>
      <c r="F3585" s="820"/>
      <c r="G3585" s="820"/>
      <c r="K3585" s="842"/>
      <c r="L3585" s="842"/>
      <c r="O3585" s="843"/>
    </row>
    <row r="3586" spans="1:15">
      <c r="A3586" s="820"/>
      <c r="B3586" s="820"/>
      <c r="C3586" s="820"/>
      <c r="D3586" s="820"/>
      <c r="F3586" s="820"/>
      <c r="G3586" s="820"/>
      <c r="K3586" s="842"/>
      <c r="L3586" s="842"/>
      <c r="O3586" s="843"/>
    </row>
    <row r="3587" spans="1:15">
      <c r="A3587" s="820"/>
      <c r="B3587" s="820"/>
      <c r="C3587" s="820"/>
      <c r="D3587" s="820"/>
      <c r="F3587" s="820"/>
      <c r="G3587" s="820"/>
      <c r="K3587" s="842"/>
      <c r="L3587" s="842"/>
      <c r="O3587" s="843"/>
    </row>
    <row r="3588" spans="1:15">
      <c r="A3588" s="820"/>
      <c r="B3588" s="820"/>
      <c r="C3588" s="820"/>
      <c r="D3588" s="820"/>
      <c r="F3588" s="820"/>
      <c r="G3588" s="820"/>
      <c r="K3588" s="842"/>
      <c r="L3588" s="842"/>
      <c r="O3588" s="843"/>
    </row>
    <row r="3589" spans="1:15">
      <c r="A3589" s="820"/>
      <c r="B3589" s="820"/>
      <c r="C3589" s="820"/>
      <c r="D3589" s="820"/>
      <c r="F3589" s="820"/>
      <c r="G3589" s="820"/>
      <c r="K3589" s="842"/>
      <c r="L3589" s="842"/>
      <c r="O3589" s="843"/>
    </row>
    <row r="3590" spans="1:15">
      <c r="A3590" s="820"/>
      <c r="B3590" s="820"/>
      <c r="C3590" s="820"/>
      <c r="D3590" s="820"/>
      <c r="F3590" s="820"/>
      <c r="G3590" s="820"/>
      <c r="K3590" s="842"/>
      <c r="L3590" s="842"/>
      <c r="O3590" s="843"/>
    </row>
    <row r="3591" spans="1:15">
      <c r="A3591" s="820"/>
      <c r="B3591" s="820"/>
      <c r="C3591" s="820"/>
      <c r="D3591" s="820"/>
      <c r="F3591" s="820"/>
      <c r="G3591" s="820"/>
      <c r="K3591" s="842"/>
      <c r="L3591" s="842"/>
      <c r="O3591" s="843"/>
    </row>
    <row r="3592" spans="1:15">
      <c r="A3592" s="820"/>
      <c r="B3592" s="820"/>
      <c r="C3592" s="820"/>
      <c r="D3592" s="820"/>
      <c r="F3592" s="820"/>
      <c r="G3592" s="820"/>
      <c r="K3592" s="842"/>
      <c r="L3592" s="842"/>
      <c r="O3592" s="843"/>
    </row>
    <row r="3593" spans="1:15">
      <c r="A3593" s="820"/>
      <c r="B3593" s="820"/>
      <c r="C3593" s="820"/>
      <c r="D3593" s="820"/>
      <c r="F3593" s="820"/>
      <c r="G3593" s="820"/>
      <c r="K3593" s="842"/>
      <c r="L3593" s="842"/>
      <c r="O3593" s="843"/>
    </row>
    <row r="3594" spans="1:15">
      <c r="A3594" s="820"/>
      <c r="B3594" s="820"/>
      <c r="C3594" s="820"/>
      <c r="D3594" s="820"/>
      <c r="F3594" s="820"/>
      <c r="G3594" s="820"/>
      <c r="K3594" s="842"/>
      <c r="L3594" s="842"/>
      <c r="O3594" s="843"/>
    </row>
    <row r="3595" spans="1:15">
      <c r="A3595" s="820"/>
      <c r="B3595" s="820"/>
      <c r="C3595" s="820"/>
      <c r="D3595" s="820"/>
      <c r="F3595" s="820"/>
      <c r="G3595" s="820"/>
      <c r="K3595" s="842"/>
      <c r="L3595" s="842"/>
      <c r="O3595" s="843"/>
    </row>
    <row r="3596" spans="1:15">
      <c r="A3596" s="820"/>
      <c r="B3596" s="820"/>
      <c r="C3596" s="820"/>
      <c r="D3596" s="820"/>
      <c r="F3596" s="820"/>
      <c r="G3596" s="820"/>
      <c r="K3596" s="842"/>
      <c r="L3596" s="842"/>
      <c r="O3596" s="843"/>
    </row>
    <row r="3597" spans="1:15">
      <c r="A3597" s="820"/>
      <c r="B3597" s="820"/>
      <c r="C3597" s="820"/>
      <c r="D3597" s="820"/>
      <c r="F3597" s="820"/>
      <c r="G3597" s="820"/>
      <c r="K3597" s="842"/>
      <c r="L3597" s="842"/>
      <c r="O3597" s="843"/>
    </row>
    <row r="3598" spans="1:15">
      <c r="A3598" s="820"/>
      <c r="B3598" s="820"/>
      <c r="C3598" s="820"/>
      <c r="D3598" s="820"/>
      <c r="F3598" s="820"/>
      <c r="G3598" s="820"/>
      <c r="K3598" s="842"/>
      <c r="L3598" s="842"/>
      <c r="O3598" s="843"/>
    </row>
    <row r="3599" spans="1:15">
      <c r="A3599" s="820"/>
      <c r="B3599" s="820"/>
      <c r="C3599" s="820"/>
      <c r="D3599" s="820"/>
      <c r="F3599" s="820"/>
      <c r="G3599" s="820"/>
      <c r="K3599" s="842"/>
      <c r="L3599" s="842"/>
      <c r="O3599" s="843"/>
    </row>
    <row r="3600" spans="1:15">
      <c r="A3600" s="820"/>
      <c r="B3600" s="820"/>
      <c r="C3600" s="820"/>
      <c r="D3600" s="820"/>
      <c r="F3600" s="820"/>
      <c r="G3600" s="820"/>
      <c r="K3600" s="842"/>
      <c r="L3600" s="842"/>
      <c r="O3600" s="843"/>
    </row>
    <row r="3601" spans="1:15">
      <c r="A3601" s="820"/>
      <c r="B3601" s="820"/>
      <c r="C3601" s="820"/>
      <c r="D3601" s="820"/>
      <c r="F3601" s="820"/>
      <c r="G3601" s="820"/>
      <c r="K3601" s="842"/>
      <c r="L3601" s="842"/>
      <c r="O3601" s="843"/>
    </row>
    <row r="3602" spans="1:15">
      <c r="A3602" s="820"/>
      <c r="B3602" s="820"/>
      <c r="C3602" s="820"/>
      <c r="D3602" s="820"/>
      <c r="F3602" s="820"/>
      <c r="G3602" s="820"/>
      <c r="K3602" s="842"/>
      <c r="L3602" s="842"/>
      <c r="O3602" s="843"/>
    </row>
    <row r="3603" spans="1:15">
      <c r="A3603" s="820"/>
      <c r="B3603" s="820"/>
      <c r="C3603" s="820"/>
      <c r="D3603" s="820"/>
      <c r="F3603" s="820"/>
      <c r="G3603" s="820"/>
      <c r="K3603" s="842"/>
      <c r="L3603" s="842"/>
      <c r="O3603" s="843"/>
    </row>
    <row r="3604" spans="1:15">
      <c r="A3604" s="820"/>
      <c r="B3604" s="820"/>
      <c r="C3604" s="820"/>
      <c r="D3604" s="820"/>
      <c r="F3604" s="820"/>
      <c r="G3604" s="820"/>
      <c r="K3604" s="842"/>
      <c r="L3604" s="842"/>
      <c r="O3604" s="843"/>
    </row>
    <row r="3605" spans="1:15">
      <c r="A3605" s="820"/>
      <c r="B3605" s="820"/>
      <c r="C3605" s="820"/>
      <c r="D3605" s="820"/>
      <c r="F3605" s="820"/>
      <c r="G3605" s="820"/>
      <c r="K3605" s="842"/>
      <c r="L3605" s="842"/>
      <c r="O3605" s="843"/>
    </row>
    <row r="3606" spans="1:15">
      <c r="A3606" s="820"/>
      <c r="B3606" s="820"/>
      <c r="C3606" s="820"/>
      <c r="D3606" s="820"/>
      <c r="F3606" s="820"/>
      <c r="G3606" s="820"/>
      <c r="K3606" s="842"/>
      <c r="L3606" s="842"/>
      <c r="O3606" s="843"/>
    </row>
    <row r="3607" spans="1:15">
      <c r="A3607" s="820"/>
      <c r="B3607" s="820"/>
      <c r="C3607" s="820"/>
      <c r="D3607" s="820"/>
      <c r="F3607" s="820"/>
      <c r="G3607" s="820"/>
      <c r="K3607" s="842"/>
      <c r="L3607" s="842"/>
      <c r="O3607" s="843"/>
    </row>
    <row r="3608" spans="1:15">
      <c r="A3608" s="820"/>
      <c r="B3608" s="820"/>
      <c r="C3608" s="820"/>
      <c r="D3608" s="820"/>
      <c r="F3608" s="820"/>
      <c r="G3608" s="820"/>
      <c r="K3608" s="842"/>
      <c r="L3608" s="842"/>
      <c r="O3608" s="843"/>
    </row>
    <row r="3609" spans="1:15">
      <c r="A3609" s="820"/>
      <c r="B3609" s="820"/>
      <c r="C3609" s="820"/>
      <c r="D3609" s="820"/>
      <c r="F3609" s="820"/>
      <c r="G3609" s="820"/>
      <c r="K3609" s="842"/>
      <c r="L3609" s="842"/>
      <c r="O3609" s="843"/>
    </row>
    <row r="3610" spans="1:15">
      <c r="A3610" s="820"/>
      <c r="B3610" s="820"/>
      <c r="C3610" s="820"/>
      <c r="D3610" s="820"/>
      <c r="F3610" s="820"/>
      <c r="G3610" s="820"/>
      <c r="K3610" s="842"/>
      <c r="L3610" s="842"/>
      <c r="O3610" s="843"/>
    </row>
    <row r="3611" spans="1:15">
      <c r="A3611" s="820"/>
      <c r="B3611" s="820"/>
      <c r="C3611" s="820"/>
      <c r="D3611" s="820"/>
      <c r="F3611" s="820"/>
      <c r="G3611" s="820"/>
      <c r="K3611" s="842"/>
      <c r="L3611" s="842"/>
      <c r="O3611" s="843"/>
    </row>
    <row r="3612" spans="1:15">
      <c r="A3612" s="820"/>
      <c r="B3612" s="820"/>
      <c r="C3612" s="820"/>
      <c r="D3612" s="820"/>
      <c r="F3612" s="820"/>
      <c r="G3612" s="820"/>
      <c r="K3612" s="842"/>
      <c r="L3612" s="842"/>
      <c r="O3612" s="843"/>
    </row>
    <row r="3613" spans="1:15">
      <c r="A3613" s="820"/>
      <c r="B3613" s="820"/>
      <c r="C3613" s="820"/>
      <c r="D3613" s="820"/>
      <c r="F3613" s="820"/>
      <c r="G3613" s="820"/>
      <c r="K3613" s="842"/>
      <c r="L3613" s="842"/>
      <c r="O3613" s="843"/>
    </row>
    <row r="3614" spans="1:15">
      <c r="A3614" s="820"/>
      <c r="B3614" s="820"/>
      <c r="C3614" s="820"/>
      <c r="D3614" s="820"/>
      <c r="F3614" s="820"/>
      <c r="G3614" s="820"/>
      <c r="K3614" s="842"/>
      <c r="L3614" s="842"/>
      <c r="O3614" s="843"/>
    </row>
    <row r="3615" spans="1:15">
      <c r="A3615" s="820"/>
      <c r="B3615" s="820"/>
      <c r="C3615" s="820"/>
      <c r="D3615" s="820"/>
      <c r="F3615" s="820"/>
      <c r="G3615" s="820"/>
      <c r="K3615" s="842"/>
      <c r="L3615" s="842"/>
      <c r="O3615" s="843"/>
    </row>
    <row r="3616" spans="1:15">
      <c r="A3616" s="820"/>
      <c r="B3616" s="820"/>
      <c r="C3616" s="820"/>
      <c r="D3616" s="820"/>
      <c r="F3616" s="820"/>
      <c r="G3616" s="820"/>
      <c r="K3616" s="842"/>
      <c r="L3616" s="842"/>
      <c r="O3616" s="843"/>
    </row>
    <row r="3617" spans="1:15">
      <c r="A3617" s="820"/>
      <c r="B3617" s="820"/>
      <c r="C3617" s="820"/>
      <c r="D3617" s="820"/>
      <c r="F3617" s="820"/>
      <c r="G3617" s="820"/>
      <c r="K3617" s="842"/>
      <c r="L3617" s="842"/>
      <c r="O3617" s="843"/>
    </row>
    <row r="3618" spans="1:15">
      <c r="A3618" s="820"/>
      <c r="B3618" s="820"/>
      <c r="C3618" s="820"/>
      <c r="D3618" s="820"/>
      <c r="F3618" s="820"/>
      <c r="G3618" s="820"/>
      <c r="K3618" s="842"/>
      <c r="L3618" s="842"/>
      <c r="O3618" s="843"/>
    </row>
    <row r="3619" spans="1:15">
      <c r="A3619" s="820"/>
      <c r="B3619" s="820"/>
      <c r="C3619" s="820"/>
      <c r="D3619" s="820"/>
      <c r="F3619" s="820"/>
      <c r="G3619" s="820"/>
      <c r="K3619" s="842"/>
      <c r="L3619" s="842"/>
      <c r="O3619" s="843"/>
    </row>
    <row r="3620" spans="1:15">
      <c r="A3620" s="820"/>
      <c r="B3620" s="820"/>
      <c r="C3620" s="820"/>
      <c r="D3620" s="820"/>
      <c r="F3620" s="820"/>
      <c r="G3620" s="820"/>
      <c r="K3620" s="842"/>
      <c r="L3620" s="842"/>
      <c r="O3620" s="843"/>
    </row>
    <row r="3621" spans="1:15">
      <c r="A3621" s="820"/>
      <c r="B3621" s="820"/>
      <c r="C3621" s="820"/>
      <c r="D3621" s="820"/>
      <c r="F3621" s="820"/>
      <c r="G3621" s="820"/>
      <c r="K3621" s="842"/>
      <c r="L3621" s="842"/>
      <c r="O3621" s="843"/>
    </row>
    <row r="3622" spans="1:15">
      <c r="A3622" s="820"/>
      <c r="B3622" s="820"/>
      <c r="C3622" s="820"/>
      <c r="D3622" s="820"/>
      <c r="F3622" s="820"/>
      <c r="G3622" s="820"/>
      <c r="K3622" s="842"/>
      <c r="L3622" s="842"/>
      <c r="O3622" s="843"/>
    </row>
    <row r="3623" spans="1:15">
      <c r="A3623" s="820"/>
      <c r="B3623" s="820"/>
      <c r="C3623" s="820"/>
      <c r="D3623" s="820"/>
      <c r="F3623" s="820"/>
      <c r="G3623" s="820"/>
      <c r="K3623" s="842"/>
      <c r="L3623" s="842"/>
      <c r="O3623" s="843"/>
    </row>
    <row r="3624" spans="1:15">
      <c r="A3624" s="820"/>
      <c r="B3624" s="820"/>
      <c r="C3624" s="820"/>
      <c r="D3624" s="820"/>
      <c r="F3624" s="820"/>
      <c r="G3624" s="820"/>
      <c r="K3624" s="842"/>
      <c r="L3624" s="842"/>
      <c r="O3624" s="843"/>
    </row>
    <row r="3625" spans="1:15">
      <c r="A3625" s="820"/>
      <c r="B3625" s="820"/>
      <c r="C3625" s="820"/>
      <c r="D3625" s="820"/>
      <c r="F3625" s="820"/>
      <c r="G3625" s="820"/>
      <c r="K3625" s="842"/>
      <c r="L3625" s="842"/>
      <c r="O3625" s="843"/>
    </row>
    <row r="3626" spans="1:15">
      <c r="A3626" s="820"/>
      <c r="B3626" s="820"/>
      <c r="C3626" s="820"/>
      <c r="D3626" s="820"/>
      <c r="F3626" s="820"/>
      <c r="G3626" s="820"/>
      <c r="K3626" s="842"/>
      <c r="L3626" s="842"/>
      <c r="O3626" s="843"/>
    </row>
    <row r="3627" spans="1:15">
      <c r="A3627" s="820"/>
      <c r="B3627" s="820"/>
      <c r="C3627" s="820"/>
      <c r="D3627" s="820"/>
      <c r="F3627" s="820"/>
      <c r="G3627" s="820"/>
      <c r="K3627" s="842"/>
      <c r="L3627" s="842"/>
      <c r="O3627" s="843"/>
    </row>
    <row r="3628" spans="1:15">
      <c r="A3628" s="820"/>
      <c r="B3628" s="820"/>
      <c r="C3628" s="820"/>
      <c r="D3628" s="820"/>
      <c r="F3628" s="820"/>
      <c r="G3628" s="820"/>
      <c r="K3628" s="842"/>
      <c r="L3628" s="842"/>
      <c r="O3628" s="843"/>
    </row>
    <row r="3629" spans="1:15">
      <c r="A3629" s="820"/>
      <c r="B3629" s="820"/>
      <c r="C3629" s="820"/>
      <c r="D3629" s="820"/>
      <c r="F3629" s="820"/>
      <c r="G3629" s="820"/>
      <c r="K3629" s="842"/>
      <c r="L3629" s="842"/>
      <c r="O3629" s="843"/>
    </row>
    <row r="3630" spans="1:15">
      <c r="A3630" s="820"/>
      <c r="B3630" s="820"/>
      <c r="C3630" s="820"/>
      <c r="D3630" s="820"/>
      <c r="F3630" s="820"/>
      <c r="G3630" s="820"/>
      <c r="K3630" s="842"/>
      <c r="L3630" s="842"/>
      <c r="O3630" s="843"/>
    </row>
    <row r="3631" spans="1:15">
      <c r="A3631" s="820"/>
      <c r="B3631" s="820"/>
      <c r="C3631" s="820"/>
      <c r="D3631" s="820"/>
      <c r="F3631" s="820"/>
      <c r="G3631" s="820"/>
      <c r="K3631" s="842"/>
      <c r="L3631" s="842"/>
      <c r="O3631" s="843"/>
    </row>
    <row r="3632" spans="1:15">
      <c r="A3632" s="820"/>
      <c r="B3632" s="820"/>
      <c r="C3632" s="820"/>
      <c r="D3632" s="820"/>
      <c r="F3632" s="820"/>
      <c r="G3632" s="820"/>
      <c r="K3632" s="842"/>
      <c r="L3632" s="842"/>
      <c r="O3632" s="843"/>
    </row>
    <row r="3633" spans="1:15">
      <c r="A3633" s="820"/>
      <c r="B3633" s="820"/>
      <c r="C3633" s="820"/>
      <c r="D3633" s="820"/>
      <c r="F3633" s="820"/>
      <c r="G3633" s="820"/>
      <c r="K3633" s="842"/>
      <c r="L3633" s="842"/>
      <c r="O3633" s="843"/>
    </row>
    <row r="3634" spans="1:15">
      <c r="A3634" s="820"/>
      <c r="B3634" s="820"/>
      <c r="C3634" s="820"/>
      <c r="D3634" s="820"/>
      <c r="F3634" s="820"/>
      <c r="G3634" s="820"/>
      <c r="K3634" s="842"/>
      <c r="L3634" s="842"/>
      <c r="O3634" s="843"/>
    </row>
    <row r="3635" spans="1:15">
      <c r="A3635" s="820"/>
      <c r="B3635" s="820"/>
      <c r="C3635" s="820"/>
      <c r="D3635" s="820"/>
      <c r="F3635" s="820"/>
      <c r="G3635" s="820"/>
      <c r="K3635" s="842"/>
      <c r="L3635" s="842"/>
      <c r="O3635" s="843"/>
    </row>
    <row r="3636" spans="1:15">
      <c r="A3636" s="820"/>
      <c r="B3636" s="820"/>
      <c r="C3636" s="820"/>
      <c r="D3636" s="820"/>
      <c r="F3636" s="820"/>
      <c r="G3636" s="820"/>
      <c r="K3636" s="842"/>
      <c r="L3636" s="842"/>
      <c r="O3636" s="843"/>
    </row>
    <row r="3637" spans="1:15">
      <c r="A3637" s="820"/>
      <c r="B3637" s="820"/>
      <c r="C3637" s="820"/>
      <c r="D3637" s="820"/>
      <c r="F3637" s="820"/>
      <c r="G3637" s="820"/>
      <c r="K3637" s="842"/>
      <c r="L3637" s="842"/>
      <c r="O3637" s="843"/>
    </row>
    <row r="3638" spans="1:15">
      <c r="A3638" s="820"/>
      <c r="B3638" s="820"/>
      <c r="C3638" s="820"/>
      <c r="D3638" s="820"/>
      <c r="F3638" s="820"/>
      <c r="G3638" s="820"/>
      <c r="K3638" s="842"/>
      <c r="L3638" s="842"/>
      <c r="O3638" s="843"/>
    </row>
    <row r="3639" spans="1:15">
      <c r="A3639" s="820"/>
      <c r="B3639" s="820"/>
      <c r="C3639" s="820"/>
      <c r="D3639" s="820"/>
      <c r="F3639" s="820"/>
      <c r="G3639" s="820"/>
      <c r="K3639" s="842"/>
      <c r="L3639" s="842"/>
      <c r="O3639" s="843"/>
    </row>
    <row r="3640" spans="1:15">
      <c r="A3640" s="820"/>
      <c r="B3640" s="820"/>
      <c r="C3640" s="820"/>
      <c r="D3640" s="820"/>
      <c r="F3640" s="820"/>
      <c r="G3640" s="820"/>
      <c r="K3640" s="842"/>
      <c r="L3640" s="842"/>
      <c r="O3640" s="843"/>
    </row>
    <row r="3641" spans="1:15">
      <c r="A3641" s="820"/>
      <c r="B3641" s="820"/>
      <c r="C3641" s="820"/>
      <c r="D3641" s="820"/>
      <c r="F3641" s="820"/>
      <c r="G3641" s="820"/>
      <c r="K3641" s="842"/>
      <c r="L3641" s="842"/>
      <c r="O3641" s="843"/>
    </row>
    <row r="3642" spans="1:15">
      <c r="A3642" s="820"/>
      <c r="B3642" s="820"/>
      <c r="C3642" s="820"/>
      <c r="D3642" s="820"/>
      <c r="F3642" s="820"/>
      <c r="G3642" s="820"/>
      <c r="K3642" s="842"/>
      <c r="L3642" s="842"/>
      <c r="O3642" s="843"/>
    </row>
    <row r="3643" spans="1:15">
      <c r="A3643" s="820"/>
      <c r="B3643" s="820"/>
      <c r="C3643" s="820"/>
      <c r="D3643" s="820"/>
      <c r="F3643" s="820"/>
      <c r="G3643" s="820"/>
      <c r="K3643" s="842"/>
      <c r="L3643" s="842"/>
      <c r="O3643" s="843"/>
    </row>
    <row r="3644" spans="1:15">
      <c r="A3644" s="820"/>
      <c r="B3644" s="820"/>
      <c r="C3644" s="820"/>
      <c r="D3644" s="820"/>
      <c r="F3644" s="820"/>
      <c r="G3644" s="820"/>
      <c r="K3644" s="842"/>
      <c r="L3644" s="842"/>
      <c r="O3644" s="843"/>
    </row>
    <row r="3645" spans="1:15">
      <c r="A3645" s="820"/>
      <c r="B3645" s="820"/>
      <c r="C3645" s="820"/>
      <c r="D3645" s="820"/>
      <c r="F3645" s="820"/>
      <c r="G3645" s="820"/>
      <c r="K3645" s="842"/>
      <c r="L3645" s="842"/>
      <c r="O3645" s="843"/>
    </row>
    <row r="3646" spans="1:15">
      <c r="A3646" s="820"/>
      <c r="B3646" s="820"/>
      <c r="C3646" s="820"/>
      <c r="D3646" s="820"/>
      <c r="F3646" s="820"/>
      <c r="G3646" s="820"/>
      <c r="K3646" s="842"/>
      <c r="L3646" s="842"/>
      <c r="O3646" s="843"/>
    </row>
    <row r="3647" spans="1:15">
      <c r="A3647" s="820"/>
      <c r="B3647" s="820"/>
      <c r="C3647" s="820"/>
      <c r="D3647" s="820"/>
      <c r="F3647" s="820"/>
      <c r="G3647" s="820"/>
      <c r="K3647" s="842"/>
      <c r="L3647" s="842"/>
      <c r="O3647" s="843"/>
    </row>
    <row r="3648" spans="1:15">
      <c r="A3648" s="820"/>
      <c r="B3648" s="820"/>
      <c r="C3648" s="820"/>
      <c r="D3648" s="820"/>
      <c r="F3648" s="820"/>
      <c r="G3648" s="820"/>
      <c r="K3648" s="842"/>
      <c r="L3648" s="842"/>
      <c r="O3648" s="843"/>
    </row>
    <row r="3649" spans="1:15">
      <c r="A3649" s="820"/>
      <c r="B3649" s="820"/>
      <c r="C3649" s="820"/>
      <c r="D3649" s="820"/>
      <c r="F3649" s="820"/>
      <c r="G3649" s="820"/>
      <c r="K3649" s="842"/>
      <c r="L3649" s="842"/>
      <c r="O3649" s="843"/>
    </row>
    <row r="3650" spans="1:15">
      <c r="A3650" s="820"/>
      <c r="B3650" s="820"/>
      <c r="C3650" s="820"/>
      <c r="D3650" s="820"/>
      <c r="F3650" s="820"/>
      <c r="G3650" s="820"/>
      <c r="K3650" s="842"/>
      <c r="L3650" s="842"/>
      <c r="O3650" s="843"/>
    </row>
    <row r="3651" spans="1:15">
      <c r="A3651" s="820"/>
      <c r="B3651" s="820"/>
      <c r="C3651" s="820"/>
      <c r="D3651" s="820"/>
      <c r="F3651" s="820"/>
      <c r="G3651" s="820"/>
      <c r="K3651" s="842"/>
      <c r="L3651" s="842"/>
      <c r="O3651" s="843"/>
    </row>
    <row r="3652" spans="1:15">
      <c r="A3652" s="820"/>
      <c r="B3652" s="820"/>
      <c r="C3652" s="820"/>
      <c r="D3652" s="820"/>
      <c r="F3652" s="820"/>
      <c r="G3652" s="820"/>
      <c r="K3652" s="842"/>
      <c r="L3652" s="842"/>
      <c r="O3652" s="843"/>
    </row>
    <row r="3653" spans="1:15">
      <c r="A3653" s="820"/>
      <c r="B3653" s="820"/>
      <c r="C3653" s="820"/>
      <c r="D3653" s="820"/>
      <c r="F3653" s="820"/>
      <c r="G3653" s="820"/>
      <c r="K3653" s="842"/>
      <c r="L3653" s="842"/>
      <c r="O3653" s="843"/>
    </row>
    <row r="3654" spans="1:15">
      <c r="A3654" s="820"/>
      <c r="B3654" s="820"/>
      <c r="C3654" s="820"/>
      <c r="D3654" s="820"/>
      <c r="F3654" s="820"/>
      <c r="G3654" s="820"/>
      <c r="K3654" s="842"/>
      <c r="L3654" s="842"/>
      <c r="O3654" s="843"/>
    </row>
    <row r="3655" spans="1:15">
      <c r="A3655" s="820"/>
      <c r="B3655" s="820"/>
      <c r="C3655" s="820"/>
      <c r="D3655" s="820"/>
      <c r="F3655" s="820"/>
      <c r="G3655" s="820"/>
      <c r="K3655" s="842"/>
      <c r="L3655" s="842"/>
      <c r="O3655" s="843"/>
    </row>
    <row r="3656" spans="1:15">
      <c r="A3656" s="820"/>
      <c r="B3656" s="820"/>
      <c r="C3656" s="820"/>
      <c r="D3656" s="820"/>
      <c r="F3656" s="820"/>
      <c r="G3656" s="820"/>
      <c r="K3656" s="842"/>
      <c r="L3656" s="842"/>
      <c r="O3656" s="843"/>
    </row>
    <row r="3657" spans="1:15">
      <c r="A3657" s="820"/>
      <c r="B3657" s="820"/>
      <c r="C3657" s="820"/>
      <c r="D3657" s="820"/>
      <c r="F3657" s="820"/>
      <c r="G3657" s="820"/>
      <c r="K3657" s="842"/>
      <c r="L3657" s="842"/>
      <c r="O3657" s="843"/>
    </row>
    <row r="3658" spans="1:15">
      <c r="A3658" s="820"/>
      <c r="B3658" s="820"/>
      <c r="C3658" s="820"/>
      <c r="D3658" s="820"/>
      <c r="F3658" s="820"/>
      <c r="G3658" s="820"/>
      <c r="K3658" s="842"/>
      <c r="L3658" s="842"/>
      <c r="O3658" s="843"/>
    </row>
    <row r="3659" spans="1:15">
      <c r="A3659" s="820"/>
      <c r="B3659" s="820"/>
      <c r="C3659" s="820"/>
      <c r="D3659" s="820"/>
      <c r="F3659" s="820"/>
      <c r="G3659" s="820"/>
      <c r="K3659" s="842"/>
      <c r="L3659" s="842"/>
      <c r="O3659" s="843"/>
    </row>
    <row r="3660" spans="1:15">
      <c r="A3660" s="820"/>
      <c r="B3660" s="820"/>
      <c r="C3660" s="820"/>
      <c r="D3660" s="820"/>
      <c r="F3660" s="820"/>
      <c r="G3660" s="820"/>
      <c r="K3660" s="842"/>
      <c r="L3660" s="842"/>
      <c r="O3660" s="843"/>
    </row>
    <row r="3661" spans="1:15">
      <c r="A3661" s="820"/>
      <c r="B3661" s="820"/>
      <c r="C3661" s="820"/>
      <c r="D3661" s="820"/>
      <c r="F3661" s="820"/>
      <c r="G3661" s="820"/>
      <c r="K3661" s="842"/>
      <c r="L3661" s="842"/>
      <c r="O3661" s="843"/>
    </row>
    <row r="3662" spans="1:15">
      <c r="A3662" s="820"/>
      <c r="B3662" s="820"/>
      <c r="C3662" s="820"/>
      <c r="D3662" s="820"/>
      <c r="F3662" s="820"/>
      <c r="G3662" s="820"/>
      <c r="K3662" s="842"/>
      <c r="L3662" s="842"/>
      <c r="O3662" s="843"/>
    </row>
    <row r="3663" spans="1:15">
      <c r="A3663" s="820"/>
      <c r="B3663" s="820"/>
      <c r="C3663" s="820"/>
      <c r="D3663" s="820"/>
      <c r="F3663" s="820"/>
      <c r="G3663" s="820"/>
      <c r="K3663" s="842"/>
      <c r="L3663" s="842"/>
      <c r="O3663" s="843"/>
    </row>
    <row r="3664" spans="1:15">
      <c r="A3664" s="820"/>
      <c r="B3664" s="820"/>
      <c r="C3664" s="820"/>
      <c r="D3664" s="820"/>
      <c r="F3664" s="820"/>
      <c r="G3664" s="820"/>
      <c r="K3664" s="842"/>
      <c r="L3664" s="842"/>
      <c r="O3664" s="843"/>
    </row>
    <row r="3665" spans="1:15">
      <c r="A3665" s="820"/>
      <c r="B3665" s="820"/>
      <c r="C3665" s="820"/>
      <c r="D3665" s="820"/>
      <c r="F3665" s="820"/>
      <c r="G3665" s="820"/>
      <c r="K3665" s="842"/>
      <c r="L3665" s="842"/>
      <c r="O3665" s="843"/>
    </row>
    <row r="3666" spans="1:15">
      <c r="A3666" s="820"/>
      <c r="B3666" s="820"/>
      <c r="C3666" s="820"/>
      <c r="D3666" s="820"/>
      <c r="F3666" s="820"/>
      <c r="G3666" s="820"/>
      <c r="K3666" s="842"/>
      <c r="L3666" s="842"/>
      <c r="O3666" s="843"/>
    </row>
    <row r="3667" spans="1:15">
      <c r="A3667" s="820"/>
      <c r="B3667" s="820"/>
      <c r="C3667" s="820"/>
      <c r="D3667" s="820"/>
      <c r="F3667" s="820"/>
      <c r="G3667" s="820"/>
      <c r="K3667" s="842"/>
      <c r="L3667" s="842"/>
      <c r="O3667" s="843"/>
    </row>
    <row r="3668" spans="1:15">
      <c r="A3668" s="820"/>
      <c r="B3668" s="820"/>
      <c r="C3668" s="820"/>
      <c r="D3668" s="820"/>
      <c r="F3668" s="820"/>
      <c r="G3668" s="820"/>
      <c r="K3668" s="842"/>
      <c r="L3668" s="842"/>
      <c r="O3668" s="843"/>
    </row>
    <row r="3669" spans="1:15">
      <c r="A3669" s="820"/>
      <c r="B3669" s="820"/>
      <c r="C3669" s="820"/>
      <c r="D3669" s="820"/>
      <c r="F3669" s="820"/>
      <c r="G3669" s="820"/>
      <c r="K3669" s="842"/>
      <c r="L3669" s="842"/>
      <c r="O3669" s="843"/>
    </row>
    <row r="3670" spans="1:15">
      <c r="A3670" s="820"/>
      <c r="B3670" s="820"/>
      <c r="C3670" s="820"/>
      <c r="D3670" s="820"/>
      <c r="F3670" s="820"/>
      <c r="G3670" s="820"/>
      <c r="K3670" s="842"/>
      <c r="L3670" s="842"/>
      <c r="O3670" s="843"/>
    </row>
    <row r="3671" spans="1:15">
      <c r="A3671" s="820"/>
      <c r="B3671" s="820"/>
      <c r="C3671" s="820"/>
      <c r="D3671" s="820"/>
      <c r="F3671" s="820"/>
      <c r="G3671" s="820"/>
      <c r="K3671" s="842"/>
      <c r="L3671" s="842"/>
      <c r="O3671" s="843"/>
    </row>
    <row r="3672" spans="1:15">
      <c r="A3672" s="820"/>
      <c r="B3672" s="820"/>
      <c r="C3672" s="820"/>
      <c r="D3672" s="820"/>
      <c r="F3672" s="820"/>
      <c r="G3672" s="820"/>
      <c r="K3672" s="842"/>
      <c r="L3672" s="842"/>
      <c r="O3672" s="843"/>
    </row>
    <row r="3673" spans="1:15">
      <c r="A3673" s="820"/>
      <c r="B3673" s="820"/>
      <c r="C3673" s="820"/>
      <c r="D3673" s="820"/>
      <c r="F3673" s="820"/>
      <c r="G3673" s="820"/>
      <c r="K3673" s="842"/>
      <c r="L3673" s="842"/>
      <c r="O3673" s="843"/>
    </row>
    <row r="3674" spans="1:15">
      <c r="A3674" s="820"/>
      <c r="B3674" s="820"/>
      <c r="C3674" s="820"/>
      <c r="D3674" s="820"/>
      <c r="F3674" s="820"/>
      <c r="G3674" s="820"/>
      <c r="K3674" s="842"/>
      <c r="L3674" s="842"/>
      <c r="O3674" s="843"/>
    </row>
    <row r="3675" spans="1:15">
      <c r="A3675" s="820"/>
      <c r="B3675" s="820"/>
      <c r="C3675" s="820"/>
      <c r="D3675" s="820"/>
      <c r="F3675" s="820"/>
      <c r="G3675" s="820"/>
      <c r="K3675" s="842"/>
      <c r="L3675" s="842"/>
      <c r="O3675" s="843"/>
    </row>
    <row r="3676" spans="1:15">
      <c r="A3676" s="820"/>
      <c r="B3676" s="820"/>
      <c r="C3676" s="820"/>
      <c r="D3676" s="820"/>
      <c r="F3676" s="820"/>
      <c r="G3676" s="820"/>
      <c r="K3676" s="842"/>
      <c r="L3676" s="842"/>
      <c r="O3676" s="843"/>
    </row>
    <row r="3677" spans="1:15">
      <c r="A3677" s="820"/>
      <c r="B3677" s="820"/>
      <c r="C3677" s="820"/>
      <c r="D3677" s="820"/>
      <c r="F3677" s="820"/>
      <c r="G3677" s="820"/>
      <c r="K3677" s="842"/>
      <c r="L3677" s="842"/>
      <c r="O3677" s="843"/>
    </row>
    <row r="3678" spans="1:15">
      <c r="A3678" s="820"/>
      <c r="B3678" s="820"/>
      <c r="C3678" s="820"/>
      <c r="D3678" s="820"/>
      <c r="F3678" s="820"/>
      <c r="G3678" s="820"/>
      <c r="K3678" s="842"/>
      <c r="L3678" s="842"/>
      <c r="O3678" s="843"/>
    </row>
    <row r="3679" spans="1:15">
      <c r="A3679" s="820"/>
      <c r="B3679" s="820"/>
      <c r="C3679" s="820"/>
      <c r="D3679" s="820"/>
      <c r="F3679" s="820"/>
      <c r="G3679" s="820"/>
      <c r="K3679" s="842"/>
      <c r="L3679" s="842"/>
      <c r="O3679" s="843"/>
    </row>
    <row r="3680" spans="1:15">
      <c r="A3680" s="820"/>
      <c r="B3680" s="820"/>
      <c r="C3680" s="820"/>
      <c r="D3680" s="820"/>
      <c r="F3680" s="820"/>
      <c r="G3680" s="820"/>
      <c r="K3680" s="842"/>
      <c r="L3680" s="842"/>
      <c r="O3680" s="843"/>
    </row>
    <row r="3681" spans="1:15">
      <c r="A3681" s="820"/>
      <c r="B3681" s="820"/>
      <c r="C3681" s="820"/>
      <c r="D3681" s="820"/>
      <c r="F3681" s="820"/>
      <c r="G3681" s="820"/>
      <c r="K3681" s="842"/>
      <c r="L3681" s="842"/>
      <c r="O3681" s="843"/>
    </row>
    <row r="3682" spans="1:15">
      <c r="A3682" s="820"/>
      <c r="B3682" s="820"/>
      <c r="C3682" s="820"/>
      <c r="D3682" s="820"/>
      <c r="F3682" s="820"/>
      <c r="G3682" s="820"/>
      <c r="K3682" s="842"/>
      <c r="L3682" s="842"/>
      <c r="O3682" s="843"/>
    </row>
    <row r="3683" spans="1:15">
      <c r="A3683" s="820"/>
      <c r="B3683" s="820"/>
      <c r="C3683" s="820"/>
      <c r="D3683" s="820"/>
      <c r="F3683" s="820"/>
      <c r="G3683" s="820"/>
      <c r="K3683" s="842"/>
      <c r="L3683" s="842"/>
      <c r="O3683" s="843"/>
    </row>
    <row r="3684" spans="1:15">
      <c r="A3684" s="820"/>
      <c r="B3684" s="820"/>
      <c r="C3684" s="820"/>
      <c r="D3684" s="820"/>
      <c r="F3684" s="820"/>
      <c r="G3684" s="820"/>
      <c r="K3684" s="842"/>
      <c r="L3684" s="842"/>
      <c r="O3684" s="843"/>
    </row>
    <row r="3685" spans="1:15">
      <c r="A3685" s="820"/>
      <c r="B3685" s="820"/>
      <c r="C3685" s="820"/>
      <c r="D3685" s="820"/>
      <c r="F3685" s="820"/>
      <c r="G3685" s="820"/>
      <c r="K3685" s="842"/>
      <c r="L3685" s="842"/>
      <c r="O3685" s="843"/>
    </row>
    <row r="3686" spans="1:15">
      <c r="A3686" s="820"/>
      <c r="B3686" s="820"/>
      <c r="C3686" s="820"/>
      <c r="D3686" s="820"/>
      <c r="F3686" s="820"/>
      <c r="G3686" s="820"/>
      <c r="K3686" s="842"/>
      <c r="L3686" s="842"/>
      <c r="O3686" s="843"/>
    </row>
    <row r="3687" spans="1:15">
      <c r="A3687" s="820"/>
      <c r="B3687" s="820"/>
      <c r="C3687" s="820"/>
      <c r="D3687" s="820"/>
      <c r="F3687" s="820"/>
      <c r="G3687" s="820"/>
      <c r="K3687" s="842"/>
      <c r="L3687" s="842"/>
      <c r="O3687" s="843"/>
    </row>
    <row r="3688" spans="1:15">
      <c r="A3688" s="820"/>
      <c r="B3688" s="820"/>
      <c r="C3688" s="820"/>
      <c r="D3688" s="820"/>
      <c r="F3688" s="820"/>
      <c r="G3688" s="820"/>
      <c r="K3688" s="842"/>
      <c r="L3688" s="842"/>
      <c r="O3688" s="843"/>
    </row>
    <row r="3689" spans="1:15">
      <c r="A3689" s="820"/>
      <c r="B3689" s="820"/>
      <c r="C3689" s="820"/>
      <c r="D3689" s="820"/>
      <c r="F3689" s="820"/>
      <c r="G3689" s="820"/>
      <c r="K3689" s="842"/>
      <c r="L3689" s="842"/>
      <c r="O3689" s="843"/>
    </row>
    <row r="3690" spans="1:15">
      <c r="A3690" s="820"/>
      <c r="B3690" s="820"/>
      <c r="C3690" s="820"/>
      <c r="D3690" s="820"/>
      <c r="F3690" s="820"/>
      <c r="G3690" s="820"/>
      <c r="K3690" s="842"/>
      <c r="L3690" s="842"/>
      <c r="O3690" s="843"/>
    </row>
    <row r="3691" spans="1:15">
      <c r="A3691" s="820"/>
      <c r="B3691" s="820"/>
      <c r="C3691" s="820"/>
      <c r="D3691" s="820"/>
      <c r="F3691" s="820"/>
      <c r="G3691" s="820"/>
      <c r="K3691" s="842"/>
      <c r="L3691" s="842"/>
      <c r="O3691" s="843"/>
    </row>
    <row r="3692" spans="1:15">
      <c r="A3692" s="820"/>
      <c r="B3692" s="820"/>
      <c r="C3692" s="820"/>
      <c r="D3692" s="820"/>
      <c r="F3692" s="820"/>
      <c r="G3692" s="820"/>
      <c r="K3692" s="842"/>
      <c r="L3692" s="842"/>
      <c r="O3692" s="843"/>
    </row>
    <row r="3693" spans="1:15">
      <c r="A3693" s="820"/>
      <c r="B3693" s="820"/>
      <c r="C3693" s="820"/>
      <c r="D3693" s="820"/>
      <c r="F3693" s="820"/>
      <c r="G3693" s="820"/>
      <c r="K3693" s="842"/>
      <c r="L3693" s="842"/>
      <c r="O3693" s="843"/>
    </row>
    <row r="3694" spans="1:15">
      <c r="A3694" s="820"/>
      <c r="B3694" s="820"/>
      <c r="C3694" s="820"/>
      <c r="D3694" s="820"/>
      <c r="F3694" s="820"/>
      <c r="G3694" s="820"/>
      <c r="K3694" s="842"/>
      <c r="L3694" s="842"/>
      <c r="O3694" s="843"/>
    </row>
    <row r="3695" spans="1:15">
      <c r="A3695" s="820"/>
      <c r="B3695" s="820"/>
      <c r="C3695" s="820"/>
      <c r="D3695" s="820"/>
      <c r="F3695" s="820"/>
      <c r="G3695" s="820"/>
      <c r="K3695" s="842"/>
      <c r="L3695" s="842"/>
      <c r="O3695" s="843"/>
    </row>
    <row r="3696" spans="1:15">
      <c r="A3696" s="820"/>
      <c r="B3696" s="820"/>
      <c r="C3696" s="820"/>
      <c r="D3696" s="820"/>
      <c r="F3696" s="820"/>
      <c r="G3696" s="820"/>
      <c r="K3696" s="842"/>
      <c r="L3696" s="842"/>
      <c r="O3696" s="843"/>
    </row>
    <row r="3697" spans="1:15">
      <c r="A3697" s="820"/>
      <c r="B3697" s="820"/>
      <c r="C3697" s="820"/>
      <c r="D3697" s="820"/>
      <c r="F3697" s="820"/>
      <c r="G3697" s="820"/>
      <c r="K3697" s="842"/>
      <c r="L3697" s="842"/>
      <c r="O3697" s="843"/>
    </row>
    <row r="3698" spans="1:15">
      <c r="A3698" s="820"/>
      <c r="B3698" s="820"/>
      <c r="C3698" s="820"/>
      <c r="D3698" s="820"/>
      <c r="F3698" s="820"/>
      <c r="G3698" s="820"/>
      <c r="K3698" s="842"/>
      <c r="L3698" s="842"/>
      <c r="O3698" s="843"/>
    </row>
    <row r="3699" spans="1:15">
      <c r="A3699" s="820"/>
      <c r="B3699" s="820"/>
      <c r="C3699" s="820"/>
      <c r="D3699" s="820"/>
      <c r="F3699" s="820"/>
      <c r="G3699" s="820"/>
      <c r="K3699" s="842"/>
      <c r="L3699" s="842"/>
      <c r="O3699" s="843"/>
    </row>
    <row r="3700" spans="1:15">
      <c r="A3700" s="820"/>
      <c r="B3700" s="820"/>
      <c r="C3700" s="820"/>
      <c r="D3700" s="820"/>
      <c r="F3700" s="820"/>
      <c r="G3700" s="820"/>
      <c r="K3700" s="842"/>
      <c r="L3700" s="842"/>
      <c r="O3700" s="843"/>
    </row>
    <row r="3701" spans="1:15">
      <c r="A3701" s="820"/>
      <c r="B3701" s="820"/>
      <c r="C3701" s="820"/>
      <c r="D3701" s="820"/>
      <c r="F3701" s="820"/>
      <c r="G3701" s="820"/>
      <c r="K3701" s="842"/>
      <c r="L3701" s="842"/>
      <c r="O3701" s="843"/>
    </row>
    <row r="3702" spans="1:15">
      <c r="A3702" s="820"/>
      <c r="B3702" s="820"/>
      <c r="C3702" s="820"/>
      <c r="D3702" s="820"/>
      <c r="F3702" s="820"/>
      <c r="G3702" s="820"/>
      <c r="K3702" s="842"/>
      <c r="L3702" s="842"/>
      <c r="O3702" s="843"/>
    </row>
    <row r="3703" spans="1:15">
      <c r="A3703" s="820"/>
      <c r="B3703" s="820"/>
      <c r="C3703" s="820"/>
      <c r="D3703" s="820"/>
      <c r="F3703" s="820"/>
      <c r="G3703" s="820"/>
      <c r="K3703" s="842"/>
      <c r="L3703" s="842"/>
      <c r="O3703" s="843"/>
    </row>
    <row r="3704" spans="1:15">
      <c r="A3704" s="820"/>
      <c r="B3704" s="820"/>
      <c r="C3704" s="820"/>
      <c r="D3704" s="820"/>
      <c r="F3704" s="820"/>
      <c r="G3704" s="820"/>
      <c r="K3704" s="842"/>
      <c r="L3704" s="842"/>
      <c r="O3704" s="843"/>
    </row>
    <row r="3705" spans="1:15">
      <c r="A3705" s="820"/>
      <c r="B3705" s="820"/>
      <c r="C3705" s="820"/>
      <c r="D3705" s="820"/>
      <c r="F3705" s="820"/>
      <c r="G3705" s="820"/>
      <c r="K3705" s="842"/>
      <c r="L3705" s="842"/>
      <c r="O3705" s="843"/>
    </row>
    <row r="3706" spans="1:15">
      <c r="A3706" s="820"/>
      <c r="B3706" s="820"/>
      <c r="C3706" s="820"/>
      <c r="D3706" s="820"/>
      <c r="F3706" s="820"/>
      <c r="G3706" s="820"/>
      <c r="K3706" s="842"/>
      <c r="L3706" s="842"/>
      <c r="O3706" s="843"/>
    </row>
    <row r="3707" spans="1:15">
      <c r="A3707" s="820"/>
      <c r="B3707" s="820"/>
      <c r="C3707" s="820"/>
      <c r="D3707" s="820"/>
      <c r="F3707" s="820"/>
      <c r="G3707" s="820"/>
      <c r="K3707" s="842"/>
      <c r="L3707" s="842"/>
      <c r="O3707" s="843"/>
    </row>
    <row r="3708" spans="1:15">
      <c r="A3708" s="820"/>
      <c r="B3708" s="820"/>
      <c r="C3708" s="820"/>
      <c r="D3708" s="820"/>
      <c r="F3708" s="820"/>
      <c r="G3708" s="820"/>
      <c r="K3708" s="842"/>
      <c r="L3708" s="842"/>
      <c r="O3708" s="843"/>
    </row>
    <row r="3709" spans="1:15">
      <c r="A3709" s="820"/>
      <c r="B3709" s="820"/>
      <c r="C3709" s="820"/>
      <c r="D3709" s="820"/>
      <c r="F3709" s="820"/>
      <c r="G3709" s="820"/>
      <c r="K3709" s="842"/>
      <c r="L3709" s="842"/>
      <c r="O3709" s="843"/>
    </row>
    <row r="3710" spans="1:15">
      <c r="A3710" s="820"/>
      <c r="B3710" s="820"/>
      <c r="C3710" s="820"/>
      <c r="D3710" s="820"/>
      <c r="F3710" s="820"/>
      <c r="G3710" s="820"/>
      <c r="K3710" s="842"/>
      <c r="L3710" s="842"/>
      <c r="O3710" s="843"/>
    </row>
    <row r="3711" spans="1:15">
      <c r="A3711" s="820"/>
      <c r="B3711" s="820"/>
      <c r="C3711" s="820"/>
      <c r="D3711" s="820"/>
      <c r="F3711" s="820"/>
      <c r="G3711" s="820"/>
      <c r="K3711" s="842"/>
      <c r="L3711" s="842"/>
      <c r="O3711" s="843"/>
    </row>
    <row r="3712" spans="1:15">
      <c r="A3712" s="820"/>
      <c r="B3712" s="820"/>
      <c r="C3712" s="820"/>
      <c r="D3712" s="820"/>
      <c r="F3712" s="820"/>
      <c r="G3712" s="820"/>
      <c r="K3712" s="842"/>
      <c r="L3712" s="842"/>
      <c r="O3712" s="843"/>
    </row>
    <row r="3713" spans="1:15">
      <c r="A3713" s="820"/>
      <c r="B3713" s="820"/>
      <c r="C3713" s="820"/>
      <c r="D3713" s="820"/>
      <c r="F3713" s="820"/>
      <c r="G3713" s="820"/>
      <c r="K3713" s="842"/>
      <c r="L3713" s="842"/>
      <c r="O3713" s="843"/>
    </row>
    <row r="3714" spans="1:15">
      <c r="A3714" s="820"/>
      <c r="B3714" s="820"/>
      <c r="C3714" s="820"/>
      <c r="D3714" s="820"/>
      <c r="F3714" s="820"/>
      <c r="G3714" s="820"/>
      <c r="K3714" s="842"/>
      <c r="L3714" s="842"/>
      <c r="O3714" s="843"/>
    </row>
    <row r="3715" spans="1:15">
      <c r="A3715" s="820"/>
      <c r="B3715" s="820"/>
      <c r="C3715" s="820"/>
      <c r="D3715" s="820"/>
      <c r="F3715" s="820"/>
      <c r="G3715" s="820"/>
      <c r="K3715" s="842"/>
      <c r="L3715" s="842"/>
      <c r="O3715" s="843"/>
    </row>
    <row r="3716" spans="1:15">
      <c r="A3716" s="820"/>
      <c r="B3716" s="820"/>
      <c r="C3716" s="820"/>
      <c r="D3716" s="820"/>
      <c r="F3716" s="820"/>
      <c r="G3716" s="820"/>
      <c r="K3716" s="842"/>
      <c r="L3716" s="842"/>
      <c r="O3716" s="843"/>
    </row>
    <row r="3717" spans="1:15">
      <c r="A3717" s="820"/>
      <c r="B3717" s="820"/>
      <c r="C3717" s="820"/>
      <c r="D3717" s="820"/>
      <c r="F3717" s="820"/>
      <c r="G3717" s="820"/>
      <c r="K3717" s="842"/>
      <c r="L3717" s="842"/>
      <c r="O3717" s="843"/>
    </row>
    <row r="3718" spans="1:15">
      <c r="A3718" s="820"/>
      <c r="B3718" s="820"/>
      <c r="C3718" s="820"/>
      <c r="D3718" s="820"/>
      <c r="F3718" s="820"/>
      <c r="G3718" s="820"/>
      <c r="K3718" s="842"/>
      <c r="L3718" s="842"/>
      <c r="O3718" s="843"/>
    </row>
    <row r="3719" spans="1:15">
      <c r="A3719" s="820"/>
      <c r="B3719" s="820"/>
      <c r="C3719" s="820"/>
      <c r="D3719" s="820"/>
      <c r="F3719" s="820"/>
      <c r="G3719" s="820"/>
      <c r="K3719" s="842"/>
      <c r="L3719" s="842"/>
      <c r="O3719" s="843"/>
    </row>
    <row r="3720" spans="1:15">
      <c r="A3720" s="820"/>
      <c r="B3720" s="820"/>
      <c r="C3720" s="820"/>
      <c r="D3720" s="820"/>
      <c r="F3720" s="820"/>
      <c r="G3720" s="820"/>
      <c r="K3720" s="842"/>
      <c r="L3720" s="842"/>
      <c r="O3720" s="843"/>
    </row>
    <row r="3721" spans="1:15">
      <c r="A3721" s="820"/>
      <c r="B3721" s="820"/>
      <c r="C3721" s="820"/>
      <c r="D3721" s="820"/>
      <c r="F3721" s="820"/>
      <c r="G3721" s="820"/>
      <c r="K3721" s="842"/>
      <c r="L3721" s="842"/>
      <c r="O3721" s="843"/>
    </row>
    <row r="3722" spans="1:15">
      <c r="A3722" s="820"/>
      <c r="B3722" s="820"/>
      <c r="C3722" s="820"/>
      <c r="D3722" s="820"/>
      <c r="F3722" s="820"/>
      <c r="G3722" s="820"/>
      <c r="K3722" s="842"/>
      <c r="L3722" s="842"/>
      <c r="O3722" s="843"/>
    </row>
    <row r="3723" spans="1:15">
      <c r="A3723" s="820"/>
      <c r="B3723" s="820"/>
      <c r="C3723" s="820"/>
      <c r="D3723" s="820"/>
      <c r="F3723" s="820"/>
      <c r="G3723" s="820"/>
      <c r="K3723" s="842"/>
      <c r="L3723" s="842"/>
      <c r="O3723" s="843"/>
    </row>
    <row r="3724" spans="1:15">
      <c r="A3724" s="820"/>
      <c r="B3724" s="820"/>
      <c r="C3724" s="820"/>
      <c r="D3724" s="820"/>
      <c r="F3724" s="820"/>
      <c r="G3724" s="820"/>
      <c r="K3724" s="842"/>
      <c r="L3724" s="842"/>
      <c r="O3724" s="843"/>
    </row>
    <row r="3725" spans="1:15">
      <c r="A3725" s="820"/>
      <c r="B3725" s="820"/>
      <c r="C3725" s="820"/>
      <c r="D3725" s="820"/>
      <c r="F3725" s="820"/>
      <c r="G3725" s="820"/>
      <c r="K3725" s="842"/>
      <c r="L3725" s="842"/>
      <c r="O3725" s="843"/>
    </row>
    <row r="3726" spans="1:15">
      <c r="A3726" s="820"/>
      <c r="B3726" s="820"/>
      <c r="C3726" s="820"/>
      <c r="D3726" s="820"/>
      <c r="F3726" s="820"/>
      <c r="G3726" s="820"/>
      <c r="K3726" s="842"/>
      <c r="L3726" s="842"/>
      <c r="O3726" s="843"/>
    </row>
    <row r="3727" spans="1:15">
      <c r="A3727" s="820"/>
      <c r="B3727" s="820"/>
      <c r="C3727" s="820"/>
      <c r="D3727" s="820"/>
      <c r="F3727" s="820"/>
      <c r="G3727" s="820"/>
      <c r="K3727" s="842"/>
      <c r="L3727" s="842"/>
      <c r="O3727" s="843"/>
    </row>
    <row r="3728" spans="1:15">
      <c r="A3728" s="820"/>
      <c r="B3728" s="820"/>
      <c r="C3728" s="820"/>
      <c r="D3728" s="820"/>
      <c r="F3728" s="820"/>
      <c r="G3728" s="820"/>
      <c r="K3728" s="842"/>
      <c r="L3728" s="842"/>
      <c r="O3728" s="843"/>
    </row>
    <row r="3729" spans="1:15">
      <c r="A3729" s="820"/>
      <c r="B3729" s="820"/>
      <c r="C3729" s="820"/>
      <c r="D3729" s="820"/>
      <c r="F3729" s="820"/>
      <c r="G3729" s="820"/>
      <c r="K3729" s="842"/>
      <c r="L3729" s="842"/>
      <c r="O3729" s="843"/>
    </row>
    <row r="3730" spans="1:15">
      <c r="A3730" s="820"/>
      <c r="B3730" s="820"/>
      <c r="C3730" s="820"/>
      <c r="D3730" s="820"/>
      <c r="F3730" s="820"/>
      <c r="G3730" s="820"/>
      <c r="K3730" s="842"/>
      <c r="L3730" s="842"/>
      <c r="O3730" s="843"/>
    </row>
    <row r="3731" spans="1:15">
      <c r="A3731" s="820"/>
      <c r="B3731" s="820"/>
      <c r="C3731" s="820"/>
      <c r="D3731" s="820"/>
      <c r="F3731" s="820"/>
      <c r="G3731" s="820"/>
      <c r="K3731" s="842"/>
      <c r="L3731" s="842"/>
      <c r="O3731" s="843"/>
    </row>
    <row r="3732" spans="1:15">
      <c r="A3732" s="820"/>
      <c r="B3732" s="820"/>
      <c r="C3732" s="820"/>
      <c r="D3732" s="820"/>
      <c r="F3732" s="820"/>
      <c r="G3732" s="820"/>
      <c r="K3732" s="842"/>
      <c r="L3732" s="842"/>
      <c r="O3732" s="843"/>
    </row>
    <row r="3733" spans="1:15">
      <c r="A3733" s="820"/>
      <c r="B3733" s="820"/>
      <c r="C3733" s="820"/>
      <c r="D3733" s="820"/>
      <c r="F3733" s="820"/>
      <c r="G3733" s="820"/>
      <c r="K3733" s="842"/>
      <c r="L3733" s="842"/>
      <c r="O3733" s="843"/>
    </row>
    <row r="3734" spans="1:15">
      <c r="A3734" s="820"/>
      <c r="B3734" s="820"/>
      <c r="C3734" s="820"/>
      <c r="D3734" s="820"/>
      <c r="F3734" s="820"/>
      <c r="G3734" s="820"/>
      <c r="K3734" s="842"/>
      <c r="L3734" s="842"/>
      <c r="O3734" s="843"/>
    </row>
    <row r="3735" spans="1:15">
      <c r="A3735" s="820"/>
      <c r="B3735" s="820"/>
      <c r="C3735" s="820"/>
      <c r="D3735" s="820"/>
      <c r="F3735" s="820"/>
      <c r="G3735" s="820"/>
      <c r="K3735" s="842"/>
      <c r="L3735" s="842"/>
      <c r="O3735" s="843"/>
    </row>
    <row r="3736" spans="1:15">
      <c r="A3736" s="820"/>
      <c r="B3736" s="820"/>
      <c r="C3736" s="820"/>
      <c r="D3736" s="820"/>
      <c r="F3736" s="820"/>
      <c r="G3736" s="820"/>
      <c r="K3736" s="842"/>
      <c r="L3736" s="842"/>
      <c r="O3736" s="843"/>
    </row>
    <row r="3737" spans="1:15">
      <c r="A3737" s="820"/>
      <c r="B3737" s="820"/>
      <c r="C3737" s="820"/>
      <c r="D3737" s="820"/>
      <c r="F3737" s="820"/>
      <c r="G3737" s="820"/>
      <c r="K3737" s="842"/>
      <c r="L3737" s="842"/>
      <c r="O3737" s="843"/>
    </row>
    <row r="3738" spans="1:15">
      <c r="A3738" s="820"/>
      <c r="B3738" s="820"/>
      <c r="C3738" s="820"/>
      <c r="D3738" s="820"/>
      <c r="F3738" s="820"/>
      <c r="G3738" s="820"/>
      <c r="K3738" s="842"/>
      <c r="L3738" s="842"/>
      <c r="O3738" s="843"/>
    </row>
    <row r="3739" spans="1:15">
      <c r="A3739" s="820"/>
      <c r="B3739" s="820"/>
      <c r="C3739" s="820"/>
      <c r="D3739" s="820"/>
      <c r="F3739" s="820"/>
      <c r="G3739" s="820"/>
      <c r="K3739" s="842"/>
      <c r="L3739" s="842"/>
      <c r="O3739" s="843"/>
    </row>
    <row r="3740" spans="1:15">
      <c r="A3740" s="820"/>
      <c r="B3740" s="820"/>
      <c r="C3740" s="820"/>
      <c r="D3740" s="820"/>
      <c r="F3740" s="820"/>
      <c r="G3740" s="820"/>
      <c r="K3740" s="842"/>
      <c r="L3740" s="842"/>
      <c r="O3740" s="843"/>
    </row>
    <row r="3741" spans="1:15">
      <c r="A3741" s="820"/>
      <c r="B3741" s="820"/>
      <c r="C3741" s="820"/>
      <c r="D3741" s="820"/>
      <c r="F3741" s="820"/>
      <c r="G3741" s="820"/>
      <c r="K3741" s="842"/>
      <c r="L3741" s="842"/>
      <c r="O3741" s="843"/>
    </row>
    <row r="3742" spans="1:15">
      <c r="A3742" s="820"/>
      <c r="B3742" s="820"/>
      <c r="C3742" s="820"/>
      <c r="D3742" s="820"/>
      <c r="F3742" s="820"/>
      <c r="G3742" s="820"/>
      <c r="K3742" s="842"/>
      <c r="L3742" s="842"/>
      <c r="O3742" s="843"/>
    </row>
    <row r="3743" spans="1:15">
      <c r="A3743" s="820"/>
      <c r="B3743" s="820"/>
      <c r="C3743" s="820"/>
      <c r="D3743" s="820"/>
      <c r="F3743" s="820"/>
      <c r="G3743" s="820"/>
      <c r="K3743" s="842"/>
      <c r="L3743" s="842"/>
      <c r="O3743" s="843"/>
    </row>
    <row r="3744" spans="1:15">
      <c r="A3744" s="820"/>
      <c r="B3744" s="820"/>
      <c r="C3744" s="820"/>
      <c r="D3744" s="820"/>
      <c r="F3744" s="820"/>
      <c r="G3744" s="820"/>
      <c r="K3744" s="842"/>
      <c r="L3744" s="842"/>
      <c r="O3744" s="843"/>
    </row>
    <row r="3745" spans="1:15">
      <c r="A3745" s="820"/>
      <c r="B3745" s="820"/>
      <c r="C3745" s="820"/>
      <c r="D3745" s="820"/>
      <c r="F3745" s="820"/>
      <c r="G3745" s="820"/>
      <c r="K3745" s="842"/>
      <c r="L3745" s="842"/>
      <c r="O3745" s="843"/>
    </row>
    <row r="3746" spans="1:15">
      <c r="A3746" s="820"/>
      <c r="B3746" s="820"/>
      <c r="C3746" s="820"/>
      <c r="D3746" s="820"/>
      <c r="F3746" s="820"/>
      <c r="G3746" s="820"/>
      <c r="K3746" s="842"/>
      <c r="L3746" s="842"/>
      <c r="O3746" s="843"/>
    </row>
    <row r="3747" spans="1:15">
      <c r="A3747" s="820"/>
      <c r="B3747" s="820"/>
      <c r="C3747" s="820"/>
      <c r="D3747" s="820"/>
      <c r="F3747" s="820"/>
      <c r="G3747" s="820"/>
      <c r="K3747" s="842"/>
      <c r="L3747" s="842"/>
      <c r="O3747" s="843"/>
    </row>
    <row r="3748" spans="1:15">
      <c r="A3748" s="820"/>
      <c r="B3748" s="820"/>
      <c r="C3748" s="820"/>
      <c r="D3748" s="820"/>
      <c r="F3748" s="820"/>
      <c r="G3748" s="820"/>
      <c r="K3748" s="842"/>
      <c r="L3748" s="842"/>
      <c r="O3748" s="843"/>
    </row>
    <row r="3749" spans="1:15">
      <c r="A3749" s="820"/>
      <c r="B3749" s="820"/>
      <c r="C3749" s="820"/>
      <c r="D3749" s="820"/>
      <c r="F3749" s="820"/>
      <c r="G3749" s="820"/>
      <c r="K3749" s="842"/>
      <c r="L3749" s="842"/>
      <c r="O3749" s="843"/>
    </row>
    <row r="3750" spans="1:15">
      <c r="A3750" s="820"/>
      <c r="B3750" s="820"/>
      <c r="C3750" s="820"/>
      <c r="D3750" s="820"/>
      <c r="F3750" s="820"/>
      <c r="G3750" s="820"/>
      <c r="K3750" s="842"/>
      <c r="L3750" s="842"/>
      <c r="O3750" s="843"/>
    </row>
    <row r="3751" spans="1:15">
      <c r="A3751" s="820"/>
      <c r="B3751" s="820"/>
      <c r="C3751" s="820"/>
      <c r="D3751" s="820"/>
      <c r="F3751" s="820"/>
      <c r="G3751" s="820"/>
      <c r="K3751" s="842"/>
      <c r="L3751" s="842"/>
      <c r="O3751" s="843"/>
    </row>
    <row r="3752" spans="1:15">
      <c r="A3752" s="820"/>
      <c r="B3752" s="820"/>
      <c r="C3752" s="820"/>
      <c r="D3752" s="820"/>
      <c r="F3752" s="820"/>
      <c r="G3752" s="820"/>
      <c r="K3752" s="842"/>
      <c r="L3752" s="842"/>
      <c r="O3752" s="843"/>
    </row>
    <row r="3753" spans="1:15">
      <c r="A3753" s="820"/>
      <c r="B3753" s="820"/>
      <c r="C3753" s="820"/>
      <c r="D3753" s="820"/>
      <c r="F3753" s="820"/>
      <c r="G3753" s="820"/>
      <c r="K3753" s="842"/>
      <c r="L3753" s="842"/>
      <c r="O3753" s="843"/>
    </row>
    <row r="3754" spans="1:15">
      <c r="A3754" s="820"/>
      <c r="B3754" s="820"/>
      <c r="C3754" s="820"/>
      <c r="D3754" s="820"/>
      <c r="F3754" s="820"/>
      <c r="G3754" s="820"/>
      <c r="K3754" s="842"/>
      <c r="L3754" s="842"/>
      <c r="O3754" s="843"/>
    </row>
    <row r="3755" spans="1:15">
      <c r="A3755" s="820"/>
      <c r="B3755" s="820"/>
      <c r="C3755" s="820"/>
      <c r="D3755" s="820"/>
      <c r="F3755" s="820"/>
      <c r="G3755" s="820"/>
      <c r="K3755" s="842"/>
      <c r="L3755" s="842"/>
      <c r="O3755" s="843"/>
    </row>
    <row r="3756" spans="1:15">
      <c r="A3756" s="820"/>
      <c r="B3756" s="820"/>
      <c r="C3756" s="820"/>
      <c r="D3756" s="820"/>
      <c r="F3756" s="820"/>
      <c r="G3756" s="820"/>
      <c r="K3756" s="842"/>
      <c r="L3756" s="842"/>
      <c r="O3756" s="843"/>
    </row>
    <row r="3757" spans="1:15">
      <c r="A3757" s="820"/>
      <c r="B3757" s="820"/>
      <c r="C3757" s="820"/>
      <c r="D3757" s="820"/>
      <c r="F3757" s="820"/>
      <c r="G3757" s="820"/>
      <c r="K3757" s="842"/>
      <c r="L3757" s="842"/>
      <c r="O3757" s="843"/>
    </row>
    <row r="3758" spans="1:15">
      <c r="A3758" s="820"/>
      <c r="B3758" s="820"/>
      <c r="C3758" s="820"/>
      <c r="D3758" s="820"/>
      <c r="F3758" s="820"/>
      <c r="G3758" s="820"/>
      <c r="K3758" s="842"/>
      <c r="L3758" s="842"/>
      <c r="O3758" s="843"/>
    </row>
    <row r="3759" spans="1:15">
      <c r="A3759" s="820"/>
      <c r="B3759" s="820"/>
      <c r="C3759" s="820"/>
      <c r="D3759" s="820"/>
      <c r="F3759" s="820"/>
      <c r="G3759" s="820"/>
      <c r="K3759" s="842"/>
      <c r="L3759" s="842"/>
      <c r="O3759" s="843"/>
    </row>
    <row r="3760" spans="1:15">
      <c r="A3760" s="820"/>
      <c r="B3760" s="820"/>
      <c r="C3760" s="820"/>
      <c r="D3760" s="820"/>
      <c r="F3760" s="820"/>
      <c r="G3760" s="820"/>
      <c r="K3760" s="842"/>
      <c r="L3760" s="842"/>
      <c r="O3760" s="843"/>
    </row>
    <row r="3761" spans="1:15">
      <c r="A3761" s="820"/>
      <c r="B3761" s="820"/>
      <c r="C3761" s="820"/>
      <c r="D3761" s="820"/>
      <c r="F3761" s="820"/>
      <c r="G3761" s="820"/>
      <c r="K3761" s="842"/>
      <c r="L3761" s="842"/>
      <c r="O3761" s="843"/>
    </row>
    <row r="3762" spans="1:15">
      <c r="A3762" s="820"/>
      <c r="B3762" s="820"/>
      <c r="C3762" s="820"/>
      <c r="D3762" s="820"/>
      <c r="F3762" s="820"/>
      <c r="G3762" s="820"/>
      <c r="K3762" s="842"/>
      <c r="L3762" s="842"/>
      <c r="O3762" s="843"/>
    </row>
    <row r="3763" spans="1:15">
      <c r="A3763" s="820"/>
      <c r="B3763" s="820"/>
      <c r="C3763" s="820"/>
      <c r="D3763" s="820"/>
      <c r="F3763" s="820"/>
      <c r="G3763" s="820"/>
      <c r="K3763" s="842"/>
      <c r="L3763" s="842"/>
      <c r="O3763" s="843"/>
    </row>
    <row r="3764" spans="1:15">
      <c r="A3764" s="820"/>
      <c r="B3764" s="820"/>
      <c r="C3764" s="820"/>
      <c r="D3764" s="820"/>
      <c r="F3764" s="820"/>
      <c r="G3764" s="820"/>
      <c r="K3764" s="842"/>
      <c r="L3764" s="842"/>
      <c r="O3764" s="843"/>
    </row>
    <row r="3765" spans="1:15">
      <c r="A3765" s="820"/>
      <c r="B3765" s="820"/>
      <c r="C3765" s="820"/>
      <c r="D3765" s="820"/>
      <c r="F3765" s="820"/>
      <c r="G3765" s="820"/>
      <c r="K3765" s="842"/>
      <c r="L3765" s="842"/>
      <c r="O3765" s="843"/>
    </row>
    <row r="3766" spans="1:15">
      <c r="A3766" s="820"/>
      <c r="B3766" s="820"/>
      <c r="C3766" s="820"/>
      <c r="D3766" s="820"/>
      <c r="F3766" s="820"/>
      <c r="G3766" s="820"/>
      <c r="K3766" s="842"/>
      <c r="L3766" s="842"/>
      <c r="O3766" s="843"/>
    </row>
    <row r="3767" spans="1:15">
      <c r="A3767" s="820"/>
      <c r="B3767" s="820"/>
      <c r="C3767" s="820"/>
      <c r="D3767" s="820"/>
      <c r="F3767" s="820"/>
      <c r="G3767" s="820"/>
      <c r="K3767" s="842"/>
      <c r="L3767" s="842"/>
      <c r="O3767" s="843"/>
    </row>
    <row r="3768" spans="1:15">
      <c r="A3768" s="820"/>
      <c r="B3768" s="820"/>
      <c r="C3768" s="820"/>
      <c r="D3768" s="820"/>
      <c r="F3768" s="820"/>
      <c r="G3768" s="820"/>
      <c r="K3768" s="842"/>
      <c r="L3768" s="842"/>
      <c r="O3768" s="843"/>
    </row>
    <row r="3769" spans="1:15">
      <c r="A3769" s="820"/>
      <c r="B3769" s="820"/>
      <c r="C3769" s="820"/>
      <c r="D3769" s="820"/>
      <c r="F3769" s="820"/>
      <c r="G3769" s="820"/>
      <c r="K3769" s="842"/>
      <c r="L3769" s="842"/>
      <c r="O3769" s="843"/>
    </row>
    <row r="3770" spans="1:15">
      <c r="A3770" s="820"/>
      <c r="B3770" s="820"/>
      <c r="C3770" s="820"/>
      <c r="D3770" s="820"/>
      <c r="F3770" s="820"/>
      <c r="G3770" s="820"/>
      <c r="K3770" s="842"/>
      <c r="L3770" s="842"/>
      <c r="O3770" s="843"/>
    </row>
    <row r="3771" spans="1:15">
      <c r="A3771" s="820"/>
      <c r="B3771" s="820"/>
      <c r="C3771" s="820"/>
      <c r="D3771" s="820"/>
      <c r="F3771" s="820"/>
      <c r="G3771" s="820"/>
      <c r="K3771" s="842"/>
      <c r="L3771" s="842"/>
      <c r="O3771" s="843"/>
    </row>
    <row r="3772" spans="1:15">
      <c r="A3772" s="820"/>
      <c r="B3772" s="820"/>
      <c r="C3772" s="820"/>
      <c r="D3772" s="820"/>
      <c r="F3772" s="820"/>
      <c r="G3772" s="820"/>
      <c r="K3772" s="842"/>
      <c r="L3772" s="842"/>
      <c r="O3772" s="843"/>
    </row>
    <row r="3773" spans="1:15">
      <c r="A3773" s="820"/>
      <c r="B3773" s="820"/>
      <c r="C3773" s="820"/>
      <c r="D3773" s="820"/>
      <c r="F3773" s="820"/>
      <c r="G3773" s="820"/>
      <c r="K3773" s="842"/>
      <c r="L3773" s="842"/>
      <c r="O3773" s="843"/>
    </row>
    <row r="3774" spans="1:15">
      <c r="A3774" s="820"/>
      <c r="B3774" s="820"/>
      <c r="C3774" s="820"/>
      <c r="D3774" s="820"/>
      <c r="F3774" s="820"/>
      <c r="G3774" s="820"/>
      <c r="K3774" s="842"/>
      <c r="L3774" s="842"/>
      <c r="O3774" s="843"/>
    </row>
    <row r="3775" spans="1:15">
      <c r="A3775" s="820"/>
      <c r="B3775" s="820"/>
      <c r="C3775" s="820"/>
      <c r="D3775" s="820"/>
      <c r="F3775" s="820"/>
      <c r="G3775" s="820"/>
      <c r="K3775" s="842"/>
      <c r="L3775" s="842"/>
      <c r="O3775" s="843"/>
    </row>
    <row r="3776" spans="1:15">
      <c r="A3776" s="820"/>
      <c r="B3776" s="820"/>
      <c r="C3776" s="820"/>
      <c r="D3776" s="820"/>
      <c r="F3776" s="820"/>
      <c r="G3776" s="820"/>
      <c r="K3776" s="842"/>
      <c r="L3776" s="842"/>
      <c r="O3776" s="843"/>
    </row>
    <row r="3777" spans="1:15">
      <c r="A3777" s="820"/>
      <c r="B3777" s="820"/>
      <c r="C3777" s="820"/>
      <c r="D3777" s="820"/>
      <c r="F3777" s="820"/>
      <c r="G3777" s="820"/>
      <c r="K3777" s="842"/>
      <c r="L3777" s="842"/>
      <c r="O3777" s="843"/>
    </row>
    <row r="3778" spans="1:15">
      <c r="A3778" s="820"/>
      <c r="B3778" s="820"/>
      <c r="C3778" s="820"/>
      <c r="D3778" s="820"/>
      <c r="F3778" s="820"/>
      <c r="G3778" s="820"/>
      <c r="K3778" s="842"/>
      <c r="L3778" s="842"/>
      <c r="O3778" s="843"/>
    </row>
    <row r="3779" spans="1:15">
      <c r="A3779" s="820"/>
      <c r="B3779" s="820"/>
      <c r="C3779" s="820"/>
      <c r="D3779" s="820"/>
      <c r="F3779" s="820"/>
      <c r="G3779" s="820"/>
      <c r="K3779" s="842"/>
      <c r="L3779" s="842"/>
      <c r="O3779" s="843"/>
    </row>
    <row r="3780" spans="1:15">
      <c r="A3780" s="820"/>
      <c r="B3780" s="820"/>
      <c r="C3780" s="820"/>
      <c r="D3780" s="820"/>
      <c r="F3780" s="820"/>
      <c r="G3780" s="820"/>
      <c r="K3780" s="842"/>
      <c r="L3780" s="842"/>
      <c r="O3780" s="843"/>
    </row>
    <row r="3781" spans="1:15">
      <c r="A3781" s="820"/>
      <c r="B3781" s="820"/>
      <c r="C3781" s="820"/>
      <c r="D3781" s="820"/>
      <c r="F3781" s="820"/>
      <c r="G3781" s="820"/>
      <c r="K3781" s="842"/>
      <c r="L3781" s="842"/>
      <c r="O3781" s="843"/>
    </row>
    <row r="3782" spans="1:15">
      <c r="A3782" s="820"/>
      <c r="B3782" s="820"/>
      <c r="C3782" s="820"/>
      <c r="D3782" s="820"/>
      <c r="F3782" s="820"/>
      <c r="G3782" s="820"/>
      <c r="K3782" s="842"/>
      <c r="L3782" s="842"/>
      <c r="O3782" s="843"/>
    </row>
    <row r="3783" spans="1:15">
      <c r="A3783" s="820"/>
      <c r="B3783" s="820"/>
      <c r="C3783" s="820"/>
      <c r="D3783" s="820"/>
      <c r="F3783" s="820"/>
      <c r="G3783" s="820"/>
      <c r="K3783" s="842"/>
      <c r="L3783" s="842"/>
      <c r="O3783" s="843"/>
    </row>
    <row r="3784" spans="1:15">
      <c r="A3784" s="820"/>
      <c r="B3784" s="820"/>
      <c r="C3784" s="820"/>
      <c r="D3784" s="820"/>
      <c r="F3784" s="820"/>
      <c r="G3784" s="820"/>
      <c r="K3784" s="842"/>
      <c r="L3784" s="842"/>
      <c r="O3784" s="843"/>
    </row>
    <row r="3785" spans="1:15">
      <c r="A3785" s="820"/>
      <c r="B3785" s="820"/>
      <c r="C3785" s="820"/>
      <c r="D3785" s="820"/>
      <c r="F3785" s="820"/>
      <c r="G3785" s="820"/>
      <c r="K3785" s="842"/>
      <c r="L3785" s="842"/>
      <c r="O3785" s="843"/>
    </row>
    <row r="3786" spans="1:15">
      <c r="A3786" s="820"/>
      <c r="B3786" s="820"/>
      <c r="C3786" s="820"/>
      <c r="D3786" s="820"/>
      <c r="F3786" s="820"/>
      <c r="G3786" s="820"/>
      <c r="K3786" s="842"/>
      <c r="L3786" s="842"/>
      <c r="O3786" s="843"/>
    </row>
    <row r="3787" spans="1:15">
      <c r="A3787" s="820"/>
      <c r="B3787" s="820"/>
      <c r="C3787" s="820"/>
      <c r="D3787" s="820"/>
      <c r="F3787" s="820"/>
      <c r="G3787" s="820"/>
      <c r="K3787" s="842"/>
      <c r="L3787" s="842"/>
      <c r="O3787" s="843"/>
    </row>
    <row r="3788" spans="1:15">
      <c r="A3788" s="820"/>
      <c r="B3788" s="820"/>
      <c r="C3788" s="820"/>
      <c r="D3788" s="820"/>
      <c r="F3788" s="820"/>
      <c r="G3788" s="820"/>
      <c r="K3788" s="842"/>
      <c r="L3788" s="842"/>
      <c r="O3788" s="843"/>
    </row>
    <row r="3789" spans="1:15">
      <c r="A3789" s="820"/>
      <c r="B3789" s="820"/>
      <c r="C3789" s="820"/>
      <c r="D3789" s="820"/>
      <c r="F3789" s="820"/>
      <c r="G3789" s="820"/>
      <c r="K3789" s="842"/>
      <c r="L3789" s="842"/>
      <c r="O3789" s="843"/>
    </row>
    <row r="3790" spans="1:15">
      <c r="A3790" s="820"/>
      <c r="B3790" s="820"/>
      <c r="C3790" s="820"/>
      <c r="D3790" s="820"/>
      <c r="F3790" s="820"/>
      <c r="G3790" s="820"/>
      <c r="K3790" s="842"/>
      <c r="L3790" s="842"/>
      <c r="O3790" s="843"/>
    </row>
    <row r="3791" spans="1:15">
      <c r="A3791" s="820"/>
      <c r="B3791" s="820"/>
      <c r="C3791" s="820"/>
      <c r="D3791" s="820"/>
      <c r="F3791" s="820"/>
      <c r="G3791" s="820"/>
      <c r="K3791" s="842"/>
      <c r="L3791" s="842"/>
      <c r="O3791" s="843"/>
    </row>
    <row r="3792" spans="1:15">
      <c r="A3792" s="820"/>
      <c r="B3792" s="820"/>
      <c r="C3792" s="820"/>
      <c r="D3792" s="820"/>
      <c r="F3792" s="820"/>
      <c r="G3792" s="820"/>
      <c r="K3792" s="842"/>
      <c r="L3792" s="842"/>
      <c r="O3792" s="843"/>
    </row>
    <row r="3793" spans="1:15">
      <c r="A3793" s="820"/>
      <c r="B3793" s="820"/>
      <c r="C3793" s="820"/>
      <c r="D3793" s="820"/>
      <c r="F3793" s="820"/>
      <c r="G3793" s="820"/>
      <c r="K3793" s="842"/>
      <c r="L3793" s="842"/>
      <c r="O3793" s="843"/>
    </row>
    <row r="3794" spans="1:15">
      <c r="A3794" s="820"/>
      <c r="B3794" s="820"/>
      <c r="C3794" s="820"/>
      <c r="D3794" s="820"/>
      <c r="F3794" s="820"/>
      <c r="G3794" s="820"/>
      <c r="K3794" s="842"/>
      <c r="L3794" s="842"/>
      <c r="O3794" s="843"/>
    </row>
    <row r="3795" spans="1:15">
      <c r="A3795" s="820"/>
      <c r="B3795" s="820"/>
      <c r="C3795" s="820"/>
      <c r="D3795" s="820"/>
      <c r="F3795" s="820"/>
      <c r="G3795" s="820"/>
      <c r="K3795" s="842"/>
      <c r="L3795" s="842"/>
      <c r="O3795" s="843"/>
    </row>
    <row r="3796" spans="1:15">
      <c r="A3796" s="820"/>
      <c r="B3796" s="820"/>
      <c r="C3796" s="820"/>
      <c r="D3796" s="820"/>
      <c r="F3796" s="820"/>
      <c r="G3796" s="820"/>
      <c r="K3796" s="842"/>
      <c r="L3796" s="842"/>
      <c r="O3796" s="843"/>
    </row>
    <row r="3797" spans="1:15">
      <c r="A3797" s="820"/>
      <c r="B3797" s="820"/>
      <c r="C3797" s="820"/>
      <c r="D3797" s="820"/>
      <c r="F3797" s="820"/>
      <c r="G3797" s="820"/>
      <c r="K3797" s="842"/>
      <c r="L3797" s="842"/>
      <c r="O3797" s="843"/>
    </row>
    <row r="3798" spans="1:15">
      <c r="A3798" s="820"/>
      <c r="B3798" s="820"/>
      <c r="C3798" s="820"/>
      <c r="D3798" s="820"/>
      <c r="F3798" s="820"/>
      <c r="G3798" s="820"/>
      <c r="K3798" s="842"/>
      <c r="L3798" s="842"/>
      <c r="O3798" s="843"/>
    </row>
    <row r="3799" spans="1:15">
      <c r="A3799" s="820"/>
      <c r="B3799" s="820"/>
      <c r="C3799" s="820"/>
      <c r="D3799" s="820"/>
      <c r="F3799" s="820"/>
      <c r="G3799" s="820"/>
      <c r="K3799" s="842"/>
      <c r="L3799" s="842"/>
      <c r="O3799" s="843"/>
    </row>
    <row r="3800" spans="1:15">
      <c r="A3800" s="820"/>
      <c r="B3800" s="820"/>
      <c r="C3800" s="820"/>
      <c r="D3800" s="820"/>
      <c r="F3800" s="820"/>
      <c r="G3800" s="820"/>
      <c r="K3800" s="842"/>
      <c r="L3800" s="842"/>
      <c r="O3800" s="843"/>
    </row>
    <row r="3801" spans="1:15">
      <c r="A3801" s="820"/>
      <c r="B3801" s="820"/>
      <c r="C3801" s="820"/>
      <c r="D3801" s="820"/>
      <c r="F3801" s="820"/>
      <c r="G3801" s="820"/>
      <c r="K3801" s="842"/>
      <c r="L3801" s="842"/>
      <c r="O3801" s="843"/>
    </row>
    <row r="3802" spans="1:15">
      <c r="A3802" s="820"/>
      <c r="B3802" s="820"/>
      <c r="C3802" s="820"/>
      <c r="D3802" s="820"/>
      <c r="F3802" s="820"/>
      <c r="G3802" s="820"/>
      <c r="K3802" s="842"/>
      <c r="L3802" s="842"/>
      <c r="O3802" s="843"/>
    </row>
    <row r="3803" spans="1:15">
      <c r="A3803" s="820"/>
      <c r="B3803" s="820"/>
      <c r="C3803" s="820"/>
      <c r="D3803" s="820"/>
      <c r="F3803" s="820"/>
      <c r="G3803" s="820"/>
      <c r="K3803" s="842"/>
      <c r="L3803" s="842"/>
      <c r="O3803" s="843"/>
    </row>
    <row r="3804" spans="1:15">
      <c r="A3804" s="820"/>
      <c r="B3804" s="820"/>
      <c r="C3804" s="820"/>
      <c r="D3804" s="820"/>
      <c r="F3804" s="820"/>
      <c r="G3804" s="820"/>
      <c r="K3804" s="842"/>
      <c r="L3804" s="842"/>
      <c r="O3804" s="843"/>
    </row>
    <row r="3805" spans="1:15">
      <c r="A3805" s="820"/>
      <c r="B3805" s="820"/>
      <c r="C3805" s="820"/>
      <c r="D3805" s="820"/>
      <c r="F3805" s="820"/>
      <c r="G3805" s="820"/>
      <c r="K3805" s="842"/>
      <c r="L3805" s="842"/>
      <c r="O3805" s="843"/>
    </row>
    <row r="3806" spans="1:15">
      <c r="A3806" s="820"/>
      <c r="B3806" s="820"/>
      <c r="C3806" s="820"/>
      <c r="D3806" s="820"/>
      <c r="F3806" s="820"/>
      <c r="G3806" s="820"/>
      <c r="K3806" s="842"/>
      <c r="L3806" s="842"/>
      <c r="O3806" s="843"/>
    </row>
    <row r="3807" spans="1:15">
      <c r="A3807" s="820"/>
      <c r="B3807" s="820"/>
      <c r="C3807" s="820"/>
      <c r="D3807" s="820"/>
      <c r="F3807" s="820"/>
      <c r="G3807" s="820"/>
      <c r="K3807" s="842"/>
      <c r="L3807" s="842"/>
      <c r="O3807" s="843"/>
    </row>
    <row r="3808" spans="1:15">
      <c r="A3808" s="820"/>
      <c r="B3808" s="820"/>
      <c r="C3808" s="820"/>
      <c r="D3808" s="820"/>
      <c r="F3808" s="820"/>
      <c r="G3808" s="820"/>
      <c r="K3808" s="842"/>
      <c r="L3808" s="842"/>
      <c r="O3808" s="843"/>
    </row>
    <row r="3809" spans="1:15">
      <c r="A3809" s="820"/>
      <c r="B3809" s="820"/>
      <c r="C3809" s="820"/>
      <c r="D3809" s="820"/>
      <c r="F3809" s="820"/>
      <c r="G3809" s="820"/>
      <c r="K3809" s="842"/>
      <c r="L3809" s="842"/>
      <c r="O3809" s="843"/>
    </row>
    <row r="3810" spans="1:15">
      <c r="A3810" s="820"/>
      <c r="B3810" s="820"/>
      <c r="C3810" s="820"/>
      <c r="D3810" s="820"/>
      <c r="F3810" s="820"/>
      <c r="G3810" s="820"/>
      <c r="K3810" s="842"/>
      <c r="L3810" s="842"/>
      <c r="O3810" s="843"/>
    </row>
    <row r="3811" spans="1:15">
      <c r="A3811" s="820"/>
      <c r="B3811" s="820"/>
      <c r="C3811" s="820"/>
      <c r="D3811" s="820"/>
      <c r="F3811" s="820"/>
      <c r="G3811" s="820"/>
      <c r="K3811" s="842"/>
      <c r="L3811" s="842"/>
      <c r="O3811" s="843"/>
    </row>
    <row r="3812" spans="1:15">
      <c r="A3812" s="820"/>
      <c r="B3812" s="820"/>
      <c r="C3812" s="820"/>
      <c r="D3812" s="820"/>
      <c r="F3812" s="820"/>
      <c r="G3812" s="820"/>
      <c r="K3812" s="842"/>
      <c r="L3812" s="842"/>
      <c r="O3812" s="843"/>
    </row>
    <row r="3813" spans="1:15">
      <c r="A3813" s="820"/>
      <c r="B3813" s="820"/>
      <c r="C3813" s="820"/>
      <c r="D3813" s="820"/>
      <c r="F3813" s="820"/>
      <c r="G3813" s="820"/>
      <c r="K3813" s="842"/>
      <c r="L3813" s="842"/>
      <c r="O3813" s="843"/>
    </row>
    <row r="3814" spans="1:15">
      <c r="A3814" s="820"/>
      <c r="B3814" s="820"/>
      <c r="C3814" s="820"/>
      <c r="D3814" s="820"/>
      <c r="F3814" s="820"/>
      <c r="G3814" s="820"/>
      <c r="K3814" s="842"/>
      <c r="L3814" s="842"/>
      <c r="O3814" s="843"/>
    </row>
    <row r="3815" spans="1:15">
      <c r="A3815" s="820"/>
      <c r="B3815" s="820"/>
      <c r="C3815" s="820"/>
      <c r="D3815" s="820"/>
      <c r="F3815" s="820"/>
      <c r="G3815" s="820"/>
      <c r="K3815" s="842"/>
      <c r="L3815" s="842"/>
      <c r="O3815" s="843"/>
    </row>
    <row r="3816" spans="1:15">
      <c r="A3816" s="820"/>
      <c r="B3816" s="820"/>
      <c r="C3816" s="820"/>
      <c r="D3816" s="820"/>
      <c r="F3816" s="820"/>
      <c r="G3816" s="820"/>
      <c r="K3816" s="842"/>
      <c r="L3816" s="842"/>
      <c r="O3816" s="843"/>
    </row>
    <row r="3817" spans="1:15">
      <c r="A3817" s="820"/>
      <c r="B3817" s="820"/>
      <c r="C3817" s="820"/>
      <c r="D3817" s="820"/>
      <c r="F3817" s="820"/>
      <c r="G3817" s="820"/>
      <c r="K3817" s="842"/>
      <c r="L3817" s="842"/>
      <c r="O3817" s="843"/>
    </row>
    <row r="3818" spans="1:15">
      <c r="A3818" s="820"/>
      <c r="B3818" s="820"/>
      <c r="C3818" s="820"/>
      <c r="D3818" s="820"/>
      <c r="F3818" s="820"/>
      <c r="G3818" s="820"/>
      <c r="K3818" s="842"/>
      <c r="L3818" s="842"/>
      <c r="O3818" s="843"/>
    </row>
    <row r="3819" spans="1:15">
      <c r="A3819" s="820"/>
      <c r="B3819" s="820"/>
      <c r="C3819" s="820"/>
      <c r="D3819" s="820"/>
      <c r="F3819" s="820"/>
      <c r="G3819" s="820"/>
      <c r="K3819" s="842"/>
      <c r="L3819" s="842"/>
      <c r="O3819" s="843"/>
    </row>
    <row r="3820" spans="1:15">
      <c r="A3820" s="820"/>
      <c r="B3820" s="820"/>
      <c r="C3820" s="820"/>
      <c r="D3820" s="820"/>
      <c r="F3820" s="820"/>
      <c r="G3820" s="820"/>
      <c r="K3820" s="842"/>
      <c r="L3820" s="842"/>
      <c r="O3820" s="843"/>
    </row>
    <row r="3821" spans="1:15">
      <c r="A3821" s="820"/>
      <c r="B3821" s="820"/>
      <c r="C3821" s="820"/>
      <c r="D3821" s="820"/>
      <c r="F3821" s="820"/>
      <c r="G3821" s="820"/>
      <c r="K3821" s="842"/>
      <c r="L3821" s="842"/>
      <c r="O3821" s="843"/>
    </row>
    <row r="3822" spans="1:15">
      <c r="A3822" s="820"/>
      <c r="B3822" s="820"/>
      <c r="C3822" s="820"/>
      <c r="D3822" s="820"/>
      <c r="F3822" s="820"/>
      <c r="G3822" s="820"/>
      <c r="K3822" s="842"/>
      <c r="L3822" s="842"/>
      <c r="O3822" s="843"/>
    </row>
    <row r="3823" spans="1:15">
      <c r="A3823" s="820"/>
      <c r="B3823" s="820"/>
      <c r="C3823" s="820"/>
      <c r="D3823" s="820"/>
      <c r="F3823" s="820"/>
      <c r="G3823" s="820"/>
      <c r="K3823" s="842"/>
      <c r="L3823" s="842"/>
      <c r="O3823" s="843"/>
    </row>
    <row r="3824" spans="1:15">
      <c r="A3824" s="820"/>
      <c r="B3824" s="820"/>
      <c r="C3824" s="820"/>
      <c r="D3824" s="820"/>
      <c r="F3824" s="820"/>
      <c r="G3824" s="820"/>
      <c r="K3824" s="842"/>
      <c r="L3824" s="842"/>
      <c r="O3824" s="843"/>
    </row>
    <row r="3825" spans="1:15">
      <c r="A3825" s="820"/>
      <c r="B3825" s="820"/>
      <c r="C3825" s="820"/>
      <c r="D3825" s="820"/>
      <c r="F3825" s="820"/>
      <c r="G3825" s="820"/>
      <c r="K3825" s="842"/>
      <c r="L3825" s="842"/>
      <c r="O3825" s="843"/>
    </row>
    <row r="3826" spans="1:15">
      <c r="A3826" s="820"/>
      <c r="B3826" s="820"/>
      <c r="C3826" s="820"/>
      <c r="D3826" s="820"/>
      <c r="F3826" s="820"/>
      <c r="G3826" s="820"/>
      <c r="K3826" s="842"/>
      <c r="L3826" s="842"/>
      <c r="O3826" s="843"/>
    </row>
    <row r="3827" spans="1:15">
      <c r="A3827" s="820"/>
      <c r="B3827" s="820"/>
      <c r="C3827" s="820"/>
      <c r="D3827" s="820"/>
      <c r="F3827" s="820"/>
      <c r="G3827" s="820"/>
      <c r="K3827" s="842"/>
      <c r="L3827" s="842"/>
      <c r="O3827" s="843"/>
    </row>
    <row r="3828" spans="1:15">
      <c r="A3828" s="820"/>
      <c r="B3828" s="820"/>
      <c r="C3828" s="820"/>
      <c r="D3828" s="820"/>
      <c r="F3828" s="820"/>
      <c r="G3828" s="820"/>
      <c r="K3828" s="842"/>
      <c r="L3828" s="842"/>
      <c r="O3828" s="843"/>
    </row>
    <row r="3829" spans="1:15">
      <c r="A3829" s="820"/>
      <c r="B3829" s="820"/>
      <c r="C3829" s="820"/>
      <c r="D3829" s="820"/>
      <c r="F3829" s="820"/>
      <c r="G3829" s="820"/>
      <c r="K3829" s="842"/>
      <c r="L3829" s="842"/>
      <c r="O3829" s="843"/>
    </row>
    <row r="3830" spans="1:15">
      <c r="A3830" s="820"/>
      <c r="B3830" s="820"/>
      <c r="C3830" s="820"/>
      <c r="D3830" s="820"/>
      <c r="F3830" s="820"/>
      <c r="G3830" s="820"/>
      <c r="K3830" s="842"/>
      <c r="L3830" s="842"/>
      <c r="O3830" s="843"/>
    </row>
    <row r="3831" spans="1:15">
      <c r="A3831" s="820"/>
      <c r="B3831" s="820"/>
      <c r="C3831" s="820"/>
      <c r="D3831" s="820"/>
      <c r="F3831" s="820"/>
      <c r="G3831" s="820"/>
      <c r="K3831" s="842"/>
      <c r="L3831" s="842"/>
      <c r="O3831" s="843"/>
    </row>
    <row r="3832" spans="1:15">
      <c r="A3832" s="820"/>
      <c r="B3832" s="820"/>
      <c r="C3832" s="820"/>
      <c r="D3832" s="820"/>
      <c r="F3832" s="820"/>
      <c r="G3832" s="820"/>
      <c r="K3832" s="842"/>
      <c r="L3832" s="842"/>
      <c r="O3832" s="843"/>
    </row>
    <row r="3833" spans="1:15">
      <c r="A3833" s="820"/>
      <c r="B3833" s="820"/>
      <c r="C3833" s="820"/>
      <c r="D3833" s="820"/>
      <c r="F3833" s="820"/>
      <c r="G3833" s="820"/>
      <c r="K3833" s="842"/>
      <c r="L3833" s="842"/>
      <c r="O3833" s="843"/>
    </row>
    <row r="3834" spans="1:15">
      <c r="A3834" s="820"/>
      <c r="B3834" s="820"/>
      <c r="C3834" s="820"/>
      <c r="D3834" s="820"/>
      <c r="F3834" s="820"/>
      <c r="G3834" s="820"/>
      <c r="K3834" s="842"/>
      <c r="L3834" s="842"/>
      <c r="O3834" s="843"/>
    </row>
    <row r="3835" spans="1:15">
      <c r="A3835" s="820"/>
      <c r="B3835" s="820"/>
      <c r="C3835" s="820"/>
      <c r="D3835" s="820"/>
      <c r="F3835" s="820"/>
      <c r="G3835" s="820"/>
      <c r="K3835" s="842"/>
      <c r="L3835" s="842"/>
      <c r="O3835" s="843"/>
    </row>
    <row r="3836" spans="1:15">
      <c r="A3836" s="820"/>
      <c r="B3836" s="820"/>
      <c r="C3836" s="820"/>
      <c r="D3836" s="820"/>
      <c r="F3836" s="820"/>
      <c r="G3836" s="820"/>
      <c r="K3836" s="842"/>
      <c r="L3836" s="842"/>
      <c r="O3836" s="843"/>
    </row>
    <row r="3837" spans="1:15">
      <c r="A3837" s="820"/>
      <c r="B3837" s="820"/>
      <c r="C3837" s="820"/>
      <c r="D3837" s="820"/>
      <c r="F3837" s="820"/>
      <c r="G3837" s="820"/>
      <c r="K3837" s="842"/>
      <c r="L3837" s="842"/>
      <c r="O3837" s="843"/>
    </row>
    <row r="3838" spans="1:15">
      <c r="A3838" s="820"/>
      <c r="B3838" s="820"/>
      <c r="C3838" s="820"/>
      <c r="D3838" s="820"/>
      <c r="F3838" s="820"/>
      <c r="G3838" s="820"/>
      <c r="K3838" s="842"/>
      <c r="L3838" s="842"/>
      <c r="O3838" s="843"/>
    </row>
    <row r="3839" spans="1:15">
      <c r="A3839" s="820"/>
      <c r="B3839" s="820"/>
      <c r="C3839" s="820"/>
      <c r="D3839" s="820"/>
      <c r="F3839" s="820"/>
      <c r="G3839" s="820"/>
      <c r="K3839" s="842"/>
      <c r="L3839" s="842"/>
      <c r="O3839" s="843"/>
    </row>
    <row r="3840" spans="1:15">
      <c r="A3840" s="820"/>
      <c r="B3840" s="820"/>
      <c r="C3840" s="820"/>
      <c r="D3840" s="820"/>
      <c r="F3840" s="820"/>
      <c r="G3840" s="820"/>
      <c r="K3840" s="842"/>
      <c r="L3840" s="842"/>
      <c r="O3840" s="843"/>
    </row>
    <row r="3841" spans="1:15">
      <c r="A3841" s="820"/>
      <c r="B3841" s="820"/>
      <c r="C3841" s="820"/>
      <c r="D3841" s="820"/>
      <c r="F3841" s="820"/>
      <c r="G3841" s="820"/>
      <c r="K3841" s="842"/>
      <c r="L3841" s="842"/>
      <c r="O3841" s="843"/>
    </row>
    <row r="3842" spans="1:15">
      <c r="A3842" s="820"/>
      <c r="B3842" s="820"/>
      <c r="C3842" s="820"/>
      <c r="D3842" s="820"/>
      <c r="F3842" s="820"/>
      <c r="G3842" s="820"/>
      <c r="K3842" s="842"/>
      <c r="L3842" s="842"/>
      <c r="O3842" s="843"/>
    </row>
    <row r="3843" spans="1:15">
      <c r="A3843" s="820"/>
      <c r="B3843" s="820"/>
      <c r="C3843" s="820"/>
      <c r="D3843" s="820"/>
      <c r="F3843" s="820"/>
      <c r="G3843" s="820"/>
      <c r="K3843" s="842"/>
      <c r="L3843" s="842"/>
      <c r="O3843" s="843"/>
    </row>
    <row r="3844" spans="1:15">
      <c r="A3844" s="820"/>
      <c r="B3844" s="820"/>
      <c r="C3844" s="820"/>
      <c r="D3844" s="820"/>
      <c r="F3844" s="820"/>
      <c r="G3844" s="820"/>
      <c r="K3844" s="842"/>
      <c r="L3844" s="842"/>
      <c r="O3844" s="843"/>
    </row>
    <row r="3845" spans="1:15">
      <c r="A3845" s="820"/>
      <c r="B3845" s="820"/>
      <c r="C3845" s="820"/>
      <c r="D3845" s="820"/>
      <c r="F3845" s="820"/>
      <c r="G3845" s="820"/>
      <c r="K3845" s="842"/>
      <c r="L3845" s="842"/>
      <c r="O3845" s="843"/>
    </row>
    <row r="3846" spans="1:15">
      <c r="A3846" s="820"/>
      <c r="B3846" s="820"/>
      <c r="C3846" s="820"/>
      <c r="D3846" s="820"/>
      <c r="F3846" s="820"/>
      <c r="G3846" s="820"/>
      <c r="K3846" s="842"/>
      <c r="L3846" s="842"/>
      <c r="O3846" s="843"/>
    </row>
    <row r="3847" spans="1:15">
      <c r="A3847" s="820"/>
      <c r="B3847" s="820"/>
      <c r="C3847" s="820"/>
      <c r="D3847" s="820"/>
      <c r="F3847" s="820"/>
      <c r="G3847" s="820"/>
      <c r="K3847" s="842"/>
      <c r="L3847" s="842"/>
      <c r="O3847" s="843"/>
    </row>
    <row r="3848" spans="1:15">
      <c r="A3848" s="820"/>
      <c r="B3848" s="820"/>
      <c r="C3848" s="820"/>
      <c r="D3848" s="820"/>
      <c r="F3848" s="820"/>
      <c r="G3848" s="820"/>
      <c r="K3848" s="842"/>
      <c r="L3848" s="842"/>
      <c r="O3848" s="843"/>
    </row>
    <row r="3849" spans="1:15">
      <c r="A3849" s="820"/>
      <c r="B3849" s="820"/>
      <c r="C3849" s="820"/>
      <c r="D3849" s="820"/>
      <c r="F3849" s="820"/>
      <c r="G3849" s="820"/>
      <c r="K3849" s="842"/>
      <c r="L3849" s="842"/>
      <c r="O3849" s="843"/>
    </row>
    <row r="3850" spans="1:15">
      <c r="A3850" s="820"/>
      <c r="B3850" s="820"/>
      <c r="C3850" s="820"/>
      <c r="D3850" s="820"/>
      <c r="F3850" s="820"/>
      <c r="G3850" s="820"/>
      <c r="K3850" s="842"/>
      <c r="L3850" s="842"/>
      <c r="O3850" s="843"/>
    </row>
    <row r="3851" spans="1:15">
      <c r="A3851" s="820"/>
      <c r="B3851" s="820"/>
      <c r="C3851" s="820"/>
      <c r="D3851" s="820"/>
      <c r="F3851" s="820"/>
      <c r="G3851" s="820"/>
      <c r="K3851" s="842"/>
      <c r="L3851" s="842"/>
      <c r="O3851" s="843"/>
    </row>
    <row r="3852" spans="1:15">
      <c r="A3852" s="820"/>
      <c r="B3852" s="820"/>
      <c r="C3852" s="820"/>
      <c r="D3852" s="820"/>
      <c r="F3852" s="820"/>
      <c r="G3852" s="820"/>
      <c r="K3852" s="842"/>
      <c r="L3852" s="842"/>
      <c r="O3852" s="843"/>
    </row>
    <row r="3853" spans="1:15">
      <c r="A3853" s="820"/>
      <c r="B3853" s="820"/>
      <c r="C3853" s="820"/>
      <c r="D3853" s="820"/>
      <c r="F3853" s="820"/>
      <c r="G3853" s="820"/>
      <c r="K3853" s="842"/>
      <c r="L3853" s="842"/>
      <c r="O3853" s="843"/>
    </row>
    <row r="3854" spans="1:15">
      <c r="A3854" s="820"/>
      <c r="B3854" s="820"/>
      <c r="C3854" s="820"/>
      <c r="D3854" s="820"/>
      <c r="F3854" s="820"/>
      <c r="G3854" s="820"/>
      <c r="K3854" s="842"/>
      <c r="L3854" s="842"/>
      <c r="O3854" s="843"/>
    </row>
    <row r="3855" spans="1:15">
      <c r="A3855" s="820"/>
      <c r="B3855" s="820"/>
      <c r="C3855" s="820"/>
      <c r="D3855" s="820"/>
      <c r="F3855" s="820"/>
      <c r="G3855" s="820"/>
      <c r="K3855" s="842"/>
      <c r="L3855" s="842"/>
      <c r="O3855" s="843"/>
    </row>
    <row r="3856" spans="1:15">
      <c r="A3856" s="820"/>
      <c r="B3856" s="820"/>
      <c r="C3856" s="820"/>
      <c r="D3856" s="820"/>
      <c r="F3856" s="820"/>
      <c r="G3856" s="820"/>
      <c r="K3856" s="842"/>
      <c r="L3856" s="842"/>
      <c r="O3856" s="843"/>
    </row>
    <row r="3857" spans="1:15">
      <c r="A3857" s="820"/>
      <c r="B3857" s="820"/>
      <c r="C3857" s="820"/>
      <c r="D3857" s="820"/>
      <c r="F3857" s="820"/>
      <c r="G3857" s="820"/>
      <c r="K3857" s="842"/>
      <c r="L3857" s="842"/>
      <c r="O3857" s="843"/>
    </row>
    <row r="3858" spans="1:15">
      <c r="A3858" s="820"/>
      <c r="B3858" s="820"/>
      <c r="C3858" s="820"/>
      <c r="D3858" s="820"/>
      <c r="F3858" s="820"/>
      <c r="G3858" s="820"/>
      <c r="K3858" s="842"/>
      <c r="L3858" s="842"/>
      <c r="O3858" s="843"/>
    </row>
    <row r="3859" spans="1:15">
      <c r="A3859" s="820"/>
      <c r="B3859" s="820"/>
      <c r="C3859" s="820"/>
      <c r="D3859" s="820"/>
      <c r="F3859" s="820"/>
      <c r="G3859" s="820"/>
      <c r="K3859" s="842"/>
      <c r="L3859" s="842"/>
      <c r="O3859" s="843"/>
    </row>
    <row r="3860" spans="1:15">
      <c r="A3860" s="820"/>
      <c r="B3860" s="820"/>
      <c r="C3860" s="820"/>
      <c r="D3860" s="820"/>
      <c r="F3860" s="820"/>
      <c r="G3860" s="820"/>
      <c r="K3860" s="842"/>
      <c r="L3860" s="842"/>
      <c r="O3860" s="843"/>
    </row>
    <row r="3861" spans="1:15">
      <c r="A3861" s="820"/>
      <c r="B3861" s="820"/>
      <c r="C3861" s="820"/>
      <c r="D3861" s="820"/>
      <c r="F3861" s="820"/>
      <c r="G3861" s="820"/>
      <c r="K3861" s="842"/>
      <c r="L3861" s="842"/>
      <c r="O3861" s="843"/>
    </row>
    <row r="3862" spans="1:15">
      <c r="A3862" s="820"/>
      <c r="B3862" s="820"/>
      <c r="C3862" s="820"/>
      <c r="D3862" s="820"/>
      <c r="F3862" s="820"/>
      <c r="G3862" s="820"/>
      <c r="K3862" s="842"/>
      <c r="L3862" s="842"/>
      <c r="O3862" s="843"/>
    </row>
    <row r="3863" spans="1:15">
      <c r="A3863" s="820"/>
      <c r="B3863" s="820"/>
      <c r="C3863" s="820"/>
      <c r="D3863" s="820"/>
      <c r="F3863" s="820"/>
      <c r="G3863" s="820"/>
      <c r="K3863" s="842"/>
      <c r="L3863" s="842"/>
      <c r="O3863" s="843"/>
    </row>
    <row r="3864" spans="1:15">
      <c r="A3864" s="820"/>
      <c r="B3864" s="820"/>
      <c r="C3864" s="820"/>
      <c r="D3864" s="820"/>
      <c r="F3864" s="820"/>
      <c r="G3864" s="820"/>
      <c r="K3864" s="842"/>
      <c r="L3864" s="842"/>
      <c r="O3864" s="843"/>
    </row>
    <row r="3865" spans="1:15">
      <c r="A3865" s="820"/>
      <c r="B3865" s="820"/>
      <c r="C3865" s="820"/>
      <c r="D3865" s="820"/>
      <c r="F3865" s="820"/>
      <c r="G3865" s="820"/>
      <c r="K3865" s="842"/>
      <c r="L3865" s="842"/>
      <c r="O3865" s="843"/>
    </row>
    <row r="3866" spans="1:15">
      <c r="A3866" s="820"/>
      <c r="B3866" s="820"/>
      <c r="C3866" s="820"/>
      <c r="D3866" s="820"/>
      <c r="F3866" s="820"/>
      <c r="G3866" s="820"/>
      <c r="K3866" s="842"/>
      <c r="L3866" s="842"/>
      <c r="O3866" s="843"/>
    </row>
    <row r="3867" spans="1:15">
      <c r="A3867" s="820"/>
      <c r="B3867" s="820"/>
      <c r="C3867" s="820"/>
      <c r="D3867" s="820"/>
      <c r="F3867" s="820"/>
      <c r="G3867" s="820"/>
      <c r="K3867" s="842"/>
      <c r="L3867" s="842"/>
      <c r="O3867" s="843"/>
    </row>
    <row r="3868" spans="1:15">
      <c r="A3868" s="820"/>
      <c r="B3868" s="820"/>
      <c r="C3868" s="820"/>
      <c r="D3868" s="820"/>
      <c r="F3868" s="820"/>
      <c r="G3868" s="820"/>
      <c r="K3868" s="842"/>
      <c r="L3868" s="842"/>
      <c r="O3868" s="843"/>
    </row>
    <row r="3869" spans="1:15">
      <c r="A3869" s="820"/>
      <c r="B3869" s="820"/>
      <c r="C3869" s="820"/>
      <c r="D3869" s="820"/>
      <c r="F3869" s="820"/>
      <c r="G3869" s="820"/>
      <c r="K3869" s="842"/>
      <c r="L3869" s="842"/>
      <c r="O3869" s="843"/>
    </row>
    <row r="3870" spans="1:15">
      <c r="A3870" s="820"/>
      <c r="B3870" s="820"/>
      <c r="C3870" s="820"/>
      <c r="D3870" s="820"/>
      <c r="F3870" s="820"/>
      <c r="G3870" s="820"/>
      <c r="K3870" s="842"/>
      <c r="L3870" s="842"/>
      <c r="O3870" s="843"/>
    </row>
    <row r="3871" spans="1:15">
      <c r="A3871" s="820"/>
      <c r="B3871" s="820"/>
      <c r="C3871" s="820"/>
      <c r="D3871" s="820"/>
      <c r="F3871" s="820"/>
      <c r="G3871" s="820"/>
      <c r="K3871" s="842"/>
      <c r="L3871" s="842"/>
      <c r="O3871" s="843"/>
    </row>
    <row r="3872" spans="1:15">
      <c r="A3872" s="820"/>
      <c r="B3872" s="820"/>
      <c r="C3872" s="820"/>
      <c r="D3872" s="820"/>
      <c r="F3872" s="820"/>
      <c r="G3872" s="820"/>
      <c r="K3872" s="842"/>
      <c r="L3872" s="842"/>
      <c r="O3872" s="843"/>
    </row>
    <row r="3873" spans="1:15">
      <c r="A3873" s="820"/>
      <c r="B3873" s="820"/>
      <c r="C3873" s="820"/>
      <c r="D3873" s="820"/>
      <c r="F3873" s="820"/>
      <c r="G3873" s="820"/>
      <c r="K3873" s="842"/>
      <c r="L3873" s="842"/>
      <c r="O3873" s="843"/>
    </row>
    <row r="3874" spans="1:15">
      <c r="A3874" s="820"/>
      <c r="B3874" s="820"/>
      <c r="C3874" s="820"/>
      <c r="D3874" s="820"/>
      <c r="F3874" s="820"/>
      <c r="G3874" s="820"/>
      <c r="K3874" s="842"/>
      <c r="L3874" s="842"/>
      <c r="O3874" s="843"/>
    </row>
    <row r="3875" spans="1:15">
      <c r="A3875" s="820"/>
      <c r="B3875" s="820"/>
      <c r="C3875" s="820"/>
      <c r="D3875" s="820"/>
      <c r="F3875" s="820"/>
      <c r="G3875" s="820"/>
      <c r="K3875" s="842"/>
      <c r="L3875" s="842"/>
      <c r="O3875" s="843"/>
    </row>
    <row r="3876" spans="1:15">
      <c r="A3876" s="820"/>
      <c r="B3876" s="820"/>
      <c r="C3876" s="820"/>
      <c r="D3876" s="820"/>
      <c r="F3876" s="820"/>
      <c r="G3876" s="820"/>
      <c r="K3876" s="842"/>
      <c r="L3876" s="842"/>
      <c r="O3876" s="843"/>
    </row>
    <row r="3877" spans="1:15">
      <c r="A3877" s="820"/>
      <c r="B3877" s="820"/>
      <c r="C3877" s="820"/>
      <c r="D3877" s="820"/>
      <c r="F3877" s="820"/>
      <c r="G3877" s="820"/>
      <c r="K3877" s="842"/>
      <c r="L3877" s="842"/>
      <c r="O3877" s="843"/>
    </row>
    <row r="3878" spans="1:15">
      <c r="A3878" s="820"/>
      <c r="B3878" s="820"/>
      <c r="C3878" s="820"/>
      <c r="D3878" s="820"/>
      <c r="F3878" s="820"/>
      <c r="G3878" s="820"/>
      <c r="K3878" s="842"/>
      <c r="L3878" s="842"/>
      <c r="O3878" s="843"/>
    </row>
    <row r="3879" spans="1:15">
      <c r="A3879" s="820"/>
      <c r="B3879" s="820"/>
      <c r="C3879" s="820"/>
      <c r="D3879" s="820"/>
      <c r="F3879" s="820"/>
      <c r="G3879" s="820"/>
      <c r="K3879" s="842"/>
      <c r="L3879" s="842"/>
      <c r="O3879" s="843"/>
    </row>
    <row r="3880" spans="1:15">
      <c r="A3880" s="820"/>
      <c r="B3880" s="820"/>
      <c r="C3880" s="820"/>
      <c r="D3880" s="820"/>
      <c r="F3880" s="820"/>
      <c r="G3880" s="820"/>
      <c r="K3880" s="842"/>
      <c r="L3880" s="842"/>
      <c r="O3880" s="843"/>
    </row>
    <row r="3881" spans="1:15">
      <c r="A3881" s="820"/>
      <c r="B3881" s="820"/>
      <c r="C3881" s="820"/>
      <c r="D3881" s="820"/>
      <c r="F3881" s="820"/>
      <c r="G3881" s="820"/>
      <c r="K3881" s="842"/>
      <c r="L3881" s="842"/>
      <c r="O3881" s="843"/>
    </row>
    <row r="3882" spans="1:15">
      <c r="A3882" s="820"/>
      <c r="B3882" s="820"/>
      <c r="C3882" s="820"/>
      <c r="D3882" s="820"/>
      <c r="F3882" s="820"/>
      <c r="G3882" s="820"/>
      <c r="K3882" s="842"/>
      <c r="L3882" s="842"/>
      <c r="O3882" s="843"/>
    </row>
    <row r="3883" spans="1:15">
      <c r="A3883" s="820"/>
      <c r="B3883" s="820"/>
      <c r="C3883" s="820"/>
      <c r="D3883" s="820"/>
      <c r="F3883" s="820"/>
      <c r="G3883" s="820"/>
      <c r="K3883" s="842"/>
      <c r="L3883" s="842"/>
      <c r="O3883" s="843"/>
    </row>
    <row r="3884" spans="1:15">
      <c r="A3884" s="820"/>
      <c r="B3884" s="820"/>
      <c r="C3884" s="820"/>
      <c r="D3884" s="820"/>
      <c r="F3884" s="820"/>
      <c r="G3884" s="820"/>
      <c r="K3884" s="842"/>
      <c r="L3884" s="842"/>
      <c r="O3884" s="843"/>
    </row>
    <row r="3885" spans="1:15">
      <c r="A3885" s="820"/>
      <c r="B3885" s="820"/>
      <c r="C3885" s="820"/>
      <c r="D3885" s="820"/>
      <c r="F3885" s="820"/>
      <c r="G3885" s="820"/>
      <c r="K3885" s="842"/>
      <c r="L3885" s="842"/>
      <c r="O3885" s="843"/>
    </row>
    <row r="3886" spans="1:15">
      <c r="A3886" s="820"/>
      <c r="B3886" s="820"/>
      <c r="C3886" s="820"/>
      <c r="D3886" s="820"/>
      <c r="F3886" s="820"/>
      <c r="G3886" s="820"/>
      <c r="K3886" s="842"/>
      <c r="L3886" s="842"/>
      <c r="O3886" s="843"/>
    </row>
    <row r="3887" spans="1:15">
      <c r="A3887" s="820"/>
      <c r="B3887" s="820"/>
      <c r="C3887" s="820"/>
      <c r="D3887" s="820"/>
      <c r="F3887" s="820"/>
      <c r="G3887" s="820"/>
      <c r="K3887" s="842"/>
      <c r="L3887" s="842"/>
      <c r="O3887" s="843"/>
    </row>
    <row r="3888" spans="1:15">
      <c r="A3888" s="820"/>
      <c r="B3888" s="820"/>
      <c r="C3888" s="820"/>
      <c r="D3888" s="820"/>
      <c r="F3888" s="820"/>
      <c r="G3888" s="820"/>
      <c r="K3888" s="842"/>
      <c r="L3888" s="842"/>
      <c r="O3888" s="843"/>
    </row>
    <row r="3889" spans="1:15">
      <c r="A3889" s="820"/>
      <c r="B3889" s="820"/>
      <c r="C3889" s="820"/>
      <c r="D3889" s="820"/>
      <c r="F3889" s="820"/>
      <c r="G3889" s="820"/>
      <c r="K3889" s="842"/>
      <c r="L3889" s="842"/>
      <c r="O3889" s="843"/>
    </row>
    <row r="3890" spans="1:15">
      <c r="A3890" s="820"/>
      <c r="B3890" s="820"/>
      <c r="C3890" s="820"/>
      <c r="D3890" s="820"/>
      <c r="F3890" s="820"/>
      <c r="G3890" s="820"/>
      <c r="K3890" s="842"/>
      <c r="L3890" s="842"/>
      <c r="O3890" s="843"/>
    </row>
    <row r="3891" spans="1:15">
      <c r="A3891" s="820"/>
      <c r="B3891" s="820"/>
      <c r="C3891" s="820"/>
      <c r="D3891" s="820"/>
      <c r="F3891" s="820"/>
      <c r="G3891" s="820"/>
      <c r="K3891" s="842"/>
      <c r="L3891" s="842"/>
      <c r="O3891" s="843"/>
    </row>
    <row r="3892" spans="1:15">
      <c r="A3892" s="820"/>
      <c r="B3892" s="820"/>
      <c r="C3892" s="820"/>
      <c r="D3892" s="820"/>
      <c r="F3892" s="820"/>
      <c r="G3892" s="820"/>
      <c r="K3892" s="842"/>
      <c r="L3892" s="842"/>
      <c r="O3892" s="843"/>
    </row>
    <row r="3893" spans="1:15">
      <c r="A3893" s="820"/>
      <c r="B3893" s="820"/>
      <c r="C3893" s="820"/>
      <c r="D3893" s="820"/>
      <c r="F3893" s="820"/>
      <c r="G3893" s="820"/>
      <c r="K3893" s="842"/>
      <c r="L3893" s="842"/>
      <c r="O3893" s="843"/>
    </row>
    <row r="3894" spans="1:15">
      <c r="A3894" s="820"/>
      <c r="B3894" s="820"/>
      <c r="C3894" s="820"/>
      <c r="D3894" s="820"/>
      <c r="F3894" s="820"/>
      <c r="G3894" s="820"/>
      <c r="K3894" s="842"/>
      <c r="L3894" s="842"/>
      <c r="O3894" s="843"/>
    </row>
    <row r="3895" spans="1:15">
      <c r="A3895" s="820"/>
      <c r="B3895" s="820"/>
      <c r="C3895" s="820"/>
      <c r="D3895" s="820"/>
      <c r="F3895" s="820"/>
      <c r="G3895" s="820"/>
      <c r="K3895" s="842"/>
      <c r="L3895" s="842"/>
      <c r="O3895" s="843"/>
    </row>
    <row r="3896" spans="1:15">
      <c r="A3896" s="820"/>
      <c r="B3896" s="820"/>
      <c r="C3896" s="820"/>
      <c r="D3896" s="820"/>
      <c r="F3896" s="820"/>
      <c r="G3896" s="820"/>
      <c r="K3896" s="842"/>
      <c r="L3896" s="842"/>
      <c r="O3896" s="843"/>
    </row>
    <row r="3897" spans="1:15">
      <c r="A3897" s="820"/>
      <c r="B3897" s="820"/>
      <c r="C3897" s="820"/>
      <c r="D3897" s="820"/>
      <c r="F3897" s="820"/>
      <c r="G3897" s="820"/>
      <c r="K3897" s="842"/>
      <c r="L3897" s="842"/>
      <c r="O3897" s="843"/>
    </row>
    <row r="3898" spans="1:15">
      <c r="A3898" s="820"/>
      <c r="B3898" s="820"/>
      <c r="C3898" s="820"/>
      <c r="D3898" s="820"/>
      <c r="F3898" s="820"/>
      <c r="G3898" s="820"/>
      <c r="K3898" s="842"/>
      <c r="L3898" s="842"/>
      <c r="O3898" s="843"/>
    </row>
    <row r="3899" spans="1:15">
      <c r="A3899" s="820"/>
      <c r="B3899" s="820"/>
      <c r="C3899" s="820"/>
      <c r="D3899" s="820"/>
      <c r="F3899" s="820"/>
      <c r="G3899" s="820"/>
      <c r="K3899" s="842"/>
      <c r="L3899" s="842"/>
      <c r="O3899" s="843"/>
    </row>
    <row r="3900" spans="1:15">
      <c r="A3900" s="820"/>
      <c r="B3900" s="820"/>
      <c r="C3900" s="820"/>
      <c r="D3900" s="820"/>
      <c r="F3900" s="820"/>
      <c r="G3900" s="820"/>
      <c r="K3900" s="842"/>
      <c r="L3900" s="842"/>
      <c r="O3900" s="843"/>
    </row>
    <row r="3901" spans="1:15">
      <c r="A3901" s="820"/>
      <c r="B3901" s="820"/>
      <c r="C3901" s="820"/>
      <c r="D3901" s="820"/>
      <c r="F3901" s="820"/>
      <c r="G3901" s="820"/>
      <c r="K3901" s="842"/>
      <c r="L3901" s="842"/>
      <c r="O3901" s="843"/>
    </row>
    <row r="3902" spans="1:15">
      <c r="A3902" s="820"/>
      <c r="B3902" s="820"/>
      <c r="C3902" s="820"/>
      <c r="D3902" s="820"/>
      <c r="F3902" s="820"/>
      <c r="G3902" s="820"/>
      <c r="K3902" s="842"/>
      <c r="L3902" s="842"/>
      <c r="O3902" s="843"/>
    </row>
    <row r="3903" spans="1:15">
      <c r="A3903" s="820"/>
      <c r="B3903" s="820"/>
      <c r="C3903" s="820"/>
      <c r="D3903" s="820"/>
      <c r="F3903" s="820"/>
      <c r="G3903" s="820"/>
      <c r="K3903" s="842"/>
      <c r="L3903" s="842"/>
      <c r="O3903" s="843"/>
    </row>
    <row r="3904" spans="1:15">
      <c r="A3904" s="820"/>
      <c r="B3904" s="820"/>
      <c r="C3904" s="820"/>
      <c r="D3904" s="820"/>
      <c r="F3904" s="820"/>
      <c r="G3904" s="820"/>
      <c r="K3904" s="842"/>
      <c r="L3904" s="842"/>
      <c r="O3904" s="843"/>
    </row>
    <row r="3905" spans="1:15">
      <c r="A3905" s="820"/>
      <c r="B3905" s="820"/>
      <c r="C3905" s="820"/>
      <c r="D3905" s="820"/>
      <c r="F3905" s="820"/>
      <c r="G3905" s="820"/>
      <c r="K3905" s="842"/>
      <c r="L3905" s="842"/>
      <c r="O3905" s="843"/>
    </row>
    <row r="3906" spans="1:15">
      <c r="A3906" s="820"/>
      <c r="B3906" s="820"/>
      <c r="C3906" s="820"/>
      <c r="D3906" s="820"/>
      <c r="F3906" s="820"/>
      <c r="G3906" s="820"/>
      <c r="K3906" s="842"/>
      <c r="L3906" s="842"/>
      <c r="O3906" s="843"/>
    </row>
    <row r="3907" spans="1:15">
      <c r="A3907" s="820"/>
      <c r="B3907" s="820"/>
      <c r="C3907" s="820"/>
      <c r="D3907" s="820"/>
      <c r="F3907" s="820"/>
      <c r="G3907" s="820"/>
      <c r="K3907" s="842"/>
      <c r="L3907" s="842"/>
      <c r="O3907" s="843"/>
    </row>
    <row r="3908" spans="1:15">
      <c r="A3908" s="820"/>
      <c r="B3908" s="820"/>
      <c r="C3908" s="820"/>
      <c r="D3908" s="820"/>
      <c r="F3908" s="820"/>
      <c r="G3908" s="820"/>
      <c r="K3908" s="842"/>
      <c r="L3908" s="842"/>
      <c r="O3908" s="843"/>
    </row>
    <row r="3909" spans="1:15">
      <c r="A3909" s="820"/>
      <c r="B3909" s="820"/>
      <c r="C3909" s="820"/>
      <c r="D3909" s="820"/>
      <c r="F3909" s="820"/>
      <c r="G3909" s="820"/>
      <c r="K3909" s="842"/>
      <c r="L3909" s="842"/>
      <c r="O3909" s="843"/>
    </row>
    <row r="3910" spans="1:15">
      <c r="A3910" s="820"/>
      <c r="B3910" s="820"/>
      <c r="C3910" s="820"/>
      <c r="D3910" s="820"/>
      <c r="F3910" s="820"/>
      <c r="G3910" s="820"/>
      <c r="K3910" s="842"/>
      <c r="L3910" s="842"/>
      <c r="O3910" s="843"/>
    </row>
    <row r="3911" spans="1:15">
      <c r="A3911" s="820"/>
      <c r="B3911" s="820"/>
      <c r="C3911" s="820"/>
      <c r="D3911" s="820"/>
      <c r="F3911" s="820"/>
      <c r="G3911" s="820"/>
      <c r="K3911" s="842"/>
      <c r="L3911" s="842"/>
      <c r="O3911" s="843"/>
    </row>
    <row r="3912" spans="1:15">
      <c r="A3912" s="820"/>
      <c r="B3912" s="820"/>
      <c r="C3912" s="820"/>
      <c r="D3912" s="820"/>
      <c r="F3912" s="820"/>
      <c r="G3912" s="820"/>
      <c r="K3912" s="842"/>
      <c r="L3912" s="842"/>
      <c r="O3912" s="843"/>
    </row>
    <row r="3913" spans="1:15">
      <c r="A3913" s="820"/>
      <c r="B3913" s="820"/>
      <c r="C3913" s="820"/>
      <c r="D3913" s="820"/>
      <c r="F3913" s="820"/>
      <c r="G3913" s="820"/>
      <c r="K3913" s="842"/>
      <c r="L3913" s="842"/>
      <c r="O3913" s="843"/>
    </row>
    <row r="3914" spans="1:15">
      <c r="A3914" s="820"/>
      <c r="B3914" s="820"/>
      <c r="C3914" s="820"/>
      <c r="D3914" s="820"/>
      <c r="F3914" s="820"/>
      <c r="G3914" s="820"/>
      <c r="K3914" s="842"/>
      <c r="L3914" s="842"/>
      <c r="O3914" s="843"/>
    </row>
    <row r="3915" spans="1:15">
      <c r="A3915" s="820"/>
      <c r="B3915" s="820"/>
      <c r="C3915" s="820"/>
      <c r="D3915" s="820"/>
      <c r="F3915" s="820"/>
      <c r="G3915" s="820"/>
      <c r="K3915" s="842"/>
      <c r="L3915" s="842"/>
      <c r="O3915" s="843"/>
    </row>
    <row r="3916" spans="1:15">
      <c r="A3916" s="820"/>
      <c r="B3916" s="820"/>
      <c r="C3916" s="820"/>
      <c r="D3916" s="820"/>
      <c r="F3916" s="820"/>
      <c r="G3916" s="820"/>
      <c r="K3916" s="842"/>
      <c r="L3916" s="842"/>
      <c r="O3916" s="843"/>
    </row>
    <row r="3917" spans="1:15">
      <c r="A3917" s="820"/>
      <c r="B3917" s="820"/>
      <c r="C3917" s="820"/>
      <c r="D3917" s="820"/>
      <c r="F3917" s="820"/>
      <c r="G3917" s="820"/>
      <c r="K3917" s="842"/>
      <c r="L3917" s="842"/>
      <c r="O3917" s="843"/>
    </row>
    <row r="3918" spans="1:15">
      <c r="A3918" s="820"/>
      <c r="B3918" s="820"/>
      <c r="C3918" s="820"/>
      <c r="D3918" s="820"/>
      <c r="F3918" s="820"/>
      <c r="G3918" s="820"/>
      <c r="K3918" s="842"/>
      <c r="L3918" s="842"/>
      <c r="O3918" s="843"/>
    </row>
    <row r="3919" spans="1:15">
      <c r="A3919" s="820"/>
      <c r="B3919" s="820"/>
      <c r="C3919" s="820"/>
      <c r="D3919" s="820"/>
      <c r="F3919" s="820"/>
      <c r="G3919" s="820"/>
      <c r="K3919" s="842"/>
      <c r="L3919" s="842"/>
      <c r="O3919" s="843"/>
    </row>
    <row r="3920" spans="1:15">
      <c r="A3920" s="820"/>
      <c r="B3920" s="820"/>
      <c r="C3920" s="820"/>
      <c r="D3920" s="820"/>
      <c r="F3920" s="820"/>
      <c r="G3920" s="820"/>
      <c r="K3920" s="842"/>
      <c r="L3920" s="842"/>
      <c r="O3920" s="843"/>
    </row>
    <row r="3921" spans="1:15">
      <c r="A3921" s="820"/>
      <c r="B3921" s="820"/>
      <c r="C3921" s="820"/>
      <c r="D3921" s="820"/>
      <c r="F3921" s="820"/>
      <c r="G3921" s="820"/>
      <c r="K3921" s="842"/>
      <c r="L3921" s="842"/>
      <c r="O3921" s="843"/>
    </row>
    <row r="3922" spans="1:15">
      <c r="A3922" s="820"/>
      <c r="B3922" s="820"/>
      <c r="C3922" s="820"/>
      <c r="D3922" s="820"/>
      <c r="F3922" s="820"/>
      <c r="G3922" s="820"/>
      <c r="K3922" s="842"/>
      <c r="L3922" s="842"/>
      <c r="O3922" s="843"/>
    </row>
    <row r="3923" spans="1:15">
      <c r="A3923" s="820"/>
      <c r="B3923" s="820"/>
      <c r="C3923" s="820"/>
      <c r="D3923" s="820"/>
      <c r="F3923" s="820"/>
      <c r="G3923" s="820"/>
      <c r="K3923" s="842"/>
      <c r="L3923" s="842"/>
      <c r="O3923" s="843"/>
    </row>
    <row r="3924" spans="1:15">
      <c r="A3924" s="820"/>
      <c r="B3924" s="820"/>
      <c r="C3924" s="820"/>
      <c r="D3924" s="820"/>
      <c r="F3924" s="820"/>
      <c r="G3924" s="820"/>
      <c r="K3924" s="842"/>
      <c r="L3924" s="842"/>
      <c r="O3924" s="843"/>
    </row>
    <row r="3925" spans="1:15">
      <c r="A3925" s="820"/>
      <c r="B3925" s="820"/>
      <c r="C3925" s="820"/>
      <c r="D3925" s="820"/>
      <c r="F3925" s="820"/>
      <c r="G3925" s="820"/>
      <c r="K3925" s="842"/>
      <c r="L3925" s="842"/>
      <c r="O3925" s="843"/>
    </row>
    <row r="3926" spans="1:15">
      <c r="A3926" s="820"/>
      <c r="B3926" s="820"/>
      <c r="C3926" s="820"/>
      <c r="D3926" s="820"/>
      <c r="F3926" s="820"/>
      <c r="G3926" s="820"/>
      <c r="K3926" s="842"/>
      <c r="L3926" s="842"/>
      <c r="O3926" s="843"/>
    </row>
    <row r="3927" spans="1:15">
      <c r="A3927" s="820"/>
      <c r="B3927" s="820"/>
      <c r="C3927" s="820"/>
      <c r="D3927" s="820"/>
      <c r="F3927" s="820"/>
      <c r="G3927" s="820"/>
      <c r="K3927" s="842"/>
      <c r="L3927" s="842"/>
      <c r="O3927" s="843"/>
    </row>
    <row r="3928" spans="1:15">
      <c r="A3928" s="820"/>
      <c r="B3928" s="820"/>
      <c r="C3928" s="820"/>
      <c r="D3928" s="820"/>
      <c r="F3928" s="820"/>
      <c r="G3928" s="820"/>
      <c r="K3928" s="842"/>
      <c r="L3928" s="842"/>
      <c r="O3928" s="843"/>
    </row>
    <row r="3929" spans="1:15">
      <c r="A3929" s="820"/>
      <c r="B3929" s="820"/>
      <c r="C3929" s="820"/>
      <c r="D3929" s="820"/>
      <c r="F3929" s="820"/>
      <c r="G3929" s="820"/>
      <c r="K3929" s="842"/>
      <c r="L3929" s="842"/>
      <c r="O3929" s="843"/>
    </row>
    <row r="3930" spans="1:15">
      <c r="A3930" s="820"/>
      <c r="B3930" s="820"/>
      <c r="C3930" s="820"/>
      <c r="D3930" s="820"/>
      <c r="F3930" s="820"/>
      <c r="G3930" s="820"/>
      <c r="K3930" s="842"/>
      <c r="L3930" s="842"/>
      <c r="O3930" s="843"/>
    </row>
    <row r="3931" spans="1:15">
      <c r="A3931" s="820"/>
      <c r="B3931" s="820"/>
      <c r="C3931" s="820"/>
      <c r="D3931" s="820"/>
      <c r="F3931" s="820"/>
      <c r="G3931" s="820"/>
      <c r="K3931" s="842"/>
      <c r="L3931" s="842"/>
      <c r="O3931" s="843"/>
    </row>
    <row r="3932" spans="1:15">
      <c r="A3932" s="820"/>
      <c r="B3932" s="820"/>
      <c r="C3932" s="820"/>
      <c r="D3932" s="820"/>
      <c r="F3932" s="820"/>
      <c r="G3932" s="820"/>
      <c r="K3932" s="842"/>
      <c r="L3932" s="842"/>
      <c r="O3932" s="843"/>
    </row>
    <row r="3933" spans="1:15">
      <c r="A3933" s="820"/>
      <c r="B3933" s="820"/>
      <c r="C3933" s="820"/>
      <c r="D3933" s="820"/>
      <c r="F3933" s="820"/>
      <c r="G3933" s="820"/>
      <c r="K3933" s="842"/>
      <c r="L3933" s="842"/>
      <c r="O3933" s="843"/>
    </row>
    <row r="3934" spans="1:15">
      <c r="A3934" s="820"/>
      <c r="B3934" s="820"/>
      <c r="C3934" s="820"/>
      <c r="D3934" s="820"/>
      <c r="F3934" s="820"/>
      <c r="G3934" s="820"/>
      <c r="K3934" s="842"/>
      <c r="L3934" s="842"/>
      <c r="O3934" s="843"/>
    </row>
    <row r="3935" spans="1:15">
      <c r="A3935" s="820"/>
      <c r="B3935" s="820"/>
      <c r="C3935" s="820"/>
      <c r="D3935" s="820"/>
      <c r="F3935" s="820"/>
      <c r="G3935" s="820"/>
      <c r="K3935" s="842"/>
      <c r="L3935" s="842"/>
      <c r="O3935" s="843"/>
    </row>
    <row r="3936" spans="1:15">
      <c r="A3936" s="820"/>
      <c r="B3936" s="820"/>
      <c r="C3936" s="820"/>
      <c r="D3936" s="820"/>
      <c r="F3936" s="820"/>
      <c r="G3936" s="820"/>
      <c r="K3936" s="842"/>
      <c r="L3936" s="842"/>
      <c r="O3936" s="843"/>
    </row>
    <row r="3937" spans="1:15">
      <c r="A3937" s="820"/>
      <c r="B3937" s="820"/>
      <c r="C3937" s="820"/>
      <c r="D3937" s="820"/>
      <c r="F3937" s="820"/>
      <c r="G3937" s="820"/>
      <c r="K3937" s="842"/>
      <c r="L3937" s="842"/>
      <c r="O3937" s="843"/>
    </row>
    <row r="3938" spans="1:15">
      <c r="A3938" s="820"/>
      <c r="B3938" s="820"/>
      <c r="C3938" s="820"/>
      <c r="D3938" s="820"/>
      <c r="F3938" s="820"/>
      <c r="G3938" s="820"/>
      <c r="K3938" s="842"/>
      <c r="L3938" s="842"/>
      <c r="O3938" s="843"/>
    </row>
    <row r="3939" spans="1:15">
      <c r="A3939" s="820"/>
      <c r="B3939" s="820"/>
      <c r="C3939" s="820"/>
      <c r="D3939" s="820"/>
      <c r="F3939" s="820"/>
      <c r="G3939" s="820"/>
      <c r="K3939" s="842"/>
      <c r="L3939" s="842"/>
      <c r="O3939" s="843"/>
    </row>
    <row r="3940" spans="1:15">
      <c r="A3940" s="820"/>
      <c r="B3940" s="820"/>
      <c r="C3940" s="820"/>
      <c r="D3940" s="820"/>
      <c r="F3940" s="820"/>
      <c r="G3940" s="820"/>
      <c r="K3940" s="842"/>
      <c r="L3940" s="842"/>
      <c r="O3940" s="843"/>
    </row>
    <row r="3941" spans="1:15">
      <c r="A3941" s="820"/>
      <c r="B3941" s="820"/>
      <c r="C3941" s="820"/>
      <c r="D3941" s="820"/>
      <c r="F3941" s="820"/>
      <c r="G3941" s="820"/>
      <c r="K3941" s="842"/>
      <c r="L3941" s="842"/>
      <c r="O3941" s="843"/>
    </row>
    <row r="3942" spans="1:15">
      <c r="A3942" s="820"/>
      <c r="B3942" s="820"/>
      <c r="C3942" s="820"/>
      <c r="D3942" s="820"/>
      <c r="F3942" s="820"/>
      <c r="G3942" s="820"/>
      <c r="K3942" s="842"/>
      <c r="L3942" s="842"/>
      <c r="O3942" s="843"/>
    </row>
    <row r="3943" spans="1:15">
      <c r="A3943" s="820"/>
      <c r="B3943" s="820"/>
      <c r="C3943" s="820"/>
      <c r="D3943" s="820"/>
      <c r="F3943" s="820"/>
      <c r="G3943" s="820"/>
      <c r="K3943" s="842"/>
      <c r="L3943" s="842"/>
      <c r="O3943" s="843"/>
    </row>
    <row r="3944" spans="1:15">
      <c r="A3944" s="820"/>
      <c r="B3944" s="820"/>
      <c r="C3944" s="820"/>
      <c r="D3944" s="820"/>
      <c r="F3944" s="820"/>
      <c r="G3944" s="820"/>
      <c r="K3944" s="842"/>
      <c r="L3944" s="842"/>
      <c r="O3944" s="843"/>
    </row>
    <row r="3945" spans="1:15">
      <c r="A3945" s="820"/>
      <c r="B3945" s="820"/>
      <c r="C3945" s="820"/>
      <c r="D3945" s="820"/>
      <c r="F3945" s="820"/>
      <c r="G3945" s="820"/>
      <c r="K3945" s="842"/>
      <c r="L3945" s="842"/>
      <c r="O3945" s="843"/>
    </row>
    <row r="3946" spans="1:15">
      <c r="A3946" s="820"/>
      <c r="B3946" s="820"/>
      <c r="C3946" s="820"/>
      <c r="D3946" s="820"/>
      <c r="F3946" s="820"/>
      <c r="G3946" s="820"/>
      <c r="K3946" s="842"/>
      <c r="L3946" s="842"/>
      <c r="O3946" s="843"/>
    </row>
    <row r="3947" spans="1:15">
      <c r="A3947" s="820"/>
      <c r="B3947" s="820"/>
      <c r="C3947" s="820"/>
      <c r="D3947" s="820"/>
      <c r="F3947" s="820"/>
      <c r="G3947" s="820"/>
      <c r="K3947" s="842"/>
      <c r="L3947" s="842"/>
      <c r="O3947" s="843"/>
    </row>
    <row r="3948" spans="1:15">
      <c r="A3948" s="820"/>
      <c r="B3948" s="820"/>
      <c r="C3948" s="820"/>
      <c r="D3948" s="820"/>
      <c r="F3948" s="820"/>
      <c r="G3948" s="820"/>
      <c r="K3948" s="842"/>
      <c r="L3948" s="842"/>
      <c r="O3948" s="843"/>
    </row>
    <row r="3949" spans="1:15">
      <c r="A3949" s="820"/>
      <c r="B3949" s="820"/>
      <c r="C3949" s="820"/>
      <c r="D3949" s="820"/>
      <c r="F3949" s="820"/>
      <c r="G3949" s="820"/>
      <c r="K3949" s="842"/>
      <c r="L3949" s="842"/>
      <c r="O3949" s="843"/>
    </row>
    <row r="3950" spans="1:15">
      <c r="A3950" s="820"/>
      <c r="B3950" s="820"/>
      <c r="C3950" s="820"/>
      <c r="D3950" s="820"/>
      <c r="F3950" s="820"/>
      <c r="G3950" s="820"/>
      <c r="K3950" s="842"/>
      <c r="L3950" s="842"/>
      <c r="O3950" s="843"/>
    </row>
    <row r="3951" spans="1:15">
      <c r="A3951" s="820"/>
      <c r="B3951" s="820"/>
      <c r="C3951" s="820"/>
      <c r="D3951" s="820"/>
      <c r="F3951" s="820"/>
      <c r="G3951" s="820"/>
      <c r="K3951" s="842"/>
      <c r="L3951" s="842"/>
      <c r="O3951" s="843"/>
    </row>
    <row r="3952" spans="1:15">
      <c r="A3952" s="820"/>
      <c r="B3952" s="820"/>
      <c r="C3952" s="820"/>
      <c r="D3952" s="820"/>
      <c r="F3952" s="820"/>
      <c r="G3952" s="820"/>
      <c r="K3952" s="842"/>
      <c r="L3952" s="842"/>
      <c r="O3952" s="843"/>
    </row>
    <row r="3953" spans="1:15">
      <c r="A3953" s="820"/>
      <c r="B3953" s="820"/>
      <c r="C3953" s="820"/>
      <c r="D3953" s="820"/>
      <c r="F3953" s="820"/>
      <c r="G3953" s="820"/>
      <c r="K3953" s="842"/>
      <c r="L3953" s="842"/>
      <c r="O3953" s="843"/>
    </row>
    <row r="3954" spans="1:15">
      <c r="A3954" s="820"/>
      <c r="B3954" s="820"/>
      <c r="C3954" s="820"/>
      <c r="D3954" s="820"/>
      <c r="F3954" s="820"/>
      <c r="G3954" s="820"/>
      <c r="K3954" s="842"/>
      <c r="L3954" s="842"/>
      <c r="O3954" s="843"/>
    </row>
    <row r="3955" spans="1:15">
      <c r="A3955" s="820"/>
      <c r="B3955" s="820"/>
      <c r="C3955" s="820"/>
      <c r="D3955" s="820"/>
      <c r="F3955" s="820"/>
      <c r="G3955" s="820"/>
      <c r="K3955" s="842"/>
      <c r="L3955" s="842"/>
      <c r="O3955" s="843"/>
    </row>
    <row r="3956" spans="1:15">
      <c r="A3956" s="820"/>
      <c r="B3956" s="820"/>
      <c r="C3956" s="820"/>
      <c r="D3956" s="820"/>
      <c r="F3956" s="820"/>
      <c r="G3956" s="820"/>
      <c r="K3956" s="842"/>
      <c r="L3956" s="842"/>
      <c r="O3956" s="843"/>
    </row>
    <row r="3957" spans="1:15">
      <c r="A3957" s="820"/>
      <c r="B3957" s="820"/>
      <c r="C3957" s="820"/>
      <c r="D3957" s="820"/>
      <c r="F3957" s="820"/>
      <c r="G3957" s="820"/>
      <c r="K3957" s="842"/>
      <c r="L3957" s="842"/>
      <c r="O3957" s="843"/>
    </row>
    <row r="3958" spans="1:15">
      <c r="A3958" s="820"/>
      <c r="B3958" s="820"/>
      <c r="C3958" s="820"/>
      <c r="D3958" s="820"/>
      <c r="F3958" s="820"/>
      <c r="G3958" s="820"/>
      <c r="K3958" s="842"/>
      <c r="L3958" s="842"/>
      <c r="O3958" s="843"/>
    </row>
    <row r="3959" spans="1:15">
      <c r="A3959" s="820"/>
      <c r="B3959" s="820"/>
      <c r="C3959" s="820"/>
      <c r="D3959" s="820"/>
      <c r="F3959" s="820"/>
      <c r="G3959" s="820"/>
      <c r="K3959" s="842"/>
      <c r="L3959" s="842"/>
      <c r="O3959" s="843"/>
    </row>
    <row r="3960" spans="1:15">
      <c r="A3960" s="820"/>
      <c r="B3960" s="820"/>
      <c r="C3960" s="820"/>
      <c r="D3960" s="820"/>
      <c r="F3960" s="820"/>
      <c r="G3960" s="820"/>
      <c r="K3960" s="842"/>
      <c r="L3960" s="842"/>
      <c r="O3960" s="843"/>
    </row>
    <row r="3961" spans="1:15">
      <c r="A3961" s="820"/>
      <c r="B3961" s="820"/>
      <c r="C3961" s="820"/>
      <c r="D3961" s="820"/>
      <c r="F3961" s="820"/>
      <c r="G3961" s="820"/>
      <c r="K3961" s="842"/>
      <c r="L3961" s="842"/>
      <c r="O3961" s="843"/>
    </row>
    <row r="3962" spans="1:15">
      <c r="A3962" s="820"/>
      <c r="B3962" s="820"/>
      <c r="C3962" s="820"/>
      <c r="D3962" s="820"/>
      <c r="F3962" s="820"/>
      <c r="G3962" s="820"/>
      <c r="K3962" s="842"/>
      <c r="L3962" s="842"/>
      <c r="O3962" s="843"/>
    </row>
    <row r="3963" spans="1:15">
      <c r="A3963" s="820"/>
      <c r="B3963" s="820"/>
      <c r="C3963" s="820"/>
      <c r="D3963" s="820"/>
      <c r="F3963" s="820"/>
      <c r="G3963" s="820"/>
      <c r="K3963" s="842"/>
      <c r="L3963" s="842"/>
      <c r="O3963" s="843"/>
    </row>
    <row r="3964" spans="1:15">
      <c r="A3964" s="820"/>
      <c r="B3964" s="820"/>
      <c r="C3964" s="820"/>
      <c r="D3964" s="820"/>
      <c r="F3964" s="820"/>
      <c r="G3964" s="820"/>
      <c r="K3964" s="842"/>
      <c r="L3964" s="842"/>
      <c r="O3964" s="843"/>
    </row>
    <row r="3965" spans="1:15">
      <c r="A3965" s="820"/>
      <c r="B3965" s="820"/>
      <c r="C3965" s="820"/>
      <c r="D3965" s="820"/>
      <c r="F3965" s="820"/>
      <c r="G3965" s="820"/>
      <c r="K3965" s="842"/>
      <c r="L3965" s="842"/>
      <c r="O3965" s="843"/>
    </row>
    <row r="3966" spans="1:15">
      <c r="A3966" s="820"/>
      <c r="B3966" s="820"/>
      <c r="C3966" s="820"/>
      <c r="D3966" s="820"/>
      <c r="F3966" s="820"/>
      <c r="G3966" s="820"/>
      <c r="K3966" s="842"/>
      <c r="L3966" s="842"/>
      <c r="O3966" s="843"/>
    </row>
    <row r="3967" spans="1:15">
      <c r="A3967" s="820"/>
      <c r="B3967" s="820"/>
      <c r="C3967" s="820"/>
      <c r="D3967" s="820"/>
      <c r="F3967" s="820"/>
      <c r="G3967" s="820"/>
      <c r="K3967" s="842"/>
      <c r="L3967" s="842"/>
      <c r="O3967" s="843"/>
    </row>
    <row r="3968" spans="1:15">
      <c r="A3968" s="820"/>
      <c r="B3968" s="820"/>
      <c r="C3968" s="820"/>
      <c r="D3968" s="820"/>
      <c r="F3968" s="820"/>
      <c r="G3968" s="820"/>
      <c r="K3968" s="842"/>
      <c r="L3968" s="842"/>
      <c r="O3968" s="843"/>
    </row>
    <row r="3969" spans="1:15">
      <c r="A3969" s="820"/>
      <c r="B3969" s="820"/>
      <c r="C3969" s="820"/>
      <c r="D3969" s="820"/>
      <c r="F3969" s="820"/>
      <c r="G3969" s="820"/>
      <c r="K3969" s="842"/>
      <c r="L3969" s="842"/>
      <c r="O3969" s="843"/>
    </row>
    <row r="3970" spans="1:15">
      <c r="A3970" s="820"/>
      <c r="B3970" s="820"/>
      <c r="C3970" s="820"/>
      <c r="D3970" s="820"/>
      <c r="F3970" s="820"/>
      <c r="G3970" s="820"/>
      <c r="K3970" s="842"/>
      <c r="L3970" s="842"/>
      <c r="O3970" s="843"/>
    </row>
    <row r="3971" spans="1:15">
      <c r="A3971" s="820"/>
      <c r="B3971" s="820"/>
      <c r="C3971" s="820"/>
      <c r="D3971" s="820"/>
      <c r="F3971" s="820"/>
      <c r="G3971" s="820"/>
      <c r="K3971" s="842"/>
      <c r="L3971" s="842"/>
      <c r="O3971" s="843"/>
    </row>
    <row r="3972" spans="1:15">
      <c r="A3972" s="820"/>
      <c r="B3972" s="820"/>
      <c r="C3972" s="820"/>
      <c r="D3972" s="820"/>
      <c r="F3972" s="820"/>
      <c r="G3972" s="820"/>
      <c r="K3972" s="842"/>
      <c r="L3972" s="842"/>
      <c r="O3972" s="843"/>
    </row>
    <row r="3973" spans="1:15">
      <c r="A3973" s="820"/>
      <c r="B3973" s="820"/>
      <c r="C3973" s="820"/>
      <c r="D3973" s="820"/>
      <c r="F3973" s="820"/>
      <c r="G3973" s="820"/>
      <c r="K3973" s="842"/>
      <c r="L3973" s="842"/>
      <c r="O3973" s="843"/>
    </row>
    <row r="3974" spans="1:15">
      <c r="A3974" s="820"/>
      <c r="B3974" s="820"/>
      <c r="C3974" s="820"/>
      <c r="D3974" s="820"/>
      <c r="F3974" s="820"/>
      <c r="G3974" s="820"/>
      <c r="K3974" s="842"/>
      <c r="L3974" s="842"/>
      <c r="O3974" s="843"/>
    </row>
    <row r="3975" spans="1:15">
      <c r="A3975" s="820"/>
      <c r="B3975" s="820"/>
      <c r="C3975" s="820"/>
      <c r="D3975" s="820"/>
      <c r="F3975" s="820"/>
      <c r="G3975" s="820"/>
      <c r="K3975" s="842"/>
      <c r="L3975" s="842"/>
      <c r="O3975" s="843"/>
    </row>
    <row r="3976" spans="1:15">
      <c r="A3976" s="820"/>
      <c r="B3976" s="820"/>
      <c r="C3976" s="820"/>
      <c r="D3976" s="820"/>
      <c r="F3976" s="820"/>
      <c r="G3976" s="820"/>
      <c r="K3976" s="842"/>
      <c r="L3976" s="842"/>
      <c r="O3976" s="843"/>
    </row>
    <row r="3977" spans="1:15">
      <c r="A3977" s="820"/>
      <c r="B3977" s="820"/>
      <c r="C3977" s="820"/>
      <c r="D3977" s="820"/>
      <c r="F3977" s="820"/>
      <c r="G3977" s="820"/>
      <c r="K3977" s="842"/>
      <c r="L3977" s="842"/>
      <c r="O3977" s="843"/>
    </row>
    <row r="3978" spans="1:15">
      <c r="A3978" s="820"/>
      <c r="B3978" s="820"/>
      <c r="C3978" s="820"/>
      <c r="D3978" s="820"/>
      <c r="F3978" s="820"/>
      <c r="G3978" s="820"/>
      <c r="K3978" s="842"/>
      <c r="L3978" s="842"/>
      <c r="O3978" s="843"/>
    </row>
    <row r="3979" spans="1:15">
      <c r="A3979" s="820"/>
      <c r="B3979" s="820"/>
      <c r="C3979" s="820"/>
      <c r="D3979" s="820"/>
      <c r="F3979" s="820"/>
      <c r="G3979" s="820"/>
      <c r="K3979" s="842"/>
      <c r="L3979" s="842"/>
      <c r="O3979" s="843"/>
    </row>
    <row r="3980" spans="1:15">
      <c r="A3980" s="820"/>
      <c r="B3980" s="820"/>
      <c r="C3980" s="820"/>
      <c r="D3980" s="820"/>
      <c r="F3980" s="820"/>
      <c r="G3980" s="820"/>
      <c r="K3980" s="842"/>
      <c r="L3980" s="842"/>
      <c r="O3980" s="843"/>
    </row>
    <row r="3981" spans="1:15">
      <c r="A3981" s="820"/>
      <c r="B3981" s="820"/>
      <c r="C3981" s="820"/>
      <c r="D3981" s="820"/>
      <c r="F3981" s="820"/>
      <c r="G3981" s="820"/>
      <c r="K3981" s="842"/>
      <c r="L3981" s="842"/>
      <c r="O3981" s="843"/>
    </row>
    <row r="3982" spans="1:15">
      <c r="A3982" s="820"/>
      <c r="B3982" s="820"/>
      <c r="C3982" s="820"/>
      <c r="D3982" s="820"/>
      <c r="F3982" s="820"/>
      <c r="G3982" s="820"/>
      <c r="K3982" s="842"/>
      <c r="L3982" s="842"/>
      <c r="O3982" s="843"/>
    </row>
    <row r="3983" spans="1:15">
      <c r="A3983" s="820"/>
      <c r="B3983" s="820"/>
      <c r="C3983" s="820"/>
      <c r="D3983" s="820"/>
      <c r="F3983" s="820"/>
      <c r="G3983" s="820"/>
      <c r="K3983" s="842"/>
      <c r="L3983" s="842"/>
      <c r="O3983" s="843"/>
    </row>
    <row r="3984" spans="1:15">
      <c r="A3984" s="820"/>
      <c r="B3984" s="820"/>
      <c r="C3984" s="820"/>
      <c r="D3984" s="820"/>
      <c r="F3984" s="820"/>
      <c r="G3984" s="820"/>
      <c r="K3984" s="842"/>
      <c r="L3984" s="842"/>
      <c r="O3984" s="843"/>
    </row>
    <row r="3985" spans="1:15">
      <c r="A3985" s="820"/>
      <c r="B3985" s="820"/>
      <c r="C3985" s="820"/>
      <c r="D3985" s="820"/>
      <c r="F3985" s="820"/>
      <c r="G3985" s="820"/>
      <c r="K3985" s="842"/>
      <c r="L3985" s="842"/>
      <c r="O3985" s="843"/>
    </row>
    <row r="3986" spans="1:15">
      <c r="A3986" s="820"/>
      <c r="B3986" s="820"/>
      <c r="C3986" s="820"/>
      <c r="D3986" s="820"/>
      <c r="F3986" s="820"/>
      <c r="G3986" s="820"/>
      <c r="K3986" s="842"/>
      <c r="L3986" s="842"/>
      <c r="O3986" s="843"/>
    </row>
    <row r="3987" spans="1:15">
      <c r="A3987" s="820"/>
      <c r="B3987" s="820"/>
      <c r="C3987" s="820"/>
      <c r="D3987" s="820"/>
      <c r="F3987" s="820"/>
      <c r="G3987" s="820"/>
      <c r="K3987" s="842"/>
      <c r="L3987" s="842"/>
      <c r="O3987" s="843"/>
    </row>
    <row r="3988" spans="1:15">
      <c r="A3988" s="820"/>
      <c r="B3988" s="820"/>
      <c r="C3988" s="820"/>
      <c r="D3988" s="820"/>
      <c r="F3988" s="820"/>
      <c r="G3988" s="820"/>
      <c r="K3988" s="842"/>
      <c r="L3988" s="842"/>
      <c r="O3988" s="843"/>
    </row>
    <row r="3989" spans="1:15">
      <c r="A3989" s="820"/>
      <c r="B3989" s="820"/>
      <c r="C3989" s="820"/>
      <c r="D3989" s="820"/>
      <c r="F3989" s="820"/>
      <c r="G3989" s="820"/>
      <c r="K3989" s="842"/>
      <c r="L3989" s="842"/>
      <c r="O3989" s="843"/>
    </row>
    <row r="3990" spans="1:15">
      <c r="A3990" s="820"/>
      <c r="B3990" s="820"/>
      <c r="C3990" s="820"/>
      <c r="D3990" s="820"/>
      <c r="F3990" s="820"/>
      <c r="G3990" s="820"/>
      <c r="K3990" s="842"/>
      <c r="L3990" s="842"/>
      <c r="O3990" s="843"/>
    </row>
    <row r="3991" spans="1:15">
      <c r="A3991" s="820"/>
      <c r="B3991" s="820"/>
      <c r="C3991" s="820"/>
      <c r="D3991" s="820"/>
      <c r="F3991" s="820"/>
      <c r="G3991" s="820"/>
      <c r="K3991" s="842"/>
      <c r="L3991" s="842"/>
      <c r="O3991" s="843"/>
    </row>
    <row r="3992" spans="1:15">
      <c r="A3992" s="820"/>
      <c r="B3992" s="820"/>
      <c r="C3992" s="820"/>
      <c r="D3992" s="820"/>
      <c r="F3992" s="820"/>
      <c r="G3992" s="820"/>
      <c r="K3992" s="842"/>
      <c r="L3992" s="842"/>
      <c r="O3992" s="843"/>
    </row>
    <row r="3993" spans="1:15">
      <c r="A3993" s="820"/>
      <c r="B3993" s="820"/>
      <c r="C3993" s="820"/>
      <c r="D3993" s="820"/>
      <c r="F3993" s="820"/>
      <c r="G3993" s="820"/>
      <c r="K3993" s="842"/>
      <c r="L3993" s="842"/>
      <c r="O3993" s="843"/>
    </row>
    <row r="3994" spans="1:15">
      <c r="A3994" s="820"/>
      <c r="B3994" s="820"/>
      <c r="C3994" s="820"/>
      <c r="D3994" s="820"/>
      <c r="F3994" s="820"/>
      <c r="G3994" s="820"/>
      <c r="K3994" s="842"/>
      <c r="L3994" s="842"/>
      <c r="O3994" s="843"/>
    </row>
    <row r="3995" spans="1:15">
      <c r="A3995" s="820"/>
      <c r="B3995" s="820"/>
      <c r="C3995" s="820"/>
      <c r="D3995" s="820"/>
      <c r="F3995" s="820"/>
      <c r="G3995" s="820"/>
      <c r="K3995" s="842"/>
      <c r="L3995" s="842"/>
      <c r="O3995" s="843"/>
    </row>
    <row r="3996" spans="1:15">
      <c r="A3996" s="820"/>
      <c r="B3996" s="820"/>
      <c r="C3996" s="820"/>
      <c r="D3996" s="820"/>
      <c r="F3996" s="820"/>
      <c r="G3996" s="820"/>
      <c r="K3996" s="842"/>
      <c r="L3996" s="842"/>
      <c r="O3996" s="843"/>
    </row>
    <row r="3997" spans="1:15">
      <c r="A3997" s="820"/>
      <c r="B3997" s="820"/>
      <c r="C3997" s="820"/>
      <c r="D3997" s="820"/>
      <c r="F3997" s="820"/>
      <c r="G3997" s="820"/>
      <c r="K3997" s="842"/>
      <c r="L3997" s="842"/>
      <c r="O3997" s="843"/>
    </row>
    <row r="3998" spans="1:15">
      <c r="A3998" s="820"/>
      <c r="B3998" s="820"/>
      <c r="C3998" s="820"/>
      <c r="D3998" s="820"/>
      <c r="F3998" s="820"/>
      <c r="G3998" s="820"/>
      <c r="K3998" s="842"/>
      <c r="L3998" s="842"/>
      <c r="O3998" s="843"/>
    </row>
    <row r="3999" spans="1:15">
      <c r="A3999" s="820"/>
      <c r="B3999" s="820"/>
      <c r="C3999" s="820"/>
      <c r="D3999" s="820"/>
      <c r="F3999" s="820"/>
      <c r="G3999" s="820"/>
      <c r="K3999" s="842"/>
      <c r="L3999" s="842"/>
      <c r="O3999" s="843"/>
    </row>
    <row r="4000" spans="1:15">
      <c r="A4000" s="820"/>
      <c r="B4000" s="820"/>
      <c r="C4000" s="820"/>
      <c r="D4000" s="820"/>
      <c r="F4000" s="820"/>
      <c r="G4000" s="820"/>
      <c r="K4000" s="842"/>
      <c r="L4000" s="842"/>
      <c r="O4000" s="843"/>
    </row>
    <row r="4001" spans="1:15">
      <c r="A4001" s="820"/>
      <c r="B4001" s="820"/>
      <c r="C4001" s="820"/>
      <c r="D4001" s="820"/>
      <c r="F4001" s="820"/>
      <c r="G4001" s="820"/>
      <c r="K4001" s="842"/>
      <c r="L4001" s="842"/>
      <c r="O4001" s="843"/>
    </row>
    <row r="4002" spans="1:15">
      <c r="A4002" s="820"/>
      <c r="B4002" s="820"/>
      <c r="C4002" s="820"/>
      <c r="D4002" s="820"/>
      <c r="F4002" s="820"/>
      <c r="G4002" s="820"/>
      <c r="K4002" s="842"/>
      <c r="L4002" s="842"/>
      <c r="O4002" s="843"/>
    </row>
    <row r="4003" spans="1:15">
      <c r="A4003" s="820"/>
      <c r="B4003" s="820"/>
      <c r="C4003" s="820"/>
      <c r="D4003" s="820"/>
      <c r="F4003" s="820"/>
      <c r="G4003" s="820"/>
      <c r="K4003" s="842"/>
      <c r="L4003" s="842"/>
      <c r="O4003" s="843"/>
    </row>
    <row r="4004" spans="1:15">
      <c r="A4004" s="820"/>
      <c r="B4004" s="820"/>
      <c r="C4004" s="820"/>
      <c r="D4004" s="820"/>
      <c r="F4004" s="820"/>
      <c r="G4004" s="820"/>
      <c r="K4004" s="842"/>
      <c r="L4004" s="842"/>
      <c r="O4004" s="843"/>
    </row>
    <row r="4005" spans="1:15">
      <c r="A4005" s="820"/>
      <c r="B4005" s="820"/>
      <c r="C4005" s="820"/>
      <c r="D4005" s="820"/>
      <c r="F4005" s="820"/>
      <c r="G4005" s="820"/>
      <c r="K4005" s="842"/>
      <c r="L4005" s="842"/>
      <c r="O4005" s="843"/>
    </row>
    <row r="4006" spans="1:15">
      <c r="A4006" s="820"/>
      <c r="B4006" s="820"/>
      <c r="C4006" s="820"/>
      <c r="D4006" s="820"/>
      <c r="F4006" s="820"/>
      <c r="G4006" s="820"/>
      <c r="K4006" s="842"/>
      <c r="L4006" s="842"/>
      <c r="O4006" s="843"/>
    </row>
    <row r="4007" spans="1:15">
      <c r="A4007" s="820"/>
      <c r="B4007" s="820"/>
      <c r="C4007" s="820"/>
      <c r="D4007" s="820"/>
      <c r="F4007" s="820"/>
      <c r="G4007" s="820"/>
      <c r="K4007" s="842"/>
      <c r="L4007" s="842"/>
      <c r="O4007" s="843"/>
    </row>
    <row r="4008" spans="1:15">
      <c r="A4008" s="820"/>
      <c r="B4008" s="820"/>
      <c r="C4008" s="820"/>
      <c r="D4008" s="820"/>
      <c r="F4008" s="820"/>
      <c r="G4008" s="820"/>
      <c r="K4008" s="842"/>
      <c r="L4008" s="842"/>
      <c r="O4008" s="843"/>
    </row>
    <row r="4009" spans="1:15">
      <c r="A4009" s="820"/>
      <c r="B4009" s="820"/>
      <c r="C4009" s="820"/>
      <c r="D4009" s="820"/>
      <c r="F4009" s="820"/>
      <c r="G4009" s="820"/>
      <c r="K4009" s="842"/>
      <c r="L4009" s="842"/>
      <c r="O4009" s="843"/>
    </row>
    <row r="4010" spans="1:15">
      <c r="A4010" s="820"/>
      <c r="B4010" s="820"/>
      <c r="C4010" s="820"/>
      <c r="D4010" s="820"/>
      <c r="F4010" s="820"/>
      <c r="G4010" s="820"/>
      <c r="K4010" s="842"/>
      <c r="L4010" s="842"/>
      <c r="O4010" s="843"/>
    </row>
    <row r="4011" spans="1:15">
      <c r="A4011" s="820"/>
      <c r="B4011" s="820"/>
      <c r="C4011" s="820"/>
      <c r="D4011" s="820"/>
      <c r="F4011" s="820"/>
      <c r="G4011" s="820"/>
      <c r="K4011" s="842"/>
      <c r="L4011" s="842"/>
      <c r="O4011" s="843"/>
    </row>
    <row r="4012" spans="1:15">
      <c r="A4012" s="820"/>
      <c r="B4012" s="820"/>
      <c r="C4012" s="820"/>
      <c r="D4012" s="820"/>
      <c r="F4012" s="820"/>
      <c r="G4012" s="820"/>
      <c r="K4012" s="842"/>
      <c r="L4012" s="842"/>
      <c r="O4012" s="843"/>
    </row>
    <row r="4013" spans="1:15">
      <c r="A4013" s="820"/>
      <c r="B4013" s="820"/>
      <c r="C4013" s="820"/>
      <c r="D4013" s="820"/>
      <c r="F4013" s="820"/>
      <c r="G4013" s="820"/>
      <c r="K4013" s="842"/>
      <c r="L4013" s="842"/>
      <c r="O4013" s="843"/>
    </row>
    <row r="4014" spans="1:15">
      <c r="A4014" s="820"/>
      <c r="B4014" s="820"/>
      <c r="C4014" s="820"/>
      <c r="D4014" s="820"/>
      <c r="F4014" s="820"/>
      <c r="G4014" s="820"/>
      <c r="K4014" s="842"/>
      <c r="L4014" s="842"/>
      <c r="O4014" s="843"/>
    </row>
    <row r="4015" spans="1:15">
      <c r="A4015" s="820"/>
      <c r="B4015" s="820"/>
      <c r="C4015" s="820"/>
      <c r="D4015" s="820"/>
      <c r="F4015" s="820"/>
      <c r="G4015" s="820"/>
      <c r="K4015" s="842"/>
      <c r="L4015" s="842"/>
      <c r="O4015" s="843"/>
    </row>
    <row r="4016" spans="1:15">
      <c r="A4016" s="820"/>
      <c r="B4016" s="820"/>
      <c r="C4016" s="820"/>
      <c r="D4016" s="820"/>
      <c r="F4016" s="820"/>
      <c r="G4016" s="820"/>
      <c r="K4016" s="842"/>
      <c r="L4016" s="842"/>
      <c r="O4016" s="843"/>
    </row>
    <row r="4017" spans="1:15">
      <c r="A4017" s="820"/>
      <c r="B4017" s="820"/>
      <c r="C4017" s="820"/>
      <c r="D4017" s="820"/>
      <c r="F4017" s="820"/>
      <c r="G4017" s="820"/>
      <c r="K4017" s="842"/>
      <c r="L4017" s="842"/>
      <c r="O4017" s="843"/>
    </row>
    <row r="4018" spans="1:15">
      <c r="A4018" s="820"/>
      <c r="B4018" s="820"/>
      <c r="C4018" s="820"/>
      <c r="D4018" s="820"/>
      <c r="F4018" s="820"/>
      <c r="G4018" s="820"/>
      <c r="K4018" s="842"/>
      <c r="L4018" s="842"/>
      <c r="O4018" s="843"/>
    </row>
    <row r="4019" spans="1:15">
      <c r="A4019" s="820"/>
      <c r="B4019" s="820"/>
      <c r="C4019" s="820"/>
      <c r="D4019" s="820"/>
      <c r="F4019" s="820"/>
      <c r="G4019" s="820"/>
      <c r="K4019" s="842"/>
      <c r="L4019" s="842"/>
      <c r="O4019" s="843"/>
    </row>
    <row r="4020" spans="1:15">
      <c r="A4020" s="820"/>
      <c r="B4020" s="820"/>
      <c r="C4020" s="820"/>
      <c r="D4020" s="820"/>
      <c r="F4020" s="820"/>
      <c r="G4020" s="820"/>
      <c r="K4020" s="842"/>
      <c r="L4020" s="842"/>
      <c r="O4020" s="843"/>
    </row>
    <row r="4021" spans="1:15">
      <c r="A4021" s="820"/>
      <c r="B4021" s="820"/>
      <c r="C4021" s="820"/>
      <c r="D4021" s="820"/>
      <c r="F4021" s="820"/>
      <c r="G4021" s="820"/>
      <c r="K4021" s="842"/>
      <c r="L4021" s="842"/>
      <c r="O4021" s="843"/>
    </row>
    <row r="4022" spans="1:15">
      <c r="A4022" s="820"/>
      <c r="B4022" s="820"/>
      <c r="C4022" s="820"/>
      <c r="D4022" s="820"/>
      <c r="F4022" s="820"/>
      <c r="G4022" s="820"/>
      <c r="K4022" s="842"/>
      <c r="L4022" s="842"/>
      <c r="O4022" s="843"/>
    </row>
    <row r="4023" spans="1:15">
      <c r="A4023" s="820"/>
      <c r="B4023" s="820"/>
      <c r="C4023" s="820"/>
      <c r="D4023" s="820"/>
      <c r="F4023" s="820"/>
      <c r="G4023" s="820"/>
      <c r="K4023" s="842"/>
      <c r="L4023" s="842"/>
      <c r="O4023" s="843"/>
    </row>
    <row r="4024" spans="1:15">
      <c r="A4024" s="820"/>
      <c r="B4024" s="820"/>
      <c r="C4024" s="820"/>
      <c r="D4024" s="820"/>
      <c r="F4024" s="820"/>
      <c r="G4024" s="820"/>
      <c r="K4024" s="842"/>
      <c r="L4024" s="842"/>
      <c r="O4024" s="843"/>
    </row>
    <row r="4025" spans="1:15">
      <c r="A4025" s="820"/>
      <c r="B4025" s="820"/>
      <c r="C4025" s="820"/>
      <c r="D4025" s="820"/>
      <c r="F4025" s="820"/>
      <c r="G4025" s="820"/>
      <c r="K4025" s="842"/>
      <c r="L4025" s="842"/>
      <c r="O4025" s="843"/>
    </row>
    <row r="4026" spans="1:15">
      <c r="A4026" s="820"/>
      <c r="B4026" s="820"/>
      <c r="C4026" s="820"/>
      <c r="D4026" s="820"/>
      <c r="F4026" s="820"/>
      <c r="G4026" s="820"/>
      <c r="K4026" s="842"/>
      <c r="L4026" s="842"/>
      <c r="O4026" s="843"/>
    </row>
    <row r="4027" spans="1:15">
      <c r="A4027" s="820"/>
      <c r="B4027" s="820"/>
      <c r="C4027" s="820"/>
      <c r="D4027" s="820"/>
      <c r="F4027" s="820"/>
      <c r="G4027" s="820"/>
      <c r="K4027" s="842"/>
      <c r="L4027" s="842"/>
      <c r="O4027" s="843"/>
    </row>
    <row r="4028" spans="1:15">
      <c r="A4028" s="820"/>
      <c r="B4028" s="820"/>
      <c r="C4028" s="820"/>
      <c r="D4028" s="820"/>
      <c r="F4028" s="820"/>
      <c r="G4028" s="820"/>
      <c r="K4028" s="842"/>
      <c r="L4028" s="842"/>
      <c r="O4028" s="843"/>
    </row>
    <row r="4029" spans="1:15">
      <c r="A4029" s="820"/>
      <c r="B4029" s="820"/>
      <c r="C4029" s="820"/>
      <c r="D4029" s="820"/>
      <c r="F4029" s="820"/>
      <c r="G4029" s="820"/>
      <c r="K4029" s="842"/>
      <c r="L4029" s="842"/>
      <c r="O4029" s="843"/>
    </row>
    <row r="4030" spans="1:15">
      <c r="A4030" s="820"/>
      <c r="B4030" s="820"/>
      <c r="C4030" s="820"/>
      <c r="D4030" s="820"/>
      <c r="F4030" s="820"/>
      <c r="G4030" s="820"/>
      <c r="K4030" s="842"/>
      <c r="L4030" s="842"/>
      <c r="O4030" s="843"/>
    </row>
    <row r="4031" spans="1:15">
      <c r="A4031" s="820"/>
      <c r="B4031" s="820"/>
      <c r="C4031" s="820"/>
      <c r="D4031" s="820"/>
      <c r="F4031" s="820"/>
      <c r="G4031" s="820"/>
      <c r="K4031" s="842"/>
      <c r="L4031" s="842"/>
      <c r="O4031" s="843"/>
    </row>
    <row r="4032" spans="1:15">
      <c r="A4032" s="820"/>
      <c r="B4032" s="820"/>
      <c r="C4032" s="820"/>
      <c r="D4032" s="820"/>
      <c r="F4032" s="820"/>
      <c r="G4032" s="820"/>
      <c r="K4032" s="842"/>
      <c r="L4032" s="842"/>
      <c r="O4032" s="843"/>
    </row>
    <row r="4033" spans="1:15">
      <c r="A4033" s="820"/>
      <c r="B4033" s="820"/>
      <c r="C4033" s="820"/>
      <c r="D4033" s="820"/>
      <c r="F4033" s="820"/>
      <c r="G4033" s="820"/>
      <c r="K4033" s="842"/>
      <c r="L4033" s="842"/>
      <c r="O4033" s="843"/>
    </row>
    <row r="4034" spans="1:15">
      <c r="A4034" s="820"/>
      <c r="B4034" s="820"/>
      <c r="C4034" s="820"/>
      <c r="D4034" s="820"/>
      <c r="F4034" s="820"/>
      <c r="G4034" s="820"/>
      <c r="K4034" s="842"/>
      <c r="L4034" s="842"/>
      <c r="O4034" s="843"/>
    </row>
    <row r="4035" spans="1:15">
      <c r="A4035" s="820"/>
      <c r="B4035" s="820"/>
      <c r="C4035" s="820"/>
      <c r="D4035" s="820"/>
      <c r="F4035" s="820"/>
      <c r="G4035" s="820"/>
      <c r="K4035" s="842"/>
      <c r="L4035" s="842"/>
      <c r="O4035" s="843"/>
    </row>
    <row r="4036" spans="1:15">
      <c r="A4036" s="820"/>
      <c r="B4036" s="820"/>
      <c r="C4036" s="820"/>
      <c r="D4036" s="820"/>
      <c r="F4036" s="820"/>
      <c r="G4036" s="820"/>
      <c r="K4036" s="842"/>
      <c r="L4036" s="842"/>
      <c r="O4036" s="843"/>
    </row>
    <row r="4037" spans="1:15">
      <c r="A4037" s="820"/>
      <c r="B4037" s="820"/>
      <c r="C4037" s="820"/>
      <c r="D4037" s="820"/>
      <c r="F4037" s="820"/>
      <c r="G4037" s="820"/>
      <c r="K4037" s="842"/>
      <c r="L4037" s="842"/>
      <c r="O4037" s="843"/>
    </row>
    <row r="4038" spans="1:15">
      <c r="A4038" s="820"/>
      <c r="B4038" s="820"/>
      <c r="C4038" s="820"/>
      <c r="D4038" s="820"/>
      <c r="F4038" s="820"/>
      <c r="G4038" s="820"/>
      <c r="K4038" s="842"/>
      <c r="L4038" s="842"/>
      <c r="O4038" s="843"/>
    </row>
    <row r="4039" spans="1:15">
      <c r="A4039" s="820"/>
      <c r="B4039" s="820"/>
      <c r="C4039" s="820"/>
      <c r="D4039" s="820"/>
      <c r="F4039" s="820"/>
      <c r="G4039" s="820"/>
      <c r="K4039" s="842"/>
      <c r="L4039" s="842"/>
      <c r="O4039" s="843"/>
    </row>
    <row r="4040" spans="1:15">
      <c r="A4040" s="820"/>
      <c r="B4040" s="820"/>
      <c r="C4040" s="820"/>
      <c r="D4040" s="820"/>
      <c r="F4040" s="820"/>
      <c r="G4040" s="820"/>
      <c r="K4040" s="842"/>
      <c r="L4040" s="842"/>
      <c r="O4040" s="843"/>
    </row>
    <row r="4041" spans="1:15">
      <c r="A4041" s="820"/>
      <c r="B4041" s="820"/>
      <c r="C4041" s="820"/>
      <c r="D4041" s="820"/>
      <c r="F4041" s="820"/>
      <c r="G4041" s="820"/>
      <c r="K4041" s="842"/>
      <c r="L4041" s="842"/>
      <c r="O4041" s="843"/>
    </row>
    <row r="4042" spans="1:15">
      <c r="A4042" s="820"/>
      <c r="B4042" s="820"/>
      <c r="C4042" s="820"/>
      <c r="D4042" s="820"/>
      <c r="F4042" s="820"/>
      <c r="G4042" s="820"/>
      <c r="K4042" s="842"/>
      <c r="L4042" s="842"/>
      <c r="O4042" s="843"/>
    </row>
    <row r="4043" spans="1:15">
      <c r="A4043" s="820"/>
      <c r="B4043" s="820"/>
      <c r="C4043" s="820"/>
      <c r="D4043" s="820"/>
      <c r="F4043" s="820"/>
      <c r="G4043" s="820"/>
      <c r="K4043" s="842"/>
      <c r="L4043" s="842"/>
      <c r="O4043" s="843"/>
    </row>
    <row r="4044" spans="1:15">
      <c r="A4044" s="820"/>
      <c r="B4044" s="820"/>
      <c r="C4044" s="820"/>
      <c r="D4044" s="820"/>
      <c r="F4044" s="820"/>
      <c r="G4044" s="820"/>
      <c r="K4044" s="842"/>
      <c r="L4044" s="842"/>
      <c r="O4044" s="843"/>
    </row>
    <row r="4045" spans="1:15">
      <c r="A4045" s="820"/>
      <c r="B4045" s="820"/>
      <c r="C4045" s="820"/>
      <c r="D4045" s="820"/>
      <c r="F4045" s="820"/>
      <c r="G4045" s="820"/>
      <c r="K4045" s="842"/>
      <c r="L4045" s="842"/>
      <c r="O4045" s="843"/>
    </row>
    <row r="4046" spans="1:15">
      <c r="A4046" s="820"/>
      <c r="B4046" s="820"/>
      <c r="C4046" s="820"/>
      <c r="D4046" s="820"/>
      <c r="F4046" s="820"/>
      <c r="G4046" s="820"/>
      <c r="K4046" s="842"/>
      <c r="L4046" s="842"/>
      <c r="O4046" s="843"/>
    </row>
    <row r="4047" spans="1:15">
      <c r="A4047" s="820"/>
      <c r="B4047" s="820"/>
      <c r="C4047" s="820"/>
      <c r="D4047" s="820"/>
      <c r="F4047" s="820"/>
      <c r="G4047" s="820"/>
      <c r="K4047" s="842"/>
      <c r="L4047" s="842"/>
      <c r="O4047" s="843"/>
    </row>
    <row r="4048" spans="1:15">
      <c r="A4048" s="820"/>
      <c r="B4048" s="820"/>
      <c r="C4048" s="820"/>
      <c r="D4048" s="820"/>
      <c r="F4048" s="820"/>
      <c r="G4048" s="820"/>
      <c r="K4048" s="842"/>
      <c r="L4048" s="842"/>
      <c r="O4048" s="843"/>
    </row>
    <row r="4049" spans="1:15">
      <c r="A4049" s="820"/>
      <c r="B4049" s="820"/>
      <c r="C4049" s="820"/>
      <c r="D4049" s="820"/>
      <c r="F4049" s="820"/>
      <c r="G4049" s="820"/>
      <c r="K4049" s="842"/>
      <c r="L4049" s="842"/>
      <c r="O4049" s="843"/>
    </row>
    <row r="4050" spans="1:15">
      <c r="A4050" s="820"/>
      <c r="B4050" s="820"/>
      <c r="C4050" s="820"/>
      <c r="D4050" s="820"/>
      <c r="F4050" s="820"/>
      <c r="G4050" s="820"/>
      <c r="K4050" s="842"/>
      <c r="L4050" s="842"/>
      <c r="O4050" s="843"/>
    </row>
    <row r="4051" spans="1:15">
      <c r="A4051" s="820"/>
      <c r="B4051" s="820"/>
      <c r="C4051" s="820"/>
      <c r="D4051" s="820"/>
      <c r="F4051" s="820"/>
      <c r="G4051" s="820"/>
      <c r="K4051" s="842"/>
      <c r="L4051" s="842"/>
      <c r="O4051" s="843"/>
    </row>
    <row r="4052" spans="1:15">
      <c r="A4052" s="820"/>
      <c r="B4052" s="820"/>
      <c r="C4052" s="820"/>
      <c r="D4052" s="820"/>
      <c r="F4052" s="820"/>
      <c r="G4052" s="820"/>
      <c r="K4052" s="842"/>
      <c r="L4052" s="842"/>
      <c r="O4052" s="843"/>
    </row>
    <row r="4053" spans="1:15">
      <c r="A4053" s="820"/>
      <c r="B4053" s="820"/>
      <c r="C4053" s="820"/>
      <c r="D4053" s="820"/>
      <c r="F4053" s="820"/>
      <c r="G4053" s="820"/>
      <c r="K4053" s="842"/>
      <c r="L4053" s="842"/>
      <c r="O4053" s="843"/>
    </row>
    <row r="4054" spans="1:15">
      <c r="A4054" s="820"/>
      <c r="B4054" s="820"/>
      <c r="C4054" s="820"/>
      <c r="D4054" s="820"/>
      <c r="F4054" s="820"/>
      <c r="G4054" s="820"/>
      <c r="K4054" s="842"/>
      <c r="L4054" s="842"/>
      <c r="O4054" s="843"/>
    </row>
    <row r="4055" spans="1:15">
      <c r="A4055" s="820"/>
      <c r="B4055" s="820"/>
      <c r="C4055" s="820"/>
      <c r="D4055" s="820"/>
      <c r="F4055" s="820"/>
      <c r="G4055" s="820"/>
      <c r="K4055" s="842"/>
      <c r="L4055" s="842"/>
      <c r="O4055" s="843"/>
    </row>
    <row r="4056" spans="1:15">
      <c r="A4056" s="820"/>
      <c r="B4056" s="820"/>
      <c r="C4056" s="820"/>
      <c r="D4056" s="820"/>
      <c r="F4056" s="820"/>
      <c r="G4056" s="820"/>
      <c r="K4056" s="842"/>
      <c r="L4056" s="842"/>
      <c r="O4056" s="843"/>
    </row>
    <row r="4057" spans="1:15">
      <c r="A4057" s="820"/>
      <c r="B4057" s="820"/>
      <c r="C4057" s="820"/>
      <c r="D4057" s="820"/>
      <c r="F4057" s="820"/>
      <c r="G4057" s="820"/>
      <c r="K4057" s="842"/>
      <c r="L4057" s="842"/>
      <c r="O4057" s="843"/>
    </row>
    <row r="4058" spans="1:15">
      <c r="A4058" s="820"/>
      <c r="B4058" s="820"/>
      <c r="C4058" s="820"/>
      <c r="D4058" s="820"/>
      <c r="F4058" s="820"/>
      <c r="G4058" s="820"/>
      <c r="K4058" s="842"/>
      <c r="L4058" s="842"/>
      <c r="O4058" s="843"/>
    </row>
    <row r="4059" spans="1:15">
      <c r="A4059" s="820"/>
      <c r="B4059" s="820"/>
      <c r="C4059" s="820"/>
      <c r="D4059" s="820"/>
      <c r="F4059" s="820"/>
      <c r="G4059" s="820"/>
      <c r="K4059" s="842"/>
      <c r="L4059" s="842"/>
      <c r="O4059" s="843"/>
    </row>
    <row r="4060" spans="1:15">
      <c r="A4060" s="820"/>
      <c r="B4060" s="820"/>
      <c r="C4060" s="820"/>
      <c r="D4060" s="820"/>
      <c r="F4060" s="820"/>
      <c r="G4060" s="820"/>
      <c r="K4060" s="842"/>
      <c r="L4060" s="842"/>
      <c r="O4060" s="843"/>
    </row>
    <row r="4061" spans="1:15">
      <c r="A4061" s="820"/>
      <c r="B4061" s="820"/>
      <c r="C4061" s="820"/>
      <c r="D4061" s="820"/>
      <c r="F4061" s="820"/>
      <c r="G4061" s="820"/>
      <c r="K4061" s="842"/>
      <c r="L4061" s="842"/>
      <c r="O4061" s="843"/>
    </row>
    <row r="4062" spans="1:15">
      <c r="A4062" s="820"/>
      <c r="B4062" s="820"/>
      <c r="C4062" s="820"/>
      <c r="D4062" s="820"/>
      <c r="F4062" s="820"/>
      <c r="G4062" s="820"/>
      <c r="K4062" s="842"/>
      <c r="L4062" s="842"/>
      <c r="O4062" s="843"/>
    </row>
    <row r="4063" spans="1:15">
      <c r="A4063" s="820"/>
      <c r="B4063" s="820"/>
      <c r="C4063" s="820"/>
      <c r="D4063" s="820"/>
      <c r="F4063" s="820"/>
      <c r="G4063" s="820"/>
      <c r="K4063" s="842"/>
      <c r="L4063" s="842"/>
      <c r="O4063" s="843"/>
    </row>
    <row r="4064" spans="1:15">
      <c r="A4064" s="820"/>
      <c r="B4064" s="820"/>
      <c r="C4064" s="820"/>
      <c r="D4064" s="820"/>
      <c r="F4064" s="820"/>
      <c r="G4064" s="820"/>
      <c r="K4064" s="842"/>
      <c r="L4064" s="842"/>
      <c r="O4064" s="843"/>
    </row>
    <row r="4065" spans="1:15">
      <c r="A4065" s="820"/>
      <c r="B4065" s="820"/>
      <c r="C4065" s="820"/>
      <c r="D4065" s="820"/>
      <c r="F4065" s="820"/>
      <c r="G4065" s="820"/>
      <c r="K4065" s="842"/>
      <c r="L4065" s="842"/>
      <c r="O4065" s="843"/>
    </row>
    <row r="4066" spans="1:15">
      <c r="A4066" s="820"/>
      <c r="B4066" s="820"/>
      <c r="C4066" s="820"/>
      <c r="D4066" s="820"/>
      <c r="F4066" s="820"/>
      <c r="G4066" s="820"/>
      <c r="K4066" s="842"/>
      <c r="L4066" s="842"/>
      <c r="O4066" s="843"/>
    </row>
    <row r="4067" spans="1:15">
      <c r="A4067" s="820"/>
      <c r="B4067" s="820"/>
      <c r="C4067" s="820"/>
      <c r="D4067" s="820"/>
      <c r="F4067" s="820"/>
      <c r="G4067" s="820"/>
      <c r="K4067" s="842"/>
      <c r="L4067" s="842"/>
      <c r="O4067" s="843"/>
    </row>
    <row r="4068" spans="1:15">
      <c r="A4068" s="820"/>
      <c r="B4068" s="820"/>
      <c r="C4068" s="820"/>
      <c r="D4068" s="820"/>
      <c r="F4068" s="820"/>
      <c r="G4068" s="820"/>
      <c r="K4068" s="842"/>
      <c r="L4068" s="842"/>
      <c r="O4068" s="843"/>
    </row>
    <row r="4069" spans="1:15">
      <c r="A4069" s="820"/>
      <c r="B4069" s="820"/>
      <c r="C4069" s="820"/>
      <c r="D4069" s="820"/>
      <c r="F4069" s="820"/>
      <c r="G4069" s="820"/>
      <c r="K4069" s="842"/>
      <c r="L4069" s="842"/>
      <c r="O4069" s="843"/>
    </row>
    <row r="4070" spans="1:15">
      <c r="A4070" s="820"/>
      <c r="B4070" s="820"/>
      <c r="C4070" s="820"/>
      <c r="D4070" s="820"/>
      <c r="F4070" s="820"/>
      <c r="G4070" s="820"/>
      <c r="K4070" s="842"/>
      <c r="L4070" s="842"/>
      <c r="O4070" s="843"/>
    </row>
    <row r="4071" spans="1:15">
      <c r="A4071" s="820"/>
      <c r="B4071" s="820"/>
      <c r="C4071" s="820"/>
      <c r="D4071" s="820"/>
      <c r="F4071" s="820"/>
      <c r="G4071" s="820"/>
      <c r="K4071" s="842"/>
      <c r="L4071" s="842"/>
      <c r="O4071" s="843"/>
    </row>
    <row r="4072" spans="1:15">
      <c r="A4072" s="820"/>
      <c r="B4072" s="820"/>
      <c r="C4072" s="820"/>
      <c r="D4072" s="820"/>
      <c r="F4072" s="820"/>
      <c r="G4072" s="820"/>
      <c r="K4072" s="842"/>
      <c r="L4072" s="842"/>
      <c r="O4072" s="843"/>
    </row>
    <row r="4073" spans="1:15">
      <c r="A4073" s="820"/>
      <c r="B4073" s="820"/>
      <c r="C4073" s="820"/>
      <c r="D4073" s="820"/>
      <c r="F4073" s="820"/>
      <c r="G4073" s="820"/>
      <c r="K4073" s="842"/>
      <c r="L4073" s="842"/>
      <c r="O4073" s="843"/>
    </row>
    <row r="4074" spans="1:15">
      <c r="A4074" s="820"/>
      <c r="B4074" s="820"/>
      <c r="C4074" s="820"/>
      <c r="D4074" s="820"/>
      <c r="F4074" s="820"/>
      <c r="G4074" s="820"/>
      <c r="K4074" s="842"/>
      <c r="L4074" s="842"/>
      <c r="O4074" s="843"/>
    </row>
    <row r="4075" spans="1:15">
      <c r="A4075" s="820"/>
      <c r="B4075" s="820"/>
      <c r="C4075" s="820"/>
      <c r="D4075" s="820"/>
      <c r="F4075" s="820"/>
      <c r="G4075" s="820"/>
      <c r="K4075" s="842"/>
      <c r="L4075" s="842"/>
      <c r="O4075" s="843"/>
    </row>
    <row r="4076" spans="1:15">
      <c r="A4076" s="820"/>
      <c r="B4076" s="820"/>
      <c r="C4076" s="820"/>
      <c r="D4076" s="820"/>
      <c r="F4076" s="820"/>
      <c r="G4076" s="820"/>
      <c r="K4076" s="842"/>
      <c r="L4076" s="842"/>
      <c r="O4076" s="843"/>
    </row>
    <row r="4077" spans="1:15">
      <c r="A4077" s="820"/>
      <c r="B4077" s="820"/>
      <c r="C4077" s="820"/>
      <c r="D4077" s="820"/>
      <c r="F4077" s="820"/>
      <c r="G4077" s="820"/>
      <c r="K4077" s="842"/>
      <c r="L4077" s="842"/>
      <c r="O4077" s="843"/>
    </row>
    <row r="4078" spans="1:15">
      <c r="A4078" s="820"/>
      <c r="B4078" s="820"/>
      <c r="C4078" s="820"/>
      <c r="D4078" s="820"/>
      <c r="F4078" s="820"/>
      <c r="G4078" s="820"/>
      <c r="K4078" s="842"/>
      <c r="L4078" s="842"/>
      <c r="O4078" s="843"/>
    </row>
    <row r="4079" spans="1:15">
      <c r="A4079" s="820"/>
      <c r="B4079" s="820"/>
      <c r="C4079" s="820"/>
      <c r="D4079" s="820"/>
      <c r="F4079" s="820"/>
      <c r="G4079" s="820"/>
      <c r="K4079" s="842"/>
      <c r="L4079" s="842"/>
      <c r="O4079" s="843"/>
    </row>
    <row r="4080" spans="1:15">
      <c r="A4080" s="820"/>
      <c r="B4080" s="820"/>
      <c r="C4080" s="820"/>
      <c r="D4080" s="820"/>
      <c r="F4080" s="820"/>
      <c r="G4080" s="820"/>
      <c r="K4080" s="842"/>
      <c r="L4080" s="842"/>
      <c r="O4080" s="843"/>
    </row>
    <row r="4081" spans="1:15">
      <c r="A4081" s="820"/>
      <c r="B4081" s="820"/>
      <c r="C4081" s="820"/>
      <c r="D4081" s="820"/>
      <c r="F4081" s="820"/>
      <c r="G4081" s="820"/>
      <c r="K4081" s="842"/>
      <c r="L4081" s="842"/>
      <c r="O4081" s="843"/>
    </row>
    <row r="4082" spans="1:15">
      <c r="A4082" s="820"/>
      <c r="B4082" s="820"/>
      <c r="C4082" s="820"/>
      <c r="D4082" s="820"/>
      <c r="F4082" s="820"/>
      <c r="G4082" s="820"/>
      <c r="K4082" s="842"/>
      <c r="L4082" s="842"/>
      <c r="O4082" s="843"/>
    </row>
    <row r="4083" spans="1:15">
      <c r="A4083" s="820"/>
      <c r="B4083" s="820"/>
      <c r="C4083" s="820"/>
      <c r="D4083" s="820"/>
      <c r="F4083" s="820"/>
      <c r="G4083" s="820"/>
      <c r="K4083" s="842"/>
      <c r="L4083" s="842"/>
      <c r="O4083" s="843"/>
    </row>
    <row r="4084" spans="1:15">
      <c r="A4084" s="820"/>
      <c r="B4084" s="820"/>
      <c r="C4084" s="820"/>
      <c r="D4084" s="820"/>
      <c r="F4084" s="820"/>
      <c r="G4084" s="820"/>
      <c r="K4084" s="842"/>
      <c r="L4084" s="842"/>
      <c r="O4084" s="843"/>
    </row>
    <row r="4085" spans="1:15">
      <c r="A4085" s="820"/>
      <c r="B4085" s="820"/>
      <c r="C4085" s="820"/>
      <c r="D4085" s="820"/>
      <c r="F4085" s="820"/>
      <c r="G4085" s="820"/>
      <c r="K4085" s="842"/>
      <c r="L4085" s="842"/>
      <c r="O4085" s="843"/>
    </row>
    <row r="4086" spans="1:15">
      <c r="A4086" s="820"/>
      <c r="B4086" s="820"/>
      <c r="C4086" s="820"/>
      <c r="D4086" s="820"/>
      <c r="F4086" s="820"/>
      <c r="G4086" s="820"/>
      <c r="K4086" s="842"/>
      <c r="L4086" s="842"/>
      <c r="O4086" s="843"/>
    </row>
    <row r="4087" spans="1:15">
      <c r="A4087" s="820"/>
      <c r="B4087" s="820"/>
      <c r="C4087" s="820"/>
      <c r="D4087" s="820"/>
      <c r="F4087" s="820"/>
      <c r="G4087" s="820"/>
      <c r="K4087" s="842"/>
      <c r="L4087" s="842"/>
      <c r="O4087" s="843"/>
    </row>
    <row r="4088" spans="1:15">
      <c r="A4088" s="820"/>
      <c r="B4088" s="820"/>
      <c r="C4088" s="820"/>
      <c r="D4088" s="820"/>
      <c r="F4088" s="820"/>
      <c r="G4088" s="820"/>
      <c r="K4088" s="842"/>
      <c r="L4088" s="842"/>
      <c r="O4088" s="843"/>
    </row>
    <row r="4089" spans="1:15">
      <c r="A4089" s="820"/>
      <c r="B4089" s="820"/>
      <c r="C4089" s="820"/>
      <c r="D4089" s="820"/>
      <c r="F4089" s="820"/>
      <c r="G4089" s="820"/>
      <c r="K4089" s="842"/>
      <c r="L4089" s="842"/>
      <c r="O4089" s="843"/>
    </row>
    <row r="4090" spans="1:15">
      <c r="A4090" s="820"/>
      <c r="B4090" s="820"/>
      <c r="C4090" s="820"/>
      <c r="D4090" s="820"/>
      <c r="F4090" s="820"/>
      <c r="G4090" s="820"/>
      <c r="K4090" s="842"/>
      <c r="L4090" s="842"/>
      <c r="O4090" s="843"/>
    </row>
    <row r="4091" spans="1:15">
      <c r="A4091" s="820"/>
      <c r="B4091" s="820"/>
      <c r="C4091" s="820"/>
      <c r="D4091" s="820"/>
      <c r="F4091" s="820"/>
      <c r="G4091" s="820"/>
      <c r="K4091" s="842"/>
      <c r="L4091" s="842"/>
      <c r="O4091" s="843"/>
    </row>
    <row r="4092" spans="1:15">
      <c r="A4092" s="820"/>
      <c r="B4092" s="820"/>
      <c r="C4092" s="820"/>
      <c r="D4092" s="820"/>
      <c r="F4092" s="820"/>
      <c r="G4092" s="820"/>
      <c r="K4092" s="842"/>
      <c r="L4092" s="842"/>
      <c r="O4092" s="843"/>
    </row>
    <row r="4093" spans="1:15">
      <c r="A4093" s="820"/>
      <c r="B4093" s="820"/>
      <c r="C4093" s="820"/>
      <c r="D4093" s="820"/>
      <c r="F4093" s="820"/>
      <c r="G4093" s="820"/>
      <c r="K4093" s="842"/>
      <c r="L4093" s="842"/>
      <c r="O4093" s="843"/>
    </row>
    <row r="4094" spans="1:15">
      <c r="A4094" s="820"/>
      <c r="B4094" s="820"/>
      <c r="C4094" s="820"/>
      <c r="D4094" s="820"/>
      <c r="F4094" s="820"/>
      <c r="G4094" s="820"/>
      <c r="K4094" s="842"/>
      <c r="L4094" s="842"/>
      <c r="O4094" s="843"/>
    </row>
    <row r="4095" spans="1:15">
      <c r="A4095" s="820"/>
      <c r="B4095" s="820"/>
      <c r="C4095" s="820"/>
      <c r="D4095" s="820"/>
      <c r="F4095" s="820"/>
      <c r="G4095" s="820"/>
      <c r="K4095" s="842"/>
      <c r="L4095" s="842"/>
      <c r="O4095" s="843"/>
    </row>
    <row r="4096" spans="1:15">
      <c r="A4096" s="820"/>
      <c r="B4096" s="820"/>
      <c r="C4096" s="820"/>
      <c r="D4096" s="820"/>
      <c r="F4096" s="820"/>
      <c r="G4096" s="820"/>
      <c r="K4096" s="842"/>
      <c r="L4096" s="842"/>
      <c r="O4096" s="843"/>
    </row>
    <row r="4097" spans="1:15">
      <c r="A4097" s="820"/>
      <c r="B4097" s="820"/>
      <c r="C4097" s="820"/>
      <c r="D4097" s="820"/>
      <c r="F4097" s="820"/>
      <c r="G4097" s="820"/>
      <c r="K4097" s="842"/>
      <c r="L4097" s="842"/>
      <c r="O4097" s="843"/>
    </row>
    <row r="4098" spans="1:15">
      <c r="A4098" s="820"/>
      <c r="B4098" s="820"/>
      <c r="C4098" s="820"/>
      <c r="D4098" s="820"/>
      <c r="F4098" s="820"/>
      <c r="G4098" s="820"/>
      <c r="K4098" s="842"/>
      <c r="L4098" s="842"/>
      <c r="O4098" s="843"/>
    </row>
    <row r="4099" spans="1:15">
      <c r="A4099" s="820"/>
      <c r="B4099" s="820"/>
      <c r="C4099" s="820"/>
      <c r="D4099" s="820"/>
      <c r="F4099" s="820"/>
      <c r="G4099" s="820"/>
      <c r="K4099" s="842"/>
      <c r="L4099" s="842"/>
      <c r="O4099" s="843"/>
    </row>
    <row r="4100" spans="1:15">
      <c r="A4100" s="820"/>
      <c r="B4100" s="820"/>
      <c r="C4100" s="820"/>
      <c r="D4100" s="820"/>
      <c r="F4100" s="820"/>
      <c r="G4100" s="820"/>
      <c r="K4100" s="842"/>
      <c r="L4100" s="842"/>
      <c r="O4100" s="843"/>
    </row>
    <row r="4101" spans="1:15">
      <c r="A4101" s="820"/>
      <c r="B4101" s="820"/>
      <c r="C4101" s="820"/>
      <c r="D4101" s="820"/>
      <c r="F4101" s="820"/>
      <c r="G4101" s="820"/>
      <c r="K4101" s="842"/>
      <c r="L4101" s="842"/>
      <c r="O4101" s="843"/>
    </row>
    <row r="4102" spans="1:15">
      <c r="A4102" s="820"/>
      <c r="B4102" s="820"/>
      <c r="C4102" s="820"/>
      <c r="D4102" s="820"/>
      <c r="F4102" s="820"/>
      <c r="G4102" s="820"/>
      <c r="K4102" s="842"/>
      <c r="L4102" s="842"/>
      <c r="O4102" s="843"/>
    </row>
    <row r="4103" spans="1:15">
      <c r="A4103" s="820"/>
      <c r="B4103" s="820"/>
      <c r="C4103" s="820"/>
      <c r="D4103" s="820"/>
      <c r="F4103" s="820"/>
      <c r="G4103" s="820"/>
      <c r="K4103" s="842"/>
      <c r="L4103" s="842"/>
      <c r="O4103" s="843"/>
    </row>
    <row r="4104" spans="1:15">
      <c r="A4104" s="820"/>
      <c r="B4104" s="820"/>
      <c r="C4104" s="820"/>
      <c r="D4104" s="820"/>
      <c r="F4104" s="820"/>
      <c r="G4104" s="820"/>
      <c r="K4104" s="842"/>
      <c r="L4104" s="842"/>
      <c r="O4104" s="843"/>
    </row>
    <row r="4105" spans="1:15">
      <c r="A4105" s="820"/>
      <c r="B4105" s="820"/>
      <c r="C4105" s="820"/>
      <c r="D4105" s="820"/>
      <c r="F4105" s="820"/>
      <c r="G4105" s="820"/>
      <c r="K4105" s="842"/>
      <c r="L4105" s="842"/>
      <c r="O4105" s="843"/>
    </row>
    <row r="4106" spans="1:15">
      <c r="A4106" s="820"/>
      <c r="B4106" s="820"/>
      <c r="C4106" s="820"/>
      <c r="D4106" s="820"/>
      <c r="F4106" s="820"/>
      <c r="G4106" s="820"/>
      <c r="K4106" s="842"/>
      <c r="L4106" s="842"/>
      <c r="O4106" s="843"/>
    </row>
    <row r="4107" spans="1:15">
      <c r="A4107" s="820"/>
      <c r="B4107" s="820"/>
      <c r="C4107" s="820"/>
      <c r="D4107" s="820"/>
      <c r="F4107" s="820"/>
      <c r="G4107" s="820"/>
      <c r="K4107" s="842"/>
      <c r="L4107" s="842"/>
      <c r="O4107" s="843"/>
    </row>
    <row r="4108" spans="1:15">
      <c r="A4108" s="820"/>
      <c r="B4108" s="820"/>
      <c r="C4108" s="820"/>
      <c r="D4108" s="820"/>
      <c r="F4108" s="820"/>
      <c r="G4108" s="820"/>
      <c r="K4108" s="842"/>
      <c r="L4108" s="842"/>
      <c r="O4108" s="843"/>
    </row>
    <row r="4109" spans="1:15">
      <c r="A4109" s="820"/>
      <c r="B4109" s="820"/>
      <c r="C4109" s="820"/>
      <c r="D4109" s="820"/>
      <c r="F4109" s="820"/>
      <c r="G4109" s="820"/>
      <c r="K4109" s="842"/>
      <c r="L4109" s="842"/>
      <c r="O4109" s="843"/>
    </row>
    <row r="4110" spans="1:15">
      <c r="A4110" s="820"/>
      <c r="B4110" s="820"/>
      <c r="C4110" s="820"/>
      <c r="D4110" s="820"/>
      <c r="F4110" s="820"/>
      <c r="G4110" s="820"/>
      <c r="K4110" s="842"/>
      <c r="L4110" s="842"/>
      <c r="O4110" s="843"/>
    </row>
    <row r="4111" spans="1:15">
      <c r="A4111" s="820"/>
      <c r="B4111" s="820"/>
      <c r="C4111" s="820"/>
      <c r="D4111" s="820"/>
      <c r="F4111" s="820"/>
      <c r="G4111" s="820"/>
      <c r="K4111" s="842"/>
      <c r="L4111" s="842"/>
      <c r="O4111" s="843"/>
    </row>
    <row r="4112" spans="1:15">
      <c r="A4112" s="820"/>
      <c r="B4112" s="820"/>
      <c r="C4112" s="820"/>
      <c r="D4112" s="820"/>
      <c r="F4112" s="820"/>
      <c r="G4112" s="820"/>
      <c r="K4112" s="842"/>
      <c r="L4112" s="842"/>
      <c r="O4112" s="843"/>
    </row>
    <row r="4113" spans="1:15">
      <c r="A4113" s="820"/>
      <c r="B4113" s="820"/>
      <c r="C4113" s="820"/>
      <c r="D4113" s="820"/>
      <c r="F4113" s="820"/>
      <c r="G4113" s="820"/>
      <c r="K4113" s="842"/>
      <c r="L4113" s="842"/>
      <c r="O4113" s="843"/>
    </row>
    <row r="4114" spans="1:15">
      <c r="A4114" s="820"/>
      <c r="B4114" s="820"/>
      <c r="C4114" s="820"/>
      <c r="D4114" s="820"/>
      <c r="F4114" s="820"/>
      <c r="G4114" s="820"/>
      <c r="K4114" s="842"/>
      <c r="L4114" s="842"/>
      <c r="O4114" s="843"/>
    </row>
    <row r="4115" spans="1:15">
      <c r="A4115" s="820"/>
      <c r="B4115" s="820"/>
      <c r="C4115" s="820"/>
      <c r="D4115" s="820"/>
      <c r="F4115" s="820"/>
      <c r="G4115" s="820"/>
      <c r="K4115" s="842"/>
      <c r="L4115" s="842"/>
      <c r="O4115" s="843"/>
    </row>
    <row r="4116" spans="1:15">
      <c r="A4116" s="820"/>
      <c r="B4116" s="820"/>
      <c r="C4116" s="820"/>
      <c r="D4116" s="820"/>
      <c r="F4116" s="820"/>
      <c r="G4116" s="820"/>
      <c r="K4116" s="842"/>
      <c r="L4116" s="842"/>
      <c r="O4116" s="843"/>
    </row>
    <row r="4117" spans="1:15">
      <c r="A4117" s="820"/>
      <c r="B4117" s="820"/>
      <c r="C4117" s="820"/>
      <c r="D4117" s="820"/>
      <c r="F4117" s="820"/>
      <c r="G4117" s="820"/>
      <c r="K4117" s="842"/>
      <c r="L4117" s="842"/>
      <c r="O4117" s="843"/>
    </row>
    <row r="4118" spans="1:15">
      <c r="A4118" s="820"/>
      <c r="B4118" s="820"/>
      <c r="C4118" s="820"/>
      <c r="D4118" s="820"/>
      <c r="F4118" s="820"/>
      <c r="G4118" s="820"/>
      <c r="K4118" s="842"/>
      <c r="L4118" s="842"/>
      <c r="O4118" s="843"/>
    </row>
    <row r="4119" spans="1:15">
      <c r="A4119" s="820"/>
      <c r="B4119" s="820"/>
      <c r="C4119" s="820"/>
      <c r="D4119" s="820"/>
      <c r="F4119" s="820"/>
      <c r="G4119" s="820"/>
      <c r="K4119" s="842"/>
      <c r="L4119" s="842"/>
      <c r="O4119" s="843"/>
    </row>
    <row r="4120" spans="1:15">
      <c r="A4120" s="820"/>
      <c r="B4120" s="820"/>
      <c r="C4120" s="820"/>
      <c r="D4120" s="820"/>
      <c r="F4120" s="820"/>
      <c r="G4120" s="820"/>
      <c r="K4120" s="842"/>
      <c r="L4120" s="842"/>
      <c r="O4120" s="843"/>
    </row>
    <row r="4121" spans="1:15">
      <c r="A4121" s="820"/>
      <c r="B4121" s="820"/>
      <c r="C4121" s="820"/>
      <c r="D4121" s="820"/>
      <c r="F4121" s="820"/>
      <c r="G4121" s="820"/>
      <c r="K4121" s="842"/>
      <c r="L4121" s="842"/>
      <c r="O4121" s="843"/>
    </row>
    <row r="4122" spans="1:15">
      <c r="A4122" s="820"/>
      <c r="B4122" s="820"/>
      <c r="C4122" s="820"/>
      <c r="D4122" s="820"/>
      <c r="F4122" s="820"/>
      <c r="G4122" s="820"/>
      <c r="K4122" s="842"/>
      <c r="L4122" s="842"/>
      <c r="O4122" s="843"/>
    </row>
    <row r="4123" spans="1:15">
      <c r="A4123" s="820"/>
      <c r="B4123" s="820"/>
      <c r="C4123" s="820"/>
      <c r="D4123" s="820"/>
      <c r="F4123" s="820"/>
      <c r="G4123" s="820"/>
      <c r="K4123" s="842"/>
      <c r="L4123" s="842"/>
      <c r="O4123" s="843"/>
    </row>
    <row r="4124" spans="1:15">
      <c r="A4124" s="820"/>
      <c r="B4124" s="820"/>
      <c r="C4124" s="820"/>
      <c r="D4124" s="820"/>
      <c r="F4124" s="820"/>
      <c r="G4124" s="820"/>
      <c r="K4124" s="842"/>
      <c r="L4124" s="842"/>
      <c r="O4124" s="843"/>
    </row>
    <row r="4125" spans="1:15">
      <c r="A4125" s="820"/>
      <c r="B4125" s="820"/>
      <c r="C4125" s="820"/>
      <c r="D4125" s="820"/>
      <c r="F4125" s="820"/>
      <c r="G4125" s="820"/>
      <c r="K4125" s="842"/>
      <c r="L4125" s="842"/>
      <c r="O4125" s="843"/>
    </row>
    <row r="4126" spans="1:15">
      <c r="A4126" s="820"/>
      <c r="B4126" s="820"/>
      <c r="C4126" s="820"/>
      <c r="D4126" s="820"/>
      <c r="F4126" s="820"/>
      <c r="G4126" s="820"/>
      <c r="K4126" s="842"/>
      <c r="L4126" s="842"/>
      <c r="O4126" s="843"/>
    </row>
    <row r="4127" spans="1:15">
      <c r="A4127" s="820"/>
      <c r="B4127" s="820"/>
      <c r="C4127" s="820"/>
      <c r="D4127" s="820"/>
      <c r="F4127" s="820"/>
      <c r="G4127" s="820"/>
      <c r="K4127" s="842"/>
      <c r="L4127" s="842"/>
      <c r="O4127" s="843"/>
    </row>
    <row r="4128" spans="1:15">
      <c r="A4128" s="820"/>
      <c r="B4128" s="820"/>
      <c r="C4128" s="820"/>
      <c r="D4128" s="820"/>
      <c r="F4128" s="820"/>
      <c r="G4128" s="820"/>
      <c r="K4128" s="842"/>
      <c r="L4128" s="842"/>
      <c r="O4128" s="843"/>
    </row>
    <row r="4129" spans="1:15">
      <c r="A4129" s="820"/>
      <c r="B4129" s="820"/>
      <c r="C4129" s="820"/>
      <c r="D4129" s="820"/>
      <c r="F4129" s="820"/>
      <c r="G4129" s="820"/>
      <c r="K4129" s="842"/>
      <c r="L4129" s="842"/>
      <c r="O4129" s="843"/>
    </row>
    <row r="4130" spans="1:15">
      <c r="A4130" s="820"/>
      <c r="B4130" s="820"/>
      <c r="C4130" s="820"/>
      <c r="D4130" s="820"/>
      <c r="F4130" s="820"/>
      <c r="G4130" s="820"/>
      <c r="K4130" s="842"/>
      <c r="L4130" s="842"/>
      <c r="O4130" s="843"/>
    </row>
    <row r="4131" spans="1:15">
      <c r="A4131" s="820"/>
      <c r="B4131" s="820"/>
      <c r="C4131" s="820"/>
      <c r="D4131" s="820"/>
      <c r="F4131" s="820"/>
      <c r="G4131" s="820"/>
      <c r="K4131" s="842"/>
      <c r="L4131" s="842"/>
      <c r="O4131" s="843"/>
    </row>
    <row r="4132" spans="1:15">
      <c r="A4132" s="820"/>
      <c r="B4132" s="820"/>
      <c r="C4132" s="820"/>
      <c r="D4132" s="820"/>
      <c r="F4132" s="820"/>
      <c r="G4132" s="820"/>
      <c r="K4132" s="842"/>
      <c r="L4132" s="842"/>
      <c r="O4132" s="843"/>
    </row>
    <row r="4133" spans="1:15">
      <c r="A4133" s="820"/>
      <c r="B4133" s="820"/>
      <c r="C4133" s="820"/>
      <c r="D4133" s="820"/>
      <c r="F4133" s="820"/>
      <c r="G4133" s="820"/>
      <c r="K4133" s="842"/>
      <c r="L4133" s="842"/>
      <c r="O4133" s="843"/>
    </row>
    <row r="4134" spans="1:15">
      <c r="A4134" s="820"/>
      <c r="B4134" s="820"/>
      <c r="C4134" s="820"/>
      <c r="D4134" s="820"/>
      <c r="F4134" s="820"/>
      <c r="G4134" s="820"/>
      <c r="K4134" s="842"/>
      <c r="L4134" s="842"/>
      <c r="O4134" s="843"/>
    </row>
    <row r="4135" spans="1:15">
      <c r="A4135" s="820"/>
      <c r="B4135" s="820"/>
      <c r="C4135" s="820"/>
      <c r="D4135" s="820"/>
      <c r="F4135" s="820"/>
      <c r="G4135" s="820"/>
      <c r="K4135" s="842"/>
      <c r="L4135" s="842"/>
      <c r="O4135" s="843"/>
    </row>
    <row r="4136" spans="1:15">
      <c r="A4136" s="820"/>
      <c r="B4136" s="820"/>
      <c r="C4136" s="820"/>
      <c r="D4136" s="820"/>
      <c r="F4136" s="820"/>
      <c r="G4136" s="820"/>
      <c r="K4136" s="842"/>
      <c r="L4136" s="842"/>
      <c r="O4136" s="843"/>
    </row>
    <row r="4137" spans="1:15">
      <c r="A4137" s="820"/>
      <c r="B4137" s="820"/>
      <c r="C4137" s="820"/>
      <c r="D4137" s="820"/>
      <c r="F4137" s="820"/>
      <c r="G4137" s="820"/>
      <c r="K4137" s="842"/>
      <c r="L4137" s="842"/>
      <c r="O4137" s="843"/>
    </row>
    <row r="4138" spans="1:15">
      <c r="A4138" s="820"/>
      <c r="B4138" s="820"/>
      <c r="C4138" s="820"/>
      <c r="D4138" s="820"/>
      <c r="F4138" s="820"/>
      <c r="G4138" s="820"/>
      <c r="K4138" s="842"/>
      <c r="L4138" s="842"/>
      <c r="O4138" s="843"/>
    </row>
    <row r="4139" spans="1:15">
      <c r="A4139" s="820"/>
      <c r="B4139" s="820"/>
      <c r="C4139" s="820"/>
      <c r="D4139" s="820"/>
      <c r="F4139" s="820"/>
      <c r="G4139" s="820"/>
      <c r="K4139" s="842"/>
      <c r="L4139" s="842"/>
      <c r="O4139" s="843"/>
    </row>
    <row r="4140" spans="1:15">
      <c r="A4140" s="820"/>
      <c r="B4140" s="820"/>
      <c r="C4140" s="820"/>
      <c r="D4140" s="820"/>
      <c r="F4140" s="820"/>
      <c r="G4140" s="820"/>
      <c r="K4140" s="842"/>
      <c r="L4140" s="842"/>
      <c r="O4140" s="843"/>
    </row>
    <row r="4141" spans="1:15">
      <c r="A4141" s="820"/>
      <c r="B4141" s="820"/>
      <c r="C4141" s="820"/>
      <c r="D4141" s="820"/>
      <c r="F4141" s="820"/>
      <c r="G4141" s="820"/>
      <c r="K4141" s="842"/>
      <c r="L4141" s="842"/>
      <c r="O4141" s="843"/>
    </row>
    <row r="4142" spans="1:15">
      <c r="A4142" s="820"/>
      <c r="B4142" s="820"/>
      <c r="C4142" s="820"/>
      <c r="D4142" s="820"/>
      <c r="F4142" s="820"/>
      <c r="G4142" s="820"/>
      <c r="K4142" s="842"/>
      <c r="L4142" s="842"/>
      <c r="O4142" s="843"/>
    </row>
    <row r="4143" spans="1:15">
      <c r="A4143" s="820"/>
      <c r="B4143" s="820"/>
      <c r="C4143" s="820"/>
      <c r="D4143" s="820"/>
      <c r="F4143" s="820"/>
      <c r="G4143" s="820"/>
      <c r="K4143" s="842"/>
      <c r="L4143" s="842"/>
      <c r="O4143" s="843"/>
    </row>
    <row r="4144" spans="1:15">
      <c r="A4144" s="820"/>
      <c r="B4144" s="820"/>
      <c r="C4144" s="820"/>
      <c r="D4144" s="820"/>
      <c r="F4144" s="820"/>
      <c r="G4144" s="820"/>
      <c r="K4144" s="842"/>
      <c r="L4144" s="842"/>
      <c r="O4144" s="843"/>
    </row>
    <row r="4145" spans="1:15">
      <c r="A4145" s="820"/>
      <c r="B4145" s="820"/>
      <c r="C4145" s="820"/>
      <c r="D4145" s="820"/>
      <c r="F4145" s="820"/>
      <c r="G4145" s="820"/>
      <c r="K4145" s="842"/>
      <c r="L4145" s="842"/>
      <c r="O4145" s="843"/>
    </row>
    <row r="4146" spans="1:15">
      <c r="A4146" s="820"/>
      <c r="B4146" s="820"/>
      <c r="C4146" s="820"/>
      <c r="D4146" s="820"/>
      <c r="F4146" s="820"/>
      <c r="G4146" s="820"/>
      <c r="K4146" s="842"/>
      <c r="L4146" s="842"/>
      <c r="O4146" s="843"/>
    </row>
    <row r="4147" spans="1:15">
      <c r="A4147" s="820"/>
      <c r="B4147" s="820"/>
      <c r="C4147" s="820"/>
      <c r="D4147" s="820"/>
      <c r="F4147" s="820"/>
      <c r="G4147" s="820"/>
      <c r="K4147" s="842"/>
      <c r="L4147" s="842"/>
      <c r="O4147" s="843"/>
    </row>
    <row r="4148" spans="1:15">
      <c r="A4148" s="820"/>
      <c r="B4148" s="820"/>
      <c r="C4148" s="820"/>
      <c r="D4148" s="820"/>
      <c r="F4148" s="820"/>
      <c r="G4148" s="820"/>
      <c r="K4148" s="842"/>
      <c r="L4148" s="842"/>
      <c r="O4148" s="843"/>
    </row>
    <row r="4149" spans="1:15">
      <c r="A4149" s="820"/>
      <c r="B4149" s="820"/>
      <c r="C4149" s="820"/>
      <c r="D4149" s="820"/>
      <c r="F4149" s="820"/>
      <c r="G4149" s="820"/>
      <c r="K4149" s="842"/>
      <c r="L4149" s="842"/>
      <c r="O4149" s="843"/>
    </row>
    <row r="4150" spans="1:15">
      <c r="A4150" s="820"/>
      <c r="B4150" s="820"/>
      <c r="C4150" s="820"/>
      <c r="D4150" s="820"/>
      <c r="F4150" s="820"/>
      <c r="G4150" s="820"/>
      <c r="K4150" s="842"/>
      <c r="L4150" s="842"/>
      <c r="O4150" s="843"/>
    </row>
    <row r="4151" spans="1:15">
      <c r="A4151" s="820"/>
      <c r="B4151" s="820"/>
      <c r="C4151" s="820"/>
      <c r="D4151" s="820"/>
      <c r="F4151" s="820"/>
      <c r="G4151" s="820"/>
      <c r="K4151" s="842"/>
      <c r="L4151" s="842"/>
      <c r="O4151" s="843"/>
    </row>
    <row r="4152" spans="1:15">
      <c r="A4152" s="820"/>
      <c r="B4152" s="820"/>
      <c r="C4152" s="820"/>
      <c r="D4152" s="820"/>
      <c r="F4152" s="820"/>
      <c r="G4152" s="820"/>
      <c r="K4152" s="842"/>
      <c r="L4152" s="842"/>
      <c r="O4152" s="843"/>
    </row>
    <row r="4153" spans="1:15">
      <c r="A4153" s="820"/>
      <c r="B4153" s="820"/>
      <c r="C4153" s="820"/>
      <c r="D4153" s="820"/>
      <c r="F4153" s="820"/>
      <c r="G4153" s="820"/>
      <c r="K4153" s="842"/>
      <c r="L4153" s="842"/>
      <c r="O4153" s="843"/>
    </row>
    <row r="4154" spans="1:15">
      <c r="A4154" s="820"/>
      <c r="B4154" s="820"/>
      <c r="C4154" s="820"/>
      <c r="D4154" s="820"/>
      <c r="F4154" s="820"/>
      <c r="G4154" s="820"/>
      <c r="K4154" s="842"/>
      <c r="L4154" s="842"/>
      <c r="O4154" s="843"/>
    </row>
    <row r="4155" spans="1:15">
      <c r="A4155" s="820"/>
      <c r="B4155" s="820"/>
      <c r="C4155" s="820"/>
      <c r="D4155" s="820"/>
      <c r="F4155" s="820"/>
      <c r="G4155" s="820"/>
      <c r="K4155" s="842"/>
      <c r="L4155" s="842"/>
      <c r="O4155" s="843"/>
    </row>
    <row r="4156" spans="1:15">
      <c r="A4156" s="820"/>
      <c r="B4156" s="820"/>
      <c r="C4156" s="820"/>
      <c r="D4156" s="820"/>
      <c r="F4156" s="820"/>
      <c r="G4156" s="820"/>
      <c r="K4156" s="842"/>
      <c r="L4156" s="842"/>
      <c r="O4156" s="843"/>
    </row>
    <row r="4157" spans="1:15">
      <c r="A4157" s="820"/>
      <c r="B4157" s="820"/>
      <c r="C4157" s="820"/>
      <c r="D4157" s="820"/>
      <c r="F4157" s="820"/>
      <c r="G4157" s="820"/>
      <c r="K4157" s="842"/>
      <c r="L4157" s="842"/>
      <c r="O4157" s="843"/>
    </row>
    <row r="4158" spans="1:15">
      <c r="A4158" s="820"/>
      <c r="B4158" s="820"/>
      <c r="C4158" s="820"/>
      <c r="D4158" s="820"/>
      <c r="F4158" s="820"/>
      <c r="G4158" s="820"/>
      <c r="K4158" s="842"/>
      <c r="L4158" s="842"/>
      <c r="O4158" s="843"/>
    </row>
    <row r="4159" spans="1:15">
      <c r="A4159" s="820"/>
      <c r="B4159" s="820"/>
      <c r="C4159" s="820"/>
      <c r="D4159" s="820"/>
      <c r="F4159" s="820"/>
      <c r="G4159" s="820"/>
      <c r="K4159" s="842"/>
      <c r="L4159" s="842"/>
      <c r="O4159" s="843"/>
    </row>
    <row r="4160" spans="1:15">
      <c r="A4160" s="820"/>
      <c r="B4160" s="820"/>
      <c r="C4160" s="820"/>
      <c r="D4160" s="820"/>
      <c r="F4160" s="820"/>
      <c r="G4160" s="820"/>
      <c r="K4160" s="842"/>
      <c r="L4160" s="842"/>
      <c r="O4160" s="843"/>
    </row>
    <row r="4161" spans="1:15">
      <c r="A4161" s="820"/>
      <c r="B4161" s="820"/>
      <c r="C4161" s="820"/>
      <c r="D4161" s="820"/>
      <c r="F4161" s="820"/>
      <c r="G4161" s="820"/>
      <c r="K4161" s="842"/>
      <c r="L4161" s="842"/>
      <c r="O4161" s="843"/>
    </row>
    <row r="4162" spans="1:15">
      <c r="A4162" s="820"/>
      <c r="B4162" s="820"/>
      <c r="C4162" s="820"/>
      <c r="D4162" s="820"/>
      <c r="F4162" s="820"/>
      <c r="G4162" s="820"/>
      <c r="K4162" s="842"/>
      <c r="L4162" s="842"/>
      <c r="O4162" s="843"/>
    </row>
    <row r="4163" spans="1:15">
      <c r="A4163" s="820"/>
      <c r="B4163" s="820"/>
      <c r="C4163" s="820"/>
      <c r="D4163" s="820"/>
      <c r="F4163" s="820"/>
      <c r="G4163" s="820"/>
      <c r="K4163" s="842"/>
      <c r="L4163" s="842"/>
      <c r="O4163" s="843"/>
    </row>
    <row r="4164" spans="1:15">
      <c r="A4164" s="820"/>
      <c r="B4164" s="820"/>
      <c r="C4164" s="820"/>
      <c r="D4164" s="820"/>
      <c r="F4164" s="820"/>
      <c r="G4164" s="820"/>
      <c r="K4164" s="842"/>
      <c r="L4164" s="842"/>
      <c r="O4164" s="843"/>
    </row>
    <row r="4165" spans="1:15">
      <c r="A4165" s="820"/>
      <c r="B4165" s="820"/>
      <c r="C4165" s="820"/>
      <c r="D4165" s="820"/>
      <c r="F4165" s="820"/>
      <c r="G4165" s="820"/>
      <c r="K4165" s="842"/>
      <c r="L4165" s="842"/>
      <c r="O4165" s="843"/>
    </row>
    <row r="4166" spans="1:15">
      <c r="A4166" s="820"/>
      <c r="B4166" s="820"/>
      <c r="C4166" s="820"/>
      <c r="D4166" s="820"/>
      <c r="F4166" s="820"/>
      <c r="G4166" s="820"/>
      <c r="K4166" s="842"/>
      <c r="L4166" s="842"/>
      <c r="O4166" s="843"/>
    </row>
    <row r="4167" spans="1:15">
      <c r="A4167" s="820"/>
      <c r="B4167" s="820"/>
      <c r="C4167" s="820"/>
      <c r="D4167" s="820"/>
      <c r="F4167" s="820"/>
      <c r="G4167" s="820"/>
      <c r="K4167" s="842"/>
      <c r="L4167" s="842"/>
      <c r="O4167" s="843"/>
    </row>
    <row r="4168" spans="1:15">
      <c r="A4168" s="820"/>
      <c r="B4168" s="820"/>
      <c r="C4168" s="820"/>
      <c r="D4168" s="820"/>
      <c r="F4168" s="820"/>
      <c r="G4168" s="820"/>
      <c r="K4168" s="842"/>
      <c r="L4168" s="842"/>
      <c r="O4168" s="843"/>
    </row>
    <row r="4169" spans="1:15">
      <c r="A4169" s="820"/>
      <c r="B4169" s="820"/>
      <c r="C4169" s="820"/>
      <c r="D4169" s="820"/>
      <c r="F4169" s="820"/>
      <c r="G4169" s="820"/>
      <c r="K4169" s="842"/>
      <c r="L4169" s="842"/>
      <c r="O4169" s="843"/>
    </row>
    <row r="4170" spans="1:15">
      <c r="A4170" s="820"/>
      <c r="B4170" s="820"/>
      <c r="C4170" s="820"/>
      <c r="D4170" s="820"/>
      <c r="F4170" s="820"/>
      <c r="G4170" s="820"/>
      <c r="K4170" s="842"/>
      <c r="L4170" s="842"/>
      <c r="O4170" s="843"/>
    </row>
    <row r="4171" spans="1:15">
      <c r="A4171" s="820"/>
      <c r="B4171" s="820"/>
      <c r="C4171" s="820"/>
      <c r="D4171" s="820"/>
      <c r="F4171" s="820"/>
      <c r="G4171" s="820"/>
      <c r="K4171" s="842"/>
      <c r="L4171" s="842"/>
      <c r="O4171" s="843"/>
    </row>
    <row r="4172" spans="1:15">
      <c r="A4172" s="820"/>
      <c r="B4172" s="820"/>
      <c r="C4172" s="820"/>
      <c r="D4172" s="820"/>
      <c r="F4172" s="820"/>
      <c r="G4172" s="820"/>
      <c r="K4172" s="842"/>
      <c r="L4172" s="842"/>
      <c r="O4172" s="843"/>
    </row>
    <row r="4173" spans="1:15">
      <c r="A4173" s="820"/>
      <c r="B4173" s="820"/>
      <c r="C4173" s="820"/>
      <c r="D4173" s="820"/>
      <c r="F4173" s="820"/>
      <c r="G4173" s="820"/>
      <c r="K4173" s="842"/>
      <c r="L4173" s="842"/>
      <c r="O4173" s="843"/>
    </row>
    <row r="4174" spans="1:15">
      <c r="A4174" s="820"/>
      <c r="B4174" s="820"/>
      <c r="C4174" s="820"/>
      <c r="D4174" s="820"/>
      <c r="F4174" s="820"/>
      <c r="G4174" s="820"/>
      <c r="K4174" s="842"/>
      <c r="L4174" s="842"/>
      <c r="O4174" s="843"/>
    </row>
    <row r="4175" spans="1:15">
      <c r="A4175" s="820"/>
      <c r="B4175" s="820"/>
      <c r="C4175" s="820"/>
      <c r="D4175" s="820"/>
      <c r="F4175" s="820"/>
      <c r="G4175" s="820"/>
      <c r="K4175" s="842"/>
      <c r="L4175" s="842"/>
      <c r="O4175" s="843"/>
    </row>
    <row r="4176" spans="1:15">
      <c r="A4176" s="820"/>
      <c r="B4176" s="820"/>
      <c r="C4176" s="820"/>
      <c r="D4176" s="820"/>
      <c r="F4176" s="820"/>
      <c r="G4176" s="820"/>
      <c r="K4176" s="842"/>
      <c r="L4176" s="842"/>
      <c r="O4176" s="843"/>
    </row>
    <row r="4177" spans="1:15">
      <c r="A4177" s="820"/>
      <c r="B4177" s="820"/>
      <c r="C4177" s="820"/>
      <c r="D4177" s="820"/>
      <c r="F4177" s="820"/>
      <c r="G4177" s="820"/>
      <c r="K4177" s="842"/>
      <c r="L4177" s="842"/>
      <c r="O4177" s="843"/>
    </row>
    <row r="4178" spans="1:15">
      <c r="A4178" s="820"/>
      <c r="B4178" s="820"/>
      <c r="C4178" s="820"/>
      <c r="D4178" s="820"/>
      <c r="F4178" s="820"/>
      <c r="G4178" s="820"/>
      <c r="K4178" s="842"/>
      <c r="L4178" s="842"/>
      <c r="O4178" s="843"/>
    </row>
    <row r="4179" spans="1:15">
      <c r="A4179" s="820"/>
      <c r="B4179" s="820"/>
      <c r="C4179" s="820"/>
      <c r="D4179" s="820"/>
      <c r="F4179" s="820"/>
      <c r="G4179" s="820"/>
      <c r="K4179" s="842"/>
      <c r="L4179" s="842"/>
      <c r="O4179" s="843"/>
    </row>
    <row r="4180" spans="1:15">
      <c r="A4180" s="820"/>
      <c r="B4180" s="820"/>
      <c r="C4180" s="820"/>
      <c r="D4180" s="820"/>
      <c r="F4180" s="820"/>
      <c r="G4180" s="820"/>
      <c r="K4180" s="842"/>
      <c r="L4180" s="842"/>
      <c r="O4180" s="843"/>
    </row>
    <row r="4181" spans="1:15">
      <c r="A4181" s="820"/>
      <c r="B4181" s="820"/>
      <c r="C4181" s="820"/>
      <c r="D4181" s="820"/>
      <c r="F4181" s="820"/>
      <c r="G4181" s="820"/>
      <c r="K4181" s="842"/>
      <c r="L4181" s="842"/>
      <c r="O4181" s="843"/>
    </row>
    <row r="4182" spans="1:15">
      <c r="A4182" s="820"/>
      <c r="B4182" s="820"/>
      <c r="C4182" s="820"/>
      <c r="D4182" s="820"/>
      <c r="F4182" s="820"/>
      <c r="G4182" s="820"/>
      <c r="K4182" s="842"/>
      <c r="L4182" s="842"/>
      <c r="O4182" s="843"/>
    </row>
    <row r="4183" spans="1:15">
      <c r="A4183" s="820"/>
      <c r="B4183" s="820"/>
      <c r="C4183" s="820"/>
      <c r="D4183" s="820"/>
      <c r="F4183" s="820"/>
      <c r="G4183" s="820"/>
      <c r="K4183" s="842"/>
      <c r="L4183" s="842"/>
      <c r="O4183" s="843"/>
    </row>
    <row r="4184" spans="1:15">
      <c r="A4184" s="820"/>
      <c r="B4184" s="820"/>
      <c r="C4184" s="820"/>
      <c r="D4184" s="820"/>
      <c r="F4184" s="820"/>
      <c r="G4184" s="820"/>
      <c r="K4184" s="842"/>
      <c r="L4184" s="842"/>
      <c r="O4184" s="843"/>
    </row>
    <row r="4185" spans="1:15">
      <c r="A4185" s="820"/>
      <c r="B4185" s="820"/>
      <c r="C4185" s="820"/>
      <c r="D4185" s="820"/>
      <c r="F4185" s="820"/>
      <c r="G4185" s="820"/>
      <c r="K4185" s="842"/>
      <c r="L4185" s="842"/>
      <c r="O4185" s="843"/>
    </row>
    <row r="4186" spans="1:15">
      <c r="A4186" s="820"/>
      <c r="B4186" s="820"/>
      <c r="C4186" s="820"/>
      <c r="D4186" s="820"/>
      <c r="F4186" s="820"/>
      <c r="G4186" s="820"/>
      <c r="K4186" s="842"/>
      <c r="L4186" s="842"/>
      <c r="O4186" s="843"/>
    </row>
    <row r="4187" spans="1:15">
      <c r="A4187" s="820"/>
      <c r="B4187" s="820"/>
      <c r="C4187" s="820"/>
      <c r="D4187" s="820"/>
      <c r="F4187" s="820"/>
      <c r="G4187" s="820"/>
      <c r="K4187" s="842"/>
      <c r="L4187" s="842"/>
      <c r="O4187" s="843"/>
    </row>
    <row r="4188" spans="1:15">
      <c r="A4188" s="820"/>
      <c r="B4188" s="820"/>
      <c r="C4188" s="820"/>
      <c r="D4188" s="820"/>
      <c r="F4188" s="820"/>
      <c r="G4188" s="820"/>
      <c r="K4188" s="842"/>
      <c r="L4188" s="842"/>
      <c r="O4188" s="843"/>
    </row>
    <row r="4189" spans="1:15">
      <c r="A4189" s="820"/>
      <c r="B4189" s="820"/>
      <c r="C4189" s="820"/>
      <c r="D4189" s="820"/>
      <c r="F4189" s="820"/>
      <c r="G4189" s="820"/>
      <c r="K4189" s="842"/>
      <c r="L4189" s="842"/>
      <c r="O4189" s="843"/>
    </row>
    <row r="4190" spans="1:15">
      <c r="A4190" s="820"/>
      <c r="B4190" s="820"/>
      <c r="C4190" s="820"/>
      <c r="D4190" s="820"/>
      <c r="F4190" s="820"/>
      <c r="G4190" s="820"/>
      <c r="K4190" s="842"/>
      <c r="L4190" s="842"/>
      <c r="O4190" s="843"/>
    </row>
    <row r="4191" spans="1:15">
      <c r="A4191" s="820"/>
      <c r="B4191" s="820"/>
      <c r="C4191" s="820"/>
      <c r="D4191" s="820"/>
      <c r="F4191" s="820"/>
      <c r="G4191" s="820"/>
      <c r="K4191" s="842"/>
      <c r="L4191" s="842"/>
      <c r="O4191" s="843"/>
    </row>
    <row r="4192" spans="1:15">
      <c r="A4192" s="820"/>
      <c r="B4192" s="820"/>
      <c r="C4192" s="820"/>
      <c r="D4192" s="820"/>
      <c r="F4192" s="820"/>
      <c r="G4192" s="820"/>
      <c r="K4192" s="842"/>
      <c r="L4192" s="842"/>
      <c r="O4192" s="843"/>
    </row>
    <row r="4193" spans="1:15">
      <c r="A4193" s="820"/>
      <c r="B4193" s="820"/>
      <c r="C4193" s="820"/>
      <c r="D4193" s="820"/>
      <c r="F4193" s="820"/>
      <c r="G4193" s="820"/>
      <c r="K4193" s="842"/>
      <c r="L4193" s="842"/>
      <c r="O4193" s="843"/>
    </row>
    <row r="4194" spans="1:15">
      <c r="A4194" s="820"/>
      <c r="B4194" s="820"/>
      <c r="C4194" s="820"/>
      <c r="D4194" s="820"/>
      <c r="F4194" s="820"/>
      <c r="G4194" s="820"/>
      <c r="K4194" s="842"/>
      <c r="L4194" s="842"/>
      <c r="O4194" s="843"/>
    </row>
    <row r="4195" spans="1:15">
      <c r="A4195" s="820"/>
      <c r="B4195" s="820"/>
      <c r="C4195" s="820"/>
      <c r="D4195" s="820"/>
      <c r="F4195" s="820"/>
      <c r="G4195" s="820"/>
      <c r="K4195" s="842"/>
      <c r="L4195" s="842"/>
      <c r="O4195" s="843"/>
    </row>
  </sheetData>
  <sheetProtection algorithmName="SHA-512" hashValue="CbdEvs5fpOINYSXhf0QOHKfLQ4uZAOrHGQvmzqW7AxZU3d4oj4LeTrp7hdQf3slJBHmr4E9VZKAg6YToQfCH0A==" saltValue="CCMqlnAJeVN2a8HxoQU5YQ==" spinCount="100000" sheet="1" objects="1" scenarios="1"/>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Q4183"/>
  <sheetViews>
    <sheetView workbookViewId="0">
      <pane ySplit="2" topLeftCell="A15" activePane="bottomLeft" state="frozen"/>
      <selection pane="bottomLeft" activeCell="E15" sqref="E15"/>
    </sheetView>
  </sheetViews>
  <sheetFormatPr defaultColWidth="14.42578125" defaultRowHeight="15" customHeight="1"/>
  <cols>
    <col min="1" max="1" width="8.28515625" customWidth="1"/>
    <col min="2" max="2" width="8" customWidth="1"/>
    <col min="3" max="3" width="21.28515625" customWidth="1"/>
    <col min="4" max="4" width="30.7109375" customWidth="1"/>
    <col min="5" max="5" width="47.140625" customWidth="1"/>
    <col min="6" max="6" width="7.140625" customWidth="1"/>
    <col min="7" max="7" width="12.28515625" customWidth="1"/>
    <col min="8" max="8" width="23.28515625" bestFit="1" customWidth="1"/>
    <col min="9" max="9" width="21" style="635" bestFit="1" customWidth="1"/>
    <col min="10" max="10" width="18.28515625" customWidth="1"/>
    <col min="12" max="12" width="24.28515625" bestFit="1" customWidth="1"/>
    <col min="13" max="13" width="21.85546875" customWidth="1"/>
    <col min="14" max="14" width="15.7109375" bestFit="1" customWidth="1"/>
    <col min="15" max="15" width="17.85546875" bestFit="1" customWidth="1"/>
  </cols>
  <sheetData>
    <row r="1" spans="1:17" ht="15" customHeight="1">
      <c r="J1" t="s">
        <v>2474</v>
      </c>
      <c r="L1" t="s">
        <v>2474</v>
      </c>
      <c r="N1" t="s">
        <v>2474</v>
      </c>
      <c r="O1" t="s">
        <v>2474</v>
      </c>
    </row>
    <row r="2" spans="1:17">
      <c r="A2" t="s">
        <v>2424</v>
      </c>
      <c r="B2" s="820" t="s">
        <v>2425</v>
      </c>
      <c r="C2" s="820" t="s">
        <v>2475</v>
      </c>
      <c r="D2" s="820" t="s">
        <v>2427</v>
      </c>
      <c r="E2" s="820" t="s">
        <v>2428</v>
      </c>
      <c r="F2" s="820" t="s">
        <v>2429</v>
      </c>
      <c r="G2" s="820" t="s">
        <v>2430</v>
      </c>
      <c r="H2" s="820" t="s">
        <v>2431</v>
      </c>
      <c r="I2" s="821" t="s">
        <v>2432</v>
      </c>
      <c r="J2" s="820" t="s">
        <v>2433</v>
      </c>
      <c r="K2" s="820" t="s">
        <v>2434</v>
      </c>
      <c r="L2" s="820" t="s">
        <v>2435</v>
      </c>
      <c r="M2" s="820" t="s">
        <v>2436</v>
      </c>
      <c r="N2" s="820" t="s">
        <v>2437</v>
      </c>
      <c r="O2" s="820" t="s">
        <v>2438</v>
      </c>
      <c r="P2" s="822" t="s">
        <v>2439</v>
      </c>
      <c r="Q2" s="823" t="s">
        <v>2440</v>
      </c>
    </row>
    <row r="3" spans="1:17">
      <c r="A3" s="824">
        <v>1</v>
      </c>
      <c r="B3" s="824" t="s">
        <v>2441</v>
      </c>
      <c r="C3" s="824" t="s">
        <v>2442</v>
      </c>
      <c r="D3" s="824" t="s">
        <v>63</v>
      </c>
      <c r="E3" s="824" t="s">
        <v>2112</v>
      </c>
      <c r="F3" s="824">
        <v>1</v>
      </c>
      <c r="G3" s="824" t="s">
        <v>2443</v>
      </c>
      <c r="H3" s="824">
        <v>1</v>
      </c>
      <c r="I3" s="824">
        <v>0</v>
      </c>
      <c r="J3" s="824">
        <v>0</v>
      </c>
      <c r="K3" s="825">
        <v>0</v>
      </c>
      <c r="L3" s="825">
        <v>0</v>
      </c>
      <c r="M3" s="824">
        <v>0</v>
      </c>
      <c r="N3" s="824">
        <v>0</v>
      </c>
      <c r="O3" s="824" t="e">
        <v>#DIV/0!</v>
      </c>
      <c r="P3" s="826">
        <f>Tabla1[[#This Row],[Ejec Real Acumu]]-Tabla1[[#This Row],[Proyec Ejec Acumul]]</f>
        <v>0</v>
      </c>
      <c r="Q3" s="827">
        <f>Tabla1[[#This Row],[Ejec Real Mes]]-Tabla1[[#This Row],[Program Entreg Mes]]</f>
        <v>0</v>
      </c>
    </row>
    <row r="4" spans="1:17">
      <c r="A4" s="824">
        <v>2</v>
      </c>
      <c r="B4" s="824" t="s">
        <v>2441</v>
      </c>
      <c r="C4" s="824" t="s">
        <v>2442</v>
      </c>
      <c r="D4" s="824" t="s">
        <v>63</v>
      </c>
      <c r="E4" s="824" t="s">
        <v>108</v>
      </c>
      <c r="F4" s="824">
        <v>1</v>
      </c>
      <c r="G4" s="824" t="s">
        <v>2443</v>
      </c>
      <c r="H4" s="824">
        <v>1</v>
      </c>
      <c r="I4" s="824">
        <v>0</v>
      </c>
      <c r="J4" s="824">
        <v>0</v>
      </c>
      <c r="K4" s="825">
        <v>0</v>
      </c>
      <c r="L4" s="825">
        <v>0</v>
      </c>
      <c r="M4" s="824">
        <v>0</v>
      </c>
      <c r="N4" s="824">
        <v>0</v>
      </c>
      <c r="O4" s="824" t="e">
        <v>#DIV/0!</v>
      </c>
      <c r="P4" s="820">
        <f>Tabla1[[#This Row],[Ejec Real Acumu]]-Tabla1[[#This Row],[Proyec Ejec Acumul]]</f>
        <v>0</v>
      </c>
      <c r="Q4" s="820">
        <f>Tabla1[[#This Row],[Ejec Real Mes]]-Tabla1[[#This Row],[Program Entreg Mes]]</f>
        <v>0</v>
      </c>
    </row>
    <row r="5" spans="1:17">
      <c r="A5" s="824">
        <v>3</v>
      </c>
      <c r="B5" s="824" t="s">
        <v>2441</v>
      </c>
      <c r="C5" s="824" t="s">
        <v>2442</v>
      </c>
      <c r="D5" s="824" t="s">
        <v>63</v>
      </c>
      <c r="E5" s="824" t="s">
        <v>2114</v>
      </c>
      <c r="F5" s="824">
        <v>1</v>
      </c>
      <c r="G5" s="824" t="s">
        <v>2443</v>
      </c>
      <c r="H5" s="824">
        <v>4</v>
      </c>
      <c r="I5" s="824">
        <v>0</v>
      </c>
      <c r="J5" s="824">
        <v>0</v>
      </c>
      <c r="K5" s="825">
        <v>0</v>
      </c>
      <c r="L5" s="825">
        <v>0</v>
      </c>
      <c r="M5" s="824">
        <v>0</v>
      </c>
      <c r="N5" s="824">
        <v>0</v>
      </c>
      <c r="O5" s="824" t="e">
        <v>#DIV/0!</v>
      </c>
      <c r="P5" s="820">
        <f>Tabla1[[#This Row],[Ejec Real Acumu]]-Tabla1[[#This Row],[Proyec Ejec Acumul]]</f>
        <v>0</v>
      </c>
      <c r="Q5" s="820">
        <f>Tabla1[[#This Row],[Ejec Real Mes]]-Tabla1[[#This Row],[Program Entreg Mes]]</f>
        <v>0</v>
      </c>
    </row>
    <row r="6" spans="1:17">
      <c r="A6" s="824">
        <v>4</v>
      </c>
      <c r="B6" s="824" t="s">
        <v>2441</v>
      </c>
      <c r="C6" s="824" t="s">
        <v>2442</v>
      </c>
      <c r="D6" s="824" t="s">
        <v>688</v>
      </c>
      <c r="E6" s="824" t="s">
        <v>685</v>
      </c>
      <c r="F6" s="824">
        <v>1</v>
      </c>
      <c r="G6" s="824" t="s">
        <v>2443</v>
      </c>
      <c r="H6" s="824">
        <v>4</v>
      </c>
      <c r="I6" s="824">
        <v>0</v>
      </c>
      <c r="J6" s="824">
        <v>0</v>
      </c>
      <c r="K6" s="825">
        <v>0</v>
      </c>
      <c r="L6" s="825">
        <v>0</v>
      </c>
      <c r="M6" s="824">
        <v>0</v>
      </c>
      <c r="N6" s="824">
        <v>0</v>
      </c>
      <c r="O6" s="824" t="e">
        <v>#DIV/0!</v>
      </c>
      <c r="P6" s="820">
        <f>Tabla1[[#This Row],[Ejec Real Acumu]]-Tabla1[[#This Row],[Proyec Ejec Acumul]]</f>
        <v>0</v>
      </c>
      <c r="Q6" s="820">
        <f>Tabla1[[#This Row],[Ejec Real Mes]]-Tabla1[[#This Row],[Program Entreg Mes]]</f>
        <v>0</v>
      </c>
    </row>
    <row r="7" spans="1:17">
      <c r="A7" s="824">
        <v>5</v>
      </c>
      <c r="B7" s="824" t="s">
        <v>2441</v>
      </c>
      <c r="C7" s="824" t="s">
        <v>2442</v>
      </c>
      <c r="D7" s="824" t="s">
        <v>688</v>
      </c>
      <c r="E7" s="824" t="s">
        <v>695</v>
      </c>
      <c r="F7" s="824">
        <v>1</v>
      </c>
      <c r="G7" s="824" t="s">
        <v>2443</v>
      </c>
      <c r="H7" s="824">
        <v>2</v>
      </c>
      <c r="I7" s="824">
        <v>0</v>
      </c>
      <c r="J7" s="824">
        <v>0</v>
      </c>
      <c r="K7" s="825">
        <v>0</v>
      </c>
      <c r="L7" s="825">
        <v>0</v>
      </c>
      <c r="M7" s="824">
        <v>0</v>
      </c>
      <c r="N7" s="824">
        <v>0</v>
      </c>
      <c r="O7" s="824" t="e">
        <v>#DIV/0!</v>
      </c>
      <c r="P7" s="820">
        <f>Tabla1[[#This Row],[Ejec Real Acumu]]-Tabla1[[#This Row],[Proyec Ejec Acumul]]</f>
        <v>0</v>
      </c>
      <c r="Q7" s="820">
        <f>Tabla1[[#This Row],[Ejec Real Mes]]-Tabla1[[#This Row],[Program Entreg Mes]]</f>
        <v>0</v>
      </c>
    </row>
    <row r="8" spans="1:17">
      <c r="A8" s="824">
        <v>6</v>
      </c>
      <c r="B8" s="824" t="s">
        <v>2441</v>
      </c>
      <c r="C8" s="824" t="s">
        <v>2442</v>
      </c>
      <c r="D8" s="824" t="s">
        <v>688</v>
      </c>
      <c r="E8" s="824" t="s">
        <v>700</v>
      </c>
      <c r="F8" s="824">
        <v>1</v>
      </c>
      <c r="G8" s="824" t="s">
        <v>2443</v>
      </c>
      <c r="H8" s="824">
        <v>2</v>
      </c>
      <c r="I8" s="824">
        <v>0</v>
      </c>
      <c r="J8" s="824">
        <v>0</v>
      </c>
      <c r="K8" s="825">
        <v>0</v>
      </c>
      <c r="L8" s="825">
        <v>0</v>
      </c>
      <c r="M8" s="824">
        <v>0</v>
      </c>
      <c r="N8" s="824">
        <v>0</v>
      </c>
      <c r="O8" s="824" t="e">
        <v>#DIV/0!</v>
      </c>
      <c r="P8" s="820">
        <f>Tabla1[[#This Row],[Ejec Real Acumu]]-Tabla1[[#This Row],[Proyec Ejec Acumul]]</f>
        <v>0</v>
      </c>
      <c r="Q8" s="820">
        <f>Tabla1[[#This Row],[Ejec Real Mes]]-Tabla1[[#This Row],[Program Entreg Mes]]</f>
        <v>0</v>
      </c>
    </row>
    <row r="9" spans="1:17">
      <c r="A9" s="824">
        <v>7</v>
      </c>
      <c r="B9" s="824" t="s">
        <v>2441</v>
      </c>
      <c r="C9" s="824" t="s">
        <v>2442</v>
      </c>
      <c r="D9" s="824" t="s">
        <v>688</v>
      </c>
      <c r="E9" s="824" t="s">
        <v>2120</v>
      </c>
      <c r="F9" s="824">
        <v>1</v>
      </c>
      <c r="G9" s="824" t="s">
        <v>2443</v>
      </c>
      <c r="H9" s="824">
        <v>47</v>
      </c>
      <c r="I9" s="824">
        <v>0</v>
      </c>
      <c r="J9" s="824">
        <v>0</v>
      </c>
      <c r="K9" s="825">
        <v>0</v>
      </c>
      <c r="L9" s="825">
        <v>0</v>
      </c>
      <c r="M9" s="824">
        <v>0</v>
      </c>
      <c r="N9" s="824">
        <v>0</v>
      </c>
      <c r="O9" s="824" t="e">
        <v>#DIV/0!</v>
      </c>
      <c r="P9" s="820">
        <f>Tabla1[[#This Row],[Ejec Real Acumu]]-Tabla1[[#This Row],[Proyec Ejec Acumul]]</f>
        <v>0</v>
      </c>
      <c r="Q9" s="820">
        <f>Tabla1[[#This Row],[Ejec Real Mes]]-Tabla1[[#This Row],[Program Entreg Mes]]</f>
        <v>0</v>
      </c>
    </row>
    <row r="10" spans="1:17">
      <c r="A10" s="824">
        <v>8</v>
      </c>
      <c r="B10" s="824" t="s">
        <v>2441</v>
      </c>
      <c r="C10" s="824" t="s">
        <v>2442</v>
      </c>
      <c r="D10" s="824" t="s">
        <v>688</v>
      </c>
      <c r="E10" s="824" t="s">
        <v>711</v>
      </c>
      <c r="F10" s="824">
        <v>1</v>
      </c>
      <c r="G10" s="824" t="s">
        <v>2443</v>
      </c>
      <c r="H10" s="824">
        <v>25</v>
      </c>
      <c r="I10" s="824">
        <v>0</v>
      </c>
      <c r="J10" s="824">
        <v>0</v>
      </c>
      <c r="K10" s="825">
        <v>0</v>
      </c>
      <c r="L10" s="825">
        <v>0</v>
      </c>
      <c r="M10" s="824">
        <v>0</v>
      </c>
      <c r="N10" s="824">
        <v>0</v>
      </c>
      <c r="O10" s="824" t="e">
        <v>#DIV/0!</v>
      </c>
      <c r="P10" s="820">
        <f>Tabla1[[#This Row],[Ejec Real Acumu]]-Tabla1[[#This Row],[Proyec Ejec Acumul]]</f>
        <v>0</v>
      </c>
      <c r="Q10" s="820">
        <f>Tabla1[[#This Row],[Ejec Real Mes]]-Tabla1[[#This Row],[Program Entreg Mes]]</f>
        <v>0</v>
      </c>
    </row>
    <row r="11" spans="1:17">
      <c r="A11" s="824">
        <v>9</v>
      </c>
      <c r="B11" s="824" t="s">
        <v>2441</v>
      </c>
      <c r="C11" s="824" t="s">
        <v>2442</v>
      </c>
      <c r="D11" s="824" t="s">
        <v>688</v>
      </c>
      <c r="E11" s="824" t="s">
        <v>2128</v>
      </c>
      <c r="F11" s="824">
        <v>1</v>
      </c>
      <c r="G11" s="824" t="s">
        <v>2443</v>
      </c>
      <c r="H11" s="824">
        <v>4</v>
      </c>
      <c r="I11" s="824">
        <v>0</v>
      </c>
      <c r="J11" s="824">
        <v>0</v>
      </c>
      <c r="K11" s="825">
        <v>0</v>
      </c>
      <c r="L11" s="825">
        <v>0</v>
      </c>
      <c r="M11" s="824">
        <v>0</v>
      </c>
      <c r="N11" s="824">
        <v>0</v>
      </c>
      <c r="O11" s="824" t="e">
        <v>#DIV/0!</v>
      </c>
      <c r="P11" s="820">
        <f>Tabla1[[#This Row],[Ejec Real Acumu]]-Tabla1[[#This Row],[Proyec Ejec Acumul]]</f>
        <v>0</v>
      </c>
      <c r="Q11" s="820">
        <f>Tabla1[[#This Row],[Ejec Real Mes]]-Tabla1[[#This Row],[Program Entreg Mes]]</f>
        <v>0</v>
      </c>
    </row>
    <row r="12" spans="1:17">
      <c r="A12" s="824">
        <v>10</v>
      </c>
      <c r="B12" s="824" t="s">
        <v>2441</v>
      </c>
      <c r="C12" s="824" t="s">
        <v>2442</v>
      </c>
      <c r="D12" s="824" t="s">
        <v>688</v>
      </c>
      <c r="E12" s="824" t="s">
        <v>2129</v>
      </c>
      <c r="F12" s="824">
        <v>1</v>
      </c>
      <c r="G12" s="824" t="s">
        <v>2443</v>
      </c>
      <c r="H12" s="824">
        <v>4</v>
      </c>
      <c r="I12" s="824">
        <v>0</v>
      </c>
      <c r="J12" s="824">
        <v>0</v>
      </c>
      <c r="K12" s="825">
        <v>0</v>
      </c>
      <c r="L12" s="825">
        <v>0</v>
      </c>
      <c r="M12" s="824">
        <v>0</v>
      </c>
      <c r="N12" s="824">
        <v>0</v>
      </c>
      <c r="O12" s="824" t="e">
        <v>#DIV/0!</v>
      </c>
      <c r="P12" s="820">
        <f>Tabla1[[#This Row],[Ejec Real Acumu]]-Tabla1[[#This Row],[Proyec Ejec Acumul]]</f>
        <v>0</v>
      </c>
      <c r="Q12" s="820">
        <f>Tabla1[[#This Row],[Ejec Real Mes]]-Tabla1[[#This Row],[Program Entreg Mes]]</f>
        <v>0</v>
      </c>
    </row>
    <row r="13" spans="1:17">
      <c r="A13" s="824">
        <v>11</v>
      </c>
      <c r="B13" s="824" t="s">
        <v>2441</v>
      </c>
      <c r="C13" s="824" t="s">
        <v>2442</v>
      </c>
      <c r="D13" s="824" t="s">
        <v>688</v>
      </c>
      <c r="E13" s="824" t="s">
        <v>755</v>
      </c>
      <c r="F13" s="824">
        <v>1</v>
      </c>
      <c r="G13" s="824" t="s">
        <v>2443</v>
      </c>
      <c r="H13" s="824">
        <v>2</v>
      </c>
      <c r="I13" s="824">
        <v>0</v>
      </c>
      <c r="J13" s="824">
        <v>0</v>
      </c>
      <c r="K13" s="825">
        <v>0</v>
      </c>
      <c r="L13" s="825">
        <v>0</v>
      </c>
      <c r="M13" s="824">
        <v>0</v>
      </c>
      <c r="N13" s="824">
        <v>0</v>
      </c>
      <c r="O13" s="824" t="e">
        <v>#DIV/0!</v>
      </c>
      <c r="P13" s="820">
        <f>Tabla1[[#This Row],[Ejec Real Acumu]]-Tabla1[[#This Row],[Proyec Ejec Acumul]]</f>
        <v>0</v>
      </c>
      <c r="Q13" s="820">
        <f>Tabla1[[#This Row],[Ejec Real Mes]]-Tabla1[[#This Row],[Program Entreg Mes]]</f>
        <v>0</v>
      </c>
    </row>
    <row r="14" spans="1:17">
      <c r="A14" s="824">
        <v>12</v>
      </c>
      <c r="B14" s="824" t="s">
        <v>2441</v>
      </c>
      <c r="C14" s="824" t="s">
        <v>2442</v>
      </c>
      <c r="D14" s="824" t="s">
        <v>688</v>
      </c>
      <c r="E14" s="824" t="s">
        <v>771</v>
      </c>
      <c r="F14" s="824">
        <v>1</v>
      </c>
      <c r="G14" s="824" t="s">
        <v>2443</v>
      </c>
      <c r="H14" s="824">
        <v>448</v>
      </c>
      <c r="I14" s="824">
        <v>0</v>
      </c>
      <c r="J14" s="824">
        <v>0</v>
      </c>
      <c r="K14" s="825">
        <v>0</v>
      </c>
      <c r="L14" s="825">
        <v>0</v>
      </c>
      <c r="M14" s="824">
        <v>0</v>
      </c>
      <c r="N14" s="824">
        <v>0</v>
      </c>
      <c r="O14" s="824" t="e">
        <v>#DIV/0!</v>
      </c>
      <c r="P14" s="820">
        <f>Tabla1[[#This Row],[Ejec Real Acumu]]-Tabla1[[#This Row],[Proyec Ejec Acumul]]</f>
        <v>0</v>
      </c>
      <c r="Q14" s="820">
        <f>Tabla1[[#This Row],[Ejec Real Mes]]-Tabla1[[#This Row],[Program Entreg Mes]]</f>
        <v>0</v>
      </c>
    </row>
    <row r="15" spans="1:17">
      <c r="A15" s="824">
        <v>13</v>
      </c>
      <c r="B15" s="824" t="s">
        <v>2441</v>
      </c>
      <c r="C15" s="824" t="s">
        <v>2442</v>
      </c>
      <c r="D15" s="824" t="s">
        <v>688</v>
      </c>
      <c r="E15" s="824" t="s">
        <v>989</v>
      </c>
      <c r="F15" s="824">
        <v>1</v>
      </c>
      <c r="G15" s="824" t="s">
        <v>2443</v>
      </c>
      <c r="H15" s="824">
        <v>4</v>
      </c>
      <c r="I15" s="824">
        <v>0</v>
      </c>
      <c r="J15" s="824">
        <v>0</v>
      </c>
      <c r="K15" s="825">
        <v>0</v>
      </c>
      <c r="L15" s="825">
        <v>0</v>
      </c>
      <c r="M15" s="824">
        <v>0</v>
      </c>
      <c r="N15" s="824">
        <v>0</v>
      </c>
      <c r="O15" s="824" t="e">
        <v>#DIV/0!</v>
      </c>
      <c r="P15" s="820">
        <f>Tabla1[[#This Row],[Ejec Real Acumu]]-Tabla1[[#This Row],[Proyec Ejec Acumul]]</f>
        <v>0</v>
      </c>
      <c r="Q15" s="820">
        <f>Tabla1[[#This Row],[Ejec Real Mes]]-Tabla1[[#This Row],[Program Entreg Mes]]</f>
        <v>0</v>
      </c>
    </row>
    <row r="16" spans="1:17">
      <c r="A16" s="824">
        <v>14</v>
      </c>
      <c r="B16" s="824" t="s">
        <v>2441</v>
      </c>
      <c r="C16" s="824" t="s">
        <v>2442</v>
      </c>
      <c r="D16" s="824" t="s">
        <v>688</v>
      </c>
      <c r="E16" s="824" t="s">
        <v>2135</v>
      </c>
      <c r="F16" s="824">
        <v>1</v>
      </c>
      <c r="G16" s="824" t="s">
        <v>2443</v>
      </c>
      <c r="H16" s="824">
        <v>89</v>
      </c>
      <c r="I16" s="824">
        <v>0</v>
      </c>
      <c r="J16" s="824">
        <v>0</v>
      </c>
      <c r="K16" s="825">
        <v>0</v>
      </c>
      <c r="L16" s="825">
        <v>0</v>
      </c>
      <c r="M16" s="824">
        <v>0</v>
      </c>
      <c r="N16" s="824">
        <v>0</v>
      </c>
      <c r="O16" s="824" t="e">
        <v>#DIV/0!</v>
      </c>
      <c r="P16" s="820">
        <f>Tabla1[[#This Row],[Ejec Real Acumu]]-Tabla1[[#This Row],[Proyec Ejec Acumul]]</f>
        <v>0</v>
      </c>
      <c r="Q16" s="820">
        <f>Tabla1[[#This Row],[Ejec Real Mes]]-Tabla1[[#This Row],[Program Entreg Mes]]</f>
        <v>0</v>
      </c>
    </row>
    <row r="17" spans="1:17">
      <c r="A17" s="824">
        <v>15</v>
      </c>
      <c r="B17" s="824" t="s">
        <v>2441</v>
      </c>
      <c r="C17" s="824" t="s">
        <v>2442</v>
      </c>
      <c r="D17" s="824" t="s">
        <v>688</v>
      </c>
      <c r="E17" s="824" t="s">
        <v>1003</v>
      </c>
      <c r="F17" s="824">
        <v>1</v>
      </c>
      <c r="G17" s="824" t="s">
        <v>2443</v>
      </c>
      <c r="H17" s="824">
        <v>4</v>
      </c>
      <c r="I17" s="824">
        <v>0</v>
      </c>
      <c r="J17" s="824">
        <v>0</v>
      </c>
      <c r="K17" s="825">
        <v>0</v>
      </c>
      <c r="L17" s="825">
        <v>0</v>
      </c>
      <c r="M17" s="824">
        <v>0</v>
      </c>
      <c r="N17" s="824">
        <v>0</v>
      </c>
      <c r="O17" s="824" t="e">
        <v>#DIV/0!</v>
      </c>
      <c r="P17" s="820">
        <f>Tabla1[[#This Row],[Ejec Real Acumu]]-Tabla1[[#This Row],[Proyec Ejec Acumul]]</f>
        <v>0</v>
      </c>
      <c r="Q17" s="820">
        <f>Tabla1[[#This Row],[Ejec Real Mes]]-Tabla1[[#This Row],[Program Entreg Mes]]</f>
        <v>0</v>
      </c>
    </row>
    <row r="18" spans="1:17">
      <c r="A18" s="824">
        <v>16</v>
      </c>
      <c r="B18" s="824" t="s">
        <v>2441</v>
      </c>
      <c r="C18" s="824" t="s">
        <v>2442</v>
      </c>
      <c r="D18" s="824" t="s">
        <v>688</v>
      </c>
      <c r="E18" s="824" t="s">
        <v>2140</v>
      </c>
      <c r="F18" s="824">
        <v>1</v>
      </c>
      <c r="G18" s="824" t="s">
        <v>2443</v>
      </c>
      <c r="H18" s="824">
        <v>4</v>
      </c>
      <c r="I18" s="824">
        <v>0</v>
      </c>
      <c r="J18" s="824">
        <v>0</v>
      </c>
      <c r="K18" s="825">
        <v>0</v>
      </c>
      <c r="L18" s="825">
        <v>0</v>
      </c>
      <c r="M18" s="824">
        <v>0</v>
      </c>
      <c r="N18" s="824">
        <v>0</v>
      </c>
      <c r="O18" s="824" t="e">
        <v>#DIV/0!</v>
      </c>
      <c r="P18" s="820">
        <f>Tabla1[[#This Row],[Ejec Real Acumu]]-Tabla1[[#This Row],[Proyec Ejec Acumul]]</f>
        <v>0</v>
      </c>
      <c r="Q18" s="820">
        <f>Tabla1[[#This Row],[Ejec Real Mes]]-Tabla1[[#This Row],[Program Entreg Mes]]</f>
        <v>0</v>
      </c>
    </row>
    <row r="19" spans="1:17">
      <c r="A19" s="824">
        <v>17</v>
      </c>
      <c r="B19" s="824" t="s">
        <v>2441</v>
      </c>
      <c r="C19" s="824" t="s">
        <v>2442</v>
      </c>
      <c r="D19" s="824" t="s">
        <v>688</v>
      </c>
      <c r="E19" s="824" t="s">
        <v>2143</v>
      </c>
      <c r="F19" s="824">
        <v>1</v>
      </c>
      <c r="G19" s="824" t="s">
        <v>2443</v>
      </c>
      <c r="H19" s="824">
        <v>12</v>
      </c>
      <c r="I19" s="824">
        <v>1</v>
      </c>
      <c r="J19" s="824">
        <v>1</v>
      </c>
      <c r="K19" s="825">
        <v>8.3333333333333329E-2</v>
      </c>
      <c r="L19" s="825">
        <v>8.3333333333333329E-2</v>
      </c>
      <c r="M19" s="824">
        <v>1</v>
      </c>
      <c r="N19" s="824">
        <v>1</v>
      </c>
      <c r="O19" s="824">
        <v>1</v>
      </c>
      <c r="P19" s="820">
        <f>Tabla1[[#This Row],[Ejec Real Acumu]]-Tabla1[[#This Row],[Proyec Ejec Acumul]]</f>
        <v>0</v>
      </c>
      <c r="Q19" s="820">
        <f>Tabla1[[#This Row],[Ejec Real Mes]]-Tabla1[[#This Row],[Program Entreg Mes]]</f>
        <v>0</v>
      </c>
    </row>
    <row r="20" spans="1:17">
      <c r="A20" s="824">
        <v>18</v>
      </c>
      <c r="B20" s="824" t="s">
        <v>2441</v>
      </c>
      <c r="C20" s="824" t="s">
        <v>2442</v>
      </c>
      <c r="D20" s="824" t="s">
        <v>93</v>
      </c>
      <c r="E20" s="824" t="s">
        <v>2153</v>
      </c>
      <c r="F20" s="824">
        <v>1</v>
      </c>
      <c r="G20" s="824" t="s">
        <v>2443</v>
      </c>
      <c r="H20" s="824">
        <v>1</v>
      </c>
      <c r="I20" s="824">
        <v>0</v>
      </c>
      <c r="J20" s="824">
        <v>0</v>
      </c>
      <c r="K20" s="825">
        <v>0</v>
      </c>
      <c r="L20" s="825">
        <v>0</v>
      </c>
      <c r="M20" s="824">
        <v>0</v>
      </c>
      <c r="N20" s="824">
        <v>0</v>
      </c>
      <c r="O20" s="824" t="e">
        <v>#DIV/0!</v>
      </c>
      <c r="P20" s="820">
        <f>Tabla1[[#This Row],[Ejec Real Acumu]]-Tabla1[[#This Row],[Proyec Ejec Acumul]]</f>
        <v>0</v>
      </c>
      <c r="Q20" s="820">
        <f>Tabla1[[#This Row],[Ejec Real Mes]]-Tabla1[[#This Row],[Program Entreg Mes]]</f>
        <v>0</v>
      </c>
    </row>
    <row r="21" spans="1:17">
      <c r="A21" s="824">
        <v>19</v>
      </c>
      <c r="B21" s="824" t="s">
        <v>2441</v>
      </c>
      <c r="C21" s="824" t="s">
        <v>2442</v>
      </c>
      <c r="D21" s="824" t="s">
        <v>93</v>
      </c>
      <c r="E21" s="824" t="s">
        <v>97</v>
      </c>
      <c r="F21" s="824">
        <v>1</v>
      </c>
      <c r="G21" s="824" t="s">
        <v>2443</v>
      </c>
      <c r="H21" s="824">
        <v>2</v>
      </c>
      <c r="I21" s="824">
        <v>0</v>
      </c>
      <c r="J21" s="824">
        <v>0</v>
      </c>
      <c r="K21" s="825">
        <v>0</v>
      </c>
      <c r="L21" s="825">
        <v>0</v>
      </c>
      <c r="M21" s="824">
        <v>0</v>
      </c>
      <c r="N21" s="824">
        <v>0</v>
      </c>
      <c r="O21" s="824" t="e">
        <v>#DIV/0!</v>
      </c>
      <c r="P21" s="820">
        <f>Tabla1[[#This Row],[Ejec Real Acumu]]-Tabla1[[#This Row],[Proyec Ejec Acumul]]</f>
        <v>0</v>
      </c>
      <c r="Q21" s="820">
        <f>Tabla1[[#This Row],[Ejec Real Mes]]-Tabla1[[#This Row],[Program Entreg Mes]]</f>
        <v>0</v>
      </c>
    </row>
    <row r="22" spans="1:17">
      <c r="A22" s="824">
        <v>20</v>
      </c>
      <c r="B22" s="824" t="s">
        <v>2441</v>
      </c>
      <c r="C22" s="824" t="s">
        <v>2442</v>
      </c>
      <c r="D22" s="824" t="s">
        <v>93</v>
      </c>
      <c r="E22" s="824" t="s">
        <v>127</v>
      </c>
      <c r="F22" s="824">
        <v>1</v>
      </c>
      <c r="G22" s="824" t="s">
        <v>2443</v>
      </c>
      <c r="H22" s="824">
        <v>7</v>
      </c>
      <c r="I22" s="824">
        <v>0</v>
      </c>
      <c r="J22" s="824">
        <v>0</v>
      </c>
      <c r="K22" s="825">
        <v>0</v>
      </c>
      <c r="L22" s="825">
        <v>0</v>
      </c>
      <c r="M22" s="824">
        <v>0</v>
      </c>
      <c r="N22" s="824">
        <v>0</v>
      </c>
      <c r="O22" s="824" t="e">
        <v>#DIV/0!</v>
      </c>
      <c r="P22" s="820">
        <f>Tabla1[[#This Row],[Ejec Real Acumu]]-Tabla1[[#This Row],[Proyec Ejec Acumul]]</f>
        <v>0</v>
      </c>
      <c r="Q22" s="820">
        <f>Tabla1[[#This Row],[Ejec Real Mes]]-Tabla1[[#This Row],[Program Entreg Mes]]</f>
        <v>0</v>
      </c>
    </row>
    <row r="23" spans="1:17">
      <c r="A23" s="824">
        <v>21</v>
      </c>
      <c r="B23" s="824" t="s">
        <v>2441</v>
      </c>
      <c r="C23" s="824" t="s">
        <v>2442</v>
      </c>
      <c r="D23" s="824" t="s">
        <v>93</v>
      </c>
      <c r="E23" s="824" t="s">
        <v>135</v>
      </c>
      <c r="F23" s="824">
        <v>1</v>
      </c>
      <c r="G23" s="824" t="s">
        <v>2443</v>
      </c>
      <c r="H23" s="824">
        <v>6</v>
      </c>
      <c r="I23" s="824">
        <v>0</v>
      </c>
      <c r="J23" s="824">
        <v>0</v>
      </c>
      <c r="K23" s="825">
        <v>0</v>
      </c>
      <c r="L23" s="825">
        <v>0</v>
      </c>
      <c r="M23" s="824">
        <v>0</v>
      </c>
      <c r="N23" s="824">
        <v>0</v>
      </c>
      <c r="O23" s="824" t="e">
        <v>#DIV/0!</v>
      </c>
      <c r="P23" s="820">
        <f>Tabla1[[#This Row],[Ejec Real Acumu]]-Tabla1[[#This Row],[Proyec Ejec Acumul]]</f>
        <v>0</v>
      </c>
      <c r="Q23" s="820">
        <f>Tabla1[[#This Row],[Ejec Real Mes]]-Tabla1[[#This Row],[Program Entreg Mes]]</f>
        <v>0</v>
      </c>
    </row>
    <row r="24" spans="1:17">
      <c r="A24" s="824">
        <v>22</v>
      </c>
      <c r="B24" s="824" t="s">
        <v>2441</v>
      </c>
      <c r="C24" s="824" t="s">
        <v>2442</v>
      </c>
      <c r="D24" s="824" t="s">
        <v>93</v>
      </c>
      <c r="E24" s="824" t="s">
        <v>157</v>
      </c>
      <c r="F24" s="824">
        <v>1</v>
      </c>
      <c r="G24" s="824" t="s">
        <v>2443</v>
      </c>
      <c r="H24" s="824">
        <v>1</v>
      </c>
      <c r="I24" s="824">
        <v>0</v>
      </c>
      <c r="J24" s="824">
        <v>0</v>
      </c>
      <c r="K24" s="825">
        <v>0</v>
      </c>
      <c r="L24" s="825">
        <v>0</v>
      </c>
      <c r="M24" s="824">
        <v>0</v>
      </c>
      <c r="N24" s="824">
        <v>0</v>
      </c>
      <c r="O24" s="824" t="e">
        <v>#DIV/0!</v>
      </c>
      <c r="P24" s="820">
        <f>Tabla1[[#This Row],[Ejec Real Acumu]]-Tabla1[[#This Row],[Proyec Ejec Acumul]]</f>
        <v>0</v>
      </c>
      <c r="Q24" s="820">
        <f>Tabla1[[#This Row],[Ejec Real Mes]]-Tabla1[[#This Row],[Program Entreg Mes]]</f>
        <v>0</v>
      </c>
    </row>
    <row r="25" spans="1:17">
      <c r="A25" s="824">
        <v>23</v>
      </c>
      <c r="B25" s="824" t="s">
        <v>2441</v>
      </c>
      <c r="C25" s="824" t="s">
        <v>2442</v>
      </c>
      <c r="D25" s="824" t="s">
        <v>93</v>
      </c>
      <c r="E25" s="824" t="s">
        <v>902</v>
      </c>
      <c r="F25" s="824">
        <v>1</v>
      </c>
      <c r="G25" s="824" t="s">
        <v>2443</v>
      </c>
      <c r="H25" s="824">
        <v>3</v>
      </c>
      <c r="I25" s="824">
        <v>0</v>
      </c>
      <c r="J25" s="824">
        <v>0</v>
      </c>
      <c r="K25" s="825">
        <v>0</v>
      </c>
      <c r="L25" s="825">
        <v>0</v>
      </c>
      <c r="M25" s="824">
        <v>0</v>
      </c>
      <c r="N25" s="824">
        <v>0</v>
      </c>
      <c r="O25" s="824" t="e">
        <v>#DIV/0!</v>
      </c>
      <c r="P25" s="820">
        <f>Tabla1[[#This Row],[Ejec Real Acumu]]-Tabla1[[#This Row],[Proyec Ejec Acumul]]</f>
        <v>0</v>
      </c>
      <c r="Q25" s="820">
        <f>Tabla1[[#This Row],[Ejec Real Mes]]-Tabla1[[#This Row],[Program Entreg Mes]]</f>
        <v>0</v>
      </c>
    </row>
    <row r="26" spans="1:17">
      <c r="A26" s="824">
        <v>24</v>
      </c>
      <c r="B26" s="824" t="s">
        <v>2441</v>
      </c>
      <c r="C26" s="824" t="s">
        <v>2442</v>
      </c>
      <c r="D26" s="824" t="s">
        <v>93</v>
      </c>
      <c r="E26" s="824" t="s">
        <v>2163</v>
      </c>
      <c r="F26" s="824">
        <v>1</v>
      </c>
      <c r="G26" s="824" t="s">
        <v>2443</v>
      </c>
      <c r="H26" s="824">
        <v>1</v>
      </c>
      <c r="I26" s="824">
        <v>0</v>
      </c>
      <c r="J26" s="824">
        <v>0</v>
      </c>
      <c r="K26" s="825">
        <v>0</v>
      </c>
      <c r="L26" s="825">
        <v>0</v>
      </c>
      <c r="M26" s="824">
        <v>0</v>
      </c>
      <c r="N26" s="824">
        <v>0</v>
      </c>
      <c r="O26" s="824" t="e">
        <v>#DIV/0!</v>
      </c>
      <c r="P26" s="820">
        <f>Tabla1[[#This Row],[Ejec Real Acumu]]-Tabla1[[#This Row],[Proyec Ejec Acumul]]</f>
        <v>0</v>
      </c>
      <c r="Q26" s="820">
        <f>Tabla1[[#This Row],[Ejec Real Mes]]-Tabla1[[#This Row],[Program Entreg Mes]]</f>
        <v>0</v>
      </c>
    </row>
    <row r="27" spans="1:17">
      <c r="A27" s="824">
        <v>25</v>
      </c>
      <c r="B27" s="824" t="s">
        <v>2441</v>
      </c>
      <c r="C27" s="824" t="s">
        <v>2442</v>
      </c>
      <c r="D27" s="824" t="s">
        <v>93</v>
      </c>
      <c r="E27" s="824" t="s">
        <v>911</v>
      </c>
      <c r="F27" s="824">
        <v>1</v>
      </c>
      <c r="G27" s="824" t="s">
        <v>2443</v>
      </c>
      <c r="H27" s="824">
        <v>3</v>
      </c>
      <c r="I27" s="824">
        <v>1</v>
      </c>
      <c r="J27" s="824">
        <v>1</v>
      </c>
      <c r="K27" s="825">
        <v>0.33333333333333331</v>
      </c>
      <c r="L27" s="825">
        <v>0.33333333333333331</v>
      </c>
      <c r="M27" s="824">
        <v>1</v>
      </c>
      <c r="N27" s="824">
        <v>1</v>
      </c>
      <c r="O27" s="824">
        <v>1</v>
      </c>
      <c r="P27" s="820">
        <f>Tabla1[[#This Row],[Ejec Real Acumu]]-Tabla1[[#This Row],[Proyec Ejec Acumul]]</f>
        <v>0</v>
      </c>
      <c r="Q27" s="820">
        <f>Tabla1[[#This Row],[Ejec Real Mes]]-Tabla1[[#This Row],[Program Entreg Mes]]</f>
        <v>0</v>
      </c>
    </row>
    <row r="28" spans="1:17">
      <c r="A28" s="824">
        <v>26</v>
      </c>
      <c r="B28" s="824" t="s">
        <v>2441</v>
      </c>
      <c r="C28" s="824" t="s">
        <v>2442</v>
      </c>
      <c r="D28" s="824" t="s">
        <v>93</v>
      </c>
      <c r="E28" s="824" t="s">
        <v>916</v>
      </c>
      <c r="F28" s="824">
        <v>1</v>
      </c>
      <c r="G28" s="824" t="s">
        <v>2443</v>
      </c>
      <c r="H28" s="824">
        <v>4</v>
      </c>
      <c r="I28" s="824">
        <v>0</v>
      </c>
      <c r="J28" s="824">
        <v>0</v>
      </c>
      <c r="K28" s="825">
        <v>0</v>
      </c>
      <c r="L28" s="825">
        <v>0</v>
      </c>
      <c r="M28" s="824">
        <v>0</v>
      </c>
      <c r="N28" s="824">
        <v>0</v>
      </c>
      <c r="O28" s="824" t="e">
        <v>#DIV/0!</v>
      </c>
      <c r="P28" s="820">
        <f>Tabla1[[#This Row],[Ejec Real Acumu]]-Tabla1[[#This Row],[Proyec Ejec Acumul]]</f>
        <v>0</v>
      </c>
      <c r="Q28" s="820">
        <f>Tabla1[[#This Row],[Ejec Real Mes]]-Tabla1[[#This Row],[Program Entreg Mes]]</f>
        <v>0</v>
      </c>
    </row>
    <row r="29" spans="1:17">
      <c r="A29" s="824">
        <v>27</v>
      </c>
      <c r="B29" s="824" t="s">
        <v>2441</v>
      </c>
      <c r="C29" s="824" t="s">
        <v>2442</v>
      </c>
      <c r="D29" s="824" t="s">
        <v>93</v>
      </c>
      <c r="E29" s="824" t="s">
        <v>921</v>
      </c>
      <c r="F29" s="824">
        <v>1</v>
      </c>
      <c r="G29" s="824" t="s">
        <v>2443</v>
      </c>
      <c r="H29" s="824">
        <v>2</v>
      </c>
      <c r="I29" s="824">
        <v>0</v>
      </c>
      <c r="J29" s="824">
        <v>0</v>
      </c>
      <c r="K29" s="825">
        <v>0</v>
      </c>
      <c r="L29" s="825">
        <v>0</v>
      </c>
      <c r="M29" s="824">
        <v>0</v>
      </c>
      <c r="N29" s="824">
        <v>0</v>
      </c>
      <c r="O29" s="824" t="e">
        <v>#DIV/0!</v>
      </c>
      <c r="P29" s="820">
        <f>Tabla1[[#This Row],[Ejec Real Acumu]]-Tabla1[[#This Row],[Proyec Ejec Acumul]]</f>
        <v>0</v>
      </c>
      <c r="Q29" s="820">
        <f>Tabla1[[#This Row],[Ejec Real Mes]]-Tabla1[[#This Row],[Program Entreg Mes]]</f>
        <v>0</v>
      </c>
    </row>
    <row r="30" spans="1:17">
      <c r="A30" s="824">
        <v>28</v>
      </c>
      <c r="B30" s="824" t="s">
        <v>2441</v>
      </c>
      <c r="C30" s="824" t="s">
        <v>2442</v>
      </c>
      <c r="D30" s="824" t="s">
        <v>93</v>
      </c>
      <c r="E30" s="824" t="s">
        <v>2172</v>
      </c>
      <c r="F30" s="824">
        <v>1</v>
      </c>
      <c r="G30" s="824" t="s">
        <v>2443</v>
      </c>
      <c r="H30" s="824">
        <v>3</v>
      </c>
      <c r="I30" s="824">
        <v>0</v>
      </c>
      <c r="J30" s="824">
        <v>0</v>
      </c>
      <c r="K30" s="825">
        <v>0</v>
      </c>
      <c r="L30" s="825">
        <v>0</v>
      </c>
      <c r="M30" s="824">
        <v>0</v>
      </c>
      <c r="N30" s="824">
        <v>0</v>
      </c>
      <c r="O30" s="824" t="e">
        <v>#DIV/0!</v>
      </c>
      <c r="P30" s="820">
        <f>Tabla1[[#This Row],[Ejec Real Acumu]]-Tabla1[[#This Row],[Proyec Ejec Acumul]]</f>
        <v>0</v>
      </c>
      <c r="Q30" s="820">
        <f>Tabla1[[#This Row],[Ejec Real Mes]]-Tabla1[[#This Row],[Program Entreg Mes]]</f>
        <v>0</v>
      </c>
    </row>
    <row r="31" spans="1:17">
      <c r="A31" s="824">
        <v>29</v>
      </c>
      <c r="B31" s="824" t="s">
        <v>2441</v>
      </c>
      <c r="C31" s="824" t="s">
        <v>2442</v>
      </c>
      <c r="D31" s="824" t="s">
        <v>93</v>
      </c>
      <c r="E31" s="824" t="s">
        <v>951</v>
      </c>
      <c r="F31" s="824">
        <v>1</v>
      </c>
      <c r="G31" s="824" t="s">
        <v>2443</v>
      </c>
      <c r="H31" s="824">
        <v>2</v>
      </c>
      <c r="I31" s="824">
        <v>0</v>
      </c>
      <c r="J31" s="824">
        <v>0</v>
      </c>
      <c r="K31" s="825">
        <v>0</v>
      </c>
      <c r="L31" s="825">
        <v>0</v>
      </c>
      <c r="M31" s="824">
        <v>0</v>
      </c>
      <c r="N31" s="824">
        <v>0</v>
      </c>
      <c r="O31" s="824" t="e">
        <v>#DIV/0!</v>
      </c>
      <c r="P31" s="820">
        <f>Tabla1[[#This Row],[Ejec Real Acumu]]-Tabla1[[#This Row],[Proyec Ejec Acumul]]</f>
        <v>0</v>
      </c>
      <c r="Q31" s="820">
        <f>Tabla1[[#This Row],[Ejec Real Mes]]-Tabla1[[#This Row],[Program Entreg Mes]]</f>
        <v>0</v>
      </c>
    </row>
    <row r="32" spans="1:17">
      <c r="A32" s="824">
        <v>30</v>
      </c>
      <c r="B32" s="824" t="s">
        <v>2441</v>
      </c>
      <c r="C32" s="824" t="s">
        <v>2442</v>
      </c>
      <c r="D32" s="824" t="s">
        <v>93</v>
      </c>
      <c r="E32" s="824" t="s">
        <v>2178</v>
      </c>
      <c r="F32" s="824">
        <v>1</v>
      </c>
      <c r="G32" s="824" t="s">
        <v>2443</v>
      </c>
      <c r="H32" s="824">
        <v>1</v>
      </c>
      <c r="I32" s="824">
        <v>0</v>
      </c>
      <c r="J32" s="824">
        <v>0</v>
      </c>
      <c r="K32" s="825">
        <v>0</v>
      </c>
      <c r="L32" s="825">
        <v>0</v>
      </c>
      <c r="M32" s="824">
        <v>0</v>
      </c>
      <c r="N32" s="824">
        <v>0</v>
      </c>
      <c r="O32" s="824" t="e">
        <v>#DIV/0!</v>
      </c>
      <c r="P32" s="820">
        <f>Tabla1[[#This Row],[Ejec Real Acumu]]-Tabla1[[#This Row],[Proyec Ejec Acumul]]</f>
        <v>0</v>
      </c>
      <c r="Q32" s="820">
        <f>Tabla1[[#This Row],[Ejec Real Mes]]-Tabla1[[#This Row],[Program Entreg Mes]]</f>
        <v>0</v>
      </c>
    </row>
    <row r="33" spans="1:17">
      <c r="A33" s="824">
        <v>31</v>
      </c>
      <c r="B33" s="824" t="s">
        <v>2441</v>
      </c>
      <c r="C33" s="824" t="s">
        <v>2442</v>
      </c>
      <c r="D33" s="824" t="s">
        <v>93</v>
      </c>
      <c r="E33" s="824" t="s">
        <v>2180</v>
      </c>
      <c r="F33" s="824">
        <v>1</v>
      </c>
      <c r="G33" s="824" t="s">
        <v>2443</v>
      </c>
      <c r="H33" s="824">
        <v>69</v>
      </c>
      <c r="I33" s="824">
        <v>4</v>
      </c>
      <c r="J33" s="824">
        <v>4</v>
      </c>
      <c r="K33" s="825">
        <v>5.7971014492753624E-2</v>
      </c>
      <c r="L33" s="825">
        <v>5.7971014492753624E-2</v>
      </c>
      <c r="M33" s="824">
        <v>4</v>
      </c>
      <c r="N33" s="824">
        <v>4</v>
      </c>
      <c r="O33" s="824">
        <v>1</v>
      </c>
      <c r="P33" s="820">
        <f>Tabla1[[#This Row],[Ejec Real Acumu]]-Tabla1[[#This Row],[Proyec Ejec Acumul]]</f>
        <v>0</v>
      </c>
      <c r="Q33" s="820">
        <f>Tabla1[[#This Row],[Ejec Real Mes]]-Tabla1[[#This Row],[Program Entreg Mes]]</f>
        <v>0</v>
      </c>
    </row>
    <row r="34" spans="1:17">
      <c r="A34" s="824">
        <v>32</v>
      </c>
      <c r="B34" s="824" t="s">
        <v>2441</v>
      </c>
      <c r="C34" s="824" t="s">
        <v>2442</v>
      </c>
      <c r="D34" s="824" t="s">
        <v>93</v>
      </c>
      <c r="E34" s="824" t="s">
        <v>2188</v>
      </c>
      <c r="F34" s="824">
        <v>1</v>
      </c>
      <c r="G34" s="824" t="s">
        <v>2443</v>
      </c>
      <c r="H34" s="824">
        <v>12</v>
      </c>
      <c r="I34" s="824">
        <v>2</v>
      </c>
      <c r="J34" s="824">
        <v>2</v>
      </c>
      <c r="K34" s="825">
        <v>0.16666666666666666</v>
      </c>
      <c r="L34" s="825">
        <v>0.16666666666666666</v>
      </c>
      <c r="M34" s="824">
        <v>2</v>
      </c>
      <c r="N34" s="824">
        <v>2</v>
      </c>
      <c r="O34" s="824">
        <v>1</v>
      </c>
      <c r="P34" s="820">
        <f>Tabla1[[#This Row],[Ejec Real Acumu]]-Tabla1[[#This Row],[Proyec Ejec Acumul]]</f>
        <v>0</v>
      </c>
      <c r="Q34" s="820">
        <f>Tabla1[[#This Row],[Ejec Real Mes]]-Tabla1[[#This Row],[Program Entreg Mes]]</f>
        <v>0</v>
      </c>
    </row>
    <row r="35" spans="1:17">
      <c r="A35" s="824">
        <v>33</v>
      </c>
      <c r="B35" s="824" t="s">
        <v>2441</v>
      </c>
      <c r="C35" s="824" t="s">
        <v>2442</v>
      </c>
      <c r="D35" s="824" t="s">
        <v>93</v>
      </c>
      <c r="E35" s="824" t="s">
        <v>2198</v>
      </c>
      <c r="F35" s="824">
        <v>1</v>
      </c>
      <c r="G35" s="824" t="s">
        <v>2443</v>
      </c>
      <c r="H35" s="824">
        <v>12</v>
      </c>
      <c r="I35" s="824">
        <v>2</v>
      </c>
      <c r="J35" s="824">
        <v>2</v>
      </c>
      <c r="K35" s="825">
        <v>0.16666666666666666</v>
      </c>
      <c r="L35" s="825">
        <v>0.16666666666666666</v>
      </c>
      <c r="M35" s="824">
        <v>2</v>
      </c>
      <c r="N35" s="824">
        <v>2</v>
      </c>
      <c r="O35" s="824">
        <v>1</v>
      </c>
      <c r="P35" s="820">
        <f>Tabla1[[#This Row],[Ejec Real Acumu]]-Tabla1[[#This Row],[Proyec Ejec Acumul]]</f>
        <v>0</v>
      </c>
      <c r="Q35" s="820">
        <f>Tabla1[[#This Row],[Ejec Real Mes]]-Tabla1[[#This Row],[Program Entreg Mes]]</f>
        <v>0</v>
      </c>
    </row>
    <row r="36" spans="1:17">
      <c r="A36" s="824">
        <v>34</v>
      </c>
      <c r="B36" s="824" t="s">
        <v>2441</v>
      </c>
      <c r="C36" s="824" t="s">
        <v>2442</v>
      </c>
      <c r="D36" s="824" t="s">
        <v>93</v>
      </c>
      <c r="E36" s="824" t="s">
        <v>2209</v>
      </c>
      <c r="F36" s="824">
        <v>1</v>
      </c>
      <c r="G36" s="824" t="s">
        <v>2443</v>
      </c>
      <c r="H36" s="824">
        <v>1</v>
      </c>
      <c r="I36" s="824">
        <v>0</v>
      </c>
      <c r="J36" s="824">
        <v>0</v>
      </c>
      <c r="K36" s="825">
        <v>0</v>
      </c>
      <c r="L36" s="825">
        <v>0</v>
      </c>
      <c r="M36" s="824">
        <v>0</v>
      </c>
      <c r="N36" s="824">
        <v>0</v>
      </c>
      <c r="O36" s="824" t="e">
        <v>#DIV/0!</v>
      </c>
      <c r="P36" s="820">
        <f>Tabla1[[#This Row],[Ejec Real Acumu]]-Tabla1[[#This Row],[Proyec Ejec Acumul]]</f>
        <v>0</v>
      </c>
      <c r="Q36" s="820">
        <f>Tabla1[[#This Row],[Ejec Real Mes]]-Tabla1[[#This Row],[Program Entreg Mes]]</f>
        <v>0</v>
      </c>
    </row>
    <row r="37" spans="1:17">
      <c r="A37" s="824">
        <v>35</v>
      </c>
      <c r="B37" s="824" t="s">
        <v>2441</v>
      </c>
      <c r="C37" s="824" t="s">
        <v>2442</v>
      </c>
      <c r="D37" s="824" t="s">
        <v>93</v>
      </c>
      <c r="E37" s="824" t="s">
        <v>2211</v>
      </c>
      <c r="F37" s="824">
        <v>1</v>
      </c>
      <c r="G37" s="824" t="s">
        <v>2443</v>
      </c>
      <c r="H37" s="824">
        <v>13</v>
      </c>
      <c r="I37" s="824">
        <v>0</v>
      </c>
      <c r="J37" s="824">
        <v>0</v>
      </c>
      <c r="K37" s="825">
        <v>0</v>
      </c>
      <c r="L37" s="825">
        <v>0</v>
      </c>
      <c r="M37" s="824">
        <v>0</v>
      </c>
      <c r="N37" s="824">
        <v>0</v>
      </c>
      <c r="O37" s="824" t="e">
        <v>#DIV/0!</v>
      </c>
      <c r="P37" s="820">
        <f>Tabla1[[#This Row],[Ejec Real Acumu]]-Tabla1[[#This Row],[Proyec Ejec Acumul]]</f>
        <v>0</v>
      </c>
      <c r="Q37" s="820">
        <f>Tabla1[[#This Row],[Ejec Real Mes]]-Tabla1[[#This Row],[Program Entreg Mes]]</f>
        <v>0</v>
      </c>
    </row>
    <row r="38" spans="1:17">
      <c r="A38" s="824">
        <v>36</v>
      </c>
      <c r="B38" s="824" t="s">
        <v>2441</v>
      </c>
      <c r="C38" s="824" t="s">
        <v>2442</v>
      </c>
      <c r="D38" s="824" t="s">
        <v>76</v>
      </c>
      <c r="E38" s="824" t="s">
        <v>2213</v>
      </c>
      <c r="F38" s="824">
        <v>1</v>
      </c>
      <c r="G38" s="824" t="s">
        <v>2443</v>
      </c>
      <c r="H38" s="824">
        <v>3</v>
      </c>
      <c r="I38" s="824">
        <v>0</v>
      </c>
      <c r="J38" s="824">
        <v>0</v>
      </c>
      <c r="K38" s="825">
        <v>0</v>
      </c>
      <c r="L38" s="825">
        <v>0</v>
      </c>
      <c r="M38" s="824">
        <v>0</v>
      </c>
      <c r="N38" s="824">
        <v>0</v>
      </c>
      <c r="O38" s="824" t="e">
        <v>#DIV/0!</v>
      </c>
      <c r="P38" s="820">
        <f>Tabla1[[#This Row],[Ejec Real Acumu]]-Tabla1[[#This Row],[Proyec Ejec Acumul]]</f>
        <v>0</v>
      </c>
      <c r="Q38" s="820">
        <f>Tabla1[[#This Row],[Ejec Real Mes]]-Tabla1[[#This Row],[Program Entreg Mes]]</f>
        <v>0</v>
      </c>
    </row>
    <row r="39" spans="1:17">
      <c r="A39" s="824">
        <v>37</v>
      </c>
      <c r="B39" s="824" t="s">
        <v>2441</v>
      </c>
      <c r="C39" s="824" t="s">
        <v>2442</v>
      </c>
      <c r="D39" s="824" t="s">
        <v>76</v>
      </c>
      <c r="E39" s="824" t="s">
        <v>2217</v>
      </c>
      <c r="F39" s="824">
        <v>1</v>
      </c>
      <c r="G39" s="824" t="s">
        <v>2443</v>
      </c>
      <c r="H39" s="824">
        <v>1</v>
      </c>
      <c r="I39" s="824">
        <v>0</v>
      </c>
      <c r="J39" s="824">
        <v>0</v>
      </c>
      <c r="K39" s="825">
        <v>0</v>
      </c>
      <c r="L39" s="825">
        <v>0</v>
      </c>
      <c r="M39" s="824">
        <v>0</v>
      </c>
      <c r="N39" s="824">
        <v>0</v>
      </c>
      <c r="O39" s="824" t="e">
        <v>#DIV/0!</v>
      </c>
      <c r="P39" s="820">
        <f>Tabla1[[#This Row],[Ejec Real Acumu]]-Tabla1[[#This Row],[Proyec Ejec Acumul]]</f>
        <v>0</v>
      </c>
      <c r="Q39" s="820">
        <f>Tabla1[[#This Row],[Ejec Real Mes]]-Tabla1[[#This Row],[Program Entreg Mes]]</f>
        <v>0</v>
      </c>
    </row>
    <row r="40" spans="1:17">
      <c r="A40" s="824">
        <v>38</v>
      </c>
      <c r="B40" s="824" t="s">
        <v>2441</v>
      </c>
      <c r="C40" s="824" t="s">
        <v>2442</v>
      </c>
      <c r="D40" s="824" t="s">
        <v>76</v>
      </c>
      <c r="E40" s="824" t="s">
        <v>2221</v>
      </c>
      <c r="F40" s="824">
        <v>1</v>
      </c>
      <c r="G40" s="824" t="s">
        <v>2443</v>
      </c>
      <c r="H40" s="824">
        <v>3</v>
      </c>
      <c r="I40" s="824">
        <v>0</v>
      </c>
      <c r="J40" s="824">
        <v>0</v>
      </c>
      <c r="K40" s="825">
        <v>0</v>
      </c>
      <c r="L40" s="825">
        <v>0</v>
      </c>
      <c r="M40" s="824">
        <v>0</v>
      </c>
      <c r="N40" s="824">
        <v>0</v>
      </c>
      <c r="O40" s="824" t="e">
        <v>#DIV/0!</v>
      </c>
      <c r="P40" s="820">
        <f>Tabla1[[#This Row],[Ejec Real Acumu]]-Tabla1[[#This Row],[Proyec Ejec Acumul]]</f>
        <v>0</v>
      </c>
      <c r="Q40" s="820">
        <f>Tabla1[[#This Row],[Ejec Real Mes]]-Tabla1[[#This Row],[Program Entreg Mes]]</f>
        <v>0</v>
      </c>
    </row>
    <row r="41" spans="1:17">
      <c r="A41" s="824">
        <v>39</v>
      </c>
      <c r="B41" s="824" t="s">
        <v>2441</v>
      </c>
      <c r="C41" s="824" t="s">
        <v>2442</v>
      </c>
      <c r="D41" s="824" t="s">
        <v>76</v>
      </c>
      <c r="E41" s="824" t="s">
        <v>2226</v>
      </c>
      <c r="F41" s="824">
        <v>1</v>
      </c>
      <c r="G41" s="824" t="s">
        <v>2443</v>
      </c>
      <c r="H41" s="824">
        <v>3</v>
      </c>
      <c r="I41" s="824">
        <v>0</v>
      </c>
      <c r="J41" s="824">
        <v>0</v>
      </c>
      <c r="K41" s="825">
        <v>0</v>
      </c>
      <c r="L41" s="825">
        <v>0</v>
      </c>
      <c r="M41" s="824">
        <v>0</v>
      </c>
      <c r="N41" s="824">
        <v>0</v>
      </c>
      <c r="O41" s="824" t="e">
        <v>#DIV/0!</v>
      </c>
      <c r="P41" s="820">
        <f>Tabla1[[#This Row],[Ejec Real Acumu]]-Tabla1[[#This Row],[Proyec Ejec Acumul]]</f>
        <v>0</v>
      </c>
      <c r="Q41" s="820">
        <f>Tabla1[[#This Row],[Ejec Real Mes]]-Tabla1[[#This Row],[Program Entreg Mes]]</f>
        <v>0</v>
      </c>
    </row>
    <row r="42" spans="1:17">
      <c r="A42" s="824">
        <v>40</v>
      </c>
      <c r="B42" s="824" t="s">
        <v>2441</v>
      </c>
      <c r="C42" s="824" t="s">
        <v>2442</v>
      </c>
      <c r="D42" s="824" t="s">
        <v>76</v>
      </c>
      <c r="E42" s="824" t="s">
        <v>2230</v>
      </c>
      <c r="F42" s="824">
        <v>1</v>
      </c>
      <c r="G42" s="824" t="s">
        <v>2443</v>
      </c>
      <c r="H42" s="824">
        <v>4</v>
      </c>
      <c r="I42" s="824">
        <v>0</v>
      </c>
      <c r="J42" s="824">
        <v>0</v>
      </c>
      <c r="K42" s="825">
        <v>0</v>
      </c>
      <c r="L42" s="825">
        <v>0</v>
      </c>
      <c r="M42" s="824">
        <v>0</v>
      </c>
      <c r="N42" s="824">
        <v>0</v>
      </c>
      <c r="O42" s="824" t="e">
        <v>#DIV/0!</v>
      </c>
      <c r="P42" s="820">
        <f>Tabla1[[#This Row],[Ejec Real Acumu]]-Tabla1[[#This Row],[Proyec Ejec Acumul]]</f>
        <v>0</v>
      </c>
      <c r="Q42" s="820">
        <f>Tabla1[[#This Row],[Ejec Real Mes]]-Tabla1[[#This Row],[Program Entreg Mes]]</f>
        <v>0</v>
      </c>
    </row>
    <row r="43" spans="1:17">
      <c r="A43" s="824">
        <v>41</v>
      </c>
      <c r="B43" s="824" t="s">
        <v>2441</v>
      </c>
      <c r="C43" s="824" t="s">
        <v>2442</v>
      </c>
      <c r="D43" s="824" t="s">
        <v>76</v>
      </c>
      <c r="E43" s="824" t="s">
        <v>2234</v>
      </c>
      <c r="F43" s="824">
        <v>1</v>
      </c>
      <c r="G43" s="824" t="s">
        <v>2443</v>
      </c>
      <c r="H43" s="824">
        <v>4</v>
      </c>
      <c r="I43" s="824">
        <v>0</v>
      </c>
      <c r="J43" s="824">
        <v>0</v>
      </c>
      <c r="K43" s="825">
        <v>0</v>
      </c>
      <c r="L43" s="825">
        <v>0</v>
      </c>
      <c r="M43" s="824">
        <v>0</v>
      </c>
      <c r="N43" s="824">
        <v>0</v>
      </c>
      <c r="O43" s="824" t="e">
        <v>#DIV/0!</v>
      </c>
      <c r="P43" s="820">
        <f>Tabla1[[#This Row],[Ejec Real Acumu]]-Tabla1[[#This Row],[Proyec Ejec Acumul]]</f>
        <v>0</v>
      </c>
      <c r="Q43" s="820">
        <f>Tabla1[[#This Row],[Ejec Real Mes]]-Tabla1[[#This Row],[Program Entreg Mes]]</f>
        <v>0</v>
      </c>
    </row>
    <row r="44" spans="1:17">
      <c r="A44" s="824">
        <v>42</v>
      </c>
      <c r="B44" s="824" t="s">
        <v>2441</v>
      </c>
      <c r="C44" s="824" t="s">
        <v>2442</v>
      </c>
      <c r="D44" s="824" t="s">
        <v>76</v>
      </c>
      <c r="E44" s="824" t="s">
        <v>2239</v>
      </c>
      <c r="F44" s="824">
        <v>1</v>
      </c>
      <c r="G44" s="824" t="s">
        <v>2443</v>
      </c>
      <c r="H44" s="824">
        <v>1</v>
      </c>
      <c r="I44" s="824">
        <v>0</v>
      </c>
      <c r="J44" s="824">
        <v>0</v>
      </c>
      <c r="K44" s="825">
        <v>0</v>
      </c>
      <c r="L44" s="825">
        <v>0</v>
      </c>
      <c r="M44" s="824">
        <v>0</v>
      </c>
      <c r="N44" s="824">
        <v>0</v>
      </c>
      <c r="O44" s="824" t="e">
        <v>#DIV/0!</v>
      </c>
      <c r="P44" s="820">
        <f>Tabla1[[#This Row],[Ejec Real Acumu]]-Tabla1[[#This Row],[Proyec Ejec Acumul]]</f>
        <v>0</v>
      </c>
      <c r="Q44" s="820">
        <f>Tabla1[[#This Row],[Ejec Real Mes]]-Tabla1[[#This Row],[Program Entreg Mes]]</f>
        <v>0</v>
      </c>
    </row>
    <row r="45" spans="1:17">
      <c r="A45" s="824">
        <v>43</v>
      </c>
      <c r="B45" s="824" t="s">
        <v>2441</v>
      </c>
      <c r="C45" s="824" t="s">
        <v>2442</v>
      </c>
      <c r="D45" s="824" t="s">
        <v>76</v>
      </c>
      <c r="E45" s="824" t="s">
        <v>2243</v>
      </c>
      <c r="F45" s="824">
        <v>1</v>
      </c>
      <c r="G45" s="824" t="s">
        <v>2443</v>
      </c>
      <c r="H45" s="824">
        <v>3</v>
      </c>
      <c r="I45" s="824">
        <v>0</v>
      </c>
      <c r="J45" s="824">
        <v>0</v>
      </c>
      <c r="K45" s="825">
        <v>0</v>
      </c>
      <c r="L45" s="825">
        <v>0</v>
      </c>
      <c r="M45" s="824">
        <v>0</v>
      </c>
      <c r="N45" s="824">
        <v>0</v>
      </c>
      <c r="O45" s="824" t="e">
        <v>#DIV/0!</v>
      </c>
      <c r="P45" s="820">
        <f>Tabla1[[#This Row],[Ejec Real Acumu]]-Tabla1[[#This Row],[Proyec Ejec Acumul]]</f>
        <v>0</v>
      </c>
      <c r="Q45" s="820">
        <f>Tabla1[[#This Row],[Ejec Real Mes]]-Tabla1[[#This Row],[Program Entreg Mes]]</f>
        <v>0</v>
      </c>
    </row>
    <row r="46" spans="1:17">
      <c r="A46" s="824">
        <v>44</v>
      </c>
      <c r="B46" s="824" t="s">
        <v>2441</v>
      </c>
      <c r="C46" s="824" t="s">
        <v>2442</v>
      </c>
      <c r="D46" s="824" t="s">
        <v>76</v>
      </c>
      <c r="E46" s="824" t="s">
        <v>2247</v>
      </c>
      <c r="F46" s="824">
        <v>1</v>
      </c>
      <c r="G46" s="824" t="s">
        <v>2443</v>
      </c>
      <c r="H46" s="824">
        <v>4</v>
      </c>
      <c r="I46" s="824">
        <v>0</v>
      </c>
      <c r="J46" s="824">
        <v>0</v>
      </c>
      <c r="K46" s="825">
        <v>0</v>
      </c>
      <c r="L46" s="825">
        <v>0</v>
      </c>
      <c r="M46" s="824">
        <v>0</v>
      </c>
      <c r="N46" s="824">
        <v>0</v>
      </c>
      <c r="O46" s="824" t="e">
        <v>#DIV/0!</v>
      </c>
      <c r="P46" s="820">
        <f>Tabla1[[#This Row],[Ejec Real Acumu]]-Tabla1[[#This Row],[Proyec Ejec Acumul]]</f>
        <v>0</v>
      </c>
      <c r="Q46" s="820">
        <f>Tabla1[[#This Row],[Ejec Real Mes]]-Tabla1[[#This Row],[Program Entreg Mes]]</f>
        <v>0</v>
      </c>
    </row>
    <row r="47" spans="1:17">
      <c r="A47" s="824">
        <v>45</v>
      </c>
      <c r="B47" s="824" t="s">
        <v>2441</v>
      </c>
      <c r="C47" s="824" t="s">
        <v>2442</v>
      </c>
      <c r="D47" s="824" t="s">
        <v>68</v>
      </c>
      <c r="E47" s="824" t="s">
        <v>65</v>
      </c>
      <c r="F47" s="824">
        <v>1</v>
      </c>
      <c r="G47" s="824" t="s">
        <v>2443</v>
      </c>
      <c r="H47" s="824">
        <v>4</v>
      </c>
      <c r="I47" s="824">
        <v>0</v>
      </c>
      <c r="J47" s="824">
        <v>0</v>
      </c>
      <c r="K47" s="825">
        <v>0</v>
      </c>
      <c r="L47" s="825">
        <v>0</v>
      </c>
      <c r="M47" s="824">
        <v>0</v>
      </c>
      <c r="N47" s="824">
        <v>0</v>
      </c>
      <c r="O47" s="824" t="e">
        <v>#DIV/0!</v>
      </c>
      <c r="P47" s="820">
        <f>Tabla1[[#This Row],[Ejec Real Acumu]]-Tabla1[[#This Row],[Proyec Ejec Acumul]]</f>
        <v>0</v>
      </c>
      <c r="Q47" s="820">
        <f>Tabla1[[#This Row],[Ejec Real Mes]]-Tabla1[[#This Row],[Program Entreg Mes]]</f>
        <v>0</v>
      </c>
    </row>
    <row r="48" spans="1:17">
      <c r="A48" s="824">
        <v>46</v>
      </c>
      <c r="B48" s="824" t="s">
        <v>2441</v>
      </c>
      <c r="C48" s="824" t="s">
        <v>2442</v>
      </c>
      <c r="D48" s="824" t="s">
        <v>68</v>
      </c>
      <c r="E48" s="824" t="s">
        <v>84</v>
      </c>
      <c r="F48" s="824">
        <v>1</v>
      </c>
      <c r="G48" s="824" t="s">
        <v>2443</v>
      </c>
      <c r="H48" s="824">
        <v>11</v>
      </c>
      <c r="I48" s="824">
        <v>0</v>
      </c>
      <c r="J48" s="824">
        <v>0</v>
      </c>
      <c r="K48" s="825">
        <v>0</v>
      </c>
      <c r="L48" s="825">
        <v>0</v>
      </c>
      <c r="M48" s="824">
        <v>0</v>
      </c>
      <c r="N48" s="824">
        <v>0</v>
      </c>
      <c r="O48" s="824" t="e">
        <v>#DIV/0!</v>
      </c>
      <c r="P48" s="820">
        <f>Tabla1[[#This Row],[Ejec Real Acumu]]-Tabla1[[#This Row],[Proyec Ejec Acumul]]</f>
        <v>0</v>
      </c>
      <c r="Q48" s="820">
        <f>Tabla1[[#This Row],[Ejec Real Mes]]-Tabla1[[#This Row],[Program Entreg Mes]]</f>
        <v>0</v>
      </c>
    </row>
    <row r="49" spans="1:17">
      <c r="A49" s="824">
        <v>47</v>
      </c>
      <c r="B49" s="824" t="s">
        <v>2441</v>
      </c>
      <c r="C49" s="824" t="s">
        <v>2442</v>
      </c>
      <c r="D49" s="824" t="s">
        <v>68</v>
      </c>
      <c r="E49" s="824" t="s">
        <v>105</v>
      </c>
      <c r="F49" s="824">
        <v>1</v>
      </c>
      <c r="G49" s="824" t="s">
        <v>2443</v>
      </c>
      <c r="H49" s="824">
        <v>5</v>
      </c>
      <c r="I49" s="824">
        <v>0</v>
      </c>
      <c r="J49" s="824">
        <v>0</v>
      </c>
      <c r="K49" s="825">
        <v>0</v>
      </c>
      <c r="L49" s="825">
        <v>0</v>
      </c>
      <c r="M49" s="824">
        <v>0</v>
      </c>
      <c r="N49" s="824">
        <v>0</v>
      </c>
      <c r="O49" s="824" t="e">
        <v>#DIV/0!</v>
      </c>
      <c r="P49" s="820">
        <f>Tabla1[[#This Row],[Ejec Real Acumu]]-Tabla1[[#This Row],[Proyec Ejec Acumul]]</f>
        <v>0</v>
      </c>
      <c r="Q49" s="820">
        <f>Tabla1[[#This Row],[Ejec Real Mes]]-Tabla1[[#This Row],[Program Entreg Mes]]</f>
        <v>0</v>
      </c>
    </row>
    <row r="50" spans="1:17">
      <c r="A50" s="824">
        <v>48</v>
      </c>
      <c r="B50" s="824" t="s">
        <v>2441</v>
      </c>
      <c r="C50" s="824" t="s">
        <v>2442</v>
      </c>
      <c r="D50" s="824" t="s">
        <v>68</v>
      </c>
      <c r="E50" s="824" t="s">
        <v>2260</v>
      </c>
      <c r="F50" s="824">
        <v>1</v>
      </c>
      <c r="G50" s="824" t="s">
        <v>2443</v>
      </c>
      <c r="H50" s="824">
        <v>2</v>
      </c>
      <c r="I50" s="824">
        <v>0</v>
      </c>
      <c r="J50" s="824">
        <v>0</v>
      </c>
      <c r="K50" s="825">
        <v>0</v>
      </c>
      <c r="L50" s="825">
        <v>0</v>
      </c>
      <c r="M50" s="824">
        <v>0</v>
      </c>
      <c r="N50" s="824">
        <v>0</v>
      </c>
      <c r="O50" s="824" t="e">
        <v>#DIV/0!</v>
      </c>
      <c r="P50" s="820">
        <f>Tabla1[[#This Row],[Ejec Real Acumu]]-Tabla1[[#This Row],[Proyec Ejec Acumul]]</f>
        <v>0</v>
      </c>
      <c r="Q50" s="820">
        <f>Tabla1[[#This Row],[Ejec Real Mes]]-Tabla1[[#This Row],[Program Entreg Mes]]</f>
        <v>0</v>
      </c>
    </row>
    <row r="51" spans="1:17">
      <c r="A51" s="824">
        <v>49</v>
      </c>
      <c r="B51" s="824" t="s">
        <v>2441</v>
      </c>
      <c r="C51" s="824" t="s">
        <v>2442</v>
      </c>
      <c r="D51" s="824" t="s">
        <v>68</v>
      </c>
      <c r="E51" s="824" t="s">
        <v>2263</v>
      </c>
      <c r="F51" s="824">
        <v>1</v>
      </c>
      <c r="G51" s="824" t="s">
        <v>2443</v>
      </c>
      <c r="H51" s="824">
        <v>1</v>
      </c>
      <c r="I51" s="824">
        <v>0</v>
      </c>
      <c r="J51" s="824">
        <v>0</v>
      </c>
      <c r="K51" s="825">
        <v>0</v>
      </c>
      <c r="L51" s="825">
        <v>0</v>
      </c>
      <c r="M51" s="824">
        <v>0</v>
      </c>
      <c r="N51" s="824">
        <v>0</v>
      </c>
      <c r="O51" s="824" t="e">
        <v>#DIV/0!</v>
      </c>
      <c r="P51" s="820">
        <f>Tabla1[[#This Row],[Ejec Real Acumu]]-Tabla1[[#This Row],[Proyec Ejec Acumul]]</f>
        <v>0</v>
      </c>
      <c r="Q51" s="820">
        <f>Tabla1[[#This Row],[Ejec Real Mes]]-Tabla1[[#This Row],[Program Entreg Mes]]</f>
        <v>0</v>
      </c>
    </row>
    <row r="52" spans="1:17">
      <c r="A52" s="824">
        <v>50</v>
      </c>
      <c r="B52" s="824" t="s">
        <v>2441</v>
      </c>
      <c r="C52" s="824" t="s">
        <v>2442</v>
      </c>
      <c r="D52" s="824" t="s">
        <v>68</v>
      </c>
      <c r="E52" s="824" t="s">
        <v>201</v>
      </c>
      <c r="F52" s="824">
        <v>1</v>
      </c>
      <c r="G52" s="824" t="s">
        <v>2443</v>
      </c>
      <c r="H52" s="824">
        <v>3</v>
      </c>
      <c r="I52" s="824">
        <v>0</v>
      </c>
      <c r="J52" s="824">
        <v>0</v>
      </c>
      <c r="K52" s="825">
        <v>0</v>
      </c>
      <c r="L52" s="825">
        <v>0</v>
      </c>
      <c r="M52" s="824">
        <v>0</v>
      </c>
      <c r="N52" s="824">
        <v>0</v>
      </c>
      <c r="O52" s="824" t="e">
        <v>#DIV/0!</v>
      </c>
      <c r="P52" s="820">
        <f>Tabla1[[#This Row],[Ejec Real Acumu]]-Tabla1[[#This Row],[Proyec Ejec Acumul]]</f>
        <v>0</v>
      </c>
      <c r="Q52" s="820">
        <f>Tabla1[[#This Row],[Ejec Real Mes]]-Tabla1[[#This Row],[Program Entreg Mes]]</f>
        <v>0</v>
      </c>
    </row>
    <row r="53" spans="1:17">
      <c r="A53" s="824">
        <v>51</v>
      </c>
      <c r="B53" s="824" t="s">
        <v>2441</v>
      </c>
      <c r="C53" s="824" t="s">
        <v>2442</v>
      </c>
      <c r="D53" s="824" t="s">
        <v>68</v>
      </c>
      <c r="E53" s="824" t="s">
        <v>246</v>
      </c>
      <c r="F53" s="824">
        <v>1</v>
      </c>
      <c r="G53" s="824" t="s">
        <v>2443</v>
      </c>
      <c r="H53" s="824">
        <v>1</v>
      </c>
      <c r="I53" s="824">
        <v>0</v>
      </c>
      <c r="J53" s="824">
        <v>0</v>
      </c>
      <c r="K53" s="825">
        <v>0</v>
      </c>
      <c r="L53" s="825">
        <v>0</v>
      </c>
      <c r="M53" s="824">
        <v>0</v>
      </c>
      <c r="N53" s="824">
        <v>0</v>
      </c>
      <c r="O53" s="824" t="e">
        <v>#DIV/0!</v>
      </c>
      <c r="P53" s="820">
        <f>Tabla1[[#This Row],[Ejec Real Acumu]]-Tabla1[[#This Row],[Proyec Ejec Acumul]]</f>
        <v>0</v>
      </c>
      <c r="Q53" s="820">
        <f>Tabla1[[#This Row],[Ejec Real Mes]]-Tabla1[[#This Row],[Program Entreg Mes]]</f>
        <v>0</v>
      </c>
    </row>
    <row r="54" spans="1:17">
      <c r="A54" s="824">
        <v>52</v>
      </c>
      <c r="B54" s="824" t="s">
        <v>2441</v>
      </c>
      <c r="C54" s="824" t="s">
        <v>2442</v>
      </c>
      <c r="D54" s="824" t="s">
        <v>68</v>
      </c>
      <c r="E54" s="824" t="s">
        <v>256</v>
      </c>
      <c r="F54" s="824">
        <v>1</v>
      </c>
      <c r="G54" s="824" t="s">
        <v>2443</v>
      </c>
      <c r="H54" s="824">
        <v>5</v>
      </c>
      <c r="I54" s="824">
        <v>0</v>
      </c>
      <c r="J54" s="824">
        <v>0</v>
      </c>
      <c r="K54" s="825">
        <v>0</v>
      </c>
      <c r="L54" s="825">
        <v>0</v>
      </c>
      <c r="M54" s="824">
        <v>0</v>
      </c>
      <c r="N54" s="824">
        <v>0</v>
      </c>
      <c r="O54" s="824" t="e">
        <v>#DIV/0!</v>
      </c>
      <c r="P54" s="820">
        <f>Tabla1[[#This Row],[Ejec Real Acumu]]-Tabla1[[#This Row],[Proyec Ejec Acumul]]</f>
        <v>0</v>
      </c>
      <c r="Q54" s="820">
        <f>Tabla1[[#This Row],[Ejec Real Mes]]-Tabla1[[#This Row],[Program Entreg Mes]]</f>
        <v>0</v>
      </c>
    </row>
    <row r="55" spans="1:17">
      <c r="A55" s="824">
        <v>53</v>
      </c>
      <c r="B55" s="824" t="s">
        <v>2441</v>
      </c>
      <c r="C55" s="824" t="s">
        <v>2442</v>
      </c>
      <c r="D55" s="824" t="s">
        <v>68</v>
      </c>
      <c r="E55" s="824" t="s">
        <v>292</v>
      </c>
      <c r="F55" s="824">
        <v>1</v>
      </c>
      <c r="G55" s="824" t="s">
        <v>2443</v>
      </c>
      <c r="H55" s="824">
        <v>6</v>
      </c>
      <c r="I55" s="824">
        <v>0</v>
      </c>
      <c r="J55" s="824">
        <v>0</v>
      </c>
      <c r="K55" s="825">
        <v>0</v>
      </c>
      <c r="L55" s="825">
        <v>0</v>
      </c>
      <c r="M55" s="824">
        <v>0</v>
      </c>
      <c r="N55" s="824">
        <v>0</v>
      </c>
      <c r="O55" s="824" t="e">
        <v>#DIV/0!</v>
      </c>
      <c r="P55" s="820">
        <f>Tabla1[[#This Row],[Ejec Real Acumu]]-Tabla1[[#This Row],[Proyec Ejec Acumul]]</f>
        <v>0</v>
      </c>
      <c r="Q55" s="820">
        <f>Tabla1[[#This Row],[Ejec Real Mes]]-Tabla1[[#This Row],[Program Entreg Mes]]</f>
        <v>0</v>
      </c>
    </row>
    <row r="56" spans="1:17">
      <c r="A56" s="824">
        <v>54</v>
      </c>
      <c r="B56" s="824" t="s">
        <v>2441</v>
      </c>
      <c r="C56" s="824" t="s">
        <v>2442</v>
      </c>
      <c r="D56" s="824" t="s">
        <v>68</v>
      </c>
      <c r="E56" s="824" t="s">
        <v>2278</v>
      </c>
      <c r="F56" s="824">
        <v>1</v>
      </c>
      <c r="G56" s="824" t="s">
        <v>2443</v>
      </c>
      <c r="H56" s="824">
        <v>1</v>
      </c>
      <c r="I56" s="824">
        <v>0</v>
      </c>
      <c r="J56" s="824">
        <v>0</v>
      </c>
      <c r="K56" s="825">
        <v>0</v>
      </c>
      <c r="L56" s="825">
        <v>0</v>
      </c>
      <c r="M56" s="824">
        <v>0</v>
      </c>
      <c r="N56" s="824">
        <v>0</v>
      </c>
      <c r="O56" s="824" t="e">
        <v>#DIV/0!</v>
      </c>
      <c r="P56" s="820">
        <f>Tabla1[[#This Row],[Ejec Real Acumu]]-Tabla1[[#This Row],[Proyec Ejec Acumul]]</f>
        <v>0</v>
      </c>
      <c r="Q56" s="820">
        <f>Tabla1[[#This Row],[Ejec Real Mes]]-Tabla1[[#This Row],[Program Entreg Mes]]</f>
        <v>0</v>
      </c>
    </row>
    <row r="57" spans="1:17">
      <c r="A57" s="824">
        <v>55</v>
      </c>
      <c r="B57" s="824" t="s">
        <v>2441</v>
      </c>
      <c r="C57" s="824" t="s">
        <v>2442</v>
      </c>
      <c r="D57" s="824" t="s">
        <v>68</v>
      </c>
      <c r="E57" s="824" t="s">
        <v>334</v>
      </c>
      <c r="F57" s="824">
        <v>1</v>
      </c>
      <c r="G57" s="824" t="s">
        <v>2443</v>
      </c>
      <c r="H57" s="824">
        <v>12</v>
      </c>
      <c r="I57" s="824">
        <v>0</v>
      </c>
      <c r="J57" s="824">
        <v>0</v>
      </c>
      <c r="K57" s="825">
        <v>0</v>
      </c>
      <c r="L57" s="825">
        <v>0</v>
      </c>
      <c r="M57" s="824">
        <v>0</v>
      </c>
      <c r="N57" s="824">
        <v>0</v>
      </c>
      <c r="O57" s="824" t="e">
        <v>#DIV/0!</v>
      </c>
      <c r="P57" s="820">
        <f>Tabla1[[#This Row],[Ejec Real Acumu]]-Tabla1[[#This Row],[Proyec Ejec Acumul]]</f>
        <v>0</v>
      </c>
      <c r="Q57" s="820">
        <f>Tabla1[[#This Row],[Ejec Real Mes]]-Tabla1[[#This Row],[Program Entreg Mes]]</f>
        <v>0</v>
      </c>
    </row>
    <row r="58" spans="1:17">
      <c r="A58" s="824">
        <v>56</v>
      </c>
      <c r="B58" s="824" t="s">
        <v>2441</v>
      </c>
      <c r="C58" s="824" t="s">
        <v>2442</v>
      </c>
      <c r="D58" s="824" t="s">
        <v>68</v>
      </c>
      <c r="E58" s="824" t="s">
        <v>340</v>
      </c>
      <c r="F58" s="824">
        <v>1</v>
      </c>
      <c r="G58" s="824" t="s">
        <v>2443</v>
      </c>
      <c r="H58" s="824">
        <v>4</v>
      </c>
      <c r="I58" s="824">
        <v>0</v>
      </c>
      <c r="J58" s="824">
        <v>0</v>
      </c>
      <c r="K58" s="825">
        <v>0</v>
      </c>
      <c r="L58" s="825">
        <v>0</v>
      </c>
      <c r="M58" s="824">
        <v>0</v>
      </c>
      <c r="N58" s="824">
        <v>0</v>
      </c>
      <c r="O58" s="824" t="e">
        <v>#DIV/0!</v>
      </c>
      <c r="P58" s="820">
        <f>Tabla1[[#This Row],[Ejec Real Acumu]]-Tabla1[[#This Row],[Proyec Ejec Acumul]]</f>
        <v>0</v>
      </c>
      <c r="Q58" s="820">
        <f>Tabla1[[#This Row],[Ejec Real Mes]]-Tabla1[[#This Row],[Program Entreg Mes]]</f>
        <v>0</v>
      </c>
    </row>
    <row r="59" spans="1:17">
      <c r="A59" s="824">
        <v>57</v>
      </c>
      <c r="B59" s="824" t="s">
        <v>2441</v>
      </c>
      <c r="C59" s="824" t="s">
        <v>2442</v>
      </c>
      <c r="D59" s="824" t="s">
        <v>68</v>
      </c>
      <c r="E59" s="824" t="s">
        <v>348</v>
      </c>
      <c r="F59" s="824">
        <v>1</v>
      </c>
      <c r="G59" s="824" t="s">
        <v>2443</v>
      </c>
      <c r="H59" s="824">
        <v>5</v>
      </c>
      <c r="I59" s="824">
        <v>0</v>
      </c>
      <c r="J59" s="824">
        <v>0</v>
      </c>
      <c r="K59" s="825">
        <v>0</v>
      </c>
      <c r="L59" s="825">
        <v>0</v>
      </c>
      <c r="M59" s="824">
        <v>0</v>
      </c>
      <c r="N59" s="824">
        <v>0</v>
      </c>
      <c r="O59" s="824" t="e">
        <v>#DIV/0!</v>
      </c>
      <c r="P59" s="820">
        <f>Tabla1[[#This Row],[Ejec Real Acumu]]-Tabla1[[#This Row],[Proyec Ejec Acumul]]</f>
        <v>0</v>
      </c>
      <c r="Q59" s="820">
        <f>Tabla1[[#This Row],[Ejec Real Mes]]-Tabla1[[#This Row],[Program Entreg Mes]]</f>
        <v>0</v>
      </c>
    </row>
    <row r="60" spans="1:17">
      <c r="A60" s="824">
        <v>58</v>
      </c>
      <c r="B60" s="824" t="s">
        <v>2441</v>
      </c>
      <c r="C60" s="824" t="s">
        <v>2442</v>
      </c>
      <c r="D60" s="824" t="s">
        <v>68</v>
      </c>
      <c r="E60" s="824" t="s">
        <v>357</v>
      </c>
      <c r="F60" s="824">
        <v>1</v>
      </c>
      <c r="G60" s="824" t="s">
        <v>2443</v>
      </c>
      <c r="H60" s="824">
        <v>9</v>
      </c>
      <c r="I60" s="824">
        <v>0</v>
      </c>
      <c r="J60" s="824">
        <v>0</v>
      </c>
      <c r="K60" s="825">
        <v>0</v>
      </c>
      <c r="L60" s="825">
        <v>0</v>
      </c>
      <c r="M60" s="824">
        <v>0</v>
      </c>
      <c r="N60" s="824">
        <v>0</v>
      </c>
      <c r="O60" s="824" t="e">
        <v>#DIV/0!</v>
      </c>
      <c r="P60" s="820">
        <f>Tabla1[[#This Row],[Ejec Real Acumu]]-Tabla1[[#This Row],[Proyec Ejec Acumul]]</f>
        <v>0</v>
      </c>
      <c r="Q60" s="820">
        <f>Tabla1[[#This Row],[Ejec Real Mes]]-Tabla1[[#This Row],[Program Entreg Mes]]</f>
        <v>0</v>
      </c>
    </row>
    <row r="61" spans="1:17">
      <c r="A61" s="824">
        <v>59</v>
      </c>
      <c r="B61" s="824" t="s">
        <v>2441</v>
      </c>
      <c r="C61" s="824" t="s">
        <v>2442</v>
      </c>
      <c r="D61" s="824" t="s">
        <v>68</v>
      </c>
      <c r="E61" s="824" t="s">
        <v>366</v>
      </c>
      <c r="F61" s="824">
        <v>1</v>
      </c>
      <c r="G61" s="824" t="s">
        <v>2443</v>
      </c>
      <c r="H61" s="824">
        <v>1</v>
      </c>
      <c r="I61" s="824">
        <v>0</v>
      </c>
      <c r="J61" s="824">
        <v>0</v>
      </c>
      <c r="K61" s="825">
        <v>0</v>
      </c>
      <c r="L61" s="825">
        <v>0</v>
      </c>
      <c r="M61" s="824">
        <v>0</v>
      </c>
      <c r="N61" s="824">
        <v>0</v>
      </c>
      <c r="O61" s="824" t="e">
        <v>#DIV/0!</v>
      </c>
      <c r="P61" s="820">
        <f>Tabla1[[#This Row],[Ejec Real Acumu]]-Tabla1[[#This Row],[Proyec Ejec Acumul]]</f>
        <v>0</v>
      </c>
      <c r="Q61" s="820">
        <f>Tabla1[[#This Row],[Ejec Real Mes]]-Tabla1[[#This Row],[Program Entreg Mes]]</f>
        <v>0</v>
      </c>
    </row>
    <row r="62" spans="1:17">
      <c r="A62" s="824">
        <v>60</v>
      </c>
      <c r="B62" s="824" t="s">
        <v>2441</v>
      </c>
      <c r="C62" s="824" t="s">
        <v>2442</v>
      </c>
      <c r="D62" s="824" t="s">
        <v>68</v>
      </c>
      <c r="E62" s="824" t="s">
        <v>370</v>
      </c>
      <c r="F62" s="824">
        <v>1</v>
      </c>
      <c r="G62" s="824" t="s">
        <v>2443</v>
      </c>
      <c r="H62" s="824">
        <v>2</v>
      </c>
      <c r="I62" s="824">
        <v>0</v>
      </c>
      <c r="J62" s="824">
        <v>0</v>
      </c>
      <c r="K62" s="825">
        <v>0</v>
      </c>
      <c r="L62" s="825">
        <v>0</v>
      </c>
      <c r="M62" s="824">
        <v>0</v>
      </c>
      <c r="N62" s="824">
        <v>0</v>
      </c>
      <c r="O62" s="824" t="e">
        <v>#DIV/0!</v>
      </c>
      <c r="P62" s="820">
        <f>Tabla1[[#This Row],[Ejec Real Acumu]]-Tabla1[[#This Row],[Proyec Ejec Acumul]]</f>
        <v>0</v>
      </c>
      <c r="Q62" s="820">
        <f>Tabla1[[#This Row],[Ejec Real Mes]]-Tabla1[[#This Row],[Program Entreg Mes]]</f>
        <v>0</v>
      </c>
    </row>
    <row r="63" spans="1:17">
      <c r="A63" s="824">
        <v>61</v>
      </c>
      <c r="B63" s="824" t="s">
        <v>2441</v>
      </c>
      <c r="C63" s="824" t="s">
        <v>2442</v>
      </c>
      <c r="D63" s="824" t="s">
        <v>68</v>
      </c>
      <c r="E63" s="824" t="s">
        <v>434</v>
      </c>
      <c r="F63" s="824">
        <v>1</v>
      </c>
      <c r="G63" s="824" t="s">
        <v>2443</v>
      </c>
      <c r="H63" s="824">
        <v>2</v>
      </c>
      <c r="I63" s="824">
        <v>0</v>
      </c>
      <c r="J63" s="824">
        <v>0</v>
      </c>
      <c r="K63" s="825">
        <v>0</v>
      </c>
      <c r="L63" s="825">
        <v>0</v>
      </c>
      <c r="M63" s="824">
        <v>0</v>
      </c>
      <c r="N63" s="824">
        <v>0</v>
      </c>
      <c r="O63" s="824" t="e">
        <v>#DIV/0!</v>
      </c>
      <c r="P63" s="820">
        <f>Tabla1[[#This Row],[Ejec Real Acumu]]-Tabla1[[#This Row],[Proyec Ejec Acumul]]</f>
        <v>0</v>
      </c>
      <c r="Q63" s="820">
        <f>Tabla1[[#This Row],[Ejec Real Mes]]-Tabla1[[#This Row],[Program Entreg Mes]]</f>
        <v>0</v>
      </c>
    </row>
    <row r="64" spans="1:17">
      <c r="A64" s="824">
        <v>62</v>
      </c>
      <c r="B64" s="824" t="s">
        <v>2441</v>
      </c>
      <c r="C64" s="824" t="s">
        <v>2442</v>
      </c>
      <c r="D64" s="824" t="s">
        <v>68</v>
      </c>
      <c r="E64" s="824" t="s">
        <v>437</v>
      </c>
      <c r="F64" s="824">
        <v>1</v>
      </c>
      <c r="G64" s="824" t="s">
        <v>2443</v>
      </c>
      <c r="H64" s="824">
        <v>1</v>
      </c>
      <c r="I64" s="824">
        <v>0</v>
      </c>
      <c r="J64" s="824">
        <v>0</v>
      </c>
      <c r="K64" s="825">
        <v>0</v>
      </c>
      <c r="L64" s="825">
        <v>0</v>
      </c>
      <c r="M64" s="824">
        <v>0</v>
      </c>
      <c r="N64" s="824">
        <v>0</v>
      </c>
      <c r="O64" s="824" t="e">
        <v>#DIV/0!</v>
      </c>
      <c r="P64" s="820">
        <f>Tabla1[[#This Row],[Ejec Real Acumu]]-Tabla1[[#This Row],[Proyec Ejec Acumul]]</f>
        <v>0</v>
      </c>
      <c r="Q64" s="820">
        <f>Tabla1[[#This Row],[Ejec Real Mes]]-Tabla1[[#This Row],[Program Entreg Mes]]</f>
        <v>0</v>
      </c>
    </row>
    <row r="65" spans="1:17">
      <c r="A65" s="824">
        <v>63</v>
      </c>
      <c r="B65" s="824" t="s">
        <v>2441</v>
      </c>
      <c r="C65" s="824" t="s">
        <v>2442</v>
      </c>
      <c r="D65" s="824" t="s">
        <v>68</v>
      </c>
      <c r="E65" s="824" t="s">
        <v>455</v>
      </c>
      <c r="F65" s="824">
        <v>1</v>
      </c>
      <c r="G65" s="824" t="s">
        <v>2443</v>
      </c>
      <c r="H65" s="824">
        <v>8</v>
      </c>
      <c r="I65" s="824">
        <v>0</v>
      </c>
      <c r="J65" s="824">
        <v>0</v>
      </c>
      <c r="K65" s="825">
        <v>0</v>
      </c>
      <c r="L65" s="825">
        <v>0</v>
      </c>
      <c r="M65" s="824">
        <v>0</v>
      </c>
      <c r="N65" s="824">
        <v>0</v>
      </c>
      <c r="O65" s="824" t="e">
        <v>#DIV/0!</v>
      </c>
      <c r="P65" s="820">
        <f>Tabla1[[#This Row],[Ejec Real Acumu]]-Tabla1[[#This Row],[Proyec Ejec Acumul]]</f>
        <v>0</v>
      </c>
      <c r="Q65" s="820">
        <f>Tabla1[[#This Row],[Ejec Real Mes]]-Tabla1[[#This Row],[Program Entreg Mes]]</f>
        <v>0</v>
      </c>
    </row>
    <row r="66" spans="1:17">
      <c r="A66" s="824">
        <v>64</v>
      </c>
      <c r="B66" s="824" t="s">
        <v>2441</v>
      </c>
      <c r="C66" s="824" t="s">
        <v>2442</v>
      </c>
      <c r="D66" s="824" t="s">
        <v>68</v>
      </c>
      <c r="E66" s="824" t="s">
        <v>462</v>
      </c>
      <c r="F66" s="824">
        <v>1</v>
      </c>
      <c r="G66" s="824" t="s">
        <v>2443</v>
      </c>
      <c r="H66" s="824">
        <v>4</v>
      </c>
      <c r="I66" s="824">
        <v>0</v>
      </c>
      <c r="J66" s="824">
        <v>0</v>
      </c>
      <c r="K66" s="825">
        <v>0</v>
      </c>
      <c r="L66" s="825">
        <v>0</v>
      </c>
      <c r="M66" s="824">
        <v>0</v>
      </c>
      <c r="N66" s="824">
        <v>0</v>
      </c>
      <c r="O66" s="824" t="e">
        <v>#DIV/0!</v>
      </c>
      <c r="P66" s="820">
        <f>Tabla1[[#This Row],[Ejec Real Acumu]]-Tabla1[[#This Row],[Proyec Ejec Acumul]]</f>
        <v>0</v>
      </c>
      <c r="Q66" s="820">
        <f>Tabla1[[#This Row],[Ejec Real Mes]]-Tabla1[[#This Row],[Program Entreg Mes]]</f>
        <v>0</v>
      </c>
    </row>
    <row r="67" spans="1:17">
      <c r="A67" s="824">
        <v>65</v>
      </c>
      <c r="B67" s="824" t="s">
        <v>2441</v>
      </c>
      <c r="C67" s="824" t="s">
        <v>2442</v>
      </c>
      <c r="D67" s="824" t="s">
        <v>68</v>
      </c>
      <c r="E67" s="824" t="s">
        <v>466</v>
      </c>
      <c r="F67" s="824">
        <v>1</v>
      </c>
      <c r="G67" s="824" t="s">
        <v>2443</v>
      </c>
      <c r="H67" s="824">
        <v>1</v>
      </c>
      <c r="I67" s="824">
        <v>0</v>
      </c>
      <c r="J67" s="824">
        <v>0</v>
      </c>
      <c r="K67" s="825">
        <v>0</v>
      </c>
      <c r="L67" s="825">
        <v>0</v>
      </c>
      <c r="M67" s="824">
        <v>0</v>
      </c>
      <c r="N67" s="824">
        <v>0</v>
      </c>
      <c r="O67" s="824" t="e">
        <v>#DIV/0!</v>
      </c>
      <c r="P67" s="820">
        <f>Tabla1[[#This Row],[Ejec Real Acumu]]-Tabla1[[#This Row],[Proyec Ejec Acumul]]</f>
        <v>0</v>
      </c>
      <c r="Q67" s="820">
        <f>Tabla1[[#This Row],[Ejec Real Mes]]-Tabla1[[#This Row],[Program Entreg Mes]]</f>
        <v>0</v>
      </c>
    </row>
    <row r="68" spans="1:17">
      <c r="A68" s="824">
        <v>66</v>
      </c>
      <c r="B68" s="824" t="s">
        <v>2441</v>
      </c>
      <c r="C68" s="824" t="s">
        <v>2442</v>
      </c>
      <c r="D68" s="824" t="s">
        <v>68</v>
      </c>
      <c r="E68" s="824" t="s">
        <v>2312</v>
      </c>
      <c r="F68" s="824">
        <v>1</v>
      </c>
      <c r="G68" s="824" t="s">
        <v>2443</v>
      </c>
      <c r="H68" s="824">
        <v>1</v>
      </c>
      <c r="I68" s="824">
        <v>0</v>
      </c>
      <c r="J68" s="824">
        <v>0</v>
      </c>
      <c r="K68" s="825">
        <v>0</v>
      </c>
      <c r="L68" s="825">
        <v>0</v>
      </c>
      <c r="M68" s="824">
        <v>0</v>
      </c>
      <c r="N68" s="824">
        <v>0</v>
      </c>
      <c r="O68" s="824" t="e">
        <v>#DIV/0!</v>
      </c>
      <c r="P68" s="820">
        <f>Tabla1[[#This Row],[Ejec Real Acumu]]-Tabla1[[#This Row],[Proyec Ejec Acumul]]</f>
        <v>0</v>
      </c>
      <c r="Q68" s="820">
        <f>Tabla1[[#This Row],[Ejec Real Mes]]-Tabla1[[#This Row],[Program Entreg Mes]]</f>
        <v>0</v>
      </c>
    </row>
    <row r="69" spans="1:17">
      <c r="A69" s="824">
        <v>67</v>
      </c>
      <c r="B69" s="824" t="s">
        <v>2441</v>
      </c>
      <c r="C69" s="824" t="s">
        <v>2442</v>
      </c>
      <c r="D69" s="824" t="s">
        <v>68</v>
      </c>
      <c r="E69" s="824" t="s">
        <v>2314</v>
      </c>
      <c r="F69" s="824">
        <v>1</v>
      </c>
      <c r="G69" s="824" t="s">
        <v>2443</v>
      </c>
      <c r="H69" s="824">
        <v>1</v>
      </c>
      <c r="I69" s="824">
        <v>0</v>
      </c>
      <c r="J69" s="824">
        <v>0</v>
      </c>
      <c r="K69" s="825">
        <v>0</v>
      </c>
      <c r="L69" s="825">
        <v>0</v>
      </c>
      <c r="M69" s="824">
        <v>0</v>
      </c>
      <c r="N69" s="824">
        <v>0</v>
      </c>
      <c r="O69" s="824" t="e">
        <v>#DIV/0!</v>
      </c>
      <c r="P69" s="820">
        <f>Tabla1[[#This Row],[Ejec Real Acumu]]-Tabla1[[#This Row],[Proyec Ejec Acumul]]</f>
        <v>0</v>
      </c>
      <c r="Q69" s="820">
        <f>Tabla1[[#This Row],[Ejec Real Mes]]-Tabla1[[#This Row],[Program Entreg Mes]]</f>
        <v>0</v>
      </c>
    </row>
    <row r="70" spans="1:17">
      <c r="A70" s="824">
        <v>68</v>
      </c>
      <c r="B70" s="824" t="s">
        <v>2441</v>
      </c>
      <c r="C70" s="824" t="s">
        <v>2442</v>
      </c>
      <c r="D70" s="824" t="s">
        <v>68</v>
      </c>
      <c r="E70" s="824" t="s">
        <v>2316</v>
      </c>
      <c r="F70" s="824">
        <v>1</v>
      </c>
      <c r="G70" s="824" t="s">
        <v>2443</v>
      </c>
      <c r="H70" s="824">
        <v>22</v>
      </c>
      <c r="I70" s="824">
        <v>0</v>
      </c>
      <c r="J70" s="824">
        <v>0</v>
      </c>
      <c r="K70" s="825">
        <v>0</v>
      </c>
      <c r="L70" s="825">
        <v>0</v>
      </c>
      <c r="M70" s="824">
        <v>0</v>
      </c>
      <c r="N70" s="824">
        <v>0</v>
      </c>
      <c r="O70" s="824" t="e">
        <v>#DIV/0!</v>
      </c>
      <c r="P70" s="820">
        <f>Tabla1[[#This Row],[Ejec Real Acumu]]-Tabla1[[#This Row],[Proyec Ejec Acumul]]</f>
        <v>0</v>
      </c>
      <c r="Q70" s="820">
        <f>Tabla1[[#This Row],[Ejec Real Mes]]-Tabla1[[#This Row],[Program Entreg Mes]]</f>
        <v>0</v>
      </c>
    </row>
    <row r="71" spans="1:17">
      <c r="A71" s="824">
        <v>69</v>
      </c>
      <c r="B71" s="824" t="s">
        <v>2441</v>
      </c>
      <c r="C71" s="824" t="s">
        <v>2442</v>
      </c>
      <c r="D71" s="824" t="s">
        <v>46</v>
      </c>
      <c r="E71" s="824" t="s">
        <v>43</v>
      </c>
      <c r="F71" s="824">
        <v>1</v>
      </c>
      <c r="G71" s="824" t="s">
        <v>2443</v>
      </c>
      <c r="H71" s="824">
        <v>15</v>
      </c>
      <c r="I71" s="824">
        <v>0</v>
      </c>
      <c r="J71" s="824">
        <v>0</v>
      </c>
      <c r="K71" s="825">
        <v>0</v>
      </c>
      <c r="L71" s="825">
        <v>0</v>
      </c>
      <c r="M71" s="824">
        <v>0</v>
      </c>
      <c r="N71" s="824">
        <v>0</v>
      </c>
      <c r="O71" s="824" t="e">
        <v>#DIV/0!</v>
      </c>
      <c r="P71" s="820">
        <f>Tabla1[[#This Row],[Ejec Real Acumu]]-Tabla1[[#This Row],[Proyec Ejec Acumul]]</f>
        <v>0</v>
      </c>
      <c r="Q71" s="820">
        <f>Tabla1[[#This Row],[Ejec Real Mes]]-Tabla1[[#This Row],[Program Entreg Mes]]</f>
        <v>0</v>
      </c>
    </row>
    <row r="72" spans="1:17">
      <c r="A72" s="824">
        <v>70</v>
      </c>
      <c r="B72" s="824" t="s">
        <v>2441</v>
      </c>
      <c r="C72" s="824" t="s">
        <v>2442</v>
      </c>
      <c r="D72" s="824" t="s">
        <v>46</v>
      </c>
      <c r="E72" s="824" t="s">
        <v>2329</v>
      </c>
      <c r="F72" s="824">
        <v>1</v>
      </c>
      <c r="G72" s="824" t="s">
        <v>2443</v>
      </c>
      <c r="H72" s="824">
        <v>3</v>
      </c>
      <c r="I72" s="824">
        <v>0</v>
      </c>
      <c r="J72" s="824">
        <v>0</v>
      </c>
      <c r="K72" s="825">
        <v>0</v>
      </c>
      <c r="L72" s="825">
        <v>0</v>
      </c>
      <c r="M72" s="824">
        <v>0</v>
      </c>
      <c r="N72" s="824">
        <v>0</v>
      </c>
      <c r="O72" s="824" t="e">
        <v>#DIV/0!</v>
      </c>
      <c r="P72" s="820">
        <f>Tabla1[[#This Row],[Ejec Real Acumu]]-Tabla1[[#This Row],[Proyec Ejec Acumul]]</f>
        <v>0</v>
      </c>
      <c r="Q72" s="820">
        <f>Tabla1[[#This Row],[Ejec Real Mes]]-Tabla1[[#This Row],[Program Entreg Mes]]</f>
        <v>0</v>
      </c>
    </row>
    <row r="73" spans="1:17">
      <c r="A73" s="824">
        <v>71</v>
      </c>
      <c r="B73" s="824" t="s">
        <v>2441</v>
      </c>
      <c r="C73" s="824" t="s">
        <v>2442</v>
      </c>
      <c r="D73" s="824" t="s">
        <v>46</v>
      </c>
      <c r="E73" s="824" t="s">
        <v>121</v>
      </c>
      <c r="F73" s="824">
        <v>1</v>
      </c>
      <c r="G73" s="824" t="s">
        <v>2443</v>
      </c>
      <c r="H73" s="824">
        <v>1</v>
      </c>
      <c r="I73" s="824">
        <v>0</v>
      </c>
      <c r="J73" s="824">
        <v>0</v>
      </c>
      <c r="K73" s="825">
        <v>0</v>
      </c>
      <c r="L73" s="825">
        <v>0</v>
      </c>
      <c r="M73" s="824">
        <v>0</v>
      </c>
      <c r="N73" s="824">
        <v>0</v>
      </c>
      <c r="O73" s="824" t="e">
        <v>#DIV/0!</v>
      </c>
      <c r="P73" s="820">
        <f>Tabla1[[#This Row],[Ejec Real Acumu]]-Tabla1[[#This Row],[Proyec Ejec Acumul]]</f>
        <v>0</v>
      </c>
      <c r="Q73" s="820">
        <f>Tabla1[[#This Row],[Ejec Real Mes]]-Tabla1[[#This Row],[Program Entreg Mes]]</f>
        <v>0</v>
      </c>
    </row>
    <row r="74" spans="1:17">
      <c r="A74" s="824">
        <v>72</v>
      </c>
      <c r="B74" s="824" t="s">
        <v>2441</v>
      </c>
      <c r="C74" s="824" t="s">
        <v>2442</v>
      </c>
      <c r="D74" s="824" t="s">
        <v>46</v>
      </c>
      <c r="E74" s="824" t="s">
        <v>131</v>
      </c>
      <c r="F74" s="824">
        <v>1</v>
      </c>
      <c r="G74" s="824" t="s">
        <v>2443</v>
      </c>
      <c r="H74" s="824">
        <v>4</v>
      </c>
      <c r="I74" s="824">
        <v>0</v>
      </c>
      <c r="J74" s="824">
        <v>0</v>
      </c>
      <c r="K74" s="825">
        <v>0</v>
      </c>
      <c r="L74" s="825">
        <v>0</v>
      </c>
      <c r="M74" s="824">
        <v>0</v>
      </c>
      <c r="N74" s="824">
        <v>0</v>
      </c>
      <c r="O74" s="824" t="e">
        <v>#DIV/0!</v>
      </c>
      <c r="P74" s="820">
        <f>Tabla1[[#This Row],[Ejec Real Acumu]]-Tabla1[[#This Row],[Proyec Ejec Acumul]]</f>
        <v>0</v>
      </c>
      <c r="Q74" s="820">
        <f>Tabla1[[#This Row],[Ejec Real Mes]]-Tabla1[[#This Row],[Program Entreg Mes]]</f>
        <v>0</v>
      </c>
    </row>
    <row r="75" spans="1:17">
      <c r="A75" s="824">
        <v>73</v>
      </c>
      <c r="B75" s="824" t="s">
        <v>2441</v>
      </c>
      <c r="C75" s="824" t="s">
        <v>2442</v>
      </c>
      <c r="D75" s="824" t="s">
        <v>46</v>
      </c>
      <c r="E75" s="824" t="s">
        <v>2333</v>
      </c>
      <c r="F75" s="824">
        <v>1</v>
      </c>
      <c r="G75" s="824" t="s">
        <v>2443</v>
      </c>
      <c r="H75" s="824">
        <v>3</v>
      </c>
      <c r="I75" s="824">
        <v>0</v>
      </c>
      <c r="J75" s="824">
        <v>0</v>
      </c>
      <c r="K75" s="825">
        <v>0</v>
      </c>
      <c r="L75" s="825">
        <v>0</v>
      </c>
      <c r="M75" s="824">
        <v>0</v>
      </c>
      <c r="N75" s="824">
        <v>0</v>
      </c>
      <c r="O75" s="824" t="e">
        <v>#DIV/0!</v>
      </c>
      <c r="P75" s="820">
        <f>Tabla1[[#This Row],[Ejec Real Acumu]]-Tabla1[[#This Row],[Proyec Ejec Acumul]]</f>
        <v>0</v>
      </c>
      <c r="Q75" s="820">
        <f>Tabla1[[#This Row],[Ejec Real Mes]]-Tabla1[[#This Row],[Program Entreg Mes]]</f>
        <v>0</v>
      </c>
    </row>
    <row r="76" spans="1:17">
      <c r="A76" s="824">
        <v>74</v>
      </c>
      <c r="B76" s="824" t="s">
        <v>2441</v>
      </c>
      <c r="C76" s="824" t="s">
        <v>2442</v>
      </c>
      <c r="D76" s="824" t="s">
        <v>46</v>
      </c>
      <c r="E76" s="824" t="s">
        <v>2337</v>
      </c>
      <c r="F76" s="824">
        <v>1</v>
      </c>
      <c r="G76" s="824" t="s">
        <v>2443</v>
      </c>
      <c r="H76" s="824">
        <v>2</v>
      </c>
      <c r="I76" s="824">
        <v>0</v>
      </c>
      <c r="J76" s="824">
        <v>0</v>
      </c>
      <c r="K76" s="825">
        <v>0</v>
      </c>
      <c r="L76" s="825">
        <v>0</v>
      </c>
      <c r="M76" s="824">
        <v>0</v>
      </c>
      <c r="N76" s="824">
        <v>0</v>
      </c>
      <c r="O76" s="824" t="e">
        <v>#DIV/0!</v>
      </c>
      <c r="P76" s="820">
        <f>Tabla1[[#This Row],[Ejec Real Acumu]]-Tabla1[[#This Row],[Proyec Ejec Acumul]]</f>
        <v>0</v>
      </c>
      <c r="Q76" s="820">
        <f>Tabla1[[#This Row],[Ejec Real Mes]]-Tabla1[[#This Row],[Program Entreg Mes]]</f>
        <v>0</v>
      </c>
    </row>
    <row r="77" spans="1:17">
      <c r="A77" s="824">
        <v>75</v>
      </c>
      <c r="B77" s="824" t="s">
        <v>2441</v>
      </c>
      <c r="C77" s="824" t="s">
        <v>2442</v>
      </c>
      <c r="D77" s="824" t="s">
        <v>46</v>
      </c>
      <c r="E77" s="824" t="s">
        <v>143</v>
      </c>
      <c r="F77" s="824">
        <v>1</v>
      </c>
      <c r="G77" s="824" t="s">
        <v>2443</v>
      </c>
      <c r="H77" s="824">
        <v>4</v>
      </c>
      <c r="I77" s="824">
        <v>0</v>
      </c>
      <c r="J77" s="824">
        <v>0</v>
      </c>
      <c r="K77" s="825">
        <v>0</v>
      </c>
      <c r="L77" s="825">
        <v>0</v>
      </c>
      <c r="M77" s="824">
        <v>0</v>
      </c>
      <c r="N77" s="824">
        <v>0</v>
      </c>
      <c r="O77" s="824" t="e">
        <v>#DIV/0!</v>
      </c>
      <c r="P77" s="820">
        <f>Tabla1[[#This Row],[Ejec Real Acumu]]-Tabla1[[#This Row],[Proyec Ejec Acumul]]</f>
        <v>0</v>
      </c>
      <c r="Q77" s="820">
        <f>Tabla1[[#This Row],[Ejec Real Mes]]-Tabla1[[#This Row],[Program Entreg Mes]]</f>
        <v>0</v>
      </c>
    </row>
    <row r="78" spans="1:17">
      <c r="A78" s="824">
        <v>76</v>
      </c>
      <c r="B78" s="824" t="s">
        <v>2441</v>
      </c>
      <c r="C78" s="824" t="s">
        <v>2442</v>
      </c>
      <c r="D78" s="824" t="s">
        <v>46</v>
      </c>
      <c r="E78" s="824" t="s">
        <v>2341</v>
      </c>
      <c r="F78" s="824">
        <v>1</v>
      </c>
      <c r="G78" s="824" t="s">
        <v>2443</v>
      </c>
      <c r="H78" s="824">
        <v>1</v>
      </c>
      <c r="I78" s="824">
        <v>0</v>
      </c>
      <c r="J78" s="824">
        <v>0</v>
      </c>
      <c r="K78" s="825">
        <v>0</v>
      </c>
      <c r="L78" s="825">
        <v>0</v>
      </c>
      <c r="M78" s="824">
        <v>0</v>
      </c>
      <c r="N78" s="824">
        <v>0</v>
      </c>
      <c r="O78" s="824" t="e">
        <v>#DIV/0!</v>
      </c>
      <c r="P78" s="820">
        <f>Tabla1[[#This Row],[Ejec Real Acumu]]-Tabla1[[#This Row],[Proyec Ejec Acumul]]</f>
        <v>0</v>
      </c>
      <c r="Q78" s="820">
        <f>Tabla1[[#This Row],[Ejec Real Mes]]-Tabla1[[#This Row],[Program Entreg Mes]]</f>
        <v>0</v>
      </c>
    </row>
    <row r="79" spans="1:17">
      <c r="A79" s="824">
        <v>77</v>
      </c>
      <c r="B79" s="824" t="s">
        <v>2441</v>
      </c>
      <c r="C79" s="824" t="s">
        <v>2442</v>
      </c>
      <c r="D79" s="824" t="s">
        <v>46</v>
      </c>
      <c r="E79" s="824" t="s">
        <v>2342</v>
      </c>
      <c r="F79" s="824">
        <v>1</v>
      </c>
      <c r="G79" s="824" t="s">
        <v>2443</v>
      </c>
      <c r="H79" s="824">
        <v>10</v>
      </c>
      <c r="I79" s="824">
        <v>0</v>
      </c>
      <c r="J79" s="824">
        <v>0</v>
      </c>
      <c r="K79" s="825">
        <v>0</v>
      </c>
      <c r="L79" s="825">
        <v>0</v>
      </c>
      <c r="M79" s="824">
        <v>0</v>
      </c>
      <c r="N79" s="824">
        <v>0</v>
      </c>
      <c r="O79" s="824" t="e">
        <v>#DIV/0!</v>
      </c>
      <c r="P79" s="820">
        <f>Tabla1[[#This Row],[Ejec Real Acumu]]-Tabla1[[#This Row],[Proyec Ejec Acumul]]</f>
        <v>0</v>
      </c>
      <c r="Q79" s="820">
        <f>Tabla1[[#This Row],[Ejec Real Mes]]-Tabla1[[#This Row],[Program Entreg Mes]]</f>
        <v>0</v>
      </c>
    </row>
    <row r="80" spans="1:17">
      <c r="A80" s="824">
        <v>78</v>
      </c>
      <c r="B80" s="824" t="s">
        <v>2441</v>
      </c>
      <c r="C80" s="824" t="s">
        <v>2442</v>
      </c>
      <c r="D80" s="824" t="s">
        <v>46</v>
      </c>
      <c r="E80" s="824" t="s">
        <v>423</v>
      </c>
      <c r="F80" s="824">
        <v>1</v>
      </c>
      <c r="G80" s="824" t="s">
        <v>2443</v>
      </c>
      <c r="H80" s="824">
        <v>80</v>
      </c>
      <c r="I80" s="824">
        <v>0</v>
      </c>
      <c r="J80" s="824">
        <v>0</v>
      </c>
      <c r="K80" s="825">
        <v>0</v>
      </c>
      <c r="L80" s="825">
        <v>0</v>
      </c>
      <c r="M80" s="824">
        <v>0</v>
      </c>
      <c r="N80" s="824">
        <v>0</v>
      </c>
      <c r="O80" s="824" t="e">
        <v>#DIV/0!</v>
      </c>
      <c r="P80" s="820">
        <f>Tabla1[[#This Row],[Ejec Real Acumu]]-Tabla1[[#This Row],[Proyec Ejec Acumul]]</f>
        <v>0</v>
      </c>
      <c r="Q80" s="820">
        <f>Tabla1[[#This Row],[Ejec Real Mes]]-Tabla1[[#This Row],[Program Entreg Mes]]</f>
        <v>0</v>
      </c>
    </row>
    <row r="81" spans="1:17">
      <c r="A81" s="824">
        <v>79</v>
      </c>
      <c r="B81" s="824" t="s">
        <v>2441</v>
      </c>
      <c r="C81" s="824" t="s">
        <v>2442</v>
      </c>
      <c r="D81" s="824" t="s">
        <v>46</v>
      </c>
      <c r="E81" s="824" t="s">
        <v>429</v>
      </c>
      <c r="F81" s="824">
        <v>1</v>
      </c>
      <c r="G81" s="824" t="s">
        <v>2443</v>
      </c>
      <c r="H81" s="824">
        <v>2</v>
      </c>
      <c r="I81" s="824">
        <v>0</v>
      </c>
      <c r="J81" s="824">
        <v>0</v>
      </c>
      <c r="K81" s="825">
        <v>0</v>
      </c>
      <c r="L81" s="825">
        <v>0</v>
      </c>
      <c r="M81" s="824">
        <v>0</v>
      </c>
      <c r="N81" s="824">
        <v>0</v>
      </c>
      <c r="O81" s="824" t="e">
        <v>#DIV/0!</v>
      </c>
      <c r="P81" s="820">
        <f>Tabla1[[#This Row],[Ejec Real Acumu]]-Tabla1[[#This Row],[Proyec Ejec Acumul]]</f>
        <v>0</v>
      </c>
      <c r="Q81" s="820">
        <f>Tabla1[[#This Row],[Ejec Real Mes]]-Tabla1[[#This Row],[Program Entreg Mes]]</f>
        <v>0</v>
      </c>
    </row>
    <row r="82" spans="1:17">
      <c r="A82" s="824">
        <v>80</v>
      </c>
      <c r="B82" s="824" t="s">
        <v>2441</v>
      </c>
      <c r="C82" s="824" t="s">
        <v>2442</v>
      </c>
      <c r="D82" s="824" t="s">
        <v>46</v>
      </c>
      <c r="E82" s="824" t="s">
        <v>2358</v>
      </c>
      <c r="F82" s="824">
        <v>1</v>
      </c>
      <c r="G82" s="824" t="s">
        <v>2443</v>
      </c>
      <c r="H82" s="824">
        <v>3</v>
      </c>
      <c r="I82" s="824">
        <v>0</v>
      </c>
      <c r="J82" s="824">
        <v>0</v>
      </c>
      <c r="K82" s="825">
        <v>0</v>
      </c>
      <c r="L82" s="825">
        <v>0</v>
      </c>
      <c r="M82" s="824">
        <v>0</v>
      </c>
      <c r="N82" s="824">
        <v>0</v>
      </c>
      <c r="O82" s="824" t="e">
        <v>#DIV/0!</v>
      </c>
      <c r="P82" s="820">
        <f>Tabla1[[#This Row],[Ejec Real Acumu]]-Tabla1[[#This Row],[Proyec Ejec Acumul]]</f>
        <v>0</v>
      </c>
      <c r="Q82" s="820">
        <f>Tabla1[[#This Row],[Ejec Real Mes]]-Tabla1[[#This Row],[Program Entreg Mes]]</f>
        <v>0</v>
      </c>
    </row>
    <row r="83" spans="1:17">
      <c r="A83" s="824">
        <v>81</v>
      </c>
      <c r="B83" s="824" t="s">
        <v>2441</v>
      </c>
      <c r="C83" s="824" t="s">
        <v>2442</v>
      </c>
      <c r="D83" s="824" t="s">
        <v>46</v>
      </c>
      <c r="E83" s="824" t="s">
        <v>526</v>
      </c>
      <c r="F83" s="824">
        <v>1</v>
      </c>
      <c r="G83" s="824" t="s">
        <v>2443</v>
      </c>
      <c r="H83" s="824">
        <v>1</v>
      </c>
      <c r="I83" s="824">
        <v>0</v>
      </c>
      <c r="J83" s="824">
        <v>0</v>
      </c>
      <c r="K83" s="825">
        <v>0</v>
      </c>
      <c r="L83" s="825">
        <v>0</v>
      </c>
      <c r="M83" s="824">
        <v>0</v>
      </c>
      <c r="N83" s="824">
        <v>0</v>
      </c>
      <c r="O83" s="824" t="e">
        <v>#DIV/0!</v>
      </c>
      <c r="P83" s="820">
        <f>Tabla1[[#This Row],[Ejec Real Acumu]]-Tabla1[[#This Row],[Proyec Ejec Acumul]]</f>
        <v>0</v>
      </c>
      <c r="Q83" s="820">
        <f>Tabla1[[#This Row],[Ejec Real Mes]]-Tabla1[[#This Row],[Program Entreg Mes]]</f>
        <v>0</v>
      </c>
    </row>
    <row r="84" spans="1:17">
      <c r="A84" s="824">
        <v>82</v>
      </c>
      <c r="B84" s="824" t="s">
        <v>2441</v>
      </c>
      <c r="C84" s="824" t="s">
        <v>2442</v>
      </c>
      <c r="D84" s="824" t="s">
        <v>46</v>
      </c>
      <c r="E84" s="824" t="s">
        <v>2361</v>
      </c>
      <c r="F84" s="824">
        <v>1</v>
      </c>
      <c r="G84" s="824" t="s">
        <v>2443</v>
      </c>
      <c r="H84" s="824">
        <v>4</v>
      </c>
      <c r="I84" s="824">
        <v>0</v>
      </c>
      <c r="J84" s="824">
        <v>0</v>
      </c>
      <c r="K84" s="825">
        <v>0</v>
      </c>
      <c r="L84" s="825">
        <v>0</v>
      </c>
      <c r="M84" s="824">
        <v>0</v>
      </c>
      <c r="N84" s="824">
        <v>0</v>
      </c>
      <c r="O84" s="824" t="e">
        <v>#DIV/0!</v>
      </c>
      <c r="P84" s="820">
        <f>Tabla1[[#This Row],[Ejec Real Acumu]]-Tabla1[[#This Row],[Proyec Ejec Acumul]]</f>
        <v>0</v>
      </c>
      <c r="Q84" s="820">
        <f>Tabla1[[#This Row],[Ejec Real Mes]]-Tabla1[[#This Row],[Program Entreg Mes]]</f>
        <v>0</v>
      </c>
    </row>
    <row r="85" spans="1:17">
      <c r="A85" s="824">
        <v>83</v>
      </c>
      <c r="B85" s="824" t="s">
        <v>2441</v>
      </c>
      <c r="C85" s="824" t="s">
        <v>2442</v>
      </c>
      <c r="D85" s="824" t="s">
        <v>46</v>
      </c>
      <c r="E85" s="824" t="s">
        <v>2365</v>
      </c>
      <c r="F85" s="824">
        <v>1</v>
      </c>
      <c r="G85" s="824" t="s">
        <v>2443</v>
      </c>
      <c r="H85" s="824">
        <v>4</v>
      </c>
      <c r="I85" s="824">
        <v>0</v>
      </c>
      <c r="J85" s="824">
        <v>0</v>
      </c>
      <c r="K85" s="825">
        <v>0</v>
      </c>
      <c r="L85" s="825">
        <v>0</v>
      </c>
      <c r="M85" s="824">
        <v>0</v>
      </c>
      <c r="N85" s="824">
        <v>0</v>
      </c>
      <c r="O85" s="824" t="e">
        <v>#DIV/0!</v>
      </c>
      <c r="P85" s="820">
        <f>Tabla1[[#This Row],[Ejec Real Acumu]]-Tabla1[[#This Row],[Proyec Ejec Acumul]]</f>
        <v>0</v>
      </c>
      <c r="Q85" s="820">
        <f>Tabla1[[#This Row],[Ejec Real Mes]]-Tabla1[[#This Row],[Program Entreg Mes]]</f>
        <v>0</v>
      </c>
    </row>
    <row r="86" spans="1:17">
      <c r="A86" s="824">
        <v>84</v>
      </c>
      <c r="B86" s="824" t="s">
        <v>2441</v>
      </c>
      <c r="C86" s="824" t="s">
        <v>2442</v>
      </c>
      <c r="D86" s="824" t="s">
        <v>46</v>
      </c>
      <c r="E86" s="824" t="s">
        <v>2370</v>
      </c>
      <c r="F86" s="824">
        <v>1</v>
      </c>
      <c r="G86" s="824" t="s">
        <v>2443</v>
      </c>
      <c r="H86" s="824">
        <v>6</v>
      </c>
      <c r="I86" s="824">
        <v>0</v>
      </c>
      <c r="J86" s="824">
        <v>0</v>
      </c>
      <c r="K86" s="825">
        <v>0</v>
      </c>
      <c r="L86" s="825">
        <v>0</v>
      </c>
      <c r="M86" s="824">
        <v>0</v>
      </c>
      <c r="N86" s="824">
        <v>0</v>
      </c>
      <c r="O86" s="824" t="e">
        <v>#DIV/0!</v>
      </c>
      <c r="P86" s="820">
        <f>Tabla1[[#This Row],[Ejec Real Acumu]]-Tabla1[[#This Row],[Proyec Ejec Acumul]]</f>
        <v>0</v>
      </c>
      <c r="Q86" s="820">
        <f>Tabla1[[#This Row],[Ejec Real Mes]]-Tabla1[[#This Row],[Program Entreg Mes]]</f>
        <v>0</v>
      </c>
    </row>
    <row r="87" spans="1:17">
      <c r="A87" s="824">
        <v>85</v>
      </c>
      <c r="B87" s="824" t="s">
        <v>2441</v>
      </c>
      <c r="C87" s="824" t="s">
        <v>2442</v>
      </c>
      <c r="D87" s="824" t="s">
        <v>46</v>
      </c>
      <c r="E87" s="824" t="s">
        <v>573</v>
      </c>
      <c r="F87" s="824">
        <v>1</v>
      </c>
      <c r="G87" s="824" t="s">
        <v>2443</v>
      </c>
      <c r="H87" s="824">
        <v>6</v>
      </c>
      <c r="I87" s="824">
        <v>0</v>
      </c>
      <c r="J87" s="824">
        <v>0</v>
      </c>
      <c r="K87" s="825">
        <v>0</v>
      </c>
      <c r="L87" s="825">
        <v>0</v>
      </c>
      <c r="M87" s="824">
        <v>0</v>
      </c>
      <c r="N87" s="824">
        <v>0</v>
      </c>
      <c r="O87" s="824" t="e">
        <v>#DIV/0!</v>
      </c>
      <c r="P87" s="820">
        <f>Tabla1[[#This Row],[Ejec Real Acumu]]-Tabla1[[#This Row],[Proyec Ejec Acumul]]</f>
        <v>0</v>
      </c>
      <c r="Q87" s="820">
        <f>Tabla1[[#This Row],[Ejec Real Mes]]-Tabla1[[#This Row],[Program Entreg Mes]]</f>
        <v>0</v>
      </c>
    </row>
    <row r="88" spans="1:17">
      <c r="A88" s="824">
        <v>86</v>
      </c>
      <c r="B88" s="824" t="s">
        <v>2441</v>
      </c>
      <c r="C88" s="824" t="s">
        <v>2442</v>
      </c>
      <c r="D88" s="824" t="s">
        <v>46</v>
      </c>
      <c r="E88" s="824" t="s">
        <v>583</v>
      </c>
      <c r="F88" s="824">
        <v>1</v>
      </c>
      <c r="G88" s="824" t="s">
        <v>2443</v>
      </c>
      <c r="H88" s="824">
        <v>6</v>
      </c>
      <c r="I88" s="824">
        <v>0</v>
      </c>
      <c r="J88" s="824">
        <v>0</v>
      </c>
      <c r="K88" s="825">
        <v>0</v>
      </c>
      <c r="L88" s="825">
        <v>0</v>
      </c>
      <c r="M88" s="824">
        <v>0</v>
      </c>
      <c r="N88" s="824">
        <v>0</v>
      </c>
      <c r="O88" s="824" t="e">
        <v>#DIV/0!</v>
      </c>
      <c r="P88" s="820">
        <f>Tabla1[[#This Row],[Ejec Real Acumu]]-Tabla1[[#This Row],[Proyec Ejec Acumul]]</f>
        <v>0</v>
      </c>
      <c r="Q88" s="820">
        <f>Tabla1[[#This Row],[Ejec Real Mes]]-Tabla1[[#This Row],[Program Entreg Mes]]</f>
        <v>0</v>
      </c>
    </row>
    <row r="89" spans="1:17">
      <c r="A89" s="824">
        <v>87</v>
      </c>
      <c r="B89" s="824" t="s">
        <v>2441</v>
      </c>
      <c r="C89" s="824" t="s">
        <v>2442</v>
      </c>
      <c r="D89" s="824" t="s">
        <v>764</v>
      </c>
      <c r="E89" s="824" t="s">
        <v>872</v>
      </c>
      <c r="F89" s="824">
        <v>1</v>
      </c>
      <c r="G89" s="824" t="s">
        <v>2443</v>
      </c>
      <c r="H89" s="824">
        <v>25</v>
      </c>
      <c r="I89" s="824">
        <v>0</v>
      </c>
      <c r="J89" s="824">
        <v>1</v>
      </c>
      <c r="K89" s="825">
        <v>0</v>
      </c>
      <c r="L89" s="825">
        <v>0.04</v>
      </c>
      <c r="M89" s="824">
        <v>0</v>
      </c>
      <c r="N89" s="824">
        <v>1</v>
      </c>
      <c r="O89" s="824" t="e">
        <v>#DIV/0!</v>
      </c>
      <c r="P89" s="820">
        <f>Tabla1[[#This Row],[Ejec Real Acumu]]-Tabla1[[#This Row],[Proyec Ejec Acumul]]</f>
        <v>1</v>
      </c>
      <c r="Q89" s="820">
        <f>Tabla1[[#This Row],[Ejec Real Mes]]-Tabla1[[#This Row],[Program Entreg Mes]]</f>
        <v>1</v>
      </c>
    </row>
    <row r="90" spans="1:17">
      <c r="A90" s="824">
        <v>88</v>
      </c>
      <c r="B90" s="824" t="s">
        <v>2441</v>
      </c>
      <c r="C90" s="824" t="s">
        <v>2442</v>
      </c>
      <c r="D90" s="824" t="s">
        <v>764</v>
      </c>
      <c r="E90" s="824" t="s">
        <v>2381</v>
      </c>
      <c r="F90" s="824">
        <v>1</v>
      </c>
      <c r="G90" s="824" t="s">
        <v>2443</v>
      </c>
      <c r="H90" s="824">
        <v>7</v>
      </c>
      <c r="I90" s="824">
        <v>0</v>
      </c>
      <c r="J90" s="824">
        <v>0</v>
      </c>
      <c r="K90" s="825">
        <v>0</v>
      </c>
      <c r="L90" s="825">
        <v>0</v>
      </c>
      <c r="M90" s="824">
        <v>0</v>
      </c>
      <c r="N90" s="824">
        <v>0</v>
      </c>
      <c r="O90" s="824" t="e">
        <v>#DIV/0!</v>
      </c>
      <c r="P90" s="820">
        <f>Tabla1[[#This Row],[Ejec Real Acumu]]-Tabla1[[#This Row],[Proyec Ejec Acumul]]</f>
        <v>0</v>
      </c>
      <c r="Q90" s="820">
        <f>Tabla1[[#This Row],[Ejec Real Mes]]-Tabla1[[#This Row],[Program Entreg Mes]]</f>
        <v>0</v>
      </c>
    </row>
    <row r="91" spans="1:17">
      <c r="A91" s="824">
        <v>89</v>
      </c>
      <c r="B91" s="824" t="s">
        <v>2441</v>
      </c>
      <c r="C91" s="824" t="s">
        <v>2442</v>
      </c>
      <c r="D91" s="824" t="s">
        <v>764</v>
      </c>
      <c r="E91" s="824" t="s">
        <v>2385</v>
      </c>
      <c r="F91" s="824">
        <v>1</v>
      </c>
      <c r="G91" s="824" t="s">
        <v>2443</v>
      </c>
      <c r="H91" s="824">
        <v>12</v>
      </c>
      <c r="I91" s="824">
        <v>1</v>
      </c>
      <c r="J91" s="824">
        <v>1</v>
      </c>
      <c r="K91" s="825">
        <v>8.3333333333333329E-2</v>
      </c>
      <c r="L91" s="825">
        <v>8.3333333333333329E-2</v>
      </c>
      <c r="M91" s="824">
        <v>1</v>
      </c>
      <c r="N91" s="824">
        <v>1</v>
      </c>
      <c r="O91" s="824">
        <v>1</v>
      </c>
      <c r="P91" s="820">
        <f>Tabla1[[#This Row],[Ejec Real Acumu]]-Tabla1[[#This Row],[Proyec Ejec Acumul]]</f>
        <v>0</v>
      </c>
      <c r="Q91" s="820">
        <f>Tabla1[[#This Row],[Ejec Real Mes]]-Tabla1[[#This Row],[Program Entreg Mes]]</f>
        <v>0</v>
      </c>
    </row>
    <row r="92" spans="1:17">
      <c r="A92" s="824">
        <v>90</v>
      </c>
      <c r="B92" s="824" t="s">
        <v>2441</v>
      </c>
      <c r="C92" s="824" t="s">
        <v>2442</v>
      </c>
      <c r="D92" s="824" t="s">
        <v>764</v>
      </c>
      <c r="E92" s="824" t="s">
        <v>2392</v>
      </c>
      <c r="F92" s="824">
        <v>1</v>
      </c>
      <c r="G92" s="824" t="s">
        <v>2443</v>
      </c>
      <c r="H92" s="824">
        <v>32</v>
      </c>
      <c r="I92" s="824">
        <v>1</v>
      </c>
      <c r="J92" s="824">
        <v>1</v>
      </c>
      <c r="K92" s="825">
        <v>3.125E-2</v>
      </c>
      <c r="L92" s="825">
        <v>3.125E-2</v>
      </c>
      <c r="M92" s="824">
        <v>1</v>
      </c>
      <c r="N92" s="824">
        <v>1</v>
      </c>
      <c r="O92" s="824">
        <v>1</v>
      </c>
      <c r="P92" s="820">
        <f>Tabla1[[#This Row],[Ejec Real Acumu]]-Tabla1[[#This Row],[Proyec Ejec Acumul]]</f>
        <v>0</v>
      </c>
      <c r="Q92" s="820">
        <f>Tabla1[[#This Row],[Ejec Real Mes]]-Tabla1[[#This Row],[Program Entreg Mes]]</f>
        <v>0</v>
      </c>
    </row>
    <row r="93" spans="1:17">
      <c r="A93" s="824">
        <v>91</v>
      </c>
      <c r="B93" s="824" t="s">
        <v>2441</v>
      </c>
      <c r="C93" s="824" t="s">
        <v>2442</v>
      </c>
      <c r="D93" s="824" t="s">
        <v>764</v>
      </c>
      <c r="E93" s="824" t="s">
        <v>2398</v>
      </c>
      <c r="F93" s="824">
        <v>1</v>
      </c>
      <c r="G93" s="824" t="s">
        <v>2443</v>
      </c>
      <c r="H93" s="824">
        <v>4</v>
      </c>
      <c r="I93" s="824">
        <v>0</v>
      </c>
      <c r="J93" s="824">
        <v>0</v>
      </c>
      <c r="K93" s="825">
        <v>0</v>
      </c>
      <c r="L93" s="825">
        <v>0</v>
      </c>
      <c r="M93" s="824">
        <v>0</v>
      </c>
      <c r="N93" s="824">
        <v>0</v>
      </c>
      <c r="O93" s="824" t="e">
        <v>#DIV/0!</v>
      </c>
      <c r="P93" s="820">
        <f>Tabla1[[#This Row],[Ejec Real Acumu]]-Tabla1[[#This Row],[Proyec Ejec Acumul]]</f>
        <v>0</v>
      </c>
      <c r="Q93" s="820">
        <f>Tabla1[[#This Row],[Ejec Real Mes]]-Tabla1[[#This Row],[Program Entreg Mes]]</f>
        <v>0</v>
      </c>
    </row>
    <row r="94" spans="1:17">
      <c r="A94" s="824">
        <v>92</v>
      </c>
      <c r="B94" s="824" t="s">
        <v>2441</v>
      </c>
      <c r="C94" s="824" t="s">
        <v>2442</v>
      </c>
      <c r="D94" s="824" t="s">
        <v>46</v>
      </c>
      <c r="E94" s="824" t="s">
        <v>2402</v>
      </c>
      <c r="F94" s="824">
        <v>1</v>
      </c>
      <c r="G94" s="824" t="s">
        <v>2443</v>
      </c>
      <c r="H94" s="824">
        <v>1</v>
      </c>
      <c r="I94" s="824">
        <v>0</v>
      </c>
      <c r="J94" s="824">
        <v>0</v>
      </c>
      <c r="K94" s="825">
        <v>0</v>
      </c>
      <c r="L94" s="825">
        <v>0</v>
      </c>
      <c r="M94" s="824">
        <v>0</v>
      </c>
      <c r="N94" s="824">
        <v>0</v>
      </c>
      <c r="O94" s="824" t="e">
        <v>#DIV/0!</v>
      </c>
      <c r="P94" s="820">
        <f>Tabla1[[#This Row],[Ejec Real Acumu]]-Tabla1[[#This Row],[Proyec Ejec Acumul]]</f>
        <v>0</v>
      </c>
      <c r="Q94" s="820">
        <f>Tabla1[[#This Row],[Ejec Real Mes]]-Tabla1[[#This Row],[Program Entreg Mes]]</f>
        <v>0</v>
      </c>
    </row>
    <row r="95" spans="1:17">
      <c r="A95" s="824">
        <v>93</v>
      </c>
      <c r="B95" s="824" t="s">
        <v>2441</v>
      </c>
      <c r="C95" s="824" t="s">
        <v>2442</v>
      </c>
      <c r="D95" s="824" t="s">
        <v>764</v>
      </c>
      <c r="E95" s="824" t="s">
        <v>2404</v>
      </c>
      <c r="F95" s="824">
        <v>1</v>
      </c>
      <c r="G95" s="824" t="s">
        <v>2443</v>
      </c>
      <c r="H95" s="824">
        <v>4</v>
      </c>
      <c r="I95" s="824">
        <v>0</v>
      </c>
      <c r="J95" s="824">
        <v>0</v>
      </c>
      <c r="K95" s="825">
        <v>0</v>
      </c>
      <c r="L95" s="825">
        <v>0</v>
      </c>
      <c r="M95" s="824">
        <v>0</v>
      </c>
      <c r="N95" s="824">
        <v>0</v>
      </c>
      <c r="O95" s="824" t="e">
        <v>#DIV/0!</v>
      </c>
      <c r="P95" s="820">
        <f>Tabla1[[#This Row],[Ejec Real Acumu]]-Tabla1[[#This Row],[Proyec Ejec Acumul]]</f>
        <v>0</v>
      </c>
      <c r="Q95" s="820">
        <f>Tabla1[[#This Row],[Ejec Real Mes]]-Tabla1[[#This Row],[Program Entreg Mes]]</f>
        <v>0</v>
      </c>
    </row>
    <row r="96" spans="1:17">
      <c r="A96" s="824">
        <v>94</v>
      </c>
      <c r="B96" s="824" t="s">
        <v>2441</v>
      </c>
      <c r="C96" s="824" t="s">
        <v>2442</v>
      </c>
      <c r="D96" s="824" t="s">
        <v>46</v>
      </c>
      <c r="E96" s="824" t="s">
        <v>2409</v>
      </c>
      <c r="F96" s="824">
        <v>1</v>
      </c>
      <c r="G96" s="824" t="s">
        <v>2443</v>
      </c>
      <c r="H96" s="824">
        <v>4</v>
      </c>
      <c r="I96" s="824">
        <v>0</v>
      </c>
      <c r="J96" s="824">
        <v>0</v>
      </c>
      <c r="K96" s="825">
        <v>0</v>
      </c>
      <c r="L96" s="825">
        <v>0</v>
      </c>
      <c r="M96" s="824">
        <v>0</v>
      </c>
      <c r="N96" s="824">
        <v>0</v>
      </c>
      <c r="O96" s="824" t="e">
        <v>#DIV/0!</v>
      </c>
      <c r="P96" s="820">
        <f>Tabla1[[#This Row],[Ejec Real Acumu]]-Tabla1[[#This Row],[Proyec Ejec Acumul]]</f>
        <v>0</v>
      </c>
      <c r="Q96" s="820">
        <f>Tabla1[[#This Row],[Ejec Real Mes]]-Tabla1[[#This Row],[Program Entreg Mes]]</f>
        <v>0</v>
      </c>
    </row>
    <row r="97" spans="1:17">
      <c r="A97" s="824">
        <v>95</v>
      </c>
      <c r="B97" s="824" t="s">
        <v>2441</v>
      </c>
      <c r="C97" s="824" t="s">
        <v>2442</v>
      </c>
      <c r="D97" s="824" t="s">
        <v>688</v>
      </c>
      <c r="E97" s="824" t="s">
        <v>2413</v>
      </c>
      <c r="F97" s="824">
        <v>1</v>
      </c>
      <c r="G97" s="824" t="s">
        <v>2443</v>
      </c>
      <c r="H97" s="824">
        <v>4</v>
      </c>
      <c r="I97" s="824">
        <v>0</v>
      </c>
      <c r="J97" s="824">
        <v>0</v>
      </c>
      <c r="K97" s="825">
        <v>0</v>
      </c>
      <c r="L97" s="825">
        <v>0</v>
      </c>
      <c r="M97" s="824">
        <v>0</v>
      </c>
      <c r="N97" s="824">
        <v>0</v>
      </c>
      <c r="O97" s="824" t="e">
        <v>#DIV/0!</v>
      </c>
      <c r="P97" s="820">
        <f>Tabla1[[#This Row],[Ejec Real Acumu]]-Tabla1[[#This Row],[Proyec Ejec Acumul]]</f>
        <v>0</v>
      </c>
      <c r="Q97" s="820">
        <f>Tabla1[[#This Row],[Ejec Real Mes]]-Tabla1[[#This Row],[Program Entreg Mes]]</f>
        <v>0</v>
      </c>
    </row>
    <row r="98" spans="1:17">
      <c r="A98" s="824">
        <v>96</v>
      </c>
      <c r="B98" s="824" t="s">
        <v>2441</v>
      </c>
      <c r="C98" s="824" t="s">
        <v>2442</v>
      </c>
      <c r="D98" s="824" t="s">
        <v>68</v>
      </c>
      <c r="E98" s="824" t="s">
        <v>2416</v>
      </c>
      <c r="F98" s="824">
        <v>1</v>
      </c>
      <c r="G98" s="824" t="s">
        <v>2443</v>
      </c>
      <c r="H98" s="824">
        <v>4</v>
      </c>
      <c r="I98" s="824">
        <v>0</v>
      </c>
      <c r="J98" s="824">
        <v>0</v>
      </c>
      <c r="K98" s="825">
        <v>0</v>
      </c>
      <c r="L98" s="825">
        <v>0</v>
      </c>
      <c r="M98" s="824">
        <v>0</v>
      </c>
      <c r="N98" s="824">
        <v>0</v>
      </c>
      <c r="O98" s="824" t="e">
        <v>#DIV/0!</v>
      </c>
      <c r="P98" s="820">
        <f>Tabla1[[#This Row],[Ejec Real Acumu]]-Tabla1[[#This Row],[Proyec Ejec Acumul]]</f>
        <v>0</v>
      </c>
      <c r="Q98" s="820">
        <f>Tabla1[[#This Row],[Ejec Real Mes]]-Tabla1[[#This Row],[Program Entreg Mes]]</f>
        <v>0</v>
      </c>
    </row>
    <row r="99" spans="1:17" ht="18.75" customHeight="1">
      <c r="A99" s="824">
        <v>97</v>
      </c>
      <c r="B99" s="824" t="s">
        <v>2441</v>
      </c>
      <c r="C99" s="824" t="s">
        <v>2442</v>
      </c>
      <c r="D99" s="824" t="s">
        <v>688</v>
      </c>
      <c r="E99" s="824" t="s">
        <v>2421</v>
      </c>
      <c r="F99" s="824">
        <v>1</v>
      </c>
      <c r="G99" s="824" t="s">
        <v>2443</v>
      </c>
      <c r="H99" s="824">
        <v>4</v>
      </c>
      <c r="I99" s="824">
        <v>0</v>
      </c>
      <c r="J99" s="824">
        <v>0</v>
      </c>
      <c r="K99" s="825">
        <v>0</v>
      </c>
      <c r="L99" s="825">
        <v>0</v>
      </c>
      <c r="M99" s="824">
        <v>0</v>
      </c>
      <c r="N99" s="824">
        <v>0</v>
      </c>
      <c r="O99" s="824" t="e">
        <v>#DIV/0!</v>
      </c>
      <c r="P99" s="820">
        <f>Tabla1[[#This Row],[Ejec Real Acumu]]-Tabla1[[#This Row],[Proyec Ejec Acumul]]</f>
        <v>0</v>
      </c>
      <c r="Q99" s="820">
        <f>Tabla1[[#This Row],[Ejec Real Mes]]-Tabla1[[#This Row],[Program Entreg Mes]]</f>
        <v>0</v>
      </c>
    </row>
    <row r="100" spans="1:17" ht="18.75" customHeight="1">
      <c r="A100" s="824">
        <v>98</v>
      </c>
      <c r="B100" s="824" t="s">
        <v>2441</v>
      </c>
      <c r="C100" s="824" t="s">
        <v>2442</v>
      </c>
      <c r="D100" s="824" t="s">
        <v>68</v>
      </c>
      <c r="E100" s="824" t="s">
        <v>2422</v>
      </c>
      <c r="F100" s="824">
        <v>1</v>
      </c>
      <c r="G100" s="824" t="s">
        <v>2443</v>
      </c>
      <c r="H100" s="824">
        <v>2</v>
      </c>
      <c r="I100" s="824">
        <v>0</v>
      </c>
      <c r="J100" s="824">
        <v>0</v>
      </c>
      <c r="K100" s="825">
        <v>0</v>
      </c>
      <c r="L100" s="825">
        <v>0</v>
      </c>
      <c r="M100" s="824">
        <v>0</v>
      </c>
      <c r="N100" s="824">
        <v>0</v>
      </c>
      <c r="O100" s="824" t="e">
        <v>#DIV/0!</v>
      </c>
      <c r="P100" s="820">
        <f>Tabla1[[#This Row],[Ejec Real Acumu]]-Tabla1[[#This Row],[Proyec Ejec Acumul]]</f>
        <v>0</v>
      </c>
      <c r="Q100" s="820">
        <f>Tabla1[[#This Row],[Ejec Real Mes]]-Tabla1[[#This Row],[Program Entreg Mes]]</f>
        <v>0</v>
      </c>
    </row>
    <row r="101" spans="1:17" ht="18.75" customHeight="1">
      <c r="A101" s="824">
        <v>1</v>
      </c>
      <c r="B101" s="824" t="s">
        <v>2441</v>
      </c>
      <c r="C101" s="824" t="s">
        <v>2442</v>
      </c>
      <c r="D101" s="824" t="s">
        <v>63</v>
      </c>
      <c r="E101" s="824" t="s">
        <v>2112</v>
      </c>
      <c r="F101" s="824">
        <v>2</v>
      </c>
      <c r="G101" s="824" t="s">
        <v>2444</v>
      </c>
      <c r="H101" s="824">
        <v>1</v>
      </c>
      <c r="I101" s="824">
        <v>0</v>
      </c>
      <c r="J101" s="824">
        <v>0</v>
      </c>
      <c r="K101" s="825">
        <v>0</v>
      </c>
      <c r="L101" s="825">
        <v>0</v>
      </c>
      <c r="M101" s="824">
        <v>0</v>
      </c>
      <c r="N101" s="824">
        <v>0</v>
      </c>
      <c r="O101" s="824" t="e">
        <v>#DIV/0!</v>
      </c>
      <c r="P101" s="820">
        <f>Tabla1[[#This Row],[Ejec Real Acumu]]-Tabla1[[#This Row],[Proyec Ejec Acumul]]</f>
        <v>0</v>
      </c>
      <c r="Q101" s="820">
        <f>Tabla1[[#This Row],[Ejec Real Mes]]-Tabla1[[#This Row],[Program Entreg Mes]]</f>
        <v>0</v>
      </c>
    </row>
    <row r="102" spans="1:17">
      <c r="A102" s="824">
        <v>2</v>
      </c>
      <c r="B102" s="824" t="s">
        <v>2441</v>
      </c>
      <c r="C102" s="824" t="s">
        <v>2442</v>
      </c>
      <c r="D102" s="824" t="s">
        <v>63</v>
      </c>
      <c r="E102" s="824" t="s">
        <v>108</v>
      </c>
      <c r="F102" s="824">
        <v>2</v>
      </c>
      <c r="G102" s="824" t="s">
        <v>2444</v>
      </c>
      <c r="H102" s="824">
        <v>1</v>
      </c>
      <c r="I102" s="824">
        <v>0</v>
      </c>
      <c r="J102" s="824">
        <v>0</v>
      </c>
      <c r="K102" s="825">
        <v>0</v>
      </c>
      <c r="L102" s="825">
        <v>0</v>
      </c>
      <c r="M102" s="824">
        <v>0</v>
      </c>
      <c r="N102" s="824">
        <v>0</v>
      </c>
      <c r="O102" s="824" t="e">
        <v>#DIV/0!</v>
      </c>
      <c r="P102" s="820">
        <f>Tabla1[[#This Row],[Ejec Real Acumu]]-Tabla1[[#This Row],[Proyec Ejec Acumul]]</f>
        <v>0</v>
      </c>
      <c r="Q102" s="820">
        <f>Tabla1[[#This Row],[Ejec Real Mes]]-Tabla1[[#This Row],[Program Entreg Mes]]</f>
        <v>0</v>
      </c>
    </row>
    <row r="103" spans="1:17">
      <c r="A103" s="824">
        <v>3</v>
      </c>
      <c r="B103" s="824" t="s">
        <v>2441</v>
      </c>
      <c r="C103" s="824" t="s">
        <v>2442</v>
      </c>
      <c r="D103" s="824" t="s">
        <v>63</v>
      </c>
      <c r="E103" s="824" t="s">
        <v>2114</v>
      </c>
      <c r="F103" s="824">
        <v>2</v>
      </c>
      <c r="G103" s="824" t="s">
        <v>2444</v>
      </c>
      <c r="H103" s="824">
        <v>4</v>
      </c>
      <c r="I103" s="824">
        <v>0</v>
      </c>
      <c r="J103" s="824">
        <v>0</v>
      </c>
      <c r="K103" s="825">
        <v>0</v>
      </c>
      <c r="L103" s="825">
        <v>0</v>
      </c>
      <c r="M103" s="824">
        <v>0</v>
      </c>
      <c r="N103" s="824">
        <v>0</v>
      </c>
      <c r="O103" s="824" t="e">
        <v>#DIV/0!</v>
      </c>
      <c r="P103" s="820">
        <f>Tabla1[[#This Row],[Ejec Real Acumu]]-Tabla1[[#This Row],[Proyec Ejec Acumul]]</f>
        <v>0</v>
      </c>
      <c r="Q103" s="820">
        <f>Tabla1[[#This Row],[Ejec Real Mes]]-Tabla1[[#This Row],[Program Entreg Mes]]</f>
        <v>0</v>
      </c>
    </row>
    <row r="104" spans="1:17">
      <c r="A104" s="824">
        <v>4</v>
      </c>
      <c r="B104" s="824" t="s">
        <v>2441</v>
      </c>
      <c r="C104" s="824" t="s">
        <v>2442</v>
      </c>
      <c r="D104" s="824" t="s">
        <v>688</v>
      </c>
      <c r="E104" s="824" t="s">
        <v>685</v>
      </c>
      <c r="F104" s="824">
        <v>2</v>
      </c>
      <c r="G104" s="824" t="s">
        <v>2444</v>
      </c>
      <c r="H104" s="824">
        <v>4</v>
      </c>
      <c r="I104" s="824">
        <v>0</v>
      </c>
      <c r="J104" s="824">
        <v>0</v>
      </c>
      <c r="K104" s="825">
        <v>0</v>
      </c>
      <c r="L104" s="825">
        <v>0</v>
      </c>
      <c r="M104" s="824">
        <v>0</v>
      </c>
      <c r="N104" s="824">
        <v>0</v>
      </c>
      <c r="O104" s="824" t="e">
        <v>#DIV/0!</v>
      </c>
      <c r="P104" s="820">
        <f>Tabla1[[#This Row],[Ejec Real Acumu]]-Tabla1[[#This Row],[Proyec Ejec Acumul]]</f>
        <v>0</v>
      </c>
      <c r="Q104" s="820">
        <f>Tabla1[[#This Row],[Ejec Real Mes]]-Tabla1[[#This Row],[Program Entreg Mes]]</f>
        <v>0</v>
      </c>
    </row>
    <row r="105" spans="1:17">
      <c r="A105" s="824">
        <v>5</v>
      </c>
      <c r="B105" s="824" t="s">
        <v>2441</v>
      </c>
      <c r="C105" s="824" t="s">
        <v>2442</v>
      </c>
      <c r="D105" s="824" t="s">
        <v>688</v>
      </c>
      <c r="E105" s="824" t="s">
        <v>695</v>
      </c>
      <c r="F105" s="824">
        <v>2</v>
      </c>
      <c r="G105" s="824" t="s">
        <v>2444</v>
      </c>
      <c r="H105" s="824">
        <v>2</v>
      </c>
      <c r="I105" s="824">
        <v>0</v>
      </c>
      <c r="J105" s="824">
        <v>0</v>
      </c>
      <c r="K105" s="825">
        <v>0</v>
      </c>
      <c r="L105" s="825">
        <v>0</v>
      </c>
      <c r="M105" s="824">
        <v>0</v>
      </c>
      <c r="N105" s="824">
        <v>0</v>
      </c>
      <c r="O105" s="824" t="e">
        <v>#DIV/0!</v>
      </c>
      <c r="P105" s="820">
        <f>Tabla1[[#This Row],[Ejec Real Acumu]]-Tabla1[[#This Row],[Proyec Ejec Acumul]]</f>
        <v>0</v>
      </c>
      <c r="Q105" s="820">
        <f>Tabla1[[#This Row],[Ejec Real Mes]]-Tabla1[[#This Row],[Program Entreg Mes]]</f>
        <v>0</v>
      </c>
    </row>
    <row r="106" spans="1:17">
      <c r="A106" s="824">
        <v>6</v>
      </c>
      <c r="B106" s="824" t="s">
        <v>2441</v>
      </c>
      <c r="C106" s="824" t="s">
        <v>2442</v>
      </c>
      <c r="D106" s="824" t="s">
        <v>688</v>
      </c>
      <c r="E106" s="824" t="s">
        <v>700</v>
      </c>
      <c r="F106" s="824">
        <v>2</v>
      </c>
      <c r="G106" s="824" t="s">
        <v>2444</v>
      </c>
      <c r="H106" s="824">
        <v>2</v>
      </c>
      <c r="I106" s="824">
        <v>0</v>
      </c>
      <c r="J106" s="824">
        <v>0</v>
      </c>
      <c r="K106" s="825">
        <v>0</v>
      </c>
      <c r="L106" s="825">
        <v>0</v>
      </c>
      <c r="M106" s="824">
        <v>0</v>
      </c>
      <c r="N106" s="824">
        <v>0</v>
      </c>
      <c r="O106" s="824" t="e">
        <v>#DIV/0!</v>
      </c>
      <c r="P106" s="820">
        <f>Tabla1[[#This Row],[Ejec Real Acumu]]-Tabla1[[#This Row],[Proyec Ejec Acumul]]</f>
        <v>0</v>
      </c>
      <c r="Q106" s="820">
        <f>Tabla1[[#This Row],[Ejec Real Mes]]-Tabla1[[#This Row],[Program Entreg Mes]]</f>
        <v>0</v>
      </c>
    </row>
    <row r="107" spans="1:17">
      <c r="A107" s="824">
        <v>7</v>
      </c>
      <c r="B107" s="824" t="s">
        <v>2441</v>
      </c>
      <c r="C107" s="824" t="s">
        <v>2442</v>
      </c>
      <c r="D107" s="824" t="s">
        <v>688</v>
      </c>
      <c r="E107" s="824" t="s">
        <v>2120</v>
      </c>
      <c r="F107" s="824">
        <v>2</v>
      </c>
      <c r="G107" s="824" t="s">
        <v>2444</v>
      </c>
      <c r="H107" s="824">
        <v>47</v>
      </c>
      <c r="I107" s="824">
        <v>0</v>
      </c>
      <c r="J107" s="824">
        <v>0</v>
      </c>
      <c r="K107" s="825">
        <v>0</v>
      </c>
      <c r="L107" s="825">
        <v>0</v>
      </c>
      <c r="M107" s="824">
        <v>0</v>
      </c>
      <c r="N107" s="824">
        <v>0</v>
      </c>
      <c r="O107" s="824" t="e">
        <v>#DIV/0!</v>
      </c>
      <c r="P107" s="820">
        <f>Tabla1[[#This Row],[Ejec Real Acumu]]-Tabla1[[#This Row],[Proyec Ejec Acumul]]</f>
        <v>0</v>
      </c>
      <c r="Q107" s="820">
        <f>Tabla1[[#This Row],[Ejec Real Mes]]-Tabla1[[#This Row],[Program Entreg Mes]]</f>
        <v>0</v>
      </c>
    </row>
    <row r="108" spans="1:17">
      <c r="A108" s="824">
        <v>8</v>
      </c>
      <c r="B108" s="824" t="s">
        <v>2441</v>
      </c>
      <c r="C108" s="824" t="s">
        <v>2442</v>
      </c>
      <c r="D108" s="824" t="s">
        <v>688</v>
      </c>
      <c r="E108" s="824" t="s">
        <v>711</v>
      </c>
      <c r="F108" s="824">
        <v>2</v>
      </c>
      <c r="G108" s="824" t="s">
        <v>2444</v>
      </c>
      <c r="H108" s="824">
        <v>25</v>
      </c>
      <c r="I108" s="824">
        <v>0</v>
      </c>
      <c r="J108" s="824">
        <v>0</v>
      </c>
      <c r="K108" s="825">
        <v>0</v>
      </c>
      <c r="L108" s="825">
        <v>0</v>
      </c>
      <c r="M108" s="824">
        <v>0</v>
      </c>
      <c r="N108" s="824">
        <v>0</v>
      </c>
      <c r="O108" s="824" t="e">
        <v>#DIV/0!</v>
      </c>
      <c r="P108" s="820">
        <f>Tabla1[[#This Row],[Ejec Real Acumu]]-Tabla1[[#This Row],[Proyec Ejec Acumul]]</f>
        <v>0</v>
      </c>
      <c r="Q108" s="820">
        <f>Tabla1[[#This Row],[Ejec Real Mes]]-Tabla1[[#This Row],[Program Entreg Mes]]</f>
        <v>0</v>
      </c>
    </row>
    <row r="109" spans="1:17">
      <c r="A109" s="824">
        <v>9</v>
      </c>
      <c r="B109" s="824" t="s">
        <v>2441</v>
      </c>
      <c r="C109" s="824" t="s">
        <v>2442</v>
      </c>
      <c r="D109" s="824" t="s">
        <v>688</v>
      </c>
      <c r="E109" s="824" t="s">
        <v>2128</v>
      </c>
      <c r="F109" s="824">
        <v>2</v>
      </c>
      <c r="G109" s="824" t="s">
        <v>2444</v>
      </c>
      <c r="H109" s="824">
        <v>4</v>
      </c>
      <c r="I109" s="824">
        <v>0</v>
      </c>
      <c r="J109" s="824">
        <v>0</v>
      </c>
      <c r="K109" s="825">
        <v>0</v>
      </c>
      <c r="L109" s="825">
        <v>0</v>
      </c>
      <c r="M109" s="824">
        <v>0</v>
      </c>
      <c r="N109" s="824">
        <v>0</v>
      </c>
      <c r="O109" s="824" t="e">
        <v>#DIV/0!</v>
      </c>
      <c r="P109" s="820">
        <f>Tabla1[[#This Row],[Ejec Real Acumu]]-Tabla1[[#This Row],[Proyec Ejec Acumul]]</f>
        <v>0</v>
      </c>
      <c r="Q109" s="820">
        <f>Tabla1[[#This Row],[Ejec Real Mes]]-Tabla1[[#This Row],[Program Entreg Mes]]</f>
        <v>0</v>
      </c>
    </row>
    <row r="110" spans="1:17">
      <c r="A110" s="824">
        <v>10</v>
      </c>
      <c r="B110" s="824" t="s">
        <v>2441</v>
      </c>
      <c r="C110" s="824" t="s">
        <v>2442</v>
      </c>
      <c r="D110" s="824" t="s">
        <v>688</v>
      </c>
      <c r="E110" s="824" t="s">
        <v>2129</v>
      </c>
      <c r="F110" s="824">
        <v>2</v>
      </c>
      <c r="G110" s="824" t="s">
        <v>2444</v>
      </c>
      <c r="H110" s="824">
        <v>4</v>
      </c>
      <c r="I110" s="824">
        <v>0</v>
      </c>
      <c r="J110" s="824">
        <v>0</v>
      </c>
      <c r="K110" s="825">
        <v>0</v>
      </c>
      <c r="L110" s="825">
        <v>0</v>
      </c>
      <c r="M110" s="824">
        <v>0</v>
      </c>
      <c r="N110" s="824">
        <v>0</v>
      </c>
      <c r="O110" s="824" t="e">
        <v>#DIV/0!</v>
      </c>
      <c r="P110" s="820">
        <f>Tabla1[[#This Row],[Ejec Real Acumu]]-Tabla1[[#This Row],[Proyec Ejec Acumul]]</f>
        <v>0</v>
      </c>
      <c r="Q110" s="820">
        <f>Tabla1[[#This Row],[Ejec Real Mes]]-Tabla1[[#This Row],[Program Entreg Mes]]</f>
        <v>0</v>
      </c>
    </row>
    <row r="111" spans="1:17">
      <c r="A111" s="824">
        <v>11</v>
      </c>
      <c r="B111" s="824" t="s">
        <v>2441</v>
      </c>
      <c r="C111" s="824" t="s">
        <v>2442</v>
      </c>
      <c r="D111" s="824" t="s">
        <v>688</v>
      </c>
      <c r="E111" s="824" t="s">
        <v>755</v>
      </c>
      <c r="F111" s="824">
        <v>2</v>
      </c>
      <c r="G111" s="824" t="s">
        <v>2444</v>
      </c>
      <c r="H111" s="824">
        <v>2</v>
      </c>
      <c r="I111" s="824">
        <v>0</v>
      </c>
      <c r="J111" s="824">
        <v>0</v>
      </c>
      <c r="K111" s="825">
        <v>0</v>
      </c>
      <c r="L111" s="825">
        <v>0</v>
      </c>
      <c r="M111" s="824">
        <v>0</v>
      </c>
      <c r="N111" s="824">
        <v>0</v>
      </c>
      <c r="O111" s="824" t="e">
        <v>#DIV/0!</v>
      </c>
      <c r="P111" s="820">
        <f>Tabla1[[#This Row],[Ejec Real Acumu]]-Tabla1[[#This Row],[Proyec Ejec Acumul]]</f>
        <v>0</v>
      </c>
      <c r="Q111" s="820">
        <f>Tabla1[[#This Row],[Ejec Real Mes]]-Tabla1[[#This Row],[Program Entreg Mes]]</f>
        <v>0</v>
      </c>
    </row>
    <row r="112" spans="1:17">
      <c r="A112" s="824">
        <v>12</v>
      </c>
      <c r="B112" s="824" t="s">
        <v>2441</v>
      </c>
      <c r="C112" s="824" t="s">
        <v>2442</v>
      </c>
      <c r="D112" s="824" t="s">
        <v>688</v>
      </c>
      <c r="E112" s="824" t="s">
        <v>771</v>
      </c>
      <c r="F112" s="824">
        <v>2</v>
      </c>
      <c r="G112" s="824" t="s">
        <v>2444</v>
      </c>
      <c r="H112" s="824">
        <v>448</v>
      </c>
      <c r="I112" s="824">
        <v>0</v>
      </c>
      <c r="J112" s="824">
        <v>0</v>
      </c>
      <c r="K112" s="825">
        <v>0</v>
      </c>
      <c r="L112" s="825">
        <v>0</v>
      </c>
      <c r="M112" s="824">
        <v>0</v>
      </c>
      <c r="N112" s="824">
        <v>0</v>
      </c>
      <c r="O112" s="824" t="e">
        <v>#DIV/0!</v>
      </c>
      <c r="P112" s="820">
        <f>Tabla1[[#This Row],[Ejec Real Acumu]]-Tabla1[[#This Row],[Proyec Ejec Acumul]]</f>
        <v>0</v>
      </c>
      <c r="Q112" s="820">
        <f>Tabla1[[#This Row],[Ejec Real Mes]]-Tabla1[[#This Row],[Program Entreg Mes]]</f>
        <v>0</v>
      </c>
    </row>
    <row r="113" spans="1:17">
      <c r="A113" s="824">
        <v>13</v>
      </c>
      <c r="B113" s="824" t="s">
        <v>2441</v>
      </c>
      <c r="C113" s="824" t="s">
        <v>2442</v>
      </c>
      <c r="D113" s="824" t="s">
        <v>688</v>
      </c>
      <c r="E113" s="824" t="s">
        <v>989</v>
      </c>
      <c r="F113" s="824">
        <v>2</v>
      </c>
      <c r="G113" s="824" t="s">
        <v>2444</v>
      </c>
      <c r="H113" s="824">
        <v>4</v>
      </c>
      <c r="I113" s="824">
        <v>0</v>
      </c>
      <c r="J113" s="824">
        <v>0</v>
      </c>
      <c r="K113" s="825">
        <v>0</v>
      </c>
      <c r="L113" s="825">
        <v>0</v>
      </c>
      <c r="M113" s="824">
        <v>0</v>
      </c>
      <c r="N113" s="824">
        <v>0</v>
      </c>
      <c r="O113" s="824" t="e">
        <v>#DIV/0!</v>
      </c>
      <c r="P113" s="820">
        <f>Tabla1[[#This Row],[Ejec Real Acumu]]-Tabla1[[#This Row],[Proyec Ejec Acumul]]</f>
        <v>0</v>
      </c>
      <c r="Q113" s="820">
        <f>Tabla1[[#This Row],[Ejec Real Mes]]-Tabla1[[#This Row],[Program Entreg Mes]]</f>
        <v>0</v>
      </c>
    </row>
    <row r="114" spans="1:17">
      <c r="A114" s="824">
        <v>14</v>
      </c>
      <c r="B114" s="824" t="s">
        <v>2441</v>
      </c>
      <c r="C114" s="824" t="s">
        <v>2442</v>
      </c>
      <c r="D114" s="824" t="s">
        <v>688</v>
      </c>
      <c r="E114" s="824" t="s">
        <v>2135</v>
      </c>
      <c r="F114" s="824">
        <v>2</v>
      </c>
      <c r="G114" s="824" t="s">
        <v>2444</v>
      </c>
      <c r="H114" s="824">
        <v>89</v>
      </c>
      <c r="I114" s="824">
        <v>0</v>
      </c>
      <c r="J114" s="824">
        <v>0</v>
      </c>
      <c r="K114" s="825">
        <v>0</v>
      </c>
      <c r="L114" s="825">
        <v>0</v>
      </c>
      <c r="M114" s="824">
        <v>0</v>
      </c>
      <c r="N114" s="824">
        <v>0</v>
      </c>
      <c r="O114" s="824" t="e">
        <v>#DIV/0!</v>
      </c>
      <c r="P114" s="820">
        <f>Tabla1[[#This Row],[Ejec Real Acumu]]-Tabla1[[#This Row],[Proyec Ejec Acumul]]</f>
        <v>0</v>
      </c>
      <c r="Q114" s="820">
        <f>Tabla1[[#This Row],[Ejec Real Mes]]-Tabla1[[#This Row],[Program Entreg Mes]]</f>
        <v>0</v>
      </c>
    </row>
    <row r="115" spans="1:17">
      <c r="A115" s="824">
        <v>15</v>
      </c>
      <c r="B115" s="824" t="s">
        <v>2441</v>
      </c>
      <c r="C115" s="824" t="s">
        <v>2442</v>
      </c>
      <c r="D115" s="824" t="s">
        <v>688</v>
      </c>
      <c r="E115" s="824" t="s">
        <v>1003</v>
      </c>
      <c r="F115" s="824">
        <v>2</v>
      </c>
      <c r="G115" s="824" t="s">
        <v>2444</v>
      </c>
      <c r="H115" s="824">
        <v>4</v>
      </c>
      <c r="I115" s="824">
        <v>0</v>
      </c>
      <c r="J115" s="824">
        <v>0</v>
      </c>
      <c r="K115" s="825">
        <v>0</v>
      </c>
      <c r="L115" s="825">
        <v>0</v>
      </c>
      <c r="M115" s="824">
        <v>0</v>
      </c>
      <c r="N115" s="824">
        <v>0</v>
      </c>
      <c r="O115" s="824" t="e">
        <v>#DIV/0!</v>
      </c>
      <c r="P115" s="820">
        <f>Tabla1[[#This Row],[Ejec Real Acumu]]-Tabla1[[#This Row],[Proyec Ejec Acumul]]</f>
        <v>0</v>
      </c>
      <c r="Q115" s="820">
        <f>Tabla1[[#This Row],[Ejec Real Mes]]-Tabla1[[#This Row],[Program Entreg Mes]]</f>
        <v>0</v>
      </c>
    </row>
    <row r="116" spans="1:17">
      <c r="A116" s="824">
        <v>16</v>
      </c>
      <c r="B116" s="824" t="s">
        <v>2441</v>
      </c>
      <c r="C116" s="824" t="s">
        <v>2442</v>
      </c>
      <c r="D116" s="824" t="s">
        <v>688</v>
      </c>
      <c r="E116" s="824" t="s">
        <v>2140</v>
      </c>
      <c r="F116" s="824">
        <v>2</v>
      </c>
      <c r="G116" s="824" t="s">
        <v>2444</v>
      </c>
      <c r="H116" s="824">
        <v>4</v>
      </c>
      <c r="I116" s="824">
        <v>0</v>
      </c>
      <c r="J116" s="824">
        <v>0</v>
      </c>
      <c r="K116" s="825">
        <v>0</v>
      </c>
      <c r="L116" s="825">
        <v>0</v>
      </c>
      <c r="M116" s="824">
        <v>0</v>
      </c>
      <c r="N116" s="824">
        <v>0</v>
      </c>
      <c r="O116" s="824" t="e">
        <v>#DIV/0!</v>
      </c>
      <c r="P116" s="820">
        <f>Tabla1[[#This Row],[Ejec Real Acumu]]-Tabla1[[#This Row],[Proyec Ejec Acumul]]</f>
        <v>0</v>
      </c>
      <c r="Q116" s="820">
        <f>Tabla1[[#This Row],[Ejec Real Mes]]-Tabla1[[#This Row],[Program Entreg Mes]]</f>
        <v>0</v>
      </c>
    </row>
    <row r="117" spans="1:17">
      <c r="A117" s="824">
        <v>17</v>
      </c>
      <c r="B117" s="824" t="s">
        <v>2441</v>
      </c>
      <c r="C117" s="824" t="s">
        <v>2442</v>
      </c>
      <c r="D117" s="824" t="s">
        <v>688</v>
      </c>
      <c r="E117" s="824" t="s">
        <v>2143</v>
      </c>
      <c r="F117" s="824">
        <v>2</v>
      </c>
      <c r="G117" s="824" t="s">
        <v>2444</v>
      </c>
      <c r="H117" s="824">
        <v>12</v>
      </c>
      <c r="I117" s="824">
        <v>2</v>
      </c>
      <c r="J117" s="824">
        <v>2</v>
      </c>
      <c r="K117" s="825">
        <v>0.16666666666666666</v>
      </c>
      <c r="L117" s="825">
        <v>0.16666666666666666</v>
      </c>
      <c r="M117" s="824">
        <v>1</v>
      </c>
      <c r="N117" s="824">
        <v>1</v>
      </c>
      <c r="O117" s="824">
        <v>1</v>
      </c>
      <c r="P117" s="820">
        <f>Tabla1[[#This Row],[Ejec Real Acumu]]-Tabla1[[#This Row],[Proyec Ejec Acumul]]</f>
        <v>0</v>
      </c>
      <c r="Q117" s="820">
        <f>Tabla1[[#This Row],[Ejec Real Mes]]-Tabla1[[#This Row],[Program Entreg Mes]]</f>
        <v>0</v>
      </c>
    </row>
    <row r="118" spans="1:17">
      <c r="A118" s="824">
        <v>18</v>
      </c>
      <c r="B118" s="824" t="s">
        <v>2441</v>
      </c>
      <c r="C118" s="824" t="s">
        <v>2442</v>
      </c>
      <c r="D118" s="824" t="s">
        <v>93</v>
      </c>
      <c r="E118" s="824" t="s">
        <v>2153</v>
      </c>
      <c r="F118" s="824">
        <v>2</v>
      </c>
      <c r="G118" s="824" t="s">
        <v>2444</v>
      </c>
      <c r="H118" s="824">
        <v>1</v>
      </c>
      <c r="I118" s="824">
        <v>0</v>
      </c>
      <c r="J118" s="824">
        <v>0</v>
      </c>
      <c r="K118" s="825">
        <v>0</v>
      </c>
      <c r="L118" s="825">
        <v>0</v>
      </c>
      <c r="M118" s="824">
        <v>0</v>
      </c>
      <c r="N118" s="824">
        <v>0</v>
      </c>
      <c r="O118" s="824" t="e">
        <v>#DIV/0!</v>
      </c>
      <c r="P118" s="820">
        <f>Tabla1[[#This Row],[Ejec Real Acumu]]-Tabla1[[#This Row],[Proyec Ejec Acumul]]</f>
        <v>0</v>
      </c>
      <c r="Q118" s="820">
        <f>Tabla1[[#This Row],[Ejec Real Mes]]-Tabla1[[#This Row],[Program Entreg Mes]]</f>
        <v>0</v>
      </c>
    </row>
    <row r="119" spans="1:17">
      <c r="A119" s="824">
        <v>19</v>
      </c>
      <c r="B119" s="824" t="s">
        <v>2441</v>
      </c>
      <c r="C119" s="824" t="s">
        <v>2442</v>
      </c>
      <c r="D119" s="824" t="s">
        <v>93</v>
      </c>
      <c r="E119" s="824" t="s">
        <v>97</v>
      </c>
      <c r="F119" s="824">
        <v>2</v>
      </c>
      <c r="G119" s="824" t="s">
        <v>2444</v>
      </c>
      <c r="H119" s="824">
        <v>2</v>
      </c>
      <c r="I119" s="824">
        <v>0</v>
      </c>
      <c r="J119" s="824">
        <v>0</v>
      </c>
      <c r="K119" s="825">
        <v>0</v>
      </c>
      <c r="L119" s="825">
        <v>0</v>
      </c>
      <c r="M119" s="824">
        <v>0</v>
      </c>
      <c r="N119" s="824">
        <v>0</v>
      </c>
      <c r="O119" s="824" t="e">
        <v>#DIV/0!</v>
      </c>
      <c r="P119" s="820">
        <f>Tabla1[[#This Row],[Ejec Real Acumu]]-Tabla1[[#This Row],[Proyec Ejec Acumul]]</f>
        <v>0</v>
      </c>
      <c r="Q119" s="820">
        <f>Tabla1[[#This Row],[Ejec Real Mes]]-Tabla1[[#This Row],[Program Entreg Mes]]</f>
        <v>0</v>
      </c>
    </row>
    <row r="120" spans="1:17">
      <c r="A120" s="824">
        <v>20</v>
      </c>
      <c r="B120" s="824" t="s">
        <v>2441</v>
      </c>
      <c r="C120" s="824" t="s">
        <v>2442</v>
      </c>
      <c r="D120" s="824" t="s">
        <v>93</v>
      </c>
      <c r="E120" s="824" t="s">
        <v>127</v>
      </c>
      <c r="F120" s="824">
        <v>2</v>
      </c>
      <c r="G120" s="824" t="s">
        <v>2444</v>
      </c>
      <c r="H120" s="824">
        <v>7</v>
      </c>
      <c r="I120" s="824">
        <v>0</v>
      </c>
      <c r="J120" s="824">
        <v>0</v>
      </c>
      <c r="K120" s="825">
        <v>0</v>
      </c>
      <c r="L120" s="825">
        <v>0</v>
      </c>
      <c r="M120" s="824">
        <v>0</v>
      </c>
      <c r="N120" s="824">
        <v>0</v>
      </c>
      <c r="O120" s="824" t="e">
        <v>#DIV/0!</v>
      </c>
      <c r="P120" s="820">
        <f>Tabla1[[#This Row],[Ejec Real Acumu]]-Tabla1[[#This Row],[Proyec Ejec Acumul]]</f>
        <v>0</v>
      </c>
      <c r="Q120" s="820">
        <f>Tabla1[[#This Row],[Ejec Real Mes]]-Tabla1[[#This Row],[Program Entreg Mes]]</f>
        <v>0</v>
      </c>
    </row>
    <row r="121" spans="1:17">
      <c r="A121" s="824">
        <v>21</v>
      </c>
      <c r="B121" s="824" t="s">
        <v>2441</v>
      </c>
      <c r="C121" s="824" t="s">
        <v>2442</v>
      </c>
      <c r="D121" s="824" t="s">
        <v>93</v>
      </c>
      <c r="E121" s="824" t="s">
        <v>135</v>
      </c>
      <c r="F121" s="824">
        <v>2</v>
      </c>
      <c r="G121" s="824" t="s">
        <v>2444</v>
      </c>
      <c r="H121" s="824">
        <v>6</v>
      </c>
      <c r="I121" s="824">
        <v>0</v>
      </c>
      <c r="J121" s="824">
        <v>0</v>
      </c>
      <c r="K121" s="825">
        <v>0</v>
      </c>
      <c r="L121" s="825">
        <v>0</v>
      </c>
      <c r="M121" s="824">
        <v>0</v>
      </c>
      <c r="N121" s="824">
        <v>0</v>
      </c>
      <c r="O121" s="824" t="e">
        <v>#DIV/0!</v>
      </c>
      <c r="P121" s="820">
        <f>Tabla1[[#This Row],[Ejec Real Acumu]]-Tabla1[[#This Row],[Proyec Ejec Acumul]]</f>
        <v>0</v>
      </c>
      <c r="Q121" s="820">
        <f>Tabla1[[#This Row],[Ejec Real Mes]]-Tabla1[[#This Row],[Program Entreg Mes]]</f>
        <v>0</v>
      </c>
    </row>
    <row r="122" spans="1:17">
      <c r="A122" s="824">
        <v>22</v>
      </c>
      <c r="B122" s="824" t="s">
        <v>2441</v>
      </c>
      <c r="C122" s="824" t="s">
        <v>2442</v>
      </c>
      <c r="D122" s="824" t="s">
        <v>93</v>
      </c>
      <c r="E122" s="824" t="s">
        <v>157</v>
      </c>
      <c r="F122" s="824">
        <v>2</v>
      </c>
      <c r="G122" s="824" t="s">
        <v>2444</v>
      </c>
      <c r="H122" s="824">
        <v>1</v>
      </c>
      <c r="I122" s="824">
        <v>0</v>
      </c>
      <c r="J122" s="824">
        <v>0</v>
      </c>
      <c r="K122" s="825">
        <v>0</v>
      </c>
      <c r="L122" s="825">
        <v>0</v>
      </c>
      <c r="M122" s="824">
        <v>0</v>
      </c>
      <c r="N122" s="824">
        <v>0</v>
      </c>
      <c r="O122" s="824" t="e">
        <v>#DIV/0!</v>
      </c>
      <c r="P122" s="820">
        <f>Tabla1[[#This Row],[Ejec Real Acumu]]-Tabla1[[#This Row],[Proyec Ejec Acumul]]</f>
        <v>0</v>
      </c>
      <c r="Q122" s="820">
        <f>Tabla1[[#This Row],[Ejec Real Mes]]-Tabla1[[#This Row],[Program Entreg Mes]]</f>
        <v>0</v>
      </c>
    </row>
    <row r="123" spans="1:17">
      <c r="A123" s="824">
        <v>23</v>
      </c>
      <c r="B123" s="824" t="s">
        <v>2441</v>
      </c>
      <c r="C123" s="824" t="s">
        <v>2442</v>
      </c>
      <c r="D123" s="824" t="s">
        <v>93</v>
      </c>
      <c r="E123" s="824" t="s">
        <v>902</v>
      </c>
      <c r="F123" s="824">
        <v>2</v>
      </c>
      <c r="G123" s="824" t="s">
        <v>2444</v>
      </c>
      <c r="H123" s="824">
        <v>3</v>
      </c>
      <c r="I123" s="824">
        <v>0</v>
      </c>
      <c r="J123" s="824">
        <v>0</v>
      </c>
      <c r="K123" s="825">
        <v>0</v>
      </c>
      <c r="L123" s="825">
        <v>0</v>
      </c>
      <c r="M123" s="824">
        <v>0</v>
      </c>
      <c r="N123" s="824">
        <v>0</v>
      </c>
      <c r="O123" s="824" t="e">
        <v>#DIV/0!</v>
      </c>
      <c r="P123" s="820">
        <f>Tabla1[[#This Row],[Ejec Real Acumu]]-Tabla1[[#This Row],[Proyec Ejec Acumul]]</f>
        <v>0</v>
      </c>
      <c r="Q123" s="820">
        <f>Tabla1[[#This Row],[Ejec Real Mes]]-Tabla1[[#This Row],[Program Entreg Mes]]</f>
        <v>0</v>
      </c>
    </row>
    <row r="124" spans="1:17">
      <c r="A124" s="824">
        <v>24</v>
      </c>
      <c r="B124" s="824" t="s">
        <v>2441</v>
      </c>
      <c r="C124" s="824" t="s">
        <v>2442</v>
      </c>
      <c r="D124" s="824" t="s">
        <v>93</v>
      </c>
      <c r="E124" s="824" t="s">
        <v>2163</v>
      </c>
      <c r="F124" s="824">
        <v>2</v>
      </c>
      <c r="G124" s="824" t="s">
        <v>2444</v>
      </c>
      <c r="H124" s="824">
        <v>1</v>
      </c>
      <c r="I124" s="824">
        <v>0</v>
      </c>
      <c r="J124" s="824">
        <v>0</v>
      </c>
      <c r="K124" s="825">
        <v>0</v>
      </c>
      <c r="L124" s="825">
        <v>0</v>
      </c>
      <c r="M124" s="824">
        <v>0</v>
      </c>
      <c r="N124" s="824">
        <v>0</v>
      </c>
      <c r="O124" s="824" t="e">
        <v>#DIV/0!</v>
      </c>
      <c r="P124" s="820">
        <f>Tabla1[[#This Row],[Ejec Real Acumu]]-Tabla1[[#This Row],[Proyec Ejec Acumul]]</f>
        <v>0</v>
      </c>
      <c r="Q124" s="820">
        <f>Tabla1[[#This Row],[Ejec Real Mes]]-Tabla1[[#This Row],[Program Entreg Mes]]</f>
        <v>0</v>
      </c>
    </row>
    <row r="125" spans="1:17">
      <c r="A125" s="824">
        <v>25</v>
      </c>
      <c r="B125" s="824" t="s">
        <v>2441</v>
      </c>
      <c r="C125" s="824" t="s">
        <v>2442</v>
      </c>
      <c r="D125" s="824" t="s">
        <v>93</v>
      </c>
      <c r="E125" s="824" t="s">
        <v>911</v>
      </c>
      <c r="F125" s="824">
        <v>2</v>
      </c>
      <c r="G125" s="824" t="s">
        <v>2444</v>
      </c>
      <c r="H125" s="824">
        <v>3</v>
      </c>
      <c r="I125" s="824">
        <v>1</v>
      </c>
      <c r="J125" s="824">
        <v>1</v>
      </c>
      <c r="K125" s="825">
        <v>0.33333333333333331</v>
      </c>
      <c r="L125" s="825">
        <v>0.33333333333333331</v>
      </c>
      <c r="M125" s="824">
        <v>0</v>
      </c>
      <c r="N125" s="824">
        <v>0</v>
      </c>
      <c r="O125" s="824" t="e">
        <v>#DIV/0!</v>
      </c>
      <c r="P125" s="820">
        <f>Tabla1[[#This Row],[Ejec Real Acumu]]-Tabla1[[#This Row],[Proyec Ejec Acumul]]</f>
        <v>0</v>
      </c>
      <c r="Q125" s="820">
        <f>Tabla1[[#This Row],[Ejec Real Mes]]-Tabla1[[#This Row],[Program Entreg Mes]]</f>
        <v>0</v>
      </c>
    </row>
    <row r="126" spans="1:17">
      <c r="A126" s="824">
        <v>26</v>
      </c>
      <c r="B126" s="824" t="s">
        <v>2441</v>
      </c>
      <c r="C126" s="824" t="s">
        <v>2442</v>
      </c>
      <c r="D126" s="824" t="s">
        <v>93</v>
      </c>
      <c r="E126" s="824" t="s">
        <v>916</v>
      </c>
      <c r="F126" s="824">
        <v>2</v>
      </c>
      <c r="G126" s="824" t="s">
        <v>2444</v>
      </c>
      <c r="H126" s="824">
        <v>4</v>
      </c>
      <c r="I126" s="824">
        <v>1</v>
      </c>
      <c r="J126" s="824">
        <v>1</v>
      </c>
      <c r="K126" s="825">
        <v>0.25</v>
      </c>
      <c r="L126" s="825">
        <v>0.25</v>
      </c>
      <c r="M126" s="824">
        <v>1</v>
      </c>
      <c r="N126" s="824">
        <v>1</v>
      </c>
      <c r="O126" s="824">
        <v>1</v>
      </c>
      <c r="P126" s="820">
        <f>Tabla1[[#This Row],[Ejec Real Acumu]]-Tabla1[[#This Row],[Proyec Ejec Acumul]]</f>
        <v>0</v>
      </c>
      <c r="Q126" s="820">
        <f>Tabla1[[#This Row],[Ejec Real Mes]]-Tabla1[[#This Row],[Program Entreg Mes]]</f>
        <v>0</v>
      </c>
    </row>
    <row r="127" spans="1:17">
      <c r="A127" s="824">
        <v>27</v>
      </c>
      <c r="B127" s="824" t="s">
        <v>2441</v>
      </c>
      <c r="C127" s="824" t="s">
        <v>2442</v>
      </c>
      <c r="D127" s="824" t="s">
        <v>93</v>
      </c>
      <c r="E127" s="824" t="s">
        <v>921</v>
      </c>
      <c r="F127" s="824">
        <v>2</v>
      </c>
      <c r="G127" s="824" t="s">
        <v>2444</v>
      </c>
      <c r="H127" s="824">
        <v>2</v>
      </c>
      <c r="I127" s="824">
        <v>0</v>
      </c>
      <c r="J127" s="824">
        <v>0</v>
      </c>
      <c r="K127" s="825">
        <v>0</v>
      </c>
      <c r="L127" s="825">
        <v>0</v>
      </c>
      <c r="M127" s="824">
        <v>0</v>
      </c>
      <c r="N127" s="824">
        <v>0</v>
      </c>
      <c r="O127" s="824" t="e">
        <v>#DIV/0!</v>
      </c>
      <c r="P127" s="820">
        <f>Tabla1[[#This Row],[Ejec Real Acumu]]-Tabla1[[#This Row],[Proyec Ejec Acumul]]</f>
        <v>0</v>
      </c>
      <c r="Q127" s="820">
        <f>Tabla1[[#This Row],[Ejec Real Mes]]-Tabla1[[#This Row],[Program Entreg Mes]]</f>
        <v>0</v>
      </c>
    </row>
    <row r="128" spans="1:17">
      <c r="A128" s="824">
        <v>28</v>
      </c>
      <c r="B128" s="824" t="s">
        <v>2441</v>
      </c>
      <c r="C128" s="824" t="s">
        <v>2442</v>
      </c>
      <c r="D128" s="824" t="s">
        <v>93</v>
      </c>
      <c r="E128" s="824" t="s">
        <v>2172</v>
      </c>
      <c r="F128" s="824">
        <v>2</v>
      </c>
      <c r="G128" s="824" t="s">
        <v>2444</v>
      </c>
      <c r="H128" s="824">
        <v>3</v>
      </c>
      <c r="I128" s="824">
        <v>0</v>
      </c>
      <c r="J128" s="824">
        <v>0</v>
      </c>
      <c r="K128" s="825">
        <v>0</v>
      </c>
      <c r="L128" s="825">
        <v>0</v>
      </c>
      <c r="M128" s="824">
        <v>0</v>
      </c>
      <c r="N128" s="824">
        <v>0</v>
      </c>
      <c r="O128" s="824" t="e">
        <v>#DIV/0!</v>
      </c>
      <c r="P128" s="820">
        <f>Tabla1[[#This Row],[Ejec Real Acumu]]-Tabla1[[#This Row],[Proyec Ejec Acumul]]</f>
        <v>0</v>
      </c>
      <c r="Q128" s="820">
        <f>Tabla1[[#This Row],[Ejec Real Mes]]-Tabla1[[#This Row],[Program Entreg Mes]]</f>
        <v>0</v>
      </c>
    </row>
    <row r="129" spans="1:17">
      <c r="A129" s="824">
        <v>29</v>
      </c>
      <c r="B129" s="824" t="s">
        <v>2441</v>
      </c>
      <c r="C129" s="824" t="s">
        <v>2442</v>
      </c>
      <c r="D129" s="824" t="s">
        <v>93</v>
      </c>
      <c r="E129" s="824" t="s">
        <v>951</v>
      </c>
      <c r="F129" s="824">
        <v>2</v>
      </c>
      <c r="G129" s="824" t="s">
        <v>2444</v>
      </c>
      <c r="H129" s="824">
        <v>2</v>
      </c>
      <c r="I129" s="824">
        <v>0</v>
      </c>
      <c r="J129" s="824">
        <v>0</v>
      </c>
      <c r="K129" s="825">
        <v>0</v>
      </c>
      <c r="L129" s="825">
        <v>0</v>
      </c>
      <c r="M129" s="824">
        <v>0</v>
      </c>
      <c r="N129" s="824">
        <v>0</v>
      </c>
      <c r="O129" s="824" t="e">
        <v>#DIV/0!</v>
      </c>
      <c r="P129" s="820">
        <f>Tabla1[[#This Row],[Ejec Real Acumu]]-Tabla1[[#This Row],[Proyec Ejec Acumul]]</f>
        <v>0</v>
      </c>
      <c r="Q129" s="820">
        <f>Tabla1[[#This Row],[Ejec Real Mes]]-Tabla1[[#This Row],[Program Entreg Mes]]</f>
        <v>0</v>
      </c>
    </row>
    <row r="130" spans="1:17">
      <c r="A130" s="824">
        <v>30</v>
      </c>
      <c r="B130" s="824" t="s">
        <v>2441</v>
      </c>
      <c r="C130" s="824" t="s">
        <v>2442</v>
      </c>
      <c r="D130" s="824" t="s">
        <v>93</v>
      </c>
      <c r="E130" s="824" t="s">
        <v>2178</v>
      </c>
      <c r="F130" s="824">
        <v>2</v>
      </c>
      <c r="G130" s="824" t="s">
        <v>2444</v>
      </c>
      <c r="H130" s="824">
        <v>1</v>
      </c>
      <c r="I130" s="824">
        <v>0</v>
      </c>
      <c r="J130" s="824">
        <v>0</v>
      </c>
      <c r="K130" s="825">
        <v>0</v>
      </c>
      <c r="L130" s="825">
        <v>0</v>
      </c>
      <c r="M130" s="824">
        <v>0</v>
      </c>
      <c r="N130" s="824">
        <v>0</v>
      </c>
      <c r="O130" s="824" t="e">
        <v>#DIV/0!</v>
      </c>
      <c r="P130" s="820">
        <f>Tabla1[[#This Row],[Ejec Real Acumu]]-Tabla1[[#This Row],[Proyec Ejec Acumul]]</f>
        <v>0</v>
      </c>
      <c r="Q130" s="820">
        <f>Tabla1[[#This Row],[Ejec Real Mes]]-Tabla1[[#This Row],[Program Entreg Mes]]</f>
        <v>0</v>
      </c>
    </row>
    <row r="131" spans="1:17">
      <c r="A131" s="824">
        <v>31</v>
      </c>
      <c r="B131" s="824" t="s">
        <v>2441</v>
      </c>
      <c r="C131" s="824" t="s">
        <v>2442</v>
      </c>
      <c r="D131" s="824" t="s">
        <v>93</v>
      </c>
      <c r="E131" s="824" t="s">
        <v>2180</v>
      </c>
      <c r="F131" s="824">
        <v>2</v>
      </c>
      <c r="G131" s="824" t="s">
        <v>2444</v>
      </c>
      <c r="H131" s="824">
        <v>69</v>
      </c>
      <c r="I131" s="824">
        <v>4</v>
      </c>
      <c r="J131" s="824">
        <v>4</v>
      </c>
      <c r="K131" s="825">
        <v>5.7971014492753624E-2</v>
      </c>
      <c r="L131" s="825">
        <v>5.7971014492753624E-2</v>
      </c>
      <c r="M131" s="824">
        <v>0</v>
      </c>
      <c r="N131" s="824">
        <v>0</v>
      </c>
      <c r="O131" s="824" t="e">
        <v>#DIV/0!</v>
      </c>
      <c r="P131" s="820">
        <f>Tabla1[[#This Row],[Ejec Real Acumu]]-Tabla1[[#This Row],[Proyec Ejec Acumul]]</f>
        <v>0</v>
      </c>
      <c r="Q131" s="820">
        <f>Tabla1[[#This Row],[Ejec Real Mes]]-Tabla1[[#This Row],[Program Entreg Mes]]</f>
        <v>0</v>
      </c>
    </row>
    <row r="132" spans="1:17">
      <c r="A132" s="824">
        <v>32</v>
      </c>
      <c r="B132" s="824" t="s">
        <v>2441</v>
      </c>
      <c r="C132" s="824" t="s">
        <v>2442</v>
      </c>
      <c r="D132" s="824" t="s">
        <v>93</v>
      </c>
      <c r="E132" s="824" t="s">
        <v>2188</v>
      </c>
      <c r="F132" s="824">
        <v>2</v>
      </c>
      <c r="G132" s="824" t="s">
        <v>2444</v>
      </c>
      <c r="H132" s="824">
        <v>12</v>
      </c>
      <c r="I132" s="824">
        <v>3</v>
      </c>
      <c r="J132" s="824">
        <v>3</v>
      </c>
      <c r="K132" s="825">
        <v>0.25</v>
      </c>
      <c r="L132" s="825">
        <v>0.25</v>
      </c>
      <c r="M132" s="824">
        <v>1</v>
      </c>
      <c r="N132" s="824">
        <v>1</v>
      </c>
      <c r="O132" s="824">
        <v>1</v>
      </c>
      <c r="P132" s="820">
        <f>Tabla1[[#This Row],[Ejec Real Acumu]]-Tabla1[[#This Row],[Proyec Ejec Acumul]]</f>
        <v>0</v>
      </c>
      <c r="Q132" s="820">
        <f>Tabla1[[#This Row],[Ejec Real Mes]]-Tabla1[[#This Row],[Program Entreg Mes]]</f>
        <v>0</v>
      </c>
    </row>
    <row r="133" spans="1:17">
      <c r="A133" s="824">
        <v>33</v>
      </c>
      <c r="B133" s="824" t="s">
        <v>2441</v>
      </c>
      <c r="C133" s="824" t="s">
        <v>2442</v>
      </c>
      <c r="D133" s="824" t="s">
        <v>93</v>
      </c>
      <c r="E133" s="824" t="s">
        <v>2198</v>
      </c>
      <c r="F133" s="824">
        <v>2</v>
      </c>
      <c r="G133" s="824" t="s">
        <v>2444</v>
      </c>
      <c r="H133" s="824">
        <v>12</v>
      </c>
      <c r="I133" s="824">
        <v>3</v>
      </c>
      <c r="J133" s="824">
        <v>3</v>
      </c>
      <c r="K133" s="825">
        <v>0.25</v>
      </c>
      <c r="L133" s="825">
        <v>0.25</v>
      </c>
      <c r="M133" s="824">
        <v>1</v>
      </c>
      <c r="N133" s="824">
        <v>1</v>
      </c>
      <c r="O133" s="824">
        <v>1</v>
      </c>
      <c r="P133" s="820">
        <f>Tabla1[[#This Row],[Ejec Real Acumu]]-Tabla1[[#This Row],[Proyec Ejec Acumul]]</f>
        <v>0</v>
      </c>
      <c r="Q133" s="820">
        <f>Tabla1[[#This Row],[Ejec Real Mes]]-Tabla1[[#This Row],[Program Entreg Mes]]</f>
        <v>0</v>
      </c>
    </row>
    <row r="134" spans="1:17">
      <c r="A134" s="824">
        <v>34</v>
      </c>
      <c r="B134" s="824" t="s">
        <v>2441</v>
      </c>
      <c r="C134" s="824" t="s">
        <v>2442</v>
      </c>
      <c r="D134" s="824" t="s">
        <v>93</v>
      </c>
      <c r="E134" s="824" t="s">
        <v>2209</v>
      </c>
      <c r="F134" s="824">
        <v>2</v>
      </c>
      <c r="G134" s="824" t="s">
        <v>2444</v>
      </c>
      <c r="H134" s="824">
        <v>1</v>
      </c>
      <c r="I134" s="824">
        <v>0</v>
      </c>
      <c r="J134" s="824">
        <v>0</v>
      </c>
      <c r="K134" s="825">
        <v>0</v>
      </c>
      <c r="L134" s="825">
        <v>0</v>
      </c>
      <c r="M134" s="824">
        <v>0</v>
      </c>
      <c r="N134" s="824">
        <v>0</v>
      </c>
      <c r="O134" s="824" t="e">
        <v>#DIV/0!</v>
      </c>
      <c r="P134" s="820">
        <f>Tabla1[[#This Row],[Ejec Real Acumu]]-Tabla1[[#This Row],[Proyec Ejec Acumul]]</f>
        <v>0</v>
      </c>
      <c r="Q134" s="820">
        <f>Tabla1[[#This Row],[Ejec Real Mes]]-Tabla1[[#This Row],[Program Entreg Mes]]</f>
        <v>0</v>
      </c>
    </row>
    <row r="135" spans="1:17">
      <c r="A135" s="824">
        <v>35</v>
      </c>
      <c r="B135" s="824" t="s">
        <v>2441</v>
      </c>
      <c r="C135" s="824" t="s">
        <v>2442</v>
      </c>
      <c r="D135" s="824" t="s">
        <v>93</v>
      </c>
      <c r="E135" s="824" t="s">
        <v>2211</v>
      </c>
      <c r="F135" s="824">
        <v>2</v>
      </c>
      <c r="G135" s="824" t="s">
        <v>2444</v>
      </c>
      <c r="H135" s="824">
        <v>13</v>
      </c>
      <c r="I135" s="824">
        <v>0</v>
      </c>
      <c r="J135" s="824">
        <v>0</v>
      </c>
      <c r="K135" s="825">
        <v>0</v>
      </c>
      <c r="L135" s="825">
        <v>0</v>
      </c>
      <c r="M135" s="824">
        <v>0</v>
      </c>
      <c r="N135" s="824">
        <v>0</v>
      </c>
      <c r="O135" s="824" t="e">
        <v>#DIV/0!</v>
      </c>
      <c r="P135" s="820">
        <f>Tabla1[[#This Row],[Ejec Real Acumu]]-Tabla1[[#This Row],[Proyec Ejec Acumul]]</f>
        <v>0</v>
      </c>
      <c r="Q135" s="820">
        <f>Tabla1[[#This Row],[Ejec Real Mes]]-Tabla1[[#This Row],[Program Entreg Mes]]</f>
        <v>0</v>
      </c>
    </row>
    <row r="136" spans="1:17">
      <c r="A136" s="824">
        <v>36</v>
      </c>
      <c r="B136" s="824" t="s">
        <v>2441</v>
      </c>
      <c r="C136" s="824" t="s">
        <v>2442</v>
      </c>
      <c r="D136" s="824" t="s">
        <v>76</v>
      </c>
      <c r="E136" s="824" t="s">
        <v>2213</v>
      </c>
      <c r="F136" s="824">
        <v>2</v>
      </c>
      <c r="G136" s="824" t="s">
        <v>2444</v>
      </c>
      <c r="H136" s="824">
        <v>3</v>
      </c>
      <c r="I136" s="824">
        <v>0</v>
      </c>
      <c r="J136" s="824">
        <v>0</v>
      </c>
      <c r="K136" s="825">
        <v>0</v>
      </c>
      <c r="L136" s="825">
        <v>0</v>
      </c>
      <c r="M136" s="824">
        <v>0</v>
      </c>
      <c r="N136" s="824">
        <v>0</v>
      </c>
      <c r="O136" s="824" t="e">
        <v>#DIV/0!</v>
      </c>
      <c r="P136" s="820">
        <f>Tabla1[[#This Row],[Ejec Real Acumu]]-Tabla1[[#This Row],[Proyec Ejec Acumul]]</f>
        <v>0</v>
      </c>
      <c r="Q136" s="820">
        <f>Tabla1[[#This Row],[Ejec Real Mes]]-Tabla1[[#This Row],[Program Entreg Mes]]</f>
        <v>0</v>
      </c>
    </row>
    <row r="137" spans="1:17">
      <c r="A137" s="824">
        <v>37</v>
      </c>
      <c r="B137" s="824" t="s">
        <v>2441</v>
      </c>
      <c r="C137" s="824" t="s">
        <v>2442</v>
      </c>
      <c r="D137" s="824" t="s">
        <v>76</v>
      </c>
      <c r="E137" s="824" t="s">
        <v>2217</v>
      </c>
      <c r="F137" s="824">
        <v>2</v>
      </c>
      <c r="G137" s="824" t="s">
        <v>2444</v>
      </c>
      <c r="H137" s="824">
        <v>1</v>
      </c>
      <c r="I137" s="824">
        <v>0</v>
      </c>
      <c r="J137" s="824">
        <v>0</v>
      </c>
      <c r="K137" s="825">
        <v>0</v>
      </c>
      <c r="L137" s="825">
        <v>0</v>
      </c>
      <c r="M137" s="824">
        <v>0</v>
      </c>
      <c r="N137" s="824">
        <v>0</v>
      </c>
      <c r="O137" s="824" t="e">
        <v>#DIV/0!</v>
      </c>
      <c r="P137" s="820">
        <f>Tabla1[[#This Row],[Ejec Real Acumu]]-Tabla1[[#This Row],[Proyec Ejec Acumul]]</f>
        <v>0</v>
      </c>
      <c r="Q137" s="820">
        <f>Tabla1[[#This Row],[Ejec Real Mes]]-Tabla1[[#This Row],[Program Entreg Mes]]</f>
        <v>0</v>
      </c>
    </row>
    <row r="138" spans="1:17">
      <c r="A138" s="824">
        <v>38</v>
      </c>
      <c r="B138" s="824" t="s">
        <v>2441</v>
      </c>
      <c r="C138" s="824" t="s">
        <v>2442</v>
      </c>
      <c r="D138" s="824" t="s">
        <v>76</v>
      </c>
      <c r="E138" s="824" t="s">
        <v>2221</v>
      </c>
      <c r="F138" s="824">
        <v>2</v>
      </c>
      <c r="G138" s="824" t="s">
        <v>2444</v>
      </c>
      <c r="H138" s="824">
        <v>3</v>
      </c>
      <c r="I138" s="824">
        <v>0</v>
      </c>
      <c r="J138" s="824">
        <v>0</v>
      </c>
      <c r="K138" s="825">
        <v>0</v>
      </c>
      <c r="L138" s="825">
        <v>0</v>
      </c>
      <c r="M138" s="824">
        <v>0</v>
      </c>
      <c r="N138" s="824">
        <v>0</v>
      </c>
      <c r="O138" s="824" t="e">
        <v>#DIV/0!</v>
      </c>
      <c r="P138" s="820">
        <f>Tabla1[[#This Row],[Ejec Real Acumu]]-Tabla1[[#This Row],[Proyec Ejec Acumul]]</f>
        <v>0</v>
      </c>
      <c r="Q138" s="820">
        <f>Tabla1[[#This Row],[Ejec Real Mes]]-Tabla1[[#This Row],[Program Entreg Mes]]</f>
        <v>0</v>
      </c>
    </row>
    <row r="139" spans="1:17">
      <c r="A139" s="824">
        <v>39</v>
      </c>
      <c r="B139" s="824" t="s">
        <v>2441</v>
      </c>
      <c r="C139" s="824" t="s">
        <v>2442</v>
      </c>
      <c r="D139" s="824" t="s">
        <v>76</v>
      </c>
      <c r="E139" s="824" t="s">
        <v>2226</v>
      </c>
      <c r="F139" s="824">
        <v>2</v>
      </c>
      <c r="G139" s="824" t="s">
        <v>2444</v>
      </c>
      <c r="H139" s="824">
        <v>3</v>
      </c>
      <c r="I139" s="824">
        <v>0</v>
      </c>
      <c r="J139" s="824">
        <v>0</v>
      </c>
      <c r="K139" s="825">
        <v>0</v>
      </c>
      <c r="L139" s="825">
        <v>0</v>
      </c>
      <c r="M139" s="824">
        <v>0</v>
      </c>
      <c r="N139" s="824">
        <v>0</v>
      </c>
      <c r="O139" s="824" t="e">
        <v>#DIV/0!</v>
      </c>
      <c r="P139" s="820">
        <f>Tabla1[[#This Row],[Ejec Real Acumu]]-Tabla1[[#This Row],[Proyec Ejec Acumul]]</f>
        <v>0</v>
      </c>
      <c r="Q139" s="820">
        <f>Tabla1[[#This Row],[Ejec Real Mes]]-Tabla1[[#This Row],[Program Entreg Mes]]</f>
        <v>0</v>
      </c>
    </row>
    <row r="140" spans="1:17">
      <c r="A140" s="824">
        <v>40</v>
      </c>
      <c r="B140" s="824" t="s">
        <v>2441</v>
      </c>
      <c r="C140" s="824" t="s">
        <v>2442</v>
      </c>
      <c r="D140" s="824" t="s">
        <v>76</v>
      </c>
      <c r="E140" s="824" t="s">
        <v>2230</v>
      </c>
      <c r="F140" s="824">
        <v>2</v>
      </c>
      <c r="G140" s="824" t="s">
        <v>2444</v>
      </c>
      <c r="H140" s="824">
        <v>4</v>
      </c>
      <c r="I140" s="824">
        <v>0</v>
      </c>
      <c r="J140" s="824">
        <v>0</v>
      </c>
      <c r="K140" s="825">
        <v>0</v>
      </c>
      <c r="L140" s="825">
        <v>0</v>
      </c>
      <c r="M140" s="824">
        <v>0</v>
      </c>
      <c r="N140" s="824">
        <v>0</v>
      </c>
      <c r="O140" s="824" t="e">
        <v>#DIV/0!</v>
      </c>
      <c r="P140" s="820">
        <f>Tabla1[[#This Row],[Ejec Real Acumu]]-Tabla1[[#This Row],[Proyec Ejec Acumul]]</f>
        <v>0</v>
      </c>
      <c r="Q140" s="820">
        <f>Tabla1[[#This Row],[Ejec Real Mes]]-Tabla1[[#This Row],[Program Entreg Mes]]</f>
        <v>0</v>
      </c>
    </row>
    <row r="141" spans="1:17">
      <c r="A141" s="824">
        <v>41</v>
      </c>
      <c r="B141" s="824" t="s">
        <v>2441</v>
      </c>
      <c r="C141" s="824" t="s">
        <v>2442</v>
      </c>
      <c r="D141" s="824" t="s">
        <v>76</v>
      </c>
      <c r="E141" s="824" t="s">
        <v>2234</v>
      </c>
      <c r="F141" s="824">
        <v>2</v>
      </c>
      <c r="G141" s="824" t="s">
        <v>2444</v>
      </c>
      <c r="H141" s="824">
        <v>4</v>
      </c>
      <c r="I141" s="824">
        <v>0</v>
      </c>
      <c r="J141" s="824">
        <v>0</v>
      </c>
      <c r="K141" s="825">
        <v>0</v>
      </c>
      <c r="L141" s="825">
        <v>0</v>
      </c>
      <c r="M141" s="824">
        <v>0</v>
      </c>
      <c r="N141" s="824">
        <v>0</v>
      </c>
      <c r="O141" s="824" t="e">
        <v>#DIV/0!</v>
      </c>
      <c r="P141" s="820">
        <f>Tabla1[[#This Row],[Ejec Real Acumu]]-Tabla1[[#This Row],[Proyec Ejec Acumul]]</f>
        <v>0</v>
      </c>
      <c r="Q141" s="820">
        <f>Tabla1[[#This Row],[Ejec Real Mes]]-Tabla1[[#This Row],[Program Entreg Mes]]</f>
        <v>0</v>
      </c>
    </row>
    <row r="142" spans="1:17">
      <c r="A142" s="824">
        <v>42</v>
      </c>
      <c r="B142" s="824" t="s">
        <v>2441</v>
      </c>
      <c r="C142" s="824" t="s">
        <v>2442</v>
      </c>
      <c r="D142" s="824" t="s">
        <v>76</v>
      </c>
      <c r="E142" s="824" t="s">
        <v>2239</v>
      </c>
      <c r="F142" s="824">
        <v>2</v>
      </c>
      <c r="G142" s="824" t="s">
        <v>2444</v>
      </c>
      <c r="H142" s="824">
        <v>1</v>
      </c>
      <c r="I142" s="824">
        <v>0</v>
      </c>
      <c r="J142" s="824">
        <v>0</v>
      </c>
      <c r="K142" s="825">
        <v>0</v>
      </c>
      <c r="L142" s="825">
        <v>0</v>
      </c>
      <c r="M142" s="824">
        <v>0</v>
      </c>
      <c r="N142" s="824">
        <v>0</v>
      </c>
      <c r="O142" s="824" t="e">
        <v>#DIV/0!</v>
      </c>
      <c r="P142" s="820">
        <f>Tabla1[[#This Row],[Ejec Real Acumu]]-Tabla1[[#This Row],[Proyec Ejec Acumul]]</f>
        <v>0</v>
      </c>
      <c r="Q142" s="820">
        <f>Tabla1[[#This Row],[Ejec Real Mes]]-Tabla1[[#This Row],[Program Entreg Mes]]</f>
        <v>0</v>
      </c>
    </row>
    <row r="143" spans="1:17">
      <c r="A143" s="824">
        <v>43</v>
      </c>
      <c r="B143" s="824" t="s">
        <v>2441</v>
      </c>
      <c r="C143" s="824" t="s">
        <v>2442</v>
      </c>
      <c r="D143" s="824" t="s">
        <v>76</v>
      </c>
      <c r="E143" s="824" t="s">
        <v>2243</v>
      </c>
      <c r="F143" s="824">
        <v>2</v>
      </c>
      <c r="G143" s="824" t="s">
        <v>2444</v>
      </c>
      <c r="H143" s="824">
        <v>3</v>
      </c>
      <c r="I143" s="824">
        <v>0</v>
      </c>
      <c r="J143" s="824">
        <v>0</v>
      </c>
      <c r="K143" s="825">
        <v>0</v>
      </c>
      <c r="L143" s="825">
        <v>0</v>
      </c>
      <c r="M143" s="824">
        <v>0</v>
      </c>
      <c r="N143" s="824">
        <v>0</v>
      </c>
      <c r="O143" s="824" t="e">
        <v>#DIV/0!</v>
      </c>
      <c r="P143" s="820">
        <f>Tabla1[[#This Row],[Ejec Real Acumu]]-Tabla1[[#This Row],[Proyec Ejec Acumul]]</f>
        <v>0</v>
      </c>
      <c r="Q143" s="820">
        <f>Tabla1[[#This Row],[Ejec Real Mes]]-Tabla1[[#This Row],[Program Entreg Mes]]</f>
        <v>0</v>
      </c>
    </row>
    <row r="144" spans="1:17">
      <c r="A144" s="824">
        <v>44</v>
      </c>
      <c r="B144" s="824" t="s">
        <v>2441</v>
      </c>
      <c r="C144" s="824" t="s">
        <v>2442</v>
      </c>
      <c r="D144" s="824" t="s">
        <v>76</v>
      </c>
      <c r="E144" s="824" t="s">
        <v>2247</v>
      </c>
      <c r="F144" s="824">
        <v>2</v>
      </c>
      <c r="G144" s="824" t="s">
        <v>2444</v>
      </c>
      <c r="H144" s="824">
        <v>4</v>
      </c>
      <c r="I144" s="824">
        <v>0</v>
      </c>
      <c r="J144" s="824">
        <v>0</v>
      </c>
      <c r="K144" s="825">
        <v>0</v>
      </c>
      <c r="L144" s="825">
        <v>0</v>
      </c>
      <c r="M144" s="824">
        <v>0</v>
      </c>
      <c r="N144" s="824">
        <v>0</v>
      </c>
      <c r="O144" s="824" t="e">
        <v>#DIV/0!</v>
      </c>
      <c r="P144" s="820">
        <f>Tabla1[[#This Row],[Ejec Real Acumu]]-Tabla1[[#This Row],[Proyec Ejec Acumul]]</f>
        <v>0</v>
      </c>
      <c r="Q144" s="820">
        <f>Tabla1[[#This Row],[Ejec Real Mes]]-Tabla1[[#This Row],[Program Entreg Mes]]</f>
        <v>0</v>
      </c>
    </row>
    <row r="145" spans="1:17">
      <c r="A145" s="824">
        <v>45</v>
      </c>
      <c r="B145" s="824" t="s">
        <v>2441</v>
      </c>
      <c r="C145" s="824" t="s">
        <v>2442</v>
      </c>
      <c r="D145" s="824" t="s">
        <v>68</v>
      </c>
      <c r="E145" s="824" t="s">
        <v>65</v>
      </c>
      <c r="F145" s="824">
        <v>2</v>
      </c>
      <c r="G145" s="824" t="s">
        <v>2444</v>
      </c>
      <c r="H145" s="824">
        <v>4</v>
      </c>
      <c r="I145" s="824">
        <v>0</v>
      </c>
      <c r="J145" s="824">
        <v>0</v>
      </c>
      <c r="K145" s="825">
        <v>0</v>
      </c>
      <c r="L145" s="825">
        <v>0</v>
      </c>
      <c r="M145" s="824">
        <v>0</v>
      </c>
      <c r="N145" s="824">
        <v>0</v>
      </c>
      <c r="O145" s="824" t="e">
        <v>#DIV/0!</v>
      </c>
      <c r="P145" s="820">
        <f>Tabla1[[#This Row],[Ejec Real Acumu]]-Tabla1[[#This Row],[Proyec Ejec Acumul]]</f>
        <v>0</v>
      </c>
      <c r="Q145" s="820">
        <f>Tabla1[[#This Row],[Ejec Real Mes]]-Tabla1[[#This Row],[Program Entreg Mes]]</f>
        <v>0</v>
      </c>
    </row>
    <row r="146" spans="1:17">
      <c r="A146" s="824">
        <v>46</v>
      </c>
      <c r="B146" s="824" t="s">
        <v>2441</v>
      </c>
      <c r="C146" s="824" t="s">
        <v>2442</v>
      </c>
      <c r="D146" s="824" t="s">
        <v>68</v>
      </c>
      <c r="E146" s="824" t="s">
        <v>84</v>
      </c>
      <c r="F146" s="824">
        <v>2</v>
      </c>
      <c r="G146" s="824" t="s">
        <v>2444</v>
      </c>
      <c r="H146" s="824">
        <v>11</v>
      </c>
      <c r="I146" s="824">
        <v>0</v>
      </c>
      <c r="J146" s="824">
        <v>0</v>
      </c>
      <c r="K146" s="825">
        <v>0</v>
      </c>
      <c r="L146" s="825">
        <v>0</v>
      </c>
      <c r="M146" s="824">
        <v>0</v>
      </c>
      <c r="N146" s="824">
        <v>0</v>
      </c>
      <c r="O146" s="824" t="e">
        <v>#DIV/0!</v>
      </c>
      <c r="P146" s="820">
        <f>Tabla1[[#This Row],[Ejec Real Acumu]]-Tabla1[[#This Row],[Proyec Ejec Acumul]]</f>
        <v>0</v>
      </c>
      <c r="Q146" s="820">
        <f>Tabla1[[#This Row],[Ejec Real Mes]]-Tabla1[[#This Row],[Program Entreg Mes]]</f>
        <v>0</v>
      </c>
    </row>
    <row r="147" spans="1:17">
      <c r="A147" s="824">
        <v>47</v>
      </c>
      <c r="B147" s="824" t="s">
        <v>2441</v>
      </c>
      <c r="C147" s="824" t="s">
        <v>2442</v>
      </c>
      <c r="D147" s="824" t="s">
        <v>68</v>
      </c>
      <c r="E147" s="824" t="s">
        <v>105</v>
      </c>
      <c r="F147" s="824">
        <v>2</v>
      </c>
      <c r="G147" s="824" t="s">
        <v>2444</v>
      </c>
      <c r="H147" s="824">
        <v>5</v>
      </c>
      <c r="I147" s="824">
        <v>0</v>
      </c>
      <c r="J147" s="824">
        <v>0</v>
      </c>
      <c r="K147" s="825">
        <v>0</v>
      </c>
      <c r="L147" s="825">
        <v>0</v>
      </c>
      <c r="M147" s="824">
        <v>0</v>
      </c>
      <c r="N147" s="824">
        <v>0</v>
      </c>
      <c r="O147" s="824" t="e">
        <v>#DIV/0!</v>
      </c>
      <c r="P147" s="820">
        <f>Tabla1[[#This Row],[Ejec Real Acumu]]-Tabla1[[#This Row],[Proyec Ejec Acumul]]</f>
        <v>0</v>
      </c>
      <c r="Q147" s="820">
        <f>Tabla1[[#This Row],[Ejec Real Mes]]-Tabla1[[#This Row],[Program Entreg Mes]]</f>
        <v>0</v>
      </c>
    </row>
    <row r="148" spans="1:17">
      <c r="A148" s="824">
        <v>48</v>
      </c>
      <c r="B148" s="824" t="s">
        <v>2441</v>
      </c>
      <c r="C148" s="824" t="s">
        <v>2442</v>
      </c>
      <c r="D148" s="824" t="s">
        <v>68</v>
      </c>
      <c r="E148" s="824" t="s">
        <v>2260</v>
      </c>
      <c r="F148" s="824">
        <v>2</v>
      </c>
      <c r="G148" s="824" t="s">
        <v>2444</v>
      </c>
      <c r="H148" s="824">
        <v>2</v>
      </c>
      <c r="I148" s="824">
        <v>0</v>
      </c>
      <c r="J148" s="824">
        <v>0</v>
      </c>
      <c r="K148" s="825">
        <v>0</v>
      </c>
      <c r="L148" s="825">
        <v>0</v>
      </c>
      <c r="M148" s="824">
        <v>0</v>
      </c>
      <c r="N148" s="824">
        <v>0</v>
      </c>
      <c r="O148" s="824" t="e">
        <v>#DIV/0!</v>
      </c>
      <c r="P148" s="820">
        <f>Tabla1[[#This Row],[Ejec Real Acumu]]-Tabla1[[#This Row],[Proyec Ejec Acumul]]</f>
        <v>0</v>
      </c>
      <c r="Q148" s="820">
        <f>Tabla1[[#This Row],[Ejec Real Mes]]-Tabla1[[#This Row],[Program Entreg Mes]]</f>
        <v>0</v>
      </c>
    </row>
    <row r="149" spans="1:17">
      <c r="A149" s="824">
        <v>49</v>
      </c>
      <c r="B149" s="824" t="s">
        <v>2441</v>
      </c>
      <c r="C149" s="824" t="s">
        <v>2442</v>
      </c>
      <c r="D149" s="824" t="s">
        <v>68</v>
      </c>
      <c r="E149" s="824" t="s">
        <v>2263</v>
      </c>
      <c r="F149" s="824">
        <v>2</v>
      </c>
      <c r="G149" s="824" t="s">
        <v>2444</v>
      </c>
      <c r="H149" s="824">
        <v>1</v>
      </c>
      <c r="I149" s="824">
        <v>0</v>
      </c>
      <c r="J149" s="824">
        <v>0</v>
      </c>
      <c r="K149" s="825">
        <v>0</v>
      </c>
      <c r="L149" s="825">
        <v>0</v>
      </c>
      <c r="M149" s="824">
        <v>0</v>
      </c>
      <c r="N149" s="824">
        <v>0</v>
      </c>
      <c r="O149" s="824" t="e">
        <v>#DIV/0!</v>
      </c>
      <c r="P149" s="820">
        <f>Tabla1[[#This Row],[Ejec Real Acumu]]-Tabla1[[#This Row],[Proyec Ejec Acumul]]</f>
        <v>0</v>
      </c>
      <c r="Q149" s="820">
        <f>Tabla1[[#This Row],[Ejec Real Mes]]-Tabla1[[#This Row],[Program Entreg Mes]]</f>
        <v>0</v>
      </c>
    </row>
    <row r="150" spans="1:17">
      <c r="A150" s="824">
        <v>50</v>
      </c>
      <c r="B150" s="824" t="s">
        <v>2441</v>
      </c>
      <c r="C150" s="824" t="s">
        <v>2442</v>
      </c>
      <c r="D150" s="824" t="s">
        <v>68</v>
      </c>
      <c r="E150" s="824" t="s">
        <v>201</v>
      </c>
      <c r="F150" s="824">
        <v>2</v>
      </c>
      <c r="G150" s="824" t="s">
        <v>2444</v>
      </c>
      <c r="H150" s="824">
        <v>3</v>
      </c>
      <c r="I150" s="824">
        <v>0</v>
      </c>
      <c r="J150" s="824">
        <v>0</v>
      </c>
      <c r="K150" s="825">
        <v>0</v>
      </c>
      <c r="L150" s="825">
        <v>0</v>
      </c>
      <c r="M150" s="824">
        <v>0</v>
      </c>
      <c r="N150" s="824">
        <v>0</v>
      </c>
      <c r="O150" s="824" t="e">
        <v>#DIV/0!</v>
      </c>
      <c r="P150" s="820">
        <f>Tabla1[[#This Row],[Ejec Real Acumu]]-Tabla1[[#This Row],[Proyec Ejec Acumul]]</f>
        <v>0</v>
      </c>
      <c r="Q150" s="820">
        <f>Tabla1[[#This Row],[Ejec Real Mes]]-Tabla1[[#This Row],[Program Entreg Mes]]</f>
        <v>0</v>
      </c>
    </row>
    <row r="151" spans="1:17">
      <c r="A151" s="824">
        <v>51</v>
      </c>
      <c r="B151" s="824" t="s">
        <v>2441</v>
      </c>
      <c r="C151" s="824" t="s">
        <v>2442</v>
      </c>
      <c r="D151" s="824" t="s">
        <v>68</v>
      </c>
      <c r="E151" s="824" t="s">
        <v>246</v>
      </c>
      <c r="F151" s="824">
        <v>2</v>
      </c>
      <c r="G151" s="824" t="s">
        <v>2444</v>
      </c>
      <c r="H151" s="824">
        <v>1</v>
      </c>
      <c r="I151" s="824">
        <v>0</v>
      </c>
      <c r="J151" s="824">
        <v>0</v>
      </c>
      <c r="K151" s="825">
        <v>0</v>
      </c>
      <c r="L151" s="825">
        <v>0</v>
      </c>
      <c r="M151" s="824">
        <v>0</v>
      </c>
      <c r="N151" s="824">
        <v>0</v>
      </c>
      <c r="O151" s="824" t="e">
        <v>#DIV/0!</v>
      </c>
      <c r="P151" s="820">
        <f>Tabla1[[#This Row],[Ejec Real Acumu]]-Tabla1[[#This Row],[Proyec Ejec Acumul]]</f>
        <v>0</v>
      </c>
      <c r="Q151" s="820">
        <f>Tabla1[[#This Row],[Ejec Real Mes]]-Tabla1[[#This Row],[Program Entreg Mes]]</f>
        <v>0</v>
      </c>
    </row>
    <row r="152" spans="1:17">
      <c r="A152" s="824">
        <v>52</v>
      </c>
      <c r="B152" s="824" t="s">
        <v>2441</v>
      </c>
      <c r="C152" s="824" t="s">
        <v>2442</v>
      </c>
      <c r="D152" s="824" t="s">
        <v>68</v>
      </c>
      <c r="E152" s="824" t="s">
        <v>256</v>
      </c>
      <c r="F152" s="824">
        <v>2</v>
      </c>
      <c r="G152" s="824" t="s">
        <v>2444</v>
      </c>
      <c r="H152" s="824">
        <v>5</v>
      </c>
      <c r="I152" s="824">
        <v>0</v>
      </c>
      <c r="J152" s="824">
        <v>0</v>
      </c>
      <c r="K152" s="825">
        <v>0</v>
      </c>
      <c r="L152" s="825">
        <v>0</v>
      </c>
      <c r="M152" s="824">
        <v>0</v>
      </c>
      <c r="N152" s="824">
        <v>0</v>
      </c>
      <c r="O152" s="824" t="e">
        <v>#DIV/0!</v>
      </c>
      <c r="P152" s="820">
        <f>Tabla1[[#This Row],[Ejec Real Acumu]]-Tabla1[[#This Row],[Proyec Ejec Acumul]]</f>
        <v>0</v>
      </c>
      <c r="Q152" s="820">
        <f>Tabla1[[#This Row],[Ejec Real Mes]]-Tabla1[[#This Row],[Program Entreg Mes]]</f>
        <v>0</v>
      </c>
    </row>
    <row r="153" spans="1:17">
      <c r="A153" s="824">
        <v>53</v>
      </c>
      <c r="B153" s="824" t="s">
        <v>2441</v>
      </c>
      <c r="C153" s="824" t="s">
        <v>2442</v>
      </c>
      <c r="D153" s="824" t="s">
        <v>68</v>
      </c>
      <c r="E153" s="824" t="s">
        <v>292</v>
      </c>
      <c r="F153" s="824">
        <v>2</v>
      </c>
      <c r="G153" s="824" t="s">
        <v>2444</v>
      </c>
      <c r="H153" s="824">
        <v>6</v>
      </c>
      <c r="I153" s="824">
        <v>0</v>
      </c>
      <c r="J153" s="824">
        <v>0</v>
      </c>
      <c r="K153" s="825">
        <v>0</v>
      </c>
      <c r="L153" s="825">
        <v>0</v>
      </c>
      <c r="M153" s="824">
        <v>0</v>
      </c>
      <c r="N153" s="824">
        <v>0</v>
      </c>
      <c r="O153" s="824" t="e">
        <v>#DIV/0!</v>
      </c>
      <c r="P153" s="820">
        <f>Tabla1[[#This Row],[Ejec Real Acumu]]-Tabla1[[#This Row],[Proyec Ejec Acumul]]</f>
        <v>0</v>
      </c>
      <c r="Q153" s="820">
        <f>Tabla1[[#This Row],[Ejec Real Mes]]-Tabla1[[#This Row],[Program Entreg Mes]]</f>
        <v>0</v>
      </c>
    </row>
    <row r="154" spans="1:17">
      <c r="A154" s="824">
        <v>54</v>
      </c>
      <c r="B154" s="824" t="s">
        <v>2441</v>
      </c>
      <c r="C154" s="824" t="s">
        <v>2442</v>
      </c>
      <c r="D154" s="824" t="s">
        <v>68</v>
      </c>
      <c r="E154" s="824" t="s">
        <v>2278</v>
      </c>
      <c r="F154" s="824">
        <v>2</v>
      </c>
      <c r="G154" s="824" t="s">
        <v>2444</v>
      </c>
      <c r="H154" s="824">
        <v>1</v>
      </c>
      <c r="I154" s="824">
        <v>0</v>
      </c>
      <c r="J154" s="824">
        <v>0</v>
      </c>
      <c r="K154" s="825">
        <v>0</v>
      </c>
      <c r="L154" s="825">
        <v>0</v>
      </c>
      <c r="M154" s="824">
        <v>0</v>
      </c>
      <c r="N154" s="824">
        <v>0</v>
      </c>
      <c r="O154" s="824" t="e">
        <v>#DIV/0!</v>
      </c>
      <c r="P154" s="820">
        <f>Tabla1[[#This Row],[Ejec Real Acumu]]-Tabla1[[#This Row],[Proyec Ejec Acumul]]</f>
        <v>0</v>
      </c>
      <c r="Q154" s="820">
        <f>Tabla1[[#This Row],[Ejec Real Mes]]-Tabla1[[#This Row],[Program Entreg Mes]]</f>
        <v>0</v>
      </c>
    </row>
    <row r="155" spans="1:17">
      <c r="A155" s="824">
        <v>55</v>
      </c>
      <c r="B155" s="824" t="s">
        <v>2441</v>
      </c>
      <c r="C155" s="824" t="s">
        <v>2442</v>
      </c>
      <c r="D155" s="824" t="s">
        <v>68</v>
      </c>
      <c r="E155" s="824" t="s">
        <v>334</v>
      </c>
      <c r="F155" s="824">
        <v>2</v>
      </c>
      <c r="G155" s="824" t="s">
        <v>2444</v>
      </c>
      <c r="H155" s="824">
        <v>12</v>
      </c>
      <c r="I155" s="824">
        <v>0</v>
      </c>
      <c r="J155" s="824">
        <v>0</v>
      </c>
      <c r="K155" s="825">
        <v>0</v>
      </c>
      <c r="L155" s="825">
        <v>0</v>
      </c>
      <c r="M155" s="824">
        <v>0</v>
      </c>
      <c r="N155" s="824">
        <v>0</v>
      </c>
      <c r="O155" s="824" t="e">
        <v>#DIV/0!</v>
      </c>
      <c r="P155" s="820">
        <f>Tabla1[[#This Row],[Ejec Real Acumu]]-Tabla1[[#This Row],[Proyec Ejec Acumul]]</f>
        <v>0</v>
      </c>
      <c r="Q155" s="820">
        <f>Tabla1[[#This Row],[Ejec Real Mes]]-Tabla1[[#This Row],[Program Entreg Mes]]</f>
        <v>0</v>
      </c>
    </row>
    <row r="156" spans="1:17">
      <c r="A156" s="824">
        <v>56</v>
      </c>
      <c r="B156" s="824" t="s">
        <v>2441</v>
      </c>
      <c r="C156" s="824" t="s">
        <v>2442</v>
      </c>
      <c r="D156" s="824" t="s">
        <v>68</v>
      </c>
      <c r="E156" s="824" t="s">
        <v>340</v>
      </c>
      <c r="F156" s="824">
        <v>2</v>
      </c>
      <c r="G156" s="824" t="s">
        <v>2444</v>
      </c>
      <c r="H156" s="824">
        <v>4</v>
      </c>
      <c r="I156" s="824">
        <v>0</v>
      </c>
      <c r="J156" s="824">
        <v>0</v>
      </c>
      <c r="K156" s="825">
        <v>0</v>
      </c>
      <c r="L156" s="825">
        <v>0</v>
      </c>
      <c r="M156" s="824">
        <v>0</v>
      </c>
      <c r="N156" s="824">
        <v>0</v>
      </c>
      <c r="O156" s="824" t="e">
        <v>#DIV/0!</v>
      </c>
      <c r="P156" s="820">
        <f>Tabla1[[#This Row],[Ejec Real Acumu]]-Tabla1[[#This Row],[Proyec Ejec Acumul]]</f>
        <v>0</v>
      </c>
      <c r="Q156" s="820">
        <f>Tabla1[[#This Row],[Ejec Real Mes]]-Tabla1[[#This Row],[Program Entreg Mes]]</f>
        <v>0</v>
      </c>
    </row>
    <row r="157" spans="1:17">
      <c r="A157" s="824">
        <v>57</v>
      </c>
      <c r="B157" s="824" t="s">
        <v>2441</v>
      </c>
      <c r="C157" s="824" t="s">
        <v>2442</v>
      </c>
      <c r="D157" s="824" t="s">
        <v>68</v>
      </c>
      <c r="E157" s="824" t="s">
        <v>348</v>
      </c>
      <c r="F157" s="824">
        <v>2</v>
      </c>
      <c r="G157" s="824" t="s">
        <v>2444</v>
      </c>
      <c r="H157" s="824">
        <v>5</v>
      </c>
      <c r="I157" s="824">
        <v>0</v>
      </c>
      <c r="J157" s="824">
        <v>0</v>
      </c>
      <c r="K157" s="825">
        <v>0</v>
      </c>
      <c r="L157" s="825">
        <v>0</v>
      </c>
      <c r="M157" s="824">
        <v>0</v>
      </c>
      <c r="N157" s="824">
        <v>0</v>
      </c>
      <c r="O157" s="824" t="e">
        <v>#DIV/0!</v>
      </c>
      <c r="P157" s="820">
        <f>Tabla1[[#This Row],[Ejec Real Acumu]]-Tabla1[[#This Row],[Proyec Ejec Acumul]]</f>
        <v>0</v>
      </c>
      <c r="Q157" s="820">
        <f>Tabla1[[#This Row],[Ejec Real Mes]]-Tabla1[[#This Row],[Program Entreg Mes]]</f>
        <v>0</v>
      </c>
    </row>
    <row r="158" spans="1:17">
      <c r="A158" s="824">
        <v>58</v>
      </c>
      <c r="B158" s="824" t="s">
        <v>2441</v>
      </c>
      <c r="C158" s="824" t="s">
        <v>2442</v>
      </c>
      <c r="D158" s="824" t="s">
        <v>68</v>
      </c>
      <c r="E158" s="824" t="s">
        <v>357</v>
      </c>
      <c r="F158" s="824">
        <v>2</v>
      </c>
      <c r="G158" s="824" t="s">
        <v>2444</v>
      </c>
      <c r="H158" s="824">
        <v>9</v>
      </c>
      <c r="I158" s="824">
        <v>1</v>
      </c>
      <c r="J158" s="824">
        <v>1</v>
      </c>
      <c r="K158" s="825">
        <v>0.1111111111111111</v>
      </c>
      <c r="L158" s="825">
        <v>0.1111111111111111</v>
      </c>
      <c r="M158" s="824">
        <v>1</v>
      </c>
      <c r="N158" s="824">
        <v>1</v>
      </c>
      <c r="O158" s="824">
        <v>1</v>
      </c>
      <c r="P158" s="820">
        <f>Tabla1[[#This Row],[Ejec Real Acumu]]-Tabla1[[#This Row],[Proyec Ejec Acumul]]</f>
        <v>0</v>
      </c>
      <c r="Q158" s="820">
        <f>Tabla1[[#This Row],[Ejec Real Mes]]-Tabla1[[#This Row],[Program Entreg Mes]]</f>
        <v>0</v>
      </c>
    </row>
    <row r="159" spans="1:17">
      <c r="A159" s="824">
        <v>59</v>
      </c>
      <c r="B159" s="824" t="s">
        <v>2441</v>
      </c>
      <c r="C159" s="824" t="s">
        <v>2442</v>
      </c>
      <c r="D159" s="824" t="s">
        <v>68</v>
      </c>
      <c r="E159" s="824" t="s">
        <v>366</v>
      </c>
      <c r="F159" s="824">
        <v>2</v>
      </c>
      <c r="G159" s="824" t="s">
        <v>2444</v>
      </c>
      <c r="H159" s="824">
        <v>1</v>
      </c>
      <c r="I159" s="824">
        <v>0</v>
      </c>
      <c r="J159" s="824">
        <v>0</v>
      </c>
      <c r="K159" s="825">
        <v>0</v>
      </c>
      <c r="L159" s="825">
        <v>0</v>
      </c>
      <c r="M159" s="824">
        <v>0</v>
      </c>
      <c r="N159" s="824">
        <v>0</v>
      </c>
      <c r="O159" s="824" t="e">
        <v>#DIV/0!</v>
      </c>
      <c r="P159" s="820">
        <f>Tabla1[[#This Row],[Ejec Real Acumu]]-Tabla1[[#This Row],[Proyec Ejec Acumul]]</f>
        <v>0</v>
      </c>
      <c r="Q159" s="820">
        <f>Tabla1[[#This Row],[Ejec Real Mes]]-Tabla1[[#This Row],[Program Entreg Mes]]</f>
        <v>0</v>
      </c>
    </row>
    <row r="160" spans="1:17">
      <c r="A160" s="824">
        <v>60</v>
      </c>
      <c r="B160" s="824" t="s">
        <v>2441</v>
      </c>
      <c r="C160" s="824" t="s">
        <v>2442</v>
      </c>
      <c r="D160" s="824" t="s">
        <v>68</v>
      </c>
      <c r="E160" s="824" t="s">
        <v>370</v>
      </c>
      <c r="F160" s="824">
        <v>2</v>
      </c>
      <c r="G160" s="824" t="s">
        <v>2444</v>
      </c>
      <c r="H160" s="824">
        <v>2</v>
      </c>
      <c r="I160" s="824">
        <v>0</v>
      </c>
      <c r="J160" s="824">
        <v>0</v>
      </c>
      <c r="K160" s="825">
        <v>0</v>
      </c>
      <c r="L160" s="825">
        <v>0</v>
      </c>
      <c r="M160" s="824">
        <v>0</v>
      </c>
      <c r="N160" s="824">
        <v>0</v>
      </c>
      <c r="O160" s="824" t="e">
        <v>#DIV/0!</v>
      </c>
      <c r="P160" s="820">
        <f>Tabla1[[#This Row],[Ejec Real Acumu]]-Tabla1[[#This Row],[Proyec Ejec Acumul]]</f>
        <v>0</v>
      </c>
      <c r="Q160" s="820">
        <f>Tabla1[[#This Row],[Ejec Real Mes]]-Tabla1[[#This Row],[Program Entreg Mes]]</f>
        <v>0</v>
      </c>
    </row>
    <row r="161" spans="1:17">
      <c r="A161" s="824">
        <v>61</v>
      </c>
      <c r="B161" s="824" t="s">
        <v>2441</v>
      </c>
      <c r="C161" s="824" t="s">
        <v>2442</v>
      </c>
      <c r="D161" s="824" t="s">
        <v>68</v>
      </c>
      <c r="E161" s="824" t="s">
        <v>434</v>
      </c>
      <c r="F161" s="824">
        <v>2</v>
      </c>
      <c r="G161" s="824" t="s">
        <v>2444</v>
      </c>
      <c r="H161" s="824">
        <v>2</v>
      </c>
      <c r="I161" s="824">
        <v>0</v>
      </c>
      <c r="J161" s="824">
        <v>0</v>
      </c>
      <c r="K161" s="825">
        <v>0</v>
      </c>
      <c r="L161" s="825">
        <v>0</v>
      </c>
      <c r="M161" s="824">
        <v>0</v>
      </c>
      <c r="N161" s="824">
        <v>0</v>
      </c>
      <c r="O161" s="824" t="e">
        <v>#DIV/0!</v>
      </c>
      <c r="P161" s="820">
        <f>Tabla1[[#This Row],[Ejec Real Acumu]]-Tabla1[[#This Row],[Proyec Ejec Acumul]]</f>
        <v>0</v>
      </c>
      <c r="Q161" s="820">
        <f>Tabla1[[#This Row],[Ejec Real Mes]]-Tabla1[[#This Row],[Program Entreg Mes]]</f>
        <v>0</v>
      </c>
    </row>
    <row r="162" spans="1:17">
      <c r="A162" s="824">
        <v>62</v>
      </c>
      <c r="B162" s="824" t="s">
        <v>2441</v>
      </c>
      <c r="C162" s="824" t="s">
        <v>2442</v>
      </c>
      <c r="D162" s="824" t="s">
        <v>68</v>
      </c>
      <c r="E162" s="824" t="s">
        <v>437</v>
      </c>
      <c r="F162" s="824">
        <v>2</v>
      </c>
      <c r="G162" s="824" t="s">
        <v>2444</v>
      </c>
      <c r="H162" s="824">
        <v>1</v>
      </c>
      <c r="I162" s="824">
        <v>0</v>
      </c>
      <c r="J162" s="824">
        <v>0</v>
      </c>
      <c r="K162" s="825">
        <v>0</v>
      </c>
      <c r="L162" s="825">
        <v>0</v>
      </c>
      <c r="M162" s="824">
        <v>0</v>
      </c>
      <c r="N162" s="824">
        <v>0</v>
      </c>
      <c r="O162" s="824" t="e">
        <v>#DIV/0!</v>
      </c>
      <c r="P162" s="820">
        <f>Tabla1[[#This Row],[Ejec Real Acumu]]-Tabla1[[#This Row],[Proyec Ejec Acumul]]</f>
        <v>0</v>
      </c>
      <c r="Q162" s="820">
        <f>Tabla1[[#This Row],[Ejec Real Mes]]-Tabla1[[#This Row],[Program Entreg Mes]]</f>
        <v>0</v>
      </c>
    </row>
    <row r="163" spans="1:17">
      <c r="A163" s="824">
        <v>63</v>
      </c>
      <c r="B163" s="824" t="s">
        <v>2441</v>
      </c>
      <c r="C163" s="824" t="s">
        <v>2442</v>
      </c>
      <c r="D163" s="824" t="s">
        <v>68</v>
      </c>
      <c r="E163" s="824" t="s">
        <v>455</v>
      </c>
      <c r="F163" s="824">
        <v>2</v>
      </c>
      <c r="G163" s="824" t="s">
        <v>2444</v>
      </c>
      <c r="H163" s="824">
        <v>8</v>
      </c>
      <c r="I163" s="824">
        <v>0</v>
      </c>
      <c r="J163" s="824">
        <v>0</v>
      </c>
      <c r="K163" s="825">
        <v>0</v>
      </c>
      <c r="L163" s="825">
        <v>0</v>
      </c>
      <c r="M163" s="824">
        <v>0</v>
      </c>
      <c r="N163" s="824">
        <v>0</v>
      </c>
      <c r="O163" s="824" t="e">
        <v>#DIV/0!</v>
      </c>
      <c r="P163" s="820">
        <f>Tabla1[[#This Row],[Ejec Real Acumu]]-Tabla1[[#This Row],[Proyec Ejec Acumul]]</f>
        <v>0</v>
      </c>
      <c r="Q163" s="820">
        <f>Tabla1[[#This Row],[Ejec Real Mes]]-Tabla1[[#This Row],[Program Entreg Mes]]</f>
        <v>0</v>
      </c>
    </row>
    <row r="164" spans="1:17">
      <c r="A164" s="824">
        <v>64</v>
      </c>
      <c r="B164" s="824" t="s">
        <v>2441</v>
      </c>
      <c r="C164" s="824" t="s">
        <v>2442</v>
      </c>
      <c r="D164" s="824" t="s">
        <v>68</v>
      </c>
      <c r="E164" s="824" t="s">
        <v>462</v>
      </c>
      <c r="F164" s="824">
        <v>2</v>
      </c>
      <c r="G164" s="824" t="s">
        <v>2444</v>
      </c>
      <c r="H164" s="824">
        <v>4</v>
      </c>
      <c r="I164" s="824">
        <v>0</v>
      </c>
      <c r="J164" s="824">
        <v>0</v>
      </c>
      <c r="K164" s="825">
        <v>0</v>
      </c>
      <c r="L164" s="825">
        <v>0</v>
      </c>
      <c r="M164" s="824">
        <v>0</v>
      </c>
      <c r="N164" s="824">
        <v>0</v>
      </c>
      <c r="O164" s="824" t="e">
        <v>#DIV/0!</v>
      </c>
      <c r="P164" s="820">
        <f>Tabla1[[#This Row],[Ejec Real Acumu]]-Tabla1[[#This Row],[Proyec Ejec Acumul]]</f>
        <v>0</v>
      </c>
      <c r="Q164" s="820">
        <f>Tabla1[[#This Row],[Ejec Real Mes]]-Tabla1[[#This Row],[Program Entreg Mes]]</f>
        <v>0</v>
      </c>
    </row>
    <row r="165" spans="1:17">
      <c r="A165" s="824">
        <v>65</v>
      </c>
      <c r="B165" s="824" t="s">
        <v>2441</v>
      </c>
      <c r="C165" s="824" t="s">
        <v>2442</v>
      </c>
      <c r="D165" s="824" t="s">
        <v>68</v>
      </c>
      <c r="E165" s="824" t="s">
        <v>466</v>
      </c>
      <c r="F165" s="824">
        <v>2</v>
      </c>
      <c r="G165" s="824" t="s">
        <v>2444</v>
      </c>
      <c r="H165" s="824">
        <v>1</v>
      </c>
      <c r="I165" s="824">
        <v>0</v>
      </c>
      <c r="J165" s="824">
        <v>0</v>
      </c>
      <c r="K165" s="825">
        <v>0</v>
      </c>
      <c r="L165" s="825">
        <v>0</v>
      </c>
      <c r="M165" s="824">
        <v>0</v>
      </c>
      <c r="N165" s="824">
        <v>0</v>
      </c>
      <c r="O165" s="824" t="e">
        <v>#DIV/0!</v>
      </c>
      <c r="P165" s="820">
        <f>Tabla1[[#This Row],[Ejec Real Acumu]]-Tabla1[[#This Row],[Proyec Ejec Acumul]]</f>
        <v>0</v>
      </c>
      <c r="Q165" s="820">
        <f>Tabla1[[#This Row],[Ejec Real Mes]]-Tabla1[[#This Row],[Program Entreg Mes]]</f>
        <v>0</v>
      </c>
    </row>
    <row r="166" spans="1:17">
      <c r="A166" s="824">
        <v>66</v>
      </c>
      <c r="B166" s="824" t="s">
        <v>2441</v>
      </c>
      <c r="C166" s="824" t="s">
        <v>2442</v>
      </c>
      <c r="D166" s="824" t="s">
        <v>68</v>
      </c>
      <c r="E166" s="824" t="s">
        <v>2312</v>
      </c>
      <c r="F166" s="824">
        <v>2</v>
      </c>
      <c r="G166" s="824" t="s">
        <v>2444</v>
      </c>
      <c r="H166" s="824">
        <v>1</v>
      </c>
      <c r="I166" s="824">
        <v>0</v>
      </c>
      <c r="J166" s="824">
        <v>0</v>
      </c>
      <c r="K166" s="825">
        <v>0</v>
      </c>
      <c r="L166" s="825">
        <v>0</v>
      </c>
      <c r="M166" s="824">
        <v>0</v>
      </c>
      <c r="N166" s="824">
        <v>0</v>
      </c>
      <c r="O166" s="824" t="e">
        <v>#DIV/0!</v>
      </c>
      <c r="P166" s="820">
        <f>Tabla1[[#This Row],[Ejec Real Acumu]]-Tabla1[[#This Row],[Proyec Ejec Acumul]]</f>
        <v>0</v>
      </c>
      <c r="Q166" s="820">
        <f>Tabla1[[#This Row],[Ejec Real Mes]]-Tabla1[[#This Row],[Program Entreg Mes]]</f>
        <v>0</v>
      </c>
    </row>
    <row r="167" spans="1:17">
      <c r="A167" s="824">
        <v>67</v>
      </c>
      <c r="B167" s="824" t="s">
        <v>2441</v>
      </c>
      <c r="C167" s="824" t="s">
        <v>2442</v>
      </c>
      <c r="D167" s="824" t="s">
        <v>68</v>
      </c>
      <c r="E167" s="824" t="s">
        <v>2314</v>
      </c>
      <c r="F167" s="824">
        <v>2</v>
      </c>
      <c r="G167" s="824" t="s">
        <v>2444</v>
      </c>
      <c r="H167" s="824">
        <v>1</v>
      </c>
      <c r="I167" s="824">
        <v>0</v>
      </c>
      <c r="J167" s="824">
        <v>0</v>
      </c>
      <c r="K167" s="825">
        <v>0</v>
      </c>
      <c r="L167" s="825">
        <v>0</v>
      </c>
      <c r="M167" s="824">
        <v>0</v>
      </c>
      <c r="N167" s="824">
        <v>0</v>
      </c>
      <c r="O167" s="824" t="e">
        <v>#DIV/0!</v>
      </c>
      <c r="P167" s="820">
        <f>Tabla1[[#This Row],[Ejec Real Acumu]]-Tabla1[[#This Row],[Proyec Ejec Acumul]]</f>
        <v>0</v>
      </c>
      <c r="Q167" s="820">
        <f>Tabla1[[#This Row],[Ejec Real Mes]]-Tabla1[[#This Row],[Program Entreg Mes]]</f>
        <v>0</v>
      </c>
    </row>
    <row r="168" spans="1:17">
      <c r="A168" s="824">
        <v>68</v>
      </c>
      <c r="B168" s="824" t="s">
        <v>2441</v>
      </c>
      <c r="C168" s="824" t="s">
        <v>2442</v>
      </c>
      <c r="D168" s="824" t="s">
        <v>68</v>
      </c>
      <c r="E168" s="824" t="s">
        <v>2316</v>
      </c>
      <c r="F168" s="824">
        <v>2</v>
      </c>
      <c r="G168" s="824" t="s">
        <v>2444</v>
      </c>
      <c r="H168" s="824">
        <v>22</v>
      </c>
      <c r="I168" s="824">
        <v>0</v>
      </c>
      <c r="J168" s="824">
        <v>0</v>
      </c>
      <c r="K168" s="825">
        <v>0</v>
      </c>
      <c r="L168" s="825">
        <v>0</v>
      </c>
      <c r="M168" s="824">
        <v>0</v>
      </c>
      <c r="N168" s="824">
        <v>0</v>
      </c>
      <c r="O168" s="824" t="e">
        <v>#DIV/0!</v>
      </c>
      <c r="P168" s="820">
        <f>Tabla1[[#This Row],[Ejec Real Acumu]]-Tabla1[[#This Row],[Proyec Ejec Acumul]]</f>
        <v>0</v>
      </c>
      <c r="Q168" s="820">
        <f>Tabla1[[#This Row],[Ejec Real Mes]]-Tabla1[[#This Row],[Program Entreg Mes]]</f>
        <v>0</v>
      </c>
    </row>
    <row r="169" spans="1:17">
      <c r="A169" s="824">
        <v>69</v>
      </c>
      <c r="B169" s="824" t="s">
        <v>2441</v>
      </c>
      <c r="C169" s="824" t="s">
        <v>2442</v>
      </c>
      <c r="D169" s="824" t="s">
        <v>46</v>
      </c>
      <c r="E169" s="824" t="s">
        <v>43</v>
      </c>
      <c r="F169" s="824">
        <v>2</v>
      </c>
      <c r="G169" s="824" t="s">
        <v>2444</v>
      </c>
      <c r="H169" s="824">
        <v>15</v>
      </c>
      <c r="I169" s="824">
        <v>1</v>
      </c>
      <c r="J169" s="824">
        <v>1</v>
      </c>
      <c r="K169" s="825">
        <v>6.6666666666666666E-2</v>
      </c>
      <c r="L169" s="825">
        <v>6.6666666666666666E-2</v>
      </c>
      <c r="M169" s="824">
        <v>1</v>
      </c>
      <c r="N169" s="824">
        <v>1</v>
      </c>
      <c r="O169" s="824">
        <v>1</v>
      </c>
      <c r="P169" s="820">
        <f>Tabla1[[#This Row],[Ejec Real Acumu]]-Tabla1[[#This Row],[Proyec Ejec Acumul]]</f>
        <v>0</v>
      </c>
      <c r="Q169" s="820">
        <f>Tabla1[[#This Row],[Ejec Real Mes]]-Tabla1[[#This Row],[Program Entreg Mes]]</f>
        <v>0</v>
      </c>
    </row>
    <row r="170" spans="1:17">
      <c r="A170" s="824">
        <v>70</v>
      </c>
      <c r="B170" s="824" t="s">
        <v>2441</v>
      </c>
      <c r="C170" s="824" t="s">
        <v>2442</v>
      </c>
      <c r="D170" s="824" t="s">
        <v>46</v>
      </c>
      <c r="E170" s="824" t="s">
        <v>2329</v>
      </c>
      <c r="F170" s="824">
        <v>2</v>
      </c>
      <c r="G170" s="824" t="s">
        <v>2444</v>
      </c>
      <c r="H170" s="824">
        <v>3</v>
      </c>
      <c r="I170" s="824">
        <v>0</v>
      </c>
      <c r="J170" s="824">
        <v>0</v>
      </c>
      <c r="K170" s="825">
        <v>0</v>
      </c>
      <c r="L170" s="825">
        <v>0</v>
      </c>
      <c r="M170" s="824">
        <v>0</v>
      </c>
      <c r="N170" s="824">
        <v>0</v>
      </c>
      <c r="O170" s="824" t="e">
        <v>#DIV/0!</v>
      </c>
      <c r="P170" s="820">
        <f>Tabla1[[#This Row],[Ejec Real Acumu]]-Tabla1[[#This Row],[Proyec Ejec Acumul]]</f>
        <v>0</v>
      </c>
      <c r="Q170" s="820">
        <f>Tabla1[[#This Row],[Ejec Real Mes]]-Tabla1[[#This Row],[Program Entreg Mes]]</f>
        <v>0</v>
      </c>
    </row>
    <row r="171" spans="1:17">
      <c r="A171" s="824">
        <v>71</v>
      </c>
      <c r="B171" s="824" t="s">
        <v>2441</v>
      </c>
      <c r="C171" s="824" t="s">
        <v>2442</v>
      </c>
      <c r="D171" s="824" t="s">
        <v>46</v>
      </c>
      <c r="E171" s="824" t="s">
        <v>121</v>
      </c>
      <c r="F171" s="824">
        <v>2</v>
      </c>
      <c r="G171" s="824" t="s">
        <v>2444</v>
      </c>
      <c r="H171" s="824">
        <v>1</v>
      </c>
      <c r="I171" s="824">
        <v>0</v>
      </c>
      <c r="J171" s="824">
        <v>0</v>
      </c>
      <c r="K171" s="825">
        <v>0</v>
      </c>
      <c r="L171" s="825">
        <v>0</v>
      </c>
      <c r="M171" s="824">
        <v>0</v>
      </c>
      <c r="N171" s="824">
        <v>0</v>
      </c>
      <c r="O171" s="824" t="e">
        <v>#DIV/0!</v>
      </c>
      <c r="P171" s="820">
        <f>Tabla1[[#This Row],[Ejec Real Acumu]]-Tabla1[[#This Row],[Proyec Ejec Acumul]]</f>
        <v>0</v>
      </c>
      <c r="Q171" s="820">
        <f>Tabla1[[#This Row],[Ejec Real Mes]]-Tabla1[[#This Row],[Program Entreg Mes]]</f>
        <v>0</v>
      </c>
    </row>
    <row r="172" spans="1:17">
      <c r="A172" s="824">
        <v>72</v>
      </c>
      <c r="B172" s="824" t="s">
        <v>2441</v>
      </c>
      <c r="C172" s="824" t="s">
        <v>2442</v>
      </c>
      <c r="D172" s="824" t="s">
        <v>46</v>
      </c>
      <c r="E172" s="824" t="s">
        <v>131</v>
      </c>
      <c r="F172" s="824">
        <v>2</v>
      </c>
      <c r="G172" s="824" t="s">
        <v>2444</v>
      </c>
      <c r="H172" s="824">
        <v>4</v>
      </c>
      <c r="I172" s="824">
        <v>0</v>
      </c>
      <c r="J172" s="824">
        <v>0</v>
      </c>
      <c r="K172" s="825">
        <v>0</v>
      </c>
      <c r="L172" s="825">
        <v>0</v>
      </c>
      <c r="M172" s="824">
        <v>0</v>
      </c>
      <c r="N172" s="824">
        <v>0</v>
      </c>
      <c r="O172" s="824" t="e">
        <v>#DIV/0!</v>
      </c>
      <c r="P172" s="820">
        <f>Tabla1[[#This Row],[Ejec Real Acumu]]-Tabla1[[#This Row],[Proyec Ejec Acumul]]</f>
        <v>0</v>
      </c>
      <c r="Q172" s="820">
        <f>Tabla1[[#This Row],[Ejec Real Mes]]-Tabla1[[#This Row],[Program Entreg Mes]]</f>
        <v>0</v>
      </c>
    </row>
    <row r="173" spans="1:17">
      <c r="A173" s="824">
        <v>73</v>
      </c>
      <c r="B173" s="824" t="s">
        <v>2441</v>
      </c>
      <c r="C173" s="824" t="s">
        <v>2442</v>
      </c>
      <c r="D173" s="824" t="s">
        <v>46</v>
      </c>
      <c r="E173" s="824" t="s">
        <v>2333</v>
      </c>
      <c r="F173" s="824">
        <v>2</v>
      </c>
      <c r="G173" s="824" t="s">
        <v>2444</v>
      </c>
      <c r="H173" s="824">
        <v>3</v>
      </c>
      <c r="I173" s="824">
        <v>0</v>
      </c>
      <c r="J173" s="824">
        <v>0</v>
      </c>
      <c r="K173" s="825">
        <v>0</v>
      </c>
      <c r="L173" s="825">
        <v>0</v>
      </c>
      <c r="M173" s="824">
        <v>0</v>
      </c>
      <c r="N173" s="824">
        <v>0</v>
      </c>
      <c r="O173" s="824" t="e">
        <v>#DIV/0!</v>
      </c>
      <c r="P173" s="820">
        <f>Tabla1[[#This Row],[Ejec Real Acumu]]-Tabla1[[#This Row],[Proyec Ejec Acumul]]</f>
        <v>0</v>
      </c>
      <c r="Q173" s="820">
        <f>Tabla1[[#This Row],[Ejec Real Mes]]-Tabla1[[#This Row],[Program Entreg Mes]]</f>
        <v>0</v>
      </c>
    </row>
    <row r="174" spans="1:17">
      <c r="A174" s="824">
        <v>74</v>
      </c>
      <c r="B174" s="824" t="s">
        <v>2441</v>
      </c>
      <c r="C174" s="824" t="s">
        <v>2442</v>
      </c>
      <c r="D174" s="824" t="s">
        <v>46</v>
      </c>
      <c r="E174" s="824" t="s">
        <v>2337</v>
      </c>
      <c r="F174" s="824">
        <v>2</v>
      </c>
      <c r="G174" s="824" t="s">
        <v>2444</v>
      </c>
      <c r="H174" s="824">
        <v>2</v>
      </c>
      <c r="I174" s="824">
        <v>0</v>
      </c>
      <c r="J174" s="824">
        <v>0</v>
      </c>
      <c r="K174" s="825">
        <v>0</v>
      </c>
      <c r="L174" s="825">
        <v>0</v>
      </c>
      <c r="M174" s="824">
        <v>0</v>
      </c>
      <c r="N174" s="824">
        <v>0</v>
      </c>
      <c r="O174" s="824" t="e">
        <v>#DIV/0!</v>
      </c>
      <c r="P174" s="820">
        <f>Tabla1[[#This Row],[Ejec Real Acumu]]-Tabla1[[#This Row],[Proyec Ejec Acumul]]</f>
        <v>0</v>
      </c>
      <c r="Q174" s="820">
        <f>Tabla1[[#This Row],[Ejec Real Mes]]-Tabla1[[#This Row],[Program Entreg Mes]]</f>
        <v>0</v>
      </c>
    </row>
    <row r="175" spans="1:17">
      <c r="A175" s="824">
        <v>75</v>
      </c>
      <c r="B175" s="824" t="s">
        <v>2441</v>
      </c>
      <c r="C175" s="824" t="s">
        <v>2442</v>
      </c>
      <c r="D175" s="824" t="s">
        <v>46</v>
      </c>
      <c r="E175" s="824" t="s">
        <v>143</v>
      </c>
      <c r="F175" s="824">
        <v>2</v>
      </c>
      <c r="G175" s="824" t="s">
        <v>2444</v>
      </c>
      <c r="H175" s="824">
        <v>4</v>
      </c>
      <c r="I175" s="824">
        <v>0</v>
      </c>
      <c r="J175" s="824">
        <v>0</v>
      </c>
      <c r="K175" s="825">
        <v>0</v>
      </c>
      <c r="L175" s="825">
        <v>0</v>
      </c>
      <c r="M175" s="824">
        <v>0</v>
      </c>
      <c r="N175" s="824">
        <v>0</v>
      </c>
      <c r="O175" s="824" t="e">
        <v>#DIV/0!</v>
      </c>
      <c r="P175" s="820">
        <f>Tabla1[[#This Row],[Ejec Real Acumu]]-Tabla1[[#This Row],[Proyec Ejec Acumul]]</f>
        <v>0</v>
      </c>
      <c r="Q175" s="820">
        <f>Tabla1[[#This Row],[Ejec Real Mes]]-Tabla1[[#This Row],[Program Entreg Mes]]</f>
        <v>0</v>
      </c>
    </row>
    <row r="176" spans="1:17">
      <c r="A176" s="824">
        <v>76</v>
      </c>
      <c r="B176" s="824" t="s">
        <v>2441</v>
      </c>
      <c r="C176" s="824" t="s">
        <v>2442</v>
      </c>
      <c r="D176" s="824" t="s">
        <v>46</v>
      </c>
      <c r="E176" s="824" t="s">
        <v>2341</v>
      </c>
      <c r="F176" s="824">
        <v>2</v>
      </c>
      <c r="G176" s="824" t="s">
        <v>2444</v>
      </c>
      <c r="H176" s="824">
        <v>1</v>
      </c>
      <c r="I176" s="824">
        <v>0</v>
      </c>
      <c r="J176" s="824">
        <v>0</v>
      </c>
      <c r="K176" s="825">
        <v>0</v>
      </c>
      <c r="L176" s="825">
        <v>0</v>
      </c>
      <c r="M176" s="824">
        <v>0</v>
      </c>
      <c r="N176" s="824">
        <v>0</v>
      </c>
      <c r="O176" s="824" t="e">
        <v>#DIV/0!</v>
      </c>
      <c r="P176" s="820">
        <f>Tabla1[[#This Row],[Ejec Real Acumu]]-Tabla1[[#This Row],[Proyec Ejec Acumul]]</f>
        <v>0</v>
      </c>
      <c r="Q176" s="820">
        <f>Tabla1[[#This Row],[Ejec Real Mes]]-Tabla1[[#This Row],[Program Entreg Mes]]</f>
        <v>0</v>
      </c>
    </row>
    <row r="177" spans="1:17">
      <c r="A177" s="824">
        <v>77</v>
      </c>
      <c r="B177" s="824" t="s">
        <v>2441</v>
      </c>
      <c r="C177" s="824" t="s">
        <v>2442</v>
      </c>
      <c r="D177" s="824" t="s">
        <v>46</v>
      </c>
      <c r="E177" s="824" t="s">
        <v>2342</v>
      </c>
      <c r="F177" s="824">
        <v>2</v>
      </c>
      <c r="G177" s="824" t="s">
        <v>2444</v>
      </c>
      <c r="H177" s="824">
        <v>10</v>
      </c>
      <c r="I177" s="824">
        <v>0</v>
      </c>
      <c r="J177" s="824">
        <v>0</v>
      </c>
      <c r="K177" s="825">
        <v>0</v>
      </c>
      <c r="L177" s="825">
        <v>0</v>
      </c>
      <c r="M177" s="824">
        <v>0</v>
      </c>
      <c r="N177" s="824">
        <v>0</v>
      </c>
      <c r="O177" s="824" t="e">
        <v>#DIV/0!</v>
      </c>
      <c r="P177" s="820">
        <f>Tabla1[[#This Row],[Ejec Real Acumu]]-Tabla1[[#This Row],[Proyec Ejec Acumul]]</f>
        <v>0</v>
      </c>
      <c r="Q177" s="820">
        <f>Tabla1[[#This Row],[Ejec Real Mes]]-Tabla1[[#This Row],[Program Entreg Mes]]</f>
        <v>0</v>
      </c>
    </row>
    <row r="178" spans="1:17">
      <c r="A178" s="824">
        <v>78</v>
      </c>
      <c r="B178" s="824" t="s">
        <v>2441</v>
      </c>
      <c r="C178" s="824" t="s">
        <v>2442</v>
      </c>
      <c r="D178" s="824" t="s">
        <v>46</v>
      </c>
      <c r="E178" s="824" t="s">
        <v>423</v>
      </c>
      <c r="F178" s="824">
        <v>2</v>
      </c>
      <c r="G178" s="824" t="s">
        <v>2444</v>
      </c>
      <c r="H178" s="824">
        <v>80</v>
      </c>
      <c r="I178" s="824">
        <v>0</v>
      </c>
      <c r="J178" s="824">
        <v>0</v>
      </c>
      <c r="K178" s="825">
        <v>0</v>
      </c>
      <c r="L178" s="825">
        <v>0</v>
      </c>
      <c r="M178" s="824">
        <v>0</v>
      </c>
      <c r="N178" s="824">
        <v>0</v>
      </c>
      <c r="O178" s="824" t="e">
        <v>#DIV/0!</v>
      </c>
      <c r="P178" s="820">
        <f>Tabla1[[#This Row],[Ejec Real Acumu]]-Tabla1[[#This Row],[Proyec Ejec Acumul]]</f>
        <v>0</v>
      </c>
      <c r="Q178" s="820">
        <f>Tabla1[[#This Row],[Ejec Real Mes]]-Tabla1[[#This Row],[Program Entreg Mes]]</f>
        <v>0</v>
      </c>
    </row>
    <row r="179" spans="1:17">
      <c r="A179" s="824">
        <v>79</v>
      </c>
      <c r="B179" s="824" t="s">
        <v>2441</v>
      </c>
      <c r="C179" s="824" t="s">
        <v>2442</v>
      </c>
      <c r="D179" s="824" t="s">
        <v>46</v>
      </c>
      <c r="E179" s="824" t="s">
        <v>429</v>
      </c>
      <c r="F179" s="824">
        <v>2</v>
      </c>
      <c r="G179" s="824" t="s">
        <v>2444</v>
      </c>
      <c r="H179" s="824">
        <v>2</v>
      </c>
      <c r="I179" s="824">
        <v>0</v>
      </c>
      <c r="J179" s="824">
        <v>0</v>
      </c>
      <c r="K179" s="825">
        <v>0</v>
      </c>
      <c r="L179" s="825">
        <v>0</v>
      </c>
      <c r="M179" s="824">
        <v>0</v>
      </c>
      <c r="N179" s="824">
        <v>0</v>
      </c>
      <c r="O179" s="824" t="e">
        <v>#DIV/0!</v>
      </c>
      <c r="P179" s="820">
        <f>Tabla1[[#This Row],[Ejec Real Acumu]]-Tabla1[[#This Row],[Proyec Ejec Acumul]]</f>
        <v>0</v>
      </c>
      <c r="Q179" s="820">
        <f>Tabla1[[#This Row],[Ejec Real Mes]]-Tabla1[[#This Row],[Program Entreg Mes]]</f>
        <v>0</v>
      </c>
    </row>
    <row r="180" spans="1:17">
      <c r="A180" s="824">
        <v>80</v>
      </c>
      <c r="B180" s="824" t="s">
        <v>2441</v>
      </c>
      <c r="C180" s="824" t="s">
        <v>2442</v>
      </c>
      <c r="D180" s="824" t="s">
        <v>46</v>
      </c>
      <c r="E180" s="824" t="s">
        <v>2358</v>
      </c>
      <c r="F180" s="824">
        <v>2</v>
      </c>
      <c r="G180" s="824" t="s">
        <v>2444</v>
      </c>
      <c r="H180" s="824">
        <v>3</v>
      </c>
      <c r="I180" s="824">
        <v>0</v>
      </c>
      <c r="J180" s="824">
        <v>0</v>
      </c>
      <c r="K180" s="825">
        <v>0</v>
      </c>
      <c r="L180" s="825">
        <v>0</v>
      </c>
      <c r="M180" s="824">
        <v>0</v>
      </c>
      <c r="N180" s="824">
        <v>0</v>
      </c>
      <c r="O180" s="824" t="e">
        <v>#DIV/0!</v>
      </c>
      <c r="P180" s="820">
        <f>Tabla1[[#This Row],[Ejec Real Acumu]]-Tabla1[[#This Row],[Proyec Ejec Acumul]]</f>
        <v>0</v>
      </c>
      <c r="Q180" s="820">
        <f>Tabla1[[#This Row],[Ejec Real Mes]]-Tabla1[[#This Row],[Program Entreg Mes]]</f>
        <v>0</v>
      </c>
    </row>
    <row r="181" spans="1:17">
      <c r="A181" s="824">
        <v>81</v>
      </c>
      <c r="B181" s="824" t="s">
        <v>2441</v>
      </c>
      <c r="C181" s="824" t="s">
        <v>2442</v>
      </c>
      <c r="D181" s="824" t="s">
        <v>46</v>
      </c>
      <c r="E181" s="824" t="s">
        <v>526</v>
      </c>
      <c r="F181" s="824">
        <v>2</v>
      </c>
      <c r="G181" s="824" t="s">
        <v>2444</v>
      </c>
      <c r="H181" s="824">
        <v>1</v>
      </c>
      <c r="I181" s="824">
        <v>0</v>
      </c>
      <c r="J181" s="824">
        <v>0</v>
      </c>
      <c r="K181" s="825">
        <v>0</v>
      </c>
      <c r="L181" s="825">
        <v>0</v>
      </c>
      <c r="M181" s="824">
        <v>0</v>
      </c>
      <c r="N181" s="824">
        <v>0</v>
      </c>
      <c r="O181" s="824" t="e">
        <v>#DIV/0!</v>
      </c>
      <c r="P181" s="820">
        <f>Tabla1[[#This Row],[Ejec Real Acumu]]-Tabla1[[#This Row],[Proyec Ejec Acumul]]</f>
        <v>0</v>
      </c>
      <c r="Q181" s="820">
        <f>Tabla1[[#This Row],[Ejec Real Mes]]-Tabla1[[#This Row],[Program Entreg Mes]]</f>
        <v>0</v>
      </c>
    </row>
    <row r="182" spans="1:17">
      <c r="A182" s="824">
        <v>82</v>
      </c>
      <c r="B182" s="824" t="s">
        <v>2441</v>
      </c>
      <c r="C182" s="824" t="s">
        <v>2442</v>
      </c>
      <c r="D182" s="824" t="s">
        <v>46</v>
      </c>
      <c r="E182" s="824" t="s">
        <v>2361</v>
      </c>
      <c r="F182" s="824">
        <v>2</v>
      </c>
      <c r="G182" s="824" t="s">
        <v>2444</v>
      </c>
      <c r="H182" s="824">
        <v>4</v>
      </c>
      <c r="I182" s="824">
        <v>0</v>
      </c>
      <c r="J182" s="824">
        <v>0</v>
      </c>
      <c r="K182" s="825">
        <v>0</v>
      </c>
      <c r="L182" s="825">
        <v>0</v>
      </c>
      <c r="M182" s="824">
        <v>0</v>
      </c>
      <c r="N182" s="824">
        <v>0</v>
      </c>
      <c r="O182" s="824" t="e">
        <v>#DIV/0!</v>
      </c>
      <c r="P182" s="820">
        <f>Tabla1[[#This Row],[Ejec Real Acumu]]-Tabla1[[#This Row],[Proyec Ejec Acumul]]</f>
        <v>0</v>
      </c>
      <c r="Q182" s="820">
        <f>Tabla1[[#This Row],[Ejec Real Mes]]-Tabla1[[#This Row],[Program Entreg Mes]]</f>
        <v>0</v>
      </c>
    </row>
    <row r="183" spans="1:17">
      <c r="A183" s="824">
        <v>83</v>
      </c>
      <c r="B183" s="824" t="s">
        <v>2441</v>
      </c>
      <c r="C183" s="824" t="s">
        <v>2442</v>
      </c>
      <c r="D183" s="824" t="s">
        <v>46</v>
      </c>
      <c r="E183" s="824" t="s">
        <v>2365</v>
      </c>
      <c r="F183" s="824">
        <v>2</v>
      </c>
      <c r="G183" s="824" t="s">
        <v>2444</v>
      </c>
      <c r="H183" s="824">
        <v>4</v>
      </c>
      <c r="I183" s="824">
        <v>0</v>
      </c>
      <c r="J183" s="824">
        <v>0</v>
      </c>
      <c r="K183" s="825">
        <v>0</v>
      </c>
      <c r="L183" s="825">
        <v>0</v>
      </c>
      <c r="M183" s="824">
        <v>0</v>
      </c>
      <c r="N183" s="824">
        <v>0</v>
      </c>
      <c r="O183" s="824" t="e">
        <v>#DIV/0!</v>
      </c>
      <c r="P183" s="820">
        <f>Tabla1[[#This Row],[Ejec Real Acumu]]-Tabla1[[#This Row],[Proyec Ejec Acumul]]</f>
        <v>0</v>
      </c>
      <c r="Q183" s="820">
        <f>Tabla1[[#This Row],[Ejec Real Mes]]-Tabla1[[#This Row],[Program Entreg Mes]]</f>
        <v>0</v>
      </c>
    </row>
    <row r="184" spans="1:17">
      <c r="A184" s="824">
        <v>84</v>
      </c>
      <c r="B184" s="824" t="s">
        <v>2441</v>
      </c>
      <c r="C184" s="824" t="s">
        <v>2442</v>
      </c>
      <c r="D184" s="824" t="s">
        <v>46</v>
      </c>
      <c r="E184" s="824" t="s">
        <v>2370</v>
      </c>
      <c r="F184" s="824">
        <v>2</v>
      </c>
      <c r="G184" s="824" t="s">
        <v>2444</v>
      </c>
      <c r="H184" s="824">
        <v>6</v>
      </c>
      <c r="I184" s="824">
        <v>0</v>
      </c>
      <c r="J184" s="824">
        <v>0</v>
      </c>
      <c r="K184" s="825">
        <v>0</v>
      </c>
      <c r="L184" s="825">
        <v>0</v>
      </c>
      <c r="M184" s="824">
        <v>0</v>
      </c>
      <c r="N184" s="824">
        <v>0</v>
      </c>
      <c r="O184" s="824" t="e">
        <v>#DIV/0!</v>
      </c>
      <c r="P184" s="820">
        <f>Tabla1[[#This Row],[Ejec Real Acumu]]-Tabla1[[#This Row],[Proyec Ejec Acumul]]</f>
        <v>0</v>
      </c>
      <c r="Q184" s="820">
        <f>Tabla1[[#This Row],[Ejec Real Mes]]-Tabla1[[#This Row],[Program Entreg Mes]]</f>
        <v>0</v>
      </c>
    </row>
    <row r="185" spans="1:17">
      <c r="A185" s="824">
        <v>85</v>
      </c>
      <c r="B185" s="824" t="s">
        <v>2441</v>
      </c>
      <c r="C185" s="824" t="s">
        <v>2442</v>
      </c>
      <c r="D185" s="824" t="s">
        <v>46</v>
      </c>
      <c r="E185" s="824" t="s">
        <v>573</v>
      </c>
      <c r="F185" s="824">
        <v>2</v>
      </c>
      <c r="G185" s="824" t="s">
        <v>2444</v>
      </c>
      <c r="H185" s="824">
        <v>6</v>
      </c>
      <c r="I185" s="824">
        <v>0</v>
      </c>
      <c r="J185" s="824">
        <v>0</v>
      </c>
      <c r="K185" s="825">
        <v>0</v>
      </c>
      <c r="L185" s="825">
        <v>0</v>
      </c>
      <c r="M185" s="824">
        <v>0</v>
      </c>
      <c r="N185" s="824">
        <v>0</v>
      </c>
      <c r="O185" s="824" t="e">
        <v>#DIV/0!</v>
      </c>
      <c r="P185" s="820">
        <f>Tabla1[[#This Row],[Ejec Real Acumu]]-Tabla1[[#This Row],[Proyec Ejec Acumul]]</f>
        <v>0</v>
      </c>
      <c r="Q185" s="820">
        <f>Tabla1[[#This Row],[Ejec Real Mes]]-Tabla1[[#This Row],[Program Entreg Mes]]</f>
        <v>0</v>
      </c>
    </row>
    <row r="186" spans="1:17">
      <c r="A186" s="824">
        <v>86</v>
      </c>
      <c r="B186" s="824" t="s">
        <v>2441</v>
      </c>
      <c r="C186" s="824" t="s">
        <v>2442</v>
      </c>
      <c r="D186" s="824" t="s">
        <v>46</v>
      </c>
      <c r="E186" s="824" t="s">
        <v>583</v>
      </c>
      <c r="F186" s="824">
        <v>2</v>
      </c>
      <c r="G186" s="824" t="s">
        <v>2444</v>
      </c>
      <c r="H186" s="824">
        <v>6</v>
      </c>
      <c r="I186" s="824">
        <v>0</v>
      </c>
      <c r="J186" s="824">
        <v>0</v>
      </c>
      <c r="K186" s="825">
        <v>0</v>
      </c>
      <c r="L186" s="825">
        <v>0</v>
      </c>
      <c r="M186" s="824">
        <v>0</v>
      </c>
      <c r="N186" s="824">
        <v>0</v>
      </c>
      <c r="O186" s="824" t="e">
        <v>#DIV/0!</v>
      </c>
      <c r="P186" s="820">
        <f>Tabla1[[#This Row],[Ejec Real Acumu]]-Tabla1[[#This Row],[Proyec Ejec Acumul]]</f>
        <v>0</v>
      </c>
      <c r="Q186" s="820">
        <f>Tabla1[[#This Row],[Ejec Real Mes]]-Tabla1[[#This Row],[Program Entreg Mes]]</f>
        <v>0</v>
      </c>
    </row>
    <row r="187" spans="1:17">
      <c r="A187" s="824">
        <v>87</v>
      </c>
      <c r="B187" s="824" t="s">
        <v>2441</v>
      </c>
      <c r="C187" s="824" t="s">
        <v>2442</v>
      </c>
      <c r="D187" s="824" t="s">
        <v>764</v>
      </c>
      <c r="E187" s="824" t="s">
        <v>872</v>
      </c>
      <c r="F187" s="824">
        <v>2</v>
      </c>
      <c r="G187" s="824" t="s">
        <v>2444</v>
      </c>
      <c r="H187" s="824">
        <v>25</v>
      </c>
      <c r="I187" s="824">
        <v>0</v>
      </c>
      <c r="J187" s="824">
        <v>1</v>
      </c>
      <c r="K187" s="825">
        <v>0</v>
      </c>
      <c r="L187" s="825">
        <v>0.04</v>
      </c>
      <c r="M187" s="824">
        <v>0</v>
      </c>
      <c r="N187" s="824">
        <v>0</v>
      </c>
      <c r="O187" s="824" t="e">
        <v>#DIV/0!</v>
      </c>
      <c r="P187" s="820">
        <f>Tabla1[[#This Row],[Ejec Real Acumu]]-Tabla1[[#This Row],[Proyec Ejec Acumul]]</f>
        <v>1</v>
      </c>
      <c r="Q187" s="820">
        <f>Tabla1[[#This Row],[Ejec Real Mes]]-Tabla1[[#This Row],[Program Entreg Mes]]</f>
        <v>0</v>
      </c>
    </row>
    <row r="188" spans="1:17">
      <c r="A188" s="824">
        <v>88</v>
      </c>
      <c r="B188" s="824" t="s">
        <v>2441</v>
      </c>
      <c r="C188" s="824" t="s">
        <v>2442</v>
      </c>
      <c r="D188" s="824" t="s">
        <v>764</v>
      </c>
      <c r="E188" s="824" t="s">
        <v>2381</v>
      </c>
      <c r="F188" s="824">
        <v>2</v>
      </c>
      <c r="G188" s="824" t="s">
        <v>2444</v>
      </c>
      <c r="H188" s="824">
        <v>7</v>
      </c>
      <c r="I188" s="824">
        <v>0</v>
      </c>
      <c r="J188" s="824">
        <v>0</v>
      </c>
      <c r="K188" s="825">
        <v>0</v>
      </c>
      <c r="L188" s="825">
        <v>0</v>
      </c>
      <c r="M188" s="824">
        <v>0</v>
      </c>
      <c r="N188" s="824">
        <v>0</v>
      </c>
      <c r="O188" s="824" t="e">
        <v>#DIV/0!</v>
      </c>
      <c r="P188" s="820">
        <f>Tabla1[[#This Row],[Ejec Real Acumu]]-Tabla1[[#This Row],[Proyec Ejec Acumul]]</f>
        <v>0</v>
      </c>
      <c r="Q188" s="820">
        <f>Tabla1[[#This Row],[Ejec Real Mes]]-Tabla1[[#This Row],[Program Entreg Mes]]</f>
        <v>0</v>
      </c>
    </row>
    <row r="189" spans="1:17">
      <c r="A189" s="824">
        <v>89</v>
      </c>
      <c r="B189" s="824" t="s">
        <v>2441</v>
      </c>
      <c r="C189" s="824" t="s">
        <v>2442</v>
      </c>
      <c r="D189" s="824" t="s">
        <v>764</v>
      </c>
      <c r="E189" s="824" t="s">
        <v>2385</v>
      </c>
      <c r="F189" s="824">
        <v>2</v>
      </c>
      <c r="G189" s="824" t="s">
        <v>2444</v>
      </c>
      <c r="H189" s="824">
        <v>12</v>
      </c>
      <c r="I189" s="824">
        <v>1</v>
      </c>
      <c r="J189" s="824">
        <v>1</v>
      </c>
      <c r="K189" s="825">
        <v>8.3333333333333329E-2</v>
      </c>
      <c r="L189" s="825">
        <v>8.3333333333333329E-2</v>
      </c>
      <c r="M189" s="824">
        <v>0</v>
      </c>
      <c r="N189" s="824">
        <v>0</v>
      </c>
      <c r="O189" s="824" t="e">
        <v>#DIV/0!</v>
      </c>
      <c r="P189" s="820">
        <f>Tabla1[[#This Row],[Ejec Real Acumu]]-Tabla1[[#This Row],[Proyec Ejec Acumul]]</f>
        <v>0</v>
      </c>
      <c r="Q189" s="820">
        <f>Tabla1[[#This Row],[Ejec Real Mes]]-Tabla1[[#This Row],[Program Entreg Mes]]</f>
        <v>0</v>
      </c>
    </row>
    <row r="190" spans="1:17">
      <c r="A190" s="824">
        <v>90</v>
      </c>
      <c r="B190" s="824" t="s">
        <v>2441</v>
      </c>
      <c r="C190" s="824" t="s">
        <v>2442</v>
      </c>
      <c r="D190" s="824" t="s">
        <v>764</v>
      </c>
      <c r="E190" s="824" t="s">
        <v>2392</v>
      </c>
      <c r="F190" s="824">
        <v>2</v>
      </c>
      <c r="G190" s="824" t="s">
        <v>2444</v>
      </c>
      <c r="H190" s="824">
        <v>32</v>
      </c>
      <c r="I190" s="824">
        <v>1</v>
      </c>
      <c r="J190" s="824">
        <v>1</v>
      </c>
      <c r="K190" s="825">
        <v>3.125E-2</v>
      </c>
      <c r="L190" s="825">
        <v>3.125E-2</v>
      </c>
      <c r="M190" s="824">
        <v>0</v>
      </c>
      <c r="N190" s="824">
        <v>0</v>
      </c>
      <c r="O190" s="824" t="e">
        <v>#DIV/0!</v>
      </c>
      <c r="P190" s="820">
        <f>Tabla1[[#This Row],[Ejec Real Acumu]]-Tabla1[[#This Row],[Proyec Ejec Acumul]]</f>
        <v>0</v>
      </c>
      <c r="Q190" s="820">
        <f>Tabla1[[#This Row],[Ejec Real Mes]]-Tabla1[[#This Row],[Program Entreg Mes]]</f>
        <v>0</v>
      </c>
    </row>
    <row r="191" spans="1:17">
      <c r="A191" s="824">
        <v>91</v>
      </c>
      <c r="B191" s="824" t="s">
        <v>2441</v>
      </c>
      <c r="C191" s="824" t="s">
        <v>2442</v>
      </c>
      <c r="D191" s="824" t="s">
        <v>764</v>
      </c>
      <c r="E191" s="824" t="s">
        <v>2398</v>
      </c>
      <c r="F191" s="824">
        <v>2</v>
      </c>
      <c r="G191" s="824" t="s">
        <v>2444</v>
      </c>
      <c r="H191" s="824">
        <v>4</v>
      </c>
      <c r="I191" s="824">
        <v>0</v>
      </c>
      <c r="J191" s="824">
        <v>0</v>
      </c>
      <c r="K191" s="825">
        <v>0</v>
      </c>
      <c r="L191" s="825">
        <v>0</v>
      </c>
      <c r="M191" s="824">
        <v>0</v>
      </c>
      <c r="N191" s="824">
        <v>0</v>
      </c>
      <c r="O191" s="824" t="e">
        <v>#DIV/0!</v>
      </c>
      <c r="P191" s="820">
        <f>Tabla1[[#This Row],[Ejec Real Acumu]]-Tabla1[[#This Row],[Proyec Ejec Acumul]]</f>
        <v>0</v>
      </c>
      <c r="Q191" s="820">
        <f>Tabla1[[#This Row],[Ejec Real Mes]]-Tabla1[[#This Row],[Program Entreg Mes]]</f>
        <v>0</v>
      </c>
    </row>
    <row r="192" spans="1:17">
      <c r="A192" s="824">
        <v>92</v>
      </c>
      <c r="B192" s="824" t="s">
        <v>2441</v>
      </c>
      <c r="C192" s="824" t="s">
        <v>2442</v>
      </c>
      <c r="D192" s="824" t="s">
        <v>46</v>
      </c>
      <c r="E192" s="824" t="s">
        <v>2402</v>
      </c>
      <c r="F192" s="824">
        <v>2</v>
      </c>
      <c r="G192" s="824" t="s">
        <v>2444</v>
      </c>
      <c r="H192" s="824">
        <v>1</v>
      </c>
      <c r="I192" s="824">
        <v>0</v>
      </c>
      <c r="J192" s="824">
        <v>0</v>
      </c>
      <c r="K192" s="825">
        <v>0</v>
      </c>
      <c r="L192" s="825">
        <v>0</v>
      </c>
      <c r="M192" s="824">
        <v>0</v>
      </c>
      <c r="N192" s="824">
        <v>0</v>
      </c>
      <c r="O192" s="824" t="e">
        <v>#DIV/0!</v>
      </c>
      <c r="P192" s="820">
        <f>Tabla1[[#This Row],[Ejec Real Acumu]]-Tabla1[[#This Row],[Proyec Ejec Acumul]]</f>
        <v>0</v>
      </c>
      <c r="Q192" s="820">
        <f>Tabla1[[#This Row],[Ejec Real Mes]]-Tabla1[[#This Row],[Program Entreg Mes]]</f>
        <v>0</v>
      </c>
    </row>
    <row r="193" spans="1:17">
      <c r="A193" s="824">
        <v>93</v>
      </c>
      <c r="B193" s="824" t="s">
        <v>2441</v>
      </c>
      <c r="C193" s="824" t="s">
        <v>2442</v>
      </c>
      <c r="D193" s="824" t="s">
        <v>764</v>
      </c>
      <c r="E193" s="824" t="s">
        <v>2404</v>
      </c>
      <c r="F193" s="824">
        <v>2</v>
      </c>
      <c r="G193" s="824" t="s">
        <v>2444</v>
      </c>
      <c r="H193" s="824">
        <v>4</v>
      </c>
      <c r="I193" s="824">
        <v>0</v>
      </c>
      <c r="J193" s="824">
        <v>0</v>
      </c>
      <c r="K193" s="825">
        <v>0</v>
      </c>
      <c r="L193" s="825">
        <v>0</v>
      </c>
      <c r="M193" s="824">
        <v>0</v>
      </c>
      <c r="N193" s="824">
        <v>0</v>
      </c>
      <c r="O193" s="824" t="e">
        <v>#DIV/0!</v>
      </c>
      <c r="P193" s="820">
        <f>Tabla1[[#This Row],[Ejec Real Acumu]]-Tabla1[[#This Row],[Proyec Ejec Acumul]]</f>
        <v>0</v>
      </c>
      <c r="Q193" s="820">
        <f>Tabla1[[#This Row],[Ejec Real Mes]]-Tabla1[[#This Row],[Program Entreg Mes]]</f>
        <v>0</v>
      </c>
    </row>
    <row r="194" spans="1:17">
      <c r="A194" s="824">
        <v>94</v>
      </c>
      <c r="B194" s="824" t="s">
        <v>2441</v>
      </c>
      <c r="C194" s="824" t="s">
        <v>2442</v>
      </c>
      <c r="D194" s="824" t="s">
        <v>46</v>
      </c>
      <c r="E194" s="824" t="s">
        <v>2409</v>
      </c>
      <c r="F194" s="824">
        <v>2</v>
      </c>
      <c r="G194" s="824" t="s">
        <v>2444</v>
      </c>
      <c r="H194" s="824">
        <v>4</v>
      </c>
      <c r="I194" s="824">
        <v>0</v>
      </c>
      <c r="J194" s="824">
        <v>0</v>
      </c>
      <c r="K194" s="825">
        <v>0</v>
      </c>
      <c r="L194" s="825">
        <v>0</v>
      </c>
      <c r="M194" s="824">
        <v>0</v>
      </c>
      <c r="N194" s="824">
        <v>0</v>
      </c>
      <c r="O194" s="824" t="e">
        <v>#DIV/0!</v>
      </c>
      <c r="P194" s="820">
        <f>Tabla1[[#This Row],[Ejec Real Acumu]]-Tabla1[[#This Row],[Proyec Ejec Acumul]]</f>
        <v>0</v>
      </c>
      <c r="Q194" s="820">
        <f>Tabla1[[#This Row],[Ejec Real Mes]]-Tabla1[[#This Row],[Program Entreg Mes]]</f>
        <v>0</v>
      </c>
    </row>
    <row r="195" spans="1:17">
      <c r="A195" s="824">
        <v>95</v>
      </c>
      <c r="B195" s="824" t="s">
        <v>2441</v>
      </c>
      <c r="C195" s="824" t="s">
        <v>2442</v>
      </c>
      <c r="D195" s="824" t="s">
        <v>688</v>
      </c>
      <c r="E195" s="824" t="s">
        <v>2413</v>
      </c>
      <c r="F195" s="824">
        <v>2</v>
      </c>
      <c r="G195" s="824" t="s">
        <v>2444</v>
      </c>
      <c r="H195" s="824">
        <v>4</v>
      </c>
      <c r="I195" s="824">
        <v>0</v>
      </c>
      <c r="J195" s="824">
        <v>0</v>
      </c>
      <c r="K195" s="825">
        <v>0</v>
      </c>
      <c r="L195" s="825">
        <v>0</v>
      </c>
      <c r="M195" s="824">
        <v>0</v>
      </c>
      <c r="N195" s="824">
        <v>0</v>
      </c>
      <c r="O195" s="824" t="e">
        <v>#DIV/0!</v>
      </c>
      <c r="P195" s="820">
        <f>Tabla1[[#This Row],[Ejec Real Acumu]]-Tabla1[[#This Row],[Proyec Ejec Acumul]]</f>
        <v>0</v>
      </c>
      <c r="Q195" s="820">
        <f>Tabla1[[#This Row],[Ejec Real Mes]]-Tabla1[[#This Row],[Program Entreg Mes]]</f>
        <v>0</v>
      </c>
    </row>
    <row r="196" spans="1:17">
      <c r="A196" s="824">
        <v>96</v>
      </c>
      <c r="B196" s="824" t="s">
        <v>2441</v>
      </c>
      <c r="C196" s="824" t="s">
        <v>2442</v>
      </c>
      <c r="D196" s="824" t="s">
        <v>68</v>
      </c>
      <c r="E196" s="824" t="s">
        <v>2416</v>
      </c>
      <c r="F196" s="824">
        <v>2</v>
      </c>
      <c r="G196" s="824" t="s">
        <v>2444</v>
      </c>
      <c r="H196" s="824">
        <v>4</v>
      </c>
      <c r="I196" s="824">
        <v>0</v>
      </c>
      <c r="J196" s="824">
        <v>0</v>
      </c>
      <c r="K196" s="825">
        <v>0</v>
      </c>
      <c r="L196" s="825">
        <v>0</v>
      </c>
      <c r="M196" s="824">
        <v>0</v>
      </c>
      <c r="N196" s="824">
        <v>0</v>
      </c>
      <c r="O196" s="824" t="e">
        <v>#DIV/0!</v>
      </c>
      <c r="P196" s="820">
        <f>Tabla1[[#This Row],[Ejec Real Acumu]]-Tabla1[[#This Row],[Proyec Ejec Acumul]]</f>
        <v>0</v>
      </c>
      <c r="Q196" s="820">
        <f>Tabla1[[#This Row],[Ejec Real Mes]]-Tabla1[[#This Row],[Program Entreg Mes]]</f>
        <v>0</v>
      </c>
    </row>
    <row r="197" spans="1:17">
      <c r="A197" s="824">
        <v>97</v>
      </c>
      <c r="B197" s="824" t="s">
        <v>2441</v>
      </c>
      <c r="C197" s="824" t="s">
        <v>2442</v>
      </c>
      <c r="D197" s="824" t="s">
        <v>688</v>
      </c>
      <c r="E197" s="824" t="s">
        <v>2421</v>
      </c>
      <c r="F197" s="824">
        <v>2</v>
      </c>
      <c r="G197" s="824" t="s">
        <v>2444</v>
      </c>
      <c r="H197" s="824">
        <v>4</v>
      </c>
      <c r="I197" s="824">
        <v>0</v>
      </c>
      <c r="J197" s="824">
        <v>0</v>
      </c>
      <c r="K197" s="825">
        <v>0</v>
      </c>
      <c r="L197" s="825">
        <v>0</v>
      </c>
      <c r="M197" s="824">
        <v>0</v>
      </c>
      <c r="N197" s="824">
        <v>0</v>
      </c>
      <c r="O197" s="824" t="e">
        <v>#DIV/0!</v>
      </c>
      <c r="P197" s="820">
        <f>Tabla1[[#This Row],[Ejec Real Acumu]]-Tabla1[[#This Row],[Proyec Ejec Acumul]]</f>
        <v>0</v>
      </c>
      <c r="Q197" s="820">
        <f>Tabla1[[#This Row],[Ejec Real Mes]]-Tabla1[[#This Row],[Program Entreg Mes]]</f>
        <v>0</v>
      </c>
    </row>
    <row r="198" spans="1:17">
      <c r="A198" s="824">
        <v>98</v>
      </c>
      <c r="B198" s="824" t="s">
        <v>2441</v>
      </c>
      <c r="C198" s="824" t="s">
        <v>2442</v>
      </c>
      <c r="D198" s="824" t="s">
        <v>68</v>
      </c>
      <c r="E198" s="824" t="s">
        <v>2422</v>
      </c>
      <c r="F198" s="824">
        <v>2</v>
      </c>
      <c r="G198" s="824" t="s">
        <v>2444</v>
      </c>
      <c r="H198" s="824">
        <v>2</v>
      </c>
      <c r="I198" s="824">
        <v>0</v>
      </c>
      <c r="J198" s="824">
        <v>0</v>
      </c>
      <c r="K198" s="825">
        <v>0</v>
      </c>
      <c r="L198" s="825">
        <v>0</v>
      </c>
      <c r="M198" s="824">
        <v>0</v>
      </c>
      <c r="N198" s="824">
        <v>0</v>
      </c>
      <c r="O198" s="824" t="e">
        <v>#DIV/0!</v>
      </c>
      <c r="P198" s="820">
        <f>Tabla1[[#This Row],[Ejec Real Acumu]]-Tabla1[[#This Row],[Proyec Ejec Acumul]]</f>
        <v>0</v>
      </c>
      <c r="Q198" s="820">
        <f>Tabla1[[#This Row],[Ejec Real Mes]]-Tabla1[[#This Row],[Program Entreg Mes]]</f>
        <v>0</v>
      </c>
    </row>
    <row r="199" spans="1:17">
      <c r="A199" s="824">
        <v>1</v>
      </c>
      <c r="B199" s="824" t="s">
        <v>2441</v>
      </c>
      <c r="C199" s="824" t="s">
        <v>2442</v>
      </c>
      <c r="D199" s="824" t="s">
        <v>63</v>
      </c>
      <c r="E199" s="824" t="s">
        <v>2112</v>
      </c>
      <c r="F199" s="824">
        <v>3</v>
      </c>
      <c r="G199" s="824" t="s">
        <v>2445</v>
      </c>
      <c r="H199" s="824">
        <v>1</v>
      </c>
      <c r="I199" s="824">
        <v>0</v>
      </c>
      <c r="J199" s="824">
        <v>0</v>
      </c>
      <c r="K199" s="825">
        <v>0</v>
      </c>
      <c r="L199" s="825">
        <v>0</v>
      </c>
      <c r="M199" s="824">
        <v>0</v>
      </c>
      <c r="N199" s="824">
        <v>0</v>
      </c>
      <c r="O199" s="824" t="e">
        <v>#DIV/0!</v>
      </c>
      <c r="P199" s="820">
        <f>Tabla1[[#This Row],[Ejec Real Acumu]]-Tabla1[[#This Row],[Proyec Ejec Acumul]]</f>
        <v>0</v>
      </c>
      <c r="Q199" s="820">
        <f>Tabla1[[#This Row],[Ejec Real Mes]]-Tabla1[[#This Row],[Program Entreg Mes]]</f>
        <v>0</v>
      </c>
    </row>
    <row r="200" spans="1:17">
      <c r="A200" s="824">
        <v>2</v>
      </c>
      <c r="B200" s="824" t="s">
        <v>2441</v>
      </c>
      <c r="C200" s="824" t="s">
        <v>2442</v>
      </c>
      <c r="D200" s="824" t="s">
        <v>63</v>
      </c>
      <c r="E200" s="824" t="s">
        <v>108</v>
      </c>
      <c r="F200" s="824">
        <v>3</v>
      </c>
      <c r="G200" s="824" t="s">
        <v>2445</v>
      </c>
      <c r="H200" s="824">
        <v>1</v>
      </c>
      <c r="I200" s="824">
        <v>0</v>
      </c>
      <c r="J200" s="824">
        <v>0</v>
      </c>
      <c r="K200" s="825">
        <v>0</v>
      </c>
      <c r="L200" s="825">
        <v>0</v>
      </c>
      <c r="M200" s="824">
        <v>0</v>
      </c>
      <c r="N200" s="824">
        <v>0</v>
      </c>
      <c r="O200" s="824" t="e">
        <v>#DIV/0!</v>
      </c>
      <c r="P200" s="820">
        <f>Tabla1[[#This Row],[Ejec Real Acumu]]-Tabla1[[#This Row],[Proyec Ejec Acumul]]</f>
        <v>0</v>
      </c>
      <c r="Q200" s="820">
        <f>Tabla1[[#This Row],[Ejec Real Mes]]-Tabla1[[#This Row],[Program Entreg Mes]]</f>
        <v>0</v>
      </c>
    </row>
    <row r="201" spans="1:17">
      <c r="A201" s="824">
        <v>3</v>
      </c>
      <c r="B201" s="824" t="s">
        <v>2441</v>
      </c>
      <c r="C201" s="824" t="s">
        <v>2442</v>
      </c>
      <c r="D201" s="824" t="s">
        <v>63</v>
      </c>
      <c r="E201" s="824" t="s">
        <v>2114</v>
      </c>
      <c r="F201" s="824">
        <v>3</v>
      </c>
      <c r="G201" s="824" t="s">
        <v>2445</v>
      </c>
      <c r="H201" s="824">
        <v>4</v>
      </c>
      <c r="I201" s="824">
        <v>1</v>
      </c>
      <c r="J201" s="824">
        <v>1</v>
      </c>
      <c r="K201" s="825">
        <v>0.25</v>
      </c>
      <c r="L201" s="825">
        <v>0.25</v>
      </c>
      <c r="M201" s="824">
        <v>1</v>
      </c>
      <c r="N201" s="824">
        <v>1</v>
      </c>
      <c r="O201" s="824">
        <v>1</v>
      </c>
      <c r="P201" s="820">
        <f>Tabla1[[#This Row],[Ejec Real Acumu]]-Tabla1[[#This Row],[Proyec Ejec Acumul]]</f>
        <v>0</v>
      </c>
      <c r="Q201" s="820">
        <f>Tabla1[[#This Row],[Ejec Real Mes]]-Tabla1[[#This Row],[Program Entreg Mes]]</f>
        <v>0</v>
      </c>
    </row>
    <row r="202" spans="1:17">
      <c r="A202" s="824">
        <v>4</v>
      </c>
      <c r="B202" s="824" t="s">
        <v>2441</v>
      </c>
      <c r="C202" s="824" t="s">
        <v>2442</v>
      </c>
      <c r="D202" s="824" t="s">
        <v>688</v>
      </c>
      <c r="E202" s="824" t="s">
        <v>685</v>
      </c>
      <c r="F202" s="824">
        <v>3</v>
      </c>
      <c r="G202" s="824" t="s">
        <v>2445</v>
      </c>
      <c r="H202" s="824">
        <v>4</v>
      </c>
      <c r="I202" s="824">
        <v>1</v>
      </c>
      <c r="J202" s="824">
        <v>1</v>
      </c>
      <c r="K202" s="825">
        <v>0.25</v>
      </c>
      <c r="L202" s="825">
        <v>0.25</v>
      </c>
      <c r="M202" s="824">
        <v>1</v>
      </c>
      <c r="N202" s="824">
        <v>1</v>
      </c>
      <c r="O202" s="824">
        <v>1</v>
      </c>
      <c r="P202" s="820">
        <f>Tabla1[[#This Row],[Ejec Real Acumu]]-Tabla1[[#This Row],[Proyec Ejec Acumul]]</f>
        <v>0</v>
      </c>
      <c r="Q202" s="820">
        <f>Tabla1[[#This Row],[Ejec Real Mes]]-Tabla1[[#This Row],[Program Entreg Mes]]</f>
        <v>0</v>
      </c>
    </row>
    <row r="203" spans="1:17">
      <c r="A203" s="824">
        <v>5</v>
      </c>
      <c r="B203" s="824" t="s">
        <v>2441</v>
      </c>
      <c r="C203" s="824" t="s">
        <v>2442</v>
      </c>
      <c r="D203" s="824" t="s">
        <v>688</v>
      </c>
      <c r="E203" s="824" t="s">
        <v>695</v>
      </c>
      <c r="F203" s="824">
        <v>3</v>
      </c>
      <c r="G203" s="824" t="s">
        <v>2445</v>
      </c>
      <c r="H203" s="824">
        <v>2</v>
      </c>
      <c r="I203" s="824">
        <v>0</v>
      </c>
      <c r="J203" s="824">
        <v>0</v>
      </c>
      <c r="K203" s="825">
        <v>0</v>
      </c>
      <c r="L203" s="825">
        <v>0</v>
      </c>
      <c r="M203" s="824">
        <v>0</v>
      </c>
      <c r="N203" s="824">
        <v>0</v>
      </c>
      <c r="O203" s="824" t="e">
        <v>#DIV/0!</v>
      </c>
      <c r="P203" s="820">
        <f>Tabla1[[#This Row],[Ejec Real Acumu]]-Tabla1[[#This Row],[Proyec Ejec Acumul]]</f>
        <v>0</v>
      </c>
      <c r="Q203" s="820">
        <f>Tabla1[[#This Row],[Ejec Real Mes]]-Tabla1[[#This Row],[Program Entreg Mes]]</f>
        <v>0</v>
      </c>
    </row>
    <row r="204" spans="1:17">
      <c r="A204" s="824">
        <v>6</v>
      </c>
      <c r="B204" s="824" t="s">
        <v>2441</v>
      </c>
      <c r="C204" s="824" t="s">
        <v>2442</v>
      </c>
      <c r="D204" s="824" t="s">
        <v>688</v>
      </c>
      <c r="E204" s="824" t="s">
        <v>700</v>
      </c>
      <c r="F204" s="824">
        <v>3</v>
      </c>
      <c r="G204" s="824" t="s">
        <v>2445</v>
      </c>
      <c r="H204" s="824">
        <v>2</v>
      </c>
      <c r="I204" s="824">
        <v>0</v>
      </c>
      <c r="J204" s="824">
        <v>0</v>
      </c>
      <c r="K204" s="825">
        <v>0</v>
      </c>
      <c r="L204" s="825">
        <v>0</v>
      </c>
      <c r="M204" s="824">
        <v>0</v>
      </c>
      <c r="N204" s="824">
        <v>0</v>
      </c>
      <c r="O204" s="824" t="e">
        <v>#DIV/0!</v>
      </c>
      <c r="P204" s="820">
        <f>Tabla1[[#This Row],[Ejec Real Acumu]]-Tabla1[[#This Row],[Proyec Ejec Acumul]]</f>
        <v>0</v>
      </c>
      <c r="Q204" s="820">
        <f>Tabla1[[#This Row],[Ejec Real Mes]]-Tabla1[[#This Row],[Program Entreg Mes]]</f>
        <v>0</v>
      </c>
    </row>
    <row r="205" spans="1:17">
      <c r="A205" s="824">
        <v>7</v>
      </c>
      <c r="B205" s="824" t="s">
        <v>2441</v>
      </c>
      <c r="C205" s="824" t="s">
        <v>2442</v>
      </c>
      <c r="D205" s="824" t="s">
        <v>688</v>
      </c>
      <c r="E205" s="824" t="s">
        <v>2120</v>
      </c>
      <c r="F205" s="824">
        <v>3</v>
      </c>
      <c r="G205" s="824" t="s">
        <v>2445</v>
      </c>
      <c r="H205" s="824">
        <v>47</v>
      </c>
      <c r="I205" s="824">
        <v>0</v>
      </c>
      <c r="J205" s="824">
        <v>0</v>
      </c>
      <c r="K205" s="825">
        <v>0</v>
      </c>
      <c r="L205" s="825">
        <v>0</v>
      </c>
      <c r="M205" s="824">
        <v>0</v>
      </c>
      <c r="N205" s="824">
        <v>0</v>
      </c>
      <c r="O205" s="824" t="e">
        <v>#DIV/0!</v>
      </c>
      <c r="P205" s="820">
        <f>Tabla1[[#This Row],[Ejec Real Acumu]]-Tabla1[[#This Row],[Proyec Ejec Acumul]]</f>
        <v>0</v>
      </c>
      <c r="Q205" s="820">
        <f>Tabla1[[#This Row],[Ejec Real Mes]]-Tabla1[[#This Row],[Program Entreg Mes]]</f>
        <v>0</v>
      </c>
    </row>
    <row r="206" spans="1:17">
      <c r="A206" s="824">
        <v>8</v>
      </c>
      <c r="B206" s="824" t="s">
        <v>2441</v>
      </c>
      <c r="C206" s="824" t="s">
        <v>2442</v>
      </c>
      <c r="D206" s="824" t="s">
        <v>688</v>
      </c>
      <c r="E206" s="824" t="s">
        <v>711</v>
      </c>
      <c r="F206" s="824">
        <v>3</v>
      </c>
      <c r="G206" s="824" t="s">
        <v>2445</v>
      </c>
      <c r="H206" s="824">
        <v>25</v>
      </c>
      <c r="I206" s="824">
        <v>0</v>
      </c>
      <c r="J206" s="824">
        <v>0</v>
      </c>
      <c r="K206" s="825">
        <v>0</v>
      </c>
      <c r="L206" s="825">
        <v>0</v>
      </c>
      <c r="M206" s="824">
        <v>0</v>
      </c>
      <c r="N206" s="824">
        <v>0</v>
      </c>
      <c r="O206" s="824" t="e">
        <v>#DIV/0!</v>
      </c>
      <c r="P206" s="820">
        <f>Tabla1[[#This Row],[Ejec Real Acumu]]-Tabla1[[#This Row],[Proyec Ejec Acumul]]</f>
        <v>0</v>
      </c>
      <c r="Q206" s="820">
        <f>Tabla1[[#This Row],[Ejec Real Mes]]-Tabla1[[#This Row],[Program Entreg Mes]]</f>
        <v>0</v>
      </c>
    </row>
    <row r="207" spans="1:17">
      <c r="A207" s="824">
        <v>9</v>
      </c>
      <c r="B207" s="824" t="s">
        <v>2441</v>
      </c>
      <c r="C207" s="824" t="s">
        <v>2442</v>
      </c>
      <c r="D207" s="824" t="s">
        <v>688</v>
      </c>
      <c r="E207" s="824" t="s">
        <v>2128</v>
      </c>
      <c r="F207" s="824">
        <v>3</v>
      </c>
      <c r="G207" s="824" t="s">
        <v>2445</v>
      </c>
      <c r="H207" s="824">
        <v>4</v>
      </c>
      <c r="I207" s="824">
        <v>1</v>
      </c>
      <c r="J207" s="824">
        <v>1</v>
      </c>
      <c r="K207" s="825">
        <v>0.25</v>
      </c>
      <c r="L207" s="825">
        <v>0.25</v>
      </c>
      <c r="M207" s="824">
        <v>1</v>
      </c>
      <c r="N207" s="824">
        <v>1</v>
      </c>
      <c r="O207" s="824">
        <v>1</v>
      </c>
      <c r="P207" s="820">
        <f>Tabla1[[#This Row],[Ejec Real Acumu]]-Tabla1[[#This Row],[Proyec Ejec Acumul]]</f>
        <v>0</v>
      </c>
      <c r="Q207" s="820">
        <f>Tabla1[[#This Row],[Ejec Real Mes]]-Tabla1[[#This Row],[Program Entreg Mes]]</f>
        <v>0</v>
      </c>
    </row>
    <row r="208" spans="1:17">
      <c r="A208" s="824">
        <v>10</v>
      </c>
      <c r="B208" s="824" t="s">
        <v>2441</v>
      </c>
      <c r="C208" s="824" t="s">
        <v>2442</v>
      </c>
      <c r="D208" s="824" t="s">
        <v>688</v>
      </c>
      <c r="E208" s="824" t="s">
        <v>2129</v>
      </c>
      <c r="F208" s="824">
        <v>3</v>
      </c>
      <c r="G208" s="824" t="s">
        <v>2445</v>
      </c>
      <c r="H208" s="824">
        <v>4</v>
      </c>
      <c r="I208" s="824">
        <v>1</v>
      </c>
      <c r="J208" s="824">
        <v>0</v>
      </c>
      <c r="K208" s="825">
        <v>0.25</v>
      </c>
      <c r="L208" s="825">
        <v>0</v>
      </c>
      <c r="M208" s="824">
        <v>1</v>
      </c>
      <c r="N208" s="824">
        <v>0</v>
      </c>
      <c r="O208" s="824">
        <v>0</v>
      </c>
      <c r="P208" s="820">
        <f>Tabla1[[#This Row],[Ejec Real Acumu]]-Tabla1[[#This Row],[Proyec Ejec Acumul]]</f>
        <v>-1</v>
      </c>
      <c r="Q208" s="820">
        <f>Tabla1[[#This Row],[Ejec Real Mes]]-Tabla1[[#This Row],[Program Entreg Mes]]</f>
        <v>-1</v>
      </c>
    </row>
    <row r="209" spans="1:17">
      <c r="A209" s="824">
        <v>11</v>
      </c>
      <c r="B209" s="824" t="s">
        <v>2441</v>
      </c>
      <c r="C209" s="824" t="s">
        <v>2442</v>
      </c>
      <c r="D209" s="824" t="s">
        <v>688</v>
      </c>
      <c r="E209" s="824" t="s">
        <v>755</v>
      </c>
      <c r="F209" s="824">
        <v>3</v>
      </c>
      <c r="G209" s="824" t="s">
        <v>2445</v>
      </c>
      <c r="H209" s="824">
        <v>2</v>
      </c>
      <c r="I209" s="824">
        <v>0</v>
      </c>
      <c r="J209" s="824">
        <v>0</v>
      </c>
      <c r="K209" s="825">
        <v>0</v>
      </c>
      <c r="L209" s="825">
        <v>0</v>
      </c>
      <c r="M209" s="824">
        <v>0</v>
      </c>
      <c r="N209" s="824">
        <v>0</v>
      </c>
      <c r="O209" s="824" t="e">
        <v>#DIV/0!</v>
      </c>
      <c r="P209" s="820">
        <f>Tabla1[[#This Row],[Ejec Real Acumu]]-Tabla1[[#This Row],[Proyec Ejec Acumul]]</f>
        <v>0</v>
      </c>
      <c r="Q209" s="820">
        <f>Tabla1[[#This Row],[Ejec Real Mes]]-Tabla1[[#This Row],[Program Entreg Mes]]</f>
        <v>0</v>
      </c>
    </row>
    <row r="210" spans="1:17">
      <c r="A210" s="824">
        <v>12</v>
      </c>
      <c r="B210" s="824" t="s">
        <v>2441</v>
      </c>
      <c r="C210" s="824" t="s">
        <v>2442</v>
      </c>
      <c r="D210" s="824" t="s">
        <v>688</v>
      </c>
      <c r="E210" s="824" t="s">
        <v>771</v>
      </c>
      <c r="F210" s="824">
        <v>3</v>
      </c>
      <c r="G210" s="824" t="s">
        <v>2445</v>
      </c>
      <c r="H210" s="824">
        <v>448</v>
      </c>
      <c r="I210" s="824">
        <v>0</v>
      </c>
      <c r="J210" s="824">
        <v>0</v>
      </c>
      <c r="K210" s="825">
        <v>0</v>
      </c>
      <c r="L210" s="825">
        <v>0</v>
      </c>
      <c r="M210" s="824">
        <v>0</v>
      </c>
      <c r="N210" s="824">
        <v>0</v>
      </c>
      <c r="O210" s="824" t="e">
        <v>#DIV/0!</v>
      </c>
      <c r="P210" s="820">
        <f>Tabla1[[#This Row],[Ejec Real Acumu]]-Tabla1[[#This Row],[Proyec Ejec Acumul]]</f>
        <v>0</v>
      </c>
      <c r="Q210" s="820">
        <f>Tabla1[[#This Row],[Ejec Real Mes]]-Tabla1[[#This Row],[Program Entreg Mes]]</f>
        <v>0</v>
      </c>
    </row>
    <row r="211" spans="1:17">
      <c r="A211" s="824">
        <v>13</v>
      </c>
      <c r="B211" s="824" t="s">
        <v>2441</v>
      </c>
      <c r="C211" s="824" t="s">
        <v>2442</v>
      </c>
      <c r="D211" s="824" t="s">
        <v>688</v>
      </c>
      <c r="E211" s="824" t="s">
        <v>989</v>
      </c>
      <c r="F211" s="824">
        <v>3</v>
      </c>
      <c r="G211" s="824" t="s">
        <v>2445</v>
      </c>
      <c r="H211" s="824">
        <v>4</v>
      </c>
      <c r="I211" s="824">
        <v>1</v>
      </c>
      <c r="J211" s="824">
        <v>1</v>
      </c>
      <c r="K211" s="825">
        <v>0.25</v>
      </c>
      <c r="L211" s="825">
        <v>0.25</v>
      </c>
      <c r="M211" s="824">
        <v>1</v>
      </c>
      <c r="N211" s="824">
        <v>1</v>
      </c>
      <c r="O211" s="824">
        <v>1</v>
      </c>
      <c r="P211" s="820">
        <f>Tabla1[[#This Row],[Ejec Real Acumu]]-Tabla1[[#This Row],[Proyec Ejec Acumul]]</f>
        <v>0</v>
      </c>
      <c r="Q211" s="820">
        <f>Tabla1[[#This Row],[Ejec Real Mes]]-Tabla1[[#This Row],[Program Entreg Mes]]</f>
        <v>0</v>
      </c>
    </row>
    <row r="212" spans="1:17">
      <c r="A212" s="824">
        <v>14</v>
      </c>
      <c r="B212" s="824" t="s">
        <v>2441</v>
      </c>
      <c r="C212" s="824" t="s">
        <v>2442</v>
      </c>
      <c r="D212" s="824" t="s">
        <v>688</v>
      </c>
      <c r="E212" s="824" t="s">
        <v>2135</v>
      </c>
      <c r="F212" s="824">
        <v>3</v>
      </c>
      <c r="G212" s="824" t="s">
        <v>2445</v>
      </c>
      <c r="H212" s="824">
        <v>89</v>
      </c>
      <c r="I212" s="824">
        <v>0</v>
      </c>
      <c r="J212" s="824">
        <v>0</v>
      </c>
      <c r="K212" s="825">
        <v>0</v>
      </c>
      <c r="L212" s="825">
        <v>0</v>
      </c>
      <c r="M212" s="824">
        <v>0</v>
      </c>
      <c r="N212" s="824">
        <v>0</v>
      </c>
      <c r="O212" s="824" t="e">
        <v>#DIV/0!</v>
      </c>
      <c r="P212" s="820">
        <f>Tabla1[[#This Row],[Ejec Real Acumu]]-Tabla1[[#This Row],[Proyec Ejec Acumul]]</f>
        <v>0</v>
      </c>
      <c r="Q212" s="820">
        <f>Tabla1[[#This Row],[Ejec Real Mes]]-Tabla1[[#This Row],[Program Entreg Mes]]</f>
        <v>0</v>
      </c>
    </row>
    <row r="213" spans="1:17">
      <c r="A213" s="824">
        <v>15</v>
      </c>
      <c r="B213" s="824" t="s">
        <v>2441</v>
      </c>
      <c r="C213" s="824" t="s">
        <v>2442</v>
      </c>
      <c r="D213" s="824" t="s">
        <v>688</v>
      </c>
      <c r="E213" s="824" t="s">
        <v>1003</v>
      </c>
      <c r="F213" s="824">
        <v>3</v>
      </c>
      <c r="G213" s="824" t="s">
        <v>2445</v>
      </c>
      <c r="H213" s="824">
        <v>4</v>
      </c>
      <c r="I213" s="824">
        <v>1</v>
      </c>
      <c r="J213" s="824">
        <v>1</v>
      </c>
      <c r="K213" s="825">
        <v>0.25</v>
      </c>
      <c r="L213" s="825">
        <v>0.25</v>
      </c>
      <c r="M213" s="824">
        <v>1</v>
      </c>
      <c r="N213" s="824">
        <v>1</v>
      </c>
      <c r="O213" s="824">
        <v>1</v>
      </c>
      <c r="P213" s="820">
        <f>Tabla1[[#This Row],[Ejec Real Acumu]]-Tabla1[[#This Row],[Proyec Ejec Acumul]]</f>
        <v>0</v>
      </c>
      <c r="Q213" s="820">
        <f>Tabla1[[#This Row],[Ejec Real Mes]]-Tabla1[[#This Row],[Program Entreg Mes]]</f>
        <v>0</v>
      </c>
    </row>
    <row r="214" spans="1:17">
      <c r="A214" s="824">
        <v>16</v>
      </c>
      <c r="B214" s="824" t="s">
        <v>2441</v>
      </c>
      <c r="C214" s="824" t="s">
        <v>2442</v>
      </c>
      <c r="D214" s="824" t="s">
        <v>688</v>
      </c>
      <c r="E214" s="824" t="s">
        <v>2140</v>
      </c>
      <c r="F214" s="824">
        <v>3</v>
      </c>
      <c r="G214" s="824" t="s">
        <v>2445</v>
      </c>
      <c r="H214" s="824">
        <v>4</v>
      </c>
      <c r="I214" s="824">
        <v>1</v>
      </c>
      <c r="J214" s="824">
        <v>1</v>
      </c>
      <c r="K214" s="825">
        <v>0.25</v>
      </c>
      <c r="L214" s="825">
        <v>0.25</v>
      </c>
      <c r="M214" s="824">
        <v>1</v>
      </c>
      <c r="N214" s="824">
        <v>1</v>
      </c>
      <c r="O214" s="824">
        <v>1</v>
      </c>
      <c r="P214" s="820">
        <f>Tabla1[[#This Row],[Ejec Real Acumu]]-Tabla1[[#This Row],[Proyec Ejec Acumul]]</f>
        <v>0</v>
      </c>
      <c r="Q214" s="820">
        <f>Tabla1[[#This Row],[Ejec Real Mes]]-Tabla1[[#This Row],[Program Entreg Mes]]</f>
        <v>0</v>
      </c>
    </row>
    <row r="215" spans="1:17">
      <c r="A215" s="824">
        <v>17</v>
      </c>
      <c r="B215" s="824" t="s">
        <v>2441</v>
      </c>
      <c r="C215" s="824" t="s">
        <v>2442</v>
      </c>
      <c r="D215" s="824" t="s">
        <v>688</v>
      </c>
      <c r="E215" s="824" t="s">
        <v>2143</v>
      </c>
      <c r="F215" s="824">
        <v>3</v>
      </c>
      <c r="G215" s="824" t="s">
        <v>2445</v>
      </c>
      <c r="H215" s="824">
        <v>12</v>
      </c>
      <c r="I215" s="824">
        <v>3</v>
      </c>
      <c r="J215" s="824">
        <v>3</v>
      </c>
      <c r="K215" s="825">
        <v>0.25</v>
      </c>
      <c r="L215" s="825">
        <v>0.25</v>
      </c>
      <c r="M215" s="824">
        <v>1</v>
      </c>
      <c r="N215" s="824">
        <v>1</v>
      </c>
      <c r="O215" s="824">
        <v>1</v>
      </c>
      <c r="P215" s="820">
        <f>Tabla1[[#This Row],[Ejec Real Acumu]]-Tabla1[[#This Row],[Proyec Ejec Acumul]]</f>
        <v>0</v>
      </c>
      <c r="Q215" s="820">
        <f>Tabla1[[#This Row],[Ejec Real Mes]]-Tabla1[[#This Row],[Program Entreg Mes]]</f>
        <v>0</v>
      </c>
    </row>
    <row r="216" spans="1:17">
      <c r="A216" s="824">
        <v>18</v>
      </c>
      <c r="B216" s="824" t="s">
        <v>2441</v>
      </c>
      <c r="C216" s="824" t="s">
        <v>2442</v>
      </c>
      <c r="D216" s="824" t="s">
        <v>93</v>
      </c>
      <c r="E216" s="824" t="s">
        <v>2153</v>
      </c>
      <c r="F216" s="824">
        <v>3</v>
      </c>
      <c r="G216" s="824" t="s">
        <v>2445</v>
      </c>
      <c r="H216" s="824">
        <v>1</v>
      </c>
      <c r="I216" s="824">
        <v>0</v>
      </c>
      <c r="J216" s="824">
        <v>0</v>
      </c>
      <c r="K216" s="825">
        <v>0</v>
      </c>
      <c r="L216" s="825">
        <v>0</v>
      </c>
      <c r="M216" s="824">
        <v>0</v>
      </c>
      <c r="N216" s="824">
        <v>0</v>
      </c>
      <c r="O216" s="824" t="e">
        <v>#DIV/0!</v>
      </c>
      <c r="P216" s="820">
        <f>Tabla1[[#This Row],[Ejec Real Acumu]]-Tabla1[[#This Row],[Proyec Ejec Acumul]]</f>
        <v>0</v>
      </c>
      <c r="Q216" s="820">
        <f>Tabla1[[#This Row],[Ejec Real Mes]]-Tabla1[[#This Row],[Program Entreg Mes]]</f>
        <v>0</v>
      </c>
    </row>
    <row r="217" spans="1:17">
      <c r="A217" s="824">
        <v>19</v>
      </c>
      <c r="B217" s="824" t="s">
        <v>2441</v>
      </c>
      <c r="C217" s="824" t="s">
        <v>2442</v>
      </c>
      <c r="D217" s="824" t="s">
        <v>93</v>
      </c>
      <c r="E217" s="824" t="s">
        <v>97</v>
      </c>
      <c r="F217" s="824">
        <v>3</v>
      </c>
      <c r="G217" s="824" t="s">
        <v>2445</v>
      </c>
      <c r="H217" s="824">
        <v>2</v>
      </c>
      <c r="I217" s="824">
        <v>0</v>
      </c>
      <c r="J217" s="824">
        <v>0</v>
      </c>
      <c r="K217" s="825">
        <v>0</v>
      </c>
      <c r="L217" s="825">
        <v>0</v>
      </c>
      <c r="M217" s="824">
        <v>0</v>
      </c>
      <c r="N217" s="824">
        <v>0</v>
      </c>
      <c r="O217" s="824" t="e">
        <v>#DIV/0!</v>
      </c>
      <c r="P217" s="820">
        <f>Tabla1[[#This Row],[Ejec Real Acumu]]-Tabla1[[#This Row],[Proyec Ejec Acumul]]</f>
        <v>0</v>
      </c>
      <c r="Q217" s="820">
        <f>Tabla1[[#This Row],[Ejec Real Mes]]-Tabla1[[#This Row],[Program Entreg Mes]]</f>
        <v>0</v>
      </c>
    </row>
    <row r="218" spans="1:17">
      <c r="A218" s="824">
        <v>20</v>
      </c>
      <c r="B218" s="824" t="s">
        <v>2441</v>
      </c>
      <c r="C218" s="824" t="s">
        <v>2442</v>
      </c>
      <c r="D218" s="824" t="s">
        <v>93</v>
      </c>
      <c r="E218" s="824" t="s">
        <v>127</v>
      </c>
      <c r="F218" s="824">
        <v>3</v>
      </c>
      <c r="G218" s="824" t="s">
        <v>2445</v>
      </c>
      <c r="H218" s="824">
        <v>7</v>
      </c>
      <c r="I218" s="824">
        <v>0</v>
      </c>
      <c r="J218" s="824">
        <v>0</v>
      </c>
      <c r="K218" s="825">
        <v>0</v>
      </c>
      <c r="L218" s="825">
        <v>0</v>
      </c>
      <c r="M218" s="824">
        <v>0</v>
      </c>
      <c r="N218" s="824">
        <v>0</v>
      </c>
      <c r="O218" s="824" t="e">
        <v>#DIV/0!</v>
      </c>
      <c r="P218" s="820">
        <f>Tabla1[[#This Row],[Ejec Real Acumu]]-Tabla1[[#This Row],[Proyec Ejec Acumul]]</f>
        <v>0</v>
      </c>
      <c r="Q218" s="820">
        <f>Tabla1[[#This Row],[Ejec Real Mes]]-Tabla1[[#This Row],[Program Entreg Mes]]</f>
        <v>0</v>
      </c>
    </row>
    <row r="219" spans="1:17">
      <c r="A219" s="824">
        <v>21</v>
      </c>
      <c r="B219" s="824" t="s">
        <v>2441</v>
      </c>
      <c r="C219" s="824" t="s">
        <v>2442</v>
      </c>
      <c r="D219" s="824" t="s">
        <v>93</v>
      </c>
      <c r="E219" s="824" t="s">
        <v>135</v>
      </c>
      <c r="F219" s="824">
        <v>3</v>
      </c>
      <c r="G219" s="824" t="s">
        <v>2445</v>
      </c>
      <c r="H219" s="824">
        <v>6</v>
      </c>
      <c r="I219" s="824">
        <v>0</v>
      </c>
      <c r="J219" s="824">
        <v>0</v>
      </c>
      <c r="K219" s="825">
        <v>0</v>
      </c>
      <c r="L219" s="825">
        <v>0</v>
      </c>
      <c r="M219" s="824">
        <v>0</v>
      </c>
      <c r="N219" s="824">
        <v>0</v>
      </c>
      <c r="O219" s="824" t="e">
        <v>#DIV/0!</v>
      </c>
      <c r="P219" s="820">
        <f>Tabla1[[#This Row],[Ejec Real Acumu]]-Tabla1[[#This Row],[Proyec Ejec Acumul]]</f>
        <v>0</v>
      </c>
      <c r="Q219" s="820">
        <f>Tabla1[[#This Row],[Ejec Real Mes]]-Tabla1[[#This Row],[Program Entreg Mes]]</f>
        <v>0</v>
      </c>
    </row>
    <row r="220" spans="1:17">
      <c r="A220" s="824">
        <v>22</v>
      </c>
      <c r="B220" s="824" t="s">
        <v>2441</v>
      </c>
      <c r="C220" s="824" t="s">
        <v>2442</v>
      </c>
      <c r="D220" s="824" t="s">
        <v>93</v>
      </c>
      <c r="E220" s="824" t="s">
        <v>157</v>
      </c>
      <c r="F220" s="824">
        <v>3</v>
      </c>
      <c r="G220" s="824" t="s">
        <v>2445</v>
      </c>
      <c r="H220" s="824">
        <v>1</v>
      </c>
      <c r="I220" s="824">
        <v>1</v>
      </c>
      <c r="J220" s="824">
        <v>1</v>
      </c>
      <c r="K220" s="825">
        <v>1</v>
      </c>
      <c r="L220" s="825">
        <v>1</v>
      </c>
      <c r="M220" s="824">
        <v>1</v>
      </c>
      <c r="N220" s="824">
        <v>1</v>
      </c>
      <c r="O220" s="824">
        <v>1</v>
      </c>
      <c r="P220" s="820">
        <f>Tabla1[[#This Row],[Ejec Real Acumu]]-Tabla1[[#This Row],[Proyec Ejec Acumul]]</f>
        <v>0</v>
      </c>
      <c r="Q220" s="820">
        <f>Tabla1[[#This Row],[Ejec Real Mes]]-Tabla1[[#This Row],[Program Entreg Mes]]</f>
        <v>0</v>
      </c>
    </row>
    <row r="221" spans="1:17">
      <c r="A221" s="824">
        <v>23</v>
      </c>
      <c r="B221" s="824" t="s">
        <v>2441</v>
      </c>
      <c r="C221" s="824" t="s">
        <v>2442</v>
      </c>
      <c r="D221" s="824" t="s">
        <v>93</v>
      </c>
      <c r="E221" s="824" t="s">
        <v>902</v>
      </c>
      <c r="F221" s="824">
        <v>3</v>
      </c>
      <c r="G221" s="824" t="s">
        <v>2445</v>
      </c>
      <c r="H221" s="824">
        <v>3</v>
      </c>
      <c r="I221" s="824">
        <v>0</v>
      </c>
      <c r="J221" s="824">
        <v>0</v>
      </c>
      <c r="K221" s="825">
        <v>0</v>
      </c>
      <c r="L221" s="825">
        <v>0</v>
      </c>
      <c r="M221" s="824">
        <v>0</v>
      </c>
      <c r="N221" s="824">
        <v>0</v>
      </c>
      <c r="O221" s="824" t="e">
        <v>#DIV/0!</v>
      </c>
      <c r="P221" s="820">
        <f>Tabla1[[#This Row],[Ejec Real Acumu]]-Tabla1[[#This Row],[Proyec Ejec Acumul]]</f>
        <v>0</v>
      </c>
      <c r="Q221" s="820">
        <f>Tabla1[[#This Row],[Ejec Real Mes]]-Tabla1[[#This Row],[Program Entreg Mes]]</f>
        <v>0</v>
      </c>
    </row>
    <row r="222" spans="1:17">
      <c r="A222" s="824">
        <v>24</v>
      </c>
      <c r="B222" s="824" t="s">
        <v>2441</v>
      </c>
      <c r="C222" s="824" t="s">
        <v>2442</v>
      </c>
      <c r="D222" s="824" t="s">
        <v>93</v>
      </c>
      <c r="E222" s="824" t="s">
        <v>2163</v>
      </c>
      <c r="F222" s="824">
        <v>3</v>
      </c>
      <c r="G222" s="824" t="s">
        <v>2445</v>
      </c>
      <c r="H222" s="824">
        <v>1</v>
      </c>
      <c r="I222" s="824">
        <v>0</v>
      </c>
      <c r="J222" s="824">
        <v>0</v>
      </c>
      <c r="K222" s="825">
        <v>0</v>
      </c>
      <c r="L222" s="825">
        <v>0</v>
      </c>
      <c r="M222" s="824">
        <v>0</v>
      </c>
      <c r="N222" s="824">
        <v>0</v>
      </c>
      <c r="O222" s="824" t="e">
        <v>#DIV/0!</v>
      </c>
      <c r="P222" s="820">
        <f>Tabla1[[#This Row],[Ejec Real Acumu]]-Tabla1[[#This Row],[Proyec Ejec Acumul]]</f>
        <v>0</v>
      </c>
      <c r="Q222" s="820">
        <f>Tabla1[[#This Row],[Ejec Real Mes]]-Tabla1[[#This Row],[Program Entreg Mes]]</f>
        <v>0</v>
      </c>
    </row>
    <row r="223" spans="1:17">
      <c r="A223" s="824">
        <v>25</v>
      </c>
      <c r="B223" s="824" t="s">
        <v>2441</v>
      </c>
      <c r="C223" s="824" t="s">
        <v>2442</v>
      </c>
      <c r="D223" s="824" t="s">
        <v>93</v>
      </c>
      <c r="E223" s="824" t="s">
        <v>911</v>
      </c>
      <c r="F223" s="824">
        <v>3</v>
      </c>
      <c r="G223" s="824" t="s">
        <v>2445</v>
      </c>
      <c r="H223" s="824">
        <v>3</v>
      </c>
      <c r="I223" s="824">
        <v>1</v>
      </c>
      <c r="J223" s="824">
        <v>1</v>
      </c>
      <c r="K223" s="825">
        <v>0.33333333333333331</v>
      </c>
      <c r="L223" s="825">
        <v>0.33333333333333331</v>
      </c>
      <c r="M223" s="824">
        <v>0</v>
      </c>
      <c r="N223" s="824">
        <v>0</v>
      </c>
      <c r="O223" s="824" t="e">
        <v>#DIV/0!</v>
      </c>
      <c r="P223" s="820">
        <f>Tabla1[[#This Row],[Ejec Real Acumu]]-Tabla1[[#This Row],[Proyec Ejec Acumul]]</f>
        <v>0</v>
      </c>
      <c r="Q223" s="820">
        <f>Tabla1[[#This Row],[Ejec Real Mes]]-Tabla1[[#This Row],[Program Entreg Mes]]</f>
        <v>0</v>
      </c>
    </row>
    <row r="224" spans="1:17">
      <c r="A224" s="824">
        <v>26</v>
      </c>
      <c r="B224" s="824" t="s">
        <v>2441</v>
      </c>
      <c r="C224" s="824" t="s">
        <v>2442</v>
      </c>
      <c r="D224" s="824" t="s">
        <v>93</v>
      </c>
      <c r="E224" s="824" t="s">
        <v>916</v>
      </c>
      <c r="F224" s="824">
        <v>3</v>
      </c>
      <c r="G224" s="824" t="s">
        <v>2445</v>
      </c>
      <c r="H224" s="824">
        <v>4</v>
      </c>
      <c r="I224" s="824">
        <v>1</v>
      </c>
      <c r="J224" s="824">
        <v>1</v>
      </c>
      <c r="K224" s="825">
        <v>0.25</v>
      </c>
      <c r="L224" s="825">
        <v>0.25</v>
      </c>
      <c r="M224" s="824">
        <v>0</v>
      </c>
      <c r="N224" s="824">
        <v>0</v>
      </c>
      <c r="O224" s="824" t="e">
        <v>#DIV/0!</v>
      </c>
      <c r="P224" s="820">
        <f>Tabla1[[#This Row],[Ejec Real Acumu]]-Tabla1[[#This Row],[Proyec Ejec Acumul]]</f>
        <v>0</v>
      </c>
      <c r="Q224" s="820">
        <f>Tabla1[[#This Row],[Ejec Real Mes]]-Tabla1[[#This Row],[Program Entreg Mes]]</f>
        <v>0</v>
      </c>
    </row>
    <row r="225" spans="1:17">
      <c r="A225" s="824">
        <v>27</v>
      </c>
      <c r="B225" s="824" t="s">
        <v>2441</v>
      </c>
      <c r="C225" s="824" t="s">
        <v>2442</v>
      </c>
      <c r="D225" s="824" t="s">
        <v>93</v>
      </c>
      <c r="E225" s="824" t="s">
        <v>921</v>
      </c>
      <c r="F225" s="824">
        <v>3</v>
      </c>
      <c r="G225" s="824" t="s">
        <v>2445</v>
      </c>
      <c r="H225" s="824">
        <v>2</v>
      </c>
      <c r="I225" s="824">
        <v>0</v>
      </c>
      <c r="J225" s="824">
        <v>0</v>
      </c>
      <c r="K225" s="825">
        <v>0</v>
      </c>
      <c r="L225" s="825">
        <v>0</v>
      </c>
      <c r="M225" s="824">
        <v>0</v>
      </c>
      <c r="N225" s="824">
        <v>0</v>
      </c>
      <c r="O225" s="824" t="e">
        <v>#DIV/0!</v>
      </c>
      <c r="P225" s="820">
        <f>Tabla1[[#This Row],[Ejec Real Acumu]]-Tabla1[[#This Row],[Proyec Ejec Acumul]]</f>
        <v>0</v>
      </c>
      <c r="Q225" s="820">
        <f>Tabla1[[#This Row],[Ejec Real Mes]]-Tabla1[[#This Row],[Program Entreg Mes]]</f>
        <v>0</v>
      </c>
    </row>
    <row r="226" spans="1:17">
      <c r="A226" s="824">
        <v>28</v>
      </c>
      <c r="B226" s="824" t="s">
        <v>2441</v>
      </c>
      <c r="C226" s="824" t="s">
        <v>2442</v>
      </c>
      <c r="D226" s="824" t="s">
        <v>93</v>
      </c>
      <c r="E226" s="824" t="s">
        <v>2172</v>
      </c>
      <c r="F226" s="824">
        <v>3</v>
      </c>
      <c r="G226" s="824" t="s">
        <v>2445</v>
      </c>
      <c r="H226" s="824">
        <v>3</v>
      </c>
      <c r="I226" s="824">
        <v>1</v>
      </c>
      <c r="J226" s="824">
        <v>1</v>
      </c>
      <c r="K226" s="825">
        <v>0.33333333333333331</v>
      </c>
      <c r="L226" s="825">
        <v>0.33333333333333331</v>
      </c>
      <c r="M226" s="824">
        <v>1</v>
      </c>
      <c r="N226" s="824">
        <v>1</v>
      </c>
      <c r="O226" s="824">
        <v>1</v>
      </c>
      <c r="P226" s="820">
        <f>Tabla1[[#This Row],[Ejec Real Acumu]]-Tabla1[[#This Row],[Proyec Ejec Acumul]]</f>
        <v>0</v>
      </c>
      <c r="Q226" s="820">
        <f>Tabla1[[#This Row],[Ejec Real Mes]]-Tabla1[[#This Row],[Program Entreg Mes]]</f>
        <v>0</v>
      </c>
    </row>
    <row r="227" spans="1:17">
      <c r="A227" s="824">
        <v>29</v>
      </c>
      <c r="B227" s="824" t="s">
        <v>2441</v>
      </c>
      <c r="C227" s="824" t="s">
        <v>2442</v>
      </c>
      <c r="D227" s="824" t="s">
        <v>93</v>
      </c>
      <c r="E227" s="824" t="s">
        <v>951</v>
      </c>
      <c r="F227" s="824">
        <v>3</v>
      </c>
      <c r="G227" s="824" t="s">
        <v>2445</v>
      </c>
      <c r="H227" s="824">
        <v>2</v>
      </c>
      <c r="I227" s="824">
        <v>0</v>
      </c>
      <c r="J227" s="824">
        <v>0</v>
      </c>
      <c r="K227" s="825">
        <v>0</v>
      </c>
      <c r="L227" s="825">
        <v>0</v>
      </c>
      <c r="M227" s="824">
        <v>0</v>
      </c>
      <c r="N227" s="824">
        <v>0</v>
      </c>
      <c r="O227" s="824" t="e">
        <v>#DIV/0!</v>
      </c>
      <c r="P227" s="820">
        <f>Tabla1[[#This Row],[Ejec Real Acumu]]-Tabla1[[#This Row],[Proyec Ejec Acumul]]</f>
        <v>0</v>
      </c>
      <c r="Q227" s="820">
        <f>Tabla1[[#This Row],[Ejec Real Mes]]-Tabla1[[#This Row],[Program Entreg Mes]]</f>
        <v>0</v>
      </c>
    </row>
    <row r="228" spans="1:17">
      <c r="A228" s="824">
        <v>30</v>
      </c>
      <c r="B228" s="824" t="s">
        <v>2441</v>
      </c>
      <c r="C228" s="824" t="s">
        <v>2442</v>
      </c>
      <c r="D228" s="824" t="s">
        <v>93</v>
      </c>
      <c r="E228" s="824" t="s">
        <v>2178</v>
      </c>
      <c r="F228" s="824">
        <v>3</v>
      </c>
      <c r="G228" s="824" t="s">
        <v>2445</v>
      </c>
      <c r="H228" s="824">
        <v>1</v>
      </c>
      <c r="I228" s="824">
        <v>0</v>
      </c>
      <c r="J228" s="824">
        <v>0</v>
      </c>
      <c r="K228" s="825">
        <v>0</v>
      </c>
      <c r="L228" s="825">
        <v>0</v>
      </c>
      <c r="M228" s="824">
        <v>0</v>
      </c>
      <c r="N228" s="824">
        <v>0</v>
      </c>
      <c r="O228" s="824" t="e">
        <v>#DIV/0!</v>
      </c>
      <c r="P228" s="820">
        <f>Tabla1[[#This Row],[Ejec Real Acumu]]-Tabla1[[#This Row],[Proyec Ejec Acumul]]</f>
        <v>0</v>
      </c>
      <c r="Q228" s="820">
        <f>Tabla1[[#This Row],[Ejec Real Mes]]-Tabla1[[#This Row],[Program Entreg Mes]]</f>
        <v>0</v>
      </c>
    </row>
    <row r="229" spans="1:17">
      <c r="A229" s="824">
        <v>31</v>
      </c>
      <c r="B229" s="824" t="s">
        <v>2441</v>
      </c>
      <c r="C229" s="824" t="s">
        <v>2442</v>
      </c>
      <c r="D229" s="824" t="s">
        <v>93</v>
      </c>
      <c r="E229" s="824" t="s">
        <v>2180</v>
      </c>
      <c r="F229" s="824">
        <v>3</v>
      </c>
      <c r="G229" s="824" t="s">
        <v>2445</v>
      </c>
      <c r="H229" s="824">
        <v>69</v>
      </c>
      <c r="I229" s="824">
        <v>4</v>
      </c>
      <c r="J229" s="824">
        <v>4</v>
      </c>
      <c r="K229" s="825">
        <v>5.7971014492753624E-2</v>
      </c>
      <c r="L229" s="825">
        <v>5.7971014492753624E-2</v>
      </c>
      <c r="M229" s="824">
        <v>0</v>
      </c>
      <c r="N229" s="824">
        <v>0</v>
      </c>
      <c r="O229" s="824" t="e">
        <v>#DIV/0!</v>
      </c>
      <c r="P229" s="820">
        <f>Tabla1[[#This Row],[Ejec Real Acumu]]-Tabla1[[#This Row],[Proyec Ejec Acumul]]</f>
        <v>0</v>
      </c>
      <c r="Q229" s="820">
        <f>Tabla1[[#This Row],[Ejec Real Mes]]-Tabla1[[#This Row],[Program Entreg Mes]]</f>
        <v>0</v>
      </c>
    </row>
    <row r="230" spans="1:17">
      <c r="A230" s="824">
        <v>32</v>
      </c>
      <c r="B230" s="824" t="s">
        <v>2441</v>
      </c>
      <c r="C230" s="824" t="s">
        <v>2442</v>
      </c>
      <c r="D230" s="824" t="s">
        <v>93</v>
      </c>
      <c r="E230" s="824" t="s">
        <v>2188</v>
      </c>
      <c r="F230" s="824">
        <v>3</v>
      </c>
      <c r="G230" s="824" t="s">
        <v>2445</v>
      </c>
      <c r="H230" s="824">
        <v>12</v>
      </c>
      <c r="I230" s="824">
        <v>4</v>
      </c>
      <c r="J230" s="824">
        <v>4</v>
      </c>
      <c r="K230" s="825">
        <v>0.33333333333333331</v>
      </c>
      <c r="L230" s="825">
        <v>0.33333333333333331</v>
      </c>
      <c r="M230" s="824">
        <v>1</v>
      </c>
      <c r="N230" s="824">
        <v>1</v>
      </c>
      <c r="O230" s="824">
        <v>1</v>
      </c>
      <c r="P230" s="820">
        <f>Tabla1[[#This Row],[Ejec Real Acumu]]-Tabla1[[#This Row],[Proyec Ejec Acumul]]</f>
        <v>0</v>
      </c>
      <c r="Q230" s="820">
        <f>Tabla1[[#This Row],[Ejec Real Mes]]-Tabla1[[#This Row],[Program Entreg Mes]]</f>
        <v>0</v>
      </c>
    </row>
    <row r="231" spans="1:17">
      <c r="A231" s="824">
        <v>33</v>
      </c>
      <c r="B231" s="824" t="s">
        <v>2441</v>
      </c>
      <c r="C231" s="824" t="s">
        <v>2442</v>
      </c>
      <c r="D231" s="824" t="s">
        <v>93</v>
      </c>
      <c r="E231" s="824" t="s">
        <v>2198</v>
      </c>
      <c r="F231" s="824">
        <v>3</v>
      </c>
      <c r="G231" s="824" t="s">
        <v>2445</v>
      </c>
      <c r="H231" s="824">
        <v>12</v>
      </c>
      <c r="I231" s="824">
        <v>4</v>
      </c>
      <c r="J231" s="824">
        <v>4</v>
      </c>
      <c r="K231" s="825">
        <v>0.33333333333333331</v>
      </c>
      <c r="L231" s="825">
        <v>0.33333333333333331</v>
      </c>
      <c r="M231" s="824">
        <v>1</v>
      </c>
      <c r="N231" s="824">
        <v>1</v>
      </c>
      <c r="O231" s="824">
        <v>1</v>
      </c>
      <c r="P231" s="820">
        <f>Tabla1[[#This Row],[Ejec Real Acumu]]-Tabla1[[#This Row],[Proyec Ejec Acumul]]</f>
        <v>0</v>
      </c>
      <c r="Q231" s="820">
        <f>Tabla1[[#This Row],[Ejec Real Mes]]-Tabla1[[#This Row],[Program Entreg Mes]]</f>
        <v>0</v>
      </c>
    </row>
    <row r="232" spans="1:17">
      <c r="A232" s="824">
        <v>34</v>
      </c>
      <c r="B232" s="824" t="s">
        <v>2441</v>
      </c>
      <c r="C232" s="824" t="s">
        <v>2442</v>
      </c>
      <c r="D232" s="824" t="s">
        <v>93</v>
      </c>
      <c r="E232" s="824" t="s">
        <v>2209</v>
      </c>
      <c r="F232" s="824">
        <v>3</v>
      </c>
      <c r="G232" s="824" t="s">
        <v>2445</v>
      </c>
      <c r="H232" s="824">
        <v>1</v>
      </c>
      <c r="I232" s="824">
        <v>0</v>
      </c>
      <c r="J232" s="824">
        <v>0</v>
      </c>
      <c r="K232" s="825">
        <v>0</v>
      </c>
      <c r="L232" s="825">
        <v>0</v>
      </c>
      <c r="M232" s="824">
        <v>0</v>
      </c>
      <c r="N232" s="824">
        <v>0</v>
      </c>
      <c r="O232" s="824" t="e">
        <v>#DIV/0!</v>
      </c>
      <c r="P232" s="820">
        <f>Tabla1[[#This Row],[Ejec Real Acumu]]-Tabla1[[#This Row],[Proyec Ejec Acumul]]</f>
        <v>0</v>
      </c>
      <c r="Q232" s="820">
        <f>Tabla1[[#This Row],[Ejec Real Mes]]-Tabla1[[#This Row],[Program Entreg Mes]]</f>
        <v>0</v>
      </c>
    </row>
    <row r="233" spans="1:17">
      <c r="A233" s="824">
        <v>35</v>
      </c>
      <c r="B233" s="824" t="s">
        <v>2441</v>
      </c>
      <c r="C233" s="824" t="s">
        <v>2442</v>
      </c>
      <c r="D233" s="824" t="s">
        <v>93</v>
      </c>
      <c r="E233" s="824" t="s">
        <v>2211</v>
      </c>
      <c r="F233" s="824">
        <v>3</v>
      </c>
      <c r="G233" s="824" t="s">
        <v>2445</v>
      </c>
      <c r="H233" s="824">
        <v>13</v>
      </c>
      <c r="I233" s="824">
        <v>0</v>
      </c>
      <c r="J233" s="824">
        <v>0</v>
      </c>
      <c r="K233" s="825">
        <v>0</v>
      </c>
      <c r="L233" s="825">
        <v>0</v>
      </c>
      <c r="M233" s="824">
        <v>0</v>
      </c>
      <c r="N233" s="824">
        <v>0</v>
      </c>
      <c r="O233" s="824" t="e">
        <v>#DIV/0!</v>
      </c>
      <c r="P233" s="820">
        <f>Tabla1[[#This Row],[Ejec Real Acumu]]-Tabla1[[#This Row],[Proyec Ejec Acumul]]</f>
        <v>0</v>
      </c>
      <c r="Q233" s="820">
        <f>Tabla1[[#This Row],[Ejec Real Mes]]-Tabla1[[#This Row],[Program Entreg Mes]]</f>
        <v>0</v>
      </c>
    </row>
    <row r="234" spans="1:17">
      <c r="A234" s="824">
        <v>36</v>
      </c>
      <c r="B234" s="824" t="s">
        <v>2441</v>
      </c>
      <c r="C234" s="824" t="s">
        <v>2442</v>
      </c>
      <c r="D234" s="824" t="s">
        <v>76</v>
      </c>
      <c r="E234" s="824" t="s">
        <v>2213</v>
      </c>
      <c r="F234" s="824">
        <v>3</v>
      </c>
      <c r="G234" s="824" t="s">
        <v>2445</v>
      </c>
      <c r="H234" s="824">
        <v>3</v>
      </c>
      <c r="I234" s="824">
        <v>0</v>
      </c>
      <c r="J234" s="824">
        <v>0</v>
      </c>
      <c r="K234" s="825">
        <v>0</v>
      </c>
      <c r="L234" s="825">
        <v>0</v>
      </c>
      <c r="M234" s="824">
        <v>0</v>
      </c>
      <c r="N234" s="824">
        <v>0</v>
      </c>
      <c r="O234" s="824" t="e">
        <v>#DIV/0!</v>
      </c>
      <c r="P234" s="820">
        <f>Tabla1[[#This Row],[Ejec Real Acumu]]-Tabla1[[#This Row],[Proyec Ejec Acumul]]</f>
        <v>0</v>
      </c>
      <c r="Q234" s="820">
        <f>Tabla1[[#This Row],[Ejec Real Mes]]-Tabla1[[#This Row],[Program Entreg Mes]]</f>
        <v>0</v>
      </c>
    </row>
    <row r="235" spans="1:17">
      <c r="A235" s="824">
        <v>37</v>
      </c>
      <c r="B235" s="824" t="s">
        <v>2441</v>
      </c>
      <c r="C235" s="824" t="s">
        <v>2442</v>
      </c>
      <c r="D235" s="824" t="s">
        <v>76</v>
      </c>
      <c r="E235" s="824" t="s">
        <v>2217</v>
      </c>
      <c r="F235" s="824">
        <v>3</v>
      </c>
      <c r="G235" s="824" t="s">
        <v>2445</v>
      </c>
      <c r="H235" s="824">
        <v>1</v>
      </c>
      <c r="I235" s="824">
        <v>0</v>
      </c>
      <c r="J235" s="824">
        <v>0</v>
      </c>
      <c r="K235" s="825">
        <v>0</v>
      </c>
      <c r="L235" s="825">
        <v>0</v>
      </c>
      <c r="M235" s="824">
        <v>0</v>
      </c>
      <c r="N235" s="824">
        <v>0</v>
      </c>
      <c r="O235" s="824" t="e">
        <v>#DIV/0!</v>
      </c>
      <c r="P235" s="820">
        <f>Tabla1[[#This Row],[Ejec Real Acumu]]-Tabla1[[#This Row],[Proyec Ejec Acumul]]</f>
        <v>0</v>
      </c>
      <c r="Q235" s="820">
        <f>Tabla1[[#This Row],[Ejec Real Mes]]-Tabla1[[#This Row],[Program Entreg Mes]]</f>
        <v>0</v>
      </c>
    </row>
    <row r="236" spans="1:17">
      <c r="A236" s="824">
        <v>38</v>
      </c>
      <c r="B236" s="824" t="s">
        <v>2441</v>
      </c>
      <c r="C236" s="824" t="s">
        <v>2442</v>
      </c>
      <c r="D236" s="824" t="s">
        <v>76</v>
      </c>
      <c r="E236" s="824" t="s">
        <v>2221</v>
      </c>
      <c r="F236" s="824">
        <v>3</v>
      </c>
      <c r="G236" s="824" t="s">
        <v>2445</v>
      </c>
      <c r="H236" s="824">
        <v>3</v>
      </c>
      <c r="I236" s="824">
        <v>0</v>
      </c>
      <c r="J236" s="824">
        <v>0</v>
      </c>
      <c r="K236" s="825">
        <v>0</v>
      </c>
      <c r="L236" s="825">
        <v>0</v>
      </c>
      <c r="M236" s="824">
        <v>0</v>
      </c>
      <c r="N236" s="824">
        <v>0</v>
      </c>
      <c r="O236" s="824" t="e">
        <v>#DIV/0!</v>
      </c>
      <c r="P236" s="820">
        <f>Tabla1[[#This Row],[Ejec Real Acumu]]-Tabla1[[#This Row],[Proyec Ejec Acumul]]</f>
        <v>0</v>
      </c>
      <c r="Q236" s="820">
        <f>Tabla1[[#This Row],[Ejec Real Mes]]-Tabla1[[#This Row],[Program Entreg Mes]]</f>
        <v>0</v>
      </c>
    </row>
    <row r="237" spans="1:17">
      <c r="A237" s="824">
        <v>39</v>
      </c>
      <c r="B237" s="824" t="s">
        <v>2441</v>
      </c>
      <c r="C237" s="824" t="s">
        <v>2442</v>
      </c>
      <c r="D237" s="824" t="s">
        <v>76</v>
      </c>
      <c r="E237" s="824" t="s">
        <v>2226</v>
      </c>
      <c r="F237" s="824">
        <v>3</v>
      </c>
      <c r="G237" s="824" t="s">
        <v>2445</v>
      </c>
      <c r="H237" s="824">
        <v>3</v>
      </c>
      <c r="I237" s="824">
        <v>0</v>
      </c>
      <c r="J237" s="824">
        <v>0</v>
      </c>
      <c r="K237" s="825">
        <v>0</v>
      </c>
      <c r="L237" s="825">
        <v>0</v>
      </c>
      <c r="M237" s="824">
        <v>0</v>
      </c>
      <c r="N237" s="824">
        <v>0</v>
      </c>
      <c r="O237" s="824" t="e">
        <v>#DIV/0!</v>
      </c>
      <c r="P237" s="820">
        <f>Tabla1[[#This Row],[Ejec Real Acumu]]-Tabla1[[#This Row],[Proyec Ejec Acumul]]</f>
        <v>0</v>
      </c>
      <c r="Q237" s="820">
        <f>Tabla1[[#This Row],[Ejec Real Mes]]-Tabla1[[#This Row],[Program Entreg Mes]]</f>
        <v>0</v>
      </c>
    </row>
    <row r="238" spans="1:17">
      <c r="A238" s="824">
        <v>40</v>
      </c>
      <c r="B238" s="824" t="s">
        <v>2441</v>
      </c>
      <c r="C238" s="824" t="s">
        <v>2442</v>
      </c>
      <c r="D238" s="824" t="s">
        <v>76</v>
      </c>
      <c r="E238" s="824" t="s">
        <v>2230</v>
      </c>
      <c r="F238" s="824">
        <v>3</v>
      </c>
      <c r="G238" s="824" t="s">
        <v>2445</v>
      </c>
      <c r="H238" s="824">
        <v>4</v>
      </c>
      <c r="I238" s="824">
        <v>1</v>
      </c>
      <c r="J238" s="824">
        <v>1</v>
      </c>
      <c r="K238" s="825">
        <v>0.25</v>
      </c>
      <c r="L238" s="825">
        <v>0.25</v>
      </c>
      <c r="M238" s="824">
        <v>1</v>
      </c>
      <c r="N238" s="824">
        <v>1</v>
      </c>
      <c r="O238" s="824">
        <v>1</v>
      </c>
      <c r="P238" s="820">
        <f>Tabla1[[#This Row],[Ejec Real Acumu]]-Tabla1[[#This Row],[Proyec Ejec Acumul]]</f>
        <v>0</v>
      </c>
      <c r="Q238" s="820">
        <f>Tabla1[[#This Row],[Ejec Real Mes]]-Tabla1[[#This Row],[Program Entreg Mes]]</f>
        <v>0</v>
      </c>
    </row>
    <row r="239" spans="1:17">
      <c r="A239" s="824">
        <v>41</v>
      </c>
      <c r="B239" s="824" t="s">
        <v>2441</v>
      </c>
      <c r="C239" s="824" t="s">
        <v>2442</v>
      </c>
      <c r="D239" s="824" t="s">
        <v>76</v>
      </c>
      <c r="E239" s="824" t="s">
        <v>2234</v>
      </c>
      <c r="F239" s="824">
        <v>3</v>
      </c>
      <c r="G239" s="824" t="s">
        <v>2445</v>
      </c>
      <c r="H239" s="824">
        <v>4</v>
      </c>
      <c r="I239" s="824">
        <v>1</v>
      </c>
      <c r="J239" s="824">
        <v>1</v>
      </c>
      <c r="K239" s="825">
        <v>0.25</v>
      </c>
      <c r="L239" s="825">
        <v>0.25</v>
      </c>
      <c r="M239" s="824">
        <v>1</v>
      </c>
      <c r="N239" s="824">
        <v>1</v>
      </c>
      <c r="O239" s="824">
        <v>1</v>
      </c>
      <c r="P239" s="820">
        <f>Tabla1[[#This Row],[Ejec Real Acumu]]-Tabla1[[#This Row],[Proyec Ejec Acumul]]</f>
        <v>0</v>
      </c>
      <c r="Q239" s="820">
        <f>Tabla1[[#This Row],[Ejec Real Mes]]-Tabla1[[#This Row],[Program Entreg Mes]]</f>
        <v>0</v>
      </c>
    </row>
    <row r="240" spans="1:17">
      <c r="A240" s="824">
        <v>42</v>
      </c>
      <c r="B240" s="824" t="s">
        <v>2441</v>
      </c>
      <c r="C240" s="824" t="s">
        <v>2442</v>
      </c>
      <c r="D240" s="824" t="s">
        <v>76</v>
      </c>
      <c r="E240" s="824" t="s">
        <v>2239</v>
      </c>
      <c r="F240" s="824">
        <v>3</v>
      </c>
      <c r="G240" s="824" t="s">
        <v>2445</v>
      </c>
      <c r="H240" s="824">
        <v>1</v>
      </c>
      <c r="I240" s="824">
        <v>0</v>
      </c>
      <c r="J240" s="824">
        <v>0</v>
      </c>
      <c r="K240" s="825">
        <v>0</v>
      </c>
      <c r="L240" s="825">
        <v>0</v>
      </c>
      <c r="M240" s="824">
        <v>0</v>
      </c>
      <c r="N240" s="824">
        <v>0</v>
      </c>
      <c r="O240" s="824" t="e">
        <v>#DIV/0!</v>
      </c>
      <c r="P240" s="820">
        <f>Tabla1[[#This Row],[Ejec Real Acumu]]-Tabla1[[#This Row],[Proyec Ejec Acumul]]</f>
        <v>0</v>
      </c>
      <c r="Q240" s="820">
        <f>Tabla1[[#This Row],[Ejec Real Mes]]-Tabla1[[#This Row],[Program Entreg Mes]]</f>
        <v>0</v>
      </c>
    </row>
    <row r="241" spans="1:17">
      <c r="A241" s="824">
        <v>43</v>
      </c>
      <c r="B241" s="824" t="s">
        <v>2441</v>
      </c>
      <c r="C241" s="824" t="s">
        <v>2442</v>
      </c>
      <c r="D241" s="824" t="s">
        <v>76</v>
      </c>
      <c r="E241" s="824" t="s">
        <v>2243</v>
      </c>
      <c r="F241" s="824">
        <v>3</v>
      </c>
      <c r="G241" s="824" t="s">
        <v>2445</v>
      </c>
      <c r="H241" s="824">
        <v>3</v>
      </c>
      <c r="I241" s="824">
        <v>0</v>
      </c>
      <c r="J241" s="824">
        <v>0</v>
      </c>
      <c r="K241" s="825">
        <v>0</v>
      </c>
      <c r="L241" s="825">
        <v>0</v>
      </c>
      <c r="M241" s="824">
        <v>0</v>
      </c>
      <c r="N241" s="824">
        <v>0</v>
      </c>
      <c r="O241" s="824" t="e">
        <v>#DIV/0!</v>
      </c>
      <c r="P241" s="820">
        <f>Tabla1[[#This Row],[Ejec Real Acumu]]-Tabla1[[#This Row],[Proyec Ejec Acumul]]</f>
        <v>0</v>
      </c>
      <c r="Q241" s="820">
        <f>Tabla1[[#This Row],[Ejec Real Mes]]-Tabla1[[#This Row],[Program Entreg Mes]]</f>
        <v>0</v>
      </c>
    </row>
    <row r="242" spans="1:17">
      <c r="A242" s="824">
        <v>44</v>
      </c>
      <c r="B242" s="824" t="s">
        <v>2441</v>
      </c>
      <c r="C242" s="824" t="s">
        <v>2442</v>
      </c>
      <c r="D242" s="824" t="s">
        <v>76</v>
      </c>
      <c r="E242" s="824" t="s">
        <v>2247</v>
      </c>
      <c r="F242" s="824">
        <v>3</v>
      </c>
      <c r="G242" s="824" t="s">
        <v>2445</v>
      </c>
      <c r="H242" s="824">
        <v>4</v>
      </c>
      <c r="I242" s="824">
        <v>1</v>
      </c>
      <c r="J242" s="824">
        <v>1</v>
      </c>
      <c r="K242" s="825">
        <v>0.25</v>
      </c>
      <c r="L242" s="825">
        <v>0.25</v>
      </c>
      <c r="M242" s="824">
        <v>1</v>
      </c>
      <c r="N242" s="824">
        <v>1</v>
      </c>
      <c r="O242" s="824">
        <v>1</v>
      </c>
      <c r="P242" s="820">
        <f>Tabla1[[#This Row],[Ejec Real Acumu]]-Tabla1[[#This Row],[Proyec Ejec Acumul]]</f>
        <v>0</v>
      </c>
      <c r="Q242" s="820">
        <f>Tabla1[[#This Row],[Ejec Real Mes]]-Tabla1[[#This Row],[Program Entreg Mes]]</f>
        <v>0</v>
      </c>
    </row>
    <row r="243" spans="1:17">
      <c r="A243" s="824">
        <v>45</v>
      </c>
      <c r="B243" s="824" t="s">
        <v>2441</v>
      </c>
      <c r="C243" s="824" t="s">
        <v>2442</v>
      </c>
      <c r="D243" s="824" t="s">
        <v>68</v>
      </c>
      <c r="E243" s="824" t="s">
        <v>65</v>
      </c>
      <c r="F243" s="824">
        <v>3</v>
      </c>
      <c r="G243" s="824" t="s">
        <v>2445</v>
      </c>
      <c r="H243" s="824">
        <v>4</v>
      </c>
      <c r="I243" s="824">
        <v>0</v>
      </c>
      <c r="J243" s="824">
        <v>0</v>
      </c>
      <c r="K243" s="825">
        <v>0</v>
      </c>
      <c r="L243" s="825">
        <v>0</v>
      </c>
      <c r="M243" s="824">
        <v>0</v>
      </c>
      <c r="N243" s="824">
        <v>0</v>
      </c>
      <c r="O243" s="824" t="e">
        <v>#DIV/0!</v>
      </c>
      <c r="P243" s="820">
        <f>Tabla1[[#This Row],[Ejec Real Acumu]]-Tabla1[[#This Row],[Proyec Ejec Acumul]]</f>
        <v>0</v>
      </c>
      <c r="Q243" s="820">
        <f>Tabla1[[#This Row],[Ejec Real Mes]]-Tabla1[[#This Row],[Program Entreg Mes]]</f>
        <v>0</v>
      </c>
    </row>
    <row r="244" spans="1:17">
      <c r="A244" s="824">
        <v>46</v>
      </c>
      <c r="B244" s="824" t="s">
        <v>2441</v>
      </c>
      <c r="C244" s="824" t="s">
        <v>2442</v>
      </c>
      <c r="D244" s="824" t="s">
        <v>68</v>
      </c>
      <c r="E244" s="824" t="s">
        <v>84</v>
      </c>
      <c r="F244" s="824">
        <v>3</v>
      </c>
      <c r="G244" s="824" t="s">
        <v>2445</v>
      </c>
      <c r="H244" s="824">
        <v>11</v>
      </c>
      <c r="I244" s="824">
        <v>0</v>
      </c>
      <c r="J244" s="824">
        <v>0</v>
      </c>
      <c r="K244" s="825">
        <v>0</v>
      </c>
      <c r="L244" s="825">
        <v>0</v>
      </c>
      <c r="M244" s="824">
        <v>0</v>
      </c>
      <c r="N244" s="824">
        <v>0</v>
      </c>
      <c r="O244" s="824" t="e">
        <v>#DIV/0!</v>
      </c>
      <c r="P244" s="820">
        <f>Tabla1[[#This Row],[Ejec Real Acumu]]-Tabla1[[#This Row],[Proyec Ejec Acumul]]</f>
        <v>0</v>
      </c>
      <c r="Q244" s="820">
        <f>Tabla1[[#This Row],[Ejec Real Mes]]-Tabla1[[#This Row],[Program Entreg Mes]]</f>
        <v>0</v>
      </c>
    </row>
    <row r="245" spans="1:17">
      <c r="A245" s="824">
        <v>47</v>
      </c>
      <c r="B245" s="824" t="s">
        <v>2441</v>
      </c>
      <c r="C245" s="824" t="s">
        <v>2442</v>
      </c>
      <c r="D245" s="824" t="s">
        <v>68</v>
      </c>
      <c r="E245" s="824" t="s">
        <v>105</v>
      </c>
      <c r="F245" s="824">
        <v>3</v>
      </c>
      <c r="G245" s="824" t="s">
        <v>2445</v>
      </c>
      <c r="H245" s="824">
        <v>5</v>
      </c>
      <c r="I245" s="824">
        <v>0</v>
      </c>
      <c r="J245" s="824">
        <v>0</v>
      </c>
      <c r="K245" s="825">
        <v>0</v>
      </c>
      <c r="L245" s="825">
        <v>0</v>
      </c>
      <c r="M245" s="824">
        <v>0</v>
      </c>
      <c r="N245" s="824">
        <v>0</v>
      </c>
      <c r="O245" s="824" t="e">
        <v>#DIV/0!</v>
      </c>
      <c r="P245" s="820">
        <f>Tabla1[[#This Row],[Ejec Real Acumu]]-Tabla1[[#This Row],[Proyec Ejec Acumul]]</f>
        <v>0</v>
      </c>
      <c r="Q245" s="820">
        <f>Tabla1[[#This Row],[Ejec Real Mes]]-Tabla1[[#This Row],[Program Entreg Mes]]</f>
        <v>0</v>
      </c>
    </row>
    <row r="246" spans="1:17">
      <c r="A246" s="824">
        <v>48</v>
      </c>
      <c r="B246" s="824" t="s">
        <v>2441</v>
      </c>
      <c r="C246" s="824" t="s">
        <v>2442</v>
      </c>
      <c r="D246" s="824" t="s">
        <v>68</v>
      </c>
      <c r="E246" s="824" t="s">
        <v>2260</v>
      </c>
      <c r="F246" s="824">
        <v>3</v>
      </c>
      <c r="G246" s="824" t="s">
        <v>2445</v>
      </c>
      <c r="H246" s="824">
        <v>2</v>
      </c>
      <c r="I246" s="824">
        <v>0</v>
      </c>
      <c r="J246" s="824">
        <v>0</v>
      </c>
      <c r="K246" s="825">
        <v>0</v>
      </c>
      <c r="L246" s="825">
        <v>0</v>
      </c>
      <c r="M246" s="824">
        <v>0</v>
      </c>
      <c r="N246" s="824">
        <v>0</v>
      </c>
      <c r="O246" s="824" t="e">
        <v>#DIV/0!</v>
      </c>
      <c r="P246" s="820">
        <f>Tabla1[[#This Row],[Ejec Real Acumu]]-Tabla1[[#This Row],[Proyec Ejec Acumul]]</f>
        <v>0</v>
      </c>
      <c r="Q246" s="820">
        <f>Tabla1[[#This Row],[Ejec Real Mes]]-Tabla1[[#This Row],[Program Entreg Mes]]</f>
        <v>0</v>
      </c>
    </row>
    <row r="247" spans="1:17">
      <c r="A247" s="824">
        <v>49</v>
      </c>
      <c r="B247" s="824" t="s">
        <v>2441</v>
      </c>
      <c r="C247" s="824" t="s">
        <v>2442</v>
      </c>
      <c r="D247" s="824" t="s">
        <v>68</v>
      </c>
      <c r="E247" s="824" t="s">
        <v>2263</v>
      </c>
      <c r="F247" s="824">
        <v>3</v>
      </c>
      <c r="G247" s="824" t="s">
        <v>2445</v>
      </c>
      <c r="H247" s="824">
        <v>1</v>
      </c>
      <c r="I247" s="824">
        <v>0</v>
      </c>
      <c r="J247" s="824">
        <v>0</v>
      </c>
      <c r="K247" s="825">
        <v>0</v>
      </c>
      <c r="L247" s="825">
        <v>0</v>
      </c>
      <c r="M247" s="824">
        <v>0</v>
      </c>
      <c r="N247" s="824">
        <v>0</v>
      </c>
      <c r="O247" s="824" t="e">
        <v>#DIV/0!</v>
      </c>
      <c r="P247" s="820">
        <f>Tabla1[[#This Row],[Ejec Real Acumu]]-Tabla1[[#This Row],[Proyec Ejec Acumul]]</f>
        <v>0</v>
      </c>
      <c r="Q247" s="820">
        <f>Tabla1[[#This Row],[Ejec Real Mes]]-Tabla1[[#This Row],[Program Entreg Mes]]</f>
        <v>0</v>
      </c>
    </row>
    <row r="248" spans="1:17">
      <c r="A248" s="824">
        <v>50</v>
      </c>
      <c r="B248" s="824" t="s">
        <v>2441</v>
      </c>
      <c r="C248" s="824" t="s">
        <v>2442</v>
      </c>
      <c r="D248" s="824" t="s">
        <v>68</v>
      </c>
      <c r="E248" s="824" t="s">
        <v>201</v>
      </c>
      <c r="F248" s="824">
        <v>3</v>
      </c>
      <c r="G248" s="824" t="s">
        <v>2445</v>
      </c>
      <c r="H248" s="824">
        <v>3</v>
      </c>
      <c r="I248" s="824">
        <v>0</v>
      </c>
      <c r="J248" s="824">
        <v>0</v>
      </c>
      <c r="K248" s="825">
        <v>0</v>
      </c>
      <c r="L248" s="825">
        <v>0</v>
      </c>
      <c r="M248" s="824">
        <v>0</v>
      </c>
      <c r="N248" s="824">
        <v>0</v>
      </c>
      <c r="O248" s="824" t="e">
        <v>#DIV/0!</v>
      </c>
      <c r="P248" s="820">
        <f>Tabla1[[#This Row],[Ejec Real Acumu]]-Tabla1[[#This Row],[Proyec Ejec Acumul]]</f>
        <v>0</v>
      </c>
      <c r="Q248" s="820">
        <f>Tabla1[[#This Row],[Ejec Real Mes]]-Tabla1[[#This Row],[Program Entreg Mes]]</f>
        <v>0</v>
      </c>
    </row>
    <row r="249" spans="1:17">
      <c r="A249" s="824">
        <v>51</v>
      </c>
      <c r="B249" s="824" t="s">
        <v>2441</v>
      </c>
      <c r="C249" s="824" t="s">
        <v>2442</v>
      </c>
      <c r="D249" s="824" t="s">
        <v>68</v>
      </c>
      <c r="E249" s="824" t="s">
        <v>246</v>
      </c>
      <c r="F249" s="824">
        <v>3</v>
      </c>
      <c r="G249" s="824" t="s">
        <v>2445</v>
      </c>
      <c r="H249" s="824">
        <v>1</v>
      </c>
      <c r="I249" s="824">
        <v>0</v>
      </c>
      <c r="J249" s="824">
        <v>0</v>
      </c>
      <c r="K249" s="825">
        <v>0</v>
      </c>
      <c r="L249" s="825">
        <v>0</v>
      </c>
      <c r="M249" s="824">
        <v>0</v>
      </c>
      <c r="N249" s="824">
        <v>0</v>
      </c>
      <c r="O249" s="824" t="e">
        <v>#DIV/0!</v>
      </c>
      <c r="P249" s="820">
        <f>Tabla1[[#This Row],[Ejec Real Acumu]]-Tabla1[[#This Row],[Proyec Ejec Acumul]]</f>
        <v>0</v>
      </c>
      <c r="Q249" s="820">
        <f>Tabla1[[#This Row],[Ejec Real Mes]]-Tabla1[[#This Row],[Program Entreg Mes]]</f>
        <v>0</v>
      </c>
    </row>
    <row r="250" spans="1:17">
      <c r="A250" s="824">
        <v>52</v>
      </c>
      <c r="B250" s="824" t="s">
        <v>2441</v>
      </c>
      <c r="C250" s="824" t="s">
        <v>2442</v>
      </c>
      <c r="D250" s="824" t="s">
        <v>68</v>
      </c>
      <c r="E250" s="824" t="s">
        <v>256</v>
      </c>
      <c r="F250" s="824">
        <v>3</v>
      </c>
      <c r="G250" s="824" t="s">
        <v>2445</v>
      </c>
      <c r="H250" s="824">
        <v>5</v>
      </c>
      <c r="I250" s="824">
        <v>0</v>
      </c>
      <c r="J250" s="824">
        <v>0</v>
      </c>
      <c r="K250" s="825">
        <v>0</v>
      </c>
      <c r="L250" s="825">
        <v>0</v>
      </c>
      <c r="M250" s="824">
        <v>0</v>
      </c>
      <c r="N250" s="824">
        <v>0</v>
      </c>
      <c r="O250" s="824" t="e">
        <v>#DIV/0!</v>
      </c>
      <c r="P250" s="820">
        <f>Tabla1[[#This Row],[Ejec Real Acumu]]-Tabla1[[#This Row],[Proyec Ejec Acumul]]</f>
        <v>0</v>
      </c>
      <c r="Q250" s="820">
        <f>Tabla1[[#This Row],[Ejec Real Mes]]-Tabla1[[#This Row],[Program Entreg Mes]]</f>
        <v>0</v>
      </c>
    </row>
    <row r="251" spans="1:17">
      <c r="A251" s="824">
        <v>53</v>
      </c>
      <c r="B251" s="824" t="s">
        <v>2441</v>
      </c>
      <c r="C251" s="824" t="s">
        <v>2442</v>
      </c>
      <c r="D251" s="824" t="s">
        <v>68</v>
      </c>
      <c r="E251" s="824" t="s">
        <v>292</v>
      </c>
      <c r="F251" s="824">
        <v>3</v>
      </c>
      <c r="G251" s="824" t="s">
        <v>2445</v>
      </c>
      <c r="H251" s="824">
        <v>6</v>
      </c>
      <c r="I251" s="824">
        <v>0</v>
      </c>
      <c r="J251" s="824">
        <v>0</v>
      </c>
      <c r="K251" s="825">
        <v>0</v>
      </c>
      <c r="L251" s="825">
        <v>0</v>
      </c>
      <c r="M251" s="824">
        <v>0</v>
      </c>
      <c r="N251" s="824">
        <v>0</v>
      </c>
      <c r="O251" s="824" t="e">
        <v>#DIV/0!</v>
      </c>
      <c r="P251" s="820">
        <f>Tabla1[[#This Row],[Ejec Real Acumu]]-Tabla1[[#This Row],[Proyec Ejec Acumul]]</f>
        <v>0</v>
      </c>
      <c r="Q251" s="820">
        <f>Tabla1[[#This Row],[Ejec Real Mes]]-Tabla1[[#This Row],[Program Entreg Mes]]</f>
        <v>0</v>
      </c>
    </row>
    <row r="252" spans="1:17">
      <c r="A252" s="824">
        <v>54</v>
      </c>
      <c r="B252" s="824" t="s">
        <v>2441</v>
      </c>
      <c r="C252" s="824" t="s">
        <v>2442</v>
      </c>
      <c r="D252" s="824" t="s">
        <v>68</v>
      </c>
      <c r="E252" s="824" t="s">
        <v>2278</v>
      </c>
      <c r="F252" s="824">
        <v>3</v>
      </c>
      <c r="G252" s="824" t="s">
        <v>2445</v>
      </c>
      <c r="H252" s="824">
        <v>1</v>
      </c>
      <c r="I252" s="824">
        <v>0</v>
      </c>
      <c r="J252" s="824">
        <v>0</v>
      </c>
      <c r="K252" s="825">
        <v>0</v>
      </c>
      <c r="L252" s="825">
        <v>0</v>
      </c>
      <c r="M252" s="824">
        <v>0</v>
      </c>
      <c r="N252" s="824">
        <v>0</v>
      </c>
      <c r="O252" s="824" t="e">
        <v>#DIV/0!</v>
      </c>
      <c r="P252" s="820">
        <f>Tabla1[[#This Row],[Ejec Real Acumu]]-Tabla1[[#This Row],[Proyec Ejec Acumul]]</f>
        <v>0</v>
      </c>
      <c r="Q252" s="820">
        <f>Tabla1[[#This Row],[Ejec Real Mes]]-Tabla1[[#This Row],[Program Entreg Mes]]</f>
        <v>0</v>
      </c>
    </row>
    <row r="253" spans="1:17">
      <c r="A253" s="824">
        <v>55</v>
      </c>
      <c r="B253" s="824" t="s">
        <v>2441</v>
      </c>
      <c r="C253" s="824" t="s">
        <v>2442</v>
      </c>
      <c r="D253" s="824" t="s">
        <v>68</v>
      </c>
      <c r="E253" s="824" t="s">
        <v>334</v>
      </c>
      <c r="F253" s="824">
        <v>3</v>
      </c>
      <c r="G253" s="824" t="s">
        <v>2445</v>
      </c>
      <c r="H253" s="824">
        <v>12</v>
      </c>
      <c r="I253" s="824">
        <v>0</v>
      </c>
      <c r="J253" s="824">
        <v>0</v>
      </c>
      <c r="K253" s="825">
        <v>0</v>
      </c>
      <c r="L253" s="825">
        <v>0</v>
      </c>
      <c r="M253" s="824">
        <v>0</v>
      </c>
      <c r="N253" s="824">
        <v>0</v>
      </c>
      <c r="O253" s="824" t="e">
        <v>#DIV/0!</v>
      </c>
      <c r="P253" s="820">
        <f>Tabla1[[#This Row],[Ejec Real Acumu]]-Tabla1[[#This Row],[Proyec Ejec Acumul]]</f>
        <v>0</v>
      </c>
      <c r="Q253" s="820">
        <f>Tabla1[[#This Row],[Ejec Real Mes]]-Tabla1[[#This Row],[Program Entreg Mes]]</f>
        <v>0</v>
      </c>
    </row>
    <row r="254" spans="1:17">
      <c r="A254" s="824">
        <v>56</v>
      </c>
      <c r="B254" s="824" t="s">
        <v>2441</v>
      </c>
      <c r="C254" s="824" t="s">
        <v>2442</v>
      </c>
      <c r="D254" s="824" t="s">
        <v>68</v>
      </c>
      <c r="E254" s="824" t="s">
        <v>340</v>
      </c>
      <c r="F254" s="824">
        <v>3</v>
      </c>
      <c r="G254" s="824" t="s">
        <v>2445</v>
      </c>
      <c r="H254" s="824">
        <v>4</v>
      </c>
      <c r="I254" s="824">
        <v>0</v>
      </c>
      <c r="J254" s="824">
        <v>0</v>
      </c>
      <c r="K254" s="825">
        <v>0</v>
      </c>
      <c r="L254" s="825">
        <v>0</v>
      </c>
      <c r="M254" s="824">
        <v>0</v>
      </c>
      <c r="N254" s="824">
        <v>0</v>
      </c>
      <c r="O254" s="824" t="e">
        <v>#DIV/0!</v>
      </c>
      <c r="P254" s="820">
        <f>Tabla1[[#This Row],[Ejec Real Acumu]]-Tabla1[[#This Row],[Proyec Ejec Acumul]]</f>
        <v>0</v>
      </c>
      <c r="Q254" s="820">
        <f>Tabla1[[#This Row],[Ejec Real Mes]]-Tabla1[[#This Row],[Program Entreg Mes]]</f>
        <v>0</v>
      </c>
    </row>
    <row r="255" spans="1:17">
      <c r="A255" s="824">
        <v>57</v>
      </c>
      <c r="B255" s="824" t="s">
        <v>2441</v>
      </c>
      <c r="C255" s="824" t="s">
        <v>2442</v>
      </c>
      <c r="D255" s="824" t="s">
        <v>68</v>
      </c>
      <c r="E255" s="824" t="s">
        <v>348</v>
      </c>
      <c r="F255" s="824">
        <v>3</v>
      </c>
      <c r="G255" s="824" t="s">
        <v>2445</v>
      </c>
      <c r="H255" s="824">
        <v>5</v>
      </c>
      <c r="I255" s="824">
        <v>1</v>
      </c>
      <c r="J255" s="824">
        <v>1</v>
      </c>
      <c r="K255" s="825">
        <v>0.2</v>
      </c>
      <c r="L255" s="825">
        <v>0.2</v>
      </c>
      <c r="M255" s="824">
        <v>1</v>
      </c>
      <c r="N255" s="824">
        <v>1</v>
      </c>
      <c r="O255" s="824">
        <v>1</v>
      </c>
      <c r="P255" s="820">
        <f>Tabla1[[#This Row],[Ejec Real Acumu]]-Tabla1[[#This Row],[Proyec Ejec Acumul]]</f>
        <v>0</v>
      </c>
      <c r="Q255" s="820">
        <f>Tabla1[[#This Row],[Ejec Real Mes]]-Tabla1[[#This Row],[Program Entreg Mes]]</f>
        <v>0</v>
      </c>
    </row>
    <row r="256" spans="1:17">
      <c r="A256" s="824">
        <v>58</v>
      </c>
      <c r="B256" s="824" t="s">
        <v>2441</v>
      </c>
      <c r="C256" s="824" t="s">
        <v>2442</v>
      </c>
      <c r="D256" s="824" t="s">
        <v>68</v>
      </c>
      <c r="E256" s="824" t="s">
        <v>357</v>
      </c>
      <c r="F256" s="824">
        <v>3</v>
      </c>
      <c r="G256" s="824" t="s">
        <v>2445</v>
      </c>
      <c r="H256" s="824">
        <v>9</v>
      </c>
      <c r="I256" s="824">
        <v>1</v>
      </c>
      <c r="J256" s="824">
        <v>1</v>
      </c>
      <c r="K256" s="825">
        <v>0.1111111111111111</v>
      </c>
      <c r="L256" s="825">
        <v>0.1111111111111111</v>
      </c>
      <c r="M256" s="824">
        <v>0</v>
      </c>
      <c r="N256" s="824">
        <v>0</v>
      </c>
      <c r="O256" s="824" t="e">
        <v>#DIV/0!</v>
      </c>
      <c r="P256" s="820">
        <f>Tabla1[[#This Row],[Ejec Real Acumu]]-Tabla1[[#This Row],[Proyec Ejec Acumul]]</f>
        <v>0</v>
      </c>
      <c r="Q256" s="820">
        <f>Tabla1[[#This Row],[Ejec Real Mes]]-Tabla1[[#This Row],[Program Entreg Mes]]</f>
        <v>0</v>
      </c>
    </row>
    <row r="257" spans="1:17">
      <c r="A257" s="824">
        <v>59</v>
      </c>
      <c r="B257" s="824" t="s">
        <v>2441</v>
      </c>
      <c r="C257" s="824" t="s">
        <v>2442</v>
      </c>
      <c r="D257" s="824" t="s">
        <v>68</v>
      </c>
      <c r="E257" s="824" t="s">
        <v>366</v>
      </c>
      <c r="F257" s="824">
        <v>3</v>
      </c>
      <c r="G257" s="824" t="s">
        <v>2445</v>
      </c>
      <c r="H257" s="824">
        <v>1</v>
      </c>
      <c r="I257" s="824">
        <v>0</v>
      </c>
      <c r="J257" s="824">
        <v>0</v>
      </c>
      <c r="K257" s="825">
        <v>0</v>
      </c>
      <c r="L257" s="825">
        <v>0</v>
      </c>
      <c r="M257" s="824">
        <v>0</v>
      </c>
      <c r="N257" s="824">
        <v>0</v>
      </c>
      <c r="O257" s="824" t="e">
        <v>#DIV/0!</v>
      </c>
      <c r="P257" s="820">
        <f>Tabla1[[#This Row],[Ejec Real Acumu]]-Tabla1[[#This Row],[Proyec Ejec Acumul]]</f>
        <v>0</v>
      </c>
      <c r="Q257" s="820">
        <f>Tabla1[[#This Row],[Ejec Real Mes]]-Tabla1[[#This Row],[Program Entreg Mes]]</f>
        <v>0</v>
      </c>
    </row>
    <row r="258" spans="1:17">
      <c r="A258" s="824">
        <v>60</v>
      </c>
      <c r="B258" s="824" t="s">
        <v>2441</v>
      </c>
      <c r="C258" s="824" t="s">
        <v>2442</v>
      </c>
      <c r="D258" s="824" t="s">
        <v>68</v>
      </c>
      <c r="E258" s="824" t="s">
        <v>370</v>
      </c>
      <c r="F258" s="824">
        <v>3</v>
      </c>
      <c r="G258" s="824" t="s">
        <v>2445</v>
      </c>
      <c r="H258" s="824">
        <v>2</v>
      </c>
      <c r="I258" s="824">
        <v>0</v>
      </c>
      <c r="J258" s="824">
        <v>0</v>
      </c>
      <c r="K258" s="825">
        <v>0</v>
      </c>
      <c r="L258" s="825">
        <v>0</v>
      </c>
      <c r="M258" s="824">
        <v>0</v>
      </c>
      <c r="N258" s="824">
        <v>0</v>
      </c>
      <c r="O258" s="824" t="e">
        <v>#DIV/0!</v>
      </c>
      <c r="P258" s="820">
        <f>Tabla1[[#This Row],[Ejec Real Acumu]]-Tabla1[[#This Row],[Proyec Ejec Acumul]]</f>
        <v>0</v>
      </c>
      <c r="Q258" s="820">
        <f>Tabla1[[#This Row],[Ejec Real Mes]]-Tabla1[[#This Row],[Program Entreg Mes]]</f>
        <v>0</v>
      </c>
    </row>
    <row r="259" spans="1:17">
      <c r="A259" s="824">
        <v>61</v>
      </c>
      <c r="B259" s="824" t="s">
        <v>2441</v>
      </c>
      <c r="C259" s="824" t="s">
        <v>2442</v>
      </c>
      <c r="D259" s="824" t="s">
        <v>68</v>
      </c>
      <c r="E259" s="824" t="s">
        <v>434</v>
      </c>
      <c r="F259" s="824">
        <v>3</v>
      </c>
      <c r="G259" s="824" t="s">
        <v>2445</v>
      </c>
      <c r="H259" s="824">
        <v>2</v>
      </c>
      <c r="I259" s="824">
        <v>0</v>
      </c>
      <c r="J259" s="824">
        <v>0</v>
      </c>
      <c r="K259" s="825">
        <v>0</v>
      </c>
      <c r="L259" s="825">
        <v>0</v>
      </c>
      <c r="M259" s="824">
        <v>0</v>
      </c>
      <c r="N259" s="824">
        <v>0</v>
      </c>
      <c r="O259" s="824" t="e">
        <v>#DIV/0!</v>
      </c>
      <c r="P259" s="820">
        <f>Tabla1[[#This Row],[Ejec Real Acumu]]-Tabla1[[#This Row],[Proyec Ejec Acumul]]</f>
        <v>0</v>
      </c>
      <c r="Q259" s="820">
        <f>Tabla1[[#This Row],[Ejec Real Mes]]-Tabla1[[#This Row],[Program Entreg Mes]]</f>
        <v>0</v>
      </c>
    </row>
    <row r="260" spans="1:17">
      <c r="A260" s="824">
        <v>62</v>
      </c>
      <c r="B260" s="824" t="s">
        <v>2441</v>
      </c>
      <c r="C260" s="824" t="s">
        <v>2442</v>
      </c>
      <c r="D260" s="824" t="s">
        <v>68</v>
      </c>
      <c r="E260" s="824" t="s">
        <v>437</v>
      </c>
      <c r="F260" s="824">
        <v>3</v>
      </c>
      <c r="G260" s="824" t="s">
        <v>2445</v>
      </c>
      <c r="H260" s="824">
        <v>1</v>
      </c>
      <c r="I260" s="824">
        <v>0</v>
      </c>
      <c r="J260" s="824">
        <v>0</v>
      </c>
      <c r="K260" s="825">
        <v>0</v>
      </c>
      <c r="L260" s="825">
        <v>0</v>
      </c>
      <c r="M260" s="824">
        <v>0</v>
      </c>
      <c r="N260" s="824">
        <v>0</v>
      </c>
      <c r="O260" s="824" t="e">
        <v>#DIV/0!</v>
      </c>
      <c r="P260" s="820">
        <f>Tabla1[[#This Row],[Ejec Real Acumu]]-Tabla1[[#This Row],[Proyec Ejec Acumul]]</f>
        <v>0</v>
      </c>
      <c r="Q260" s="820">
        <f>Tabla1[[#This Row],[Ejec Real Mes]]-Tabla1[[#This Row],[Program Entreg Mes]]</f>
        <v>0</v>
      </c>
    </row>
    <row r="261" spans="1:17">
      <c r="A261" s="824">
        <v>63</v>
      </c>
      <c r="B261" s="824" t="s">
        <v>2441</v>
      </c>
      <c r="C261" s="824" t="s">
        <v>2442</v>
      </c>
      <c r="D261" s="824" t="s">
        <v>68</v>
      </c>
      <c r="E261" s="824" t="s">
        <v>455</v>
      </c>
      <c r="F261" s="824">
        <v>3</v>
      </c>
      <c r="G261" s="824" t="s">
        <v>2445</v>
      </c>
      <c r="H261" s="824">
        <v>8</v>
      </c>
      <c r="I261" s="824">
        <v>0</v>
      </c>
      <c r="J261" s="824">
        <v>0</v>
      </c>
      <c r="K261" s="825">
        <v>0</v>
      </c>
      <c r="L261" s="825">
        <v>0</v>
      </c>
      <c r="M261" s="824">
        <v>0</v>
      </c>
      <c r="N261" s="824">
        <v>0</v>
      </c>
      <c r="O261" s="824" t="e">
        <v>#DIV/0!</v>
      </c>
      <c r="P261" s="820">
        <f>Tabla1[[#This Row],[Ejec Real Acumu]]-Tabla1[[#This Row],[Proyec Ejec Acumul]]</f>
        <v>0</v>
      </c>
      <c r="Q261" s="820">
        <f>Tabla1[[#This Row],[Ejec Real Mes]]-Tabla1[[#This Row],[Program Entreg Mes]]</f>
        <v>0</v>
      </c>
    </row>
    <row r="262" spans="1:17">
      <c r="A262" s="824">
        <v>64</v>
      </c>
      <c r="B262" s="824" t="s">
        <v>2441</v>
      </c>
      <c r="C262" s="824" t="s">
        <v>2442</v>
      </c>
      <c r="D262" s="824" t="s">
        <v>68</v>
      </c>
      <c r="E262" s="824" t="s">
        <v>462</v>
      </c>
      <c r="F262" s="824">
        <v>3</v>
      </c>
      <c r="G262" s="824" t="s">
        <v>2445</v>
      </c>
      <c r="H262" s="824">
        <v>4</v>
      </c>
      <c r="I262" s="824">
        <v>0</v>
      </c>
      <c r="J262" s="824">
        <v>0</v>
      </c>
      <c r="K262" s="825">
        <v>0</v>
      </c>
      <c r="L262" s="825">
        <v>0</v>
      </c>
      <c r="M262" s="824">
        <v>0</v>
      </c>
      <c r="N262" s="824">
        <v>0</v>
      </c>
      <c r="O262" s="824" t="e">
        <v>#DIV/0!</v>
      </c>
      <c r="P262" s="820">
        <f>Tabla1[[#This Row],[Ejec Real Acumu]]-Tabla1[[#This Row],[Proyec Ejec Acumul]]</f>
        <v>0</v>
      </c>
      <c r="Q262" s="820">
        <f>Tabla1[[#This Row],[Ejec Real Mes]]-Tabla1[[#This Row],[Program Entreg Mes]]</f>
        <v>0</v>
      </c>
    </row>
    <row r="263" spans="1:17">
      <c r="A263" s="824">
        <v>65</v>
      </c>
      <c r="B263" s="824" t="s">
        <v>2441</v>
      </c>
      <c r="C263" s="824" t="s">
        <v>2442</v>
      </c>
      <c r="D263" s="824" t="s">
        <v>68</v>
      </c>
      <c r="E263" s="824" t="s">
        <v>466</v>
      </c>
      <c r="F263" s="824">
        <v>3</v>
      </c>
      <c r="G263" s="824" t="s">
        <v>2445</v>
      </c>
      <c r="H263" s="824">
        <v>1</v>
      </c>
      <c r="I263" s="824">
        <v>0</v>
      </c>
      <c r="J263" s="824">
        <v>0</v>
      </c>
      <c r="K263" s="825">
        <v>0</v>
      </c>
      <c r="L263" s="825">
        <v>0</v>
      </c>
      <c r="M263" s="824">
        <v>0</v>
      </c>
      <c r="N263" s="824">
        <v>0</v>
      </c>
      <c r="O263" s="824" t="e">
        <v>#DIV/0!</v>
      </c>
      <c r="P263" s="820">
        <f>Tabla1[[#This Row],[Ejec Real Acumu]]-Tabla1[[#This Row],[Proyec Ejec Acumul]]</f>
        <v>0</v>
      </c>
      <c r="Q263" s="820">
        <f>Tabla1[[#This Row],[Ejec Real Mes]]-Tabla1[[#This Row],[Program Entreg Mes]]</f>
        <v>0</v>
      </c>
    </row>
    <row r="264" spans="1:17">
      <c r="A264" s="824">
        <v>66</v>
      </c>
      <c r="B264" s="824" t="s">
        <v>2441</v>
      </c>
      <c r="C264" s="824" t="s">
        <v>2442</v>
      </c>
      <c r="D264" s="824" t="s">
        <v>68</v>
      </c>
      <c r="E264" s="824" t="s">
        <v>2312</v>
      </c>
      <c r="F264" s="824">
        <v>3</v>
      </c>
      <c r="G264" s="824" t="s">
        <v>2445</v>
      </c>
      <c r="H264" s="824">
        <v>1</v>
      </c>
      <c r="I264" s="824">
        <v>0</v>
      </c>
      <c r="J264" s="824">
        <v>0</v>
      </c>
      <c r="K264" s="825">
        <v>0</v>
      </c>
      <c r="L264" s="825">
        <v>0</v>
      </c>
      <c r="M264" s="824">
        <v>0</v>
      </c>
      <c r="N264" s="824">
        <v>0</v>
      </c>
      <c r="O264" s="824" t="e">
        <v>#DIV/0!</v>
      </c>
      <c r="P264" s="820">
        <f>Tabla1[[#This Row],[Ejec Real Acumu]]-Tabla1[[#This Row],[Proyec Ejec Acumul]]</f>
        <v>0</v>
      </c>
      <c r="Q264" s="820">
        <f>Tabla1[[#This Row],[Ejec Real Mes]]-Tabla1[[#This Row],[Program Entreg Mes]]</f>
        <v>0</v>
      </c>
    </row>
    <row r="265" spans="1:17">
      <c r="A265" s="824">
        <v>67</v>
      </c>
      <c r="B265" s="824" t="s">
        <v>2441</v>
      </c>
      <c r="C265" s="824" t="s">
        <v>2442</v>
      </c>
      <c r="D265" s="824" t="s">
        <v>68</v>
      </c>
      <c r="E265" s="824" t="s">
        <v>2314</v>
      </c>
      <c r="F265" s="824">
        <v>3</v>
      </c>
      <c r="G265" s="824" t="s">
        <v>2445</v>
      </c>
      <c r="H265" s="824">
        <v>1</v>
      </c>
      <c r="I265" s="824">
        <v>0</v>
      </c>
      <c r="J265" s="824">
        <v>0</v>
      </c>
      <c r="K265" s="825">
        <v>0</v>
      </c>
      <c r="L265" s="825">
        <v>0</v>
      </c>
      <c r="M265" s="824">
        <v>0</v>
      </c>
      <c r="N265" s="824">
        <v>0</v>
      </c>
      <c r="O265" s="824" t="e">
        <v>#DIV/0!</v>
      </c>
      <c r="P265" s="820">
        <f>Tabla1[[#This Row],[Ejec Real Acumu]]-Tabla1[[#This Row],[Proyec Ejec Acumul]]</f>
        <v>0</v>
      </c>
      <c r="Q265" s="820">
        <f>Tabla1[[#This Row],[Ejec Real Mes]]-Tabla1[[#This Row],[Program Entreg Mes]]</f>
        <v>0</v>
      </c>
    </row>
    <row r="266" spans="1:17">
      <c r="A266" s="824">
        <v>68</v>
      </c>
      <c r="B266" s="824" t="s">
        <v>2441</v>
      </c>
      <c r="C266" s="824" t="s">
        <v>2442</v>
      </c>
      <c r="D266" s="824" t="s">
        <v>68</v>
      </c>
      <c r="E266" s="824" t="s">
        <v>2316</v>
      </c>
      <c r="F266" s="824">
        <v>3</v>
      </c>
      <c r="G266" s="824" t="s">
        <v>2445</v>
      </c>
      <c r="H266" s="824">
        <v>22</v>
      </c>
      <c r="I266" s="824">
        <v>0</v>
      </c>
      <c r="J266" s="824">
        <v>0</v>
      </c>
      <c r="K266" s="825">
        <v>0</v>
      </c>
      <c r="L266" s="825">
        <v>0</v>
      </c>
      <c r="M266" s="824">
        <v>0</v>
      </c>
      <c r="N266" s="824">
        <v>0</v>
      </c>
      <c r="O266" s="824" t="e">
        <v>#DIV/0!</v>
      </c>
      <c r="P266" s="820">
        <f>Tabla1[[#This Row],[Ejec Real Acumu]]-Tabla1[[#This Row],[Proyec Ejec Acumul]]</f>
        <v>0</v>
      </c>
      <c r="Q266" s="820">
        <f>Tabla1[[#This Row],[Ejec Real Mes]]-Tabla1[[#This Row],[Program Entreg Mes]]</f>
        <v>0</v>
      </c>
    </row>
    <row r="267" spans="1:17">
      <c r="A267" s="824">
        <v>69</v>
      </c>
      <c r="B267" s="824" t="s">
        <v>2441</v>
      </c>
      <c r="C267" s="824" t="s">
        <v>2442</v>
      </c>
      <c r="D267" s="824" t="s">
        <v>46</v>
      </c>
      <c r="E267" s="824" t="s">
        <v>43</v>
      </c>
      <c r="F267" s="824">
        <v>3</v>
      </c>
      <c r="G267" s="824" t="s">
        <v>2445</v>
      </c>
      <c r="H267" s="824">
        <v>15</v>
      </c>
      <c r="I267" s="824">
        <v>2</v>
      </c>
      <c r="J267" s="824">
        <v>2</v>
      </c>
      <c r="K267" s="825">
        <v>0.13333333333333333</v>
      </c>
      <c r="L267" s="825">
        <v>0.13333333333333333</v>
      </c>
      <c r="M267" s="824">
        <v>1</v>
      </c>
      <c r="N267" s="824">
        <v>1</v>
      </c>
      <c r="O267" s="824">
        <v>1</v>
      </c>
      <c r="P267" s="820">
        <f>Tabla1[[#This Row],[Ejec Real Acumu]]-Tabla1[[#This Row],[Proyec Ejec Acumul]]</f>
        <v>0</v>
      </c>
      <c r="Q267" s="820">
        <f>Tabla1[[#This Row],[Ejec Real Mes]]-Tabla1[[#This Row],[Program Entreg Mes]]</f>
        <v>0</v>
      </c>
    </row>
    <row r="268" spans="1:17">
      <c r="A268" s="824">
        <v>70</v>
      </c>
      <c r="B268" s="824" t="s">
        <v>2441</v>
      </c>
      <c r="C268" s="824" t="s">
        <v>2442</v>
      </c>
      <c r="D268" s="824" t="s">
        <v>46</v>
      </c>
      <c r="E268" s="824" t="s">
        <v>2329</v>
      </c>
      <c r="F268" s="824">
        <v>3</v>
      </c>
      <c r="G268" s="824" t="s">
        <v>2445</v>
      </c>
      <c r="H268" s="824">
        <v>3</v>
      </c>
      <c r="I268" s="824">
        <v>0</v>
      </c>
      <c r="J268" s="824">
        <v>0</v>
      </c>
      <c r="K268" s="825">
        <v>0</v>
      </c>
      <c r="L268" s="825">
        <v>0</v>
      </c>
      <c r="M268" s="824">
        <v>0</v>
      </c>
      <c r="N268" s="824">
        <v>0</v>
      </c>
      <c r="O268" s="824" t="e">
        <v>#DIV/0!</v>
      </c>
      <c r="P268" s="820">
        <f>Tabla1[[#This Row],[Ejec Real Acumu]]-Tabla1[[#This Row],[Proyec Ejec Acumul]]</f>
        <v>0</v>
      </c>
      <c r="Q268" s="820">
        <f>Tabla1[[#This Row],[Ejec Real Mes]]-Tabla1[[#This Row],[Program Entreg Mes]]</f>
        <v>0</v>
      </c>
    </row>
    <row r="269" spans="1:17">
      <c r="A269" s="824">
        <v>71</v>
      </c>
      <c r="B269" s="824" t="s">
        <v>2441</v>
      </c>
      <c r="C269" s="824" t="s">
        <v>2442</v>
      </c>
      <c r="D269" s="824" t="s">
        <v>46</v>
      </c>
      <c r="E269" s="824" t="s">
        <v>121</v>
      </c>
      <c r="F269" s="824">
        <v>3</v>
      </c>
      <c r="G269" s="824" t="s">
        <v>2445</v>
      </c>
      <c r="H269" s="824">
        <v>1</v>
      </c>
      <c r="I269" s="824">
        <v>0</v>
      </c>
      <c r="J269" s="824">
        <v>0</v>
      </c>
      <c r="K269" s="825">
        <v>0</v>
      </c>
      <c r="L269" s="825">
        <v>0</v>
      </c>
      <c r="M269" s="824">
        <v>0</v>
      </c>
      <c r="N269" s="824">
        <v>0</v>
      </c>
      <c r="O269" s="824" t="e">
        <v>#DIV/0!</v>
      </c>
      <c r="P269" s="820">
        <f>Tabla1[[#This Row],[Ejec Real Acumu]]-Tabla1[[#This Row],[Proyec Ejec Acumul]]</f>
        <v>0</v>
      </c>
      <c r="Q269" s="820">
        <f>Tabla1[[#This Row],[Ejec Real Mes]]-Tabla1[[#This Row],[Program Entreg Mes]]</f>
        <v>0</v>
      </c>
    </row>
    <row r="270" spans="1:17">
      <c r="A270" s="824">
        <v>72</v>
      </c>
      <c r="B270" s="824" t="s">
        <v>2441</v>
      </c>
      <c r="C270" s="824" t="s">
        <v>2442</v>
      </c>
      <c r="D270" s="824" t="s">
        <v>46</v>
      </c>
      <c r="E270" s="824" t="s">
        <v>131</v>
      </c>
      <c r="F270" s="824">
        <v>3</v>
      </c>
      <c r="G270" s="824" t="s">
        <v>2445</v>
      </c>
      <c r="H270" s="824">
        <v>4</v>
      </c>
      <c r="I270" s="824">
        <v>0</v>
      </c>
      <c r="J270" s="824">
        <v>0</v>
      </c>
      <c r="K270" s="825">
        <v>0</v>
      </c>
      <c r="L270" s="825">
        <v>0</v>
      </c>
      <c r="M270" s="824">
        <v>0</v>
      </c>
      <c r="N270" s="824">
        <v>0</v>
      </c>
      <c r="O270" s="824" t="e">
        <v>#DIV/0!</v>
      </c>
      <c r="P270" s="820">
        <f>Tabla1[[#This Row],[Ejec Real Acumu]]-Tabla1[[#This Row],[Proyec Ejec Acumul]]</f>
        <v>0</v>
      </c>
      <c r="Q270" s="820">
        <f>Tabla1[[#This Row],[Ejec Real Mes]]-Tabla1[[#This Row],[Program Entreg Mes]]</f>
        <v>0</v>
      </c>
    </row>
    <row r="271" spans="1:17">
      <c r="A271" s="824">
        <v>73</v>
      </c>
      <c r="B271" s="824" t="s">
        <v>2441</v>
      </c>
      <c r="C271" s="824" t="s">
        <v>2442</v>
      </c>
      <c r="D271" s="824" t="s">
        <v>46</v>
      </c>
      <c r="E271" s="824" t="s">
        <v>2333</v>
      </c>
      <c r="F271" s="824">
        <v>3</v>
      </c>
      <c r="G271" s="824" t="s">
        <v>2445</v>
      </c>
      <c r="H271" s="824">
        <v>3</v>
      </c>
      <c r="I271" s="824">
        <v>0</v>
      </c>
      <c r="J271" s="824">
        <v>0</v>
      </c>
      <c r="K271" s="825">
        <v>0</v>
      </c>
      <c r="L271" s="825">
        <v>0</v>
      </c>
      <c r="M271" s="824">
        <v>0</v>
      </c>
      <c r="N271" s="824">
        <v>0</v>
      </c>
      <c r="O271" s="824" t="e">
        <v>#DIV/0!</v>
      </c>
      <c r="P271" s="820">
        <f>Tabla1[[#This Row],[Ejec Real Acumu]]-Tabla1[[#This Row],[Proyec Ejec Acumul]]</f>
        <v>0</v>
      </c>
      <c r="Q271" s="820">
        <f>Tabla1[[#This Row],[Ejec Real Mes]]-Tabla1[[#This Row],[Program Entreg Mes]]</f>
        <v>0</v>
      </c>
    </row>
    <row r="272" spans="1:17">
      <c r="A272" s="824">
        <v>74</v>
      </c>
      <c r="B272" s="824" t="s">
        <v>2441</v>
      </c>
      <c r="C272" s="824" t="s">
        <v>2442</v>
      </c>
      <c r="D272" s="824" t="s">
        <v>46</v>
      </c>
      <c r="E272" s="824" t="s">
        <v>2337</v>
      </c>
      <c r="F272" s="824">
        <v>3</v>
      </c>
      <c r="G272" s="824" t="s">
        <v>2445</v>
      </c>
      <c r="H272" s="824">
        <v>2</v>
      </c>
      <c r="I272" s="824">
        <v>0</v>
      </c>
      <c r="J272" s="824">
        <v>0</v>
      </c>
      <c r="K272" s="825">
        <v>0</v>
      </c>
      <c r="L272" s="825">
        <v>0</v>
      </c>
      <c r="M272" s="824">
        <v>0</v>
      </c>
      <c r="N272" s="824">
        <v>0</v>
      </c>
      <c r="O272" s="824" t="e">
        <v>#DIV/0!</v>
      </c>
      <c r="P272" s="820">
        <f>Tabla1[[#This Row],[Ejec Real Acumu]]-Tabla1[[#This Row],[Proyec Ejec Acumul]]</f>
        <v>0</v>
      </c>
      <c r="Q272" s="820">
        <f>Tabla1[[#This Row],[Ejec Real Mes]]-Tabla1[[#This Row],[Program Entreg Mes]]</f>
        <v>0</v>
      </c>
    </row>
    <row r="273" spans="1:17">
      <c r="A273" s="824">
        <v>75</v>
      </c>
      <c r="B273" s="824" t="s">
        <v>2441</v>
      </c>
      <c r="C273" s="824" t="s">
        <v>2442</v>
      </c>
      <c r="D273" s="824" t="s">
        <v>46</v>
      </c>
      <c r="E273" s="824" t="s">
        <v>143</v>
      </c>
      <c r="F273" s="824">
        <v>3</v>
      </c>
      <c r="G273" s="824" t="s">
        <v>2445</v>
      </c>
      <c r="H273" s="824">
        <v>4</v>
      </c>
      <c r="I273" s="824">
        <v>0</v>
      </c>
      <c r="J273" s="824">
        <v>0</v>
      </c>
      <c r="K273" s="825">
        <v>0</v>
      </c>
      <c r="L273" s="825">
        <v>0</v>
      </c>
      <c r="M273" s="824">
        <v>0</v>
      </c>
      <c r="N273" s="824">
        <v>0</v>
      </c>
      <c r="O273" s="824" t="e">
        <v>#DIV/0!</v>
      </c>
      <c r="P273" s="820">
        <f>Tabla1[[#This Row],[Ejec Real Acumu]]-Tabla1[[#This Row],[Proyec Ejec Acumul]]</f>
        <v>0</v>
      </c>
      <c r="Q273" s="820">
        <f>Tabla1[[#This Row],[Ejec Real Mes]]-Tabla1[[#This Row],[Program Entreg Mes]]</f>
        <v>0</v>
      </c>
    </row>
    <row r="274" spans="1:17">
      <c r="A274" s="824">
        <v>76</v>
      </c>
      <c r="B274" s="824" t="s">
        <v>2441</v>
      </c>
      <c r="C274" s="824" t="s">
        <v>2442</v>
      </c>
      <c r="D274" s="824" t="s">
        <v>46</v>
      </c>
      <c r="E274" s="824" t="s">
        <v>2341</v>
      </c>
      <c r="F274" s="824">
        <v>3</v>
      </c>
      <c r="G274" s="824" t="s">
        <v>2445</v>
      </c>
      <c r="H274" s="824">
        <v>1</v>
      </c>
      <c r="I274" s="824">
        <v>0</v>
      </c>
      <c r="J274" s="824">
        <v>0</v>
      </c>
      <c r="K274" s="825">
        <v>0</v>
      </c>
      <c r="L274" s="825">
        <v>0</v>
      </c>
      <c r="M274" s="824">
        <v>0</v>
      </c>
      <c r="N274" s="824">
        <v>0</v>
      </c>
      <c r="O274" s="824" t="e">
        <v>#DIV/0!</v>
      </c>
      <c r="P274" s="820">
        <f>Tabla1[[#This Row],[Ejec Real Acumu]]-Tabla1[[#This Row],[Proyec Ejec Acumul]]</f>
        <v>0</v>
      </c>
      <c r="Q274" s="820">
        <f>Tabla1[[#This Row],[Ejec Real Mes]]-Tabla1[[#This Row],[Program Entreg Mes]]</f>
        <v>0</v>
      </c>
    </row>
    <row r="275" spans="1:17">
      <c r="A275" s="824">
        <v>77</v>
      </c>
      <c r="B275" s="824" t="s">
        <v>2441</v>
      </c>
      <c r="C275" s="824" t="s">
        <v>2442</v>
      </c>
      <c r="D275" s="824" t="s">
        <v>46</v>
      </c>
      <c r="E275" s="824" t="s">
        <v>2342</v>
      </c>
      <c r="F275" s="824">
        <v>3</v>
      </c>
      <c r="G275" s="824" t="s">
        <v>2445</v>
      </c>
      <c r="H275" s="824">
        <v>10</v>
      </c>
      <c r="I275" s="824">
        <v>1</v>
      </c>
      <c r="J275" s="824">
        <v>2</v>
      </c>
      <c r="K275" s="825">
        <v>0.1</v>
      </c>
      <c r="L275" s="825">
        <v>0.2</v>
      </c>
      <c r="M275" s="824">
        <v>1</v>
      </c>
      <c r="N275" s="824">
        <v>2</v>
      </c>
      <c r="O275" s="824">
        <v>2</v>
      </c>
      <c r="P275" s="820">
        <f>Tabla1[[#This Row],[Ejec Real Acumu]]-Tabla1[[#This Row],[Proyec Ejec Acumul]]</f>
        <v>1</v>
      </c>
      <c r="Q275" s="820">
        <f>Tabla1[[#This Row],[Ejec Real Mes]]-Tabla1[[#This Row],[Program Entreg Mes]]</f>
        <v>1</v>
      </c>
    </row>
    <row r="276" spans="1:17">
      <c r="A276" s="824">
        <v>78</v>
      </c>
      <c r="B276" s="824" t="s">
        <v>2441</v>
      </c>
      <c r="C276" s="824" t="s">
        <v>2442</v>
      </c>
      <c r="D276" s="824" t="s">
        <v>46</v>
      </c>
      <c r="E276" s="824" t="s">
        <v>423</v>
      </c>
      <c r="F276" s="824">
        <v>3</v>
      </c>
      <c r="G276" s="824" t="s">
        <v>2445</v>
      </c>
      <c r="H276" s="824">
        <v>80</v>
      </c>
      <c r="I276" s="824">
        <v>0</v>
      </c>
      <c r="J276" s="824">
        <v>0</v>
      </c>
      <c r="K276" s="825">
        <v>0</v>
      </c>
      <c r="L276" s="825">
        <v>0</v>
      </c>
      <c r="M276" s="824">
        <v>0</v>
      </c>
      <c r="N276" s="824">
        <v>0</v>
      </c>
      <c r="O276" s="824" t="e">
        <v>#DIV/0!</v>
      </c>
      <c r="P276" s="820">
        <f>Tabla1[[#This Row],[Ejec Real Acumu]]-Tabla1[[#This Row],[Proyec Ejec Acumul]]</f>
        <v>0</v>
      </c>
      <c r="Q276" s="820">
        <f>Tabla1[[#This Row],[Ejec Real Mes]]-Tabla1[[#This Row],[Program Entreg Mes]]</f>
        <v>0</v>
      </c>
    </row>
    <row r="277" spans="1:17">
      <c r="A277" s="824">
        <v>79</v>
      </c>
      <c r="B277" s="824" t="s">
        <v>2441</v>
      </c>
      <c r="C277" s="824" t="s">
        <v>2442</v>
      </c>
      <c r="D277" s="824" t="s">
        <v>46</v>
      </c>
      <c r="E277" s="824" t="s">
        <v>429</v>
      </c>
      <c r="F277" s="824">
        <v>3</v>
      </c>
      <c r="G277" s="824" t="s">
        <v>2445</v>
      </c>
      <c r="H277" s="824">
        <v>2</v>
      </c>
      <c r="I277" s="824">
        <v>0</v>
      </c>
      <c r="J277" s="824">
        <v>0</v>
      </c>
      <c r="K277" s="825">
        <v>0</v>
      </c>
      <c r="L277" s="825">
        <v>0</v>
      </c>
      <c r="M277" s="824">
        <v>0</v>
      </c>
      <c r="N277" s="824">
        <v>0</v>
      </c>
      <c r="O277" s="824" t="e">
        <v>#DIV/0!</v>
      </c>
      <c r="P277" s="820">
        <f>Tabla1[[#This Row],[Ejec Real Acumu]]-Tabla1[[#This Row],[Proyec Ejec Acumul]]</f>
        <v>0</v>
      </c>
      <c r="Q277" s="820">
        <f>Tabla1[[#This Row],[Ejec Real Mes]]-Tabla1[[#This Row],[Program Entreg Mes]]</f>
        <v>0</v>
      </c>
    </row>
    <row r="278" spans="1:17">
      <c r="A278" s="824">
        <v>80</v>
      </c>
      <c r="B278" s="824" t="s">
        <v>2441</v>
      </c>
      <c r="C278" s="824" t="s">
        <v>2442</v>
      </c>
      <c r="D278" s="824" t="s">
        <v>46</v>
      </c>
      <c r="E278" s="824" t="s">
        <v>2358</v>
      </c>
      <c r="F278" s="824">
        <v>3</v>
      </c>
      <c r="G278" s="824" t="s">
        <v>2445</v>
      </c>
      <c r="H278" s="824">
        <v>3</v>
      </c>
      <c r="I278" s="824">
        <v>0</v>
      </c>
      <c r="J278" s="824">
        <v>0</v>
      </c>
      <c r="K278" s="825">
        <v>0</v>
      </c>
      <c r="L278" s="825">
        <v>0</v>
      </c>
      <c r="M278" s="824">
        <v>0</v>
      </c>
      <c r="N278" s="824">
        <v>0</v>
      </c>
      <c r="O278" s="824" t="e">
        <v>#DIV/0!</v>
      </c>
      <c r="P278" s="820">
        <f>Tabla1[[#This Row],[Ejec Real Acumu]]-Tabla1[[#This Row],[Proyec Ejec Acumul]]</f>
        <v>0</v>
      </c>
      <c r="Q278" s="820">
        <f>Tabla1[[#This Row],[Ejec Real Mes]]-Tabla1[[#This Row],[Program Entreg Mes]]</f>
        <v>0</v>
      </c>
    </row>
    <row r="279" spans="1:17">
      <c r="A279" s="824">
        <v>81</v>
      </c>
      <c r="B279" s="824" t="s">
        <v>2441</v>
      </c>
      <c r="C279" s="824" t="s">
        <v>2442</v>
      </c>
      <c r="D279" s="824" t="s">
        <v>46</v>
      </c>
      <c r="E279" s="824" t="s">
        <v>526</v>
      </c>
      <c r="F279" s="824">
        <v>3</v>
      </c>
      <c r="G279" s="824" t="s">
        <v>2445</v>
      </c>
      <c r="H279" s="824">
        <v>1</v>
      </c>
      <c r="I279" s="824">
        <v>0</v>
      </c>
      <c r="J279" s="824">
        <v>0</v>
      </c>
      <c r="K279" s="825">
        <v>0</v>
      </c>
      <c r="L279" s="825">
        <v>0</v>
      </c>
      <c r="M279" s="824">
        <v>0</v>
      </c>
      <c r="N279" s="824">
        <v>0</v>
      </c>
      <c r="O279" s="824" t="e">
        <v>#DIV/0!</v>
      </c>
      <c r="P279" s="820">
        <f>Tabla1[[#This Row],[Ejec Real Acumu]]-Tabla1[[#This Row],[Proyec Ejec Acumul]]</f>
        <v>0</v>
      </c>
      <c r="Q279" s="820">
        <f>Tabla1[[#This Row],[Ejec Real Mes]]-Tabla1[[#This Row],[Program Entreg Mes]]</f>
        <v>0</v>
      </c>
    </row>
    <row r="280" spans="1:17">
      <c r="A280" s="824">
        <v>82</v>
      </c>
      <c r="B280" s="824" t="s">
        <v>2441</v>
      </c>
      <c r="C280" s="824" t="s">
        <v>2442</v>
      </c>
      <c r="D280" s="824" t="s">
        <v>46</v>
      </c>
      <c r="E280" s="824" t="s">
        <v>2361</v>
      </c>
      <c r="F280" s="824">
        <v>3</v>
      </c>
      <c r="G280" s="824" t="s">
        <v>2445</v>
      </c>
      <c r="H280" s="824">
        <v>4</v>
      </c>
      <c r="I280" s="824">
        <v>0</v>
      </c>
      <c r="J280" s="824">
        <v>0</v>
      </c>
      <c r="K280" s="825">
        <v>0</v>
      </c>
      <c r="L280" s="825">
        <v>0</v>
      </c>
      <c r="M280" s="824">
        <v>0</v>
      </c>
      <c r="N280" s="824">
        <v>0</v>
      </c>
      <c r="O280" s="824" t="e">
        <v>#DIV/0!</v>
      </c>
      <c r="P280" s="820">
        <f>Tabla1[[#This Row],[Ejec Real Acumu]]-Tabla1[[#This Row],[Proyec Ejec Acumul]]</f>
        <v>0</v>
      </c>
      <c r="Q280" s="820">
        <f>Tabla1[[#This Row],[Ejec Real Mes]]-Tabla1[[#This Row],[Program Entreg Mes]]</f>
        <v>0</v>
      </c>
    </row>
    <row r="281" spans="1:17">
      <c r="A281" s="824">
        <v>83</v>
      </c>
      <c r="B281" s="824" t="s">
        <v>2441</v>
      </c>
      <c r="C281" s="824" t="s">
        <v>2442</v>
      </c>
      <c r="D281" s="824" t="s">
        <v>46</v>
      </c>
      <c r="E281" s="824" t="s">
        <v>2365</v>
      </c>
      <c r="F281" s="824">
        <v>3</v>
      </c>
      <c r="G281" s="824" t="s">
        <v>2445</v>
      </c>
      <c r="H281" s="824">
        <v>4</v>
      </c>
      <c r="I281" s="824">
        <v>0</v>
      </c>
      <c r="J281" s="824">
        <v>0</v>
      </c>
      <c r="K281" s="825">
        <v>0</v>
      </c>
      <c r="L281" s="825">
        <v>0</v>
      </c>
      <c r="M281" s="824">
        <v>0</v>
      </c>
      <c r="N281" s="824">
        <v>0</v>
      </c>
      <c r="O281" s="824" t="e">
        <v>#DIV/0!</v>
      </c>
      <c r="P281" s="820">
        <f>Tabla1[[#This Row],[Ejec Real Acumu]]-Tabla1[[#This Row],[Proyec Ejec Acumul]]</f>
        <v>0</v>
      </c>
      <c r="Q281" s="820">
        <f>Tabla1[[#This Row],[Ejec Real Mes]]-Tabla1[[#This Row],[Program Entreg Mes]]</f>
        <v>0</v>
      </c>
    </row>
    <row r="282" spans="1:17">
      <c r="A282" s="824">
        <v>84</v>
      </c>
      <c r="B282" s="824" t="s">
        <v>2441</v>
      </c>
      <c r="C282" s="824" t="s">
        <v>2442</v>
      </c>
      <c r="D282" s="824" t="s">
        <v>46</v>
      </c>
      <c r="E282" s="824" t="s">
        <v>2370</v>
      </c>
      <c r="F282" s="824">
        <v>3</v>
      </c>
      <c r="G282" s="824" t="s">
        <v>2445</v>
      </c>
      <c r="H282" s="824">
        <v>6</v>
      </c>
      <c r="I282" s="824">
        <v>0</v>
      </c>
      <c r="J282" s="824">
        <v>0</v>
      </c>
      <c r="K282" s="825">
        <v>0</v>
      </c>
      <c r="L282" s="825">
        <v>0</v>
      </c>
      <c r="M282" s="824">
        <v>0</v>
      </c>
      <c r="N282" s="824">
        <v>0</v>
      </c>
      <c r="O282" s="824" t="e">
        <v>#DIV/0!</v>
      </c>
      <c r="P282" s="820">
        <f>Tabla1[[#This Row],[Ejec Real Acumu]]-Tabla1[[#This Row],[Proyec Ejec Acumul]]</f>
        <v>0</v>
      </c>
      <c r="Q282" s="820">
        <f>Tabla1[[#This Row],[Ejec Real Mes]]-Tabla1[[#This Row],[Program Entreg Mes]]</f>
        <v>0</v>
      </c>
    </row>
    <row r="283" spans="1:17">
      <c r="A283" s="824">
        <v>85</v>
      </c>
      <c r="B283" s="824" t="s">
        <v>2441</v>
      </c>
      <c r="C283" s="824" t="s">
        <v>2442</v>
      </c>
      <c r="D283" s="824" t="s">
        <v>46</v>
      </c>
      <c r="E283" s="824" t="s">
        <v>573</v>
      </c>
      <c r="F283" s="824">
        <v>3</v>
      </c>
      <c r="G283" s="824" t="s">
        <v>2445</v>
      </c>
      <c r="H283" s="824">
        <v>6</v>
      </c>
      <c r="I283" s="824">
        <v>0</v>
      </c>
      <c r="J283" s="824">
        <v>0</v>
      </c>
      <c r="K283" s="825">
        <v>0</v>
      </c>
      <c r="L283" s="825">
        <v>0</v>
      </c>
      <c r="M283" s="824">
        <v>0</v>
      </c>
      <c r="N283" s="824">
        <v>0</v>
      </c>
      <c r="O283" s="824" t="e">
        <v>#DIV/0!</v>
      </c>
      <c r="P283" s="820">
        <f>Tabla1[[#This Row],[Ejec Real Acumu]]-Tabla1[[#This Row],[Proyec Ejec Acumul]]</f>
        <v>0</v>
      </c>
      <c r="Q283" s="820">
        <f>Tabla1[[#This Row],[Ejec Real Mes]]-Tabla1[[#This Row],[Program Entreg Mes]]</f>
        <v>0</v>
      </c>
    </row>
    <row r="284" spans="1:17">
      <c r="A284" s="824">
        <v>86</v>
      </c>
      <c r="B284" s="824" t="s">
        <v>2441</v>
      </c>
      <c r="C284" s="824" t="s">
        <v>2442</v>
      </c>
      <c r="D284" s="824" t="s">
        <v>46</v>
      </c>
      <c r="E284" s="824" t="s">
        <v>583</v>
      </c>
      <c r="F284" s="824">
        <v>3</v>
      </c>
      <c r="G284" s="824" t="s">
        <v>2445</v>
      </c>
      <c r="H284" s="824">
        <v>6</v>
      </c>
      <c r="I284" s="824">
        <v>0</v>
      </c>
      <c r="J284" s="824">
        <v>0</v>
      </c>
      <c r="K284" s="825">
        <v>0</v>
      </c>
      <c r="L284" s="825">
        <v>0</v>
      </c>
      <c r="M284" s="824">
        <v>0</v>
      </c>
      <c r="N284" s="824">
        <v>0</v>
      </c>
      <c r="O284" s="824" t="e">
        <v>#DIV/0!</v>
      </c>
      <c r="P284" s="820">
        <f>Tabla1[[#This Row],[Ejec Real Acumu]]-Tabla1[[#This Row],[Proyec Ejec Acumul]]</f>
        <v>0</v>
      </c>
      <c r="Q284" s="820">
        <f>Tabla1[[#This Row],[Ejec Real Mes]]-Tabla1[[#This Row],[Program Entreg Mes]]</f>
        <v>0</v>
      </c>
    </row>
    <row r="285" spans="1:17">
      <c r="A285" s="824">
        <v>87</v>
      </c>
      <c r="B285" s="824" t="s">
        <v>2441</v>
      </c>
      <c r="C285" s="824" t="s">
        <v>2442</v>
      </c>
      <c r="D285" s="824" t="s">
        <v>764</v>
      </c>
      <c r="E285" s="824" t="s">
        <v>872</v>
      </c>
      <c r="F285" s="824">
        <v>3</v>
      </c>
      <c r="G285" s="824" t="s">
        <v>2445</v>
      </c>
      <c r="H285" s="824">
        <v>25</v>
      </c>
      <c r="I285" s="824">
        <v>0</v>
      </c>
      <c r="J285" s="824">
        <v>1</v>
      </c>
      <c r="K285" s="825">
        <v>0</v>
      </c>
      <c r="L285" s="825">
        <v>0.04</v>
      </c>
      <c r="M285" s="824">
        <v>0</v>
      </c>
      <c r="N285" s="824">
        <v>0</v>
      </c>
      <c r="O285" s="824" t="e">
        <v>#DIV/0!</v>
      </c>
      <c r="P285" s="820">
        <f>Tabla1[[#This Row],[Ejec Real Acumu]]-Tabla1[[#This Row],[Proyec Ejec Acumul]]</f>
        <v>1</v>
      </c>
      <c r="Q285" s="820">
        <f>Tabla1[[#This Row],[Ejec Real Mes]]-Tabla1[[#This Row],[Program Entreg Mes]]</f>
        <v>0</v>
      </c>
    </row>
    <row r="286" spans="1:17">
      <c r="A286" s="824">
        <v>88</v>
      </c>
      <c r="B286" s="824" t="s">
        <v>2441</v>
      </c>
      <c r="C286" s="824" t="s">
        <v>2442</v>
      </c>
      <c r="D286" s="824" t="s">
        <v>764</v>
      </c>
      <c r="E286" s="824" t="s">
        <v>2381</v>
      </c>
      <c r="F286" s="824">
        <v>3</v>
      </c>
      <c r="G286" s="824" t="s">
        <v>2445</v>
      </c>
      <c r="H286" s="824">
        <v>7</v>
      </c>
      <c r="I286" s="824">
        <v>0</v>
      </c>
      <c r="J286" s="824">
        <v>0</v>
      </c>
      <c r="K286" s="825">
        <v>0</v>
      </c>
      <c r="L286" s="825">
        <v>0</v>
      </c>
      <c r="M286" s="824">
        <v>0</v>
      </c>
      <c r="N286" s="824">
        <v>0</v>
      </c>
      <c r="O286" s="824" t="e">
        <v>#DIV/0!</v>
      </c>
      <c r="P286" s="820">
        <f>Tabla1[[#This Row],[Ejec Real Acumu]]-Tabla1[[#This Row],[Proyec Ejec Acumul]]</f>
        <v>0</v>
      </c>
      <c r="Q286" s="820">
        <f>Tabla1[[#This Row],[Ejec Real Mes]]-Tabla1[[#This Row],[Program Entreg Mes]]</f>
        <v>0</v>
      </c>
    </row>
    <row r="287" spans="1:17">
      <c r="A287" s="824">
        <v>89</v>
      </c>
      <c r="B287" s="824" t="s">
        <v>2441</v>
      </c>
      <c r="C287" s="824" t="s">
        <v>2442</v>
      </c>
      <c r="D287" s="824" t="s">
        <v>764</v>
      </c>
      <c r="E287" s="824" t="s">
        <v>2385</v>
      </c>
      <c r="F287" s="824">
        <v>3</v>
      </c>
      <c r="G287" s="824" t="s">
        <v>2445</v>
      </c>
      <c r="H287" s="824">
        <v>12</v>
      </c>
      <c r="I287" s="824">
        <v>1</v>
      </c>
      <c r="J287" s="824">
        <v>1</v>
      </c>
      <c r="K287" s="825">
        <v>8.3333333333333329E-2</v>
      </c>
      <c r="L287" s="825">
        <v>8.3333333333333329E-2</v>
      </c>
      <c r="M287" s="824">
        <v>0</v>
      </c>
      <c r="N287" s="824">
        <v>0</v>
      </c>
      <c r="O287" s="824" t="e">
        <v>#DIV/0!</v>
      </c>
      <c r="P287" s="820">
        <f>Tabla1[[#This Row],[Ejec Real Acumu]]-Tabla1[[#This Row],[Proyec Ejec Acumul]]</f>
        <v>0</v>
      </c>
      <c r="Q287" s="820">
        <f>Tabla1[[#This Row],[Ejec Real Mes]]-Tabla1[[#This Row],[Program Entreg Mes]]</f>
        <v>0</v>
      </c>
    </row>
    <row r="288" spans="1:17">
      <c r="A288" s="824">
        <v>90</v>
      </c>
      <c r="B288" s="824" t="s">
        <v>2441</v>
      </c>
      <c r="C288" s="824" t="s">
        <v>2442</v>
      </c>
      <c r="D288" s="824" t="s">
        <v>764</v>
      </c>
      <c r="E288" s="824" t="s">
        <v>2392</v>
      </c>
      <c r="F288" s="824">
        <v>3</v>
      </c>
      <c r="G288" s="824" t="s">
        <v>2445</v>
      </c>
      <c r="H288" s="824">
        <v>32</v>
      </c>
      <c r="I288" s="824">
        <v>1</v>
      </c>
      <c r="J288" s="824">
        <v>1</v>
      </c>
      <c r="K288" s="825">
        <v>3.125E-2</v>
      </c>
      <c r="L288" s="825">
        <v>3.125E-2</v>
      </c>
      <c r="M288" s="824">
        <v>0</v>
      </c>
      <c r="N288" s="824">
        <v>0</v>
      </c>
      <c r="O288" s="824" t="e">
        <v>#DIV/0!</v>
      </c>
      <c r="P288" s="820">
        <f>Tabla1[[#This Row],[Ejec Real Acumu]]-Tabla1[[#This Row],[Proyec Ejec Acumul]]</f>
        <v>0</v>
      </c>
      <c r="Q288" s="820">
        <f>Tabla1[[#This Row],[Ejec Real Mes]]-Tabla1[[#This Row],[Program Entreg Mes]]</f>
        <v>0</v>
      </c>
    </row>
    <row r="289" spans="1:17">
      <c r="A289" s="824">
        <v>91</v>
      </c>
      <c r="B289" s="824" t="s">
        <v>2441</v>
      </c>
      <c r="C289" s="824" t="s">
        <v>2442</v>
      </c>
      <c r="D289" s="824" t="s">
        <v>764</v>
      </c>
      <c r="E289" s="824" t="s">
        <v>2398</v>
      </c>
      <c r="F289" s="824">
        <v>3</v>
      </c>
      <c r="G289" s="824" t="s">
        <v>2445</v>
      </c>
      <c r="H289" s="824">
        <v>4</v>
      </c>
      <c r="I289" s="824">
        <v>1</v>
      </c>
      <c r="J289" s="824">
        <v>1</v>
      </c>
      <c r="K289" s="825">
        <v>0.25</v>
      </c>
      <c r="L289" s="825">
        <v>0.25</v>
      </c>
      <c r="M289" s="824">
        <v>1</v>
      </c>
      <c r="N289" s="824">
        <v>1</v>
      </c>
      <c r="O289" s="824">
        <v>1</v>
      </c>
      <c r="P289" s="820">
        <f>Tabla1[[#This Row],[Ejec Real Acumu]]-Tabla1[[#This Row],[Proyec Ejec Acumul]]</f>
        <v>0</v>
      </c>
      <c r="Q289" s="820">
        <f>Tabla1[[#This Row],[Ejec Real Mes]]-Tabla1[[#This Row],[Program Entreg Mes]]</f>
        <v>0</v>
      </c>
    </row>
    <row r="290" spans="1:17">
      <c r="A290" s="824">
        <v>92</v>
      </c>
      <c r="B290" s="824" t="s">
        <v>2441</v>
      </c>
      <c r="C290" s="824" t="s">
        <v>2442</v>
      </c>
      <c r="D290" s="824" t="s">
        <v>46</v>
      </c>
      <c r="E290" s="824" t="s">
        <v>2402</v>
      </c>
      <c r="F290" s="824">
        <v>3</v>
      </c>
      <c r="G290" s="824" t="s">
        <v>2445</v>
      </c>
      <c r="H290" s="824">
        <v>1</v>
      </c>
      <c r="I290" s="824">
        <v>0</v>
      </c>
      <c r="J290" s="824">
        <v>0</v>
      </c>
      <c r="K290" s="825">
        <v>0</v>
      </c>
      <c r="L290" s="825">
        <v>0</v>
      </c>
      <c r="M290" s="824">
        <v>0</v>
      </c>
      <c r="N290" s="824">
        <v>0</v>
      </c>
      <c r="O290" s="824" t="e">
        <v>#DIV/0!</v>
      </c>
      <c r="P290" s="820">
        <f>Tabla1[[#This Row],[Ejec Real Acumu]]-Tabla1[[#This Row],[Proyec Ejec Acumul]]</f>
        <v>0</v>
      </c>
      <c r="Q290" s="820">
        <f>Tabla1[[#This Row],[Ejec Real Mes]]-Tabla1[[#This Row],[Program Entreg Mes]]</f>
        <v>0</v>
      </c>
    </row>
    <row r="291" spans="1:17">
      <c r="A291" s="824">
        <v>93</v>
      </c>
      <c r="B291" s="824" t="s">
        <v>2441</v>
      </c>
      <c r="C291" s="824" t="s">
        <v>2442</v>
      </c>
      <c r="D291" s="824" t="s">
        <v>764</v>
      </c>
      <c r="E291" s="824" t="s">
        <v>2404</v>
      </c>
      <c r="F291" s="824">
        <v>3</v>
      </c>
      <c r="G291" s="824" t="s">
        <v>2445</v>
      </c>
      <c r="H291" s="824">
        <v>4</v>
      </c>
      <c r="I291" s="824">
        <v>1</v>
      </c>
      <c r="J291" s="824">
        <v>1</v>
      </c>
      <c r="K291" s="825">
        <v>0.25</v>
      </c>
      <c r="L291" s="825">
        <v>0.25</v>
      </c>
      <c r="M291" s="824">
        <v>1</v>
      </c>
      <c r="N291" s="824">
        <v>1</v>
      </c>
      <c r="O291" s="824">
        <v>1</v>
      </c>
      <c r="P291" s="820">
        <f>Tabla1[[#This Row],[Ejec Real Acumu]]-Tabla1[[#This Row],[Proyec Ejec Acumul]]</f>
        <v>0</v>
      </c>
      <c r="Q291" s="820">
        <f>Tabla1[[#This Row],[Ejec Real Mes]]-Tabla1[[#This Row],[Program Entreg Mes]]</f>
        <v>0</v>
      </c>
    </row>
    <row r="292" spans="1:17">
      <c r="A292" s="824">
        <v>94</v>
      </c>
      <c r="B292" s="824" t="s">
        <v>2441</v>
      </c>
      <c r="C292" s="824" t="s">
        <v>2442</v>
      </c>
      <c r="D292" s="824" t="s">
        <v>46</v>
      </c>
      <c r="E292" s="824" t="s">
        <v>2409</v>
      </c>
      <c r="F292" s="824">
        <v>3</v>
      </c>
      <c r="G292" s="824" t="s">
        <v>2445</v>
      </c>
      <c r="H292" s="824">
        <v>4</v>
      </c>
      <c r="I292" s="824">
        <v>1</v>
      </c>
      <c r="J292" s="824">
        <v>1</v>
      </c>
      <c r="K292" s="825">
        <v>0.25</v>
      </c>
      <c r="L292" s="825">
        <v>0.25</v>
      </c>
      <c r="M292" s="824">
        <v>1</v>
      </c>
      <c r="N292" s="824">
        <v>1</v>
      </c>
      <c r="O292" s="824">
        <v>1</v>
      </c>
      <c r="P292" s="820">
        <f>Tabla1[[#This Row],[Ejec Real Acumu]]-Tabla1[[#This Row],[Proyec Ejec Acumul]]</f>
        <v>0</v>
      </c>
      <c r="Q292" s="820">
        <f>Tabla1[[#This Row],[Ejec Real Mes]]-Tabla1[[#This Row],[Program Entreg Mes]]</f>
        <v>0</v>
      </c>
    </row>
    <row r="293" spans="1:17">
      <c r="A293" s="824">
        <v>95</v>
      </c>
      <c r="B293" s="824" t="s">
        <v>2441</v>
      </c>
      <c r="C293" s="824" t="s">
        <v>2442</v>
      </c>
      <c r="D293" s="824" t="s">
        <v>688</v>
      </c>
      <c r="E293" s="824" t="s">
        <v>2413</v>
      </c>
      <c r="F293" s="824">
        <v>3</v>
      </c>
      <c r="G293" s="824" t="s">
        <v>2445</v>
      </c>
      <c r="H293" s="824">
        <v>4</v>
      </c>
      <c r="I293" s="824">
        <v>1</v>
      </c>
      <c r="J293" s="824">
        <v>1</v>
      </c>
      <c r="K293" s="825">
        <v>0.25</v>
      </c>
      <c r="L293" s="825">
        <v>0.25</v>
      </c>
      <c r="M293" s="824">
        <v>1</v>
      </c>
      <c r="N293" s="824">
        <v>1</v>
      </c>
      <c r="O293" s="824">
        <v>1</v>
      </c>
      <c r="P293" s="820">
        <f>Tabla1[[#This Row],[Ejec Real Acumu]]-Tabla1[[#This Row],[Proyec Ejec Acumul]]</f>
        <v>0</v>
      </c>
      <c r="Q293" s="820">
        <f>Tabla1[[#This Row],[Ejec Real Mes]]-Tabla1[[#This Row],[Program Entreg Mes]]</f>
        <v>0</v>
      </c>
    </row>
    <row r="294" spans="1:17">
      <c r="A294" s="824">
        <v>96</v>
      </c>
      <c r="B294" s="824" t="s">
        <v>2441</v>
      </c>
      <c r="C294" s="824" t="s">
        <v>2442</v>
      </c>
      <c r="D294" s="824" t="s">
        <v>68</v>
      </c>
      <c r="E294" s="824" t="s">
        <v>2416</v>
      </c>
      <c r="F294" s="824">
        <v>3</v>
      </c>
      <c r="G294" s="824" t="s">
        <v>2445</v>
      </c>
      <c r="H294" s="824">
        <v>4</v>
      </c>
      <c r="I294" s="824">
        <v>1</v>
      </c>
      <c r="J294" s="824">
        <v>1</v>
      </c>
      <c r="K294" s="825">
        <v>0.25</v>
      </c>
      <c r="L294" s="825">
        <v>0.25</v>
      </c>
      <c r="M294" s="824">
        <v>1</v>
      </c>
      <c r="N294" s="824">
        <v>1</v>
      </c>
      <c r="O294" s="824">
        <v>1</v>
      </c>
      <c r="P294" s="820">
        <f>Tabla1[[#This Row],[Ejec Real Acumu]]-Tabla1[[#This Row],[Proyec Ejec Acumul]]</f>
        <v>0</v>
      </c>
      <c r="Q294" s="820">
        <f>Tabla1[[#This Row],[Ejec Real Mes]]-Tabla1[[#This Row],[Program Entreg Mes]]</f>
        <v>0</v>
      </c>
    </row>
    <row r="295" spans="1:17">
      <c r="A295" s="824">
        <v>97</v>
      </c>
      <c r="B295" s="824" t="s">
        <v>2441</v>
      </c>
      <c r="C295" s="824" t="s">
        <v>2442</v>
      </c>
      <c r="D295" s="824" t="s">
        <v>688</v>
      </c>
      <c r="E295" s="824" t="s">
        <v>2421</v>
      </c>
      <c r="F295" s="824">
        <v>3</v>
      </c>
      <c r="G295" s="824" t="s">
        <v>2445</v>
      </c>
      <c r="H295" s="824">
        <v>4</v>
      </c>
      <c r="I295" s="824">
        <v>1</v>
      </c>
      <c r="J295" s="824">
        <v>1</v>
      </c>
      <c r="K295" s="825">
        <v>0.25</v>
      </c>
      <c r="L295" s="825">
        <v>0.25</v>
      </c>
      <c r="M295" s="824">
        <v>1</v>
      </c>
      <c r="N295" s="824">
        <v>1</v>
      </c>
      <c r="O295" s="824">
        <v>1</v>
      </c>
      <c r="P295" s="820">
        <f>Tabla1[[#This Row],[Ejec Real Acumu]]-Tabla1[[#This Row],[Proyec Ejec Acumul]]</f>
        <v>0</v>
      </c>
      <c r="Q295" s="820">
        <f>Tabla1[[#This Row],[Ejec Real Mes]]-Tabla1[[#This Row],[Program Entreg Mes]]</f>
        <v>0</v>
      </c>
    </row>
    <row r="296" spans="1:17">
      <c r="A296" s="824">
        <v>98</v>
      </c>
      <c r="B296" s="824" t="s">
        <v>2441</v>
      </c>
      <c r="C296" s="824" t="s">
        <v>2442</v>
      </c>
      <c r="D296" s="824" t="s">
        <v>68</v>
      </c>
      <c r="E296" s="824" t="s">
        <v>2422</v>
      </c>
      <c r="F296" s="824">
        <v>3</v>
      </c>
      <c r="G296" s="824" t="s">
        <v>2445</v>
      </c>
      <c r="H296" s="824">
        <v>2</v>
      </c>
      <c r="I296" s="824">
        <v>0</v>
      </c>
      <c r="J296" s="824">
        <v>0</v>
      </c>
      <c r="K296" s="825">
        <v>0</v>
      </c>
      <c r="L296" s="825">
        <v>0</v>
      </c>
      <c r="M296" s="824">
        <v>0</v>
      </c>
      <c r="N296" s="824">
        <v>0</v>
      </c>
      <c r="O296" s="824" t="e">
        <v>#DIV/0!</v>
      </c>
      <c r="P296" s="820">
        <f>Tabla1[[#This Row],[Ejec Real Acumu]]-Tabla1[[#This Row],[Proyec Ejec Acumul]]</f>
        <v>0</v>
      </c>
      <c r="Q296" s="820">
        <f>Tabla1[[#This Row],[Ejec Real Mes]]-Tabla1[[#This Row],[Program Entreg Mes]]</f>
        <v>0</v>
      </c>
    </row>
    <row r="297" spans="1:17">
      <c r="A297" s="824">
        <v>1</v>
      </c>
      <c r="B297" s="824" t="s">
        <v>2441</v>
      </c>
      <c r="C297" s="824" t="s">
        <v>2442</v>
      </c>
      <c r="D297" s="824" t="s">
        <v>63</v>
      </c>
      <c r="E297" s="824" t="s">
        <v>2112</v>
      </c>
      <c r="F297" s="824">
        <v>4</v>
      </c>
      <c r="G297" s="824" t="s">
        <v>2446</v>
      </c>
      <c r="H297" s="824">
        <v>1</v>
      </c>
      <c r="I297" s="824">
        <v>0</v>
      </c>
      <c r="J297" s="824">
        <v>0</v>
      </c>
      <c r="K297" s="825">
        <v>0</v>
      </c>
      <c r="L297" s="825">
        <v>0</v>
      </c>
      <c r="M297" s="824">
        <v>0</v>
      </c>
      <c r="N297" s="824">
        <v>0</v>
      </c>
      <c r="O297" s="824" t="e">
        <v>#DIV/0!</v>
      </c>
      <c r="P297" s="820">
        <f>Tabla1[[#This Row],[Ejec Real Acumu]]-Tabla1[[#This Row],[Proyec Ejec Acumul]]</f>
        <v>0</v>
      </c>
      <c r="Q297" s="820">
        <f>Tabla1[[#This Row],[Ejec Real Mes]]-Tabla1[[#This Row],[Program Entreg Mes]]</f>
        <v>0</v>
      </c>
    </row>
    <row r="298" spans="1:17">
      <c r="A298" s="824">
        <v>2</v>
      </c>
      <c r="B298" s="824" t="s">
        <v>2441</v>
      </c>
      <c r="C298" s="824" t="s">
        <v>2442</v>
      </c>
      <c r="D298" s="824" t="s">
        <v>63</v>
      </c>
      <c r="E298" s="824" t="s">
        <v>108</v>
      </c>
      <c r="F298" s="824">
        <v>4</v>
      </c>
      <c r="G298" s="824" t="s">
        <v>2446</v>
      </c>
      <c r="H298" s="824">
        <v>1</v>
      </c>
      <c r="I298" s="824">
        <v>0</v>
      </c>
      <c r="J298" s="824">
        <v>0</v>
      </c>
      <c r="K298" s="825">
        <v>0</v>
      </c>
      <c r="L298" s="825">
        <v>0</v>
      </c>
      <c r="M298" s="824">
        <v>0</v>
      </c>
      <c r="N298" s="824">
        <v>0</v>
      </c>
      <c r="O298" s="824" t="e">
        <v>#DIV/0!</v>
      </c>
      <c r="P298" s="820">
        <f>Tabla1[[#This Row],[Ejec Real Acumu]]-Tabla1[[#This Row],[Proyec Ejec Acumul]]</f>
        <v>0</v>
      </c>
      <c r="Q298" s="820">
        <f>Tabla1[[#This Row],[Ejec Real Mes]]-Tabla1[[#This Row],[Program Entreg Mes]]</f>
        <v>0</v>
      </c>
    </row>
    <row r="299" spans="1:17">
      <c r="A299" s="824">
        <v>3</v>
      </c>
      <c r="B299" s="824" t="s">
        <v>2441</v>
      </c>
      <c r="C299" s="824" t="s">
        <v>2442</v>
      </c>
      <c r="D299" s="824" t="s">
        <v>63</v>
      </c>
      <c r="E299" s="824" t="s">
        <v>2114</v>
      </c>
      <c r="F299" s="824">
        <v>4</v>
      </c>
      <c r="G299" s="824" t="s">
        <v>2446</v>
      </c>
      <c r="H299" s="824">
        <v>4</v>
      </c>
      <c r="I299" s="824">
        <v>1</v>
      </c>
      <c r="J299" s="824">
        <v>1</v>
      </c>
      <c r="K299" s="825">
        <v>0.25</v>
      </c>
      <c r="L299" s="825">
        <v>0.25</v>
      </c>
      <c r="M299" s="824">
        <v>0</v>
      </c>
      <c r="N299" s="824">
        <v>0</v>
      </c>
      <c r="O299" s="824" t="e">
        <v>#DIV/0!</v>
      </c>
      <c r="P299" s="820">
        <f>Tabla1[[#This Row],[Ejec Real Acumu]]-Tabla1[[#This Row],[Proyec Ejec Acumul]]</f>
        <v>0</v>
      </c>
      <c r="Q299" s="820">
        <f>Tabla1[[#This Row],[Ejec Real Mes]]-Tabla1[[#This Row],[Program Entreg Mes]]</f>
        <v>0</v>
      </c>
    </row>
    <row r="300" spans="1:17">
      <c r="A300" s="824">
        <v>4</v>
      </c>
      <c r="B300" s="824" t="s">
        <v>2441</v>
      </c>
      <c r="C300" s="824" t="s">
        <v>2442</v>
      </c>
      <c r="D300" s="824" t="s">
        <v>688</v>
      </c>
      <c r="E300" s="824" t="s">
        <v>685</v>
      </c>
      <c r="F300" s="824">
        <v>4</v>
      </c>
      <c r="G300" s="824" t="s">
        <v>2446</v>
      </c>
      <c r="H300" s="824">
        <v>4</v>
      </c>
      <c r="I300" s="824">
        <v>1</v>
      </c>
      <c r="J300" s="824">
        <v>1</v>
      </c>
      <c r="K300" s="825">
        <v>0.25</v>
      </c>
      <c r="L300" s="825">
        <v>0.25</v>
      </c>
      <c r="M300" s="824">
        <v>0</v>
      </c>
      <c r="N300" s="824">
        <v>0</v>
      </c>
      <c r="O300" s="824" t="e">
        <v>#DIV/0!</v>
      </c>
      <c r="P300" s="820">
        <f>Tabla1[[#This Row],[Ejec Real Acumu]]-Tabla1[[#This Row],[Proyec Ejec Acumul]]</f>
        <v>0</v>
      </c>
      <c r="Q300" s="820">
        <f>Tabla1[[#This Row],[Ejec Real Mes]]-Tabla1[[#This Row],[Program Entreg Mes]]</f>
        <v>0</v>
      </c>
    </row>
    <row r="301" spans="1:17">
      <c r="A301" s="824">
        <v>5</v>
      </c>
      <c r="B301" s="824" t="s">
        <v>2441</v>
      </c>
      <c r="C301" s="824" t="s">
        <v>2442</v>
      </c>
      <c r="D301" s="824" t="s">
        <v>688</v>
      </c>
      <c r="E301" s="824" t="s">
        <v>695</v>
      </c>
      <c r="F301" s="824">
        <v>4</v>
      </c>
      <c r="G301" s="824" t="s">
        <v>2446</v>
      </c>
      <c r="H301" s="824">
        <v>2</v>
      </c>
      <c r="I301" s="824">
        <v>0</v>
      </c>
      <c r="J301" s="824">
        <v>0</v>
      </c>
      <c r="K301" s="825">
        <v>0</v>
      </c>
      <c r="L301" s="825">
        <v>0</v>
      </c>
      <c r="M301" s="824">
        <v>0</v>
      </c>
      <c r="N301" s="824">
        <v>0</v>
      </c>
      <c r="O301" s="824" t="e">
        <v>#DIV/0!</v>
      </c>
      <c r="P301" s="820">
        <f>Tabla1[[#This Row],[Ejec Real Acumu]]-Tabla1[[#This Row],[Proyec Ejec Acumul]]</f>
        <v>0</v>
      </c>
      <c r="Q301" s="820">
        <f>Tabla1[[#This Row],[Ejec Real Mes]]-Tabla1[[#This Row],[Program Entreg Mes]]</f>
        <v>0</v>
      </c>
    </row>
    <row r="302" spans="1:17">
      <c r="A302" s="824">
        <v>6</v>
      </c>
      <c r="B302" s="824" t="s">
        <v>2441</v>
      </c>
      <c r="C302" s="824" t="s">
        <v>2442</v>
      </c>
      <c r="D302" s="824" t="s">
        <v>688</v>
      </c>
      <c r="E302" s="824" t="s">
        <v>700</v>
      </c>
      <c r="F302" s="824">
        <v>4</v>
      </c>
      <c r="G302" s="824" t="s">
        <v>2446</v>
      </c>
      <c r="H302" s="824">
        <v>2</v>
      </c>
      <c r="I302" s="824">
        <v>0</v>
      </c>
      <c r="J302" s="824">
        <v>0</v>
      </c>
      <c r="K302" s="825">
        <v>0</v>
      </c>
      <c r="L302" s="825">
        <v>0</v>
      </c>
      <c r="M302" s="824">
        <v>0</v>
      </c>
      <c r="N302" s="824">
        <v>0</v>
      </c>
      <c r="O302" s="824" t="e">
        <v>#DIV/0!</v>
      </c>
      <c r="P302" s="820">
        <f>Tabla1[[#This Row],[Ejec Real Acumu]]-Tabla1[[#This Row],[Proyec Ejec Acumul]]</f>
        <v>0</v>
      </c>
      <c r="Q302" s="820">
        <f>Tabla1[[#This Row],[Ejec Real Mes]]-Tabla1[[#This Row],[Program Entreg Mes]]</f>
        <v>0</v>
      </c>
    </row>
    <row r="303" spans="1:17">
      <c r="A303" s="824">
        <v>7</v>
      </c>
      <c r="B303" s="824" t="s">
        <v>2441</v>
      </c>
      <c r="C303" s="824" t="s">
        <v>2442</v>
      </c>
      <c r="D303" s="824" t="s">
        <v>688</v>
      </c>
      <c r="E303" s="824" t="s">
        <v>2120</v>
      </c>
      <c r="F303" s="824">
        <v>4</v>
      </c>
      <c r="G303" s="824" t="s">
        <v>2446</v>
      </c>
      <c r="H303" s="824">
        <v>47</v>
      </c>
      <c r="I303" s="824">
        <v>0</v>
      </c>
      <c r="J303" s="824">
        <v>0</v>
      </c>
      <c r="K303" s="825">
        <v>0</v>
      </c>
      <c r="L303" s="825">
        <v>0</v>
      </c>
      <c r="M303" s="824">
        <v>0</v>
      </c>
      <c r="N303" s="824">
        <v>0</v>
      </c>
      <c r="O303" s="824" t="e">
        <v>#DIV/0!</v>
      </c>
      <c r="P303" s="820">
        <f>Tabla1[[#This Row],[Ejec Real Acumu]]-Tabla1[[#This Row],[Proyec Ejec Acumul]]</f>
        <v>0</v>
      </c>
      <c r="Q303" s="820">
        <f>Tabla1[[#This Row],[Ejec Real Mes]]-Tabla1[[#This Row],[Program Entreg Mes]]</f>
        <v>0</v>
      </c>
    </row>
    <row r="304" spans="1:17">
      <c r="A304" s="824">
        <v>8</v>
      </c>
      <c r="B304" s="824" t="s">
        <v>2441</v>
      </c>
      <c r="C304" s="824" t="s">
        <v>2442</v>
      </c>
      <c r="D304" s="824" t="s">
        <v>688</v>
      </c>
      <c r="E304" s="824" t="s">
        <v>711</v>
      </c>
      <c r="F304" s="824">
        <v>4</v>
      </c>
      <c r="G304" s="824" t="s">
        <v>2446</v>
      </c>
      <c r="H304" s="824">
        <v>25</v>
      </c>
      <c r="I304" s="824">
        <v>0</v>
      </c>
      <c r="J304" s="824">
        <v>0</v>
      </c>
      <c r="K304" s="825">
        <v>0</v>
      </c>
      <c r="L304" s="825">
        <v>0</v>
      </c>
      <c r="M304" s="824">
        <v>0</v>
      </c>
      <c r="N304" s="824">
        <v>0</v>
      </c>
      <c r="O304" s="824" t="e">
        <v>#DIV/0!</v>
      </c>
      <c r="P304" s="820">
        <f>Tabla1[[#This Row],[Ejec Real Acumu]]-Tabla1[[#This Row],[Proyec Ejec Acumul]]</f>
        <v>0</v>
      </c>
      <c r="Q304" s="820">
        <f>Tabla1[[#This Row],[Ejec Real Mes]]-Tabla1[[#This Row],[Program Entreg Mes]]</f>
        <v>0</v>
      </c>
    </row>
    <row r="305" spans="1:17">
      <c r="A305" s="824">
        <v>9</v>
      </c>
      <c r="B305" s="824" t="s">
        <v>2441</v>
      </c>
      <c r="C305" s="824" t="s">
        <v>2442</v>
      </c>
      <c r="D305" s="824" t="s">
        <v>688</v>
      </c>
      <c r="E305" s="824" t="s">
        <v>2128</v>
      </c>
      <c r="F305" s="824">
        <v>4</v>
      </c>
      <c r="G305" s="824" t="s">
        <v>2446</v>
      </c>
      <c r="H305" s="824">
        <v>4</v>
      </c>
      <c r="I305" s="824">
        <v>1</v>
      </c>
      <c r="J305" s="824">
        <v>1</v>
      </c>
      <c r="K305" s="825">
        <v>0.25</v>
      </c>
      <c r="L305" s="825">
        <v>0.25</v>
      </c>
      <c r="M305" s="824">
        <v>0</v>
      </c>
      <c r="N305" s="824">
        <v>0</v>
      </c>
      <c r="O305" s="824" t="e">
        <v>#DIV/0!</v>
      </c>
      <c r="P305" s="820">
        <f>Tabla1[[#This Row],[Ejec Real Acumu]]-Tabla1[[#This Row],[Proyec Ejec Acumul]]</f>
        <v>0</v>
      </c>
      <c r="Q305" s="820">
        <f>Tabla1[[#This Row],[Ejec Real Mes]]-Tabla1[[#This Row],[Program Entreg Mes]]</f>
        <v>0</v>
      </c>
    </row>
    <row r="306" spans="1:17">
      <c r="A306" s="824">
        <v>10</v>
      </c>
      <c r="B306" s="824" t="s">
        <v>2441</v>
      </c>
      <c r="C306" s="824" t="s">
        <v>2442</v>
      </c>
      <c r="D306" s="824" t="s">
        <v>688</v>
      </c>
      <c r="E306" s="824" t="s">
        <v>2129</v>
      </c>
      <c r="F306" s="824">
        <v>4</v>
      </c>
      <c r="G306" s="824" t="s">
        <v>2446</v>
      </c>
      <c r="H306" s="824">
        <v>4</v>
      </c>
      <c r="I306" s="824">
        <v>1</v>
      </c>
      <c r="J306" s="824">
        <v>0</v>
      </c>
      <c r="K306" s="825">
        <v>0.25</v>
      </c>
      <c r="L306" s="825">
        <v>0</v>
      </c>
      <c r="M306" s="824">
        <v>0</v>
      </c>
      <c r="N306" s="824">
        <v>0</v>
      </c>
      <c r="O306" s="824" t="e">
        <v>#DIV/0!</v>
      </c>
      <c r="P306" s="820">
        <f>Tabla1[[#This Row],[Ejec Real Acumu]]-Tabla1[[#This Row],[Proyec Ejec Acumul]]</f>
        <v>-1</v>
      </c>
      <c r="Q306" s="820">
        <f>Tabla1[[#This Row],[Ejec Real Mes]]-Tabla1[[#This Row],[Program Entreg Mes]]</f>
        <v>0</v>
      </c>
    </row>
    <row r="307" spans="1:17">
      <c r="A307" s="824">
        <v>11</v>
      </c>
      <c r="B307" s="824" t="s">
        <v>2441</v>
      </c>
      <c r="C307" s="824" t="s">
        <v>2442</v>
      </c>
      <c r="D307" s="824" t="s">
        <v>688</v>
      </c>
      <c r="E307" s="824" t="s">
        <v>755</v>
      </c>
      <c r="F307" s="824">
        <v>4</v>
      </c>
      <c r="G307" s="824" t="s">
        <v>2446</v>
      </c>
      <c r="H307" s="824">
        <v>2</v>
      </c>
      <c r="I307" s="824">
        <v>0</v>
      </c>
      <c r="J307" s="824">
        <v>0</v>
      </c>
      <c r="K307" s="825">
        <v>0</v>
      </c>
      <c r="L307" s="825">
        <v>0</v>
      </c>
      <c r="M307" s="824">
        <v>0</v>
      </c>
      <c r="N307" s="824">
        <v>0</v>
      </c>
      <c r="O307" s="824" t="e">
        <v>#DIV/0!</v>
      </c>
      <c r="P307" s="820">
        <f>Tabla1[[#This Row],[Ejec Real Acumu]]-Tabla1[[#This Row],[Proyec Ejec Acumul]]</f>
        <v>0</v>
      </c>
      <c r="Q307" s="820">
        <f>Tabla1[[#This Row],[Ejec Real Mes]]-Tabla1[[#This Row],[Program Entreg Mes]]</f>
        <v>0</v>
      </c>
    </row>
    <row r="308" spans="1:17">
      <c r="A308" s="824">
        <v>12</v>
      </c>
      <c r="B308" s="824" t="s">
        <v>2441</v>
      </c>
      <c r="C308" s="824" t="s">
        <v>2442</v>
      </c>
      <c r="D308" s="824" t="s">
        <v>688</v>
      </c>
      <c r="E308" s="824" t="s">
        <v>771</v>
      </c>
      <c r="F308" s="824">
        <v>4</v>
      </c>
      <c r="G308" s="824" t="s">
        <v>2446</v>
      </c>
      <c r="H308" s="824">
        <v>448</v>
      </c>
      <c r="I308" s="824">
        <v>0</v>
      </c>
      <c r="J308" s="824">
        <v>0</v>
      </c>
      <c r="K308" s="825">
        <v>0</v>
      </c>
      <c r="L308" s="825">
        <v>0</v>
      </c>
      <c r="M308" s="824">
        <v>0</v>
      </c>
      <c r="N308" s="824">
        <v>0</v>
      </c>
      <c r="O308" s="824" t="e">
        <v>#DIV/0!</v>
      </c>
      <c r="P308" s="820">
        <f>Tabla1[[#This Row],[Ejec Real Acumu]]-Tabla1[[#This Row],[Proyec Ejec Acumul]]</f>
        <v>0</v>
      </c>
      <c r="Q308" s="820">
        <f>Tabla1[[#This Row],[Ejec Real Mes]]-Tabla1[[#This Row],[Program Entreg Mes]]</f>
        <v>0</v>
      </c>
    </row>
    <row r="309" spans="1:17">
      <c r="A309" s="824">
        <v>13</v>
      </c>
      <c r="B309" s="824" t="s">
        <v>2441</v>
      </c>
      <c r="C309" s="824" t="s">
        <v>2442</v>
      </c>
      <c r="D309" s="824" t="s">
        <v>688</v>
      </c>
      <c r="E309" s="824" t="s">
        <v>989</v>
      </c>
      <c r="F309" s="824">
        <v>4</v>
      </c>
      <c r="G309" s="824" t="s">
        <v>2446</v>
      </c>
      <c r="H309" s="824">
        <v>4</v>
      </c>
      <c r="I309" s="824">
        <v>1</v>
      </c>
      <c r="J309" s="824">
        <v>1</v>
      </c>
      <c r="K309" s="825">
        <v>0.25</v>
      </c>
      <c r="L309" s="825">
        <v>0.25</v>
      </c>
      <c r="M309" s="824">
        <v>0</v>
      </c>
      <c r="N309" s="824">
        <v>0</v>
      </c>
      <c r="O309" s="824" t="e">
        <v>#DIV/0!</v>
      </c>
      <c r="P309" s="820">
        <f>Tabla1[[#This Row],[Ejec Real Acumu]]-Tabla1[[#This Row],[Proyec Ejec Acumul]]</f>
        <v>0</v>
      </c>
      <c r="Q309" s="820">
        <f>Tabla1[[#This Row],[Ejec Real Mes]]-Tabla1[[#This Row],[Program Entreg Mes]]</f>
        <v>0</v>
      </c>
    </row>
    <row r="310" spans="1:17">
      <c r="A310" s="824">
        <v>14</v>
      </c>
      <c r="B310" s="824" t="s">
        <v>2441</v>
      </c>
      <c r="C310" s="824" t="s">
        <v>2442</v>
      </c>
      <c r="D310" s="824" t="s">
        <v>688</v>
      </c>
      <c r="E310" s="824" t="s">
        <v>2135</v>
      </c>
      <c r="F310" s="824">
        <v>4</v>
      </c>
      <c r="G310" s="824" t="s">
        <v>2446</v>
      </c>
      <c r="H310" s="824">
        <v>89</v>
      </c>
      <c r="I310" s="824">
        <v>0</v>
      </c>
      <c r="J310" s="824">
        <v>0</v>
      </c>
      <c r="K310" s="825">
        <v>0</v>
      </c>
      <c r="L310" s="825">
        <v>0</v>
      </c>
      <c r="M310" s="824">
        <v>0</v>
      </c>
      <c r="N310" s="824">
        <v>0</v>
      </c>
      <c r="O310" s="824" t="e">
        <v>#DIV/0!</v>
      </c>
      <c r="P310" s="820">
        <f>Tabla1[[#This Row],[Ejec Real Acumu]]-Tabla1[[#This Row],[Proyec Ejec Acumul]]</f>
        <v>0</v>
      </c>
      <c r="Q310" s="820">
        <f>Tabla1[[#This Row],[Ejec Real Mes]]-Tabla1[[#This Row],[Program Entreg Mes]]</f>
        <v>0</v>
      </c>
    </row>
    <row r="311" spans="1:17">
      <c r="A311" s="824">
        <v>15</v>
      </c>
      <c r="B311" s="824" t="s">
        <v>2441</v>
      </c>
      <c r="C311" s="824" t="s">
        <v>2442</v>
      </c>
      <c r="D311" s="824" t="s">
        <v>688</v>
      </c>
      <c r="E311" s="824" t="s">
        <v>1003</v>
      </c>
      <c r="F311" s="824">
        <v>4</v>
      </c>
      <c r="G311" s="824" t="s">
        <v>2446</v>
      </c>
      <c r="H311" s="824">
        <v>4</v>
      </c>
      <c r="I311" s="824">
        <v>1</v>
      </c>
      <c r="J311" s="824">
        <v>1</v>
      </c>
      <c r="K311" s="825">
        <v>0.25</v>
      </c>
      <c r="L311" s="825">
        <v>0.25</v>
      </c>
      <c r="M311" s="824">
        <v>0</v>
      </c>
      <c r="N311" s="824">
        <v>0</v>
      </c>
      <c r="O311" s="824" t="e">
        <v>#DIV/0!</v>
      </c>
      <c r="P311" s="820">
        <f>Tabla1[[#This Row],[Ejec Real Acumu]]-Tabla1[[#This Row],[Proyec Ejec Acumul]]</f>
        <v>0</v>
      </c>
      <c r="Q311" s="820">
        <f>Tabla1[[#This Row],[Ejec Real Mes]]-Tabla1[[#This Row],[Program Entreg Mes]]</f>
        <v>0</v>
      </c>
    </row>
    <row r="312" spans="1:17">
      <c r="A312" s="824">
        <v>16</v>
      </c>
      <c r="B312" s="824" t="s">
        <v>2441</v>
      </c>
      <c r="C312" s="824" t="s">
        <v>2442</v>
      </c>
      <c r="D312" s="824" t="s">
        <v>688</v>
      </c>
      <c r="E312" s="824" t="s">
        <v>2140</v>
      </c>
      <c r="F312" s="824">
        <v>4</v>
      </c>
      <c r="G312" s="824" t="s">
        <v>2446</v>
      </c>
      <c r="H312" s="824">
        <v>4</v>
      </c>
      <c r="I312" s="824">
        <v>1</v>
      </c>
      <c r="J312" s="824">
        <v>1</v>
      </c>
      <c r="K312" s="825">
        <v>0.25</v>
      </c>
      <c r="L312" s="825">
        <v>0.25</v>
      </c>
      <c r="M312" s="824">
        <v>0</v>
      </c>
      <c r="N312" s="824">
        <v>0</v>
      </c>
      <c r="O312" s="824" t="e">
        <v>#DIV/0!</v>
      </c>
      <c r="P312" s="820">
        <f>Tabla1[[#This Row],[Ejec Real Acumu]]-Tabla1[[#This Row],[Proyec Ejec Acumul]]</f>
        <v>0</v>
      </c>
      <c r="Q312" s="820">
        <f>Tabla1[[#This Row],[Ejec Real Mes]]-Tabla1[[#This Row],[Program Entreg Mes]]</f>
        <v>0</v>
      </c>
    </row>
    <row r="313" spans="1:17">
      <c r="A313" s="824">
        <v>17</v>
      </c>
      <c r="B313" s="824" t="s">
        <v>2441</v>
      </c>
      <c r="C313" s="824" t="s">
        <v>2442</v>
      </c>
      <c r="D313" s="824" t="s">
        <v>688</v>
      </c>
      <c r="E313" s="824" t="s">
        <v>2143</v>
      </c>
      <c r="F313" s="824">
        <v>4</v>
      </c>
      <c r="G313" s="824" t="s">
        <v>2446</v>
      </c>
      <c r="H313" s="824">
        <v>12</v>
      </c>
      <c r="I313" s="824">
        <v>4</v>
      </c>
      <c r="J313" s="824">
        <v>4</v>
      </c>
      <c r="K313" s="825">
        <v>0.33333333333333331</v>
      </c>
      <c r="L313" s="825">
        <v>0.33333333333333331</v>
      </c>
      <c r="M313" s="824">
        <v>1</v>
      </c>
      <c r="N313" s="824">
        <v>1</v>
      </c>
      <c r="O313" s="824">
        <v>1</v>
      </c>
      <c r="P313" s="820">
        <f>Tabla1[[#This Row],[Ejec Real Acumu]]-Tabla1[[#This Row],[Proyec Ejec Acumul]]</f>
        <v>0</v>
      </c>
      <c r="Q313" s="820">
        <f>Tabla1[[#This Row],[Ejec Real Mes]]-Tabla1[[#This Row],[Program Entreg Mes]]</f>
        <v>0</v>
      </c>
    </row>
    <row r="314" spans="1:17">
      <c r="A314" s="824">
        <v>18</v>
      </c>
      <c r="B314" s="824" t="s">
        <v>2441</v>
      </c>
      <c r="C314" s="824" t="s">
        <v>2442</v>
      </c>
      <c r="D314" s="824" t="s">
        <v>93</v>
      </c>
      <c r="E314" s="824" t="s">
        <v>2153</v>
      </c>
      <c r="F314" s="824">
        <v>4</v>
      </c>
      <c r="G314" s="824" t="s">
        <v>2446</v>
      </c>
      <c r="H314" s="824">
        <v>1</v>
      </c>
      <c r="I314" s="824">
        <v>0</v>
      </c>
      <c r="J314" s="824">
        <v>0</v>
      </c>
      <c r="K314" s="825">
        <v>0</v>
      </c>
      <c r="L314" s="825">
        <v>0</v>
      </c>
      <c r="M314" s="824">
        <v>0</v>
      </c>
      <c r="N314" s="824">
        <v>0</v>
      </c>
      <c r="O314" s="824" t="e">
        <v>#DIV/0!</v>
      </c>
      <c r="P314" s="820">
        <f>Tabla1[[#This Row],[Ejec Real Acumu]]-Tabla1[[#This Row],[Proyec Ejec Acumul]]</f>
        <v>0</v>
      </c>
      <c r="Q314" s="820">
        <f>Tabla1[[#This Row],[Ejec Real Mes]]-Tabla1[[#This Row],[Program Entreg Mes]]</f>
        <v>0</v>
      </c>
    </row>
    <row r="315" spans="1:17">
      <c r="A315" s="824">
        <v>19</v>
      </c>
      <c r="B315" s="824" t="s">
        <v>2441</v>
      </c>
      <c r="C315" s="824" t="s">
        <v>2442</v>
      </c>
      <c r="D315" s="824" t="s">
        <v>93</v>
      </c>
      <c r="E315" s="824" t="s">
        <v>97</v>
      </c>
      <c r="F315" s="824">
        <v>4</v>
      </c>
      <c r="G315" s="824" t="s">
        <v>2446</v>
      </c>
      <c r="H315" s="824">
        <v>2</v>
      </c>
      <c r="I315" s="824">
        <v>0</v>
      </c>
      <c r="J315" s="824">
        <v>0</v>
      </c>
      <c r="K315" s="825">
        <v>0</v>
      </c>
      <c r="L315" s="825">
        <v>0</v>
      </c>
      <c r="M315" s="824">
        <v>0</v>
      </c>
      <c r="N315" s="824">
        <v>0</v>
      </c>
      <c r="O315" s="824" t="e">
        <v>#DIV/0!</v>
      </c>
      <c r="P315" s="820">
        <f>Tabla1[[#This Row],[Ejec Real Acumu]]-Tabla1[[#This Row],[Proyec Ejec Acumul]]</f>
        <v>0</v>
      </c>
      <c r="Q315" s="820">
        <f>Tabla1[[#This Row],[Ejec Real Mes]]-Tabla1[[#This Row],[Program Entreg Mes]]</f>
        <v>0</v>
      </c>
    </row>
    <row r="316" spans="1:17">
      <c r="A316" s="824">
        <v>20</v>
      </c>
      <c r="B316" s="824" t="s">
        <v>2441</v>
      </c>
      <c r="C316" s="824" t="s">
        <v>2442</v>
      </c>
      <c r="D316" s="824" t="s">
        <v>93</v>
      </c>
      <c r="E316" s="824" t="s">
        <v>127</v>
      </c>
      <c r="F316" s="824">
        <v>4</v>
      </c>
      <c r="G316" s="824" t="s">
        <v>2446</v>
      </c>
      <c r="H316" s="824">
        <v>7</v>
      </c>
      <c r="I316" s="824">
        <v>0</v>
      </c>
      <c r="J316" s="824">
        <v>0</v>
      </c>
      <c r="K316" s="825">
        <v>0</v>
      </c>
      <c r="L316" s="825">
        <v>0</v>
      </c>
      <c r="M316" s="824">
        <v>0</v>
      </c>
      <c r="N316" s="824">
        <v>0</v>
      </c>
      <c r="O316" s="824" t="e">
        <v>#DIV/0!</v>
      </c>
      <c r="P316" s="820">
        <f>Tabla1[[#This Row],[Ejec Real Acumu]]-Tabla1[[#This Row],[Proyec Ejec Acumul]]</f>
        <v>0</v>
      </c>
      <c r="Q316" s="820">
        <f>Tabla1[[#This Row],[Ejec Real Mes]]-Tabla1[[#This Row],[Program Entreg Mes]]</f>
        <v>0</v>
      </c>
    </row>
    <row r="317" spans="1:17">
      <c r="A317" s="824">
        <v>21</v>
      </c>
      <c r="B317" s="824" t="s">
        <v>2441</v>
      </c>
      <c r="C317" s="824" t="s">
        <v>2442</v>
      </c>
      <c r="D317" s="824" t="s">
        <v>93</v>
      </c>
      <c r="E317" s="824" t="s">
        <v>135</v>
      </c>
      <c r="F317" s="824">
        <v>4</v>
      </c>
      <c r="G317" s="824" t="s">
        <v>2446</v>
      </c>
      <c r="H317" s="824">
        <v>6</v>
      </c>
      <c r="I317" s="824">
        <v>0</v>
      </c>
      <c r="J317" s="824">
        <v>0</v>
      </c>
      <c r="K317" s="825">
        <v>0</v>
      </c>
      <c r="L317" s="825">
        <v>0</v>
      </c>
      <c r="M317" s="824">
        <v>0</v>
      </c>
      <c r="N317" s="824">
        <v>0</v>
      </c>
      <c r="O317" s="824" t="e">
        <v>#DIV/0!</v>
      </c>
      <c r="P317" s="820">
        <f>Tabla1[[#This Row],[Ejec Real Acumu]]-Tabla1[[#This Row],[Proyec Ejec Acumul]]</f>
        <v>0</v>
      </c>
      <c r="Q317" s="820">
        <f>Tabla1[[#This Row],[Ejec Real Mes]]-Tabla1[[#This Row],[Program Entreg Mes]]</f>
        <v>0</v>
      </c>
    </row>
    <row r="318" spans="1:17">
      <c r="A318" s="824">
        <v>22</v>
      </c>
      <c r="B318" s="824" t="s">
        <v>2441</v>
      </c>
      <c r="C318" s="824" t="s">
        <v>2442</v>
      </c>
      <c r="D318" s="824" t="s">
        <v>93</v>
      </c>
      <c r="E318" s="824" t="s">
        <v>157</v>
      </c>
      <c r="F318" s="824">
        <v>4</v>
      </c>
      <c r="G318" s="824" t="s">
        <v>2446</v>
      </c>
      <c r="H318" s="824">
        <v>1</v>
      </c>
      <c r="I318" s="824">
        <v>1</v>
      </c>
      <c r="J318" s="824">
        <v>1</v>
      </c>
      <c r="K318" s="825">
        <v>1</v>
      </c>
      <c r="L318" s="825">
        <v>1</v>
      </c>
      <c r="M318" s="824">
        <v>0</v>
      </c>
      <c r="N318" s="824">
        <v>0</v>
      </c>
      <c r="O318" s="824" t="e">
        <v>#DIV/0!</v>
      </c>
      <c r="P318" s="820">
        <f>Tabla1[[#This Row],[Ejec Real Acumu]]-Tabla1[[#This Row],[Proyec Ejec Acumul]]</f>
        <v>0</v>
      </c>
      <c r="Q318" s="820">
        <f>Tabla1[[#This Row],[Ejec Real Mes]]-Tabla1[[#This Row],[Program Entreg Mes]]</f>
        <v>0</v>
      </c>
    </row>
    <row r="319" spans="1:17">
      <c r="A319" s="824">
        <v>23</v>
      </c>
      <c r="B319" s="824" t="s">
        <v>2441</v>
      </c>
      <c r="C319" s="824" t="s">
        <v>2442</v>
      </c>
      <c r="D319" s="824" t="s">
        <v>93</v>
      </c>
      <c r="E319" s="824" t="s">
        <v>902</v>
      </c>
      <c r="F319" s="824">
        <v>4</v>
      </c>
      <c r="G319" s="824" t="s">
        <v>2446</v>
      </c>
      <c r="H319" s="824">
        <v>3</v>
      </c>
      <c r="I319" s="824">
        <v>1</v>
      </c>
      <c r="J319" s="824">
        <v>1</v>
      </c>
      <c r="K319" s="825">
        <v>0.33333333333333331</v>
      </c>
      <c r="L319" s="825">
        <v>0.33333333333333331</v>
      </c>
      <c r="M319" s="824">
        <v>1</v>
      </c>
      <c r="N319" s="824">
        <v>1</v>
      </c>
      <c r="O319" s="824">
        <v>1</v>
      </c>
      <c r="P319" s="820">
        <f>Tabla1[[#This Row],[Ejec Real Acumu]]-Tabla1[[#This Row],[Proyec Ejec Acumul]]</f>
        <v>0</v>
      </c>
      <c r="Q319" s="820">
        <f>Tabla1[[#This Row],[Ejec Real Mes]]-Tabla1[[#This Row],[Program Entreg Mes]]</f>
        <v>0</v>
      </c>
    </row>
    <row r="320" spans="1:17">
      <c r="A320" s="824">
        <v>24</v>
      </c>
      <c r="B320" s="824" t="s">
        <v>2441</v>
      </c>
      <c r="C320" s="824" t="s">
        <v>2442</v>
      </c>
      <c r="D320" s="824" t="s">
        <v>93</v>
      </c>
      <c r="E320" s="824" t="s">
        <v>2163</v>
      </c>
      <c r="F320" s="824">
        <v>4</v>
      </c>
      <c r="G320" s="824" t="s">
        <v>2446</v>
      </c>
      <c r="H320" s="824">
        <v>1</v>
      </c>
      <c r="I320" s="824">
        <v>0</v>
      </c>
      <c r="J320" s="824">
        <v>0</v>
      </c>
      <c r="K320" s="825">
        <v>0</v>
      </c>
      <c r="L320" s="825">
        <v>0</v>
      </c>
      <c r="M320" s="824">
        <v>0</v>
      </c>
      <c r="N320" s="824">
        <v>0</v>
      </c>
      <c r="O320" s="824" t="e">
        <v>#DIV/0!</v>
      </c>
      <c r="P320" s="820">
        <f>Tabla1[[#This Row],[Ejec Real Acumu]]-Tabla1[[#This Row],[Proyec Ejec Acumul]]</f>
        <v>0</v>
      </c>
      <c r="Q320" s="820">
        <f>Tabla1[[#This Row],[Ejec Real Mes]]-Tabla1[[#This Row],[Program Entreg Mes]]</f>
        <v>0</v>
      </c>
    </row>
    <row r="321" spans="1:17">
      <c r="A321" s="824">
        <v>25</v>
      </c>
      <c r="B321" s="824" t="s">
        <v>2441</v>
      </c>
      <c r="C321" s="824" t="s">
        <v>2442</v>
      </c>
      <c r="D321" s="824" t="s">
        <v>93</v>
      </c>
      <c r="E321" s="824" t="s">
        <v>911</v>
      </c>
      <c r="F321" s="824">
        <v>4</v>
      </c>
      <c r="G321" s="824" t="s">
        <v>2446</v>
      </c>
      <c r="H321" s="824">
        <v>3</v>
      </c>
      <c r="I321" s="824">
        <v>1</v>
      </c>
      <c r="J321" s="824">
        <v>1</v>
      </c>
      <c r="K321" s="825">
        <v>0.33333333333333331</v>
      </c>
      <c r="L321" s="825">
        <v>0.33333333333333331</v>
      </c>
      <c r="M321" s="824">
        <v>0</v>
      </c>
      <c r="N321" s="824">
        <v>0</v>
      </c>
      <c r="O321" s="824" t="e">
        <v>#DIV/0!</v>
      </c>
      <c r="P321" s="820">
        <f>Tabla1[[#This Row],[Ejec Real Acumu]]-Tabla1[[#This Row],[Proyec Ejec Acumul]]</f>
        <v>0</v>
      </c>
      <c r="Q321" s="820">
        <f>Tabla1[[#This Row],[Ejec Real Mes]]-Tabla1[[#This Row],[Program Entreg Mes]]</f>
        <v>0</v>
      </c>
    </row>
    <row r="322" spans="1:17">
      <c r="A322" s="824">
        <v>26</v>
      </c>
      <c r="B322" s="824" t="s">
        <v>2441</v>
      </c>
      <c r="C322" s="824" t="s">
        <v>2442</v>
      </c>
      <c r="D322" s="824" t="s">
        <v>93</v>
      </c>
      <c r="E322" s="824" t="s">
        <v>916</v>
      </c>
      <c r="F322" s="824">
        <v>4</v>
      </c>
      <c r="G322" s="824" t="s">
        <v>2446</v>
      </c>
      <c r="H322" s="824">
        <v>4</v>
      </c>
      <c r="I322" s="824">
        <v>2</v>
      </c>
      <c r="J322" s="824">
        <v>2</v>
      </c>
      <c r="K322" s="825">
        <v>0.5</v>
      </c>
      <c r="L322" s="825">
        <v>0.5</v>
      </c>
      <c r="M322" s="824">
        <v>1</v>
      </c>
      <c r="N322" s="824">
        <v>1</v>
      </c>
      <c r="O322" s="824">
        <v>1</v>
      </c>
      <c r="P322" s="820">
        <f>Tabla1[[#This Row],[Ejec Real Acumu]]-Tabla1[[#This Row],[Proyec Ejec Acumul]]</f>
        <v>0</v>
      </c>
      <c r="Q322" s="820">
        <f>Tabla1[[#This Row],[Ejec Real Mes]]-Tabla1[[#This Row],[Program Entreg Mes]]</f>
        <v>0</v>
      </c>
    </row>
    <row r="323" spans="1:17">
      <c r="A323" s="824">
        <v>27</v>
      </c>
      <c r="B323" s="824" t="s">
        <v>2441</v>
      </c>
      <c r="C323" s="824" t="s">
        <v>2442</v>
      </c>
      <c r="D323" s="824" t="s">
        <v>93</v>
      </c>
      <c r="E323" s="824" t="s">
        <v>921</v>
      </c>
      <c r="F323" s="824">
        <v>4</v>
      </c>
      <c r="G323" s="824" t="s">
        <v>2446</v>
      </c>
      <c r="H323" s="824">
        <v>2</v>
      </c>
      <c r="I323" s="824">
        <v>0</v>
      </c>
      <c r="J323" s="824">
        <v>0</v>
      </c>
      <c r="K323" s="825">
        <v>0</v>
      </c>
      <c r="L323" s="825">
        <v>0</v>
      </c>
      <c r="M323" s="824">
        <v>0</v>
      </c>
      <c r="N323" s="824">
        <v>0</v>
      </c>
      <c r="O323" s="824" t="e">
        <v>#DIV/0!</v>
      </c>
      <c r="P323" s="820">
        <f>Tabla1[[#This Row],[Ejec Real Acumu]]-Tabla1[[#This Row],[Proyec Ejec Acumul]]</f>
        <v>0</v>
      </c>
      <c r="Q323" s="820">
        <f>Tabla1[[#This Row],[Ejec Real Mes]]-Tabla1[[#This Row],[Program Entreg Mes]]</f>
        <v>0</v>
      </c>
    </row>
    <row r="324" spans="1:17">
      <c r="A324" s="824">
        <v>28</v>
      </c>
      <c r="B324" s="824" t="s">
        <v>2441</v>
      </c>
      <c r="C324" s="824" t="s">
        <v>2442</v>
      </c>
      <c r="D324" s="824" t="s">
        <v>93</v>
      </c>
      <c r="E324" s="824" t="s">
        <v>2172</v>
      </c>
      <c r="F324" s="824">
        <v>4</v>
      </c>
      <c r="G324" s="824" t="s">
        <v>2446</v>
      </c>
      <c r="H324" s="824">
        <v>3</v>
      </c>
      <c r="I324" s="824">
        <v>1</v>
      </c>
      <c r="J324" s="824">
        <v>1</v>
      </c>
      <c r="K324" s="825">
        <v>0.33333333333333331</v>
      </c>
      <c r="L324" s="825">
        <v>0.33333333333333331</v>
      </c>
      <c r="M324" s="824">
        <v>0</v>
      </c>
      <c r="N324" s="824">
        <v>0</v>
      </c>
      <c r="O324" s="824" t="e">
        <v>#DIV/0!</v>
      </c>
      <c r="P324" s="820">
        <f>Tabla1[[#This Row],[Ejec Real Acumu]]-Tabla1[[#This Row],[Proyec Ejec Acumul]]</f>
        <v>0</v>
      </c>
      <c r="Q324" s="820">
        <f>Tabla1[[#This Row],[Ejec Real Mes]]-Tabla1[[#This Row],[Program Entreg Mes]]</f>
        <v>0</v>
      </c>
    </row>
    <row r="325" spans="1:17">
      <c r="A325" s="824">
        <v>29</v>
      </c>
      <c r="B325" s="824" t="s">
        <v>2441</v>
      </c>
      <c r="C325" s="824" t="s">
        <v>2442</v>
      </c>
      <c r="D325" s="824" t="s">
        <v>93</v>
      </c>
      <c r="E325" s="824" t="s">
        <v>951</v>
      </c>
      <c r="F325" s="824">
        <v>4</v>
      </c>
      <c r="G325" s="824" t="s">
        <v>2446</v>
      </c>
      <c r="H325" s="824">
        <v>2</v>
      </c>
      <c r="I325" s="824">
        <v>0</v>
      </c>
      <c r="J325" s="824">
        <v>0</v>
      </c>
      <c r="K325" s="825">
        <v>0</v>
      </c>
      <c r="L325" s="825">
        <v>0</v>
      </c>
      <c r="M325" s="824">
        <v>0</v>
      </c>
      <c r="N325" s="824">
        <v>0</v>
      </c>
      <c r="O325" s="824" t="e">
        <v>#DIV/0!</v>
      </c>
      <c r="P325" s="820">
        <f>Tabla1[[#This Row],[Ejec Real Acumu]]-Tabla1[[#This Row],[Proyec Ejec Acumul]]</f>
        <v>0</v>
      </c>
      <c r="Q325" s="820">
        <f>Tabla1[[#This Row],[Ejec Real Mes]]-Tabla1[[#This Row],[Program Entreg Mes]]</f>
        <v>0</v>
      </c>
    </row>
    <row r="326" spans="1:17">
      <c r="A326" s="824">
        <v>30</v>
      </c>
      <c r="B326" s="824" t="s">
        <v>2441</v>
      </c>
      <c r="C326" s="824" t="s">
        <v>2442</v>
      </c>
      <c r="D326" s="824" t="s">
        <v>93</v>
      </c>
      <c r="E326" s="824" t="s">
        <v>2178</v>
      </c>
      <c r="F326" s="824">
        <v>4</v>
      </c>
      <c r="G326" s="824" t="s">
        <v>2446</v>
      </c>
      <c r="H326" s="824">
        <v>1</v>
      </c>
      <c r="I326" s="824">
        <v>0</v>
      </c>
      <c r="J326" s="824">
        <v>0</v>
      </c>
      <c r="K326" s="825">
        <v>0</v>
      </c>
      <c r="L326" s="825">
        <v>0</v>
      </c>
      <c r="M326" s="824">
        <v>0</v>
      </c>
      <c r="N326" s="824">
        <v>0</v>
      </c>
      <c r="O326" s="824" t="e">
        <v>#DIV/0!</v>
      </c>
      <c r="P326" s="820">
        <f>Tabla1[[#This Row],[Ejec Real Acumu]]-Tabla1[[#This Row],[Proyec Ejec Acumul]]</f>
        <v>0</v>
      </c>
      <c r="Q326" s="820">
        <f>Tabla1[[#This Row],[Ejec Real Mes]]-Tabla1[[#This Row],[Program Entreg Mes]]</f>
        <v>0</v>
      </c>
    </row>
    <row r="327" spans="1:17">
      <c r="A327" s="824">
        <v>31</v>
      </c>
      <c r="B327" s="824" t="s">
        <v>2441</v>
      </c>
      <c r="C327" s="824" t="s">
        <v>2442</v>
      </c>
      <c r="D327" s="824" t="s">
        <v>93</v>
      </c>
      <c r="E327" s="824" t="s">
        <v>2180</v>
      </c>
      <c r="F327" s="824">
        <v>4</v>
      </c>
      <c r="G327" s="824" t="s">
        <v>2446</v>
      </c>
      <c r="H327" s="824">
        <v>69</v>
      </c>
      <c r="I327" s="824">
        <v>9</v>
      </c>
      <c r="J327" s="824">
        <v>9</v>
      </c>
      <c r="K327" s="825">
        <v>0.13043478260869565</v>
      </c>
      <c r="L327" s="825">
        <v>0.13043478260869565</v>
      </c>
      <c r="M327" s="824">
        <v>5</v>
      </c>
      <c r="N327" s="824">
        <v>5</v>
      </c>
      <c r="O327" s="824">
        <v>1</v>
      </c>
      <c r="P327" s="820">
        <f>Tabla1[[#This Row],[Ejec Real Acumu]]-Tabla1[[#This Row],[Proyec Ejec Acumul]]</f>
        <v>0</v>
      </c>
      <c r="Q327" s="820">
        <f>Tabla1[[#This Row],[Ejec Real Mes]]-Tabla1[[#This Row],[Program Entreg Mes]]</f>
        <v>0</v>
      </c>
    </row>
    <row r="328" spans="1:17">
      <c r="A328" s="824">
        <v>32</v>
      </c>
      <c r="B328" s="824" t="s">
        <v>2441</v>
      </c>
      <c r="C328" s="824" t="s">
        <v>2442</v>
      </c>
      <c r="D328" s="824" t="s">
        <v>93</v>
      </c>
      <c r="E328" s="824" t="s">
        <v>2188</v>
      </c>
      <c r="F328" s="824">
        <v>4</v>
      </c>
      <c r="G328" s="824" t="s">
        <v>2446</v>
      </c>
      <c r="H328" s="824">
        <v>12</v>
      </c>
      <c r="I328" s="824">
        <v>5</v>
      </c>
      <c r="J328" s="824">
        <v>5</v>
      </c>
      <c r="K328" s="825">
        <v>0.41666666666666669</v>
      </c>
      <c r="L328" s="825">
        <v>0.41666666666666669</v>
      </c>
      <c r="M328" s="824">
        <v>1</v>
      </c>
      <c r="N328" s="824">
        <v>1</v>
      </c>
      <c r="O328" s="824">
        <v>1</v>
      </c>
      <c r="P328" s="820">
        <f>Tabla1[[#This Row],[Ejec Real Acumu]]-Tabla1[[#This Row],[Proyec Ejec Acumul]]</f>
        <v>0</v>
      </c>
      <c r="Q328" s="820">
        <f>Tabla1[[#This Row],[Ejec Real Mes]]-Tabla1[[#This Row],[Program Entreg Mes]]</f>
        <v>0</v>
      </c>
    </row>
    <row r="329" spans="1:17">
      <c r="A329" s="824">
        <v>33</v>
      </c>
      <c r="B329" s="824" t="s">
        <v>2441</v>
      </c>
      <c r="C329" s="824" t="s">
        <v>2442</v>
      </c>
      <c r="D329" s="824" t="s">
        <v>93</v>
      </c>
      <c r="E329" s="824" t="s">
        <v>2198</v>
      </c>
      <c r="F329" s="824">
        <v>4</v>
      </c>
      <c r="G329" s="824" t="s">
        <v>2446</v>
      </c>
      <c r="H329" s="824">
        <v>12</v>
      </c>
      <c r="I329" s="824">
        <v>5</v>
      </c>
      <c r="J329" s="824">
        <v>5</v>
      </c>
      <c r="K329" s="825">
        <v>0.41666666666666669</v>
      </c>
      <c r="L329" s="825">
        <v>0.41666666666666669</v>
      </c>
      <c r="M329" s="824">
        <v>1</v>
      </c>
      <c r="N329" s="824">
        <v>1</v>
      </c>
      <c r="O329" s="824">
        <v>1</v>
      </c>
      <c r="P329" s="820">
        <f>Tabla1[[#This Row],[Ejec Real Acumu]]-Tabla1[[#This Row],[Proyec Ejec Acumul]]</f>
        <v>0</v>
      </c>
      <c r="Q329" s="820">
        <f>Tabla1[[#This Row],[Ejec Real Mes]]-Tabla1[[#This Row],[Program Entreg Mes]]</f>
        <v>0</v>
      </c>
    </row>
    <row r="330" spans="1:17">
      <c r="A330" s="824">
        <v>34</v>
      </c>
      <c r="B330" s="824" t="s">
        <v>2441</v>
      </c>
      <c r="C330" s="824" t="s">
        <v>2442</v>
      </c>
      <c r="D330" s="824" t="s">
        <v>93</v>
      </c>
      <c r="E330" s="824" t="s">
        <v>2209</v>
      </c>
      <c r="F330" s="824">
        <v>4</v>
      </c>
      <c r="G330" s="824" t="s">
        <v>2446</v>
      </c>
      <c r="H330" s="824">
        <v>1</v>
      </c>
      <c r="I330" s="824">
        <v>0</v>
      </c>
      <c r="J330" s="824">
        <v>0</v>
      </c>
      <c r="K330" s="825">
        <v>0</v>
      </c>
      <c r="L330" s="825">
        <v>0</v>
      </c>
      <c r="M330" s="824">
        <v>0</v>
      </c>
      <c r="N330" s="824">
        <v>0</v>
      </c>
      <c r="O330" s="824" t="e">
        <v>#DIV/0!</v>
      </c>
      <c r="P330" s="820">
        <f>Tabla1[[#This Row],[Ejec Real Acumu]]-Tabla1[[#This Row],[Proyec Ejec Acumul]]</f>
        <v>0</v>
      </c>
      <c r="Q330" s="820">
        <f>Tabla1[[#This Row],[Ejec Real Mes]]-Tabla1[[#This Row],[Program Entreg Mes]]</f>
        <v>0</v>
      </c>
    </row>
    <row r="331" spans="1:17">
      <c r="A331" s="824">
        <v>35</v>
      </c>
      <c r="B331" s="824" t="s">
        <v>2441</v>
      </c>
      <c r="C331" s="824" t="s">
        <v>2442</v>
      </c>
      <c r="D331" s="824" t="s">
        <v>93</v>
      </c>
      <c r="E331" s="824" t="s">
        <v>2211</v>
      </c>
      <c r="F331" s="824">
        <v>4</v>
      </c>
      <c r="G331" s="824" t="s">
        <v>2446</v>
      </c>
      <c r="H331" s="824">
        <v>13</v>
      </c>
      <c r="I331" s="824">
        <v>0</v>
      </c>
      <c r="J331" s="824">
        <v>0</v>
      </c>
      <c r="K331" s="825">
        <v>0</v>
      </c>
      <c r="L331" s="825">
        <v>0</v>
      </c>
      <c r="M331" s="824">
        <v>0</v>
      </c>
      <c r="N331" s="824">
        <v>0</v>
      </c>
      <c r="O331" s="824" t="e">
        <v>#DIV/0!</v>
      </c>
      <c r="P331" s="820">
        <f>Tabla1[[#This Row],[Ejec Real Acumu]]-Tabla1[[#This Row],[Proyec Ejec Acumul]]</f>
        <v>0</v>
      </c>
      <c r="Q331" s="820">
        <f>Tabla1[[#This Row],[Ejec Real Mes]]-Tabla1[[#This Row],[Program Entreg Mes]]</f>
        <v>0</v>
      </c>
    </row>
    <row r="332" spans="1:17">
      <c r="A332" s="824">
        <v>36</v>
      </c>
      <c r="B332" s="824" t="s">
        <v>2441</v>
      </c>
      <c r="C332" s="824" t="s">
        <v>2442</v>
      </c>
      <c r="D332" s="824" t="s">
        <v>76</v>
      </c>
      <c r="E332" s="824" t="s">
        <v>2213</v>
      </c>
      <c r="F332" s="824">
        <v>4</v>
      </c>
      <c r="G332" s="824" t="s">
        <v>2446</v>
      </c>
      <c r="H332" s="824">
        <v>3</v>
      </c>
      <c r="I332" s="824">
        <v>0</v>
      </c>
      <c r="J332" s="824">
        <v>0</v>
      </c>
      <c r="K332" s="825">
        <v>0</v>
      </c>
      <c r="L332" s="825">
        <v>0</v>
      </c>
      <c r="M332" s="824">
        <v>0</v>
      </c>
      <c r="N332" s="824">
        <v>0</v>
      </c>
      <c r="O332" s="824" t="e">
        <v>#DIV/0!</v>
      </c>
      <c r="P332" s="820">
        <f>Tabla1[[#This Row],[Ejec Real Acumu]]-Tabla1[[#This Row],[Proyec Ejec Acumul]]</f>
        <v>0</v>
      </c>
      <c r="Q332" s="820">
        <f>Tabla1[[#This Row],[Ejec Real Mes]]-Tabla1[[#This Row],[Program Entreg Mes]]</f>
        <v>0</v>
      </c>
    </row>
    <row r="333" spans="1:17">
      <c r="A333" s="824">
        <v>37</v>
      </c>
      <c r="B333" s="824" t="s">
        <v>2441</v>
      </c>
      <c r="C333" s="824" t="s">
        <v>2442</v>
      </c>
      <c r="D333" s="824" t="s">
        <v>76</v>
      </c>
      <c r="E333" s="824" t="s">
        <v>2217</v>
      </c>
      <c r="F333" s="824">
        <v>4</v>
      </c>
      <c r="G333" s="824" t="s">
        <v>2446</v>
      </c>
      <c r="H333" s="824">
        <v>1</v>
      </c>
      <c r="I333" s="824">
        <v>0</v>
      </c>
      <c r="J333" s="824">
        <v>0</v>
      </c>
      <c r="K333" s="825">
        <v>0</v>
      </c>
      <c r="L333" s="825">
        <v>0</v>
      </c>
      <c r="M333" s="824">
        <v>0</v>
      </c>
      <c r="N333" s="824">
        <v>0</v>
      </c>
      <c r="O333" s="824" t="e">
        <v>#DIV/0!</v>
      </c>
      <c r="P333" s="820">
        <f>Tabla1[[#This Row],[Ejec Real Acumu]]-Tabla1[[#This Row],[Proyec Ejec Acumul]]</f>
        <v>0</v>
      </c>
      <c r="Q333" s="820">
        <f>Tabla1[[#This Row],[Ejec Real Mes]]-Tabla1[[#This Row],[Program Entreg Mes]]</f>
        <v>0</v>
      </c>
    </row>
    <row r="334" spans="1:17">
      <c r="A334" s="824">
        <v>38</v>
      </c>
      <c r="B334" s="824" t="s">
        <v>2441</v>
      </c>
      <c r="C334" s="824" t="s">
        <v>2442</v>
      </c>
      <c r="D334" s="824" t="s">
        <v>76</v>
      </c>
      <c r="E334" s="824" t="s">
        <v>2221</v>
      </c>
      <c r="F334" s="824">
        <v>4</v>
      </c>
      <c r="G334" s="824" t="s">
        <v>2446</v>
      </c>
      <c r="H334" s="824">
        <v>3</v>
      </c>
      <c r="I334" s="824">
        <v>0</v>
      </c>
      <c r="J334" s="824">
        <v>0</v>
      </c>
      <c r="K334" s="825">
        <v>0</v>
      </c>
      <c r="L334" s="825">
        <v>0</v>
      </c>
      <c r="M334" s="824">
        <v>0</v>
      </c>
      <c r="N334" s="824">
        <v>0</v>
      </c>
      <c r="O334" s="824" t="e">
        <v>#DIV/0!</v>
      </c>
      <c r="P334" s="820">
        <f>Tabla1[[#This Row],[Ejec Real Acumu]]-Tabla1[[#This Row],[Proyec Ejec Acumul]]</f>
        <v>0</v>
      </c>
      <c r="Q334" s="820">
        <f>Tabla1[[#This Row],[Ejec Real Mes]]-Tabla1[[#This Row],[Program Entreg Mes]]</f>
        <v>0</v>
      </c>
    </row>
    <row r="335" spans="1:17">
      <c r="A335" s="824">
        <v>39</v>
      </c>
      <c r="B335" s="824" t="s">
        <v>2441</v>
      </c>
      <c r="C335" s="824" t="s">
        <v>2442</v>
      </c>
      <c r="D335" s="824" t="s">
        <v>76</v>
      </c>
      <c r="E335" s="824" t="s">
        <v>2226</v>
      </c>
      <c r="F335" s="824">
        <v>4</v>
      </c>
      <c r="G335" s="824" t="s">
        <v>2446</v>
      </c>
      <c r="H335" s="824">
        <v>3</v>
      </c>
      <c r="I335" s="824">
        <v>0</v>
      </c>
      <c r="J335" s="824">
        <v>0</v>
      </c>
      <c r="K335" s="825">
        <v>0</v>
      </c>
      <c r="L335" s="825">
        <v>0</v>
      </c>
      <c r="M335" s="824">
        <v>0</v>
      </c>
      <c r="N335" s="824">
        <v>0</v>
      </c>
      <c r="O335" s="824" t="e">
        <v>#DIV/0!</v>
      </c>
      <c r="P335" s="820">
        <f>Tabla1[[#This Row],[Ejec Real Acumu]]-Tabla1[[#This Row],[Proyec Ejec Acumul]]</f>
        <v>0</v>
      </c>
      <c r="Q335" s="820">
        <f>Tabla1[[#This Row],[Ejec Real Mes]]-Tabla1[[#This Row],[Program Entreg Mes]]</f>
        <v>0</v>
      </c>
    </row>
    <row r="336" spans="1:17">
      <c r="A336" s="824">
        <v>40</v>
      </c>
      <c r="B336" s="824" t="s">
        <v>2441</v>
      </c>
      <c r="C336" s="824" t="s">
        <v>2442</v>
      </c>
      <c r="D336" s="824" t="s">
        <v>76</v>
      </c>
      <c r="E336" s="824" t="s">
        <v>2230</v>
      </c>
      <c r="F336" s="824">
        <v>4</v>
      </c>
      <c r="G336" s="824" t="s">
        <v>2446</v>
      </c>
      <c r="H336" s="824">
        <v>4</v>
      </c>
      <c r="I336" s="824">
        <v>1</v>
      </c>
      <c r="J336" s="824">
        <v>1</v>
      </c>
      <c r="K336" s="825">
        <v>0.25</v>
      </c>
      <c r="L336" s="825">
        <v>0.25</v>
      </c>
      <c r="M336" s="824">
        <v>0</v>
      </c>
      <c r="N336" s="824">
        <v>0</v>
      </c>
      <c r="O336" s="824" t="e">
        <v>#DIV/0!</v>
      </c>
      <c r="P336" s="820">
        <f>Tabla1[[#This Row],[Ejec Real Acumu]]-Tabla1[[#This Row],[Proyec Ejec Acumul]]</f>
        <v>0</v>
      </c>
      <c r="Q336" s="820">
        <f>Tabla1[[#This Row],[Ejec Real Mes]]-Tabla1[[#This Row],[Program Entreg Mes]]</f>
        <v>0</v>
      </c>
    </row>
    <row r="337" spans="1:17">
      <c r="A337" s="824">
        <v>41</v>
      </c>
      <c r="B337" s="824" t="s">
        <v>2441</v>
      </c>
      <c r="C337" s="824" t="s">
        <v>2442</v>
      </c>
      <c r="D337" s="824" t="s">
        <v>76</v>
      </c>
      <c r="E337" s="824" t="s">
        <v>2234</v>
      </c>
      <c r="F337" s="824">
        <v>4</v>
      </c>
      <c r="G337" s="824" t="s">
        <v>2446</v>
      </c>
      <c r="H337" s="824">
        <v>4</v>
      </c>
      <c r="I337" s="824">
        <v>1</v>
      </c>
      <c r="J337" s="824">
        <v>1</v>
      </c>
      <c r="K337" s="825">
        <v>0.25</v>
      </c>
      <c r="L337" s="825">
        <v>0.25</v>
      </c>
      <c r="M337" s="824">
        <v>0</v>
      </c>
      <c r="N337" s="824">
        <v>0</v>
      </c>
      <c r="O337" s="824" t="e">
        <v>#DIV/0!</v>
      </c>
      <c r="P337" s="820">
        <f>Tabla1[[#This Row],[Ejec Real Acumu]]-Tabla1[[#This Row],[Proyec Ejec Acumul]]</f>
        <v>0</v>
      </c>
      <c r="Q337" s="820">
        <f>Tabla1[[#This Row],[Ejec Real Mes]]-Tabla1[[#This Row],[Program Entreg Mes]]</f>
        <v>0</v>
      </c>
    </row>
    <row r="338" spans="1:17">
      <c r="A338" s="824">
        <v>42</v>
      </c>
      <c r="B338" s="824" t="s">
        <v>2441</v>
      </c>
      <c r="C338" s="824" t="s">
        <v>2442</v>
      </c>
      <c r="D338" s="824" t="s">
        <v>76</v>
      </c>
      <c r="E338" s="824" t="s">
        <v>2239</v>
      </c>
      <c r="F338" s="824">
        <v>4</v>
      </c>
      <c r="G338" s="824" t="s">
        <v>2446</v>
      </c>
      <c r="H338" s="824">
        <v>1</v>
      </c>
      <c r="I338" s="824">
        <v>0</v>
      </c>
      <c r="J338" s="824">
        <v>0</v>
      </c>
      <c r="K338" s="825">
        <v>0</v>
      </c>
      <c r="L338" s="825">
        <v>0</v>
      </c>
      <c r="M338" s="824">
        <v>0</v>
      </c>
      <c r="N338" s="824">
        <v>0</v>
      </c>
      <c r="O338" s="824" t="e">
        <v>#DIV/0!</v>
      </c>
      <c r="P338" s="820">
        <f>Tabla1[[#This Row],[Ejec Real Acumu]]-Tabla1[[#This Row],[Proyec Ejec Acumul]]</f>
        <v>0</v>
      </c>
      <c r="Q338" s="820">
        <f>Tabla1[[#This Row],[Ejec Real Mes]]-Tabla1[[#This Row],[Program Entreg Mes]]</f>
        <v>0</v>
      </c>
    </row>
    <row r="339" spans="1:17">
      <c r="A339" s="824">
        <v>43</v>
      </c>
      <c r="B339" s="824" t="s">
        <v>2441</v>
      </c>
      <c r="C339" s="824" t="s">
        <v>2442</v>
      </c>
      <c r="D339" s="824" t="s">
        <v>76</v>
      </c>
      <c r="E339" s="824" t="s">
        <v>2243</v>
      </c>
      <c r="F339" s="824">
        <v>4</v>
      </c>
      <c r="G339" s="824" t="s">
        <v>2446</v>
      </c>
      <c r="H339" s="824">
        <v>3</v>
      </c>
      <c r="I339" s="824">
        <v>0</v>
      </c>
      <c r="J339" s="824">
        <v>0</v>
      </c>
      <c r="K339" s="825">
        <v>0</v>
      </c>
      <c r="L339" s="825">
        <v>0</v>
      </c>
      <c r="M339" s="824">
        <v>0</v>
      </c>
      <c r="N339" s="824">
        <v>0</v>
      </c>
      <c r="O339" s="824" t="e">
        <v>#DIV/0!</v>
      </c>
      <c r="P339" s="820">
        <f>Tabla1[[#This Row],[Ejec Real Acumu]]-Tabla1[[#This Row],[Proyec Ejec Acumul]]</f>
        <v>0</v>
      </c>
      <c r="Q339" s="820">
        <f>Tabla1[[#This Row],[Ejec Real Mes]]-Tabla1[[#This Row],[Program Entreg Mes]]</f>
        <v>0</v>
      </c>
    </row>
    <row r="340" spans="1:17">
      <c r="A340" s="824">
        <v>44</v>
      </c>
      <c r="B340" s="824" t="s">
        <v>2441</v>
      </c>
      <c r="C340" s="824" t="s">
        <v>2442</v>
      </c>
      <c r="D340" s="824" t="s">
        <v>76</v>
      </c>
      <c r="E340" s="824" t="s">
        <v>2247</v>
      </c>
      <c r="F340" s="824">
        <v>4</v>
      </c>
      <c r="G340" s="824" t="s">
        <v>2446</v>
      </c>
      <c r="H340" s="824">
        <v>4</v>
      </c>
      <c r="I340" s="824">
        <v>1</v>
      </c>
      <c r="J340" s="824">
        <v>1</v>
      </c>
      <c r="K340" s="825">
        <v>0.25</v>
      </c>
      <c r="L340" s="825">
        <v>0.25</v>
      </c>
      <c r="M340" s="824">
        <v>0</v>
      </c>
      <c r="N340" s="824">
        <v>0</v>
      </c>
      <c r="O340" s="824" t="e">
        <v>#DIV/0!</v>
      </c>
      <c r="P340" s="820">
        <f>Tabla1[[#This Row],[Ejec Real Acumu]]-Tabla1[[#This Row],[Proyec Ejec Acumul]]</f>
        <v>0</v>
      </c>
      <c r="Q340" s="820">
        <f>Tabla1[[#This Row],[Ejec Real Mes]]-Tabla1[[#This Row],[Program Entreg Mes]]</f>
        <v>0</v>
      </c>
    </row>
    <row r="341" spans="1:17">
      <c r="A341" s="824">
        <v>45</v>
      </c>
      <c r="B341" s="824" t="s">
        <v>2441</v>
      </c>
      <c r="C341" s="824" t="s">
        <v>2442</v>
      </c>
      <c r="D341" s="824" t="s">
        <v>68</v>
      </c>
      <c r="E341" s="824" t="s">
        <v>65</v>
      </c>
      <c r="F341" s="824">
        <v>4</v>
      </c>
      <c r="G341" s="824" t="s">
        <v>2446</v>
      </c>
      <c r="H341" s="824">
        <v>4</v>
      </c>
      <c r="I341" s="824">
        <v>0</v>
      </c>
      <c r="J341" s="824">
        <v>0</v>
      </c>
      <c r="K341" s="825">
        <v>0</v>
      </c>
      <c r="L341" s="825">
        <v>0</v>
      </c>
      <c r="M341" s="824">
        <v>0</v>
      </c>
      <c r="N341" s="824">
        <v>0</v>
      </c>
      <c r="O341" s="824" t="e">
        <v>#DIV/0!</v>
      </c>
      <c r="P341" s="820">
        <f>Tabla1[[#This Row],[Ejec Real Acumu]]-Tabla1[[#This Row],[Proyec Ejec Acumul]]</f>
        <v>0</v>
      </c>
      <c r="Q341" s="820">
        <f>Tabla1[[#This Row],[Ejec Real Mes]]-Tabla1[[#This Row],[Program Entreg Mes]]</f>
        <v>0</v>
      </c>
    </row>
    <row r="342" spans="1:17">
      <c r="A342" s="824">
        <v>46</v>
      </c>
      <c r="B342" s="824" t="s">
        <v>2441</v>
      </c>
      <c r="C342" s="824" t="s">
        <v>2442</v>
      </c>
      <c r="D342" s="824" t="s">
        <v>68</v>
      </c>
      <c r="E342" s="824" t="s">
        <v>84</v>
      </c>
      <c r="F342" s="824">
        <v>4</v>
      </c>
      <c r="G342" s="824" t="s">
        <v>2446</v>
      </c>
      <c r="H342" s="824">
        <v>11</v>
      </c>
      <c r="I342" s="824">
        <v>3</v>
      </c>
      <c r="J342" s="824">
        <v>3</v>
      </c>
      <c r="K342" s="825">
        <v>0.27272727272727271</v>
      </c>
      <c r="L342" s="825">
        <v>0.27272727272727271</v>
      </c>
      <c r="M342" s="824">
        <v>3</v>
      </c>
      <c r="N342" s="824">
        <v>3</v>
      </c>
      <c r="O342" s="824">
        <v>1</v>
      </c>
      <c r="P342" s="820">
        <f>Tabla1[[#This Row],[Ejec Real Acumu]]-Tabla1[[#This Row],[Proyec Ejec Acumul]]</f>
        <v>0</v>
      </c>
      <c r="Q342" s="820">
        <f>Tabla1[[#This Row],[Ejec Real Mes]]-Tabla1[[#This Row],[Program Entreg Mes]]</f>
        <v>0</v>
      </c>
    </row>
    <row r="343" spans="1:17">
      <c r="A343" s="824">
        <v>47</v>
      </c>
      <c r="B343" s="824" t="s">
        <v>2441</v>
      </c>
      <c r="C343" s="824" t="s">
        <v>2442</v>
      </c>
      <c r="D343" s="824" t="s">
        <v>68</v>
      </c>
      <c r="E343" s="824" t="s">
        <v>105</v>
      </c>
      <c r="F343" s="824">
        <v>4</v>
      </c>
      <c r="G343" s="824" t="s">
        <v>2446</v>
      </c>
      <c r="H343" s="824">
        <v>5</v>
      </c>
      <c r="I343" s="824">
        <v>0</v>
      </c>
      <c r="J343" s="824">
        <v>0</v>
      </c>
      <c r="K343" s="825">
        <v>0</v>
      </c>
      <c r="L343" s="825">
        <v>0</v>
      </c>
      <c r="M343" s="824">
        <v>0</v>
      </c>
      <c r="N343" s="824">
        <v>0</v>
      </c>
      <c r="O343" s="824" t="e">
        <v>#DIV/0!</v>
      </c>
      <c r="P343" s="820">
        <f>Tabla1[[#This Row],[Ejec Real Acumu]]-Tabla1[[#This Row],[Proyec Ejec Acumul]]</f>
        <v>0</v>
      </c>
      <c r="Q343" s="820">
        <f>Tabla1[[#This Row],[Ejec Real Mes]]-Tabla1[[#This Row],[Program Entreg Mes]]</f>
        <v>0</v>
      </c>
    </row>
    <row r="344" spans="1:17">
      <c r="A344" s="824">
        <v>48</v>
      </c>
      <c r="B344" s="824" t="s">
        <v>2441</v>
      </c>
      <c r="C344" s="824" t="s">
        <v>2442</v>
      </c>
      <c r="D344" s="824" t="s">
        <v>68</v>
      </c>
      <c r="E344" s="824" t="s">
        <v>2260</v>
      </c>
      <c r="F344" s="824">
        <v>4</v>
      </c>
      <c r="G344" s="824" t="s">
        <v>2446</v>
      </c>
      <c r="H344" s="824">
        <v>2</v>
      </c>
      <c r="I344" s="824">
        <v>0</v>
      </c>
      <c r="J344" s="824">
        <v>0</v>
      </c>
      <c r="K344" s="825">
        <v>0</v>
      </c>
      <c r="L344" s="825">
        <v>0</v>
      </c>
      <c r="M344" s="824">
        <v>0</v>
      </c>
      <c r="N344" s="824">
        <v>0</v>
      </c>
      <c r="O344" s="824" t="e">
        <v>#DIV/0!</v>
      </c>
      <c r="P344" s="820">
        <f>Tabla1[[#This Row],[Ejec Real Acumu]]-Tabla1[[#This Row],[Proyec Ejec Acumul]]</f>
        <v>0</v>
      </c>
      <c r="Q344" s="820">
        <f>Tabla1[[#This Row],[Ejec Real Mes]]-Tabla1[[#This Row],[Program Entreg Mes]]</f>
        <v>0</v>
      </c>
    </row>
    <row r="345" spans="1:17">
      <c r="A345" s="824">
        <v>49</v>
      </c>
      <c r="B345" s="824" t="s">
        <v>2441</v>
      </c>
      <c r="C345" s="824" t="s">
        <v>2442</v>
      </c>
      <c r="D345" s="824" t="s">
        <v>68</v>
      </c>
      <c r="E345" s="824" t="s">
        <v>2263</v>
      </c>
      <c r="F345" s="824">
        <v>4</v>
      </c>
      <c r="G345" s="824" t="s">
        <v>2446</v>
      </c>
      <c r="H345" s="824">
        <v>1</v>
      </c>
      <c r="I345" s="824">
        <v>0</v>
      </c>
      <c r="J345" s="824">
        <v>0</v>
      </c>
      <c r="K345" s="825">
        <v>0</v>
      </c>
      <c r="L345" s="825">
        <v>0</v>
      </c>
      <c r="M345" s="824">
        <v>0</v>
      </c>
      <c r="N345" s="824">
        <v>0</v>
      </c>
      <c r="O345" s="824" t="e">
        <v>#DIV/0!</v>
      </c>
      <c r="P345" s="820">
        <f>Tabla1[[#This Row],[Ejec Real Acumu]]-Tabla1[[#This Row],[Proyec Ejec Acumul]]</f>
        <v>0</v>
      </c>
      <c r="Q345" s="820">
        <f>Tabla1[[#This Row],[Ejec Real Mes]]-Tabla1[[#This Row],[Program Entreg Mes]]</f>
        <v>0</v>
      </c>
    </row>
    <row r="346" spans="1:17">
      <c r="A346" s="824">
        <v>50</v>
      </c>
      <c r="B346" s="824" t="s">
        <v>2441</v>
      </c>
      <c r="C346" s="824" t="s">
        <v>2442</v>
      </c>
      <c r="D346" s="824" t="s">
        <v>68</v>
      </c>
      <c r="E346" s="824" t="s">
        <v>201</v>
      </c>
      <c r="F346" s="824">
        <v>4</v>
      </c>
      <c r="G346" s="824" t="s">
        <v>2446</v>
      </c>
      <c r="H346" s="824">
        <v>3</v>
      </c>
      <c r="I346" s="824">
        <v>0</v>
      </c>
      <c r="J346" s="824">
        <v>0</v>
      </c>
      <c r="K346" s="825">
        <v>0</v>
      </c>
      <c r="L346" s="825">
        <v>0</v>
      </c>
      <c r="M346" s="824">
        <v>0</v>
      </c>
      <c r="N346" s="824">
        <v>0</v>
      </c>
      <c r="O346" s="824" t="e">
        <v>#DIV/0!</v>
      </c>
      <c r="P346" s="820">
        <f>Tabla1[[#This Row],[Ejec Real Acumu]]-Tabla1[[#This Row],[Proyec Ejec Acumul]]</f>
        <v>0</v>
      </c>
      <c r="Q346" s="820">
        <f>Tabla1[[#This Row],[Ejec Real Mes]]-Tabla1[[#This Row],[Program Entreg Mes]]</f>
        <v>0</v>
      </c>
    </row>
    <row r="347" spans="1:17">
      <c r="A347" s="824">
        <v>51</v>
      </c>
      <c r="B347" s="824" t="s">
        <v>2441</v>
      </c>
      <c r="C347" s="824" t="s">
        <v>2442</v>
      </c>
      <c r="D347" s="824" t="s">
        <v>68</v>
      </c>
      <c r="E347" s="824" t="s">
        <v>246</v>
      </c>
      <c r="F347" s="824">
        <v>4</v>
      </c>
      <c r="G347" s="824" t="s">
        <v>2446</v>
      </c>
      <c r="H347" s="824">
        <v>1</v>
      </c>
      <c r="I347" s="824">
        <v>1</v>
      </c>
      <c r="J347" s="824">
        <v>1</v>
      </c>
      <c r="K347" s="825">
        <v>1</v>
      </c>
      <c r="L347" s="825">
        <v>1</v>
      </c>
      <c r="M347" s="824">
        <v>1</v>
      </c>
      <c r="N347" s="824">
        <v>1</v>
      </c>
      <c r="O347" s="824">
        <v>1</v>
      </c>
      <c r="P347" s="820">
        <f>Tabla1[[#This Row],[Ejec Real Acumu]]-Tabla1[[#This Row],[Proyec Ejec Acumul]]</f>
        <v>0</v>
      </c>
      <c r="Q347" s="820">
        <f>Tabla1[[#This Row],[Ejec Real Mes]]-Tabla1[[#This Row],[Program Entreg Mes]]</f>
        <v>0</v>
      </c>
    </row>
    <row r="348" spans="1:17">
      <c r="A348" s="824">
        <v>52</v>
      </c>
      <c r="B348" s="824" t="s">
        <v>2441</v>
      </c>
      <c r="C348" s="824" t="s">
        <v>2442</v>
      </c>
      <c r="D348" s="824" t="s">
        <v>68</v>
      </c>
      <c r="E348" s="824" t="s">
        <v>256</v>
      </c>
      <c r="F348" s="824">
        <v>4</v>
      </c>
      <c r="G348" s="824" t="s">
        <v>2446</v>
      </c>
      <c r="H348" s="824">
        <v>5</v>
      </c>
      <c r="I348" s="824">
        <v>0</v>
      </c>
      <c r="J348" s="824">
        <v>0</v>
      </c>
      <c r="K348" s="825">
        <v>0</v>
      </c>
      <c r="L348" s="825">
        <v>0</v>
      </c>
      <c r="M348" s="824">
        <v>0</v>
      </c>
      <c r="N348" s="824">
        <v>0</v>
      </c>
      <c r="O348" s="824" t="e">
        <v>#DIV/0!</v>
      </c>
      <c r="P348" s="820">
        <f>Tabla1[[#This Row],[Ejec Real Acumu]]-Tabla1[[#This Row],[Proyec Ejec Acumul]]</f>
        <v>0</v>
      </c>
      <c r="Q348" s="820">
        <f>Tabla1[[#This Row],[Ejec Real Mes]]-Tabla1[[#This Row],[Program Entreg Mes]]</f>
        <v>0</v>
      </c>
    </row>
    <row r="349" spans="1:17">
      <c r="A349" s="824">
        <v>53</v>
      </c>
      <c r="B349" s="824" t="s">
        <v>2441</v>
      </c>
      <c r="C349" s="824" t="s">
        <v>2442</v>
      </c>
      <c r="D349" s="824" t="s">
        <v>68</v>
      </c>
      <c r="E349" s="824" t="s">
        <v>292</v>
      </c>
      <c r="F349" s="824">
        <v>4</v>
      </c>
      <c r="G349" s="824" t="s">
        <v>2446</v>
      </c>
      <c r="H349" s="824">
        <v>6</v>
      </c>
      <c r="I349" s="824">
        <v>0</v>
      </c>
      <c r="J349" s="824">
        <v>0</v>
      </c>
      <c r="K349" s="825">
        <v>0</v>
      </c>
      <c r="L349" s="825">
        <v>0</v>
      </c>
      <c r="M349" s="824">
        <v>0</v>
      </c>
      <c r="N349" s="824">
        <v>0</v>
      </c>
      <c r="O349" s="824" t="e">
        <v>#DIV/0!</v>
      </c>
      <c r="P349" s="820">
        <f>Tabla1[[#This Row],[Ejec Real Acumu]]-Tabla1[[#This Row],[Proyec Ejec Acumul]]</f>
        <v>0</v>
      </c>
      <c r="Q349" s="820">
        <f>Tabla1[[#This Row],[Ejec Real Mes]]-Tabla1[[#This Row],[Program Entreg Mes]]</f>
        <v>0</v>
      </c>
    </row>
    <row r="350" spans="1:17">
      <c r="A350" s="824">
        <v>54</v>
      </c>
      <c r="B350" s="824" t="s">
        <v>2441</v>
      </c>
      <c r="C350" s="824" t="s">
        <v>2442</v>
      </c>
      <c r="D350" s="824" t="s">
        <v>68</v>
      </c>
      <c r="E350" s="824" t="s">
        <v>2278</v>
      </c>
      <c r="F350" s="824">
        <v>4</v>
      </c>
      <c r="G350" s="824" t="s">
        <v>2446</v>
      </c>
      <c r="H350" s="824">
        <v>1</v>
      </c>
      <c r="I350" s="824">
        <v>0</v>
      </c>
      <c r="J350" s="824">
        <v>0</v>
      </c>
      <c r="K350" s="825">
        <v>0</v>
      </c>
      <c r="L350" s="825">
        <v>0</v>
      </c>
      <c r="M350" s="824">
        <v>0</v>
      </c>
      <c r="N350" s="824">
        <v>0</v>
      </c>
      <c r="O350" s="824" t="e">
        <v>#DIV/0!</v>
      </c>
      <c r="P350" s="820">
        <f>Tabla1[[#This Row],[Ejec Real Acumu]]-Tabla1[[#This Row],[Proyec Ejec Acumul]]</f>
        <v>0</v>
      </c>
      <c r="Q350" s="820">
        <f>Tabla1[[#This Row],[Ejec Real Mes]]-Tabla1[[#This Row],[Program Entreg Mes]]</f>
        <v>0</v>
      </c>
    </row>
    <row r="351" spans="1:17">
      <c r="A351" s="824">
        <v>55</v>
      </c>
      <c r="B351" s="824" t="s">
        <v>2441</v>
      </c>
      <c r="C351" s="824" t="s">
        <v>2442</v>
      </c>
      <c r="D351" s="824" t="s">
        <v>68</v>
      </c>
      <c r="E351" s="824" t="s">
        <v>334</v>
      </c>
      <c r="F351" s="824">
        <v>4</v>
      </c>
      <c r="G351" s="824" t="s">
        <v>2446</v>
      </c>
      <c r="H351" s="824">
        <v>12</v>
      </c>
      <c r="I351" s="824">
        <v>1</v>
      </c>
      <c r="J351" s="824">
        <v>1</v>
      </c>
      <c r="K351" s="825">
        <v>8.3333333333333329E-2</v>
      </c>
      <c r="L351" s="825">
        <v>8.3333333333333329E-2</v>
      </c>
      <c r="M351" s="824">
        <v>1</v>
      </c>
      <c r="N351" s="824">
        <v>1</v>
      </c>
      <c r="O351" s="824">
        <v>1</v>
      </c>
      <c r="P351" s="820">
        <f>Tabla1[[#This Row],[Ejec Real Acumu]]-Tabla1[[#This Row],[Proyec Ejec Acumul]]</f>
        <v>0</v>
      </c>
      <c r="Q351" s="820">
        <f>Tabla1[[#This Row],[Ejec Real Mes]]-Tabla1[[#This Row],[Program Entreg Mes]]</f>
        <v>0</v>
      </c>
    </row>
    <row r="352" spans="1:17">
      <c r="A352" s="824">
        <v>56</v>
      </c>
      <c r="B352" s="824" t="s">
        <v>2441</v>
      </c>
      <c r="C352" s="824" t="s">
        <v>2442</v>
      </c>
      <c r="D352" s="824" t="s">
        <v>68</v>
      </c>
      <c r="E352" s="824" t="s">
        <v>340</v>
      </c>
      <c r="F352" s="824">
        <v>4</v>
      </c>
      <c r="G352" s="824" t="s">
        <v>2446</v>
      </c>
      <c r="H352" s="824">
        <v>4</v>
      </c>
      <c r="I352" s="824">
        <v>0</v>
      </c>
      <c r="J352" s="824">
        <v>0</v>
      </c>
      <c r="K352" s="825">
        <v>0</v>
      </c>
      <c r="L352" s="825">
        <v>0</v>
      </c>
      <c r="M352" s="824">
        <v>0</v>
      </c>
      <c r="N352" s="824">
        <v>0</v>
      </c>
      <c r="O352" s="824" t="e">
        <v>#DIV/0!</v>
      </c>
      <c r="P352" s="820">
        <f>Tabla1[[#This Row],[Ejec Real Acumu]]-Tabla1[[#This Row],[Proyec Ejec Acumul]]</f>
        <v>0</v>
      </c>
      <c r="Q352" s="820">
        <f>Tabla1[[#This Row],[Ejec Real Mes]]-Tabla1[[#This Row],[Program Entreg Mes]]</f>
        <v>0</v>
      </c>
    </row>
    <row r="353" spans="1:17">
      <c r="A353" s="824">
        <v>57</v>
      </c>
      <c r="B353" s="824" t="s">
        <v>2441</v>
      </c>
      <c r="C353" s="824" t="s">
        <v>2442</v>
      </c>
      <c r="D353" s="824" t="s">
        <v>68</v>
      </c>
      <c r="E353" s="824" t="s">
        <v>348</v>
      </c>
      <c r="F353" s="824">
        <v>4</v>
      </c>
      <c r="G353" s="824" t="s">
        <v>2446</v>
      </c>
      <c r="H353" s="824">
        <v>5</v>
      </c>
      <c r="I353" s="824">
        <v>1</v>
      </c>
      <c r="J353" s="824">
        <v>1</v>
      </c>
      <c r="K353" s="825">
        <v>0.2</v>
      </c>
      <c r="L353" s="825">
        <v>0.2</v>
      </c>
      <c r="M353" s="824">
        <v>0</v>
      </c>
      <c r="N353" s="824">
        <v>0</v>
      </c>
      <c r="O353" s="824" t="e">
        <v>#DIV/0!</v>
      </c>
      <c r="P353" s="820">
        <f>Tabla1[[#This Row],[Ejec Real Acumu]]-Tabla1[[#This Row],[Proyec Ejec Acumul]]</f>
        <v>0</v>
      </c>
      <c r="Q353" s="820">
        <f>Tabla1[[#This Row],[Ejec Real Mes]]-Tabla1[[#This Row],[Program Entreg Mes]]</f>
        <v>0</v>
      </c>
    </row>
    <row r="354" spans="1:17">
      <c r="A354" s="824">
        <v>58</v>
      </c>
      <c r="B354" s="824" t="s">
        <v>2441</v>
      </c>
      <c r="C354" s="824" t="s">
        <v>2442</v>
      </c>
      <c r="D354" s="824" t="s">
        <v>68</v>
      </c>
      <c r="E354" s="824" t="s">
        <v>357</v>
      </c>
      <c r="F354" s="824">
        <v>4</v>
      </c>
      <c r="G354" s="824" t="s">
        <v>2446</v>
      </c>
      <c r="H354" s="824">
        <v>9</v>
      </c>
      <c r="I354" s="824">
        <v>1</v>
      </c>
      <c r="J354" s="824">
        <v>1</v>
      </c>
      <c r="K354" s="825">
        <v>0.1111111111111111</v>
      </c>
      <c r="L354" s="825">
        <v>0.1111111111111111</v>
      </c>
      <c r="M354" s="824">
        <v>0</v>
      </c>
      <c r="N354" s="824">
        <v>0</v>
      </c>
      <c r="O354" s="824" t="e">
        <v>#DIV/0!</v>
      </c>
      <c r="P354" s="820">
        <f>Tabla1[[#This Row],[Ejec Real Acumu]]-Tabla1[[#This Row],[Proyec Ejec Acumul]]</f>
        <v>0</v>
      </c>
      <c r="Q354" s="820">
        <f>Tabla1[[#This Row],[Ejec Real Mes]]-Tabla1[[#This Row],[Program Entreg Mes]]</f>
        <v>0</v>
      </c>
    </row>
    <row r="355" spans="1:17">
      <c r="A355" s="824">
        <v>59</v>
      </c>
      <c r="B355" s="824" t="s">
        <v>2441</v>
      </c>
      <c r="C355" s="824" t="s">
        <v>2442</v>
      </c>
      <c r="D355" s="824" t="s">
        <v>68</v>
      </c>
      <c r="E355" s="824" t="s">
        <v>366</v>
      </c>
      <c r="F355" s="824">
        <v>4</v>
      </c>
      <c r="G355" s="824" t="s">
        <v>2446</v>
      </c>
      <c r="H355" s="824">
        <v>1</v>
      </c>
      <c r="I355" s="824">
        <v>0</v>
      </c>
      <c r="J355" s="824">
        <v>0</v>
      </c>
      <c r="K355" s="825">
        <v>0</v>
      </c>
      <c r="L355" s="825">
        <v>0</v>
      </c>
      <c r="M355" s="824">
        <v>0</v>
      </c>
      <c r="N355" s="824">
        <v>0</v>
      </c>
      <c r="O355" s="824" t="e">
        <v>#DIV/0!</v>
      </c>
      <c r="P355" s="820">
        <f>Tabla1[[#This Row],[Ejec Real Acumu]]-Tabla1[[#This Row],[Proyec Ejec Acumul]]</f>
        <v>0</v>
      </c>
      <c r="Q355" s="820">
        <f>Tabla1[[#This Row],[Ejec Real Mes]]-Tabla1[[#This Row],[Program Entreg Mes]]</f>
        <v>0</v>
      </c>
    </row>
    <row r="356" spans="1:17">
      <c r="A356" s="824">
        <v>60</v>
      </c>
      <c r="B356" s="824" t="s">
        <v>2441</v>
      </c>
      <c r="C356" s="824" t="s">
        <v>2442</v>
      </c>
      <c r="D356" s="824" t="s">
        <v>68</v>
      </c>
      <c r="E356" s="824" t="s">
        <v>370</v>
      </c>
      <c r="F356" s="824">
        <v>4</v>
      </c>
      <c r="G356" s="824" t="s">
        <v>2446</v>
      </c>
      <c r="H356" s="824">
        <v>2</v>
      </c>
      <c r="I356" s="824">
        <v>0</v>
      </c>
      <c r="J356" s="824">
        <v>0</v>
      </c>
      <c r="K356" s="825">
        <v>0</v>
      </c>
      <c r="L356" s="825">
        <v>0</v>
      </c>
      <c r="M356" s="824">
        <v>0</v>
      </c>
      <c r="N356" s="824">
        <v>0</v>
      </c>
      <c r="O356" s="824" t="e">
        <v>#DIV/0!</v>
      </c>
      <c r="P356" s="820">
        <f>Tabla1[[#This Row],[Ejec Real Acumu]]-Tabla1[[#This Row],[Proyec Ejec Acumul]]</f>
        <v>0</v>
      </c>
      <c r="Q356" s="820">
        <f>Tabla1[[#This Row],[Ejec Real Mes]]-Tabla1[[#This Row],[Program Entreg Mes]]</f>
        <v>0</v>
      </c>
    </row>
    <row r="357" spans="1:17">
      <c r="A357" s="824">
        <v>61</v>
      </c>
      <c r="B357" s="824" t="s">
        <v>2441</v>
      </c>
      <c r="C357" s="824" t="s">
        <v>2442</v>
      </c>
      <c r="D357" s="824" t="s">
        <v>68</v>
      </c>
      <c r="E357" s="824" t="s">
        <v>434</v>
      </c>
      <c r="F357" s="824">
        <v>4</v>
      </c>
      <c r="G357" s="824" t="s">
        <v>2446</v>
      </c>
      <c r="H357" s="824">
        <v>2</v>
      </c>
      <c r="I357" s="824">
        <v>0</v>
      </c>
      <c r="J357" s="824">
        <v>0</v>
      </c>
      <c r="K357" s="825">
        <v>0</v>
      </c>
      <c r="L357" s="825">
        <v>0</v>
      </c>
      <c r="M357" s="824">
        <v>0</v>
      </c>
      <c r="N357" s="824">
        <v>0</v>
      </c>
      <c r="O357" s="824" t="e">
        <v>#DIV/0!</v>
      </c>
      <c r="P357" s="820">
        <f>Tabla1[[#This Row],[Ejec Real Acumu]]-Tabla1[[#This Row],[Proyec Ejec Acumul]]</f>
        <v>0</v>
      </c>
      <c r="Q357" s="820">
        <f>Tabla1[[#This Row],[Ejec Real Mes]]-Tabla1[[#This Row],[Program Entreg Mes]]</f>
        <v>0</v>
      </c>
    </row>
    <row r="358" spans="1:17">
      <c r="A358" s="824">
        <v>62</v>
      </c>
      <c r="B358" s="824" t="s">
        <v>2441</v>
      </c>
      <c r="C358" s="824" t="s">
        <v>2442</v>
      </c>
      <c r="D358" s="824" t="s">
        <v>68</v>
      </c>
      <c r="E358" s="824" t="s">
        <v>437</v>
      </c>
      <c r="F358" s="824">
        <v>4</v>
      </c>
      <c r="G358" s="824" t="s">
        <v>2446</v>
      </c>
      <c r="H358" s="824">
        <v>1</v>
      </c>
      <c r="I358" s="824">
        <v>0</v>
      </c>
      <c r="J358" s="824">
        <v>0</v>
      </c>
      <c r="K358" s="825">
        <v>0</v>
      </c>
      <c r="L358" s="825">
        <v>0</v>
      </c>
      <c r="M358" s="824">
        <v>0</v>
      </c>
      <c r="N358" s="824">
        <v>0</v>
      </c>
      <c r="O358" s="824" t="e">
        <v>#DIV/0!</v>
      </c>
      <c r="P358" s="820">
        <f>Tabla1[[#This Row],[Ejec Real Acumu]]-Tabla1[[#This Row],[Proyec Ejec Acumul]]</f>
        <v>0</v>
      </c>
      <c r="Q358" s="820">
        <f>Tabla1[[#This Row],[Ejec Real Mes]]-Tabla1[[#This Row],[Program Entreg Mes]]</f>
        <v>0</v>
      </c>
    </row>
    <row r="359" spans="1:17">
      <c r="A359" s="824">
        <v>63</v>
      </c>
      <c r="B359" s="824" t="s">
        <v>2441</v>
      </c>
      <c r="C359" s="824" t="s">
        <v>2442</v>
      </c>
      <c r="D359" s="824" t="s">
        <v>68</v>
      </c>
      <c r="E359" s="824" t="s">
        <v>455</v>
      </c>
      <c r="F359" s="824">
        <v>4</v>
      </c>
      <c r="G359" s="824" t="s">
        <v>2446</v>
      </c>
      <c r="H359" s="824">
        <v>8</v>
      </c>
      <c r="I359" s="824">
        <v>0</v>
      </c>
      <c r="J359" s="824">
        <v>1</v>
      </c>
      <c r="K359" s="825">
        <v>0</v>
      </c>
      <c r="L359" s="825">
        <v>0.125</v>
      </c>
      <c r="M359" s="824">
        <v>0</v>
      </c>
      <c r="N359" s="824">
        <v>1</v>
      </c>
      <c r="O359" s="824" t="e">
        <v>#DIV/0!</v>
      </c>
      <c r="P359" s="820">
        <f>Tabla1[[#This Row],[Ejec Real Acumu]]-Tabla1[[#This Row],[Proyec Ejec Acumul]]</f>
        <v>1</v>
      </c>
      <c r="Q359" s="820">
        <f>Tabla1[[#This Row],[Ejec Real Mes]]-Tabla1[[#This Row],[Program Entreg Mes]]</f>
        <v>1</v>
      </c>
    </row>
    <row r="360" spans="1:17">
      <c r="A360" s="824">
        <v>64</v>
      </c>
      <c r="B360" s="824" t="s">
        <v>2441</v>
      </c>
      <c r="C360" s="824" t="s">
        <v>2442</v>
      </c>
      <c r="D360" s="824" t="s">
        <v>68</v>
      </c>
      <c r="E360" s="824" t="s">
        <v>462</v>
      </c>
      <c r="F360" s="824">
        <v>4</v>
      </c>
      <c r="G360" s="824" t="s">
        <v>2446</v>
      </c>
      <c r="H360" s="824">
        <v>4</v>
      </c>
      <c r="I360" s="824">
        <v>0</v>
      </c>
      <c r="J360" s="824">
        <v>0</v>
      </c>
      <c r="K360" s="825">
        <v>0</v>
      </c>
      <c r="L360" s="825">
        <v>0</v>
      </c>
      <c r="M360" s="824">
        <v>0</v>
      </c>
      <c r="N360" s="824">
        <v>0</v>
      </c>
      <c r="O360" s="824" t="e">
        <v>#DIV/0!</v>
      </c>
      <c r="P360" s="820">
        <f>Tabla1[[#This Row],[Ejec Real Acumu]]-Tabla1[[#This Row],[Proyec Ejec Acumul]]</f>
        <v>0</v>
      </c>
      <c r="Q360" s="820">
        <f>Tabla1[[#This Row],[Ejec Real Mes]]-Tabla1[[#This Row],[Program Entreg Mes]]</f>
        <v>0</v>
      </c>
    </row>
    <row r="361" spans="1:17">
      <c r="A361" s="824">
        <v>65</v>
      </c>
      <c r="B361" s="824" t="s">
        <v>2441</v>
      </c>
      <c r="C361" s="824" t="s">
        <v>2442</v>
      </c>
      <c r="D361" s="824" t="s">
        <v>68</v>
      </c>
      <c r="E361" s="824" t="s">
        <v>466</v>
      </c>
      <c r="F361" s="824">
        <v>4</v>
      </c>
      <c r="G361" s="824" t="s">
        <v>2446</v>
      </c>
      <c r="H361" s="824">
        <v>1</v>
      </c>
      <c r="I361" s="824">
        <v>0</v>
      </c>
      <c r="J361" s="824">
        <v>0</v>
      </c>
      <c r="K361" s="825">
        <v>0</v>
      </c>
      <c r="L361" s="825">
        <v>0</v>
      </c>
      <c r="M361" s="824">
        <v>0</v>
      </c>
      <c r="N361" s="824">
        <v>0</v>
      </c>
      <c r="O361" s="824" t="e">
        <v>#DIV/0!</v>
      </c>
      <c r="P361" s="820">
        <f>Tabla1[[#This Row],[Ejec Real Acumu]]-Tabla1[[#This Row],[Proyec Ejec Acumul]]</f>
        <v>0</v>
      </c>
      <c r="Q361" s="820">
        <f>Tabla1[[#This Row],[Ejec Real Mes]]-Tabla1[[#This Row],[Program Entreg Mes]]</f>
        <v>0</v>
      </c>
    </row>
    <row r="362" spans="1:17">
      <c r="A362" s="824">
        <v>66</v>
      </c>
      <c r="B362" s="824" t="s">
        <v>2441</v>
      </c>
      <c r="C362" s="824" t="s">
        <v>2442</v>
      </c>
      <c r="D362" s="824" t="s">
        <v>68</v>
      </c>
      <c r="E362" s="824" t="s">
        <v>2312</v>
      </c>
      <c r="F362" s="824">
        <v>4</v>
      </c>
      <c r="G362" s="824" t="s">
        <v>2446</v>
      </c>
      <c r="H362" s="824">
        <v>1</v>
      </c>
      <c r="I362" s="824">
        <v>0</v>
      </c>
      <c r="J362" s="824">
        <v>0</v>
      </c>
      <c r="K362" s="825">
        <v>0</v>
      </c>
      <c r="L362" s="825">
        <v>0</v>
      </c>
      <c r="M362" s="824">
        <v>0</v>
      </c>
      <c r="N362" s="824">
        <v>0</v>
      </c>
      <c r="O362" s="824" t="e">
        <v>#DIV/0!</v>
      </c>
      <c r="P362" s="820">
        <f>Tabla1[[#This Row],[Ejec Real Acumu]]-Tabla1[[#This Row],[Proyec Ejec Acumul]]</f>
        <v>0</v>
      </c>
      <c r="Q362" s="820">
        <f>Tabla1[[#This Row],[Ejec Real Mes]]-Tabla1[[#This Row],[Program Entreg Mes]]</f>
        <v>0</v>
      </c>
    </row>
    <row r="363" spans="1:17">
      <c r="A363" s="824">
        <v>67</v>
      </c>
      <c r="B363" s="824" t="s">
        <v>2441</v>
      </c>
      <c r="C363" s="824" t="s">
        <v>2442</v>
      </c>
      <c r="D363" s="824" t="s">
        <v>68</v>
      </c>
      <c r="E363" s="824" t="s">
        <v>2314</v>
      </c>
      <c r="F363" s="824">
        <v>4</v>
      </c>
      <c r="G363" s="824" t="s">
        <v>2446</v>
      </c>
      <c r="H363" s="824">
        <v>1</v>
      </c>
      <c r="I363" s="824">
        <v>0</v>
      </c>
      <c r="J363" s="824">
        <v>0</v>
      </c>
      <c r="K363" s="825">
        <v>0</v>
      </c>
      <c r="L363" s="825">
        <v>0</v>
      </c>
      <c r="M363" s="824">
        <v>0</v>
      </c>
      <c r="N363" s="824">
        <v>0</v>
      </c>
      <c r="O363" s="824" t="e">
        <v>#DIV/0!</v>
      </c>
      <c r="P363" s="820">
        <f>Tabla1[[#This Row],[Ejec Real Acumu]]-Tabla1[[#This Row],[Proyec Ejec Acumul]]</f>
        <v>0</v>
      </c>
      <c r="Q363" s="820">
        <f>Tabla1[[#This Row],[Ejec Real Mes]]-Tabla1[[#This Row],[Program Entreg Mes]]</f>
        <v>0</v>
      </c>
    </row>
    <row r="364" spans="1:17">
      <c r="A364" s="824">
        <v>68</v>
      </c>
      <c r="B364" s="824" t="s">
        <v>2441</v>
      </c>
      <c r="C364" s="824" t="s">
        <v>2442</v>
      </c>
      <c r="D364" s="824" t="s">
        <v>68</v>
      </c>
      <c r="E364" s="824" t="s">
        <v>2316</v>
      </c>
      <c r="F364" s="824">
        <v>4</v>
      </c>
      <c r="G364" s="824" t="s">
        <v>2446</v>
      </c>
      <c r="H364" s="824">
        <v>22</v>
      </c>
      <c r="I364" s="824">
        <v>0</v>
      </c>
      <c r="J364" s="824">
        <v>0</v>
      </c>
      <c r="K364" s="825">
        <v>0</v>
      </c>
      <c r="L364" s="825">
        <v>0</v>
      </c>
      <c r="M364" s="824">
        <v>0</v>
      </c>
      <c r="N364" s="824">
        <v>0</v>
      </c>
      <c r="O364" s="824" t="e">
        <v>#DIV/0!</v>
      </c>
      <c r="P364" s="820">
        <f>Tabla1[[#This Row],[Ejec Real Acumu]]-Tabla1[[#This Row],[Proyec Ejec Acumul]]</f>
        <v>0</v>
      </c>
      <c r="Q364" s="820">
        <f>Tabla1[[#This Row],[Ejec Real Mes]]-Tabla1[[#This Row],[Program Entreg Mes]]</f>
        <v>0</v>
      </c>
    </row>
    <row r="365" spans="1:17">
      <c r="A365" s="824">
        <v>69</v>
      </c>
      <c r="B365" s="824" t="s">
        <v>2441</v>
      </c>
      <c r="C365" s="824" t="s">
        <v>2442</v>
      </c>
      <c r="D365" s="824" t="s">
        <v>46</v>
      </c>
      <c r="E365" s="824" t="s">
        <v>43</v>
      </c>
      <c r="F365" s="824">
        <v>4</v>
      </c>
      <c r="G365" s="824" t="s">
        <v>2446</v>
      </c>
      <c r="H365" s="824">
        <v>15</v>
      </c>
      <c r="I365" s="824">
        <v>3</v>
      </c>
      <c r="J365" s="824">
        <v>3</v>
      </c>
      <c r="K365" s="825">
        <v>0.2</v>
      </c>
      <c r="L365" s="825">
        <v>0.2</v>
      </c>
      <c r="M365" s="824">
        <v>1</v>
      </c>
      <c r="N365" s="824">
        <v>1</v>
      </c>
      <c r="O365" s="824">
        <v>1</v>
      </c>
      <c r="P365" s="820">
        <f>Tabla1[[#This Row],[Ejec Real Acumu]]-Tabla1[[#This Row],[Proyec Ejec Acumul]]</f>
        <v>0</v>
      </c>
      <c r="Q365" s="820">
        <f>Tabla1[[#This Row],[Ejec Real Mes]]-Tabla1[[#This Row],[Program Entreg Mes]]</f>
        <v>0</v>
      </c>
    </row>
    <row r="366" spans="1:17">
      <c r="A366" s="824">
        <v>70</v>
      </c>
      <c r="B366" s="824" t="s">
        <v>2441</v>
      </c>
      <c r="C366" s="824" t="s">
        <v>2442</v>
      </c>
      <c r="D366" s="824" t="s">
        <v>46</v>
      </c>
      <c r="E366" s="824" t="s">
        <v>2329</v>
      </c>
      <c r="F366" s="824">
        <v>4</v>
      </c>
      <c r="G366" s="824" t="s">
        <v>2446</v>
      </c>
      <c r="H366" s="824">
        <v>3</v>
      </c>
      <c r="I366" s="824">
        <v>0</v>
      </c>
      <c r="J366" s="824">
        <v>0</v>
      </c>
      <c r="K366" s="825">
        <v>0</v>
      </c>
      <c r="L366" s="825">
        <v>0</v>
      </c>
      <c r="M366" s="824">
        <v>0</v>
      </c>
      <c r="N366" s="824">
        <v>0</v>
      </c>
      <c r="O366" s="824" t="e">
        <v>#DIV/0!</v>
      </c>
      <c r="P366" s="820">
        <f>Tabla1[[#This Row],[Ejec Real Acumu]]-Tabla1[[#This Row],[Proyec Ejec Acumul]]</f>
        <v>0</v>
      </c>
      <c r="Q366" s="820">
        <f>Tabla1[[#This Row],[Ejec Real Mes]]-Tabla1[[#This Row],[Program Entreg Mes]]</f>
        <v>0</v>
      </c>
    </row>
    <row r="367" spans="1:17">
      <c r="A367" s="824">
        <v>71</v>
      </c>
      <c r="B367" s="824" t="s">
        <v>2441</v>
      </c>
      <c r="C367" s="824" t="s">
        <v>2442</v>
      </c>
      <c r="D367" s="824" t="s">
        <v>46</v>
      </c>
      <c r="E367" s="824" t="s">
        <v>121</v>
      </c>
      <c r="F367" s="824">
        <v>4</v>
      </c>
      <c r="G367" s="824" t="s">
        <v>2446</v>
      </c>
      <c r="H367" s="824">
        <v>1</v>
      </c>
      <c r="I367" s="824">
        <v>0</v>
      </c>
      <c r="J367" s="824">
        <v>0</v>
      </c>
      <c r="K367" s="825">
        <v>0</v>
      </c>
      <c r="L367" s="825">
        <v>0</v>
      </c>
      <c r="M367" s="824">
        <v>0</v>
      </c>
      <c r="N367" s="824">
        <v>0</v>
      </c>
      <c r="O367" s="824" t="e">
        <v>#DIV/0!</v>
      </c>
      <c r="P367" s="820">
        <f>Tabla1[[#This Row],[Ejec Real Acumu]]-Tabla1[[#This Row],[Proyec Ejec Acumul]]</f>
        <v>0</v>
      </c>
      <c r="Q367" s="820">
        <f>Tabla1[[#This Row],[Ejec Real Mes]]-Tabla1[[#This Row],[Program Entreg Mes]]</f>
        <v>0</v>
      </c>
    </row>
    <row r="368" spans="1:17">
      <c r="A368" s="824">
        <v>72</v>
      </c>
      <c r="B368" s="824" t="s">
        <v>2441</v>
      </c>
      <c r="C368" s="824" t="s">
        <v>2442</v>
      </c>
      <c r="D368" s="824" t="s">
        <v>46</v>
      </c>
      <c r="E368" s="824" t="s">
        <v>131</v>
      </c>
      <c r="F368" s="824">
        <v>4</v>
      </c>
      <c r="G368" s="824" t="s">
        <v>2446</v>
      </c>
      <c r="H368" s="824">
        <v>4</v>
      </c>
      <c r="I368" s="824">
        <v>0</v>
      </c>
      <c r="J368" s="824">
        <v>0</v>
      </c>
      <c r="K368" s="825">
        <v>0</v>
      </c>
      <c r="L368" s="825">
        <v>0</v>
      </c>
      <c r="M368" s="824">
        <v>0</v>
      </c>
      <c r="N368" s="824">
        <v>0</v>
      </c>
      <c r="O368" s="824" t="e">
        <v>#DIV/0!</v>
      </c>
      <c r="P368" s="820">
        <f>Tabla1[[#This Row],[Ejec Real Acumu]]-Tabla1[[#This Row],[Proyec Ejec Acumul]]</f>
        <v>0</v>
      </c>
      <c r="Q368" s="820">
        <f>Tabla1[[#This Row],[Ejec Real Mes]]-Tabla1[[#This Row],[Program Entreg Mes]]</f>
        <v>0</v>
      </c>
    </row>
    <row r="369" spans="1:17">
      <c r="A369" s="824">
        <v>73</v>
      </c>
      <c r="B369" s="824" t="s">
        <v>2441</v>
      </c>
      <c r="C369" s="824" t="s">
        <v>2442</v>
      </c>
      <c r="D369" s="824" t="s">
        <v>46</v>
      </c>
      <c r="E369" s="824" t="s">
        <v>2333</v>
      </c>
      <c r="F369" s="824">
        <v>4</v>
      </c>
      <c r="G369" s="824" t="s">
        <v>2446</v>
      </c>
      <c r="H369" s="824">
        <v>3</v>
      </c>
      <c r="I369" s="824">
        <v>1</v>
      </c>
      <c r="J369" s="824">
        <v>1</v>
      </c>
      <c r="K369" s="825">
        <v>0.33333333333333331</v>
      </c>
      <c r="L369" s="825">
        <v>0.33333333333333331</v>
      </c>
      <c r="M369" s="824">
        <v>1</v>
      </c>
      <c r="N369" s="824">
        <v>1</v>
      </c>
      <c r="O369" s="824">
        <v>1</v>
      </c>
      <c r="P369" s="820">
        <f>Tabla1[[#This Row],[Ejec Real Acumu]]-Tabla1[[#This Row],[Proyec Ejec Acumul]]</f>
        <v>0</v>
      </c>
      <c r="Q369" s="820">
        <f>Tabla1[[#This Row],[Ejec Real Mes]]-Tabla1[[#This Row],[Program Entreg Mes]]</f>
        <v>0</v>
      </c>
    </row>
    <row r="370" spans="1:17">
      <c r="A370" s="824">
        <v>74</v>
      </c>
      <c r="B370" s="824" t="s">
        <v>2441</v>
      </c>
      <c r="C370" s="824" t="s">
        <v>2442</v>
      </c>
      <c r="D370" s="824" t="s">
        <v>46</v>
      </c>
      <c r="E370" s="824" t="s">
        <v>2337</v>
      </c>
      <c r="F370" s="824">
        <v>4</v>
      </c>
      <c r="G370" s="824" t="s">
        <v>2446</v>
      </c>
      <c r="H370" s="824">
        <v>2</v>
      </c>
      <c r="I370" s="824">
        <v>0</v>
      </c>
      <c r="J370" s="824">
        <v>0</v>
      </c>
      <c r="K370" s="825">
        <v>0</v>
      </c>
      <c r="L370" s="825">
        <v>0</v>
      </c>
      <c r="M370" s="824">
        <v>0</v>
      </c>
      <c r="N370" s="824">
        <v>0</v>
      </c>
      <c r="O370" s="824" t="e">
        <v>#DIV/0!</v>
      </c>
      <c r="P370" s="820">
        <f>Tabla1[[#This Row],[Ejec Real Acumu]]-Tabla1[[#This Row],[Proyec Ejec Acumul]]</f>
        <v>0</v>
      </c>
      <c r="Q370" s="820">
        <f>Tabla1[[#This Row],[Ejec Real Mes]]-Tabla1[[#This Row],[Program Entreg Mes]]</f>
        <v>0</v>
      </c>
    </row>
    <row r="371" spans="1:17">
      <c r="A371" s="824">
        <v>75</v>
      </c>
      <c r="B371" s="824" t="s">
        <v>2441</v>
      </c>
      <c r="C371" s="824" t="s">
        <v>2442</v>
      </c>
      <c r="D371" s="824" t="s">
        <v>46</v>
      </c>
      <c r="E371" s="824" t="s">
        <v>143</v>
      </c>
      <c r="F371" s="824">
        <v>4</v>
      </c>
      <c r="G371" s="824" t="s">
        <v>2446</v>
      </c>
      <c r="H371" s="824">
        <v>4</v>
      </c>
      <c r="I371" s="824">
        <v>0</v>
      </c>
      <c r="J371" s="824">
        <v>0</v>
      </c>
      <c r="K371" s="825">
        <v>0</v>
      </c>
      <c r="L371" s="825">
        <v>0</v>
      </c>
      <c r="M371" s="824">
        <v>0</v>
      </c>
      <c r="N371" s="824">
        <v>0</v>
      </c>
      <c r="O371" s="824" t="e">
        <v>#DIV/0!</v>
      </c>
      <c r="P371" s="820">
        <f>Tabla1[[#This Row],[Ejec Real Acumu]]-Tabla1[[#This Row],[Proyec Ejec Acumul]]</f>
        <v>0</v>
      </c>
      <c r="Q371" s="820">
        <f>Tabla1[[#This Row],[Ejec Real Mes]]-Tabla1[[#This Row],[Program Entreg Mes]]</f>
        <v>0</v>
      </c>
    </row>
    <row r="372" spans="1:17">
      <c r="A372" s="824">
        <v>76</v>
      </c>
      <c r="B372" s="824" t="s">
        <v>2441</v>
      </c>
      <c r="C372" s="824" t="s">
        <v>2442</v>
      </c>
      <c r="D372" s="824" t="s">
        <v>46</v>
      </c>
      <c r="E372" s="824" t="s">
        <v>2341</v>
      </c>
      <c r="F372" s="824">
        <v>4</v>
      </c>
      <c r="G372" s="824" t="s">
        <v>2446</v>
      </c>
      <c r="H372" s="824">
        <v>1</v>
      </c>
      <c r="I372" s="824">
        <v>0</v>
      </c>
      <c r="J372" s="824">
        <v>0</v>
      </c>
      <c r="K372" s="825">
        <v>0</v>
      </c>
      <c r="L372" s="825">
        <v>0</v>
      </c>
      <c r="M372" s="824">
        <v>0</v>
      </c>
      <c r="N372" s="824">
        <v>0</v>
      </c>
      <c r="O372" s="824" t="e">
        <v>#DIV/0!</v>
      </c>
      <c r="P372" s="820">
        <f>Tabla1[[#This Row],[Ejec Real Acumu]]-Tabla1[[#This Row],[Proyec Ejec Acumul]]</f>
        <v>0</v>
      </c>
      <c r="Q372" s="820">
        <f>Tabla1[[#This Row],[Ejec Real Mes]]-Tabla1[[#This Row],[Program Entreg Mes]]</f>
        <v>0</v>
      </c>
    </row>
    <row r="373" spans="1:17">
      <c r="A373" s="824">
        <v>77</v>
      </c>
      <c r="B373" s="824" t="s">
        <v>2441</v>
      </c>
      <c r="C373" s="824" t="s">
        <v>2442</v>
      </c>
      <c r="D373" s="824" t="s">
        <v>46</v>
      </c>
      <c r="E373" s="824" t="s">
        <v>2342</v>
      </c>
      <c r="F373" s="824">
        <v>4</v>
      </c>
      <c r="G373" s="824" t="s">
        <v>2446</v>
      </c>
      <c r="H373" s="824">
        <v>10</v>
      </c>
      <c r="I373" s="824">
        <v>1</v>
      </c>
      <c r="J373" s="824">
        <v>2</v>
      </c>
      <c r="K373" s="825">
        <v>0.1</v>
      </c>
      <c r="L373" s="825">
        <v>0.2</v>
      </c>
      <c r="M373" s="824">
        <v>0</v>
      </c>
      <c r="N373" s="824">
        <v>0</v>
      </c>
      <c r="O373" s="824" t="e">
        <v>#DIV/0!</v>
      </c>
      <c r="P373" s="820">
        <f>Tabla1[[#This Row],[Ejec Real Acumu]]-Tabla1[[#This Row],[Proyec Ejec Acumul]]</f>
        <v>1</v>
      </c>
      <c r="Q373" s="820">
        <f>Tabla1[[#This Row],[Ejec Real Mes]]-Tabla1[[#This Row],[Program Entreg Mes]]</f>
        <v>0</v>
      </c>
    </row>
    <row r="374" spans="1:17">
      <c r="A374" s="824">
        <v>78</v>
      </c>
      <c r="B374" s="824" t="s">
        <v>2441</v>
      </c>
      <c r="C374" s="824" t="s">
        <v>2442</v>
      </c>
      <c r="D374" s="824" t="s">
        <v>46</v>
      </c>
      <c r="E374" s="824" t="s">
        <v>423</v>
      </c>
      <c r="F374" s="824">
        <v>4</v>
      </c>
      <c r="G374" s="824" t="s">
        <v>2446</v>
      </c>
      <c r="H374" s="824">
        <v>80</v>
      </c>
      <c r="I374" s="824">
        <v>5</v>
      </c>
      <c r="J374" s="824">
        <v>13</v>
      </c>
      <c r="K374" s="825">
        <v>6.25E-2</v>
      </c>
      <c r="L374" s="825">
        <v>0.16250000000000001</v>
      </c>
      <c r="M374" s="824">
        <v>5</v>
      </c>
      <c r="N374" s="824">
        <v>13</v>
      </c>
      <c r="O374" s="824">
        <v>2.6</v>
      </c>
      <c r="P374" s="820">
        <f>Tabla1[[#This Row],[Ejec Real Acumu]]-Tabla1[[#This Row],[Proyec Ejec Acumul]]</f>
        <v>8</v>
      </c>
      <c r="Q374" s="820">
        <f>Tabla1[[#This Row],[Ejec Real Mes]]-Tabla1[[#This Row],[Program Entreg Mes]]</f>
        <v>8</v>
      </c>
    </row>
    <row r="375" spans="1:17">
      <c r="A375" s="824">
        <v>79</v>
      </c>
      <c r="B375" s="824" t="s">
        <v>2441</v>
      </c>
      <c r="C375" s="824" t="s">
        <v>2442</v>
      </c>
      <c r="D375" s="824" t="s">
        <v>46</v>
      </c>
      <c r="E375" s="824" t="s">
        <v>429</v>
      </c>
      <c r="F375" s="824">
        <v>4</v>
      </c>
      <c r="G375" s="824" t="s">
        <v>2446</v>
      </c>
      <c r="H375" s="824">
        <v>2</v>
      </c>
      <c r="I375" s="824">
        <v>0</v>
      </c>
      <c r="J375" s="824">
        <v>0</v>
      </c>
      <c r="K375" s="825">
        <v>0</v>
      </c>
      <c r="L375" s="825">
        <v>0</v>
      </c>
      <c r="M375" s="824">
        <v>0</v>
      </c>
      <c r="N375" s="824">
        <v>0</v>
      </c>
      <c r="O375" s="824" t="e">
        <v>#DIV/0!</v>
      </c>
      <c r="P375" s="820">
        <f>Tabla1[[#This Row],[Ejec Real Acumu]]-Tabla1[[#This Row],[Proyec Ejec Acumul]]</f>
        <v>0</v>
      </c>
      <c r="Q375" s="820">
        <f>Tabla1[[#This Row],[Ejec Real Mes]]-Tabla1[[#This Row],[Program Entreg Mes]]</f>
        <v>0</v>
      </c>
    </row>
    <row r="376" spans="1:17">
      <c r="A376" s="824">
        <v>80</v>
      </c>
      <c r="B376" s="824" t="s">
        <v>2441</v>
      </c>
      <c r="C376" s="824" t="s">
        <v>2442</v>
      </c>
      <c r="D376" s="824" t="s">
        <v>46</v>
      </c>
      <c r="E376" s="824" t="s">
        <v>2358</v>
      </c>
      <c r="F376" s="824">
        <v>4</v>
      </c>
      <c r="G376" s="824" t="s">
        <v>2446</v>
      </c>
      <c r="H376" s="824">
        <v>3</v>
      </c>
      <c r="I376" s="824">
        <v>0</v>
      </c>
      <c r="J376" s="824">
        <v>0</v>
      </c>
      <c r="K376" s="825">
        <v>0</v>
      </c>
      <c r="L376" s="825">
        <v>0</v>
      </c>
      <c r="M376" s="824">
        <v>0</v>
      </c>
      <c r="N376" s="824">
        <v>0</v>
      </c>
      <c r="O376" s="824" t="e">
        <v>#DIV/0!</v>
      </c>
      <c r="P376" s="820">
        <f>Tabla1[[#This Row],[Ejec Real Acumu]]-Tabla1[[#This Row],[Proyec Ejec Acumul]]</f>
        <v>0</v>
      </c>
      <c r="Q376" s="820">
        <f>Tabla1[[#This Row],[Ejec Real Mes]]-Tabla1[[#This Row],[Program Entreg Mes]]</f>
        <v>0</v>
      </c>
    </row>
    <row r="377" spans="1:17">
      <c r="A377" s="824">
        <v>81</v>
      </c>
      <c r="B377" s="824" t="s">
        <v>2441</v>
      </c>
      <c r="C377" s="824" t="s">
        <v>2442</v>
      </c>
      <c r="D377" s="824" t="s">
        <v>46</v>
      </c>
      <c r="E377" s="824" t="s">
        <v>526</v>
      </c>
      <c r="F377" s="824">
        <v>4</v>
      </c>
      <c r="G377" s="824" t="s">
        <v>2446</v>
      </c>
      <c r="H377" s="824">
        <v>1</v>
      </c>
      <c r="I377" s="824">
        <v>0</v>
      </c>
      <c r="J377" s="824">
        <v>0</v>
      </c>
      <c r="K377" s="825">
        <v>0</v>
      </c>
      <c r="L377" s="825">
        <v>0</v>
      </c>
      <c r="M377" s="824">
        <v>0</v>
      </c>
      <c r="N377" s="824">
        <v>0</v>
      </c>
      <c r="O377" s="824" t="e">
        <v>#DIV/0!</v>
      </c>
      <c r="P377" s="820">
        <f>Tabla1[[#This Row],[Ejec Real Acumu]]-Tabla1[[#This Row],[Proyec Ejec Acumul]]</f>
        <v>0</v>
      </c>
      <c r="Q377" s="820">
        <f>Tabla1[[#This Row],[Ejec Real Mes]]-Tabla1[[#This Row],[Program Entreg Mes]]</f>
        <v>0</v>
      </c>
    </row>
    <row r="378" spans="1:17">
      <c r="A378" s="824">
        <v>82</v>
      </c>
      <c r="B378" s="824" t="s">
        <v>2441</v>
      </c>
      <c r="C378" s="824" t="s">
        <v>2442</v>
      </c>
      <c r="D378" s="824" t="s">
        <v>46</v>
      </c>
      <c r="E378" s="824" t="s">
        <v>2361</v>
      </c>
      <c r="F378" s="824">
        <v>4</v>
      </c>
      <c r="G378" s="824" t="s">
        <v>2446</v>
      </c>
      <c r="H378" s="824">
        <v>4</v>
      </c>
      <c r="I378" s="824">
        <v>0</v>
      </c>
      <c r="J378" s="824">
        <v>0</v>
      </c>
      <c r="K378" s="825">
        <v>0</v>
      </c>
      <c r="L378" s="825">
        <v>0</v>
      </c>
      <c r="M378" s="824">
        <v>0</v>
      </c>
      <c r="N378" s="824">
        <v>0</v>
      </c>
      <c r="O378" s="824" t="e">
        <v>#DIV/0!</v>
      </c>
      <c r="P378" s="820">
        <f>Tabla1[[#This Row],[Ejec Real Acumu]]-Tabla1[[#This Row],[Proyec Ejec Acumul]]</f>
        <v>0</v>
      </c>
      <c r="Q378" s="820">
        <f>Tabla1[[#This Row],[Ejec Real Mes]]-Tabla1[[#This Row],[Program Entreg Mes]]</f>
        <v>0</v>
      </c>
    </row>
    <row r="379" spans="1:17">
      <c r="A379" s="824">
        <v>83</v>
      </c>
      <c r="B379" s="824" t="s">
        <v>2441</v>
      </c>
      <c r="C379" s="824" t="s">
        <v>2442</v>
      </c>
      <c r="D379" s="824" t="s">
        <v>46</v>
      </c>
      <c r="E379" s="824" t="s">
        <v>2365</v>
      </c>
      <c r="F379" s="824">
        <v>4</v>
      </c>
      <c r="G379" s="824" t="s">
        <v>2446</v>
      </c>
      <c r="H379" s="824">
        <v>4</v>
      </c>
      <c r="I379" s="824">
        <v>1</v>
      </c>
      <c r="J379" s="824">
        <v>1</v>
      </c>
      <c r="K379" s="825">
        <v>0.25</v>
      </c>
      <c r="L379" s="825">
        <v>0.25</v>
      </c>
      <c r="M379" s="824">
        <v>1</v>
      </c>
      <c r="N379" s="824">
        <v>1</v>
      </c>
      <c r="O379" s="824">
        <v>1</v>
      </c>
      <c r="P379" s="820">
        <f>Tabla1[[#This Row],[Ejec Real Acumu]]-Tabla1[[#This Row],[Proyec Ejec Acumul]]</f>
        <v>0</v>
      </c>
      <c r="Q379" s="820">
        <f>Tabla1[[#This Row],[Ejec Real Mes]]-Tabla1[[#This Row],[Program Entreg Mes]]</f>
        <v>0</v>
      </c>
    </row>
    <row r="380" spans="1:17">
      <c r="A380" s="824">
        <v>84</v>
      </c>
      <c r="B380" s="824" t="s">
        <v>2441</v>
      </c>
      <c r="C380" s="824" t="s">
        <v>2442</v>
      </c>
      <c r="D380" s="824" t="s">
        <v>46</v>
      </c>
      <c r="E380" s="824" t="s">
        <v>2370</v>
      </c>
      <c r="F380" s="824">
        <v>4</v>
      </c>
      <c r="G380" s="824" t="s">
        <v>2446</v>
      </c>
      <c r="H380" s="824">
        <v>6</v>
      </c>
      <c r="I380" s="824">
        <v>0</v>
      </c>
      <c r="J380" s="824">
        <v>0</v>
      </c>
      <c r="K380" s="825">
        <v>0</v>
      </c>
      <c r="L380" s="825">
        <v>0</v>
      </c>
      <c r="M380" s="824">
        <v>0</v>
      </c>
      <c r="N380" s="824">
        <v>0</v>
      </c>
      <c r="O380" s="824" t="e">
        <v>#DIV/0!</v>
      </c>
      <c r="P380" s="820">
        <f>Tabla1[[#This Row],[Ejec Real Acumu]]-Tabla1[[#This Row],[Proyec Ejec Acumul]]</f>
        <v>0</v>
      </c>
      <c r="Q380" s="820">
        <f>Tabla1[[#This Row],[Ejec Real Mes]]-Tabla1[[#This Row],[Program Entreg Mes]]</f>
        <v>0</v>
      </c>
    </row>
    <row r="381" spans="1:17">
      <c r="A381" s="824">
        <v>85</v>
      </c>
      <c r="B381" s="824" t="s">
        <v>2441</v>
      </c>
      <c r="C381" s="824" t="s">
        <v>2442</v>
      </c>
      <c r="D381" s="824" t="s">
        <v>46</v>
      </c>
      <c r="E381" s="824" t="s">
        <v>573</v>
      </c>
      <c r="F381" s="824">
        <v>4</v>
      </c>
      <c r="G381" s="824" t="s">
        <v>2446</v>
      </c>
      <c r="H381" s="824">
        <v>6</v>
      </c>
      <c r="I381" s="824">
        <v>0</v>
      </c>
      <c r="J381" s="824">
        <v>0</v>
      </c>
      <c r="K381" s="825">
        <v>0</v>
      </c>
      <c r="L381" s="825">
        <v>0</v>
      </c>
      <c r="M381" s="824">
        <v>0</v>
      </c>
      <c r="N381" s="824">
        <v>0</v>
      </c>
      <c r="O381" s="824" t="e">
        <v>#DIV/0!</v>
      </c>
      <c r="P381" s="820">
        <f>Tabla1[[#This Row],[Ejec Real Acumu]]-Tabla1[[#This Row],[Proyec Ejec Acumul]]</f>
        <v>0</v>
      </c>
      <c r="Q381" s="820">
        <f>Tabla1[[#This Row],[Ejec Real Mes]]-Tabla1[[#This Row],[Program Entreg Mes]]</f>
        <v>0</v>
      </c>
    </row>
    <row r="382" spans="1:17">
      <c r="A382" s="824">
        <v>86</v>
      </c>
      <c r="B382" s="824" t="s">
        <v>2441</v>
      </c>
      <c r="C382" s="824" t="s">
        <v>2442</v>
      </c>
      <c r="D382" s="824" t="s">
        <v>46</v>
      </c>
      <c r="E382" s="824" t="s">
        <v>583</v>
      </c>
      <c r="F382" s="824">
        <v>4</v>
      </c>
      <c r="G382" s="824" t="s">
        <v>2446</v>
      </c>
      <c r="H382" s="824">
        <v>6</v>
      </c>
      <c r="I382" s="824">
        <v>0</v>
      </c>
      <c r="J382" s="824">
        <v>0</v>
      </c>
      <c r="K382" s="825">
        <v>0</v>
      </c>
      <c r="L382" s="825">
        <v>0</v>
      </c>
      <c r="M382" s="824">
        <v>0</v>
      </c>
      <c r="N382" s="824">
        <v>0</v>
      </c>
      <c r="O382" s="824" t="e">
        <v>#DIV/0!</v>
      </c>
      <c r="P382" s="820">
        <f>Tabla1[[#This Row],[Ejec Real Acumu]]-Tabla1[[#This Row],[Proyec Ejec Acumul]]</f>
        <v>0</v>
      </c>
      <c r="Q382" s="820">
        <f>Tabla1[[#This Row],[Ejec Real Mes]]-Tabla1[[#This Row],[Program Entreg Mes]]</f>
        <v>0</v>
      </c>
    </row>
    <row r="383" spans="1:17">
      <c r="A383" s="824">
        <v>87</v>
      </c>
      <c r="B383" s="824" t="s">
        <v>2441</v>
      </c>
      <c r="C383" s="824" t="s">
        <v>2442</v>
      </c>
      <c r="D383" s="824" t="s">
        <v>764</v>
      </c>
      <c r="E383" s="824" t="s">
        <v>872</v>
      </c>
      <c r="F383" s="824">
        <v>4</v>
      </c>
      <c r="G383" s="824" t="s">
        <v>2446</v>
      </c>
      <c r="H383" s="824">
        <v>25</v>
      </c>
      <c r="I383" s="824">
        <v>0</v>
      </c>
      <c r="J383" s="824">
        <v>2</v>
      </c>
      <c r="K383" s="825">
        <v>0</v>
      </c>
      <c r="L383" s="825">
        <v>0.08</v>
      </c>
      <c r="M383" s="824">
        <v>0</v>
      </c>
      <c r="N383" s="824">
        <v>1</v>
      </c>
      <c r="O383" s="824" t="e">
        <v>#DIV/0!</v>
      </c>
      <c r="P383" s="820">
        <f>Tabla1[[#This Row],[Ejec Real Acumu]]-Tabla1[[#This Row],[Proyec Ejec Acumul]]</f>
        <v>2</v>
      </c>
      <c r="Q383" s="820">
        <f>Tabla1[[#This Row],[Ejec Real Mes]]-Tabla1[[#This Row],[Program Entreg Mes]]</f>
        <v>1</v>
      </c>
    </row>
    <row r="384" spans="1:17">
      <c r="A384" s="824">
        <v>88</v>
      </c>
      <c r="B384" s="824" t="s">
        <v>2441</v>
      </c>
      <c r="C384" s="824" t="s">
        <v>2442</v>
      </c>
      <c r="D384" s="824" t="s">
        <v>764</v>
      </c>
      <c r="E384" s="824" t="s">
        <v>2381</v>
      </c>
      <c r="F384" s="824">
        <v>4</v>
      </c>
      <c r="G384" s="824" t="s">
        <v>2446</v>
      </c>
      <c r="H384" s="824">
        <v>7</v>
      </c>
      <c r="I384" s="824">
        <v>0</v>
      </c>
      <c r="J384" s="824">
        <v>0</v>
      </c>
      <c r="K384" s="825">
        <v>0</v>
      </c>
      <c r="L384" s="825">
        <v>0</v>
      </c>
      <c r="M384" s="824">
        <v>0</v>
      </c>
      <c r="N384" s="824">
        <v>0</v>
      </c>
      <c r="O384" s="824" t="e">
        <v>#DIV/0!</v>
      </c>
      <c r="P384" s="820">
        <f>Tabla1[[#This Row],[Ejec Real Acumu]]-Tabla1[[#This Row],[Proyec Ejec Acumul]]</f>
        <v>0</v>
      </c>
      <c r="Q384" s="820">
        <f>Tabla1[[#This Row],[Ejec Real Mes]]-Tabla1[[#This Row],[Program Entreg Mes]]</f>
        <v>0</v>
      </c>
    </row>
    <row r="385" spans="1:17">
      <c r="A385" s="824">
        <v>89</v>
      </c>
      <c r="B385" s="824" t="s">
        <v>2441</v>
      </c>
      <c r="C385" s="824" t="s">
        <v>2442</v>
      </c>
      <c r="D385" s="824" t="s">
        <v>764</v>
      </c>
      <c r="E385" s="824" t="s">
        <v>2385</v>
      </c>
      <c r="F385" s="824">
        <v>4</v>
      </c>
      <c r="G385" s="824" t="s">
        <v>2446</v>
      </c>
      <c r="H385" s="824">
        <v>12</v>
      </c>
      <c r="I385" s="824">
        <v>2</v>
      </c>
      <c r="J385" s="824">
        <v>2</v>
      </c>
      <c r="K385" s="825">
        <v>0.16666666666666666</v>
      </c>
      <c r="L385" s="825">
        <v>0.16666666666666666</v>
      </c>
      <c r="M385" s="824">
        <v>1</v>
      </c>
      <c r="N385" s="824">
        <v>1</v>
      </c>
      <c r="O385" s="824">
        <v>1</v>
      </c>
      <c r="P385" s="820">
        <f>Tabla1[[#This Row],[Ejec Real Acumu]]-Tabla1[[#This Row],[Proyec Ejec Acumul]]</f>
        <v>0</v>
      </c>
      <c r="Q385" s="820">
        <f>Tabla1[[#This Row],[Ejec Real Mes]]-Tabla1[[#This Row],[Program Entreg Mes]]</f>
        <v>0</v>
      </c>
    </row>
    <row r="386" spans="1:17">
      <c r="A386" s="824">
        <v>90</v>
      </c>
      <c r="B386" s="824" t="s">
        <v>2441</v>
      </c>
      <c r="C386" s="824" t="s">
        <v>2442</v>
      </c>
      <c r="D386" s="824" t="s">
        <v>764</v>
      </c>
      <c r="E386" s="824" t="s">
        <v>2392</v>
      </c>
      <c r="F386" s="824">
        <v>4</v>
      </c>
      <c r="G386" s="824" t="s">
        <v>2446</v>
      </c>
      <c r="H386" s="824">
        <v>32</v>
      </c>
      <c r="I386" s="824">
        <v>2</v>
      </c>
      <c r="J386" s="824">
        <v>2</v>
      </c>
      <c r="K386" s="825">
        <v>6.25E-2</v>
      </c>
      <c r="L386" s="825">
        <v>6.25E-2</v>
      </c>
      <c r="M386" s="824">
        <v>1</v>
      </c>
      <c r="N386" s="824">
        <v>1</v>
      </c>
      <c r="O386" s="824">
        <v>1</v>
      </c>
      <c r="P386" s="820">
        <f>Tabla1[[#This Row],[Ejec Real Acumu]]-Tabla1[[#This Row],[Proyec Ejec Acumul]]</f>
        <v>0</v>
      </c>
      <c r="Q386" s="820">
        <f>Tabla1[[#This Row],[Ejec Real Mes]]-Tabla1[[#This Row],[Program Entreg Mes]]</f>
        <v>0</v>
      </c>
    </row>
    <row r="387" spans="1:17">
      <c r="A387" s="824">
        <v>91</v>
      </c>
      <c r="B387" s="824" t="s">
        <v>2441</v>
      </c>
      <c r="C387" s="824" t="s">
        <v>2442</v>
      </c>
      <c r="D387" s="824" t="s">
        <v>764</v>
      </c>
      <c r="E387" s="824" t="s">
        <v>2398</v>
      </c>
      <c r="F387" s="824">
        <v>4</v>
      </c>
      <c r="G387" s="824" t="s">
        <v>2446</v>
      </c>
      <c r="H387" s="824">
        <v>4</v>
      </c>
      <c r="I387" s="824">
        <v>1</v>
      </c>
      <c r="J387" s="824">
        <v>1</v>
      </c>
      <c r="K387" s="825">
        <v>0.25</v>
      </c>
      <c r="L387" s="825">
        <v>0.25</v>
      </c>
      <c r="M387" s="824">
        <v>0</v>
      </c>
      <c r="N387" s="824">
        <v>0</v>
      </c>
      <c r="O387" s="824" t="e">
        <v>#DIV/0!</v>
      </c>
      <c r="P387" s="820">
        <f>Tabla1[[#This Row],[Ejec Real Acumu]]-Tabla1[[#This Row],[Proyec Ejec Acumul]]</f>
        <v>0</v>
      </c>
      <c r="Q387" s="820">
        <f>Tabla1[[#This Row],[Ejec Real Mes]]-Tabla1[[#This Row],[Program Entreg Mes]]</f>
        <v>0</v>
      </c>
    </row>
    <row r="388" spans="1:17">
      <c r="A388" s="824">
        <v>92</v>
      </c>
      <c r="B388" s="824" t="s">
        <v>2441</v>
      </c>
      <c r="C388" s="824" t="s">
        <v>2442</v>
      </c>
      <c r="D388" s="824" t="s">
        <v>46</v>
      </c>
      <c r="E388" s="824" t="s">
        <v>2402</v>
      </c>
      <c r="F388" s="824">
        <v>4</v>
      </c>
      <c r="G388" s="824" t="s">
        <v>2446</v>
      </c>
      <c r="H388" s="824">
        <v>1</v>
      </c>
      <c r="I388" s="824">
        <v>0</v>
      </c>
      <c r="J388" s="824">
        <v>0</v>
      </c>
      <c r="K388" s="825">
        <v>0</v>
      </c>
      <c r="L388" s="825">
        <v>0</v>
      </c>
      <c r="M388" s="824">
        <v>0</v>
      </c>
      <c r="N388" s="824">
        <v>0</v>
      </c>
      <c r="O388" s="824" t="e">
        <v>#DIV/0!</v>
      </c>
      <c r="P388" s="820">
        <f>Tabla1[[#This Row],[Ejec Real Acumu]]-Tabla1[[#This Row],[Proyec Ejec Acumul]]</f>
        <v>0</v>
      </c>
      <c r="Q388" s="820">
        <f>Tabla1[[#This Row],[Ejec Real Mes]]-Tabla1[[#This Row],[Program Entreg Mes]]</f>
        <v>0</v>
      </c>
    </row>
    <row r="389" spans="1:17">
      <c r="A389" s="824">
        <v>93</v>
      </c>
      <c r="B389" s="824" t="s">
        <v>2441</v>
      </c>
      <c r="C389" s="824" t="s">
        <v>2442</v>
      </c>
      <c r="D389" s="824" t="s">
        <v>764</v>
      </c>
      <c r="E389" s="824" t="s">
        <v>2404</v>
      </c>
      <c r="F389" s="824">
        <v>4</v>
      </c>
      <c r="G389" s="824" t="s">
        <v>2446</v>
      </c>
      <c r="H389" s="824">
        <v>4</v>
      </c>
      <c r="I389" s="824">
        <v>1</v>
      </c>
      <c r="J389" s="824">
        <v>1</v>
      </c>
      <c r="K389" s="825">
        <v>0.25</v>
      </c>
      <c r="L389" s="825">
        <v>0.25</v>
      </c>
      <c r="M389" s="824">
        <v>0</v>
      </c>
      <c r="N389" s="824">
        <v>0</v>
      </c>
      <c r="O389" s="824" t="e">
        <v>#DIV/0!</v>
      </c>
      <c r="P389" s="820">
        <f>Tabla1[[#This Row],[Ejec Real Acumu]]-Tabla1[[#This Row],[Proyec Ejec Acumul]]</f>
        <v>0</v>
      </c>
      <c r="Q389" s="820">
        <f>Tabla1[[#This Row],[Ejec Real Mes]]-Tabla1[[#This Row],[Program Entreg Mes]]</f>
        <v>0</v>
      </c>
    </row>
    <row r="390" spans="1:17">
      <c r="A390" s="824">
        <v>94</v>
      </c>
      <c r="B390" s="824" t="s">
        <v>2441</v>
      </c>
      <c r="C390" s="824" t="s">
        <v>2442</v>
      </c>
      <c r="D390" s="824" t="s">
        <v>46</v>
      </c>
      <c r="E390" s="824" t="s">
        <v>2409</v>
      </c>
      <c r="F390" s="824">
        <v>4</v>
      </c>
      <c r="G390" s="824" t="s">
        <v>2446</v>
      </c>
      <c r="H390" s="824">
        <v>4</v>
      </c>
      <c r="I390" s="824">
        <v>1</v>
      </c>
      <c r="J390" s="824">
        <v>1</v>
      </c>
      <c r="K390" s="825">
        <v>0.25</v>
      </c>
      <c r="L390" s="825">
        <v>0.25</v>
      </c>
      <c r="M390" s="824">
        <v>0</v>
      </c>
      <c r="N390" s="824">
        <v>0</v>
      </c>
      <c r="O390" s="824" t="e">
        <v>#DIV/0!</v>
      </c>
      <c r="P390" s="820">
        <f>Tabla1[[#This Row],[Ejec Real Acumu]]-Tabla1[[#This Row],[Proyec Ejec Acumul]]</f>
        <v>0</v>
      </c>
      <c r="Q390" s="820">
        <f>Tabla1[[#This Row],[Ejec Real Mes]]-Tabla1[[#This Row],[Program Entreg Mes]]</f>
        <v>0</v>
      </c>
    </row>
    <row r="391" spans="1:17">
      <c r="A391" s="824">
        <v>95</v>
      </c>
      <c r="B391" s="824" t="s">
        <v>2441</v>
      </c>
      <c r="C391" s="824" t="s">
        <v>2442</v>
      </c>
      <c r="D391" s="824" t="s">
        <v>688</v>
      </c>
      <c r="E391" s="824" t="s">
        <v>2413</v>
      </c>
      <c r="F391" s="824">
        <v>4</v>
      </c>
      <c r="G391" s="824" t="s">
        <v>2446</v>
      </c>
      <c r="H391" s="824">
        <v>4</v>
      </c>
      <c r="I391" s="824">
        <v>1</v>
      </c>
      <c r="J391" s="824">
        <v>1</v>
      </c>
      <c r="K391" s="825">
        <v>0.25</v>
      </c>
      <c r="L391" s="825">
        <v>0.25</v>
      </c>
      <c r="M391" s="824">
        <v>0</v>
      </c>
      <c r="N391" s="824">
        <v>0</v>
      </c>
      <c r="O391" s="824" t="e">
        <v>#DIV/0!</v>
      </c>
      <c r="P391" s="820">
        <f>Tabla1[[#This Row],[Ejec Real Acumu]]-Tabla1[[#This Row],[Proyec Ejec Acumul]]</f>
        <v>0</v>
      </c>
      <c r="Q391" s="820">
        <f>Tabla1[[#This Row],[Ejec Real Mes]]-Tabla1[[#This Row],[Program Entreg Mes]]</f>
        <v>0</v>
      </c>
    </row>
    <row r="392" spans="1:17">
      <c r="A392" s="824">
        <v>96</v>
      </c>
      <c r="B392" s="824" t="s">
        <v>2441</v>
      </c>
      <c r="C392" s="824" t="s">
        <v>2442</v>
      </c>
      <c r="D392" s="824" t="s">
        <v>68</v>
      </c>
      <c r="E392" s="824" t="s">
        <v>2416</v>
      </c>
      <c r="F392" s="824">
        <v>4</v>
      </c>
      <c r="G392" s="824" t="s">
        <v>2446</v>
      </c>
      <c r="H392" s="824">
        <v>4</v>
      </c>
      <c r="I392" s="824">
        <v>1</v>
      </c>
      <c r="J392" s="824">
        <v>1</v>
      </c>
      <c r="K392" s="825">
        <v>0.25</v>
      </c>
      <c r="L392" s="825">
        <v>0.25</v>
      </c>
      <c r="M392" s="824">
        <v>0</v>
      </c>
      <c r="N392" s="824">
        <v>0</v>
      </c>
      <c r="O392" s="824" t="e">
        <v>#DIV/0!</v>
      </c>
      <c r="P392" s="820">
        <f>Tabla1[[#This Row],[Ejec Real Acumu]]-Tabla1[[#This Row],[Proyec Ejec Acumul]]</f>
        <v>0</v>
      </c>
      <c r="Q392" s="820">
        <f>Tabla1[[#This Row],[Ejec Real Mes]]-Tabla1[[#This Row],[Program Entreg Mes]]</f>
        <v>0</v>
      </c>
    </row>
    <row r="393" spans="1:17">
      <c r="A393" s="824">
        <v>97</v>
      </c>
      <c r="B393" s="824" t="s">
        <v>2441</v>
      </c>
      <c r="C393" s="824" t="s">
        <v>2442</v>
      </c>
      <c r="D393" s="824" t="s">
        <v>688</v>
      </c>
      <c r="E393" s="824" t="s">
        <v>2421</v>
      </c>
      <c r="F393" s="824">
        <v>4</v>
      </c>
      <c r="G393" s="824" t="s">
        <v>2446</v>
      </c>
      <c r="H393" s="824">
        <v>4</v>
      </c>
      <c r="I393" s="824">
        <v>1</v>
      </c>
      <c r="J393" s="824">
        <v>1</v>
      </c>
      <c r="K393" s="825">
        <v>0.25</v>
      </c>
      <c r="L393" s="825">
        <v>0.25</v>
      </c>
      <c r="M393" s="824">
        <v>0</v>
      </c>
      <c r="N393" s="824">
        <v>0</v>
      </c>
      <c r="O393" s="824" t="e">
        <v>#DIV/0!</v>
      </c>
      <c r="P393" s="820">
        <f>Tabla1[[#This Row],[Ejec Real Acumu]]-Tabla1[[#This Row],[Proyec Ejec Acumul]]</f>
        <v>0</v>
      </c>
      <c r="Q393" s="820">
        <f>Tabla1[[#This Row],[Ejec Real Mes]]-Tabla1[[#This Row],[Program Entreg Mes]]</f>
        <v>0</v>
      </c>
    </row>
    <row r="394" spans="1:17">
      <c r="A394" s="824">
        <v>98</v>
      </c>
      <c r="B394" s="824" t="s">
        <v>2441</v>
      </c>
      <c r="C394" s="824" t="s">
        <v>2442</v>
      </c>
      <c r="D394" s="824" t="s">
        <v>68</v>
      </c>
      <c r="E394" s="824" t="s">
        <v>2422</v>
      </c>
      <c r="F394" s="824">
        <v>4</v>
      </c>
      <c r="G394" s="824" t="s">
        <v>2446</v>
      </c>
      <c r="H394" s="824">
        <v>2</v>
      </c>
      <c r="I394" s="824">
        <v>0</v>
      </c>
      <c r="J394" s="824">
        <v>0</v>
      </c>
      <c r="K394" s="825">
        <v>0</v>
      </c>
      <c r="L394" s="825">
        <v>0</v>
      </c>
      <c r="M394" s="824">
        <v>0</v>
      </c>
      <c r="N394" s="824">
        <v>0</v>
      </c>
      <c r="O394" s="824" t="e">
        <v>#DIV/0!</v>
      </c>
      <c r="P394" s="820">
        <f>Tabla1[[#This Row],[Ejec Real Acumu]]-Tabla1[[#This Row],[Proyec Ejec Acumul]]</f>
        <v>0</v>
      </c>
      <c r="Q394" s="820">
        <f>Tabla1[[#This Row],[Ejec Real Mes]]-Tabla1[[#This Row],[Program Entreg Mes]]</f>
        <v>0</v>
      </c>
    </row>
    <row r="395" spans="1:17">
      <c r="A395" s="824">
        <v>1</v>
      </c>
      <c r="B395" s="824" t="s">
        <v>2441</v>
      </c>
      <c r="C395" s="824" t="s">
        <v>2442</v>
      </c>
      <c r="D395" s="824" t="s">
        <v>63</v>
      </c>
      <c r="E395" s="824" t="s">
        <v>2112</v>
      </c>
      <c r="F395" s="824">
        <v>5</v>
      </c>
      <c r="G395" s="824" t="s">
        <v>2447</v>
      </c>
      <c r="H395" s="824">
        <v>1</v>
      </c>
      <c r="I395" s="824">
        <v>0</v>
      </c>
      <c r="J395" s="824">
        <v>0</v>
      </c>
      <c r="K395" s="825">
        <v>0</v>
      </c>
      <c r="L395" s="825">
        <v>0</v>
      </c>
      <c r="M395" s="824">
        <v>0</v>
      </c>
      <c r="N395" s="824">
        <v>0</v>
      </c>
      <c r="O395" s="824" t="e">
        <v>#DIV/0!</v>
      </c>
      <c r="P395" s="820">
        <f>Tabla1[[#This Row],[Ejec Real Acumu]]-Tabla1[[#This Row],[Proyec Ejec Acumul]]</f>
        <v>0</v>
      </c>
      <c r="Q395" s="820">
        <f>Tabla1[[#This Row],[Ejec Real Mes]]-Tabla1[[#This Row],[Program Entreg Mes]]</f>
        <v>0</v>
      </c>
    </row>
    <row r="396" spans="1:17">
      <c r="A396" s="824">
        <v>2</v>
      </c>
      <c r="B396" s="824" t="s">
        <v>2441</v>
      </c>
      <c r="C396" s="824" t="s">
        <v>2442</v>
      </c>
      <c r="D396" s="824" t="s">
        <v>63</v>
      </c>
      <c r="E396" s="824" t="s">
        <v>108</v>
      </c>
      <c r="F396" s="824">
        <v>5</v>
      </c>
      <c r="G396" s="824" t="s">
        <v>2447</v>
      </c>
      <c r="H396" s="824">
        <v>1</v>
      </c>
      <c r="I396" s="824">
        <v>0</v>
      </c>
      <c r="J396" s="824">
        <v>0</v>
      </c>
      <c r="K396" s="825">
        <v>0</v>
      </c>
      <c r="L396" s="825">
        <v>0</v>
      </c>
      <c r="M396" s="824">
        <v>0</v>
      </c>
      <c r="N396" s="824">
        <v>0</v>
      </c>
      <c r="O396" s="824" t="e">
        <v>#DIV/0!</v>
      </c>
      <c r="P396" s="820">
        <f>Tabla1[[#This Row],[Ejec Real Acumu]]-Tabla1[[#This Row],[Proyec Ejec Acumul]]</f>
        <v>0</v>
      </c>
      <c r="Q396" s="820">
        <f>Tabla1[[#This Row],[Ejec Real Mes]]-Tabla1[[#This Row],[Program Entreg Mes]]</f>
        <v>0</v>
      </c>
    </row>
    <row r="397" spans="1:17">
      <c r="A397" s="824">
        <v>3</v>
      </c>
      <c r="B397" s="824" t="s">
        <v>2441</v>
      </c>
      <c r="C397" s="824" t="s">
        <v>2442</v>
      </c>
      <c r="D397" s="824" t="s">
        <v>63</v>
      </c>
      <c r="E397" s="824" t="s">
        <v>2114</v>
      </c>
      <c r="F397" s="824">
        <v>5</v>
      </c>
      <c r="G397" s="824" t="s">
        <v>2447</v>
      </c>
      <c r="H397" s="824">
        <v>4</v>
      </c>
      <c r="I397" s="824">
        <v>1</v>
      </c>
      <c r="J397" s="824">
        <v>1</v>
      </c>
      <c r="K397" s="825">
        <v>0.25</v>
      </c>
      <c r="L397" s="825">
        <v>0.25</v>
      </c>
      <c r="M397" s="824">
        <v>0</v>
      </c>
      <c r="N397" s="824">
        <v>0</v>
      </c>
      <c r="O397" s="824" t="e">
        <v>#DIV/0!</v>
      </c>
      <c r="P397" s="820">
        <f>Tabla1[[#This Row],[Ejec Real Acumu]]-Tabla1[[#This Row],[Proyec Ejec Acumul]]</f>
        <v>0</v>
      </c>
      <c r="Q397" s="820">
        <f>Tabla1[[#This Row],[Ejec Real Mes]]-Tabla1[[#This Row],[Program Entreg Mes]]</f>
        <v>0</v>
      </c>
    </row>
    <row r="398" spans="1:17">
      <c r="A398" s="824">
        <v>4</v>
      </c>
      <c r="B398" s="824" t="s">
        <v>2441</v>
      </c>
      <c r="C398" s="824" t="s">
        <v>2442</v>
      </c>
      <c r="D398" s="824" t="s">
        <v>688</v>
      </c>
      <c r="E398" s="824" t="s">
        <v>685</v>
      </c>
      <c r="F398" s="824">
        <v>5</v>
      </c>
      <c r="G398" s="824" t="s">
        <v>2447</v>
      </c>
      <c r="H398" s="824">
        <v>4</v>
      </c>
      <c r="I398" s="824">
        <v>1</v>
      </c>
      <c r="J398" s="824">
        <v>1</v>
      </c>
      <c r="K398" s="825">
        <v>0.25</v>
      </c>
      <c r="L398" s="825">
        <v>0.25</v>
      </c>
      <c r="M398" s="824">
        <v>0</v>
      </c>
      <c r="N398" s="824">
        <v>0</v>
      </c>
      <c r="O398" s="824" t="e">
        <v>#DIV/0!</v>
      </c>
      <c r="P398" s="820">
        <f>Tabla1[[#This Row],[Ejec Real Acumu]]-Tabla1[[#This Row],[Proyec Ejec Acumul]]</f>
        <v>0</v>
      </c>
      <c r="Q398" s="820">
        <f>Tabla1[[#This Row],[Ejec Real Mes]]-Tabla1[[#This Row],[Program Entreg Mes]]</f>
        <v>0</v>
      </c>
    </row>
    <row r="399" spans="1:17">
      <c r="A399" s="824">
        <v>5</v>
      </c>
      <c r="B399" s="824" t="s">
        <v>2441</v>
      </c>
      <c r="C399" s="824" t="s">
        <v>2442</v>
      </c>
      <c r="D399" s="824" t="s">
        <v>688</v>
      </c>
      <c r="E399" s="824" t="s">
        <v>695</v>
      </c>
      <c r="F399" s="824">
        <v>5</v>
      </c>
      <c r="G399" s="824" t="s">
        <v>2447</v>
      </c>
      <c r="H399" s="824">
        <v>2</v>
      </c>
      <c r="I399" s="824">
        <v>0</v>
      </c>
      <c r="J399" s="824">
        <v>0</v>
      </c>
      <c r="K399" s="825">
        <v>0</v>
      </c>
      <c r="L399" s="825">
        <v>0</v>
      </c>
      <c r="M399" s="824">
        <v>0</v>
      </c>
      <c r="N399" s="824">
        <v>0</v>
      </c>
      <c r="O399" s="824" t="e">
        <v>#DIV/0!</v>
      </c>
      <c r="P399" s="820">
        <f>Tabla1[[#This Row],[Ejec Real Acumu]]-Tabla1[[#This Row],[Proyec Ejec Acumul]]</f>
        <v>0</v>
      </c>
      <c r="Q399" s="820">
        <f>Tabla1[[#This Row],[Ejec Real Mes]]-Tabla1[[#This Row],[Program Entreg Mes]]</f>
        <v>0</v>
      </c>
    </row>
    <row r="400" spans="1:17">
      <c r="A400" s="824">
        <v>6</v>
      </c>
      <c r="B400" s="824" t="s">
        <v>2441</v>
      </c>
      <c r="C400" s="824" t="s">
        <v>2442</v>
      </c>
      <c r="D400" s="824" t="s">
        <v>688</v>
      </c>
      <c r="E400" s="824" t="s">
        <v>700</v>
      </c>
      <c r="F400" s="824">
        <v>5</v>
      </c>
      <c r="G400" s="824" t="s">
        <v>2447</v>
      </c>
      <c r="H400" s="824">
        <v>2</v>
      </c>
      <c r="I400" s="824">
        <v>0</v>
      </c>
      <c r="J400" s="824">
        <v>0</v>
      </c>
      <c r="K400" s="825">
        <v>0</v>
      </c>
      <c r="L400" s="825">
        <v>0</v>
      </c>
      <c r="M400" s="824">
        <v>0</v>
      </c>
      <c r="N400" s="824">
        <v>0</v>
      </c>
      <c r="O400" s="824" t="e">
        <v>#DIV/0!</v>
      </c>
      <c r="P400" s="820">
        <f>Tabla1[[#This Row],[Ejec Real Acumu]]-Tabla1[[#This Row],[Proyec Ejec Acumul]]</f>
        <v>0</v>
      </c>
      <c r="Q400" s="820">
        <f>Tabla1[[#This Row],[Ejec Real Mes]]-Tabla1[[#This Row],[Program Entreg Mes]]</f>
        <v>0</v>
      </c>
    </row>
    <row r="401" spans="1:17">
      <c r="A401" s="824">
        <v>7</v>
      </c>
      <c r="B401" s="824" t="s">
        <v>2441</v>
      </c>
      <c r="C401" s="824" t="s">
        <v>2442</v>
      </c>
      <c r="D401" s="824" t="s">
        <v>688</v>
      </c>
      <c r="E401" s="824" t="s">
        <v>2120</v>
      </c>
      <c r="F401" s="824">
        <v>5</v>
      </c>
      <c r="G401" s="824" t="s">
        <v>2447</v>
      </c>
      <c r="H401" s="824">
        <v>47</v>
      </c>
      <c r="I401" s="824">
        <v>0</v>
      </c>
      <c r="J401" s="824">
        <v>0</v>
      </c>
      <c r="K401" s="825">
        <v>0</v>
      </c>
      <c r="L401" s="825">
        <v>0</v>
      </c>
      <c r="M401" s="824">
        <v>0</v>
      </c>
      <c r="N401" s="824">
        <v>0</v>
      </c>
      <c r="O401" s="824" t="e">
        <v>#DIV/0!</v>
      </c>
      <c r="P401" s="820">
        <f>Tabla1[[#This Row],[Ejec Real Acumu]]-Tabla1[[#This Row],[Proyec Ejec Acumul]]</f>
        <v>0</v>
      </c>
      <c r="Q401" s="820">
        <f>Tabla1[[#This Row],[Ejec Real Mes]]-Tabla1[[#This Row],[Program Entreg Mes]]</f>
        <v>0</v>
      </c>
    </row>
    <row r="402" spans="1:17">
      <c r="A402" s="824">
        <v>8</v>
      </c>
      <c r="B402" s="824" t="s">
        <v>2441</v>
      </c>
      <c r="C402" s="824" t="s">
        <v>2442</v>
      </c>
      <c r="D402" s="824" t="s">
        <v>688</v>
      </c>
      <c r="E402" s="824" t="s">
        <v>711</v>
      </c>
      <c r="F402" s="824">
        <v>5</v>
      </c>
      <c r="G402" s="824" t="s">
        <v>2447</v>
      </c>
      <c r="H402" s="824">
        <v>25</v>
      </c>
      <c r="I402" s="824">
        <v>0</v>
      </c>
      <c r="J402" s="824">
        <v>0</v>
      </c>
      <c r="K402" s="825">
        <v>0</v>
      </c>
      <c r="L402" s="825">
        <v>0</v>
      </c>
      <c r="M402" s="824">
        <v>0</v>
      </c>
      <c r="N402" s="824">
        <v>0</v>
      </c>
      <c r="O402" s="824" t="e">
        <v>#DIV/0!</v>
      </c>
      <c r="P402" s="820">
        <f>Tabla1[[#This Row],[Ejec Real Acumu]]-Tabla1[[#This Row],[Proyec Ejec Acumul]]</f>
        <v>0</v>
      </c>
      <c r="Q402" s="820">
        <f>Tabla1[[#This Row],[Ejec Real Mes]]-Tabla1[[#This Row],[Program Entreg Mes]]</f>
        <v>0</v>
      </c>
    </row>
    <row r="403" spans="1:17">
      <c r="A403" s="824">
        <v>9</v>
      </c>
      <c r="B403" s="824" t="s">
        <v>2441</v>
      </c>
      <c r="C403" s="824" t="s">
        <v>2442</v>
      </c>
      <c r="D403" s="824" t="s">
        <v>688</v>
      </c>
      <c r="E403" s="824" t="s">
        <v>2128</v>
      </c>
      <c r="F403" s="824">
        <v>5</v>
      </c>
      <c r="G403" s="824" t="s">
        <v>2447</v>
      </c>
      <c r="H403" s="824">
        <v>4</v>
      </c>
      <c r="I403" s="824">
        <v>1</v>
      </c>
      <c r="J403" s="824">
        <v>1</v>
      </c>
      <c r="K403" s="825">
        <v>0.25</v>
      </c>
      <c r="L403" s="825">
        <v>0.25</v>
      </c>
      <c r="M403" s="824">
        <v>0</v>
      </c>
      <c r="N403" s="824">
        <v>0</v>
      </c>
      <c r="O403" s="824" t="e">
        <v>#DIV/0!</v>
      </c>
      <c r="P403" s="820">
        <f>Tabla1[[#This Row],[Ejec Real Acumu]]-Tabla1[[#This Row],[Proyec Ejec Acumul]]</f>
        <v>0</v>
      </c>
      <c r="Q403" s="820">
        <f>Tabla1[[#This Row],[Ejec Real Mes]]-Tabla1[[#This Row],[Program Entreg Mes]]</f>
        <v>0</v>
      </c>
    </row>
    <row r="404" spans="1:17">
      <c r="A404" s="824">
        <v>10</v>
      </c>
      <c r="B404" s="824" t="s">
        <v>2441</v>
      </c>
      <c r="C404" s="824" t="s">
        <v>2442</v>
      </c>
      <c r="D404" s="824" t="s">
        <v>688</v>
      </c>
      <c r="E404" s="824" t="s">
        <v>2129</v>
      </c>
      <c r="F404" s="824">
        <v>5</v>
      </c>
      <c r="G404" s="824" t="s">
        <v>2447</v>
      </c>
      <c r="H404" s="824">
        <v>4</v>
      </c>
      <c r="I404" s="824">
        <v>1</v>
      </c>
      <c r="J404" s="824">
        <v>0</v>
      </c>
      <c r="K404" s="825">
        <v>0.25</v>
      </c>
      <c r="L404" s="825">
        <v>0</v>
      </c>
      <c r="M404" s="824">
        <v>0</v>
      </c>
      <c r="N404" s="824">
        <v>0</v>
      </c>
      <c r="O404" s="824" t="e">
        <v>#DIV/0!</v>
      </c>
      <c r="P404" s="820">
        <f>Tabla1[[#This Row],[Ejec Real Acumu]]-Tabla1[[#This Row],[Proyec Ejec Acumul]]</f>
        <v>-1</v>
      </c>
      <c r="Q404" s="820">
        <f>Tabla1[[#This Row],[Ejec Real Mes]]-Tabla1[[#This Row],[Program Entreg Mes]]</f>
        <v>0</v>
      </c>
    </row>
    <row r="405" spans="1:17">
      <c r="A405" s="824">
        <v>11</v>
      </c>
      <c r="B405" s="824" t="s">
        <v>2441</v>
      </c>
      <c r="C405" s="824" t="s">
        <v>2442</v>
      </c>
      <c r="D405" s="824" t="s">
        <v>688</v>
      </c>
      <c r="E405" s="824" t="s">
        <v>755</v>
      </c>
      <c r="F405" s="824">
        <v>5</v>
      </c>
      <c r="G405" s="824" t="s">
        <v>2447</v>
      </c>
      <c r="H405" s="824">
        <v>2</v>
      </c>
      <c r="I405" s="824">
        <v>0</v>
      </c>
      <c r="J405" s="824">
        <v>0</v>
      </c>
      <c r="K405" s="825">
        <v>0</v>
      </c>
      <c r="L405" s="825">
        <v>0</v>
      </c>
      <c r="M405" s="824">
        <v>0</v>
      </c>
      <c r="N405" s="824">
        <v>0</v>
      </c>
      <c r="O405" s="824" t="e">
        <v>#DIV/0!</v>
      </c>
      <c r="P405" s="820">
        <f>Tabla1[[#This Row],[Ejec Real Acumu]]-Tabla1[[#This Row],[Proyec Ejec Acumul]]</f>
        <v>0</v>
      </c>
      <c r="Q405" s="820">
        <f>Tabla1[[#This Row],[Ejec Real Mes]]-Tabla1[[#This Row],[Program Entreg Mes]]</f>
        <v>0</v>
      </c>
    </row>
    <row r="406" spans="1:17">
      <c r="A406" s="824">
        <v>12</v>
      </c>
      <c r="B406" s="824" t="s">
        <v>2441</v>
      </c>
      <c r="C406" s="824" t="s">
        <v>2442</v>
      </c>
      <c r="D406" s="824" t="s">
        <v>688</v>
      </c>
      <c r="E406" s="824" t="s">
        <v>771</v>
      </c>
      <c r="F406" s="824">
        <v>5</v>
      </c>
      <c r="G406" s="824" t="s">
        <v>2447</v>
      </c>
      <c r="H406" s="824">
        <v>448</v>
      </c>
      <c r="I406" s="824">
        <v>0</v>
      </c>
      <c r="J406" s="824">
        <v>0</v>
      </c>
      <c r="K406" s="825">
        <v>0</v>
      </c>
      <c r="L406" s="825">
        <v>0</v>
      </c>
      <c r="M406" s="824">
        <v>0</v>
      </c>
      <c r="N406" s="824">
        <v>0</v>
      </c>
      <c r="O406" s="824" t="e">
        <v>#DIV/0!</v>
      </c>
      <c r="P406" s="820">
        <f>Tabla1[[#This Row],[Ejec Real Acumu]]-Tabla1[[#This Row],[Proyec Ejec Acumul]]</f>
        <v>0</v>
      </c>
      <c r="Q406" s="820">
        <f>Tabla1[[#This Row],[Ejec Real Mes]]-Tabla1[[#This Row],[Program Entreg Mes]]</f>
        <v>0</v>
      </c>
    </row>
    <row r="407" spans="1:17">
      <c r="A407" s="824">
        <v>13</v>
      </c>
      <c r="B407" s="824" t="s">
        <v>2441</v>
      </c>
      <c r="C407" s="824" t="s">
        <v>2442</v>
      </c>
      <c r="D407" s="824" t="s">
        <v>688</v>
      </c>
      <c r="E407" s="824" t="s">
        <v>989</v>
      </c>
      <c r="F407" s="824">
        <v>5</v>
      </c>
      <c r="G407" s="824" t="s">
        <v>2447</v>
      </c>
      <c r="H407" s="824">
        <v>4</v>
      </c>
      <c r="I407" s="824">
        <v>1</v>
      </c>
      <c r="J407" s="824">
        <v>1</v>
      </c>
      <c r="K407" s="825">
        <v>0.25</v>
      </c>
      <c r="L407" s="825">
        <v>0.25</v>
      </c>
      <c r="M407" s="824">
        <v>0</v>
      </c>
      <c r="N407" s="824">
        <v>0</v>
      </c>
      <c r="O407" s="824" t="e">
        <v>#DIV/0!</v>
      </c>
      <c r="P407" s="820">
        <f>Tabla1[[#This Row],[Ejec Real Acumu]]-Tabla1[[#This Row],[Proyec Ejec Acumul]]</f>
        <v>0</v>
      </c>
      <c r="Q407" s="820">
        <f>Tabla1[[#This Row],[Ejec Real Mes]]-Tabla1[[#This Row],[Program Entreg Mes]]</f>
        <v>0</v>
      </c>
    </row>
    <row r="408" spans="1:17">
      <c r="A408" s="824">
        <v>14</v>
      </c>
      <c r="B408" s="824" t="s">
        <v>2441</v>
      </c>
      <c r="C408" s="824" t="s">
        <v>2442</v>
      </c>
      <c r="D408" s="824" t="s">
        <v>688</v>
      </c>
      <c r="E408" s="824" t="s">
        <v>2135</v>
      </c>
      <c r="F408" s="824">
        <v>5</v>
      </c>
      <c r="G408" s="824" t="s">
        <v>2447</v>
      </c>
      <c r="H408" s="824">
        <v>89</v>
      </c>
      <c r="I408" s="824">
        <v>0</v>
      </c>
      <c r="J408" s="824">
        <v>0</v>
      </c>
      <c r="K408" s="825">
        <v>0</v>
      </c>
      <c r="L408" s="825">
        <v>0</v>
      </c>
      <c r="M408" s="824">
        <v>0</v>
      </c>
      <c r="N408" s="824">
        <v>0</v>
      </c>
      <c r="O408" s="824" t="e">
        <v>#DIV/0!</v>
      </c>
      <c r="P408" s="820">
        <f>Tabla1[[#This Row],[Ejec Real Acumu]]-Tabla1[[#This Row],[Proyec Ejec Acumul]]</f>
        <v>0</v>
      </c>
      <c r="Q408" s="820">
        <f>Tabla1[[#This Row],[Ejec Real Mes]]-Tabla1[[#This Row],[Program Entreg Mes]]</f>
        <v>0</v>
      </c>
    </row>
    <row r="409" spans="1:17">
      <c r="A409" s="824">
        <v>15</v>
      </c>
      <c r="B409" s="824" t="s">
        <v>2441</v>
      </c>
      <c r="C409" s="824" t="s">
        <v>2442</v>
      </c>
      <c r="D409" s="824" t="s">
        <v>688</v>
      </c>
      <c r="E409" s="824" t="s">
        <v>1003</v>
      </c>
      <c r="F409" s="824">
        <v>5</v>
      </c>
      <c r="G409" s="824" t="s">
        <v>2447</v>
      </c>
      <c r="H409" s="824">
        <v>4</v>
      </c>
      <c r="I409" s="824">
        <v>1</v>
      </c>
      <c r="J409" s="824">
        <v>1</v>
      </c>
      <c r="K409" s="825">
        <v>0.25</v>
      </c>
      <c r="L409" s="825">
        <v>0.25</v>
      </c>
      <c r="M409" s="824">
        <v>0</v>
      </c>
      <c r="N409" s="824">
        <v>0</v>
      </c>
      <c r="O409" s="824" t="e">
        <v>#DIV/0!</v>
      </c>
      <c r="P409" s="820">
        <f>Tabla1[[#This Row],[Ejec Real Acumu]]-Tabla1[[#This Row],[Proyec Ejec Acumul]]</f>
        <v>0</v>
      </c>
      <c r="Q409" s="820">
        <f>Tabla1[[#This Row],[Ejec Real Mes]]-Tabla1[[#This Row],[Program Entreg Mes]]</f>
        <v>0</v>
      </c>
    </row>
    <row r="410" spans="1:17">
      <c r="A410" s="824">
        <v>16</v>
      </c>
      <c r="B410" s="824" t="s">
        <v>2441</v>
      </c>
      <c r="C410" s="824" t="s">
        <v>2442</v>
      </c>
      <c r="D410" s="824" t="s">
        <v>688</v>
      </c>
      <c r="E410" s="824" t="s">
        <v>2140</v>
      </c>
      <c r="F410" s="824">
        <v>5</v>
      </c>
      <c r="G410" s="824" t="s">
        <v>2447</v>
      </c>
      <c r="H410" s="824">
        <v>4</v>
      </c>
      <c r="I410" s="824">
        <v>1</v>
      </c>
      <c r="J410" s="824">
        <v>1</v>
      </c>
      <c r="K410" s="825">
        <v>0.25</v>
      </c>
      <c r="L410" s="825">
        <v>0.25</v>
      </c>
      <c r="M410" s="824">
        <v>0</v>
      </c>
      <c r="N410" s="824">
        <v>0</v>
      </c>
      <c r="O410" s="824" t="e">
        <v>#DIV/0!</v>
      </c>
      <c r="P410" s="820">
        <f>Tabla1[[#This Row],[Ejec Real Acumu]]-Tabla1[[#This Row],[Proyec Ejec Acumul]]</f>
        <v>0</v>
      </c>
      <c r="Q410" s="820">
        <f>Tabla1[[#This Row],[Ejec Real Mes]]-Tabla1[[#This Row],[Program Entreg Mes]]</f>
        <v>0</v>
      </c>
    </row>
    <row r="411" spans="1:17">
      <c r="A411" s="824">
        <v>17</v>
      </c>
      <c r="B411" s="824" t="s">
        <v>2441</v>
      </c>
      <c r="C411" s="824" t="s">
        <v>2442</v>
      </c>
      <c r="D411" s="824" t="s">
        <v>688</v>
      </c>
      <c r="E411" s="824" t="s">
        <v>2143</v>
      </c>
      <c r="F411" s="824">
        <v>5</v>
      </c>
      <c r="G411" s="824" t="s">
        <v>2447</v>
      </c>
      <c r="H411" s="824">
        <v>12</v>
      </c>
      <c r="I411" s="824">
        <v>5</v>
      </c>
      <c r="J411" s="824">
        <v>5</v>
      </c>
      <c r="K411" s="825">
        <v>0.41666666666666669</v>
      </c>
      <c r="L411" s="825">
        <v>0.41666666666666669</v>
      </c>
      <c r="M411" s="824">
        <v>1</v>
      </c>
      <c r="N411" s="824">
        <v>1</v>
      </c>
      <c r="O411" s="824">
        <v>1</v>
      </c>
      <c r="P411" s="820">
        <f>Tabla1[[#This Row],[Ejec Real Acumu]]-Tabla1[[#This Row],[Proyec Ejec Acumul]]</f>
        <v>0</v>
      </c>
      <c r="Q411" s="820">
        <f>Tabla1[[#This Row],[Ejec Real Mes]]-Tabla1[[#This Row],[Program Entreg Mes]]</f>
        <v>0</v>
      </c>
    </row>
    <row r="412" spans="1:17">
      <c r="A412" s="824">
        <v>18</v>
      </c>
      <c r="B412" s="824" t="s">
        <v>2441</v>
      </c>
      <c r="C412" s="824" t="s">
        <v>2442</v>
      </c>
      <c r="D412" s="824" t="s">
        <v>93</v>
      </c>
      <c r="E412" s="824" t="s">
        <v>2153</v>
      </c>
      <c r="F412" s="824">
        <v>5</v>
      </c>
      <c r="G412" s="824" t="s">
        <v>2447</v>
      </c>
      <c r="H412" s="824">
        <v>1</v>
      </c>
      <c r="I412" s="824">
        <v>0</v>
      </c>
      <c r="J412" s="824">
        <v>0</v>
      </c>
      <c r="K412" s="825">
        <v>0</v>
      </c>
      <c r="L412" s="825">
        <v>0</v>
      </c>
      <c r="M412" s="824">
        <v>0</v>
      </c>
      <c r="N412" s="824">
        <v>0</v>
      </c>
      <c r="O412" s="824" t="e">
        <v>#DIV/0!</v>
      </c>
      <c r="P412" s="820">
        <f>Tabla1[[#This Row],[Ejec Real Acumu]]-Tabla1[[#This Row],[Proyec Ejec Acumul]]</f>
        <v>0</v>
      </c>
      <c r="Q412" s="820">
        <f>Tabla1[[#This Row],[Ejec Real Mes]]-Tabla1[[#This Row],[Program Entreg Mes]]</f>
        <v>0</v>
      </c>
    </row>
    <row r="413" spans="1:17">
      <c r="A413" s="824">
        <v>19</v>
      </c>
      <c r="B413" s="824" t="s">
        <v>2441</v>
      </c>
      <c r="C413" s="824" t="s">
        <v>2442</v>
      </c>
      <c r="D413" s="824" t="s">
        <v>93</v>
      </c>
      <c r="E413" s="824" t="s">
        <v>97</v>
      </c>
      <c r="F413" s="824">
        <v>5</v>
      </c>
      <c r="G413" s="824" t="s">
        <v>2447</v>
      </c>
      <c r="H413" s="824">
        <v>2</v>
      </c>
      <c r="I413" s="824">
        <v>0</v>
      </c>
      <c r="J413" s="824">
        <v>0</v>
      </c>
      <c r="K413" s="825">
        <v>0</v>
      </c>
      <c r="L413" s="825">
        <v>0</v>
      </c>
      <c r="M413" s="824">
        <v>0</v>
      </c>
      <c r="N413" s="824">
        <v>0</v>
      </c>
      <c r="O413" s="824" t="e">
        <v>#DIV/0!</v>
      </c>
      <c r="P413" s="820">
        <f>Tabla1[[#This Row],[Ejec Real Acumu]]-Tabla1[[#This Row],[Proyec Ejec Acumul]]</f>
        <v>0</v>
      </c>
      <c r="Q413" s="820">
        <f>Tabla1[[#This Row],[Ejec Real Mes]]-Tabla1[[#This Row],[Program Entreg Mes]]</f>
        <v>0</v>
      </c>
    </row>
    <row r="414" spans="1:17">
      <c r="A414" s="824">
        <v>20</v>
      </c>
      <c r="B414" s="824" t="s">
        <v>2441</v>
      </c>
      <c r="C414" s="824" t="s">
        <v>2442</v>
      </c>
      <c r="D414" s="824" t="s">
        <v>93</v>
      </c>
      <c r="E414" s="824" t="s">
        <v>127</v>
      </c>
      <c r="F414" s="824">
        <v>5</v>
      </c>
      <c r="G414" s="824" t="s">
        <v>2447</v>
      </c>
      <c r="H414" s="824">
        <v>7</v>
      </c>
      <c r="I414" s="824">
        <v>0</v>
      </c>
      <c r="J414" s="824">
        <v>0</v>
      </c>
      <c r="K414" s="825">
        <v>0</v>
      </c>
      <c r="L414" s="825">
        <v>0</v>
      </c>
      <c r="M414" s="824">
        <v>0</v>
      </c>
      <c r="N414" s="824">
        <v>0</v>
      </c>
      <c r="O414" s="824" t="e">
        <v>#DIV/0!</v>
      </c>
      <c r="P414" s="820">
        <f>Tabla1[[#This Row],[Ejec Real Acumu]]-Tabla1[[#This Row],[Proyec Ejec Acumul]]</f>
        <v>0</v>
      </c>
      <c r="Q414" s="820">
        <f>Tabla1[[#This Row],[Ejec Real Mes]]-Tabla1[[#This Row],[Program Entreg Mes]]</f>
        <v>0</v>
      </c>
    </row>
    <row r="415" spans="1:17">
      <c r="A415" s="824">
        <v>21</v>
      </c>
      <c r="B415" s="824" t="s">
        <v>2441</v>
      </c>
      <c r="C415" s="824" t="s">
        <v>2442</v>
      </c>
      <c r="D415" s="824" t="s">
        <v>93</v>
      </c>
      <c r="E415" s="824" t="s">
        <v>135</v>
      </c>
      <c r="F415" s="824">
        <v>5</v>
      </c>
      <c r="G415" s="824" t="s">
        <v>2447</v>
      </c>
      <c r="H415" s="824">
        <v>6</v>
      </c>
      <c r="I415" s="824">
        <v>0</v>
      </c>
      <c r="J415" s="824">
        <v>0</v>
      </c>
      <c r="K415" s="825">
        <v>0</v>
      </c>
      <c r="L415" s="825">
        <v>0</v>
      </c>
      <c r="M415" s="824">
        <v>0</v>
      </c>
      <c r="N415" s="824">
        <v>0</v>
      </c>
      <c r="O415" s="824" t="e">
        <v>#DIV/0!</v>
      </c>
      <c r="P415" s="820">
        <f>Tabla1[[#This Row],[Ejec Real Acumu]]-Tabla1[[#This Row],[Proyec Ejec Acumul]]</f>
        <v>0</v>
      </c>
      <c r="Q415" s="820">
        <f>Tabla1[[#This Row],[Ejec Real Mes]]-Tabla1[[#This Row],[Program Entreg Mes]]</f>
        <v>0</v>
      </c>
    </row>
    <row r="416" spans="1:17">
      <c r="A416" s="824">
        <v>22</v>
      </c>
      <c r="B416" s="824" t="s">
        <v>2441</v>
      </c>
      <c r="C416" s="824" t="s">
        <v>2442</v>
      </c>
      <c r="D416" s="824" t="s">
        <v>93</v>
      </c>
      <c r="E416" s="824" t="s">
        <v>157</v>
      </c>
      <c r="F416" s="824">
        <v>5</v>
      </c>
      <c r="G416" s="824" t="s">
        <v>2447</v>
      </c>
      <c r="H416" s="824">
        <v>1</v>
      </c>
      <c r="I416" s="824">
        <v>1</v>
      </c>
      <c r="J416" s="824">
        <v>1</v>
      </c>
      <c r="K416" s="825">
        <v>1</v>
      </c>
      <c r="L416" s="825">
        <v>1</v>
      </c>
      <c r="M416" s="824">
        <v>0</v>
      </c>
      <c r="N416" s="824">
        <v>0</v>
      </c>
      <c r="O416" s="824" t="e">
        <v>#DIV/0!</v>
      </c>
      <c r="P416" s="820">
        <f>Tabla1[[#This Row],[Ejec Real Acumu]]-Tabla1[[#This Row],[Proyec Ejec Acumul]]</f>
        <v>0</v>
      </c>
      <c r="Q416" s="820">
        <f>Tabla1[[#This Row],[Ejec Real Mes]]-Tabla1[[#This Row],[Program Entreg Mes]]</f>
        <v>0</v>
      </c>
    </row>
    <row r="417" spans="1:17">
      <c r="A417" s="824">
        <v>23</v>
      </c>
      <c r="B417" s="824" t="s">
        <v>2441</v>
      </c>
      <c r="C417" s="824" t="s">
        <v>2442</v>
      </c>
      <c r="D417" s="824" t="s">
        <v>93</v>
      </c>
      <c r="E417" s="824" t="s">
        <v>902</v>
      </c>
      <c r="F417" s="824">
        <v>5</v>
      </c>
      <c r="G417" s="824" t="s">
        <v>2447</v>
      </c>
      <c r="H417" s="824">
        <v>3</v>
      </c>
      <c r="I417" s="824">
        <v>1</v>
      </c>
      <c r="J417" s="824">
        <v>1</v>
      </c>
      <c r="K417" s="825">
        <v>0.33333333333333331</v>
      </c>
      <c r="L417" s="825">
        <v>0.33333333333333331</v>
      </c>
      <c r="M417" s="824">
        <v>0</v>
      </c>
      <c r="N417" s="824">
        <v>0</v>
      </c>
      <c r="O417" s="824" t="e">
        <v>#DIV/0!</v>
      </c>
      <c r="P417" s="820">
        <f>Tabla1[[#This Row],[Ejec Real Acumu]]-Tabla1[[#This Row],[Proyec Ejec Acumul]]</f>
        <v>0</v>
      </c>
      <c r="Q417" s="820">
        <f>Tabla1[[#This Row],[Ejec Real Mes]]-Tabla1[[#This Row],[Program Entreg Mes]]</f>
        <v>0</v>
      </c>
    </row>
    <row r="418" spans="1:17">
      <c r="A418" s="824">
        <v>24</v>
      </c>
      <c r="B418" s="824" t="s">
        <v>2441</v>
      </c>
      <c r="C418" s="824" t="s">
        <v>2442</v>
      </c>
      <c r="D418" s="824" t="s">
        <v>93</v>
      </c>
      <c r="E418" s="824" t="s">
        <v>2163</v>
      </c>
      <c r="F418" s="824">
        <v>5</v>
      </c>
      <c r="G418" s="824" t="s">
        <v>2447</v>
      </c>
      <c r="H418" s="824">
        <v>1</v>
      </c>
      <c r="I418" s="824">
        <v>0</v>
      </c>
      <c r="J418" s="824">
        <v>0</v>
      </c>
      <c r="K418" s="825">
        <v>0</v>
      </c>
      <c r="L418" s="825">
        <v>0</v>
      </c>
      <c r="M418" s="824">
        <v>0</v>
      </c>
      <c r="N418" s="824">
        <v>0</v>
      </c>
      <c r="O418" s="824" t="e">
        <v>#DIV/0!</v>
      </c>
      <c r="P418" s="820">
        <f>Tabla1[[#This Row],[Ejec Real Acumu]]-Tabla1[[#This Row],[Proyec Ejec Acumul]]</f>
        <v>0</v>
      </c>
      <c r="Q418" s="820">
        <f>Tabla1[[#This Row],[Ejec Real Mes]]-Tabla1[[#This Row],[Program Entreg Mes]]</f>
        <v>0</v>
      </c>
    </row>
    <row r="419" spans="1:17">
      <c r="A419" s="824">
        <v>25</v>
      </c>
      <c r="B419" s="824" t="s">
        <v>2441</v>
      </c>
      <c r="C419" s="824" t="s">
        <v>2442</v>
      </c>
      <c r="D419" s="824" t="s">
        <v>93</v>
      </c>
      <c r="E419" s="824" t="s">
        <v>911</v>
      </c>
      <c r="F419" s="824">
        <v>5</v>
      </c>
      <c r="G419" s="824" t="s">
        <v>2447</v>
      </c>
      <c r="H419" s="824">
        <v>3</v>
      </c>
      <c r="I419" s="824">
        <v>2</v>
      </c>
      <c r="J419" s="824">
        <v>2</v>
      </c>
      <c r="K419" s="825">
        <v>0.66666666666666663</v>
      </c>
      <c r="L419" s="825">
        <v>0.66666666666666663</v>
      </c>
      <c r="M419" s="824">
        <v>1</v>
      </c>
      <c r="N419" s="824">
        <v>1</v>
      </c>
      <c r="O419" s="824">
        <v>1</v>
      </c>
      <c r="P419" s="820">
        <f>Tabla1[[#This Row],[Ejec Real Acumu]]-Tabla1[[#This Row],[Proyec Ejec Acumul]]</f>
        <v>0</v>
      </c>
      <c r="Q419" s="820">
        <f>Tabla1[[#This Row],[Ejec Real Mes]]-Tabla1[[#This Row],[Program Entreg Mes]]</f>
        <v>0</v>
      </c>
    </row>
    <row r="420" spans="1:17">
      <c r="A420" s="824">
        <v>26</v>
      </c>
      <c r="B420" s="824" t="s">
        <v>2441</v>
      </c>
      <c r="C420" s="824" t="s">
        <v>2442</v>
      </c>
      <c r="D420" s="824" t="s">
        <v>93</v>
      </c>
      <c r="E420" s="824" t="s">
        <v>916</v>
      </c>
      <c r="F420" s="824">
        <v>5</v>
      </c>
      <c r="G420" s="824" t="s">
        <v>2447</v>
      </c>
      <c r="H420" s="824">
        <v>4</v>
      </c>
      <c r="I420" s="824">
        <v>2</v>
      </c>
      <c r="J420" s="824">
        <v>2</v>
      </c>
      <c r="K420" s="825">
        <v>0.5</v>
      </c>
      <c r="L420" s="825">
        <v>0.5</v>
      </c>
      <c r="M420" s="824">
        <v>0</v>
      </c>
      <c r="N420" s="824">
        <v>0</v>
      </c>
      <c r="O420" s="824" t="e">
        <v>#DIV/0!</v>
      </c>
      <c r="P420" s="820">
        <f>Tabla1[[#This Row],[Ejec Real Acumu]]-Tabla1[[#This Row],[Proyec Ejec Acumul]]</f>
        <v>0</v>
      </c>
      <c r="Q420" s="820">
        <f>Tabla1[[#This Row],[Ejec Real Mes]]-Tabla1[[#This Row],[Program Entreg Mes]]</f>
        <v>0</v>
      </c>
    </row>
    <row r="421" spans="1:17">
      <c r="A421" s="824">
        <v>27</v>
      </c>
      <c r="B421" s="824" t="s">
        <v>2441</v>
      </c>
      <c r="C421" s="824" t="s">
        <v>2442</v>
      </c>
      <c r="D421" s="824" t="s">
        <v>93</v>
      </c>
      <c r="E421" s="824" t="s">
        <v>921</v>
      </c>
      <c r="F421" s="824">
        <v>5</v>
      </c>
      <c r="G421" s="824" t="s">
        <v>2447</v>
      </c>
      <c r="H421" s="824">
        <v>2</v>
      </c>
      <c r="I421" s="824">
        <v>0</v>
      </c>
      <c r="J421" s="824">
        <v>0</v>
      </c>
      <c r="K421" s="825">
        <v>0</v>
      </c>
      <c r="L421" s="825">
        <v>0</v>
      </c>
      <c r="M421" s="824">
        <v>0</v>
      </c>
      <c r="N421" s="824">
        <v>0</v>
      </c>
      <c r="O421" s="824" t="e">
        <v>#DIV/0!</v>
      </c>
      <c r="P421" s="820">
        <f>Tabla1[[#This Row],[Ejec Real Acumu]]-Tabla1[[#This Row],[Proyec Ejec Acumul]]</f>
        <v>0</v>
      </c>
      <c r="Q421" s="820">
        <f>Tabla1[[#This Row],[Ejec Real Mes]]-Tabla1[[#This Row],[Program Entreg Mes]]</f>
        <v>0</v>
      </c>
    </row>
    <row r="422" spans="1:17">
      <c r="A422" s="824">
        <v>28</v>
      </c>
      <c r="B422" s="824" t="s">
        <v>2441</v>
      </c>
      <c r="C422" s="824" t="s">
        <v>2442</v>
      </c>
      <c r="D422" s="824" t="s">
        <v>93</v>
      </c>
      <c r="E422" s="824" t="s">
        <v>2172</v>
      </c>
      <c r="F422" s="824">
        <v>5</v>
      </c>
      <c r="G422" s="824" t="s">
        <v>2447</v>
      </c>
      <c r="H422" s="824">
        <v>3</v>
      </c>
      <c r="I422" s="824">
        <v>1</v>
      </c>
      <c r="J422" s="824">
        <v>1</v>
      </c>
      <c r="K422" s="825">
        <v>0.33333333333333331</v>
      </c>
      <c r="L422" s="825">
        <v>0.33333333333333331</v>
      </c>
      <c r="M422" s="824">
        <v>0</v>
      </c>
      <c r="N422" s="824">
        <v>0</v>
      </c>
      <c r="O422" s="824" t="e">
        <v>#DIV/0!</v>
      </c>
      <c r="P422" s="820">
        <f>Tabla1[[#This Row],[Ejec Real Acumu]]-Tabla1[[#This Row],[Proyec Ejec Acumul]]</f>
        <v>0</v>
      </c>
      <c r="Q422" s="820">
        <f>Tabla1[[#This Row],[Ejec Real Mes]]-Tabla1[[#This Row],[Program Entreg Mes]]</f>
        <v>0</v>
      </c>
    </row>
    <row r="423" spans="1:17">
      <c r="A423" s="824">
        <v>29</v>
      </c>
      <c r="B423" s="824" t="s">
        <v>2441</v>
      </c>
      <c r="C423" s="824" t="s">
        <v>2442</v>
      </c>
      <c r="D423" s="824" t="s">
        <v>93</v>
      </c>
      <c r="E423" s="824" t="s">
        <v>951</v>
      </c>
      <c r="F423" s="824">
        <v>5</v>
      </c>
      <c r="G423" s="824" t="s">
        <v>2447</v>
      </c>
      <c r="H423" s="824">
        <v>2</v>
      </c>
      <c r="I423" s="824">
        <v>1</v>
      </c>
      <c r="J423" s="824">
        <v>1</v>
      </c>
      <c r="K423" s="825">
        <v>0.5</v>
      </c>
      <c r="L423" s="825">
        <v>0.5</v>
      </c>
      <c r="M423" s="824">
        <v>1</v>
      </c>
      <c r="N423" s="824">
        <v>1</v>
      </c>
      <c r="O423" s="824">
        <v>1</v>
      </c>
      <c r="P423" s="820">
        <f>Tabla1[[#This Row],[Ejec Real Acumu]]-Tabla1[[#This Row],[Proyec Ejec Acumul]]</f>
        <v>0</v>
      </c>
      <c r="Q423" s="820">
        <f>Tabla1[[#This Row],[Ejec Real Mes]]-Tabla1[[#This Row],[Program Entreg Mes]]</f>
        <v>0</v>
      </c>
    </row>
    <row r="424" spans="1:17">
      <c r="A424" s="824">
        <v>30</v>
      </c>
      <c r="B424" s="824" t="s">
        <v>2441</v>
      </c>
      <c r="C424" s="824" t="s">
        <v>2442</v>
      </c>
      <c r="D424" s="824" t="s">
        <v>93</v>
      </c>
      <c r="E424" s="824" t="s">
        <v>2178</v>
      </c>
      <c r="F424" s="824">
        <v>5</v>
      </c>
      <c r="G424" s="824" t="s">
        <v>2447</v>
      </c>
      <c r="H424" s="824">
        <v>1</v>
      </c>
      <c r="I424" s="824">
        <v>0</v>
      </c>
      <c r="J424" s="824">
        <v>0</v>
      </c>
      <c r="K424" s="825">
        <v>0</v>
      </c>
      <c r="L424" s="825">
        <v>0</v>
      </c>
      <c r="M424" s="824">
        <v>0</v>
      </c>
      <c r="N424" s="824">
        <v>0</v>
      </c>
      <c r="O424" s="824" t="e">
        <v>#DIV/0!</v>
      </c>
      <c r="P424" s="820">
        <f>Tabla1[[#This Row],[Ejec Real Acumu]]-Tabla1[[#This Row],[Proyec Ejec Acumul]]</f>
        <v>0</v>
      </c>
      <c r="Q424" s="820">
        <f>Tabla1[[#This Row],[Ejec Real Mes]]-Tabla1[[#This Row],[Program Entreg Mes]]</f>
        <v>0</v>
      </c>
    </row>
    <row r="425" spans="1:17">
      <c r="A425" s="824">
        <v>31</v>
      </c>
      <c r="B425" s="824" t="s">
        <v>2441</v>
      </c>
      <c r="C425" s="824" t="s">
        <v>2442</v>
      </c>
      <c r="D425" s="824" t="s">
        <v>93</v>
      </c>
      <c r="E425" s="824" t="s">
        <v>2180</v>
      </c>
      <c r="F425" s="824">
        <v>5</v>
      </c>
      <c r="G425" s="824" t="s">
        <v>2447</v>
      </c>
      <c r="H425" s="824">
        <v>69</v>
      </c>
      <c r="I425" s="824">
        <v>14</v>
      </c>
      <c r="J425" s="824">
        <v>14</v>
      </c>
      <c r="K425" s="825">
        <v>0.20289855072463769</v>
      </c>
      <c r="L425" s="825">
        <v>0.20289855072463769</v>
      </c>
      <c r="M425" s="824">
        <v>5</v>
      </c>
      <c r="N425" s="824">
        <v>5</v>
      </c>
      <c r="O425" s="824">
        <v>1</v>
      </c>
      <c r="P425" s="820">
        <f>Tabla1[[#This Row],[Ejec Real Acumu]]-Tabla1[[#This Row],[Proyec Ejec Acumul]]</f>
        <v>0</v>
      </c>
      <c r="Q425" s="820">
        <f>Tabla1[[#This Row],[Ejec Real Mes]]-Tabla1[[#This Row],[Program Entreg Mes]]</f>
        <v>0</v>
      </c>
    </row>
    <row r="426" spans="1:17">
      <c r="A426" s="824">
        <v>32</v>
      </c>
      <c r="B426" s="824" t="s">
        <v>2441</v>
      </c>
      <c r="C426" s="824" t="s">
        <v>2442</v>
      </c>
      <c r="D426" s="824" t="s">
        <v>93</v>
      </c>
      <c r="E426" s="824" t="s">
        <v>2188</v>
      </c>
      <c r="F426" s="824">
        <v>5</v>
      </c>
      <c r="G426" s="824" t="s">
        <v>2447</v>
      </c>
      <c r="H426" s="824">
        <v>12</v>
      </c>
      <c r="I426" s="824">
        <v>6</v>
      </c>
      <c r="J426" s="824">
        <v>6</v>
      </c>
      <c r="K426" s="825">
        <v>0.5</v>
      </c>
      <c r="L426" s="825">
        <v>0.5</v>
      </c>
      <c r="M426" s="824">
        <v>1</v>
      </c>
      <c r="N426" s="824">
        <v>1</v>
      </c>
      <c r="O426" s="824">
        <v>1</v>
      </c>
      <c r="P426" s="820">
        <f>Tabla1[[#This Row],[Ejec Real Acumu]]-Tabla1[[#This Row],[Proyec Ejec Acumul]]</f>
        <v>0</v>
      </c>
      <c r="Q426" s="820">
        <f>Tabla1[[#This Row],[Ejec Real Mes]]-Tabla1[[#This Row],[Program Entreg Mes]]</f>
        <v>0</v>
      </c>
    </row>
    <row r="427" spans="1:17">
      <c r="A427" s="824">
        <v>33</v>
      </c>
      <c r="B427" s="824" t="s">
        <v>2441</v>
      </c>
      <c r="C427" s="824" t="s">
        <v>2442</v>
      </c>
      <c r="D427" s="824" t="s">
        <v>93</v>
      </c>
      <c r="E427" s="824" t="s">
        <v>2198</v>
      </c>
      <c r="F427" s="824">
        <v>5</v>
      </c>
      <c r="G427" s="824" t="s">
        <v>2447</v>
      </c>
      <c r="H427" s="824">
        <v>12</v>
      </c>
      <c r="I427" s="824">
        <v>6</v>
      </c>
      <c r="J427" s="824">
        <v>6</v>
      </c>
      <c r="K427" s="825">
        <v>0.5</v>
      </c>
      <c r="L427" s="825">
        <v>0.5</v>
      </c>
      <c r="M427" s="824">
        <v>1</v>
      </c>
      <c r="N427" s="824">
        <v>1</v>
      </c>
      <c r="O427" s="824">
        <v>1</v>
      </c>
      <c r="P427" s="820">
        <f>Tabla1[[#This Row],[Ejec Real Acumu]]-Tabla1[[#This Row],[Proyec Ejec Acumul]]</f>
        <v>0</v>
      </c>
      <c r="Q427" s="820">
        <f>Tabla1[[#This Row],[Ejec Real Mes]]-Tabla1[[#This Row],[Program Entreg Mes]]</f>
        <v>0</v>
      </c>
    </row>
    <row r="428" spans="1:17">
      <c r="A428" s="824">
        <v>34</v>
      </c>
      <c r="B428" s="824" t="s">
        <v>2441</v>
      </c>
      <c r="C428" s="824" t="s">
        <v>2442</v>
      </c>
      <c r="D428" s="824" t="s">
        <v>93</v>
      </c>
      <c r="E428" s="824" t="s">
        <v>2209</v>
      </c>
      <c r="F428" s="824">
        <v>5</v>
      </c>
      <c r="G428" s="824" t="s">
        <v>2447</v>
      </c>
      <c r="H428" s="824">
        <v>1</v>
      </c>
      <c r="I428" s="824">
        <v>0</v>
      </c>
      <c r="J428" s="824">
        <v>0</v>
      </c>
      <c r="K428" s="825">
        <v>0</v>
      </c>
      <c r="L428" s="825">
        <v>0</v>
      </c>
      <c r="M428" s="824">
        <v>0</v>
      </c>
      <c r="N428" s="824">
        <v>0</v>
      </c>
      <c r="O428" s="824" t="e">
        <v>#DIV/0!</v>
      </c>
      <c r="P428" s="820">
        <f>Tabla1[[#This Row],[Ejec Real Acumu]]-Tabla1[[#This Row],[Proyec Ejec Acumul]]</f>
        <v>0</v>
      </c>
      <c r="Q428" s="820">
        <f>Tabla1[[#This Row],[Ejec Real Mes]]-Tabla1[[#This Row],[Program Entreg Mes]]</f>
        <v>0</v>
      </c>
    </row>
    <row r="429" spans="1:17">
      <c r="A429" s="824">
        <v>35</v>
      </c>
      <c r="B429" s="824" t="s">
        <v>2441</v>
      </c>
      <c r="C429" s="824" t="s">
        <v>2442</v>
      </c>
      <c r="D429" s="824" t="s">
        <v>93</v>
      </c>
      <c r="E429" s="824" t="s">
        <v>2211</v>
      </c>
      <c r="F429" s="824">
        <v>5</v>
      </c>
      <c r="G429" s="824" t="s">
        <v>2447</v>
      </c>
      <c r="H429" s="824">
        <v>13</v>
      </c>
      <c r="I429" s="824">
        <v>0</v>
      </c>
      <c r="J429" s="824">
        <v>0</v>
      </c>
      <c r="K429" s="825">
        <v>0</v>
      </c>
      <c r="L429" s="825">
        <v>0</v>
      </c>
      <c r="M429" s="824">
        <v>0</v>
      </c>
      <c r="N429" s="824">
        <v>0</v>
      </c>
      <c r="O429" s="824" t="e">
        <v>#DIV/0!</v>
      </c>
      <c r="P429" s="820">
        <f>Tabla1[[#This Row],[Ejec Real Acumu]]-Tabla1[[#This Row],[Proyec Ejec Acumul]]</f>
        <v>0</v>
      </c>
      <c r="Q429" s="820">
        <f>Tabla1[[#This Row],[Ejec Real Mes]]-Tabla1[[#This Row],[Program Entreg Mes]]</f>
        <v>0</v>
      </c>
    </row>
    <row r="430" spans="1:17">
      <c r="A430" s="824">
        <v>36</v>
      </c>
      <c r="B430" s="824" t="s">
        <v>2441</v>
      </c>
      <c r="C430" s="824" t="s">
        <v>2442</v>
      </c>
      <c r="D430" s="824" t="s">
        <v>76</v>
      </c>
      <c r="E430" s="824" t="s">
        <v>2213</v>
      </c>
      <c r="F430" s="824">
        <v>5</v>
      </c>
      <c r="G430" s="824" t="s">
        <v>2447</v>
      </c>
      <c r="H430" s="824">
        <v>3</v>
      </c>
      <c r="I430" s="824">
        <v>0</v>
      </c>
      <c r="J430" s="824">
        <v>0</v>
      </c>
      <c r="K430" s="825">
        <v>0</v>
      </c>
      <c r="L430" s="825">
        <v>0</v>
      </c>
      <c r="M430" s="824">
        <v>0</v>
      </c>
      <c r="N430" s="824">
        <v>0</v>
      </c>
      <c r="O430" s="824" t="e">
        <v>#DIV/0!</v>
      </c>
      <c r="P430" s="820">
        <f>Tabla1[[#This Row],[Ejec Real Acumu]]-Tabla1[[#This Row],[Proyec Ejec Acumul]]</f>
        <v>0</v>
      </c>
      <c r="Q430" s="820">
        <f>Tabla1[[#This Row],[Ejec Real Mes]]-Tabla1[[#This Row],[Program Entreg Mes]]</f>
        <v>0</v>
      </c>
    </row>
    <row r="431" spans="1:17">
      <c r="A431" s="824">
        <v>37</v>
      </c>
      <c r="B431" s="824" t="s">
        <v>2441</v>
      </c>
      <c r="C431" s="824" t="s">
        <v>2442</v>
      </c>
      <c r="D431" s="824" t="s">
        <v>76</v>
      </c>
      <c r="E431" s="824" t="s">
        <v>2217</v>
      </c>
      <c r="F431" s="824">
        <v>5</v>
      </c>
      <c r="G431" s="824" t="s">
        <v>2447</v>
      </c>
      <c r="H431" s="824">
        <v>1</v>
      </c>
      <c r="I431" s="824">
        <v>0</v>
      </c>
      <c r="J431" s="824">
        <v>0</v>
      </c>
      <c r="K431" s="825">
        <v>0</v>
      </c>
      <c r="L431" s="825">
        <v>0</v>
      </c>
      <c r="M431" s="824">
        <v>0</v>
      </c>
      <c r="N431" s="824">
        <v>0</v>
      </c>
      <c r="O431" s="824" t="e">
        <v>#DIV/0!</v>
      </c>
      <c r="P431" s="820">
        <f>Tabla1[[#This Row],[Ejec Real Acumu]]-Tabla1[[#This Row],[Proyec Ejec Acumul]]</f>
        <v>0</v>
      </c>
      <c r="Q431" s="820">
        <f>Tabla1[[#This Row],[Ejec Real Mes]]-Tabla1[[#This Row],[Program Entreg Mes]]</f>
        <v>0</v>
      </c>
    </row>
    <row r="432" spans="1:17">
      <c r="A432" s="824">
        <v>38</v>
      </c>
      <c r="B432" s="824" t="s">
        <v>2441</v>
      </c>
      <c r="C432" s="824" t="s">
        <v>2442</v>
      </c>
      <c r="D432" s="824" t="s">
        <v>76</v>
      </c>
      <c r="E432" s="824" t="s">
        <v>2221</v>
      </c>
      <c r="F432" s="824">
        <v>5</v>
      </c>
      <c r="G432" s="824" t="s">
        <v>2447</v>
      </c>
      <c r="H432" s="824">
        <v>3</v>
      </c>
      <c r="I432" s="824">
        <v>0</v>
      </c>
      <c r="J432" s="824">
        <v>0</v>
      </c>
      <c r="K432" s="825">
        <v>0</v>
      </c>
      <c r="L432" s="825">
        <v>0</v>
      </c>
      <c r="M432" s="824">
        <v>0</v>
      </c>
      <c r="N432" s="824">
        <v>0</v>
      </c>
      <c r="O432" s="824" t="e">
        <v>#DIV/0!</v>
      </c>
      <c r="P432" s="820">
        <f>Tabla1[[#This Row],[Ejec Real Acumu]]-Tabla1[[#This Row],[Proyec Ejec Acumul]]</f>
        <v>0</v>
      </c>
      <c r="Q432" s="820">
        <f>Tabla1[[#This Row],[Ejec Real Mes]]-Tabla1[[#This Row],[Program Entreg Mes]]</f>
        <v>0</v>
      </c>
    </row>
    <row r="433" spans="1:17">
      <c r="A433" s="824">
        <v>39</v>
      </c>
      <c r="B433" s="824" t="s">
        <v>2441</v>
      </c>
      <c r="C433" s="824" t="s">
        <v>2442</v>
      </c>
      <c r="D433" s="824" t="s">
        <v>76</v>
      </c>
      <c r="E433" s="824" t="s">
        <v>2226</v>
      </c>
      <c r="F433" s="824">
        <v>5</v>
      </c>
      <c r="G433" s="824" t="s">
        <v>2447</v>
      </c>
      <c r="H433" s="824">
        <v>3</v>
      </c>
      <c r="I433" s="824">
        <v>0</v>
      </c>
      <c r="J433" s="824">
        <v>0</v>
      </c>
      <c r="K433" s="825">
        <v>0</v>
      </c>
      <c r="L433" s="825">
        <v>0</v>
      </c>
      <c r="M433" s="824">
        <v>0</v>
      </c>
      <c r="N433" s="824">
        <v>0</v>
      </c>
      <c r="O433" s="824" t="e">
        <v>#DIV/0!</v>
      </c>
      <c r="P433" s="820">
        <f>Tabla1[[#This Row],[Ejec Real Acumu]]-Tabla1[[#This Row],[Proyec Ejec Acumul]]</f>
        <v>0</v>
      </c>
      <c r="Q433" s="820">
        <f>Tabla1[[#This Row],[Ejec Real Mes]]-Tabla1[[#This Row],[Program Entreg Mes]]</f>
        <v>0</v>
      </c>
    </row>
    <row r="434" spans="1:17">
      <c r="A434" s="824">
        <v>40</v>
      </c>
      <c r="B434" s="824" t="s">
        <v>2441</v>
      </c>
      <c r="C434" s="824" t="s">
        <v>2442</v>
      </c>
      <c r="D434" s="824" t="s">
        <v>76</v>
      </c>
      <c r="E434" s="824" t="s">
        <v>2230</v>
      </c>
      <c r="F434" s="824">
        <v>5</v>
      </c>
      <c r="G434" s="824" t="s">
        <v>2447</v>
      </c>
      <c r="H434" s="824">
        <v>4</v>
      </c>
      <c r="I434" s="824">
        <v>1</v>
      </c>
      <c r="J434" s="824">
        <v>1</v>
      </c>
      <c r="K434" s="825">
        <v>0.25</v>
      </c>
      <c r="L434" s="825">
        <v>0.25</v>
      </c>
      <c r="M434" s="824">
        <v>0</v>
      </c>
      <c r="N434" s="824">
        <v>0</v>
      </c>
      <c r="O434" s="824" t="e">
        <v>#DIV/0!</v>
      </c>
      <c r="P434" s="820">
        <f>Tabla1[[#This Row],[Ejec Real Acumu]]-Tabla1[[#This Row],[Proyec Ejec Acumul]]</f>
        <v>0</v>
      </c>
      <c r="Q434" s="820">
        <f>Tabla1[[#This Row],[Ejec Real Mes]]-Tabla1[[#This Row],[Program Entreg Mes]]</f>
        <v>0</v>
      </c>
    </row>
    <row r="435" spans="1:17">
      <c r="A435" s="824">
        <v>41</v>
      </c>
      <c r="B435" s="824" t="s">
        <v>2441</v>
      </c>
      <c r="C435" s="824" t="s">
        <v>2442</v>
      </c>
      <c r="D435" s="824" t="s">
        <v>76</v>
      </c>
      <c r="E435" s="824" t="s">
        <v>2234</v>
      </c>
      <c r="F435" s="824">
        <v>5</v>
      </c>
      <c r="G435" s="824" t="s">
        <v>2447</v>
      </c>
      <c r="H435" s="824">
        <v>4</v>
      </c>
      <c r="I435" s="824">
        <v>1</v>
      </c>
      <c r="J435" s="824">
        <v>1</v>
      </c>
      <c r="K435" s="825">
        <v>0.25</v>
      </c>
      <c r="L435" s="825">
        <v>0.25</v>
      </c>
      <c r="M435" s="824">
        <v>0</v>
      </c>
      <c r="N435" s="824">
        <v>0</v>
      </c>
      <c r="O435" s="824" t="e">
        <v>#DIV/0!</v>
      </c>
      <c r="P435" s="820">
        <f>Tabla1[[#This Row],[Ejec Real Acumu]]-Tabla1[[#This Row],[Proyec Ejec Acumul]]</f>
        <v>0</v>
      </c>
      <c r="Q435" s="820">
        <f>Tabla1[[#This Row],[Ejec Real Mes]]-Tabla1[[#This Row],[Program Entreg Mes]]</f>
        <v>0</v>
      </c>
    </row>
    <row r="436" spans="1:17">
      <c r="A436" s="824">
        <v>42</v>
      </c>
      <c r="B436" s="824" t="s">
        <v>2441</v>
      </c>
      <c r="C436" s="824" t="s">
        <v>2442</v>
      </c>
      <c r="D436" s="824" t="s">
        <v>76</v>
      </c>
      <c r="E436" s="824" t="s">
        <v>2239</v>
      </c>
      <c r="F436" s="824">
        <v>5</v>
      </c>
      <c r="G436" s="824" t="s">
        <v>2447</v>
      </c>
      <c r="H436" s="824">
        <v>1</v>
      </c>
      <c r="I436" s="824">
        <v>0</v>
      </c>
      <c r="J436" s="824">
        <v>0</v>
      </c>
      <c r="K436" s="825">
        <v>0</v>
      </c>
      <c r="L436" s="825">
        <v>0</v>
      </c>
      <c r="M436" s="824">
        <v>0</v>
      </c>
      <c r="N436" s="824">
        <v>0</v>
      </c>
      <c r="O436" s="824" t="e">
        <v>#DIV/0!</v>
      </c>
      <c r="P436" s="820">
        <f>Tabla1[[#This Row],[Ejec Real Acumu]]-Tabla1[[#This Row],[Proyec Ejec Acumul]]</f>
        <v>0</v>
      </c>
      <c r="Q436" s="820">
        <f>Tabla1[[#This Row],[Ejec Real Mes]]-Tabla1[[#This Row],[Program Entreg Mes]]</f>
        <v>0</v>
      </c>
    </row>
    <row r="437" spans="1:17">
      <c r="A437" s="824">
        <v>43</v>
      </c>
      <c r="B437" s="824" t="s">
        <v>2441</v>
      </c>
      <c r="C437" s="824" t="s">
        <v>2442</v>
      </c>
      <c r="D437" s="824" t="s">
        <v>76</v>
      </c>
      <c r="E437" s="824" t="s">
        <v>2243</v>
      </c>
      <c r="F437" s="824">
        <v>5</v>
      </c>
      <c r="G437" s="824" t="s">
        <v>2447</v>
      </c>
      <c r="H437" s="824">
        <v>3</v>
      </c>
      <c r="I437" s="824">
        <v>0</v>
      </c>
      <c r="J437" s="824">
        <v>0</v>
      </c>
      <c r="K437" s="825">
        <v>0</v>
      </c>
      <c r="L437" s="825">
        <v>0</v>
      </c>
      <c r="M437" s="824">
        <v>0</v>
      </c>
      <c r="N437" s="824">
        <v>0</v>
      </c>
      <c r="O437" s="824" t="e">
        <v>#DIV/0!</v>
      </c>
      <c r="P437" s="820">
        <f>Tabla1[[#This Row],[Ejec Real Acumu]]-Tabla1[[#This Row],[Proyec Ejec Acumul]]</f>
        <v>0</v>
      </c>
      <c r="Q437" s="820">
        <f>Tabla1[[#This Row],[Ejec Real Mes]]-Tabla1[[#This Row],[Program Entreg Mes]]</f>
        <v>0</v>
      </c>
    </row>
    <row r="438" spans="1:17">
      <c r="A438" s="824">
        <v>44</v>
      </c>
      <c r="B438" s="824" t="s">
        <v>2441</v>
      </c>
      <c r="C438" s="824" t="s">
        <v>2442</v>
      </c>
      <c r="D438" s="824" t="s">
        <v>76</v>
      </c>
      <c r="E438" s="824" t="s">
        <v>2247</v>
      </c>
      <c r="F438" s="824">
        <v>5</v>
      </c>
      <c r="G438" s="824" t="s">
        <v>2447</v>
      </c>
      <c r="H438" s="824">
        <v>4</v>
      </c>
      <c r="I438" s="824">
        <v>1</v>
      </c>
      <c r="J438" s="824">
        <v>1</v>
      </c>
      <c r="K438" s="825">
        <v>0.25</v>
      </c>
      <c r="L438" s="825">
        <v>0.25</v>
      </c>
      <c r="M438" s="824">
        <v>0</v>
      </c>
      <c r="N438" s="824">
        <v>0</v>
      </c>
      <c r="O438" s="824" t="e">
        <v>#DIV/0!</v>
      </c>
      <c r="P438" s="820">
        <f>Tabla1[[#This Row],[Ejec Real Acumu]]-Tabla1[[#This Row],[Proyec Ejec Acumul]]</f>
        <v>0</v>
      </c>
      <c r="Q438" s="820">
        <f>Tabla1[[#This Row],[Ejec Real Mes]]-Tabla1[[#This Row],[Program Entreg Mes]]</f>
        <v>0</v>
      </c>
    </row>
    <row r="439" spans="1:17">
      <c r="A439" s="824">
        <v>45</v>
      </c>
      <c r="B439" s="824" t="s">
        <v>2441</v>
      </c>
      <c r="C439" s="824" t="s">
        <v>2442</v>
      </c>
      <c r="D439" s="824" t="s">
        <v>68</v>
      </c>
      <c r="E439" s="824" t="s">
        <v>65</v>
      </c>
      <c r="F439" s="824">
        <v>5</v>
      </c>
      <c r="G439" s="824" t="s">
        <v>2447</v>
      </c>
      <c r="H439" s="824">
        <v>4</v>
      </c>
      <c r="I439" s="824">
        <v>0</v>
      </c>
      <c r="J439" s="824">
        <v>0</v>
      </c>
      <c r="K439" s="825">
        <v>0</v>
      </c>
      <c r="L439" s="825">
        <v>0</v>
      </c>
      <c r="M439" s="824">
        <v>0</v>
      </c>
      <c r="N439" s="824">
        <v>0</v>
      </c>
      <c r="O439" s="824" t="e">
        <v>#DIV/0!</v>
      </c>
      <c r="P439" s="820">
        <f>Tabla1[[#This Row],[Ejec Real Acumu]]-Tabla1[[#This Row],[Proyec Ejec Acumul]]</f>
        <v>0</v>
      </c>
      <c r="Q439" s="820">
        <f>Tabla1[[#This Row],[Ejec Real Mes]]-Tabla1[[#This Row],[Program Entreg Mes]]</f>
        <v>0</v>
      </c>
    </row>
    <row r="440" spans="1:17">
      <c r="A440" s="824">
        <v>46</v>
      </c>
      <c r="B440" s="824" t="s">
        <v>2441</v>
      </c>
      <c r="C440" s="824" t="s">
        <v>2442</v>
      </c>
      <c r="D440" s="824" t="s">
        <v>68</v>
      </c>
      <c r="E440" s="824" t="s">
        <v>84</v>
      </c>
      <c r="F440" s="824">
        <v>5</v>
      </c>
      <c r="G440" s="824" t="s">
        <v>2447</v>
      </c>
      <c r="H440" s="824">
        <v>11</v>
      </c>
      <c r="I440" s="824">
        <v>6</v>
      </c>
      <c r="J440" s="824">
        <v>6</v>
      </c>
      <c r="K440" s="825">
        <v>0.54545454545454541</v>
      </c>
      <c r="L440" s="825">
        <v>0.54545454545454541</v>
      </c>
      <c r="M440" s="824">
        <v>3</v>
      </c>
      <c r="N440" s="824">
        <v>3</v>
      </c>
      <c r="O440" s="824">
        <v>1</v>
      </c>
      <c r="P440" s="820">
        <f>Tabla1[[#This Row],[Ejec Real Acumu]]-Tabla1[[#This Row],[Proyec Ejec Acumul]]</f>
        <v>0</v>
      </c>
      <c r="Q440" s="820">
        <f>Tabla1[[#This Row],[Ejec Real Mes]]-Tabla1[[#This Row],[Program Entreg Mes]]</f>
        <v>0</v>
      </c>
    </row>
    <row r="441" spans="1:17">
      <c r="A441" s="824">
        <v>47</v>
      </c>
      <c r="B441" s="824" t="s">
        <v>2441</v>
      </c>
      <c r="C441" s="824" t="s">
        <v>2442</v>
      </c>
      <c r="D441" s="824" t="s">
        <v>68</v>
      </c>
      <c r="E441" s="824" t="s">
        <v>105</v>
      </c>
      <c r="F441" s="824">
        <v>5</v>
      </c>
      <c r="G441" s="824" t="s">
        <v>2447</v>
      </c>
      <c r="H441" s="824">
        <v>5</v>
      </c>
      <c r="I441" s="824">
        <v>0</v>
      </c>
      <c r="J441" s="824">
        <v>0</v>
      </c>
      <c r="K441" s="825">
        <v>0</v>
      </c>
      <c r="L441" s="825">
        <v>0</v>
      </c>
      <c r="M441" s="824">
        <v>0</v>
      </c>
      <c r="N441" s="824">
        <v>0</v>
      </c>
      <c r="O441" s="824" t="e">
        <v>#DIV/0!</v>
      </c>
      <c r="P441" s="820">
        <f>Tabla1[[#This Row],[Ejec Real Acumu]]-Tabla1[[#This Row],[Proyec Ejec Acumul]]</f>
        <v>0</v>
      </c>
      <c r="Q441" s="820">
        <f>Tabla1[[#This Row],[Ejec Real Mes]]-Tabla1[[#This Row],[Program Entreg Mes]]</f>
        <v>0</v>
      </c>
    </row>
    <row r="442" spans="1:17">
      <c r="A442" s="824">
        <v>48</v>
      </c>
      <c r="B442" s="824" t="s">
        <v>2441</v>
      </c>
      <c r="C442" s="824" t="s">
        <v>2442</v>
      </c>
      <c r="D442" s="824" t="s">
        <v>68</v>
      </c>
      <c r="E442" s="824" t="s">
        <v>2260</v>
      </c>
      <c r="F442" s="824">
        <v>5</v>
      </c>
      <c r="G442" s="824" t="s">
        <v>2447</v>
      </c>
      <c r="H442" s="824">
        <v>2</v>
      </c>
      <c r="I442" s="824">
        <v>1</v>
      </c>
      <c r="J442" s="824">
        <v>1</v>
      </c>
      <c r="K442" s="825">
        <v>0.5</v>
      </c>
      <c r="L442" s="825">
        <v>0.5</v>
      </c>
      <c r="M442" s="824">
        <v>1</v>
      </c>
      <c r="N442" s="824">
        <v>1</v>
      </c>
      <c r="O442" s="824">
        <v>1</v>
      </c>
      <c r="P442" s="820">
        <f>Tabla1[[#This Row],[Ejec Real Acumu]]-Tabla1[[#This Row],[Proyec Ejec Acumul]]</f>
        <v>0</v>
      </c>
      <c r="Q442" s="820">
        <f>Tabla1[[#This Row],[Ejec Real Mes]]-Tabla1[[#This Row],[Program Entreg Mes]]</f>
        <v>0</v>
      </c>
    </row>
    <row r="443" spans="1:17">
      <c r="A443" s="824">
        <v>49</v>
      </c>
      <c r="B443" s="824" t="s">
        <v>2441</v>
      </c>
      <c r="C443" s="824" t="s">
        <v>2442</v>
      </c>
      <c r="D443" s="824" t="s">
        <v>68</v>
      </c>
      <c r="E443" s="824" t="s">
        <v>2263</v>
      </c>
      <c r="F443" s="824">
        <v>5</v>
      </c>
      <c r="G443" s="824" t="s">
        <v>2447</v>
      </c>
      <c r="H443" s="824">
        <v>1</v>
      </c>
      <c r="I443" s="824">
        <v>0</v>
      </c>
      <c r="J443" s="824">
        <v>0</v>
      </c>
      <c r="K443" s="825">
        <v>0</v>
      </c>
      <c r="L443" s="825">
        <v>0</v>
      </c>
      <c r="M443" s="824">
        <v>0</v>
      </c>
      <c r="N443" s="824">
        <v>0</v>
      </c>
      <c r="O443" s="824" t="e">
        <v>#DIV/0!</v>
      </c>
      <c r="P443" s="820">
        <f>Tabla1[[#This Row],[Ejec Real Acumu]]-Tabla1[[#This Row],[Proyec Ejec Acumul]]</f>
        <v>0</v>
      </c>
      <c r="Q443" s="820">
        <f>Tabla1[[#This Row],[Ejec Real Mes]]-Tabla1[[#This Row],[Program Entreg Mes]]</f>
        <v>0</v>
      </c>
    </row>
    <row r="444" spans="1:17">
      <c r="A444" s="824">
        <v>50</v>
      </c>
      <c r="B444" s="824" t="s">
        <v>2441</v>
      </c>
      <c r="C444" s="824" t="s">
        <v>2442</v>
      </c>
      <c r="D444" s="824" t="s">
        <v>68</v>
      </c>
      <c r="E444" s="824" t="s">
        <v>201</v>
      </c>
      <c r="F444" s="824">
        <v>5</v>
      </c>
      <c r="G444" s="824" t="s">
        <v>2447</v>
      </c>
      <c r="H444" s="824">
        <v>3</v>
      </c>
      <c r="I444" s="824">
        <v>0</v>
      </c>
      <c r="J444" s="824">
        <v>0</v>
      </c>
      <c r="K444" s="825">
        <v>0</v>
      </c>
      <c r="L444" s="825">
        <v>0</v>
      </c>
      <c r="M444" s="824">
        <v>0</v>
      </c>
      <c r="N444" s="824">
        <v>0</v>
      </c>
      <c r="O444" s="824" t="e">
        <v>#DIV/0!</v>
      </c>
      <c r="P444" s="820">
        <f>Tabla1[[#This Row],[Ejec Real Acumu]]-Tabla1[[#This Row],[Proyec Ejec Acumul]]</f>
        <v>0</v>
      </c>
      <c r="Q444" s="820">
        <f>Tabla1[[#This Row],[Ejec Real Mes]]-Tabla1[[#This Row],[Program Entreg Mes]]</f>
        <v>0</v>
      </c>
    </row>
    <row r="445" spans="1:17">
      <c r="A445" s="824">
        <v>51</v>
      </c>
      <c r="B445" s="824" t="s">
        <v>2441</v>
      </c>
      <c r="C445" s="824" t="s">
        <v>2442</v>
      </c>
      <c r="D445" s="824" t="s">
        <v>68</v>
      </c>
      <c r="E445" s="824" t="s">
        <v>246</v>
      </c>
      <c r="F445" s="824">
        <v>5</v>
      </c>
      <c r="G445" s="824" t="s">
        <v>2447</v>
      </c>
      <c r="H445" s="824">
        <v>1</v>
      </c>
      <c r="I445" s="824">
        <v>1</v>
      </c>
      <c r="J445" s="824">
        <v>1</v>
      </c>
      <c r="K445" s="825">
        <v>1</v>
      </c>
      <c r="L445" s="825">
        <v>1</v>
      </c>
      <c r="M445" s="824">
        <v>0</v>
      </c>
      <c r="N445" s="824">
        <v>0</v>
      </c>
      <c r="O445" s="824" t="e">
        <v>#DIV/0!</v>
      </c>
      <c r="P445" s="820">
        <f>Tabla1[[#This Row],[Ejec Real Acumu]]-Tabla1[[#This Row],[Proyec Ejec Acumul]]</f>
        <v>0</v>
      </c>
      <c r="Q445" s="820">
        <f>Tabla1[[#This Row],[Ejec Real Mes]]-Tabla1[[#This Row],[Program Entreg Mes]]</f>
        <v>0</v>
      </c>
    </row>
    <row r="446" spans="1:17">
      <c r="A446" s="824">
        <v>52</v>
      </c>
      <c r="B446" s="824" t="s">
        <v>2441</v>
      </c>
      <c r="C446" s="824" t="s">
        <v>2442</v>
      </c>
      <c r="D446" s="824" t="s">
        <v>68</v>
      </c>
      <c r="E446" s="824" t="s">
        <v>256</v>
      </c>
      <c r="F446" s="824">
        <v>5</v>
      </c>
      <c r="G446" s="824" t="s">
        <v>2447</v>
      </c>
      <c r="H446" s="824">
        <v>5</v>
      </c>
      <c r="I446" s="824">
        <v>1</v>
      </c>
      <c r="J446" s="824">
        <v>1</v>
      </c>
      <c r="K446" s="825">
        <v>0.2</v>
      </c>
      <c r="L446" s="825">
        <v>0.2</v>
      </c>
      <c r="M446" s="824">
        <v>1</v>
      </c>
      <c r="N446" s="824">
        <v>1</v>
      </c>
      <c r="O446" s="824">
        <v>1</v>
      </c>
      <c r="P446" s="820">
        <f>Tabla1[[#This Row],[Ejec Real Acumu]]-Tabla1[[#This Row],[Proyec Ejec Acumul]]</f>
        <v>0</v>
      </c>
      <c r="Q446" s="820">
        <f>Tabla1[[#This Row],[Ejec Real Mes]]-Tabla1[[#This Row],[Program Entreg Mes]]</f>
        <v>0</v>
      </c>
    </row>
    <row r="447" spans="1:17">
      <c r="A447" s="824">
        <v>53</v>
      </c>
      <c r="B447" s="824" t="s">
        <v>2441</v>
      </c>
      <c r="C447" s="824" t="s">
        <v>2442</v>
      </c>
      <c r="D447" s="824" t="s">
        <v>68</v>
      </c>
      <c r="E447" s="824" t="s">
        <v>292</v>
      </c>
      <c r="F447" s="824">
        <v>5</v>
      </c>
      <c r="G447" s="824" t="s">
        <v>2447</v>
      </c>
      <c r="H447" s="824">
        <v>6</v>
      </c>
      <c r="I447" s="824">
        <v>0</v>
      </c>
      <c r="J447" s="824">
        <v>0</v>
      </c>
      <c r="K447" s="825">
        <v>0</v>
      </c>
      <c r="L447" s="825">
        <v>0</v>
      </c>
      <c r="M447" s="824">
        <v>0</v>
      </c>
      <c r="N447" s="824">
        <v>0</v>
      </c>
      <c r="O447" s="824" t="e">
        <v>#DIV/0!</v>
      </c>
      <c r="P447" s="820">
        <f>Tabla1[[#This Row],[Ejec Real Acumu]]-Tabla1[[#This Row],[Proyec Ejec Acumul]]</f>
        <v>0</v>
      </c>
      <c r="Q447" s="820">
        <f>Tabla1[[#This Row],[Ejec Real Mes]]-Tabla1[[#This Row],[Program Entreg Mes]]</f>
        <v>0</v>
      </c>
    </row>
    <row r="448" spans="1:17">
      <c r="A448" s="824">
        <v>54</v>
      </c>
      <c r="B448" s="824" t="s">
        <v>2441</v>
      </c>
      <c r="C448" s="824" t="s">
        <v>2442</v>
      </c>
      <c r="D448" s="824" t="s">
        <v>68</v>
      </c>
      <c r="E448" s="824" t="s">
        <v>2278</v>
      </c>
      <c r="F448" s="824">
        <v>5</v>
      </c>
      <c r="G448" s="824" t="s">
        <v>2447</v>
      </c>
      <c r="H448" s="824">
        <v>1</v>
      </c>
      <c r="I448" s="824">
        <v>0</v>
      </c>
      <c r="J448" s="824">
        <v>0</v>
      </c>
      <c r="K448" s="825">
        <v>0</v>
      </c>
      <c r="L448" s="825">
        <v>0</v>
      </c>
      <c r="M448" s="824">
        <v>0</v>
      </c>
      <c r="N448" s="824">
        <v>0</v>
      </c>
      <c r="O448" s="824" t="e">
        <v>#DIV/0!</v>
      </c>
      <c r="P448" s="820">
        <f>Tabla1[[#This Row],[Ejec Real Acumu]]-Tabla1[[#This Row],[Proyec Ejec Acumul]]</f>
        <v>0</v>
      </c>
      <c r="Q448" s="820">
        <f>Tabla1[[#This Row],[Ejec Real Mes]]-Tabla1[[#This Row],[Program Entreg Mes]]</f>
        <v>0</v>
      </c>
    </row>
    <row r="449" spans="1:17">
      <c r="A449" s="824">
        <v>55</v>
      </c>
      <c r="B449" s="824" t="s">
        <v>2441</v>
      </c>
      <c r="C449" s="824" t="s">
        <v>2442</v>
      </c>
      <c r="D449" s="824" t="s">
        <v>68</v>
      </c>
      <c r="E449" s="824" t="s">
        <v>334</v>
      </c>
      <c r="F449" s="824">
        <v>5</v>
      </c>
      <c r="G449" s="824" t="s">
        <v>2447</v>
      </c>
      <c r="H449" s="824">
        <v>12</v>
      </c>
      <c r="I449" s="824">
        <v>4</v>
      </c>
      <c r="J449" s="824">
        <v>4</v>
      </c>
      <c r="K449" s="825">
        <v>0.33333333333333331</v>
      </c>
      <c r="L449" s="825">
        <v>0.33333333333333331</v>
      </c>
      <c r="M449" s="824">
        <v>3</v>
      </c>
      <c r="N449" s="824">
        <v>3</v>
      </c>
      <c r="O449" s="824">
        <v>1</v>
      </c>
      <c r="P449" s="820">
        <f>Tabla1[[#This Row],[Ejec Real Acumu]]-Tabla1[[#This Row],[Proyec Ejec Acumul]]</f>
        <v>0</v>
      </c>
      <c r="Q449" s="820">
        <f>Tabla1[[#This Row],[Ejec Real Mes]]-Tabla1[[#This Row],[Program Entreg Mes]]</f>
        <v>0</v>
      </c>
    </row>
    <row r="450" spans="1:17">
      <c r="A450" s="824">
        <v>56</v>
      </c>
      <c r="B450" s="824" t="s">
        <v>2441</v>
      </c>
      <c r="C450" s="824" t="s">
        <v>2442</v>
      </c>
      <c r="D450" s="824" t="s">
        <v>68</v>
      </c>
      <c r="E450" s="824" t="s">
        <v>340</v>
      </c>
      <c r="F450" s="824">
        <v>5</v>
      </c>
      <c r="G450" s="824" t="s">
        <v>2447</v>
      </c>
      <c r="H450" s="824">
        <v>4</v>
      </c>
      <c r="I450" s="824">
        <v>0</v>
      </c>
      <c r="J450" s="824">
        <v>0</v>
      </c>
      <c r="K450" s="825">
        <v>0</v>
      </c>
      <c r="L450" s="825">
        <v>0</v>
      </c>
      <c r="M450" s="824">
        <v>0</v>
      </c>
      <c r="N450" s="824">
        <v>0</v>
      </c>
      <c r="O450" s="824" t="e">
        <v>#DIV/0!</v>
      </c>
      <c r="P450" s="820">
        <f>Tabla1[[#This Row],[Ejec Real Acumu]]-Tabla1[[#This Row],[Proyec Ejec Acumul]]</f>
        <v>0</v>
      </c>
      <c r="Q450" s="820">
        <f>Tabla1[[#This Row],[Ejec Real Mes]]-Tabla1[[#This Row],[Program Entreg Mes]]</f>
        <v>0</v>
      </c>
    </row>
    <row r="451" spans="1:17">
      <c r="A451" s="824">
        <v>57</v>
      </c>
      <c r="B451" s="824" t="s">
        <v>2441</v>
      </c>
      <c r="C451" s="824" t="s">
        <v>2442</v>
      </c>
      <c r="D451" s="824" t="s">
        <v>68</v>
      </c>
      <c r="E451" s="824" t="s">
        <v>348</v>
      </c>
      <c r="F451" s="824">
        <v>5</v>
      </c>
      <c r="G451" s="824" t="s">
        <v>2447</v>
      </c>
      <c r="H451" s="824">
        <v>5</v>
      </c>
      <c r="I451" s="824">
        <v>1</v>
      </c>
      <c r="J451" s="824">
        <v>1</v>
      </c>
      <c r="K451" s="825">
        <v>0.2</v>
      </c>
      <c r="L451" s="825">
        <v>0.2</v>
      </c>
      <c r="M451" s="824">
        <v>0</v>
      </c>
      <c r="N451" s="824">
        <v>0</v>
      </c>
      <c r="O451" s="824" t="e">
        <v>#DIV/0!</v>
      </c>
      <c r="P451" s="820">
        <f>Tabla1[[#This Row],[Ejec Real Acumu]]-Tabla1[[#This Row],[Proyec Ejec Acumul]]</f>
        <v>0</v>
      </c>
      <c r="Q451" s="820">
        <f>Tabla1[[#This Row],[Ejec Real Mes]]-Tabla1[[#This Row],[Program Entreg Mes]]</f>
        <v>0</v>
      </c>
    </row>
    <row r="452" spans="1:17">
      <c r="A452" s="824">
        <v>58</v>
      </c>
      <c r="B452" s="824" t="s">
        <v>2441</v>
      </c>
      <c r="C452" s="824" t="s">
        <v>2442</v>
      </c>
      <c r="D452" s="824" t="s">
        <v>68</v>
      </c>
      <c r="E452" s="824" t="s">
        <v>357</v>
      </c>
      <c r="F452" s="824">
        <v>5</v>
      </c>
      <c r="G452" s="824" t="s">
        <v>2447</v>
      </c>
      <c r="H452" s="824">
        <v>9</v>
      </c>
      <c r="I452" s="824">
        <v>1</v>
      </c>
      <c r="J452" s="824">
        <v>1</v>
      </c>
      <c r="K452" s="825">
        <v>0.1111111111111111</v>
      </c>
      <c r="L452" s="825">
        <v>0.1111111111111111</v>
      </c>
      <c r="M452" s="824">
        <v>0</v>
      </c>
      <c r="N452" s="824">
        <v>0</v>
      </c>
      <c r="O452" s="824" t="e">
        <v>#DIV/0!</v>
      </c>
      <c r="P452" s="820">
        <f>Tabla1[[#This Row],[Ejec Real Acumu]]-Tabla1[[#This Row],[Proyec Ejec Acumul]]</f>
        <v>0</v>
      </c>
      <c r="Q452" s="820">
        <f>Tabla1[[#This Row],[Ejec Real Mes]]-Tabla1[[#This Row],[Program Entreg Mes]]</f>
        <v>0</v>
      </c>
    </row>
    <row r="453" spans="1:17">
      <c r="A453" s="824">
        <v>59</v>
      </c>
      <c r="B453" s="824" t="s">
        <v>2441</v>
      </c>
      <c r="C453" s="824" t="s">
        <v>2442</v>
      </c>
      <c r="D453" s="824" t="s">
        <v>68</v>
      </c>
      <c r="E453" s="824" t="s">
        <v>366</v>
      </c>
      <c r="F453" s="824">
        <v>5</v>
      </c>
      <c r="G453" s="824" t="s">
        <v>2447</v>
      </c>
      <c r="H453" s="824">
        <v>1</v>
      </c>
      <c r="I453" s="824">
        <v>0</v>
      </c>
      <c r="J453" s="824">
        <v>0</v>
      </c>
      <c r="K453" s="825">
        <v>0</v>
      </c>
      <c r="L453" s="825">
        <v>0</v>
      </c>
      <c r="M453" s="824">
        <v>0</v>
      </c>
      <c r="N453" s="824">
        <v>0</v>
      </c>
      <c r="O453" s="824" t="e">
        <v>#DIV/0!</v>
      </c>
      <c r="P453" s="820">
        <f>Tabla1[[#This Row],[Ejec Real Acumu]]-Tabla1[[#This Row],[Proyec Ejec Acumul]]</f>
        <v>0</v>
      </c>
      <c r="Q453" s="820">
        <f>Tabla1[[#This Row],[Ejec Real Mes]]-Tabla1[[#This Row],[Program Entreg Mes]]</f>
        <v>0</v>
      </c>
    </row>
    <row r="454" spans="1:17">
      <c r="A454" s="824">
        <v>60</v>
      </c>
      <c r="B454" s="824" t="s">
        <v>2441</v>
      </c>
      <c r="C454" s="824" t="s">
        <v>2442</v>
      </c>
      <c r="D454" s="824" t="s">
        <v>68</v>
      </c>
      <c r="E454" s="824" t="s">
        <v>370</v>
      </c>
      <c r="F454" s="824">
        <v>5</v>
      </c>
      <c r="G454" s="824" t="s">
        <v>2447</v>
      </c>
      <c r="H454" s="824">
        <v>2</v>
      </c>
      <c r="I454" s="824">
        <v>0</v>
      </c>
      <c r="J454" s="824">
        <v>0</v>
      </c>
      <c r="K454" s="825">
        <v>0</v>
      </c>
      <c r="L454" s="825">
        <v>0</v>
      </c>
      <c r="M454" s="824">
        <v>0</v>
      </c>
      <c r="N454" s="824">
        <v>0</v>
      </c>
      <c r="O454" s="824" t="e">
        <v>#DIV/0!</v>
      </c>
      <c r="P454" s="820">
        <f>Tabla1[[#This Row],[Ejec Real Acumu]]-Tabla1[[#This Row],[Proyec Ejec Acumul]]</f>
        <v>0</v>
      </c>
      <c r="Q454" s="820">
        <f>Tabla1[[#This Row],[Ejec Real Mes]]-Tabla1[[#This Row],[Program Entreg Mes]]</f>
        <v>0</v>
      </c>
    </row>
    <row r="455" spans="1:17">
      <c r="A455" s="824">
        <v>61</v>
      </c>
      <c r="B455" s="824" t="s">
        <v>2441</v>
      </c>
      <c r="C455" s="824" t="s">
        <v>2442</v>
      </c>
      <c r="D455" s="824" t="s">
        <v>68</v>
      </c>
      <c r="E455" s="824" t="s">
        <v>434</v>
      </c>
      <c r="F455" s="824">
        <v>5</v>
      </c>
      <c r="G455" s="824" t="s">
        <v>2447</v>
      </c>
      <c r="H455" s="824">
        <v>2</v>
      </c>
      <c r="I455" s="824">
        <v>0</v>
      </c>
      <c r="J455" s="824">
        <v>0</v>
      </c>
      <c r="K455" s="825">
        <v>0</v>
      </c>
      <c r="L455" s="825">
        <v>0</v>
      </c>
      <c r="M455" s="824">
        <v>0</v>
      </c>
      <c r="N455" s="824">
        <v>0</v>
      </c>
      <c r="O455" s="824" t="e">
        <v>#DIV/0!</v>
      </c>
      <c r="P455" s="820">
        <f>Tabla1[[#This Row],[Ejec Real Acumu]]-Tabla1[[#This Row],[Proyec Ejec Acumul]]</f>
        <v>0</v>
      </c>
      <c r="Q455" s="820">
        <f>Tabla1[[#This Row],[Ejec Real Mes]]-Tabla1[[#This Row],[Program Entreg Mes]]</f>
        <v>0</v>
      </c>
    </row>
    <row r="456" spans="1:17">
      <c r="A456" s="824">
        <v>62</v>
      </c>
      <c r="B456" s="824" t="s">
        <v>2441</v>
      </c>
      <c r="C456" s="824" t="s">
        <v>2442</v>
      </c>
      <c r="D456" s="824" t="s">
        <v>68</v>
      </c>
      <c r="E456" s="824" t="s">
        <v>437</v>
      </c>
      <c r="F456" s="824">
        <v>5</v>
      </c>
      <c r="G456" s="824" t="s">
        <v>2447</v>
      </c>
      <c r="H456" s="824">
        <v>1</v>
      </c>
      <c r="I456" s="824">
        <v>0</v>
      </c>
      <c r="J456" s="824">
        <v>0</v>
      </c>
      <c r="K456" s="825">
        <v>0</v>
      </c>
      <c r="L456" s="825">
        <v>0</v>
      </c>
      <c r="M456" s="824">
        <v>0</v>
      </c>
      <c r="N456" s="824">
        <v>0</v>
      </c>
      <c r="O456" s="824" t="e">
        <v>#DIV/0!</v>
      </c>
      <c r="P456" s="820">
        <f>Tabla1[[#This Row],[Ejec Real Acumu]]-Tabla1[[#This Row],[Proyec Ejec Acumul]]</f>
        <v>0</v>
      </c>
      <c r="Q456" s="820">
        <f>Tabla1[[#This Row],[Ejec Real Mes]]-Tabla1[[#This Row],[Program Entreg Mes]]</f>
        <v>0</v>
      </c>
    </row>
    <row r="457" spans="1:17">
      <c r="A457" s="824">
        <v>63</v>
      </c>
      <c r="B457" s="824" t="s">
        <v>2441</v>
      </c>
      <c r="C457" s="824" t="s">
        <v>2442</v>
      </c>
      <c r="D457" s="824" t="s">
        <v>68</v>
      </c>
      <c r="E457" s="824" t="s">
        <v>455</v>
      </c>
      <c r="F457" s="824">
        <v>5</v>
      </c>
      <c r="G457" s="824" t="s">
        <v>2447</v>
      </c>
      <c r="H457" s="824">
        <v>8</v>
      </c>
      <c r="I457" s="824">
        <v>1</v>
      </c>
      <c r="J457" s="824">
        <v>2</v>
      </c>
      <c r="K457" s="825">
        <v>0.125</v>
      </c>
      <c r="L457" s="825">
        <v>0.25</v>
      </c>
      <c r="M457" s="824">
        <v>1</v>
      </c>
      <c r="N457" s="824">
        <v>1</v>
      </c>
      <c r="O457" s="824">
        <v>1</v>
      </c>
      <c r="P457" s="820">
        <f>Tabla1[[#This Row],[Ejec Real Acumu]]-Tabla1[[#This Row],[Proyec Ejec Acumul]]</f>
        <v>1</v>
      </c>
      <c r="Q457" s="820">
        <f>Tabla1[[#This Row],[Ejec Real Mes]]-Tabla1[[#This Row],[Program Entreg Mes]]</f>
        <v>0</v>
      </c>
    </row>
    <row r="458" spans="1:17">
      <c r="A458" s="824">
        <v>64</v>
      </c>
      <c r="B458" s="824" t="s">
        <v>2441</v>
      </c>
      <c r="C458" s="824" t="s">
        <v>2442</v>
      </c>
      <c r="D458" s="824" t="s">
        <v>68</v>
      </c>
      <c r="E458" s="824" t="s">
        <v>462</v>
      </c>
      <c r="F458" s="824">
        <v>5</v>
      </c>
      <c r="G458" s="824" t="s">
        <v>2447</v>
      </c>
      <c r="H458" s="824">
        <v>4</v>
      </c>
      <c r="I458" s="824">
        <v>0</v>
      </c>
      <c r="J458" s="824">
        <v>0</v>
      </c>
      <c r="K458" s="825">
        <v>0</v>
      </c>
      <c r="L458" s="825">
        <v>0</v>
      </c>
      <c r="M458" s="824">
        <v>0</v>
      </c>
      <c r="N458" s="824">
        <v>0</v>
      </c>
      <c r="O458" s="824" t="e">
        <v>#DIV/0!</v>
      </c>
      <c r="P458" s="820">
        <f>Tabla1[[#This Row],[Ejec Real Acumu]]-Tabla1[[#This Row],[Proyec Ejec Acumul]]</f>
        <v>0</v>
      </c>
      <c r="Q458" s="820">
        <f>Tabla1[[#This Row],[Ejec Real Mes]]-Tabla1[[#This Row],[Program Entreg Mes]]</f>
        <v>0</v>
      </c>
    </row>
    <row r="459" spans="1:17">
      <c r="A459" s="824">
        <v>65</v>
      </c>
      <c r="B459" s="824" t="s">
        <v>2441</v>
      </c>
      <c r="C459" s="824" t="s">
        <v>2442</v>
      </c>
      <c r="D459" s="824" t="s">
        <v>68</v>
      </c>
      <c r="E459" s="824" t="s">
        <v>466</v>
      </c>
      <c r="F459" s="824">
        <v>5</v>
      </c>
      <c r="G459" s="824" t="s">
        <v>2447</v>
      </c>
      <c r="H459" s="824">
        <v>1</v>
      </c>
      <c r="I459" s="824">
        <v>0</v>
      </c>
      <c r="J459" s="824">
        <v>0</v>
      </c>
      <c r="K459" s="825">
        <v>0</v>
      </c>
      <c r="L459" s="825">
        <v>0</v>
      </c>
      <c r="M459" s="824">
        <v>0</v>
      </c>
      <c r="N459" s="824">
        <v>0</v>
      </c>
      <c r="O459" s="824" t="e">
        <v>#DIV/0!</v>
      </c>
      <c r="P459" s="820">
        <f>Tabla1[[#This Row],[Ejec Real Acumu]]-Tabla1[[#This Row],[Proyec Ejec Acumul]]</f>
        <v>0</v>
      </c>
      <c r="Q459" s="820">
        <f>Tabla1[[#This Row],[Ejec Real Mes]]-Tabla1[[#This Row],[Program Entreg Mes]]</f>
        <v>0</v>
      </c>
    </row>
    <row r="460" spans="1:17">
      <c r="A460" s="824">
        <v>66</v>
      </c>
      <c r="B460" s="824" t="s">
        <v>2441</v>
      </c>
      <c r="C460" s="824" t="s">
        <v>2442</v>
      </c>
      <c r="D460" s="824" t="s">
        <v>68</v>
      </c>
      <c r="E460" s="824" t="s">
        <v>2312</v>
      </c>
      <c r="F460" s="824">
        <v>5</v>
      </c>
      <c r="G460" s="824" t="s">
        <v>2447</v>
      </c>
      <c r="H460" s="824">
        <v>1</v>
      </c>
      <c r="I460" s="824">
        <v>0</v>
      </c>
      <c r="J460" s="824">
        <v>0</v>
      </c>
      <c r="K460" s="825">
        <v>0</v>
      </c>
      <c r="L460" s="825">
        <v>0</v>
      </c>
      <c r="M460" s="824">
        <v>0</v>
      </c>
      <c r="N460" s="824">
        <v>0</v>
      </c>
      <c r="O460" s="824" t="e">
        <v>#DIV/0!</v>
      </c>
      <c r="P460" s="820">
        <f>Tabla1[[#This Row],[Ejec Real Acumu]]-Tabla1[[#This Row],[Proyec Ejec Acumul]]</f>
        <v>0</v>
      </c>
      <c r="Q460" s="820">
        <f>Tabla1[[#This Row],[Ejec Real Mes]]-Tabla1[[#This Row],[Program Entreg Mes]]</f>
        <v>0</v>
      </c>
    </row>
    <row r="461" spans="1:17">
      <c r="A461" s="824">
        <v>67</v>
      </c>
      <c r="B461" s="824" t="s">
        <v>2441</v>
      </c>
      <c r="C461" s="824" t="s">
        <v>2442</v>
      </c>
      <c r="D461" s="824" t="s">
        <v>68</v>
      </c>
      <c r="E461" s="824" t="s">
        <v>2314</v>
      </c>
      <c r="F461" s="824">
        <v>5</v>
      </c>
      <c r="G461" s="824" t="s">
        <v>2447</v>
      </c>
      <c r="H461" s="824">
        <v>1</v>
      </c>
      <c r="I461" s="824">
        <v>0</v>
      </c>
      <c r="J461" s="824">
        <v>0</v>
      </c>
      <c r="K461" s="825">
        <v>0</v>
      </c>
      <c r="L461" s="825">
        <v>0</v>
      </c>
      <c r="M461" s="824">
        <v>0</v>
      </c>
      <c r="N461" s="824">
        <v>0</v>
      </c>
      <c r="O461" s="824" t="e">
        <v>#DIV/0!</v>
      </c>
      <c r="P461" s="820">
        <f>Tabla1[[#This Row],[Ejec Real Acumu]]-Tabla1[[#This Row],[Proyec Ejec Acumul]]</f>
        <v>0</v>
      </c>
      <c r="Q461" s="820">
        <f>Tabla1[[#This Row],[Ejec Real Mes]]-Tabla1[[#This Row],[Program Entreg Mes]]</f>
        <v>0</v>
      </c>
    </row>
    <row r="462" spans="1:17">
      <c r="A462" s="824">
        <v>68</v>
      </c>
      <c r="B462" s="824" t="s">
        <v>2441</v>
      </c>
      <c r="C462" s="824" t="s">
        <v>2442</v>
      </c>
      <c r="D462" s="824" t="s">
        <v>68</v>
      </c>
      <c r="E462" s="824" t="s">
        <v>2316</v>
      </c>
      <c r="F462" s="824">
        <v>5</v>
      </c>
      <c r="G462" s="824" t="s">
        <v>2447</v>
      </c>
      <c r="H462" s="824">
        <v>22</v>
      </c>
      <c r="I462" s="824">
        <v>0</v>
      </c>
      <c r="J462" s="824">
        <v>0</v>
      </c>
      <c r="K462" s="825">
        <v>0</v>
      </c>
      <c r="L462" s="825">
        <v>0</v>
      </c>
      <c r="M462" s="824">
        <v>0</v>
      </c>
      <c r="N462" s="824">
        <v>0</v>
      </c>
      <c r="O462" s="824" t="e">
        <v>#DIV/0!</v>
      </c>
      <c r="P462" s="820">
        <f>Tabla1[[#This Row],[Ejec Real Acumu]]-Tabla1[[#This Row],[Proyec Ejec Acumul]]</f>
        <v>0</v>
      </c>
      <c r="Q462" s="820">
        <f>Tabla1[[#This Row],[Ejec Real Mes]]-Tabla1[[#This Row],[Program Entreg Mes]]</f>
        <v>0</v>
      </c>
    </row>
    <row r="463" spans="1:17">
      <c r="A463" s="824">
        <v>69</v>
      </c>
      <c r="B463" s="824" t="s">
        <v>2441</v>
      </c>
      <c r="C463" s="824" t="s">
        <v>2442</v>
      </c>
      <c r="D463" s="824" t="s">
        <v>46</v>
      </c>
      <c r="E463" s="824" t="s">
        <v>43</v>
      </c>
      <c r="F463" s="824">
        <v>5</v>
      </c>
      <c r="G463" s="824" t="s">
        <v>2447</v>
      </c>
      <c r="H463" s="824">
        <v>15</v>
      </c>
      <c r="I463" s="824">
        <v>4</v>
      </c>
      <c r="J463" s="824">
        <v>4</v>
      </c>
      <c r="K463" s="825">
        <v>0.26666666666666666</v>
      </c>
      <c r="L463" s="825">
        <v>0.26666666666666666</v>
      </c>
      <c r="M463" s="824">
        <v>1</v>
      </c>
      <c r="N463" s="824">
        <v>1</v>
      </c>
      <c r="O463" s="824">
        <v>1</v>
      </c>
      <c r="P463" s="820">
        <f>Tabla1[[#This Row],[Ejec Real Acumu]]-Tabla1[[#This Row],[Proyec Ejec Acumul]]</f>
        <v>0</v>
      </c>
      <c r="Q463" s="820">
        <f>Tabla1[[#This Row],[Ejec Real Mes]]-Tabla1[[#This Row],[Program Entreg Mes]]</f>
        <v>0</v>
      </c>
    </row>
    <row r="464" spans="1:17">
      <c r="A464" s="824">
        <v>70</v>
      </c>
      <c r="B464" s="824" t="s">
        <v>2441</v>
      </c>
      <c r="C464" s="824" t="s">
        <v>2442</v>
      </c>
      <c r="D464" s="824" t="s">
        <v>46</v>
      </c>
      <c r="E464" s="824" t="s">
        <v>2329</v>
      </c>
      <c r="F464" s="824">
        <v>5</v>
      </c>
      <c r="G464" s="824" t="s">
        <v>2447</v>
      </c>
      <c r="H464" s="824">
        <v>3</v>
      </c>
      <c r="I464" s="824">
        <v>0</v>
      </c>
      <c r="J464" s="824">
        <v>0</v>
      </c>
      <c r="K464" s="825">
        <v>0</v>
      </c>
      <c r="L464" s="825">
        <v>0</v>
      </c>
      <c r="M464" s="824">
        <v>0</v>
      </c>
      <c r="N464" s="824">
        <v>0</v>
      </c>
      <c r="O464" s="824" t="e">
        <v>#DIV/0!</v>
      </c>
      <c r="P464" s="820">
        <f>Tabla1[[#This Row],[Ejec Real Acumu]]-Tabla1[[#This Row],[Proyec Ejec Acumul]]</f>
        <v>0</v>
      </c>
      <c r="Q464" s="820">
        <f>Tabla1[[#This Row],[Ejec Real Mes]]-Tabla1[[#This Row],[Program Entreg Mes]]</f>
        <v>0</v>
      </c>
    </row>
    <row r="465" spans="1:17">
      <c r="A465" s="824">
        <v>71</v>
      </c>
      <c r="B465" s="824" t="s">
        <v>2441</v>
      </c>
      <c r="C465" s="824" t="s">
        <v>2442</v>
      </c>
      <c r="D465" s="824" t="s">
        <v>46</v>
      </c>
      <c r="E465" s="824" t="s">
        <v>121</v>
      </c>
      <c r="F465" s="824">
        <v>5</v>
      </c>
      <c r="G465" s="824" t="s">
        <v>2447</v>
      </c>
      <c r="H465" s="824">
        <v>1</v>
      </c>
      <c r="I465" s="824">
        <v>0</v>
      </c>
      <c r="J465" s="824">
        <v>0</v>
      </c>
      <c r="K465" s="825">
        <v>0</v>
      </c>
      <c r="L465" s="825">
        <v>0</v>
      </c>
      <c r="M465" s="824">
        <v>0</v>
      </c>
      <c r="N465" s="824">
        <v>0</v>
      </c>
      <c r="O465" s="824" t="e">
        <v>#DIV/0!</v>
      </c>
      <c r="P465" s="820">
        <f>Tabla1[[#This Row],[Ejec Real Acumu]]-Tabla1[[#This Row],[Proyec Ejec Acumul]]</f>
        <v>0</v>
      </c>
      <c r="Q465" s="820">
        <f>Tabla1[[#This Row],[Ejec Real Mes]]-Tabla1[[#This Row],[Program Entreg Mes]]</f>
        <v>0</v>
      </c>
    </row>
    <row r="466" spans="1:17">
      <c r="A466" s="824">
        <v>72</v>
      </c>
      <c r="B466" s="824" t="s">
        <v>2441</v>
      </c>
      <c r="C466" s="824" t="s">
        <v>2442</v>
      </c>
      <c r="D466" s="824" t="s">
        <v>46</v>
      </c>
      <c r="E466" s="824" t="s">
        <v>131</v>
      </c>
      <c r="F466" s="824">
        <v>5</v>
      </c>
      <c r="G466" s="824" t="s">
        <v>2447</v>
      </c>
      <c r="H466" s="824">
        <v>4</v>
      </c>
      <c r="I466" s="824">
        <v>0</v>
      </c>
      <c r="J466" s="824">
        <v>0</v>
      </c>
      <c r="K466" s="825">
        <v>0</v>
      </c>
      <c r="L466" s="825">
        <v>0</v>
      </c>
      <c r="M466" s="824">
        <v>0</v>
      </c>
      <c r="N466" s="824">
        <v>0</v>
      </c>
      <c r="O466" s="824" t="e">
        <v>#DIV/0!</v>
      </c>
      <c r="P466" s="820">
        <f>Tabla1[[#This Row],[Ejec Real Acumu]]-Tabla1[[#This Row],[Proyec Ejec Acumul]]</f>
        <v>0</v>
      </c>
      <c r="Q466" s="820">
        <f>Tabla1[[#This Row],[Ejec Real Mes]]-Tabla1[[#This Row],[Program Entreg Mes]]</f>
        <v>0</v>
      </c>
    </row>
    <row r="467" spans="1:17">
      <c r="A467" s="824">
        <v>73</v>
      </c>
      <c r="B467" s="824" t="s">
        <v>2441</v>
      </c>
      <c r="C467" s="824" t="s">
        <v>2442</v>
      </c>
      <c r="D467" s="824" t="s">
        <v>46</v>
      </c>
      <c r="E467" s="824" t="s">
        <v>2333</v>
      </c>
      <c r="F467" s="824">
        <v>5</v>
      </c>
      <c r="G467" s="824" t="s">
        <v>2447</v>
      </c>
      <c r="H467" s="824">
        <v>3</v>
      </c>
      <c r="I467" s="824">
        <v>1</v>
      </c>
      <c r="J467" s="824">
        <v>1</v>
      </c>
      <c r="K467" s="825">
        <v>0.33333333333333331</v>
      </c>
      <c r="L467" s="825">
        <v>0.33333333333333331</v>
      </c>
      <c r="M467" s="824">
        <v>0</v>
      </c>
      <c r="N467" s="824">
        <v>0</v>
      </c>
      <c r="O467" s="824" t="e">
        <v>#DIV/0!</v>
      </c>
      <c r="P467" s="820">
        <f>Tabla1[[#This Row],[Ejec Real Acumu]]-Tabla1[[#This Row],[Proyec Ejec Acumul]]</f>
        <v>0</v>
      </c>
      <c r="Q467" s="820">
        <f>Tabla1[[#This Row],[Ejec Real Mes]]-Tabla1[[#This Row],[Program Entreg Mes]]</f>
        <v>0</v>
      </c>
    </row>
    <row r="468" spans="1:17">
      <c r="A468" s="824">
        <v>74</v>
      </c>
      <c r="B468" s="824" t="s">
        <v>2441</v>
      </c>
      <c r="C468" s="824" t="s">
        <v>2442</v>
      </c>
      <c r="D468" s="824" t="s">
        <v>46</v>
      </c>
      <c r="E468" s="824" t="s">
        <v>2337</v>
      </c>
      <c r="F468" s="824">
        <v>5</v>
      </c>
      <c r="G468" s="824" t="s">
        <v>2447</v>
      </c>
      <c r="H468" s="824">
        <v>2</v>
      </c>
      <c r="I468" s="824">
        <v>0</v>
      </c>
      <c r="J468" s="824">
        <v>0</v>
      </c>
      <c r="K468" s="825">
        <v>0</v>
      </c>
      <c r="L468" s="825">
        <v>0</v>
      </c>
      <c r="M468" s="824">
        <v>0</v>
      </c>
      <c r="N468" s="824">
        <v>0</v>
      </c>
      <c r="O468" s="824" t="e">
        <v>#DIV/0!</v>
      </c>
      <c r="P468" s="820">
        <f>Tabla1[[#This Row],[Ejec Real Acumu]]-Tabla1[[#This Row],[Proyec Ejec Acumul]]</f>
        <v>0</v>
      </c>
      <c r="Q468" s="820">
        <f>Tabla1[[#This Row],[Ejec Real Mes]]-Tabla1[[#This Row],[Program Entreg Mes]]</f>
        <v>0</v>
      </c>
    </row>
    <row r="469" spans="1:17">
      <c r="A469" s="824">
        <v>75</v>
      </c>
      <c r="B469" s="824" t="s">
        <v>2441</v>
      </c>
      <c r="C469" s="824" t="s">
        <v>2442</v>
      </c>
      <c r="D469" s="824" t="s">
        <v>46</v>
      </c>
      <c r="E469" s="824" t="s">
        <v>143</v>
      </c>
      <c r="F469" s="824">
        <v>5</v>
      </c>
      <c r="G469" s="824" t="s">
        <v>2447</v>
      </c>
      <c r="H469" s="824">
        <v>4</v>
      </c>
      <c r="I469" s="824">
        <v>0</v>
      </c>
      <c r="J469" s="824">
        <v>0</v>
      </c>
      <c r="K469" s="825">
        <v>0</v>
      </c>
      <c r="L469" s="825">
        <v>0</v>
      </c>
      <c r="M469" s="824">
        <v>0</v>
      </c>
      <c r="N469" s="824">
        <v>0</v>
      </c>
      <c r="O469" s="824" t="e">
        <v>#DIV/0!</v>
      </c>
      <c r="P469" s="820">
        <f>Tabla1[[#This Row],[Ejec Real Acumu]]-Tabla1[[#This Row],[Proyec Ejec Acumul]]</f>
        <v>0</v>
      </c>
      <c r="Q469" s="820">
        <f>Tabla1[[#This Row],[Ejec Real Mes]]-Tabla1[[#This Row],[Program Entreg Mes]]</f>
        <v>0</v>
      </c>
    </row>
    <row r="470" spans="1:17">
      <c r="A470" s="824">
        <v>76</v>
      </c>
      <c r="B470" s="824" t="s">
        <v>2441</v>
      </c>
      <c r="C470" s="824" t="s">
        <v>2442</v>
      </c>
      <c r="D470" s="824" t="s">
        <v>46</v>
      </c>
      <c r="E470" s="824" t="s">
        <v>2341</v>
      </c>
      <c r="F470" s="824">
        <v>5</v>
      </c>
      <c r="G470" s="824" t="s">
        <v>2447</v>
      </c>
      <c r="H470" s="824">
        <v>1</v>
      </c>
      <c r="I470" s="824">
        <v>0</v>
      </c>
      <c r="J470" s="824">
        <v>0</v>
      </c>
      <c r="K470" s="825">
        <v>0</v>
      </c>
      <c r="L470" s="825">
        <v>0</v>
      </c>
      <c r="M470" s="824">
        <v>0</v>
      </c>
      <c r="N470" s="824">
        <v>0</v>
      </c>
      <c r="O470" s="824" t="e">
        <v>#DIV/0!</v>
      </c>
      <c r="P470" s="820">
        <f>Tabla1[[#This Row],[Ejec Real Acumu]]-Tabla1[[#This Row],[Proyec Ejec Acumul]]</f>
        <v>0</v>
      </c>
      <c r="Q470" s="820">
        <f>Tabla1[[#This Row],[Ejec Real Mes]]-Tabla1[[#This Row],[Program Entreg Mes]]</f>
        <v>0</v>
      </c>
    </row>
    <row r="471" spans="1:17">
      <c r="A471" s="824">
        <v>77</v>
      </c>
      <c r="B471" s="824" t="s">
        <v>2441</v>
      </c>
      <c r="C471" s="824" t="s">
        <v>2442</v>
      </c>
      <c r="D471" s="824" t="s">
        <v>46</v>
      </c>
      <c r="E471" s="824" t="s">
        <v>2342</v>
      </c>
      <c r="F471" s="824">
        <v>5</v>
      </c>
      <c r="G471" s="824" t="s">
        <v>2447</v>
      </c>
      <c r="H471" s="824">
        <v>10</v>
      </c>
      <c r="I471" s="824">
        <v>2</v>
      </c>
      <c r="J471" s="824">
        <v>2</v>
      </c>
      <c r="K471" s="825">
        <v>0.2</v>
      </c>
      <c r="L471" s="825">
        <v>0.2</v>
      </c>
      <c r="M471" s="824">
        <v>1</v>
      </c>
      <c r="N471" s="824">
        <v>0</v>
      </c>
      <c r="O471" s="824">
        <v>0</v>
      </c>
      <c r="P471" s="820">
        <f>Tabla1[[#This Row],[Ejec Real Acumu]]-Tabla1[[#This Row],[Proyec Ejec Acumul]]</f>
        <v>0</v>
      </c>
      <c r="Q471" s="820">
        <f>Tabla1[[#This Row],[Ejec Real Mes]]-Tabla1[[#This Row],[Program Entreg Mes]]</f>
        <v>-1</v>
      </c>
    </row>
    <row r="472" spans="1:17">
      <c r="A472" s="824">
        <v>78</v>
      </c>
      <c r="B472" s="824" t="s">
        <v>2441</v>
      </c>
      <c r="C472" s="824" t="s">
        <v>2442</v>
      </c>
      <c r="D472" s="824" t="s">
        <v>46</v>
      </c>
      <c r="E472" s="824" t="s">
        <v>423</v>
      </c>
      <c r="F472" s="824">
        <v>5</v>
      </c>
      <c r="G472" s="824" t="s">
        <v>2447</v>
      </c>
      <c r="H472" s="824">
        <v>80</v>
      </c>
      <c r="I472" s="824">
        <v>15</v>
      </c>
      <c r="J472" s="824">
        <v>26</v>
      </c>
      <c r="K472" s="825">
        <v>0.1875</v>
      </c>
      <c r="L472" s="825">
        <v>0.32500000000000001</v>
      </c>
      <c r="M472" s="824">
        <v>10</v>
      </c>
      <c r="N472" s="824">
        <v>13</v>
      </c>
      <c r="O472" s="824">
        <v>1.3</v>
      </c>
      <c r="P472" s="820">
        <f>Tabla1[[#This Row],[Ejec Real Acumu]]-Tabla1[[#This Row],[Proyec Ejec Acumul]]</f>
        <v>11</v>
      </c>
      <c r="Q472" s="820">
        <f>Tabla1[[#This Row],[Ejec Real Mes]]-Tabla1[[#This Row],[Program Entreg Mes]]</f>
        <v>3</v>
      </c>
    </row>
    <row r="473" spans="1:17">
      <c r="A473" s="824">
        <v>79</v>
      </c>
      <c r="B473" s="824" t="s">
        <v>2441</v>
      </c>
      <c r="C473" s="824" t="s">
        <v>2442</v>
      </c>
      <c r="D473" s="824" t="s">
        <v>46</v>
      </c>
      <c r="E473" s="824" t="s">
        <v>429</v>
      </c>
      <c r="F473" s="824">
        <v>5</v>
      </c>
      <c r="G473" s="824" t="s">
        <v>2447</v>
      </c>
      <c r="H473" s="824">
        <v>2</v>
      </c>
      <c r="I473" s="824">
        <v>0</v>
      </c>
      <c r="J473" s="824">
        <v>0</v>
      </c>
      <c r="K473" s="825">
        <v>0</v>
      </c>
      <c r="L473" s="825">
        <v>0</v>
      </c>
      <c r="M473" s="824">
        <v>0</v>
      </c>
      <c r="N473" s="824">
        <v>0</v>
      </c>
      <c r="O473" s="824" t="e">
        <v>#DIV/0!</v>
      </c>
      <c r="P473" s="820">
        <f>Tabla1[[#This Row],[Ejec Real Acumu]]-Tabla1[[#This Row],[Proyec Ejec Acumul]]</f>
        <v>0</v>
      </c>
      <c r="Q473" s="820">
        <f>Tabla1[[#This Row],[Ejec Real Mes]]-Tabla1[[#This Row],[Program Entreg Mes]]</f>
        <v>0</v>
      </c>
    </row>
    <row r="474" spans="1:17">
      <c r="A474" s="824">
        <v>80</v>
      </c>
      <c r="B474" s="824" t="s">
        <v>2441</v>
      </c>
      <c r="C474" s="824" t="s">
        <v>2442</v>
      </c>
      <c r="D474" s="824" t="s">
        <v>46</v>
      </c>
      <c r="E474" s="824" t="s">
        <v>2358</v>
      </c>
      <c r="F474" s="824">
        <v>5</v>
      </c>
      <c r="G474" s="824" t="s">
        <v>2447</v>
      </c>
      <c r="H474" s="824">
        <v>3</v>
      </c>
      <c r="I474" s="824">
        <v>0</v>
      </c>
      <c r="J474" s="824">
        <v>0</v>
      </c>
      <c r="K474" s="825">
        <v>0</v>
      </c>
      <c r="L474" s="825">
        <v>0</v>
      </c>
      <c r="M474" s="824">
        <v>0</v>
      </c>
      <c r="N474" s="824">
        <v>0</v>
      </c>
      <c r="O474" s="824" t="e">
        <v>#DIV/0!</v>
      </c>
      <c r="P474" s="820">
        <f>Tabla1[[#This Row],[Ejec Real Acumu]]-Tabla1[[#This Row],[Proyec Ejec Acumul]]</f>
        <v>0</v>
      </c>
      <c r="Q474" s="820">
        <f>Tabla1[[#This Row],[Ejec Real Mes]]-Tabla1[[#This Row],[Program Entreg Mes]]</f>
        <v>0</v>
      </c>
    </row>
    <row r="475" spans="1:17">
      <c r="A475" s="824">
        <v>81</v>
      </c>
      <c r="B475" s="824" t="s">
        <v>2441</v>
      </c>
      <c r="C475" s="824" t="s">
        <v>2442</v>
      </c>
      <c r="D475" s="824" t="s">
        <v>46</v>
      </c>
      <c r="E475" s="824" t="s">
        <v>526</v>
      </c>
      <c r="F475" s="824">
        <v>5</v>
      </c>
      <c r="G475" s="824" t="s">
        <v>2447</v>
      </c>
      <c r="H475" s="824">
        <v>1</v>
      </c>
      <c r="I475" s="824">
        <v>0</v>
      </c>
      <c r="J475" s="824">
        <v>0</v>
      </c>
      <c r="K475" s="825">
        <v>0</v>
      </c>
      <c r="L475" s="825">
        <v>0</v>
      </c>
      <c r="M475" s="824">
        <v>0</v>
      </c>
      <c r="N475" s="824">
        <v>0</v>
      </c>
      <c r="O475" s="824" t="e">
        <v>#DIV/0!</v>
      </c>
      <c r="P475" s="820">
        <f>Tabla1[[#This Row],[Ejec Real Acumu]]-Tabla1[[#This Row],[Proyec Ejec Acumul]]</f>
        <v>0</v>
      </c>
      <c r="Q475" s="820">
        <f>Tabla1[[#This Row],[Ejec Real Mes]]-Tabla1[[#This Row],[Program Entreg Mes]]</f>
        <v>0</v>
      </c>
    </row>
    <row r="476" spans="1:17">
      <c r="A476" s="824">
        <v>82</v>
      </c>
      <c r="B476" s="824" t="s">
        <v>2441</v>
      </c>
      <c r="C476" s="824" t="s">
        <v>2442</v>
      </c>
      <c r="D476" s="824" t="s">
        <v>46</v>
      </c>
      <c r="E476" s="824" t="s">
        <v>2361</v>
      </c>
      <c r="F476" s="824">
        <v>5</v>
      </c>
      <c r="G476" s="824" t="s">
        <v>2447</v>
      </c>
      <c r="H476" s="824">
        <v>4</v>
      </c>
      <c r="I476" s="824">
        <v>1</v>
      </c>
      <c r="J476" s="824">
        <v>1</v>
      </c>
      <c r="K476" s="825">
        <v>0.25</v>
      </c>
      <c r="L476" s="825">
        <v>0.25</v>
      </c>
      <c r="M476" s="824">
        <v>1</v>
      </c>
      <c r="N476" s="824">
        <v>1</v>
      </c>
      <c r="O476" s="824">
        <v>1</v>
      </c>
      <c r="P476" s="820">
        <f>Tabla1[[#This Row],[Ejec Real Acumu]]-Tabla1[[#This Row],[Proyec Ejec Acumul]]</f>
        <v>0</v>
      </c>
      <c r="Q476" s="820">
        <f>Tabla1[[#This Row],[Ejec Real Mes]]-Tabla1[[#This Row],[Program Entreg Mes]]</f>
        <v>0</v>
      </c>
    </row>
    <row r="477" spans="1:17">
      <c r="A477" s="824">
        <v>83</v>
      </c>
      <c r="B477" s="824" t="s">
        <v>2441</v>
      </c>
      <c r="C477" s="824" t="s">
        <v>2442</v>
      </c>
      <c r="D477" s="824" t="s">
        <v>46</v>
      </c>
      <c r="E477" s="824" t="s">
        <v>2365</v>
      </c>
      <c r="F477" s="824">
        <v>5</v>
      </c>
      <c r="G477" s="824" t="s">
        <v>2447</v>
      </c>
      <c r="H477" s="824">
        <v>4</v>
      </c>
      <c r="I477" s="824">
        <v>1</v>
      </c>
      <c r="J477" s="824">
        <v>1</v>
      </c>
      <c r="K477" s="825">
        <v>0.25</v>
      </c>
      <c r="L477" s="825">
        <v>0.25</v>
      </c>
      <c r="M477" s="824">
        <v>0</v>
      </c>
      <c r="N477" s="824">
        <v>0</v>
      </c>
      <c r="O477" s="824" t="e">
        <v>#DIV/0!</v>
      </c>
      <c r="P477" s="820">
        <f>Tabla1[[#This Row],[Ejec Real Acumu]]-Tabla1[[#This Row],[Proyec Ejec Acumul]]</f>
        <v>0</v>
      </c>
      <c r="Q477" s="820">
        <f>Tabla1[[#This Row],[Ejec Real Mes]]-Tabla1[[#This Row],[Program Entreg Mes]]</f>
        <v>0</v>
      </c>
    </row>
    <row r="478" spans="1:17">
      <c r="A478" s="824">
        <v>84</v>
      </c>
      <c r="B478" s="824" t="s">
        <v>2441</v>
      </c>
      <c r="C478" s="824" t="s">
        <v>2442</v>
      </c>
      <c r="D478" s="824" t="s">
        <v>46</v>
      </c>
      <c r="E478" s="824" t="s">
        <v>2370</v>
      </c>
      <c r="F478" s="824">
        <v>5</v>
      </c>
      <c r="G478" s="824" t="s">
        <v>2447</v>
      </c>
      <c r="H478" s="824">
        <v>6</v>
      </c>
      <c r="I478" s="824">
        <v>0</v>
      </c>
      <c r="J478" s="824">
        <v>0</v>
      </c>
      <c r="K478" s="825">
        <v>0</v>
      </c>
      <c r="L478" s="825">
        <v>0</v>
      </c>
      <c r="M478" s="824">
        <v>0</v>
      </c>
      <c r="N478" s="824">
        <v>0</v>
      </c>
      <c r="O478" s="824" t="e">
        <v>#DIV/0!</v>
      </c>
      <c r="P478" s="820">
        <f>Tabla1[[#This Row],[Ejec Real Acumu]]-Tabla1[[#This Row],[Proyec Ejec Acumul]]</f>
        <v>0</v>
      </c>
      <c r="Q478" s="820">
        <f>Tabla1[[#This Row],[Ejec Real Mes]]-Tabla1[[#This Row],[Program Entreg Mes]]</f>
        <v>0</v>
      </c>
    </row>
    <row r="479" spans="1:17">
      <c r="A479" s="824">
        <v>85</v>
      </c>
      <c r="B479" s="824" t="s">
        <v>2441</v>
      </c>
      <c r="C479" s="824" t="s">
        <v>2442</v>
      </c>
      <c r="D479" s="824" t="s">
        <v>46</v>
      </c>
      <c r="E479" s="824" t="s">
        <v>573</v>
      </c>
      <c r="F479" s="824">
        <v>5</v>
      </c>
      <c r="G479" s="824" t="s">
        <v>2447</v>
      </c>
      <c r="H479" s="824">
        <v>6</v>
      </c>
      <c r="I479" s="824">
        <v>0</v>
      </c>
      <c r="J479" s="824">
        <v>0</v>
      </c>
      <c r="K479" s="825">
        <v>0</v>
      </c>
      <c r="L479" s="825">
        <v>0</v>
      </c>
      <c r="M479" s="824">
        <v>0</v>
      </c>
      <c r="N479" s="824">
        <v>0</v>
      </c>
      <c r="O479" s="824" t="e">
        <v>#DIV/0!</v>
      </c>
      <c r="P479" s="820">
        <f>Tabla1[[#This Row],[Ejec Real Acumu]]-Tabla1[[#This Row],[Proyec Ejec Acumul]]</f>
        <v>0</v>
      </c>
      <c r="Q479" s="820">
        <f>Tabla1[[#This Row],[Ejec Real Mes]]-Tabla1[[#This Row],[Program Entreg Mes]]</f>
        <v>0</v>
      </c>
    </row>
    <row r="480" spans="1:17">
      <c r="A480" s="824">
        <v>86</v>
      </c>
      <c r="B480" s="824" t="s">
        <v>2441</v>
      </c>
      <c r="C480" s="824" t="s">
        <v>2442</v>
      </c>
      <c r="D480" s="824" t="s">
        <v>46</v>
      </c>
      <c r="E480" s="824" t="s">
        <v>583</v>
      </c>
      <c r="F480" s="824">
        <v>5</v>
      </c>
      <c r="G480" s="824" t="s">
        <v>2447</v>
      </c>
      <c r="H480" s="824">
        <v>6</v>
      </c>
      <c r="I480" s="824">
        <v>0</v>
      </c>
      <c r="J480" s="824">
        <v>0</v>
      </c>
      <c r="K480" s="825">
        <v>0</v>
      </c>
      <c r="L480" s="825">
        <v>0</v>
      </c>
      <c r="M480" s="824">
        <v>0</v>
      </c>
      <c r="N480" s="824">
        <v>0</v>
      </c>
      <c r="O480" s="824" t="e">
        <v>#DIV/0!</v>
      </c>
      <c r="P480" s="820">
        <f>Tabla1[[#This Row],[Ejec Real Acumu]]-Tabla1[[#This Row],[Proyec Ejec Acumul]]</f>
        <v>0</v>
      </c>
      <c r="Q480" s="820">
        <f>Tabla1[[#This Row],[Ejec Real Mes]]-Tabla1[[#This Row],[Program Entreg Mes]]</f>
        <v>0</v>
      </c>
    </row>
    <row r="481" spans="1:17">
      <c r="A481" s="824">
        <v>87</v>
      </c>
      <c r="B481" s="824" t="s">
        <v>2441</v>
      </c>
      <c r="C481" s="824" t="s">
        <v>2442</v>
      </c>
      <c r="D481" s="824" t="s">
        <v>764</v>
      </c>
      <c r="E481" s="824" t="s">
        <v>872</v>
      </c>
      <c r="F481" s="824">
        <v>5</v>
      </c>
      <c r="G481" s="824" t="s">
        <v>2447</v>
      </c>
      <c r="H481" s="824">
        <v>25</v>
      </c>
      <c r="I481" s="824">
        <v>8</v>
      </c>
      <c r="J481" s="824">
        <v>10</v>
      </c>
      <c r="K481" s="825">
        <v>0.32</v>
      </c>
      <c r="L481" s="825">
        <v>0.4</v>
      </c>
      <c r="M481" s="824">
        <v>8</v>
      </c>
      <c r="N481" s="824">
        <v>8</v>
      </c>
      <c r="O481" s="824">
        <v>1</v>
      </c>
      <c r="P481" s="820">
        <f>Tabla1[[#This Row],[Ejec Real Acumu]]-Tabla1[[#This Row],[Proyec Ejec Acumul]]</f>
        <v>2</v>
      </c>
      <c r="Q481" s="820">
        <f>Tabla1[[#This Row],[Ejec Real Mes]]-Tabla1[[#This Row],[Program Entreg Mes]]</f>
        <v>0</v>
      </c>
    </row>
    <row r="482" spans="1:17">
      <c r="A482" s="824">
        <v>88</v>
      </c>
      <c r="B482" s="824" t="s">
        <v>2441</v>
      </c>
      <c r="C482" s="824" t="s">
        <v>2442</v>
      </c>
      <c r="D482" s="824" t="s">
        <v>764</v>
      </c>
      <c r="E482" s="824" t="s">
        <v>2381</v>
      </c>
      <c r="F482" s="824">
        <v>5</v>
      </c>
      <c r="G482" s="824" t="s">
        <v>2447</v>
      </c>
      <c r="H482" s="824">
        <v>7</v>
      </c>
      <c r="I482" s="824">
        <v>1</v>
      </c>
      <c r="J482" s="824">
        <v>1</v>
      </c>
      <c r="K482" s="825">
        <v>0.14285714285714285</v>
      </c>
      <c r="L482" s="825">
        <v>0.14285714285714285</v>
      </c>
      <c r="M482" s="824">
        <v>1</v>
      </c>
      <c r="N482" s="824">
        <v>1</v>
      </c>
      <c r="O482" s="824">
        <v>1</v>
      </c>
      <c r="P482" s="820">
        <f>Tabla1[[#This Row],[Ejec Real Acumu]]-Tabla1[[#This Row],[Proyec Ejec Acumul]]</f>
        <v>0</v>
      </c>
      <c r="Q482" s="820">
        <f>Tabla1[[#This Row],[Ejec Real Mes]]-Tabla1[[#This Row],[Program Entreg Mes]]</f>
        <v>0</v>
      </c>
    </row>
    <row r="483" spans="1:17">
      <c r="A483" s="824">
        <v>89</v>
      </c>
      <c r="B483" s="824" t="s">
        <v>2441</v>
      </c>
      <c r="C483" s="824" t="s">
        <v>2442</v>
      </c>
      <c r="D483" s="824" t="s">
        <v>764</v>
      </c>
      <c r="E483" s="824" t="s">
        <v>2385</v>
      </c>
      <c r="F483" s="824">
        <v>5</v>
      </c>
      <c r="G483" s="824" t="s">
        <v>2447</v>
      </c>
      <c r="H483" s="824">
        <v>12</v>
      </c>
      <c r="I483" s="824">
        <v>2</v>
      </c>
      <c r="J483" s="824">
        <v>2</v>
      </c>
      <c r="K483" s="825">
        <v>0.16666666666666666</v>
      </c>
      <c r="L483" s="825">
        <v>0.16666666666666666</v>
      </c>
      <c r="M483" s="824">
        <v>0</v>
      </c>
      <c r="N483" s="824">
        <v>0</v>
      </c>
      <c r="O483" s="824" t="e">
        <v>#DIV/0!</v>
      </c>
      <c r="P483" s="820">
        <f>Tabla1[[#This Row],[Ejec Real Acumu]]-Tabla1[[#This Row],[Proyec Ejec Acumul]]</f>
        <v>0</v>
      </c>
      <c r="Q483" s="820">
        <f>Tabla1[[#This Row],[Ejec Real Mes]]-Tabla1[[#This Row],[Program Entreg Mes]]</f>
        <v>0</v>
      </c>
    </row>
    <row r="484" spans="1:17">
      <c r="A484" s="824">
        <v>90</v>
      </c>
      <c r="B484" s="824" t="s">
        <v>2441</v>
      </c>
      <c r="C484" s="824" t="s">
        <v>2442</v>
      </c>
      <c r="D484" s="824" t="s">
        <v>764</v>
      </c>
      <c r="E484" s="824" t="s">
        <v>2392</v>
      </c>
      <c r="F484" s="824">
        <v>5</v>
      </c>
      <c r="G484" s="824" t="s">
        <v>2447</v>
      </c>
      <c r="H484" s="824">
        <v>32</v>
      </c>
      <c r="I484" s="824">
        <v>2</v>
      </c>
      <c r="J484" s="824">
        <v>2</v>
      </c>
      <c r="K484" s="825">
        <v>6.25E-2</v>
      </c>
      <c r="L484" s="825">
        <v>6.25E-2</v>
      </c>
      <c r="M484" s="824">
        <v>0</v>
      </c>
      <c r="N484" s="824">
        <v>0</v>
      </c>
      <c r="O484" s="824" t="e">
        <v>#DIV/0!</v>
      </c>
      <c r="P484" s="820">
        <f>Tabla1[[#This Row],[Ejec Real Acumu]]-Tabla1[[#This Row],[Proyec Ejec Acumul]]</f>
        <v>0</v>
      </c>
      <c r="Q484" s="820">
        <f>Tabla1[[#This Row],[Ejec Real Mes]]-Tabla1[[#This Row],[Program Entreg Mes]]</f>
        <v>0</v>
      </c>
    </row>
    <row r="485" spans="1:17">
      <c r="A485" s="824">
        <v>91</v>
      </c>
      <c r="B485" s="824" t="s">
        <v>2441</v>
      </c>
      <c r="C485" s="824" t="s">
        <v>2442</v>
      </c>
      <c r="D485" s="824" t="s">
        <v>764</v>
      </c>
      <c r="E485" s="824" t="s">
        <v>2398</v>
      </c>
      <c r="F485" s="824">
        <v>5</v>
      </c>
      <c r="G485" s="824" t="s">
        <v>2447</v>
      </c>
      <c r="H485" s="824">
        <v>4</v>
      </c>
      <c r="I485" s="824">
        <v>1</v>
      </c>
      <c r="J485" s="824">
        <v>1</v>
      </c>
      <c r="K485" s="825">
        <v>0.25</v>
      </c>
      <c r="L485" s="825">
        <v>0.25</v>
      </c>
      <c r="M485" s="824">
        <v>0</v>
      </c>
      <c r="N485" s="824">
        <v>0</v>
      </c>
      <c r="O485" s="824" t="e">
        <v>#DIV/0!</v>
      </c>
      <c r="P485" s="820">
        <f>Tabla1[[#This Row],[Ejec Real Acumu]]-Tabla1[[#This Row],[Proyec Ejec Acumul]]</f>
        <v>0</v>
      </c>
      <c r="Q485" s="820">
        <f>Tabla1[[#This Row],[Ejec Real Mes]]-Tabla1[[#This Row],[Program Entreg Mes]]</f>
        <v>0</v>
      </c>
    </row>
    <row r="486" spans="1:17">
      <c r="A486" s="824">
        <v>92</v>
      </c>
      <c r="B486" s="824" t="s">
        <v>2441</v>
      </c>
      <c r="C486" s="824" t="s">
        <v>2442</v>
      </c>
      <c r="D486" s="824" t="s">
        <v>46</v>
      </c>
      <c r="E486" s="824" t="s">
        <v>2402</v>
      </c>
      <c r="F486" s="824">
        <v>5</v>
      </c>
      <c r="G486" s="824" t="s">
        <v>2447</v>
      </c>
      <c r="H486" s="824">
        <v>1</v>
      </c>
      <c r="I486" s="824">
        <v>0</v>
      </c>
      <c r="J486" s="824">
        <v>0</v>
      </c>
      <c r="K486" s="825">
        <v>0</v>
      </c>
      <c r="L486" s="825">
        <v>0</v>
      </c>
      <c r="M486" s="824">
        <v>0</v>
      </c>
      <c r="N486" s="824">
        <v>0</v>
      </c>
      <c r="O486" s="824" t="e">
        <v>#DIV/0!</v>
      </c>
      <c r="P486" s="820">
        <f>Tabla1[[#This Row],[Ejec Real Acumu]]-Tabla1[[#This Row],[Proyec Ejec Acumul]]</f>
        <v>0</v>
      </c>
      <c r="Q486" s="820">
        <f>Tabla1[[#This Row],[Ejec Real Mes]]-Tabla1[[#This Row],[Program Entreg Mes]]</f>
        <v>0</v>
      </c>
    </row>
    <row r="487" spans="1:17">
      <c r="A487" s="824">
        <v>93</v>
      </c>
      <c r="B487" s="824" t="s">
        <v>2441</v>
      </c>
      <c r="C487" s="824" t="s">
        <v>2442</v>
      </c>
      <c r="D487" s="824" t="s">
        <v>764</v>
      </c>
      <c r="E487" s="824" t="s">
        <v>2404</v>
      </c>
      <c r="F487" s="824">
        <v>5</v>
      </c>
      <c r="G487" s="824" t="s">
        <v>2447</v>
      </c>
      <c r="H487" s="824">
        <v>4</v>
      </c>
      <c r="I487" s="824">
        <v>1</v>
      </c>
      <c r="J487" s="824">
        <v>1</v>
      </c>
      <c r="K487" s="825">
        <v>0.25</v>
      </c>
      <c r="L487" s="825">
        <v>0.25</v>
      </c>
      <c r="M487" s="824">
        <v>0</v>
      </c>
      <c r="N487" s="824">
        <v>0</v>
      </c>
      <c r="O487" s="824" t="e">
        <v>#DIV/0!</v>
      </c>
      <c r="P487" s="820">
        <f>Tabla1[[#This Row],[Ejec Real Acumu]]-Tabla1[[#This Row],[Proyec Ejec Acumul]]</f>
        <v>0</v>
      </c>
      <c r="Q487" s="820">
        <f>Tabla1[[#This Row],[Ejec Real Mes]]-Tabla1[[#This Row],[Program Entreg Mes]]</f>
        <v>0</v>
      </c>
    </row>
    <row r="488" spans="1:17">
      <c r="A488" s="824">
        <v>94</v>
      </c>
      <c r="B488" s="824" t="s">
        <v>2441</v>
      </c>
      <c r="C488" s="824" t="s">
        <v>2442</v>
      </c>
      <c r="D488" s="824" t="s">
        <v>46</v>
      </c>
      <c r="E488" s="824" t="s">
        <v>2409</v>
      </c>
      <c r="F488" s="824">
        <v>5</v>
      </c>
      <c r="G488" s="824" t="s">
        <v>2447</v>
      </c>
      <c r="H488" s="824">
        <v>4</v>
      </c>
      <c r="I488" s="824">
        <v>1</v>
      </c>
      <c r="J488" s="824">
        <v>1</v>
      </c>
      <c r="K488" s="825">
        <v>0.25</v>
      </c>
      <c r="L488" s="825">
        <v>0.25</v>
      </c>
      <c r="M488" s="824">
        <v>0</v>
      </c>
      <c r="N488" s="824">
        <v>0</v>
      </c>
      <c r="O488" s="824" t="e">
        <v>#DIV/0!</v>
      </c>
      <c r="P488" s="820">
        <f>Tabla1[[#This Row],[Ejec Real Acumu]]-Tabla1[[#This Row],[Proyec Ejec Acumul]]</f>
        <v>0</v>
      </c>
      <c r="Q488" s="820">
        <f>Tabla1[[#This Row],[Ejec Real Mes]]-Tabla1[[#This Row],[Program Entreg Mes]]</f>
        <v>0</v>
      </c>
    </row>
    <row r="489" spans="1:17">
      <c r="A489" s="824">
        <v>95</v>
      </c>
      <c r="B489" s="824" t="s">
        <v>2441</v>
      </c>
      <c r="C489" s="824" t="s">
        <v>2442</v>
      </c>
      <c r="D489" s="824" t="s">
        <v>688</v>
      </c>
      <c r="E489" s="824" t="s">
        <v>2413</v>
      </c>
      <c r="F489" s="824">
        <v>5</v>
      </c>
      <c r="G489" s="824" t="s">
        <v>2447</v>
      </c>
      <c r="H489" s="824">
        <v>4</v>
      </c>
      <c r="I489" s="824">
        <v>1</v>
      </c>
      <c r="J489" s="824">
        <v>1</v>
      </c>
      <c r="K489" s="825">
        <v>0.25</v>
      </c>
      <c r="L489" s="825">
        <v>0.25</v>
      </c>
      <c r="M489" s="824">
        <v>0</v>
      </c>
      <c r="N489" s="824">
        <v>0</v>
      </c>
      <c r="O489" s="824" t="e">
        <v>#DIV/0!</v>
      </c>
      <c r="P489" s="820">
        <f>Tabla1[[#This Row],[Ejec Real Acumu]]-Tabla1[[#This Row],[Proyec Ejec Acumul]]</f>
        <v>0</v>
      </c>
      <c r="Q489" s="820">
        <f>Tabla1[[#This Row],[Ejec Real Mes]]-Tabla1[[#This Row],[Program Entreg Mes]]</f>
        <v>0</v>
      </c>
    </row>
    <row r="490" spans="1:17">
      <c r="A490" s="824">
        <v>96</v>
      </c>
      <c r="B490" s="824" t="s">
        <v>2441</v>
      </c>
      <c r="C490" s="824" t="s">
        <v>2442</v>
      </c>
      <c r="D490" s="824" t="s">
        <v>68</v>
      </c>
      <c r="E490" s="824" t="s">
        <v>2416</v>
      </c>
      <c r="F490" s="824">
        <v>5</v>
      </c>
      <c r="G490" s="824" t="s">
        <v>2447</v>
      </c>
      <c r="H490" s="824">
        <v>4</v>
      </c>
      <c r="I490" s="824">
        <v>1</v>
      </c>
      <c r="J490" s="824">
        <v>1</v>
      </c>
      <c r="K490" s="825">
        <v>0.25</v>
      </c>
      <c r="L490" s="825">
        <v>0.25</v>
      </c>
      <c r="M490" s="824">
        <v>0</v>
      </c>
      <c r="N490" s="824">
        <v>0</v>
      </c>
      <c r="O490" s="824" t="e">
        <v>#DIV/0!</v>
      </c>
      <c r="P490" s="820">
        <f>Tabla1[[#This Row],[Ejec Real Acumu]]-Tabla1[[#This Row],[Proyec Ejec Acumul]]</f>
        <v>0</v>
      </c>
      <c r="Q490" s="820">
        <f>Tabla1[[#This Row],[Ejec Real Mes]]-Tabla1[[#This Row],[Program Entreg Mes]]</f>
        <v>0</v>
      </c>
    </row>
    <row r="491" spans="1:17">
      <c r="A491" s="824">
        <v>97</v>
      </c>
      <c r="B491" s="824" t="s">
        <v>2441</v>
      </c>
      <c r="C491" s="824" t="s">
        <v>2442</v>
      </c>
      <c r="D491" s="824" t="s">
        <v>688</v>
      </c>
      <c r="E491" s="824" t="s">
        <v>2421</v>
      </c>
      <c r="F491" s="824">
        <v>5</v>
      </c>
      <c r="G491" s="824" t="s">
        <v>2447</v>
      </c>
      <c r="H491" s="824">
        <v>4</v>
      </c>
      <c r="I491" s="824">
        <v>1</v>
      </c>
      <c r="J491" s="824">
        <v>1</v>
      </c>
      <c r="K491" s="825">
        <v>0.25</v>
      </c>
      <c r="L491" s="825">
        <v>0.25</v>
      </c>
      <c r="M491" s="824">
        <v>0</v>
      </c>
      <c r="N491" s="824">
        <v>0</v>
      </c>
      <c r="O491" s="824" t="e">
        <v>#DIV/0!</v>
      </c>
      <c r="P491" s="820">
        <f>Tabla1[[#This Row],[Ejec Real Acumu]]-Tabla1[[#This Row],[Proyec Ejec Acumul]]</f>
        <v>0</v>
      </c>
      <c r="Q491" s="820">
        <f>Tabla1[[#This Row],[Ejec Real Mes]]-Tabla1[[#This Row],[Program Entreg Mes]]</f>
        <v>0</v>
      </c>
    </row>
    <row r="492" spans="1:17">
      <c r="A492" s="824">
        <v>98</v>
      </c>
      <c r="B492" s="824" t="s">
        <v>2441</v>
      </c>
      <c r="C492" s="824" t="s">
        <v>2442</v>
      </c>
      <c r="D492" s="824" t="s">
        <v>68</v>
      </c>
      <c r="E492" s="824" t="s">
        <v>2422</v>
      </c>
      <c r="F492" s="824">
        <v>5</v>
      </c>
      <c r="G492" s="824" t="s">
        <v>2447</v>
      </c>
      <c r="H492" s="824">
        <v>2</v>
      </c>
      <c r="I492" s="824">
        <v>0</v>
      </c>
      <c r="J492" s="824">
        <v>0</v>
      </c>
      <c r="K492" s="825">
        <v>0</v>
      </c>
      <c r="L492" s="825">
        <v>0</v>
      </c>
      <c r="M492" s="824">
        <v>0</v>
      </c>
      <c r="N492" s="824">
        <v>0</v>
      </c>
      <c r="O492" s="824" t="e">
        <v>#DIV/0!</v>
      </c>
      <c r="P492" s="820">
        <f>Tabla1[[#This Row],[Ejec Real Acumu]]-Tabla1[[#This Row],[Proyec Ejec Acumul]]</f>
        <v>0</v>
      </c>
      <c r="Q492" s="820">
        <f>Tabla1[[#This Row],[Ejec Real Mes]]-Tabla1[[#This Row],[Program Entreg Mes]]</f>
        <v>0</v>
      </c>
    </row>
    <row r="493" spans="1:17">
      <c r="A493" s="824">
        <v>1</v>
      </c>
      <c r="B493" s="824" t="s">
        <v>2441</v>
      </c>
      <c r="C493" s="824" t="s">
        <v>2442</v>
      </c>
      <c r="D493" s="824" t="s">
        <v>63</v>
      </c>
      <c r="E493" s="824" t="s">
        <v>2112</v>
      </c>
      <c r="F493" s="824">
        <v>6</v>
      </c>
      <c r="G493" s="824" t="s">
        <v>2448</v>
      </c>
      <c r="H493" s="824">
        <v>1</v>
      </c>
      <c r="I493" s="824">
        <v>0</v>
      </c>
      <c r="J493" s="824">
        <v>0</v>
      </c>
      <c r="K493" s="825">
        <v>0</v>
      </c>
      <c r="L493" s="825">
        <v>0</v>
      </c>
      <c r="M493" s="824">
        <v>0</v>
      </c>
      <c r="N493" s="824">
        <v>0</v>
      </c>
      <c r="O493" s="824" t="e">
        <v>#DIV/0!</v>
      </c>
      <c r="P493" s="820">
        <f>Tabla1[[#This Row],[Ejec Real Acumu]]-Tabla1[[#This Row],[Proyec Ejec Acumul]]</f>
        <v>0</v>
      </c>
      <c r="Q493" s="820">
        <f>Tabla1[[#This Row],[Ejec Real Mes]]-Tabla1[[#This Row],[Program Entreg Mes]]</f>
        <v>0</v>
      </c>
    </row>
    <row r="494" spans="1:17">
      <c r="A494" s="824">
        <v>2</v>
      </c>
      <c r="B494" s="824" t="s">
        <v>2441</v>
      </c>
      <c r="C494" s="824" t="s">
        <v>2442</v>
      </c>
      <c r="D494" s="824" t="s">
        <v>63</v>
      </c>
      <c r="E494" s="824" t="s">
        <v>108</v>
      </c>
      <c r="F494" s="824">
        <v>6</v>
      </c>
      <c r="G494" s="824" t="s">
        <v>2448</v>
      </c>
      <c r="H494" s="824">
        <v>1</v>
      </c>
      <c r="I494" s="824">
        <v>0</v>
      </c>
      <c r="J494" s="824">
        <v>0</v>
      </c>
      <c r="K494" s="825">
        <v>0</v>
      </c>
      <c r="L494" s="825">
        <v>0</v>
      </c>
      <c r="M494" s="824">
        <v>0</v>
      </c>
      <c r="N494" s="824">
        <v>0</v>
      </c>
      <c r="O494" s="824" t="e">
        <v>#DIV/0!</v>
      </c>
      <c r="P494" s="820">
        <f>Tabla1[[#This Row],[Ejec Real Acumu]]-Tabla1[[#This Row],[Proyec Ejec Acumul]]</f>
        <v>0</v>
      </c>
      <c r="Q494" s="820">
        <f>Tabla1[[#This Row],[Ejec Real Mes]]-Tabla1[[#This Row],[Program Entreg Mes]]</f>
        <v>0</v>
      </c>
    </row>
    <row r="495" spans="1:17">
      <c r="A495" s="824">
        <v>3</v>
      </c>
      <c r="B495" s="824" t="s">
        <v>2441</v>
      </c>
      <c r="C495" s="824" t="s">
        <v>2442</v>
      </c>
      <c r="D495" s="824" t="s">
        <v>63</v>
      </c>
      <c r="E495" s="824" t="s">
        <v>2114</v>
      </c>
      <c r="F495" s="824">
        <v>6</v>
      </c>
      <c r="G495" s="824" t="s">
        <v>2448</v>
      </c>
      <c r="H495" s="824">
        <v>4</v>
      </c>
      <c r="I495" s="824">
        <v>2</v>
      </c>
      <c r="J495" s="824">
        <v>2</v>
      </c>
      <c r="K495" s="825">
        <v>0.5</v>
      </c>
      <c r="L495" s="825">
        <v>0.5</v>
      </c>
      <c r="M495" s="824">
        <v>1</v>
      </c>
      <c r="N495" s="824">
        <v>1</v>
      </c>
      <c r="O495" s="824">
        <v>1</v>
      </c>
      <c r="P495" s="820">
        <f>Tabla1[[#This Row],[Ejec Real Acumu]]-Tabla1[[#This Row],[Proyec Ejec Acumul]]</f>
        <v>0</v>
      </c>
      <c r="Q495" s="820">
        <f>Tabla1[[#This Row],[Ejec Real Mes]]-Tabla1[[#This Row],[Program Entreg Mes]]</f>
        <v>0</v>
      </c>
    </row>
    <row r="496" spans="1:17">
      <c r="A496" s="824">
        <v>4</v>
      </c>
      <c r="B496" s="824" t="s">
        <v>2441</v>
      </c>
      <c r="C496" s="824" t="s">
        <v>2442</v>
      </c>
      <c r="D496" s="824" t="s">
        <v>688</v>
      </c>
      <c r="E496" s="824" t="s">
        <v>685</v>
      </c>
      <c r="F496" s="824">
        <v>6</v>
      </c>
      <c r="G496" s="824" t="s">
        <v>2448</v>
      </c>
      <c r="H496" s="824">
        <v>4</v>
      </c>
      <c r="I496" s="824">
        <v>2</v>
      </c>
      <c r="J496" s="824">
        <v>2</v>
      </c>
      <c r="K496" s="825">
        <v>0.5</v>
      </c>
      <c r="L496" s="825">
        <v>0.5</v>
      </c>
      <c r="M496" s="824">
        <v>1</v>
      </c>
      <c r="N496" s="824">
        <v>1</v>
      </c>
      <c r="O496" s="824">
        <v>1</v>
      </c>
      <c r="P496" s="820">
        <f>Tabla1[[#This Row],[Ejec Real Acumu]]-Tabla1[[#This Row],[Proyec Ejec Acumul]]</f>
        <v>0</v>
      </c>
      <c r="Q496" s="820">
        <f>Tabla1[[#This Row],[Ejec Real Mes]]-Tabla1[[#This Row],[Program Entreg Mes]]</f>
        <v>0</v>
      </c>
    </row>
    <row r="497" spans="1:17">
      <c r="A497" s="824">
        <v>5</v>
      </c>
      <c r="B497" s="824" t="s">
        <v>2441</v>
      </c>
      <c r="C497" s="824" t="s">
        <v>2442</v>
      </c>
      <c r="D497" s="824" t="s">
        <v>688</v>
      </c>
      <c r="E497" s="824" t="s">
        <v>695</v>
      </c>
      <c r="F497" s="824">
        <v>6</v>
      </c>
      <c r="G497" s="824" t="s">
        <v>2448</v>
      </c>
      <c r="H497" s="824">
        <v>2</v>
      </c>
      <c r="I497" s="824">
        <v>0</v>
      </c>
      <c r="J497" s="824">
        <v>0</v>
      </c>
      <c r="K497" s="825">
        <v>0</v>
      </c>
      <c r="L497" s="825">
        <v>0</v>
      </c>
      <c r="M497" s="824">
        <v>0</v>
      </c>
      <c r="N497" s="824">
        <v>0</v>
      </c>
      <c r="O497" s="824" t="e">
        <v>#DIV/0!</v>
      </c>
      <c r="P497" s="820">
        <f>Tabla1[[#This Row],[Ejec Real Acumu]]-Tabla1[[#This Row],[Proyec Ejec Acumul]]</f>
        <v>0</v>
      </c>
      <c r="Q497" s="820">
        <f>Tabla1[[#This Row],[Ejec Real Mes]]-Tabla1[[#This Row],[Program Entreg Mes]]</f>
        <v>0</v>
      </c>
    </row>
    <row r="498" spans="1:17">
      <c r="A498" s="824">
        <v>6</v>
      </c>
      <c r="B498" s="824" t="s">
        <v>2441</v>
      </c>
      <c r="C498" s="824" t="s">
        <v>2442</v>
      </c>
      <c r="D498" s="824" t="s">
        <v>688</v>
      </c>
      <c r="E498" s="824" t="s">
        <v>700</v>
      </c>
      <c r="F498" s="824">
        <v>6</v>
      </c>
      <c r="G498" s="824" t="s">
        <v>2448</v>
      </c>
      <c r="H498" s="824">
        <v>2</v>
      </c>
      <c r="I498" s="824">
        <v>0</v>
      </c>
      <c r="J498" s="824">
        <v>0</v>
      </c>
      <c r="K498" s="825">
        <v>0</v>
      </c>
      <c r="L498" s="825">
        <v>0</v>
      </c>
      <c r="M498" s="824">
        <v>0</v>
      </c>
      <c r="N498" s="824">
        <v>0</v>
      </c>
      <c r="O498" s="824" t="e">
        <v>#DIV/0!</v>
      </c>
      <c r="P498" s="820">
        <f>Tabla1[[#This Row],[Ejec Real Acumu]]-Tabla1[[#This Row],[Proyec Ejec Acumul]]</f>
        <v>0</v>
      </c>
      <c r="Q498" s="820">
        <f>Tabla1[[#This Row],[Ejec Real Mes]]-Tabla1[[#This Row],[Program Entreg Mes]]</f>
        <v>0</v>
      </c>
    </row>
    <row r="499" spans="1:17">
      <c r="A499" s="824">
        <v>7</v>
      </c>
      <c r="B499" s="824" t="s">
        <v>2441</v>
      </c>
      <c r="C499" s="824" t="s">
        <v>2442</v>
      </c>
      <c r="D499" s="824" t="s">
        <v>688</v>
      </c>
      <c r="E499" s="824" t="s">
        <v>2120</v>
      </c>
      <c r="F499" s="824">
        <v>6</v>
      </c>
      <c r="G499" s="824" t="s">
        <v>2448</v>
      </c>
      <c r="H499" s="824">
        <v>47</v>
      </c>
      <c r="I499" s="824">
        <v>17</v>
      </c>
      <c r="J499" s="824">
        <v>16</v>
      </c>
      <c r="K499" s="825">
        <v>0.36170212765957449</v>
      </c>
      <c r="L499" s="825">
        <v>0.34042553191489361</v>
      </c>
      <c r="M499" s="824">
        <v>17</v>
      </c>
      <c r="N499" s="824">
        <v>16</v>
      </c>
      <c r="O499" s="824">
        <v>0.94117647058823528</v>
      </c>
      <c r="P499" s="820">
        <f>Tabla1[[#This Row],[Ejec Real Acumu]]-Tabla1[[#This Row],[Proyec Ejec Acumul]]</f>
        <v>-1</v>
      </c>
      <c r="Q499" s="820">
        <f>Tabla1[[#This Row],[Ejec Real Mes]]-Tabla1[[#This Row],[Program Entreg Mes]]</f>
        <v>-1</v>
      </c>
    </row>
    <row r="500" spans="1:17">
      <c r="A500" s="824">
        <v>8</v>
      </c>
      <c r="B500" s="824" t="s">
        <v>2441</v>
      </c>
      <c r="C500" s="824" t="s">
        <v>2442</v>
      </c>
      <c r="D500" s="824" t="s">
        <v>688</v>
      </c>
      <c r="E500" s="824" t="s">
        <v>711</v>
      </c>
      <c r="F500" s="824">
        <v>6</v>
      </c>
      <c r="G500" s="824" t="s">
        <v>2448</v>
      </c>
      <c r="H500" s="824">
        <v>25</v>
      </c>
      <c r="I500" s="824">
        <v>14</v>
      </c>
      <c r="J500" s="824">
        <v>14</v>
      </c>
      <c r="K500" s="825">
        <v>0.56000000000000005</v>
      </c>
      <c r="L500" s="825">
        <v>0.56000000000000005</v>
      </c>
      <c r="M500" s="824">
        <v>14</v>
      </c>
      <c r="N500" s="824">
        <v>14</v>
      </c>
      <c r="O500" s="824">
        <v>1</v>
      </c>
      <c r="P500" s="820">
        <f>Tabla1[[#This Row],[Ejec Real Acumu]]-Tabla1[[#This Row],[Proyec Ejec Acumul]]</f>
        <v>0</v>
      </c>
      <c r="Q500" s="820">
        <f>Tabla1[[#This Row],[Ejec Real Mes]]-Tabla1[[#This Row],[Program Entreg Mes]]</f>
        <v>0</v>
      </c>
    </row>
    <row r="501" spans="1:17">
      <c r="A501" s="824">
        <v>9</v>
      </c>
      <c r="B501" s="824" t="s">
        <v>2441</v>
      </c>
      <c r="C501" s="824" t="s">
        <v>2442</v>
      </c>
      <c r="D501" s="824" t="s">
        <v>688</v>
      </c>
      <c r="E501" s="824" t="s">
        <v>2128</v>
      </c>
      <c r="F501" s="824">
        <v>6</v>
      </c>
      <c r="G501" s="824" t="s">
        <v>2448</v>
      </c>
      <c r="H501" s="824">
        <v>4</v>
      </c>
      <c r="I501" s="824">
        <v>2</v>
      </c>
      <c r="J501" s="824">
        <v>2</v>
      </c>
      <c r="K501" s="825">
        <v>0.5</v>
      </c>
      <c r="L501" s="825">
        <v>0.5</v>
      </c>
      <c r="M501" s="824">
        <v>1</v>
      </c>
      <c r="N501" s="824">
        <v>1</v>
      </c>
      <c r="O501" s="824">
        <v>1</v>
      </c>
      <c r="P501" s="820">
        <f>Tabla1[[#This Row],[Ejec Real Acumu]]-Tabla1[[#This Row],[Proyec Ejec Acumul]]</f>
        <v>0</v>
      </c>
      <c r="Q501" s="820">
        <f>Tabla1[[#This Row],[Ejec Real Mes]]-Tabla1[[#This Row],[Program Entreg Mes]]</f>
        <v>0</v>
      </c>
    </row>
    <row r="502" spans="1:17">
      <c r="A502" s="824">
        <v>10</v>
      </c>
      <c r="B502" s="824" t="s">
        <v>2441</v>
      </c>
      <c r="C502" s="824" t="s">
        <v>2442</v>
      </c>
      <c r="D502" s="824" t="s">
        <v>688</v>
      </c>
      <c r="E502" s="824" t="s">
        <v>2129</v>
      </c>
      <c r="F502" s="824">
        <v>6</v>
      </c>
      <c r="G502" s="824" t="s">
        <v>2448</v>
      </c>
      <c r="H502" s="824">
        <v>4</v>
      </c>
      <c r="I502" s="824">
        <v>2</v>
      </c>
      <c r="J502" s="824">
        <v>1</v>
      </c>
      <c r="K502" s="825">
        <v>0.5</v>
      </c>
      <c r="L502" s="825">
        <v>0.25</v>
      </c>
      <c r="M502" s="824">
        <v>1</v>
      </c>
      <c r="N502" s="824">
        <v>1</v>
      </c>
      <c r="O502" s="824">
        <v>1</v>
      </c>
      <c r="P502" s="820">
        <f>Tabla1[[#This Row],[Ejec Real Acumu]]-Tabla1[[#This Row],[Proyec Ejec Acumul]]</f>
        <v>-1</v>
      </c>
      <c r="Q502" s="820">
        <f>Tabla1[[#This Row],[Ejec Real Mes]]-Tabla1[[#This Row],[Program Entreg Mes]]</f>
        <v>0</v>
      </c>
    </row>
    <row r="503" spans="1:17">
      <c r="A503" s="824">
        <v>11</v>
      </c>
      <c r="B503" s="824" t="s">
        <v>2441</v>
      </c>
      <c r="C503" s="824" t="s">
        <v>2442</v>
      </c>
      <c r="D503" s="824" t="s">
        <v>688</v>
      </c>
      <c r="E503" s="824" t="s">
        <v>755</v>
      </c>
      <c r="F503" s="824">
        <v>6</v>
      </c>
      <c r="G503" s="824" t="s">
        <v>2448</v>
      </c>
      <c r="H503" s="824">
        <v>2</v>
      </c>
      <c r="I503" s="824">
        <v>1</v>
      </c>
      <c r="J503" s="824">
        <v>1</v>
      </c>
      <c r="K503" s="825">
        <v>0.5</v>
      </c>
      <c r="L503" s="825">
        <v>0.5</v>
      </c>
      <c r="M503" s="824">
        <v>1</v>
      </c>
      <c r="N503" s="824">
        <v>1</v>
      </c>
      <c r="O503" s="824">
        <v>1</v>
      </c>
      <c r="P503" s="820">
        <f>Tabla1[[#This Row],[Ejec Real Acumu]]-Tabla1[[#This Row],[Proyec Ejec Acumul]]</f>
        <v>0</v>
      </c>
      <c r="Q503" s="820">
        <f>Tabla1[[#This Row],[Ejec Real Mes]]-Tabla1[[#This Row],[Program Entreg Mes]]</f>
        <v>0</v>
      </c>
    </row>
    <row r="504" spans="1:17">
      <c r="A504" s="824">
        <v>12</v>
      </c>
      <c r="B504" s="824" t="s">
        <v>2441</v>
      </c>
      <c r="C504" s="824" t="s">
        <v>2442</v>
      </c>
      <c r="D504" s="824" t="s">
        <v>688</v>
      </c>
      <c r="E504" s="824" t="s">
        <v>771</v>
      </c>
      <c r="F504" s="824">
        <v>6</v>
      </c>
      <c r="G504" s="824" t="s">
        <v>2448</v>
      </c>
      <c r="H504" s="824">
        <v>448</v>
      </c>
      <c r="I504" s="824">
        <v>205</v>
      </c>
      <c r="J504" s="824">
        <v>205</v>
      </c>
      <c r="K504" s="825">
        <v>0.4575892857142857</v>
      </c>
      <c r="L504" s="825">
        <v>0.4575892857142857</v>
      </c>
      <c r="M504" s="824">
        <v>205</v>
      </c>
      <c r="N504" s="824">
        <v>205</v>
      </c>
      <c r="O504" s="824">
        <v>1</v>
      </c>
      <c r="P504" s="820">
        <f>Tabla1[[#This Row],[Ejec Real Acumu]]-Tabla1[[#This Row],[Proyec Ejec Acumul]]</f>
        <v>0</v>
      </c>
      <c r="Q504" s="820">
        <f>Tabla1[[#This Row],[Ejec Real Mes]]-Tabla1[[#This Row],[Program Entreg Mes]]</f>
        <v>0</v>
      </c>
    </row>
    <row r="505" spans="1:17">
      <c r="A505" s="824">
        <v>13</v>
      </c>
      <c r="B505" s="824" t="s">
        <v>2441</v>
      </c>
      <c r="C505" s="824" t="s">
        <v>2442</v>
      </c>
      <c r="D505" s="824" t="s">
        <v>688</v>
      </c>
      <c r="E505" s="824" t="s">
        <v>989</v>
      </c>
      <c r="F505" s="824">
        <v>6</v>
      </c>
      <c r="G505" s="824" t="s">
        <v>2448</v>
      </c>
      <c r="H505" s="824">
        <v>4</v>
      </c>
      <c r="I505" s="824">
        <v>2</v>
      </c>
      <c r="J505" s="824">
        <v>2</v>
      </c>
      <c r="K505" s="825">
        <v>0.5</v>
      </c>
      <c r="L505" s="825">
        <v>0.5</v>
      </c>
      <c r="M505" s="824">
        <v>1</v>
      </c>
      <c r="N505" s="824">
        <v>1</v>
      </c>
      <c r="O505" s="824">
        <v>1</v>
      </c>
      <c r="P505" s="820">
        <f>Tabla1[[#This Row],[Ejec Real Acumu]]-Tabla1[[#This Row],[Proyec Ejec Acumul]]</f>
        <v>0</v>
      </c>
      <c r="Q505" s="820">
        <f>Tabla1[[#This Row],[Ejec Real Mes]]-Tabla1[[#This Row],[Program Entreg Mes]]</f>
        <v>0</v>
      </c>
    </row>
    <row r="506" spans="1:17">
      <c r="A506" s="824">
        <v>14</v>
      </c>
      <c r="B506" s="824" t="s">
        <v>2441</v>
      </c>
      <c r="C506" s="824" t="s">
        <v>2442</v>
      </c>
      <c r="D506" s="824" t="s">
        <v>688</v>
      </c>
      <c r="E506" s="824" t="s">
        <v>2135</v>
      </c>
      <c r="F506" s="824">
        <v>6</v>
      </c>
      <c r="G506" s="824" t="s">
        <v>2448</v>
      </c>
      <c r="H506" s="824">
        <v>89</v>
      </c>
      <c r="I506" s="824">
        <v>38</v>
      </c>
      <c r="J506" s="824">
        <v>38</v>
      </c>
      <c r="K506" s="825">
        <v>0.42696629213483145</v>
      </c>
      <c r="L506" s="825">
        <v>0.42696629213483145</v>
      </c>
      <c r="M506" s="824">
        <v>38</v>
      </c>
      <c r="N506" s="824">
        <v>38</v>
      </c>
      <c r="O506" s="824">
        <v>1</v>
      </c>
      <c r="P506" s="820">
        <f>Tabla1[[#This Row],[Ejec Real Acumu]]-Tabla1[[#This Row],[Proyec Ejec Acumul]]</f>
        <v>0</v>
      </c>
      <c r="Q506" s="820">
        <f>Tabla1[[#This Row],[Ejec Real Mes]]-Tabla1[[#This Row],[Program Entreg Mes]]</f>
        <v>0</v>
      </c>
    </row>
    <row r="507" spans="1:17">
      <c r="A507" s="824">
        <v>15</v>
      </c>
      <c r="B507" s="824" t="s">
        <v>2441</v>
      </c>
      <c r="C507" s="824" t="s">
        <v>2442</v>
      </c>
      <c r="D507" s="824" t="s">
        <v>688</v>
      </c>
      <c r="E507" s="824" t="s">
        <v>1003</v>
      </c>
      <c r="F507" s="824">
        <v>6</v>
      </c>
      <c r="G507" s="824" t="s">
        <v>2448</v>
      </c>
      <c r="H507" s="824">
        <v>4</v>
      </c>
      <c r="I507" s="824">
        <v>2</v>
      </c>
      <c r="J507" s="824">
        <v>2</v>
      </c>
      <c r="K507" s="825">
        <v>0.5</v>
      </c>
      <c r="L507" s="825">
        <v>0.5</v>
      </c>
      <c r="M507" s="824">
        <v>1</v>
      </c>
      <c r="N507" s="824">
        <v>1</v>
      </c>
      <c r="O507" s="824">
        <v>1</v>
      </c>
      <c r="P507" s="820">
        <f>Tabla1[[#This Row],[Ejec Real Acumu]]-Tabla1[[#This Row],[Proyec Ejec Acumul]]</f>
        <v>0</v>
      </c>
      <c r="Q507" s="820">
        <f>Tabla1[[#This Row],[Ejec Real Mes]]-Tabla1[[#This Row],[Program Entreg Mes]]</f>
        <v>0</v>
      </c>
    </row>
    <row r="508" spans="1:17">
      <c r="A508" s="824">
        <v>16</v>
      </c>
      <c r="B508" s="824" t="s">
        <v>2441</v>
      </c>
      <c r="C508" s="824" t="s">
        <v>2442</v>
      </c>
      <c r="D508" s="824" t="s">
        <v>688</v>
      </c>
      <c r="E508" s="824" t="s">
        <v>2140</v>
      </c>
      <c r="F508" s="824">
        <v>6</v>
      </c>
      <c r="G508" s="824" t="s">
        <v>2448</v>
      </c>
      <c r="H508" s="824">
        <v>4</v>
      </c>
      <c r="I508" s="824">
        <v>2</v>
      </c>
      <c r="J508" s="824">
        <v>2</v>
      </c>
      <c r="K508" s="825">
        <v>0.5</v>
      </c>
      <c r="L508" s="825">
        <v>0.5</v>
      </c>
      <c r="M508" s="824">
        <v>1</v>
      </c>
      <c r="N508" s="824">
        <v>1</v>
      </c>
      <c r="O508" s="824">
        <v>1</v>
      </c>
      <c r="P508" s="820">
        <f>Tabla1[[#This Row],[Ejec Real Acumu]]-Tabla1[[#This Row],[Proyec Ejec Acumul]]</f>
        <v>0</v>
      </c>
      <c r="Q508" s="820">
        <f>Tabla1[[#This Row],[Ejec Real Mes]]-Tabla1[[#This Row],[Program Entreg Mes]]</f>
        <v>0</v>
      </c>
    </row>
    <row r="509" spans="1:17">
      <c r="A509" s="824">
        <v>17</v>
      </c>
      <c r="B509" s="824" t="s">
        <v>2441</v>
      </c>
      <c r="C509" s="824" t="s">
        <v>2442</v>
      </c>
      <c r="D509" s="824" t="s">
        <v>688</v>
      </c>
      <c r="E509" s="824" t="s">
        <v>2143</v>
      </c>
      <c r="F509" s="824">
        <v>6</v>
      </c>
      <c r="G509" s="824" t="s">
        <v>2448</v>
      </c>
      <c r="H509" s="824">
        <v>12</v>
      </c>
      <c r="I509" s="824">
        <v>6</v>
      </c>
      <c r="J509" s="824">
        <v>6</v>
      </c>
      <c r="K509" s="825">
        <v>0.5</v>
      </c>
      <c r="L509" s="825">
        <v>0.5</v>
      </c>
      <c r="M509" s="824">
        <v>1</v>
      </c>
      <c r="N509" s="824">
        <v>1</v>
      </c>
      <c r="O509" s="824">
        <v>1</v>
      </c>
      <c r="P509" s="820">
        <f>Tabla1[[#This Row],[Ejec Real Acumu]]-Tabla1[[#This Row],[Proyec Ejec Acumul]]</f>
        <v>0</v>
      </c>
      <c r="Q509" s="820">
        <f>Tabla1[[#This Row],[Ejec Real Mes]]-Tabla1[[#This Row],[Program Entreg Mes]]</f>
        <v>0</v>
      </c>
    </row>
    <row r="510" spans="1:17">
      <c r="A510" s="824">
        <v>18</v>
      </c>
      <c r="B510" s="824" t="s">
        <v>2441</v>
      </c>
      <c r="C510" s="824" t="s">
        <v>2442</v>
      </c>
      <c r="D510" s="824" t="s">
        <v>93</v>
      </c>
      <c r="E510" s="824" t="s">
        <v>2153</v>
      </c>
      <c r="F510" s="824">
        <v>6</v>
      </c>
      <c r="G510" s="824" t="s">
        <v>2448</v>
      </c>
      <c r="H510" s="824">
        <v>1</v>
      </c>
      <c r="I510" s="824">
        <v>0</v>
      </c>
      <c r="J510" s="824">
        <v>0</v>
      </c>
      <c r="K510" s="825">
        <v>0</v>
      </c>
      <c r="L510" s="825">
        <v>0</v>
      </c>
      <c r="M510" s="824">
        <v>0</v>
      </c>
      <c r="N510" s="824">
        <v>0</v>
      </c>
      <c r="O510" s="824" t="e">
        <v>#DIV/0!</v>
      </c>
      <c r="P510" s="820">
        <f>Tabla1[[#This Row],[Ejec Real Acumu]]-Tabla1[[#This Row],[Proyec Ejec Acumul]]</f>
        <v>0</v>
      </c>
      <c r="Q510" s="820">
        <f>Tabla1[[#This Row],[Ejec Real Mes]]-Tabla1[[#This Row],[Program Entreg Mes]]</f>
        <v>0</v>
      </c>
    </row>
    <row r="511" spans="1:17">
      <c r="A511" s="824">
        <v>19</v>
      </c>
      <c r="B511" s="824" t="s">
        <v>2441</v>
      </c>
      <c r="C511" s="824" t="s">
        <v>2442</v>
      </c>
      <c r="D511" s="824" t="s">
        <v>93</v>
      </c>
      <c r="E511" s="824" t="s">
        <v>97</v>
      </c>
      <c r="F511" s="824">
        <v>6</v>
      </c>
      <c r="G511" s="824" t="s">
        <v>2448</v>
      </c>
      <c r="H511" s="824">
        <v>2</v>
      </c>
      <c r="I511" s="824">
        <v>0</v>
      </c>
      <c r="J511" s="824">
        <v>0</v>
      </c>
      <c r="K511" s="825">
        <v>0</v>
      </c>
      <c r="L511" s="825">
        <v>0</v>
      </c>
      <c r="M511" s="824">
        <v>0</v>
      </c>
      <c r="N511" s="824">
        <v>0</v>
      </c>
      <c r="O511" s="824" t="e">
        <v>#DIV/0!</v>
      </c>
      <c r="P511" s="820">
        <f>Tabla1[[#This Row],[Ejec Real Acumu]]-Tabla1[[#This Row],[Proyec Ejec Acumul]]</f>
        <v>0</v>
      </c>
      <c r="Q511" s="820">
        <f>Tabla1[[#This Row],[Ejec Real Mes]]-Tabla1[[#This Row],[Program Entreg Mes]]</f>
        <v>0</v>
      </c>
    </row>
    <row r="512" spans="1:17">
      <c r="A512" s="824">
        <v>20</v>
      </c>
      <c r="B512" s="824" t="s">
        <v>2441</v>
      </c>
      <c r="C512" s="824" t="s">
        <v>2442</v>
      </c>
      <c r="D512" s="824" t="s">
        <v>93</v>
      </c>
      <c r="E512" s="824" t="s">
        <v>127</v>
      </c>
      <c r="F512" s="824">
        <v>6</v>
      </c>
      <c r="G512" s="824" t="s">
        <v>2448</v>
      </c>
      <c r="H512" s="824">
        <v>7</v>
      </c>
      <c r="I512" s="824">
        <v>0</v>
      </c>
      <c r="J512" s="824">
        <v>0</v>
      </c>
      <c r="K512" s="825">
        <v>0</v>
      </c>
      <c r="L512" s="825">
        <v>0</v>
      </c>
      <c r="M512" s="824">
        <v>0</v>
      </c>
      <c r="N512" s="824">
        <v>0</v>
      </c>
      <c r="O512" s="824" t="e">
        <v>#DIV/0!</v>
      </c>
      <c r="P512" s="820">
        <f>Tabla1[[#This Row],[Ejec Real Acumu]]-Tabla1[[#This Row],[Proyec Ejec Acumul]]</f>
        <v>0</v>
      </c>
      <c r="Q512" s="820">
        <f>Tabla1[[#This Row],[Ejec Real Mes]]-Tabla1[[#This Row],[Program Entreg Mes]]</f>
        <v>0</v>
      </c>
    </row>
    <row r="513" spans="1:17">
      <c r="A513" s="824">
        <v>21</v>
      </c>
      <c r="B513" s="824" t="s">
        <v>2441</v>
      </c>
      <c r="C513" s="824" t="s">
        <v>2442</v>
      </c>
      <c r="D513" s="824" t="s">
        <v>93</v>
      </c>
      <c r="E513" s="824" t="s">
        <v>135</v>
      </c>
      <c r="F513" s="824">
        <v>6</v>
      </c>
      <c r="G513" s="824" t="s">
        <v>2448</v>
      </c>
      <c r="H513" s="824">
        <v>6</v>
      </c>
      <c r="I513" s="824">
        <v>4</v>
      </c>
      <c r="J513" s="824">
        <v>4</v>
      </c>
      <c r="K513" s="825">
        <v>0.66666666666666663</v>
      </c>
      <c r="L513" s="825">
        <v>0.66666666666666663</v>
      </c>
      <c r="M513" s="824">
        <v>4</v>
      </c>
      <c r="N513" s="824">
        <v>4</v>
      </c>
      <c r="O513" s="824">
        <v>1</v>
      </c>
      <c r="P513" s="820">
        <f>Tabla1[[#This Row],[Ejec Real Acumu]]-Tabla1[[#This Row],[Proyec Ejec Acumul]]</f>
        <v>0</v>
      </c>
      <c r="Q513" s="820">
        <f>Tabla1[[#This Row],[Ejec Real Mes]]-Tabla1[[#This Row],[Program Entreg Mes]]</f>
        <v>0</v>
      </c>
    </row>
    <row r="514" spans="1:17">
      <c r="A514" s="824">
        <v>22</v>
      </c>
      <c r="B514" s="824" t="s">
        <v>2441</v>
      </c>
      <c r="C514" s="824" t="s">
        <v>2442</v>
      </c>
      <c r="D514" s="824" t="s">
        <v>93</v>
      </c>
      <c r="E514" s="824" t="s">
        <v>157</v>
      </c>
      <c r="F514" s="824">
        <v>6</v>
      </c>
      <c r="G514" s="824" t="s">
        <v>2448</v>
      </c>
      <c r="H514" s="824">
        <v>1</v>
      </c>
      <c r="I514" s="824">
        <v>1</v>
      </c>
      <c r="J514" s="824">
        <v>1</v>
      </c>
      <c r="K514" s="825">
        <v>1</v>
      </c>
      <c r="L514" s="825">
        <v>1</v>
      </c>
      <c r="M514" s="824">
        <v>0</v>
      </c>
      <c r="N514" s="824">
        <v>0</v>
      </c>
      <c r="O514" s="824" t="e">
        <v>#DIV/0!</v>
      </c>
      <c r="P514" s="820">
        <f>Tabla1[[#This Row],[Ejec Real Acumu]]-Tabla1[[#This Row],[Proyec Ejec Acumul]]</f>
        <v>0</v>
      </c>
      <c r="Q514" s="820">
        <f>Tabla1[[#This Row],[Ejec Real Mes]]-Tabla1[[#This Row],[Program Entreg Mes]]</f>
        <v>0</v>
      </c>
    </row>
    <row r="515" spans="1:17">
      <c r="A515" s="824">
        <v>23</v>
      </c>
      <c r="B515" s="824" t="s">
        <v>2441</v>
      </c>
      <c r="C515" s="824" t="s">
        <v>2442</v>
      </c>
      <c r="D515" s="824" t="s">
        <v>93</v>
      </c>
      <c r="E515" s="824" t="s">
        <v>902</v>
      </c>
      <c r="F515" s="824">
        <v>6</v>
      </c>
      <c r="G515" s="824" t="s">
        <v>2448</v>
      </c>
      <c r="H515" s="824">
        <v>3</v>
      </c>
      <c r="I515" s="824">
        <v>1</v>
      </c>
      <c r="J515" s="824">
        <v>1</v>
      </c>
      <c r="K515" s="825">
        <v>0.33333333333333331</v>
      </c>
      <c r="L515" s="825">
        <v>0.33333333333333331</v>
      </c>
      <c r="M515" s="824">
        <v>0</v>
      </c>
      <c r="N515" s="824">
        <v>0</v>
      </c>
      <c r="O515" s="824" t="e">
        <v>#DIV/0!</v>
      </c>
      <c r="P515" s="820">
        <f>Tabla1[[#This Row],[Ejec Real Acumu]]-Tabla1[[#This Row],[Proyec Ejec Acumul]]</f>
        <v>0</v>
      </c>
      <c r="Q515" s="820">
        <f>Tabla1[[#This Row],[Ejec Real Mes]]-Tabla1[[#This Row],[Program Entreg Mes]]</f>
        <v>0</v>
      </c>
    </row>
    <row r="516" spans="1:17">
      <c r="A516" s="824">
        <v>24</v>
      </c>
      <c r="B516" s="824" t="s">
        <v>2441</v>
      </c>
      <c r="C516" s="824" t="s">
        <v>2442</v>
      </c>
      <c r="D516" s="824" t="s">
        <v>93</v>
      </c>
      <c r="E516" s="824" t="s">
        <v>2163</v>
      </c>
      <c r="F516" s="824">
        <v>6</v>
      </c>
      <c r="G516" s="824" t="s">
        <v>2448</v>
      </c>
      <c r="H516" s="824">
        <v>1</v>
      </c>
      <c r="I516" s="824">
        <v>0</v>
      </c>
      <c r="J516" s="824">
        <v>0</v>
      </c>
      <c r="K516" s="825">
        <v>0</v>
      </c>
      <c r="L516" s="825">
        <v>0</v>
      </c>
      <c r="M516" s="824">
        <v>0</v>
      </c>
      <c r="N516" s="824">
        <v>0</v>
      </c>
      <c r="O516" s="824" t="e">
        <v>#DIV/0!</v>
      </c>
      <c r="P516" s="820">
        <f>Tabla1[[#This Row],[Ejec Real Acumu]]-Tabla1[[#This Row],[Proyec Ejec Acumul]]</f>
        <v>0</v>
      </c>
      <c r="Q516" s="820">
        <f>Tabla1[[#This Row],[Ejec Real Mes]]-Tabla1[[#This Row],[Program Entreg Mes]]</f>
        <v>0</v>
      </c>
    </row>
    <row r="517" spans="1:17">
      <c r="A517" s="824">
        <v>25</v>
      </c>
      <c r="B517" s="824" t="s">
        <v>2441</v>
      </c>
      <c r="C517" s="824" t="s">
        <v>2442</v>
      </c>
      <c r="D517" s="824" t="s">
        <v>93</v>
      </c>
      <c r="E517" s="824" t="s">
        <v>911</v>
      </c>
      <c r="F517" s="824">
        <v>6</v>
      </c>
      <c r="G517" s="824" t="s">
        <v>2448</v>
      </c>
      <c r="H517" s="824">
        <v>3</v>
      </c>
      <c r="I517" s="824">
        <v>2</v>
      </c>
      <c r="J517" s="824">
        <v>2</v>
      </c>
      <c r="K517" s="825">
        <v>0.66666666666666663</v>
      </c>
      <c r="L517" s="825">
        <v>0.66666666666666663</v>
      </c>
      <c r="M517" s="824">
        <v>0</v>
      </c>
      <c r="N517" s="824">
        <v>0</v>
      </c>
      <c r="O517" s="824" t="e">
        <v>#DIV/0!</v>
      </c>
      <c r="P517" s="820">
        <f>Tabla1[[#This Row],[Ejec Real Acumu]]-Tabla1[[#This Row],[Proyec Ejec Acumul]]</f>
        <v>0</v>
      </c>
      <c r="Q517" s="820">
        <f>Tabla1[[#This Row],[Ejec Real Mes]]-Tabla1[[#This Row],[Program Entreg Mes]]</f>
        <v>0</v>
      </c>
    </row>
    <row r="518" spans="1:17">
      <c r="A518" s="824">
        <v>26</v>
      </c>
      <c r="B518" s="824" t="s">
        <v>2441</v>
      </c>
      <c r="C518" s="824" t="s">
        <v>2442</v>
      </c>
      <c r="D518" s="824" t="s">
        <v>93</v>
      </c>
      <c r="E518" s="824" t="s">
        <v>916</v>
      </c>
      <c r="F518" s="824">
        <v>6</v>
      </c>
      <c r="G518" s="824" t="s">
        <v>2448</v>
      </c>
      <c r="H518" s="824">
        <v>4</v>
      </c>
      <c r="I518" s="824">
        <v>2</v>
      </c>
      <c r="J518" s="824">
        <v>2</v>
      </c>
      <c r="K518" s="825">
        <v>0.5</v>
      </c>
      <c r="L518" s="825">
        <v>0.5</v>
      </c>
      <c r="M518" s="824">
        <v>0</v>
      </c>
      <c r="N518" s="824">
        <v>0</v>
      </c>
      <c r="O518" s="824" t="e">
        <v>#DIV/0!</v>
      </c>
      <c r="P518" s="820">
        <f>Tabla1[[#This Row],[Ejec Real Acumu]]-Tabla1[[#This Row],[Proyec Ejec Acumul]]</f>
        <v>0</v>
      </c>
      <c r="Q518" s="820">
        <f>Tabla1[[#This Row],[Ejec Real Mes]]-Tabla1[[#This Row],[Program Entreg Mes]]</f>
        <v>0</v>
      </c>
    </row>
    <row r="519" spans="1:17">
      <c r="A519" s="824">
        <v>27</v>
      </c>
      <c r="B519" s="824" t="s">
        <v>2441</v>
      </c>
      <c r="C519" s="824" t="s">
        <v>2442</v>
      </c>
      <c r="D519" s="824" t="s">
        <v>93</v>
      </c>
      <c r="E519" s="824" t="s">
        <v>921</v>
      </c>
      <c r="F519" s="824">
        <v>6</v>
      </c>
      <c r="G519" s="824" t="s">
        <v>2448</v>
      </c>
      <c r="H519" s="824">
        <v>2</v>
      </c>
      <c r="I519" s="824">
        <v>1</v>
      </c>
      <c r="J519" s="824">
        <v>1</v>
      </c>
      <c r="K519" s="825">
        <v>0.5</v>
      </c>
      <c r="L519" s="825">
        <v>0.5</v>
      </c>
      <c r="M519" s="824">
        <v>1</v>
      </c>
      <c r="N519" s="824">
        <v>1</v>
      </c>
      <c r="O519" s="824">
        <v>1</v>
      </c>
      <c r="P519" s="820">
        <f>Tabla1[[#This Row],[Ejec Real Acumu]]-Tabla1[[#This Row],[Proyec Ejec Acumul]]</f>
        <v>0</v>
      </c>
      <c r="Q519" s="820">
        <f>Tabla1[[#This Row],[Ejec Real Mes]]-Tabla1[[#This Row],[Program Entreg Mes]]</f>
        <v>0</v>
      </c>
    </row>
    <row r="520" spans="1:17">
      <c r="A520" s="824">
        <v>28</v>
      </c>
      <c r="B520" s="824" t="s">
        <v>2441</v>
      </c>
      <c r="C520" s="824" t="s">
        <v>2442</v>
      </c>
      <c r="D520" s="824" t="s">
        <v>93</v>
      </c>
      <c r="E520" s="824" t="s">
        <v>2172</v>
      </c>
      <c r="F520" s="824">
        <v>6</v>
      </c>
      <c r="G520" s="824" t="s">
        <v>2448</v>
      </c>
      <c r="H520" s="824">
        <v>3</v>
      </c>
      <c r="I520" s="824">
        <v>1</v>
      </c>
      <c r="J520" s="824">
        <v>1</v>
      </c>
      <c r="K520" s="825">
        <v>0.33333333333333331</v>
      </c>
      <c r="L520" s="825">
        <v>0.33333333333333331</v>
      </c>
      <c r="M520" s="824">
        <v>0</v>
      </c>
      <c r="N520" s="824">
        <v>0</v>
      </c>
      <c r="O520" s="824" t="e">
        <v>#DIV/0!</v>
      </c>
      <c r="P520" s="820">
        <f>Tabla1[[#This Row],[Ejec Real Acumu]]-Tabla1[[#This Row],[Proyec Ejec Acumul]]</f>
        <v>0</v>
      </c>
      <c r="Q520" s="820">
        <f>Tabla1[[#This Row],[Ejec Real Mes]]-Tabla1[[#This Row],[Program Entreg Mes]]</f>
        <v>0</v>
      </c>
    </row>
    <row r="521" spans="1:17">
      <c r="A521" s="824">
        <v>29</v>
      </c>
      <c r="B521" s="824" t="s">
        <v>2441</v>
      </c>
      <c r="C521" s="824" t="s">
        <v>2442</v>
      </c>
      <c r="D521" s="824" t="s">
        <v>93</v>
      </c>
      <c r="E521" s="824" t="s">
        <v>951</v>
      </c>
      <c r="F521" s="824">
        <v>6</v>
      </c>
      <c r="G521" s="824" t="s">
        <v>2448</v>
      </c>
      <c r="H521" s="824">
        <v>2</v>
      </c>
      <c r="I521" s="824">
        <v>1</v>
      </c>
      <c r="J521" s="824">
        <v>1</v>
      </c>
      <c r="K521" s="825">
        <v>0.5</v>
      </c>
      <c r="L521" s="825">
        <v>0.5</v>
      </c>
      <c r="M521" s="824">
        <v>0</v>
      </c>
      <c r="N521" s="824">
        <v>0</v>
      </c>
      <c r="O521" s="824" t="e">
        <v>#DIV/0!</v>
      </c>
      <c r="P521" s="820">
        <f>Tabla1[[#This Row],[Ejec Real Acumu]]-Tabla1[[#This Row],[Proyec Ejec Acumul]]</f>
        <v>0</v>
      </c>
      <c r="Q521" s="820">
        <f>Tabla1[[#This Row],[Ejec Real Mes]]-Tabla1[[#This Row],[Program Entreg Mes]]</f>
        <v>0</v>
      </c>
    </row>
    <row r="522" spans="1:17">
      <c r="A522" s="824">
        <v>30</v>
      </c>
      <c r="B522" s="824" t="s">
        <v>2441</v>
      </c>
      <c r="C522" s="824" t="s">
        <v>2442</v>
      </c>
      <c r="D522" s="824" t="s">
        <v>93</v>
      </c>
      <c r="E522" s="824" t="s">
        <v>2178</v>
      </c>
      <c r="F522" s="824">
        <v>6</v>
      </c>
      <c r="G522" s="824" t="s">
        <v>2448</v>
      </c>
      <c r="H522" s="824">
        <v>1</v>
      </c>
      <c r="I522" s="824">
        <v>0</v>
      </c>
      <c r="J522" s="824">
        <v>0</v>
      </c>
      <c r="K522" s="825">
        <v>0</v>
      </c>
      <c r="L522" s="825">
        <v>0</v>
      </c>
      <c r="M522" s="824">
        <v>0</v>
      </c>
      <c r="N522" s="824">
        <v>0</v>
      </c>
      <c r="O522" s="824" t="e">
        <v>#DIV/0!</v>
      </c>
      <c r="P522" s="820">
        <f>Tabla1[[#This Row],[Ejec Real Acumu]]-Tabla1[[#This Row],[Proyec Ejec Acumul]]</f>
        <v>0</v>
      </c>
      <c r="Q522" s="820">
        <f>Tabla1[[#This Row],[Ejec Real Mes]]-Tabla1[[#This Row],[Program Entreg Mes]]</f>
        <v>0</v>
      </c>
    </row>
    <row r="523" spans="1:17">
      <c r="A523" s="824">
        <v>31</v>
      </c>
      <c r="B523" s="824" t="s">
        <v>2441</v>
      </c>
      <c r="C523" s="824" t="s">
        <v>2442</v>
      </c>
      <c r="D523" s="824" t="s">
        <v>93</v>
      </c>
      <c r="E523" s="824" t="s">
        <v>2180</v>
      </c>
      <c r="F523" s="824">
        <v>6</v>
      </c>
      <c r="G523" s="824" t="s">
        <v>2448</v>
      </c>
      <c r="H523" s="824">
        <v>69</v>
      </c>
      <c r="I523" s="824">
        <v>20</v>
      </c>
      <c r="J523" s="824">
        <v>20</v>
      </c>
      <c r="K523" s="825">
        <v>0.28985507246376813</v>
      </c>
      <c r="L523" s="825">
        <v>0.28985507246376813</v>
      </c>
      <c r="M523" s="824">
        <v>6</v>
      </c>
      <c r="N523" s="824">
        <v>6</v>
      </c>
      <c r="O523" s="824">
        <v>1</v>
      </c>
      <c r="P523" s="820">
        <f>Tabla1[[#This Row],[Ejec Real Acumu]]-Tabla1[[#This Row],[Proyec Ejec Acumul]]</f>
        <v>0</v>
      </c>
      <c r="Q523" s="820">
        <f>Tabla1[[#This Row],[Ejec Real Mes]]-Tabla1[[#This Row],[Program Entreg Mes]]</f>
        <v>0</v>
      </c>
    </row>
    <row r="524" spans="1:17">
      <c r="A524" s="824">
        <v>32</v>
      </c>
      <c r="B524" s="824" t="s">
        <v>2441</v>
      </c>
      <c r="C524" s="824" t="s">
        <v>2442</v>
      </c>
      <c r="D524" s="824" t="s">
        <v>93</v>
      </c>
      <c r="E524" s="824" t="s">
        <v>2188</v>
      </c>
      <c r="F524" s="824">
        <v>6</v>
      </c>
      <c r="G524" s="824" t="s">
        <v>2448</v>
      </c>
      <c r="H524" s="824">
        <v>12</v>
      </c>
      <c r="I524" s="824">
        <v>7</v>
      </c>
      <c r="J524" s="824">
        <v>7</v>
      </c>
      <c r="K524" s="825">
        <v>0.58333333333333337</v>
      </c>
      <c r="L524" s="825">
        <v>0.58333333333333337</v>
      </c>
      <c r="M524" s="824">
        <v>1</v>
      </c>
      <c r="N524" s="824">
        <v>1</v>
      </c>
      <c r="O524" s="824">
        <v>1</v>
      </c>
      <c r="P524" s="820">
        <f>Tabla1[[#This Row],[Ejec Real Acumu]]-Tabla1[[#This Row],[Proyec Ejec Acumul]]</f>
        <v>0</v>
      </c>
      <c r="Q524" s="820">
        <f>Tabla1[[#This Row],[Ejec Real Mes]]-Tabla1[[#This Row],[Program Entreg Mes]]</f>
        <v>0</v>
      </c>
    </row>
    <row r="525" spans="1:17">
      <c r="A525" s="824">
        <v>33</v>
      </c>
      <c r="B525" s="824" t="s">
        <v>2441</v>
      </c>
      <c r="C525" s="824" t="s">
        <v>2442</v>
      </c>
      <c r="D525" s="824" t="s">
        <v>93</v>
      </c>
      <c r="E525" s="824" t="s">
        <v>2198</v>
      </c>
      <c r="F525" s="824">
        <v>6</v>
      </c>
      <c r="G525" s="824" t="s">
        <v>2448</v>
      </c>
      <c r="H525" s="824">
        <v>12</v>
      </c>
      <c r="I525" s="824">
        <v>7</v>
      </c>
      <c r="J525" s="824">
        <v>7</v>
      </c>
      <c r="K525" s="825">
        <v>0.58333333333333337</v>
      </c>
      <c r="L525" s="825">
        <v>0.58333333333333337</v>
      </c>
      <c r="M525" s="824">
        <v>1</v>
      </c>
      <c r="N525" s="824">
        <v>1</v>
      </c>
      <c r="O525" s="824">
        <v>1</v>
      </c>
      <c r="P525" s="820">
        <f>Tabla1[[#This Row],[Ejec Real Acumu]]-Tabla1[[#This Row],[Proyec Ejec Acumul]]</f>
        <v>0</v>
      </c>
      <c r="Q525" s="820">
        <f>Tabla1[[#This Row],[Ejec Real Mes]]-Tabla1[[#This Row],[Program Entreg Mes]]</f>
        <v>0</v>
      </c>
    </row>
    <row r="526" spans="1:17">
      <c r="A526" s="824">
        <v>34</v>
      </c>
      <c r="B526" s="824" t="s">
        <v>2441</v>
      </c>
      <c r="C526" s="824" t="s">
        <v>2442</v>
      </c>
      <c r="D526" s="824" t="s">
        <v>93</v>
      </c>
      <c r="E526" s="824" t="s">
        <v>2209</v>
      </c>
      <c r="F526" s="824">
        <v>6</v>
      </c>
      <c r="G526" s="824" t="s">
        <v>2448</v>
      </c>
      <c r="H526" s="824">
        <v>1</v>
      </c>
      <c r="I526" s="824">
        <v>0</v>
      </c>
      <c r="J526" s="824">
        <v>0</v>
      </c>
      <c r="K526" s="825">
        <v>0</v>
      </c>
      <c r="L526" s="825">
        <v>0</v>
      </c>
      <c r="M526" s="824">
        <v>0</v>
      </c>
      <c r="N526" s="824">
        <v>0</v>
      </c>
      <c r="O526" s="824" t="e">
        <v>#DIV/0!</v>
      </c>
      <c r="P526" s="820">
        <f>Tabla1[[#This Row],[Ejec Real Acumu]]-Tabla1[[#This Row],[Proyec Ejec Acumul]]</f>
        <v>0</v>
      </c>
      <c r="Q526" s="820">
        <f>Tabla1[[#This Row],[Ejec Real Mes]]-Tabla1[[#This Row],[Program Entreg Mes]]</f>
        <v>0</v>
      </c>
    </row>
    <row r="527" spans="1:17">
      <c r="A527" s="824">
        <v>35</v>
      </c>
      <c r="B527" s="824" t="s">
        <v>2441</v>
      </c>
      <c r="C527" s="824" t="s">
        <v>2442</v>
      </c>
      <c r="D527" s="824" t="s">
        <v>93</v>
      </c>
      <c r="E527" s="824" t="s">
        <v>2211</v>
      </c>
      <c r="F527" s="824">
        <v>6</v>
      </c>
      <c r="G527" s="824" t="s">
        <v>2448</v>
      </c>
      <c r="H527" s="824">
        <v>13</v>
      </c>
      <c r="I527" s="824">
        <v>0</v>
      </c>
      <c r="J527" s="824">
        <v>0</v>
      </c>
      <c r="K527" s="825">
        <v>0</v>
      </c>
      <c r="L527" s="825">
        <v>0</v>
      </c>
      <c r="M527" s="824">
        <v>0</v>
      </c>
      <c r="N527" s="824">
        <v>0</v>
      </c>
      <c r="O527" s="824" t="e">
        <v>#DIV/0!</v>
      </c>
      <c r="P527" s="820">
        <f>Tabla1[[#This Row],[Ejec Real Acumu]]-Tabla1[[#This Row],[Proyec Ejec Acumul]]</f>
        <v>0</v>
      </c>
      <c r="Q527" s="820">
        <f>Tabla1[[#This Row],[Ejec Real Mes]]-Tabla1[[#This Row],[Program Entreg Mes]]</f>
        <v>0</v>
      </c>
    </row>
    <row r="528" spans="1:17">
      <c r="A528" s="824">
        <v>36</v>
      </c>
      <c r="B528" s="824" t="s">
        <v>2441</v>
      </c>
      <c r="C528" s="824" t="s">
        <v>2442</v>
      </c>
      <c r="D528" s="824" t="s">
        <v>76</v>
      </c>
      <c r="E528" s="824" t="s">
        <v>2213</v>
      </c>
      <c r="F528" s="824">
        <v>6</v>
      </c>
      <c r="G528" s="824" t="s">
        <v>2448</v>
      </c>
      <c r="H528" s="824">
        <v>3</v>
      </c>
      <c r="I528" s="824">
        <v>1</v>
      </c>
      <c r="J528" s="824">
        <v>1</v>
      </c>
      <c r="K528" s="825">
        <v>0.33333333333333331</v>
      </c>
      <c r="L528" s="825">
        <v>0.33333333333333331</v>
      </c>
      <c r="M528" s="824">
        <v>1</v>
      </c>
      <c r="N528" s="824">
        <v>1</v>
      </c>
      <c r="O528" s="824">
        <v>1</v>
      </c>
      <c r="P528" s="820">
        <f>Tabla1[[#This Row],[Ejec Real Acumu]]-Tabla1[[#This Row],[Proyec Ejec Acumul]]</f>
        <v>0</v>
      </c>
      <c r="Q528" s="820">
        <f>Tabla1[[#This Row],[Ejec Real Mes]]-Tabla1[[#This Row],[Program Entreg Mes]]</f>
        <v>0</v>
      </c>
    </row>
    <row r="529" spans="1:17">
      <c r="A529" s="824">
        <v>37</v>
      </c>
      <c r="B529" s="824" t="s">
        <v>2441</v>
      </c>
      <c r="C529" s="824" t="s">
        <v>2442</v>
      </c>
      <c r="D529" s="824" t="s">
        <v>76</v>
      </c>
      <c r="E529" s="824" t="s">
        <v>2217</v>
      </c>
      <c r="F529" s="824">
        <v>6</v>
      </c>
      <c r="G529" s="824" t="s">
        <v>2448</v>
      </c>
      <c r="H529" s="824">
        <v>1</v>
      </c>
      <c r="I529" s="824">
        <v>0</v>
      </c>
      <c r="J529" s="824">
        <v>0</v>
      </c>
      <c r="K529" s="825">
        <v>0</v>
      </c>
      <c r="L529" s="825">
        <v>0</v>
      </c>
      <c r="M529" s="824">
        <v>0</v>
      </c>
      <c r="N529" s="824">
        <v>0</v>
      </c>
      <c r="O529" s="824" t="e">
        <v>#DIV/0!</v>
      </c>
      <c r="P529" s="820">
        <f>Tabla1[[#This Row],[Ejec Real Acumu]]-Tabla1[[#This Row],[Proyec Ejec Acumul]]</f>
        <v>0</v>
      </c>
      <c r="Q529" s="820">
        <f>Tabla1[[#This Row],[Ejec Real Mes]]-Tabla1[[#This Row],[Program Entreg Mes]]</f>
        <v>0</v>
      </c>
    </row>
    <row r="530" spans="1:17">
      <c r="A530" s="824">
        <v>38</v>
      </c>
      <c r="B530" s="824" t="s">
        <v>2441</v>
      </c>
      <c r="C530" s="824" t="s">
        <v>2442</v>
      </c>
      <c r="D530" s="824" t="s">
        <v>76</v>
      </c>
      <c r="E530" s="824" t="s">
        <v>2221</v>
      </c>
      <c r="F530" s="824">
        <v>6</v>
      </c>
      <c r="G530" s="824" t="s">
        <v>2448</v>
      </c>
      <c r="H530" s="824">
        <v>3</v>
      </c>
      <c r="I530" s="824">
        <v>1</v>
      </c>
      <c r="J530" s="824">
        <v>1</v>
      </c>
      <c r="K530" s="825">
        <v>0.33333333333333331</v>
      </c>
      <c r="L530" s="825">
        <v>0.33333333333333331</v>
      </c>
      <c r="M530" s="824">
        <v>1</v>
      </c>
      <c r="N530" s="824">
        <v>1</v>
      </c>
      <c r="O530" s="824">
        <v>1</v>
      </c>
      <c r="P530" s="820">
        <f>Tabla1[[#This Row],[Ejec Real Acumu]]-Tabla1[[#This Row],[Proyec Ejec Acumul]]</f>
        <v>0</v>
      </c>
      <c r="Q530" s="820">
        <f>Tabla1[[#This Row],[Ejec Real Mes]]-Tabla1[[#This Row],[Program Entreg Mes]]</f>
        <v>0</v>
      </c>
    </row>
    <row r="531" spans="1:17">
      <c r="A531" s="824">
        <v>39</v>
      </c>
      <c r="B531" s="824" t="s">
        <v>2441</v>
      </c>
      <c r="C531" s="824" t="s">
        <v>2442</v>
      </c>
      <c r="D531" s="824" t="s">
        <v>76</v>
      </c>
      <c r="E531" s="824" t="s">
        <v>2226</v>
      </c>
      <c r="F531" s="824">
        <v>6</v>
      </c>
      <c r="G531" s="824" t="s">
        <v>2448</v>
      </c>
      <c r="H531" s="824">
        <v>3</v>
      </c>
      <c r="I531" s="824">
        <v>1</v>
      </c>
      <c r="J531" s="824">
        <v>1</v>
      </c>
      <c r="K531" s="825">
        <v>0.33333333333333331</v>
      </c>
      <c r="L531" s="825">
        <v>0.33333333333333331</v>
      </c>
      <c r="M531" s="824">
        <v>1</v>
      </c>
      <c r="N531" s="824">
        <v>1</v>
      </c>
      <c r="O531" s="824">
        <v>1</v>
      </c>
      <c r="P531" s="820">
        <f>Tabla1[[#This Row],[Ejec Real Acumu]]-Tabla1[[#This Row],[Proyec Ejec Acumul]]</f>
        <v>0</v>
      </c>
      <c r="Q531" s="820">
        <f>Tabla1[[#This Row],[Ejec Real Mes]]-Tabla1[[#This Row],[Program Entreg Mes]]</f>
        <v>0</v>
      </c>
    </row>
    <row r="532" spans="1:17">
      <c r="A532" s="824">
        <v>40</v>
      </c>
      <c r="B532" s="824" t="s">
        <v>2441</v>
      </c>
      <c r="C532" s="824" t="s">
        <v>2442</v>
      </c>
      <c r="D532" s="824" t="s">
        <v>76</v>
      </c>
      <c r="E532" s="824" t="s">
        <v>2230</v>
      </c>
      <c r="F532" s="824">
        <v>6</v>
      </c>
      <c r="G532" s="824" t="s">
        <v>2448</v>
      </c>
      <c r="H532" s="824">
        <v>4</v>
      </c>
      <c r="I532" s="824">
        <v>2</v>
      </c>
      <c r="J532" s="824">
        <v>2</v>
      </c>
      <c r="K532" s="825">
        <v>0.5</v>
      </c>
      <c r="L532" s="825">
        <v>0.5</v>
      </c>
      <c r="M532" s="824">
        <v>1</v>
      </c>
      <c r="N532" s="824">
        <v>1</v>
      </c>
      <c r="O532" s="824">
        <v>1</v>
      </c>
      <c r="P532" s="820">
        <f>Tabla1[[#This Row],[Ejec Real Acumu]]-Tabla1[[#This Row],[Proyec Ejec Acumul]]</f>
        <v>0</v>
      </c>
      <c r="Q532" s="820">
        <f>Tabla1[[#This Row],[Ejec Real Mes]]-Tabla1[[#This Row],[Program Entreg Mes]]</f>
        <v>0</v>
      </c>
    </row>
    <row r="533" spans="1:17">
      <c r="A533" s="824">
        <v>41</v>
      </c>
      <c r="B533" s="824" t="s">
        <v>2441</v>
      </c>
      <c r="C533" s="824" t="s">
        <v>2442</v>
      </c>
      <c r="D533" s="824" t="s">
        <v>76</v>
      </c>
      <c r="E533" s="824" t="s">
        <v>2234</v>
      </c>
      <c r="F533" s="824">
        <v>6</v>
      </c>
      <c r="G533" s="824" t="s">
        <v>2448</v>
      </c>
      <c r="H533" s="824">
        <v>4</v>
      </c>
      <c r="I533" s="824">
        <v>2</v>
      </c>
      <c r="J533" s="824">
        <v>2</v>
      </c>
      <c r="K533" s="825">
        <v>0.5</v>
      </c>
      <c r="L533" s="825">
        <v>0.5</v>
      </c>
      <c r="M533" s="824">
        <v>1</v>
      </c>
      <c r="N533" s="824">
        <v>1</v>
      </c>
      <c r="O533" s="824">
        <v>1</v>
      </c>
      <c r="P533" s="820">
        <f>Tabla1[[#This Row],[Ejec Real Acumu]]-Tabla1[[#This Row],[Proyec Ejec Acumul]]</f>
        <v>0</v>
      </c>
      <c r="Q533" s="820">
        <f>Tabla1[[#This Row],[Ejec Real Mes]]-Tabla1[[#This Row],[Program Entreg Mes]]</f>
        <v>0</v>
      </c>
    </row>
    <row r="534" spans="1:17">
      <c r="A534" s="824">
        <v>42</v>
      </c>
      <c r="B534" s="824" t="s">
        <v>2441</v>
      </c>
      <c r="C534" s="824" t="s">
        <v>2442</v>
      </c>
      <c r="D534" s="824" t="s">
        <v>76</v>
      </c>
      <c r="E534" s="824" t="s">
        <v>2239</v>
      </c>
      <c r="F534" s="824">
        <v>6</v>
      </c>
      <c r="G534" s="824" t="s">
        <v>2448</v>
      </c>
      <c r="H534" s="824">
        <v>1</v>
      </c>
      <c r="I534" s="824">
        <v>1</v>
      </c>
      <c r="J534" s="824">
        <v>1</v>
      </c>
      <c r="K534" s="825">
        <v>1</v>
      </c>
      <c r="L534" s="825">
        <v>1</v>
      </c>
      <c r="M534" s="824">
        <v>1</v>
      </c>
      <c r="N534" s="824">
        <v>1</v>
      </c>
      <c r="O534" s="824">
        <v>1</v>
      </c>
      <c r="P534" s="820">
        <f>Tabla1[[#This Row],[Ejec Real Acumu]]-Tabla1[[#This Row],[Proyec Ejec Acumul]]</f>
        <v>0</v>
      </c>
      <c r="Q534" s="820">
        <f>Tabla1[[#This Row],[Ejec Real Mes]]-Tabla1[[#This Row],[Program Entreg Mes]]</f>
        <v>0</v>
      </c>
    </row>
    <row r="535" spans="1:17">
      <c r="A535" s="824">
        <v>43</v>
      </c>
      <c r="B535" s="824" t="s">
        <v>2441</v>
      </c>
      <c r="C535" s="824" t="s">
        <v>2442</v>
      </c>
      <c r="D535" s="824" t="s">
        <v>76</v>
      </c>
      <c r="E535" s="824" t="s">
        <v>2243</v>
      </c>
      <c r="F535" s="824">
        <v>6</v>
      </c>
      <c r="G535" s="824" t="s">
        <v>2448</v>
      </c>
      <c r="H535" s="824">
        <v>3</v>
      </c>
      <c r="I535" s="824">
        <v>1</v>
      </c>
      <c r="J535" s="824">
        <v>1</v>
      </c>
      <c r="K535" s="825">
        <v>0.33333333333333331</v>
      </c>
      <c r="L535" s="825">
        <v>0.33333333333333331</v>
      </c>
      <c r="M535" s="824">
        <v>1</v>
      </c>
      <c r="N535" s="824">
        <v>1</v>
      </c>
      <c r="O535" s="824">
        <v>1</v>
      </c>
      <c r="P535" s="820">
        <f>Tabla1[[#This Row],[Ejec Real Acumu]]-Tabla1[[#This Row],[Proyec Ejec Acumul]]</f>
        <v>0</v>
      </c>
      <c r="Q535" s="820">
        <f>Tabla1[[#This Row],[Ejec Real Mes]]-Tabla1[[#This Row],[Program Entreg Mes]]</f>
        <v>0</v>
      </c>
    </row>
    <row r="536" spans="1:17">
      <c r="A536" s="824">
        <v>44</v>
      </c>
      <c r="B536" s="824" t="s">
        <v>2441</v>
      </c>
      <c r="C536" s="824" t="s">
        <v>2442</v>
      </c>
      <c r="D536" s="824" t="s">
        <v>76</v>
      </c>
      <c r="E536" s="824" t="s">
        <v>2247</v>
      </c>
      <c r="F536" s="824">
        <v>6</v>
      </c>
      <c r="G536" s="824" t="s">
        <v>2448</v>
      </c>
      <c r="H536" s="824">
        <v>4</v>
      </c>
      <c r="I536" s="824">
        <v>2</v>
      </c>
      <c r="J536" s="824">
        <v>2</v>
      </c>
      <c r="K536" s="825">
        <v>0.5</v>
      </c>
      <c r="L536" s="825">
        <v>0.5</v>
      </c>
      <c r="M536" s="824">
        <v>1</v>
      </c>
      <c r="N536" s="824">
        <v>1</v>
      </c>
      <c r="O536" s="824">
        <v>1</v>
      </c>
      <c r="P536" s="820">
        <f>Tabla1[[#This Row],[Ejec Real Acumu]]-Tabla1[[#This Row],[Proyec Ejec Acumul]]</f>
        <v>0</v>
      </c>
      <c r="Q536" s="820">
        <f>Tabla1[[#This Row],[Ejec Real Mes]]-Tabla1[[#This Row],[Program Entreg Mes]]</f>
        <v>0</v>
      </c>
    </row>
    <row r="537" spans="1:17">
      <c r="A537" s="824">
        <v>45</v>
      </c>
      <c r="B537" s="824" t="s">
        <v>2441</v>
      </c>
      <c r="C537" s="824" t="s">
        <v>2442</v>
      </c>
      <c r="D537" s="824" t="s">
        <v>68</v>
      </c>
      <c r="E537" s="824" t="s">
        <v>65</v>
      </c>
      <c r="F537" s="824">
        <v>6</v>
      </c>
      <c r="G537" s="824" t="s">
        <v>2448</v>
      </c>
      <c r="H537" s="824">
        <v>4</v>
      </c>
      <c r="I537" s="824">
        <v>0</v>
      </c>
      <c r="J537" s="824">
        <v>0</v>
      </c>
      <c r="K537" s="825">
        <v>0</v>
      </c>
      <c r="L537" s="825">
        <v>0</v>
      </c>
      <c r="M537" s="824">
        <v>0</v>
      </c>
      <c r="N537" s="824">
        <v>0</v>
      </c>
      <c r="O537" s="824" t="e">
        <v>#DIV/0!</v>
      </c>
      <c r="P537" s="820">
        <f>Tabla1[[#This Row],[Ejec Real Acumu]]-Tabla1[[#This Row],[Proyec Ejec Acumul]]</f>
        <v>0</v>
      </c>
      <c r="Q537" s="820">
        <f>Tabla1[[#This Row],[Ejec Real Mes]]-Tabla1[[#This Row],[Program Entreg Mes]]</f>
        <v>0</v>
      </c>
    </row>
    <row r="538" spans="1:17">
      <c r="A538" s="824">
        <v>46</v>
      </c>
      <c r="B538" s="824" t="s">
        <v>2441</v>
      </c>
      <c r="C538" s="824" t="s">
        <v>2442</v>
      </c>
      <c r="D538" s="824" t="s">
        <v>68</v>
      </c>
      <c r="E538" s="824" t="s">
        <v>84</v>
      </c>
      <c r="F538" s="824">
        <v>6</v>
      </c>
      <c r="G538" s="824" t="s">
        <v>2448</v>
      </c>
      <c r="H538" s="824">
        <v>11</v>
      </c>
      <c r="I538" s="824">
        <v>7</v>
      </c>
      <c r="J538" s="824">
        <v>7</v>
      </c>
      <c r="K538" s="825">
        <v>0.63636363636363635</v>
      </c>
      <c r="L538" s="825">
        <v>0.63636363636363635</v>
      </c>
      <c r="M538" s="824">
        <v>1</v>
      </c>
      <c r="N538" s="824">
        <v>1</v>
      </c>
      <c r="O538" s="824">
        <v>1</v>
      </c>
      <c r="P538" s="820">
        <f>Tabla1[[#This Row],[Ejec Real Acumu]]-Tabla1[[#This Row],[Proyec Ejec Acumul]]</f>
        <v>0</v>
      </c>
      <c r="Q538" s="820">
        <f>Tabla1[[#This Row],[Ejec Real Mes]]-Tabla1[[#This Row],[Program Entreg Mes]]</f>
        <v>0</v>
      </c>
    </row>
    <row r="539" spans="1:17">
      <c r="A539" s="824">
        <v>47</v>
      </c>
      <c r="B539" s="824" t="s">
        <v>2441</v>
      </c>
      <c r="C539" s="824" t="s">
        <v>2442</v>
      </c>
      <c r="D539" s="824" t="s">
        <v>68</v>
      </c>
      <c r="E539" s="824" t="s">
        <v>105</v>
      </c>
      <c r="F539" s="824">
        <v>6</v>
      </c>
      <c r="G539" s="824" t="s">
        <v>2448</v>
      </c>
      <c r="H539" s="824">
        <v>5</v>
      </c>
      <c r="I539" s="824">
        <v>1</v>
      </c>
      <c r="J539" s="824">
        <v>1</v>
      </c>
      <c r="K539" s="825">
        <v>0.2</v>
      </c>
      <c r="L539" s="825">
        <v>0.2</v>
      </c>
      <c r="M539" s="824">
        <v>1</v>
      </c>
      <c r="N539" s="824">
        <v>1</v>
      </c>
      <c r="O539" s="824">
        <v>1</v>
      </c>
      <c r="P539" s="820">
        <f>Tabla1[[#This Row],[Ejec Real Acumu]]-Tabla1[[#This Row],[Proyec Ejec Acumul]]</f>
        <v>0</v>
      </c>
      <c r="Q539" s="820">
        <f>Tabla1[[#This Row],[Ejec Real Mes]]-Tabla1[[#This Row],[Program Entreg Mes]]</f>
        <v>0</v>
      </c>
    </row>
    <row r="540" spans="1:17">
      <c r="A540" s="824">
        <v>48</v>
      </c>
      <c r="B540" s="824" t="s">
        <v>2441</v>
      </c>
      <c r="C540" s="824" t="s">
        <v>2442</v>
      </c>
      <c r="D540" s="824" t="s">
        <v>68</v>
      </c>
      <c r="E540" s="824" t="s">
        <v>2260</v>
      </c>
      <c r="F540" s="824">
        <v>6</v>
      </c>
      <c r="G540" s="824" t="s">
        <v>2448</v>
      </c>
      <c r="H540" s="824">
        <v>2</v>
      </c>
      <c r="I540" s="824">
        <v>1</v>
      </c>
      <c r="J540" s="824">
        <v>1</v>
      </c>
      <c r="K540" s="825">
        <v>0.5</v>
      </c>
      <c r="L540" s="825">
        <v>0.5</v>
      </c>
      <c r="M540" s="824">
        <v>0</v>
      </c>
      <c r="N540" s="824">
        <v>0</v>
      </c>
      <c r="O540" s="824" t="e">
        <v>#DIV/0!</v>
      </c>
      <c r="P540" s="820">
        <f>Tabla1[[#This Row],[Ejec Real Acumu]]-Tabla1[[#This Row],[Proyec Ejec Acumul]]</f>
        <v>0</v>
      </c>
      <c r="Q540" s="820">
        <f>Tabla1[[#This Row],[Ejec Real Mes]]-Tabla1[[#This Row],[Program Entreg Mes]]</f>
        <v>0</v>
      </c>
    </row>
    <row r="541" spans="1:17">
      <c r="A541" s="824">
        <v>49</v>
      </c>
      <c r="B541" s="824" t="s">
        <v>2441</v>
      </c>
      <c r="C541" s="824" t="s">
        <v>2442</v>
      </c>
      <c r="D541" s="824" t="s">
        <v>68</v>
      </c>
      <c r="E541" s="824" t="s">
        <v>2263</v>
      </c>
      <c r="F541" s="824">
        <v>6</v>
      </c>
      <c r="G541" s="824" t="s">
        <v>2448</v>
      </c>
      <c r="H541" s="824">
        <v>1</v>
      </c>
      <c r="I541" s="824">
        <v>0</v>
      </c>
      <c r="J541" s="824">
        <v>0</v>
      </c>
      <c r="K541" s="825">
        <v>0</v>
      </c>
      <c r="L541" s="825">
        <v>0</v>
      </c>
      <c r="M541" s="824">
        <v>0</v>
      </c>
      <c r="N541" s="824">
        <v>0</v>
      </c>
      <c r="O541" s="824" t="e">
        <v>#DIV/0!</v>
      </c>
      <c r="P541" s="820">
        <f>Tabla1[[#This Row],[Ejec Real Acumu]]-Tabla1[[#This Row],[Proyec Ejec Acumul]]</f>
        <v>0</v>
      </c>
      <c r="Q541" s="820">
        <f>Tabla1[[#This Row],[Ejec Real Mes]]-Tabla1[[#This Row],[Program Entreg Mes]]</f>
        <v>0</v>
      </c>
    </row>
    <row r="542" spans="1:17">
      <c r="A542" s="824">
        <v>50</v>
      </c>
      <c r="B542" s="824" t="s">
        <v>2441</v>
      </c>
      <c r="C542" s="824" t="s">
        <v>2442</v>
      </c>
      <c r="D542" s="824" t="s">
        <v>68</v>
      </c>
      <c r="E542" s="824" t="s">
        <v>201</v>
      </c>
      <c r="F542" s="824">
        <v>6</v>
      </c>
      <c r="G542" s="824" t="s">
        <v>2448</v>
      </c>
      <c r="H542" s="824">
        <v>3</v>
      </c>
      <c r="I542" s="824">
        <v>0</v>
      </c>
      <c r="J542" s="824">
        <v>0</v>
      </c>
      <c r="K542" s="825">
        <v>0</v>
      </c>
      <c r="L542" s="825">
        <v>0</v>
      </c>
      <c r="M542" s="824">
        <v>0</v>
      </c>
      <c r="N542" s="824">
        <v>0</v>
      </c>
      <c r="O542" s="824" t="e">
        <v>#DIV/0!</v>
      </c>
      <c r="P542" s="820">
        <f>Tabla1[[#This Row],[Ejec Real Acumu]]-Tabla1[[#This Row],[Proyec Ejec Acumul]]</f>
        <v>0</v>
      </c>
      <c r="Q542" s="820">
        <f>Tabla1[[#This Row],[Ejec Real Mes]]-Tabla1[[#This Row],[Program Entreg Mes]]</f>
        <v>0</v>
      </c>
    </row>
    <row r="543" spans="1:17">
      <c r="A543" s="824">
        <v>51</v>
      </c>
      <c r="B543" s="824" t="s">
        <v>2441</v>
      </c>
      <c r="C543" s="824" t="s">
        <v>2442</v>
      </c>
      <c r="D543" s="824" t="s">
        <v>68</v>
      </c>
      <c r="E543" s="824" t="s">
        <v>246</v>
      </c>
      <c r="F543" s="824">
        <v>6</v>
      </c>
      <c r="G543" s="824" t="s">
        <v>2448</v>
      </c>
      <c r="H543" s="824">
        <v>1</v>
      </c>
      <c r="I543" s="824">
        <v>1</v>
      </c>
      <c r="J543" s="824">
        <v>1</v>
      </c>
      <c r="K543" s="825">
        <v>1</v>
      </c>
      <c r="L543" s="825">
        <v>1</v>
      </c>
      <c r="M543" s="824">
        <v>0</v>
      </c>
      <c r="N543" s="824">
        <v>0</v>
      </c>
      <c r="O543" s="824" t="e">
        <v>#DIV/0!</v>
      </c>
      <c r="P543" s="820">
        <f>Tabla1[[#This Row],[Ejec Real Acumu]]-Tabla1[[#This Row],[Proyec Ejec Acumul]]</f>
        <v>0</v>
      </c>
      <c r="Q543" s="820">
        <f>Tabla1[[#This Row],[Ejec Real Mes]]-Tabla1[[#This Row],[Program Entreg Mes]]</f>
        <v>0</v>
      </c>
    </row>
    <row r="544" spans="1:17">
      <c r="A544" s="824">
        <v>52</v>
      </c>
      <c r="B544" s="824" t="s">
        <v>2441</v>
      </c>
      <c r="C544" s="824" t="s">
        <v>2442</v>
      </c>
      <c r="D544" s="824" t="s">
        <v>68</v>
      </c>
      <c r="E544" s="824" t="s">
        <v>256</v>
      </c>
      <c r="F544" s="824">
        <v>6</v>
      </c>
      <c r="G544" s="824" t="s">
        <v>2448</v>
      </c>
      <c r="H544" s="824">
        <v>5</v>
      </c>
      <c r="I544" s="824">
        <v>2</v>
      </c>
      <c r="J544" s="824">
        <v>2</v>
      </c>
      <c r="K544" s="825">
        <v>0.4</v>
      </c>
      <c r="L544" s="825">
        <v>0.4</v>
      </c>
      <c r="M544" s="824">
        <v>1</v>
      </c>
      <c r="N544" s="824">
        <v>1</v>
      </c>
      <c r="O544" s="824">
        <v>1</v>
      </c>
      <c r="P544" s="820">
        <f>Tabla1[[#This Row],[Ejec Real Acumu]]-Tabla1[[#This Row],[Proyec Ejec Acumul]]</f>
        <v>0</v>
      </c>
      <c r="Q544" s="820">
        <f>Tabla1[[#This Row],[Ejec Real Mes]]-Tabla1[[#This Row],[Program Entreg Mes]]</f>
        <v>0</v>
      </c>
    </row>
    <row r="545" spans="1:17">
      <c r="A545" s="824">
        <v>53</v>
      </c>
      <c r="B545" s="824" t="s">
        <v>2441</v>
      </c>
      <c r="C545" s="824" t="s">
        <v>2442</v>
      </c>
      <c r="D545" s="824" t="s">
        <v>68</v>
      </c>
      <c r="E545" s="824" t="s">
        <v>292</v>
      </c>
      <c r="F545" s="824">
        <v>6</v>
      </c>
      <c r="G545" s="824" t="s">
        <v>2448</v>
      </c>
      <c r="H545" s="824">
        <v>6</v>
      </c>
      <c r="I545" s="824">
        <v>0</v>
      </c>
      <c r="J545" s="824">
        <v>0</v>
      </c>
      <c r="K545" s="825">
        <v>0</v>
      </c>
      <c r="L545" s="825">
        <v>0</v>
      </c>
      <c r="M545" s="824">
        <v>0</v>
      </c>
      <c r="N545" s="824">
        <v>0</v>
      </c>
      <c r="O545" s="824" t="e">
        <v>#DIV/0!</v>
      </c>
      <c r="P545" s="820">
        <f>Tabla1[[#This Row],[Ejec Real Acumu]]-Tabla1[[#This Row],[Proyec Ejec Acumul]]</f>
        <v>0</v>
      </c>
      <c r="Q545" s="820">
        <f>Tabla1[[#This Row],[Ejec Real Mes]]-Tabla1[[#This Row],[Program Entreg Mes]]</f>
        <v>0</v>
      </c>
    </row>
    <row r="546" spans="1:17">
      <c r="A546" s="824">
        <v>54</v>
      </c>
      <c r="B546" s="824" t="s">
        <v>2441</v>
      </c>
      <c r="C546" s="824" t="s">
        <v>2442</v>
      </c>
      <c r="D546" s="824" t="s">
        <v>68</v>
      </c>
      <c r="E546" s="824" t="s">
        <v>2278</v>
      </c>
      <c r="F546" s="824">
        <v>6</v>
      </c>
      <c r="G546" s="824" t="s">
        <v>2448</v>
      </c>
      <c r="H546" s="824">
        <v>1</v>
      </c>
      <c r="I546" s="824">
        <v>0</v>
      </c>
      <c r="J546" s="824">
        <v>0</v>
      </c>
      <c r="K546" s="825">
        <v>0</v>
      </c>
      <c r="L546" s="825">
        <v>0</v>
      </c>
      <c r="M546" s="824">
        <v>0</v>
      </c>
      <c r="N546" s="824">
        <v>0</v>
      </c>
      <c r="O546" s="824" t="e">
        <v>#DIV/0!</v>
      </c>
      <c r="P546" s="820">
        <f>Tabla1[[#This Row],[Ejec Real Acumu]]-Tabla1[[#This Row],[Proyec Ejec Acumul]]</f>
        <v>0</v>
      </c>
      <c r="Q546" s="820">
        <f>Tabla1[[#This Row],[Ejec Real Mes]]-Tabla1[[#This Row],[Program Entreg Mes]]</f>
        <v>0</v>
      </c>
    </row>
    <row r="547" spans="1:17">
      <c r="A547" s="824">
        <v>55</v>
      </c>
      <c r="B547" s="824" t="s">
        <v>2441</v>
      </c>
      <c r="C547" s="824" t="s">
        <v>2442</v>
      </c>
      <c r="D547" s="824" t="s">
        <v>68</v>
      </c>
      <c r="E547" s="824" t="s">
        <v>334</v>
      </c>
      <c r="F547" s="824">
        <v>6</v>
      </c>
      <c r="G547" s="824" t="s">
        <v>2448</v>
      </c>
      <c r="H547" s="824">
        <v>12</v>
      </c>
      <c r="I547" s="824">
        <v>4</v>
      </c>
      <c r="J547" s="824">
        <v>4</v>
      </c>
      <c r="K547" s="825">
        <v>0.33333333333333331</v>
      </c>
      <c r="L547" s="825">
        <v>0.33333333333333331</v>
      </c>
      <c r="M547" s="824">
        <v>0</v>
      </c>
      <c r="N547" s="824">
        <v>0</v>
      </c>
      <c r="O547" s="824" t="e">
        <v>#DIV/0!</v>
      </c>
      <c r="P547" s="820">
        <f>Tabla1[[#This Row],[Ejec Real Acumu]]-Tabla1[[#This Row],[Proyec Ejec Acumul]]</f>
        <v>0</v>
      </c>
      <c r="Q547" s="820">
        <f>Tabla1[[#This Row],[Ejec Real Mes]]-Tabla1[[#This Row],[Program Entreg Mes]]</f>
        <v>0</v>
      </c>
    </row>
    <row r="548" spans="1:17">
      <c r="A548" s="824">
        <v>56</v>
      </c>
      <c r="B548" s="824" t="s">
        <v>2441</v>
      </c>
      <c r="C548" s="824" t="s">
        <v>2442</v>
      </c>
      <c r="D548" s="824" t="s">
        <v>68</v>
      </c>
      <c r="E548" s="824" t="s">
        <v>340</v>
      </c>
      <c r="F548" s="824">
        <v>6</v>
      </c>
      <c r="G548" s="824" t="s">
        <v>2448</v>
      </c>
      <c r="H548" s="824">
        <v>4</v>
      </c>
      <c r="I548" s="824">
        <v>0</v>
      </c>
      <c r="J548" s="824">
        <v>0</v>
      </c>
      <c r="K548" s="825">
        <v>0</v>
      </c>
      <c r="L548" s="825">
        <v>0</v>
      </c>
      <c r="M548" s="824">
        <v>0</v>
      </c>
      <c r="N548" s="824">
        <v>0</v>
      </c>
      <c r="O548" s="824" t="e">
        <v>#DIV/0!</v>
      </c>
      <c r="P548" s="820">
        <f>Tabla1[[#This Row],[Ejec Real Acumu]]-Tabla1[[#This Row],[Proyec Ejec Acumul]]</f>
        <v>0</v>
      </c>
      <c r="Q548" s="820">
        <f>Tabla1[[#This Row],[Ejec Real Mes]]-Tabla1[[#This Row],[Program Entreg Mes]]</f>
        <v>0</v>
      </c>
    </row>
    <row r="549" spans="1:17">
      <c r="A549" s="824">
        <v>57</v>
      </c>
      <c r="B549" s="824" t="s">
        <v>2441</v>
      </c>
      <c r="C549" s="824" t="s">
        <v>2442</v>
      </c>
      <c r="D549" s="824" t="s">
        <v>68</v>
      </c>
      <c r="E549" s="824" t="s">
        <v>348</v>
      </c>
      <c r="F549" s="824">
        <v>6</v>
      </c>
      <c r="G549" s="824" t="s">
        <v>2448</v>
      </c>
      <c r="H549" s="824">
        <v>5</v>
      </c>
      <c r="I549" s="824">
        <v>2</v>
      </c>
      <c r="J549" s="824">
        <v>2</v>
      </c>
      <c r="K549" s="825">
        <v>0.4</v>
      </c>
      <c r="L549" s="825">
        <v>0.4</v>
      </c>
      <c r="M549" s="824">
        <v>1</v>
      </c>
      <c r="N549" s="824">
        <v>1</v>
      </c>
      <c r="O549" s="824">
        <v>1</v>
      </c>
      <c r="P549" s="820">
        <f>Tabla1[[#This Row],[Ejec Real Acumu]]-Tabla1[[#This Row],[Proyec Ejec Acumul]]</f>
        <v>0</v>
      </c>
      <c r="Q549" s="820">
        <f>Tabla1[[#This Row],[Ejec Real Mes]]-Tabla1[[#This Row],[Program Entreg Mes]]</f>
        <v>0</v>
      </c>
    </row>
    <row r="550" spans="1:17">
      <c r="A550" s="824">
        <v>58</v>
      </c>
      <c r="B550" s="824" t="s">
        <v>2441</v>
      </c>
      <c r="C550" s="824" t="s">
        <v>2442</v>
      </c>
      <c r="D550" s="824" t="s">
        <v>68</v>
      </c>
      <c r="E550" s="824" t="s">
        <v>357</v>
      </c>
      <c r="F550" s="824">
        <v>6</v>
      </c>
      <c r="G550" s="824" t="s">
        <v>2448</v>
      </c>
      <c r="H550" s="824">
        <v>9</v>
      </c>
      <c r="I550" s="824">
        <v>3</v>
      </c>
      <c r="J550" s="824">
        <v>2</v>
      </c>
      <c r="K550" s="825">
        <v>0.33333333333333331</v>
      </c>
      <c r="L550" s="825">
        <v>0.22222222222222221</v>
      </c>
      <c r="M550" s="824">
        <v>2</v>
      </c>
      <c r="N550" s="824">
        <v>1</v>
      </c>
      <c r="O550" s="824">
        <v>0.5</v>
      </c>
      <c r="P550" s="820">
        <f>Tabla1[[#This Row],[Ejec Real Acumu]]-Tabla1[[#This Row],[Proyec Ejec Acumul]]</f>
        <v>-1</v>
      </c>
      <c r="Q550" s="820">
        <f>Tabla1[[#This Row],[Ejec Real Mes]]-Tabla1[[#This Row],[Program Entreg Mes]]</f>
        <v>-1</v>
      </c>
    </row>
    <row r="551" spans="1:17">
      <c r="A551" s="824">
        <v>59</v>
      </c>
      <c r="B551" s="824" t="s">
        <v>2441</v>
      </c>
      <c r="C551" s="824" t="s">
        <v>2442</v>
      </c>
      <c r="D551" s="824" t="s">
        <v>68</v>
      </c>
      <c r="E551" s="824" t="s">
        <v>366</v>
      </c>
      <c r="F551" s="824">
        <v>6</v>
      </c>
      <c r="G551" s="824" t="s">
        <v>2448</v>
      </c>
      <c r="H551" s="824">
        <v>1</v>
      </c>
      <c r="I551" s="824">
        <v>0</v>
      </c>
      <c r="J551" s="824">
        <v>0</v>
      </c>
      <c r="K551" s="825">
        <v>0</v>
      </c>
      <c r="L551" s="825">
        <v>0</v>
      </c>
      <c r="M551" s="824">
        <v>0</v>
      </c>
      <c r="N551" s="824">
        <v>0</v>
      </c>
      <c r="O551" s="824" t="e">
        <v>#DIV/0!</v>
      </c>
      <c r="P551" s="820">
        <f>Tabla1[[#This Row],[Ejec Real Acumu]]-Tabla1[[#This Row],[Proyec Ejec Acumul]]</f>
        <v>0</v>
      </c>
      <c r="Q551" s="820">
        <f>Tabla1[[#This Row],[Ejec Real Mes]]-Tabla1[[#This Row],[Program Entreg Mes]]</f>
        <v>0</v>
      </c>
    </row>
    <row r="552" spans="1:17">
      <c r="A552" s="824">
        <v>60</v>
      </c>
      <c r="B552" s="824" t="s">
        <v>2441</v>
      </c>
      <c r="C552" s="824" t="s">
        <v>2442</v>
      </c>
      <c r="D552" s="824" t="s">
        <v>68</v>
      </c>
      <c r="E552" s="824" t="s">
        <v>370</v>
      </c>
      <c r="F552" s="824">
        <v>6</v>
      </c>
      <c r="G552" s="824" t="s">
        <v>2448</v>
      </c>
      <c r="H552" s="824">
        <v>2</v>
      </c>
      <c r="I552" s="824">
        <v>1</v>
      </c>
      <c r="J552" s="824">
        <v>1</v>
      </c>
      <c r="K552" s="825">
        <v>0.5</v>
      </c>
      <c r="L552" s="825">
        <v>0.5</v>
      </c>
      <c r="M552" s="824">
        <v>1</v>
      </c>
      <c r="N552" s="824">
        <v>1</v>
      </c>
      <c r="O552" s="824">
        <v>1</v>
      </c>
      <c r="P552" s="820">
        <f>Tabla1[[#This Row],[Ejec Real Acumu]]-Tabla1[[#This Row],[Proyec Ejec Acumul]]</f>
        <v>0</v>
      </c>
      <c r="Q552" s="820">
        <f>Tabla1[[#This Row],[Ejec Real Mes]]-Tabla1[[#This Row],[Program Entreg Mes]]</f>
        <v>0</v>
      </c>
    </row>
    <row r="553" spans="1:17">
      <c r="A553" s="824">
        <v>61</v>
      </c>
      <c r="B553" s="824" t="s">
        <v>2441</v>
      </c>
      <c r="C553" s="824" t="s">
        <v>2442</v>
      </c>
      <c r="D553" s="824" t="s">
        <v>68</v>
      </c>
      <c r="E553" s="824" t="s">
        <v>434</v>
      </c>
      <c r="F553" s="824">
        <v>6</v>
      </c>
      <c r="G553" s="824" t="s">
        <v>2448</v>
      </c>
      <c r="H553" s="824">
        <v>2</v>
      </c>
      <c r="I553" s="824">
        <v>1</v>
      </c>
      <c r="J553" s="824">
        <v>1</v>
      </c>
      <c r="K553" s="825">
        <v>0.5</v>
      </c>
      <c r="L553" s="825">
        <v>0.5</v>
      </c>
      <c r="M553" s="824">
        <v>1</v>
      </c>
      <c r="N553" s="824">
        <v>1</v>
      </c>
      <c r="O553" s="824">
        <v>1</v>
      </c>
      <c r="P553" s="820">
        <f>Tabla1[[#This Row],[Ejec Real Acumu]]-Tabla1[[#This Row],[Proyec Ejec Acumul]]</f>
        <v>0</v>
      </c>
      <c r="Q553" s="820">
        <f>Tabla1[[#This Row],[Ejec Real Mes]]-Tabla1[[#This Row],[Program Entreg Mes]]</f>
        <v>0</v>
      </c>
    </row>
    <row r="554" spans="1:17">
      <c r="A554" s="824">
        <v>62</v>
      </c>
      <c r="B554" s="824" t="s">
        <v>2441</v>
      </c>
      <c r="C554" s="824" t="s">
        <v>2442</v>
      </c>
      <c r="D554" s="824" t="s">
        <v>68</v>
      </c>
      <c r="E554" s="824" t="s">
        <v>437</v>
      </c>
      <c r="F554" s="824">
        <v>6</v>
      </c>
      <c r="G554" s="824" t="s">
        <v>2448</v>
      </c>
      <c r="H554" s="824">
        <v>1</v>
      </c>
      <c r="I554" s="824">
        <v>0</v>
      </c>
      <c r="J554" s="824">
        <v>0</v>
      </c>
      <c r="K554" s="825">
        <v>0</v>
      </c>
      <c r="L554" s="825">
        <v>0</v>
      </c>
      <c r="M554" s="824">
        <v>0</v>
      </c>
      <c r="N554" s="824">
        <v>0</v>
      </c>
      <c r="O554" s="824" t="e">
        <v>#DIV/0!</v>
      </c>
      <c r="P554" s="820">
        <f>Tabla1[[#This Row],[Ejec Real Acumu]]-Tabla1[[#This Row],[Proyec Ejec Acumul]]</f>
        <v>0</v>
      </c>
      <c r="Q554" s="820">
        <f>Tabla1[[#This Row],[Ejec Real Mes]]-Tabla1[[#This Row],[Program Entreg Mes]]</f>
        <v>0</v>
      </c>
    </row>
    <row r="555" spans="1:17">
      <c r="A555" s="824">
        <v>63</v>
      </c>
      <c r="B555" s="824" t="s">
        <v>2441</v>
      </c>
      <c r="C555" s="824" t="s">
        <v>2442</v>
      </c>
      <c r="D555" s="824" t="s">
        <v>68</v>
      </c>
      <c r="E555" s="824" t="s">
        <v>455</v>
      </c>
      <c r="F555" s="824">
        <v>6</v>
      </c>
      <c r="G555" s="824" t="s">
        <v>2448</v>
      </c>
      <c r="H555" s="824">
        <v>8</v>
      </c>
      <c r="I555" s="824">
        <v>3</v>
      </c>
      <c r="J555" s="824">
        <v>4</v>
      </c>
      <c r="K555" s="825">
        <v>0.375</v>
      </c>
      <c r="L555" s="825">
        <v>0.5</v>
      </c>
      <c r="M555" s="824">
        <v>2</v>
      </c>
      <c r="N555" s="824">
        <v>2</v>
      </c>
      <c r="O555" s="824">
        <v>1</v>
      </c>
      <c r="P555" s="820">
        <f>Tabla1[[#This Row],[Ejec Real Acumu]]-Tabla1[[#This Row],[Proyec Ejec Acumul]]</f>
        <v>1</v>
      </c>
      <c r="Q555" s="820">
        <f>Tabla1[[#This Row],[Ejec Real Mes]]-Tabla1[[#This Row],[Program Entreg Mes]]</f>
        <v>0</v>
      </c>
    </row>
    <row r="556" spans="1:17">
      <c r="A556" s="824">
        <v>64</v>
      </c>
      <c r="B556" s="824" t="s">
        <v>2441</v>
      </c>
      <c r="C556" s="824" t="s">
        <v>2442</v>
      </c>
      <c r="D556" s="824" t="s">
        <v>68</v>
      </c>
      <c r="E556" s="824" t="s">
        <v>462</v>
      </c>
      <c r="F556" s="824">
        <v>6</v>
      </c>
      <c r="G556" s="824" t="s">
        <v>2448</v>
      </c>
      <c r="H556" s="824">
        <v>4</v>
      </c>
      <c r="I556" s="824">
        <v>0</v>
      </c>
      <c r="J556" s="824">
        <v>0</v>
      </c>
      <c r="K556" s="825">
        <v>0</v>
      </c>
      <c r="L556" s="825">
        <v>0</v>
      </c>
      <c r="M556" s="824">
        <v>0</v>
      </c>
      <c r="N556" s="824">
        <v>0</v>
      </c>
      <c r="O556" s="824" t="e">
        <v>#DIV/0!</v>
      </c>
      <c r="P556" s="820">
        <f>Tabla1[[#This Row],[Ejec Real Acumu]]-Tabla1[[#This Row],[Proyec Ejec Acumul]]</f>
        <v>0</v>
      </c>
      <c r="Q556" s="820">
        <f>Tabla1[[#This Row],[Ejec Real Mes]]-Tabla1[[#This Row],[Program Entreg Mes]]</f>
        <v>0</v>
      </c>
    </row>
    <row r="557" spans="1:17">
      <c r="A557" s="824">
        <v>65</v>
      </c>
      <c r="B557" s="824" t="s">
        <v>2441</v>
      </c>
      <c r="C557" s="824" t="s">
        <v>2442</v>
      </c>
      <c r="D557" s="824" t="s">
        <v>68</v>
      </c>
      <c r="E557" s="824" t="s">
        <v>466</v>
      </c>
      <c r="F557" s="824">
        <v>6</v>
      </c>
      <c r="G557" s="824" t="s">
        <v>2448</v>
      </c>
      <c r="H557" s="824">
        <v>1</v>
      </c>
      <c r="I557" s="824">
        <v>0</v>
      </c>
      <c r="J557" s="824">
        <v>0</v>
      </c>
      <c r="K557" s="825">
        <v>0</v>
      </c>
      <c r="L557" s="825">
        <v>0</v>
      </c>
      <c r="M557" s="824">
        <v>0</v>
      </c>
      <c r="N557" s="824">
        <v>0</v>
      </c>
      <c r="O557" s="824" t="e">
        <v>#DIV/0!</v>
      </c>
      <c r="P557" s="820">
        <f>Tabla1[[#This Row],[Ejec Real Acumu]]-Tabla1[[#This Row],[Proyec Ejec Acumul]]</f>
        <v>0</v>
      </c>
      <c r="Q557" s="820">
        <f>Tabla1[[#This Row],[Ejec Real Mes]]-Tabla1[[#This Row],[Program Entreg Mes]]</f>
        <v>0</v>
      </c>
    </row>
    <row r="558" spans="1:17">
      <c r="A558" s="824">
        <v>66</v>
      </c>
      <c r="B558" s="824" t="s">
        <v>2441</v>
      </c>
      <c r="C558" s="824" t="s">
        <v>2442</v>
      </c>
      <c r="D558" s="824" t="s">
        <v>68</v>
      </c>
      <c r="E558" s="824" t="s">
        <v>2312</v>
      </c>
      <c r="F558" s="824">
        <v>6</v>
      </c>
      <c r="G558" s="824" t="s">
        <v>2448</v>
      </c>
      <c r="H558" s="824">
        <v>1</v>
      </c>
      <c r="I558" s="824">
        <v>0</v>
      </c>
      <c r="J558" s="824">
        <v>0</v>
      </c>
      <c r="K558" s="825">
        <v>0</v>
      </c>
      <c r="L558" s="825">
        <v>0</v>
      </c>
      <c r="M558" s="824">
        <v>0</v>
      </c>
      <c r="N558" s="824">
        <v>0</v>
      </c>
      <c r="O558" s="824" t="e">
        <v>#DIV/0!</v>
      </c>
      <c r="P558" s="820">
        <f>Tabla1[[#This Row],[Ejec Real Acumu]]-Tabla1[[#This Row],[Proyec Ejec Acumul]]</f>
        <v>0</v>
      </c>
      <c r="Q558" s="820">
        <f>Tabla1[[#This Row],[Ejec Real Mes]]-Tabla1[[#This Row],[Program Entreg Mes]]</f>
        <v>0</v>
      </c>
    </row>
    <row r="559" spans="1:17">
      <c r="A559" s="824">
        <v>67</v>
      </c>
      <c r="B559" s="824" t="s">
        <v>2441</v>
      </c>
      <c r="C559" s="824" t="s">
        <v>2442</v>
      </c>
      <c r="D559" s="824" t="s">
        <v>68</v>
      </c>
      <c r="E559" s="824" t="s">
        <v>2314</v>
      </c>
      <c r="F559" s="824">
        <v>6</v>
      </c>
      <c r="G559" s="824" t="s">
        <v>2448</v>
      </c>
      <c r="H559" s="824">
        <v>1</v>
      </c>
      <c r="I559" s="824">
        <v>0</v>
      </c>
      <c r="J559" s="824">
        <v>0</v>
      </c>
      <c r="K559" s="825">
        <v>0</v>
      </c>
      <c r="L559" s="825">
        <v>0</v>
      </c>
      <c r="M559" s="824">
        <v>0</v>
      </c>
      <c r="N559" s="824">
        <v>0</v>
      </c>
      <c r="O559" s="824" t="e">
        <v>#DIV/0!</v>
      </c>
      <c r="P559" s="820">
        <f>Tabla1[[#This Row],[Ejec Real Acumu]]-Tabla1[[#This Row],[Proyec Ejec Acumul]]</f>
        <v>0</v>
      </c>
      <c r="Q559" s="820">
        <f>Tabla1[[#This Row],[Ejec Real Mes]]-Tabla1[[#This Row],[Program Entreg Mes]]</f>
        <v>0</v>
      </c>
    </row>
    <row r="560" spans="1:17">
      <c r="A560" s="824">
        <v>68</v>
      </c>
      <c r="B560" s="824" t="s">
        <v>2441</v>
      </c>
      <c r="C560" s="824" t="s">
        <v>2442</v>
      </c>
      <c r="D560" s="824" t="s">
        <v>68</v>
      </c>
      <c r="E560" s="824" t="s">
        <v>2316</v>
      </c>
      <c r="F560" s="824">
        <v>6</v>
      </c>
      <c r="G560" s="824" t="s">
        <v>2448</v>
      </c>
      <c r="H560" s="824">
        <v>22</v>
      </c>
      <c r="I560" s="824">
        <v>0</v>
      </c>
      <c r="J560" s="824">
        <v>0</v>
      </c>
      <c r="K560" s="825">
        <v>0</v>
      </c>
      <c r="L560" s="825">
        <v>0</v>
      </c>
      <c r="M560" s="824">
        <v>0</v>
      </c>
      <c r="N560" s="824">
        <v>0</v>
      </c>
      <c r="O560" s="824" t="e">
        <v>#DIV/0!</v>
      </c>
      <c r="P560" s="820">
        <f>Tabla1[[#This Row],[Ejec Real Acumu]]-Tabla1[[#This Row],[Proyec Ejec Acumul]]</f>
        <v>0</v>
      </c>
      <c r="Q560" s="820">
        <f>Tabla1[[#This Row],[Ejec Real Mes]]-Tabla1[[#This Row],[Program Entreg Mes]]</f>
        <v>0</v>
      </c>
    </row>
    <row r="561" spans="1:17">
      <c r="A561" s="824">
        <v>69</v>
      </c>
      <c r="B561" s="824" t="s">
        <v>2441</v>
      </c>
      <c r="C561" s="824" t="s">
        <v>2442</v>
      </c>
      <c r="D561" s="824" t="s">
        <v>46</v>
      </c>
      <c r="E561" s="824" t="s">
        <v>43</v>
      </c>
      <c r="F561" s="824">
        <v>6</v>
      </c>
      <c r="G561" s="824" t="s">
        <v>2448</v>
      </c>
      <c r="H561" s="824">
        <v>15</v>
      </c>
      <c r="I561" s="824">
        <v>6</v>
      </c>
      <c r="J561" s="824">
        <v>6</v>
      </c>
      <c r="K561" s="825">
        <v>0.4</v>
      </c>
      <c r="L561" s="825">
        <v>0.4</v>
      </c>
      <c r="M561" s="824">
        <v>2</v>
      </c>
      <c r="N561" s="824">
        <v>2</v>
      </c>
      <c r="O561" s="824">
        <v>1</v>
      </c>
      <c r="P561" s="820">
        <f>Tabla1[[#This Row],[Ejec Real Acumu]]-Tabla1[[#This Row],[Proyec Ejec Acumul]]</f>
        <v>0</v>
      </c>
      <c r="Q561" s="820">
        <f>Tabla1[[#This Row],[Ejec Real Mes]]-Tabla1[[#This Row],[Program Entreg Mes]]</f>
        <v>0</v>
      </c>
    </row>
    <row r="562" spans="1:17">
      <c r="A562" s="824">
        <v>70</v>
      </c>
      <c r="B562" s="824" t="s">
        <v>2441</v>
      </c>
      <c r="C562" s="824" t="s">
        <v>2442</v>
      </c>
      <c r="D562" s="824" t="s">
        <v>46</v>
      </c>
      <c r="E562" s="824" t="s">
        <v>2329</v>
      </c>
      <c r="F562" s="824">
        <v>6</v>
      </c>
      <c r="G562" s="824" t="s">
        <v>2448</v>
      </c>
      <c r="H562" s="824">
        <v>3</v>
      </c>
      <c r="I562" s="824">
        <v>0</v>
      </c>
      <c r="J562" s="824">
        <v>0</v>
      </c>
      <c r="K562" s="825">
        <v>0</v>
      </c>
      <c r="L562" s="825">
        <v>0</v>
      </c>
      <c r="M562" s="824">
        <v>0</v>
      </c>
      <c r="N562" s="824">
        <v>0</v>
      </c>
      <c r="O562" s="824" t="e">
        <v>#DIV/0!</v>
      </c>
      <c r="P562" s="820">
        <f>Tabla1[[#This Row],[Ejec Real Acumu]]-Tabla1[[#This Row],[Proyec Ejec Acumul]]</f>
        <v>0</v>
      </c>
      <c r="Q562" s="820">
        <f>Tabla1[[#This Row],[Ejec Real Mes]]-Tabla1[[#This Row],[Program Entreg Mes]]</f>
        <v>0</v>
      </c>
    </row>
    <row r="563" spans="1:17">
      <c r="A563" s="824">
        <v>71</v>
      </c>
      <c r="B563" s="824" t="s">
        <v>2441</v>
      </c>
      <c r="C563" s="824" t="s">
        <v>2442</v>
      </c>
      <c r="D563" s="824" t="s">
        <v>46</v>
      </c>
      <c r="E563" s="824" t="s">
        <v>121</v>
      </c>
      <c r="F563" s="824">
        <v>6</v>
      </c>
      <c r="G563" s="824" t="s">
        <v>2448</v>
      </c>
      <c r="H563" s="824">
        <v>1</v>
      </c>
      <c r="I563" s="824">
        <v>0</v>
      </c>
      <c r="J563" s="824">
        <v>0</v>
      </c>
      <c r="K563" s="825">
        <v>0</v>
      </c>
      <c r="L563" s="825">
        <v>0</v>
      </c>
      <c r="M563" s="824">
        <v>0</v>
      </c>
      <c r="N563" s="824">
        <v>0</v>
      </c>
      <c r="O563" s="824" t="e">
        <v>#DIV/0!</v>
      </c>
      <c r="P563" s="820">
        <f>Tabla1[[#This Row],[Ejec Real Acumu]]-Tabla1[[#This Row],[Proyec Ejec Acumul]]</f>
        <v>0</v>
      </c>
      <c r="Q563" s="820">
        <f>Tabla1[[#This Row],[Ejec Real Mes]]-Tabla1[[#This Row],[Program Entreg Mes]]</f>
        <v>0</v>
      </c>
    </row>
    <row r="564" spans="1:17">
      <c r="A564" s="824">
        <v>72</v>
      </c>
      <c r="B564" s="824" t="s">
        <v>2441</v>
      </c>
      <c r="C564" s="824" t="s">
        <v>2442</v>
      </c>
      <c r="D564" s="824" t="s">
        <v>46</v>
      </c>
      <c r="E564" s="824" t="s">
        <v>131</v>
      </c>
      <c r="F564" s="824">
        <v>6</v>
      </c>
      <c r="G564" s="824" t="s">
        <v>2448</v>
      </c>
      <c r="H564" s="824">
        <v>4</v>
      </c>
      <c r="I564" s="824">
        <v>2</v>
      </c>
      <c r="J564" s="824">
        <v>3</v>
      </c>
      <c r="K564" s="825">
        <v>0.5</v>
      </c>
      <c r="L564" s="825">
        <v>0.75</v>
      </c>
      <c r="M564" s="824">
        <v>2</v>
      </c>
      <c r="N564" s="824">
        <v>3</v>
      </c>
      <c r="O564" s="824">
        <v>1.5</v>
      </c>
      <c r="P564" s="820">
        <f>Tabla1[[#This Row],[Ejec Real Acumu]]-Tabla1[[#This Row],[Proyec Ejec Acumul]]</f>
        <v>1</v>
      </c>
      <c r="Q564" s="820">
        <f>Tabla1[[#This Row],[Ejec Real Mes]]-Tabla1[[#This Row],[Program Entreg Mes]]</f>
        <v>1</v>
      </c>
    </row>
    <row r="565" spans="1:17">
      <c r="A565" s="824">
        <v>73</v>
      </c>
      <c r="B565" s="824" t="s">
        <v>2441</v>
      </c>
      <c r="C565" s="824" t="s">
        <v>2442</v>
      </c>
      <c r="D565" s="824" t="s">
        <v>46</v>
      </c>
      <c r="E565" s="824" t="s">
        <v>2333</v>
      </c>
      <c r="F565" s="824">
        <v>6</v>
      </c>
      <c r="G565" s="824" t="s">
        <v>2448</v>
      </c>
      <c r="H565" s="824">
        <v>3</v>
      </c>
      <c r="I565" s="824">
        <v>1</v>
      </c>
      <c r="J565" s="824">
        <v>1</v>
      </c>
      <c r="K565" s="825">
        <v>0.33333333333333331</v>
      </c>
      <c r="L565" s="825">
        <v>0.33333333333333331</v>
      </c>
      <c r="M565" s="824">
        <v>0</v>
      </c>
      <c r="N565" s="824">
        <v>0</v>
      </c>
      <c r="O565" s="824" t="e">
        <v>#DIV/0!</v>
      </c>
      <c r="P565" s="820">
        <f>Tabla1[[#This Row],[Ejec Real Acumu]]-Tabla1[[#This Row],[Proyec Ejec Acumul]]</f>
        <v>0</v>
      </c>
      <c r="Q565" s="820">
        <f>Tabla1[[#This Row],[Ejec Real Mes]]-Tabla1[[#This Row],[Program Entreg Mes]]</f>
        <v>0</v>
      </c>
    </row>
    <row r="566" spans="1:17">
      <c r="A566" s="824">
        <v>74</v>
      </c>
      <c r="B566" s="824" t="s">
        <v>2441</v>
      </c>
      <c r="C566" s="824" t="s">
        <v>2442</v>
      </c>
      <c r="D566" s="824" t="s">
        <v>46</v>
      </c>
      <c r="E566" s="824" t="s">
        <v>2337</v>
      </c>
      <c r="F566" s="824">
        <v>6</v>
      </c>
      <c r="G566" s="824" t="s">
        <v>2448</v>
      </c>
      <c r="H566" s="824">
        <v>2</v>
      </c>
      <c r="I566" s="824">
        <v>0</v>
      </c>
      <c r="J566" s="824">
        <v>0</v>
      </c>
      <c r="K566" s="825">
        <v>0</v>
      </c>
      <c r="L566" s="825">
        <v>0</v>
      </c>
      <c r="M566" s="824">
        <v>0</v>
      </c>
      <c r="N566" s="824">
        <v>0</v>
      </c>
      <c r="O566" s="824" t="e">
        <v>#DIV/0!</v>
      </c>
      <c r="P566" s="820">
        <f>Tabla1[[#This Row],[Ejec Real Acumu]]-Tabla1[[#This Row],[Proyec Ejec Acumul]]</f>
        <v>0</v>
      </c>
      <c r="Q566" s="820">
        <f>Tabla1[[#This Row],[Ejec Real Mes]]-Tabla1[[#This Row],[Program Entreg Mes]]</f>
        <v>0</v>
      </c>
    </row>
    <row r="567" spans="1:17">
      <c r="A567" s="824">
        <v>75</v>
      </c>
      <c r="B567" s="824" t="s">
        <v>2441</v>
      </c>
      <c r="C567" s="824" t="s">
        <v>2442</v>
      </c>
      <c r="D567" s="824" t="s">
        <v>46</v>
      </c>
      <c r="E567" s="824" t="s">
        <v>143</v>
      </c>
      <c r="F567" s="824">
        <v>6</v>
      </c>
      <c r="G567" s="824" t="s">
        <v>2448</v>
      </c>
      <c r="H567" s="824">
        <v>4</v>
      </c>
      <c r="I567" s="824">
        <v>0</v>
      </c>
      <c r="J567" s="824">
        <v>0</v>
      </c>
      <c r="K567" s="825">
        <v>0</v>
      </c>
      <c r="L567" s="825">
        <v>0</v>
      </c>
      <c r="M567" s="824">
        <v>0</v>
      </c>
      <c r="N567" s="824">
        <v>0</v>
      </c>
      <c r="O567" s="824" t="e">
        <v>#DIV/0!</v>
      </c>
      <c r="P567" s="820">
        <f>Tabla1[[#This Row],[Ejec Real Acumu]]-Tabla1[[#This Row],[Proyec Ejec Acumul]]</f>
        <v>0</v>
      </c>
      <c r="Q567" s="820">
        <f>Tabla1[[#This Row],[Ejec Real Mes]]-Tabla1[[#This Row],[Program Entreg Mes]]</f>
        <v>0</v>
      </c>
    </row>
    <row r="568" spans="1:17">
      <c r="A568" s="824">
        <v>76</v>
      </c>
      <c r="B568" s="824" t="s">
        <v>2441</v>
      </c>
      <c r="C568" s="824" t="s">
        <v>2442</v>
      </c>
      <c r="D568" s="824" t="s">
        <v>46</v>
      </c>
      <c r="E568" s="824" t="s">
        <v>2341</v>
      </c>
      <c r="F568" s="824">
        <v>6</v>
      </c>
      <c r="G568" s="824" t="s">
        <v>2448</v>
      </c>
      <c r="H568" s="824">
        <v>1</v>
      </c>
      <c r="I568" s="824">
        <v>0</v>
      </c>
      <c r="J568" s="824">
        <v>0</v>
      </c>
      <c r="K568" s="825">
        <v>0</v>
      </c>
      <c r="L568" s="825">
        <v>0</v>
      </c>
      <c r="M568" s="824">
        <v>0</v>
      </c>
      <c r="N568" s="824">
        <v>0</v>
      </c>
      <c r="O568" s="824" t="e">
        <v>#DIV/0!</v>
      </c>
      <c r="P568" s="820">
        <f>Tabla1[[#This Row],[Ejec Real Acumu]]-Tabla1[[#This Row],[Proyec Ejec Acumul]]</f>
        <v>0</v>
      </c>
      <c r="Q568" s="820">
        <f>Tabla1[[#This Row],[Ejec Real Mes]]-Tabla1[[#This Row],[Program Entreg Mes]]</f>
        <v>0</v>
      </c>
    </row>
    <row r="569" spans="1:17">
      <c r="A569" s="824">
        <v>77</v>
      </c>
      <c r="B569" s="824" t="s">
        <v>2441</v>
      </c>
      <c r="C569" s="824" t="s">
        <v>2442</v>
      </c>
      <c r="D569" s="824" t="s">
        <v>46</v>
      </c>
      <c r="E569" s="824" t="s">
        <v>2342</v>
      </c>
      <c r="F569" s="824">
        <v>6</v>
      </c>
      <c r="G569" s="824" t="s">
        <v>2448</v>
      </c>
      <c r="H569" s="824">
        <v>10</v>
      </c>
      <c r="I569" s="824">
        <v>3</v>
      </c>
      <c r="J569" s="824">
        <v>3</v>
      </c>
      <c r="K569" s="825">
        <v>0.3</v>
      </c>
      <c r="L569" s="825">
        <v>0.3</v>
      </c>
      <c r="M569" s="824">
        <v>1</v>
      </c>
      <c r="N569" s="824">
        <v>1</v>
      </c>
      <c r="O569" s="824">
        <v>1</v>
      </c>
      <c r="P569" s="820">
        <f>Tabla1[[#This Row],[Ejec Real Acumu]]-Tabla1[[#This Row],[Proyec Ejec Acumul]]</f>
        <v>0</v>
      </c>
      <c r="Q569" s="820">
        <f>Tabla1[[#This Row],[Ejec Real Mes]]-Tabla1[[#This Row],[Program Entreg Mes]]</f>
        <v>0</v>
      </c>
    </row>
    <row r="570" spans="1:17">
      <c r="A570" s="824">
        <v>78</v>
      </c>
      <c r="B570" s="824" t="s">
        <v>2441</v>
      </c>
      <c r="C570" s="824" t="s">
        <v>2442</v>
      </c>
      <c r="D570" s="824" t="s">
        <v>46</v>
      </c>
      <c r="E570" s="824" t="s">
        <v>423</v>
      </c>
      <c r="F570" s="824">
        <v>6</v>
      </c>
      <c r="G570" s="824" t="s">
        <v>2448</v>
      </c>
      <c r="H570" s="824">
        <v>80</v>
      </c>
      <c r="I570" s="824">
        <v>25</v>
      </c>
      <c r="J570" s="824">
        <v>54</v>
      </c>
      <c r="K570" s="825">
        <v>0.3125</v>
      </c>
      <c r="L570" s="825">
        <v>0.67500000000000004</v>
      </c>
      <c r="M570" s="824">
        <v>10</v>
      </c>
      <c r="N570" s="824">
        <v>28</v>
      </c>
      <c r="O570" s="824">
        <v>2.8</v>
      </c>
      <c r="P570" s="820">
        <f>Tabla1[[#This Row],[Ejec Real Acumu]]-Tabla1[[#This Row],[Proyec Ejec Acumul]]</f>
        <v>29</v>
      </c>
      <c r="Q570" s="820">
        <f>Tabla1[[#This Row],[Ejec Real Mes]]-Tabla1[[#This Row],[Program Entreg Mes]]</f>
        <v>18</v>
      </c>
    </row>
    <row r="571" spans="1:17">
      <c r="A571" s="824">
        <v>79</v>
      </c>
      <c r="B571" s="824" t="s">
        <v>2441</v>
      </c>
      <c r="C571" s="824" t="s">
        <v>2442</v>
      </c>
      <c r="D571" s="824" t="s">
        <v>46</v>
      </c>
      <c r="E571" s="824" t="s">
        <v>429</v>
      </c>
      <c r="F571" s="824">
        <v>6</v>
      </c>
      <c r="G571" s="824" t="s">
        <v>2448</v>
      </c>
      <c r="H571" s="824">
        <v>2</v>
      </c>
      <c r="I571" s="824">
        <v>0</v>
      </c>
      <c r="J571" s="824">
        <v>0</v>
      </c>
      <c r="K571" s="825">
        <v>0</v>
      </c>
      <c r="L571" s="825">
        <v>0</v>
      </c>
      <c r="M571" s="824">
        <v>0</v>
      </c>
      <c r="N571" s="824">
        <v>0</v>
      </c>
      <c r="O571" s="824" t="e">
        <v>#DIV/0!</v>
      </c>
      <c r="P571" s="820">
        <f>Tabla1[[#This Row],[Ejec Real Acumu]]-Tabla1[[#This Row],[Proyec Ejec Acumul]]</f>
        <v>0</v>
      </c>
      <c r="Q571" s="820">
        <f>Tabla1[[#This Row],[Ejec Real Mes]]-Tabla1[[#This Row],[Program Entreg Mes]]</f>
        <v>0</v>
      </c>
    </row>
    <row r="572" spans="1:17">
      <c r="A572" s="824">
        <v>80</v>
      </c>
      <c r="B572" s="824" t="s">
        <v>2441</v>
      </c>
      <c r="C572" s="824" t="s">
        <v>2442</v>
      </c>
      <c r="D572" s="824" t="s">
        <v>46</v>
      </c>
      <c r="E572" s="824" t="s">
        <v>2358</v>
      </c>
      <c r="F572" s="824">
        <v>6</v>
      </c>
      <c r="G572" s="824" t="s">
        <v>2448</v>
      </c>
      <c r="H572" s="824">
        <v>3</v>
      </c>
      <c r="I572" s="824">
        <v>0</v>
      </c>
      <c r="J572" s="824">
        <v>0</v>
      </c>
      <c r="K572" s="825">
        <v>0</v>
      </c>
      <c r="L572" s="825">
        <v>0</v>
      </c>
      <c r="M572" s="824">
        <v>0</v>
      </c>
      <c r="N572" s="824">
        <v>0</v>
      </c>
      <c r="O572" s="824" t="e">
        <v>#DIV/0!</v>
      </c>
      <c r="P572" s="820">
        <f>Tabla1[[#This Row],[Ejec Real Acumu]]-Tabla1[[#This Row],[Proyec Ejec Acumul]]</f>
        <v>0</v>
      </c>
      <c r="Q572" s="820">
        <f>Tabla1[[#This Row],[Ejec Real Mes]]-Tabla1[[#This Row],[Program Entreg Mes]]</f>
        <v>0</v>
      </c>
    </row>
    <row r="573" spans="1:17">
      <c r="A573" s="824">
        <v>81</v>
      </c>
      <c r="B573" s="824" t="s">
        <v>2441</v>
      </c>
      <c r="C573" s="824" t="s">
        <v>2442</v>
      </c>
      <c r="D573" s="824" t="s">
        <v>46</v>
      </c>
      <c r="E573" s="824" t="s">
        <v>526</v>
      </c>
      <c r="F573" s="824">
        <v>6</v>
      </c>
      <c r="G573" s="824" t="s">
        <v>2448</v>
      </c>
      <c r="H573" s="824">
        <v>1</v>
      </c>
      <c r="I573" s="824">
        <v>0</v>
      </c>
      <c r="J573" s="824">
        <v>0</v>
      </c>
      <c r="K573" s="825">
        <v>0</v>
      </c>
      <c r="L573" s="825">
        <v>0</v>
      </c>
      <c r="M573" s="824">
        <v>0</v>
      </c>
      <c r="N573" s="824">
        <v>0</v>
      </c>
      <c r="O573" s="824" t="e">
        <v>#DIV/0!</v>
      </c>
      <c r="P573" s="820">
        <f>Tabla1[[#This Row],[Ejec Real Acumu]]-Tabla1[[#This Row],[Proyec Ejec Acumul]]</f>
        <v>0</v>
      </c>
      <c r="Q573" s="820">
        <f>Tabla1[[#This Row],[Ejec Real Mes]]-Tabla1[[#This Row],[Program Entreg Mes]]</f>
        <v>0</v>
      </c>
    </row>
    <row r="574" spans="1:17">
      <c r="A574" s="824">
        <v>82</v>
      </c>
      <c r="B574" s="824" t="s">
        <v>2441</v>
      </c>
      <c r="C574" s="824" t="s">
        <v>2442</v>
      </c>
      <c r="D574" s="824" t="s">
        <v>46</v>
      </c>
      <c r="E574" s="824" t="s">
        <v>2361</v>
      </c>
      <c r="F574" s="824">
        <v>6</v>
      </c>
      <c r="G574" s="824" t="s">
        <v>2448</v>
      </c>
      <c r="H574" s="824">
        <v>4</v>
      </c>
      <c r="I574" s="824">
        <v>1</v>
      </c>
      <c r="J574" s="824">
        <v>1</v>
      </c>
      <c r="K574" s="825">
        <v>0.25</v>
      </c>
      <c r="L574" s="825">
        <v>0.25</v>
      </c>
      <c r="M574" s="824">
        <v>0</v>
      </c>
      <c r="N574" s="824">
        <v>0</v>
      </c>
      <c r="O574" s="824" t="e">
        <v>#DIV/0!</v>
      </c>
      <c r="P574" s="820">
        <f>Tabla1[[#This Row],[Ejec Real Acumu]]-Tabla1[[#This Row],[Proyec Ejec Acumul]]</f>
        <v>0</v>
      </c>
      <c r="Q574" s="820">
        <f>Tabla1[[#This Row],[Ejec Real Mes]]-Tabla1[[#This Row],[Program Entreg Mes]]</f>
        <v>0</v>
      </c>
    </row>
    <row r="575" spans="1:17">
      <c r="A575" s="824">
        <v>83</v>
      </c>
      <c r="B575" s="824" t="s">
        <v>2441</v>
      </c>
      <c r="C575" s="824" t="s">
        <v>2442</v>
      </c>
      <c r="D575" s="824" t="s">
        <v>46</v>
      </c>
      <c r="E575" s="824" t="s">
        <v>2365</v>
      </c>
      <c r="F575" s="824">
        <v>6</v>
      </c>
      <c r="G575" s="824" t="s">
        <v>2448</v>
      </c>
      <c r="H575" s="824">
        <v>4</v>
      </c>
      <c r="I575" s="824">
        <v>1</v>
      </c>
      <c r="J575" s="824">
        <v>1</v>
      </c>
      <c r="K575" s="825">
        <v>0.25</v>
      </c>
      <c r="L575" s="825">
        <v>0.25</v>
      </c>
      <c r="M575" s="824">
        <v>0</v>
      </c>
      <c r="N575" s="824">
        <v>0</v>
      </c>
      <c r="O575" s="824" t="e">
        <v>#DIV/0!</v>
      </c>
      <c r="P575" s="820">
        <f>Tabla1[[#This Row],[Ejec Real Acumu]]-Tabla1[[#This Row],[Proyec Ejec Acumul]]</f>
        <v>0</v>
      </c>
      <c r="Q575" s="820">
        <f>Tabla1[[#This Row],[Ejec Real Mes]]-Tabla1[[#This Row],[Program Entreg Mes]]</f>
        <v>0</v>
      </c>
    </row>
    <row r="576" spans="1:17">
      <c r="A576" s="824">
        <v>84</v>
      </c>
      <c r="B576" s="824" t="s">
        <v>2441</v>
      </c>
      <c r="C576" s="824" t="s">
        <v>2442</v>
      </c>
      <c r="D576" s="824" t="s">
        <v>46</v>
      </c>
      <c r="E576" s="824" t="s">
        <v>2370</v>
      </c>
      <c r="F576" s="824">
        <v>6</v>
      </c>
      <c r="G576" s="824" t="s">
        <v>2448</v>
      </c>
      <c r="H576" s="824">
        <v>6</v>
      </c>
      <c r="I576" s="824">
        <v>2</v>
      </c>
      <c r="J576" s="824">
        <v>2</v>
      </c>
      <c r="K576" s="825">
        <v>0.33333333333333331</v>
      </c>
      <c r="L576" s="825">
        <v>0.33333333333333331</v>
      </c>
      <c r="M576" s="824">
        <v>2</v>
      </c>
      <c r="N576" s="824">
        <v>2</v>
      </c>
      <c r="O576" s="824">
        <v>1</v>
      </c>
      <c r="P576" s="820">
        <f>Tabla1[[#This Row],[Ejec Real Acumu]]-Tabla1[[#This Row],[Proyec Ejec Acumul]]</f>
        <v>0</v>
      </c>
      <c r="Q576" s="820">
        <f>Tabla1[[#This Row],[Ejec Real Mes]]-Tabla1[[#This Row],[Program Entreg Mes]]</f>
        <v>0</v>
      </c>
    </row>
    <row r="577" spans="1:17">
      <c r="A577" s="824">
        <v>85</v>
      </c>
      <c r="B577" s="824" t="s">
        <v>2441</v>
      </c>
      <c r="C577" s="824" t="s">
        <v>2442</v>
      </c>
      <c r="D577" s="824" t="s">
        <v>46</v>
      </c>
      <c r="E577" s="824" t="s">
        <v>573</v>
      </c>
      <c r="F577" s="824">
        <v>6</v>
      </c>
      <c r="G577" s="824" t="s">
        <v>2448</v>
      </c>
      <c r="H577" s="824">
        <v>6</v>
      </c>
      <c r="I577" s="824">
        <v>1</v>
      </c>
      <c r="J577" s="824">
        <v>1</v>
      </c>
      <c r="K577" s="825">
        <v>0.16666666666666666</v>
      </c>
      <c r="L577" s="825">
        <v>0.16666666666666666</v>
      </c>
      <c r="M577" s="824">
        <v>1</v>
      </c>
      <c r="N577" s="824">
        <v>1</v>
      </c>
      <c r="O577" s="824">
        <v>1</v>
      </c>
      <c r="P577" s="820">
        <f>Tabla1[[#This Row],[Ejec Real Acumu]]-Tabla1[[#This Row],[Proyec Ejec Acumul]]</f>
        <v>0</v>
      </c>
      <c r="Q577" s="820">
        <f>Tabla1[[#This Row],[Ejec Real Mes]]-Tabla1[[#This Row],[Program Entreg Mes]]</f>
        <v>0</v>
      </c>
    </row>
    <row r="578" spans="1:17">
      <c r="A578" s="824">
        <v>86</v>
      </c>
      <c r="B578" s="824" t="s">
        <v>2441</v>
      </c>
      <c r="C578" s="824" t="s">
        <v>2442</v>
      </c>
      <c r="D578" s="824" t="s">
        <v>46</v>
      </c>
      <c r="E578" s="824" t="s">
        <v>583</v>
      </c>
      <c r="F578" s="824">
        <v>6</v>
      </c>
      <c r="G578" s="824" t="s">
        <v>2448</v>
      </c>
      <c r="H578" s="824">
        <v>6</v>
      </c>
      <c r="I578" s="824">
        <v>0</v>
      </c>
      <c r="J578" s="824">
        <v>0</v>
      </c>
      <c r="K578" s="825">
        <v>0</v>
      </c>
      <c r="L578" s="825">
        <v>0</v>
      </c>
      <c r="M578" s="824">
        <v>0</v>
      </c>
      <c r="N578" s="824">
        <v>0</v>
      </c>
      <c r="O578" s="824" t="e">
        <v>#DIV/0!</v>
      </c>
      <c r="P578" s="820">
        <f>Tabla1[[#This Row],[Ejec Real Acumu]]-Tabla1[[#This Row],[Proyec Ejec Acumul]]</f>
        <v>0</v>
      </c>
      <c r="Q578" s="820">
        <f>Tabla1[[#This Row],[Ejec Real Mes]]-Tabla1[[#This Row],[Program Entreg Mes]]</f>
        <v>0</v>
      </c>
    </row>
    <row r="579" spans="1:17">
      <c r="A579" s="824">
        <v>87</v>
      </c>
      <c r="B579" s="824" t="s">
        <v>2441</v>
      </c>
      <c r="C579" s="824" t="s">
        <v>2442</v>
      </c>
      <c r="D579" s="824" t="s">
        <v>764</v>
      </c>
      <c r="E579" s="824" t="s">
        <v>872</v>
      </c>
      <c r="F579" s="824">
        <v>6</v>
      </c>
      <c r="G579" s="824" t="s">
        <v>2448</v>
      </c>
      <c r="H579" s="824">
        <v>25</v>
      </c>
      <c r="I579" s="824">
        <v>12</v>
      </c>
      <c r="J579" s="824">
        <v>11</v>
      </c>
      <c r="K579" s="825">
        <v>0.48</v>
      </c>
      <c r="L579" s="825">
        <v>0.44</v>
      </c>
      <c r="M579" s="824">
        <v>4</v>
      </c>
      <c r="N579" s="824">
        <v>1</v>
      </c>
      <c r="O579" s="824">
        <v>0.25</v>
      </c>
      <c r="P579" s="820">
        <f>Tabla1[[#This Row],[Ejec Real Acumu]]-Tabla1[[#This Row],[Proyec Ejec Acumul]]</f>
        <v>-1</v>
      </c>
      <c r="Q579" s="820">
        <f>Tabla1[[#This Row],[Ejec Real Mes]]-Tabla1[[#This Row],[Program Entreg Mes]]</f>
        <v>-3</v>
      </c>
    </row>
    <row r="580" spans="1:17">
      <c r="A580" s="824">
        <v>88</v>
      </c>
      <c r="B580" s="824" t="s">
        <v>2441</v>
      </c>
      <c r="C580" s="824" t="s">
        <v>2442</v>
      </c>
      <c r="D580" s="824" t="s">
        <v>764</v>
      </c>
      <c r="E580" s="824" t="s">
        <v>2381</v>
      </c>
      <c r="F580" s="824">
        <v>6</v>
      </c>
      <c r="G580" s="824" t="s">
        <v>2448</v>
      </c>
      <c r="H580" s="824">
        <v>7</v>
      </c>
      <c r="I580" s="824">
        <v>1</v>
      </c>
      <c r="J580" s="824">
        <v>1</v>
      </c>
      <c r="K580" s="825">
        <v>0.14285714285714285</v>
      </c>
      <c r="L580" s="825">
        <v>0.14285714285714285</v>
      </c>
      <c r="M580" s="824">
        <v>0</v>
      </c>
      <c r="N580" s="824">
        <v>0</v>
      </c>
      <c r="O580" s="824" t="e">
        <v>#DIV/0!</v>
      </c>
      <c r="P580" s="820">
        <f>Tabla1[[#This Row],[Ejec Real Acumu]]-Tabla1[[#This Row],[Proyec Ejec Acumul]]</f>
        <v>0</v>
      </c>
      <c r="Q580" s="820">
        <f>Tabla1[[#This Row],[Ejec Real Mes]]-Tabla1[[#This Row],[Program Entreg Mes]]</f>
        <v>0</v>
      </c>
    </row>
    <row r="581" spans="1:17">
      <c r="A581" s="824">
        <v>89</v>
      </c>
      <c r="B581" s="824" t="s">
        <v>2441</v>
      </c>
      <c r="C581" s="824" t="s">
        <v>2442</v>
      </c>
      <c r="D581" s="824" t="s">
        <v>764</v>
      </c>
      <c r="E581" s="824" t="s">
        <v>2385</v>
      </c>
      <c r="F581" s="824">
        <v>6</v>
      </c>
      <c r="G581" s="824" t="s">
        <v>2448</v>
      </c>
      <c r="H581" s="824">
        <v>12</v>
      </c>
      <c r="I581" s="824">
        <v>3</v>
      </c>
      <c r="J581" s="824">
        <v>3</v>
      </c>
      <c r="K581" s="825">
        <v>0.25</v>
      </c>
      <c r="L581" s="825">
        <v>0.25</v>
      </c>
      <c r="M581" s="824">
        <v>1</v>
      </c>
      <c r="N581" s="824">
        <v>1</v>
      </c>
      <c r="O581" s="824">
        <v>1</v>
      </c>
      <c r="P581" s="820">
        <f>Tabla1[[#This Row],[Ejec Real Acumu]]-Tabla1[[#This Row],[Proyec Ejec Acumul]]</f>
        <v>0</v>
      </c>
      <c r="Q581" s="820">
        <f>Tabla1[[#This Row],[Ejec Real Mes]]-Tabla1[[#This Row],[Program Entreg Mes]]</f>
        <v>0</v>
      </c>
    </row>
    <row r="582" spans="1:17">
      <c r="A582" s="824">
        <v>90</v>
      </c>
      <c r="B582" s="824" t="s">
        <v>2441</v>
      </c>
      <c r="C582" s="824" t="s">
        <v>2442</v>
      </c>
      <c r="D582" s="824" t="s">
        <v>764</v>
      </c>
      <c r="E582" s="824" t="s">
        <v>2392</v>
      </c>
      <c r="F582" s="824">
        <v>6</v>
      </c>
      <c r="G582" s="824" t="s">
        <v>2448</v>
      </c>
      <c r="H582" s="824">
        <v>32</v>
      </c>
      <c r="I582" s="824">
        <v>3</v>
      </c>
      <c r="J582" s="824">
        <v>3</v>
      </c>
      <c r="K582" s="825">
        <v>9.375E-2</v>
      </c>
      <c r="L582" s="825">
        <v>9.375E-2</v>
      </c>
      <c r="M582" s="824">
        <v>1</v>
      </c>
      <c r="N582" s="824">
        <v>1</v>
      </c>
      <c r="O582" s="824">
        <v>1</v>
      </c>
      <c r="P582" s="820">
        <f>Tabla1[[#This Row],[Ejec Real Acumu]]-Tabla1[[#This Row],[Proyec Ejec Acumul]]</f>
        <v>0</v>
      </c>
      <c r="Q582" s="820">
        <f>Tabla1[[#This Row],[Ejec Real Mes]]-Tabla1[[#This Row],[Program Entreg Mes]]</f>
        <v>0</v>
      </c>
    </row>
    <row r="583" spans="1:17">
      <c r="A583" s="824">
        <v>91</v>
      </c>
      <c r="B583" s="824" t="s">
        <v>2441</v>
      </c>
      <c r="C583" s="824" t="s">
        <v>2442</v>
      </c>
      <c r="D583" s="824" t="s">
        <v>764</v>
      </c>
      <c r="E583" s="824" t="s">
        <v>2398</v>
      </c>
      <c r="F583" s="824">
        <v>6</v>
      </c>
      <c r="G583" s="824" t="s">
        <v>2448</v>
      </c>
      <c r="H583" s="824">
        <v>4</v>
      </c>
      <c r="I583" s="824">
        <v>2</v>
      </c>
      <c r="J583" s="824">
        <v>2</v>
      </c>
      <c r="K583" s="825">
        <v>0.5</v>
      </c>
      <c r="L583" s="825">
        <v>0.5</v>
      </c>
      <c r="M583" s="824">
        <v>1</v>
      </c>
      <c r="N583" s="824">
        <v>1</v>
      </c>
      <c r="O583" s="824">
        <v>1</v>
      </c>
      <c r="P583" s="820">
        <f>Tabla1[[#This Row],[Ejec Real Acumu]]-Tabla1[[#This Row],[Proyec Ejec Acumul]]</f>
        <v>0</v>
      </c>
      <c r="Q583" s="820">
        <f>Tabla1[[#This Row],[Ejec Real Mes]]-Tabla1[[#This Row],[Program Entreg Mes]]</f>
        <v>0</v>
      </c>
    </row>
    <row r="584" spans="1:17">
      <c r="A584" s="824">
        <v>92</v>
      </c>
      <c r="B584" s="824" t="s">
        <v>2441</v>
      </c>
      <c r="C584" s="824" t="s">
        <v>2442</v>
      </c>
      <c r="D584" s="824" t="s">
        <v>46</v>
      </c>
      <c r="E584" s="824" t="s">
        <v>2402</v>
      </c>
      <c r="F584" s="824">
        <v>6</v>
      </c>
      <c r="G584" s="824" t="s">
        <v>2448</v>
      </c>
      <c r="H584" s="824">
        <v>1</v>
      </c>
      <c r="I584" s="824">
        <v>0</v>
      </c>
      <c r="J584" s="824">
        <v>0</v>
      </c>
      <c r="K584" s="825">
        <v>0</v>
      </c>
      <c r="L584" s="825">
        <v>0</v>
      </c>
      <c r="M584" s="824">
        <v>0</v>
      </c>
      <c r="N584" s="824">
        <v>0</v>
      </c>
      <c r="O584" s="824" t="e">
        <v>#DIV/0!</v>
      </c>
      <c r="P584" s="820">
        <f>Tabla1[[#This Row],[Ejec Real Acumu]]-Tabla1[[#This Row],[Proyec Ejec Acumul]]</f>
        <v>0</v>
      </c>
      <c r="Q584" s="820">
        <f>Tabla1[[#This Row],[Ejec Real Mes]]-Tabla1[[#This Row],[Program Entreg Mes]]</f>
        <v>0</v>
      </c>
    </row>
    <row r="585" spans="1:17">
      <c r="A585" s="824">
        <v>93</v>
      </c>
      <c r="B585" s="824" t="s">
        <v>2441</v>
      </c>
      <c r="C585" s="824" t="s">
        <v>2442</v>
      </c>
      <c r="D585" s="824" t="s">
        <v>764</v>
      </c>
      <c r="E585" s="824" t="s">
        <v>2404</v>
      </c>
      <c r="F585" s="824">
        <v>6</v>
      </c>
      <c r="G585" s="824" t="s">
        <v>2448</v>
      </c>
      <c r="H585" s="824">
        <v>4</v>
      </c>
      <c r="I585" s="824">
        <v>2</v>
      </c>
      <c r="J585" s="824">
        <v>2</v>
      </c>
      <c r="K585" s="825">
        <v>0.5</v>
      </c>
      <c r="L585" s="825">
        <v>0.5</v>
      </c>
      <c r="M585" s="824">
        <v>1</v>
      </c>
      <c r="N585" s="824">
        <v>1</v>
      </c>
      <c r="O585" s="824">
        <v>1</v>
      </c>
      <c r="P585" s="820">
        <f>Tabla1[[#This Row],[Ejec Real Acumu]]-Tabla1[[#This Row],[Proyec Ejec Acumul]]</f>
        <v>0</v>
      </c>
      <c r="Q585" s="820">
        <f>Tabla1[[#This Row],[Ejec Real Mes]]-Tabla1[[#This Row],[Program Entreg Mes]]</f>
        <v>0</v>
      </c>
    </row>
    <row r="586" spans="1:17">
      <c r="A586" s="824">
        <v>94</v>
      </c>
      <c r="B586" s="824" t="s">
        <v>2441</v>
      </c>
      <c r="C586" s="824" t="s">
        <v>2442</v>
      </c>
      <c r="D586" s="824" t="s">
        <v>46</v>
      </c>
      <c r="E586" s="824" t="s">
        <v>2409</v>
      </c>
      <c r="F586" s="824">
        <v>6</v>
      </c>
      <c r="G586" s="824" t="s">
        <v>2448</v>
      </c>
      <c r="H586" s="824">
        <v>4</v>
      </c>
      <c r="I586" s="824">
        <v>2</v>
      </c>
      <c r="J586" s="824">
        <v>2</v>
      </c>
      <c r="K586" s="825">
        <v>0.5</v>
      </c>
      <c r="L586" s="825">
        <v>0.5</v>
      </c>
      <c r="M586" s="824">
        <v>1</v>
      </c>
      <c r="N586" s="824">
        <v>1</v>
      </c>
      <c r="O586" s="824">
        <v>1</v>
      </c>
      <c r="P586" s="820">
        <f>Tabla1[[#This Row],[Ejec Real Acumu]]-Tabla1[[#This Row],[Proyec Ejec Acumul]]</f>
        <v>0</v>
      </c>
      <c r="Q586" s="820">
        <f>Tabla1[[#This Row],[Ejec Real Mes]]-Tabla1[[#This Row],[Program Entreg Mes]]</f>
        <v>0</v>
      </c>
    </row>
    <row r="587" spans="1:17">
      <c r="A587" s="824">
        <v>95</v>
      </c>
      <c r="B587" s="824" t="s">
        <v>2441</v>
      </c>
      <c r="C587" s="824" t="s">
        <v>2442</v>
      </c>
      <c r="D587" s="824" t="s">
        <v>688</v>
      </c>
      <c r="E587" s="824" t="s">
        <v>2413</v>
      </c>
      <c r="F587" s="824">
        <v>6</v>
      </c>
      <c r="G587" s="824" t="s">
        <v>2448</v>
      </c>
      <c r="H587" s="824">
        <v>4</v>
      </c>
      <c r="I587" s="824">
        <v>2</v>
      </c>
      <c r="J587" s="824">
        <v>2</v>
      </c>
      <c r="K587" s="825">
        <v>0.5</v>
      </c>
      <c r="L587" s="825">
        <v>0.5</v>
      </c>
      <c r="M587" s="824">
        <v>1</v>
      </c>
      <c r="N587" s="824">
        <v>1</v>
      </c>
      <c r="O587" s="824">
        <v>1</v>
      </c>
      <c r="P587" s="820">
        <f>Tabla1[[#This Row],[Ejec Real Acumu]]-Tabla1[[#This Row],[Proyec Ejec Acumul]]</f>
        <v>0</v>
      </c>
      <c r="Q587" s="820">
        <f>Tabla1[[#This Row],[Ejec Real Mes]]-Tabla1[[#This Row],[Program Entreg Mes]]</f>
        <v>0</v>
      </c>
    </row>
    <row r="588" spans="1:17">
      <c r="A588" s="824">
        <v>96</v>
      </c>
      <c r="B588" s="824" t="s">
        <v>2441</v>
      </c>
      <c r="C588" s="824" t="s">
        <v>2442</v>
      </c>
      <c r="D588" s="824" t="s">
        <v>68</v>
      </c>
      <c r="E588" s="824" t="s">
        <v>2416</v>
      </c>
      <c r="F588" s="824">
        <v>6</v>
      </c>
      <c r="G588" s="824" t="s">
        <v>2448</v>
      </c>
      <c r="H588" s="824">
        <v>4</v>
      </c>
      <c r="I588" s="824">
        <v>2</v>
      </c>
      <c r="J588" s="824">
        <v>2</v>
      </c>
      <c r="K588" s="825">
        <v>0.5</v>
      </c>
      <c r="L588" s="825">
        <v>0.5</v>
      </c>
      <c r="M588" s="824">
        <v>1</v>
      </c>
      <c r="N588" s="824">
        <v>1</v>
      </c>
      <c r="O588" s="824">
        <v>1</v>
      </c>
      <c r="P588" s="820">
        <f>Tabla1[[#This Row],[Ejec Real Acumu]]-Tabla1[[#This Row],[Proyec Ejec Acumul]]</f>
        <v>0</v>
      </c>
      <c r="Q588" s="820">
        <f>Tabla1[[#This Row],[Ejec Real Mes]]-Tabla1[[#This Row],[Program Entreg Mes]]</f>
        <v>0</v>
      </c>
    </row>
    <row r="589" spans="1:17">
      <c r="A589" s="824">
        <v>97</v>
      </c>
      <c r="B589" s="824" t="s">
        <v>2441</v>
      </c>
      <c r="C589" s="824" t="s">
        <v>2442</v>
      </c>
      <c r="D589" s="824" t="s">
        <v>688</v>
      </c>
      <c r="E589" s="824" t="s">
        <v>2421</v>
      </c>
      <c r="F589" s="824">
        <v>6</v>
      </c>
      <c r="G589" s="824" t="s">
        <v>2448</v>
      </c>
      <c r="H589" s="824">
        <v>4</v>
      </c>
      <c r="I589" s="824">
        <v>2</v>
      </c>
      <c r="J589" s="824">
        <v>2</v>
      </c>
      <c r="K589" s="825">
        <v>0.5</v>
      </c>
      <c r="L589" s="825">
        <v>0.5</v>
      </c>
      <c r="M589" s="824">
        <v>1</v>
      </c>
      <c r="N589" s="824">
        <v>1</v>
      </c>
      <c r="O589" s="824">
        <v>1</v>
      </c>
      <c r="P589" s="820">
        <f>Tabla1[[#This Row],[Ejec Real Acumu]]-Tabla1[[#This Row],[Proyec Ejec Acumul]]</f>
        <v>0</v>
      </c>
      <c r="Q589" s="820">
        <f>Tabla1[[#This Row],[Ejec Real Mes]]-Tabla1[[#This Row],[Program Entreg Mes]]</f>
        <v>0</v>
      </c>
    </row>
    <row r="590" spans="1:17">
      <c r="A590" s="824">
        <v>98</v>
      </c>
      <c r="B590" s="824" t="s">
        <v>2441</v>
      </c>
      <c r="C590" s="824" t="s">
        <v>2442</v>
      </c>
      <c r="D590" s="824" t="s">
        <v>68</v>
      </c>
      <c r="E590" s="824" t="s">
        <v>2422</v>
      </c>
      <c r="F590" s="824">
        <v>6</v>
      </c>
      <c r="G590" s="824" t="s">
        <v>2448</v>
      </c>
      <c r="H590" s="824">
        <v>2</v>
      </c>
      <c r="I590" s="824">
        <v>0</v>
      </c>
      <c r="J590" s="824">
        <v>0</v>
      </c>
      <c r="K590" s="825">
        <v>0</v>
      </c>
      <c r="L590" s="825">
        <v>0</v>
      </c>
      <c r="M590" s="824">
        <v>0</v>
      </c>
      <c r="N590" s="824">
        <v>0</v>
      </c>
      <c r="O590" s="824" t="e">
        <v>#DIV/0!</v>
      </c>
      <c r="P590" s="820">
        <f>Tabla1[[#This Row],[Ejec Real Acumu]]-Tabla1[[#This Row],[Proyec Ejec Acumul]]</f>
        <v>0</v>
      </c>
      <c r="Q590" s="820">
        <f>Tabla1[[#This Row],[Ejec Real Mes]]-Tabla1[[#This Row],[Program Entreg Mes]]</f>
        <v>0</v>
      </c>
    </row>
    <row r="591" spans="1:17">
      <c r="A591" s="824">
        <v>1</v>
      </c>
      <c r="B591" s="824" t="s">
        <v>2441</v>
      </c>
      <c r="C591" s="824" t="s">
        <v>2442</v>
      </c>
      <c r="D591" s="824" t="s">
        <v>63</v>
      </c>
      <c r="E591" s="824" t="s">
        <v>2112</v>
      </c>
      <c r="F591" s="824">
        <v>7</v>
      </c>
      <c r="G591" s="824" t="s">
        <v>2449</v>
      </c>
      <c r="H591" s="824">
        <v>1</v>
      </c>
      <c r="I591" s="824">
        <v>0</v>
      </c>
      <c r="J591" s="824">
        <v>0</v>
      </c>
      <c r="K591" s="825">
        <v>0</v>
      </c>
      <c r="L591" s="825">
        <v>0</v>
      </c>
      <c r="M591" s="824">
        <v>0</v>
      </c>
      <c r="N591" s="824">
        <v>0</v>
      </c>
      <c r="O591" s="824" t="e">
        <v>#DIV/0!</v>
      </c>
      <c r="P591" s="820">
        <f>Tabla1[[#This Row],[Ejec Real Acumu]]-Tabla1[[#This Row],[Proyec Ejec Acumul]]</f>
        <v>0</v>
      </c>
      <c r="Q591" s="820">
        <f>Tabla1[[#This Row],[Ejec Real Mes]]-Tabla1[[#This Row],[Program Entreg Mes]]</f>
        <v>0</v>
      </c>
    </row>
    <row r="592" spans="1:17">
      <c r="A592" s="824">
        <v>2</v>
      </c>
      <c r="B592" s="824" t="s">
        <v>2441</v>
      </c>
      <c r="C592" s="824" t="s">
        <v>2442</v>
      </c>
      <c r="D592" s="824" t="s">
        <v>63</v>
      </c>
      <c r="E592" s="824" t="s">
        <v>108</v>
      </c>
      <c r="F592" s="824">
        <v>7</v>
      </c>
      <c r="G592" s="824" t="s">
        <v>2449</v>
      </c>
      <c r="H592" s="824">
        <v>1</v>
      </c>
      <c r="I592" s="824">
        <v>0</v>
      </c>
      <c r="J592" s="824">
        <v>0</v>
      </c>
      <c r="K592" s="825">
        <v>0</v>
      </c>
      <c r="L592" s="825">
        <v>0</v>
      </c>
      <c r="M592" s="824">
        <v>0</v>
      </c>
      <c r="N592" s="824">
        <v>0</v>
      </c>
      <c r="O592" s="824" t="e">
        <v>#DIV/0!</v>
      </c>
      <c r="P592" s="820">
        <f>Tabla1[[#This Row],[Ejec Real Acumu]]-Tabla1[[#This Row],[Proyec Ejec Acumul]]</f>
        <v>0</v>
      </c>
      <c r="Q592" s="820">
        <f>Tabla1[[#This Row],[Ejec Real Mes]]-Tabla1[[#This Row],[Program Entreg Mes]]</f>
        <v>0</v>
      </c>
    </row>
    <row r="593" spans="1:17">
      <c r="A593" s="824">
        <v>3</v>
      </c>
      <c r="B593" s="824" t="s">
        <v>2441</v>
      </c>
      <c r="C593" s="824" t="s">
        <v>2442</v>
      </c>
      <c r="D593" s="824" t="s">
        <v>63</v>
      </c>
      <c r="E593" s="824" t="s">
        <v>2114</v>
      </c>
      <c r="F593" s="824">
        <v>7</v>
      </c>
      <c r="G593" s="824" t="s">
        <v>2449</v>
      </c>
      <c r="H593" s="824">
        <v>4</v>
      </c>
      <c r="I593" s="824">
        <v>2</v>
      </c>
      <c r="J593" s="824">
        <v>2</v>
      </c>
      <c r="K593" s="825">
        <v>0.5</v>
      </c>
      <c r="L593" s="825">
        <v>0.5</v>
      </c>
      <c r="M593" s="824">
        <v>0</v>
      </c>
      <c r="N593" s="824">
        <v>0</v>
      </c>
      <c r="O593" s="824" t="e">
        <v>#DIV/0!</v>
      </c>
      <c r="P593" s="820">
        <f>Tabla1[[#This Row],[Ejec Real Acumu]]-Tabla1[[#This Row],[Proyec Ejec Acumul]]</f>
        <v>0</v>
      </c>
      <c r="Q593" s="820">
        <f>Tabla1[[#This Row],[Ejec Real Mes]]-Tabla1[[#This Row],[Program Entreg Mes]]</f>
        <v>0</v>
      </c>
    </row>
    <row r="594" spans="1:17">
      <c r="A594" s="824">
        <v>4</v>
      </c>
      <c r="B594" s="824" t="s">
        <v>2441</v>
      </c>
      <c r="C594" s="824" t="s">
        <v>2442</v>
      </c>
      <c r="D594" s="824" t="s">
        <v>688</v>
      </c>
      <c r="E594" s="824" t="s">
        <v>685</v>
      </c>
      <c r="F594" s="824">
        <v>7</v>
      </c>
      <c r="G594" s="824" t="s">
        <v>2449</v>
      </c>
      <c r="H594" s="824">
        <v>4</v>
      </c>
      <c r="I594" s="824">
        <v>2</v>
      </c>
      <c r="J594" s="824">
        <v>2</v>
      </c>
      <c r="K594" s="825">
        <v>0.5</v>
      </c>
      <c r="L594" s="825">
        <v>0.5</v>
      </c>
      <c r="M594" s="824">
        <v>0</v>
      </c>
      <c r="N594" s="824">
        <v>0</v>
      </c>
      <c r="O594" s="824" t="e">
        <v>#DIV/0!</v>
      </c>
      <c r="P594" s="820">
        <f>Tabla1[[#This Row],[Ejec Real Acumu]]-Tabla1[[#This Row],[Proyec Ejec Acumul]]</f>
        <v>0</v>
      </c>
      <c r="Q594" s="820">
        <f>Tabla1[[#This Row],[Ejec Real Mes]]-Tabla1[[#This Row],[Program Entreg Mes]]</f>
        <v>0</v>
      </c>
    </row>
    <row r="595" spans="1:17">
      <c r="A595" s="824">
        <v>5</v>
      </c>
      <c r="B595" s="824" t="s">
        <v>2441</v>
      </c>
      <c r="C595" s="824" t="s">
        <v>2442</v>
      </c>
      <c r="D595" s="824" t="s">
        <v>688</v>
      </c>
      <c r="E595" s="824" t="s">
        <v>695</v>
      </c>
      <c r="F595" s="824">
        <v>7</v>
      </c>
      <c r="G595" s="824" t="s">
        <v>2449</v>
      </c>
      <c r="H595" s="824">
        <v>2</v>
      </c>
      <c r="I595" s="824">
        <v>1</v>
      </c>
      <c r="J595" s="824">
        <v>1</v>
      </c>
      <c r="K595" s="825">
        <v>0.5</v>
      </c>
      <c r="L595" s="825">
        <v>0.5</v>
      </c>
      <c r="M595" s="824">
        <v>1</v>
      </c>
      <c r="N595" s="824">
        <v>1</v>
      </c>
      <c r="O595" s="824">
        <v>1</v>
      </c>
      <c r="P595" s="820">
        <f>Tabla1[[#This Row],[Ejec Real Acumu]]-Tabla1[[#This Row],[Proyec Ejec Acumul]]</f>
        <v>0</v>
      </c>
      <c r="Q595" s="820">
        <f>Tabla1[[#This Row],[Ejec Real Mes]]-Tabla1[[#This Row],[Program Entreg Mes]]</f>
        <v>0</v>
      </c>
    </row>
    <row r="596" spans="1:17">
      <c r="A596" s="824">
        <v>6</v>
      </c>
      <c r="B596" s="824" t="s">
        <v>2441</v>
      </c>
      <c r="C596" s="824" t="s">
        <v>2442</v>
      </c>
      <c r="D596" s="824" t="s">
        <v>688</v>
      </c>
      <c r="E596" s="824" t="s">
        <v>700</v>
      </c>
      <c r="F596" s="824">
        <v>7</v>
      </c>
      <c r="G596" s="824" t="s">
        <v>2449</v>
      </c>
      <c r="H596" s="824">
        <v>2</v>
      </c>
      <c r="I596" s="824">
        <v>1</v>
      </c>
      <c r="J596" s="824">
        <v>1</v>
      </c>
      <c r="K596" s="825">
        <v>0.5</v>
      </c>
      <c r="L596" s="825">
        <v>0.5</v>
      </c>
      <c r="M596" s="824">
        <v>1</v>
      </c>
      <c r="N596" s="824">
        <v>1</v>
      </c>
      <c r="O596" s="824">
        <v>1</v>
      </c>
      <c r="P596" s="820">
        <f>Tabla1[[#This Row],[Ejec Real Acumu]]-Tabla1[[#This Row],[Proyec Ejec Acumul]]</f>
        <v>0</v>
      </c>
      <c r="Q596" s="820">
        <f>Tabla1[[#This Row],[Ejec Real Mes]]-Tabla1[[#This Row],[Program Entreg Mes]]</f>
        <v>0</v>
      </c>
    </row>
    <row r="597" spans="1:17">
      <c r="A597" s="824">
        <v>7</v>
      </c>
      <c r="B597" s="824" t="s">
        <v>2441</v>
      </c>
      <c r="C597" s="824" t="s">
        <v>2442</v>
      </c>
      <c r="D597" s="824" t="s">
        <v>688</v>
      </c>
      <c r="E597" s="824" t="s">
        <v>2120</v>
      </c>
      <c r="F597" s="824">
        <v>7</v>
      </c>
      <c r="G597" s="824" t="s">
        <v>2449</v>
      </c>
      <c r="H597" s="824">
        <v>47</v>
      </c>
      <c r="I597" s="824">
        <v>20</v>
      </c>
      <c r="J597" s="824">
        <v>20</v>
      </c>
      <c r="K597" s="825">
        <v>0.42553191489361702</v>
      </c>
      <c r="L597" s="825">
        <v>0.42553191489361702</v>
      </c>
      <c r="M597" s="824">
        <v>3</v>
      </c>
      <c r="N597" s="824">
        <v>4</v>
      </c>
      <c r="O597" s="824">
        <v>1.3333333333333333</v>
      </c>
      <c r="P597" s="820">
        <f>Tabla1[[#This Row],[Ejec Real Acumu]]-Tabla1[[#This Row],[Proyec Ejec Acumul]]</f>
        <v>0</v>
      </c>
      <c r="Q597" s="820">
        <f>Tabla1[[#This Row],[Ejec Real Mes]]-Tabla1[[#This Row],[Program Entreg Mes]]</f>
        <v>1</v>
      </c>
    </row>
    <row r="598" spans="1:17">
      <c r="A598" s="824">
        <v>8</v>
      </c>
      <c r="B598" s="824" t="s">
        <v>2441</v>
      </c>
      <c r="C598" s="824" t="s">
        <v>2442</v>
      </c>
      <c r="D598" s="824" t="s">
        <v>688</v>
      </c>
      <c r="E598" s="824" t="s">
        <v>711</v>
      </c>
      <c r="F598" s="824">
        <v>7</v>
      </c>
      <c r="G598" s="824" t="s">
        <v>2449</v>
      </c>
      <c r="H598" s="824">
        <v>25</v>
      </c>
      <c r="I598" s="824">
        <v>16</v>
      </c>
      <c r="J598" s="824">
        <v>15</v>
      </c>
      <c r="K598" s="825">
        <v>0.64</v>
      </c>
      <c r="L598" s="825">
        <v>0.6</v>
      </c>
      <c r="M598" s="824">
        <v>2</v>
      </c>
      <c r="N598" s="824">
        <v>1</v>
      </c>
      <c r="O598" s="824">
        <v>0.5</v>
      </c>
      <c r="P598" s="820">
        <f>Tabla1[[#This Row],[Ejec Real Acumu]]-Tabla1[[#This Row],[Proyec Ejec Acumul]]</f>
        <v>-1</v>
      </c>
      <c r="Q598" s="820">
        <f>Tabla1[[#This Row],[Ejec Real Mes]]-Tabla1[[#This Row],[Program Entreg Mes]]</f>
        <v>-1</v>
      </c>
    </row>
    <row r="599" spans="1:17">
      <c r="A599" s="824">
        <v>9</v>
      </c>
      <c r="B599" s="824" t="s">
        <v>2441</v>
      </c>
      <c r="C599" s="824" t="s">
        <v>2442</v>
      </c>
      <c r="D599" s="824" t="s">
        <v>688</v>
      </c>
      <c r="E599" s="824" t="s">
        <v>2128</v>
      </c>
      <c r="F599" s="824">
        <v>7</v>
      </c>
      <c r="G599" s="824" t="s">
        <v>2449</v>
      </c>
      <c r="H599" s="824">
        <v>4</v>
      </c>
      <c r="I599" s="824">
        <v>2</v>
      </c>
      <c r="J599" s="824">
        <v>2</v>
      </c>
      <c r="K599" s="825">
        <v>0.5</v>
      </c>
      <c r="L599" s="825">
        <v>0.5</v>
      </c>
      <c r="M599" s="824">
        <v>0</v>
      </c>
      <c r="N599" s="824">
        <v>0</v>
      </c>
      <c r="O599" s="824" t="e">
        <v>#DIV/0!</v>
      </c>
      <c r="P599" s="820">
        <f>Tabla1[[#This Row],[Ejec Real Acumu]]-Tabla1[[#This Row],[Proyec Ejec Acumul]]</f>
        <v>0</v>
      </c>
      <c r="Q599" s="820">
        <f>Tabla1[[#This Row],[Ejec Real Mes]]-Tabla1[[#This Row],[Program Entreg Mes]]</f>
        <v>0</v>
      </c>
    </row>
    <row r="600" spans="1:17">
      <c r="A600" s="824">
        <v>10</v>
      </c>
      <c r="B600" s="824" t="s">
        <v>2441</v>
      </c>
      <c r="C600" s="824" t="s">
        <v>2442</v>
      </c>
      <c r="D600" s="824" t="s">
        <v>688</v>
      </c>
      <c r="E600" s="824" t="s">
        <v>2129</v>
      </c>
      <c r="F600" s="824">
        <v>7</v>
      </c>
      <c r="G600" s="824" t="s">
        <v>2449</v>
      </c>
      <c r="H600" s="824">
        <v>4</v>
      </c>
      <c r="I600" s="824">
        <v>2</v>
      </c>
      <c r="J600" s="824">
        <v>1</v>
      </c>
      <c r="K600" s="825">
        <v>0.5</v>
      </c>
      <c r="L600" s="825">
        <v>0.25</v>
      </c>
      <c r="M600" s="824">
        <v>0</v>
      </c>
      <c r="N600" s="824">
        <v>0</v>
      </c>
      <c r="O600" s="824" t="e">
        <v>#DIV/0!</v>
      </c>
      <c r="P600" s="820">
        <f>Tabla1[[#This Row],[Ejec Real Acumu]]-Tabla1[[#This Row],[Proyec Ejec Acumul]]</f>
        <v>-1</v>
      </c>
      <c r="Q600" s="820">
        <f>Tabla1[[#This Row],[Ejec Real Mes]]-Tabla1[[#This Row],[Program Entreg Mes]]</f>
        <v>0</v>
      </c>
    </row>
    <row r="601" spans="1:17">
      <c r="A601" s="824">
        <v>11</v>
      </c>
      <c r="B601" s="824" t="s">
        <v>2441</v>
      </c>
      <c r="C601" s="824" t="s">
        <v>2442</v>
      </c>
      <c r="D601" s="824" t="s">
        <v>688</v>
      </c>
      <c r="E601" s="824" t="s">
        <v>755</v>
      </c>
      <c r="F601" s="824">
        <v>7</v>
      </c>
      <c r="G601" s="824" t="s">
        <v>2449</v>
      </c>
      <c r="H601" s="824">
        <v>2</v>
      </c>
      <c r="I601" s="824">
        <v>1</v>
      </c>
      <c r="J601" s="824">
        <v>1</v>
      </c>
      <c r="K601" s="825">
        <v>0.5</v>
      </c>
      <c r="L601" s="825">
        <v>0.5</v>
      </c>
      <c r="M601" s="824">
        <v>0</v>
      </c>
      <c r="N601" s="824">
        <v>0</v>
      </c>
      <c r="O601" s="824" t="e">
        <v>#DIV/0!</v>
      </c>
      <c r="P601" s="820">
        <f>Tabla1[[#This Row],[Ejec Real Acumu]]-Tabla1[[#This Row],[Proyec Ejec Acumul]]</f>
        <v>0</v>
      </c>
      <c r="Q601" s="820">
        <f>Tabla1[[#This Row],[Ejec Real Mes]]-Tabla1[[#This Row],[Program Entreg Mes]]</f>
        <v>0</v>
      </c>
    </row>
    <row r="602" spans="1:17">
      <c r="A602" s="824">
        <v>12</v>
      </c>
      <c r="B602" s="824" t="s">
        <v>2441</v>
      </c>
      <c r="C602" s="824" t="s">
        <v>2442</v>
      </c>
      <c r="D602" s="824" t="s">
        <v>688</v>
      </c>
      <c r="E602" s="824" t="s">
        <v>771</v>
      </c>
      <c r="F602" s="824">
        <v>7</v>
      </c>
      <c r="G602" s="824" t="s">
        <v>2449</v>
      </c>
      <c r="H602" s="824">
        <v>448</v>
      </c>
      <c r="I602" s="824">
        <v>242</v>
      </c>
      <c r="J602" s="824">
        <v>242</v>
      </c>
      <c r="K602" s="825">
        <v>0.5401785714285714</v>
      </c>
      <c r="L602" s="825">
        <v>0.5401785714285714</v>
      </c>
      <c r="M602" s="824">
        <v>37</v>
      </c>
      <c r="N602" s="824">
        <v>37</v>
      </c>
      <c r="O602" s="824">
        <v>1</v>
      </c>
      <c r="P602" s="820">
        <f>Tabla1[[#This Row],[Ejec Real Acumu]]-Tabla1[[#This Row],[Proyec Ejec Acumul]]</f>
        <v>0</v>
      </c>
      <c r="Q602" s="820">
        <f>Tabla1[[#This Row],[Ejec Real Mes]]-Tabla1[[#This Row],[Program Entreg Mes]]</f>
        <v>0</v>
      </c>
    </row>
    <row r="603" spans="1:17">
      <c r="A603" s="824">
        <v>13</v>
      </c>
      <c r="B603" s="824" t="s">
        <v>2441</v>
      </c>
      <c r="C603" s="824" t="s">
        <v>2442</v>
      </c>
      <c r="D603" s="824" t="s">
        <v>688</v>
      </c>
      <c r="E603" s="824" t="s">
        <v>989</v>
      </c>
      <c r="F603" s="824">
        <v>7</v>
      </c>
      <c r="G603" s="824" t="s">
        <v>2449</v>
      </c>
      <c r="H603" s="824">
        <v>4</v>
      </c>
      <c r="I603" s="824">
        <v>2</v>
      </c>
      <c r="J603" s="824">
        <v>2</v>
      </c>
      <c r="K603" s="825">
        <v>0.5</v>
      </c>
      <c r="L603" s="825">
        <v>0.5</v>
      </c>
      <c r="M603" s="824">
        <v>0</v>
      </c>
      <c r="N603" s="824">
        <v>0</v>
      </c>
      <c r="O603" s="824" t="e">
        <v>#DIV/0!</v>
      </c>
      <c r="P603" s="820">
        <f>Tabla1[[#This Row],[Ejec Real Acumu]]-Tabla1[[#This Row],[Proyec Ejec Acumul]]</f>
        <v>0</v>
      </c>
      <c r="Q603" s="820">
        <f>Tabla1[[#This Row],[Ejec Real Mes]]-Tabla1[[#This Row],[Program Entreg Mes]]</f>
        <v>0</v>
      </c>
    </row>
    <row r="604" spans="1:17">
      <c r="A604" s="824">
        <v>14</v>
      </c>
      <c r="B604" s="824" t="s">
        <v>2441</v>
      </c>
      <c r="C604" s="824" t="s">
        <v>2442</v>
      </c>
      <c r="D604" s="824" t="s">
        <v>688</v>
      </c>
      <c r="E604" s="824" t="s">
        <v>2135</v>
      </c>
      <c r="F604" s="824">
        <v>7</v>
      </c>
      <c r="G604" s="824" t="s">
        <v>2449</v>
      </c>
      <c r="H604" s="824">
        <v>89</v>
      </c>
      <c r="I604" s="824">
        <v>48</v>
      </c>
      <c r="J604" s="824">
        <v>45</v>
      </c>
      <c r="K604" s="825">
        <v>0.5393258426966292</v>
      </c>
      <c r="L604" s="825">
        <v>0.5056179775280899</v>
      </c>
      <c r="M604" s="824">
        <v>10</v>
      </c>
      <c r="N604" s="824">
        <v>7</v>
      </c>
      <c r="O604" s="824">
        <v>0.7</v>
      </c>
      <c r="P604" s="820">
        <f>Tabla1[[#This Row],[Ejec Real Acumu]]-Tabla1[[#This Row],[Proyec Ejec Acumul]]</f>
        <v>-3</v>
      </c>
      <c r="Q604" s="820">
        <f>Tabla1[[#This Row],[Ejec Real Mes]]-Tabla1[[#This Row],[Program Entreg Mes]]</f>
        <v>-3</v>
      </c>
    </row>
    <row r="605" spans="1:17">
      <c r="A605" s="824">
        <v>15</v>
      </c>
      <c r="B605" s="824" t="s">
        <v>2441</v>
      </c>
      <c r="C605" s="824" t="s">
        <v>2442</v>
      </c>
      <c r="D605" s="824" t="s">
        <v>688</v>
      </c>
      <c r="E605" s="824" t="s">
        <v>1003</v>
      </c>
      <c r="F605" s="824">
        <v>7</v>
      </c>
      <c r="G605" s="824" t="s">
        <v>2449</v>
      </c>
      <c r="H605" s="824">
        <v>4</v>
      </c>
      <c r="I605" s="824">
        <v>2</v>
      </c>
      <c r="J605" s="824">
        <v>2</v>
      </c>
      <c r="K605" s="825">
        <v>0.5</v>
      </c>
      <c r="L605" s="825">
        <v>0.5</v>
      </c>
      <c r="M605" s="824">
        <v>0</v>
      </c>
      <c r="N605" s="824">
        <v>0</v>
      </c>
      <c r="O605" s="824" t="e">
        <v>#DIV/0!</v>
      </c>
      <c r="P605" s="820">
        <f>Tabla1[[#This Row],[Ejec Real Acumu]]-Tabla1[[#This Row],[Proyec Ejec Acumul]]</f>
        <v>0</v>
      </c>
      <c r="Q605" s="820">
        <f>Tabla1[[#This Row],[Ejec Real Mes]]-Tabla1[[#This Row],[Program Entreg Mes]]</f>
        <v>0</v>
      </c>
    </row>
    <row r="606" spans="1:17">
      <c r="A606" s="824">
        <v>16</v>
      </c>
      <c r="B606" s="824" t="s">
        <v>2441</v>
      </c>
      <c r="C606" s="824" t="s">
        <v>2442</v>
      </c>
      <c r="D606" s="824" t="s">
        <v>688</v>
      </c>
      <c r="E606" s="824" t="s">
        <v>2140</v>
      </c>
      <c r="F606" s="824">
        <v>7</v>
      </c>
      <c r="G606" s="824" t="s">
        <v>2449</v>
      </c>
      <c r="H606" s="824">
        <v>4</v>
      </c>
      <c r="I606" s="824">
        <v>2</v>
      </c>
      <c r="J606" s="824">
        <v>2</v>
      </c>
      <c r="K606" s="825">
        <v>0.5</v>
      </c>
      <c r="L606" s="825">
        <v>0.5</v>
      </c>
      <c r="M606" s="824">
        <v>0</v>
      </c>
      <c r="N606" s="824">
        <v>0</v>
      </c>
      <c r="O606" s="824" t="e">
        <v>#DIV/0!</v>
      </c>
      <c r="P606" s="820">
        <f>Tabla1[[#This Row],[Ejec Real Acumu]]-Tabla1[[#This Row],[Proyec Ejec Acumul]]</f>
        <v>0</v>
      </c>
      <c r="Q606" s="820">
        <f>Tabla1[[#This Row],[Ejec Real Mes]]-Tabla1[[#This Row],[Program Entreg Mes]]</f>
        <v>0</v>
      </c>
    </row>
    <row r="607" spans="1:17">
      <c r="A607" s="824">
        <v>17</v>
      </c>
      <c r="B607" s="824" t="s">
        <v>2441</v>
      </c>
      <c r="C607" s="824" t="s">
        <v>2442</v>
      </c>
      <c r="D607" s="824" t="s">
        <v>688</v>
      </c>
      <c r="E607" s="824" t="s">
        <v>2143</v>
      </c>
      <c r="F607" s="824">
        <v>7</v>
      </c>
      <c r="G607" s="824" t="s">
        <v>2449</v>
      </c>
      <c r="H607" s="824">
        <v>12</v>
      </c>
      <c r="I607" s="824">
        <v>7</v>
      </c>
      <c r="J607" s="824">
        <v>7</v>
      </c>
      <c r="K607" s="825">
        <v>0.58333333333333337</v>
      </c>
      <c r="L607" s="825">
        <v>0.58333333333333337</v>
      </c>
      <c r="M607" s="824">
        <v>1</v>
      </c>
      <c r="N607" s="824">
        <v>1</v>
      </c>
      <c r="O607" s="824">
        <v>1</v>
      </c>
      <c r="P607" s="820">
        <f>Tabla1[[#This Row],[Ejec Real Acumu]]-Tabla1[[#This Row],[Proyec Ejec Acumul]]</f>
        <v>0</v>
      </c>
      <c r="Q607" s="820">
        <f>Tabla1[[#This Row],[Ejec Real Mes]]-Tabla1[[#This Row],[Program Entreg Mes]]</f>
        <v>0</v>
      </c>
    </row>
    <row r="608" spans="1:17">
      <c r="A608" s="824">
        <v>18</v>
      </c>
      <c r="B608" s="824" t="s">
        <v>2441</v>
      </c>
      <c r="C608" s="824" t="s">
        <v>2442</v>
      </c>
      <c r="D608" s="824" t="s">
        <v>93</v>
      </c>
      <c r="E608" s="824" t="s">
        <v>2153</v>
      </c>
      <c r="F608" s="824">
        <v>7</v>
      </c>
      <c r="G608" s="824" t="s">
        <v>2449</v>
      </c>
      <c r="H608" s="824">
        <v>1</v>
      </c>
      <c r="I608" s="824">
        <v>0</v>
      </c>
      <c r="J608" s="824">
        <v>0</v>
      </c>
      <c r="K608" s="825">
        <v>0</v>
      </c>
      <c r="L608" s="825">
        <v>0</v>
      </c>
      <c r="M608" s="824">
        <v>0</v>
      </c>
      <c r="N608" s="824">
        <v>0</v>
      </c>
      <c r="O608" s="824" t="e">
        <v>#DIV/0!</v>
      </c>
      <c r="P608" s="820">
        <f>Tabla1[[#This Row],[Ejec Real Acumu]]-Tabla1[[#This Row],[Proyec Ejec Acumul]]</f>
        <v>0</v>
      </c>
      <c r="Q608" s="820">
        <f>Tabla1[[#This Row],[Ejec Real Mes]]-Tabla1[[#This Row],[Program Entreg Mes]]</f>
        <v>0</v>
      </c>
    </row>
    <row r="609" spans="1:17">
      <c r="A609" s="824">
        <v>19</v>
      </c>
      <c r="B609" s="824" t="s">
        <v>2441</v>
      </c>
      <c r="C609" s="824" t="s">
        <v>2442</v>
      </c>
      <c r="D609" s="824" t="s">
        <v>93</v>
      </c>
      <c r="E609" s="824" t="s">
        <v>97</v>
      </c>
      <c r="F609" s="824">
        <v>7</v>
      </c>
      <c r="G609" s="824" t="s">
        <v>2449</v>
      </c>
      <c r="H609" s="824">
        <v>2</v>
      </c>
      <c r="I609" s="824">
        <v>1</v>
      </c>
      <c r="J609" s="824">
        <v>1</v>
      </c>
      <c r="K609" s="825">
        <v>0.5</v>
      </c>
      <c r="L609" s="825">
        <v>0.5</v>
      </c>
      <c r="M609" s="824">
        <v>1</v>
      </c>
      <c r="N609" s="824">
        <v>1</v>
      </c>
      <c r="O609" s="824">
        <v>1</v>
      </c>
      <c r="P609" s="820">
        <f>Tabla1[[#This Row],[Ejec Real Acumu]]-Tabla1[[#This Row],[Proyec Ejec Acumul]]</f>
        <v>0</v>
      </c>
      <c r="Q609" s="820">
        <f>Tabla1[[#This Row],[Ejec Real Mes]]-Tabla1[[#This Row],[Program Entreg Mes]]</f>
        <v>0</v>
      </c>
    </row>
    <row r="610" spans="1:17">
      <c r="A610" s="824">
        <v>20</v>
      </c>
      <c r="B610" s="824" t="s">
        <v>2441</v>
      </c>
      <c r="C610" s="824" t="s">
        <v>2442</v>
      </c>
      <c r="D610" s="824" t="s">
        <v>93</v>
      </c>
      <c r="E610" s="824" t="s">
        <v>127</v>
      </c>
      <c r="F610" s="824">
        <v>7</v>
      </c>
      <c r="G610" s="824" t="s">
        <v>2449</v>
      </c>
      <c r="H610" s="824">
        <v>7</v>
      </c>
      <c r="I610" s="824">
        <v>0</v>
      </c>
      <c r="J610" s="824">
        <v>0</v>
      </c>
      <c r="K610" s="825">
        <v>0</v>
      </c>
      <c r="L610" s="825">
        <v>0</v>
      </c>
      <c r="M610" s="824">
        <v>0</v>
      </c>
      <c r="N610" s="824">
        <v>0</v>
      </c>
      <c r="O610" s="824" t="e">
        <v>#DIV/0!</v>
      </c>
      <c r="P610" s="820">
        <f>Tabla1[[#This Row],[Ejec Real Acumu]]-Tabla1[[#This Row],[Proyec Ejec Acumul]]</f>
        <v>0</v>
      </c>
      <c r="Q610" s="820">
        <f>Tabla1[[#This Row],[Ejec Real Mes]]-Tabla1[[#This Row],[Program Entreg Mes]]</f>
        <v>0</v>
      </c>
    </row>
    <row r="611" spans="1:17">
      <c r="A611" s="824">
        <v>21</v>
      </c>
      <c r="B611" s="824" t="s">
        <v>2441</v>
      </c>
      <c r="C611" s="824" t="s">
        <v>2442</v>
      </c>
      <c r="D611" s="824" t="s">
        <v>93</v>
      </c>
      <c r="E611" s="824" t="s">
        <v>135</v>
      </c>
      <c r="F611" s="824">
        <v>7</v>
      </c>
      <c r="G611" s="824" t="s">
        <v>2449</v>
      </c>
      <c r="H611" s="824">
        <v>6</v>
      </c>
      <c r="I611" s="824">
        <v>4</v>
      </c>
      <c r="J611" s="824">
        <v>4</v>
      </c>
      <c r="K611" s="825">
        <v>0.66666666666666663</v>
      </c>
      <c r="L611" s="825">
        <v>0.66666666666666663</v>
      </c>
      <c r="M611" s="824">
        <v>0</v>
      </c>
      <c r="N611" s="824">
        <v>0</v>
      </c>
      <c r="O611" s="824" t="e">
        <v>#DIV/0!</v>
      </c>
      <c r="P611" s="820">
        <f>Tabla1[[#This Row],[Ejec Real Acumu]]-Tabla1[[#This Row],[Proyec Ejec Acumul]]</f>
        <v>0</v>
      </c>
      <c r="Q611" s="820">
        <f>Tabla1[[#This Row],[Ejec Real Mes]]-Tabla1[[#This Row],[Program Entreg Mes]]</f>
        <v>0</v>
      </c>
    </row>
    <row r="612" spans="1:17">
      <c r="A612" s="824">
        <v>22</v>
      </c>
      <c r="B612" s="824" t="s">
        <v>2441</v>
      </c>
      <c r="C612" s="824" t="s">
        <v>2442</v>
      </c>
      <c r="D612" s="824" t="s">
        <v>93</v>
      </c>
      <c r="E612" s="824" t="s">
        <v>157</v>
      </c>
      <c r="F612" s="824">
        <v>7</v>
      </c>
      <c r="G612" s="824" t="s">
        <v>2449</v>
      </c>
      <c r="H612" s="824">
        <v>1</v>
      </c>
      <c r="I612" s="824">
        <v>1</v>
      </c>
      <c r="J612" s="824">
        <v>1</v>
      </c>
      <c r="K612" s="825">
        <v>1</v>
      </c>
      <c r="L612" s="825">
        <v>1</v>
      </c>
      <c r="M612" s="824">
        <v>0</v>
      </c>
      <c r="N612" s="824">
        <v>0</v>
      </c>
      <c r="O612" s="824" t="e">
        <v>#DIV/0!</v>
      </c>
      <c r="P612" s="820">
        <f>Tabla1[[#This Row],[Ejec Real Acumu]]-Tabla1[[#This Row],[Proyec Ejec Acumul]]</f>
        <v>0</v>
      </c>
      <c r="Q612" s="820">
        <f>Tabla1[[#This Row],[Ejec Real Mes]]-Tabla1[[#This Row],[Program Entreg Mes]]</f>
        <v>0</v>
      </c>
    </row>
    <row r="613" spans="1:17">
      <c r="A613" s="824">
        <v>23</v>
      </c>
      <c r="B613" s="824" t="s">
        <v>2441</v>
      </c>
      <c r="C613" s="824" t="s">
        <v>2442</v>
      </c>
      <c r="D613" s="824" t="s">
        <v>93</v>
      </c>
      <c r="E613" s="824" t="s">
        <v>902</v>
      </c>
      <c r="F613" s="824">
        <v>7</v>
      </c>
      <c r="G613" s="824" t="s">
        <v>2449</v>
      </c>
      <c r="H613" s="824">
        <v>3</v>
      </c>
      <c r="I613" s="824">
        <v>2</v>
      </c>
      <c r="J613" s="824">
        <v>2</v>
      </c>
      <c r="K613" s="825">
        <v>0.66666666666666663</v>
      </c>
      <c r="L613" s="825">
        <v>0.66666666666666663</v>
      </c>
      <c r="M613" s="824">
        <v>1</v>
      </c>
      <c r="N613" s="824">
        <v>1</v>
      </c>
      <c r="O613" s="824">
        <v>1</v>
      </c>
      <c r="P613" s="820">
        <f>Tabla1[[#This Row],[Ejec Real Acumu]]-Tabla1[[#This Row],[Proyec Ejec Acumul]]</f>
        <v>0</v>
      </c>
      <c r="Q613" s="820">
        <f>Tabla1[[#This Row],[Ejec Real Mes]]-Tabla1[[#This Row],[Program Entreg Mes]]</f>
        <v>0</v>
      </c>
    </row>
    <row r="614" spans="1:17">
      <c r="A614" s="824">
        <v>24</v>
      </c>
      <c r="B614" s="824" t="s">
        <v>2441</v>
      </c>
      <c r="C614" s="824" t="s">
        <v>2442</v>
      </c>
      <c r="D614" s="824" t="s">
        <v>93</v>
      </c>
      <c r="E614" s="824" t="s">
        <v>2163</v>
      </c>
      <c r="F614" s="824">
        <v>7</v>
      </c>
      <c r="G614" s="824" t="s">
        <v>2449</v>
      </c>
      <c r="H614" s="824">
        <v>1</v>
      </c>
      <c r="I614" s="824">
        <v>0</v>
      </c>
      <c r="J614" s="824">
        <v>0</v>
      </c>
      <c r="K614" s="825">
        <v>0</v>
      </c>
      <c r="L614" s="825">
        <v>0</v>
      </c>
      <c r="M614" s="824">
        <v>0</v>
      </c>
      <c r="N614" s="824">
        <v>0</v>
      </c>
      <c r="O614" s="824" t="e">
        <v>#DIV/0!</v>
      </c>
      <c r="P614" s="820">
        <f>Tabla1[[#This Row],[Ejec Real Acumu]]-Tabla1[[#This Row],[Proyec Ejec Acumul]]</f>
        <v>0</v>
      </c>
      <c r="Q614" s="820">
        <f>Tabla1[[#This Row],[Ejec Real Mes]]-Tabla1[[#This Row],[Program Entreg Mes]]</f>
        <v>0</v>
      </c>
    </row>
    <row r="615" spans="1:17">
      <c r="A615" s="824">
        <v>25</v>
      </c>
      <c r="B615" s="824" t="s">
        <v>2441</v>
      </c>
      <c r="C615" s="824" t="s">
        <v>2442</v>
      </c>
      <c r="D615" s="824" t="s">
        <v>93</v>
      </c>
      <c r="E615" s="824" t="s">
        <v>911</v>
      </c>
      <c r="F615" s="824">
        <v>7</v>
      </c>
      <c r="G615" s="824" t="s">
        <v>2449</v>
      </c>
      <c r="H615" s="824">
        <v>3</v>
      </c>
      <c r="I615" s="824">
        <v>2</v>
      </c>
      <c r="J615" s="824">
        <v>2</v>
      </c>
      <c r="K615" s="825">
        <v>0.66666666666666663</v>
      </c>
      <c r="L615" s="825">
        <v>0.66666666666666663</v>
      </c>
      <c r="M615" s="824">
        <v>0</v>
      </c>
      <c r="N615" s="824">
        <v>0</v>
      </c>
      <c r="O615" s="824" t="e">
        <v>#DIV/0!</v>
      </c>
      <c r="P615" s="820">
        <f>Tabla1[[#This Row],[Ejec Real Acumu]]-Tabla1[[#This Row],[Proyec Ejec Acumul]]</f>
        <v>0</v>
      </c>
      <c r="Q615" s="820">
        <f>Tabla1[[#This Row],[Ejec Real Mes]]-Tabla1[[#This Row],[Program Entreg Mes]]</f>
        <v>0</v>
      </c>
    </row>
    <row r="616" spans="1:17">
      <c r="A616" s="824">
        <v>26</v>
      </c>
      <c r="B616" s="824" t="s">
        <v>2441</v>
      </c>
      <c r="C616" s="824" t="s">
        <v>2442</v>
      </c>
      <c r="D616" s="824" t="s">
        <v>93</v>
      </c>
      <c r="E616" s="824" t="s">
        <v>916</v>
      </c>
      <c r="F616" s="824">
        <v>7</v>
      </c>
      <c r="G616" s="824" t="s">
        <v>2449</v>
      </c>
      <c r="H616" s="824">
        <v>4</v>
      </c>
      <c r="I616" s="824">
        <v>3</v>
      </c>
      <c r="J616" s="824">
        <v>3</v>
      </c>
      <c r="K616" s="825">
        <v>0.75</v>
      </c>
      <c r="L616" s="825">
        <v>0.75</v>
      </c>
      <c r="M616" s="824">
        <v>1</v>
      </c>
      <c r="N616" s="824">
        <v>1</v>
      </c>
      <c r="O616" s="824">
        <v>1</v>
      </c>
      <c r="P616" s="820">
        <f>Tabla1[[#This Row],[Ejec Real Acumu]]-Tabla1[[#This Row],[Proyec Ejec Acumul]]</f>
        <v>0</v>
      </c>
      <c r="Q616" s="820">
        <f>Tabla1[[#This Row],[Ejec Real Mes]]-Tabla1[[#This Row],[Program Entreg Mes]]</f>
        <v>0</v>
      </c>
    </row>
    <row r="617" spans="1:17">
      <c r="A617" s="824">
        <v>27</v>
      </c>
      <c r="B617" s="824" t="s">
        <v>2441</v>
      </c>
      <c r="C617" s="824" t="s">
        <v>2442</v>
      </c>
      <c r="D617" s="824" t="s">
        <v>93</v>
      </c>
      <c r="E617" s="824" t="s">
        <v>921</v>
      </c>
      <c r="F617" s="824">
        <v>7</v>
      </c>
      <c r="G617" s="824" t="s">
        <v>2449</v>
      </c>
      <c r="H617" s="824">
        <v>2</v>
      </c>
      <c r="I617" s="824">
        <v>1</v>
      </c>
      <c r="J617" s="824">
        <v>1</v>
      </c>
      <c r="K617" s="825">
        <v>0.5</v>
      </c>
      <c r="L617" s="825">
        <v>0.5</v>
      </c>
      <c r="M617" s="824">
        <v>0</v>
      </c>
      <c r="N617" s="824">
        <v>0</v>
      </c>
      <c r="O617" s="824" t="e">
        <v>#DIV/0!</v>
      </c>
      <c r="P617" s="820">
        <f>Tabla1[[#This Row],[Ejec Real Acumu]]-Tabla1[[#This Row],[Proyec Ejec Acumul]]</f>
        <v>0</v>
      </c>
      <c r="Q617" s="820">
        <f>Tabla1[[#This Row],[Ejec Real Mes]]-Tabla1[[#This Row],[Program Entreg Mes]]</f>
        <v>0</v>
      </c>
    </row>
    <row r="618" spans="1:17">
      <c r="A618" s="824">
        <v>28</v>
      </c>
      <c r="B618" s="824" t="s">
        <v>2441</v>
      </c>
      <c r="C618" s="824" t="s">
        <v>2442</v>
      </c>
      <c r="D618" s="824" t="s">
        <v>93</v>
      </c>
      <c r="E618" s="824" t="s">
        <v>2172</v>
      </c>
      <c r="F618" s="824">
        <v>7</v>
      </c>
      <c r="G618" s="824" t="s">
        <v>2449</v>
      </c>
      <c r="H618" s="824">
        <v>3</v>
      </c>
      <c r="I618" s="824">
        <v>2</v>
      </c>
      <c r="J618" s="824">
        <v>2</v>
      </c>
      <c r="K618" s="825">
        <v>0.66666666666666663</v>
      </c>
      <c r="L618" s="825">
        <v>0.66666666666666663</v>
      </c>
      <c r="M618" s="824">
        <v>1</v>
      </c>
      <c r="N618" s="824">
        <v>1</v>
      </c>
      <c r="O618" s="824">
        <v>1</v>
      </c>
      <c r="P618" s="820">
        <f>Tabla1[[#This Row],[Ejec Real Acumu]]-Tabla1[[#This Row],[Proyec Ejec Acumul]]</f>
        <v>0</v>
      </c>
      <c r="Q618" s="820">
        <f>Tabla1[[#This Row],[Ejec Real Mes]]-Tabla1[[#This Row],[Program Entreg Mes]]</f>
        <v>0</v>
      </c>
    </row>
    <row r="619" spans="1:17">
      <c r="A619" s="824">
        <v>29</v>
      </c>
      <c r="B619" s="824" t="s">
        <v>2441</v>
      </c>
      <c r="C619" s="824" t="s">
        <v>2442</v>
      </c>
      <c r="D619" s="824" t="s">
        <v>93</v>
      </c>
      <c r="E619" s="824" t="s">
        <v>951</v>
      </c>
      <c r="F619" s="824">
        <v>7</v>
      </c>
      <c r="G619" s="824" t="s">
        <v>2449</v>
      </c>
      <c r="H619" s="824">
        <v>2</v>
      </c>
      <c r="I619" s="824">
        <v>1</v>
      </c>
      <c r="J619" s="824">
        <v>1</v>
      </c>
      <c r="K619" s="825">
        <v>0.5</v>
      </c>
      <c r="L619" s="825">
        <v>0.5</v>
      </c>
      <c r="M619" s="824">
        <v>0</v>
      </c>
      <c r="N619" s="824">
        <v>0</v>
      </c>
      <c r="O619" s="824" t="e">
        <v>#DIV/0!</v>
      </c>
      <c r="P619" s="820">
        <f>Tabla1[[#This Row],[Ejec Real Acumu]]-Tabla1[[#This Row],[Proyec Ejec Acumul]]</f>
        <v>0</v>
      </c>
      <c r="Q619" s="820">
        <f>Tabla1[[#This Row],[Ejec Real Mes]]-Tabla1[[#This Row],[Program Entreg Mes]]</f>
        <v>0</v>
      </c>
    </row>
    <row r="620" spans="1:17">
      <c r="A620" s="824">
        <v>30</v>
      </c>
      <c r="B620" s="824" t="s">
        <v>2441</v>
      </c>
      <c r="C620" s="824" t="s">
        <v>2442</v>
      </c>
      <c r="D620" s="824" t="s">
        <v>93</v>
      </c>
      <c r="E620" s="824" t="s">
        <v>2178</v>
      </c>
      <c r="F620" s="824">
        <v>7</v>
      </c>
      <c r="G620" s="824" t="s">
        <v>2449</v>
      </c>
      <c r="H620" s="824">
        <v>1</v>
      </c>
      <c r="I620" s="824">
        <v>0</v>
      </c>
      <c r="J620" s="824">
        <v>0</v>
      </c>
      <c r="K620" s="825">
        <v>0</v>
      </c>
      <c r="L620" s="825">
        <v>0</v>
      </c>
      <c r="M620" s="824">
        <v>0</v>
      </c>
      <c r="N620" s="824">
        <v>0</v>
      </c>
      <c r="O620" s="824" t="e">
        <v>#DIV/0!</v>
      </c>
      <c r="P620" s="820">
        <f>Tabla1[[#This Row],[Ejec Real Acumu]]-Tabla1[[#This Row],[Proyec Ejec Acumul]]</f>
        <v>0</v>
      </c>
      <c r="Q620" s="820">
        <f>Tabla1[[#This Row],[Ejec Real Mes]]-Tabla1[[#This Row],[Program Entreg Mes]]</f>
        <v>0</v>
      </c>
    </row>
    <row r="621" spans="1:17">
      <c r="A621" s="824">
        <v>31</v>
      </c>
      <c r="B621" s="824" t="s">
        <v>2441</v>
      </c>
      <c r="C621" s="824" t="s">
        <v>2442</v>
      </c>
      <c r="D621" s="824" t="s">
        <v>93</v>
      </c>
      <c r="E621" s="824" t="s">
        <v>2180</v>
      </c>
      <c r="F621" s="824">
        <v>7</v>
      </c>
      <c r="G621" s="824" t="s">
        <v>2449</v>
      </c>
      <c r="H621" s="824">
        <v>69</v>
      </c>
      <c r="I621" s="824">
        <v>25</v>
      </c>
      <c r="J621" s="824">
        <v>25</v>
      </c>
      <c r="K621" s="825">
        <v>0.36231884057971014</v>
      </c>
      <c r="L621" s="825">
        <v>0.36231884057971014</v>
      </c>
      <c r="M621" s="824">
        <v>5</v>
      </c>
      <c r="N621" s="824">
        <v>5</v>
      </c>
      <c r="O621" s="824">
        <v>1</v>
      </c>
      <c r="P621" s="820">
        <f>Tabla1[[#This Row],[Ejec Real Acumu]]-Tabla1[[#This Row],[Proyec Ejec Acumul]]</f>
        <v>0</v>
      </c>
      <c r="Q621" s="820">
        <f>Tabla1[[#This Row],[Ejec Real Mes]]-Tabla1[[#This Row],[Program Entreg Mes]]</f>
        <v>0</v>
      </c>
    </row>
    <row r="622" spans="1:17">
      <c r="A622" s="824">
        <v>32</v>
      </c>
      <c r="B622" s="824" t="s">
        <v>2441</v>
      </c>
      <c r="C622" s="824" t="s">
        <v>2442</v>
      </c>
      <c r="D622" s="824" t="s">
        <v>93</v>
      </c>
      <c r="E622" s="824" t="s">
        <v>2188</v>
      </c>
      <c r="F622" s="824">
        <v>7</v>
      </c>
      <c r="G622" s="824" t="s">
        <v>2449</v>
      </c>
      <c r="H622" s="824">
        <v>12</v>
      </c>
      <c r="I622" s="824">
        <v>8</v>
      </c>
      <c r="J622" s="824">
        <v>8</v>
      </c>
      <c r="K622" s="825">
        <v>0.66666666666666663</v>
      </c>
      <c r="L622" s="825">
        <v>0.66666666666666663</v>
      </c>
      <c r="M622" s="824">
        <v>1</v>
      </c>
      <c r="N622" s="824">
        <v>1</v>
      </c>
      <c r="O622" s="824">
        <v>1</v>
      </c>
      <c r="P622" s="820">
        <f>Tabla1[[#This Row],[Ejec Real Acumu]]-Tabla1[[#This Row],[Proyec Ejec Acumul]]</f>
        <v>0</v>
      </c>
      <c r="Q622" s="820">
        <f>Tabla1[[#This Row],[Ejec Real Mes]]-Tabla1[[#This Row],[Program Entreg Mes]]</f>
        <v>0</v>
      </c>
    </row>
    <row r="623" spans="1:17">
      <c r="A623" s="824">
        <v>33</v>
      </c>
      <c r="B623" s="824" t="s">
        <v>2441</v>
      </c>
      <c r="C623" s="824" t="s">
        <v>2442</v>
      </c>
      <c r="D623" s="824" t="s">
        <v>93</v>
      </c>
      <c r="E623" s="824" t="s">
        <v>2198</v>
      </c>
      <c r="F623" s="824">
        <v>7</v>
      </c>
      <c r="G623" s="824" t="s">
        <v>2449</v>
      </c>
      <c r="H623" s="824">
        <v>12</v>
      </c>
      <c r="I623" s="824">
        <v>8</v>
      </c>
      <c r="J623" s="824">
        <v>8</v>
      </c>
      <c r="K623" s="825">
        <v>0.66666666666666663</v>
      </c>
      <c r="L623" s="825">
        <v>0.66666666666666663</v>
      </c>
      <c r="M623" s="824">
        <v>1</v>
      </c>
      <c r="N623" s="824">
        <v>1</v>
      </c>
      <c r="O623" s="824">
        <v>1</v>
      </c>
      <c r="P623" s="820">
        <f>Tabla1[[#This Row],[Ejec Real Acumu]]-Tabla1[[#This Row],[Proyec Ejec Acumul]]</f>
        <v>0</v>
      </c>
      <c r="Q623" s="820">
        <f>Tabla1[[#This Row],[Ejec Real Mes]]-Tabla1[[#This Row],[Program Entreg Mes]]</f>
        <v>0</v>
      </c>
    </row>
    <row r="624" spans="1:17">
      <c r="A624" s="824">
        <v>34</v>
      </c>
      <c r="B624" s="824" t="s">
        <v>2441</v>
      </c>
      <c r="C624" s="824" t="s">
        <v>2442</v>
      </c>
      <c r="D624" s="824" t="s">
        <v>93</v>
      </c>
      <c r="E624" s="824" t="s">
        <v>2209</v>
      </c>
      <c r="F624" s="824">
        <v>7</v>
      </c>
      <c r="G624" s="824" t="s">
        <v>2449</v>
      </c>
      <c r="H624" s="824">
        <v>1</v>
      </c>
      <c r="I624" s="824">
        <v>0</v>
      </c>
      <c r="J624" s="824">
        <v>0</v>
      </c>
      <c r="K624" s="825">
        <v>0</v>
      </c>
      <c r="L624" s="825">
        <v>0</v>
      </c>
      <c r="M624" s="824">
        <v>0</v>
      </c>
      <c r="N624" s="824">
        <v>0</v>
      </c>
      <c r="O624" s="824" t="e">
        <v>#DIV/0!</v>
      </c>
      <c r="P624" s="820">
        <f>Tabla1[[#This Row],[Ejec Real Acumu]]-Tabla1[[#This Row],[Proyec Ejec Acumul]]</f>
        <v>0</v>
      </c>
      <c r="Q624" s="820">
        <f>Tabla1[[#This Row],[Ejec Real Mes]]-Tabla1[[#This Row],[Program Entreg Mes]]</f>
        <v>0</v>
      </c>
    </row>
    <row r="625" spans="1:17">
      <c r="A625" s="824">
        <v>35</v>
      </c>
      <c r="B625" s="824" t="s">
        <v>2441</v>
      </c>
      <c r="C625" s="824" t="s">
        <v>2442</v>
      </c>
      <c r="D625" s="824" t="s">
        <v>93</v>
      </c>
      <c r="E625" s="824" t="s">
        <v>2211</v>
      </c>
      <c r="F625" s="824">
        <v>7</v>
      </c>
      <c r="G625" s="824" t="s">
        <v>2449</v>
      </c>
      <c r="H625" s="824">
        <v>13</v>
      </c>
      <c r="I625" s="824">
        <v>0</v>
      </c>
      <c r="J625" s="824">
        <v>0</v>
      </c>
      <c r="K625" s="825">
        <v>0</v>
      </c>
      <c r="L625" s="825">
        <v>0</v>
      </c>
      <c r="M625" s="824">
        <v>0</v>
      </c>
      <c r="N625" s="824">
        <v>0</v>
      </c>
      <c r="O625" s="824" t="e">
        <v>#DIV/0!</v>
      </c>
      <c r="P625" s="820">
        <f>Tabla1[[#This Row],[Ejec Real Acumu]]-Tabla1[[#This Row],[Proyec Ejec Acumul]]</f>
        <v>0</v>
      </c>
      <c r="Q625" s="820">
        <f>Tabla1[[#This Row],[Ejec Real Mes]]-Tabla1[[#This Row],[Program Entreg Mes]]</f>
        <v>0</v>
      </c>
    </row>
    <row r="626" spans="1:17">
      <c r="A626" s="824">
        <v>36</v>
      </c>
      <c r="B626" s="824" t="s">
        <v>2441</v>
      </c>
      <c r="C626" s="824" t="s">
        <v>2442</v>
      </c>
      <c r="D626" s="824" t="s">
        <v>76</v>
      </c>
      <c r="E626" s="824" t="s">
        <v>2213</v>
      </c>
      <c r="F626" s="824">
        <v>7</v>
      </c>
      <c r="G626" s="824" t="s">
        <v>2449</v>
      </c>
      <c r="H626" s="824">
        <v>3</v>
      </c>
      <c r="I626" s="824">
        <v>1</v>
      </c>
      <c r="J626" s="824">
        <v>1</v>
      </c>
      <c r="K626" s="825">
        <v>0.33333333333333331</v>
      </c>
      <c r="L626" s="825">
        <v>0.33333333333333331</v>
      </c>
      <c r="M626" s="824">
        <v>0</v>
      </c>
      <c r="N626" s="824">
        <v>0</v>
      </c>
      <c r="O626" s="824" t="e">
        <v>#DIV/0!</v>
      </c>
      <c r="P626" s="820">
        <f>Tabla1[[#This Row],[Ejec Real Acumu]]-Tabla1[[#This Row],[Proyec Ejec Acumul]]</f>
        <v>0</v>
      </c>
      <c r="Q626" s="820">
        <f>Tabla1[[#This Row],[Ejec Real Mes]]-Tabla1[[#This Row],[Program Entreg Mes]]</f>
        <v>0</v>
      </c>
    </row>
    <row r="627" spans="1:17">
      <c r="A627" s="824">
        <v>37</v>
      </c>
      <c r="B627" s="824" t="s">
        <v>2441</v>
      </c>
      <c r="C627" s="824" t="s">
        <v>2442</v>
      </c>
      <c r="D627" s="824" t="s">
        <v>76</v>
      </c>
      <c r="E627" s="824" t="s">
        <v>2217</v>
      </c>
      <c r="F627" s="824">
        <v>7</v>
      </c>
      <c r="G627" s="824" t="s">
        <v>2449</v>
      </c>
      <c r="H627" s="824">
        <v>1</v>
      </c>
      <c r="I627" s="824">
        <v>0</v>
      </c>
      <c r="J627" s="824">
        <v>0</v>
      </c>
      <c r="K627" s="825">
        <v>0</v>
      </c>
      <c r="L627" s="825">
        <v>0</v>
      </c>
      <c r="M627" s="824">
        <v>0</v>
      </c>
      <c r="N627" s="824">
        <v>0</v>
      </c>
      <c r="O627" s="824" t="e">
        <v>#DIV/0!</v>
      </c>
      <c r="P627" s="820">
        <f>Tabla1[[#This Row],[Ejec Real Acumu]]-Tabla1[[#This Row],[Proyec Ejec Acumul]]</f>
        <v>0</v>
      </c>
      <c r="Q627" s="820">
        <f>Tabla1[[#This Row],[Ejec Real Mes]]-Tabla1[[#This Row],[Program Entreg Mes]]</f>
        <v>0</v>
      </c>
    </row>
    <row r="628" spans="1:17">
      <c r="A628" s="824">
        <v>38</v>
      </c>
      <c r="B628" s="824" t="s">
        <v>2441</v>
      </c>
      <c r="C628" s="824" t="s">
        <v>2442</v>
      </c>
      <c r="D628" s="824" t="s">
        <v>76</v>
      </c>
      <c r="E628" s="824" t="s">
        <v>2221</v>
      </c>
      <c r="F628" s="824">
        <v>7</v>
      </c>
      <c r="G628" s="824" t="s">
        <v>2449</v>
      </c>
      <c r="H628" s="824">
        <v>3</v>
      </c>
      <c r="I628" s="824">
        <v>1</v>
      </c>
      <c r="J628" s="824">
        <v>1</v>
      </c>
      <c r="K628" s="825">
        <v>0.33333333333333331</v>
      </c>
      <c r="L628" s="825">
        <v>0.33333333333333331</v>
      </c>
      <c r="M628" s="824">
        <v>0</v>
      </c>
      <c r="N628" s="824">
        <v>0</v>
      </c>
      <c r="O628" s="824" t="e">
        <v>#DIV/0!</v>
      </c>
      <c r="P628" s="820">
        <f>Tabla1[[#This Row],[Ejec Real Acumu]]-Tabla1[[#This Row],[Proyec Ejec Acumul]]</f>
        <v>0</v>
      </c>
      <c r="Q628" s="820">
        <f>Tabla1[[#This Row],[Ejec Real Mes]]-Tabla1[[#This Row],[Program Entreg Mes]]</f>
        <v>0</v>
      </c>
    </row>
    <row r="629" spans="1:17">
      <c r="A629" s="824">
        <v>39</v>
      </c>
      <c r="B629" s="824" t="s">
        <v>2441</v>
      </c>
      <c r="C629" s="824" t="s">
        <v>2442</v>
      </c>
      <c r="D629" s="824" t="s">
        <v>76</v>
      </c>
      <c r="E629" s="824" t="s">
        <v>2226</v>
      </c>
      <c r="F629" s="824">
        <v>7</v>
      </c>
      <c r="G629" s="824" t="s">
        <v>2449</v>
      </c>
      <c r="H629" s="824">
        <v>3</v>
      </c>
      <c r="I629" s="824">
        <v>1</v>
      </c>
      <c r="J629" s="824">
        <v>1</v>
      </c>
      <c r="K629" s="825">
        <v>0.33333333333333331</v>
      </c>
      <c r="L629" s="825">
        <v>0.33333333333333331</v>
      </c>
      <c r="M629" s="824">
        <v>0</v>
      </c>
      <c r="N629" s="824">
        <v>0</v>
      </c>
      <c r="O629" s="824" t="e">
        <v>#DIV/0!</v>
      </c>
      <c r="P629" s="820">
        <f>Tabla1[[#This Row],[Ejec Real Acumu]]-Tabla1[[#This Row],[Proyec Ejec Acumul]]</f>
        <v>0</v>
      </c>
      <c r="Q629" s="820">
        <f>Tabla1[[#This Row],[Ejec Real Mes]]-Tabla1[[#This Row],[Program Entreg Mes]]</f>
        <v>0</v>
      </c>
    </row>
    <row r="630" spans="1:17">
      <c r="A630" s="824">
        <v>40</v>
      </c>
      <c r="B630" s="824" t="s">
        <v>2441</v>
      </c>
      <c r="C630" s="824" t="s">
        <v>2442</v>
      </c>
      <c r="D630" s="824" t="s">
        <v>76</v>
      </c>
      <c r="E630" s="824" t="s">
        <v>2230</v>
      </c>
      <c r="F630" s="824">
        <v>7</v>
      </c>
      <c r="G630" s="824" t="s">
        <v>2449</v>
      </c>
      <c r="H630" s="824">
        <v>4</v>
      </c>
      <c r="I630" s="824">
        <v>2</v>
      </c>
      <c r="J630" s="824">
        <v>2</v>
      </c>
      <c r="K630" s="825">
        <v>0.5</v>
      </c>
      <c r="L630" s="825">
        <v>0.5</v>
      </c>
      <c r="M630" s="824">
        <v>0</v>
      </c>
      <c r="N630" s="824">
        <v>0</v>
      </c>
      <c r="O630" s="824" t="e">
        <v>#DIV/0!</v>
      </c>
      <c r="P630" s="820">
        <f>Tabla1[[#This Row],[Ejec Real Acumu]]-Tabla1[[#This Row],[Proyec Ejec Acumul]]</f>
        <v>0</v>
      </c>
      <c r="Q630" s="820">
        <f>Tabla1[[#This Row],[Ejec Real Mes]]-Tabla1[[#This Row],[Program Entreg Mes]]</f>
        <v>0</v>
      </c>
    </row>
    <row r="631" spans="1:17">
      <c r="A631" s="824">
        <v>41</v>
      </c>
      <c r="B631" s="824" t="s">
        <v>2441</v>
      </c>
      <c r="C631" s="824" t="s">
        <v>2442</v>
      </c>
      <c r="D631" s="824" t="s">
        <v>76</v>
      </c>
      <c r="E631" s="824" t="s">
        <v>2234</v>
      </c>
      <c r="F631" s="824">
        <v>7</v>
      </c>
      <c r="G631" s="824" t="s">
        <v>2449</v>
      </c>
      <c r="H631" s="824">
        <v>4</v>
      </c>
      <c r="I631" s="824">
        <v>2</v>
      </c>
      <c r="J631" s="824">
        <v>2</v>
      </c>
      <c r="K631" s="825">
        <v>0.5</v>
      </c>
      <c r="L631" s="825">
        <v>0.5</v>
      </c>
      <c r="M631" s="824">
        <v>0</v>
      </c>
      <c r="N631" s="824">
        <v>0</v>
      </c>
      <c r="O631" s="824" t="e">
        <v>#DIV/0!</v>
      </c>
      <c r="P631" s="820">
        <f>Tabla1[[#This Row],[Ejec Real Acumu]]-Tabla1[[#This Row],[Proyec Ejec Acumul]]</f>
        <v>0</v>
      </c>
      <c r="Q631" s="820">
        <f>Tabla1[[#This Row],[Ejec Real Mes]]-Tabla1[[#This Row],[Program Entreg Mes]]</f>
        <v>0</v>
      </c>
    </row>
    <row r="632" spans="1:17">
      <c r="A632" s="824">
        <v>42</v>
      </c>
      <c r="B632" s="824" t="s">
        <v>2441</v>
      </c>
      <c r="C632" s="824" t="s">
        <v>2442</v>
      </c>
      <c r="D632" s="824" t="s">
        <v>76</v>
      </c>
      <c r="E632" s="824" t="s">
        <v>2239</v>
      </c>
      <c r="F632" s="824">
        <v>7</v>
      </c>
      <c r="G632" s="824" t="s">
        <v>2449</v>
      </c>
      <c r="H632" s="824">
        <v>1</v>
      </c>
      <c r="I632" s="824">
        <v>1</v>
      </c>
      <c r="J632" s="824">
        <v>1</v>
      </c>
      <c r="K632" s="825">
        <v>1</v>
      </c>
      <c r="L632" s="825">
        <v>1</v>
      </c>
      <c r="M632" s="824">
        <v>0</v>
      </c>
      <c r="N632" s="824">
        <v>0</v>
      </c>
      <c r="O632" s="824" t="e">
        <v>#DIV/0!</v>
      </c>
      <c r="P632" s="820">
        <f>Tabla1[[#This Row],[Ejec Real Acumu]]-Tabla1[[#This Row],[Proyec Ejec Acumul]]</f>
        <v>0</v>
      </c>
      <c r="Q632" s="820">
        <f>Tabla1[[#This Row],[Ejec Real Mes]]-Tabla1[[#This Row],[Program Entreg Mes]]</f>
        <v>0</v>
      </c>
    </row>
    <row r="633" spans="1:17">
      <c r="A633" s="824">
        <v>43</v>
      </c>
      <c r="B633" s="824" t="s">
        <v>2441</v>
      </c>
      <c r="C633" s="824" t="s">
        <v>2442</v>
      </c>
      <c r="D633" s="824" t="s">
        <v>76</v>
      </c>
      <c r="E633" s="824" t="s">
        <v>2243</v>
      </c>
      <c r="F633" s="824">
        <v>7</v>
      </c>
      <c r="G633" s="824" t="s">
        <v>2449</v>
      </c>
      <c r="H633" s="824">
        <v>3</v>
      </c>
      <c r="I633" s="824">
        <v>1</v>
      </c>
      <c r="J633" s="824">
        <v>1</v>
      </c>
      <c r="K633" s="825">
        <v>0.33333333333333331</v>
      </c>
      <c r="L633" s="825">
        <v>0.33333333333333331</v>
      </c>
      <c r="M633" s="824">
        <v>0</v>
      </c>
      <c r="N633" s="824">
        <v>0</v>
      </c>
      <c r="O633" s="824" t="e">
        <v>#DIV/0!</v>
      </c>
      <c r="P633" s="820">
        <f>Tabla1[[#This Row],[Ejec Real Acumu]]-Tabla1[[#This Row],[Proyec Ejec Acumul]]</f>
        <v>0</v>
      </c>
      <c r="Q633" s="820">
        <f>Tabla1[[#This Row],[Ejec Real Mes]]-Tabla1[[#This Row],[Program Entreg Mes]]</f>
        <v>0</v>
      </c>
    </row>
    <row r="634" spans="1:17">
      <c r="A634" s="824">
        <v>44</v>
      </c>
      <c r="B634" s="824" t="s">
        <v>2441</v>
      </c>
      <c r="C634" s="824" t="s">
        <v>2442</v>
      </c>
      <c r="D634" s="824" t="s">
        <v>76</v>
      </c>
      <c r="E634" s="824" t="s">
        <v>2247</v>
      </c>
      <c r="F634" s="824">
        <v>7</v>
      </c>
      <c r="G634" s="824" t="s">
        <v>2449</v>
      </c>
      <c r="H634" s="824">
        <v>4</v>
      </c>
      <c r="I634" s="824">
        <v>2</v>
      </c>
      <c r="J634" s="824">
        <v>2</v>
      </c>
      <c r="K634" s="825">
        <v>0.5</v>
      </c>
      <c r="L634" s="825">
        <v>0.5</v>
      </c>
      <c r="M634" s="824">
        <v>0</v>
      </c>
      <c r="N634" s="824">
        <v>0</v>
      </c>
      <c r="O634" s="824" t="e">
        <v>#DIV/0!</v>
      </c>
      <c r="P634" s="820">
        <f>Tabla1[[#This Row],[Ejec Real Acumu]]-Tabla1[[#This Row],[Proyec Ejec Acumul]]</f>
        <v>0</v>
      </c>
      <c r="Q634" s="820">
        <f>Tabla1[[#This Row],[Ejec Real Mes]]-Tabla1[[#This Row],[Program Entreg Mes]]</f>
        <v>0</v>
      </c>
    </row>
    <row r="635" spans="1:17">
      <c r="A635" s="824">
        <v>45</v>
      </c>
      <c r="B635" s="824" t="s">
        <v>2441</v>
      </c>
      <c r="C635" s="824" t="s">
        <v>2442</v>
      </c>
      <c r="D635" s="824" t="s">
        <v>68</v>
      </c>
      <c r="E635" s="824" t="s">
        <v>65</v>
      </c>
      <c r="F635" s="824">
        <v>7</v>
      </c>
      <c r="G635" s="824" t="s">
        <v>2449</v>
      </c>
      <c r="H635" s="824">
        <v>4</v>
      </c>
      <c r="I635" s="824">
        <v>1</v>
      </c>
      <c r="J635" s="824">
        <v>1</v>
      </c>
      <c r="K635" s="825">
        <v>0.25</v>
      </c>
      <c r="L635" s="825">
        <v>0.25</v>
      </c>
      <c r="M635" s="824">
        <v>1</v>
      </c>
      <c r="N635" s="824">
        <v>1</v>
      </c>
      <c r="O635" s="824">
        <v>1</v>
      </c>
      <c r="P635" s="820">
        <f>Tabla1[[#This Row],[Ejec Real Acumu]]-Tabla1[[#This Row],[Proyec Ejec Acumul]]</f>
        <v>0</v>
      </c>
      <c r="Q635" s="820">
        <f>Tabla1[[#This Row],[Ejec Real Mes]]-Tabla1[[#This Row],[Program Entreg Mes]]</f>
        <v>0</v>
      </c>
    </row>
    <row r="636" spans="1:17">
      <c r="A636" s="824">
        <v>46</v>
      </c>
      <c r="B636" s="824" t="s">
        <v>2441</v>
      </c>
      <c r="C636" s="824" t="s">
        <v>2442</v>
      </c>
      <c r="D636" s="824" t="s">
        <v>68</v>
      </c>
      <c r="E636" s="824" t="s">
        <v>84</v>
      </c>
      <c r="F636" s="824">
        <v>7</v>
      </c>
      <c r="G636" s="824" t="s">
        <v>2449</v>
      </c>
      <c r="H636" s="824">
        <v>11</v>
      </c>
      <c r="I636" s="824">
        <v>8</v>
      </c>
      <c r="J636" s="824">
        <v>8</v>
      </c>
      <c r="K636" s="825">
        <v>0.72727272727272729</v>
      </c>
      <c r="L636" s="825">
        <v>0.72727272727272729</v>
      </c>
      <c r="M636" s="824">
        <v>1</v>
      </c>
      <c r="N636" s="824">
        <v>1</v>
      </c>
      <c r="O636" s="824">
        <v>1</v>
      </c>
      <c r="P636" s="820">
        <f>Tabla1[[#This Row],[Ejec Real Acumu]]-Tabla1[[#This Row],[Proyec Ejec Acumul]]</f>
        <v>0</v>
      </c>
      <c r="Q636" s="820">
        <f>Tabla1[[#This Row],[Ejec Real Mes]]-Tabla1[[#This Row],[Program Entreg Mes]]</f>
        <v>0</v>
      </c>
    </row>
    <row r="637" spans="1:17">
      <c r="A637" s="824">
        <v>47</v>
      </c>
      <c r="B637" s="824" t="s">
        <v>2441</v>
      </c>
      <c r="C637" s="824" t="s">
        <v>2442</v>
      </c>
      <c r="D637" s="824" t="s">
        <v>68</v>
      </c>
      <c r="E637" s="824" t="s">
        <v>105</v>
      </c>
      <c r="F637" s="824">
        <v>7</v>
      </c>
      <c r="G637" s="824" t="s">
        <v>2449</v>
      </c>
      <c r="H637" s="824">
        <v>5</v>
      </c>
      <c r="I637" s="824">
        <v>2</v>
      </c>
      <c r="J637" s="824">
        <v>2</v>
      </c>
      <c r="K637" s="825">
        <v>0.4</v>
      </c>
      <c r="L637" s="825">
        <v>0.4</v>
      </c>
      <c r="M637" s="824">
        <v>1</v>
      </c>
      <c r="N637" s="824">
        <v>1</v>
      </c>
      <c r="O637" s="824">
        <v>1</v>
      </c>
      <c r="P637" s="820">
        <f>Tabla1[[#This Row],[Ejec Real Acumu]]-Tabla1[[#This Row],[Proyec Ejec Acumul]]</f>
        <v>0</v>
      </c>
      <c r="Q637" s="820">
        <f>Tabla1[[#This Row],[Ejec Real Mes]]-Tabla1[[#This Row],[Program Entreg Mes]]</f>
        <v>0</v>
      </c>
    </row>
    <row r="638" spans="1:17">
      <c r="A638" s="824">
        <v>48</v>
      </c>
      <c r="B638" s="824" t="s">
        <v>2441</v>
      </c>
      <c r="C638" s="824" t="s">
        <v>2442</v>
      </c>
      <c r="D638" s="824" t="s">
        <v>68</v>
      </c>
      <c r="E638" s="824" t="s">
        <v>2260</v>
      </c>
      <c r="F638" s="824">
        <v>7</v>
      </c>
      <c r="G638" s="824" t="s">
        <v>2449</v>
      </c>
      <c r="H638" s="824">
        <v>2</v>
      </c>
      <c r="I638" s="824">
        <v>1</v>
      </c>
      <c r="J638" s="824">
        <v>1</v>
      </c>
      <c r="K638" s="825">
        <v>0.5</v>
      </c>
      <c r="L638" s="825">
        <v>0.5</v>
      </c>
      <c r="M638" s="824">
        <v>0</v>
      </c>
      <c r="N638" s="824">
        <v>0</v>
      </c>
      <c r="O638" s="824" t="e">
        <v>#DIV/0!</v>
      </c>
      <c r="P638" s="820">
        <f>Tabla1[[#This Row],[Ejec Real Acumu]]-Tabla1[[#This Row],[Proyec Ejec Acumul]]</f>
        <v>0</v>
      </c>
      <c r="Q638" s="820">
        <f>Tabla1[[#This Row],[Ejec Real Mes]]-Tabla1[[#This Row],[Program Entreg Mes]]</f>
        <v>0</v>
      </c>
    </row>
    <row r="639" spans="1:17">
      <c r="A639" s="824">
        <v>49</v>
      </c>
      <c r="B639" s="824" t="s">
        <v>2441</v>
      </c>
      <c r="C639" s="824" t="s">
        <v>2442</v>
      </c>
      <c r="D639" s="824" t="s">
        <v>68</v>
      </c>
      <c r="E639" s="824" t="s">
        <v>2263</v>
      </c>
      <c r="F639" s="824">
        <v>7</v>
      </c>
      <c r="G639" s="824" t="s">
        <v>2449</v>
      </c>
      <c r="H639" s="824">
        <v>1</v>
      </c>
      <c r="I639" s="824">
        <v>0</v>
      </c>
      <c r="J639" s="824">
        <v>0</v>
      </c>
      <c r="K639" s="825">
        <v>0</v>
      </c>
      <c r="L639" s="825">
        <v>0</v>
      </c>
      <c r="M639" s="824">
        <v>0</v>
      </c>
      <c r="N639" s="824">
        <v>0</v>
      </c>
      <c r="O639" s="824" t="e">
        <v>#DIV/0!</v>
      </c>
      <c r="P639" s="820">
        <f>Tabla1[[#This Row],[Ejec Real Acumu]]-Tabla1[[#This Row],[Proyec Ejec Acumul]]</f>
        <v>0</v>
      </c>
      <c r="Q639" s="820">
        <f>Tabla1[[#This Row],[Ejec Real Mes]]-Tabla1[[#This Row],[Program Entreg Mes]]</f>
        <v>0</v>
      </c>
    </row>
    <row r="640" spans="1:17">
      <c r="A640" s="824">
        <v>50</v>
      </c>
      <c r="B640" s="824" t="s">
        <v>2441</v>
      </c>
      <c r="C640" s="824" t="s">
        <v>2442</v>
      </c>
      <c r="D640" s="824" t="s">
        <v>68</v>
      </c>
      <c r="E640" s="824" t="s">
        <v>201</v>
      </c>
      <c r="F640" s="824">
        <v>7</v>
      </c>
      <c r="G640" s="824" t="s">
        <v>2449</v>
      </c>
      <c r="H640" s="824">
        <v>3</v>
      </c>
      <c r="I640" s="824">
        <v>0</v>
      </c>
      <c r="J640" s="824">
        <v>0</v>
      </c>
      <c r="K640" s="825">
        <v>0</v>
      </c>
      <c r="L640" s="825">
        <v>0</v>
      </c>
      <c r="M640" s="824">
        <v>0</v>
      </c>
      <c r="N640" s="824">
        <v>0</v>
      </c>
      <c r="O640" s="824" t="e">
        <v>#DIV/0!</v>
      </c>
      <c r="P640" s="820">
        <f>Tabla1[[#This Row],[Ejec Real Acumu]]-Tabla1[[#This Row],[Proyec Ejec Acumul]]</f>
        <v>0</v>
      </c>
      <c r="Q640" s="820">
        <f>Tabla1[[#This Row],[Ejec Real Mes]]-Tabla1[[#This Row],[Program Entreg Mes]]</f>
        <v>0</v>
      </c>
    </row>
    <row r="641" spans="1:17">
      <c r="A641" s="824">
        <v>51</v>
      </c>
      <c r="B641" s="824" t="s">
        <v>2441</v>
      </c>
      <c r="C641" s="824" t="s">
        <v>2442</v>
      </c>
      <c r="D641" s="824" t="s">
        <v>68</v>
      </c>
      <c r="E641" s="824" t="s">
        <v>246</v>
      </c>
      <c r="F641" s="824">
        <v>7</v>
      </c>
      <c r="G641" s="824" t="s">
        <v>2449</v>
      </c>
      <c r="H641" s="824">
        <v>1</v>
      </c>
      <c r="I641" s="824">
        <v>1</v>
      </c>
      <c r="J641" s="824">
        <v>1</v>
      </c>
      <c r="K641" s="825">
        <v>1</v>
      </c>
      <c r="L641" s="825">
        <v>1</v>
      </c>
      <c r="M641" s="824">
        <v>0</v>
      </c>
      <c r="N641" s="824">
        <v>0</v>
      </c>
      <c r="O641" s="824" t="e">
        <v>#DIV/0!</v>
      </c>
      <c r="P641" s="820">
        <f>Tabla1[[#This Row],[Ejec Real Acumu]]-Tabla1[[#This Row],[Proyec Ejec Acumul]]</f>
        <v>0</v>
      </c>
      <c r="Q641" s="820">
        <f>Tabla1[[#This Row],[Ejec Real Mes]]-Tabla1[[#This Row],[Program Entreg Mes]]</f>
        <v>0</v>
      </c>
    </row>
    <row r="642" spans="1:17">
      <c r="A642" s="824">
        <v>52</v>
      </c>
      <c r="B642" s="824" t="s">
        <v>2441</v>
      </c>
      <c r="C642" s="824" t="s">
        <v>2442</v>
      </c>
      <c r="D642" s="824" t="s">
        <v>68</v>
      </c>
      <c r="E642" s="824" t="s">
        <v>256</v>
      </c>
      <c r="F642" s="824">
        <v>7</v>
      </c>
      <c r="G642" s="824" t="s">
        <v>2449</v>
      </c>
      <c r="H642" s="824">
        <v>5</v>
      </c>
      <c r="I642" s="824">
        <v>2</v>
      </c>
      <c r="J642" s="824">
        <v>2</v>
      </c>
      <c r="K642" s="825">
        <v>0.4</v>
      </c>
      <c r="L642" s="825">
        <v>0.4</v>
      </c>
      <c r="M642" s="824">
        <v>0</v>
      </c>
      <c r="N642" s="824">
        <v>0</v>
      </c>
      <c r="O642" s="824" t="e">
        <v>#DIV/0!</v>
      </c>
      <c r="P642" s="820">
        <f>Tabla1[[#This Row],[Ejec Real Acumu]]-Tabla1[[#This Row],[Proyec Ejec Acumul]]</f>
        <v>0</v>
      </c>
      <c r="Q642" s="820">
        <f>Tabla1[[#This Row],[Ejec Real Mes]]-Tabla1[[#This Row],[Program Entreg Mes]]</f>
        <v>0</v>
      </c>
    </row>
    <row r="643" spans="1:17">
      <c r="A643" s="824">
        <v>53</v>
      </c>
      <c r="B643" s="824" t="s">
        <v>2441</v>
      </c>
      <c r="C643" s="824" t="s">
        <v>2442</v>
      </c>
      <c r="D643" s="824" t="s">
        <v>68</v>
      </c>
      <c r="E643" s="824" t="s">
        <v>292</v>
      </c>
      <c r="F643" s="824">
        <v>7</v>
      </c>
      <c r="G643" s="824" t="s">
        <v>2449</v>
      </c>
      <c r="H643" s="824">
        <v>6</v>
      </c>
      <c r="I643" s="824">
        <v>1</v>
      </c>
      <c r="J643" s="824">
        <v>1</v>
      </c>
      <c r="K643" s="825">
        <v>0.16666666666666666</v>
      </c>
      <c r="L643" s="825">
        <v>0.16666666666666666</v>
      </c>
      <c r="M643" s="824">
        <v>1</v>
      </c>
      <c r="N643" s="824">
        <v>1</v>
      </c>
      <c r="O643" s="824">
        <v>1</v>
      </c>
      <c r="P643" s="820">
        <f>Tabla1[[#This Row],[Ejec Real Acumu]]-Tabla1[[#This Row],[Proyec Ejec Acumul]]</f>
        <v>0</v>
      </c>
      <c r="Q643" s="820">
        <f>Tabla1[[#This Row],[Ejec Real Mes]]-Tabla1[[#This Row],[Program Entreg Mes]]</f>
        <v>0</v>
      </c>
    </row>
    <row r="644" spans="1:17">
      <c r="A644" s="824">
        <v>54</v>
      </c>
      <c r="B644" s="824" t="s">
        <v>2441</v>
      </c>
      <c r="C644" s="824" t="s">
        <v>2442</v>
      </c>
      <c r="D644" s="824" t="s">
        <v>68</v>
      </c>
      <c r="E644" s="824" t="s">
        <v>2278</v>
      </c>
      <c r="F644" s="824">
        <v>7</v>
      </c>
      <c r="G644" s="824" t="s">
        <v>2449</v>
      </c>
      <c r="H644" s="824">
        <v>1</v>
      </c>
      <c r="I644" s="824">
        <v>0</v>
      </c>
      <c r="J644" s="824">
        <v>0</v>
      </c>
      <c r="K644" s="825">
        <v>0</v>
      </c>
      <c r="L644" s="825">
        <v>0</v>
      </c>
      <c r="M644" s="824">
        <v>0</v>
      </c>
      <c r="N644" s="824">
        <v>0</v>
      </c>
      <c r="O644" s="824" t="e">
        <v>#DIV/0!</v>
      </c>
      <c r="P644" s="820">
        <f>Tabla1[[#This Row],[Ejec Real Acumu]]-Tabla1[[#This Row],[Proyec Ejec Acumul]]</f>
        <v>0</v>
      </c>
      <c r="Q644" s="820">
        <f>Tabla1[[#This Row],[Ejec Real Mes]]-Tabla1[[#This Row],[Program Entreg Mes]]</f>
        <v>0</v>
      </c>
    </row>
    <row r="645" spans="1:17">
      <c r="A645" s="824">
        <v>55</v>
      </c>
      <c r="B645" s="824" t="s">
        <v>2441</v>
      </c>
      <c r="C645" s="824" t="s">
        <v>2442</v>
      </c>
      <c r="D645" s="824" t="s">
        <v>68</v>
      </c>
      <c r="E645" s="824" t="s">
        <v>334</v>
      </c>
      <c r="F645" s="824">
        <v>7</v>
      </c>
      <c r="G645" s="824" t="s">
        <v>2449</v>
      </c>
      <c r="H645" s="824">
        <v>12</v>
      </c>
      <c r="I645" s="824">
        <v>8</v>
      </c>
      <c r="J645" s="824">
        <v>8</v>
      </c>
      <c r="K645" s="825">
        <v>0.66666666666666663</v>
      </c>
      <c r="L645" s="825">
        <v>0.66666666666666663</v>
      </c>
      <c r="M645" s="824">
        <v>4</v>
      </c>
      <c r="N645" s="824">
        <v>4</v>
      </c>
      <c r="O645" s="824">
        <v>1</v>
      </c>
      <c r="P645" s="820">
        <f>Tabla1[[#This Row],[Ejec Real Acumu]]-Tabla1[[#This Row],[Proyec Ejec Acumul]]</f>
        <v>0</v>
      </c>
      <c r="Q645" s="820">
        <f>Tabla1[[#This Row],[Ejec Real Mes]]-Tabla1[[#This Row],[Program Entreg Mes]]</f>
        <v>0</v>
      </c>
    </row>
    <row r="646" spans="1:17">
      <c r="A646" s="824">
        <v>56</v>
      </c>
      <c r="B646" s="824" t="s">
        <v>2441</v>
      </c>
      <c r="C646" s="824" t="s">
        <v>2442</v>
      </c>
      <c r="D646" s="824" t="s">
        <v>68</v>
      </c>
      <c r="E646" s="824" t="s">
        <v>340</v>
      </c>
      <c r="F646" s="824">
        <v>7</v>
      </c>
      <c r="G646" s="824" t="s">
        <v>2449</v>
      </c>
      <c r="H646" s="824">
        <v>4</v>
      </c>
      <c r="I646" s="824">
        <v>0</v>
      </c>
      <c r="J646" s="824">
        <v>0</v>
      </c>
      <c r="K646" s="825">
        <v>0</v>
      </c>
      <c r="L646" s="825">
        <v>0</v>
      </c>
      <c r="M646" s="824">
        <v>0</v>
      </c>
      <c r="N646" s="824">
        <v>0</v>
      </c>
      <c r="O646" s="824" t="e">
        <v>#DIV/0!</v>
      </c>
      <c r="P646" s="820">
        <f>Tabla1[[#This Row],[Ejec Real Acumu]]-Tabla1[[#This Row],[Proyec Ejec Acumul]]</f>
        <v>0</v>
      </c>
      <c r="Q646" s="820">
        <f>Tabla1[[#This Row],[Ejec Real Mes]]-Tabla1[[#This Row],[Program Entreg Mes]]</f>
        <v>0</v>
      </c>
    </row>
    <row r="647" spans="1:17">
      <c r="A647" s="824">
        <v>57</v>
      </c>
      <c r="B647" s="824" t="s">
        <v>2441</v>
      </c>
      <c r="C647" s="824" t="s">
        <v>2442</v>
      </c>
      <c r="D647" s="824" t="s">
        <v>68</v>
      </c>
      <c r="E647" s="824" t="s">
        <v>348</v>
      </c>
      <c r="F647" s="824">
        <v>7</v>
      </c>
      <c r="G647" s="824" t="s">
        <v>2449</v>
      </c>
      <c r="H647" s="824">
        <v>5</v>
      </c>
      <c r="I647" s="824">
        <v>2</v>
      </c>
      <c r="J647" s="824">
        <v>2</v>
      </c>
      <c r="K647" s="825">
        <v>0.4</v>
      </c>
      <c r="L647" s="825">
        <v>0.4</v>
      </c>
      <c r="M647" s="824">
        <v>0</v>
      </c>
      <c r="N647" s="824">
        <v>0</v>
      </c>
      <c r="O647" s="824" t="e">
        <v>#DIV/0!</v>
      </c>
      <c r="P647" s="820">
        <f>Tabla1[[#This Row],[Ejec Real Acumu]]-Tabla1[[#This Row],[Proyec Ejec Acumul]]</f>
        <v>0</v>
      </c>
      <c r="Q647" s="820">
        <f>Tabla1[[#This Row],[Ejec Real Mes]]-Tabla1[[#This Row],[Program Entreg Mes]]</f>
        <v>0</v>
      </c>
    </row>
    <row r="648" spans="1:17">
      <c r="A648" s="824">
        <v>58</v>
      </c>
      <c r="B648" s="824" t="s">
        <v>2441</v>
      </c>
      <c r="C648" s="824" t="s">
        <v>2442</v>
      </c>
      <c r="D648" s="824" t="s">
        <v>68</v>
      </c>
      <c r="E648" s="824" t="s">
        <v>357</v>
      </c>
      <c r="F648" s="824">
        <v>7</v>
      </c>
      <c r="G648" s="824" t="s">
        <v>2449</v>
      </c>
      <c r="H648" s="824">
        <v>9</v>
      </c>
      <c r="I648" s="824">
        <v>3</v>
      </c>
      <c r="J648" s="824">
        <v>2</v>
      </c>
      <c r="K648" s="825">
        <v>0.33333333333333331</v>
      </c>
      <c r="L648" s="825">
        <v>0.22222222222222221</v>
      </c>
      <c r="M648" s="824">
        <v>0</v>
      </c>
      <c r="N648" s="824">
        <v>0</v>
      </c>
      <c r="O648" s="824" t="e">
        <v>#DIV/0!</v>
      </c>
      <c r="P648" s="820">
        <f>Tabla1[[#This Row],[Ejec Real Acumu]]-Tabla1[[#This Row],[Proyec Ejec Acumul]]</f>
        <v>-1</v>
      </c>
      <c r="Q648" s="820">
        <f>Tabla1[[#This Row],[Ejec Real Mes]]-Tabla1[[#This Row],[Program Entreg Mes]]</f>
        <v>0</v>
      </c>
    </row>
    <row r="649" spans="1:17">
      <c r="A649" s="824">
        <v>59</v>
      </c>
      <c r="B649" s="824" t="s">
        <v>2441</v>
      </c>
      <c r="C649" s="824" t="s">
        <v>2442</v>
      </c>
      <c r="D649" s="824" t="s">
        <v>68</v>
      </c>
      <c r="E649" s="824" t="s">
        <v>366</v>
      </c>
      <c r="F649" s="824">
        <v>7</v>
      </c>
      <c r="G649" s="824" t="s">
        <v>2449</v>
      </c>
      <c r="H649" s="824">
        <v>1</v>
      </c>
      <c r="I649" s="824">
        <v>0</v>
      </c>
      <c r="J649" s="824">
        <v>0</v>
      </c>
      <c r="K649" s="825">
        <v>0</v>
      </c>
      <c r="L649" s="825">
        <v>0</v>
      </c>
      <c r="M649" s="824">
        <v>0</v>
      </c>
      <c r="N649" s="824">
        <v>0</v>
      </c>
      <c r="O649" s="824" t="e">
        <v>#DIV/0!</v>
      </c>
      <c r="P649" s="820">
        <f>Tabla1[[#This Row],[Ejec Real Acumu]]-Tabla1[[#This Row],[Proyec Ejec Acumul]]</f>
        <v>0</v>
      </c>
      <c r="Q649" s="820">
        <f>Tabla1[[#This Row],[Ejec Real Mes]]-Tabla1[[#This Row],[Program Entreg Mes]]</f>
        <v>0</v>
      </c>
    </row>
    <row r="650" spans="1:17">
      <c r="A650" s="824">
        <v>60</v>
      </c>
      <c r="B650" s="824" t="s">
        <v>2441</v>
      </c>
      <c r="C650" s="824" t="s">
        <v>2442</v>
      </c>
      <c r="D650" s="824" t="s">
        <v>68</v>
      </c>
      <c r="E650" s="824" t="s">
        <v>370</v>
      </c>
      <c r="F650" s="824">
        <v>7</v>
      </c>
      <c r="G650" s="824" t="s">
        <v>2449</v>
      </c>
      <c r="H650" s="824">
        <v>2</v>
      </c>
      <c r="I650" s="824">
        <v>1</v>
      </c>
      <c r="J650" s="824">
        <v>1</v>
      </c>
      <c r="K650" s="825">
        <v>0.5</v>
      </c>
      <c r="L650" s="825">
        <v>0.5</v>
      </c>
      <c r="M650" s="824">
        <v>0</v>
      </c>
      <c r="N650" s="824">
        <v>0</v>
      </c>
      <c r="O650" s="824" t="e">
        <v>#DIV/0!</v>
      </c>
      <c r="P650" s="820">
        <f>Tabla1[[#This Row],[Ejec Real Acumu]]-Tabla1[[#This Row],[Proyec Ejec Acumul]]</f>
        <v>0</v>
      </c>
      <c r="Q650" s="820">
        <f>Tabla1[[#This Row],[Ejec Real Mes]]-Tabla1[[#This Row],[Program Entreg Mes]]</f>
        <v>0</v>
      </c>
    </row>
    <row r="651" spans="1:17">
      <c r="A651" s="824">
        <v>61</v>
      </c>
      <c r="B651" s="824" t="s">
        <v>2441</v>
      </c>
      <c r="C651" s="824" t="s">
        <v>2442</v>
      </c>
      <c r="D651" s="824" t="s">
        <v>68</v>
      </c>
      <c r="E651" s="824" t="s">
        <v>434</v>
      </c>
      <c r="F651" s="824">
        <v>7</v>
      </c>
      <c r="G651" s="824" t="s">
        <v>2449</v>
      </c>
      <c r="H651" s="824">
        <v>2</v>
      </c>
      <c r="I651" s="824">
        <v>1</v>
      </c>
      <c r="J651" s="824">
        <v>1</v>
      </c>
      <c r="K651" s="825">
        <v>0.5</v>
      </c>
      <c r="L651" s="825">
        <v>0.5</v>
      </c>
      <c r="M651" s="824">
        <v>0</v>
      </c>
      <c r="N651" s="824">
        <v>0</v>
      </c>
      <c r="O651" s="824" t="e">
        <v>#DIV/0!</v>
      </c>
      <c r="P651" s="820">
        <f>Tabla1[[#This Row],[Ejec Real Acumu]]-Tabla1[[#This Row],[Proyec Ejec Acumul]]</f>
        <v>0</v>
      </c>
      <c r="Q651" s="820">
        <f>Tabla1[[#This Row],[Ejec Real Mes]]-Tabla1[[#This Row],[Program Entreg Mes]]</f>
        <v>0</v>
      </c>
    </row>
    <row r="652" spans="1:17">
      <c r="A652" s="824">
        <v>62</v>
      </c>
      <c r="B652" s="824" t="s">
        <v>2441</v>
      </c>
      <c r="C652" s="824" t="s">
        <v>2442</v>
      </c>
      <c r="D652" s="824" t="s">
        <v>68</v>
      </c>
      <c r="E652" s="824" t="s">
        <v>437</v>
      </c>
      <c r="F652" s="824">
        <v>7</v>
      </c>
      <c r="G652" s="824" t="s">
        <v>2449</v>
      </c>
      <c r="H652" s="824">
        <v>1</v>
      </c>
      <c r="I652" s="824">
        <v>0</v>
      </c>
      <c r="J652" s="824">
        <v>0</v>
      </c>
      <c r="K652" s="825">
        <v>0</v>
      </c>
      <c r="L652" s="825">
        <v>0</v>
      </c>
      <c r="M652" s="824">
        <v>0</v>
      </c>
      <c r="N652" s="824">
        <v>0</v>
      </c>
      <c r="O652" s="824" t="e">
        <v>#DIV/0!</v>
      </c>
      <c r="P652" s="820">
        <f>Tabla1[[#This Row],[Ejec Real Acumu]]-Tabla1[[#This Row],[Proyec Ejec Acumul]]</f>
        <v>0</v>
      </c>
      <c r="Q652" s="820">
        <f>Tabla1[[#This Row],[Ejec Real Mes]]-Tabla1[[#This Row],[Program Entreg Mes]]</f>
        <v>0</v>
      </c>
    </row>
    <row r="653" spans="1:17">
      <c r="A653" s="824">
        <v>63</v>
      </c>
      <c r="B653" s="824" t="s">
        <v>2441</v>
      </c>
      <c r="C653" s="824" t="s">
        <v>2442</v>
      </c>
      <c r="D653" s="824" t="s">
        <v>68</v>
      </c>
      <c r="E653" s="824" t="s">
        <v>455</v>
      </c>
      <c r="F653" s="824">
        <v>7</v>
      </c>
      <c r="G653" s="824" t="s">
        <v>2449</v>
      </c>
      <c r="H653" s="824">
        <v>8</v>
      </c>
      <c r="I653" s="824">
        <v>4</v>
      </c>
      <c r="J653" s="824">
        <v>5</v>
      </c>
      <c r="K653" s="825">
        <v>0.5</v>
      </c>
      <c r="L653" s="825">
        <v>0.625</v>
      </c>
      <c r="M653" s="824">
        <v>1</v>
      </c>
      <c r="N653" s="824">
        <v>1</v>
      </c>
      <c r="O653" s="824">
        <v>1</v>
      </c>
      <c r="P653" s="820">
        <f>Tabla1[[#This Row],[Ejec Real Acumu]]-Tabla1[[#This Row],[Proyec Ejec Acumul]]</f>
        <v>1</v>
      </c>
      <c r="Q653" s="820">
        <f>Tabla1[[#This Row],[Ejec Real Mes]]-Tabla1[[#This Row],[Program Entreg Mes]]</f>
        <v>0</v>
      </c>
    </row>
    <row r="654" spans="1:17">
      <c r="A654" s="824">
        <v>64</v>
      </c>
      <c r="B654" s="824" t="s">
        <v>2441</v>
      </c>
      <c r="C654" s="824" t="s">
        <v>2442</v>
      </c>
      <c r="D654" s="824" t="s">
        <v>68</v>
      </c>
      <c r="E654" s="824" t="s">
        <v>462</v>
      </c>
      <c r="F654" s="824">
        <v>7</v>
      </c>
      <c r="G654" s="824" t="s">
        <v>2449</v>
      </c>
      <c r="H654" s="824">
        <v>4</v>
      </c>
      <c r="I654" s="824">
        <v>0</v>
      </c>
      <c r="J654" s="824">
        <v>0</v>
      </c>
      <c r="K654" s="825">
        <v>0</v>
      </c>
      <c r="L654" s="825">
        <v>0</v>
      </c>
      <c r="M654" s="824">
        <v>0</v>
      </c>
      <c r="N654" s="824">
        <v>0</v>
      </c>
      <c r="O654" s="824" t="e">
        <v>#DIV/0!</v>
      </c>
      <c r="P654" s="820">
        <f>Tabla1[[#This Row],[Ejec Real Acumu]]-Tabla1[[#This Row],[Proyec Ejec Acumul]]</f>
        <v>0</v>
      </c>
      <c r="Q654" s="820">
        <f>Tabla1[[#This Row],[Ejec Real Mes]]-Tabla1[[#This Row],[Program Entreg Mes]]</f>
        <v>0</v>
      </c>
    </row>
    <row r="655" spans="1:17">
      <c r="A655" s="824">
        <v>65</v>
      </c>
      <c r="B655" s="824" t="s">
        <v>2441</v>
      </c>
      <c r="C655" s="824" t="s">
        <v>2442</v>
      </c>
      <c r="D655" s="824" t="s">
        <v>68</v>
      </c>
      <c r="E655" s="824" t="s">
        <v>466</v>
      </c>
      <c r="F655" s="824">
        <v>7</v>
      </c>
      <c r="G655" s="824" t="s">
        <v>2449</v>
      </c>
      <c r="H655" s="824">
        <v>1</v>
      </c>
      <c r="I655" s="824">
        <v>1</v>
      </c>
      <c r="J655" s="824">
        <v>1</v>
      </c>
      <c r="K655" s="825">
        <v>1</v>
      </c>
      <c r="L655" s="825">
        <v>1</v>
      </c>
      <c r="M655" s="824">
        <v>1</v>
      </c>
      <c r="N655" s="824">
        <v>1</v>
      </c>
      <c r="O655" s="824">
        <v>1</v>
      </c>
      <c r="P655" s="820">
        <f>Tabla1[[#This Row],[Ejec Real Acumu]]-Tabla1[[#This Row],[Proyec Ejec Acumul]]</f>
        <v>0</v>
      </c>
      <c r="Q655" s="820">
        <f>Tabla1[[#This Row],[Ejec Real Mes]]-Tabla1[[#This Row],[Program Entreg Mes]]</f>
        <v>0</v>
      </c>
    </row>
    <row r="656" spans="1:17">
      <c r="A656" s="824">
        <v>66</v>
      </c>
      <c r="B656" s="824" t="s">
        <v>2441</v>
      </c>
      <c r="C656" s="824" t="s">
        <v>2442</v>
      </c>
      <c r="D656" s="824" t="s">
        <v>68</v>
      </c>
      <c r="E656" s="824" t="s">
        <v>2312</v>
      </c>
      <c r="F656" s="824">
        <v>7</v>
      </c>
      <c r="G656" s="824" t="s">
        <v>2449</v>
      </c>
      <c r="H656" s="824">
        <v>1</v>
      </c>
      <c r="I656" s="824">
        <v>0</v>
      </c>
      <c r="J656" s="824">
        <v>0</v>
      </c>
      <c r="K656" s="825">
        <v>0</v>
      </c>
      <c r="L656" s="825">
        <v>0</v>
      </c>
      <c r="M656" s="824">
        <v>0</v>
      </c>
      <c r="N656" s="824">
        <v>0</v>
      </c>
      <c r="O656" s="824" t="e">
        <v>#DIV/0!</v>
      </c>
      <c r="P656" s="820">
        <f>Tabla1[[#This Row],[Ejec Real Acumu]]-Tabla1[[#This Row],[Proyec Ejec Acumul]]</f>
        <v>0</v>
      </c>
      <c r="Q656" s="820">
        <f>Tabla1[[#This Row],[Ejec Real Mes]]-Tabla1[[#This Row],[Program Entreg Mes]]</f>
        <v>0</v>
      </c>
    </row>
    <row r="657" spans="1:17">
      <c r="A657" s="824">
        <v>67</v>
      </c>
      <c r="B657" s="824" t="s">
        <v>2441</v>
      </c>
      <c r="C657" s="824" t="s">
        <v>2442</v>
      </c>
      <c r="D657" s="824" t="s">
        <v>68</v>
      </c>
      <c r="E657" s="824" t="s">
        <v>2314</v>
      </c>
      <c r="F657" s="824">
        <v>7</v>
      </c>
      <c r="G657" s="824" t="s">
        <v>2449</v>
      </c>
      <c r="H657" s="824">
        <v>1</v>
      </c>
      <c r="I657" s="824">
        <v>0</v>
      </c>
      <c r="J657" s="824">
        <v>0</v>
      </c>
      <c r="K657" s="825">
        <v>0</v>
      </c>
      <c r="L657" s="825">
        <v>0</v>
      </c>
      <c r="M657" s="824">
        <v>0</v>
      </c>
      <c r="N657" s="824">
        <v>0</v>
      </c>
      <c r="O657" s="824" t="e">
        <v>#DIV/0!</v>
      </c>
      <c r="P657" s="820">
        <f>Tabla1[[#This Row],[Ejec Real Acumu]]-Tabla1[[#This Row],[Proyec Ejec Acumul]]</f>
        <v>0</v>
      </c>
      <c r="Q657" s="820">
        <f>Tabla1[[#This Row],[Ejec Real Mes]]-Tabla1[[#This Row],[Program Entreg Mes]]</f>
        <v>0</v>
      </c>
    </row>
    <row r="658" spans="1:17">
      <c r="A658" s="824">
        <v>68</v>
      </c>
      <c r="B658" s="824" t="s">
        <v>2441</v>
      </c>
      <c r="C658" s="824" t="s">
        <v>2442</v>
      </c>
      <c r="D658" s="824" t="s">
        <v>68</v>
      </c>
      <c r="E658" s="824" t="s">
        <v>2316</v>
      </c>
      <c r="F658" s="824">
        <v>7</v>
      </c>
      <c r="G658" s="824" t="s">
        <v>2449</v>
      </c>
      <c r="H658" s="824">
        <v>22</v>
      </c>
      <c r="I658" s="824">
        <v>0</v>
      </c>
      <c r="J658" s="824">
        <v>0</v>
      </c>
      <c r="K658" s="825">
        <v>0</v>
      </c>
      <c r="L658" s="825">
        <v>0</v>
      </c>
      <c r="M658" s="824">
        <v>0</v>
      </c>
      <c r="N658" s="824">
        <v>0</v>
      </c>
      <c r="O658" s="824" t="e">
        <v>#DIV/0!</v>
      </c>
      <c r="P658" s="820">
        <f>Tabla1[[#This Row],[Ejec Real Acumu]]-Tabla1[[#This Row],[Proyec Ejec Acumul]]</f>
        <v>0</v>
      </c>
      <c r="Q658" s="820">
        <f>Tabla1[[#This Row],[Ejec Real Mes]]-Tabla1[[#This Row],[Program Entreg Mes]]</f>
        <v>0</v>
      </c>
    </row>
    <row r="659" spans="1:17">
      <c r="A659" s="824">
        <v>69</v>
      </c>
      <c r="B659" s="824" t="s">
        <v>2441</v>
      </c>
      <c r="C659" s="824" t="s">
        <v>2442</v>
      </c>
      <c r="D659" s="824" t="s">
        <v>46</v>
      </c>
      <c r="E659" s="824" t="s">
        <v>43</v>
      </c>
      <c r="F659" s="824">
        <v>7</v>
      </c>
      <c r="G659" s="824" t="s">
        <v>2449</v>
      </c>
      <c r="H659" s="824">
        <v>15</v>
      </c>
      <c r="I659" s="824">
        <v>7</v>
      </c>
      <c r="J659" s="824">
        <v>7</v>
      </c>
      <c r="K659" s="825">
        <v>0.46666666666666667</v>
      </c>
      <c r="L659" s="825">
        <v>0.46666666666666667</v>
      </c>
      <c r="M659" s="824">
        <v>1</v>
      </c>
      <c r="N659" s="824">
        <v>1</v>
      </c>
      <c r="O659" s="824">
        <v>1</v>
      </c>
      <c r="P659" s="820">
        <f>Tabla1[[#This Row],[Ejec Real Acumu]]-Tabla1[[#This Row],[Proyec Ejec Acumul]]</f>
        <v>0</v>
      </c>
      <c r="Q659" s="820">
        <f>Tabla1[[#This Row],[Ejec Real Mes]]-Tabla1[[#This Row],[Program Entreg Mes]]</f>
        <v>0</v>
      </c>
    </row>
    <row r="660" spans="1:17">
      <c r="A660" s="824">
        <v>70</v>
      </c>
      <c r="B660" s="824" t="s">
        <v>2441</v>
      </c>
      <c r="C660" s="824" t="s">
        <v>2442</v>
      </c>
      <c r="D660" s="824" t="s">
        <v>46</v>
      </c>
      <c r="E660" s="824" t="s">
        <v>2329</v>
      </c>
      <c r="F660" s="824">
        <v>7</v>
      </c>
      <c r="G660" s="824" t="s">
        <v>2449</v>
      </c>
      <c r="H660" s="824">
        <v>3</v>
      </c>
      <c r="I660" s="824">
        <v>0</v>
      </c>
      <c r="J660" s="824">
        <v>0</v>
      </c>
      <c r="K660" s="825">
        <v>0</v>
      </c>
      <c r="L660" s="825">
        <v>0</v>
      </c>
      <c r="M660" s="824">
        <v>0</v>
      </c>
      <c r="N660" s="824">
        <v>0</v>
      </c>
      <c r="O660" s="824" t="e">
        <v>#DIV/0!</v>
      </c>
      <c r="P660" s="820">
        <f>Tabla1[[#This Row],[Ejec Real Acumu]]-Tabla1[[#This Row],[Proyec Ejec Acumul]]</f>
        <v>0</v>
      </c>
      <c r="Q660" s="820">
        <f>Tabla1[[#This Row],[Ejec Real Mes]]-Tabla1[[#This Row],[Program Entreg Mes]]</f>
        <v>0</v>
      </c>
    </row>
    <row r="661" spans="1:17">
      <c r="A661" s="824">
        <v>71</v>
      </c>
      <c r="B661" s="824" t="s">
        <v>2441</v>
      </c>
      <c r="C661" s="824" t="s">
        <v>2442</v>
      </c>
      <c r="D661" s="824" t="s">
        <v>46</v>
      </c>
      <c r="E661" s="824" t="s">
        <v>121</v>
      </c>
      <c r="F661" s="824">
        <v>7</v>
      </c>
      <c r="G661" s="824" t="s">
        <v>2449</v>
      </c>
      <c r="H661" s="824">
        <v>1</v>
      </c>
      <c r="I661" s="824">
        <v>0</v>
      </c>
      <c r="J661" s="824">
        <v>0</v>
      </c>
      <c r="K661" s="825">
        <v>0</v>
      </c>
      <c r="L661" s="825">
        <v>0</v>
      </c>
      <c r="M661" s="824">
        <v>0</v>
      </c>
      <c r="N661" s="824">
        <v>0</v>
      </c>
      <c r="O661" s="824" t="e">
        <v>#DIV/0!</v>
      </c>
      <c r="P661" s="820">
        <f>Tabla1[[#This Row],[Ejec Real Acumu]]-Tabla1[[#This Row],[Proyec Ejec Acumul]]</f>
        <v>0</v>
      </c>
      <c r="Q661" s="820">
        <f>Tabla1[[#This Row],[Ejec Real Mes]]-Tabla1[[#This Row],[Program Entreg Mes]]</f>
        <v>0</v>
      </c>
    </row>
    <row r="662" spans="1:17">
      <c r="A662" s="824">
        <v>72</v>
      </c>
      <c r="B662" s="824" t="s">
        <v>2441</v>
      </c>
      <c r="C662" s="824" t="s">
        <v>2442</v>
      </c>
      <c r="D662" s="824" t="s">
        <v>46</v>
      </c>
      <c r="E662" s="824" t="s">
        <v>131</v>
      </c>
      <c r="F662" s="824">
        <v>7</v>
      </c>
      <c r="G662" s="824" t="s">
        <v>2449</v>
      </c>
      <c r="H662" s="824">
        <v>4</v>
      </c>
      <c r="I662" s="824">
        <v>2</v>
      </c>
      <c r="J662" s="824">
        <v>3</v>
      </c>
      <c r="K662" s="825">
        <v>0.5</v>
      </c>
      <c r="L662" s="825">
        <v>0.75</v>
      </c>
      <c r="M662" s="824">
        <v>0</v>
      </c>
      <c r="N662" s="824">
        <v>0</v>
      </c>
      <c r="O662" s="824" t="e">
        <v>#DIV/0!</v>
      </c>
      <c r="P662" s="820">
        <f>Tabla1[[#This Row],[Ejec Real Acumu]]-Tabla1[[#This Row],[Proyec Ejec Acumul]]</f>
        <v>1</v>
      </c>
      <c r="Q662" s="820">
        <f>Tabla1[[#This Row],[Ejec Real Mes]]-Tabla1[[#This Row],[Program Entreg Mes]]</f>
        <v>0</v>
      </c>
    </row>
    <row r="663" spans="1:17">
      <c r="A663" s="824">
        <v>73</v>
      </c>
      <c r="B663" s="824" t="s">
        <v>2441</v>
      </c>
      <c r="C663" s="824" t="s">
        <v>2442</v>
      </c>
      <c r="D663" s="824" t="s">
        <v>46</v>
      </c>
      <c r="E663" s="824" t="s">
        <v>2333</v>
      </c>
      <c r="F663" s="824">
        <v>7</v>
      </c>
      <c r="G663" s="824" t="s">
        <v>2449</v>
      </c>
      <c r="H663" s="824">
        <v>3</v>
      </c>
      <c r="I663" s="824">
        <v>1</v>
      </c>
      <c r="J663" s="824">
        <v>1</v>
      </c>
      <c r="K663" s="825">
        <v>0.33333333333333331</v>
      </c>
      <c r="L663" s="825">
        <v>0.33333333333333331</v>
      </c>
      <c r="M663" s="824">
        <v>0</v>
      </c>
      <c r="N663" s="824">
        <v>0</v>
      </c>
      <c r="O663" s="824" t="e">
        <v>#DIV/0!</v>
      </c>
      <c r="P663" s="820">
        <f>Tabla1[[#This Row],[Ejec Real Acumu]]-Tabla1[[#This Row],[Proyec Ejec Acumul]]</f>
        <v>0</v>
      </c>
      <c r="Q663" s="820">
        <f>Tabla1[[#This Row],[Ejec Real Mes]]-Tabla1[[#This Row],[Program Entreg Mes]]</f>
        <v>0</v>
      </c>
    </row>
    <row r="664" spans="1:17">
      <c r="A664" s="824">
        <v>74</v>
      </c>
      <c r="B664" s="824" t="s">
        <v>2441</v>
      </c>
      <c r="C664" s="824" t="s">
        <v>2442</v>
      </c>
      <c r="D664" s="824" t="s">
        <v>46</v>
      </c>
      <c r="E664" s="824" t="s">
        <v>2337</v>
      </c>
      <c r="F664" s="824">
        <v>7</v>
      </c>
      <c r="G664" s="824" t="s">
        <v>2449</v>
      </c>
      <c r="H664" s="824">
        <v>2</v>
      </c>
      <c r="I664" s="824">
        <v>0</v>
      </c>
      <c r="J664" s="824">
        <v>0</v>
      </c>
      <c r="K664" s="825">
        <v>0</v>
      </c>
      <c r="L664" s="825">
        <v>0</v>
      </c>
      <c r="M664" s="824">
        <v>0</v>
      </c>
      <c r="N664" s="824">
        <v>0</v>
      </c>
      <c r="O664" s="824" t="e">
        <v>#DIV/0!</v>
      </c>
      <c r="P664" s="820">
        <f>Tabla1[[#This Row],[Ejec Real Acumu]]-Tabla1[[#This Row],[Proyec Ejec Acumul]]</f>
        <v>0</v>
      </c>
      <c r="Q664" s="820">
        <f>Tabla1[[#This Row],[Ejec Real Mes]]-Tabla1[[#This Row],[Program Entreg Mes]]</f>
        <v>0</v>
      </c>
    </row>
    <row r="665" spans="1:17">
      <c r="A665" s="824">
        <v>75</v>
      </c>
      <c r="B665" s="824" t="s">
        <v>2441</v>
      </c>
      <c r="C665" s="824" t="s">
        <v>2442</v>
      </c>
      <c r="D665" s="824" t="s">
        <v>46</v>
      </c>
      <c r="E665" s="824" t="s">
        <v>143</v>
      </c>
      <c r="F665" s="824">
        <v>7</v>
      </c>
      <c r="G665" s="824" t="s">
        <v>2449</v>
      </c>
      <c r="H665" s="824">
        <v>4</v>
      </c>
      <c r="I665" s="824">
        <v>3</v>
      </c>
      <c r="J665" s="824">
        <v>5</v>
      </c>
      <c r="K665" s="825">
        <v>0.75</v>
      </c>
      <c r="L665" s="825">
        <v>1.25</v>
      </c>
      <c r="M665" s="824">
        <v>3</v>
      </c>
      <c r="N665" s="824">
        <v>5</v>
      </c>
      <c r="O665" s="824">
        <v>1.6666666666666667</v>
      </c>
      <c r="P665" s="820">
        <f>Tabla1[[#This Row],[Ejec Real Acumu]]-Tabla1[[#This Row],[Proyec Ejec Acumul]]</f>
        <v>2</v>
      </c>
      <c r="Q665" s="820">
        <f>Tabla1[[#This Row],[Ejec Real Mes]]-Tabla1[[#This Row],[Program Entreg Mes]]</f>
        <v>2</v>
      </c>
    </row>
    <row r="666" spans="1:17">
      <c r="A666" s="824">
        <v>76</v>
      </c>
      <c r="B666" s="824" t="s">
        <v>2441</v>
      </c>
      <c r="C666" s="824" t="s">
        <v>2442</v>
      </c>
      <c r="D666" s="824" t="s">
        <v>46</v>
      </c>
      <c r="E666" s="824" t="s">
        <v>2341</v>
      </c>
      <c r="F666" s="824">
        <v>7</v>
      </c>
      <c r="G666" s="824" t="s">
        <v>2449</v>
      </c>
      <c r="H666" s="824">
        <v>1</v>
      </c>
      <c r="I666" s="824">
        <v>0</v>
      </c>
      <c r="J666" s="824">
        <v>0</v>
      </c>
      <c r="K666" s="825">
        <v>0</v>
      </c>
      <c r="L666" s="825">
        <v>0</v>
      </c>
      <c r="M666" s="824">
        <v>0</v>
      </c>
      <c r="N666" s="824">
        <v>0</v>
      </c>
      <c r="O666" s="824" t="e">
        <v>#DIV/0!</v>
      </c>
      <c r="P666" s="820">
        <f>Tabla1[[#This Row],[Ejec Real Acumu]]-Tabla1[[#This Row],[Proyec Ejec Acumul]]</f>
        <v>0</v>
      </c>
      <c r="Q666" s="820">
        <f>Tabla1[[#This Row],[Ejec Real Mes]]-Tabla1[[#This Row],[Program Entreg Mes]]</f>
        <v>0</v>
      </c>
    </row>
    <row r="667" spans="1:17">
      <c r="A667" s="824">
        <v>77</v>
      </c>
      <c r="B667" s="824" t="s">
        <v>2441</v>
      </c>
      <c r="C667" s="824" t="s">
        <v>2442</v>
      </c>
      <c r="D667" s="824" t="s">
        <v>46</v>
      </c>
      <c r="E667" s="824" t="s">
        <v>2342</v>
      </c>
      <c r="F667" s="824">
        <v>7</v>
      </c>
      <c r="G667" s="824" t="s">
        <v>2449</v>
      </c>
      <c r="H667" s="824">
        <v>10</v>
      </c>
      <c r="I667" s="824">
        <v>4</v>
      </c>
      <c r="J667" s="824">
        <v>4</v>
      </c>
      <c r="K667" s="825">
        <v>0.4</v>
      </c>
      <c r="L667" s="825">
        <v>0.4</v>
      </c>
      <c r="M667" s="824">
        <v>1</v>
      </c>
      <c r="N667" s="824">
        <v>1</v>
      </c>
      <c r="O667" s="824">
        <v>1</v>
      </c>
      <c r="P667" s="820">
        <f>Tabla1[[#This Row],[Ejec Real Acumu]]-Tabla1[[#This Row],[Proyec Ejec Acumul]]</f>
        <v>0</v>
      </c>
      <c r="Q667" s="820">
        <f>Tabla1[[#This Row],[Ejec Real Mes]]-Tabla1[[#This Row],[Program Entreg Mes]]</f>
        <v>0</v>
      </c>
    </row>
    <row r="668" spans="1:17">
      <c r="A668" s="824">
        <v>78</v>
      </c>
      <c r="B668" s="824" t="s">
        <v>2441</v>
      </c>
      <c r="C668" s="824" t="s">
        <v>2442</v>
      </c>
      <c r="D668" s="824" t="s">
        <v>46</v>
      </c>
      <c r="E668" s="824" t="s">
        <v>423</v>
      </c>
      <c r="F668" s="824">
        <v>7</v>
      </c>
      <c r="G668" s="824" t="s">
        <v>2449</v>
      </c>
      <c r="H668" s="824">
        <v>80</v>
      </c>
      <c r="I668" s="824">
        <v>35</v>
      </c>
      <c r="J668" s="824">
        <v>70</v>
      </c>
      <c r="K668" s="825">
        <v>0.4375</v>
      </c>
      <c r="L668" s="825">
        <v>0.875</v>
      </c>
      <c r="M668" s="824">
        <v>10</v>
      </c>
      <c r="N668" s="824">
        <v>16</v>
      </c>
      <c r="O668" s="824">
        <v>1.6</v>
      </c>
      <c r="P668" s="820">
        <f>Tabla1[[#This Row],[Ejec Real Acumu]]-Tabla1[[#This Row],[Proyec Ejec Acumul]]</f>
        <v>35</v>
      </c>
      <c r="Q668" s="820">
        <f>Tabla1[[#This Row],[Ejec Real Mes]]-Tabla1[[#This Row],[Program Entreg Mes]]</f>
        <v>6</v>
      </c>
    </row>
    <row r="669" spans="1:17">
      <c r="A669" s="824">
        <v>79</v>
      </c>
      <c r="B669" s="824" t="s">
        <v>2441</v>
      </c>
      <c r="C669" s="824" t="s">
        <v>2442</v>
      </c>
      <c r="D669" s="824" t="s">
        <v>46</v>
      </c>
      <c r="E669" s="824" t="s">
        <v>429</v>
      </c>
      <c r="F669" s="824">
        <v>7</v>
      </c>
      <c r="G669" s="824" t="s">
        <v>2449</v>
      </c>
      <c r="H669" s="824">
        <v>2</v>
      </c>
      <c r="I669" s="824">
        <v>1</v>
      </c>
      <c r="J669" s="824">
        <v>1</v>
      </c>
      <c r="K669" s="825">
        <v>0.5</v>
      </c>
      <c r="L669" s="825">
        <v>0.5</v>
      </c>
      <c r="M669" s="824">
        <v>1</v>
      </c>
      <c r="N669" s="824">
        <v>1</v>
      </c>
      <c r="O669" s="824">
        <v>1</v>
      </c>
      <c r="P669" s="820">
        <f>Tabla1[[#This Row],[Ejec Real Acumu]]-Tabla1[[#This Row],[Proyec Ejec Acumul]]</f>
        <v>0</v>
      </c>
      <c r="Q669" s="820">
        <f>Tabla1[[#This Row],[Ejec Real Mes]]-Tabla1[[#This Row],[Program Entreg Mes]]</f>
        <v>0</v>
      </c>
    </row>
    <row r="670" spans="1:17">
      <c r="A670" s="824">
        <v>80</v>
      </c>
      <c r="B670" s="824" t="s">
        <v>2441</v>
      </c>
      <c r="C670" s="824" t="s">
        <v>2442</v>
      </c>
      <c r="D670" s="824" t="s">
        <v>46</v>
      </c>
      <c r="E670" s="824" t="s">
        <v>2358</v>
      </c>
      <c r="F670" s="824">
        <v>7</v>
      </c>
      <c r="G670" s="824" t="s">
        <v>2449</v>
      </c>
      <c r="H670" s="824">
        <v>3</v>
      </c>
      <c r="I670" s="824">
        <v>0</v>
      </c>
      <c r="J670" s="824">
        <v>0</v>
      </c>
      <c r="K670" s="825">
        <v>0</v>
      </c>
      <c r="L670" s="825">
        <v>0</v>
      </c>
      <c r="M670" s="824">
        <v>0</v>
      </c>
      <c r="N670" s="824">
        <v>0</v>
      </c>
      <c r="O670" s="824" t="e">
        <v>#DIV/0!</v>
      </c>
      <c r="P670" s="820">
        <f>Tabla1[[#This Row],[Ejec Real Acumu]]-Tabla1[[#This Row],[Proyec Ejec Acumul]]</f>
        <v>0</v>
      </c>
      <c r="Q670" s="820">
        <f>Tabla1[[#This Row],[Ejec Real Mes]]-Tabla1[[#This Row],[Program Entreg Mes]]</f>
        <v>0</v>
      </c>
    </row>
    <row r="671" spans="1:17">
      <c r="A671" s="824">
        <v>81</v>
      </c>
      <c r="B671" s="824" t="s">
        <v>2441</v>
      </c>
      <c r="C671" s="824" t="s">
        <v>2442</v>
      </c>
      <c r="D671" s="824" t="s">
        <v>46</v>
      </c>
      <c r="E671" s="824" t="s">
        <v>526</v>
      </c>
      <c r="F671" s="824">
        <v>7</v>
      </c>
      <c r="G671" s="824" t="s">
        <v>2449</v>
      </c>
      <c r="H671" s="824">
        <v>1</v>
      </c>
      <c r="I671" s="824">
        <v>0</v>
      </c>
      <c r="J671" s="824">
        <v>0</v>
      </c>
      <c r="K671" s="825">
        <v>0</v>
      </c>
      <c r="L671" s="825">
        <v>0</v>
      </c>
      <c r="M671" s="824">
        <v>0</v>
      </c>
      <c r="N671" s="824">
        <v>0</v>
      </c>
      <c r="O671" s="824" t="e">
        <v>#DIV/0!</v>
      </c>
      <c r="P671" s="820">
        <f>Tabla1[[#This Row],[Ejec Real Acumu]]-Tabla1[[#This Row],[Proyec Ejec Acumul]]</f>
        <v>0</v>
      </c>
      <c r="Q671" s="820">
        <f>Tabla1[[#This Row],[Ejec Real Mes]]-Tabla1[[#This Row],[Program Entreg Mes]]</f>
        <v>0</v>
      </c>
    </row>
    <row r="672" spans="1:17">
      <c r="A672" s="824">
        <v>82</v>
      </c>
      <c r="B672" s="824" t="s">
        <v>2441</v>
      </c>
      <c r="C672" s="824" t="s">
        <v>2442</v>
      </c>
      <c r="D672" s="824" t="s">
        <v>46</v>
      </c>
      <c r="E672" s="824" t="s">
        <v>2361</v>
      </c>
      <c r="F672" s="824">
        <v>7</v>
      </c>
      <c r="G672" s="824" t="s">
        <v>2449</v>
      </c>
      <c r="H672" s="824">
        <v>4</v>
      </c>
      <c r="I672" s="824">
        <v>1</v>
      </c>
      <c r="J672" s="824">
        <v>1</v>
      </c>
      <c r="K672" s="825">
        <v>0.25</v>
      </c>
      <c r="L672" s="825">
        <v>0.25</v>
      </c>
      <c r="M672" s="824">
        <v>0</v>
      </c>
      <c r="N672" s="824">
        <v>0</v>
      </c>
      <c r="O672" s="824" t="e">
        <v>#DIV/0!</v>
      </c>
      <c r="P672" s="820">
        <f>Tabla1[[#This Row],[Ejec Real Acumu]]-Tabla1[[#This Row],[Proyec Ejec Acumul]]</f>
        <v>0</v>
      </c>
      <c r="Q672" s="820">
        <f>Tabla1[[#This Row],[Ejec Real Mes]]-Tabla1[[#This Row],[Program Entreg Mes]]</f>
        <v>0</v>
      </c>
    </row>
    <row r="673" spans="1:17">
      <c r="A673" s="824">
        <v>83</v>
      </c>
      <c r="B673" s="824" t="s">
        <v>2441</v>
      </c>
      <c r="C673" s="824" t="s">
        <v>2442</v>
      </c>
      <c r="D673" s="824" t="s">
        <v>46</v>
      </c>
      <c r="E673" s="824" t="s">
        <v>2365</v>
      </c>
      <c r="F673" s="824">
        <v>7</v>
      </c>
      <c r="G673" s="824" t="s">
        <v>2449</v>
      </c>
      <c r="H673" s="824">
        <v>4</v>
      </c>
      <c r="I673" s="824">
        <v>2</v>
      </c>
      <c r="J673" s="824">
        <v>2</v>
      </c>
      <c r="K673" s="825">
        <v>0.5</v>
      </c>
      <c r="L673" s="825">
        <v>0.5</v>
      </c>
      <c r="M673" s="824">
        <v>1</v>
      </c>
      <c r="N673" s="824">
        <v>1</v>
      </c>
      <c r="O673" s="824">
        <v>1</v>
      </c>
      <c r="P673" s="820">
        <f>Tabla1[[#This Row],[Ejec Real Acumu]]-Tabla1[[#This Row],[Proyec Ejec Acumul]]</f>
        <v>0</v>
      </c>
      <c r="Q673" s="820">
        <f>Tabla1[[#This Row],[Ejec Real Mes]]-Tabla1[[#This Row],[Program Entreg Mes]]</f>
        <v>0</v>
      </c>
    </row>
    <row r="674" spans="1:17">
      <c r="A674" s="824">
        <v>84</v>
      </c>
      <c r="B674" s="824" t="s">
        <v>2441</v>
      </c>
      <c r="C674" s="824" t="s">
        <v>2442</v>
      </c>
      <c r="D674" s="824" t="s">
        <v>46</v>
      </c>
      <c r="E674" s="824" t="s">
        <v>2370</v>
      </c>
      <c r="F674" s="824">
        <v>7</v>
      </c>
      <c r="G674" s="824" t="s">
        <v>2449</v>
      </c>
      <c r="H674" s="824">
        <v>6</v>
      </c>
      <c r="I674" s="824">
        <v>2</v>
      </c>
      <c r="J674" s="824">
        <v>2</v>
      </c>
      <c r="K674" s="825">
        <v>0.33333333333333331</v>
      </c>
      <c r="L674" s="825">
        <v>0.33333333333333331</v>
      </c>
      <c r="M674" s="824">
        <v>0</v>
      </c>
      <c r="N674" s="824">
        <v>0</v>
      </c>
      <c r="O674" s="824" t="e">
        <v>#DIV/0!</v>
      </c>
      <c r="P674" s="820">
        <f>Tabla1[[#This Row],[Ejec Real Acumu]]-Tabla1[[#This Row],[Proyec Ejec Acumul]]</f>
        <v>0</v>
      </c>
      <c r="Q674" s="820">
        <f>Tabla1[[#This Row],[Ejec Real Mes]]-Tabla1[[#This Row],[Program Entreg Mes]]</f>
        <v>0</v>
      </c>
    </row>
    <row r="675" spans="1:17">
      <c r="A675" s="824">
        <v>85</v>
      </c>
      <c r="B675" s="824" t="s">
        <v>2441</v>
      </c>
      <c r="C675" s="824" t="s">
        <v>2442</v>
      </c>
      <c r="D675" s="824" t="s">
        <v>46</v>
      </c>
      <c r="E675" s="824" t="s">
        <v>573</v>
      </c>
      <c r="F675" s="824">
        <v>7</v>
      </c>
      <c r="G675" s="824" t="s">
        <v>2449</v>
      </c>
      <c r="H675" s="824">
        <v>6</v>
      </c>
      <c r="I675" s="824">
        <v>1</v>
      </c>
      <c r="J675" s="824">
        <v>1</v>
      </c>
      <c r="K675" s="825">
        <v>0.16666666666666666</v>
      </c>
      <c r="L675" s="825">
        <v>0.16666666666666666</v>
      </c>
      <c r="M675" s="824">
        <v>0</v>
      </c>
      <c r="N675" s="824">
        <v>0</v>
      </c>
      <c r="O675" s="824" t="e">
        <v>#DIV/0!</v>
      </c>
      <c r="P675" s="820">
        <f>Tabla1[[#This Row],[Ejec Real Acumu]]-Tabla1[[#This Row],[Proyec Ejec Acumul]]</f>
        <v>0</v>
      </c>
      <c r="Q675" s="820">
        <f>Tabla1[[#This Row],[Ejec Real Mes]]-Tabla1[[#This Row],[Program Entreg Mes]]</f>
        <v>0</v>
      </c>
    </row>
    <row r="676" spans="1:17">
      <c r="A676" s="824">
        <v>86</v>
      </c>
      <c r="B676" s="824" t="s">
        <v>2441</v>
      </c>
      <c r="C676" s="824" t="s">
        <v>2442</v>
      </c>
      <c r="D676" s="824" t="s">
        <v>46</v>
      </c>
      <c r="E676" s="824" t="s">
        <v>583</v>
      </c>
      <c r="F676" s="824">
        <v>7</v>
      </c>
      <c r="G676" s="824" t="s">
        <v>2449</v>
      </c>
      <c r="H676" s="824">
        <v>6</v>
      </c>
      <c r="I676" s="824">
        <v>2</v>
      </c>
      <c r="J676" s="824">
        <v>3</v>
      </c>
      <c r="K676" s="825">
        <v>0.33333333333333331</v>
      </c>
      <c r="L676" s="825">
        <v>0.5</v>
      </c>
      <c r="M676" s="824">
        <v>2</v>
      </c>
      <c r="N676" s="824">
        <v>3</v>
      </c>
      <c r="O676" s="824">
        <v>1.5</v>
      </c>
      <c r="P676" s="820">
        <f>Tabla1[[#This Row],[Ejec Real Acumu]]-Tabla1[[#This Row],[Proyec Ejec Acumul]]</f>
        <v>1</v>
      </c>
      <c r="Q676" s="820">
        <f>Tabla1[[#This Row],[Ejec Real Mes]]-Tabla1[[#This Row],[Program Entreg Mes]]</f>
        <v>1</v>
      </c>
    </row>
    <row r="677" spans="1:17">
      <c r="A677" s="824">
        <v>87</v>
      </c>
      <c r="B677" s="824" t="s">
        <v>2441</v>
      </c>
      <c r="C677" s="824" t="s">
        <v>2442</v>
      </c>
      <c r="D677" s="824" t="s">
        <v>764</v>
      </c>
      <c r="E677" s="824" t="s">
        <v>872</v>
      </c>
      <c r="F677" s="824">
        <v>7</v>
      </c>
      <c r="G677" s="824" t="s">
        <v>2449</v>
      </c>
      <c r="H677" s="824">
        <v>25</v>
      </c>
      <c r="I677" s="824">
        <v>14</v>
      </c>
      <c r="J677" s="824">
        <v>13</v>
      </c>
      <c r="K677" s="825">
        <v>0.56000000000000005</v>
      </c>
      <c r="L677" s="825">
        <v>0.52</v>
      </c>
      <c r="M677" s="824">
        <v>2</v>
      </c>
      <c r="N677" s="824">
        <v>2</v>
      </c>
      <c r="O677" s="824">
        <v>1</v>
      </c>
      <c r="P677" s="820">
        <f>Tabla1[[#This Row],[Ejec Real Acumu]]-Tabla1[[#This Row],[Proyec Ejec Acumul]]</f>
        <v>-1</v>
      </c>
      <c r="Q677" s="820">
        <f>Tabla1[[#This Row],[Ejec Real Mes]]-Tabla1[[#This Row],[Program Entreg Mes]]</f>
        <v>0</v>
      </c>
    </row>
    <row r="678" spans="1:17">
      <c r="A678" s="824">
        <v>88</v>
      </c>
      <c r="B678" s="824" t="s">
        <v>2441</v>
      </c>
      <c r="C678" s="824" t="s">
        <v>2442</v>
      </c>
      <c r="D678" s="824" t="s">
        <v>764</v>
      </c>
      <c r="E678" s="824" t="s">
        <v>2381</v>
      </c>
      <c r="F678" s="824">
        <v>7</v>
      </c>
      <c r="G678" s="824" t="s">
        <v>2449</v>
      </c>
      <c r="H678" s="824">
        <v>7</v>
      </c>
      <c r="I678" s="824">
        <v>1</v>
      </c>
      <c r="J678" s="824">
        <v>1</v>
      </c>
      <c r="K678" s="825">
        <v>0.14285714285714285</v>
      </c>
      <c r="L678" s="825">
        <v>0.14285714285714285</v>
      </c>
      <c r="M678" s="824">
        <v>0</v>
      </c>
      <c r="N678" s="824">
        <v>0</v>
      </c>
      <c r="O678" s="824" t="e">
        <v>#DIV/0!</v>
      </c>
      <c r="P678" s="820">
        <f>Tabla1[[#This Row],[Ejec Real Acumu]]-Tabla1[[#This Row],[Proyec Ejec Acumul]]</f>
        <v>0</v>
      </c>
      <c r="Q678" s="820">
        <f>Tabla1[[#This Row],[Ejec Real Mes]]-Tabla1[[#This Row],[Program Entreg Mes]]</f>
        <v>0</v>
      </c>
    </row>
    <row r="679" spans="1:17">
      <c r="A679" s="824">
        <v>89</v>
      </c>
      <c r="B679" s="824" t="s">
        <v>2441</v>
      </c>
      <c r="C679" s="824" t="s">
        <v>2442</v>
      </c>
      <c r="D679" s="824" t="s">
        <v>764</v>
      </c>
      <c r="E679" s="824" t="s">
        <v>2385</v>
      </c>
      <c r="F679" s="824">
        <v>7</v>
      </c>
      <c r="G679" s="824" t="s">
        <v>2449</v>
      </c>
      <c r="H679" s="824">
        <v>12</v>
      </c>
      <c r="I679" s="824">
        <v>4</v>
      </c>
      <c r="J679" s="824">
        <v>4</v>
      </c>
      <c r="K679" s="825">
        <v>0.33333333333333331</v>
      </c>
      <c r="L679" s="825">
        <v>0.33333333333333331</v>
      </c>
      <c r="M679" s="824">
        <v>1</v>
      </c>
      <c r="N679" s="824">
        <v>1</v>
      </c>
      <c r="O679" s="824">
        <v>1</v>
      </c>
      <c r="P679" s="820">
        <f>Tabla1[[#This Row],[Ejec Real Acumu]]-Tabla1[[#This Row],[Proyec Ejec Acumul]]</f>
        <v>0</v>
      </c>
      <c r="Q679" s="820">
        <f>Tabla1[[#This Row],[Ejec Real Mes]]-Tabla1[[#This Row],[Program Entreg Mes]]</f>
        <v>0</v>
      </c>
    </row>
    <row r="680" spans="1:17">
      <c r="A680" s="824">
        <v>90</v>
      </c>
      <c r="B680" s="824" t="s">
        <v>2441</v>
      </c>
      <c r="C680" s="824" t="s">
        <v>2442</v>
      </c>
      <c r="D680" s="824" t="s">
        <v>764</v>
      </c>
      <c r="E680" s="824" t="s">
        <v>2392</v>
      </c>
      <c r="F680" s="824">
        <v>7</v>
      </c>
      <c r="G680" s="824" t="s">
        <v>2449</v>
      </c>
      <c r="H680" s="824">
        <v>32</v>
      </c>
      <c r="I680" s="824">
        <v>9</v>
      </c>
      <c r="J680" s="824">
        <v>9</v>
      </c>
      <c r="K680" s="825">
        <v>0.28125</v>
      </c>
      <c r="L680" s="825">
        <v>0.28125</v>
      </c>
      <c r="M680" s="824">
        <v>6</v>
      </c>
      <c r="N680" s="824">
        <v>6</v>
      </c>
      <c r="O680" s="824">
        <v>1</v>
      </c>
      <c r="P680" s="820">
        <f>Tabla1[[#This Row],[Ejec Real Acumu]]-Tabla1[[#This Row],[Proyec Ejec Acumul]]</f>
        <v>0</v>
      </c>
      <c r="Q680" s="820">
        <f>Tabla1[[#This Row],[Ejec Real Mes]]-Tabla1[[#This Row],[Program Entreg Mes]]</f>
        <v>0</v>
      </c>
    </row>
    <row r="681" spans="1:17">
      <c r="A681" s="824">
        <v>91</v>
      </c>
      <c r="B681" s="824" t="s">
        <v>2441</v>
      </c>
      <c r="C681" s="824" t="s">
        <v>2442</v>
      </c>
      <c r="D681" s="824" t="s">
        <v>764</v>
      </c>
      <c r="E681" s="824" t="s">
        <v>2398</v>
      </c>
      <c r="F681" s="824">
        <v>7</v>
      </c>
      <c r="G681" s="824" t="s">
        <v>2449</v>
      </c>
      <c r="H681" s="824">
        <v>4</v>
      </c>
      <c r="I681" s="824">
        <v>2</v>
      </c>
      <c r="J681" s="824">
        <v>2</v>
      </c>
      <c r="K681" s="825">
        <v>0.5</v>
      </c>
      <c r="L681" s="825">
        <v>0.5</v>
      </c>
      <c r="M681" s="824">
        <v>0</v>
      </c>
      <c r="N681" s="824">
        <v>0</v>
      </c>
      <c r="O681" s="824" t="e">
        <v>#DIV/0!</v>
      </c>
      <c r="P681" s="820">
        <f>Tabla1[[#This Row],[Ejec Real Acumu]]-Tabla1[[#This Row],[Proyec Ejec Acumul]]</f>
        <v>0</v>
      </c>
      <c r="Q681" s="820">
        <f>Tabla1[[#This Row],[Ejec Real Mes]]-Tabla1[[#This Row],[Program Entreg Mes]]</f>
        <v>0</v>
      </c>
    </row>
    <row r="682" spans="1:17">
      <c r="A682" s="824">
        <v>92</v>
      </c>
      <c r="B682" s="824" t="s">
        <v>2441</v>
      </c>
      <c r="C682" s="824" t="s">
        <v>2442</v>
      </c>
      <c r="D682" s="824" t="s">
        <v>46</v>
      </c>
      <c r="E682" s="824" t="s">
        <v>2402</v>
      </c>
      <c r="F682" s="824">
        <v>7</v>
      </c>
      <c r="G682" s="824" t="s">
        <v>2449</v>
      </c>
      <c r="H682" s="824">
        <v>1</v>
      </c>
      <c r="I682" s="824">
        <v>0</v>
      </c>
      <c r="J682" s="824">
        <v>0</v>
      </c>
      <c r="K682" s="825">
        <v>0</v>
      </c>
      <c r="L682" s="825">
        <v>0</v>
      </c>
      <c r="M682" s="824">
        <v>0</v>
      </c>
      <c r="N682" s="824">
        <v>0</v>
      </c>
      <c r="O682" s="824" t="e">
        <v>#DIV/0!</v>
      </c>
      <c r="P682" s="820">
        <f>Tabla1[[#This Row],[Ejec Real Acumu]]-Tabla1[[#This Row],[Proyec Ejec Acumul]]</f>
        <v>0</v>
      </c>
      <c r="Q682" s="820">
        <f>Tabla1[[#This Row],[Ejec Real Mes]]-Tabla1[[#This Row],[Program Entreg Mes]]</f>
        <v>0</v>
      </c>
    </row>
    <row r="683" spans="1:17">
      <c r="A683" s="824">
        <v>93</v>
      </c>
      <c r="B683" s="824" t="s">
        <v>2441</v>
      </c>
      <c r="C683" s="824" t="s">
        <v>2442</v>
      </c>
      <c r="D683" s="824" t="s">
        <v>764</v>
      </c>
      <c r="E683" s="824" t="s">
        <v>2404</v>
      </c>
      <c r="F683" s="824">
        <v>7</v>
      </c>
      <c r="G683" s="824" t="s">
        <v>2449</v>
      </c>
      <c r="H683" s="824">
        <v>4</v>
      </c>
      <c r="I683" s="824">
        <v>2</v>
      </c>
      <c r="J683" s="824">
        <v>2</v>
      </c>
      <c r="K683" s="825">
        <v>0.5</v>
      </c>
      <c r="L683" s="825">
        <v>0.5</v>
      </c>
      <c r="M683" s="824">
        <v>0</v>
      </c>
      <c r="N683" s="824">
        <v>0</v>
      </c>
      <c r="O683" s="824" t="e">
        <v>#DIV/0!</v>
      </c>
      <c r="P683" s="820">
        <f>Tabla1[[#This Row],[Ejec Real Acumu]]-Tabla1[[#This Row],[Proyec Ejec Acumul]]</f>
        <v>0</v>
      </c>
      <c r="Q683" s="820">
        <f>Tabla1[[#This Row],[Ejec Real Mes]]-Tabla1[[#This Row],[Program Entreg Mes]]</f>
        <v>0</v>
      </c>
    </row>
    <row r="684" spans="1:17">
      <c r="A684" s="824">
        <v>94</v>
      </c>
      <c r="B684" s="824" t="s">
        <v>2441</v>
      </c>
      <c r="C684" s="824" t="s">
        <v>2442</v>
      </c>
      <c r="D684" s="824" t="s">
        <v>46</v>
      </c>
      <c r="E684" s="824" t="s">
        <v>2409</v>
      </c>
      <c r="F684" s="824">
        <v>7</v>
      </c>
      <c r="G684" s="824" t="s">
        <v>2449</v>
      </c>
      <c r="H684" s="824">
        <v>4</v>
      </c>
      <c r="I684" s="824">
        <v>2</v>
      </c>
      <c r="J684" s="824">
        <v>2</v>
      </c>
      <c r="K684" s="825">
        <v>0.5</v>
      </c>
      <c r="L684" s="825">
        <v>0.5</v>
      </c>
      <c r="M684" s="824">
        <v>0</v>
      </c>
      <c r="N684" s="824">
        <v>0</v>
      </c>
      <c r="O684" s="824" t="e">
        <v>#DIV/0!</v>
      </c>
      <c r="P684" s="820">
        <f>Tabla1[[#This Row],[Ejec Real Acumu]]-Tabla1[[#This Row],[Proyec Ejec Acumul]]</f>
        <v>0</v>
      </c>
      <c r="Q684" s="820">
        <f>Tabla1[[#This Row],[Ejec Real Mes]]-Tabla1[[#This Row],[Program Entreg Mes]]</f>
        <v>0</v>
      </c>
    </row>
    <row r="685" spans="1:17">
      <c r="A685" s="824">
        <v>95</v>
      </c>
      <c r="B685" s="824" t="s">
        <v>2441</v>
      </c>
      <c r="C685" s="824" t="s">
        <v>2442</v>
      </c>
      <c r="D685" s="824" t="s">
        <v>688</v>
      </c>
      <c r="E685" s="824" t="s">
        <v>2413</v>
      </c>
      <c r="F685" s="824">
        <v>7</v>
      </c>
      <c r="G685" s="824" t="s">
        <v>2449</v>
      </c>
      <c r="H685" s="824">
        <v>4</v>
      </c>
      <c r="I685" s="824">
        <v>2</v>
      </c>
      <c r="J685" s="824">
        <v>2</v>
      </c>
      <c r="K685" s="825">
        <v>0.5</v>
      </c>
      <c r="L685" s="825">
        <v>0.5</v>
      </c>
      <c r="M685" s="824">
        <v>0</v>
      </c>
      <c r="N685" s="824">
        <v>0</v>
      </c>
      <c r="O685" s="824" t="e">
        <v>#DIV/0!</v>
      </c>
      <c r="P685" s="820">
        <f>Tabla1[[#This Row],[Ejec Real Acumu]]-Tabla1[[#This Row],[Proyec Ejec Acumul]]</f>
        <v>0</v>
      </c>
      <c r="Q685" s="820">
        <f>Tabla1[[#This Row],[Ejec Real Mes]]-Tabla1[[#This Row],[Program Entreg Mes]]</f>
        <v>0</v>
      </c>
    </row>
    <row r="686" spans="1:17">
      <c r="A686" s="824">
        <v>96</v>
      </c>
      <c r="B686" s="824" t="s">
        <v>2441</v>
      </c>
      <c r="C686" s="824" t="s">
        <v>2442</v>
      </c>
      <c r="D686" s="824" t="s">
        <v>68</v>
      </c>
      <c r="E686" s="824" t="s">
        <v>2416</v>
      </c>
      <c r="F686" s="824">
        <v>7</v>
      </c>
      <c r="G686" s="824" t="s">
        <v>2449</v>
      </c>
      <c r="H686" s="824">
        <v>4</v>
      </c>
      <c r="I686" s="824">
        <v>2</v>
      </c>
      <c r="J686" s="824">
        <v>2</v>
      </c>
      <c r="K686" s="825">
        <v>0.5</v>
      </c>
      <c r="L686" s="825">
        <v>0.5</v>
      </c>
      <c r="M686" s="824">
        <v>0</v>
      </c>
      <c r="N686" s="824">
        <v>0</v>
      </c>
      <c r="O686" s="824" t="e">
        <v>#DIV/0!</v>
      </c>
      <c r="P686" s="820">
        <f>Tabla1[[#This Row],[Ejec Real Acumu]]-Tabla1[[#This Row],[Proyec Ejec Acumul]]</f>
        <v>0</v>
      </c>
      <c r="Q686" s="820">
        <f>Tabla1[[#This Row],[Ejec Real Mes]]-Tabla1[[#This Row],[Program Entreg Mes]]</f>
        <v>0</v>
      </c>
    </row>
    <row r="687" spans="1:17">
      <c r="A687" s="824">
        <v>97</v>
      </c>
      <c r="B687" s="824" t="s">
        <v>2441</v>
      </c>
      <c r="C687" s="824" t="s">
        <v>2442</v>
      </c>
      <c r="D687" s="824" t="s">
        <v>688</v>
      </c>
      <c r="E687" s="824" t="s">
        <v>2421</v>
      </c>
      <c r="F687" s="824">
        <v>7</v>
      </c>
      <c r="G687" s="824" t="s">
        <v>2449</v>
      </c>
      <c r="H687" s="824">
        <v>4</v>
      </c>
      <c r="I687" s="824">
        <v>2</v>
      </c>
      <c r="J687" s="824">
        <v>2</v>
      </c>
      <c r="K687" s="825">
        <v>0.5</v>
      </c>
      <c r="L687" s="825">
        <v>0.5</v>
      </c>
      <c r="M687" s="824">
        <v>0</v>
      </c>
      <c r="N687" s="824">
        <v>0</v>
      </c>
      <c r="O687" s="824" t="e">
        <v>#DIV/0!</v>
      </c>
      <c r="P687" s="820">
        <f>Tabla1[[#This Row],[Ejec Real Acumu]]-Tabla1[[#This Row],[Proyec Ejec Acumul]]</f>
        <v>0</v>
      </c>
      <c r="Q687" s="820">
        <f>Tabla1[[#This Row],[Ejec Real Mes]]-Tabla1[[#This Row],[Program Entreg Mes]]</f>
        <v>0</v>
      </c>
    </row>
    <row r="688" spans="1:17">
      <c r="A688" s="824">
        <v>98</v>
      </c>
      <c r="B688" s="824" t="s">
        <v>2441</v>
      </c>
      <c r="C688" s="824" t="s">
        <v>2442</v>
      </c>
      <c r="D688" s="824" t="s">
        <v>68</v>
      </c>
      <c r="E688" s="824" t="s">
        <v>2422</v>
      </c>
      <c r="F688" s="824">
        <v>7</v>
      </c>
      <c r="G688" s="824" t="s">
        <v>2449</v>
      </c>
      <c r="H688" s="824">
        <v>2</v>
      </c>
      <c r="I688" s="824">
        <v>0</v>
      </c>
      <c r="J688" s="824">
        <v>0</v>
      </c>
      <c r="K688" s="825">
        <v>0</v>
      </c>
      <c r="L688" s="825">
        <v>0</v>
      </c>
      <c r="M688" s="824">
        <v>0</v>
      </c>
      <c r="N688" s="824">
        <v>0</v>
      </c>
      <c r="O688" s="824" t="e">
        <v>#DIV/0!</v>
      </c>
      <c r="P688" s="820">
        <f>Tabla1[[#This Row],[Ejec Real Acumu]]-Tabla1[[#This Row],[Proyec Ejec Acumul]]</f>
        <v>0</v>
      </c>
      <c r="Q688" s="820">
        <f>Tabla1[[#This Row],[Ejec Real Mes]]-Tabla1[[#This Row],[Program Entreg Mes]]</f>
        <v>0</v>
      </c>
    </row>
    <row r="689" spans="1:17">
      <c r="A689" s="824">
        <v>1</v>
      </c>
      <c r="B689" s="824" t="s">
        <v>2441</v>
      </c>
      <c r="C689" s="824" t="s">
        <v>2442</v>
      </c>
      <c r="D689" s="824" t="s">
        <v>63</v>
      </c>
      <c r="E689" s="824" t="s">
        <v>2112</v>
      </c>
      <c r="F689" s="824">
        <v>8</v>
      </c>
      <c r="G689" s="824" t="s">
        <v>2450</v>
      </c>
      <c r="H689" s="824">
        <v>1</v>
      </c>
      <c r="I689" s="824">
        <v>0</v>
      </c>
      <c r="J689" s="824">
        <v>0</v>
      </c>
      <c r="K689" s="825">
        <v>0</v>
      </c>
      <c r="L689" s="825">
        <v>0</v>
      </c>
      <c r="M689" s="824">
        <v>0</v>
      </c>
      <c r="N689" s="824">
        <v>0</v>
      </c>
      <c r="O689" s="824" t="e">
        <v>#DIV/0!</v>
      </c>
      <c r="P689" s="820">
        <f>Tabla1[[#This Row],[Ejec Real Acumu]]-Tabla1[[#This Row],[Proyec Ejec Acumul]]</f>
        <v>0</v>
      </c>
      <c r="Q689" s="820">
        <f>Tabla1[[#This Row],[Ejec Real Mes]]-Tabla1[[#This Row],[Program Entreg Mes]]</f>
        <v>0</v>
      </c>
    </row>
    <row r="690" spans="1:17">
      <c r="A690" s="824">
        <v>2</v>
      </c>
      <c r="B690" s="824" t="s">
        <v>2441</v>
      </c>
      <c r="C690" s="824" t="s">
        <v>2442</v>
      </c>
      <c r="D690" s="824" t="s">
        <v>63</v>
      </c>
      <c r="E690" s="824" t="s">
        <v>108</v>
      </c>
      <c r="F690" s="824">
        <v>8</v>
      </c>
      <c r="G690" s="824" t="s">
        <v>2450</v>
      </c>
      <c r="H690" s="824">
        <v>1</v>
      </c>
      <c r="I690" s="824">
        <v>0</v>
      </c>
      <c r="J690" s="824">
        <v>0</v>
      </c>
      <c r="K690" s="825">
        <v>0</v>
      </c>
      <c r="L690" s="825">
        <v>0</v>
      </c>
      <c r="M690" s="824">
        <v>0</v>
      </c>
      <c r="N690" s="824">
        <v>0</v>
      </c>
      <c r="O690" s="824" t="e">
        <v>#DIV/0!</v>
      </c>
      <c r="P690" s="820">
        <f>Tabla1[[#This Row],[Ejec Real Acumu]]-Tabla1[[#This Row],[Proyec Ejec Acumul]]</f>
        <v>0</v>
      </c>
      <c r="Q690" s="820">
        <f>Tabla1[[#This Row],[Ejec Real Mes]]-Tabla1[[#This Row],[Program Entreg Mes]]</f>
        <v>0</v>
      </c>
    </row>
    <row r="691" spans="1:17">
      <c r="A691" s="824">
        <v>3</v>
      </c>
      <c r="B691" s="824" t="s">
        <v>2441</v>
      </c>
      <c r="C691" s="824" t="s">
        <v>2442</v>
      </c>
      <c r="D691" s="824" t="s">
        <v>63</v>
      </c>
      <c r="E691" s="824" t="s">
        <v>2114</v>
      </c>
      <c r="F691" s="824">
        <v>8</v>
      </c>
      <c r="G691" s="824" t="s">
        <v>2450</v>
      </c>
      <c r="H691" s="824">
        <v>4</v>
      </c>
      <c r="I691" s="824">
        <v>2</v>
      </c>
      <c r="J691" s="824">
        <v>2</v>
      </c>
      <c r="K691" s="825">
        <v>0.5</v>
      </c>
      <c r="L691" s="825">
        <v>0.5</v>
      </c>
      <c r="M691" s="824">
        <v>0</v>
      </c>
      <c r="N691" s="824">
        <v>0</v>
      </c>
      <c r="O691" s="824" t="e">
        <v>#DIV/0!</v>
      </c>
      <c r="P691" s="820">
        <f>Tabla1[[#This Row],[Ejec Real Acumu]]-Tabla1[[#This Row],[Proyec Ejec Acumul]]</f>
        <v>0</v>
      </c>
      <c r="Q691" s="820">
        <f>Tabla1[[#This Row],[Ejec Real Mes]]-Tabla1[[#This Row],[Program Entreg Mes]]</f>
        <v>0</v>
      </c>
    </row>
    <row r="692" spans="1:17">
      <c r="A692" s="824">
        <v>4</v>
      </c>
      <c r="B692" s="824" t="s">
        <v>2441</v>
      </c>
      <c r="C692" s="824" t="s">
        <v>2442</v>
      </c>
      <c r="D692" s="824" t="s">
        <v>688</v>
      </c>
      <c r="E692" s="824" t="s">
        <v>685</v>
      </c>
      <c r="F692" s="824">
        <v>8</v>
      </c>
      <c r="G692" s="824" t="s">
        <v>2450</v>
      </c>
      <c r="H692" s="824">
        <v>4</v>
      </c>
      <c r="I692" s="824">
        <v>2</v>
      </c>
      <c r="J692" s="824">
        <v>2</v>
      </c>
      <c r="K692" s="825">
        <v>0.5</v>
      </c>
      <c r="L692" s="825">
        <v>0.5</v>
      </c>
      <c r="M692" s="824">
        <v>0</v>
      </c>
      <c r="N692" s="824">
        <v>0</v>
      </c>
      <c r="O692" s="824" t="e">
        <v>#DIV/0!</v>
      </c>
      <c r="P692" s="820">
        <f>Tabla1[[#This Row],[Ejec Real Acumu]]-Tabla1[[#This Row],[Proyec Ejec Acumul]]</f>
        <v>0</v>
      </c>
      <c r="Q692" s="820">
        <f>Tabla1[[#This Row],[Ejec Real Mes]]-Tabla1[[#This Row],[Program Entreg Mes]]</f>
        <v>0</v>
      </c>
    </row>
    <row r="693" spans="1:17">
      <c r="A693" s="824">
        <v>5</v>
      </c>
      <c r="B693" s="824" t="s">
        <v>2441</v>
      </c>
      <c r="C693" s="824" t="s">
        <v>2442</v>
      </c>
      <c r="D693" s="824" t="s">
        <v>688</v>
      </c>
      <c r="E693" s="824" t="s">
        <v>695</v>
      </c>
      <c r="F693" s="824">
        <v>8</v>
      </c>
      <c r="G693" s="824" t="s">
        <v>2450</v>
      </c>
      <c r="H693" s="824">
        <v>2</v>
      </c>
      <c r="I693" s="824">
        <v>1</v>
      </c>
      <c r="J693" s="824">
        <v>1</v>
      </c>
      <c r="K693" s="825">
        <v>0.5</v>
      </c>
      <c r="L693" s="825">
        <v>0.5</v>
      </c>
      <c r="M693" s="824">
        <v>0</v>
      </c>
      <c r="N693" s="824">
        <v>0</v>
      </c>
      <c r="O693" s="824" t="e">
        <v>#DIV/0!</v>
      </c>
      <c r="P693" s="820">
        <f>Tabla1[[#This Row],[Ejec Real Acumu]]-Tabla1[[#This Row],[Proyec Ejec Acumul]]</f>
        <v>0</v>
      </c>
      <c r="Q693" s="820">
        <f>Tabla1[[#This Row],[Ejec Real Mes]]-Tabla1[[#This Row],[Program Entreg Mes]]</f>
        <v>0</v>
      </c>
    </row>
    <row r="694" spans="1:17">
      <c r="A694" s="824">
        <v>6</v>
      </c>
      <c r="B694" s="824" t="s">
        <v>2441</v>
      </c>
      <c r="C694" s="824" t="s">
        <v>2442</v>
      </c>
      <c r="D694" s="824" t="s">
        <v>688</v>
      </c>
      <c r="E694" s="824" t="s">
        <v>700</v>
      </c>
      <c r="F694" s="824">
        <v>8</v>
      </c>
      <c r="G694" s="824" t="s">
        <v>2450</v>
      </c>
      <c r="H694" s="824">
        <v>2</v>
      </c>
      <c r="I694" s="824">
        <v>1</v>
      </c>
      <c r="J694" s="824">
        <v>1</v>
      </c>
      <c r="K694" s="825">
        <v>0.5</v>
      </c>
      <c r="L694" s="825">
        <v>0.5</v>
      </c>
      <c r="M694" s="824">
        <v>0</v>
      </c>
      <c r="N694" s="824">
        <v>0</v>
      </c>
      <c r="O694" s="824" t="e">
        <v>#DIV/0!</v>
      </c>
      <c r="P694" s="820">
        <f>Tabla1[[#This Row],[Ejec Real Acumu]]-Tabla1[[#This Row],[Proyec Ejec Acumul]]</f>
        <v>0</v>
      </c>
      <c r="Q694" s="820">
        <f>Tabla1[[#This Row],[Ejec Real Mes]]-Tabla1[[#This Row],[Program Entreg Mes]]</f>
        <v>0</v>
      </c>
    </row>
    <row r="695" spans="1:17">
      <c r="A695" s="824">
        <v>7</v>
      </c>
      <c r="B695" s="824" t="s">
        <v>2441</v>
      </c>
      <c r="C695" s="824" t="s">
        <v>2442</v>
      </c>
      <c r="D695" s="824" t="s">
        <v>688</v>
      </c>
      <c r="E695" s="824" t="s">
        <v>2120</v>
      </c>
      <c r="F695" s="824">
        <v>8</v>
      </c>
      <c r="G695" s="824" t="s">
        <v>2450</v>
      </c>
      <c r="H695" s="824">
        <v>47</v>
      </c>
      <c r="I695" s="824">
        <v>23</v>
      </c>
      <c r="J695" s="824">
        <v>31</v>
      </c>
      <c r="K695" s="825">
        <v>0.48936170212765956</v>
      </c>
      <c r="L695" s="825">
        <v>0.65957446808510634</v>
      </c>
      <c r="M695" s="824">
        <v>3</v>
      </c>
      <c r="N695" s="824">
        <v>11</v>
      </c>
      <c r="O695" s="824">
        <v>3.6666666666666665</v>
      </c>
      <c r="P695" s="820">
        <f>Tabla1[[#This Row],[Ejec Real Acumu]]-Tabla1[[#This Row],[Proyec Ejec Acumul]]</f>
        <v>8</v>
      </c>
      <c r="Q695" s="820">
        <f>Tabla1[[#This Row],[Ejec Real Mes]]-Tabla1[[#This Row],[Program Entreg Mes]]</f>
        <v>8</v>
      </c>
    </row>
    <row r="696" spans="1:17">
      <c r="A696" s="824">
        <v>8</v>
      </c>
      <c r="B696" s="824" t="s">
        <v>2441</v>
      </c>
      <c r="C696" s="824" t="s">
        <v>2442</v>
      </c>
      <c r="D696" s="824" t="s">
        <v>688</v>
      </c>
      <c r="E696" s="824" t="s">
        <v>711</v>
      </c>
      <c r="F696" s="824">
        <v>8</v>
      </c>
      <c r="G696" s="824" t="s">
        <v>2450</v>
      </c>
      <c r="H696" s="824">
        <v>25</v>
      </c>
      <c r="I696" s="824">
        <v>18</v>
      </c>
      <c r="J696" s="824">
        <v>15</v>
      </c>
      <c r="K696" s="825">
        <v>0.72</v>
      </c>
      <c r="L696" s="825">
        <v>0.6</v>
      </c>
      <c r="M696" s="824">
        <v>2</v>
      </c>
      <c r="N696" s="824">
        <v>0</v>
      </c>
      <c r="O696" s="824">
        <v>0</v>
      </c>
      <c r="P696" s="820">
        <f>Tabla1[[#This Row],[Ejec Real Acumu]]-Tabla1[[#This Row],[Proyec Ejec Acumul]]</f>
        <v>-3</v>
      </c>
      <c r="Q696" s="820">
        <f>Tabla1[[#This Row],[Ejec Real Mes]]-Tabla1[[#This Row],[Program Entreg Mes]]</f>
        <v>-2</v>
      </c>
    </row>
    <row r="697" spans="1:17">
      <c r="A697" s="824">
        <v>9</v>
      </c>
      <c r="B697" s="824" t="s">
        <v>2441</v>
      </c>
      <c r="C697" s="824" t="s">
        <v>2442</v>
      </c>
      <c r="D697" s="824" t="s">
        <v>688</v>
      </c>
      <c r="E697" s="824" t="s">
        <v>2128</v>
      </c>
      <c r="F697" s="824">
        <v>8</v>
      </c>
      <c r="G697" s="824" t="s">
        <v>2450</v>
      </c>
      <c r="H697" s="824">
        <v>4</v>
      </c>
      <c r="I697" s="824">
        <v>2</v>
      </c>
      <c r="J697" s="824">
        <v>2</v>
      </c>
      <c r="K697" s="825">
        <v>0.5</v>
      </c>
      <c r="L697" s="825">
        <v>0.5</v>
      </c>
      <c r="M697" s="824">
        <v>0</v>
      </c>
      <c r="N697" s="824">
        <v>0</v>
      </c>
      <c r="O697" s="824" t="e">
        <v>#DIV/0!</v>
      </c>
      <c r="P697" s="820">
        <f>Tabla1[[#This Row],[Ejec Real Acumu]]-Tabla1[[#This Row],[Proyec Ejec Acumul]]</f>
        <v>0</v>
      </c>
      <c r="Q697" s="820">
        <f>Tabla1[[#This Row],[Ejec Real Mes]]-Tabla1[[#This Row],[Program Entreg Mes]]</f>
        <v>0</v>
      </c>
    </row>
    <row r="698" spans="1:17">
      <c r="A698" s="824">
        <v>10</v>
      </c>
      <c r="B698" s="824" t="s">
        <v>2441</v>
      </c>
      <c r="C698" s="824" t="s">
        <v>2442</v>
      </c>
      <c r="D698" s="824" t="s">
        <v>688</v>
      </c>
      <c r="E698" s="824" t="s">
        <v>2129</v>
      </c>
      <c r="F698" s="824">
        <v>8</v>
      </c>
      <c r="G698" s="824" t="s">
        <v>2450</v>
      </c>
      <c r="H698" s="824">
        <v>4</v>
      </c>
      <c r="I698" s="824">
        <v>2</v>
      </c>
      <c r="J698" s="824">
        <v>1</v>
      </c>
      <c r="K698" s="825">
        <v>0.5</v>
      </c>
      <c r="L698" s="825">
        <v>0.25</v>
      </c>
      <c r="M698" s="824">
        <v>0</v>
      </c>
      <c r="N698" s="824">
        <v>0</v>
      </c>
      <c r="O698" s="824" t="e">
        <v>#DIV/0!</v>
      </c>
      <c r="P698" s="820">
        <f>Tabla1[[#This Row],[Ejec Real Acumu]]-Tabla1[[#This Row],[Proyec Ejec Acumul]]</f>
        <v>-1</v>
      </c>
      <c r="Q698" s="820">
        <f>Tabla1[[#This Row],[Ejec Real Mes]]-Tabla1[[#This Row],[Program Entreg Mes]]</f>
        <v>0</v>
      </c>
    </row>
    <row r="699" spans="1:17">
      <c r="A699" s="824">
        <v>11</v>
      </c>
      <c r="B699" s="824" t="s">
        <v>2441</v>
      </c>
      <c r="C699" s="824" t="s">
        <v>2442</v>
      </c>
      <c r="D699" s="824" t="s">
        <v>688</v>
      </c>
      <c r="E699" s="824" t="s">
        <v>755</v>
      </c>
      <c r="F699" s="824">
        <v>8</v>
      </c>
      <c r="G699" s="824" t="s">
        <v>2450</v>
      </c>
      <c r="H699" s="824">
        <v>2</v>
      </c>
      <c r="I699" s="824">
        <v>1</v>
      </c>
      <c r="J699" s="824">
        <v>1</v>
      </c>
      <c r="K699" s="825">
        <v>0.5</v>
      </c>
      <c r="L699" s="825">
        <v>0.5</v>
      </c>
      <c r="M699" s="824">
        <v>0</v>
      </c>
      <c r="N699" s="824">
        <v>0</v>
      </c>
      <c r="O699" s="824" t="e">
        <v>#DIV/0!</v>
      </c>
      <c r="P699" s="820">
        <f>Tabla1[[#This Row],[Ejec Real Acumu]]-Tabla1[[#This Row],[Proyec Ejec Acumul]]</f>
        <v>0</v>
      </c>
      <c r="Q699" s="820">
        <f>Tabla1[[#This Row],[Ejec Real Mes]]-Tabla1[[#This Row],[Program Entreg Mes]]</f>
        <v>0</v>
      </c>
    </row>
    <row r="700" spans="1:17">
      <c r="A700" s="824">
        <v>12</v>
      </c>
      <c r="B700" s="824" t="s">
        <v>2441</v>
      </c>
      <c r="C700" s="824" t="s">
        <v>2442</v>
      </c>
      <c r="D700" s="824" t="s">
        <v>688</v>
      </c>
      <c r="E700" s="824" t="s">
        <v>771</v>
      </c>
      <c r="F700" s="824">
        <v>8</v>
      </c>
      <c r="G700" s="824" t="s">
        <v>2450</v>
      </c>
      <c r="H700" s="824">
        <v>448</v>
      </c>
      <c r="I700" s="824">
        <v>278</v>
      </c>
      <c r="J700" s="824">
        <v>278</v>
      </c>
      <c r="K700" s="825">
        <v>0.6205357142857143</v>
      </c>
      <c r="L700" s="825">
        <v>0.6205357142857143</v>
      </c>
      <c r="M700" s="824">
        <v>36</v>
      </c>
      <c r="N700" s="824">
        <v>36</v>
      </c>
      <c r="O700" s="824">
        <v>1</v>
      </c>
      <c r="P700" s="820">
        <f>Tabla1[[#This Row],[Ejec Real Acumu]]-Tabla1[[#This Row],[Proyec Ejec Acumul]]</f>
        <v>0</v>
      </c>
      <c r="Q700" s="820">
        <f>Tabla1[[#This Row],[Ejec Real Mes]]-Tabla1[[#This Row],[Program Entreg Mes]]</f>
        <v>0</v>
      </c>
    </row>
    <row r="701" spans="1:17">
      <c r="A701" s="824">
        <v>13</v>
      </c>
      <c r="B701" s="824" t="s">
        <v>2441</v>
      </c>
      <c r="C701" s="824" t="s">
        <v>2442</v>
      </c>
      <c r="D701" s="824" t="s">
        <v>688</v>
      </c>
      <c r="E701" s="824" t="s">
        <v>989</v>
      </c>
      <c r="F701" s="824">
        <v>8</v>
      </c>
      <c r="G701" s="824" t="s">
        <v>2450</v>
      </c>
      <c r="H701" s="824">
        <v>4</v>
      </c>
      <c r="I701" s="824">
        <v>2</v>
      </c>
      <c r="J701" s="824">
        <v>2</v>
      </c>
      <c r="K701" s="825">
        <v>0.5</v>
      </c>
      <c r="L701" s="825">
        <v>0.5</v>
      </c>
      <c r="M701" s="824">
        <v>0</v>
      </c>
      <c r="N701" s="824">
        <v>0</v>
      </c>
      <c r="O701" s="824" t="e">
        <v>#DIV/0!</v>
      </c>
      <c r="P701" s="820">
        <f>Tabla1[[#This Row],[Ejec Real Acumu]]-Tabla1[[#This Row],[Proyec Ejec Acumul]]</f>
        <v>0</v>
      </c>
      <c r="Q701" s="820">
        <f>Tabla1[[#This Row],[Ejec Real Mes]]-Tabla1[[#This Row],[Program Entreg Mes]]</f>
        <v>0</v>
      </c>
    </row>
    <row r="702" spans="1:17">
      <c r="A702" s="824">
        <v>14</v>
      </c>
      <c r="B702" s="824" t="s">
        <v>2441</v>
      </c>
      <c r="C702" s="824" t="s">
        <v>2442</v>
      </c>
      <c r="D702" s="824" t="s">
        <v>688</v>
      </c>
      <c r="E702" s="824" t="s">
        <v>2135</v>
      </c>
      <c r="F702" s="824">
        <v>8</v>
      </c>
      <c r="G702" s="824" t="s">
        <v>2450</v>
      </c>
      <c r="H702" s="824">
        <v>89</v>
      </c>
      <c r="I702" s="824">
        <v>54</v>
      </c>
      <c r="J702" s="824">
        <v>51</v>
      </c>
      <c r="K702" s="825">
        <v>0.6067415730337079</v>
      </c>
      <c r="L702" s="825">
        <v>0.5730337078651685</v>
      </c>
      <c r="M702" s="824">
        <v>6</v>
      </c>
      <c r="N702" s="824">
        <v>6</v>
      </c>
      <c r="O702" s="824">
        <v>1</v>
      </c>
      <c r="P702" s="820">
        <f>Tabla1[[#This Row],[Ejec Real Acumu]]-Tabla1[[#This Row],[Proyec Ejec Acumul]]</f>
        <v>-3</v>
      </c>
      <c r="Q702" s="820">
        <f>Tabla1[[#This Row],[Ejec Real Mes]]-Tabla1[[#This Row],[Program Entreg Mes]]</f>
        <v>0</v>
      </c>
    </row>
    <row r="703" spans="1:17">
      <c r="A703" s="824">
        <v>15</v>
      </c>
      <c r="B703" s="824" t="s">
        <v>2441</v>
      </c>
      <c r="C703" s="824" t="s">
        <v>2442</v>
      </c>
      <c r="D703" s="824" t="s">
        <v>688</v>
      </c>
      <c r="E703" s="824" t="s">
        <v>1003</v>
      </c>
      <c r="F703" s="824">
        <v>8</v>
      </c>
      <c r="G703" s="824" t="s">
        <v>2450</v>
      </c>
      <c r="H703" s="824">
        <v>4</v>
      </c>
      <c r="I703" s="824">
        <v>2</v>
      </c>
      <c r="J703" s="824">
        <v>2</v>
      </c>
      <c r="K703" s="825">
        <v>0.5</v>
      </c>
      <c r="L703" s="825">
        <v>0.5</v>
      </c>
      <c r="M703" s="824">
        <v>0</v>
      </c>
      <c r="N703" s="824">
        <v>0</v>
      </c>
      <c r="O703" s="824" t="e">
        <v>#DIV/0!</v>
      </c>
      <c r="P703" s="820">
        <f>Tabla1[[#This Row],[Ejec Real Acumu]]-Tabla1[[#This Row],[Proyec Ejec Acumul]]</f>
        <v>0</v>
      </c>
      <c r="Q703" s="820">
        <f>Tabla1[[#This Row],[Ejec Real Mes]]-Tabla1[[#This Row],[Program Entreg Mes]]</f>
        <v>0</v>
      </c>
    </row>
    <row r="704" spans="1:17">
      <c r="A704" s="824">
        <v>16</v>
      </c>
      <c r="B704" s="824" t="s">
        <v>2441</v>
      </c>
      <c r="C704" s="824" t="s">
        <v>2442</v>
      </c>
      <c r="D704" s="824" t="s">
        <v>688</v>
      </c>
      <c r="E704" s="824" t="s">
        <v>2140</v>
      </c>
      <c r="F704" s="824">
        <v>8</v>
      </c>
      <c r="G704" s="824" t="s">
        <v>2450</v>
      </c>
      <c r="H704" s="824">
        <v>4</v>
      </c>
      <c r="I704" s="824">
        <v>2</v>
      </c>
      <c r="J704" s="824">
        <v>2</v>
      </c>
      <c r="K704" s="825">
        <v>0.5</v>
      </c>
      <c r="L704" s="825">
        <v>0.5</v>
      </c>
      <c r="M704" s="824">
        <v>0</v>
      </c>
      <c r="N704" s="824">
        <v>0</v>
      </c>
      <c r="O704" s="824" t="e">
        <v>#DIV/0!</v>
      </c>
      <c r="P704" s="820">
        <f>Tabla1[[#This Row],[Ejec Real Acumu]]-Tabla1[[#This Row],[Proyec Ejec Acumul]]</f>
        <v>0</v>
      </c>
      <c r="Q704" s="820">
        <f>Tabla1[[#This Row],[Ejec Real Mes]]-Tabla1[[#This Row],[Program Entreg Mes]]</f>
        <v>0</v>
      </c>
    </row>
    <row r="705" spans="1:17">
      <c r="A705" s="824">
        <v>17</v>
      </c>
      <c r="B705" s="824" t="s">
        <v>2441</v>
      </c>
      <c r="C705" s="824" t="s">
        <v>2442</v>
      </c>
      <c r="D705" s="824" t="s">
        <v>688</v>
      </c>
      <c r="E705" s="824" t="s">
        <v>2143</v>
      </c>
      <c r="F705" s="824">
        <v>8</v>
      </c>
      <c r="G705" s="824" t="s">
        <v>2450</v>
      </c>
      <c r="H705" s="824">
        <v>12</v>
      </c>
      <c r="I705" s="824">
        <v>8</v>
      </c>
      <c r="J705" s="824">
        <v>8</v>
      </c>
      <c r="K705" s="825">
        <v>0.66666666666666663</v>
      </c>
      <c r="L705" s="825">
        <v>0.66666666666666663</v>
      </c>
      <c r="M705" s="824">
        <v>1</v>
      </c>
      <c r="N705" s="824">
        <v>1</v>
      </c>
      <c r="O705" s="824">
        <v>1</v>
      </c>
      <c r="P705" s="820">
        <f>Tabla1[[#This Row],[Ejec Real Acumu]]-Tabla1[[#This Row],[Proyec Ejec Acumul]]</f>
        <v>0</v>
      </c>
      <c r="Q705" s="820">
        <f>Tabla1[[#This Row],[Ejec Real Mes]]-Tabla1[[#This Row],[Program Entreg Mes]]</f>
        <v>0</v>
      </c>
    </row>
    <row r="706" spans="1:17">
      <c r="A706" s="824">
        <v>18</v>
      </c>
      <c r="B706" s="824" t="s">
        <v>2441</v>
      </c>
      <c r="C706" s="824" t="s">
        <v>2442</v>
      </c>
      <c r="D706" s="824" t="s">
        <v>93</v>
      </c>
      <c r="E706" s="824" t="s">
        <v>2153</v>
      </c>
      <c r="F706" s="824">
        <v>8</v>
      </c>
      <c r="G706" s="824" t="s">
        <v>2450</v>
      </c>
      <c r="H706" s="824">
        <v>1</v>
      </c>
      <c r="I706" s="824">
        <v>0</v>
      </c>
      <c r="J706" s="824">
        <v>0</v>
      </c>
      <c r="K706" s="825">
        <v>0</v>
      </c>
      <c r="L706" s="825">
        <v>0</v>
      </c>
      <c r="M706" s="824">
        <v>0</v>
      </c>
      <c r="N706" s="824">
        <v>0</v>
      </c>
      <c r="O706" s="824" t="e">
        <v>#DIV/0!</v>
      </c>
      <c r="P706" s="820">
        <f>Tabla1[[#This Row],[Ejec Real Acumu]]-Tabla1[[#This Row],[Proyec Ejec Acumul]]</f>
        <v>0</v>
      </c>
      <c r="Q706" s="820">
        <f>Tabla1[[#This Row],[Ejec Real Mes]]-Tabla1[[#This Row],[Program Entreg Mes]]</f>
        <v>0</v>
      </c>
    </row>
    <row r="707" spans="1:17">
      <c r="A707" s="824">
        <v>19</v>
      </c>
      <c r="B707" s="824" t="s">
        <v>2441</v>
      </c>
      <c r="C707" s="824" t="s">
        <v>2442</v>
      </c>
      <c r="D707" s="824" t="s">
        <v>93</v>
      </c>
      <c r="E707" s="824" t="s">
        <v>97</v>
      </c>
      <c r="F707" s="824">
        <v>8</v>
      </c>
      <c r="G707" s="824" t="s">
        <v>2450</v>
      </c>
      <c r="H707" s="824">
        <v>2</v>
      </c>
      <c r="I707" s="824">
        <v>1</v>
      </c>
      <c r="J707" s="824">
        <v>1</v>
      </c>
      <c r="K707" s="825">
        <v>0.5</v>
      </c>
      <c r="L707" s="825">
        <v>0.5</v>
      </c>
      <c r="M707" s="824">
        <v>0</v>
      </c>
      <c r="N707" s="824">
        <v>0</v>
      </c>
      <c r="O707" s="824" t="e">
        <v>#DIV/0!</v>
      </c>
      <c r="P707" s="820">
        <f>Tabla1[[#This Row],[Ejec Real Acumu]]-Tabla1[[#This Row],[Proyec Ejec Acumul]]</f>
        <v>0</v>
      </c>
      <c r="Q707" s="820">
        <f>Tabla1[[#This Row],[Ejec Real Mes]]-Tabla1[[#This Row],[Program Entreg Mes]]</f>
        <v>0</v>
      </c>
    </row>
    <row r="708" spans="1:17">
      <c r="A708" s="824">
        <v>20</v>
      </c>
      <c r="B708" s="824" t="s">
        <v>2441</v>
      </c>
      <c r="C708" s="824" t="s">
        <v>2442</v>
      </c>
      <c r="D708" s="824" t="s">
        <v>93</v>
      </c>
      <c r="E708" s="824" t="s">
        <v>127</v>
      </c>
      <c r="F708" s="824">
        <v>8</v>
      </c>
      <c r="G708" s="824" t="s">
        <v>2450</v>
      </c>
      <c r="H708" s="824">
        <v>7</v>
      </c>
      <c r="I708" s="824">
        <v>0</v>
      </c>
      <c r="J708" s="824">
        <v>0</v>
      </c>
      <c r="K708" s="825">
        <v>0</v>
      </c>
      <c r="L708" s="825">
        <v>0</v>
      </c>
      <c r="M708" s="824">
        <v>0</v>
      </c>
      <c r="N708" s="824">
        <v>0</v>
      </c>
      <c r="O708" s="824" t="e">
        <v>#DIV/0!</v>
      </c>
      <c r="P708" s="820">
        <f>Tabla1[[#This Row],[Ejec Real Acumu]]-Tabla1[[#This Row],[Proyec Ejec Acumul]]</f>
        <v>0</v>
      </c>
      <c r="Q708" s="820">
        <f>Tabla1[[#This Row],[Ejec Real Mes]]-Tabla1[[#This Row],[Program Entreg Mes]]</f>
        <v>0</v>
      </c>
    </row>
    <row r="709" spans="1:17">
      <c r="A709" s="824">
        <v>21</v>
      </c>
      <c r="B709" s="824" t="s">
        <v>2441</v>
      </c>
      <c r="C709" s="824" t="s">
        <v>2442</v>
      </c>
      <c r="D709" s="824" t="s">
        <v>93</v>
      </c>
      <c r="E709" s="824" t="s">
        <v>135</v>
      </c>
      <c r="F709" s="824">
        <v>8</v>
      </c>
      <c r="G709" s="824" t="s">
        <v>2450</v>
      </c>
      <c r="H709" s="824">
        <v>6</v>
      </c>
      <c r="I709" s="824">
        <v>4</v>
      </c>
      <c r="J709" s="824">
        <v>4</v>
      </c>
      <c r="K709" s="825">
        <v>0.66666666666666663</v>
      </c>
      <c r="L709" s="825">
        <v>0.66666666666666663</v>
      </c>
      <c r="M709" s="824">
        <v>0</v>
      </c>
      <c r="N709" s="824">
        <v>0</v>
      </c>
      <c r="O709" s="824" t="e">
        <v>#DIV/0!</v>
      </c>
      <c r="P709" s="820">
        <f>Tabla1[[#This Row],[Ejec Real Acumu]]-Tabla1[[#This Row],[Proyec Ejec Acumul]]</f>
        <v>0</v>
      </c>
      <c r="Q709" s="820">
        <f>Tabla1[[#This Row],[Ejec Real Mes]]-Tabla1[[#This Row],[Program Entreg Mes]]</f>
        <v>0</v>
      </c>
    </row>
    <row r="710" spans="1:17">
      <c r="A710" s="824">
        <v>22</v>
      </c>
      <c r="B710" s="824" t="s">
        <v>2441</v>
      </c>
      <c r="C710" s="824" t="s">
        <v>2442</v>
      </c>
      <c r="D710" s="824" t="s">
        <v>93</v>
      </c>
      <c r="E710" s="824" t="s">
        <v>157</v>
      </c>
      <c r="F710" s="824">
        <v>8</v>
      </c>
      <c r="G710" s="824" t="s">
        <v>2450</v>
      </c>
      <c r="H710" s="824">
        <v>1</v>
      </c>
      <c r="I710" s="824">
        <v>1</v>
      </c>
      <c r="J710" s="824">
        <v>1</v>
      </c>
      <c r="K710" s="825">
        <v>1</v>
      </c>
      <c r="L710" s="825">
        <v>1</v>
      </c>
      <c r="M710" s="824">
        <v>0</v>
      </c>
      <c r="N710" s="824">
        <v>0</v>
      </c>
      <c r="O710" s="824" t="e">
        <v>#DIV/0!</v>
      </c>
      <c r="P710" s="820">
        <f>Tabla1[[#This Row],[Ejec Real Acumu]]-Tabla1[[#This Row],[Proyec Ejec Acumul]]</f>
        <v>0</v>
      </c>
      <c r="Q710" s="820">
        <f>Tabla1[[#This Row],[Ejec Real Mes]]-Tabla1[[#This Row],[Program Entreg Mes]]</f>
        <v>0</v>
      </c>
    </row>
    <row r="711" spans="1:17">
      <c r="A711" s="824">
        <v>23</v>
      </c>
      <c r="B711" s="824" t="s">
        <v>2441</v>
      </c>
      <c r="C711" s="824" t="s">
        <v>2442</v>
      </c>
      <c r="D711" s="824" t="s">
        <v>93</v>
      </c>
      <c r="E711" s="824" t="s">
        <v>902</v>
      </c>
      <c r="F711" s="824">
        <v>8</v>
      </c>
      <c r="G711" s="824" t="s">
        <v>2450</v>
      </c>
      <c r="H711" s="824">
        <v>3</v>
      </c>
      <c r="I711" s="824">
        <v>2</v>
      </c>
      <c r="J711" s="824">
        <v>2</v>
      </c>
      <c r="K711" s="825">
        <v>0.66666666666666663</v>
      </c>
      <c r="L711" s="825">
        <v>0.66666666666666663</v>
      </c>
      <c r="M711" s="824">
        <v>0</v>
      </c>
      <c r="N711" s="824">
        <v>0</v>
      </c>
      <c r="O711" s="824" t="e">
        <v>#DIV/0!</v>
      </c>
      <c r="P711" s="820">
        <f>Tabla1[[#This Row],[Ejec Real Acumu]]-Tabla1[[#This Row],[Proyec Ejec Acumul]]</f>
        <v>0</v>
      </c>
      <c r="Q711" s="820">
        <f>Tabla1[[#This Row],[Ejec Real Mes]]-Tabla1[[#This Row],[Program Entreg Mes]]</f>
        <v>0</v>
      </c>
    </row>
    <row r="712" spans="1:17">
      <c r="A712" s="824">
        <v>24</v>
      </c>
      <c r="B712" s="824" t="s">
        <v>2441</v>
      </c>
      <c r="C712" s="824" t="s">
        <v>2442</v>
      </c>
      <c r="D712" s="824" t="s">
        <v>93</v>
      </c>
      <c r="E712" s="824" t="s">
        <v>2163</v>
      </c>
      <c r="F712" s="824">
        <v>8</v>
      </c>
      <c r="G712" s="824" t="s">
        <v>2450</v>
      </c>
      <c r="H712" s="824">
        <v>1</v>
      </c>
      <c r="I712" s="824">
        <v>0</v>
      </c>
      <c r="J712" s="824">
        <v>0</v>
      </c>
      <c r="K712" s="825">
        <v>0</v>
      </c>
      <c r="L712" s="825">
        <v>0</v>
      </c>
      <c r="M712" s="824">
        <v>0</v>
      </c>
      <c r="N712" s="824">
        <v>0</v>
      </c>
      <c r="O712" s="824" t="e">
        <v>#DIV/0!</v>
      </c>
      <c r="P712" s="820">
        <f>Tabla1[[#This Row],[Ejec Real Acumu]]-Tabla1[[#This Row],[Proyec Ejec Acumul]]</f>
        <v>0</v>
      </c>
      <c r="Q712" s="820">
        <f>Tabla1[[#This Row],[Ejec Real Mes]]-Tabla1[[#This Row],[Program Entreg Mes]]</f>
        <v>0</v>
      </c>
    </row>
    <row r="713" spans="1:17">
      <c r="A713" s="824">
        <v>25</v>
      </c>
      <c r="B713" s="824" t="s">
        <v>2441</v>
      </c>
      <c r="C713" s="824" t="s">
        <v>2442</v>
      </c>
      <c r="D713" s="824" t="s">
        <v>93</v>
      </c>
      <c r="E713" s="824" t="s">
        <v>911</v>
      </c>
      <c r="F713" s="824">
        <v>8</v>
      </c>
      <c r="G713" s="824" t="s">
        <v>2450</v>
      </c>
      <c r="H713" s="824">
        <v>3</v>
      </c>
      <c r="I713" s="824">
        <v>2</v>
      </c>
      <c r="J713" s="824">
        <v>2</v>
      </c>
      <c r="K713" s="825">
        <v>0.66666666666666663</v>
      </c>
      <c r="L713" s="825">
        <v>0.66666666666666663</v>
      </c>
      <c r="M713" s="824">
        <v>0</v>
      </c>
      <c r="N713" s="824">
        <v>0</v>
      </c>
      <c r="O713" s="824" t="e">
        <v>#DIV/0!</v>
      </c>
      <c r="P713" s="820">
        <f>Tabla1[[#This Row],[Ejec Real Acumu]]-Tabla1[[#This Row],[Proyec Ejec Acumul]]</f>
        <v>0</v>
      </c>
      <c r="Q713" s="820">
        <f>Tabla1[[#This Row],[Ejec Real Mes]]-Tabla1[[#This Row],[Program Entreg Mes]]</f>
        <v>0</v>
      </c>
    </row>
    <row r="714" spans="1:17">
      <c r="A714" s="824">
        <v>26</v>
      </c>
      <c r="B714" s="824" t="s">
        <v>2441</v>
      </c>
      <c r="C714" s="824" t="s">
        <v>2442</v>
      </c>
      <c r="D714" s="824" t="s">
        <v>93</v>
      </c>
      <c r="E714" s="824" t="s">
        <v>916</v>
      </c>
      <c r="F714" s="824">
        <v>8</v>
      </c>
      <c r="G714" s="824" t="s">
        <v>2450</v>
      </c>
      <c r="H714" s="824">
        <v>4</v>
      </c>
      <c r="I714" s="824">
        <v>3</v>
      </c>
      <c r="J714" s="824">
        <v>3</v>
      </c>
      <c r="K714" s="825">
        <v>0.75</v>
      </c>
      <c r="L714" s="825">
        <v>0.75</v>
      </c>
      <c r="M714" s="824">
        <v>0</v>
      </c>
      <c r="N714" s="824">
        <v>0</v>
      </c>
      <c r="O714" s="824" t="e">
        <v>#DIV/0!</v>
      </c>
      <c r="P714" s="820">
        <f>Tabla1[[#This Row],[Ejec Real Acumu]]-Tabla1[[#This Row],[Proyec Ejec Acumul]]</f>
        <v>0</v>
      </c>
      <c r="Q714" s="820">
        <f>Tabla1[[#This Row],[Ejec Real Mes]]-Tabla1[[#This Row],[Program Entreg Mes]]</f>
        <v>0</v>
      </c>
    </row>
    <row r="715" spans="1:17">
      <c r="A715" s="824">
        <v>27</v>
      </c>
      <c r="B715" s="824" t="s">
        <v>2441</v>
      </c>
      <c r="C715" s="824" t="s">
        <v>2442</v>
      </c>
      <c r="D715" s="824" t="s">
        <v>93</v>
      </c>
      <c r="E715" s="824" t="s">
        <v>921</v>
      </c>
      <c r="F715" s="824">
        <v>8</v>
      </c>
      <c r="G715" s="824" t="s">
        <v>2450</v>
      </c>
      <c r="H715" s="824">
        <v>2</v>
      </c>
      <c r="I715" s="824">
        <v>1</v>
      </c>
      <c r="J715" s="824">
        <v>1</v>
      </c>
      <c r="K715" s="825">
        <v>0.5</v>
      </c>
      <c r="L715" s="825">
        <v>0.5</v>
      </c>
      <c r="M715" s="824">
        <v>0</v>
      </c>
      <c r="N715" s="824">
        <v>0</v>
      </c>
      <c r="O715" s="824" t="e">
        <v>#DIV/0!</v>
      </c>
      <c r="P715" s="820">
        <f>Tabla1[[#This Row],[Ejec Real Acumu]]-Tabla1[[#This Row],[Proyec Ejec Acumul]]</f>
        <v>0</v>
      </c>
      <c r="Q715" s="820">
        <f>Tabla1[[#This Row],[Ejec Real Mes]]-Tabla1[[#This Row],[Program Entreg Mes]]</f>
        <v>0</v>
      </c>
    </row>
    <row r="716" spans="1:17">
      <c r="A716" s="824">
        <v>28</v>
      </c>
      <c r="B716" s="824" t="s">
        <v>2441</v>
      </c>
      <c r="C716" s="824" t="s">
        <v>2442</v>
      </c>
      <c r="D716" s="824" t="s">
        <v>93</v>
      </c>
      <c r="E716" s="824" t="s">
        <v>2172</v>
      </c>
      <c r="F716" s="824">
        <v>8</v>
      </c>
      <c r="G716" s="824" t="s">
        <v>2450</v>
      </c>
      <c r="H716" s="824">
        <v>3</v>
      </c>
      <c r="I716" s="824">
        <v>2</v>
      </c>
      <c r="J716" s="824">
        <v>2</v>
      </c>
      <c r="K716" s="825">
        <v>0.66666666666666663</v>
      </c>
      <c r="L716" s="825">
        <v>0.66666666666666663</v>
      </c>
      <c r="M716" s="824">
        <v>0</v>
      </c>
      <c r="N716" s="824">
        <v>0</v>
      </c>
      <c r="O716" s="824" t="e">
        <v>#DIV/0!</v>
      </c>
      <c r="P716" s="820">
        <f>Tabla1[[#This Row],[Ejec Real Acumu]]-Tabla1[[#This Row],[Proyec Ejec Acumul]]</f>
        <v>0</v>
      </c>
      <c r="Q716" s="820">
        <f>Tabla1[[#This Row],[Ejec Real Mes]]-Tabla1[[#This Row],[Program Entreg Mes]]</f>
        <v>0</v>
      </c>
    </row>
    <row r="717" spans="1:17">
      <c r="A717" s="824">
        <v>29</v>
      </c>
      <c r="B717" s="824" t="s">
        <v>2441</v>
      </c>
      <c r="C717" s="824" t="s">
        <v>2442</v>
      </c>
      <c r="D717" s="824" t="s">
        <v>93</v>
      </c>
      <c r="E717" s="824" t="s">
        <v>951</v>
      </c>
      <c r="F717" s="824">
        <v>8</v>
      </c>
      <c r="G717" s="824" t="s">
        <v>2450</v>
      </c>
      <c r="H717" s="824">
        <v>2</v>
      </c>
      <c r="I717" s="824">
        <v>1</v>
      </c>
      <c r="J717" s="824">
        <v>1</v>
      </c>
      <c r="K717" s="825">
        <v>0.5</v>
      </c>
      <c r="L717" s="825">
        <v>0.5</v>
      </c>
      <c r="M717" s="824">
        <v>0</v>
      </c>
      <c r="N717" s="824">
        <v>0</v>
      </c>
      <c r="O717" s="824" t="e">
        <v>#DIV/0!</v>
      </c>
      <c r="P717" s="820">
        <f>Tabla1[[#This Row],[Ejec Real Acumu]]-Tabla1[[#This Row],[Proyec Ejec Acumul]]</f>
        <v>0</v>
      </c>
      <c r="Q717" s="820">
        <f>Tabla1[[#This Row],[Ejec Real Mes]]-Tabla1[[#This Row],[Program Entreg Mes]]</f>
        <v>0</v>
      </c>
    </row>
    <row r="718" spans="1:17">
      <c r="A718" s="824">
        <v>30</v>
      </c>
      <c r="B718" s="824" t="s">
        <v>2441</v>
      </c>
      <c r="C718" s="824" t="s">
        <v>2442</v>
      </c>
      <c r="D718" s="824" t="s">
        <v>93</v>
      </c>
      <c r="E718" s="824" t="s">
        <v>2178</v>
      </c>
      <c r="F718" s="824">
        <v>8</v>
      </c>
      <c r="G718" s="824" t="s">
        <v>2450</v>
      </c>
      <c r="H718" s="824">
        <v>1</v>
      </c>
      <c r="I718" s="824">
        <v>0</v>
      </c>
      <c r="J718" s="824">
        <v>0</v>
      </c>
      <c r="K718" s="825">
        <v>0</v>
      </c>
      <c r="L718" s="825">
        <v>0</v>
      </c>
      <c r="M718" s="824">
        <v>0</v>
      </c>
      <c r="N718" s="824">
        <v>0</v>
      </c>
      <c r="O718" s="824" t="e">
        <v>#DIV/0!</v>
      </c>
      <c r="P718" s="820">
        <f>Tabla1[[#This Row],[Ejec Real Acumu]]-Tabla1[[#This Row],[Proyec Ejec Acumul]]</f>
        <v>0</v>
      </c>
      <c r="Q718" s="820">
        <f>Tabla1[[#This Row],[Ejec Real Mes]]-Tabla1[[#This Row],[Program Entreg Mes]]</f>
        <v>0</v>
      </c>
    </row>
    <row r="719" spans="1:17">
      <c r="A719" s="824">
        <v>31</v>
      </c>
      <c r="B719" s="824" t="s">
        <v>2441</v>
      </c>
      <c r="C719" s="824" t="s">
        <v>2442</v>
      </c>
      <c r="D719" s="824" t="s">
        <v>93</v>
      </c>
      <c r="E719" s="824" t="s">
        <v>2180</v>
      </c>
      <c r="F719" s="824">
        <v>8</v>
      </c>
      <c r="G719" s="824" t="s">
        <v>2450</v>
      </c>
      <c r="H719" s="824">
        <v>69</v>
      </c>
      <c r="I719" s="824">
        <v>28</v>
      </c>
      <c r="J719" s="824">
        <v>28</v>
      </c>
      <c r="K719" s="825">
        <v>0.40579710144927539</v>
      </c>
      <c r="L719" s="825">
        <v>0.40579710144927539</v>
      </c>
      <c r="M719" s="824">
        <v>3</v>
      </c>
      <c r="N719" s="824">
        <v>3</v>
      </c>
      <c r="O719" s="824">
        <v>1</v>
      </c>
      <c r="P719" s="820">
        <f>Tabla1[[#This Row],[Ejec Real Acumu]]-Tabla1[[#This Row],[Proyec Ejec Acumul]]</f>
        <v>0</v>
      </c>
      <c r="Q719" s="820">
        <f>Tabla1[[#This Row],[Ejec Real Mes]]-Tabla1[[#This Row],[Program Entreg Mes]]</f>
        <v>0</v>
      </c>
    </row>
    <row r="720" spans="1:17">
      <c r="A720" s="824">
        <v>32</v>
      </c>
      <c r="B720" s="824" t="s">
        <v>2441</v>
      </c>
      <c r="C720" s="824" t="s">
        <v>2442</v>
      </c>
      <c r="D720" s="824" t="s">
        <v>93</v>
      </c>
      <c r="E720" s="824" t="s">
        <v>2188</v>
      </c>
      <c r="F720" s="824">
        <v>8</v>
      </c>
      <c r="G720" s="824" t="s">
        <v>2450</v>
      </c>
      <c r="H720" s="824">
        <v>12</v>
      </c>
      <c r="I720" s="824">
        <v>9</v>
      </c>
      <c r="J720" s="824">
        <v>9</v>
      </c>
      <c r="K720" s="825">
        <v>0.75</v>
      </c>
      <c r="L720" s="825">
        <v>0.75</v>
      </c>
      <c r="M720" s="824">
        <v>1</v>
      </c>
      <c r="N720" s="824">
        <v>1</v>
      </c>
      <c r="O720" s="824">
        <v>1</v>
      </c>
      <c r="P720" s="820">
        <f>Tabla1[[#This Row],[Ejec Real Acumu]]-Tabla1[[#This Row],[Proyec Ejec Acumul]]</f>
        <v>0</v>
      </c>
      <c r="Q720" s="820">
        <f>Tabla1[[#This Row],[Ejec Real Mes]]-Tabla1[[#This Row],[Program Entreg Mes]]</f>
        <v>0</v>
      </c>
    </row>
    <row r="721" spans="1:17">
      <c r="A721" s="824">
        <v>33</v>
      </c>
      <c r="B721" s="824" t="s">
        <v>2441</v>
      </c>
      <c r="C721" s="824" t="s">
        <v>2442</v>
      </c>
      <c r="D721" s="824" t="s">
        <v>93</v>
      </c>
      <c r="E721" s="824" t="s">
        <v>2198</v>
      </c>
      <c r="F721" s="824">
        <v>8</v>
      </c>
      <c r="G721" s="824" t="s">
        <v>2450</v>
      </c>
      <c r="H721" s="824">
        <v>12</v>
      </c>
      <c r="I721" s="824">
        <v>9</v>
      </c>
      <c r="J721" s="824">
        <v>9</v>
      </c>
      <c r="K721" s="825">
        <v>0.75</v>
      </c>
      <c r="L721" s="825">
        <v>0.75</v>
      </c>
      <c r="M721" s="824">
        <v>1</v>
      </c>
      <c r="N721" s="824">
        <v>1</v>
      </c>
      <c r="O721" s="824">
        <v>1</v>
      </c>
      <c r="P721" s="820">
        <f>Tabla1[[#This Row],[Ejec Real Acumu]]-Tabla1[[#This Row],[Proyec Ejec Acumul]]</f>
        <v>0</v>
      </c>
      <c r="Q721" s="820">
        <f>Tabla1[[#This Row],[Ejec Real Mes]]-Tabla1[[#This Row],[Program Entreg Mes]]</f>
        <v>0</v>
      </c>
    </row>
    <row r="722" spans="1:17">
      <c r="A722" s="824">
        <v>34</v>
      </c>
      <c r="B722" s="824" t="s">
        <v>2441</v>
      </c>
      <c r="C722" s="824" t="s">
        <v>2442</v>
      </c>
      <c r="D722" s="824" t="s">
        <v>93</v>
      </c>
      <c r="E722" s="824" t="s">
        <v>2209</v>
      </c>
      <c r="F722" s="824">
        <v>8</v>
      </c>
      <c r="G722" s="824" t="s">
        <v>2450</v>
      </c>
      <c r="H722" s="824">
        <v>1</v>
      </c>
      <c r="I722" s="824">
        <v>0</v>
      </c>
      <c r="J722" s="824">
        <v>0</v>
      </c>
      <c r="K722" s="825">
        <v>0</v>
      </c>
      <c r="L722" s="825">
        <v>0</v>
      </c>
      <c r="M722" s="824">
        <v>0</v>
      </c>
      <c r="N722" s="824">
        <v>0</v>
      </c>
      <c r="O722" s="824" t="e">
        <v>#DIV/0!</v>
      </c>
      <c r="P722" s="820">
        <f>Tabla1[[#This Row],[Ejec Real Acumu]]-Tabla1[[#This Row],[Proyec Ejec Acumul]]</f>
        <v>0</v>
      </c>
      <c r="Q722" s="820">
        <f>Tabla1[[#This Row],[Ejec Real Mes]]-Tabla1[[#This Row],[Program Entreg Mes]]</f>
        <v>0</v>
      </c>
    </row>
    <row r="723" spans="1:17">
      <c r="A723" s="824">
        <v>35</v>
      </c>
      <c r="B723" s="824" t="s">
        <v>2441</v>
      </c>
      <c r="C723" s="824" t="s">
        <v>2442</v>
      </c>
      <c r="D723" s="824" t="s">
        <v>93</v>
      </c>
      <c r="E723" s="824" t="s">
        <v>2211</v>
      </c>
      <c r="F723" s="824">
        <v>8</v>
      </c>
      <c r="G723" s="824" t="s">
        <v>2450</v>
      </c>
      <c r="H723" s="824">
        <v>13</v>
      </c>
      <c r="I723" s="824">
        <v>0</v>
      </c>
      <c r="J723" s="824">
        <v>0</v>
      </c>
      <c r="K723" s="825">
        <v>0</v>
      </c>
      <c r="L723" s="825">
        <v>0</v>
      </c>
      <c r="M723" s="824">
        <v>0</v>
      </c>
      <c r="N723" s="824">
        <v>0</v>
      </c>
      <c r="O723" s="824" t="e">
        <v>#DIV/0!</v>
      </c>
      <c r="P723" s="820">
        <f>Tabla1[[#This Row],[Ejec Real Acumu]]-Tabla1[[#This Row],[Proyec Ejec Acumul]]</f>
        <v>0</v>
      </c>
      <c r="Q723" s="820">
        <f>Tabla1[[#This Row],[Ejec Real Mes]]-Tabla1[[#This Row],[Program Entreg Mes]]</f>
        <v>0</v>
      </c>
    </row>
    <row r="724" spans="1:17">
      <c r="A724" s="824">
        <v>36</v>
      </c>
      <c r="B724" s="824" t="s">
        <v>2441</v>
      </c>
      <c r="C724" s="824" t="s">
        <v>2442</v>
      </c>
      <c r="D724" s="824" t="s">
        <v>76</v>
      </c>
      <c r="E724" s="824" t="s">
        <v>2213</v>
      </c>
      <c r="F724" s="824">
        <v>8</v>
      </c>
      <c r="G724" s="824" t="s">
        <v>2450</v>
      </c>
      <c r="H724" s="824">
        <v>3</v>
      </c>
      <c r="I724" s="824">
        <v>1</v>
      </c>
      <c r="J724" s="824">
        <v>1</v>
      </c>
      <c r="K724" s="825">
        <v>0.33333333333333331</v>
      </c>
      <c r="L724" s="825">
        <v>0.33333333333333331</v>
      </c>
      <c r="M724" s="824">
        <v>0</v>
      </c>
      <c r="N724" s="824">
        <v>0</v>
      </c>
      <c r="O724" s="824" t="e">
        <v>#DIV/0!</v>
      </c>
      <c r="P724" s="820">
        <f>Tabla1[[#This Row],[Ejec Real Acumu]]-Tabla1[[#This Row],[Proyec Ejec Acumul]]</f>
        <v>0</v>
      </c>
      <c r="Q724" s="820">
        <f>Tabla1[[#This Row],[Ejec Real Mes]]-Tabla1[[#This Row],[Program Entreg Mes]]</f>
        <v>0</v>
      </c>
    </row>
    <row r="725" spans="1:17">
      <c r="A725" s="824">
        <v>37</v>
      </c>
      <c r="B725" s="824" t="s">
        <v>2441</v>
      </c>
      <c r="C725" s="824" t="s">
        <v>2442</v>
      </c>
      <c r="D725" s="824" t="s">
        <v>76</v>
      </c>
      <c r="E725" s="824" t="s">
        <v>2217</v>
      </c>
      <c r="F725" s="824">
        <v>8</v>
      </c>
      <c r="G725" s="824" t="s">
        <v>2450</v>
      </c>
      <c r="H725" s="824">
        <v>1</v>
      </c>
      <c r="I725" s="824">
        <v>0</v>
      </c>
      <c r="J725" s="824">
        <v>0</v>
      </c>
      <c r="K725" s="825">
        <v>0</v>
      </c>
      <c r="L725" s="825">
        <v>0</v>
      </c>
      <c r="M725" s="824">
        <v>0</v>
      </c>
      <c r="N725" s="824">
        <v>0</v>
      </c>
      <c r="O725" s="824" t="e">
        <v>#DIV/0!</v>
      </c>
      <c r="P725" s="820">
        <f>Tabla1[[#This Row],[Ejec Real Acumu]]-Tabla1[[#This Row],[Proyec Ejec Acumul]]</f>
        <v>0</v>
      </c>
      <c r="Q725" s="820">
        <f>Tabla1[[#This Row],[Ejec Real Mes]]-Tabla1[[#This Row],[Program Entreg Mes]]</f>
        <v>0</v>
      </c>
    </row>
    <row r="726" spans="1:17">
      <c r="A726" s="824">
        <v>38</v>
      </c>
      <c r="B726" s="824" t="s">
        <v>2441</v>
      </c>
      <c r="C726" s="824" t="s">
        <v>2442</v>
      </c>
      <c r="D726" s="824" t="s">
        <v>76</v>
      </c>
      <c r="E726" s="824" t="s">
        <v>2221</v>
      </c>
      <c r="F726" s="824">
        <v>8</v>
      </c>
      <c r="G726" s="824" t="s">
        <v>2450</v>
      </c>
      <c r="H726" s="824">
        <v>3</v>
      </c>
      <c r="I726" s="824">
        <v>1</v>
      </c>
      <c r="J726" s="824">
        <v>1</v>
      </c>
      <c r="K726" s="825">
        <v>0.33333333333333331</v>
      </c>
      <c r="L726" s="825">
        <v>0.33333333333333331</v>
      </c>
      <c r="M726" s="824">
        <v>0</v>
      </c>
      <c r="N726" s="824">
        <v>0</v>
      </c>
      <c r="O726" s="824" t="e">
        <v>#DIV/0!</v>
      </c>
      <c r="P726" s="820">
        <f>Tabla1[[#This Row],[Ejec Real Acumu]]-Tabla1[[#This Row],[Proyec Ejec Acumul]]</f>
        <v>0</v>
      </c>
      <c r="Q726" s="820">
        <f>Tabla1[[#This Row],[Ejec Real Mes]]-Tabla1[[#This Row],[Program Entreg Mes]]</f>
        <v>0</v>
      </c>
    </row>
    <row r="727" spans="1:17">
      <c r="A727" s="824">
        <v>39</v>
      </c>
      <c r="B727" s="824" t="s">
        <v>2441</v>
      </c>
      <c r="C727" s="824" t="s">
        <v>2442</v>
      </c>
      <c r="D727" s="824" t="s">
        <v>76</v>
      </c>
      <c r="E727" s="824" t="s">
        <v>2226</v>
      </c>
      <c r="F727" s="824">
        <v>8</v>
      </c>
      <c r="G727" s="824" t="s">
        <v>2450</v>
      </c>
      <c r="H727" s="824">
        <v>3</v>
      </c>
      <c r="I727" s="824">
        <v>1</v>
      </c>
      <c r="J727" s="824">
        <v>1</v>
      </c>
      <c r="K727" s="825">
        <v>0.33333333333333331</v>
      </c>
      <c r="L727" s="825">
        <v>0.33333333333333331</v>
      </c>
      <c r="M727" s="824">
        <v>0</v>
      </c>
      <c r="N727" s="824">
        <v>0</v>
      </c>
      <c r="O727" s="824" t="e">
        <v>#DIV/0!</v>
      </c>
      <c r="P727" s="820">
        <f>Tabla1[[#This Row],[Ejec Real Acumu]]-Tabla1[[#This Row],[Proyec Ejec Acumul]]</f>
        <v>0</v>
      </c>
      <c r="Q727" s="820">
        <f>Tabla1[[#This Row],[Ejec Real Mes]]-Tabla1[[#This Row],[Program Entreg Mes]]</f>
        <v>0</v>
      </c>
    </row>
    <row r="728" spans="1:17">
      <c r="A728" s="824">
        <v>40</v>
      </c>
      <c r="B728" s="824" t="s">
        <v>2441</v>
      </c>
      <c r="C728" s="824" t="s">
        <v>2442</v>
      </c>
      <c r="D728" s="824" t="s">
        <v>76</v>
      </c>
      <c r="E728" s="824" t="s">
        <v>2230</v>
      </c>
      <c r="F728" s="824">
        <v>8</v>
      </c>
      <c r="G728" s="824" t="s">
        <v>2450</v>
      </c>
      <c r="H728" s="824">
        <v>4</v>
      </c>
      <c r="I728" s="824">
        <v>2</v>
      </c>
      <c r="J728" s="824">
        <v>2</v>
      </c>
      <c r="K728" s="825">
        <v>0.5</v>
      </c>
      <c r="L728" s="825">
        <v>0.5</v>
      </c>
      <c r="M728" s="824">
        <v>0</v>
      </c>
      <c r="N728" s="824">
        <v>0</v>
      </c>
      <c r="O728" s="824" t="e">
        <v>#DIV/0!</v>
      </c>
      <c r="P728" s="820">
        <f>Tabla1[[#This Row],[Ejec Real Acumu]]-Tabla1[[#This Row],[Proyec Ejec Acumul]]</f>
        <v>0</v>
      </c>
      <c r="Q728" s="820">
        <f>Tabla1[[#This Row],[Ejec Real Mes]]-Tabla1[[#This Row],[Program Entreg Mes]]</f>
        <v>0</v>
      </c>
    </row>
    <row r="729" spans="1:17">
      <c r="A729" s="824">
        <v>41</v>
      </c>
      <c r="B729" s="824" t="s">
        <v>2441</v>
      </c>
      <c r="C729" s="824" t="s">
        <v>2442</v>
      </c>
      <c r="D729" s="824" t="s">
        <v>76</v>
      </c>
      <c r="E729" s="824" t="s">
        <v>2234</v>
      </c>
      <c r="F729" s="824">
        <v>8</v>
      </c>
      <c r="G729" s="824" t="s">
        <v>2450</v>
      </c>
      <c r="H729" s="824">
        <v>4</v>
      </c>
      <c r="I729" s="824">
        <v>2</v>
      </c>
      <c r="J729" s="824">
        <v>2</v>
      </c>
      <c r="K729" s="825">
        <v>0.5</v>
      </c>
      <c r="L729" s="825">
        <v>0.5</v>
      </c>
      <c r="M729" s="824">
        <v>0</v>
      </c>
      <c r="N729" s="824">
        <v>0</v>
      </c>
      <c r="O729" s="824" t="e">
        <v>#DIV/0!</v>
      </c>
      <c r="P729" s="820">
        <f>Tabla1[[#This Row],[Ejec Real Acumu]]-Tabla1[[#This Row],[Proyec Ejec Acumul]]</f>
        <v>0</v>
      </c>
      <c r="Q729" s="820">
        <f>Tabla1[[#This Row],[Ejec Real Mes]]-Tabla1[[#This Row],[Program Entreg Mes]]</f>
        <v>0</v>
      </c>
    </row>
    <row r="730" spans="1:17">
      <c r="A730" s="824">
        <v>42</v>
      </c>
      <c r="B730" s="824" t="s">
        <v>2441</v>
      </c>
      <c r="C730" s="824" t="s">
        <v>2442</v>
      </c>
      <c r="D730" s="824" t="s">
        <v>76</v>
      </c>
      <c r="E730" s="824" t="s">
        <v>2239</v>
      </c>
      <c r="F730" s="824">
        <v>8</v>
      </c>
      <c r="G730" s="824" t="s">
        <v>2450</v>
      </c>
      <c r="H730" s="824">
        <v>1</v>
      </c>
      <c r="I730" s="824">
        <v>1</v>
      </c>
      <c r="J730" s="824">
        <v>1</v>
      </c>
      <c r="K730" s="825">
        <v>1</v>
      </c>
      <c r="L730" s="825">
        <v>1</v>
      </c>
      <c r="M730" s="824">
        <v>0</v>
      </c>
      <c r="N730" s="824">
        <v>0</v>
      </c>
      <c r="O730" s="824" t="e">
        <v>#DIV/0!</v>
      </c>
      <c r="P730" s="820">
        <f>Tabla1[[#This Row],[Ejec Real Acumu]]-Tabla1[[#This Row],[Proyec Ejec Acumul]]</f>
        <v>0</v>
      </c>
      <c r="Q730" s="820">
        <f>Tabla1[[#This Row],[Ejec Real Mes]]-Tabla1[[#This Row],[Program Entreg Mes]]</f>
        <v>0</v>
      </c>
    </row>
    <row r="731" spans="1:17">
      <c r="A731" s="824">
        <v>43</v>
      </c>
      <c r="B731" s="824" t="s">
        <v>2441</v>
      </c>
      <c r="C731" s="824" t="s">
        <v>2442</v>
      </c>
      <c r="D731" s="824" t="s">
        <v>76</v>
      </c>
      <c r="E731" s="824" t="s">
        <v>2243</v>
      </c>
      <c r="F731" s="824">
        <v>8</v>
      </c>
      <c r="G731" s="824" t="s">
        <v>2450</v>
      </c>
      <c r="H731" s="824">
        <v>3</v>
      </c>
      <c r="I731" s="824">
        <v>1</v>
      </c>
      <c r="J731" s="824">
        <v>1</v>
      </c>
      <c r="K731" s="825">
        <v>0.33333333333333331</v>
      </c>
      <c r="L731" s="825">
        <v>0.33333333333333331</v>
      </c>
      <c r="M731" s="824">
        <v>0</v>
      </c>
      <c r="N731" s="824">
        <v>0</v>
      </c>
      <c r="O731" s="824" t="e">
        <v>#DIV/0!</v>
      </c>
      <c r="P731" s="820">
        <f>Tabla1[[#This Row],[Ejec Real Acumu]]-Tabla1[[#This Row],[Proyec Ejec Acumul]]</f>
        <v>0</v>
      </c>
      <c r="Q731" s="820">
        <f>Tabla1[[#This Row],[Ejec Real Mes]]-Tabla1[[#This Row],[Program Entreg Mes]]</f>
        <v>0</v>
      </c>
    </row>
    <row r="732" spans="1:17">
      <c r="A732" s="824">
        <v>44</v>
      </c>
      <c r="B732" s="824" t="s">
        <v>2441</v>
      </c>
      <c r="C732" s="824" t="s">
        <v>2442</v>
      </c>
      <c r="D732" s="824" t="s">
        <v>76</v>
      </c>
      <c r="E732" s="824" t="s">
        <v>2247</v>
      </c>
      <c r="F732" s="824">
        <v>8</v>
      </c>
      <c r="G732" s="824" t="s">
        <v>2450</v>
      </c>
      <c r="H732" s="824">
        <v>4</v>
      </c>
      <c r="I732" s="824">
        <v>2</v>
      </c>
      <c r="J732" s="824">
        <v>2</v>
      </c>
      <c r="K732" s="825">
        <v>0.5</v>
      </c>
      <c r="L732" s="825">
        <v>0.5</v>
      </c>
      <c r="M732" s="824">
        <v>0</v>
      </c>
      <c r="N732" s="824">
        <v>0</v>
      </c>
      <c r="O732" s="824" t="e">
        <v>#DIV/0!</v>
      </c>
      <c r="P732" s="820">
        <f>Tabla1[[#This Row],[Ejec Real Acumu]]-Tabla1[[#This Row],[Proyec Ejec Acumul]]</f>
        <v>0</v>
      </c>
      <c r="Q732" s="820">
        <f>Tabla1[[#This Row],[Ejec Real Mes]]-Tabla1[[#This Row],[Program Entreg Mes]]</f>
        <v>0</v>
      </c>
    </row>
    <row r="733" spans="1:17">
      <c r="A733" s="824">
        <v>45</v>
      </c>
      <c r="B733" s="824" t="s">
        <v>2441</v>
      </c>
      <c r="C733" s="824" t="s">
        <v>2442</v>
      </c>
      <c r="D733" s="824" t="s">
        <v>68</v>
      </c>
      <c r="E733" s="824" t="s">
        <v>65</v>
      </c>
      <c r="F733" s="824">
        <v>8</v>
      </c>
      <c r="G733" s="824" t="s">
        <v>2450</v>
      </c>
      <c r="H733" s="824">
        <v>4</v>
      </c>
      <c r="I733" s="824">
        <v>1</v>
      </c>
      <c r="J733" s="824">
        <v>1</v>
      </c>
      <c r="K733" s="825">
        <v>0.25</v>
      </c>
      <c r="L733" s="825">
        <v>0.25</v>
      </c>
      <c r="M733" s="824">
        <v>0</v>
      </c>
      <c r="N733" s="824">
        <v>0</v>
      </c>
      <c r="O733" s="824" t="e">
        <v>#DIV/0!</v>
      </c>
      <c r="P733" s="820">
        <f>Tabla1[[#This Row],[Ejec Real Acumu]]-Tabla1[[#This Row],[Proyec Ejec Acumul]]</f>
        <v>0</v>
      </c>
      <c r="Q733" s="820">
        <f>Tabla1[[#This Row],[Ejec Real Mes]]-Tabla1[[#This Row],[Program Entreg Mes]]</f>
        <v>0</v>
      </c>
    </row>
    <row r="734" spans="1:17">
      <c r="A734" s="824">
        <v>46</v>
      </c>
      <c r="B734" s="824" t="s">
        <v>2441</v>
      </c>
      <c r="C734" s="824" t="s">
        <v>2442</v>
      </c>
      <c r="D734" s="824" t="s">
        <v>68</v>
      </c>
      <c r="E734" s="824" t="s">
        <v>84</v>
      </c>
      <c r="F734" s="824">
        <v>8</v>
      </c>
      <c r="G734" s="824" t="s">
        <v>2450</v>
      </c>
      <c r="H734" s="824">
        <v>11</v>
      </c>
      <c r="I734" s="824">
        <v>8</v>
      </c>
      <c r="J734" s="824">
        <v>8</v>
      </c>
      <c r="K734" s="825">
        <v>0.72727272727272729</v>
      </c>
      <c r="L734" s="825">
        <v>0.72727272727272729</v>
      </c>
      <c r="M734" s="824">
        <v>0</v>
      </c>
      <c r="N734" s="824">
        <v>0</v>
      </c>
      <c r="O734" s="824" t="e">
        <v>#DIV/0!</v>
      </c>
      <c r="P734" s="820">
        <f>Tabla1[[#This Row],[Ejec Real Acumu]]-Tabla1[[#This Row],[Proyec Ejec Acumul]]</f>
        <v>0</v>
      </c>
      <c r="Q734" s="820">
        <f>Tabla1[[#This Row],[Ejec Real Mes]]-Tabla1[[#This Row],[Program Entreg Mes]]</f>
        <v>0</v>
      </c>
    </row>
    <row r="735" spans="1:17">
      <c r="A735" s="824">
        <v>47</v>
      </c>
      <c r="B735" s="824" t="s">
        <v>2441</v>
      </c>
      <c r="C735" s="824" t="s">
        <v>2442</v>
      </c>
      <c r="D735" s="824" t="s">
        <v>68</v>
      </c>
      <c r="E735" s="824" t="s">
        <v>105</v>
      </c>
      <c r="F735" s="824">
        <v>8</v>
      </c>
      <c r="G735" s="824" t="s">
        <v>2450</v>
      </c>
      <c r="H735" s="824">
        <v>5</v>
      </c>
      <c r="I735" s="824">
        <v>2</v>
      </c>
      <c r="J735" s="824">
        <v>2</v>
      </c>
      <c r="K735" s="825">
        <v>0.4</v>
      </c>
      <c r="L735" s="825">
        <v>0.4</v>
      </c>
      <c r="M735" s="824">
        <v>0</v>
      </c>
      <c r="N735" s="824">
        <v>0</v>
      </c>
      <c r="O735" s="824" t="e">
        <v>#DIV/0!</v>
      </c>
      <c r="P735" s="820">
        <f>Tabla1[[#This Row],[Ejec Real Acumu]]-Tabla1[[#This Row],[Proyec Ejec Acumul]]</f>
        <v>0</v>
      </c>
      <c r="Q735" s="820">
        <f>Tabla1[[#This Row],[Ejec Real Mes]]-Tabla1[[#This Row],[Program Entreg Mes]]</f>
        <v>0</v>
      </c>
    </row>
    <row r="736" spans="1:17">
      <c r="A736" s="824">
        <v>48</v>
      </c>
      <c r="B736" s="824" t="s">
        <v>2441</v>
      </c>
      <c r="C736" s="824" t="s">
        <v>2442</v>
      </c>
      <c r="D736" s="824" t="s">
        <v>68</v>
      </c>
      <c r="E736" s="824" t="s">
        <v>2260</v>
      </c>
      <c r="F736" s="824">
        <v>8</v>
      </c>
      <c r="G736" s="824" t="s">
        <v>2450</v>
      </c>
      <c r="H736" s="824">
        <v>2</v>
      </c>
      <c r="I736" s="824">
        <v>1</v>
      </c>
      <c r="J736" s="824">
        <v>1</v>
      </c>
      <c r="K736" s="825">
        <v>0.5</v>
      </c>
      <c r="L736" s="825">
        <v>0.5</v>
      </c>
      <c r="M736" s="824">
        <v>0</v>
      </c>
      <c r="N736" s="824">
        <v>0</v>
      </c>
      <c r="O736" s="824" t="e">
        <v>#DIV/0!</v>
      </c>
      <c r="P736" s="820">
        <f>Tabla1[[#This Row],[Ejec Real Acumu]]-Tabla1[[#This Row],[Proyec Ejec Acumul]]</f>
        <v>0</v>
      </c>
      <c r="Q736" s="820">
        <f>Tabla1[[#This Row],[Ejec Real Mes]]-Tabla1[[#This Row],[Program Entreg Mes]]</f>
        <v>0</v>
      </c>
    </row>
    <row r="737" spans="1:17">
      <c r="A737" s="824">
        <v>49</v>
      </c>
      <c r="B737" s="824" t="s">
        <v>2441</v>
      </c>
      <c r="C737" s="824" t="s">
        <v>2442</v>
      </c>
      <c r="D737" s="824" t="s">
        <v>68</v>
      </c>
      <c r="E737" s="824" t="s">
        <v>2263</v>
      </c>
      <c r="F737" s="824">
        <v>8</v>
      </c>
      <c r="G737" s="824" t="s">
        <v>2450</v>
      </c>
      <c r="H737" s="824">
        <v>1</v>
      </c>
      <c r="I737" s="824">
        <v>0</v>
      </c>
      <c r="J737" s="824">
        <v>0</v>
      </c>
      <c r="K737" s="825">
        <v>0</v>
      </c>
      <c r="L737" s="825">
        <v>0</v>
      </c>
      <c r="M737" s="824">
        <v>0</v>
      </c>
      <c r="N737" s="824">
        <v>0</v>
      </c>
      <c r="O737" s="824" t="e">
        <v>#DIV/0!</v>
      </c>
      <c r="P737" s="820">
        <f>Tabla1[[#This Row],[Ejec Real Acumu]]-Tabla1[[#This Row],[Proyec Ejec Acumul]]</f>
        <v>0</v>
      </c>
      <c r="Q737" s="820">
        <f>Tabla1[[#This Row],[Ejec Real Mes]]-Tabla1[[#This Row],[Program Entreg Mes]]</f>
        <v>0</v>
      </c>
    </row>
    <row r="738" spans="1:17">
      <c r="A738" s="824">
        <v>50</v>
      </c>
      <c r="B738" s="824" t="s">
        <v>2441</v>
      </c>
      <c r="C738" s="824" t="s">
        <v>2442</v>
      </c>
      <c r="D738" s="824" t="s">
        <v>68</v>
      </c>
      <c r="E738" s="824" t="s">
        <v>201</v>
      </c>
      <c r="F738" s="824">
        <v>8</v>
      </c>
      <c r="G738" s="824" t="s">
        <v>2450</v>
      </c>
      <c r="H738" s="824">
        <v>3</v>
      </c>
      <c r="I738" s="824">
        <v>1</v>
      </c>
      <c r="J738" s="824">
        <v>1</v>
      </c>
      <c r="K738" s="825">
        <v>0.33333333333333331</v>
      </c>
      <c r="L738" s="825">
        <v>0.33333333333333331</v>
      </c>
      <c r="M738" s="824">
        <v>1</v>
      </c>
      <c r="N738" s="824">
        <v>1</v>
      </c>
      <c r="O738" s="824">
        <v>1</v>
      </c>
      <c r="P738" s="820">
        <f>Tabla1[[#This Row],[Ejec Real Acumu]]-Tabla1[[#This Row],[Proyec Ejec Acumul]]</f>
        <v>0</v>
      </c>
      <c r="Q738" s="820">
        <f>Tabla1[[#This Row],[Ejec Real Mes]]-Tabla1[[#This Row],[Program Entreg Mes]]</f>
        <v>0</v>
      </c>
    </row>
    <row r="739" spans="1:17">
      <c r="A739" s="824">
        <v>51</v>
      </c>
      <c r="B739" s="824" t="s">
        <v>2441</v>
      </c>
      <c r="C739" s="824" t="s">
        <v>2442</v>
      </c>
      <c r="D739" s="824" t="s">
        <v>68</v>
      </c>
      <c r="E739" s="824" t="s">
        <v>246</v>
      </c>
      <c r="F739" s="824">
        <v>8</v>
      </c>
      <c r="G739" s="824" t="s">
        <v>2450</v>
      </c>
      <c r="H739" s="824">
        <v>1</v>
      </c>
      <c r="I739" s="824">
        <v>1</v>
      </c>
      <c r="J739" s="824">
        <v>1</v>
      </c>
      <c r="K739" s="825">
        <v>1</v>
      </c>
      <c r="L739" s="825">
        <v>1</v>
      </c>
      <c r="M739" s="824">
        <v>0</v>
      </c>
      <c r="N739" s="824">
        <v>0</v>
      </c>
      <c r="O739" s="824" t="e">
        <v>#DIV/0!</v>
      </c>
      <c r="P739" s="820">
        <f>Tabla1[[#This Row],[Ejec Real Acumu]]-Tabla1[[#This Row],[Proyec Ejec Acumul]]</f>
        <v>0</v>
      </c>
      <c r="Q739" s="820">
        <f>Tabla1[[#This Row],[Ejec Real Mes]]-Tabla1[[#This Row],[Program Entreg Mes]]</f>
        <v>0</v>
      </c>
    </row>
    <row r="740" spans="1:17">
      <c r="A740" s="824">
        <v>52</v>
      </c>
      <c r="B740" s="824" t="s">
        <v>2441</v>
      </c>
      <c r="C740" s="824" t="s">
        <v>2442</v>
      </c>
      <c r="D740" s="824" t="s">
        <v>68</v>
      </c>
      <c r="E740" s="824" t="s">
        <v>256</v>
      </c>
      <c r="F740" s="824">
        <v>8</v>
      </c>
      <c r="G740" s="824" t="s">
        <v>2450</v>
      </c>
      <c r="H740" s="824">
        <v>5</v>
      </c>
      <c r="I740" s="824">
        <v>3</v>
      </c>
      <c r="J740" s="824">
        <v>3</v>
      </c>
      <c r="K740" s="825">
        <v>0.6</v>
      </c>
      <c r="L740" s="825">
        <v>0.6</v>
      </c>
      <c r="M740" s="824">
        <v>1</v>
      </c>
      <c r="N740" s="824">
        <v>1</v>
      </c>
      <c r="O740" s="824">
        <v>1</v>
      </c>
      <c r="P740" s="820">
        <f>Tabla1[[#This Row],[Ejec Real Acumu]]-Tabla1[[#This Row],[Proyec Ejec Acumul]]</f>
        <v>0</v>
      </c>
      <c r="Q740" s="820">
        <f>Tabla1[[#This Row],[Ejec Real Mes]]-Tabla1[[#This Row],[Program Entreg Mes]]</f>
        <v>0</v>
      </c>
    </row>
    <row r="741" spans="1:17">
      <c r="A741" s="824">
        <v>53</v>
      </c>
      <c r="B741" s="824" t="s">
        <v>2441</v>
      </c>
      <c r="C741" s="824" t="s">
        <v>2442</v>
      </c>
      <c r="D741" s="824" t="s">
        <v>68</v>
      </c>
      <c r="E741" s="824" t="s">
        <v>292</v>
      </c>
      <c r="F741" s="824">
        <v>8</v>
      </c>
      <c r="G741" s="824" t="s">
        <v>2450</v>
      </c>
      <c r="H741" s="824">
        <v>6</v>
      </c>
      <c r="I741" s="824">
        <v>4</v>
      </c>
      <c r="J741" s="824">
        <v>4</v>
      </c>
      <c r="K741" s="825">
        <v>0.66666666666666663</v>
      </c>
      <c r="L741" s="825">
        <v>0.66666666666666663</v>
      </c>
      <c r="M741" s="824">
        <v>3</v>
      </c>
      <c r="N741" s="824">
        <v>3</v>
      </c>
      <c r="O741" s="824">
        <v>1</v>
      </c>
      <c r="P741" s="820">
        <f>Tabla1[[#This Row],[Ejec Real Acumu]]-Tabla1[[#This Row],[Proyec Ejec Acumul]]</f>
        <v>0</v>
      </c>
      <c r="Q741" s="820">
        <f>Tabla1[[#This Row],[Ejec Real Mes]]-Tabla1[[#This Row],[Program Entreg Mes]]</f>
        <v>0</v>
      </c>
    </row>
    <row r="742" spans="1:17">
      <c r="A742" s="824">
        <v>54</v>
      </c>
      <c r="B742" s="824" t="s">
        <v>2441</v>
      </c>
      <c r="C742" s="824" t="s">
        <v>2442</v>
      </c>
      <c r="D742" s="824" t="s">
        <v>68</v>
      </c>
      <c r="E742" s="824" t="s">
        <v>2278</v>
      </c>
      <c r="F742" s="824">
        <v>8</v>
      </c>
      <c r="G742" s="824" t="s">
        <v>2450</v>
      </c>
      <c r="H742" s="824">
        <v>1</v>
      </c>
      <c r="I742" s="824">
        <v>0</v>
      </c>
      <c r="J742" s="824">
        <v>0</v>
      </c>
      <c r="K742" s="825">
        <v>0</v>
      </c>
      <c r="L742" s="825">
        <v>0</v>
      </c>
      <c r="M742" s="824">
        <v>0</v>
      </c>
      <c r="N742" s="824">
        <v>0</v>
      </c>
      <c r="O742" s="824" t="e">
        <v>#DIV/0!</v>
      </c>
      <c r="P742" s="820">
        <f>Tabla1[[#This Row],[Ejec Real Acumu]]-Tabla1[[#This Row],[Proyec Ejec Acumul]]</f>
        <v>0</v>
      </c>
      <c r="Q742" s="820">
        <f>Tabla1[[#This Row],[Ejec Real Mes]]-Tabla1[[#This Row],[Program Entreg Mes]]</f>
        <v>0</v>
      </c>
    </row>
    <row r="743" spans="1:17">
      <c r="A743" s="824">
        <v>55</v>
      </c>
      <c r="B743" s="824" t="s">
        <v>2441</v>
      </c>
      <c r="C743" s="824" t="s">
        <v>2442</v>
      </c>
      <c r="D743" s="824" t="s">
        <v>68</v>
      </c>
      <c r="E743" s="824" t="s">
        <v>334</v>
      </c>
      <c r="F743" s="824">
        <v>8</v>
      </c>
      <c r="G743" s="824" t="s">
        <v>2450</v>
      </c>
      <c r="H743" s="824">
        <v>12</v>
      </c>
      <c r="I743" s="824">
        <v>8</v>
      </c>
      <c r="J743" s="824">
        <v>8</v>
      </c>
      <c r="K743" s="825">
        <v>0.66666666666666663</v>
      </c>
      <c r="L743" s="825">
        <v>0.66666666666666663</v>
      </c>
      <c r="M743" s="824">
        <v>0</v>
      </c>
      <c r="N743" s="824">
        <v>0</v>
      </c>
      <c r="O743" s="824" t="e">
        <v>#DIV/0!</v>
      </c>
      <c r="P743" s="820">
        <f>Tabla1[[#This Row],[Ejec Real Acumu]]-Tabla1[[#This Row],[Proyec Ejec Acumul]]</f>
        <v>0</v>
      </c>
      <c r="Q743" s="820">
        <f>Tabla1[[#This Row],[Ejec Real Mes]]-Tabla1[[#This Row],[Program Entreg Mes]]</f>
        <v>0</v>
      </c>
    </row>
    <row r="744" spans="1:17">
      <c r="A744" s="824">
        <v>56</v>
      </c>
      <c r="B744" s="824" t="s">
        <v>2441</v>
      </c>
      <c r="C744" s="824" t="s">
        <v>2442</v>
      </c>
      <c r="D744" s="824" t="s">
        <v>68</v>
      </c>
      <c r="E744" s="824" t="s">
        <v>340</v>
      </c>
      <c r="F744" s="824">
        <v>8</v>
      </c>
      <c r="G744" s="824" t="s">
        <v>2450</v>
      </c>
      <c r="H744" s="824">
        <v>4</v>
      </c>
      <c r="I744" s="824">
        <v>0</v>
      </c>
      <c r="J744" s="824">
        <v>0</v>
      </c>
      <c r="K744" s="825">
        <v>0</v>
      </c>
      <c r="L744" s="825">
        <v>0</v>
      </c>
      <c r="M744" s="824">
        <v>0</v>
      </c>
      <c r="N744" s="824">
        <v>0</v>
      </c>
      <c r="O744" s="824" t="e">
        <v>#DIV/0!</v>
      </c>
      <c r="P744" s="820">
        <f>Tabla1[[#This Row],[Ejec Real Acumu]]-Tabla1[[#This Row],[Proyec Ejec Acumul]]</f>
        <v>0</v>
      </c>
      <c r="Q744" s="820">
        <f>Tabla1[[#This Row],[Ejec Real Mes]]-Tabla1[[#This Row],[Program Entreg Mes]]</f>
        <v>0</v>
      </c>
    </row>
    <row r="745" spans="1:17">
      <c r="A745" s="824">
        <v>57</v>
      </c>
      <c r="B745" s="824" t="s">
        <v>2441</v>
      </c>
      <c r="C745" s="824" t="s">
        <v>2442</v>
      </c>
      <c r="D745" s="824" t="s">
        <v>68</v>
      </c>
      <c r="E745" s="824" t="s">
        <v>348</v>
      </c>
      <c r="F745" s="824">
        <v>8</v>
      </c>
      <c r="G745" s="824" t="s">
        <v>2450</v>
      </c>
      <c r="H745" s="824">
        <v>5</v>
      </c>
      <c r="I745" s="824">
        <v>2</v>
      </c>
      <c r="J745" s="824">
        <v>2</v>
      </c>
      <c r="K745" s="825">
        <v>0.4</v>
      </c>
      <c r="L745" s="825">
        <v>0.4</v>
      </c>
      <c r="M745" s="824">
        <v>0</v>
      </c>
      <c r="N745" s="824">
        <v>0</v>
      </c>
      <c r="O745" s="824" t="e">
        <v>#DIV/0!</v>
      </c>
      <c r="P745" s="820">
        <f>Tabla1[[#This Row],[Ejec Real Acumu]]-Tabla1[[#This Row],[Proyec Ejec Acumul]]</f>
        <v>0</v>
      </c>
      <c r="Q745" s="820">
        <f>Tabla1[[#This Row],[Ejec Real Mes]]-Tabla1[[#This Row],[Program Entreg Mes]]</f>
        <v>0</v>
      </c>
    </row>
    <row r="746" spans="1:17">
      <c r="A746" s="824">
        <v>58</v>
      </c>
      <c r="B746" s="824" t="s">
        <v>2441</v>
      </c>
      <c r="C746" s="824" t="s">
        <v>2442</v>
      </c>
      <c r="D746" s="824" t="s">
        <v>68</v>
      </c>
      <c r="E746" s="824" t="s">
        <v>357</v>
      </c>
      <c r="F746" s="824">
        <v>8</v>
      </c>
      <c r="G746" s="824" t="s">
        <v>2450</v>
      </c>
      <c r="H746" s="824">
        <v>9</v>
      </c>
      <c r="I746" s="824">
        <v>3</v>
      </c>
      <c r="J746" s="824">
        <v>2</v>
      </c>
      <c r="K746" s="825">
        <v>0.33333333333333331</v>
      </c>
      <c r="L746" s="825">
        <v>0.22222222222222221</v>
      </c>
      <c r="M746" s="824">
        <v>0</v>
      </c>
      <c r="N746" s="824">
        <v>0</v>
      </c>
      <c r="O746" s="824" t="e">
        <v>#DIV/0!</v>
      </c>
      <c r="P746" s="820">
        <f>Tabla1[[#This Row],[Ejec Real Acumu]]-Tabla1[[#This Row],[Proyec Ejec Acumul]]</f>
        <v>-1</v>
      </c>
      <c r="Q746" s="820">
        <f>Tabla1[[#This Row],[Ejec Real Mes]]-Tabla1[[#This Row],[Program Entreg Mes]]</f>
        <v>0</v>
      </c>
    </row>
    <row r="747" spans="1:17">
      <c r="A747" s="824">
        <v>59</v>
      </c>
      <c r="B747" s="824" t="s">
        <v>2441</v>
      </c>
      <c r="C747" s="824" t="s">
        <v>2442</v>
      </c>
      <c r="D747" s="824" t="s">
        <v>68</v>
      </c>
      <c r="E747" s="824" t="s">
        <v>366</v>
      </c>
      <c r="F747" s="824">
        <v>8</v>
      </c>
      <c r="G747" s="824" t="s">
        <v>2450</v>
      </c>
      <c r="H747" s="824">
        <v>1</v>
      </c>
      <c r="I747" s="824">
        <v>0</v>
      </c>
      <c r="J747" s="824">
        <v>0</v>
      </c>
      <c r="K747" s="825">
        <v>0</v>
      </c>
      <c r="L747" s="825">
        <v>0</v>
      </c>
      <c r="M747" s="824">
        <v>0</v>
      </c>
      <c r="N747" s="824">
        <v>0</v>
      </c>
      <c r="O747" s="824" t="e">
        <v>#DIV/0!</v>
      </c>
      <c r="P747" s="820">
        <f>Tabla1[[#This Row],[Ejec Real Acumu]]-Tabla1[[#This Row],[Proyec Ejec Acumul]]</f>
        <v>0</v>
      </c>
      <c r="Q747" s="820">
        <f>Tabla1[[#This Row],[Ejec Real Mes]]-Tabla1[[#This Row],[Program Entreg Mes]]</f>
        <v>0</v>
      </c>
    </row>
    <row r="748" spans="1:17">
      <c r="A748" s="824">
        <v>60</v>
      </c>
      <c r="B748" s="824" t="s">
        <v>2441</v>
      </c>
      <c r="C748" s="824" t="s">
        <v>2442</v>
      </c>
      <c r="D748" s="824" t="s">
        <v>68</v>
      </c>
      <c r="E748" s="824" t="s">
        <v>370</v>
      </c>
      <c r="F748" s="824">
        <v>8</v>
      </c>
      <c r="G748" s="824" t="s">
        <v>2450</v>
      </c>
      <c r="H748" s="824">
        <v>2</v>
      </c>
      <c r="I748" s="824">
        <v>1</v>
      </c>
      <c r="J748" s="824">
        <v>1</v>
      </c>
      <c r="K748" s="825">
        <v>0.5</v>
      </c>
      <c r="L748" s="825">
        <v>0.5</v>
      </c>
      <c r="M748" s="824">
        <v>0</v>
      </c>
      <c r="N748" s="824">
        <v>0</v>
      </c>
      <c r="O748" s="824" t="e">
        <v>#DIV/0!</v>
      </c>
      <c r="P748" s="820">
        <f>Tabla1[[#This Row],[Ejec Real Acumu]]-Tabla1[[#This Row],[Proyec Ejec Acumul]]</f>
        <v>0</v>
      </c>
      <c r="Q748" s="820">
        <f>Tabla1[[#This Row],[Ejec Real Mes]]-Tabla1[[#This Row],[Program Entreg Mes]]</f>
        <v>0</v>
      </c>
    </row>
    <row r="749" spans="1:17">
      <c r="A749" s="824">
        <v>61</v>
      </c>
      <c r="B749" s="824" t="s">
        <v>2441</v>
      </c>
      <c r="C749" s="824" t="s">
        <v>2442</v>
      </c>
      <c r="D749" s="824" t="s">
        <v>68</v>
      </c>
      <c r="E749" s="824" t="s">
        <v>434</v>
      </c>
      <c r="F749" s="824">
        <v>8</v>
      </c>
      <c r="G749" s="824" t="s">
        <v>2450</v>
      </c>
      <c r="H749" s="824">
        <v>2</v>
      </c>
      <c r="I749" s="824">
        <v>1</v>
      </c>
      <c r="J749" s="824">
        <v>1</v>
      </c>
      <c r="K749" s="825">
        <v>0.5</v>
      </c>
      <c r="L749" s="825">
        <v>0.5</v>
      </c>
      <c r="M749" s="824">
        <v>0</v>
      </c>
      <c r="N749" s="824">
        <v>0</v>
      </c>
      <c r="O749" s="824" t="e">
        <v>#DIV/0!</v>
      </c>
      <c r="P749" s="820">
        <f>Tabla1[[#This Row],[Ejec Real Acumu]]-Tabla1[[#This Row],[Proyec Ejec Acumul]]</f>
        <v>0</v>
      </c>
      <c r="Q749" s="820">
        <f>Tabla1[[#This Row],[Ejec Real Mes]]-Tabla1[[#This Row],[Program Entreg Mes]]</f>
        <v>0</v>
      </c>
    </row>
    <row r="750" spans="1:17">
      <c r="A750" s="824">
        <v>62</v>
      </c>
      <c r="B750" s="824" t="s">
        <v>2441</v>
      </c>
      <c r="C750" s="824" t="s">
        <v>2442</v>
      </c>
      <c r="D750" s="824" t="s">
        <v>68</v>
      </c>
      <c r="E750" s="824" t="s">
        <v>437</v>
      </c>
      <c r="F750" s="824">
        <v>8</v>
      </c>
      <c r="G750" s="824" t="s">
        <v>2450</v>
      </c>
      <c r="H750" s="824">
        <v>1</v>
      </c>
      <c r="I750" s="824">
        <v>0</v>
      </c>
      <c r="J750" s="824">
        <v>0</v>
      </c>
      <c r="K750" s="825">
        <v>0</v>
      </c>
      <c r="L750" s="825">
        <v>0</v>
      </c>
      <c r="M750" s="824">
        <v>0</v>
      </c>
      <c r="N750" s="824">
        <v>0</v>
      </c>
      <c r="O750" s="824" t="e">
        <v>#DIV/0!</v>
      </c>
      <c r="P750" s="820">
        <f>Tabla1[[#This Row],[Ejec Real Acumu]]-Tabla1[[#This Row],[Proyec Ejec Acumul]]</f>
        <v>0</v>
      </c>
      <c r="Q750" s="820">
        <f>Tabla1[[#This Row],[Ejec Real Mes]]-Tabla1[[#This Row],[Program Entreg Mes]]</f>
        <v>0</v>
      </c>
    </row>
    <row r="751" spans="1:17">
      <c r="A751" s="824">
        <v>63</v>
      </c>
      <c r="B751" s="824" t="s">
        <v>2441</v>
      </c>
      <c r="C751" s="824" t="s">
        <v>2442</v>
      </c>
      <c r="D751" s="824" t="s">
        <v>68</v>
      </c>
      <c r="E751" s="824" t="s">
        <v>455</v>
      </c>
      <c r="F751" s="824">
        <v>8</v>
      </c>
      <c r="G751" s="824" t="s">
        <v>2450</v>
      </c>
      <c r="H751" s="824">
        <v>8</v>
      </c>
      <c r="I751" s="824">
        <v>5</v>
      </c>
      <c r="J751" s="824">
        <v>6</v>
      </c>
      <c r="K751" s="825">
        <v>0.625</v>
      </c>
      <c r="L751" s="825">
        <v>0.75</v>
      </c>
      <c r="M751" s="824">
        <v>1</v>
      </c>
      <c r="N751" s="824">
        <v>1</v>
      </c>
      <c r="O751" s="824">
        <v>1</v>
      </c>
      <c r="P751" s="820">
        <f>Tabla1[[#This Row],[Ejec Real Acumu]]-Tabla1[[#This Row],[Proyec Ejec Acumul]]</f>
        <v>1</v>
      </c>
      <c r="Q751" s="820">
        <f>Tabla1[[#This Row],[Ejec Real Mes]]-Tabla1[[#This Row],[Program Entreg Mes]]</f>
        <v>0</v>
      </c>
    </row>
    <row r="752" spans="1:17">
      <c r="A752" s="824">
        <v>64</v>
      </c>
      <c r="B752" s="824" t="s">
        <v>2441</v>
      </c>
      <c r="C752" s="824" t="s">
        <v>2442</v>
      </c>
      <c r="D752" s="824" t="s">
        <v>68</v>
      </c>
      <c r="E752" s="824" t="s">
        <v>462</v>
      </c>
      <c r="F752" s="824">
        <v>8</v>
      </c>
      <c r="G752" s="824" t="s">
        <v>2450</v>
      </c>
      <c r="H752" s="824">
        <v>4</v>
      </c>
      <c r="I752" s="824">
        <v>0</v>
      </c>
      <c r="J752" s="824">
        <v>0</v>
      </c>
      <c r="K752" s="825">
        <v>0</v>
      </c>
      <c r="L752" s="825">
        <v>0</v>
      </c>
      <c r="M752" s="824">
        <v>0</v>
      </c>
      <c r="N752" s="824">
        <v>0</v>
      </c>
      <c r="O752" s="824" t="e">
        <v>#DIV/0!</v>
      </c>
      <c r="P752" s="820">
        <f>Tabla1[[#This Row],[Ejec Real Acumu]]-Tabla1[[#This Row],[Proyec Ejec Acumul]]</f>
        <v>0</v>
      </c>
      <c r="Q752" s="820">
        <f>Tabla1[[#This Row],[Ejec Real Mes]]-Tabla1[[#This Row],[Program Entreg Mes]]</f>
        <v>0</v>
      </c>
    </row>
    <row r="753" spans="1:17">
      <c r="A753" s="824">
        <v>65</v>
      </c>
      <c r="B753" s="824" t="s">
        <v>2441</v>
      </c>
      <c r="C753" s="824" t="s">
        <v>2442</v>
      </c>
      <c r="D753" s="824" t="s">
        <v>68</v>
      </c>
      <c r="E753" s="824" t="s">
        <v>466</v>
      </c>
      <c r="F753" s="824">
        <v>8</v>
      </c>
      <c r="G753" s="824" t="s">
        <v>2450</v>
      </c>
      <c r="H753" s="824">
        <v>1</v>
      </c>
      <c r="I753" s="824">
        <v>1</v>
      </c>
      <c r="J753" s="824">
        <v>1</v>
      </c>
      <c r="K753" s="825">
        <v>1</v>
      </c>
      <c r="L753" s="825">
        <v>1</v>
      </c>
      <c r="M753" s="824">
        <v>0</v>
      </c>
      <c r="N753" s="824">
        <v>0</v>
      </c>
      <c r="O753" s="824" t="e">
        <v>#DIV/0!</v>
      </c>
      <c r="P753" s="820">
        <f>Tabla1[[#This Row],[Ejec Real Acumu]]-Tabla1[[#This Row],[Proyec Ejec Acumul]]</f>
        <v>0</v>
      </c>
      <c r="Q753" s="820">
        <f>Tabla1[[#This Row],[Ejec Real Mes]]-Tabla1[[#This Row],[Program Entreg Mes]]</f>
        <v>0</v>
      </c>
    </row>
    <row r="754" spans="1:17">
      <c r="A754" s="824">
        <v>66</v>
      </c>
      <c r="B754" s="824" t="s">
        <v>2441</v>
      </c>
      <c r="C754" s="824" t="s">
        <v>2442</v>
      </c>
      <c r="D754" s="824" t="s">
        <v>68</v>
      </c>
      <c r="E754" s="824" t="s">
        <v>2312</v>
      </c>
      <c r="F754" s="824">
        <v>8</v>
      </c>
      <c r="G754" s="824" t="s">
        <v>2450</v>
      </c>
      <c r="H754" s="824">
        <v>1</v>
      </c>
      <c r="I754" s="824">
        <v>0</v>
      </c>
      <c r="J754" s="824">
        <v>0</v>
      </c>
      <c r="K754" s="825">
        <v>0</v>
      </c>
      <c r="L754" s="825">
        <v>0</v>
      </c>
      <c r="M754" s="824">
        <v>0</v>
      </c>
      <c r="N754" s="824">
        <v>0</v>
      </c>
      <c r="O754" s="824" t="e">
        <v>#DIV/0!</v>
      </c>
      <c r="P754" s="820">
        <f>Tabla1[[#This Row],[Ejec Real Acumu]]-Tabla1[[#This Row],[Proyec Ejec Acumul]]</f>
        <v>0</v>
      </c>
      <c r="Q754" s="820">
        <f>Tabla1[[#This Row],[Ejec Real Mes]]-Tabla1[[#This Row],[Program Entreg Mes]]</f>
        <v>0</v>
      </c>
    </row>
    <row r="755" spans="1:17">
      <c r="A755" s="824">
        <v>67</v>
      </c>
      <c r="B755" s="824" t="s">
        <v>2441</v>
      </c>
      <c r="C755" s="824" t="s">
        <v>2442</v>
      </c>
      <c r="D755" s="824" t="s">
        <v>68</v>
      </c>
      <c r="E755" s="824" t="s">
        <v>2314</v>
      </c>
      <c r="F755" s="824">
        <v>8</v>
      </c>
      <c r="G755" s="824" t="s">
        <v>2450</v>
      </c>
      <c r="H755" s="824">
        <v>1</v>
      </c>
      <c r="I755" s="824">
        <v>0</v>
      </c>
      <c r="J755" s="824">
        <v>0</v>
      </c>
      <c r="K755" s="825">
        <v>0</v>
      </c>
      <c r="L755" s="825">
        <v>0</v>
      </c>
      <c r="M755" s="824">
        <v>0</v>
      </c>
      <c r="N755" s="824">
        <v>0</v>
      </c>
      <c r="O755" s="824" t="e">
        <v>#DIV/0!</v>
      </c>
      <c r="P755" s="820">
        <f>Tabla1[[#This Row],[Ejec Real Acumu]]-Tabla1[[#This Row],[Proyec Ejec Acumul]]</f>
        <v>0</v>
      </c>
      <c r="Q755" s="820">
        <f>Tabla1[[#This Row],[Ejec Real Mes]]-Tabla1[[#This Row],[Program Entreg Mes]]</f>
        <v>0</v>
      </c>
    </row>
    <row r="756" spans="1:17">
      <c r="A756" s="824">
        <v>68</v>
      </c>
      <c r="B756" s="824" t="s">
        <v>2441</v>
      </c>
      <c r="C756" s="824" t="s">
        <v>2442</v>
      </c>
      <c r="D756" s="824" t="s">
        <v>68</v>
      </c>
      <c r="E756" s="824" t="s">
        <v>2316</v>
      </c>
      <c r="F756" s="824">
        <v>8</v>
      </c>
      <c r="G756" s="824" t="s">
        <v>2450</v>
      </c>
      <c r="H756" s="824">
        <v>22</v>
      </c>
      <c r="I756" s="824">
        <v>0</v>
      </c>
      <c r="J756" s="824">
        <v>0</v>
      </c>
      <c r="K756" s="825">
        <v>0</v>
      </c>
      <c r="L756" s="825">
        <v>0</v>
      </c>
      <c r="M756" s="824">
        <v>0</v>
      </c>
      <c r="N756" s="824">
        <v>0</v>
      </c>
      <c r="O756" s="824" t="e">
        <v>#DIV/0!</v>
      </c>
      <c r="P756" s="820">
        <f>Tabla1[[#This Row],[Ejec Real Acumu]]-Tabla1[[#This Row],[Proyec Ejec Acumul]]</f>
        <v>0</v>
      </c>
      <c r="Q756" s="820">
        <f>Tabla1[[#This Row],[Ejec Real Mes]]-Tabla1[[#This Row],[Program Entreg Mes]]</f>
        <v>0</v>
      </c>
    </row>
    <row r="757" spans="1:17">
      <c r="A757" s="824">
        <v>69</v>
      </c>
      <c r="B757" s="824" t="s">
        <v>2441</v>
      </c>
      <c r="C757" s="824" t="s">
        <v>2442</v>
      </c>
      <c r="D757" s="824" t="s">
        <v>46</v>
      </c>
      <c r="E757" s="824" t="s">
        <v>43</v>
      </c>
      <c r="F757" s="824">
        <v>8</v>
      </c>
      <c r="G757" s="824" t="s">
        <v>2450</v>
      </c>
      <c r="H757" s="824">
        <v>15</v>
      </c>
      <c r="I757" s="824">
        <v>8</v>
      </c>
      <c r="J757" s="824">
        <v>8</v>
      </c>
      <c r="K757" s="825">
        <v>0.53333333333333333</v>
      </c>
      <c r="L757" s="825">
        <v>0.53333333333333333</v>
      </c>
      <c r="M757" s="824">
        <v>1</v>
      </c>
      <c r="N757" s="824">
        <v>1</v>
      </c>
      <c r="O757" s="824">
        <v>1</v>
      </c>
      <c r="P757" s="820">
        <f>Tabla1[[#This Row],[Ejec Real Acumu]]-Tabla1[[#This Row],[Proyec Ejec Acumul]]</f>
        <v>0</v>
      </c>
      <c r="Q757" s="820">
        <f>Tabla1[[#This Row],[Ejec Real Mes]]-Tabla1[[#This Row],[Program Entreg Mes]]</f>
        <v>0</v>
      </c>
    </row>
    <row r="758" spans="1:17">
      <c r="A758" s="824">
        <v>70</v>
      </c>
      <c r="B758" s="824" t="s">
        <v>2441</v>
      </c>
      <c r="C758" s="824" t="s">
        <v>2442</v>
      </c>
      <c r="D758" s="824" t="s">
        <v>46</v>
      </c>
      <c r="E758" s="824" t="s">
        <v>2329</v>
      </c>
      <c r="F758" s="824">
        <v>8</v>
      </c>
      <c r="G758" s="824" t="s">
        <v>2450</v>
      </c>
      <c r="H758" s="824">
        <v>3</v>
      </c>
      <c r="I758" s="824">
        <v>1</v>
      </c>
      <c r="J758" s="824">
        <v>1</v>
      </c>
      <c r="K758" s="825">
        <v>0.33333333333333331</v>
      </c>
      <c r="L758" s="825">
        <v>0.33333333333333331</v>
      </c>
      <c r="M758" s="824">
        <v>1</v>
      </c>
      <c r="N758" s="824">
        <v>1</v>
      </c>
      <c r="O758" s="824">
        <v>1</v>
      </c>
      <c r="P758" s="820">
        <f>Tabla1[[#This Row],[Ejec Real Acumu]]-Tabla1[[#This Row],[Proyec Ejec Acumul]]</f>
        <v>0</v>
      </c>
      <c r="Q758" s="820">
        <f>Tabla1[[#This Row],[Ejec Real Mes]]-Tabla1[[#This Row],[Program Entreg Mes]]</f>
        <v>0</v>
      </c>
    </row>
    <row r="759" spans="1:17">
      <c r="A759" s="824">
        <v>71</v>
      </c>
      <c r="B759" s="824" t="s">
        <v>2441</v>
      </c>
      <c r="C759" s="824" t="s">
        <v>2442</v>
      </c>
      <c r="D759" s="824" t="s">
        <v>46</v>
      </c>
      <c r="E759" s="824" t="s">
        <v>121</v>
      </c>
      <c r="F759" s="824">
        <v>8</v>
      </c>
      <c r="G759" s="824" t="s">
        <v>2450</v>
      </c>
      <c r="H759" s="824">
        <v>1</v>
      </c>
      <c r="I759" s="824">
        <v>0</v>
      </c>
      <c r="J759" s="824">
        <v>0</v>
      </c>
      <c r="K759" s="825">
        <v>0</v>
      </c>
      <c r="L759" s="825">
        <v>0</v>
      </c>
      <c r="M759" s="824">
        <v>0</v>
      </c>
      <c r="N759" s="824">
        <v>0</v>
      </c>
      <c r="O759" s="824" t="e">
        <v>#DIV/0!</v>
      </c>
      <c r="P759" s="820">
        <f>Tabla1[[#This Row],[Ejec Real Acumu]]-Tabla1[[#This Row],[Proyec Ejec Acumul]]</f>
        <v>0</v>
      </c>
      <c r="Q759" s="820">
        <f>Tabla1[[#This Row],[Ejec Real Mes]]-Tabla1[[#This Row],[Program Entreg Mes]]</f>
        <v>0</v>
      </c>
    </row>
    <row r="760" spans="1:17">
      <c r="A760" s="824">
        <v>72</v>
      </c>
      <c r="B760" s="824" t="s">
        <v>2441</v>
      </c>
      <c r="C760" s="824" t="s">
        <v>2442</v>
      </c>
      <c r="D760" s="824" t="s">
        <v>46</v>
      </c>
      <c r="E760" s="824" t="s">
        <v>131</v>
      </c>
      <c r="F760" s="824">
        <v>8</v>
      </c>
      <c r="G760" s="824" t="s">
        <v>2450</v>
      </c>
      <c r="H760" s="824">
        <v>4</v>
      </c>
      <c r="I760" s="824">
        <v>2</v>
      </c>
      <c r="J760" s="824">
        <v>3</v>
      </c>
      <c r="K760" s="825">
        <v>0.5</v>
      </c>
      <c r="L760" s="825">
        <v>0.75</v>
      </c>
      <c r="M760" s="824">
        <v>0</v>
      </c>
      <c r="N760" s="824">
        <v>0</v>
      </c>
      <c r="O760" s="824" t="e">
        <v>#DIV/0!</v>
      </c>
      <c r="P760" s="820">
        <f>Tabla1[[#This Row],[Ejec Real Acumu]]-Tabla1[[#This Row],[Proyec Ejec Acumul]]</f>
        <v>1</v>
      </c>
      <c r="Q760" s="820">
        <f>Tabla1[[#This Row],[Ejec Real Mes]]-Tabla1[[#This Row],[Program Entreg Mes]]</f>
        <v>0</v>
      </c>
    </row>
    <row r="761" spans="1:17">
      <c r="A761" s="824">
        <v>73</v>
      </c>
      <c r="B761" s="824" t="s">
        <v>2441</v>
      </c>
      <c r="C761" s="824" t="s">
        <v>2442</v>
      </c>
      <c r="D761" s="824" t="s">
        <v>46</v>
      </c>
      <c r="E761" s="824" t="s">
        <v>2333</v>
      </c>
      <c r="F761" s="824">
        <v>8</v>
      </c>
      <c r="G761" s="824" t="s">
        <v>2450</v>
      </c>
      <c r="H761" s="824">
        <v>3</v>
      </c>
      <c r="I761" s="824">
        <v>2</v>
      </c>
      <c r="J761" s="824">
        <v>2</v>
      </c>
      <c r="K761" s="825">
        <v>0.66666666666666663</v>
      </c>
      <c r="L761" s="825">
        <v>0.66666666666666663</v>
      </c>
      <c r="M761" s="824">
        <v>1</v>
      </c>
      <c r="N761" s="824">
        <v>1</v>
      </c>
      <c r="O761" s="824">
        <v>1</v>
      </c>
      <c r="P761" s="820">
        <f>Tabla1[[#This Row],[Ejec Real Acumu]]-Tabla1[[#This Row],[Proyec Ejec Acumul]]</f>
        <v>0</v>
      </c>
      <c r="Q761" s="820">
        <f>Tabla1[[#This Row],[Ejec Real Mes]]-Tabla1[[#This Row],[Program Entreg Mes]]</f>
        <v>0</v>
      </c>
    </row>
    <row r="762" spans="1:17">
      <c r="A762" s="824">
        <v>74</v>
      </c>
      <c r="B762" s="824" t="s">
        <v>2441</v>
      </c>
      <c r="C762" s="824" t="s">
        <v>2442</v>
      </c>
      <c r="D762" s="824" t="s">
        <v>46</v>
      </c>
      <c r="E762" s="824" t="s">
        <v>2337</v>
      </c>
      <c r="F762" s="824">
        <v>8</v>
      </c>
      <c r="G762" s="824" t="s">
        <v>2450</v>
      </c>
      <c r="H762" s="824">
        <v>2</v>
      </c>
      <c r="I762" s="824">
        <v>0</v>
      </c>
      <c r="J762" s="824">
        <v>0</v>
      </c>
      <c r="K762" s="825">
        <v>0</v>
      </c>
      <c r="L762" s="825">
        <v>0</v>
      </c>
      <c r="M762" s="824">
        <v>0</v>
      </c>
      <c r="N762" s="824">
        <v>0</v>
      </c>
      <c r="O762" s="824" t="e">
        <v>#DIV/0!</v>
      </c>
      <c r="P762" s="820">
        <f>Tabla1[[#This Row],[Ejec Real Acumu]]-Tabla1[[#This Row],[Proyec Ejec Acumul]]</f>
        <v>0</v>
      </c>
      <c r="Q762" s="820">
        <f>Tabla1[[#This Row],[Ejec Real Mes]]-Tabla1[[#This Row],[Program Entreg Mes]]</f>
        <v>0</v>
      </c>
    </row>
    <row r="763" spans="1:17">
      <c r="A763" s="824">
        <v>75</v>
      </c>
      <c r="B763" s="824" t="s">
        <v>2441</v>
      </c>
      <c r="C763" s="824" t="s">
        <v>2442</v>
      </c>
      <c r="D763" s="824" t="s">
        <v>46</v>
      </c>
      <c r="E763" s="824" t="s">
        <v>143</v>
      </c>
      <c r="F763" s="824">
        <v>8</v>
      </c>
      <c r="G763" s="824" t="s">
        <v>2450</v>
      </c>
      <c r="H763" s="824">
        <v>4</v>
      </c>
      <c r="I763" s="824">
        <v>3</v>
      </c>
      <c r="J763" s="824">
        <v>5</v>
      </c>
      <c r="K763" s="825">
        <v>0.75</v>
      </c>
      <c r="L763" s="825">
        <v>1.25</v>
      </c>
      <c r="M763" s="824">
        <v>0</v>
      </c>
      <c r="N763" s="824">
        <v>0</v>
      </c>
      <c r="O763" s="824" t="e">
        <v>#DIV/0!</v>
      </c>
      <c r="P763" s="820">
        <f>Tabla1[[#This Row],[Ejec Real Acumu]]-Tabla1[[#This Row],[Proyec Ejec Acumul]]</f>
        <v>2</v>
      </c>
      <c r="Q763" s="820">
        <f>Tabla1[[#This Row],[Ejec Real Mes]]-Tabla1[[#This Row],[Program Entreg Mes]]</f>
        <v>0</v>
      </c>
    </row>
    <row r="764" spans="1:17">
      <c r="A764" s="824">
        <v>76</v>
      </c>
      <c r="B764" s="824" t="s">
        <v>2441</v>
      </c>
      <c r="C764" s="824" t="s">
        <v>2442</v>
      </c>
      <c r="D764" s="824" t="s">
        <v>46</v>
      </c>
      <c r="E764" s="824" t="s">
        <v>2341</v>
      </c>
      <c r="F764" s="824">
        <v>8</v>
      </c>
      <c r="G764" s="824" t="s">
        <v>2450</v>
      </c>
      <c r="H764" s="824">
        <v>1</v>
      </c>
      <c r="I764" s="824">
        <v>0</v>
      </c>
      <c r="J764" s="824">
        <v>0</v>
      </c>
      <c r="K764" s="825">
        <v>0</v>
      </c>
      <c r="L764" s="825">
        <v>0</v>
      </c>
      <c r="M764" s="824">
        <v>0</v>
      </c>
      <c r="N764" s="824">
        <v>0</v>
      </c>
      <c r="O764" s="824" t="e">
        <v>#DIV/0!</v>
      </c>
      <c r="P764" s="820">
        <f>Tabla1[[#This Row],[Ejec Real Acumu]]-Tabla1[[#This Row],[Proyec Ejec Acumul]]</f>
        <v>0</v>
      </c>
      <c r="Q764" s="820">
        <f>Tabla1[[#This Row],[Ejec Real Mes]]-Tabla1[[#This Row],[Program Entreg Mes]]</f>
        <v>0</v>
      </c>
    </row>
    <row r="765" spans="1:17">
      <c r="A765" s="824">
        <v>77</v>
      </c>
      <c r="B765" s="824" t="s">
        <v>2441</v>
      </c>
      <c r="C765" s="824" t="s">
        <v>2442</v>
      </c>
      <c r="D765" s="824" t="s">
        <v>46</v>
      </c>
      <c r="E765" s="824" t="s">
        <v>2342</v>
      </c>
      <c r="F765" s="824">
        <v>8</v>
      </c>
      <c r="G765" s="824" t="s">
        <v>2450</v>
      </c>
      <c r="H765" s="824">
        <v>10</v>
      </c>
      <c r="I765" s="824">
        <v>4</v>
      </c>
      <c r="J765" s="824">
        <v>4</v>
      </c>
      <c r="K765" s="825">
        <v>0.4</v>
      </c>
      <c r="L765" s="825">
        <v>0.4</v>
      </c>
      <c r="M765" s="824">
        <v>0</v>
      </c>
      <c r="N765" s="824">
        <v>0</v>
      </c>
      <c r="O765" s="824" t="e">
        <v>#DIV/0!</v>
      </c>
      <c r="P765" s="820">
        <f>Tabla1[[#This Row],[Ejec Real Acumu]]-Tabla1[[#This Row],[Proyec Ejec Acumul]]</f>
        <v>0</v>
      </c>
      <c r="Q765" s="820">
        <f>Tabla1[[#This Row],[Ejec Real Mes]]-Tabla1[[#This Row],[Program Entreg Mes]]</f>
        <v>0</v>
      </c>
    </row>
    <row r="766" spans="1:17">
      <c r="A766" s="824">
        <v>78</v>
      </c>
      <c r="B766" s="824" t="s">
        <v>2441</v>
      </c>
      <c r="C766" s="824" t="s">
        <v>2442</v>
      </c>
      <c r="D766" s="824" t="s">
        <v>46</v>
      </c>
      <c r="E766" s="824" t="s">
        <v>423</v>
      </c>
      <c r="F766" s="824">
        <v>8</v>
      </c>
      <c r="G766" s="824" t="s">
        <v>2450</v>
      </c>
      <c r="H766" s="824">
        <v>80</v>
      </c>
      <c r="I766" s="824">
        <v>45</v>
      </c>
      <c r="J766" s="824">
        <v>98</v>
      </c>
      <c r="K766" s="825">
        <v>0.5625</v>
      </c>
      <c r="L766" s="825">
        <v>1.2250000000000001</v>
      </c>
      <c r="M766" s="824">
        <v>10</v>
      </c>
      <c r="N766" s="824">
        <v>28</v>
      </c>
      <c r="O766" s="824">
        <v>2.8</v>
      </c>
      <c r="P766" s="820">
        <f>Tabla1[[#This Row],[Ejec Real Acumu]]-Tabla1[[#This Row],[Proyec Ejec Acumul]]</f>
        <v>53</v>
      </c>
      <c r="Q766" s="820">
        <f>Tabla1[[#This Row],[Ejec Real Mes]]-Tabla1[[#This Row],[Program Entreg Mes]]</f>
        <v>18</v>
      </c>
    </row>
    <row r="767" spans="1:17">
      <c r="A767" s="824">
        <v>79</v>
      </c>
      <c r="B767" s="824" t="s">
        <v>2441</v>
      </c>
      <c r="C767" s="824" t="s">
        <v>2442</v>
      </c>
      <c r="D767" s="824" t="s">
        <v>46</v>
      </c>
      <c r="E767" s="824" t="s">
        <v>429</v>
      </c>
      <c r="F767" s="824">
        <v>8</v>
      </c>
      <c r="G767" s="824" t="s">
        <v>2450</v>
      </c>
      <c r="H767" s="824">
        <v>2</v>
      </c>
      <c r="I767" s="824">
        <v>1</v>
      </c>
      <c r="J767" s="824">
        <v>1</v>
      </c>
      <c r="K767" s="825">
        <v>0.5</v>
      </c>
      <c r="L767" s="825">
        <v>0.5</v>
      </c>
      <c r="M767" s="824">
        <v>0</v>
      </c>
      <c r="N767" s="824">
        <v>0</v>
      </c>
      <c r="O767" s="824" t="e">
        <v>#DIV/0!</v>
      </c>
      <c r="P767" s="820">
        <f>Tabla1[[#This Row],[Ejec Real Acumu]]-Tabla1[[#This Row],[Proyec Ejec Acumul]]</f>
        <v>0</v>
      </c>
      <c r="Q767" s="820">
        <f>Tabla1[[#This Row],[Ejec Real Mes]]-Tabla1[[#This Row],[Program Entreg Mes]]</f>
        <v>0</v>
      </c>
    </row>
    <row r="768" spans="1:17">
      <c r="A768" s="824">
        <v>80</v>
      </c>
      <c r="B768" s="824" t="s">
        <v>2441</v>
      </c>
      <c r="C768" s="824" t="s">
        <v>2442</v>
      </c>
      <c r="D768" s="824" t="s">
        <v>46</v>
      </c>
      <c r="E768" s="824" t="s">
        <v>2358</v>
      </c>
      <c r="F768" s="824">
        <v>8</v>
      </c>
      <c r="G768" s="824" t="s">
        <v>2450</v>
      </c>
      <c r="H768" s="824">
        <v>3</v>
      </c>
      <c r="I768" s="824">
        <v>0</v>
      </c>
      <c r="J768" s="824">
        <v>0</v>
      </c>
      <c r="K768" s="825">
        <v>0</v>
      </c>
      <c r="L768" s="825">
        <v>0</v>
      </c>
      <c r="M768" s="824">
        <v>0</v>
      </c>
      <c r="N768" s="824">
        <v>0</v>
      </c>
      <c r="O768" s="824" t="e">
        <v>#DIV/0!</v>
      </c>
      <c r="P768" s="820">
        <f>Tabla1[[#This Row],[Ejec Real Acumu]]-Tabla1[[#This Row],[Proyec Ejec Acumul]]</f>
        <v>0</v>
      </c>
      <c r="Q768" s="820">
        <f>Tabla1[[#This Row],[Ejec Real Mes]]-Tabla1[[#This Row],[Program Entreg Mes]]</f>
        <v>0</v>
      </c>
    </row>
    <row r="769" spans="1:17">
      <c r="A769" s="824">
        <v>81</v>
      </c>
      <c r="B769" s="824" t="s">
        <v>2441</v>
      </c>
      <c r="C769" s="824" t="s">
        <v>2442</v>
      </c>
      <c r="D769" s="824" t="s">
        <v>46</v>
      </c>
      <c r="E769" s="824" t="s">
        <v>526</v>
      </c>
      <c r="F769" s="824">
        <v>8</v>
      </c>
      <c r="G769" s="824" t="s">
        <v>2450</v>
      </c>
      <c r="H769" s="824">
        <v>1</v>
      </c>
      <c r="I769" s="824">
        <v>0</v>
      </c>
      <c r="J769" s="824">
        <v>0</v>
      </c>
      <c r="K769" s="825">
        <v>0</v>
      </c>
      <c r="L769" s="825">
        <v>0</v>
      </c>
      <c r="M769" s="824">
        <v>0</v>
      </c>
      <c r="N769" s="824">
        <v>0</v>
      </c>
      <c r="O769" s="824" t="e">
        <v>#DIV/0!</v>
      </c>
      <c r="P769" s="820">
        <f>Tabla1[[#This Row],[Ejec Real Acumu]]-Tabla1[[#This Row],[Proyec Ejec Acumul]]</f>
        <v>0</v>
      </c>
      <c r="Q769" s="820">
        <f>Tabla1[[#This Row],[Ejec Real Mes]]-Tabla1[[#This Row],[Program Entreg Mes]]</f>
        <v>0</v>
      </c>
    </row>
    <row r="770" spans="1:17">
      <c r="A770" s="824">
        <v>82</v>
      </c>
      <c r="B770" s="824" t="s">
        <v>2441</v>
      </c>
      <c r="C770" s="824" t="s">
        <v>2442</v>
      </c>
      <c r="D770" s="824" t="s">
        <v>46</v>
      </c>
      <c r="E770" s="824" t="s">
        <v>2361</v>
      </c>
      <c r="F770" s="824">
        <v>8</v>
      </c>
      <c r="G770" s="824" t="s">
        <v>2450</v>
      </c>
      <c r="H770" s="824">
        <v>4</v>
      </c>
      <c r="I770" s="824">
        <v>1</v>
      </c>
      <c r="J770" s="824">
        <v>1</v>
      </c>
      <c r="K770" s="825">
        <v>0.25</v>
      </c>
      <c r="L770" s="825">
        <v>0.25</v>
      </c>
      <c r="M770" s="824">
        <v>0</v>
      </c>
      <c r="N770" s="824">
        <v>0</v>
      </c>
      <c r="O770" s="824" t="e">
        <v>#DIV/0!</v>
      </c>
      <c r="P770" s="820">
        <f>Tabla1[[#This Row],[Ejec Real Acumu]]-Tabla1[[#This Row],[Proyec Ejec Acumul]]</f>
        <v>0</v>
      </c>
      <c r="Q770" s="820">
        <f>Tabla1[[#This Row],[Ejec Real Mes]]-Tabla1[[#This Row],[Program Entreg Mes]]</f>
        <v>0</v>
      </c>
    </row>
    <row r="771" spans="1:17">
      <c r="A771" s="824">
        <v>83</v>
      </c>
      <c r="B771" s="824" t="s">
        <v>2441</v>
      </c>
      <c r="C771" s="824" t="s">
        <v>2442</v>
      </c>
      <c r="D771" s="824" t="s">
        <v>46</v>
      </c>
      <c r="E771" s="824" t="s">
        <v>2365</v>
      </c>
      <c r="F771" s="824">
        <v>8</v>
      </c>
      <c r="G771" s="824" t="s">
        <v>2450</v>
      </c>
      <c r="H771" s="824">
        <v>4</v>
      </c>
      <c r="I771" s="824">
        <v>3</v>
      </c>
      <c r="J771" s="824">
        <v>3</v>
      </c>
      <c r="K771" s="825">
        <v>0.75</v>
      </c>
      <c r="L771" s="825">
        <v>0.75</v>
      </c>
      <c r="M771" s="824">
        <v>1</v>
      </c>
      <c r="N771" s="824">
        <v>1</v>
      </c>
      <c r="O771" s="824">
        <v>1</v>
      </c>
      <c r="P771" s="820">
        <f>Tabla1[[#This Row],[Ejec Real Acumu]]-Tabla1[[#This Row],[Proyec Ejec Acumul]]</f>
        <v>0</v>
      </c>
      <c r="Q771" s="820">
        <f>Tabla1[[#This Row],[Ejec Real Mes]]-Tabla1[[#This Row],[Program Entreg Mes]]</f>
        <v>0</v>
      </c>
    </row>
    <row r="772" spans="1:17">
      <c r="A772" s="824">
        <v>84</v>
      </c>
      <c r="B772" s="824" t="s">
        <v>2441</v>
      </c>
      <c r="C772" s="824" t="s">
        <v>2442</v>
      </c>
      <c r="D772" s="824" t="s">
        <v>46</v>
      </c>
      <c r="E772" s="824" t="s">
        <v>2370</v>
      </c>
      <c r="F772" s="824">
        <v>8</v>
      </c>
      <c r="G772" s="824" t="s">
        <v>2450</v>
      </c>
      <c r="H772" s="824">
        <v>6</v>
      </c>
      <c r="I772" s="824">
        <v>2</v>
      </c>
      <c r="J772" s="824">
        <v>2</v>
      </c>
      <c r="K772" s="825">
        <v>0.33333333333333331</v>
      </c>
      <c r="L772" s="825">
        <v>0.33333333333333331</v>
      </c>
      <c r="M772" s="824">
        <v>0</v>
      </c>
      <c r="N772" s="824">
        <v>0</v>
      </c>
      <c r="O772" s="824" t="e">
        <v>#DIV/0!</v>
      </c>
      <c r="P772" s="820">
        <f>Tabla1[[#This Row],[Ejec Real Acumu]]-Tabla1[[#This Row],[Proyec Ejec Acumul]]</f>
        <v>0</v>
      </c>
      <c r="Q772" s="820">
        <f>Tabla1[[#This Row],[Ejec Real Mes]]-Tabla1[[#This Row],[Program Entreg Mes]]</f>
        <v>0</v>
      </c>
    </row>
    <row r="773" spans="1:17">
      <c r="A773" s="824">
        <v>85</v>
      </c>
      <c r="B773" s="824" t="s">
        <v>2441</v>
      </c>
      <c r="C773" s="824" t="s">
        <v>2442</v>
      </c>
      <c r="D773" s="824" t="s">
        <v>46</v>
      </c>
      <c r="E773" s="824" t="s">
        <v>573</v>
      </c>
      <c r="F773" s="824">
        <v>8</v>
      </c>
      <c r="G773" s="824" t="s">
        <v>2450</v>
      </c>
      <c r="H773" s="824">
        <v>6</v>
      </c>
      <c r="I773" s="824">
        <v>4</v>
      </c>
      <c r="J773" s="824">
        <v>4</v>
      </c>
      <c r="K773" s="825">
        <v>0.66666666666666663</v>
      </c>
      <c r="L773" s="825">
        <v>0.66666666666666663</v>
      </c>
      <c r="M773" s="824">
        <v>3</v>
      </c>
      <c r="N773" s="824">
        <v>3</v>
      </c>
      <c r="O773" s="824">
        <v>1</v>
      </c>
      <c r="P773" s="820">
        <f>Tabla1[[#This Row],[Ejec Real Acumu]]-Tabla1[[#This Row],[Proyec Ejec Acumul]]</f>
        <v>0</v>
      </c>
      <c r="Q773" s="820">
        <f>Tabla1[[#This Row],[Ejec Real Mes]]-Tabla1[[#This Row],[Program Entreg Mes]]</f>
        <v>0</v>
      </c>
    </row>
    <row r="774" spans="1:17">
      <c r="A774" s="824">
        <v>86</v>
      </c>
      <c r="B774" s="824" t="s">
        <v>2441</v>
      </c>
      <c r="C774" s="824" t="s">
        <v>2442</v>
      </c>
      <c r="D774" s="824" t="s">
        <v>46</v>
      </c>
      <c r="E774" s="824" t="s">
        <v>583</v>
      </c>
      <c r="F774" s="824">
        <v>8</v>
      </c>
      <c r="G774" s="824" t="s">
        <v>2450</v>
      </c>
      <c r="H774" s="824">
        <v>6</v>
      </c>
      <c r="I774" s="824">
        <v>2</v>
      </c>
      <c r="J774" s="824">
        <v>3</v>
      </c>
      <c r="K774" s="825">
        <v>0.33333333333333331</v>
      </c>
      <c r="L774" s="825">
        <v>0.5</v>
      </c>
      <c r="M774" s="824">
        <v>0</v>
      </c>
      <c r="N774" s="824">
        <v>0</v>
      </c>
      <c r="O774" s="824" t="e">
        <v>#DIV/0!</v>
      </c>
      <c r="P774" s="820">
        <f>Tabla1[[#This Row],[Ejec Real Acumu]]-Tabla1[[#This Row],[Proyec Ejec Acumul]]</f>
        <v>1</v>
      </c>
      <c r="Q774" s="820">
        <f>Tabla1[[#This Row],[Ejec Real Mes]]-Tabla1[[#This Row],[Program Entreg Mes]]</f>
        <v>0</v>
      </c>
    </row>
    <row r="775" spans="1:17">
      <c r="A775" s="824">
        <v>87</v>
      </c>
      <c r="B775" s="824" t="s">
        <v>2441</v>
      </c>
      <c r="C775" s="824" t="s">
        <v>2442</v>
      </c>
      <c r="D775" s="824" t="s">
        <v>764</v>
      </c>
      <c r="E775" s="824" t="s">
        <v>872</v>
      </c>
      <c r="F775" s="824">
        <v>8</v>
      </c>
      <c r="G775" s="824" t="s">
        <v>2450</v>
      </c>
      <c r="H775" s="824">
        <v>25</v>
      </c>
      <c r="I775" s="824">
        <v>14</v>
      </c>
      <c r="J775" s="824">
        <v>13</v>
      </c>
      <c r="K775" s="825">
        <v>0.56000000000000005</v>
      </c>
      <c r="L775" s="825">
        <v>0.52</v>
      </c>
      <c r="M775" s="824">
        <v>0</v>
      </c>
      <c r="N775" s="824">
        <v>0</v>
      </c>
      <c r="O775" s="824" t="e">
        <v>#DIV/0!</v>
      </c>
      <c r="P775" s="820">
        <f>Tabla1[[#This Row],[Ejec Real Acumu]]-Tabla1[[#This Row],[Proyec Ejec Acumul]]</f>
        <v>-1</v>
      </c>
      <c r="Q775" s="820">
        <f>Tabla1[[#This Row],[Ejec Real Mes]]-Tabla1[[#This Row],[Program Entreg Mes]]</f>
        <v>0</v>
      </c>
    </row>
    <row r="776" spans="1:17">
      <c r="A776" s="824">
        <v>88</v>
      </c>
      <c r="B776" s="824" t="s">
        <v>2441</v>
      </c>
      <c r="C776" s="824" t="s">
        <v>2442</v>
      </c>
      <c r="D776" s="824" t="s">
        <v>764</v>
      </c>
      <c r="E776" s="824" t="s">
        <v>2381</v>
      </c>
      <c r="F776" s="824">
        <v>8</v>
      </c>
      <c r="G776" s="824" t="s">
        <v>2450</v>
      </c>
      <c r="H776" s="824">
        <v>7</v>
      </c>
      <c r="I776" s="824">
        <v>1</v>
      </c>
      <c r="J776" s="824">
        <v>1</v>
      </c>
      <c r="K776" s="825">
        <v>0.14285714285714285</v>
      </c>
      <c r="L776" s="825">
        <v>0.14285714285714285</v>
      </c>
      <c r="M776" s="824">
        <v>0</v>
      </c>
      <c r="N776" s="824">
        <v>0</v>
      </c>
      <c r="O776" s="824" t="e">
        <v>#DIV/0!</v>
      </c>
      <c r="P776" s="820">
        <f>Tabla1[[#This Row],[Ejec Real Acumu]]-Tabla1[[#This Row],[Proyec Ejec Acumul]]</f>
        <v>0</v>
      </c>
      <c r="Q776" s="820">
        <f>Tabla1[[#This Row],[Ejec Real Mes]]-Tabla1[[#This Row],[Program Entreg Mes]]</f>
        <v>0</v>
      </c>
    </row>
    <row r="777" spans="1:17">
      <c r="A777" s="824">
        <v>89</v>
      </c>
      <c r="B777" s="824" t="s">
        <v>2441</v>
      </c>
      <c r="C777" s="824" t="s">
        <v>2442</v>
      </c>
      <c r="D777" s="824" t="s">
        <v>764</v>
      </c>
      <c r="E777" s="824" t="s">
        <v>2385</v>
      </c>
      <c r="F777" s="824">
        <v>8</v>
      </c>
      <c r="G777" s="824" t="s">
        <v>2450</v>
      </c>
      <c r="H777" s="824">
        <v>12</v>
      </c>
      <c r="I777" s="824">
        <v>6</v>
      </c>
      <c r="J777" s="824">
        <v>5</v>
      </c>
      <c r="K777" s="825">
        <v>0.5</v>
      </c>
      <c r="L777" s="825">
        <v>0.41666666666666669</v>
      </c>
      <c r="M777" s="824">
        <v>2</v>
      </c>
      <c r="N777" s="824">
        <v>1</v>
      </c>
      <c r="O777" s="824">
        <v>0.5</v>
      </c>
      <c r="P777" s="820">
        <f>Tabla1[[#This Row],[Ejec Real Acumu]]-Tabla1[[#This Row],[Proyec Ejec Acumul]]</f>
        <v>-1</v>
      </c>
      <c r="Q777" s="820">
        <f>Tabla1[[#This Row],[Ejec Real Mes]]-Tabla1[[#This Row],[Program Entreg Mes]]</f>
        <v>-1</v>
      </c>
    </row>
    <row r="778" spans="1:17">
      <c r="A778" s="824">
        <v>90</v>
      </c>
      <c r="B778" s="824" t="s">
        <v>2441</v>
      </c>
      <c r="C778" s="824" t="s">
        <v>2442</v>
      </c>
      <c r="D778" s="824" t="s">
        <v>764</v>
      </c>
      <c r="E778" s="824" t="s">
        <v>2392</v>
      </c>
      <c r="F778" s="824">
        <v>8</v>
      </c>
      <c r="G778" s="824" t="s">
        <v>2450</v>
      </c>
      <c r="H778" s="824">
        <v>32</v>
      </c>
      <c r="I778" s="824">
        <v>15</v>
      </c>
      <c r="J778" s="824">
        <v>15</v>
      </c>
      <c r="K778" s="825">
        <v>0.46875</v>
      </c>
      <c r="L778" s="825">
        <v>0.46875</v>
      </c>
      <c r="M778" s="824">
        <v>6</v>
      </c>
      <c r="N778" s="824">
        <v>6</v>
      </c>
      <c r="O778" s="824">
        <v>1</v>
      </c>
      <c r="P778" s="820">
        <f>Tabla1[[#This Row],[Ejec Real Acumu]]-Tabla1[[#This Row],[Proyec Ejec Acumul]]</f>
        <v>0</v>
      </c>
      <c r="Q778" s="820">
        <f>Tabla1[[#This Row],[Ejec Real Mes]]-Tabla1[[#This Row],[Program Entreg Mes]]</f>
        <v>0</v>
      </c>
    </row>
    <row r="779" spans="1:17">
      <c r="A779" s="824">
        <v>91</v>
      </c>
      <c r="B779" s="824" t="s">
        <v>2441</v>
      </c>
      <c r="C779" s="824" t="s">
        <v>2442</v>
      </c>
      <c r="D779" s="824" t="s">
        <v>764</v>
      </c>
      <c r="E779" s="824" t="s">
        <v>2398</v>
      </c>
      <c r="F779" s="824">
        <v>8</v>
      </c>
      <c r="G779" s="824" t="s">
        <v>2450</v>
      </c>
      <c r="H779" s="824">
        <v>4</v>
      </c>
      <c r="I779" s="824">
        <v>2</v>
      </c>
      <c r="J779" s="824">
        <v>2</v>
      </c>
      <c r="K779" s="825">
        <v>0.5</v>
      </c>
      <c r="L779" s="825">
        <v>0.5</v>
      </c>
      <c r="M779" s="824">
        <v>0</v>
      </c>
      <c r="N779" s="824">
        <v>0</v>
      </c>
      <c r="O779" s="824" t="e">
        <v>#DIV/0!</v>
      </c>
      <c r="P779" s="820">
        <f>Tabla1[[#This Row],[Ejec Real Acumu]]-Tabla1[[#This Row],[Proyec Ejec Acumul]]</f>
        <v>0</v>
      </c>
      <c r="Q779" s="820">
        <f>Tabla1[[#This Row],[Ejec Real Mes]]-Tabla1[[#This Row],[Program Entreg Mes]]</f>
        <v>0</v>
      </c>
    </row>
    <row r="780" spans="1:17">
      <c r="A780" s="824">
        <v>92</v>
      </c>
      <c r="B780" s="824" t="s">
        <v>2441</v>
      </c>
      <c r="C780" s="824" t="s">
        <v>2442</v>
      </c>
      <c r="D780" s="824" t="s">
        <v>46</v>
      </c>
      <c r="E780" s="824" t="s">
        <v>2402</v>
      </c>
      <c r="F780" s="824">
        <v>8</v>
      </c>
      <c r="G780" s="824" t="s">
        <v>2450</v>
      </c>
      <c r="H780" s="824">
        <v>1</v>
      </c>
      <c r="I780" s="824">
        <v>0</v>
      </c>
      <c r="J780" s="824">
        <v>0</v>
      </c>
      <c r="K780" s="825">
        <v>0</v>
      </c>
      <c r="L780" s="825">
        <v>0</v>
      </c>
      <c r="M780" s="824">
        <v>0</v>
      </c>
      <c r="N780" s="824">
        <v>0</v>
      </c>
      <c r="O780" s="824" t="e">
        <v>#DIV/0!</v>
      </c>
      <c r="P780" s="820">
        <f>Tabla1[[#This Row],[Ejec Real Acumu]]-Tabla1[[#This Row],[Proyec Ejec Acumul]]</f>
        <v>0</v>
      </c>
      <c r="Q780" s="820">
        <f>Tabla1[[#This Row],[Ejec Real Mes]]-Tabla1[[#This Row],[Program Entreg Mes]]</f>
        <v>0</v>
      </c>
    </row>
    <row r="781" spans="1:17">
      <c r="A781" s="824">
        <v>93</v>
      </c>
      <c r="B781" s="824" t="s">
        <v>2441</v>
      </c>
      <c r="C781" s="824" t="s">
        <v>2442</v>
      </c>
      <c r="D781" s="824" t="s">
        <v>764</v>
      </c>
      <c r="E781" s="824" t="s">
        <v>2404</v>
      </c>
      <c r="F781" s="824">
        <v>8</v>
      </c>
      <c r="G781" s="824" t="s">
        <v>2450</v>
      </c>
      <c r="H781" s="824">
        <v>4</v>
      </c>
      <c r="I781" s="824">
        <v>2</v>
      </c>
      <c r="J781" s="824">
        <v>2</v>
      </c>
      <c r="K781" s="825">
        <v>0.5</v>
      </c>
      <c r="L781" s="825">
        <v>0.5</v>
      </c>
      <c r="M781" s="824">
        <v>0</v>
      </c>
      <c r="N781" s="824">
        <v>0</v>
      </c>
      <c r="O781" s="824" t="e">
        <v>#DIV/0!</v>
      </c>
      <c r="P781" s="820">
        <f>Tabla1[[#This Row],[Ejec Real Acumu]]-Tabla1[[#This Row],[Proyec Ejec Acumul]]</f>
        <v>0</v>
      </c>
      <c r="Q781" s="820">
        <f>Tabla1[[#This Row],[Ejec Real Mes]]-Tabla1[[#This Row],[Program Entreg Mes]]</f>
        <v>0</v>
      </c>
    </row>
    <row r="782" spans="1:17">
      <c r="A782" s="824">
        <v>94</v>
      </c>
      <c r="B782" s="824" t="s">
        <v>2441</v>
      </c>
      <c r="C782" s="824" t="s">
        <v>2442</v>
      </c>
      <c r="D782" s="824" t="s">
        <v>46</v>
      </c>
      <c r="E782" s="824" t="s">
        <v>2409</v>
      </c>
      <c r="F782" s="824">
        <v>8</v>
      </c>
      <c r="G782" s="824" t="s">
        <v>2450</v>
      </c>
      <c r="H782" s="824">
        <v>4</v>
      </c>
      <c r="I782" s="824">
        <v>2</v>
      </c>
      <c r="J782" s="824">
        <v>2</v>
      </c>
      <c r="K782" s="825">
        <v>0.5</v>
      </c>
      <c r="L782" s="825">
        <v>0.5</v>
      </c>
      <c r="M782" s="824">
        <v>0</v>
      </c>
      <c r="N782" s="824">
        <v>0</v>
      </c>
      <c r="O782" s="824" t="e">
        <v>#DIV/0!</v>
      </c>
      <c r="P782" s="820">
        <f>Tabla1[[#This Row],[Ejec Real Acumu]]-Tabla1[[#This Row],[Proyec Ejec Acumul]]</f>
        <v>0</v>
      </c>
      <c r="Q782" s="820">
        <f>Tabla1[[#This Row],[Ejec Real Mes]]-Tabla1[[#This Row],[Program Entreg Mes]]</f>
        <v>0</v>
      </c>
    </row>
    <row r="783" spans="1:17">
      <c r="A783" s="824">
        <v>95</v>
      </c>
      <c r="B783" s="824" t="s">
        <v>2441</v>
      </c>
      <c r="C783" s="824" t="s">
        <v>2442</v>
      </c>
      <c r="D783" s="824" t="s">
        <v>688</v>
      </c>
      <c r="E783" s="824" t="s">
        <v>2413</v>
      </c>
      <c r="F783" s="824">
        <v>8</v>
      </c>
      <c r="G783" s="824" t="s">
        <v>2450</v>
      </c>
      <c r="H783" s="824">
        <v>4</v>
      </c>
      <c r="I783" s="824">
        <v>2</v>
      </c>
      <c r="J783" s="824">
        <v>2</v>
      </c>
      <c r="K783" s="825">
        <v>0.5</v>
      </c>
      <c r="L783" s="825">
        <v>0.5</v>
      </c>
      <c r="M783" s="824">
        <v>0</v>
      </c>
      <c r="N783" s="824">
        <v>0</v>
      </c>
      <c r="O783" s="824" t="e">
        <v>#DIV/0!</v>
      </c>
      <c r="P783" s="820">
        <f>Tabla1[[#This Row],[Ejec Real Acumu]]-Tabla1[[#This Row],[Proyec Ejec Acumul]]</f>
        <v>0</v>
      </c>
      <c r="Q783" s="820">
        <f>Tabla1[[#This Row],[Ejec Real Mes]]-Tabla1[[#This Row],[Program Entreg Mes]]</f>
        <v>0</v>
      </c>
    </row>
    <row r="784" spans="1:17">
      <c r="A784" s="824">
        <v>96</v>
      </c>
      <c r="B784" s="824" t="s">
        <v>2441</v>
      </c>
      <c r="C784" s="824" t="s">
        <v>2442</v>
      </c>
      <c r="D784" s="824" t="s">
        <v>68</v>
      </c>
      <c r="E784" s="824" t="s">
        <v>2416</v>
      </c>
      <c r="F784" s="824">
        <v>8</v>
      </c>
      <c r="G784" s="824" t="s">
        <v>2450</v>
      </c>
      <c r="H784" s="824">
        <v>4</v>
      </c>
      <c r="I784" s="824">
        <v>2</v>
      </c>
      <c r="J784" s="824">
        <v>2</v>
      </c>
      <c r="K784" s="825">
        <v>0.5</v>
      </c>
      <c r="L784" s="825">
        <v>0.5</v>
      </c>
      <c r="M784" s="824">
        <v>0</v>
      </c>
      <c r="N784" s="824">
        <v>0</v>
      </c>
      <c r="O784" s="824" t="e">
        <v>#DIV/0!</v>
      </c>
      <c r="P784" s="820">
        <f>Tabla1[[#This Row],[Ejec Real Acumu]]-Tabla1[[#This Row],[Proyec Ejec Acumul]]</f>
        <v>0</v>
      </c>
      <c r="Q784" s="820">
        <f>Tabla1[[#This Row],[Ejec Real Mes]]-Tabla1[[#This Row],[Program Entreg Mes]]</f>
        <v>0</v>
      </c>
    </row>
    <row r="785" spans="1:17">
      <c r="A785" s="824">
        <v>97</v>
      </c>
      <c r="B785" s="824" t="s">
        <v>2441</v>
      </c>
      <c r="C785" s="824" t="s">
        <v>2442</v>
      </c>
      <c r="D785" s="824" t="s">
        <v>688</v>
      </c>
      <c r="E785" s="824" t="s">
        <v>2421</v>
      </c>
      <c r="F785" s="824">
        <v>8</v>
      </c>
      <c r="G785" s="824" t="s">
        <v>2450</v>
      </c>
      <c r="H785" s="824">
        <v>4</v>
      </c>
      <c r="I785" s="824">
        <v>2</v>
      </c>
      <c r="J785" s="824">
        <v>2</v>
      </c>
      <c r="K785" s="825">
        <v>0.5</v>
      </c>
      <c r="L785" s="825">
        <v>0.5</v>
      </c>
      <c r="M785" s="824">
        <v>0</v>
      </c>
      <c r="N785" s="824">
        <v>0</v>
      </c>
      <c r="O785" s="824" t="e">
        <v>#DIV/0!</v>
      </c>
      <c r="P785" s="820">
        <f>Tabla1[[#This Row],[Ejec Real Acumu]]-Tabla1[[#This Row],[Proyec Ejec Acumul]]</f>
        <v>0</v>
      </c>
      <c r="Q785" s="820">
        <f>Tabla1[[#This Row],[Ejec Real Mes]]-Tabla1[[#This Row],[Program Entreg Mes]]</f>
        <v>0</v>
      </c>
    </row>
    <row r="786" spans="1:17">
      <c r="A786" s="824">
        <v>98</v>
      </c>
      <c r="B786" s="824" t="s">
        <v>2441</v>
      </c>
      <c r="C786" s="824" t="s">
        <v>2442</v>
      </c>
      <c r="D786" s="824" t="s">
        <v>68</v>
      </c>
      <c r="E786" s="824" t="s">
        <v>2422</v>
      </c>
      <c r="F786" s="824">
        <v>8</v>
      </c>
      <c r="G786" s="824" t="s">
        <v>2450</v>
      </c>
      <c r="H786" s="824">
        <v>2</v>
      </c>
      <c r="I786" s="824">
        <v>0</v>
      </c>
      <c r="J786" s="824">
        <v>0</v>
      </c>
      <c r="K786" s="825">
        <v>0</v>
      </c>
      <c r="L786" s="825">
        <v>0</v>
      </c>
      <c r="M786" s="824">
        <v>0</v>
      </c>
      <c r="N786" s="824">
        <v>0</v>
      </c>
      <c r="O786" s="824" t="e">
        <v>#DIV/0!</v>
      </c>
      <c r="P786" s="820">
        <f>Tabla1[[#This Row],[Ejec Real Acumu]]-Tabla1[[#This Row],[Proyec Ejec Acumul]]</f>
        <v>0</v>
      </c>
      <c r="Q786" s="820">
        <f>Tabla1[[#This Row],[Ejec Real Mes]]-Tabla1[[#This Row],[Program Entreg Mes]]</f>
        <v>0</v>
      </c>
    </row>
    <row r="787" spans="1:17">
      <c r="A787" s="824">
        <v>1</v>
      </c>
      <c r="B787" s="824" t="s">
        <v>2441</v>
      </c>
      <c r="C787" s="824" t="s">
        <v>2442</v>
      </c>
      <c r="D787" s="824" t="s">
        <v>63</v>
      </c>
      <c r="E787" s="824" t="s">
        <v>2112</v>
      </c>
      <c r="F787" s="824">
        <v>9</v>
      </c>
      <c r="G787" s="824" t="s">
        <v>2451</v>
      </c>
      <c r="H787" s="824">
        <v>1</v>
      </c>
      <c r="I787" s="824">
        <v>0</v>
      </c>
      <c r="J787" s="824">
        <v>0</v>
      </c>
      <c r="K787" s="825">
        <v>0</v>
      </c>
      <c r="L787" s="825">
        <v>0</v>
      </c>
      <c r="M787" s="824">
        <v>0</v>
      </c>
      <c r="N787" s="824">
        <v>0</v>
      </c>
      <c r="O787" s="824" t="e">
        <v>#DIV/0!</v>
      </c>
      <c r="P787" s="820">
        <f>Tabla1[[#This Row],[Ejec Real Acumu]]-Tabla1[[#This Row],[Proyec Ejec Acumul]]</f>
        <v>0</v>
      </c>
      <c r="Q787" s="820">
        <f>Tabla1[[#This Row],[Ejec Real Mes]]-Tabla1[[#This Row],[Program Entreg Mes]]</f>
        <v>0</v>
      </c>
    </row>
    <row r="788" spans="1:17">
      <c r="A788" s="824">
        <v>2</v>
      </c>
      <c r="B788" s="824" t="s">
        <v>2441</v>
      </c>
      <c r="C788" s="824" t="s">
        <v>2442</v>
      </c>
      <c r="D788" s="824" t="s">
        <v>63</v>
      </c>
      <c r="E788" s="824" t="s">
        <v>108</v>
      </c>
      <c r="F788" s="824">
        <v>9</v>
      </c>
      <c r="G788" s="824" t="s">
        <v>2451</v>
      </c>
      <c r="H788" s="824">
        <v>1</v>
      </c>
      <c r="I788" s="824">
        <v>0</v>
      </c>
      <c r="J788" s="824">
        <v>0</v>
      </c>
      <c r="K788" s="825">
        <v>0</v>
      </c>
      <c r="L788" s="825">
        <v>0</v>
      </c>
      <c r="M788" s="824">
        <v>0</v>
      </c>
      <c r="N788" s="824">
        <v>0</v>
      </c>
      <c r="O788" s="824" t="e">
        <v>#DIV/0!</v>
      </c>
      <c r="P788" s="820">
        <f>Tabla1[[#This Row],[Ejec Real Acumu]]-Tabla1[[#This Row],[Proyec Ejec Acumul]]</f>
        <v>0</v>
      </c>
      <c r="Q788" s="820">
        <f>Tabla1[[#This Row],[Ejec Real Mes]]-Tabla1[[#This Row],[Program Entreg Mes]]</f>
        <v>0</v>
      </c>
    </row>
    <row r="789" spans="1:17">
      <c r="A789" s="824">
        <v>3</v>
      </c>
      <c r="B789" s="824" t="s">
        <v>2441</v>
      </c>
      <c r="C789" s="824" t="s">
        <v>2442</v>
      </c>
      <c r="D789" s="824" t="s">
        <v>63</v>
      </c>
      <c r="E789" s="824" t="s">
        <v>2114</v>
      </c>
      <c r="F789" s="824">
        <v>9</v>
      </c>
      <c r="G789" s="824" t="s">
        <v>2451</v>
      </c>
      <c r="H789" s="824">
        <v>4</v>
      </c>
      <c r="I789" s="824">
        <v>3</v>
      </c>
      <c r="J789" s="824">
        <v>3</v>
      </c>
      <c r="K789" s="825">
        <v>0.75</v>
      </c>
      <c r="L789" s="825">
        <v>0.75</v>
      </c>
      <c r="M789" s="824">
        <v>1</v>
      </c>
      <c r="N789" s="824">
        <v>1</v>
      </c>
      <c r="O789" s="824">
        <v>1</v>
      </c>
      <c r="P789" s="820">
        <f>Tabla1[[#This Row],[Ejec Real Acumu]]-Tabla1[[#This Row],[Proyec Ejec Acumul]]</f>
        <v>0</v>
      </c>
      <c r="Q789" s="820">
        <f>Tabla1[[#This Row],[Ejec Real Mes]]-Tabla1[[#This Row],[Program Entreg Mes]]</f>
        <v>0</v>
      </c>
    </row>
    <row r="790" spans="1:17">
      <c r="A790" s="824">
        <v>4</v>
      </c>
      <c r="B790" s="824" t="s">
        <v>2441</v>
      </c>
      <c r="C790" s="824" t="s">
        <v>2442</v>
      </c>
      <c r="D790" s="824" t="s">
        <v>688</v>
      </c>
      <c r="E790" s="824" t="s">
        <v>685</v>
      </c>
      <c r="F790" s="824">
        <v>9</v>
      </c>
      <c r="G790" s="824" t="s">
        <v>2451</v>
      </c>
      <c r="H790" s="824">
        <v>4</v>
      </c>
      <c r="I790" s="824">
        <v>3</v>
      </c>
      <c r="J790" s="824">
        <v>3</v>
      </c>
      <c r="K790" s="825">
        <v>0.75</v>
      </c>
      <c r="L790" s="825">
        <v>0.75</v>
      </c>
      <c r="M790" s="824">
        <v>1</v>
      </c>
      <c r="N790" s="824">
        <v>1</v>
      </c>
      <c r="O790" s="824">
        <v>1</v>
      </c>
      <c r="P790" s="820">
        <f>Tabla1[[#This Row],[Ejec Real Acumu]]-Tabla1[[#This Row],[Proyec Ejec Acumul]]</f>
        <v>0</v>
      </c>
      <c r="Q790" s="820">
        <f>Tabla1[[#This Row],[Ejec Real Mes]]-Tabla1[[#This Row],[Program Entreg Mes]]</f>
        <v>0</v>
      </c>
    </row>
    <row r="791" spans="1:17">
      <c r="A791" s="824">
        <v>5</v>
      </c>
      <c r="B791" s="824" t="s">
        <v>2441</v>
      </c>
      <c r="C791" s="824" t="s">
        <v>2442</v>
      </c>
      <c r="D791" s="824" t="s">
        <v>688</v>
      </c>
      <c r="E791" s="824" t="s">
        <v>695</v>
      </c>
      <c r="F791" s="824">
        <v>9</v>
      </c>
      <c r="G791" s="824" t="s">
        <v>2451</v>
      </c>
      <c r="H791" s="824">
        <v>2</v>
      </c>
      <c r="I791" s="824">
        <v>1</v>
      </c>
      <c r="J791" s="824">
        <v>1</v>
      </c>
      <c r="K791" s="825">
        <v>0.5</v>
      </c>
      <c r="L791" s="825">
        <v>0.5</v>
      </c>
      <c r="M791" s="824">
        <v>0</v>
      </c>
      <c r="N791" s="824">
        <v>0</v>
      </c>
      <c r="O791" s="824" t="e">
        <v>#DIV/0!</v>
      </c>
      <c r="P791" s="820">
        <f>Tabla1[[#This Row],[Ejec Real Acumu]]-Tabla1[[#This Row],[Proyec Ejec Acumul]]</f>
        <v>0</v>
      </c>
      <c r="Q791" s="820">
        <f>Tabla1[[#This Row],[Ejec Real Mes]]-Tabla1[[#This Row],[Program Entreg Mes]]</f>
        <v>0</v>
      </c>
    </row>
    <row r="792" spans="1:17">
      <c r="A792" s="824">
        <v>6</v>
      </c>
      <c r="B792" s="824" t="s">
        <v>2441</v>
      </c>
      <c r="C792" s="824" t="s">
        <v>2442</v>
      </c>
      <c r="D792" s="824" t="s">
        <v>688</v>
      </c>
      <c r="E792" s="824" t="s">
        <v>700</v>
      </c>
      <c r="F792" s="824">
        <v>9</v>
      </c>
      <c r="G792" s="824" t="s">
        <v>2451</v>
      </c>
      <c r="H792" s="824">
        <v>2</v>
      </c>
      <c r="I792" s="824">
        <v>1</v>
      </c>
      <c r="J792" s="824">
        <v>1</v>
      </c>
      <c r="K792" s="825">
        <v>0.5</v>
      </c>
      <c r="L792" s="825">
        <v>0.5</v>
      </c>
      <c r="M792" s="824">
        <v>0</v>
      </c>
      <c r="N792" s="824">
        <v>0</v>
      </c>
      <c r="O792" s="824" t="e">
        <v>#DIV/0!</v>
      </c>
      <c r="P792" s="820">
        <f>Tabla1[[#This Row],[Ejec Real Acumu]]-Tabla1[[#This Row],[Proyec Ejec Acumul]]</f>
        <v>0</v>
      </c>
      <c r="Q792" s="820">
        <f>Tabla1[[#This Row],[Ejec Real Mes]]-Tabla1[[#This Row],[Program Entreg Mes]]</f>
        <v>0</v>
      </c>
    </row>
    <row r="793" spans="1:17">
      <c r="A793" s="824">
        <v>7</v>
      </c>
      <c r="B793" s="824" t="s">
        <v>2441</v>
      </c>
      <c r="C793" s="824" t="s">
        <v>2442</v>
      </c>
      <c r="D793" s="824" t="s">
        <v>688</v>
      </c>
      <c r="E793" s="824" t="s">
        <v>2120</v>
      </c>
      <c r="F793" s="824">
        <v>9</v>
      </c>
      <c r="G793" s="824" t="s">
        <v>2451</v>
      </c>
      <c r="H793" s="824">
        <v>47</v>
      </c>
      <c r="I793" s="824">
        <v>37</v>
      </c>
      <c r="J793" s="824">
        <v>36</v>
      </c>
      <c r="K793" s="825">
        <v>0.78723404255319152</v>
      </c>
      <c r="L793" s="825">
        <v>0.76595744680851063</v>
      </c>
      <c r="M793" s="824">
        <v>14</v>
      </c>
      <c r="N793" s="824">
        <v>5</v>
      </c>
      <c r="O793" s="824">
        <v>0.35714285714285715</v>
      </c>
      <c r="P793" s="820">
        <f>Tabla1[[#This Row],[Ejec Real Acumu]]-Tabla1[[#This Row],[Proyec Ejec Acumul]]</f>
        <v>-1</v>
      </c>
      <c r="Q793" s="820">
        <f>Tabla1[[#This Row],[Ejec Real Mes]]-Tabla1[[#This Row],[Program Entreg Mes]]</f>
        <v>-9</v>
      </c>
    </row>
    <row r="794" spans="1:17">
      <c r="A794" s="824">
        <v>8</v>
      </c>
      <c r="B794" s="824" t="s">
        <v>2441</v>
      </c>
      <c r="C794" s="824" t="s">
        <v>2442</v>
      </c>
      <c r="D794" s="824" t="s">
        <v>688</v>
      </c>
      <c r="E794" s="824" t="s">
        <v>711</v>
      </c>
      <c r="F794" s="824">
        <v>9</v>
      </c>
      <c r="G794" s="824" t="s">
        <v>2451</v>
      </c>
      <c r="H794" s="824">
        <v>25</v>
      </c>
      <c r="I794" s="824">
        <v>20</v>
      </c>
      <c r="J794" s="824">
        <v>21</v>
      </c>
      <c r="K794" s="825">
        <v>0.8</v>
      </c>
      <c r="L794" s="825">
        <v>0.84</v>
      </c>
      <c r="M794" s="824">
        <v>2</v>
      </c>
      <c r="N794" s="824">
        <v>6</v>
      </c>
      <c r="O794" s="824">
        <v>3</v>
      </c>
      <c r="P794" s="820">
        <f>Tabla1[[#This Row],[Ejec Real Acumu]]-Tabla1[[#This Row],[Proyec Ejec Acumul]]</f>
        <v>1</v>
      </c>
      <c r="Q794" s="820">
        <f>Tabla1[[#This Row],[Ejec Real Mes]]-Tabla1[[#This Row],[Program Entreg Mes]]</f>
        <v>4</v>
      </c>
    </row>
    <row r="795" spans="1:17">
      <c r="A795" s="824">
        <v>9</v>
      </c>
      <c r="B795" s="824" t="s">
        <v>2441</v>
      </c>
      <c r="C795" s="824" t="s">
        <v>2442</v>
      </c>
      <c r="D795" s="824" t="s">
        <v>688</v>
      </c>
      <c r="E795" s="824" t="s">
        <v>2128</v>
      </c>
      <c r="F795" s="824">
        <v>9</v>
      </c>
      <c r="G795" s="824" t="s">
        <v>2451</v>
      </c>
      <c r="H795" s="824">
        <v>4</v>
      </c>
      <c r="I795" s="824">
        <v>3</v>
      </c>
      <c r="J795" s="824">
        <v>3</v>
      </c>
      <c r="K795" s="825">
        <v>0.75</v>
      </c>
      <c r="L795" s="825">
        <v>0.75</v>
      </c>
      <c r="M795" s="824">
        <v>1</v>
      </c>
      <c r="N795" s="824">
        <v>1</v>
      </c>
      <c r="O795" s="824">
        <v>1</v>
      </c>
      <c r="P795" s="820">
        <f>Tabla1[[#This Row],[Ejec Real Acumu]]-Tabla1[[#This Row],[Proyec Ejec Acumul]]</f>
        <v>0</v>
      </c>
      <c r="Q795" s="820">
        <f>Tabla1[[#This Row],[Ejec Real Mes]]-Tabla1[[#This Row],[Program Entreg Mes]]</f>
        <v>0</v>
      </c>
    </row>
    <row r="796" spans="1:17">
      <c r="A796" s="824">
        <v>10</v>
      </c>
      <c r="B796" s="824" t="s">
        <v>2441</v>
      </c>
      <c r="C796" s="824" t="s">
        <v>2442</v>
      </c>
      <c r="D796" s="824" t="s">
        <v>688</v>
      </c>
      <c r="E796" s="824" t="s">
        <v>2129</v>
      </c>
      <c r="F796" s="824">
        <v>9</v>
      </c>
      <c r="G796" s="824" t="s">
        <v>2451</v>
      </c>
      <c r="H796" s="824">
        <v>4</v>
      </c>
      <c r="I796" s="824">
        <v>3</v>
      </c>
      <c r="J796" s="824">
        <v>2</v>
      </c>
      <c r="K796" s="825">
        <v>0.75</v>
      </c>
      <c r="L796" s="825">
        <v>0.5</v>
      </c>
      <c r="M796" s="824">
        <v>1</v>
      </c>
      <c r="N796" s="824">
        <v>1</v>
      </c>
      <c r="O796" s="824">
        <v>1</v>
      </c>
      <c r="P796" s="820">
        <f>Tabla1[[#This Row],[Ejec Real Acumu]]-Tabla1[[#This Row],[Proyec Ejec Acumul]]</f>
        <v>-1</v>
      </c>
      <c r="Q796" s="820">
        <f>Tabla1[[#This Row],[Ejec Real Mes]]-Tabla1[[#This Row],[Program Entreg Mes]]</f>
        <v>0</v>
      </c>
    </row>
    <row r="797" spans="1:17">
      <c r="A797" s="824">
        <v>11</v>
      </c>
      <c r="B797" s="824" t="s">
        <v>2441</v>
      </c>
      <c r="C797" s="824" t="s">
        <v>2442</v>
      </c>
      <c r="D797" s="824" t="s">
        <v>688</v>
      </c>
      <c r="E797" s="824" t="s">
        <v>755</v>
      </c>
      <c r="F797" s="824">
        <v>9</v>
      </c>
      <c r="G797" s="824" t="s">
        <v>2451</v>
      </c>
      <c r="H797" s="824">
        <v>2</v>
      </c>
      <c r="I797" s="824">
        <v>1</v>
      </c>
      <c r="J797" s="824">
        <v>1</v>
      </c>
      <c r="K797" s="825">
        <v>0.5</v>
      </c>
      <c r="L797" s="825">
        <v>0.5</v>
      </c>
      <c r="M797" s="824">
        <v>0</v>
      </c>
      <c r="N797" s="824">
        <v>0</v>
      </c>
      <c r="O797" s="824" t="e">
        <v>#DIV/0!</v>
      </c>
      <c r="P797" s="820">
        <f>Tabla1[[#This Row],[Ejec Real Acumu]]-Tabla1[[#This Row],[Proyec Ejec Acumul]]</f>
        <v>0</v>
      </c>
      <c r="Q797" s="820">
        <f>Tabla1[[#This Row],[Ejec Real Mes]]-Tabla1[[#This Row],[Program Entreg Mes]]</f>
        <v>0</v>
      </c>
    </row>
    <row r="798" spans="1:17">
      <c r="A798" s="824">
        <v>12</v>
      </c>
      <c r="B798" s="824" t="s">
        <v>2441</v>
      </c>
      <c r="C798" s="824" t="s">
        <v>2442</v>
      </c>
      <c r="D798" s="824" t="s">
        <v>688</v>
      </c>
      <c r="E798" s="824" t="s">
        <v>771</v>
      </c>
      <c r="F798" s="824">
        <v>9</v>
      </c>
      <c r="G798" s="824" t="s">
        <v>2451</v>
      </c>
      <c r="H798" s="824">
        <v>448</v>
      </c>
      <c r="I798" s="824">
        <v>328</v>
      </c>
      <c r="J798" s="824">
        <v>328</v>
      </c>
      <c r="K798" s="825">
        <v>0.7321428571428571</v>
      </c>
      <c r="L798" s="825">
        <v>0.7321428571428571</v>
      </c>
      <c r="M798" s="824">
        <v>50</v>
      </c>
      <c r="N798" s="824">
        <v>50</v>
      </c>
      <c r="O798" s="824">
        <v>1</v>
      </c>
      <c r="P798" s="820">
        <f>Tabla1[[#This Row],[Ejec Real Acumu]]-Tabla1[[#This Row],[Proyec Ejec Acumul]]</f>
        <v>0</v>
      </c>
      <c r="Q798" s="820">
        <f>Tabla1[[#This Row],[Ejec Real Mes]]-Tabla1[[#This Row],[Program Entreg Mes]]</f>
        <v>0</v>
      </c>
    </row>
    <row r="799" spans="1:17">
      <c r="A799" s="824">
        <v>13</v>
      </c>
      <c r="B799" s="824" t="s">
        <v>2441</v>
      </c>
      <c r="C799" s="824" t="s">
        <v>2442</v>
      </c>
      <c r="D799" s="824" t="s">
        <v>688</v>
      </c>
      <c r="E799" s="824" t="s">
        <v>989</v>
      </c>
      <c r="F799" s="824">
        <v>9</v>
      </c>
      <c r="G799" s="824" t="s">
        <v>2451</v>
      </c>
      <c r="H799" s="824">
        <v>4</v>
      </c>
      <c r="I799" s="824">
        <v>3</v>
      </c>
      <c r="J799" s="824">
        <v>3</v>
      </c>
      <c r="K799" s="825">
        <v>0.75</v>
      </c>
      <c r="L799" s="825">
        <v>0.75</v>
      </c>
      <c r="M799" s="824">
        <v>1</v>
      </c>
      <c r="N799" s="824">
        <v>1</v>
      </c>
      <c r="O799" s="824">
        <v>1</v>
      </c>
      <c r="P799" s="820">
        <f>Tabla1[[#This Row],[Ejec Real Acumu]]-Tabla1[[#This Row],[Proyec Ejec Acumul]]</f>
        <v>0</v>
      </c>
      <c r="Q799" s="820">
        <f>Tabla1[[#This Row],[Ejec Real Mes]]-Tabla1[[#This Row],[Program Entreg Mes]]</f>
        <v>0</v>
      </c>
    </row>
    <row r="800" spans="1:17">
      <c r="A800" s="824">
        <v>14</v>
      </c>
      <c r="B800" s="824" t="s">
        <v>2441</v>
      </c>
      <c r="C800" s="824" t="s">
        <v>2442</v>
      </c>
      <c r="D800" s="824" t="s">
        <v>688</v>
      </c>
      <c r="E800" s="824" t="s">
        <v>2135</v>
      </c>
      <c r="F800" s="824">
        <v>9</v>
      </c>
      <c r="G800" s="824" t="s">
        <v>2451</v>
      </c>
      <c r="H800" s="824">
        <v>89</v>
      </c>
      <c r="I800" s="824">
        <v>62</v>
      </c>
      <c r="J800" s="824">
        <v>59</v>
      </c>
      <c r="K800" s="825">
        <v>0.6966292134831461</v>
      </c>
      <c r="L800" s="825">
        <v>0.6629213483146067</v>
      </c>
      <c r="M800" s="824">
        <v>8</v>
      </c>
      <c r="N800" s="824">
        <v>8</v>
      </c>
      <c r="O800" s="824">
        <v>1</v>
      </c>
      <c r="P800" s="820">
        <f>Tabla1[[#This Row],[Ejec Real Acumu]]-Tabla1[[#This Row],[Proyec Ejec Acumul]]</f>
        <v>-3</v>
      </c>
      <c r="Q800" s="820">
        <f>Tabla1[[#This Row],[Ejec Real Mes]]-Tabla1[[#This Row],[Program Entreg Mes]]</f>
        <v>0</v>
      </c>
    </row>
    <row r="801" spans="1:17">
      <c r="A801" s="824">
        <v>15</v>
      </c>
      <c r="B801" s="824" t="s">
        <v>2441</v>
      </c>
      <c r="C801" s="824" t="s">
        <v>2442</v>
      </c>
      <c r="D801" s="824" t="s">
        <v>688</v>
      </c>
      <c r="E801" s="824" t="s">
        <v>1003</v>
      </c>
      <c r="F801" s="824">
        <v>9</v>
      </c>
      <c r="G801" s="824" t="s">
        <v>2451</v>
      </c>
      <c r="H801" s="824">
        <v>4</v>
      </c>
      <c r="I801" s="824">
        <v>3</v>
      </c>
      <c r="J801" s="824">
        <v>3</v>
      </c>
      <c r="K801" s="825">
        <v>0.75</v>
      </c>
      <c r="L801" s="825">
        <v>0.75</v>
      </c>
      <c r="M801" s="824">
        <v>1</v>
      </c>
      <c r="N801" s="824">
        <v>1</v>
      </c>
      <c r="O801" s="824">
        <v>1</v>
      </c>
      <c r="P801" s="820">
        <f>Tabla1[[#This Row],[Ejec Real Acumu]]-Tabla1[[#This Row],[Proyec Ejec Acumul]]</f>
        <v>0</v>
      </c>
      <c r="Q801" s="820">
        <f>Tabla1[[#This Row],[Ejec Real Mes]]-Tabla1[[#This Row],[Program Entreg Mes]]</f>
        <v>0</v>
      </c>
    </row>
    <row r="802" spans="1:17">
      <c r="A802" s="824">
        <v>16</v>
      </c>
      <c r="B802" s="824" t="s">
        <v>2441</v>
      </c>
      <c r="C802" s="824" t="s">
        <v>2442</v>
      </c>
      <c r="D802" s="824" t="s">
        <v>688</v>
      </c>
      <c r="E802" s="824" t="s">
        <v>2140</v>
      </c>
      <c r="F802" s="824">
        <v>9</v>
      </c>
      <c r="G802" s="824" t="s">
        <v>2451</v>
      </c>
      <c r="H802" s="824">
        <v>4</v>
      </c>
      <c r="I802" s="824">
        <v>3</v>
      </c>
      <c r="J802" s="824">
        <v>3</v>
      </c>
      <c r="K802" s="825">
        <v>0.75</v>
      </c>
      <c r="L802" s="825">
        <v>0.75</v>
      </c>
      <c r="M802" s="824">
        <v>1</v>
      </c>
      <c r="N802" s="824">
        <v>1</v>
      </c>
      <c r="O802" s="824">
        <v>1</v>
      </c>
      <c r="P802" s="820">
        <f>Tabla1[[#This Row],[Ejec Real Acumu]]-Tabla1[[#This Row],[Proyec Ejec Acumul]]</f>
        <v>0</v>
      </c>
      <c r="Q802" s="820">
        <f>Tabla1[[#This Row],[Ejec Real Mes]]-Tabla1[[#This Row],[Program Entreg Mes]]</f>
        <v>0</v>
      </c>
    </row>
    <row r="803" spans="1:17">
      <c r="A803" s="824">
        <v>17</v>
      </c>
      <c r="B803" s="824" t="s">
        <v>2441</v>
      </c>
      <c r="C803" s="824" t="s">
        <v>2442</v>
      </c>
      <c r="D803" s="824" t="s">
        <v>688</v>
      </c>
      <c r="E803" s="824" t="s">
        <v>2143</v>
      </c>
      <c r="F803" s="824">
        <v>9</v>
      </c>
      <c r="G803" s="824" t="s">
        <v>2451</v>
      </c>
      <c r="H803" s="824">
        <v>12</v>
      </c>
      <c r="I803" s="824">
        <v>9</v>
      </c>
      <c r="J803" s="824">
        <v>9</v>
      </c>
      <c r="K803" s="825">
        <v>0.75</v>
      </c>
      <c r="L803" s="825">
        <v>0.75</v>
      </c>
      <c r="M803" s="824">
        <v>1</v>
      </c>
      <c r="N803" s="824">
        <v>1</v>
      </c>
      <c r="O803" s="824">
        <v>1</v>
      </c>
      <c r="P803" s="820">
        <f>Tabla1[[#This Row],[Ejec Real Acumu]]-Tabla1[[#This Row],[Proyec Ejec Acumul]]</f>
        <v>0</v>
      </c>
      <c r="Q803" s="820">
        <f>Tabla1[[#This Row],[Ejec Real Mes]]-Tabla1[[#This Row],[Program Entreg Mes]]</f>
        <v>0</v>
      </c>
    </row>
    <row r="804" spans="1:17">
      <c r="A804" s="824">
        <v>18</v>
      </c>
      <c r="B804" s="824" t="s">
        <v>2441</v>
      </c>
      <c r="C804" s="824" t="s">
        <v>2442</v>
      </c>
      <c r="D804" s="824" t="s">
        <v>93</v>
      </c>
      <c r="E804" s="824" t="s">
        <v>2153</v>
      </c>
      <c r="F804" s="824">
        <v>9</v>
      </c>
      <c r="G804" s="824" t="s">
        <v>2451</v>
      </c>
      <c r="H804" s="824">
        <v>1</v>
      </c>
      <c r="I804" s="824">
        <v>0</v>
      </c>
      <c r="J804" s="824">
        <v>0</v>
      </c>
      <c r="K804" s="825">
        <v>0</v>
      </c>
      <c r="L804" s="825">
        <v>0</v>
      </c>
      <c r="M804" s="824">
        <v>0</v>
      </c>
      <c r="N804" s="824">
        <v>0</v>
      </c>
      <c r="O804" s="824" t="e">
        <v>#DIV/0!</v>
      </c>
      <c r="P804" s="820">
        <f>Tabla1[[#This Row],[Ejec Real Acumu]]-Tabla1[[#This Row],[Proyec Ejec Acumul]]</f>
        <v>0</v>
      </c>
      <c r="Q804" s="820">
        <f>Tabla1[[#This Row],[Ejec Real Mes]]-Tabla1[[#This Row],[Program Entreg Mes]]</f>
        <v>0</v>
      </c>
    </row>
    <row r="805" spans="1:17">
      <c r="A805" s="824">
        <v>19</v>
      </c>
      <c r="B805" s="824" t="s">
        <v>2441</v>
      </c>
      <c r="C805" s="824" t="s">
        <v>2442</v>
      </c>
      <c r="D805" s="824" t="s">
        <v>93</v>
      </c>
      <c r="E805" s="824" t="s">
        <v>97</v>
      </c>
      <c r="F805" s="824">
        <v>9</v>
      </c>
      <c r="G805" s="824" t="s">
        <v>2451</v>
      </c>
      <c r="H805" s="824">
        <v>2</v>
      </c>
      <c r="I805" s="824">
        <v>1</v>
      </c>
      <c r="J805" s="824">
        <v>1</v>
      </c>
      <c r="K805" s="825">
        <v>0.5</v>
      </c>
      <c r="L805" s="825">
        <v>0.5</v>
      </c>
      <c r="M805" s="824">
        <v>0</v>
      </c>
      <c r="N805" s="824">
        <v>0</v>
      </c>
      <c r="O805" s="824" t="e">
        <v>#DIV/0!</v>
      </c>
      <c r="P805" s="820">
        <f>Tabla1[[#This Row],[Ejec Real Acumu]]-Tabla1[[#This Row],[Proyec Ejec Acumul]]</f>
        <v>0</v>
      </c>
      <c r="Q805" s="820">
        <f>Tabla1[[#This Row],[Ejec Real Mes]]-Tabla1[[#This Row],[Program Entreg Mes]]</f>
        <v>0</v>
      </c>
    </row>
    <row r="806" spans="1:17">
      <c r="A806" s="824">
        <v>20</v>
      </c>
      <c r="B806" s="824" t="s">
        <v>2441</v>
      </c>
      <c r="C806" s="824" t="s">
        <v>2442</v>
      </c>
      <c r="D806" s="824" t="s">
        <v>93</v>
      </c>
      <c r="E806" s="824" t="s">
        <v>127</v>
      </c>
      <c r="F806" s="824">
        <v>9</v>
      </c>
      <c r="G806" s="824" t="s">
        <v>2451</v>
      </c>
      <c r="H806" s="824">
        <v>7</v>
      </c>
      <c r="I806" s="824">
        <v>0</v>
      </c>
      <c r="J806" s="824">
        <v>7</v>
      </c>
      <c r="K806" s="825">
        <v>0</v>
      </c>
      <c r="L806" s="825">
        <v>1</v>
      </c>
      <c r="M806" s="824">
        <v>0</v>
      </c>
      <c r="N806" s="824">
        <v>7</v>
      </c>
      <c r="O806" s="824" t="e">
        <v>#DIV/0!</v>
      </c>
      <c r="P806" s="820">
        <f>Tabla1[[#This Row],[Ejec Real Acumu]]-Tabla1[[#This Row],[Proyec Ejec Acumul]]</f>
        <v>7</v>
      </c>
      <c r="Q806" s="820">
        <f>Tabla1[[#This Row],[Ejec Real Mes]]-Tabla1[[#This Row],[Program Entreg Mes]]</f>
        <v>7</v>
      </c>
    </row>
    <row r="807" spans="1:17">
      <c r="A807" s="824">
        <v>21</v>
      </c>
      <c r="B807" s="824" t="s">
        <v>2441</v>
      </c>
      <c r="C807" s="824" t="s">
        <v>2442</v>
      </c>
      <c r="D807" s="824" t="s">
        <v>93</v>
      </c>
      <c r="E807" s="824" t="s">
        <v>135</v>
      </c>
      <c r="F807" s="824">
        <v>9</v>
      </c>
      <c r="G807" s="824" t="s">
        <v>2451</v>
      </c>
      <c r="H807" s="824">
        <v>6</v>
      </c>
      <c r="I807" s="824">
        <v>4</v>
      </c>
      <c r="J807" s="824">
        <v>4</v>
      </c>
      <c r="K807" s="825">
        <v>0.66666666666666663</v>
      </c>
      <c r="L807" s="825">
        <v>0.66666666666666663</v>
      </c>
      <c r="M807" s="824">
        <v>0</v>
      </c>
      <c r="N807" s="824">
        <v>0</v>
      </c>
      <c r="O807" s="824" t="e">
        <v>#DIV/0!</v>
      </c>
      <c r="P807" s="820">
        <f>Tabla1[[#This Row],[Ejec Real Acumu]]-Tabla1[[#This Row],[Proyec Ejec Acumul]]</f>
        <v>0</v>
      </c>
      <c r="Q807" s="820">
        <f>Tabla1[[#This Row],[Ejec Real Mes]]-Tabla1[[#This Row],[Program Entreg Mes]]</f>
        <v>0</v>
      </c>
    </row>
    <row r="808" spans="1:17">
      <c r="A808" s="824">
        <v>22</v>
      </c>
      <c r="B808" s="824" t="s">
        <v>2441</v>
      </c>
      <c r="C808" s="824" t="s">
        <v>2442</v>
      </c>
      <c r="D808" s="824" t="s">
        <v>93</v>
      </c>
      <c r="E808" s="824" t="s">
        <v>157</v>
      </c>
      <c r="F808" s="824">
        <v>9</v>
      </c>
      <c r="G808" s="824" t="s">
        <v>2451</v>
      </c>
      <c r="H808" s="824">
        <v>1</v>
      </c>
      <c r="I808" s="824">
        <v>1</v>
      </c>
      <c r="J808" s="824">
        <v>1</v>
      </c>
      <c r="K808" s="825">
        <v>1</v>
      </c>
      <c r="L808" s="825">
        <v>1</v>
      </c>
      <c r="M808" s="824">
        <v>0</v>
      </c>
      <c r="N808" s="824">
        <v>0</v>
      </c>
      <c r="O808" s="824" t="e">
        <v>#DIV/0!</v>
      </c>
      <c r="P808" s="820">
        <f>Tabla1[[#This Row],[Ejec Real Acumu]]-Tabla1[[#This Row],[Proyec Ejec Acumul]]</f>
        <v>0</v>
      </c>
      <c r="Q808" s="820">
        <f>Tabla1[[#This Row],[Ejec Real Mes]]-Tabla1[[#This Row],[Program Entreg Mes]]</f>
        <v>0</v>
      </c>
    </row>
    <row r="809" spans="1:17">
      <c r="A809" s="824">
        <v>23</v>
      </c>
      <c r="B809" s="824" t="s">
        <v>2441</v>
      </c>
      <c r="C809" s="824" t="s">
        <v>2442</v>
      </c>
      <c r="D809" s="824" t="s">
        <v>93</v>
      </c>
      <c r="E809" s="824" t="s">
        <v>902</v>
      </c>
      <c r="F809" s="824">
        <v>9</v>
      </c>
      <c r="G809" s="824" t="s">
        <v>2451</v>
      </c>
      <c r="H809" s="824">
        <v>3</v>
      </c>
      <c r="I809" s="824">
        <v>2</v>
      </c>
      <c r="J809" s="824">
        <v>2</v>
      </c>
      <c r="K809" s="825">
        <v>0.66666666666666663</v>
      </c>
      <c r="L809" s="825">
        <v>0.66666666666666663</v>
      </c>
      <c r="M809" s="824">
        <v>0</v>
      </c>
      <c r="N809" s="824">
        <v>0</v>
      </c>
      <c r="O809" s="824" t="e">
        <v>#DIV/0!</v>
      </c>
      <c r="P809" s="820">
        <f>Tabla1[[#This Row],[Ejec Real Acumu]]-Tabla1[[#This Row],[Proyec Ejec Acumul]]</f>
        <v>0</v>
      </c>
      <c r="Q809" s="820">
        <f>Tabla1[[#This Row],[Ejec Real Mes]]-Tabla1[[#This Row],[Program Entreg Mes]]</f>
        <v>0</v>
      </c>
    </row>
    <row r="810" spans="1:17">
      <c r="A810" s="824">
        <v>24</v>
      </c>
      <c r="B810" s="824" t="s">
        <v>2441</v>
      </c>
      <c r="C810" s="824" t="s">
        <v>2442</v>
      </c>
      <c r="D810" s="824" t="s">
        <v>93</v>
      </c>
      <c r="E810" s="824" t="s">
        <v>2163</v>
      </c>
      <c r="F810" s="824">
        <v>9</v>
      </c>
      <c r="G810" s="824" t="s">
        <v>2451</v>
      </c>
      <c r="H810" s="824">
        <v>1</v>
      </c>
      <c r="I810" s="824">
        <v>0</v>
      </c>
      <c r="J810" s="824">
        <v>0</v>
      </c>
      <c r="K810" s="825">
        <v>0</v>
      </c>
      <c r="L810" s="825">
        <v>0</v>
      </c>
      <c r="M810" s="824">
        <v>0</v>
      </c>
      <c r="N810" s="824">
        <v>0</v>
      </c>
      <c r="O810" s="824" t="e">
        <v>#DIV/0!</v>
      </c>
      <c r="P810" s="820">
        <f>Tabla1[[#This Row],[Ejec Real Acumu]]-Tabla1[[#This Row],[Proyec Ejec Acumul]]</f>
        <v>0</v>
      </c>
      <c r="Q810" s="820">
        <f>Tabla1[[#This Row],[Ejec Real Mes]]-Tabla1[[#This Row],[Program Entreg Mes]]</f>
        <v>0</v>
      </c>
    </row>
    <row r="811" spans="1:17">
      <c r="A811" s="824">
        <v>25</v>
      </c>
      <c r="B811" s="824" t="s">
        <v>2441</v>
      </c>
      <c r="C811" s="824" t="s">
        <v>2442</v>
      </c>
      <c r="D811" s="824" t="s">
        <v>93</v>
      </c>
      <c r="E811" s="824" t="s">
        <v>911</v>
      </c>
      <c r="F811" s="824">
        <v>9</v>
      </c>
      <c r="G811" s="824" t="s">
        <v>2451</v>
      </c>
      <c r="H811" s="824">
        <v>3</v>
      </c>
      <c r="I811" s="824">
        <v>3</v>
      </c>
      <c r="J811" s="824">
        <v>3</v>
      </c>
      <c r="K811" s="825">
        <v>1</v>
      </c>
      <c r="L811" s="825">
        <v>1</v>
      </c>
      <c r="M811" s="824">
        <v>1</v>
      </c>
      <c r="N811" s="824">
        <v>1</v>
      </c>
      <c r="O811" s="824">
        <v>1</v>
      </c>
      <c r="P811" s="820">
        <f>Tabla1[[#This Row],[Ejec Real Acumu]]-Tabla1[[#This Row],[Proyec Ejec Acumul]]</f>
        <v>0</v>
      </c>
      <c r="Q811" s="820">
        <f>Tabla1[[#This Row],[Ejec Real Mes]]-Tabla1[[#This Row],[Program Entreg Mes]]</f>
        <v>0</v>
      </c>
    </row>
    <row r="812" spans="1:17">
      <c r="A812" s="824">
        <v>26</v>
      </c>
      <c r="B812" s="824" t="s">
        <v>2441</v>
      </c>
      <c r="C812" s="824" t="s">
        <v>2442</v>
      </c>
      <c r="D812" s="824" t="s">
        <v>93</v>
      </c>
      <c r="E812" s="824" t="s">
        <v>916</v>
      </c>
      <c r="F812" s="824">
        <v>9</v>
      </c>
      <c r="G812" s="824" t="s">
        <v>2451</v>
      </c>
      <c r="H812" s="824">
        <v>4</v>
      </c>
      <c r="I812" s="824">
        <v>3</v>
      </c>
      <c r="J812" s="824">
        <v>3</v>
      </c>
      <c r="K812" s="825">
        <v>0.75</v>
      </c>
      <c r="L812" s="825">
        <v>0.75</v>
      </c>
      <c r="M812" s="824">
        <v>0</v>
      </c>
      <c r="N812" s="824">
        <v>0</v>
      </c>
      <c r="O812" s="824" t="e">
        <v>#DIV/0!</v>
      </c>
      <c r="P812" s="820">
        <f>Tabla1[[#This Row],[Ejec Real Acumu]]-Tabla1[[#This Row],[Proyec Ejec Acumul]]</f>
        <v>0</v>
      </c>
      <c r="Q812" s="820">
        <f>Tabla1[[#This Row],[Ejec Real Mes]]-Tabla1[[#This Row],[Program Entreg Mes]]</f>
        <v>0</v>
      </c>
    </row>
    <row r="813" spans="1:17">
      <c r="A813" s="824">
        <v>27</v>
      </c>
      <c r="B813" s="824" t="s">
        <v>2441</v>
      </c>
      <c r="C813" s="824" t="s">
        <v>2442</v>
      </c>
      <c r="D813" s="824" t="s">
        <v>93</v>
      </c>
      <c r="E813" s="824" t="s">
        <v>921</v>
      </c>
      <c r="F813" s="824">
        <v>9</v>
      </c>
      <c r="G813" s="824" t="s">
        <v>2451</v>
      </c>
      <c r="H813" s="824">
        <v>2</v>
      </c>
      <c r="I813" s="824">
        <v>1</v>
      </c>
      <c r="J813" s="824">
        <v>1</v>
      </c>
      <c r="K813" s="825">
        <v>0.5</v>
      </c>
      <c r="L813" s="825">
        <v>0.5</v>
      </c>
      <c r="M813" s="824">
        <v>0</v>
      </c>
      <c r="N813" s="824">
        <v>0</v>
      </c>
      <c r="O813" s="824" t="e">
        <v>#DIV/0!</v>
      </c>
      <c r="P813" s="820">
        <f>Tabla1[[#This Row],[Ejec Real Acumu]]-Tabla1[[#This Row],[Proyec Ejec Acumul]]</f>
        <v>0</v>
      </c>
      <c r="Q813" s="820">
        <f>Tabla1[[#This Row],[Ejec Real Mes]]-Tabla1[[#This Row],[Program Entreg Mes]]</f>
        <v>0</v>
      </c>
    </row>
    <row r="814" spans="1:17">
      <c r="A814" s="824">
        <v>28</v>
      </c>
      <c r="B814" s="824" t="s">
        <v>2441</v>
      </c>
      <c r="C814" s="824" t="s">
        <v>2442</v>
      </c>
      <c r="D814" s="824" t="s">
        <v>93</v>
      </c>
      <c r="E814" s="824" t="s">
        <v>2172</v>
      </c>
      <c r="F814" s="824">
        <v>9</v>
      </c>
      <c r="G814" s="824" t="s">
        <v>2451</v>
      </c>
      <c r="H814" s="824">
        <v>3</v>
      </c>
      <c r="I814" s="824">
        <v>2</v>
      </c>
      <c r="J814" s="824">
        <v>2</v>
      </c>
      <c r="K814" s="825">
        <v>0.66666666666666663</v>
      </c>
      <c r="L814" s="825">
        <v>0.66666666666666663</v>
      </c>
      <c r="M814" s="824">
        <v>0</v>
      </c>
      <c r="N814" s="824">
        <v>0</v>
      </c>
      <c r="O814" s="824" t="e">
        <v>#DIV/0!</v>
      </c>
      <c r="P814" s="820">
        <f>Tabla1[[#This Row],[Ejec Real Acumu]]-Tabla1[[#This Row],[Proyec Ejec Acumul]]</f>
        <v>0</v>
      </c>
      <c r="Q814" s="820">
        <f>Tabla1[[#This Row],[Ejec Real Mes]]-Tabla1[[#This Row],[Program Entreg Mes]]</f>
        <v>0</v>
      </c>
    </row>
    <row r="815" spans="1:17">
      <c r="A815" s="824">
        <v>29</v>
      </c>
      <c r="B815" s="824" t="s">
        <v>2441</v>
      </c>
      <c r="C815" s="824" t="s">
        <v>2442</v>
      </c>
      <c r="D815" s="824" t="s">
        <v>93</v>
      </c>
      <c r="E815" s="824" t="s">
        <v>951</v>
      </c>
      <c r="F815" s="824">
        <v>9</v>
      </c>
      <c r="G815" s="824" t="s">
        <v>2451</v>
      </c>
      <c r="H815" s="824">
        <v>2</v>
      </c>
      <c r="I815" s="824">
        <v>2</v>
      </c>
      <c r="J815" s="824">
        <v>1</v>
      </c>
      <c r="K815" s="825">
        <v>1</v>
      </c>
      <c r="L815" s="825">
        <v>0.5</v>
      </c>
      <c r="M815" s="824">
        <v>1</v>
      </c>
      <c r="N815" s="824">
        <v>0</v>
      </c>
      <c r="O815" s="824">
        <v>0</v>
      </c>
      <c r="P815" s="820">
        <f>Tabla1[[#This Row],[Ejec Real Acumu]]-Tabla1[[#This Row],[Proyec Ejec Acumul]]</f>
        <v>-1</v>
      </c>
      <c r="Q815" s="820">
        <f>Tabla1[[#This Row],[Ejec Real Mes]]-Tabla1[[#This Row],[Program Entreg Mes]]</f>
        <v>-1</v>
      </c>
    </row>
    <row r="816" spans="1:17">
      <c r="A816" s="824">
        <v>30</v>
      </c>
      <c r="B816" s="824" t="s">
        <v>2441</v>
      </c>
      <c r="C816" s="824" t="s">
        <v>2442</v>
      </c>
      <c r="D816" s="824" t="s">
        <v>93</v>
      </c>
      <c r="E816" s="824" t="s">
        <v>2178</v>
      </c>
      <c r="F816" s="824">
        <v>9</v>
      </c>
      <c r="G816" s="824" t="s">
        <v>2451</v>
      </c>
      <c r="H816" s="824">
        <v>1</v>
      </c>
      <c r="I816" s="824">
        <v>0</v>
      </c>
      <c r="J816" s="824">
        <v>0</v>
      </c>
      <c r="K816" s="825">
        <v>0</v>
      </c>
      <c r="L816" s="825">
        <v>0</v>
      </c>
      <c r="M816" s="824">
        <v>0</v>
      </c>
      <c r="N816" s="824">
        <v>0</v>
      </c>
      <c r="O816" s="824" t="e">
        <v>#DIV/0!</v>
      </c>
      <c r="P816" s="820">
        <f>Tabla1[[#This Row],[Ejec Real Acumu]]-Tabla1[[#This Row],[Proyec Ejec Acumul]]</f>
        <v>0</v>
      </c>
      <c r="Q816" s="820">
        <f>Tabla1[[#This Row],[Ejec Real Mes]]-Tabla1[[#This Row],[Program Entreg Mes]]</f>
        <v>0</v>
      </c>
    </row>
    <row r="817" spans="1:17">
      <c r="A817" s="824">
        <v>31</v>
      </c>
      <c r="B817" s="824" t="s">
        <v>2441</v>
      </c>
      <c r="C817" s="824" t="s">
        <v>2442</v>
      </c>
      <c r="D817" s="824" t="s">
        <v>93</v>
      </c>
      <c r="E817" s="824" t="s">
        <v>2180</v>
      </c>
      <c r="F817" s="824">
        <v>9</v>
      </c>
      <c r="G817" s="824" t="s">
        <v>2451</v>
      </c>
      <c r="H817" s="824">
        <v>69</v>
      </c>
      <c r="I817" s="824">
        <v>34</v>
      </c>
      <c r="J817" s="824">
        <v>34</v>
      </c>
      <c r="K817" s="825">
        <v>0.49275362318840582</v>
      </c>
      <c r="L817" s="825">
        <v>0.49275362318840582</v>
      </c>
      <c r="M817" s="824">
        <v>6</v>
      </c>
      <c r="N817" s="824">
        <v>6</v>
      </c>
      <c r="O817" s="824">
        <v>1</v>
      </c>
      <c r="P817" s="820">
        <f>Tabla1[[#This Row],[Ejec Real Acumu]]-Tabla1[[#This Row],[Proyec Ejec Acumul]]</f>
        <v>0</v>
      </c>
      <c r="Q817" s="820">
        <f>Tabla1[[#This Row],[Ejec Real Mes]]-Tabla1[[#This Row],[Program Entreg Mes]]</f>
        <v>0</v>
      </c>
    </row>
    <row r="818" spans="1:17">
      <c r="A818" s="824">
        <v>32</v>
      </c>
      <c r="B818" s="824" t="s">
        <v>2441</v>
      </c>
      <c r="C818" s="824" t="s">
        <v>2442</v>
      </c>
      <c r="D818" s="824" t="s">
        <v>93</v>
      </c>
      <c r="E818" s="824" t="s">
        <v>2188</v>
      </c>
      <c r="F818" s="824">
        <v>9</v>
      </c>
      <c r="G818" s="824" t="s">
        <v>2451</v>
      </c>
      <c r="H818" s="824">
        <v>12</v>
      </c>
      <c r="I818" s="824">
        <v>10</v>
      </c>
      <c r="J818" s="824">
        <v>10</v>
      </c>
      <c r="K818" s="825">
        <v>0.83333333333333337</v>
      </c>
      <c r="L818" s="825">
        <v>0.83333333333333337</v>
      </c>
      <c r="M818" s="824">
        <v>1</v>
      </c>
      <c r="N818" s="824">
        <v>1</v>
      </c>
      <c r="O818" s="824">
        <v>1</v>
      </c>
      <c r="P818" s="820">
        <f>Tabla1[[#This Row],[Ejec Real Acumu]]-Tabla1[[#This Row],[Proyec Ejec Acumul]]</f>
        <v>0</v>
      </c>
      <c r="Q818" s="820">
        <f>Tabla1[[#This Row],[Ejec Real Mes]]-Tabla1[[#This Row],[Program Entreg Mes]]</f>
        <v>0</v>
      </c>
    </row>
    <row r="819" spans="1:17">
      <c r="A819" s="824">
        <v>33</v>
      </c>
      <c r="B819" s="824" t="s">
        <v>2441</v>
      </c>
      <c r="C819" s="824" t="s">
        <v>2442</v>
      </c>
      <c r="D819" s="824" t="s">
        <v>93</v>
      </c>
      <c r="E819" s="824" t="s">
        <v>2198</v>
      </c>
      <c r="F819" s="824">
        <v>9</v>
      </c>
      <c r="G819" s="824" t="s">
        <v>2451</v>
      </c>
      <c r="H819" s="824">
        <v>12</v>
      </c>
      <c r="I819" s="824">
        <v>10</v>
      </c>
      <c r="J819" s="824">
        <v>10</v>
      </c>
      <c r="K819" s="825">
        <v>0.83333333333333337</v>
      </c>
      <c r="L819" s="825">
        <v>0.83333333333333337</v>
      </c>
      <c r="M819" s="824">
        <v>1</v>
      </c>
      <c r="N819" s="824">
        <v>1</v>
      </c>
      <c r="O819" s="824">
        <v>1</v>
      </c>
      <c r="P819" s="820">
        <f>Tabla1[[#This Row],[Ejec Real Acumu]]-Tabla1[[#This Row],[Proyec Ejec Acumul]]</f>
        <v>0</v>
      </c>
      <c r="Q819" s="820">
        <f>Tabla1[[#This Row],[Ejec Real Mes]]-Tabla1[[#This Row],[Program Entreg Mes]]</f>
        <v>0</v>
      </c>
    </row>
    <row r="820" spans="1:17">
      <c r="A820" s="824">
        <v>34</v>
      </c>
      <c r="B820" s="824" t="s">
        <v>2441</v>
      </c>
      <c r="C820" s="824" t="s">
        <v>2442</v>
      </c>
      <c r="D820" s="824" t="s">
        <v>93</v>
      </c>
      <c r="E820" s="824" t="s">
        <v>2209</v>
      </c>
      <c r="F820" s="824">
        <v>9</v>
      </c>
      <c r="G820" s="824" t="s">
        <v>2451</v>
      </c>
      <c r="H820" s="824">
        <v>1</v>
      </c>
      <c r="I820" s="824">
        <v>0</v>
      </c>
      <c r="J820" s="824">
        <v>0</v>
      </c>
      <c r="K820" s="825">
        <v>0</v>
      </c>
      <c r="L820" s="825">
        <v>0</v>
      </c>
      <c r="M820" s="824">
        <v>0</v>
      </c>
      <c r="N820" s="824">
        <v>0</v>
      </c>
      <c r="O820" s="824" t="e">
        <v>#DIV/0!</v>
      </c>
      <c r="P820" s="820">
        <f>Tabla1[[#This Row],[Ejec Real Acumu]]-Tabla1[[#This Row],[Proyec Ejec Acumul]]</f>
        <v>0</v>
      </c>
      <c r="Q820" s="820">
        <f>Tabla1[[#This Row],[Ejec Real Mes]]-Tabla1[[#This Row],[Program Entreg Mes]]</f>
        <v>0</v>
      </c>
    </row>
    <row r="821" spans="1:17">
      <c r="A821" s="824">
        <v>35</v>
      </c>
      <c r="B821" s="824" t="s">
        <v>2441</v>
      </c>
      <c r="C821" s="824" t="s">
        <v>2442</v>
      </c>
      <c r="D821" s="824" t="s">
        <v>93</v>
      </c>
      <c r="E821" s="824" t="s">
        <v>2211</v>
      </c>
      <c r="F821" s="824">
        <v>9</v>
      </c>
      <c r="G821" s="824" t="s">
        <v>2451</v>
      </c>
      <c r="H821" s="824">
        <v>13</v>
      </c>
      <c r="I821" s="824">
        <v>0</v>
      </c>
      <c r="J821" s="824">
        <v>0</v>
      </c>
      <c r="K821" s="825">
        <v>0</v>
      </c>
      <c r="L821" s="825">
        <v>0</v>
      </c>
      <c r="M821" s="824">
        <v>0</v>
      </c>
      <c r="N821" s="824">
        <v>0</v>
      </c>
      <c r="O821" s="824" t="e">
        <v>#DIV/0!</v>
      </c>
      <c r="P821" s="820">
        <f>Tabla1[[#This Row],[Ejec Real Acumu]]-Tabla1[[#This Row],[Proyec Ejec Acumul]]</f>
        <v>0</v>
      </c>
      <c r="Q821" s="820">
        <f>Tabla1[[#This Row],[Ejec Real Mes]]-Tabla1[[#This Row],[Program Entreg Mes]]</f>
        <v>0</v>
      </c>
    </row>
    <row r="822" spans="1:17">
      <c r="A822" s="824">
        <v>36</v>
      </c>
      <c r="B822" s="824" t="s">
        <v>2441</v>
      </c>
      <c r="C822" s="824" t="s">
        <v>2442</v>
      </c>
      <c r="D822" s="824" t="s">
        <v>76</v>
      </c>
      <c r="E822" s="824" t="s">
        <v>2213</v>
      </c>
      <c r="F822" s="824">
        <v>9</v>
      </c>
      <c r="G822" s="824" t="s">
        <v>2451</v>
      </c>
      <c r="H822" s="824">
        <v>3</v>
      </c>
      <c r="I822" s="824">
        <v>2</v>
      </c>
      <c r="J822" s="824">
        <v>2</v>
      </c>
      <c r="K822" s="825">
        <v>0.66666666666666663</v>
      </c>
      <c r="L822" s="825">
        <v>0.66666666666666663</v>
      </c>
      <c r="M822" s="824">
        <v>1</v>
      </c>
      <c r="N822" s="824">
        <v>1</v>
      </c>
      <c r="O822" s="824">
        <v>1</v>
      </c>
      <c r="P822" s="820">
        <f>Tabla1[[#This Row],[Ejec Real Acumu]]-Tabla1[[#This Row],[Proyec Ejec Acumul]]</f>
        <v>0</v>
      </c>
      <c r="Q822" s="820">
        <f>Tabla1[[#This Row],[Ejec Real Mes]]-Tabla1[[#This Row],[Program Entreg Mes]]</f>
        <v>0</v>
      </c>
    </row>
    <row r="823" spans="1:17">
      <c r="A823" s="824">
        <v>37</v>
      </c>
      <c r="B823" s="824" t="s">
        <v>2441</v>
      </c>
      <c r="C823" s="824" t="s">
        <v>2442</v>
      </c>
      <c r="D823" s="824" t="s">
        <v>76</v>
      </c>
      <c r="E823" s="824" t="s">
        <v>2217</v>
      </c>
      <c r="F823" s="824">
        <v>9</v>
      </c>
      <c r="G823" s="824" t="s">
        <v>2451</v>
      </c>
      <c r="H823" s="824">
        <v>1</v>
      </c>
      <c r="I823" s="824">
        <v>1</v>
      </c>
      <c r="J823" s="824">
        <v>1</v>
      </c>
      <c r="K823" s="825">
        <v>1</v>
      </c>
      <c r="L823" s="825">
        <v>1</v>
      </c>
      <c r="M823" s="824">
        <v>1</v>
      </c>
      <c r="N823" s="824">
        <v>1</v>
      </c>
      <c r="O823" s="824">
        <v>1</v>
      </c>
      <c r="P823" s="820">
        <f>Tabla1[[#This Row],[Ejec Real Acumu]]-Tabla1[[#This Row],[Proyec Ejec Acumul]]</f>
        <v>0</v>
      </c>
      <c r="Q823" s="820">
        <f>Tabla1[[#This Row],[Ejec Real Mes]]-Tabla1[[#This Row],[Program Entreg Mes]]</f>
        <v>0</v>
      </c>
    </row>
    <row r="824" spans="1:17">
      <c r="A824" s="824">
        <v>38</v>
      </c>
      <c r="B824" s="824" t="s">
        <v>2441</v>
      </c>
      <c r="C824" s="824" t="s">
        <v>2442</v>
      </c>
      <c r="D824" s="824" t="s">
        <v>76</v>
      </c>
      <c r="E824" s="824" t="s">
        <v>2221</v>
      </c>
      <c r="F824" s="824">
        <v>9</v>
      </c>
      <c r="G824" s="824" t="s">
        <v>2451</v>
      </c>
      <c r="H824" s="824">
        <v>3</v>
      </c>
      <c r="I824" s="824">
        <v>2</v>
      </c>
      <c r="J824" s="824">
        <v>2</v>
      </c>
      <c r="K824" s="825">
        <v>0.66666666666666663</v>
      </c>
      <c r="L824" s="825">
        <v>0.66666666666666663</v>
      </c>
      <c r="M824" s="824">
        <v>1</v>
      </c>
      <c r="N824" s="824">
        <v>1</v>
      </c>
      <c r="O824" s="824">
        <v>1</v>
      </c>
      <c r="P824" s="820">
        <f>Tabla1[[#This Row],[Ejec Real Acumu]]-Tabla1[[#This Row],[Proyec Ejec Acumul]]</f>
        <v>0</v>
      </c>
      <c r="Q824" s="820">
        <f>Tabla1[[#This Row],[Ejec Real Mes]]-Tabla1[[#This Row],[Program Entreg Mes]]</f>
        <v>0</v>
      </c>
    </row>
    <row r="825" spans="1:17">
      <c r="A825" s="824">
        <v>39</v>
      </c>
      <c r="B825" s="824" t="s">
        <v>2441</v>
      </c>
      <c r="C825" s="824" t="s">
        <v>2442</v>
      </c>
      <c r="D825" s="824" t="s">
        <v>76</v>
      </c>
      <c r="E825" s="824" t="s">
        <v>2226</v>
      </c>
      <c r="F825" s="824">
        <v>9</v>
      </c>
      <c r="G825" s="824" t="s">
        <v>2451</v>
      </c>
      <c r="H825" s="824">
        <v>3</v>
      </c>
      <c r="I825" s="824">
        <v>2</v>
      </c>
      <c r="J825" s="824">
        <v>2</v>
      </c>
      <c r="K825" s="825">
        <v>0.66666666666666663</v>
      </c>
      <c r="L825" s="825">
        <v>0.66666666666666663</v>
      </c>
      <c r="M825" s="824">
        <v>1</v>
      </c>
      <c r="N825" s="824">
        <v>1</v>
      </c>
      <c r="O825" s="824">
        <v>1</v>
      </c>
      <c r="P825" s="820">
        <f>Tabla1[[#This Row],[Ejec Real Acumu]]-Tabla1[[#This Row],[Proyec Ejec Acumul]]</f>
        <v>0</v>
      </c>
      <c r="Q825" s="820">
        <f>Tabla1[[#This Row],[Ejec Real Mes]]-Tabla1[[#This Row],[Program Entreg Mes]]</f>
        <v>0</v>
      </c>
    </row>
    <row r="826" spans="1:17">
      <c r="A826" s="824">
        <v>40</v>
      </c>
      <c r="B826" s="824" t="s">
        <v>2441</v>
      </c>
      <c r="C826" s="824" t="s">
        <v>2442</v>
      </c>
      <c r="D826" s="824" t="s">
        <v>76</v>
      </c>
      <c r="E826" s="824" t="s">
        <v>2230</v>
      </c>
      <c r="F826" s="824">
        <v>9</v>
      </c>
      <c r="G826" s="824" t="s">
        <v>2451</v>
      </c>
      <c r="H826" s="824">
        <v>4</v>
      </c>
      <c r="I826" s="824">
        <v>3</v>
      </c>
      <c r="J826" s="824">
        <v>3</v>
      </c>
      <c r="K826" s="825">
        <v>0.75</v>
      </c>
      <c r="L826" s="825">
        <v>0.75</v>
      </c>
      <c r="M826" s="824">
        <v>1</v>
      </c>
      <c r="N826" s="824">
        <v>1</v>
      </c>
      <c r="O826" s="824">
        <v>1</v>
      </c>
      <c r="P826" s="820">
        <f>Tabla1[[#This Row],[Ejec Real Acumu]]-Tabla1[[#This Row],[Proyec Ejec Acumul]]</f>
        <v>0</v>
      </c>
      <c r="Q826" s="820">
        <f>Tabla1[[#This Row],[Ejec Real Mes]]-Tabla1[[#This Row],[Program Entreg Mes]]</f>
        <v>0</v>
      </c>
    </row>
    <row r="827" spans="1:17">
      <c r="A827" s="824">
        <v>41</v>
      </c>
      <c r="B827" s="824" t="s">
        <v>2441</v>
      </c>
      <c r="C827" s="824" t="s">
        <v>2442</v>
      </c>
      <c r="D827" s="824" t="s">
        <v>76</v>
      </c>
      <c r="E827" s="824" t="s">
        <v>2234</v>
      </c>
      <c r="F827" s="824">
        <v>9</v>
      </c>
      <c r="G827" s="824" t="s">
        <v>2451</v>
      </c>
      <c r="H827" s="824">
        <v>4</v>
      </c>
      <c r="I827" s="824">
        <v>3</v>
      </c>
      <c r="J827" s="824">
        <v>3</v>
      </c>
      <c r="K827" s="825">
        <v>0.75</v>
      </c>
      <c r="L827" s="825">
        <v>0.75</v>
      </c>
      <c r="M827" s="824">
        <v>1</v>
      </c>
      <c r="N827" s="824">
        <v>1</v>
      </c>
      <c r="O827" s="824">
        <v>1</v>
      </c>
      <c r="P827" s="820">
        <f>Tabla1[[#This Row],[Ejec Real Acumu]]-Tabla1[[#This Row],[Proyec Ejec Acumul]]</f>
        <v>0</v>
      </c>
      <c r="Q827" s="820">
        <f>Tabla1[[#This Row],[Ejec Real Mes]]-Tabla1[[#This Row],[Program Entreg Mes]]</f>
        <v>0</v>
      </c>
    </row>
    <row r="828" spans="1:17">
      <c r="A828" s="824">
        <v>42</v>
      </c>
      <c r="B828" s="824" t="s">
        <v>2441</v>
      </c>
      <c r="C828" s="824" t="s">
        <v>2442</v>
      </c>
      <c r="D828" s="824" t="s">
        <v>76</v>
      </c>
      <c r="E828" s="824" t="s">
        <v>2239</v>
      </c>
      <c r="F828" s="824">
        <v>9</v>
      </c>
      <c r="G828" s="824" t="s">
        <v>2451</v>
      </c>
      <c r="H828" s="824">
        <v>1</v>
      </c>
      <c r="I828" s="824">
        <v>1</v>
      </c>
      <c r="J828" s="824">
        <v>2</v>
      </c>
      <c r="K828" s="825">
        <v>1</v>
      </c>
      <c r="L828" s="825">
        <v>2</v>
      </c>
      <c r="M828" s="824">
        <v>0</v>
      </c>
      <c r="N828" s="824">
        <v>1</v>
      </c>
      <c r="O828" s="824" t="e">
        <v>#DIV/0!</v>
      </c>
      <c r="P828" s="820">
        <f>Tabla1[[#This Row],[Ejec Real Acumu]]-Tabla1[[#This Row],[Proyec Ejec Acumul]]</f>
        <v>1</v>
      </c>
      <c r="Q828" s="820">
        <f>Tabla1[[#This Row],[Ejec Real Mes]]-Tabla1[[#This Row],[Program Entreg Mes]]</f>
        <v>1</v>
      </c>
    </row>
    <row r="829" spans="1:17">
      <c r="A829" s="824">
        <v>43</v>
      </c>
      <c r="B829" s="824" t="s">
        <v>2441</v>
      </c>
      <c r="C829" s="824" t="s">
        <v>2442</v>
      </c>
      <c r="D829" s="824" t="s">
        <v>76</v>
      </c>
      <c r="E829" s="824" t="s">
        <v>2243</v>
      </c>
      <c r="F829" s="824">
        <v>9</v>
      </c>
      <c r="G829" s="824" t="s">
        <v>2451</v>
      </c>
      <c r="H829" s="824">
        <v>3</v>
      </c>
      <c r="I829" s="824">
        <v>2</v>
      </c>
      <c r="J829" s="824">
        <v>2</v>
      </c>
      <c r="K829" s="825">
        <v>0.66666666666666663</v>
      </c>
      <c r="L829" s="825">
        <v>0.66666666666666663</v>
      </c>
      <c r="M829" s="824">
        <v>1</v>
      </c>
      <c r="N829" s="824">
        <v>1</v>
      </c>
      <c r="O829" s="824">
        <v>1</v>
      </c>
      <c r="P829" s="820">
        <f>Tabla1[[#This Row],[Ejec Real Acumu]]-Tabla1[[#This Row],[Proyec Ejec Acumul]]</f>
        <v>0</v>
      </c>
      <c r="Q829" s="820">
        <f>Tabla1[[#This Row],[Ejec Real Mes]]-Tabla1[[#This Row],[Program Entreg Mes]]</f>
        <v>0</v>
      </c>
    </row>
    <row r="830" spans="1:17">
      <c r="A830" s="824">
        <v>44</v>
      </c>
      <c r="B830" s="824" t="s">
        <v>2441</v>
      </c>
      <c r="C830" s="824" t="s">
        <v>2442</v>
      </c>
      <c r="D830" s="824" t="s">
        <v>76</v>
      </c>
      <c r="E830" s="824" t="s">
        <v>2247</v>
      </c>
      <c r="F830" s="824">
        <v>9</v>
      </c>
      <c r="G830" s="824" t="s">
        <v>2451</v>
      </c>
      <c r="H830" s="824">
        <v>4</v>
      </c>
      <c r="I830" s="824">
        <v>3</v>
      </c>
      <c r="J830" s="824">
        <v>3</v>
      </c>
      <c r="K830" s="825">
        <v>0.75</v>
      </c>
      <c r="L830" s="825">
        <v>0.75</v>
      </c>
      <c r="M830" s="824">
        <v>1</v>
      </c>
      <c r="N830" s="824">
        <v>1</v>
      </c>
      <c r="O830" s="824">
        <v>1</v>
      </c>
      <c r="P830" s="820">
        <f>Tabla1[[#This Row],[Ejec Real Acumu]]-Tabla1[[#This Row],[Proyec Ejec Acumul]]</f>
        <v>0</v>
      </c>
      <c r="Q830" s="820">
        <f>Tabla1[[#This Row],[Ejec Real Mes]]-Tabla1[[#This Row],[Program Entreg Mes]]</f>
        <v>0</v>
      </c>
    </row>
    <row r="831" spans="1:17">
      <c r="A831" s="824">
        <v>45</v>
      </c>
      <c r="B831" s="824" t="s">
        <v>2441</v>
      </c>
      <c r="C831" s="824" t="s">
        <v>2442</v>
      </c>
      <c r="D831" s="824" t="s">
        <v>68</v>
      </c>
      <c r="E831" s="824" t="s">
        <v>65</v>
      </c>
      <c r="F831" s="824">
        <v>9</v>
      </c>
      <c r="G831" s="824" t="s">
        <v>2451</v>
      </c>
      <c r="H831" s="824">
        <v>4</v>
      </c>
      <c r="I831" s="824">
        <v>1</v>
      </c>
      <c r="J831" s="824">
        <v>1</v>
      </c>
      <c r="K831" s="825">
        <v>0.25</v>
      </c>
      <c r="L831" s="825">
        <v>0.25</v>
      </c>
      <c r="M831" s="824">
        <v>0</v>
      </c>
      <c r="N831" s="824">
        <v>0</v>
      </c>
      <c r="O831" s="824" t="e">
        <v>#DIV/0!</v>
      </c>
      <c r="P831" s="820">
        <f>Tabla1[[#This Row],[Ejec Real Acumu]]-Tabla1[[#This Row],[Proyec Ejec Acumul]]</f>
        <v>0</v>
      </c>
      <c r="Q831" s="820">
        <f>Tabla1[[#This Row],[Ejec Real Mes]]-Tabla1[[#This Row],[Program Entreg Mes]]</f>
        <v>0</v>
      </c>
    </row>
    <row r="832" spans="1:17">
      <c r="A832" s="824">
        <v>46</v>
      </c>
      <c r="B832" s="824" t="s">
        <v>2441</v>
      </c>
      <c r="C832" s="824" t="s">
        <v>2442</v>
      </c>
      <c r="D832" s="824" t="s">
        <v>68</v>
      </c>
      <c r="E832" s="824" t="s">
        <v>84</v>
      </c>
      <c r="F832" s="824">
        <v>9</v>
      </c>
      <c r="G832" s="824" t="s">
        <v>2451</v>
      </c>
      <c r="H832" s="824">
        <v>11</v>
      </c>
      <c r="I832" s="824">
        <v>8</v>
      </c>
      <c r="J832" s="824">
        <v>8</v>
      </c>
      <c r="K832" s="825">
        <v>0.72727272727272729</v>
      </c>
      <c r="L832" s="825">
        <v>0.72727272727272729</v>
      </c>
      <c r="M832" s="824">
        <v>0</v>
      </c>
      <c r="N832" s="824">
        <v>0</v>
      </c>
      <c r="O832" s="824" t="e">
        <v>#DIV/0!</v>
      </c>
      <c r="P832" s="820">
        <f>Tabla1[[#This Row],[Ejec Real Acumu]]-Tabla1[[#This Row],[Proyec Ejec Acumul]]</f>
        <v>0</v>
      </c>
      <c r="Q832" s="820">
        <f>Tabla1[[#This Row],[Ejec Real Mes]]-Tabla1[[#This Row],[Program Entreg Mes]]</f>
        <v>0</v>
      </c>
    </row>
    <row r="833" spans="1:17">
      <c r="A833" s="824">
        <v>47</v>
      </c>
      <c r="B833" s="824" t="s">
        <v>2441</v>
      </c>
      <c r="C833" s="824" t="s">
        <v>2442</v>
      </c>
      <c r="D833" s="824" t="s">
        <v>68</v>
      </c>
      <c r="E833" s="824" t="s">
        <v>105</v>
      </c>
      <c r="F833" s="824">
        <v>9</v>
      </c>
      <c r="G833" s="824" t="s">
        <v>2451</v>
      </c>
      <c r="H833" s="824">
        <v>5</v>
      </c>
      <c r="I833" s="824">
        <v>2</v>
      </c>
      <c r="J833" s="824">
        <v>2</v>
      </c>
      <c r="K833" s="825">
        <v>0.4</v>
      </c>
      <c r="L833" s="825">
        <v>0.4</v>
      </c>
      <c r="M833" s="824">
        <v>0</v>
      </c>
      <c r="N833" s="824">
        <v>0</v>
      </c>
      <c r="O833" s="824" t="e">
        <v>#DIV/0!</v>
      </c>
      <c r="P833" s="820">
        <f>Tabla1[[#This Row],[Ejec Real Acumu]]-Tabla1[[#This Row],[Proyec Ejec Acumul]]</f>
        <v>0</v>
      </c>
      <c r="Q833" s="820">
        <f>Tabla1[[#This Row],[Ejec Real Mes]]-Tabla1[[#This Row],[Program Entreg Mes]]</f>
        <v>0</v>
      </c>
    </row>
    <row r="834" spans="1:17">
      <c r="A834" s="824">
        <v>48</v>
      </c>
      <c r="B834" s="824" t="s">
        <v>2441</v>
      </c>
      <c r="C834" s="824" t="s">
        <v>2442</v>
      </c>
      <c r="D834" s="824" t="s">
        <v>68</v>
      </c>
      <c r="E834" s="824" t="s">
        <v>2260</v>
      </c>
      <c r="F834" s="824">
        <v>9</v>
      </c>
      <c r="G834" s="824" t="s">
        <v>2451</v>
      </c>
      <c r="H834" s="824">
        <v>2</v>
      </c>
      <c r="I834" s="824">
        <v>1</v>
      </c>
      <c r="J834" s="824">
        <v>1</v>
      </c>
      <c r="K834" s="825">
        <v>0.5</v>
      </c>
      <c r="L834" s="825">
        <v>0.5</v>
      </c>
      <c r="M834" s="824">
        <v>0</v>
      </c>
      <c r="N834" s="824">
        <v>0</v>
      </c>
      <c r="O834" s="824" t="e">
        <v>#DIV/0!</v>
      </c>
      <c r="P834" s="820">
        <f>Tabla1[[#This Row],[Ejec Real Acumu]]-Tabla1[[#This Row],[Proyec Ejec Acumul]]</f>
        <v>0</v>
      </c>
      <c r="Q834" s="820">
        <f>Tabla1[[#This Row],[Ejec Real Mes]]-Tabla1[[#This Row],[Program Entreg Mes]]</f>
        <v>0</v>
      </c>
    </row>
    <row r="835" spans="1:17">
      <c r="A835" s="824">
        <v>49</v>
      </c>
      <c r="B835" s="824" t="s">
        <v>2441</v>
      </c>
      <c r="C835" s="824" t="s">
        <v>2442</v>
      </c>
      <c r="D835" s="824" t="s">
        <v>68</v>
      </c>
      <c r="E835" s="824" t="s">
        <v>2263</v>
      </c>
      <c r="F835" s="824">
        <v>9</v>
      </c>
      <c r="G835" s="824" t="s">
        <v>2451</v>
      </c>
      <c r="H835" s="824">
        <v>1</v>
      </c>
      <c r="I835" s="824">
        <v>0</v>
      </c>
      <c r="J835" s="824">
        <v>0</v>
      </c>
      <c r="K835" s="825">
        <v>0</v>
      </c>
      <c r="L835" s="825">
        <v>0</v>
      </c>
      <c r="M835" s="824">
        <v>0</v>
      </c>
      <c r="N835" s="824">
        <v>0</v>
      </c>
      <c r="O835" s="824" t="e">
        <v>#DIV/0!</v>
      </c>
      <c r="P835" s="820">
        <f>Tabla1[[#This Row],[Ejec Real Acumu]]-Tabla1[[#This Row],[Proyec Ejec Acumul]]</f>
        <v>0</v>
      </c>
      <c r="Q835" s="820">
        <f>Tabla1[[#This Row],[Ejec Real Mes]]-Tabla1[[#This Row],[Program Entreg Mes]]</f>
        <v>0</v>
      </c>
    </row>
    <row r="836" spans="1:17">
      <c r="A836" s="824">
        <v>50</v>
      </c>
      <c r="B836" s="824" t="s">
        <v>2441</v>
      </c>
      <c r="C836" s="824" t="s">
        <v>2442</v>
      </c>
      <c r="D836" s="824" t="s">
        <v>68</v>
      </c>
      <c r="E836" s="824" t="s">
        <v>201</v>
      </c>
      <c r="F836" s="824">
        <v>9</v>
      </c>
      <c r="G836" s="824" t="s">
        <v>2451</v>
      </c>
      <c r="H836" s="824">
        <v>3</v>
      </c>
      <c r="I836" s="824">
        <v>1</v>
      </c>
      <c r="J836" s="824">
        <v>1</v>
      </c>
      <c r="K836" s="825">
        <v>0.33333333333333331</v>
      </c>
      <c r="L836" s="825">
        <v>0.33333333333333331</v>
      </c>
      <c r="M836" s="824">
        <v>0</v>
      </c>
      <c r="N836" s="824">
        <v>0</v>
      </c>
      <c r="O836" s="824" t="e">
        <v>#DIV/0!</v>
      </c>
      <c r="P836" s="820">
        <f>Tabla1[[#This Row],[Ejec Real Acumu]]-Tabla1[[#This Row],[Proyec Ejec Acumul]]</f>
        <v>0</v>
      </c>
      <c r="Q836" s="820">
        <f>Tabla1[[#This Row],[Ejec Real Mes]]-Tabla1[[#This Row],[Program Entreg Mes]]</f>
        <v>0</v>
      </c>
    </row>
    <row r="837" spans="1:17">
      <c r="A837" s="824">
        <v>51</v>
      </c>
      <c r="B837" s="824" t="s">
        <v>2441</v>
      </c>
      <c r="C837" s="824" t="s">
        <v>2442</v>
      </c>
      <c r="D837" s="824" t="s">
        <v>68</v>
      </c>
      <c r="E837" s="824" t="s">
        <v>246</v>
      </c>
      <c r="F837" s="824">
        <v>9</v>
      </c>
      <c r="G837" s="824" t="s">
        <v>2451</v>
      </c>
      <c r="H837" s="824">
        <v>1</v>
      </c>
      <c r="I837" s="824">
        <v>1</v>
      </c>
      <c r="J837" s="824">
        <v>1</v>
      </c>
      <c r="K837" s="825">
        <v>1</v>
      </c>
      <c r="L837" s="825">
        <v>1</v>
      </c>
      <c r="M837" s="824">
        <v>0</v>
      </c>
      <c r="N837" s="824">
        <v>0</v>
      </c>
      <c r="O837" s="824" t="e">
        <v>#DIV/0!</v>
      </c>
      <c r="P837" s="820">
        <f>Tabla1[[#This Row],[Ejec Real Acumu]]-Tabla1[[#This Row],[Proyec Ejec Acumul]]</f>
        <v>0</v>
      </c>
      <c r="Q837" s="820">
        <f>Tabla1[[#This Row],[Ejec Real Mes]]-Tabla1[[#This Row],[Program Entreg Mes]]</f>
        <v>0</v>
      </c>
    </row>
    <row r="838" spans="1:17">
      <c r="A838" s="824">
        <v>52</v>
      </c>
      <c r="B838" s="824" t="s">
        <v>2441</v>
      </c>
      <c r="C838" s="824" t="s">
        <v>2442</v>
      </c>
      <c r="D838" s="824" t="s">
        <v>68</v>
      </c>
      <c r="E838" s="824" t="s">
        <v>256</v>
      </c>
      <c r="F838" s="824">
        <v>9</v>
      </c>
      <c r="G838" s="824" t="s">
        <v>2451</v>
      </c>
      <c r="H838" s="824">
        <v>5</v>
      </c>
      <c r="I838" s="824">
        <v>3</v>
      </c>
      <c r="J838" s="824">
        <v>3</v>
      </c>
      <c r="K838" s="825">
        <v>0.6</v>
      </c>
      <c r="L838" s="825">
        <v>0.6</v>
      </c>
      <c r="M838" s="824">
        <v>0</v>
      </c>
      <c r="N838" s="824">
        <v>0</v>
      </c>
      <c r="O838" s="824" t="e">
        <v>#DIV/0!</v>
      </c>
      <c r="P838" s="820">
        <f>Tabla1[[#This Row],[Ejec Real Acumu]]-Tabla1[[#This Row],[Proyec Ejec Acumul]]</f>
        <v>0</v>
      </c>
      <c r="Q838" s="820">
        <f>Tabla1[[#This Row],[Ejec Real Mes]]-Tabla1[[#This Row],[Program Entreg Mes]]</f>
        <v>0</v>
      </c>
    </row>
    <row r="839" spans="1:17">
      <c r="A839" s="824">
        <v>53</v>
      </c>
      <c r="B839" s="824" t="s">
        <v>2441</v>
      </c>
      <c r="C839" s="824" t="s">
        <v>2442</v>
      </c>
      <c r="D839" s="824" t="s">
        <v>68</v>
      </c>
      <c r="E839" s="824" t="s">
        <v>292</v>
      </c>
      <c r="F839" s="824">
        <v>9</v>
      </c>
      <c r="G839" s="824" t="s">
        <v>2451</v>
      </c>
      <c r="H839" s="824">
        <v>6</v>
      </c>
      <c r="I839" s="824">
        <v>4</v>
      </c>
      <c r="J839" s="824">
        <v>4</v>
      </c>
      <c r="K839" s="825">
        <v>0.66666666666666663</v>
      </c>
      <c r="L839" s="825">
        <v>0.66666666666666663</v>
      </c>
      <c r="M839" s="824">
        <v>0</v>
      </c>
      <c r="N839" s="824">
        <v>0</v>
      </c>
      <c r="O839" s="824" t="e">
        <v>#DIV/0!</v>
      </c>
      <c r="P839" s="820">
        <f>Tabla1[[#This Row],[Ejec Real Acumu]]-Tabla1[[#This Row],[Proyec Ejec Acumul]]</f>
        <v>0</v>
      </c>
      <c r="Q839" s="820">
        <f>Tabla1[[#This Row],[Ejec Real Mes]]-Tabla1[[#This Row],[Program Entreg Mes]]</f>
        <v>0</v>
      </c>
    </row>
    <row r="840" spans="1:17">
      <c r="A840" s="824">
        <v>54</v>
      </c>
      <c r="B840" s="824" t="s">
        <v>2441</v>
      </c>
      <c r="C840" s="824" t="s">
        <v>2442</v>
      </c>
      <c r="D840" s="824" t="s">
        <v>68</v>
      </c>
      <c r="E840" s="824" t="s">
        <v>2278</v>
      </c>
      <c r="F840" s="824">
        <v>9</v>
      </c>
      <c r="G840" s="824" t="s">
        <v>2451</v>
      </c>
      <c r="H840" s="824">
        <v>1</v>
      </c>
      <c r="I840" s="824">
        <v>0</v>
      </c>
      <c r="J840" s="824">
        <v>0</v>
      </c>
      <c r="K840" s="825">
        <v>0</v>
      </c>
      <c r="L840" s="825">
        <v>0</v>
      </c>
      <c r="M840" s="824">
        <v>0</v>
      </c>
      <c r="N840" s="824">
        <v>0</v>
      </c>
      <c r="O840" s="824" t="e">
        <v>#DIV/0!</v>
      </c>
      <c r="P840" s="820">
        <f>Tabla1[[#This Row],[Ejec Real Acumu]]-Tabla1[[#This Row],[Proyec Ejec Acumul]]</f>
        <v>0</v>
      </c>
      <c r="Q840" s="820">
        <f>Tabla1[[#This Row],[Ejec Real Mes]]-Tabla1[[#This Row],[Program Entreg Mes]]</f>
        <v>0</v>
      </c>
    </row>
    <row r="841" spans="1:17">
      <c r="A841" s="824">
        <v>55</v>
      </c>
      <c r="B841" s="824" t="s">
        <v>2441</v>
      </c>
      <c r="C841" s="824" t="s">
        <v>2442</v>
      </c>
      <c r="D841" s="824" t="s">
        <v>68</v>
      </c>
      <c r="E841" s="824" t="s">
        <v>334</v>
      </c>
      <c r="F841" s="824">
        <v>9</v>
      </c>
      <c r="G841" s="824" t="s">
        <v>2451</v>
      </c>
      <c r="H841" s="824">
        <v>12</v>
      </c>
      <c r="I841" s="824">
        <v>9</v>
      </c>
      <c r="J841" s="824">
        <v>9</v>
      </c>
      <c r="K841" s="825">
        <v>0.75</v>
      </c>
      <c r="L841" s="825">
        <v>0.75</v>
      </c>
      <c r="M841" s="824">
        <v>1</v>
      </c>
      <c r="N841" s="824">
        <v>1</v>
      </c>
      <c r="O841" s="824">
        <v>1</v>
      </c>
      <c r="P841" s="820">
        <f>Tabla1[[#This Row],[Ejec Real Acumu]]-Tabla1[[#This Row],[Proyec Ejec Acumul]]</f>
        <v>0</v>
      </c>
      <c r="Q841" s="820">
        <f>Tabla1[[#This Row],[Ejec Real Mes]]-Tabla1[[#This Row],[Program Entreg Mes]]</f>
        <v>0</v>
      </c>
    </row>
    <row r="842" spans="1:17">
      <c r="A842" s="824">
        <v>56</v>
      </c>
      <c r="B842" s="824" t="s">
        <v>2441</v>
      </c>
      <c r="C842" s="824" t="s">
        <v>2442</v>
      </c>
      <c r="D842" s="824" t="s">
        <v>68</v>
      </c>
      <c r="E842" s="824" t="s">
        <v>340</v>
      </c>
      <c r="F842" s="824">
        <v>9</v>
      </c>
      <c r="G842" s="824" t="s">
        <v>2451</v>
      </c>
      <c r="H842" s="824">
        <v>4</v>
      </c>
      <c r="I842" s="824">
        <v>0</v>
      </c>
      <c r="J842" s="824">
        <v>0</v>
      </c>
      <c r="K842" s="825">
        <v>0</v>
      </c>
      <c r="L842" s="825">
        <v>0</v>
      </c>
      <c r="M842" s="824">
        <v>0</v>
      </c>
      <c r="N842" s="824">
        <v>0</v>
      </c>
      <c r="O842" s="824" t="e">
        <v>#DIV/0!</v>
      </c>
      <c r="P842" s="820">
        <f>Tabla1[[#This Row],[Ejec Real Acumu]]-Tabla1[[#This Row],[Proyec Ejec Acumul]]</f>
        <v>0</v>
      </c>
      <c r="Q842" s="820">
        <f>Tabla1[[#This Row],[Ejec Real Mes]]-Tabla1[[#This Row],[Program Entreg Mes]]</f>
        <v>0</v>
      </c>
    </row>
    <row r="843" spans="1:17">
      <c r="A843" s="824">
        <v>57</v>
      </c>
      <c r="B843" s="824" t="s">
        <v>2441</v>
      </c>
      <c r="C843" s="824" t="s">
        <v>2442</v>
      </c>
      <c r="D843" s="824" t="s">
        <v>68</v>
      </c>
      <c r="E843" s="824" t="s">
        <v>348</v>
      </c>
      <c r="F843" s="824">
        <v>9</v>
      </c>
      <c r="G843" s="824" t="s">
        <v>2451</v>
      </c>
      <c r="H843" s="824">
        <v>5</v>
      </c>
      <c r="I843" s="824">
        <v>2</v>
      </c>
      <c r="J843" s="824">
        <v>2</v>
      </c>
      <c r="K843" s="825">
        <v>0.4</v>
      </c>
      <c r="L843" s="825">
        <v>0.4</v>
      </c>
      <c r="M843" s="824">
        <v>0</v>
      </c>
      <c r="N843" s="824">
        <v>0</v>
      </c>
      <c r="O843" s="824" t="e">
        <v>#DIV/0!</v>
      </c>
      <c r="P843" s="820">
        <f>Tabla1[[#This Row],[Ejec Real Acumu]]-Tabla1[[#This Row],[Proyec Ejec Acumul]]</f>
        <v>0</v>
      </c>
      <c r="Q843" s="820">
        <f>Tabla1[[#This Row],[Ejec Real Mes]]-Tabla1[[#This Row],[Program Entreg Mes]]</f>
        <v>0</v>
      </c>
    </row>
    <row r="844" spans="1:17">
      <c r="A844" s="824">
        <v>58</v>
      </c>
      <c r="B844" s="824" t="s">
        <v>2441</v>
      </c>
      <c r="C844" s="824" t="s">
        <v>2442</v>
      </c>
      <c r="D844" s="824" t="s">
        <v>68</v>
      </c>
      <c r="E844" s="824" t="s">
        <v>357</v>
      </c>
      <c r="F844" s="824">
        <v>9</v>
      </c>
      <c r="G844" s="824" t="s">
        <v>2451</v>
      </c>
      <c r="H844" s="824">
        <v>9</v>
      </c>
      <c r="I844" s="824">
        <v>4</v>
      </c>
      <c r="J844" s="824">
        <v>3</v>
      </c>
      <c r="K844" s="825">
        <v>0.44444444444444442</v>
      </c>
      <c r="L844" s="825">
        <v>0.33333333333333331</v>
      </c>
      <c r="M844" s="824">
        <v>1</v>
      </c>
      <c r="N844" s="824">
        <v>1</v>
      </c>
      <c r="O844" s="824">
        <v>1</v>
      </c>
      <c r="P844" s="820">
        <f>Tabla1[[#This Row],[Ejec Real Acumu]]-Tabla1[[#This Row],[Proyec Ejec Acumul]]</f>
        <v>-1</v>
      </c>
      <c r="Q844" s="820">
        <f>Tabla1[[#This Row],[Ejec Real Mes]]-Tabla1[[#This Row],[Program Entreg Mes]]</f>
        <v>0</v>
      </c>
    </row>
    <row r="845" spans="1:17">
      <c r="A845" s="824">
        <v>59</v>
      </c>
      <c r="B845" s="824" t="s">
        <v>2441</v>
      </c>
      <c r="C845" s="824" t="s">
        <v>2442</v>
      </c>
      <c r="D845" s="824" t="s">
        <v>68</v>
      </c>
      <c r="E845" s="824" t="s">
        <v>366</v>
      </c>
      <c r="F845" s="824">
        <v>9</v>
      </c>
      <c r="G845" s="824" t="s">
        <v>2451</v>
      </c>
      <c r="H845" s="824">
        <v>1</v>
      </c>
      <c r="I845" s="824">
        <v>0</v>
      </c>
      <c r="J845" s="824">
        <v>0</v>
      </c>
      <c r="K845" s="825">
        <v>0</v>
      </c>
      <c r="L845" s="825">
        <v>0</v>
      </c>
      <c r="M845" s="824">
        <v>0</v>
      </c>
      <c r="N845" s="824">
        <v>0</v>
      </c>
      <c r="O845" s="824" t="e">
        <v>#DIV/0!</v>
      </c>
      <c r="P845" s="820">
        <f>Tabla1[[#This Row],[Ejec Real Acumu]]-Tabla1[[#This Row],[Proyec Ejec Acumul]]</f>
        <v>0</v>
      </c>
      <c r="Q845" s="820">
        <f>Tabla1[[#This Row],[Ejec Real Mes]]-Tabla1[[#This Row],[Program Entreg Mes]]</f>
        <v>0</v>
      </c>
    </row>
    <row r="846" spans="1:17">
      <c r="A846" s="824">
        <v>60</v>
      </c>
      <c r="B846" s="824" t="s">
        <v>2441</v>
      </c>
      <c r="C846" s="824" t="s">
        <v>2442</v>
      </c>
      <c r="D846" s="824" t="s">
        <v>68</v>
      </c>
      <c r="E846" s="824" t="s">
        <v>370</v>
      </c>
      <c r="F846" s="824">
        <v>9</v>
      </c>
      <c r="G846" s="824" t="s">
        <v>2451</v>
      </c>
      <c r="H846" s="824">
        <v>2</v>
      </c>
      <c r="I846" s="824">
        <v>2</v>
      </c>
      <c r="J846" s="824">
        <v>2</v>
      </c>
      <c r="K846" s="825">
        <v>1</v>
      </c>
      <c r="L846" s="825">
        <v>1</v>
      </c>
      <c r="M846" s="824">
        <v>1</v>
      </c>
      <c r="N846" s="824">
        <v>1</v>
      </c>
      <c r="O846" s="824">
        <v>1</v>
      </c>
      <c r="P846" s="820">
        <f>Tabla1[[#This Row],[Ejec Real Acumu]]-Tabla1[[#This Row],[Proyec Ejec Acumul]]</f>
        <v>0</v>
      </c>
      <c r="Q846" s="820">
        <f>Tabla1[[#This Row],[Ejec Real Mes]]-Tabla1[[#This Row],[Program Entreg Mes]]</f>
        <v>0</v>
      </c>
    </row>
    <row r="847" spans="1:17">
      <c r="A847" s="824">
        <v>61</v>
      </c>
      <c r="B847" s="824" t="s">
        <v>2441</v>
      </c>
      <c r="C847" s="824" t="s">
        <v>2442</v>
      </c>
      <c r="D847" s="824" t="s">
        <v>68</v>
      </c>
      <c r="E847" s="824" t="s">
        <v>434</v>
      </c>
      <c r="F847" s="824">
        <v>9</v>
      </c>
      <c r="G847" s="824" t="s">
        <v>2451</v>
      </c>
      <c r="H847" s="824">
        <v>2</v>
      </c>
      <c r="I847" s="824">
        <v>1</v>
      </c>
      <c r="J847" s="824">
        <v>1</v>
      </c>
      <c r="K847" s="825">
        <v>0.5</v>
      </c>
      <c r="L847" s="825">
        <v>0.5</v>
      </c>
      <c r="M847" s="824">
        <v>0</v>
      </c>
      <c r="N847" s="824">
        <v>0</v>
      </c>
      <c r="O847" s="824" t="e">
        <v>#DIV/0!</v>
      </c>
      <c r="P847" s="820">
        <f>Tabla1[[#This Row],[Ejec Real Acumu]]-Tabla1[[#This Row],[Proyec Ejec Acumul]]</f>
        <v>0</v>
      </c>
      <c r="Q847" s="820">
        <f>Tabla1[[#This Row],[Ejec Real Mes]]-Tabla1[[#This Row],[Program Entreg Mes]]</f>
        <v>0</v>
      </c>
    </row>
    <row r="848" spans="1:17">
      <c r="A848" s="824">
        <v>62</v>
      </c>
      <c r="B848" s="824" t="s">
        <v>2441</v>
      </c>
      <c r="C848" s="824" t="s">
        <v>2442</v>
      </c>
      <c r="D848" s="824" t="s">
        <v>68</v>
      </c>
      <c r="E848" s="824" t="s">
        <v>437</v>
      </c>
      <c r="F848" s="824">
        <v>9</v>
      </c>
      <c r="G848" s="824" t="s">
        <v>2451</v>
      </c>
      <c r="H848" s="824">
        <v>1</v>
      </c>
      <c r="I848" s="824">
        <v>0</v>
      </c>
      <c r="J848" s="824">
        <v>0</v>
      </c>
      <c r="K848" s="825">
        <v>0</v>
      </c>
      <c r="L848" s="825">
        <v>0</v>
      </c>
      <c r="M848" s="824">
        <v>0</v>
      </c>
      <c r="N848" s="824">
        <v>0</v>
      </c>
      <c r="O848" s="824" t="e">
        <v>#DIV/0!</v>
      </c>
      <c r="P848" s="820">
        <f>Tabla1[[#This Row],[Ejec Real Acumu]]-Tabla1[[#This Row],[Proyec Ejec Acumul]]</f>
        <v>0</v>
      </c>
      <c r="Q848" s="820">
        <f>Tabla1[[#This Row],[Ejec Real Mes]]-Tabla1[[#This Row],[Program Entreg Mes]]</f>
        <v>0</v>
      </c>
    </row>
    <row r="849" spans="1:17">
      <c r="A849" s="824">
        <v>63</v>
      </c>
      <c r="B849" s="824" t="s">
        <v>2441</v>
      </c>
      <c r="C849" s="824" t="s">
        <v>2442</v>
      </c>
      <c r="D849" s="824" t="s">
        <v>68</v>
      </c>
      <c r="E849" s="824" t="s">
        <v>455</v>
      </c>
      <c r="F849" s="824">
        <v>9</v>
      </c>
      <c r="G849" s="824" t="s">
        <v>2451</v>
      </c>
      <c r="H849" s="824">
        <v>8</v>
      </c>
      <c r="I849" s="824">
        <v>6</v>
      </c>
      <c r="J849" s="824">
        <v>7</v>
      </c>
      <c r="K849" s="825">
        <v>0.75</v>
      </c>
      <c r="L849" s="825">
        <v>0.875</v>
      </c>
      <c r="M849" s="824">
        <v>1</v>
      </c>
      <c r="N849" s="824">
        <v>1</v>
      </c>
      <c r="O849" s="824">
        <v>1</v>
      </c>
      <c r="P849" s="820">
        <f>Tabla1[[#This Row],[Ejec Real Acumu]]-Tabla1[[#This Row],[Proyec Ejec Acumul]]</f>
        <v>1</v>
      </c>
      <c r="Q849" s="820">
        <f>Tabla1[[#This Row],[Ejec Real Mes]]-Tabla1[[#This Row],[Program Entreg Mes]]</f>
        <v>0</v>
      </c>
    </row>
    <row r="850" spans="1:17">
      <c r="A850" s="824">
        <v>64</v>
      </c>
      <c r="B850" s="824" t="s">
        <v>2441</v>
      </c>
      <c r="C850" s="824" t="s">
        <v>2442</v>
      </c>
      <c r="D850" s="824" t="s">
        <v>68</v>
      </c>
      <c r="E850" s="824" t="s">
        <v>462</v>
      </c>
      <c r="F850" s="824">
        <v>9</v>
      </c>
      <c r="G850" s="824" t="s">
        <v>2451</v>
      </c>
      <c r="H850" s="824">
        <v>4</v>
      </c>
      <c r="I850" s="824">
        <v>0</v>
      </c>
      <c r="J850" s="824">
        <v>0</v>
      </c>
      <c r="K850" s="825">
        <v>0</v>
      </c>
      <c r="L850" s="825">
        <v>0</v>
      </c>
      <c r="M850" s="824">
        <v>0</v>
      </c>
      <c r="N850" s="824">
        <v>0</v>
      </c>
      <c r="O850" s="824" t="e">
        <v>#DIV/0!</v>
      </c>
      <c r="P850" s="820">
        <f>Tabla1[[#This Row],[Ejec Real Acumu]]-Tabla1[[#This Row],[Proyec Ejec Acumul]]</f>
        <v>0</v>
      </c>
      <c r="Q850" s="820">
        <f>Tabla1[[#This Row],[Ejec Real Mes]]-Tabla1[[#This Row],[Program Entreg Mes]]</f>
        <v>0</v>
      </c>
    </row>
    <row r="851" spans="1:17">
      <c r="A851" s="824">
        <v>65</v>
      </c>
      <c r="B851" s="824" t="s">
        <v>2441</v>
      </c>
      <c r="C851" s="824" t="s">
        <v>2442</v>
      </c>
      <c r="D851" s="824" t="s">
        <v>68</v>
      </c>
      <c r="E851" s="824" t="s">
        <v>466</v>
      </c>
      <c r="F851" s="824">
        <v>9</v>
      </c>
      <c r="G851" s="824" t="s">
        <v>2451</v>
      </c>
      <c r="H851" s="824">
        <v>1</v>
      </c>
      <c r="I851" s="824">
        <v>1</v>
      </c>
      <c r="J851" s="824">
        <v>1</v>
      </c>
      <c r="K851" s="825">
        <v>1</v>
      </c>
      <c r="L851" s="825">
        <v>1</v>
      </c>
      <c r="M851" s="824">
        <v>0</v>
      </c>
      <c r="N851" s="824">
        <v>0</v>
      </c>
      <c r="O851" s="824" t="e">
        <v>#DIV/0!</v>
      </c>
      <c r="P851" s="820">
        <f>Tabla1[[#This Row],[Ejec Real Acumu]]-Tabla1[[#This Row],[Proyec Ejec Acumul]]</f>
        <v>0</v>
      </c>
      <c r="Q851" s="820">
        <f>Tabla1[[#This Row],[Ejec Real Mes]]-Tabla1[[#This Row],[Program Entreg Mes]]</f>
        <v>0</v>
      </c>
    </row>
    <row r="852" spans="1:17">
      <c r="A852" s="824">
        <v>66</v>
      </c>
      <c r="B852" s="824" t="s">
        <v>2441</v>
      </c>
      <c r="C852" s="824" t="s">
        <v>2442</v>
      </c>
      <c r="D852" s="824" t="s">
        <v>68</v>
      </c>
      <c r="E852" s="824" t="s">
        <v>2312</v>
      </c>
      <c r="F852" s="824">
        <v>9</v>
      </c>
      <c r="G852" s="824" t="s">
        <v>2451</v>
      </c>
      <c r="H852" s="824">
        <v>1</v>
      </c>
      <c r="I852" s="824">
        <v>0</v>
      </c>
      <c r="J852" s="824">
        <v>0</v>
      </c>
      <c r="K852" s="825">
        <v>0</v>
      </c>
      <c r="L852" s="825">
        <v>0</v>
      </c>
      <c r="M852" s="824">
        <v>0</v>
      </c>
      <c r="N852" s="824">
        <v>0</v>
      </c>
      <c r="O852" s="824" t="e">
        <v>#DIV/0!</v>
      </c>
      <c r="P852" s="820">
        <f>Tabla1[[#This Row],[Ejec Real Acumu]]-Tabla1[[#This Row],[Proyec Ejec Acumul]]</f>
        <v>0</v>
      </c>
      <c r="Q852" s="820">
        <f>Tabla1[[#This Row],[Ejec Real Mes]]-Tabla1[[#This Row],[Program Entreg Mes]]</f>
        <v>0</v>
      </c>
    </row>
    <row r="853" spans="1:17">
      <c r="A853" s="824">
        <v>67</v>
      </c>
      <c r="B853" s="824" t="s">
        <v>2441</v>
      </c>
      <c r="C853" s="824" t="s">
        <v>2442</v>
      </c>
      <c r="D853" s="824" t="s">
        <v>68</v>
      </c>
      <c r="E853" s="824" t="s">
        <v>2314</v>
      </c>
      <c r="F853" s="824">
        <v>9</v>
      </c>
      <c r="G853" s="824" t="s">
        <v>2451</v>
      </c>
      <c r="H853" s="824">
        <v>1</v>
      </c>
      <c r="I853" s="824">
        <v>0</v>
      </c>
      <c r="J853" s="824">
        <v>0</v>
      </c>
      <c r="K853" s="825">
        <v>0</v>
      </c>
      <c r="L853" s="825">
        <v>0</v>
      </c>
      <c r="M853" s="824">
        <v>0</v>
      </c>
      <c r="N853" s="824">
        <v>0</v>
      </c>
      <c r="O853" s="824" t="e">
        <v>#DIV/0!</v>
      </c>
      <c r="P853" s="820">
        <f>Tabla1[[#This Row],[Ejec Real Acumu]]-Tabla1[[#This Row],[Proyec Ejec Acumul]]</f>
        <v>0</v>
      </c>
      <c r="Q853" s="820">
        <f>Tabla1[[#This Row],[Ejec Real Mes]]-Tabla1[[#This Row],[Program Entreg Mes]]</f>
        <v>0</v>
      </c>
    </row>
    <row r="854" spans="1:17">
      <c r="A854" s="824">
        <v>68</v>
      </c>
      <c r="B854" s="824" t="s">
        <v>2441</v>
      </c>
      <c r="C854" s="824" t="s">
        <v>2442</v>
      </c>
      <c r="D854" s="824" t="s">
        <v>68</v>
      </c>
      <c r="E854" s="824" t="s">
        <v>2316</v>
      </c>
      <c r="F854" s="824">
        <v>9</v>
      </c>
      <c r="G854" s="824" t="s">
        <v>2451</v>
      </c>
      <c r="H854" s="824">
        <v>22</v>
      </c>
      <c r="I854" s="824">
        <v>0</v>
      </c>
      <c r="J854" s="824">
        <v>0</v>
      </c>
      <c r="K854" s="825">
        <v>0</v>
      </c>
      <c r="L854" s="825">
        <v>0</v>
      </c>
      <c r="M854" s="824">
        <v>0</v>
      </c>
      <c r="N854" s="824">
        <v>0</v>
      </c>
      <c r="O854" s="824" t="e">
        <v>#DIV/0!</v>
      </c>
      <c r="P854" s="820">
        <f>Tabla1[[#This Row],[Ejec Real Acumu]]-Tabla1[[#This Row],[Proyec Ejec Acumul]]</f>
        <v>0</v>
      </c>
      <c r="Q854" s="820">
        <f>Tabla1[[#This Row],[Ejec Real Mes]]-Tabla1[[#This Row],[Program Entreg Mes]]</f>
        <v>0</v>
      </c>
    </row>
    <row r="855" spans="1:17">
      <c r="A855" s="824">
        <v>69</v>
      </c>
      <c r="B855" s="824" t="s">
        <v>2441</v>
      </c>
      <c r="C855" s="824" t="s">
        <v>2442</v>
      </c>
      <c r="D855" s="824" t="s">
        <v>46</v>
      </c>
      <c r="E855" s="824" t="s">
        <v>43</v>
      </c>
      <c r="F855" s="824">
        <v>9</v>
      </c>
      <c r="G855" s="824" t="s">
        <v>2451</v>
      </c>
      <c r="H855" s="824">
        <v>15</v>
      </c>
      <c r="I855" s="824">
        <v>9</v>
      </c>
      <c r="J855" s="824">
        <v>9</v>
      </c>
      <c r="K855" s="825">
        <v>0.6</v>
      </c>
      <c r="L855" s="825">
        <v>0.6</v>
      </c>
      <c r="M855" s="824">
        <v>1</v>
      </c>
      <c r="N855" s="824">
        <v>1</v>
      </c>
      <c r="O855" s="824">
        <v>1</v>
      </c>
      <c r="P855" s="820">
        <f>Tabla1[[#This Row],[Ejec Real Acumu]]-Tabla1[[#This Row],[Proyec Ejec Acumul]]</f>
        <v>0</v>
      </c>
      <c r="Q855" s="820">
        <f>Tabla1[[#This Row],[Ejec Real Mes]]-Tabla1[[#This Row],[Program Entreg Mes]]</f>
        <v>0</v>
      </c>
    </row>
    <row r="856" spans="1:17">
      <c r="A856" s="824">
        <v>70</v>
      </c>
      <c r="B856" s="824" t="s">
        <v>2441</v>
      </c>
      <c r="C856" s="824" t="s">
        <v>2442</v>
      </c>
      <c r="D856" s="824" t="s">
        <v>46</v>
      </c>
      <c r="E856" s="824" t="s">
        <v>2329</v>
      </c>
      <c r="F856" s="824">
        <v>9</v>
      </c>
      <c r="G856" s="824" t="s">
        <v>2451</v>
      </c>
      <c r="H856" s="824">
        <v>3</v>
      </c>
      <c r="I856" s="824">
        <v>1</v>
      </c>
      <c r="J856" s="824">
        <v>1</v>
      </c>
      <c r="K856" s="825">
        <v>0.33333333333333331</v>
      </c>
      <c r="L856" s="825">
        <v>0.33333333333333331</v>
      </c>
      <c r="M856" s="824">
        <v>0</v>
      </c>
      <c r="N856" s="824">
        <v>0</v>
      </c>
      <c r="O856" s="824" t="e">
        <v>#DIV/0!</v>
      </c>
      <c r="P856" s="820">
        <f>Tabla1[[#This Row],[Ejec Real Acumu]]-Tabla1[[#This Row],[Proyec Ejec Acumul]]</f>
        <v>0</v>
      </c>
      <c r="Q856" s="820">
        <f>Tabla1[[#This Row],[Ejec Real Mes]]-Tabla1[[#This Row],[Program Entreg Mes]]</f>
        <v>0</v>
      </c>
    </row>
    <row r="857" spans="1:17">
      <c r="A857" s="824">
        <v>71</v>
      </c>
      <c r="B857" s="824" t="s">
        <v>2441</v>
      </c>
      <c r="C857" s="824" t="s">
        <v>2442</v>
      </c>
      <c r="D857" s="824" t="s">
        <v>46</v>
      </c>
      <c r="E857" s="824" t="s">
        <v>121</v>
      </c>
      <c r="F857" s="824">
        <v>9</v>
      </c>
      <c r="G857" s="824" t="s">
        <v>2451</v>
      </c>
      <c r="H857" s="824">
        <v>1</v>
      </c>
      <c r="I857" s="824">
        <v>0</v>
      </c>
      <c r="J857" s="824">
        <v>0</v>
      </c>
      <c r="K857" s="825">
        <v>0</v>
      </c>
      <c r="L857" s="825">
        <v>0</v>
      </c>
      <c r="M857" s="824">
        <v>0</v>
      </c>
      <c r="N857" s="824">
        <v>0</v>
      </c>
      <c r="O857" s="824" t="e">
        <v>#DIV/0!</v>
      </c>
      <c r="P857" s="820">
        <f>Tabla1[[#This Row],[Ejec Real Acumu]]-Tabla1[[#This Row],[Proyec Ejec Acumul]]</f>
        <v>0</v>
      </c>
      <c r="Q857" s="820">
        <f>Tabla1[[#This Row],[Ejec Real Mes]]-Tabla1[[#This Row],[Program Entreg Mes]]</f>
        <v>0</v>
      </c>
    </row>
    <row r="858" spans="1:17">
      <c r="A858" s="824">
        <v>72</v>
      </c>
      <c r="B858" s="824" t="s">
        <v>2441</v>
      </c>
      <c r="C858" s="824" t="s">
        <v>2442</v>
      </c>
      <c r="D858" s="824" t="s">
        <v>46</v>
      </c>
      <c r="E858" s="824" t="s">
        <v>131</v>
      </c>
      <c r="F858" s="824">
        <v>9</v>
      </c>
      <c r="G858" s="824" t="s">
        <v>2451</v>
      </c>
      <c r="H858" s="824">
        <v>4</v>
      </c>
      <c r="I858" s="824">
        <v>2</v>
      </c>
      <c r="J858" s="824">
        <v>3</v>
      </c>
      <c r="K858" s="825">
        <v>0.5</v>
      </c>
      <c r="L858" s="825">
        <v>0.75</v>
      </c>
      <c r="M858" s="824">
        <v>0</v>
      </c>
      <c r="N858" s="824">
        <v>0</v>
      </c>
      <c r="O858" s="824" t="e">
        <v>#DIV/0!</v>
      </c>
      <c r="P858" s="820">
        <f>Tabla1[[#This Row],[Ejec Real Acumu]]-Tabla1[[#This Row],[Proyec Ejec Acumul]]</f>
        <v>1</v>
      </c>
      <c r="Q858" s="820">
        <f>Tabla1[[#This Row],[Ejec Real Mes]]-Tabla1[[#This Row],[Program Entreg Mes]]</f>
        <v>0</v>
      </c>
    </row>
    <row r="859" spans="1:17">
      <c r="A859" s="824">
        <v>73</v>
      </c>
      <c r="B859" s="824" t="s">
        <v>2441</v>
      </c>
      <c r="C859" s="824" t="s">
        <v>2442</v>
      </c>
      <c r="D859" s="824" t="s">
        <v>46</v>
      </c>
      <c r="E859" s="824" t="s">
        <v>2333</v>
      </c>
      <c r="F859" s="824">
        <v>9</v>
      </c>
      <c r="G859" s="824" t="s">
        <v>2451</v>
      </c>
      <c r="H859" s="824">
        <v>3</v>
      </c>
      <c r="I859" s="824">
        <v>2</v>
      </c>
      <c r="J859" s="824">
        <v>2</v>
      </c>
      <c r="K859" s="825">
        <v>0.66666666666666663</v>
      </c>
      <c r="L859" s="825">
        <v>0.66666666666666663</v>
      </c>
      <c r="M859" s="824">
        <v>0</v>
      </c>
      <c r="N859" s="824">
        <v>0</v>
      </c>
      <c r="O859" s="824" t="e">
        <v>#DIV/0!</v>
      </c>
      <c r="P859" s="820">
        <f>Tabla1[[#This Row],[Ejec Real Acumu]]-Tabla1[[#This Row],[Proyec Ejec Acumul]]</f>
        <v>0</v>
      </c>
      <c r="Q859" s="820">
        <f>Tabla1[[#This Row],[Ejec Real Mes]]-Tabla1[[#This Row],[Program Entreg Mes]]</f>
        <v>0</v>
      </c>
    </row>
    <row r="860" spans="1:17">
      <c r="A860" s="824">
        <v>74</v>
      </c>
      <c r="B860" s="824" t="s">
        <v>2441</v>
      </c>
      <c r="C860" s="824" t="s">
        <v>2442</v>
      </c>
      <c r="D860" s="824" t="s">
        <v>46</v>
      </c>
      <c r="E860" s="824" t="s">
        <v>2337</v>
      </c>
      <c r="F860" s="824">
        <v>9</v>
      </c>
      <c r="G860" s="824" t="s">
        <v>2451</v>
      </c>
      <c r="H860" s="824">
        <v>2</v>
      </c>
      <c r="I860" s="824">
        <v>0</v>
      </c>
      <c r="J860" s="824">
        <v>0</v>
      </c>
      <c r="K860" s="825">
        <v>0</v>
      </c>
      <c r="L860" s="825">
        <v>0</v>
      </c>
      <c r="M860" s="824">
        <v>0</v>
      </c>
      <c r="N860" s="824">
        <v>0</v>
      </c>
      <c r="O860" s="824" t="e">
        <v>#DIV/0!</v>
      </c>
      <c r="P860" s="820">
        <f>Tabla1[[#This Row],[Ejec Real Acumu]]-Tabla1[[#This Row],[Proyec Ejec Acumul]]</f>
        <v>0</v>
      </c>
      <c r="Q860" s="820">
        <f>Tabla1[[#This Row],[Ejec Real Mes]]-Tabla1[[#This Row],[Program Entreg Mes]]</f>
        <v>0</v>
      </c>
    </row>
    <row r="861" spans="1:17">
      <c r="A861" s="824">
        <v>75</v>
      </c>
      <c r="B861" s="824" t="s">
        <v>2441</v>
      </c>
      <c r="C861" s="824" t="s">
        <v>2442</v>
      </c>
      <c r="D861" s="824" t="s">
        <v>46</v>
      </c>
      <c r="E861" s="824" t="s">
        <v>143</v>
      </c>
      <c r="F861" s="824">
        <v>9</v>
      </c>
      <c r="G861" s="824" t="s">
        <v>2451</v>
      </c>
      <c r="H861" s="824">
        <v>4</v>
      </c>
      <c r="I861" s="824">
        <v>3</v>
      </c>
      <c r="J861" s="824">
        <v>5</v>
      </c>
      <c r="K861" s="825">
        <v>0.75</v>
      </c>
      <c r="L861" s="825">
        <v>1.25</v>
      </c>
      <c r="M861" s="824">
        <v>0</v>
      </c>
      <c r="N861" s="824">
        <v>0</v>
      </c>
      <c r="O861" s="824" t="e">
        <v>#DIV/0!</v>
      </c>
      <c r="P861" s="820">
        <f>Tabla1[[#This Row],[Ejec Real Acumu]]-Tabla1[[#This Row],[Proyec Ejec Acumul]]</f>
        <v>2</v>
      </c>
      <c r="Q861" s="820">
        <f>Tabla1[[#This Row],[Ejec Real Mes]]-Tabla1[[#This Row],[Program Entreg Mes]]</f>
        <v>0</v>
      </c>
    </row>
    <row r="862" spans="1:17">
      <c r="A862" s="824">
        <v>76</v>
      </c>
      <c r="B862" s="824" t="s">
        <v>2441</v>
      </c>
      <c r="C862" s="824" t="s">
        <v>2442</v>
      </c>
      <c r="D862" s="824" t="s">
        <v>46</v>
      </c>
      <c r="E862" s="824" t="s">
        <v>2341</v>
      </c>
      <c r="F862" s="824">
        <v>9</v>
      </c>
      <c r="G862" s="824" t="s">
        <v>2451</v>
      </c>
      <c r="H862" s="824">
        <v>1</v>
      </c>
      <c r="I862" s="824">
        <v>0</v>
      </c>
      <c r="J862" s="824">
        <v>0</v>
      </c>
      <c r="K862" s="825">
        <v>0</v>
      </c>
      <c r="L862" s="825">
        <v>0</v>
      </c>
      <c r="M862" s="824">
        <v>0</v>
      </c>
      <c r="N862" s="824">
        <v>0</v>
      </c>
      <c r="O862" s="824" t="e">
        <v>#DIV/0!</v>
      </c>
      <c r="P862" s="820">
        <f>Tabla1[[#This Row],[Ejec Real Acumu]]-Tabla1[[#This Row],[Proyec Ejec Acumul]]</f>
        <v>0</v>
      </c>
      <c r="Q862" s="820">
        <f>Tabla1[[#This Row],[Ejec Real Mes]]-Tabla1[[#This Row],[Program Entreg Mes]]</f>
        <v>0</v>
      </c>
    </row>
    <row r="863" spans="1:17">
      <c r="A863" s="824">
        <v>77</v>
      </c>
      <c r="B863" s="824" t="s">
        <v>2441</v>
      </c>
      <c r="C863" s="824" t="s">
        <v>2442</v>
      </c>
      <c r="D863" s="824" t="s">
        <v>46</v>
      </c>
      <c r="E863" s="824" t="s">
        <v>2342</v>
      </c>
      <c r="F863" s="824">
        <v>9</v>
      </c>
      <c r="G863" s="824" t="s">
        <v>2451</v>
      </c>
      <c r="H863" s="824">
        <v>10</v>
      </c>
      <c r="I863" s="824">
        <v>4</v>
      </c>
      <c r="J863" s="824">
        <v>4</v>
      </c>
      <c r="K863" s="825">
        <v>0.4</v>
      </c>
      <c r="L863" s="825">
        <v>0.4</v>
      </c>
      <c r="M863" s="824">
        <v>0</v>
      </c>
      <c r="N863" s="824">
        <v>0</v>
      </c>
      <c r="O863" s="824" t="e">
        <v>#DIV/0!</v>
      </c>
      <c r="P863" s="820">
        <f>Tabla1[[#This Row],[Ejec Real Acumu]]-Tabla1[[#This Row],[Proyec Ejec Acumul]]</f>
        <v>0</v>
      </c>
      <c r="Q863" s="820">
        <f>Tabla1[[#This Row],[Ejec Real Mes]]-Tabla1[[#This Row],[Program Entreg Mes]]</f>
        <v>0</v>
      </c>
    </row>
    <row r="864" spans="1:17">
      <c r="A864" s="824">
        <v>78</v>
      </c>
      <c r="B864" s="824" t="s">
        <v>2441</v>
      </c>
      <c r="C864" s="824" t="s">
        <v>2442</v>
      </c>
      <c r="D864" s="824" t="s">
        <v>46</v>
      </c>
      <c r="E864" s="824" t="s">
        <v>423</v>
      </c>
      <c r="F864" s="824">
        <v>9</v>
      </c>
      <c r="G864" s="824" t="s">
        <v>2451</v>
      </c>
      <c r="H864" s="824">
        <v>80</v>
      </c>
      <c r="I864" s="824">
        <v>55</v>
      </c>
      <c r="J864" s="824">
        <v>120</v>
      </c>
      <c r="K864" s="825">
        <v>0.6875</v>
      </c>
      <c r="L864" s="825">
        <v>1.5</v>
      </c>
      <c r="M864" s="824">
        <v>10</v>
      </c>
      <c r="N864" s="824">
        <v>22</v>
      </c>
      <c r="O864" s="824">
        <v>2.2000000000000002</v>
      </c>
      <c r="P864" s="820">
        <f>Tabla1[[#This Row],[Ejec Real Acumu]]-Tabla1[[#This Row],[Proyec Ejec Acumul]]</f>
        <v>65</v>
      </c>
      <c r="Q864" s="820">
        <f>Tabla1[[#This Row],[Ejec Real Mes]]-Tabla1[[#This Row],[Program Entreg Mes]]</f>
        <v>12</v>
      </c>
    </row>
    <row r="865" spans="1:17">
      <c r="A865" s="824">
        <v>79</v>
      </c>
      <c r="B865" s="824" t="s">
        <v>2441</v>
      </c>
      <c r="C865" s="824" t="s">
        <v>2442</v>
      </c>
      <c r="D865" s="824" t="s">
        <v>46</v>
      </c>
      <c r="E865" s="824" t="s">
        <v>429</v>
      </c>
      <c r="F865" s="824">
        <v>9</v>
      </c>
      <c r="G865" s="824" t="s">
        <v>2451</v>
      </c>
      <c r="H865" s="824">
        <v>2</v>
      </c>
      <c r="I865" s="824">
        <v>1</v>
      </c>
      <c r="J865" s="824">
        <v>1</v>
      </c>
      <c r="K865" s="825">
        <v>0.5</v>
      </c>
      <c r="L865" s="825">
        <v>0.5</v>
      </c>
      <c r="M865" s="824">
        <v>0</v>
      </c>
      <c r="N865" s="824">
        <v>0</v>
      </c>
      <c r="O865" s="824" t="e">
        <v>#DIV/0!</v>
      </c>
      <c r="P865" s="820">
        <f>Tabla1[[#This Row],[Ejec Real Acumu]]-Tabla1[[#This Row],[Proyec Ejec Acumul]]</f>
        <v>0</v>
      </c>
      <c r="Q865" s="820">
        <f>Tabla1[[#This Row],[Ejec Real Mes]]-Tabla1[[#This Row],[Program Entreg Mes]]</f>
        <v>0</v>
      </c>
    </row>
    <row r="866" spans="1:17">
      <c r="A866" s="824">
        <v>80</v>
      </c>
      <c r="B866" s="824" t="s">
        <v>2441</v>
      </c>
      <c r="C866" s="824" t="s">
        <v>2442</v>
      </c>
      <c r="D866" s="824" t="s">
        <v>46</v>
      </c>
      <c r="E866" s="824" t="s">
        <v>2358</v>
      </c>
      <c r="F866" s="824">
        <v>9</v>
      </c>
      <c r="G866" s="824" t="s">
        <v>2451</v>
      </c>
      <c r="H866" s="824">
        <v>3</v>
      </c>
      <c r="I866" s="824">
        <v>0</v>
      </c>
      <c r="J866" s="824">
        <v>0</v>
      </c>
      <c r="K866" s="825">
        <v>0</v>
      </c>
      <c r="L866" s="825">
        <v>0</v>
      </c>
      <c r="M866" s="824">
        <v>0</v>
      </c>
      <c r="N866" s="824">
        <v>0</v>
      </c>
      <c r="O866" s="824" t="e">
        <v>#DIV/0!</v>
      </c>
      <c r="P866" s="820">
        <f>Tabla1[[#This Row],[Ejec Real Acumu]]-Tabla1[[#This Row],[Proyec Ejec Acumul]]</f>
        <v>0</v>
      </c>
      <c r="Q866" s="820">
        <f>Tabla1[[#This Row],[Ejec Real Mes]]-Tabla1[[#This Row],[Program Entreg Mes]]</f>
        <v>0</v>
      </c>
    </row>
    <row r="867" spans="1:17">
      <c r="A867" s="824">
        <v>81</v>
      </c>
      <c r="B867" s="824" t="s">
        <v>2441</v>
      </c>
      <c r="C867" s="824" t="s">
        <v>2442</v>
      </c>
      <c r="D867" s="824" t="s">
        <v>46</v>
      </c>
      <c r="E867" s="824" t="s">
        <v>526</v>
      </c>
      <c r="F867" s="824">
        <v>9</v>
      </c>
      <c r="G867" s="824" t="s">
        <v>2451</v>
      </c>
      <c r="H867" s="824">
        <v>1</v>
      </c>
      <c r="I867" s="824">
        <v>0</v>
      </c>
      <c r="J867" s="824">
        <v>0</v>
      </c>
      <c r="K867" s="825">
        <v>0</v>
      </c>
      <c r="L867" s="825">
        <v>0</v>
      </c>
      <c r="M867" s="824">
        <v>0</v>
      </c>
      <c r="N867" s="824">
        <v>0</v>
      </c>
      <c r="O867" s="824" t="e">
        <v>#DIV/0!</v>
      </c>
      <c r="P867" s="820">
        <f>Tabla1[[#This Row],[Ejec Real Acumu]]-Tabla1[[#This Row],[Proyec Ejec Acumul]]</f>
        <v>0</v>
      </c>
      <c r="Q867" s="820">
        <f>Tabla1[[#This Row],[Ejec Real Mes]]-Tabla1[[#This Row],[Program Entreg Mes]]</f>
        <v>0</v>
      </c>
    </row>
    <row r="868" spans="1:17">
      <c r="A868" s="824">
        <v>82</v>
      </c>
      <c r="B868" s="824" t="s">
        <v>2441</v>
      </c>
      <c r="C868" s="824" t="s">
        <v>2442</v>
      </c>
      <c r="D868" s="824" t="s">
        <v>46</v>
      </c>
      <c r="E868" s="824" t="s">
        <v>2361</v>
      </c>
      <c r="F868" s="824">
        <v>9</v>
      </c>
      <c r="G868" s="824" t="s">
        <v>2451</v>
      </c>
      <c r="H868" s="824">
        <v>4</v>
      </c>
      <c r="I868" s="824">
        <v>2</v>
      </c>
      <c r="J868" s="824">
        <v>3</v>
      </c>
      <c r="K868" s="825">
        <v>0.5</v>
      </c>
      <c r="L868" s="825">
        <v>0.75</v>
      </c>
      <c r="M868" s="824">
        <v>1</v>
      </c>
      <c r="N868" s="824">
        <v>2</v>
      </c>
      <c r="O868" s="824">
        <v>2</v>
      </c>
      <c r="P868" s="820">
        <f>Tabla1[[#This Row],[Ejec Real Acumu]]-Tabla1[[#This Row],[Proyec Ejec Acumul]]</f>
        <v>1</v>
      </c>
      <c r="Q868" s="820">
        <f>Tabla1[[#This Row],[Ejec Real Mes]]-Tabla1[[#This Row],[Program Entreg Mes]]</f>
        <v>1</v>
      </c>
    </row>
    <row r="869" spans="1:17">
      <c r="A869" s="824">
        <v>83</v>
      </c>
      <c r="B869" s="824" t="s">
        <v>2441</v>
      </c>
      <c r="C869" s="824" t="s">
        <v>2442</v>
      </c>
      <c r="D869" s="824" t="s">
        <v>46</v>
      </c>
      <c r="E869" s="824" t="s">
        <v>2365</v>
      </c>
      <c r="F869" s="824">
        <v>9</v>
      </c>
      <c r="G869" s="824" t="s">
        <v>2451</v>
      </c>
      <c r="H869" s="824">
        <v>4</v>
      </c>
      <c r="I869" s="824">
        <v>4</v>
      </c>
      <c r="J869" s="824">
        <v>4</v>
      </c>
      <c r="K869" s="825">
        <v>1</v>
      </c>
      <c r="L869" s="825">
        <v>1</v>
      </c>
      <c r="M869" s="824">
        <v>1</v>
      </c>
      <c r="N869" s="824">
        <v>1</v>
      </c>
      <c r="O869" s="824">
        <v>1</v>
      </c>
      <c r="P869" s="820">
        <f>Tabla1[[#This Row],[Ejec Real Acumu]]-Tabla1[[#This Row],[Proyec Ejec Acumul]]</f>
        <v>0</v>
      </c>
      <c r="Q869" s="820">
        <f>Tabla1[[#This Row],[Ejec Real Mes]]-Tabla1[[#This Row],[Program Entreg Mes]]</f>
        <v>0</v>
      </c>
    </row>
    <row r="870" spans="1:17">
      <c r="A870" s="824">
        <v>84</v>
      </c>
      <c r="B870" s="824" t="s">
        <v>2441</v>
      </c>
      <c r="C870" s="824" t="s">
        <v>2442</v>
      </c>
      <c r="D870" s="824" t="s">
        <v>46</v>
      </c>
      <c r="E870" s="824" t="s">
        <v>2370</v>
      </c>
      <c r="F870" s="824">
        <v>9</v>
      </c>
      <c r="G870" s="824" t="s">
        <v>2451</v>
      </c>
      <c r="H870" s="824">
        <v>6</v>
      </c>
      <c r="I870" s="824">
        <v>2</v>
      </c>
      <c r="J870" s="824">
        <v>2</v>
      </c>
      <c r="K870" s="825">
        <v>0.33333333333333331</v>
      </c>
      <c r="L870" s="825">
        <v>0.33333333333333331</v>
      </c>
      <c r="M870" s="824">
        <v>0</v>
      </c>
      <c r="N870" s="824">
        <v>0</v>
      </c>
      <c r="O870" s="824" t="e">
        <v>#DIV/0!</v>
      </c>
      <c r="P870" s="820">
        <f>Tabla1[[#This Row],[Ejec Real Acumu]]-Tabla1[[#This Row],[Proyec Ejec Acumul]]</f>
        <v>0</v>
      </c>
      <c r="Q870" s="820">
        <f>Tabla1[[#This Row],[Ejec Real Mes]]-Tabla1[[#This Row],[Program Entreg Mes]]</f>
        <v>0</v>
      </c>
    </row>
    <row r="871" spans="1:17">
      <c r="A871" s="824">
        <v>85</v>
      </c>
      <c r="B871" s="824" t="s">
        <v>2441</v>
      </c>
      <c r="C871" s="824" t="s">
        <v>2442</v>
      </c>
      <c r="D871" s="824" t="s">
        <v>46</v>
      </c>
      <c r="E871" s="824" t="s">
        <v>573</v>
      </c>
      <c r="F871" s="824">
        <v>9</v>
      </c>
      <c r="G871" s="824" t="s">
        <v>2451</v>
      </c>
      <c r="H871" s="824">
        <v>6</v>
      </c>
      <c r="I871" s="824">
        <v>4</v>
      </c>
      <c r="J871" s="824">
        <v>4</v>
      </c>
      <c r="K871" s="825">
        <v>0.66666666666666663</v>
      </c>
      <c r="L871" s="825">
        <v>0.66666666666666663</v>
      </c>
      <c r="M871" s="824">
        <v>0</v>
      </c>
      <c r="N871" s="824">
        <v>0</v>
      </c>
      <c r="O871" s="824" t="e">
        <v>#DIV/0!</v>
      </c>
      <c r="P871" s="820">
        <f>Tabla1[[#This Row],[Ejec Real Acumu]]-Tabla1[[#This Row],[Proyec Ejec Acumul]]</f>
        <v>0</v>
      </c>
      <c r="Q871" s="820">
        <f>Tabla1[[#This Row],[Ejec Real Mes]]-Tabla1[[#This Row],[Program Entreg Mes]]</f>
        <v>0</v>
      </c>
    </row>
    <row r="872" spans="1:17">
      <c r="A872" s="824">
        <v>86</v>
      </c>
      <c r="B872" s="824" t="s">
        <v>2441</v>
      </c>
      <c r="C872" s="824" t="s">
        <v>2442</v>
      </c>
      <c r="D872" s="824" t="s">
        <v>46</v>
      </c>
      <c r="E872" s="824" t="s">
        <v>583</v>
      </c>
      <c r="F872" s="824">
        <v>9</v>
      </c>
      <c r="G872" s="824" t="s">
        <v>2451</v>
      </c>
      <c r="H872" s="824">
        <v>6</v>
      </c>
      <c r="I872" s="824">
        <v>2</v>
      </c>
      <c r="J872" s="824">
        <v>3</v>
      </c>
      <c r="K872" s="825">
        <v>0.33333333333333331</v>
      </c>
      <c r="L872" s="825">
        <v>0.5</v>
      </c>
      <c r="M872" s="824">
        <v>0</v>
      </c>
      <c r="N872" s="824">
        <v>0</v>
      </c>
      <c r="O872" s="824" t="e">
        <v>#DIV/0!</v>
      </c>
      <c r="P872" s="820">
        <f>Tabla1[[#This Row],[Ejec Real Acumu]]-Tabla1[[#This Row],[Proyec Ejec Acumul]]</f>
        <v>1</v>
      </c>
      <c r="Q872" s="820">
        <f>Tabla1[[#This Row],[Ejec Real Mes]]-Tabla1[[#This Row],[Program Entreg Mes]]</f>
        <v>0</v>
      </c>
    </row>
    <row r="873" spans="1:17">
      <c r="A873" s="824">
        <v>87</v>
      </c>
      <c r="B873" s="824" t="s">
        <v>2441</v>
      </c>
      <c r="C873" s="824" t="s">
        <v>2442</v>
      </c>
      <c r="D873" s="824" t="s">
        <v>764</v>
      </c>
      <c r="E873" s="824" t="s">
        <v>872</v>
      </c>
      <c r="F873" s="824">
        <v>9</v>
      </c>
      <c r="G873" s="824" t="s">
        <v>2451</v>
      </c>
      <c r="H873" s="824">
        <v>25</v>
      </c>
      <c r="I873" s="824">
        <v>16</v>
      </c>
      <c r="J873" s="824">
        <v>15</v>
      </c>
      <c r="K873" s="825">
        <v>0.64</v>
      </c>
      <c r="L873" s="825">
        <v>0.6</v>
      </c>
      <c r="M873" s="824">
        <v>2</v>
      </c>
      <c r="N873" s="824">
        <v>2</v>
      </c>
      <c r="O873" s="824">
        <v>1</v>
      </c>
      <c r="P873" s="820">
        <f>Tabla1[[#This Row],[Ejec Real Acumu]]-Tabla1[[#This Row],[Proyec Ejec Acumul]]</f>
        <v>-1</v>
      </c>
      <c r="Q873" s="820">
        <f>Tabla1[[#This Row],[Ejec Real Mes]]-Tabla1[[#This Row],[Program Entreg Mes]]</f>
        <v>0</v>
      </c>
    </row>
    <row r="874" spans="1:17">
      <c r="A874" s="824">
        <v>88</v>
      </c>
      <c r="B874" s="824" t="s">
        <v>2441</v>
      </c>
      <c r="C874" s="824" t="s">
        <v>2442</v>
      </c>
      <c r="D874" s="824" t="s">
        <v>764</v>
      </c>
      <c r="E874" s="824" t="s">
        <v>2381</v>
      </c>
      <c r="F874" s="824">
        <v>9</v>
      </c>
      <c r="G874" s="824" t="s">
        <v>2451</v>
      </c>
      <c r="H874" s="824">
        <v>7</v>
      </c>
      <c r="I874" s="824">
        <v>1</v>
      </c>
      <c r="J874" s="824">
        <v>1</v>
      </c>
      <c r="K874" s="825">
        <v>0.14285714285714285</v>
      </c>
      <c r="L874" s="825">
        <v>0.14285714285714285</v>
      </c>
      <c r="M874" s="824">
        <v>0</v>
      </c>
      <c r="N874" s="824">
        <v>0</v>
      </c>
      <c r="O874" s="824" t="e">
        <v>#DIV/0!</v>
      </c>
      <c r="P874" s="820">
        <f>Tabla1[[#This Row],[Ejec Real Acumu]]-Tabla1[[#This Row],[Proyec Ejec Acumul]]</f>
        <v>0</v>
      </c>
      <c r="Q874" s="820">
        <f>Tabla1[[#This Row],[Ejec Real Mes]]-Tabla1[[#This Row],[Program Entreg Mes]]</f>
        <v>0</v>
      </c>
    </row>
    <row r="875" spans="1:17">
      <c r="A875" s="824">
        <v>89</v>
      </c>
      <c r="B875" s="824" t="s">
        <v>2441</v>
      </c>
      <c r="C875" s="824" t="s">
        <v>2442</v>
      </c>
      <c r="D875" s="824" t="s">
        <v>764</v>
      </c>
      <c r="E875" s="824" t="s">
        <v>2385</v>
      </c>
      <c r="F875" s="824">
        <v>9</v>
      </c>
      <c r="G875" s="824" t="s">
        <v>2451</v>
      </c>
      <c r="H875" s="824">
        <v>12</v>
      </c>
      <c r="I875" s="824">
        <v>10</v>
      </c>
      <c r="J875" s="824">
        <v>10.5</v>
      </c>
      <c r="K875" s="825">
        <v>0.83333333333333337</v>
      </c>
      <c r="L875" s="825">
        <v>0.875</v>
      </c>
      <c r="M875" s="824">
        <v>4</v>
      </c>
      <c r="N875" s="824">
        <v>5.5</v>
      </c>
      <c r="O875" s="824">
        <v>1.375</v>
      </c>
      <c r="P875" s="820">
        <f>Tabla1[[#This Row],[Ejec Real Acumu]]-Tabla1[[#This Row],[Proyec Ejec Acumul]]</f>
        <v>0.5</v>
      </c>
      <c r="Q875" s="820">
        <f>Tabla1[[#This Row],[Ejec Real Mes]]-Tabla1[[#This Row],[Program Entreg Mes]]</f>
        <v>1.5</v>
      </c>
    </row>
    <row r="876" spans="1:17">
      <c r="A876" s="824">
        <v>90</v>
      </c>
      <c r="B876" s="824" t="s">
        <v>2441</v>
      </c>
      <c r="C876" s="824" t="s">
        <v>2442</v>
      </c>
      <c r="D876" s="824" t="s">
        <v>764</v>
      </c>
      <c r="E876" s="824" t="s">
        <v>2392</v>
      </c>
      <c r="F876" s="824">
        <v>9</v>
      </c>
      <c r="G876" s="824" t="s">
        <v>2451</v>
      </c>
      <c r="H876" s="824">
        <v>32</v>
      </c>
      <c r="I876" s="824">
        <v>20</v>
      </c>
      <c r="J876" s="824">
        <v>21</v>
      </c>
      <c r="K876" s="825">
        <v>0.625</v>
      </c>
      <c r="L876" s="825">
        <v>0.65625</v>
      </c>
      <c r="M876" s="824">
        <v>5</v>
      </c>
      <c r="N876" s="824">
        <v>6</v>
      </c>
      <c r="O876" s="824">
        <v>1.2</v>
      </c>
      <c r="P876" s="820">
        <f>Tabla1[[#This Row],[Ejec Real Acumu]]-Tabla1[[#This Row],[Proyec Ejec Acumul]]</f>
        <v>1</v>
      </c>
      <c r="Q876" s="820">
        <f>Tabla1[[#This Row],[Ejec Real Mes]]-Tabla1[[#This Row],[Program Entreg Mes]]</f>
        <v>1</v>
      </c>
    </row>
    <row r="877" spans="1:17">
      <c r="A877" s="824">
        <v>91</v>
      </c>
      <c r="B877" s="824" t="s">
        <v>2441</v>
      </c>
      <c r="C877" s="824" t="s">
        <v>2442</v>
      </c>
      <c r="D877" s="824" t="s">
        <v>764</v>
      </c>
      <c r="E877" s="824" t="s">
        <v>2398</v>
      </c>
      <c r="F877" s="824">
        <v>9</v>
      </c>
      <c r="G877" s="824" t="s">
        <v>2451</v>
      </c>
      <c r="H877" s="824">
        <v>4</v>
      </c>
      <c r="I877" s="824">
        <v>3</v>
      </c>
      <c r="J877" s="824">
        <v>3</v>
      </c>
      <c r="K877" s="825">
        <v>0.75</v>
      </c>
      <c r="L877" s="825">
        <v>0.75</v>
      </c>
      <c r="M877" s="824">
        <v>1</v>
      </c>
      <c r="N877" s="824">
        <v>1</v>
      </c>
      <c r="O877" s="824">
        <v>1</v>
      </c>
      <c r="P877" s="820">
        <f>Tabla1[[#This Row],[Ejec Real Acumu]]-Tabla1[[#This Row],[Proyec Ejec Acumul]]</f>
        <v>0</v>
      </c>
      <c r="Q877" s="820">
        <f>Tabla1[[#This Row],[Ejec Real Mes]]-Tabla1[[#This Row],[Program Entreg Mes]]</f>
        <v>0</v>
      </c>
    </row>
    <row r="878" spans="1:17">
      <c r="A878" s="824">
        <v>92</v>
      </c>
      <c r="B878" s="824" t="s">
        <v>2441</v>
      </c>
      <c r="C878" s="824" t="s">
        <v>2442</v>
      </c>
      <c r="D878" s="824" t="s">
        <v>46</v>
      </c>
      <c r="E878" s="824" t="s">
        <v>2402</v>
      </c>
      <c r="F878" s="824">
        <v>9</v>
      </c>
      <c r="G878" s="824" t="s">
        <v>2451</v>
      </c>
      <c r="H878" s="824">
        <v>1</v>
      </c>
      <c r="I878" s="824">
        <v>0</v>
      </c>
      <c r="J878" s="824">
        <v>0</v>
      </c>
      <c r="K878" s="825">
        <v>0</v>
      </c>
      <c r="L878" s="825">
        <v>0</v>
      </c>
      <c r="M878" s="824">
        <v>0</v>
      </c>
      <c r="N878" s="824">
        <v>0</v>
      </c>
      <c r="O878" s="824" t="e">
        <v>#DIV/0!</v>
      </c>
      <c r="P878" s="820">
        <f>Tabla1[[#This Row],[Ejec Real Acumu]]-Tabla1[[#This Row],[Proyec Ejec Acumul]]</f>
        <v>0</v>
      </c>
      <c r="Q878" s="820">
        <f>Tabla1[[#This Row],[Ejec Real Mes]]-Tabla1[[#This Row],[Program Entreg Mes]]</f>
        <v>0</v>
      </c>
    </row>
    <row r="879" spans="1:17">
      <c r="A879" s="824">
        <v>93</v>
      </c>
      <c r="B879" s="824" t="s">
        <v>2441</v>
      </c>
      <c r="C879" s="824" t="s">
        <v>2442</v>
      </c>
      <c r="D879" s="824" t="s">
        <v>764</v>
      </c>
      <c r="E879" s="824" t="s">
        <v>2404</v>
      </c>
      <c r="F879" s="824">
        <v>9</v>
      </c>
      <c r="G879" s="824" t="s">
        <v>2451</v>
      </c>
      <c r="H879" s="824">
        <v>4</v>
      </c>
      <c r="I879" s="824">
        <v>3</v>
      </c>
      <c r="J879" s="824">
        <v>3</v>
      </c>
      <c r="K879" s="825">
        <v>0.75</v>
      </c>
      <c r="L879" s="825">
        <v>0.75</v>
      </c>
      <c r="M879" s="824">
        <v>1</v>
      </c>
      <c r="N879" s="824">
        <v>1</v>
      </c>
      <c r="O879" s="824">
        <v>1</v>
      </c>
      <c r="P879" s="820">
        <f>Tabla1[[#This Row],[Ejec Real Acumu]]-Tabla1[[#This Row],[Proyec Ejec Acumul]]</f>
        <v>0</v>
      </c>
      <c r="Q879" s="820">
        <f>Tabla1[[#This Row],[Ejec Real Mes]]-Tabla1[[#This Row],[Program Entreg Mes]]</f>
        <v>0</v>
      </c>
    </row>
    <row r="880" spans="1:17">
      <c r="A880" s="824">
        <v>94</v>
      </c>
      <c r="B880" s="824" t="s">
        <v>2441</v>
      </c>
      <c r="C880" s="824" t="s">
        <v>2442</v>
      </c>
      <c r="D880" s="824" t="s">
        <v>46</v>
      </c>
      <c r="E880" s="824" t="s">
        <v>2409</v>
      </c>
      <c r="F880" s="824">
        <v>9</v>
      </c>
      <c r="G880" s="824" t="s">
        <v>2451</v>
      </c>
      <c r="H880" s="824">
        <v>4</v>
      </c>
      <c r="I880" s="824">
        <v>3</v>
      </c>
      <c r="J880" s="824">
        <v>3</v>
      </c>
      <c r="K880" s="825">
        <v>0.75</v>
      </c>
      <c r="L880" s="825">
        <v>0.75</v>
      </c>
      <c r="M880" s="824">
        <v>1</v>
      </c>
      <c r="N880" s="824">
        <v>1</v>
      </c>
      <c r="O880" s="824">
        <v>1</v>
      </c>
      <c r="P880" s="820">
        <f>Tabla1[[#This Row],[Ejec Real Acumu]]-Tabla1[[#This Row],[Proyec Ejec Acumul]]</f>
        <v>0</v>
      </c>
      <c r="Q880" s="820">
        <f>Tabla1[[#This Row],[Ejec Real Mes]]-Tabla1[[#This Row],[Program Entreg Mes]]</f>
        <v>0</v>
      </c>
    </row>
    <row r="881" spans="1:17">
      <c r="A881" s="824">
        <v>95</v>
      </c>
      <c r="B881" s="824" t="s">
        <v>2441</v>
      </c>
      <c r="C881" s="824" t="s">
        <v>2442</v>
      </c>
      <c r="D881" s="824" t="s">
        <v>688</v>
      </c>
      <c r="E881" s="824" t="s">
        <v>2413</v>
      </c>
      <c r="F881" s="824">
        <v>9</v>
      </c>
      <c r="G881" s="824" t="s">
        <v>2451</v>
      </c>
      <c r="H881" s="824">
        <v>4</v>
      </c>
      <c r="I881" s="824">
        <v>3</v>
      </c>
      <c r="J881" s="824">
        <v>2</v>
      </c>
      <c r="K881" s="825">
        <v>0.75</v>
      </c>
      <c r="L881" s="825">
        <v>0.5</v>
      </c>
      <c r="M881" s="824">
        <v>1</v>
      </c>
      <c r="N881" s="824">
        <v>0</v>
      </c>
      <c r="O881" s="824">
        <v>0</v>
      </c>
      <c r="P881" s="820">
        <f>Tabla1[[#This Row],[Ejec Real Acumu]]-Tabla1[[#This Row],[Proyec Ejec Acumul]]</f>
        <v>-1</v>
      </c>
      <c r="Q881" s="820">
        <f>Tabla1[[#This Row],[Ejec Real Mes]]-Tabla1[[#This Row],[Program Entreg Mes]]</f>
        <v>-1</v>
      </c>
    </row>
    <row r="882" spans="1:17">
      <c r="A882" s="824">
        <v>96</v>
      </c>
      <c r="B882" s="824" t="s">
        <v>2441</v>
      </c>
      <c r="C882" s="824" t="s">
        <v>2442</v>
      </c>
      <c r="D882" s="824" t="s">
        <v>68</v>
      </c>
      <c r="E882" s="824" t="s">
        <v>2416</v>
      </c>
      <c r="F882" s="824">
        <v>9</v>
      </c>
      <c r="G882" s="824" t="s">
        <v>2451</v>
      </c>
      <c r="H882" s="824">
        <v>4</v>
      </c>
      <c r="I882" s="824">
        <v>3</v>
      </c>
      <c r="J882" s="824">
        <v>3</v>
      </c>
      <c r="K882" s="825">
        <v>0.75</v>
      </c>
      <c r="L882" s="825">
        <v>0.75</v>
      </c>
      <c r="M882" s="824">
        <v>1</v>
      </c>
      <c r="N882" s="824">
        <v>1</v>
      </c>
      <c r="O882" s="824">
        <v>1</v>
      </c>
      <c r="P882" s="820">
        <f>Tabla1[[#This Row],[Ejec Real Acumu]]-Tabla1[[#This Row],[Proyec Ejec Acumul]]</f>
        <v>0</v>
      </c>
      <c r="Q882" s="820">
        <f>Tabla1[[#This Row],[Ejec Real Mes]]-Tabla1[[#This Row],[Program Entreg Mes]]</f>
        <v>0</v>
      </c>
    </row>
    <row r="883" spans="1:17">
      <c r="A883" s="824">
        <v>97</v>
      </c>
      <c r="B883" s="824" t="s">
        <v>2441</v>
      </c>
      <c r="C883" s="824" t="s">
        <v>2442</v>
      </c>
      <c r="D883" s="824" t="s">
        <v>688</v>
      </c>
      <c r="E883" s="824" t="s">
        <v>2421</v>
      </c>
      <c r="F883" s="824">
        <v>9</v>
      </c>
      <c r="G883" s="824" t="s">
        <v>2451</v>
      </c>
      <c r="H883" s="824">
        <v>4</v>
      </c>
      <c r="I883" s="824">
        <v>3</v>
      </c>
      <c r="J883" s="824">
        <v>3</v>
      </c>
      <c r="K883" s="825">
        <v>0.75</v>
      </c>
      <c r="L883" s="825">
        <v>0.75</v>
      </c>
      <c r="M883" s="824">
        <v>1</v>
      </c>
      <c r="N883" s="824">
        <v>1</v>
      </c>
      <c r="O883" s="824">
        <v>1</v>
      </c>
      <c r="P883" s="820">
        <f>Tabla1[[#This Row],[Ejec Real Acumu]]-Tabla1[[#This Row],[Proyec Ejec Acumul]]</f>
        <v>0</v>
      </c>
      <c r="Q883" s="820">
        <f>Tabla1[[#This Row],[Ejec Real Mes]]-Tabla1[[#This Row],[Program Entreg Mes]]</f>
        <v>0</v>
      </c>
    </row>
    <row r="884" spans="1:17">
      <c r="A884" s="824">
        <v>98</v>
      </c>
      <c r="B884" s="824" t="s">
        <v>2441</v>
      </c>
      <c r="C884" s="824" t="s">
        <v>2442</v>
      </c>
      <c r="D884" s="824" t="s">
        <v>68</v>
      </c>
      <c r="E884" s="824" t="s">
        <v>2422</v>
      </c>
      <c r="F884" s="824">
        <v>9</v>
      </c>
      <c r="G884" s="824" t="s">
        <v>2451</v>
      </c>
      <c r="H884" s="824">
        <v>2</v>
      </c>
      <c r="I884" s="824">
        <v>0</v>
      </c>
      <c r="J884" s="824">
        <v>0</v>
      </c>
      <c r="K884" s="825">
        <v>0</v>
      </c>
      <c r="L884" s="825">
        <v>0</v>
      </c>
      <c r="M884" s="824">
        <v>0</v>
      </c>
      <c r="N884" s="824">
        <v>0</v>
      </c>
      <c r="O884" s="824" t="e">
        <v>#DIV/0!</v>
      </c>
      <c r="P884" s="820">
        <f>Tabla1[[#This Row],[Ejec Real Acumu]]-Tabla1[[#This Row],[Proyec Ejec Acumul]]</f>
        <v>0</v>
      </c>
      <c r="Q884" s="820">
        <f>Tabla1[[#This Row],[Ejec Real Mes]]-Tabla1[[#This Row],[Program Entreg Mes]]</f>
        <v>0</v>
      </c>
    </row>
    <row r="885" spans="1:17">
      <c r="A885" s="824">
        <v>1</v>
      </c>
      <c r="B885" s="824" t="s">
        <v>2441</v>
      </c>
      <c r="C885" s="824" t="s">
        <v>2442</v>
      </c>
      <c r="D885" s="824" t="s">
        <v>63</v>
      </c>
      <c r="E885" s="824" t="s">
        <v>2112</v>
      </c>
      <c r="F885" s="824">
        <v>10</v>
      </c>
      <c r="G885" s="824" t="s">
        <v>2452</v>
      </c>
      <c r="H885" s="824">
        <v>1</v>
      </c>
      <c r="I885" s="824">
        <v>0</v>
      </c>
      <c r="J885" s="824"/>
      <c r="K885" s="825">
        <v>0</v>
      </c>
      <c r="L885" s="825"/>
      <c r="M885" s="824">
        <v>0</v>
      </c>
      <c r="N885" s="824"/>
      <c r="O885" s="824"/>
      <c r="P885" s="820">
        <f>Tabla1[[#This Row],[Ejec Real Acumu]]-Tabla1[[#This Row],[Proyec Ejec Acumul]]</f>
        <v>0</v>
      </c>
      <c r="Q885" s="820">
        <f>Tabla1[[#This Row],[Ejec Real Mes]]-Tabla1[[#This Row],[Program Entreg Mes]]</f>
        <v>0</v>
      </c>
    </row>
    <row r="886" spans="1:17">
      <c r="A886" s="824">
        <v>2</v>
      </c>
      <c r="B886" s="824" t="s">
        <v>2441</v>
      </c>
      <c r="C886" s="824" t="s">
        <v>2442</v>
      </c>
      <c r="D886" s="824" t="s">
        <v>63</v>
      </c>
      <c r="E886" s="824" t="s">
        <v>108</v>
      </c>
      <c r="F886" s="824">
        <v>10</v>
      </c>
      <c r="G886" s="824" t="s">
        <v>2452</v>
      </c>
      <c r="H886" s="824">
        <v>1</v>
      </c>
      <c r="I886" s="824">
        <v>0</v>
      </c>
      <c r="J886" s="824"/>
      <c r="K886" s="825">
        <v>0</v>
      </c>
      <c r="L886" s="825"/>
      <c r="M886" s="824">
        <v>0</v>
      </c>
      <c r="N886" s="824"/>
      <c r="O886" s="824"/>
      <c r="P886" s="820">
        <f>Tabla1[[#This Row],[Ejec Real Acumu]]-Tabla1[[#This Row],[Proyec Ejec Acumul]]</f>
        <v>0</v>
      </c>
      <c r="Q886" s="820">
        <f>Tabla1[[#This Row],[Ejec Real Mes]]-Tabla1[[#This Row],[Program Entreg Mes]]</f>
        <v>0</v>
      </c>
    </row>
    <row r="887" spans="1:17">
      <c r="A887" s="824">
        <v>3</v>
      </c>
      <c r="B887" s="824" t="s">
        <v>2441</v>
      </c>
      <c r="C887" s="824" t="s">
        <v>2442</v>
      </c>
      <c r="D887" s="824" t="s">
        <v>63</v>
      </c>
      <c r="E887" s="824" t="s">
        <v>2114</v>
      </c>
      <c r="F887" s="824">
        <v>10</v>
      </c>
      <c r="G887" s="824" t="s">
        <v>2452</v>
      </c>
      <c r="H887" s="824">
        <v>4</v>
      </c>
      <c r="I887" s="824">
        <v>3</v>
      </c>
      <c r="J887" s="824"/>
      <c r="K887" s="825">
        <v>0.75</v>
      </c>
      <c r="L887" s="825"/>
      <c r="M887" s="824">
        <v>0</v>
      </c>
      <c r="N887" s="824"/>
      <c r="O887" s="824"/>
      <c r="P887" s="820">
        <f>Tabla1[[#This Row],[Ejec Real Acumu]]-Tabla1[[#This Row],[Proyec Ejec Acumul]]</f>
        <v>-3</v>
      </c>
      <c r="Q887" s="820">
        <f>Tabla1[[#This Row],[Ejec Real Mes]]-Tabla1[[#This Row],[Program Entreg Mes]]</f>
        <v>0</v>
      </c>
    </row>
    <row r="888" spans="1:17">
      <c r="A888" s="824">
        <v>4</v>
      </c>
      <c r="B888" s="824" t="s">
        <v>2441</v>
      </c>
      <c r="C888" s="824" t="s">
        <v>2442</v>
      </c>
      <c r="D888" s="824" t="s">
        <v>688</v>
      </c>
      <c r="E888" s="824" t="s">
        <v>685</v>
      </c>
      <c r="F888" s="824">
        <v>10</v>
      </c>
      <c r="G888" s="824" t="s">
        <v>2452</v>
      </c>
      <c r="H888" s="824">
        <v>4</v>
      </c>
      <c r="I888" s="824">
        <v>3</v>
      </c>
      <c r="J888" s="824"/>
      <c r="K888" s="825">
        <v>0.75</v>
      </c>
      <c r="L888" s="825"/>
      <c r="M888" s="824">
        <v>0</v>
      </c>
      <c r="N888" s="824"/>
      <c r="O888" s="824"/>
      <c r="P888" s="820">
        <f>Tabla1[[#This Row],[Ejec Real Acumu]]-Tabla1[[#This Row],[Proyec Ejec Acumul]]</f>
        <v>-3</v>
      </c>
      <c r="Q888" s="820">
        <f>Tabla1[[#This Row],[Ejec Real Mes]]-Tabla1[[#This Row],[Program Entreg Mes]]</f>
        <v>0</v>
      </c>
    </row>
    <row r="889" spans="1:17">
      <c r="A889" s="824">
        <v>5</v>
      </c>
      <c r="B889" s="824" t="s">
        <v>2441</v>
      </c>
      <c r="C889" s="824" t="s">
        <v>2442</v>
      </c>
      <c r="D889" s="824" t="s">
        <v>688</v>
      </c>
      <c r="E889" s="824" t="s">
        <v>695</v>
      </c>
      <c r="F889" s="824">
        <v>10</v>
      </c>
      <c r="G889" s="824" t="s">
        <v>2452</v>
      </c>
      <c r="H889" s="824">
        <v>2</v>
      </c>
      <c r="I889" s="824">
        <v>1</v>
      </c>
      <c r="J889" s="824"/>
      <c r="K889" s="825">
        <v>0.5</v>
      </c>
      <c r="L889" s="825"/>
      <c r="M889" s="824">
        <v>0</v>
      </c>
      <c r="N889" s="824"/>
      <c r="O889" s="824"/>
      <c r="P889" s="820">
        <f>Tabla1[[#This Row],[Ejec Real Acumu]]-Tabla1[[#This Row],[Proyec Ejec Acumul]]</f>
        <v>-1</v>
      </c>
      <c r="Q889" s="820">
        <f>Tabla1[[#This Row],[Ejec Real Mes]]-Tabla1[[#This Row],[Program Entreg Mes]]</f>
        <v>0</v>
      </c>
    </row>
    <row r="890" spans="1:17">
      <c r="A890" s="824">
        <v>6</v>
      </c>
      <c r="B890" s="824" t="s">
        <v>2441</v>
      </c>
      <c r="C890" s="824" t="s">
        <v>2442</v>
      </c>
      <c r="D890" s="824" t="s">
        <v>688</v>
      </c>
      <c r="E890" s="824" t="s">
        <v>700</v>
      </c>
      <c r="F890" s="824">
        <v>10</v>
      </c>
      <c r="G890" s="824" t="s">
        <v>2452</v>
      </c>
      <c r="H890" s="824">
        <v>2</v>
      </c>
      <c r="I890" s="824">
        <v>1</v>
      </c>
      <c r="J890" s="824"/>
      <c r="K890" s="825">
        <v>0.5</v>
      </c>
      <c r="L890" s="825"/>
      <c r="M890" s="824">
        <v>0</v>
      </c>
      <c r="N890" s="824"/>
      <c r="O890" s="824"/>
      <c r="P890" s="820">
        <f>Tabla1[[#This Row],[Ejec Real Acumu]]-Tabla1[[#This Row],[Proyec Ejec Acumul]]</f>
        <v>-1</v>
      </c>
      <c r="Q890" s="820">
        <f>Tabla1[[#This Row],[Ejec Real Mes]]-Tabla1[[#This Row],[Program Entreg Mes]]</f>
        <v>0</v>
      </c>
    </row>
    <row r="891" spans="1:17">
      <c r="A891" s="824">
        <v>7</v>
      </c>
      <c r="B891" s="824" t="s">
        <v>2441</v>
      </c>
      <c r="C891" s="824" t="s">
        <v>2442</v>
      </c>
      <c r="D891" s="824" t="s">
        <v>688</v>
      </c>
      <c r="E891" s="824" t="s">
        <v>2120</v>
      </c>
      <c r="F891" s="824">
        <v>10</v>
      </c>
      <c r="G891" s="824" t="s">
        <v>2452</v>
      </c>
      <c r="H891" s="824">
        <v>47</v>
      </c>
      <c r="I891" s="824">
        <v>38</v>
      </c>
      <c r="J891" s="824"/>
      <c r="K891" s="825">
        <v>0.80851063829787229</v>
      </c>
      <c r="L891" s="825"/>
      <c r="M891" s="824">
        <v>1</v>
      </c>
      <c r="N891" s="824"/>
      <c r="O891" s="824"/>
      <c r="P891" s="820">
        <f>Tabla1[[#This Row],[Ejec Real Acumu]]-Tabla1[[#This Row],[Proyec Ejec Acumul]]</f>
        <v>-38</v>
      </c>
      <c r="Q891" s="820">
        <f>Tabla1[[#This Row],[Ejec Real Mes]]-Tabla1[[#This Row],[Program Entreg Mes]]</f>
        <v>-1</v>
      </c>
    </row>
    <row r="892" spans="1:17">
      <c r="A892" s="824">
        <v>8</v>
      </c>
      <c r="B892" s="824" t="s">
        <v>2441</v>
      </c>
      <c r="C892" s="824" t="s">
        <v>2442</v>
      </c>
      <c r="D892" s="824" t="s">
        <v>688</v>
      </c>
      <c r="E892" s="824" t="s">
        <v>711</v>
      </c>
      <c r="F892" s="824">
        <v>10</v>
      </c>
      <c r="G892" s="824" t="s">
        <v>2452</v>
      </c>
      <c r="H892" s="824">
        <v>25</v>
      </c>
      <c r="I892" s="824">
        <v>21</v>
      </c>
      <c r="J892" s="824"/>
      <c r="K892" s="825">
        <v>0.84</v>
      </c>
      <c r="L892" s="825"/>
      <c r="M892" s="824">
        <v>1</v>
      </c>
      <c r="N892" s="824"/>
      <c r="O892" s="824"/>
      <c r="P892" s="820">
        <f>Tabla1[[#This Row],[Ejec Real Acumu]]-Tabla1[[#This Row],[Proyec Ejec Acumul]]</f>
        <v>-21</v>
      </c>
      <c r="Q892" s="820">
        <f>Tabla1[[#This Row],[Ejec Real Mes]]-Tabla1[[#This Row],[Program Entreg Mes]]</f>
        <v>-1</v>
      </c>
    </row>
    <row r="893" spans="1:17">
      <c r="A893" s="824">
        <v>9</v>
      </c>
      <c r="B893" s="824" t="s">
        <v>2441</v>
      </c>
      <c r="C893" s="824" t="s">
        <v>2442</v>
      </c>
      <c r="D893" s="824" t="s">
        <v>688</v>
      </c>
      <c r="E893" s="824" t="s">
        <v>2128</v>
      </c>
      <c r="F893" s="824">
        <v>10</v>
      </c>
      <c r="G893" s="824" t="s">
        <v>2452</v>
      </c>
      <c r="H893" s="824">
        <v>4</v>
      </c>
      <c r="I893" s="824">
        <v>3</v>
      </c>
      <c r="J893" s="824"/>
      <c r="K893" s="825">
        <v>0.75</v>
      </c>
      <c r="L893" s="825"/>
      <c r="M893" s="824">
        <v>0</v>
      </c>
      <c r="N893" s="824"/>
      <c r="O893" s="824"/>
      <c r="P893" s="820">
        <f>Tabla1[[#This Row],[Ejec Real Acumu]]-Tabla1[[#This Row],[Proyec Ejec Acumul]]</f>
        <v>-3</v>
      </c>
      <c r="Q893" s="820">
        <f>Tabla1[[#This Row],[Ejec Real Mes]]-Tabla1[[#This Row],[Program Entreg Mes]]</f>
        <v>0</v>
      </c>
    </row>
    <row r="894" spans="1:17">
      <c r="A894" s="824">
        <v>10</v>
      </c>
      <c r="B894" s="824" t="s">
        <v>2441</v>
      </c>
      <c r="C894" s="824" t="s">
        <v>2442</v>
      </c>
      <c r="D894" s="824" t="s">
        <v>688</v>
      </c>
      <c r="E894" s="824" t="s">
        <v>2129</v>
      </c>
      <c r="F894" s="824">
        <v>10</v>
      </c>
      <c r="G894" s="824" t="s">
        <v>2452</v>
      </c>
      <c r="H894" s="824">
        <v>4</v>
      </c>
      <c r="I894" s="824">
        <v>3</v>
      </c>
      <c r="J894" s="824"/>
      <c r="K894" s="825">
        <v>0.75</v>
      </c>
      <c r="L894" s="825"/>
      <c r="M894" s="824">
        <v>0</v>
      </c>
      <c r="N894" s="824"/>
      <c r="O894" s="824"/>
      <c r="P894" s="820">
        <f>Tabla1[[#This Row],[Ejec Real Acumu]]-Tabla1[[#This Row],[Proyec Ejec Acumul]]</f>
        <v>-3</v>
      </c>
      <c r="Q894" s="820">
        <f>Tabla1[[#This Row],[Ejec Real Mes]]-Tabla1[[#This Row],[Program Entreg Mes]]</f>
        <v>0</v>
      </c>
    </row>
    <row r="895" spans="1:17">
      <c r="A895" s="824">
        <v>11</v>
      </c>
      <c r="B895" s="824" t="s">
        <v>2441</v>
      </c>
      <c r="C895" s="824" t="s">
        <v>2442</v>
      </c>
      <c r="D895" s="824" t="s">
        <v>688</v>
      </c>
      <c r="E895" s="824" t="s">
        <v>755</v>
      </c>
      <c r="F895" s="824">
        <v>10</v>
      </c>
      <c r="G895" s="824" t="s">
        <v>2452</v>
      </c>
      <c r="H895" s="824">
        <v>2</v>
      </c>
      <c r="I895" s="824">
        <v>1</v>
      </c>
      <c r="J895" s="824"/>
      <c r="K895" s="825">
        <v>0.5</v>
      </c>
      <c r="L895" s="825"/>
      <c r="M895" s="824">
        <v>0</v>
      </c>
      <c r="N895" s="824"/>
      <c r="O895" s="824"/>
      <c r="P895" s="820">
        <f>Tabla1[[#This Row],[Ejec Real Acumu]]-Tabla1[[#This Row],[Proyec Ejec Acumul]]</f>
        <v>-1</v>
      </c>
      <c r="Q895" s="820">
        <f>Tabla1[[#This Row],[Ejec Real Mes]]-Tabla1[[#This Row],[Program Entreg Mes]]</f>
        <v>0</v>
      </c>
    </row>
    <row r="896" spans="1:17">
      <c r="A896" s="824">
        <v>12</v>
      </c>
      <c r="B896" s="824" t="s">
        <v>2441</v>
      </c>
      <c r="C896" s="824" t="s">
        <v>2442</v>
      </c>
      <c r="D896" s="824" t="s">
        <v>688</v>
      </c>
      <c r="E896" s="824" t="s">
        <v>771</v>
      </c>
      <c r="F896" s="824">
        <v>10</v>
      </c>
      <c r="G896" s="824" t="s">
        <v>2452</v>
      </c>
      <c r="H896" s="824">
        <v>448</v>
      </c>
      <c r="I896" s="824">
        <v>366</v>
      </c>
      <c r="J896" s="824"/>
      <c r="K896" s="825">
        <v>0.8169642857142857</v>
      </c>
      <c r="L896" s="825"/>
      <c r="M896" s="824">
        <v>38</v>
      </c>
      <c r="N896" s="824"/>
      <c r="O896" s="824"/>
      <c r="P896" s="820">
        <f>Tabla1[[#This Row],[Ejec Real Acumu]]-Tabla1[[#This Row],[Proyec Ejec Acumul]]</f>
        <v>-366</v>
      </c>
      <c r="Q896" s="820">
        <f>Tabla1[[#This Row],[Ejec Real Mes]]-Tabla1[[#This Row],[Program Entreg Mes]]</f>
        <v>-38</v>
      </c>
    </row>
    <row r="897" spans="1:17">
      <c r="A897" s="824">
        <v>13</v>
      </c>
      <c r="B897" s="824" t="s">
        <v>2441</v>
      </c>
      <c r="C897" s="824" t="s">
        <v>2442</v>
      </c>
      <c r="D897" s="824" t="s">
        <v>688</v>
      </c>
      <c r="E897" s="824" t="s">
        <v>989</v>
      </c>
      <c r="F897" s="824">
        <v>10</v>
      </c>
      <c r="G897" s="824" t="s">
        <v>2452</v>
      </c>
      <c r="H897" s="824">
        <v>4</v>
      </c>
      <c r="I897" s="824">
        <v>3</v>
      </c>
      <c r="J897" s="824"/>
      <c r="K897" s="825">
        <v>0.75</v>
      </c>
      <c r="L897" s="825"/>
      <c r="M897" s="824">
        <v>0</v>
      </c>
      <c r="N897" s="824"/>
      <c r="O897" s="824"/>
      <c r="P897" s="820">
        <f>Tabla1[[#This Row],[Ejec Real Acumu]]-Tabla1[[#This Row],[Proyec Ejec Acumul]]</f>
        <v>-3</v>
      </c>
      <c r="Q897" s="820">
        <f>Tabla1[[#This Row],[Ejec Real Mes]]-Tabla1[[#This Row],[Program Entreg Mes]]</f>
        <v>0</v>
      </c>
    </row>
    <row r="898" spans="1:17">
      <c r="A898" s="824">
        <v>14</v>
      </c>
      <c r="B898" s="824" t="s">
        <v>2441</v>
      </c>
      <c r="C898" s="824" t="s">
        <v>2442</v>
      </c>
      <c r="D898" s="824" t="s">
        <v>688</v>
      </c>
      <c r="E898" s="824" t="s">
        <v>2135</v>
      </c>
      <c r="F898" s="824">
        <v>10</v>
      </c>
      <c r="G898" s="824" t="s">
        <v>2452</v>
      </c>
      <c r="H898" s="824">
        <v>89</v>
      </c>
      <c r="I898" s="824">
        <v>71</v>
      </c>
      <c r="J898" s="824"/>
      <c r="K898" s="825">
        <v>0.797752808988764</v>
      </c>
      <c r="L898" s="825"/>
      <c r="M898" s="824">
        <v>9</v>
      </c>
      <c r="N898" s="824"/>
      <c r="O898" s="824"/>
      <c r="P898" s="820">
        <f>Tabla1[[#This Row],[Ejec Real Acumu]]-Tabla1[[#This Row],[Proyec Ejec Acumul]]</f>
        <v>-71</v>
      </c>
      <c r="Q898" s="820">
        <f>Tabla1[[#This Row],[Ejec Real Mes]]-Tabla1[[#This Row],[Program Entreg Mes]]</f>
        <v>-9</v>
      </c>
    </row>
    <row r="899" spans="1:17">
      <c r="A899" s="824">
        <v>15</v>
      </c>
      <c r="B899" s="824" t="s">
        <v>2441</v>
      </c>
      <c r="C899" s="824" t="s">
        <v>2442</v>
      </c>
      <c r="D899" s="824" t="s">
        <v>688</v>
      </c>
      <c r="E899" s="824" t="s">
        <v>1003</v>
      </c>
      <c r="F899" s="824">
        <v>10</v>
      </c>
      <c r="G899" s="824" t="s">
        <v>2452</v>
      </c>
      <c r="H899" s="824">
        <v>4</v>
      </c>
      <c r="I899" s="824">
        <v>3</v>
      </c>
      <c r="J899" s="824"/>
      <c r="K899" s="825">
        <v>0.75</v>
      </c>
      <c r="L899" s="825"/>
      <c r="M899" s="824">
        <v>0</v>
      </c>
      <c r="N899" s="824"/>
      <c r="O899" s="824"/>
      <c r="P899" s="820">
        <f>Tabla1[[#This Row],[Ejec Real Acumu]]-Tabla1[[#This Row],[Proyec Ejec Acumul]]</f>
        <v>-3</v>
      </c>
      <c r="Q899" s="820">
        <f>Tabla1[[#This Row],[Ejec Real Mes]]-Tabla1[[#This Row],[Program Entreg Mes]]</f>
        <v>0</v>
      </c>
    </row>
    <row r="900" spans="1:17">
      <c r="A900" s="824">
        <v>16</v>
      </c>
      <c r="B900" s="824" t="s">
        <v>2441</v>
      </c>
      <c r="C900" s="824" t="s">
        <v>2442</v>
      </c>
      <c r="D900" s="824" t="s">
        <v>688</v>
      </c>
      <c r="E900" s="824" t="s">
        <v>2140</v>
      </c>
      <c r="F900" s="824">
        <v>10</v>
      </c>
      <c r="G900" s="824" t="s">
        <v>2452</v>
      </c>
      <c r="H900" s="824">
        <v>4</v>
      </c>
      <c r="I900" s="824">
        <v>3</v>
      </c>
      <c r="J900" s="824"/>
      <c r="K900" s="825">
        <v>0.75</v>
      </c>
      <c r="L900" s="825"/>
      <c r="M900" s="824">
        <v>0</v>
      </c>
      <c r="N900" s="824"/>
      <c r="O900" s="824"/>
      <c r="P900" s="820">
        <f>Tabla1[[#This Row],[Ejec Real Acumu]]-Tabla1[[#This Row],[Proyec Ejec Acumul]]</f>
        <v>-3</v>
      </c>
      <c r="Q900" s="820">
        <f>Tabla1[[#This Row],[Ejec Real Mes]]-Tabla1[[#This Row],[Program Entreg Mes]]</f>
        <v>0</v>
      </c>
    </row>
    <row r="901" spans="1:17">
      <c r="A901" s="824">
        <v>17</v>
      </c>
      <c r="B901" s="824" t="s">
        <v>2441</v>
      </c>
      <c r="C901" s="824" t="s">
        <v>2442</v>
      </c>
      <c r="D901" s="824" t="s">
        <v>688</v>
      </c>
      <c r="E901" s="824" t="s">
        <v>2143</v>
      </c>
      <c r="F901" s="824">
        <v>10</v>
      </c>
      <c r="G901" s="824" t="s">
        <v>2452</v>
      </c>
      <c r="H901" s="824">
        <v>12</v>
      </c>
      <c r="I901" s="824">
        <v>10</v>
      </c>
      <c r="J901" s="824"/>
      <c r="K901" s="825">
        <v>0.83333333333333337</v>
      </c>
      <c r="L901" s="825"/>
      <c r="M901" s="824">
        <v>1</v>
      </c>
      <c r="N901" s="824"/>
      <c r="O901" s="824"/>
      <c r="P901" s="820">
        <f>Tabla1[[#This Row],[Ejec Real Acumu]]-Tabla1[[#This Row],[Proyec Ejec Acumul]]</f>
        <v>-10</v>
      </c>
      <c r="Q901" s="820">
        <f>Tabla1[[#This Row],[Ejec Real Mes]]-Tabla1[[#This Row],[Program Entreg Mes]]</f>
        <v>-1</v>
      </c>
    </row>
    <row r="902" spans="1:17">
      <c r="A902" s="824">
        <v>18</v>
      </c>
      <c r="B902" s="824" t="s">
        <v>2441</v>
      </c>
      <c r="C902" s="824" t="s">
        <v>2442</v>
      </c>
      <c r="D902" s="824" t="s">
        <v>93</v>
      </c>
      <c r="E902" s="824" t="s">
        <v>2153</v>
      </c>
      <c r="F902" s="824">
        <v>10</v>
      </c>
      <c r="G902" s="824" t="s">
        <v>2452</v>
      </c>
      <c r="H902" s="824">
        <v>1</v>
      </c>
      <c r="I902" s="824">
        <v>0</v>
      </c>
      <c r="J902" s="824"/>
      <c r="K902" s="825">
        <v>0</v>
      </c>
      <c r="L902" s="825"/>
      <c r="M902" s="824">
        <v>0</v>
      </c>
      <c r="N902" s="824"/>
      <c r="O902" s="824"/>
      <c r="P902" s="820">
        <f>Tabla1[[#This Row],[Ejec Real Acumu]]-Tabla1[[#This Row],[Proyec Ejec Acumul]]</f>
        <v>0</v>
      </c>
      <c r="Q902" s="820">
        <f>Tabla1[[#This Row],[Ejec Real Mes]]-Tabla1[[#This Row],[Program Entreg Mes]]</f>
        <v>0</v>
      </c>
    </row>
    <row r="903" spans="1:17">
      <c r="A903" s="824">
        <v>19</v>
      </c>
      <c r="B903" s="824" t="s">
        <v>2441</v>
      </c>
      <c r="C903" s="824" t="s">
        <v>2442</v>
      </c>
      <c r="D903" s="824" t="s">
        <v>93</v>
      </c>
      <c r="E903" s="824" t="s">
        <v>97</v>
      </c>
      <c r="F903" s="824">
        <v>10</v>
      </c>
      <c r="G903" s="824" t="s">
        <v>2452</v>
      </c>
      <c r="H903" s="824">
        <v>2</v>
      </c>
      <c r="I903" s="824">
        <v>1</v>
      </c>
      <c r="J903" s="824"/>
      <c r="K903" s="825">
        <v>0.5</v>
      </c>
      <c r="L903" s="825"/>
      <c r="M903" s="824">
        <v>0</v>
      </c>
      <c r="N903" s="824"/>
      <c r="O903" s="824"/>
      <c r="P903" s="820">
        <f>Tabla1[[#This Row],[Ejec Real Acumu]]-Tabla1[[#This Row],[Proyec Ejec Acumul]]</f>
        <v>-1</v>
      </c>
      <c r="Q903" s="820">
        <f>Tabla1[[#This Row],[Ejec Real Mes]]-Tabla1[[#This Row],[Program Entreg Mes]]</f>
        <v>0</v>
      </c>
    </row>
    <row r="904" spans="1:17">
      <c r="A904" s="824">
        <v>20</v>
      </c>
      <c r="B904" s="824" t="s">
        <v>2441</v>
      </c>
      <c r="C904" s="824" t="s">
        <v>2442</v>
      </c>
      <c r="D904" s="824" t="s">
        <v>93</v>
      </c>
      <c r="E904" s="824" t="s">
        <v>127</v>
      </c>
      <c r="F904" s="824">
        <v>10</v>
      </c>
      <c r="G904" s="824" t="s">
        <v>2452</v>
      </c>
      <c r="H904" s="824">
        <v>7</v>
      </c>
      <c r="I904" s="824">
        <v>0</v>
      </c>
      <c r="J904" s="824"/>
      <c r="K904" s="825">
        <v>0</v>
      </c>
      <c r="L904" s="825"/>
      <c r="M904" s="824">
        <v>0</v>
      </c>
      <c r="N904" s="824"/>
      <c r="O904" s="824"/>
      <c r="P904" s="820">
        <f>Tabla1[[#This Row],[Ejec Real Acumu]]-Tabla1[[#This Row],[Proyec Ejec Acumul]]</f>
        <v>0</v>
      </c>
      <c r="Q904" s="820">
        <f>Tabla1[[#This Row],[Ejec Real Mes]]-Tabla1[[#This Row],[Program Entreg Mes]]</f>
        <v>0</v>
      </c>
    </row>
    <row r="905" spans="1:17">
      <c r="A905" s="824">
        <v>21</v>
      </c>
      <c r="B905" s="824" t="s">
        <v>2441</v>
      </c>
      <c r="C905" s="824" t="s">
        <v>2442</v>
      </c>
      <c r="D905" s="824" t="s">
        <v>93</v>
      </c>
      <c r="E905" s="824" t="s">
        <v>135</v>
      </c>
      <c r="F905" s="824">
        <v>10</v>
      </c>
      <c r="G905" s="824" t="s">
        <v>2452</v>
      </c>
      <c r="H905" s="824">
        <v>6</v>
      </c>
      <c r="I905" s="824">
        <v>4</v>
      </c>
      <c r="J905" s="824"/>
      <c r="K905" s="825">
        <v>0.66666666666666663</v>
      </c>
      <c r="L905" s="825"/>
      <c r="M905" s="824">
        <v>0</v>
      </c>
      <c r="N905" s="824"/>
      <c r="O905" s="824"/>
      <c r="P905" s="820">
        <f>Tabla1[[#This Row],[Ejec Real Acumu]]-Tabla1[[#This Row],[Proyec Ejec Acumul]]</f>
        <v>-4</v>
      </c>
      <c r="Q905" s="820">
        <f>Tabla1[[#This Row],[Ejec Real Mes]]-Tabla1[[#This Row],[Program Entreg Mes]]</f>
        <v>0</v>
      </c>
    </row>
    <row r="906" spans="1:17">
      <c r="A906" s="824">
        <v>22</v>
      </c>
      <c r="B906" s="824" t="s">
        <v>2441</v>
      </c>
      <c r="C906" s="824" t="s">
        <v>2442</v>
      </c>
      <c r="D906" s="824" t="s">
        <v>93</v>
      </c>
      <c r="E906" s="824" t="s">
        <v>157</v>
      </c>
      <c r="F906" s="824">
        <v>10</v>
      </c>
      <c r="G906" s="824" t="s">
        <v>2452</v>
      </c>
      <c r="H906" s="824">
        <v>1</v>
      </c>
      <c r="I906" s="824">
        <v>1</v>
      </c>
      <c r="J906" s="824"/>
      <c r="K906" s="825">
        <v>1</v>
      </c>
      <c r="L906" s="825"/>
      <c r="M906" s="824">
        <v>0</v>
      </c>
      <c r="N906" s="824"/>
      <c r="O906" s="824"/>
      <c r="P906" s="820">
        <f>Tabla1[[#This Row],[Ejec Real Acumu]]-Tabla1[[#This Row],[Proyec Ejec Acumul]]</f>
        <v>-1</v>
      </c>
      <c r="Q906" s="820">
        <f>Tabla1[[#This Row],[Ejec Real Mes]]-Tabla1[[#This Row],[Program Entreg Mes]]</f>
        <v>0</v>
      </c>
    </row>
    <row r="907" spans="1:17">
      <c r="A907" s="824">
        <v>23</v>
      </c>
      <c r="B907" s="824" t="s">
        <v>2441</v>
      </c>
      <c r="C907" s="824" t="s">
        <v>2442</v>
      </c>
      <c r="D907" s="824" t="s">
        <v>93</v>
      </c>
      <c r="E907" s="824" t="s">
        <v>902</v>
      </c>
      <c r="F907" s="824">
        <v>10</v>
      </c>
      <c r="G907" s="824" t="s">
        <v>2452</v>
      </c>
      <c r="H907" s="824">
        <v>3</v>
      </c>
      <c r="I907" s="824">
        <v>3</v>
      </c>
      <c r="J907" s="824"/>
      <c r="K907" s="825">
        <v>1</v>
      </c>
      <c r="L907" s="825"/>
      <c r="M907" s="824">
        <v>1</v>
      </c>
      <c r="N907" s="824"/>
      <c r="O907" s="824"/>
      <c r="P907" s="820">
        <f>Tabla1[[#This Row],[Ejec Real Acumu]]-Tabla1[[#This Row],[Proyec Ejec Acumul]]</f>
        <v>-3</v>
      </c>
      <c r="Q907" s="820">
        <f>Tabla1[[#This Row],[Ejec Real Mes]]-Tabla1[[#This Row],[Program Entreg Mes]]</f>
        <v>-1</v>
      </c>
    </row>
    <row r="908" spans="1:17">
      <c r="A908" s="824">
        <v>24</v>
      </c>
      <c r="B908" s="824" t="s">
        <v>2441</v>
      </c>
      <c r="C908" s="824" t="s">
        <v>2442</v>
      </c>
      <c r="D908" s="824" t="s">
        <v>93</v>
      </c>
      <c r="E908" s="824" t="s">
        <v>2163</v>
      </c>
      <c r="F908" s="824">
        <v>10</v>
      </c>
      <c r="G908" s="824" t="s">
        <v>2452</v>
      </c>
      <c r="H908" s="824">
        <v>1</v>
      </c>
      <c r="I908" s="824">
        <v>0</v>
      </c>
      <c r="J908" s="824"/>
      <c r="K908" s="825">
        <v>0</v>
      </c>
      <c r="L908" s="825"/>
      <c r="M908" s="824">
        <v>0</v>
      </c>
      <c r="N908" s="824"/>
      <c r="O908" s="824"/>
      <c r="P908" s="820">
        <f>Tabla1[[#This Row],[Ejec Real Acumu]]-Tabla1[[#This Row],[Proyec Ejec Acumul]]</f>
        <v>0</v>
      </c>
      <c r="Q908" s="820">
        <f>Tabla1[[#This Row],[Ejec Real Mes]]-Tabla1[[#This Row],[Program Entreg Mes]]</f>
        <v>0</v>
      </c>
    </row>
    <row r="909" spans="1:17">
      <c r="A909" s="824">
        <v>25</v>
      </c>
      <c r="B909" s="824" t="s">
        <v>2441</v>
      </c>
      <c r="C909" s="824" t="s">
        <v>2442</v>
      </c>
      <c r="D909" s="824" t="s">
        <v>93</v>
      </c>
      <c r="E909" s="824" t="s">
        <v>911</v>
      </c>
      <c r="F909" s="824">
        <v>10</v>
      </c>
      <c r="G909" s="824" t="s">
        <v>2452</v>
      </c>
      <c r="H909" s="824">
        <v>3</v>
      </c>
      <c r="I909" s="824">
        <v>3</v>
      </c>
      <c r="J909" s="824"/>
      <c r="K909" s="825">
        <v>1</v>
      </c>
      <c r="L909" s="825"/>
      <c r="M909" s="824">
        <v>0</v>
      </c>
      <c r="N909" s="824"/>
      <c r="O909" s="824"/>
      <c r="P909" s="820">
        <f>Tabla1[[#This Row],[Ejec Real Acumu]]-Tabla1[[#This Row],[Proyec Ejec Acumul]]</f>
        <v>-3</v>
      </c>
      <c r="Q909" s="820">
        <f>Tabla1[[#This Row],[Ejec Real Mes]]-Tabla1[[#This Row],[Program Entreg Mes]]</f>
        <v>0</v>
      </c>
    </row>
    <row r="910" spans="1:17">
      <c r="A910" s="824">
        <v>26</v>
      </c>
      <c r="B910" s="824" t="s">
        <v>2441</v>
      </c>
      <c r="C910" s="824" t="s">
        <v>2442</v>
      </c>
      <c r="D910" s="824" t="s">
        <v>93</v>
      </c>
      <c r="E910" s="824" t="s">
        <v>916</v>
      </c>
      <c r="F910" s="824">
        <v>10</v>
      </c>
      <c r="G910" s="824" t="s">
        <v>2452</v>
      </c>
      <c r="H910" s="824">
        <v>4</v>
      </c>
      <c r="I910" s="824">
        <v>4</v>
      </c>
      <c r="J910" s="824"/>
      <c r="K910" s="825">
        <v>1</v>
      </c>
      <c r="L910" s="825"/>
      <c r="M910" s="824">
        <v>1</v>
      </c>
      <c r="N910" s="824"/>
      <c r="O910" s="824"/>
      <c r="P910" s="820">
        <f>Tabla1[[#This Row],[Ejec Real Acumu]]-Tabla1[[#This Row],[Proyec Ejec Acumul]]</f>
        <v>-4</v>
      </c>
      <c r="Q910" s="820">
        <f>Tabla1[[#This Row],[Ejec Real Mes]]-Tabla1[[#This Row],[Program Entreg Mes]]</f>
        <v>-1</v>
      </c>
    </row>
    <row r="911" spans="1:17">
      <c r="A911" s="824">
        <v>27</v>
      </c>
      <c r="B911" s="824" t="s">
        <v>2441</v>
      </c>
      <c r="C911" s="824" t="s">
        <v>2442</v>
      </c>
      <c r="D911" s="824" t="s">
        <v>93</v>
      </c>
      <c r="E911" s="824" t="s">
        <v>921</v>
      </c>
      <c r="F911" s="824">
        <v>10</v>
      </c>
      <c r="G911" s="824" t="s">
        <v>2452</v>
      </c>
      <c r="H911" s="824">
        <v>2</v>
      </c>
      <c r="I911" s="824">
        <v>1</v>
      </c>
      <c r="J911" s="824"/>
      <c r="K911" s="825">
        <v>0.5</v>
      </c>
      <c r="L911" s="825"/>
      <c r="M911" s="824">
        <v>0</v>
      </c>
      <c r="N911" s="824"/>
      <c r="O911" s="824"/>
      <c r="P911" s="820">
        <f>Tabla1[[#This Row],[Ejec Real Acumu]]-Tabla1[[#This Row],[Proyec Ejec Acumul]]</f>
        <v>-1</v>
      </c>
      <c r="Q911" s="820">
        <f>Tabla1[[#This Row],[Ejec Real Mes]]-Tabla1[[#This Row],[Program Entreg Mes]]</f>
        <v>0</v>
      </c>
    </row>
    <row r="912" spans="1:17">
      <c r="A912" s="824">
        <v>28</v>
      </c>
      <c r="B912" s="824" t="s">
        <v>2441</v>
      </c>
      <c r="C912" s="824" t="s">
        <v>2442</v>
      </c>
      <c r="D912" s="824" t="s">
        <v>93</v>
      </c>
      <c r="E912" s="824" t="s">
        <v>2172</v>
      </c>
      <c r="F912" s="824">
        <v>10</v>
      </c>
      <c r="G912" s="824" t="s">
        <v>2452</v>
      </c>
      <c r="H912" s="824">
        <v>3</v>
      </c>
      <c r="I912" s="824">
        <v>2</v>
      </c>
      <c r="J912" s="824"/>
      <c r="K912" s="825">
        <v>0.66666666666666663</v>
      </c>
      <c r="L912" s="825"/>
      <c r="M912" s="824">
        <v>0</v>
      </c>
      <c r="N912" s="824"/>
      <c r="O912" s="824"/>
      <c r="P912" s="820">
        <f>Tabla1[[#This Row],[Ejec Real Acumu]]-Tabla1[[#This Row],[Proyec Ejec Acumul]]</f>
        <v>-2</v>
      </c>
      <c r="Q912" s="820">
        <f>Tabla1[[#This Row],[Ejec Real Mes]]-Tabla1[[#This Row],[Program Entreg Mes]]</f>
        <v>0</v>
      </c>
    </row>
    <row r="913" spans="1:17">
      <c r="A913" s="824">
        <v>29</v>
      </c>
      <c r="B913" s="824" t="s">
        <v>2441</v>
      </c>
      <c r="C913" s="824" t="s">
        <v>2442</v>
      </c>
      <c r="D913" s="824" t="s">
        <v>93</v>
      </c>
      <c r="E913" s="824" t="s">
        <v>951</v>
      </c>
      <c r="F913" s="824">
        <v>10</v>
      </c>
      <c r="G913" s="824" t="s">
        <v>2452</v>
      </c>
      <c r="H913" s="824">
        <v>2</v>
      </c>
      <c r="I913" s="824">
        <v>2</v>
      </c>
      <c r="J913" s="824"/>
      <c r="K913" s="825">
        <v>1</v>
      </c>
      <c r="L913" s="825"/>
      <c r="M913" s="824">
        <v>0</v>
      </c>
      <c r="N913" s="824"/>
      <c r="O913" s="824"/>
      <c r="P913" s="820">
        <f>Tabla1[[#This Row],[Ejec Real Acumu]]-Tabla1[[#This Row],[Proyec Ejec Acumul]]</f>
        <v>-2</v>
      </c>
      <c r="Q913" s="820">
        <f>Tabla1[[#This Row],[Ejec Real Mes]]-Tabla1[[#This Row],[Program Entreg Mes]]</f>
        <v>0</v>
      </c>
    </row>
    <row r="914" spans="1:17">
      <c r="A914" s="824">
        <v>30</v>
      </c>
      <c r="B914" s="824" t="s">
        <v>2441</v>
      </c>
      <c r="C914" s="824" t="s">
        <v>2442</v>
      </c>
      <c r="D914" s="824" t="s">
        <v>93</v>
      </c>
      <c r="E914" s="824" t="s">
        <v>2178</v>
      </c>
      <c r="F914" s="824">
        <v>10</v>
      </c>
      <c r="G914" s="824" t="s">
        <v>2452</v>
      </c>
      <c r="H914" s="824">
        <v>1</v>
      </c>
      <c r="I914" s="824">
        <v>0</v>
      </c>
      <c r="J914" s="824"/>
      <c r="K914" s="825">
        <v>0</v>
      </c>
      <c r="L914" s="825"/>
      <c r="M914" s="824">
        <v>0</v>
      </c>
      <c r="N914" s="824"/>
      <c r="O914" s="824"/>
      <c r="P914" s="820">
        <f>Tabla1[[#This Row],[Ejec Real Acumu]]-Tabla1[[#This Row],[Proyec Ejec Acumul]]</f>
        <v>0</v>
      </c>
      <c r="Q914" s="820">
        <f>Tabla1[[#This Row],[Ejec Real Mes]]-Tabla1[[#This Row],[Program Entreg Mes]]</f>
        <v>0</v>
      </c>
    </row>
    <row r="915" spans="1:17">
      <c r="A915" s="824">
        <v>31</v>
      </c>
      <c r="B915" s="824" t="s">
        <v>2441</v>
      </c>
      <c r="C915" s="824" t="s">
        <v>2442</v>
      </c>
      <c r="D915" s="824" t="s">
        <v>93</v>
      </c>
      <c r="E915" s="824" t="s">
        <v>2180</v>
      </c>
      <c r="F915" s="824">
        <v>10</v>
      </c>
      <c r="G915" s="824" t="s">
        <v>2452</v>
      </c>
      <c r="H915" s="824">
        <v>69</v>
      </c>
      <c r="I915" s="824">
        <v>43</v>
      </c>
      <c r="J915" s="824"/>
      <c r="K915" s="825">
        <v>0.62318840579710144</v>
      </c>
      <c r="L915" s="825"/>
      <c r="M915" s="824">
        <v>9</v>
      </c>
      <c r="N915" s="824"/>
      <c r="O915" s="824"/>
      <c r="P915" s="820">
        <f>Tabla1[[#This Row],[Ejec Real Acumu]]-Tabla1[[#This Row],[Proyec Ejec Acumul]]</f>
        <v>-43</v>
      </c>
      <c r="Q915" s="820">
        <f>Tabla1[[#This Row],[Ejec Real Mes]]-Tabla1[[#This Row],[Program Entreg Mes]]</f>
        <v>-9</v>
      </c>
    </row>
    <row r="916" spans="1:17">
      <c r="A916" s="824">
        <v>32</v>
      </c>
      <c r="B916" s="824" t="s">
        <v>2441</v>
      </c>
      <c r="C916" s="824" t="s">
        <v>2442</v>
      </c>
      <c r="D916" s="824" t="s">
        <v>93</v>
      </c>
      <c r="E916" s="824" t="s">
        <v>2188</v>
      </c>
      <c r="F916" s="824">
        <v>10</v>
      </c>
      <c r="G916" s="824" t="s">
        <v>2452</v>
      </c>
      <c r="H916" s="824">
        <v>12</v>
      </c>
      <c r="I916" s="824">
        <v>11</v>
      </c>
      <c r="J916" s="824"/>
      <c r="K916" s="825">
        <v>0.91666666666666663</v>
      </c>
      <c r="L916" s="825"/>
      <c r="M916" s="824">
        <v>1</v>
      </c>
      <c r="N916" s="824"/>
      <c r="O916" s="824"/>
      <c r="P916" s="820">
        <f>Tabla1[[#This Row],[Ejec Real Acumu]]-Tabla1[[#This Row],[Proyec Ejec Acumul]]</f>
        <v>-11</v>
      </c>
      <c r="Q916" s="820">
        <f>Tabla1[[#This Row],[Ejec Real Mes]]-Tabla1[[#This Row],[Program Entreg Mes]]</f>
        <v>-1</v>
      </c>
    </row>
    <row r="917" spans="1:17">
      <c r="A917" s="824">
        <v>33</v>
      </c>
      <c r="B917" s="824" t="s">
        <v>2441</v>
      </c>
      <c r="C917" s="824" t="s">
        <v>2442</v>
      </c>
      <c r="D917" s="824" t="s">
        <v>93</v>
      </c>
      <c r="E917" s="824" t="s">
        <v>2198</v>
      </c>
      <c r="F917" s="824">
        <v>10</v>
      </c>
      <c r="G917" s="824" t="s">
        <v>2452</v>
      </c>
      <c r="H917" s="824">
        <v>12</v>
      </c>
      <c r="I917" s="824">
        <v>11</v>
      </c>
      <c r="J917" s="824"/>
      <c r="K917" s="825">
        <v>0.91666666666666663</v>
      </c>
      <c r="L917" s="825"/>
      <c r="M917" s="824">
        <v>1</v>
      </c>
      <c r="N917" s="824"/>
      <c r="O917" s="824"/>
      <c r="P917" s="820">
        <f>Tabla1[[#This Row],[Ejec Real Acumu]]-Tabla1[[#This Row],[Proyec Ejec Acumul]]</f>
        <v>-11</v>
      </c>
      <c r="Q917" s="820">
        <f>Tabla1[[#This Row],[Ejec Real Mes]]-Tabla1[[#This Row],[Program Entreg Mes]]</f>
        <v>-1</v>
      </c>
    </row>
    <row r="918" spans="1:17">
      <c r="A918" s="824">
        <v>34</v>
      </c>
      <c r="B918" s="824" t="s">
        <v>2441</v>
      </c>
      <c r="C918" s="824" t="s">
        <v>2442</v>
      </c>
      <c r="D918" s="824" t="s">
        <v>93</v>
      </c>
      <c r="E918" s="824" t="s">
        <v>2209</v>
      </c>
      <c r="F918" s="824">
        <v>10</v>
      </c>
      <c r="G918" s="824" t="s">
        <v>2452</v>
      </c>
      <c r="H918" s="824">
        <v>1</v>
      </c>
      <c r="I918" s="824">
        <v>0</v>
      </c>
      <c r="J918" s="824"/>
      <c r="K918" s="825">
        <v>0</v>
      </c>
      <c r="L918" s="825"/>
      <c r="M918" s="824">
        <v>0</v>
      </c>
      <c r="N918" s="824"/>
      <c r="O918" s="824"/>
      <c r="P918" s="820">
        <f>Tabla1[[#This Row],[Ejec Real Acumu]]-Tabla1[[#This Row],[Proyec Ejec Acumul]]</f>
        <v>0</v>
      </c>
      <c r="Q918" s="820">
        <f>Tabla1[[#This Row],[Ejec Real Mes]]-Tabla1[[#This Row],[Program Entreg Mes]]</f>
        <v>0</v>
      </c>
    </row>
    <row r="919" spans="1:17">
      <c r="A919" s="824">
        <v>35</v>
      </c>
      <c r="B919" s="824" t="s">
        <v>2441</v>
      </c>
      <c r="C919" s="824" t="s">
        <v>2442</v>
      </c>
      <c r="D919" s="824" t="s">
        <v>93</v>
      </c>
      <c r="E919" s="824" t="s">
        <v>2211</v>
      </c>
      <c r="F919" s="824">
        <v>10</v>
      </c>
      <c r="G919" s="824" t="s">
        <v>2452</v>
      </c>
      <c r="H919" s="824">
        <v>13</v>
      </c>
      <c r="I919" s="824">
        <v>0</v>
      </c>
      <c r="J919" s="824"/>
      <c r="K919" s="825">
        <v>0</v>
      </c>
      <c r="L919" s="825"/>
      <c r="M919" s="824">
        <v>0</v>
      </c>
      <c r="N919" s="824"/>
      <c r="O919" s="824"/>
      <c r="P919" s="820">
        <f>Tabla1[[#This Row],[Ejec Real Acumu]]-Tabla1[[#This Row],[Proyec Ejec Acumul]]</f>
        <v>0</v>
      </c>
      <c r="Q919" s="820">
        <f>Tabla1[[#This Row],[Ejec Real Mes]]-Tabla1[[#This Row],[Program Entreg Mes]]</f>
        <v>0</v>
      </c>
    </row>
    <row r="920" spans="1:17">
      <c r="A920" s="824">
        <v>36</v>
      </c>
      <c r="B920" s="824" t="s">
        <v>2441</v>
      </c>
      <c r="C920" s="824" t="s">
        <v>2442</v>
      </c>
      <c r="D920" s="824" t="s">
        <v>76</v>
      </c>
      <c r="E920" s="824" t="s">
        <v>2213</v>
      </c>
      <c r="F920" s="824">
        <v>10</v>
      </c>
      <c r="G920" s="824" t="s">
        <v>2452</v>
      </c>
      <c r="H920" s="824">
        <v>3</v>
      </c>
      <c r="I920" s="824">
        <v>2</v>
      </c>
      <c r="J920" s="824"/>
      <c r="K920" s="825">
        <v>0.66666666666666663</v>
      </c>
      <c r="L920" s="825"/>
      <c r="M920" s="824">
        <v>0</v>
      </c>
      <c r="N920" s="824"/>
      <c r="O920" s="824"/>
      <c r="P920" s="820">
        <f>Tabla1[[#This Row],[Ejec Real Acumu]]-Tabla1[[#This Row],[Proyec Ejec Acumul]]</f>
        <v>-2</v>
      </c>
      <c r="Q920" s="820">
        <f>Tabla1[[#This Row],[Ejec Real Mes]]-Tabla1[[#This Row],[Program Entreg Mes]]</f>
        <v>0</v>
      </c>
    </row>
    <row r="921" spans="1:17">
      <c r="A921" s="824">
        <v>37</v>
      </c>
      <c r="B921" s="824" t="s">
        <v>2441</v>
      </c>
      <c r="C921" s="824" t="s">
        <v>2442</v>
      </c>
      <c r="D921" s="824" t="s">
        <v>76</v>
      </c>
      <c r="E921" s="824" t="s">
        <v>2217</v>
      </c>
      <c r="F921" s="824">
        <v>10</v>
      </c>
      <c r="G921" s="824" t="s">
        <v>2452</v>
      </c>
      <c r="H921" s="824">
        <v>1</v>
      </c>
      <c r="I921" s="824">
        <v>1</v>
      </c>
      <c r="J921" s="824"/>
      <c r="K921" s="825">
        <v>1</v>
      </c>
      <c r="L921" s="825"/>
      <c r="M921" s="824">
        <v>0</v>
      </c>
      <c r="N921" s="824"/>
      <c r="O921" s="824"/>
      <c r="P921" s="820">
        <f>Tabla1[[#This Row],[Ejec Real Acumu]]-Tabla1[[#This Row],[Proyec Ejec Acumul]]</f>
        <v>-1</v>
      </c>
      <c r="Q921" s="820">
        <f>Tabla1[[#This Row],[Ejec Real Mes]]-Tabla1[[#This Row],[Program Entreg Mes]]</f>
        <v>0</v>
      </c>
    </row>
    <row r="922" spans="1:17">
      <c r="A922" s="824">
        <v>38</v>
      </c>
      <c r="B922" s="824" t="s">
        <v>2441</v>
      </c>
      <c r="C922" s="824" t="s">
        <v>2442</v>
      </c>
      <c r="D922" s="824" t="s">
        <v>76</v>
      </c>
      <c r="E922" s="824" t="s">
        <v>2221</v>
      </c>
      <c r="F922" s="824">
        <v>10</v>
      </c>
      <c r="G922" s="824" t="s">
        <v>2452</v>
      </c>
      <c r="H922" s="824">
        <v>3</v>
      </c>
      <c r="I922" s="824">
        <v>2</v>
      </c>
      <c r="J922" s="824"/>
      <c r="K922" s="825">
        <v>0.66666666666666663</v>
      </c>
      <c r="L922" s="825"/>
      <c r="M922" s="824">
        <v>0</v>
      </c>
      <c r="N922" s="824"/>
      <c r="O922" s="824"/>
      <c r="P922" s="820">
        <f>Tabla1[[#This Row],[Ejec Real Acumu]]-Tabla1[[#This Row],[Proyec Ejec Acumul]]</f>
        <v>-2</v>
      </c>
      <c r="Q922" s="820">
        <f>Tabla1[[#This Row],[Ejec Real Mes]]-Tabla1[[#This Row],[Program Entreg Mes]]</f>
        <v>0</v>
      </c>
    </row>
    <row r="923" spans="1:17">
      <c r="A923" s="824">
        <v>39</v>
      </c>
      <c r="B923" s="824" t="s">
        <v>2441</v>
      </c>
      <c r="C923" s="824" t="s">
        <v>2442</v>
      </c>
      <c r="D923" s="824" t="s">
        <v>76</v>
      </c>
      <c r="E923" s="824" t="s">
        <v>2226</v>
      </c>
      <c r="F923" s="824">
        <v>10</v>
      </c>
      <c r="G923" s="824" t="s">
        <v>2452</v>
      </c>
      <c r="H923" s="824">
        <v>3</v>
      </c>
      <c r="I923" s="824">
        <v>2</v>
      </c>
      <c r="J923" s="824"/>
      <c r="K923" s="825">
        <v>0.66666666666666663</v>
      </c>
      <c r="L923" s="825"/>
      <c r="M923" s="824">
        <v>0</v>
      </c>
      <c r="N923" s="824"/>
      <c r="O923" s="824"/>
      <c r="P923" s="820">
        <f>Tabla1[[#This Row],[Ejec Real Acumu]]-Tabla1[[#This Row],[Proyec Ejec Acumul]]</f>
        <v>-2</v>
      </c>
      <c r="Q923" s="820">
        <f>Tabla1[[#This Row],[Ejec Real Mes]]-Tabla1[[#This Row],[Program Entreg Mes]]</f>
        <v>0</v>
      </c>
    </row>
    <row r="924" spans="1:17">
      <c r="A924" s="824">
        <v>40</v>
      </c>
      <c r="B924" s="824" t="s">
        <v>2441</v>
      </c>
      <c r="C924" s="824" t="s">
        <v>2442</v>
      </c>
      <c r="D924" s="824" t="s">
        <v>76</v>
      </c>
      <c r="E924" s="824" t="s">
        <v>2230</v>
      </c>
      <c r="F924" s="824">
        <v>10</v>
      </c>
      <c r="G924" s="824" t="s">
        <v>2452</v>
      </c>
      <c r="H924" s="824">
        <v>4</v>
      </c>
      <c r="I924" s="824">
        <v>3</v>
      </c>
      <c r="J924" s="824"/>
      <c r="K924" s="825">
        <v>0.75</v>
      </c>
      <c r="L924" s="825"/>
      <c r="M924" s="824">
        <v>0</v>
      </c>
      <c r="N924" s="824"/>
      <c r="O924" s="824"/>
      <c r="P924" s="820">
        <f>Tabla1[[#This Row],[Ejec Real Acumu]]-Tabla1[[#This Row],[Proyec Ejec Acumul]]</f>
        <v>-3</v>
      </c>
      <c r="Q924" s="820">
        <f>Tabla1[[#This Row],[Ejec Real Mes]]-Tabla1[[#This Row],[Program Entreg Mes]]</f>
        <v>0</v>
      </c>
    </row>
    <row r="925" spans="1:17">
      <c r="A925" s="824">
        <v>41</v>
      </c>
      <c r="B925" s="824" t="s">
        <v>2441</v>
      </c>
      <c r="C925" s="824" t="s">
        <v>2442</v>
      </c>
      <c r="D925" s="824" t="s">
        <v>76</v>
      </c>
      <c r="E925" s="824" t="s">
        <v>2234</v>
      </c>
      <c r="F925" s="824">
        <v>10</v>
      </c>
      <c r="G925" s="824" t="s">
        <v>2452</v>
      </c>
      <c r="H925" s="824">
        <v>4</v>
      </c>
      <c r="I925" s="824">
        <v>3</v>
      </c>
      <c r="J925" s="824"/>
      <c r="K925" s="825">
        <v>0.75</v>
      </c>
      <c r="L925" s="825"/>
      <c r="M925" s="824">
        <v>0</v>
      </c>
      <c r="N925" s="824"/>
      <c r="O925" s="824"/>
      <c r="P925" s="820">
        <f>Tabla1[[#This Row],[Ejec Real Acumu]]-Tabla1[[#This Row],[Proyec Ejec Acumul]]</f>
        <v>-3</v>
      </c>
      <c r="Q925" s="820">
        <f>Tabla1[[#This Row],[Ejec Real Mes]]-Tabla1[[#This Row],[Program Entreg Mes]]</f>
        <v>0</v>
      </c>
    </row>
    <row r="926" spans="1:17">
      <c r="A926" s="824">
        <v>42</v>
      </c>
      <c r="B926" s="824" t="s">
        <v>2441</v>
      </c>
      <c r="C926" s="824" t="s">
        <v>2442</v>
      </c>
      <c r="D926" s="824" t="s">
        <v>76</v>
      </c>
      <c r="E926" s="824" t="s">
        <v>2239</v>
      </c>
      <c r="F926" s="824">
        <v>10</v>
      </c>
      <c r="G926" s="824" t="s">
        <v>2452</v>
      </c>
      <c r="H926" s="824">
        <v>1</v>
      </c>
      <c r="I926" s="824">
        <v>1</v>
      </c>
      <c r="J926" s="824"/>
      <c r="K926" s="825">
        <v>1</v>
      </c>
      <c r="L926" s="825"/>
      <c r="M926" s="824">
        <v>0</v>
      </c>
      <c r="N926" s="824"/>
      <c r="O926" s="824"/>
      <c r="P926" s="820">
        <f>Tabla1[[#This Row],[Ejec Real Acumu]]-Tabla1[[#This Row],[Proyec Ejec Acumul]]</f>
        <v>-1</v>
      </c>
      <c r="Q926" s="820">
        <f>Tabla1[[#This Row],[Ejec Real Mes]]-Tabla1[[#This Row],[Program Entreg Mes]]</f>
        <v>0</v>
      </c>
    </row>
    <row r="927" spans="1:17">
      <c r="A927" s="824">
        <v>43</v>
      </c>
      <c r="B927" s="824" t="s">
        <v>2441</v>
      </c>
      <c r="C927" s="824" t="s">
        <v>2442</v>
      </c>
      <c r="D927" s="824" t="s">
        <v>76</v>
      </c>
      <c r="E927" s="824" t="s">
        <v>2243</v>
      </c>
      <c r="F927" s="824">
        <v>10</v>
      </c>
      <c r="G927" s="824" t="s">
        <v>2452</v>
      </c>
      <c r="H927" s="824">
        <v>3</v>
      </c>
      <c r="I927" s="824">
        <v>2</v>
      </c>
      <c r="J927" s="824"/>
      <c r="K927" s="825">
        <v>0.66666666666666663</v>
      </c>
      <c r="L927" s="825"/>
      <c r="M927" s="824">
        <v>0</v>
      </c>
      <c r="N927" s="824"/>
      <c r="O927" s="824"/>
      <c r="P927" s="820">
        <f>Tabla1[[#This Row],[Ejec Real Acumu]]-Tabla1[[#This Row],[Proyec Ejec Acumul]]</f>
        <v>-2</v>
      </c>
      <c r="Q927" s="820">
        <f>Tabla1[[#This Row],[Ejec Real Mes]]-Tabla1[[#This Row],[Program Entreg Mes]]</f>
        <v>0</v>
      </c>
    </row>
    <row r="928" spans="1:17">
      <c r="A928" s="824">
        <v>44</v>
      </c>
      <c r="B928" s="824" t="s">
        <v>2441</v>
      </c>
      <c r="C928" s="824" t="s">
        <v>2442</v>
      </c>
      <c r="D928" s="824" t="s">
        <v>76</v>
      </c>
      <c r="E928" s="824" t="s">
        <v>2247</v>
      </c>
      <c r="F928" s="824">
        <v>10</v>
      </c>
      <c r="G928" s="824" t="s">
        <v>2452</v>
      </c>
      <c r="H928" s="824">
        <v>4</v>
      </c>
      <c r="I928" s="824">
        <v>3</v>
      </c>
      <c r="J928" s="824"/>
      <c r="K928" s="825">
        <v>0.75</v>
      </c>
      <c r="L928" s="825"/>
      <c r="M928" s="824">
        <v>0</v>
      </c>
      <c r="N928" s="824"/>
      <c r="O928" s="824"/>
      <c r="P928" s="820">
        <f>Tabla1[[#This Row],[Ejec Real Acumu]]-Tabla1[[#This Row],[Proyec Ejec Acumul]]</f>
        <v>-3</v>
      </c>
      <c r="Q928" s="820">
        <f>Tabla1[[#This Row],[Ejec Real Mes]]-Tabla1[[#This Row],[Program Entreg Mes]]</f>
        <v>0</v>
      </c>
    </row>
    <row r="929" spans="1:17">
      <c r="A929" s="824">
        <v>45</v>
      </c>
      <c r="B929" s="824" t="s">
        <v>2441</v>
      </c>
      <c r="C929" s="824" t="s">
        <v>2442</v>
      </c>
      <c r="D929" s="824" t="s">
        <v>68</v>
      </c>
      <c r="E929" s="824" t="s">
        <v>65</v>
      </c>
      <c r="F929" s="824">
        <v>10</v>
      </c>
      <c r="G929" s="824" t="s">
        <v>2452</v>
      </c>
      <c r="H929" s="824">
        <v>4</v>
      </c>
      <c r="I929" s="824">
        <v>1</v>
      </c>
      <c r="J929" s="824"/>
      <c r="K929" s="825">
        <v>0.25</v>
      </c>
      <c r="L929" s="825"/>
      <c r="M929" s="824">
        <v>0</v>
      </c>
      <c r="N929" s="824"/>
      <c r="O929" s="824"/>
      <c r="P929" s="820">
        <f>Tabla1[[#This Row],[Ejec Real Acumu]]-Tabla1[[#This Row],[Proyec Ejec Acumul]]</f>
        <v>-1</v>
      </c>
      <c r="Q929" s="820">
        <f>Tabla1[[#This Row],[Ejec Real Mes]]-Tabla1[[#This Row],[Program Entreg Mes]]</f>
        <v>0</v>
      </c>
    </row>
    <row r="930" spans="1:17">
      <c r="A930" s="824">
        <v>46</v>
      </c>
      <c r="B930" s="824" t="s">
        <v>2441</v>
      </c>
      <c r="C930" s="824" t="s">
        <v>2442</v>
      </c>
      <c r="D930" s="824" t="s">
        <v>68</v>
      </c>
      <c r="E930" s="824" t="s">
        <v>84</v>
      </c>
      <c r="F930" s="824">
        <v>10</v>
      </c>
      <c r="G930" s="824" t="s">
        <v>2452</v>
      </c>
      <c r="H930" s="824">
        <v>11</v>
      </c>
      <c r="I930" s="824">
        <v>11</v>
      </c>
      <c r="J930" s="824"/>
      <c r="K930" s="825">
        <v>1</v>
      </c>
      <c r="L930" s="825"/>
      <c r="M930" s="824">
        <v>3</v>
      </c>
      <c r="N930" s="824"/>
      <c r="O930" s="824"/>
      <c r="P930" s="820">
        <f>Tabla1[[#This Row],[Ejec Real Acumu]]-Tabla1[[#This Row],[Proyec Ejec Acumul]]</f>
        <v>-11</v>
      </c>
      <c r="Q930" s="820">
        <f>Tabla1[[#This Row],[Ejec Real Mes]]-Tabla1[[#This Row],[Program Entreg Mes]]</f>
        <v>-3</v>
      </c>
    </row>
    <row r="931" spans="1:17">
      <c r="A931" s="824">
        <v>47</v>
      </c>
      <c r="B931" s="824" t="s">
        <v>2441</v>
      </c>
      <c r="C931" s="824" t="s">
        <v>2442</v>
      </c>
      <c r="D931" s="824" t="s">
        <v>68</v>
      </c>
      <c r="E931" s="824" t="s">
        <v>105</v>
      </c>
      <c r="F931" s="824">
        <v>10</v>
      </c>
      <c r="G931" s="824" t="s">
        <v>2452</v>
      </c>
      <c r="H931" s="824">
        <v>5</v>
      </c>
      <c r="I931" s="824">
        <v>2</v>
      </c>
      <c r="J931" s="824"/>
      <c r="K931" s="825">
        <v>0.4</v>
      </c>
      <c r="L931" s="825"/>
      <c r="M931" s="824">
        <v>0</v>
      </c>
      <c r="N931" s="824"/>
      <c r="O931" s="824"/>
      <c r="P931" s="820">
        <f>Tabla1[[#This Row],[Ejec Real Acumu]]-Tabla1[[#This Row],[Proyec Ejec Acumul]]</f>
        <v>-2</v>
      </c>
      <c r="Q931" s="820">
        <f>Tabla1[[#This Row],[Ejec Real Mes]]-Tabla1[[#This Row],[Program Entreg Mes]]</f>
        <v>0</v>
      </c>
    </row>
    <row r="932" spans="1:17">
      <c r="A932" s="824">
        <v>48</v>
      </c>
      <c r="B932" s="824" t="s">
        <v>2441</v>
      </c>
      <c r="C932" s="824" t="s">
        <v>2442</v>
      </c>
      <c r="D932" s="824" t="s">
        <v>68</v>
      </c>
      <c r="E932" s="824" t="s">
        <v>2260</v>
      </c>
      <c r="F932" s="824">
        <v>10</v>
      </c>
      <c r="G932" s="824" t="s">
        <v>2452</v>
      </c>
      <c r="H932" s="824">
        <v>2</v>
      </c>
      <c r="I932" s="824">
        <v>1</v>
      </c>
      <c r="J932" s="824"/>
      <c r="K932" s="825">
        <v>0.5</v>
      </c>
      <c r="L932" s="825"/>
      <c r="M932" s="824">
        <v>0</v>
      </c>
      <c r="N932" s="824"/>
      <c r="O932" s="824"/>
      <c r="P932" s="820">
        <f>Tabla1[[#This Row],[Ejec Real Acumu]]-Tabla1[[#This Row],[Proyec Ejec Acumul]]</f>
        <v>-1</v>
      </c>
      <c r="Q932" s="820">
        <f>Tabla1[[#This Row],[Ejec Real Mes]]-Tabla1[[#This Row],[Program Entreg Mes]]</f>
        <v>0</v>
      </c>
    </row>
    <row r="933" spans="1:17">
      <c r="A933" s="824">
        <v>49</v>
      </c>
      <c r="B933" s="824" t="s">
        <v>2441</v>
      </c>
      <c r="C933" s="824" t="s">
        <v>2442</v>
      </c>
      <c r="D933" s="824" t="s">
        <v>68</v>
      </c>
      <c r="E933" s="824" t="s">
        <v>2263</v>
      </c>
      <c r="F933" s="824">
        <v>10</v>
      </c>
      <c r="G933" s="824" t="s">
        <v>2452</v>
      </c>
      <c r="H933" s="824">
        <v>1</v>
      </c>
      <c r="I933" s="824">
        <v>0</v>
      </c>
      <c r="J933" s="824"/>
      <c r="K933" s="825">
        <v>0</v>
      </c>
      <c r="L933" s="825"/>
      <c r="M933" s="824">
        <v>0</v>
      </c>
      <c r="N933" s="824"/>
      <c r="O933" s="824"/>
      <c r="P933" s="820">
        <f>Tabla1[[#This Row],[Ejec Real Acumu]]-Tabla1[[#This Row],[Proyec Ejec Acumul]]</f>
        <v>0</v>
      </c>
      <c r="Q933" s="820">
        <f>Tabla1[[#This Row],[Ejec Real Mes]]-Tabla1[[#This Row],[Program Entreg Mes]]</f>
        <v>0</v>
      </c>
    </row>
    <row r="934" spans="1:17">
      <c r="A934" s="824">
        <v>50</v>
      </c>
      <c r="B934" s="824" t="s">
        <v>2441</v>
      </c>
      <c r="C934" s="824" t="s">
        <v>2442</v>
      </c>
      <c r="D934" s="824" t="s">
        <v>68</v>
      </c>
      <c r="E934" s="824" t="s">
        <v>201</v>
      </c>
      <c r="F934" s="824">
        <v>10</v>
      </c>
      <c r="G934" s="824" t="s">
        <v>2452</v>
      </c>
      <c r="H934" s="824">
        <v>3</v>
      </c>
      <c r="I934" s="824">
        <v>2</v>
      </c>
      <c r="J934" s="824"/>
      <c r="K934" s="825">
        <v>0.66666666666666663</v>
      </c>
      <c r="L934" s="825"/>
      <c r="M934" s="824">
        <v>1</v>
      </c>
      <c r="N934" s="824"/>
      <c r="O934" s="824"/>
      <c r="P934" s="820">
        <f>Tabla1[[#This Row],[Ejec Real Acumu]]-Tabla1[[#This Row],[Proyec Ejec Acumul]]</f>
        <v>-2</v>
      </c>
      <c r="Q934" s="820">
        <f>Tabla1[[#This Row],[Ejec Real Mes]]-Tabla1[[#This Row],[Program Entreg Mes]]</f>
        <v>-1</v>
      </c>
    </row>
    <row r="935" spans="1:17">
      <c r="A935" s="824">
        <v>51</v>
      </c>
      <c r="B935" s="824" t="s">
        <v>2441</v>
      </c>
      <c r="C935" s="824" t="s">
        <v>2442</v>
      </c>
      <c r="D935" s="824" t="s">
        <v>68</v>
      </c>
      <c r="E935" s="824" t="s">
        <v>246</v>
      </c>
      <c r="F935" s="824">
        <v>10</v>
      </c>
      <c r="G935" s="824" t="s">
        <v>2452</v>
      </c>
      <c r="H935" s="824">
        <v>1</v>
      </c>
      <c r="I935" s="824">
        <v>1</v>
      </c>
      <c r="J935" s="824"/>
      <c r="K935" s="825">
        <v>1</v>
      </c>
      <c r="L935" s="825"/>
      <c r="M935" s="824">
        <v>0</v>
      </c>
      <c r="N935" s="824"/>
      <c r="O935" s="824"/>
      <c r="P935" s="820">
        <f>Tabla1[[#This Row],[Ejec Real Acumu]]-Tabla1[[#This Row],[Proyec Ejec Acumul]]</f>
        <v>-1</v>
      </c>
      <c r="Q935" s="820">
        <f>Tabla1[[#This Row],[Ejec Real Mes]]-Tabla1[[#This Row],[Program Entreg Mes]]</f>
        <v>0</v>
      </c>
    </row>
    <row r="936" spans="1:17">
      <c r="A936" s="824">
        <v>52</v>
      </c>
      <c r="B936" s="824" t="s">
        <v>2441</v>
      </c>
      <c r="C936" s="824" t="s">
        <v>2442</v>
      </c>
      <c r="D936" s="824" t="s">
        <v>68</v>
      </c>
      <c r="E936" s="824" t="s">
        <v>256</v>
      </c>
      <c r="F936" s="824">
        <v>10</v>
      </c>
      <c r="G936" s="824" t="s">
        <v>2452</v>
      </c>
      <c r="H936" s="824">
        <v>5</v>
      </c>
      <c r="I936" s="824">
        <v>4</v>
      </c>
      <c r="J936" s="824"/>
      <c r="K936" s="825">
        <v>0.8</v>
      </c>
      <c r="L936" s="825"/>
      <c r="M936" s="824">
        <v>1</v>
      </c>
      <c r="N936" s="824"/>
      <c r="O936" s="824"/>
      <c r="P936" s="820">
        <f>Tabla1[[#This Row],[Ejec Real Acumu]]-Tabla1[[#This Row],[Proyec Ejec Acumul]]</f>
        <v>-4</v>
      </c>
      <c r="Q936" s="820">
        <f>Tabla1[[#This Row],[Ejec Real Mes]]-Tabla1[[#This Row],[Program Entreg Mes]]</f>
        <v>-1</v>
      </c>
    </row>
    <row r="937" spans="1:17">
      <c r="A937" s="824">
        <v>53</v>
      </c>
      <c r="B937" s="824" t="s">
        <v>2441</v>
      </c>
      <c r="C937" s="824" t="s">
        <v>2442</v>
      </c>
      <c r="D937" s="824" t="s">
        <v>68</v>
      </c>
      <c r="E937" s="824" t="s">
        <v>292</v>
      </c>
      <c r="F937" s="824">
        <v>10</v>
      </c>
      <c r="G937" s="824" t="s">
        <v>2452</v>
      </c>
      <c r="H937" s="824">
        <v>6</v>
      </c>
      <c r="I937" s="824">
        <v>4</v>
      </c>
      <c r="J937" s="824"/>
      <c r="K937" s="825">
        <v>0.66666666666666663</v>
      </c>
      <c r="L937" s="825"/>
      <c r="M937" s="824">
        <v>0</v>
      </c>
      <c r="N937" s="824"/>
      <c r="O937" s="824"/>
      <c r="P937" s="820">
        <f>Tabla1[[#This Row],[Ejec Real Acumu]]-Tabla1[[#This Row],[Proyec Ejec Acumul]]</f>
        <v>-4</v>
      </c>
      <c r="Q937" s="820">
        <f>Tabla1[[#This Row],[Ejec Real Mes]]-Tabla1[[#This Row],[Program Entreg Mes]]</f>
        <v>0</v>
      </c>
    </row>
    <row r="938" spans="1:17">
      <c r="A938" s="824">
        <v>54</v>
      </c>
      <c r="B938" s="824" t="s">
        <v>2441</v>
      </c>
      <c r="C938" s="824" t="s">
        <v>2442</v>
      </c>
      <c r="D938" s="824" t="s">
        <v>68</v>
      </c>
      <c r="E938" s="824" t="s">
        <v>2278</v>
      </c>
      <c r="F938" s="824">
        <v>10</v>
      </c>
      <c r="G938" s="824" t="s">
        <v>2452</v>
      </c>
      <c r="H938" s="824">
        <v>1</v>
      </c>
      <c r="I938" s="824">
        <v>0</v>
      </c>
      <c r="J938" s="824"/>
      <c r="K938" s="825">
        <v>0</v>
      </c>
      <c r="L938" s="825"/>
      <c r="M938" s="824">
        <v>0</v>
      </c>
      <c r="N938" s="824"/>
      <c r="O938" s="824"/>
      <c r="P938" s="820">
        <f>Tabla1[[#This Row],[Ejec Real Acumu]]-Tabla1[[#This Row],[Proyec Ejec Acumul]]</f>
        <v>0</v>
      </c>
      <c r="Q938" s="820">
        <f>Tabla1[[#This Row],[Ejec Real Mes]]-Tabla1[[#This Row],[Program Entreg Mes]]</f>
        <v>0</v>
      </c>
    </row>
    <row r="939" spans="1:17">
      <c r="A939" s="824">
        <v>55</v>
      </c>
      <c r="B939" s="824" t="s">
        <v>2441</v>
      </c>
      <c r="C939" s="824" t="s">
        <v>2442</v>
      </c>
      <c r="D939" s="824" t="s">
        <v>68</v>
      </c>
      <c r="E939" s="824" t="s">
        <v>334</v>
      </c>
      <c r="F939" s="824">
        <v>10</v>
      </c>
      <c r="G939" s="824" t="s">
        <v>2452</v>
      </c>
      <c r="H939" s="824">
        <v>12</v>
      </c>
      <c r="I939" s="824">
        <v>11</v>
      </c>
      <c r="J939" s="824"/>
      <c r="K939" s="825">
        <v>0.91666666666666663</v>
      </c>
      <c r="L939" s="825"/>
      <c r="M939" s="824">
        <v>2</v>
      </c>
      <c r="N939" s="824"/>
      <c r="O939" s="824"/>
      <c r="P939" s="820">
        <f>Tabla1[[#This Row],[Ejec Real Acumu]]-Tabla1[[#This Row],[Proyec Ejec Acumul]]</f>
        <v>-11</v>
      </c>
      <c r="Q939" s="820">
        <f>Tabla1[[#This Row],[Ejec Real Mes]]-Tabla1[[#This Row],[Program Entreg Mes]]</f>
        <v>-2</v>
      </c>
    </row>
    <row r="940" spans="1:17">
      <c r="A940" s="824">
        <v>56</v>
      </c>
      <c r="B940" s="824" t="s">
        <v>2441</v>
      </c>
      <c r="C940" s="824" t="s">
        <v>2442</v>
      </c>
      <c r="D940" s="824" t="s">
        <v>68</v>
      </c>
      <c r="E940" s="824" t="s">
        <v>340</v>
      </c>
      <c r="F940" s="824">
        <v>10</v>
      </c>
      <c r="G940" s="824" t="s">
        <v>2452</v>
      </c>
      <c r="H940" s="824">
        <v>4</v>
      </c>
      <c r="I940" s="824">
        <v>2</v>
      </c>
      <c r="J940" s="824"/>
      <c r="K940" s="825">
        <v>0.5</v>
      </c>
      <c r="L940" s="825"/>
      <c r="M940" s="824">
        <v>2</v>
      </c>
      <c r="N940" s="824"/>
      <c r="O940" s="824"/>
      <c r="P940" s="820">
        <f>Tabla1[[#This Row],[Ejec Real Acumu]]-Tabla1[[#This Row],[Proyec Ejec Acumul]]</f>
        <v>-2</v>
      </c>
      <c r="Q940" s="820">
        <f>Tabla1[[#This Row],[Ejec Real Mes]]-Tabla1[[#This Row],[Program Entreg Mes]]</f>
        <v>-2</v>
      </c>
    </row>
    <row r="941" spans="1:17">
      <c r="A941" s="824">
        <v>57</v>
      </c>
      <c r="B941" s="824" t="s">
        <v>2441</v>
      </c>
      <c r="C941" s="824" t="s">
        <v>2442</v>
      </c>
      <c r="D941" s="824" t="s">
        <v>68</v>
      </c>
      <c r="E941" s="824" t="s">
        <v>348</v>
      </c>
      <c r="F941" s="824">
        <v>10</v>
      </c>
      <c r="G941" s="824" t="s">
        <v>2452</v>
      </c>
      <c r="H941" s="824">
        <v>5</v>
      </c>
      <c r="I941" s="824">
        <v>5</v>
      </c>
      <c r="J941" s="824"/>
      <c r="K941" s="825">
        <v>1</v>
      </c>
      <c r="L941" s="825"/>
      <c r="M941" s="824">
        <v>3</v>
      </c>
      <c r="N941" s="824"/>
      <c r="O941" s="824"/>
      <c r="P941" s="820">
        <f>Tabla1[[#This Row],[Ejec Real Acumu]]-Tabla1[[#This Row],[Proyec Ejec Acumul]]</f>
        <v>-5</v>
      </c>
      <c r="Q941" s="820">
        <f>Tabla1[[#This Row],[Ejec Real Mes]]-Tabla1[[#This Row],[Program Entreg Mes]]</f>
        <v>-3</v>
      </c>
    </row>
    <row r="942" spans="1:17">
      <c r="A942" s="824">
        <v>58</v>
      </c>
      <c r="B942" s="824" t="s">
        <v>2441</v>
      </c>
      <c r="C942" s="824" t="s">
        <v>2442</v>
      </c>
      <c r="D942" s="824" t="s">
        <v>68</v>
      </c>
      <c r="E942" s="824" t="s">
        <v>357</v>
      </c>
      <c r="F942" s="824">
        <v>10</v>
      </c>
      <c r="G942" s="824" t="s">
        <v>2452</v>
      </c>
      <c r="H942" s="824">
        <v>9</v>
      </c>
      <c r="I942" s="824">
        <v>4</v>
      </c>
      <c r="J942" s="824"/>
      <c r="K942" s="825">
        <v>0.44444444444444442</v>
      </c>
      <c r="L942" s="825"/>
      <c r="M942" s="824">
        <v>0</v>
      </c>
      <c r="N942" s="824"/>
      <c r="O942" s="824"/>
      <c r="P942" s="820">
        <f>Tabla1[[#This Row],[Ejec Real Acumu]]-Tabla1[[#This Row],[Proyec Ejec Acumul]]</f>
        <v>-4</v>
      </c>
      <c r="Q942" s="820">
        <f>Tabla1[[#This Row],[Ejec Real Mes]]-Tabla1[[#This Row],[Program Entreg Mes]]</f>
        <v>0</v>
      </c>
    </row>
    <row r="943" spans="1:17">
      <c r="A943" s="824">
        <v>59</v>
      </c>
      <c r="B943" s="824" t="s">
        <v>2441</v>
      </c>
      <c r="C943" s="824" t="s">
        <v>2442</v>
      </c>
      <c r="D943" s="824" t="s">
        <v>68</v>
      </c>
      <c r="E943" s="824" t="s">
        <v>366</v>
      </c>
      <c r="F943" s="824">
        <v>10</v>
      </c>
      <c r="G943" s="824" t="s">
        <v>2452</v>
      </c>
      <c r="H943" s="824">
        <v>1</v>
      </c>
      <c r="I943" s="824">
        <v>0</v>
      </c>
      <c r="J943" s="824"/>
      <c r="K943" s="825">
        <v>0</v>
      </c>
      <c r="L943" s="825"/>
      <c r="M943" s="824">
        <v>0</v>
      </c>
      <c r="N943" s="824"/>
      <c r="O943" s="824"/>
      <c r="P943" s="820">
        <f>Tabla1[[#This Row],[Ejec Real Acumu]]-Tabla1[[#This Row],[Proyec Ejec Acumul]]</f>
        <v>0</v>
      </c>
      <c r="Q943" s="820">
        <f>Tabla1[[#This Row],[Ejec Real Mes]]-Tabla1[[#This Row],[Program Entreg Mes]]</f>
        <v>0</v>
      </c>
    </row>
    <row r="944" spans="1:17">
      <c r="A944" s="824">
        <v>60</v>
      </c>
      <c r="B944" s="824" t="s">
        <v>2441</v>
      </c>
      <c r="C944" s="824" t="s">
        <v>2442</v>
      </c>
      <c r="D944" s="824" t="s">
        <v>68</v>
      </c>
      <c r="E944" s="824" t="s">
        <v>370</v>
      </c>
      <c r="F944" s="824">
        <v>10</v>
      </c>
      <c r="G944" s="824" t="s">
        <v>2452</v>
      </c>
      <c r="H944" s="824">
        <v>2</v>
      </c>
      <c r="I944" s="824">
        <v>2</v>
      </c>
      <c r="J944" s="824"/>
      <c r="K944" s="825">
        <v>1</v>
      </c>
      <c r="L944" s="825"/>
      <c r="M944" s="824">
        <v>0</v>
      </c>
      <c r="N944" s="824"/>
      <c r="O944" s="824"/>
      <c r="P944" s="820">
        <f>Tabla1[[#This Row],[Ejec Real Acumu]]-Tabla1[[#This Row],[Proyec Ejec Acumul]]</f>
        <v>-2</v>
      </c>
      <c r="Q944" s="820">
        <f>Tabla1[[#This Row],[Ejec Real Mes]]-Tabla1[[#This Row],[Program Entreg Mes]]</f>
        <v>0</v>
      </c>
    </row>
    <row r="945" spans="1:17">
      <c r="A945" s="824">
        <v>61</v>
      </c>
      <c r="B945" s="824" t="s">
        <v>2441</v>
      </c>
      <c r="C945" s="824" t="s">
        <v>2442</v>
      </c>
      <c r="D945" s="824" t="s">
        <v>68</v>
      </c>
      <c r="E945" s="824" t="s">
        <v>434</v>
      </c>
      <c r="F945" s="824">
        <v>10</v>
      </c>
      <c r="G945" s="824" t="s">
        <v>2452</v>
      </c>
      <c r="H945" s="824">
        <v>2</v>
      </c>
      <c r="I945" s="824">
        <v>1</v>
      </c>
      <c r="J945" s="824"/>
      <c r="K945" s="825">
        <v>0.5</v>
      </c>
      <c r="L945" s="825"/>
      <c r="M945" s="824">
        <v>0</v>
      </c>
      <c r="N945" s="824"/>
      <c r="O945" s="824"/>
      <c r="P945" s="820">
        <f>Tabla1[[#This Row],[Ejec Real Acumu]]-Tabla1[[#This Row],[Proyec Ejec Acumul]]</f>
        <v>-1</v>
      </c>
      <c r="Q945" s="820">
        <f>Tabla1[[#This Row],[Ejec Real Mes]]-Tabla1[[#This Row],[Program Entreg Mes]]</f>
        <v>0</v>
      </c>
    </row>
    <row r="946" spans="1:17">
      <c r="A946" s="824">
        <v>62</v>
      </c>
      <c r="B946" s="824" t="s">
        <v>2441</v>
      </c>
      <c r="C946" s="824" t="s">
        <v>2442</v>
      </c>
      <c r="D946" s="824" t="s">
        <v>68</v>
      </c>
      <c r="E946" s="824" t="s">
        <v>437</v>
      </c>
      <c r="F946" s="824">
        <v>10</v>
      </c>
      <c r="G946" s="824" t="s">
        <v>2452</v>
      </c>
      <c r="H946" s="824">
        <v>1</v>
      </c>
      <c r="I946" s="824">
        <v>0</v>
      </c>
      <c r="J946" s="824"/>
      <c r="K946" s="825">
        <v>0</v>
      </c>
      <c r="L946" s="825"/>
      <c r="M946" s="824">
        <v>0</v>
      </c>
      <c r="N946" s="824"/>
      <c r="O946" s="824"/>
      <c r="P946" s="820">
        <f>Tabla1[[#This Row],[Ejec Real Acumu]]-Tabla1[[#This Row],[Proyec Ejec Acumul]]</f>
        <v>0</v>
      </c>
      <c r="Q946" s="820">
        <f>Tabla1[[#This Row],[Ejec Real Mes]]-Tabla1[[#This Row],[Program Entreg Mes]]</f>
        <v>0</v>
      </c>
    </row>
    <row r="947" spans="1:17">
      <c r="A947" s="824">
        <v>63</v>
      </c>
      <c r="B947" s="824" t="s">
        <v>2441</v>
      </c>
      <c r="C947" s="824" t="s">
        <v>2442</v>
      </c>
      <c r="D947" s="824" t="s">
        <v>68</v>
      </c>
      <c r="E947" s="824" t="s">
        <v>455</v>
      </c>
      <c r="F947" s="824">
        <v>10</v>
      </c>
      <c r="G947" s="824" t="s">
        <v>2452</v>
      </c>
      <c r="H947" s="824">
        <v>8</v>
      </c>
      <c r="I947" s="824">
        <v>7</v>
      </c>
      <c r="J947" s="824"/>
      <c r="K947" s="825">
        <v>0.875</v>
      </c>
      <c r="L947" s="825"/>
      <c r="M947" s="824">
        <v>1</v>
      </c>
      <c r="N947" s="824"/>
      <c r="O947" s="824"/>
      <c r="P947" s="820">
        <f>Tabla1[[#This Row],[Ejec Real Acumu]]-Tabla1[[#This Row],[Proyec Ejec Acumul]]</f>
        <v>-7</v>
      </c>
      <c r="Q947" s="820">
        <f>Tabla1[[#This Row],[Ejec Real Mes]]-Tabla1[[#This Row],[Program Entreg Mes]]</f>
        <v>-1</v>
      </c>
    </row>
    <row r="948" spans="1:17">
      <c r="A948" s="824">
        <v>64</v>
      </c>
      <c r="B948" s="824" t="s">
        <v>2441</v>
      </c>
      <c r="C948" s="824" t="s">
        <v>2442</v>
      </c>
      <c r="D948" s="824" t="s">
        <v>68</v>
      </c>
      <c r="E948" s="824" t="s">
        <v>462</v>
      </c>
      <c r="F948" s="824">
        <v>10</v>
      </c>
      <c r="G948" s="824" t="s">
        <v>2452</v>
      </c>
      <c r="H948" s="824">
        <v>4</v>
      </c>
      <c r="I948" s="824">
        <v>1</v>
      </c>
      <c r="J948" s="824"/>
      <c r="K948" s="825">
        <v>0.25</v>
      </c>
      <c r="L948" s="825"/>
      <c r="M948" s="824">
        <v>1</v>
      </c>
      <c r="N948" s="824"/>
      <c r="O948" s="824"/>
      <c r="P948" s="820">
        <f>Tabla1[[#This Row],[Ejec Real Acumu]]-Tabla1[[#This Row],[Proyec Ejec Acumul]]</f>
        <v>-1</v>
      </c>
      <c r="Q948" s="820">
        <f>Tabla1[[#This Row],[Ejec Real Mes]]-Tabla1[[#This Row],[Program Entreg Mes]]</f>
        <v>-1</v>
      </c>
    </row>
    <row r="949" spans="1:17">
      <c r="A949" s="824">
        <v>65</v>
      </c>
      <c r="B949" s="824" t="s">
        <v>2441</v>
      </c>
      <c r="C949" s="824" t="s">
        <v>2442</v>
      </c>
      <c r="D949" s="824" t="s">
        <v>68</v>
      </c>
      <c r="E949" s="824" t="s">
        <v>466</v>
      </c>
      <c r="F949" s="824">
        <v>10</v>
      </c>
      <c r="G949" s="824" t="s">
        <v>2452</v>
      </c>
      <c r="H949" s="824">
        <v>1</v>
      </c>
      <c r="I949" s="824">
        <v>1</v>
      </c>
      <c r="J949" s="824"/>
      <c r="K949" s="825">
        <v>1</v>
      </c>
      <c r="L949" s="825"/>
      <c r="M949" s="824">
        <v>0</v>
      </c>
      <c r="N949" s="824"/>
      <c r="O949" s="824"/>
      <c r="P949" s="820">
        <f>Tabla1[[#This Row],[Ejec Real Acumu]]-Tabla1[[#This Row],[Proyec Ejec Acumul]]</f>
        <v>-1</v>
      </c>
      <c r="Q949" s="820">
        <f>Tabla1[[#This Row],[Ejec Real Mes]]-Tabla1[[#This Row],[Program Entreg Mes]]</f>
        <v>0</v>
      </c>
    </row>
    <row r="950" spans="1:17">
      <c r="A950" s="824">
        <v>66</v>
      </c>
      <c r="B950" s="824" t="s">
        <v>2441</v>
      </c>
      <c r="C950" s="824" t="s">
        <v>2442</v>
      </c>
      <c r="D950" s="824" t="s">
        <v>68</v>
      </c>
      <c r="E950" s="824" t="s">
        <v>2312</v>
      </c>
      <c r="F950" s="824">
        <v>10</v>
      </c>
      <c r="G950" s="824" t="s">
        <v>2452</v>
      </c>
      <c r="H950" s="824">
        <v>1</v>
      </c>
      <c r="I950" s="824">
        <v>0</v>
      </c>
      <c r="J950" s="824"/>
      <c r="K950" s="825">
        <v>0</v>
      </c>
      <c r="L950" s="825"/>
      <c r="M950" s="824">
        <v>0</v>
      </c>
      <c r="N950" s="824"/>
      <c r="O950" s="824"/>
      <c r="P950" s="820">
        <f>Tabla1[[#This Row],[Ejec Real Acumu]]-Tabla1[[#This Row],[Proyec Ejec Acumul]]</f>
        <v>0</v>
      </c>
      <c r="Q950" s="820">
        <f>Tabla1[[#This Row],[Ejec Real Mes]]-Tabla1[[#This Row],[Program Entreg Mes]]</f>
        <v>0</v>
      </c>
    </row>
    <row r="951" spans="1:17">
      <c r="A951" s="824">
        <v>67</v>
      </c>
      <c r="B951" s="824" t="s">
        <v>2441</v>
      </c>
      <c r="C951" s="824" t="s">
        <v>2442</v>
      </c>
      <c r="D951" s="824" t="s">
        <v>68</v>
      </c>
      <c r="E951" s="824" t="s">
        <v>2314</v>
      </c>
      <c r="F951" s="824">
        <v>10</v>
      </c>
      <c r="G951" s="824" t="s">
        <v>2452</v>
      </c>
      <c r="H951" s="824">
        <v>1</v>
      </c>
      <c r="I951" s="824">
        <v>0</v>
      </c>
      <c r="J951" s="824"/>
      <c r="K951" s="825">
        <v>0</v>
      </c>
      <c r="L951" s="825"/>
      <c r="M951" s="824">
        <v>0</v>
      </c>
      <c r="N951" s="824"/>
      <c r="O951" s="824"/>
      <c r="P951" s="820">
        <f>Tabla1[[#This Row],[Ejec Real Acumu]]-Tabla1[[#This Row],[Proyec Ejec Acumul]]</f>
        <v>0</v>
      </c>
      <c r="Q951" s="820">
        <f>Tabla1[[#This Row],[Ejec Real Mes]]-Tabla1[[#This Row],[Program Entreg Mes]]</f>
        <v>0</v>
      </c>
    </row>
    <row r="952" spans="1:17">
      <c r="A952" s="824">
        <v>68</v>
      </c>
      <c r="B952" s="824" t="s">
        <v>2441</v>
      </c>
      <c r="C952" s="824" t="s">
        <v>2442</v>
      </c>
      <c r="D952" s="824" t="s">
        <v>68</v>
      </c>
      <c r="E952" s="824" t="s">
        <v>2316</v>
      </c>
      <c r="F952" s="824">
        <v>10</v>
      </c>
      <c r="G952" s="824" t="s">
        <v>2452</v>
      </c>
      <c r="H952" s="824">
        <v>22</v>
      </c>
      <c r="I952" s="824">
        <v>1</v>
      </c>
      <c r="J952" s="824"/>
      <c r="K952" s="825">
        <v>4.5454545454545456E-2</v>
      </c>
      <c r="L952" s="825"/>
      <c r="M952" s="824">
        <v>1</v>
      </c>
      <c r="N952" s="824"/>
      <c r="O952" s="824"/>
      <c r="P952" s="820">
        <f>Tabla1[[#This Row],[Ejec Real Acumu]]-Tabla1[[#This Row],[Proyec Ejec Acumul]]</f>
        <v>-1</v>
      </c>
      <c r="Q952" s="820">
        <f>Tabla1[[#This Row],[Ejec Real Mes]]-Tabla1[[#This Row],[Program Entreg Mes]]</f>
        <v>-1</v>
      </c>
    </row>
    <row r="953" spans="1:17">
      <c r="A953" s="824">
        <v>69</v>
      </c>
      <c r="B953" s="824" t="s">
        <v>2441</v>
      </c>
      <c r="C953" s="824" t="s">
        <v>2442</v>
      </c>
      <c r="D953" s="824" t="s">
        <v>46</v>
      </c>
      <c r="E953" s="824" t="s">
        <v>43</v>
      </c>
      <c r="F953" s="824">
        <v>10</v>
      </c>
      <c r="G953" s="824" t="s">
        <v>2452</v>
      </c>
      <c r="H953" s="824">
        <v>15</v>
      </c>
      <c r="I953" s="824">
        <v>11</v>
      </c>
      <c r="J953" s="824"/>
      <c r="K953" s="825">
        <v>0.73333333333333328</v>
      </c>
      <c r="L953" s="825"/>
      <c r="M953" s="824">
        <v>2</v>
      </c>
      <c r="N953" s="824"/>
      <c r="O953" s="824"/>
      <c r="P953" s="820">
        <f>Tabla1[[#This Row],[Ejec Real Acumu]]-Tabla1[[#This Row],[Proyec Ejec Acumul]]</f>
        <v>-11</v>
      </c>
      <c r="Q953" s="820">
        <f>Tabla1[[#This Row],[Ejec Real Mes]]-Tabla1[[#This Row],[Program Entreg Mes]]</f>
        <v>-2</v>
      </c>
    </row>
    <row r="954" spans="1:17">
      <c r="A954" s="824">
        <v>70</v>
      </c>
      <c r="B954" s="824" t="s">
        <v>2441</v>
      </c>
      <c r="C954" s="824" t="s">
        <v>2442</v>
      </c>
      <c r="D954" s="824" t="s">
        <v>46</v>
      </c>
      <c r="E954" s="824" t="s">
        <v>2329</v>
      </c>
      <c r="F954" s="824">
        <v>10</v>
      </c>
      <c r="G954" s="824" t="s">
        <v>2452</v>
      </c>
      <c r="H954" s="824">
        <v>3</v>
      </c>
      <c r="I954" s="824">
        <v>1</v>
      </c>
      <c r="J954" s="824"/>
      <c r="K954" s="825">
        <v>0.33333333333333331</v>
      </c>
      <c r="L954" s="825"/>
      <c r="M954" s="824">
        <v>0</v>
      </c>
      <c r="N954" s="824"/>
      <c r="O954" s="824"/>
      <c r="P954" s="820">
        <f>Tabla1[[#This Row],[Ejec Real Acumu]]-Tabla1[[#This Row],[Proyec Ejec Acumul]]</f>
        <v>-1</v>
      </c>
      <c r="Q954" s="820">
        <f>Tabla1[[#This Row],[Ejec Real Mes]]-Tabla1[[#This Row],[Program Entreg Mes]]</f>
        <v>0</v>
      </c>
    </row>
    <row r="955" spans="1:17">
      <c r="A955" s="824">
        <v>71</v>
      </c>
      <c r="B955" s="824" t="s">
        <v>2441</v>
      </c>
      <c r="C955" s="824" t="s">
        <v>2442</v>
      </c>
      <c r="D955" s="824" t="s">
        <v>46</v>
      </c>
      <c r="E955" s="824" t="s">
        <v>121</v>
      </c>
      <c r="F955" s="824">
        <v>10</v>
      </c>
      <c r="G955" s="824" t="s">
        <v>2452</v>
      </c>
      <c r="H955" s="824">
        <v>1</v>
      </c>
      <c r="I955" s="824">
        <v>0</v>
      </c>
      <c r="J955" s="824"/>
      <c r="K955" s="825">
        <v>0</v>
      </c>
      <c r="L955" s="825"/>
      <c r="M955" s="824">
        <v>0</v>
      </c>
      <c r="N955" s="824"/>
      <c r="O955" s="824"/>
      <c r="P955" s="820">
        <f>Tabla1[[#This Row],[Ejec Real Acumu]]-Tabla1[[#This Row],[Proyec Ejec Acumul]]</f>
        <v>0</v>
      </c>
      <c r="Q955" s="820">
        <f>Tabla1[[#This Row],[Ejec Real Mes]]-Tabla1[[#This Row],[Program Entreg Mes]]</f>
        <v>0</v>
      </c>
    </row>
    <row r="956" spans="1:17">
      <c r="A956" s="824">
        <v>72</v>
      </c>
      <c r="B956" s="824" t="s">
        <v>2441</v>
      </c>
      <c r="C956" s="824" t="s">
        <v>2442</v>
      </c>
      <c r="D956" s="824" t="s">
        <v>46</v>
      </c>
      <c r="E956" s="824" t="s">
        <v>131</v>
      </c>
      <c r="F956" s="824">
        <v>10</v>
      </c>
      <c r="G956" s="824" t="s">
        <v>2452</v>
      </c>
      <c r="H956" s="824">
        <v>4</v>
      </c>
      <c r="I956" s="824">
        <v>2</v>
      </c>
      <c r="J956" s="824"/>
      <c r="K956" s="825">
        <v>0.5</v>
      </c>
      <c r="L956" s="825"/>
      <c r="M956" s="824">
        <v>0</v>
      </c>
      <c r="N956" s="824"/>
      <c r="O956" s="824"/>
      <c r="P956" s="820">
        <f>Tabla1[[#This Row],[Ejec Real Acumu]]-Tabla1[[#This Row],[Proyec Ejec Acumul]]</f>
        <v>-2</v>
      </c>
      <c r="Q956" s="820">
        <f>Tabla1[[#This Row],[Ejec Real Mes]]-Tabla1[[#This Row],[Program Entreg Mes]]</f>
        <v>0</v>
      </c>
    </row>
    <row r="957" spans="1:17">
      <c r="A957" s="824">
        <v>73</v>
      </c>
      <c r="B957" s="824" t="s">
        <v>2441</v>
      </c>
      <c r="C957" s="824" t="s">
        <v>2442</v>
      </c>
      <c r="D957" s="824" t="s">
        <v>46</v>
      </c>
      <c r="E957" s="824" t="s">
        <v>2333</v>
      </c>
      <c r="F957" s="824">
        <v>10</v>
      </c>
      <c r="G957" s="824" t="s">
        <v>2452</v>
      </c>
      <c r="H957" s="824">
        <v>3</v>
      </c>
      <c r="I957" s="824">
        <v>2</v>
      </c>
      <c r="J957" s="824"/>
      <c r="K957" s="825">
        <v>0.66666666666666663</v>
      </c>
      <c r="L957" s="825"/>
      <c r="M957" s="824">
        <v>0</v>
      </c>
      <c r="N957" s="824"/>
      <c r="O957" s="824"/>
      <c r="P957" s="820">
        <f>Tabla1[[#This Row],[Ejec Real Acumu]]-Tabla1[[#This Row],[Proyec Ejec Acumul]]</f>
        <v>-2</v>
      </c>
      <c r="Q957" s="820">
        <f>Tabla1[[#This Row],[Ejec Real Mes]]-Tabla1[[#This Row],[Program Entreg Mes]]</f>
        <v>0</v>
      </c>
    </row>
    <row r="958" spans="1:17">
      <c r="A958" s="824">
        <v>74</v>
      </c>
      <c r="B958" s="824" t="s">
        <v>2441</v>
      </c>
      <c r="C958" s="824" t="s">
        <v>2442</v>
      </c>
      <c r="D958" s="824" t="s">
        <v>46</v>
      </c>
      <c r="E958" s="824" t="s">
        <v>2337</v>
      </c>
      <c r="F958" s="824">
        <v>10</v>
      </c>
      <c r="G958" s="824" t="s">
        <v>2452</v>
      </c>
      <c r="H958" s="824">
        <v>2</v>
      </c>
      <c r="I958" s="824">
        <v>0</v>
      </c>
      <c r="J958" s="824"/>
      <c r="K958" s="825">
        <v>0</v>
      </c>
      <c r="L958" s="825"/>
      <c r="M958" s="824">
        <v>0</v>
      </c>
      <c r="N958" s="824"/>
      <c r="O958" s="824"/>
      <c r="P958" s="820">
        <f>Tabla1[[#This Row],[Ejec Real Acumu]]-Tabla1[[#This Row],[Proyec Ejec Acumul]]</f>
        <v>0</v>
      </c>
      <c r="Q958" s="820">
        <f>Tabla1[[#This Row],[Ejec Real Mes]]-Tabla1[[#This Row],[Program Entreg Mes]]</f>
        <v>0</v>
      </c>
    </row>
    <row r="959" spans="1:17">
      <c r="A959" s="824">
        <v>75</v>
      </c>
      <c r="B959" s="824" t="s">
        <v>2441</v>
      </c>
      <c r="C959" s="824" t="s">
        <v>2442</v>
      </c>
      <c r="D959" s="824" t="s">
        <v>46</v>
      </c>
      <c r="E959" s="824" t="s">
        <v>143</v>
      </c>
      <c r="F959" s="824">
        <v>10</v>
      </c>
      <c r="G959" s="824" t="s">
        <v>2452</v>
      </c>
      <c r="H959" s="824">
        <v>4</v>
      </c>
      <c r="I959" s="824">
        <v>3</v>
      </c>
      <c r="J959" s="824"/>
      <c r="K959" s="825">
        <v>0.75</v>
      </c>
      <c r="L959" s="825"/>
      <c r="M959" s="824">
        <v>0</v>
      </c>
      <c r="N959" s="824"/>
      <c r="O959" s="824"/>
      <c r="P959" s="820">
        <f>Tabla1[[#This Row],[Ejec Real Acumu]]-Tabla1[[#This Row],[Proyec Ejec Acumul]]</f>
        <v>-3</v>
      </c>
      <c r="Q959" s="820">
        <f>Tabla1[[#This Row],[Ejec Real Mes]]-Tabla1[[#This Row],[Program Entreg Mes]]</f>
        <v>0</v>
      </c>
    </row>
    <row r="960" spans="1:17">
      <c r="A960" s="824">
        <v>76</v>
      </c>
      <c r="B960" s="824" t="s">
        <v>2441</v>
      </c>
      <c r="C960" s="824" t="s">
        <v>2442</v>
      </c>
      <c r="D960" s="824" t="s">
        <v>46</v>
      </c>
      <c r="E960" s="824" t="s">
        <v>2341</v>
      </c>
      <c r="F960" s="824">
        <v>10</v>
      </c>
      <c r="G960" s="824" t="s">
        <v>2452</v>
      </c>
      <c r="H960" s="824">
        <v>1</v>
      </c>
      <c r="I960" s="824">
        <v>0</v>
      </c>
      <c r="J960" s="824"/>
      <c r="K960" s="825">
        <v>0</v>
      </c>
      <c r="L960" s="825"/>
      <c r="M960" s="824">
        <v>0</v>
      </c>
      <c r="N960" s="824"/>
      <c r="O960" s="824"/>
      <c r="P960" s="820">
        <f>Tabla1[[#This Row],[Ejec Real Acumu]]-Tabla1[[#This Row],[Proyec Ejec Acumul]]</f>
        <v>0</v>
      </c>
      <c r="Q960" s="820">
        <f>Tabla1[[#This Row],[Ejec Real Mes]]-Tabla1[[#This Row],[Program Entreg Mes]]</f>
        <v>0</v>
      </c>
    </row>
    <row r="961" spans="1:17">
      <c r="A961" s="824">
        <v>77</v>
      </c>
      <c r="B961" s="824" t="s">
        <v>2441</v>
      </c>
      <c r="C961" s="824" t="s">
        <v>2442</v>
      </c>
      <c r="D961" s="824" t="s">
        <v>46</v>
      </c>
      <c r="E961" s="824" t="s">
        <v>2342</v>
      </c>
      <c r="F961" s="824">
        <v>10</v>
      </c>
      <c r="G961" s="824" t="s">
        <v>2452</v>
      </c>
      <c r="H961" s="824">
        <v>10</v>
      </c>
      <c r="I961" s="824">
        <v>6</v>
      </c>
      <c r="J961" s="824"/>
      <c r="K961" s="825">
        <v>0.6</v>
      </c>
      <c r="L961" s="825"/>
      <c r="M961" s="824">
        <v>2</v>
      </c>
      <c r="N961" s="824"/>
      <c r="O961" s="824"/>
      <c r="P961" s="820">
        <f>Tabla1[[#This Row],[Ejec Real Acumu]]-Tabla1[[#This Row],[Proyec Ejec Acumul]]</f>
        <v>-6</v>
      </c>
      <c r="Q961" s="820">
        <f>Tabla1[[#This Row],[Ejec Real Mes]]-Tabla1[[#This Row],[Program Entreg Mes]]</f>
        <v>-2</v>
      </c>
    </row>
    <row r="962" spans="1:17">
      <c r="A962" s="824">
        <v>78</v>
      </c>
      <c r="B962" s="824" t="s">
        <v>2441</v>
      </c>
      <c r="C962" s="824" t="s">
        <v>2442</v>
      </c>
      <c r="D962" s="824" t="s">
        <v>46</v>
      </c>
      <c r="E962" s="824" t="s">
        <v>423</v>
      </c>
      <c r="F962" s="824">
        <v>10</v>
      </c>
      <c r="G962" s="824" t="s">
        <v>2452</v>
      </c>
      <c r="H962" s="824">
        <v>80</v>
      </c>
      <c r="I962" s="824">
        <v>65</v>
      </c>
      <c r="J962" s="824"/>
      <c r="K962" s="825">
        <v>0.8125</v>
      </c>
      <c r="L962" s="825"/>
      <c r="M962" s="824">
        <v>10</v>
      </c>
      <c r="N962" s="824"/>
      <c r="O962" s="824"/>
      <c r="P962" s="820">
        <f>Tabla1[[#This Row],[Ejec Real Acumu]]-Tabla1[[#This Row],[Proyec Ejec Acumul]]</f>
        <v>-65</v>
      </c>
      <c r="Q962" s="820">
        <f>Tabla1[[#This Row],[Ejec Real Mes]]-Tabla1[[#This Row],[Program Entreg Mes]]</f>
        <v>-10</v>
      </c>
    </row>
    <row r="963" spans="1:17">
      <c r="A963" s="824">
        <v>79</v>
      </c>
      <c r="B963" s="824" t="s">
        <v>2441</v>
      </c>
      <c r="C963" s="824" t="s">
        <v>2442</v>
      </c>
      <c r="D963" s="824" t="s">
        <v>46</v>
      </c>
      <c r="E963" s="824" t="s">
        <v>429</v>
      </c>
      <c r="F963" s="824">
        <v>10</v>
      </c>
      <c r="G963" s="824" t="s">
        <v>2452</v>
      </c>
      <c r="H963" s="824">
        <v>2</v>
      </c>
      <c r="I963" s="824">
        <v>1</v>
      </c>
      <c r="J963" s="824"/>
      <c r="K963" s="825">
        <v>0.5</v>
      </c>
      <c r="L963" s="825"/>
      <c r="M963" s="824">
        <v>0</v>
      </c>
      <c r="N963" s="824"/>
      <c r="O963" s="824"/>
      <c r="P963" s="820">
        <f>Tabla1[[#This Row],[Ejec Real Acumu]]-Tabla1[[#This Row],[Proyec Ejec Acumul]]</f>
        <v>-1</v>
      </c>
      <c r="Q963" s="820">
        <f>Tabla1[[#This Row],[Ejec Real Mes]]-Tabla1[[#This Row],[Program Entreg Mes]]</f>
        <v>0</v>
      </c>
    </row>
    <row r="964" spans="1:17">
      <c r="A964" s="824">
        <v>80</v>
      </c>
      <c r="B964" s="824" t="s">
        <v>2441</v>
      </c>
      <c r="C964" s="824" t="s">
        <v>2442</v>
      </c>
      <c r="D964" s="824" t="s">
        <v>46</v>
      </c>
      <c r="E964" s="824" t="s">
        <v>2358</v>
      </c>
      <c r="F964" s="824">
        <v>10</v>
      </c>
      <c r="G964" s="824" t="s">
        <v>2452</v>
      </c>
      <c r="H964" s="824">
        <v>3</v>
      </c>
      <c r="I964" s="824">
        <v>0</v>
      </c>
      <c r="J964" s="824"/>
      <c r="K964" s="825">
        <v>0</v>
      </c>
      <c r="L964" s="825"/>
      <c r="M964" s="824">
        <v>0</v>
      </c>
      <c r="N964" s="824"/>
      <c r="O964" s="824"/>
      <c r="P964" s="820">
        <f>Tabla1[[#This Row],[Ejec Real Acumu]]-Tabla1[[#This Row],[Proyec Ejec Acumul]]</f>
        <v>0</v>
      </c>
      <c r="Q964" s="820">
        <f>Tabla1[[#This Row],[Ejec Real Mes]]-Tabla1[[#This Row],[Program Entreg Mes]]</f>
        <v>0</v>
      </c>
    </row>
    <row r="965" spans="1:17">
      <c r="A965" s="824">
        <v>81</v>
      </c>
      <c r="B965" s="824" t="s">
        <v>2441</v>
      </c>
      <c r="C965" s="824" t="s">
        <v>2442</v>
      </c>
      <c r="D965" s="824" t="s">
        <v>46</v>
      </c>
      <c r="E965" s="824" t="s">
        <v>526</v>
      </c>
      <c r="F965" s="824">
        <v>10</v>
      </c>
      <c r="G965" s="824" t="s">
        <v>2452</v>
      </c>
      <c r="H965" s="824">
        <v>1</v>
      </c>
      <c r="I965" s="824">
        <v>0</v>
      </c>
      <c r="J965" s="824"/>
      <c r="K965" s="825">
        <v>0</v>
      </c>
      <c r="L965" s="825"/>
      <c r="M965" s="824">
        <v>0</v>
      </c>
      <c r="N965" s="824"/>
      <c r="O965" s="824"/>
      <c r="P965" s="820">
        <f>Tabla1[[#This Row],[Ejec Real Acumu]]-Tabla1[[#This Row],[Proyec Ejec Acumul]]</f>
        <v>0</v>
      </c>
      <c r="Q965" s="820">
        <f>Tabla1[[#This Row],[Ejec Real Mes]]-Tabla1[[#This Row],[Program Entreg Mes]]</f>
        <v>0</v>
      </c>
    </row>
    <row r="966" spans="1:17">
      <c r="A966" s="824">
        <v>82</v>
      </c>
      <c r="B966" s="824" t="s">
        <v>2441</v>
      </c>
      <c r="C966" s="824" t="s">
        <v>2442</v>
      </c>
      <c r="D966" s="824" t="s">
        <v>46</v>
      </c>
      <c r="E966" s="824" t="s">
        <v>2361</v>
      </c>
      <c r="F966" s="824">
        <v>10</v>
      </c>
      <c r="G966" s="824" t="s">
        <v>2452</v>
      </c>
      <c r="H966" s="824">
        <v>4</v>
      </c>
      <c r="I966" s="824">
        <v>2</v>
      </c>
      <c r="J966" s="824"/>
      <c r="K966" s="825">
        <v>0.5</v>
      </c>
      <c r="L966" s="825"/>
      <c r="M966" s="824">
        <v>0</v>
      </c>
      <c r="N966" s="824"/>
      <c r="O966" s="824"/>
      <c r="P966" s="820">
        <f>Tabla1[[#This Row],[Ejec Real Acumu]]-Tabla1[[#This Row],[Proyec Ejec Acumul]]</f>
        <v>-2</v>
      </c>
      <c r="Q966" s="820">
        <f>Tabla1[[#This Row],[Ejec Real Mes]]-Tabla1[[#This Row],[Program Entreg Mes]]</f>
        <v>0</v>
      </c>
    </row>
    <row r="967" spans="1:17">
      <c r="A967" s="824">
        <v>83</v>
      </c>
      <c r="B967" s="824" t="s">
        <v>2441</v>
      </c>
      <c r="C967" s="824" t="s">
        <v>2442</v>
      </c>
      <c r="D967" s="824" t="s">
        <v>46</v>
      </c>
      <c r="E967" s="824" t="s">
        <v>2365</v>
      </c>
      <c r="F967" s="824">
        <v>10</v>
      </c>
      <c r="G967" s="824" t="s">
        <v>2452</v>
      </c>
      <c r="H967" s="824">
        <v>4</v>
      </c>
      <c r="I967" s="824">
        <v>4</v>
      </c>
      <c r="J967" s="824"/>
      <c r="K967" s="825">
        <v>1</v>
      </c>
      <c r="L967" s="825"/>
      <c r="M967" s="824">
        <v>0</v>
      </c>
      <c r="N967" s="824"/>
      <c r="O967" s="824"/>
      <c r="P967" s="820">
        <f>Tabla1[[#This Row],[Ejec Real Acumu]]-Tabla1[[#This Row],[Proyec Ejec Acumul]]</f>
        <v>-4</v>
      </c>
      <c r="Q967" s="820">
        <f>Tabla1[[#This Row],[Ejec Real Mes]]-Tabla1[[#This Row],[Program Entreg Mes]]</f>
        <v>0</v>
      </c>
    </row>
    <row r="968" spans="1:17">
      <c r="A968" s="824">
        <v>84</v>
      </c>
      <c r="B968" s="824" t="s">
        <v>2441</v>
      </c>
      <c r="C968" s="824" t="s">
        <v>2442</v>
      </c>
      <c r="D968" s="824" t="s">
        <v>46</v>
      </c>
      <c r="E968" s="824" t="s">
        <v>2370</v>
      </c>
      <c r="F968" s="824">
        <v>10</v>
      </c>
      <c r="G968" s="824" t="s">
        <v>2452</v>
      </c>
      <c r="H968" s="824">
        <v>6</v>
      </c>
      <c r="I968" s="824">
        <v>5</v>
      </c>
      <c r="J968" s="824"/>
      <c r="K968" s="825">
        <v>0.83333333333333337</v>
      </c>
      <c r="L968" s="825"/>
      <c r="M968" s="824">
        <v>3</v>
      </c>
      <c r="N968" s="824"/>
      <c r="O968" s="824"/>
      <c r="P968" s="820">
        <f>Tabla1[[#This Row],[Ejec Real Acumu]]-Tabla1[[#This Row],[Proyec Ejec Acumul]]</f>
        <v>-5</v>
      </c>
      <c r="Q968" s="820">
        <f>Tabla1[[#This Row],[Ejec Real Mes]]-Tabla1[[#This Row],[Program Entreg Mes]]</f>
        <v>-3</v>
      </c>
    </row>
    <row r="969" spans="1:17">
      <c r="A969" s="824">
        <v>85</v>
      </c>
      <c r="B969" s="824" t="s">
        <v>2441</v>
      </c>
      <c r="C969" s="824" t="s">
        <v>2442</v>
      </c>
      <c r="D969" s="824" t="s">
        <v>46</v>
      </c>
      <c r="E969" s="824" t="s">
        <v>573</v>
      </c>
      <c r="F969" s="824">
        <v>10</v>
      </c>
      <c r="G969" s="824" t="s">
        <v>2452</v>
      </c>
      <c r="H969" s="824">
        <v>6</v>
      </c>
      <c r="I969" s="824">
        <v>5</v>
      </c>
      <c r="J969" s="824"/>
      <c r="K969" s="825">
        <v>0.83333333333333337</v>
      </c>
      <c r="L969" s="825"/>
      <c r="M969" s="824">
        <v>1</v>
      </c>
      <c r="N969" s="824"/>
      <c r="O969" s="824"/>
      <c r="P969" s="820">
        <f>Tabla1[[#This Row],[Ejec Real Acumu]]-Tabla1[[#This Row],[Proyec Ejec Acumul]]</f>
        <v>-5</v>
      </c>
      <c r="Q969" s="820">
        <f>Tabla1[[#This Row],[Ejec Real Mes]]-Tabla1[[#This Row],[Program Entreg Mes]]</f>
        <v>-1</v>
      </c>
    </row>
    <row r="970" spans="1:17">
      <c r="A970" s="824">
        <v>86</v>
      </c>
      <c r="B970" s="824" t="s">
        <v>2441</v>
      </c>
      <c r="C970" s="824" t="s">
        <v>2442</v>
      </c>
      <c r="D970" s="824" t="s">
        <v>46</v>
      </c>
      <c r="E970" s="824" t="s">
        <v>583</v>
      </c>
      <c r="F970" s="824">
        <v>10</v>
      </c>
      <c r="G970" s="824" t="s">
        <v>2452</v>
      </c>
      <c r="H970" s="824">
        <v>6</v>
      </c>
      <c r="I970" s="824">
        <v>2</v>
      </c>
      <c r="J970" s="824"/>
      <c r="K970" s="825">
        <v>0.33333333333333331</v>
      </c>
      <c r="L970" s="825"/>
      <c r="M970" s="824">
        <v>0</v>
      </c>
      <c r="N970" s="824"/>
      <c r="O970" s="824"/>
      <c r="P970" s="820">
        <f>Tabla1[[#This Row],[Ejec Real Acumu]]-Tabla1[[#This Row],[Proyec Ejec Acumul]]</f>
        <v>-2</v>
      </c>
      <c r="Q970" s="820">
        <f>Tabla1[[#This Row],[Ejec Real Mes]]-Tabla1[[#This Row],[Program Entreg Mes]]</f>
        <v>0</v>
      </c>
    </row>
    <row r="971" spans="1:17">
      <c r="A971" s="824">
        <v>87</v>
      </c>
      <c r="B971" s="824" t="s">
        <v>2441</v>
      </c>
      <c r="C971" s="824" t="s">
        <v>2442</v>
      </c>
      <c r="D971" s="824" t="s">
        <v>764</v>
      </c>
      <c r="E971" s="824" t="s">
        <v>872</v>
      </c>
      <c r="F971" s="824">
        <v>10</v>
      </c>
      <c r="G971" s="824" t="s">
        <v>2452</v>
      </c>
      <c r="H971" s="824">
        <v>25</v>
      </c>
      <c r="I971" s="824">
        <v>16</v>
      </c>
      <c r="J971" s="824"/>
      <c r="K971" s="825">
        <v>0.64</v>
      </c>
      <c r="L971" s="825"/>
      <c r="M971" s="824">
        <v>0</v>
      </c>
      <c r="N971" s="824"/>
      <c r="O971" s="824"/>
      <c r="P971" s="820">
        <f>Tabla1[[#This Row],[Ejec Real Acumu]]-Tabla1[[#This Row],[Proyec Ejec Acumul]]</f>
        <v>-16</v>
      </c>
      <c r="Q971" s="820">
        <f>Tabla1[[#This Row],[Ejec Real Mes]]-Tabla1[[#This Row],[Program Entreg Mes]]</f>
        <v>0</v>
      </c>
    </row>
    <row r="972" spans="1:17">
      <c r="A972" s="824">
        <v>88</v>
      </c>
      <c r="B972" s="824" t="s">
        <v>2441</v>
      </c>
      <c r="C972" s="824" t="s">
        <v>2442</v>
      </c>
      <c r="D972" s="824" t="s">
        <v>764</v>
      </c>
      <c r="E972" s="824" t="s">
        <v>2381</v>
      </c>
      <c r="F972" s="824">
        <v>10</v>
      </c>
      <c r="G972" s="824" t="s">
        <v>2452</v>
      </c>
      <c r="H972" s="824">
        <v>7</v>
      </c>
      <c r="I972" s="824">
        <v>2</v>
      </c>
      <c r="J972" s="824"/>
      <c r="K972" s="825">
        <v>0.2857142857142857</v>
      </c>
      <c r="L972" s="825"/>
      <c r="M972" s="824">
        <v>1</v>
      </c>
      <c r="N972" s="824"/>
      <c r="O972" s="824"/>
      <c r="P972" s="820">
        <f>Tabla1[[#This Row],[Ejec Real Acumu]]-Tabla1[[#This Row],[Proyec Ejec Acumul]]</f>
        <v>-2</v>
      </c>
      <c r="Q972" s="820">
        <f>Tabla1[[#This Row],[Ejec Real Mes]]-Tabla1[[#This Row],[Program Entreg Mes]]</f>
        <v>-1</v>
      </c>
    </row>
    <row r="973" spans="1:17">
      <c r="A973" s="824">
        <v>89</v>
      </c>
      <c r="B973" s="824" t="s">
        <v>2441</v>
      </c>
      <c r="C973" s="824" t="s">
        <v>2442</v>
      </c>
      <c r="D973" s="824" t="s">
        <v>764</v>
      </c>
      <c r="E973" s="824" t="s">
        <v>2385</v>
      </c>
      <c r="F973" s="824">
        <v>10</v>
      </c>
      <c r="G973" s="824" t="s">
        <v>2452</v>
      </c>
      <c r="H973" s="824">
        <v>12</v>
      </c>
      <c r="I973" s="824">
        <v>11</v>
      </c>
      <c r="J973" s="824"/>
      <c r="K973" s="825">
        <v>0.91666666666666663</v>
      </c>
      <c r="L973" s="825"/>
      <c r="M973" s="824">
        <v>1</v>
      </c>
      <c r="N973" s="824"/>
      <c r="O973" s="824"/>
      <c r="P973" s="820">
        <f>Tabla1[[#This Row],[Ejec Real Acumu]]-Tabla1[[#This Row],[Proyec Ejec Acumul]]</f>
        <v>-11</v>
      </c>
      <c r="Q973" s="820">
        <f>Tabla1[[#This Row],[Ejec Real Mes]]-Tabla1[[#This Row],[Program Entreg Mes]]</f>
        <v>-1</v>
      </c>
    </row>
    <row r="974" spans="1:17">
      <c r="A974" s="824">
        <v>90</v>
      </c>
      <c r="B974" s="824" t="s">
        <v>2441</v>
      </c>
      <c r="C974" s="824" t="s">
        <v>2442</v>
      </c>
      <c r="D974" s="824" t="s">
        <v>764</v>
      </c>
      <c r="E974" s="824" t="s">
        <v>2392</v>
      </c>
      <c r="F974" s="824">
        <v>10</v>
      </c>
      <c r="G974" s="824" t="s">
        <v>2452</v>
      </c>
      <c r="H974" s="824">
        <v>32</v>
      </c>
      <c r="I974" s="824">
        <v>26</v>
      </c>
      <c r="J974" s="824"/>
      <c r="K974" s="825">
        <v>0.8125</v>
      </c>
      <c r="L974" s="825"/>
      <c r="M974" s="824">
        <v>6</v>
      </c>
      <c r="N974" s="824"/>
      <c r="O974" s="824"/>
      <c r="P974" s="820">
        <f>Tabla1[[#This Row],[Ejec Real Acumu]]-Tabla1[[#This Row],[Proyec Ejec Acumul]]</f>
        <v>-26</v>
      </c>
      <c r="Q974" s="820">
        <f>Tabla1[[#This Row],[Ejec Real Mes]]-Tabla1[[#This Row],[Program Entreg Mes]]</f>
        <v>-6</v>
      </c>
    </row>
    <row r="975" spans="1:17">
      <c r="A975" s="824">
        <v>91</v>
      </c>
      <c r="B975" s="824" t="s">
        <v>2441</v>
      </c>
      <c r="C975" s="824" t="s">
        <v>2442</v>
      </c>
      <c r="D975" s="824" t="s">
        <v>764</v>
      </c>
      <c r="E975" s="824" t="s">
        <v>2398</v>
      </c>
      <c r="F975" s="824">
        <v>10</v>
      </c>
      <c r="G975" s="824" t="s">
        <v>2452</v>
      </c>
      <c r="H975" s="824">
        <v>4</v>
      </c>
      <c r="I975" s="824">
        <v>3</v>
      </c>
      <c r="J975" s="824"/>
      <c r="K975" s="825">
        <v>0.75</v>
      </c>
      <c r="L975" s="825"/>
      <c r="M975" s="824">
        <v>0</v>
      </c>
      <c r="N975" s="824"/>
      <c r="O975" s="824"/>
      <c r="P975" s="820">
        <f>Tabla1[[#This Row],[Ejec Real Acumu]]-Tabla1[[#This Row],[Proyec Ejec Acumul]]</f>
        <v>-3</v>
      </c>
      <c r="Q975" s="820">
        <f>Tabla1[[#This Row],[Ejec Real Mes]]-Tabla1[[#This Row],[Program Entreg Mes]]</f>
        <v>0</v>
      </c>
    </row>
    <row r="976" spans="1:17">
      <c r="A976" s="824">
        <v>92</v>
      </c>
      <c r="B976" s="824" t="s">
        <v>2441</v>
      </c>
      <c r="C976" s="824" t="s">
        <v>2442</v>
      </c>
      <c r="D976" s="824" t="s">
        <v>46</v>
      </c>
      <c r="E976" s="824" t="s">
        <v>2402</v>
      </c>
      <c r="F976" s="824">
        <v>10</v>
      </c>
      <c r="G976" s="824" t="s">
        <v>2452</v>
      </c>
      <c r="H976" s="824">
        <v>1</v>
      </c>
      <c r="I976" s="824">
        <v>0</v>
      </c>
      <c r="J976" s="824"/>
      <c r="K976" s="825">
        <v>0</v>
      </c>
      <c r="L976" s="825"/>
      <c r="M976" s="824">
        <v>0</v>
      </c>
      <c r="N976" s="824"/>
      <c r="O976" s="824"/>
      <c r="P976" s="820">
        <f>Tabla1[[#This Row],[Ejec Real Acumu]]-Tabla1[[#This Row],[Proyec Ejec Acumul]]</f>
        <v>0</v>
      </c>
      <c r="Q976" s="820">
        <f>Tabla1[[#This Row],[Ejec Real Mes]]-Tabla1[[#This Row],[Program Entreg Mes]]</f>
        <v>0</v>
      </c>
    </row>
    <row r="977" spans="1:17">
      <c r="A977" s="824">
        <v>93</v>
      </c>
      <c r="B977" s="824" t="s">
        <v>2441</v>
      </c>
      <c r="C977" s="824" t="s">
        <v>2442</v>
      </c>
      <c r="D977" s="824" t="s">
        <v>764</v>
      </c>
      <c r="E977" s="824" t="s">
        <v>2404</v>
      </c>
      <c r="F977" s="824">
        <v>10</v>
      </c>
      <c r="G977" s="824" t="s">
        <v>2452</v>
      </c>
      <c r="H977" s="824">
        <v>4</v>
      </c>
      <c r="I977" s="824">
        <v>3</v>
      </c>
      <c r="J977" s="824"/>
      <c r="K977" s="825">
        <v>0.75</v>
      </c>
      <c r="L977" s="825"/>
      <c r="M977" s="824">
        <v>0</v>
      </c>
      <c r="N977" s="824"/>
      <c r="O977" s="824"/>
      <c r="P977" s="820">
        <f>Tabla1[[#This Row],[Ejec Real Acumu]]-Tabla1[[#This Row],[Proyec Ejec Acumul]]</f>
        <v>-3</v>
      </c>
      <c r="Q977" s="820">
        <f>Tabla1[[#This Row],[Ejec Real Mes]]-Tabla1[[#This Row],[Program Entreg Mes]]</f>
        <v>0</v>
      </c>
    </row>
    <row r="978" spans="1:17">
      <c r="A978" s="824">
        <v>94</v>
      </c>
      <c r="B978" s="824" t="s">
        <v>2441</v>
      </c>
      <c r="C978" s="824" t="s">
        <v>2442</v>
      </c>
      <c r="D978" s="824" t="s">
        <v>46</v>
      </c>
      <c r="E978" s="824" t="s">
        <v>2409</v>
      </c>
      <c r="F978" s="824">
        <v>10</v>
      </c>
      <c r="G978" s="824" t="s">
        <v>2452</v>
      </c>
      <c r="H978" s="824">
        <v>4</v>
      </c>
      <c r="I978" s="824">
        <v>3</v>
      </c>
      <c r="J978" s="824"/>
      <c r="K978" s="825">
        <v>0.75</v>
      </c>
      <c r="L978" s="825"/>
      <c r="M978" s="824">
        <v>0</v>
      </c>
      <c r="N978" s="824"/>
      <c r="O978" s="824"/>
      <c r="P978" s="820">
        <f>Tabla1[[#This Row],[Ejec Real Acumu]]-Tabla1[[#This Row],[Proyec Ejec Acumul]]</f>
        <v>-3</v>
      </c>
      <c r="Q978" s="820">
        <f>Tabla1[[#This Row],[Ejec Real Mes]]-Tabla1[[#This Row],[Program Entreg Mes]]</f>
        <v>0</v>
      </c>
    </row>
    <row r="979" spans="1:17">
      <c r="A979" s="824">
        <v>95</v>
      </c>
      <c r="B979" s="824" t="s">
        <v>2441</v>
      </c>
      <c r="C979" s="824" t="s">
        <v>2442</v>
      </c>
      <c r="D979" s="824" t="s">
        <v>688</v>
      </c>
      <c r="E979" s="824" t="s">
        <v>2413</v>
      </c>
      <c r="F979" s="824">
        <v>10</v>
      </c>
      <c r="G979" s="824" t="s">
        <v>2452</v>
      </c>
      <c r="H979" s="824">
        <v>4</v>
      </c>
      <c r="I979" s="824">
        <v>3</v>
      </c>
      <c r="J979" s="824"/>
      <c r="K979" s="825">
        <v>0.75</v>
      </c>
      <c r="L979" s="825"/>
      <c r="M979" s="824">
        <v>0</v>
      </c>
      <c r="N979" s="824"/>
      <c r="O979" s="824"/>
      <c r="P979" s="820">
        <f>Tabla1[[#This Row],[Ejec Real Acumu]]-Tabla1[[#This Row],[Proyec Ejec Acumul]]</f>
        <v>-3</v>
      </c>
      <c r="Q979" s="820">
        <f>Tabla1[[#This Row],[Ejec Real Mes]]-Tabla1[[#This Row],[Program Entreg Mes]]</f>
        <v>0</v>
      </c>
    </row>
    <row r="980" spans="1:17">
      <c r="A980" s="824">
        <v>96</v>
      </c>
      <c r="B980" s="824" t="s">
        <v>2441</v>
      </c>
      <c r="C980" s="824" t="s">
        <v>2442</v>
      </c>
      <c r="D980" s="824" t="s">
        <v>68</v>
      </c>
      <c r="E980" s="824" t="s">
        <v>2416</v>
      </c>
      <c r="F980" s="824">
        <v>10</v>
      </c>
      <c r="G980" s="824" t="s">
        <v>2452</v>
      </c>
      <c r="H980" s="824">
        <v>4</v>
      </c>
      <c r="I980" s="824">
        <v>3</v>
      </c>
      <c r="J980" s="824"/>
      <c r="K980" s="825">
        <v>0.75</v>
      </c>
      <c r="L980" s="825"/>
      <c r="M980" s="824">
        <v>0</v>
      </c>
      <c r="N980" s="824"/>
      <c r="O980" s="824"/>
      <c r="P980" s="820">
        <f>Tabla1[[#This Row],[Ejec Real Acumu]]-Tabla1[[#This Row],[Proyec Ejec Acumul]]</f>
        <v>-3</v>
      </c>
      <c r="Q980" s="820">
        <f>Tabla1[[#This Row],[Ejec Real Mes]]-Tabla1[[#This Row],[Program Entreg Mes]]</f>
        <v>0</v>
      </c>
    </row>
    <row r="981" spans="1:17">
      <c r="A981" s="824">
        <v>97</v>
      </c>
      <c r="B981" s="824" t="s">
        <v>2441</v>
      </c>
      <c r="C981" s="824" t="s">
        <v>2442</v>
      </c>
      <c r="D981" s="824" t="s">
        <v>688</v>
      </c>
      <c r="E981" s="824" t="s">
        <v>2421</v>
      </c>
      <c r="F981" s="824">
        <v>10</v>
      </c>
      <c r="G981" s="824" t="s">
        <v>2452</v>
      </c>
      <c r="H981" s="824">
        <v>4</v>
      </c>
      <c r="I981" s="824">
        <v>3</v>
      </c>
      <c r="J981" s="824"/>
      <c r="K981" s="825">
        <v>0.75</v>
      </c>
      <c r="L981" s="825"/>
      <c r="M981" s="824">
        <v>0</v>
      </c>
      <c r="N981" s="824"/>
      <c r="O981" s="824"/>
      <c r="P981" s="820">
        <f>Tabla1[[#This Row],[Ejec Real Acumu]]-Tabla1[[#This Row],[Proyec Ejec Acumul]]</f>
        <v>-3</v>
      </c>
      <c r="Q981" s="820">
        <f>Tabla1[[#This Row],[Ejec Real Mes]]-Tabla1[[#This Row],[Program Entreg Mes]]</f>
        <v>0</v>
      </c>
    </row>
    <row r="982" spans="1:17">
      <c r="A982" s="824">
        <v>98</v>
      </c>
      <c r="B982" s="824" t="s">
        <v>2441</v>
      </c>
      <c r="C982" s="824" t="s">
        <v>2442</v>
      </c>
      <c r="D982" s="824" t="s">
        <v>68</v>
      </c>
      <c r="E982" s="824" t="s">
        <v>2422</v>
      </c>
      <c r="F982" s="824">
        <v>10</v>
      </c>
      <c r="G982" s="824" t="s">
        <v>2452</v>
      </c>
      <c r="H982" s="824">
        <v>2</v>
      </c>
      <c r="I982" s="824">
        <v>0</v>
      </c>
      <c r="J982" s="824"/>
      <c r="K982" s="825">
        <v>0</v>
      </c>
      <c r="L982" s="825"/>
      <c r="M982" s="824">
        <v>0</v>
      </c>
      <c r="N982" s="824"/>
      <c r="O982" s="824"/>
      <c r="P982" s="820">
        <f>Tabla1[[#This Row],[Ejec Real Acumu]]-Tabla1[[#This Row],[Proyec Ejec Acumul]]</f>
        <v>0</v>
      </c>
      <c r="Q982" s="820">
        <f>Tabla1[[#This Row],[Ejec Real Mes]]-Tabla1[[#This Row],[Program Entreg Mes]]</f>
        <v>0</v>
      </c>
    </row>
    <row r="983" spans="1:17">
      <c r="A983" s="824">
        <v>1</v>
      </c>
      <c r="B983" s="824" t="s">
        <v>2441</v>
      </c>
      <c r="C983" s="824" t="s">
        <v>2442</v>
      </c>
      <c r="D983" s="824" t="s">
        <v>63</v>
      </c>
      <c r="E983" s="824" t="s">
        <v>2112</v>
      </c>
      <c r="F983" s="824">
        <v>11</v>
      </c>
      <c r="G983" s="824" t="s">
        <v>2453</v>
      </c>
      <c r="H983" s="824">
        <v>1</v>
      </c>
      <c r="I983" s="824">
        <v>0</v>
      </c>
      <c r="J983" s="824"/>
      <c r="K983" s="825">
        <v>0</v>
      </c>
      <c r="L983" s="825"/>
      <c r="M983" s="824">
        <v>0</v>
      </c>
      <c r="N983" s="824"/>
      <c r="O983" s="824"/>
      <c r="P983" s="820">
        <f>Tabla1[[#This Row],[Ejec Real Acumu]]-Tabla1[[#This Row],[Proyec Ejec Acumul]]</f>
        <v>0</v>
      </c>
      <c r="Q983" s="820">
        <f>Tabla1[[#This Row],[Ejec Real Mes]]-Tabla1[[#This Row],[Program Entreg Mes]]</f>
        <v>0</v>
      </c>
    </row>
    <row r="984" spans="1:17">
      <c r="A984" s="824">
        <v>2</v>
      </c>
      <c r="B984" s="824" t="s">
        <v>2441</v>
      </c>
      <c r="C984" s="824" t="s">
        <v>2442</v>
      </c>
      <c r="D984" s="824" t="s">
        <v>63</v>
      </c>
      <c r="E984" s="824" t="s">
        <v>108</v>
      </c>
      <c r="F984" s="824">
        <v>11</v>
      </c>
      <c r="G984" s="824" t="s">
        <v>2453</v>
      </c>
      <c r="H984" s="824">
        <v>1</v>
      </c>
      <c r="I984" s="824">
        <v>0</v>
      </c>
      <c r="J984" s="824"/>
      <c r="K984" s="825">
        <v>0</v>
      </c>
      <c r="L984" s="825"/>
      <c r="M984" s="824">
        <v>0</v>
      </c>
      <c r="N984" s="824"/>
      <c r="O984" s="824"/>
      <c r="P984" s="820">
        <f>Tabla1[[#This Row],[Ejec Real Acumu]]-Tabla1[[#This Row],[Proyec Ejec Acumul]]</f>
        <v>0</v>
      </c>
      <c r="Q984" s="820">
        <f>Tabla1[[#This Row],[Ejec Real Mes]]-Tabla1[[#This Row],[Program Entreg Mes]]</f>
        <v>0</v>
      </c>
    </row>
    <row r="985" spans="1:17">
      <c r="A985" s="824">
        <v>3</v>
      </c>
      <c r="B985" s="824" t="s">
        <v>2441</v>
      </c>
      <c r="C985" s="824" t="s">
        <v>2442</v>
      </c>
      <c r="D985" s="824" t="s">
        <v>63</v>
      </c>
      <c r="E985" s="824" t="s">
        <v>2114</v>
      </c>
      <c r="F985" s="824">
        <v>11</v>
      </c>
      <c r="G985" s="824" t="s">
        <v>2453</v>
      </c>
      <c r="H985" s="824">
        <v>4</v>
      </c>
      <c r="I985" s="824">
        <v>3</v>
      </c>
      <c r="J985" s="824"/>
      <c r="K985" s="825">
        <v>0.75</v>
      </c>
      <c r="L985" s="825"/>
      <c r="M985" s="824">
        <v>0</v>
      </c>
      <c r="N985" s="824"/>
      <c r="O985" s="824"/>
      <c r="P985" s="820">
        <f>Tabla1[[#This Row],[Ejec Real Acumu]]-Tabla1[[#This Row],[Proyec Ejec Acumul]]</f>
        <v>-3</v>
      </c>
      <c r="Q985" s="820">
        <f>Tabla1[[#This Row],[Ejec Real Mes]]-Tabla1[[#This Row],[Program Entreg Mes]]</f>
        <v>0</v>
      </c>
    </row>
    <row r="986" spans="1:17">
      <c r="A986" s="824">
        <v>4</v>
      </c>
      <c r="B986" s="824" t="s">
        <v>2441</v>
      </c>
      <c r="C986" s="824" t="s">
        <v>2442</v>
      </c>
      <c r="D986" s="824" t="s">
        <v>688</v>
      </c>
      <c r="E986" s="824" t="s">
        <v>685</v>
      </c>
      <c r="F986" s="824">
        <v>11</v>
      </c>
      <c r="G986" s="824" t="s">
        <v>2453</v>
      </c>
      <c r="H986" s="824">
        <v>4</v>
      </c>
      <c r="I986" s="824">
        <v>3</v>
      </c>
      <c r="J986" s="824"/>
      <c r="K986" s="825">
        <v>0.75</v>
      </c>
      <c r="L986" s="825"/>
      <c r="M986" s="824">
        <v>0</v>
      </c>
      <c r="N986" s="824"/>
      <c r="O986" s="824"/>
      <c r="P986" s="820">
        <f>Tabla1[[#This Row],[Ejec Real Acumu]]-Tabla1[[#This Row],[Proyec Ejec Acumul]]</f>
        <v>-3</v>
      </c>
      <c r="Q986" s="820">
        <f>Tabla1[[#This Row],[Ejec Real Mes]]-Tabla1[[#This Row],[Program Entreg Mes]]</f>
        <v>0</v>
      </c>
    </row>
    <row r="987" spans="1:17">
      <c r="A987" s="824">
        <v>5</v>
      </c>
      <c r="B987" s="824" t="s">
        <v>2441</v>
      </c>
      <c r="C987" s="824" t="s">
        <v>2442</v>
      </c>
      <c r="D987" s="824" t="s">
        <v>688</v>
      </c>
      <c r="E987" s="824" t="s">
        <v>695</v>
      </c>
      <c r="F987" s="824">
        <v>11</v>
      </c>
      <c r="G987" s="824" t="s">
        <v>2453</v>
      </c>
      <c r="H987" s="824">
        <v>2</v>
      </c>
      <c r="I987" s="824">
        <v>1</v>
      </c>
      <c r="J987" s="824"/>
      <c r="K987" s="825">
        <v>0.5</v>
      </c>
      <c r="L987" s="825"/>
      <c r="M987" s="824">
        <v>0</v>
      </c>
      <c r="N987" s="824"/>
      <c r="O987" s="824"/>
      <c r="P987" s="820">
        <f>Tabla1[[#This Row],[Ejec Real Acumu]]-Tabla1[[#This Row],[Proyec Ejec Acumul]]</f>
        <v>-1</v>
      </c>
      <c r="Q987" s="820">
        <f>Tabla1[[#This Row],[Ejec Real Mes]]-Tabla1[[#This Row],[Program Entreg Mes]]</f>
        <v>0</v>
      </c>
    </row>
    <row r="988" spans="1:17">
      <c r="A988" s="824">
        <v>6</v>
      </c>
      <c r="B988" s="824" t="s">
        <v>2441</v>
      </c>
      <c r="C988" s="824" t="s">
        <v>2442</v>
      </c>
      <c r="D988" s="824" t="s">
        <v>688</v>
      </c>
      <c r="E988" s="824" t="s">
        <v>700</v>
      </c>
      <c r="F988" s="824">
        <v>11</v>
      </c>
      <c r="G988" s="824" t="s">
        <v>2453</v>
      </c>
      <c r="H988" s="824">
        <v>2</v>
      </c>
      <c r="I988" s="824">
        <v>1</v>
      </c>
      <c r="J988" s="824"/>
      <c r="K988" s="825">
        <v>0.5</v>
      </c>
      <c r="L988" s="825"/>
      <c r="M988" s="824">
        <v>0</v>
      </c>
      <c r="N988" s="824"/>
      <c r="O988" s="824"/>
      <c r="P988" s="820">
        <f>Tabla1[[#This Row],[Ejec Real Acumu]]-Tabla1[[#This Row],[Proyec Ejec Acumul]]</f>
        <v>-1</v>
      </c>
      <c r="Q988" s="820">
        <f>Tabla1[[#This Row],[Ejec Real Mes]]-Tabla1[[#This Row],[Program Entreg Mes]]</f>
        <v>0</v>
      </c>
    </row>
    <row r="989" spans="1:17">
      <c r="A989" s="824">
        <v>7</v>
      </c>
      <c r="B989" s="824" t="s">
        <v>2441</v>
      </c>
      <c r="C989" s="824" t="s">
        <v>2442</v>
      </c>
      <c r="D989" s="824" t="s">
        <v>688</v>
      </c>
      <c r="E989" s="824" t="s">
        <v>2120</v>
      </c>
      <c r="F989" s="824">
        <v>11</v>
      </c>
      <c r="G989" s="824" t="s">
        <v>2453</v>
      </c>
      <c r="H989" s="824">
        <v>47</v>
      </c>
      <c r="I989" s="824">
        <v>43</v>
      </c>
      <c r="J989" s="824"/>
      <c r="K989" s="825">
        <v>0.91489361702127658</v>
      </c>
      <c r="L989" s="825"/>
      <c r="M989" s="824">
        <v>5</v>
      </c>
      <c r="N989" s="824"/>
      <c r="O989" s="824"/>
      <c r="P989" s="820">
        <f>Tabla1[[#This Row],[Ejec Real Acumu]]-Tabla1[[#This Row],[Proyec Ejec Acumul]]</f>
        <v>-43</v>
      </c>
      <c r="Q989" s="820">
        <f>Tabla1[[#This Row],[Ejec Real Mes]]-Tabla1[[#This Row],[Program Entreg Mes]]</f>
        <v>-5</v>
      </c>
    </row>
    <row r="990" spans="1:17">
      <c r="A990" s="824">
        <v>8</v>
      </c>
      <c r="B990" s="824" t="s">
        <v>2441</v>
      </c>
      <c r="C990" s="824" t="s">
        <v>2442</v>
      </c>
      <c r="D990" s="824" t="s">
        <v>688</v>
      </c>
      <c r="E990" s="824" t="s">
        <v>711</v>
      </c>
      <c r="F990" s="824">
        <v>11</v>
      </c>
      <c r="G990" s="824" t="s">
        <v>2453</v>
      </c>
      <c r="H990" s="824">
        <v>25</v>
      </c>
      <c r="I990" s="824">
        <v>23</v>
      </c>
      <c r="J990" s="824"/>
      <c r="K990" s="825">
        <v>0.92</v>
      </c>
      <c r="L990" s="825"/>
      <c r="M990" s="824">
        <v>2</v>
      </c>
      <c r="N990" s="824"/>
      <c r="O990" s="824"/>
      <c r="P990" s="820">
        <f>Tabla1[[#This Row],[Ejec Real Acumu]]-Tabla1[[#This Row],[Proyec Ejec Acumul]]</f>
        <v>-23</v>
      </c>
      <c r="Q990" s="820">
        <f>Tabla1[[#This Row],[Ejec Real Mes]]-Tabla1[[#This Row],[Program Entreg Mes]]</f>
        <v>-2</v>
      </c>
    </row>
    <row r="991" spans="1:17">
      <c r="A991" s="824">
        <v>9</v>
      </c>
      <c r="B991" s="824" t="s">
        <v>2441</v>
      </c>
      <c r="C991" s="824" t="s">
        <v>2442</v>
      </c>
      <c r="D991" s="824" t="s">
        <v>688</v>
      </c>
      <c r="E991" s="824" t="s">
        <v>2128</v>
      </c>
      <c r="F991" s="824">
        <v>11</v>
      </c>
      <c r="G991" s="824" t="s">
        <v>2453</v>
      </c>
      <c r="H991" s="824">
        <v>4</v>
      </c>
      <c r="I991" s="824">
        <v>3</v>
      </c>
      <c r="J991" s="824"/>
      <c r="K991" s="825">
        <v>0.75</v>
      </c>
      <c r="L991" s="825"/>
      <c r="M991" s="824">
        <v>0</v>
      </c>
      <c r="N991" s="824"/>
      <c r="O991" s="824"/>
      <c r="P991" s="820">
        <f>Tabla1[[#This Row],[Ejec Real Acumu]]-Tabla1[[#This Row],[Proyec Ejec Acumul]]</f>
        <v>-3</v>
      </c>
      <c r="Q991" s="820">
        <f>Tabla1[[#This Row],[Ejec Real Mes]]-Tabla1[[#This Row],[Program Entreg Mes]]</f>
        <v>0</v>
      </c>
    </row>
    <row r="992" spans="1:17">
      <c r="A992" s="824">
        <v>10</v>
      </c>
      <c r="B992" s="824" t="s">
        <v>2441</v>
      </c>
      <c r="C992" s="824" t="s">
        <v>2442</v>
      </c>
      <c r="D992" s="824" t="s">
        <v>688</v>
      </c>
      <c r="E992" s="824" t="s">
        <v>2129</v>
      </c>
      <c r="F992" s="824">
        <v>11</v>
      </c>
      <c r="G992" s="824" t="s">
        <v>2453</v>
      </c>
      <c r="H992" s="824">
        <v>4</v>
      </c>
      <c r="I992" s="824">
        <v>3</v>
      </c>
      <c r="J992" s="824"/>
      <c r="K992" s="825">
        <v>0.75</v>
      </c>
      <c r="L992" s="825"/>
      <c r="M992" s="824">
        <v>0</v>
      </c>
      <c r="N992" s="824"/>
      <c r="O992" s="824"/>
      <c r="P992" s="820">
        <f>Tabla1[[#This Row],[Ejec Real Acumu]]-Tabla1[[#This Row],[Proyec Ejec Acumul]]</f>
        <v>-3</v>
      </c>
      <c r="Q992" s="820">
        <f>Tabla1[[#This Row],[Ejec Real Mes]]-Tabla1[[#This Row],[Program Entreg Mes]]</f>
        <v>0</v>
      </c>
    </row>
    <row r="993" spans="1:17">
      <c r="A993" s="824">
        <v>11</v>
      </c>
      <c r="B993" s="824" t="s">
        <v>2441</v>
      </c>
      <c r="C993" s="824" t="s">
        <v>2442</v>
      </c>
      <c r="D993" s="824" t="s">
        <v>688</v>
      </c>
      <c r="E993" s="824" t="s">
        <v>755</v>
      </c>
      <c r="F993" s="824">
        <v>11</v>
      </c>
      <c r="G993" s="824" t="s">
        <v>2453</v>
      </c>
      <c r="H993" s="824">
        <v>2</v>
      </c>
      <c r="I993" s="824">
        <v>1</v>
      </c>
      <c r="J993" s="824"/>
      <c r="K993" s="825">
        <v>0.5</v>
      </c>
      <c r="L993" s="825"/>
      <c r="M993" s="824">
        <v>0</v>
      </c>
      <c r="N993" s="824"/>
      <c r="O993" s="824"/>
      <c r="P993" s="820">
        <f>Tabla1[[#This Row],[Ejec Real Acumu]]-Tabla1[[#This Row],[Proyec Ejec Acumul]]</f>
        <v>-1</v>
      </c>
      <c r="Q993" s="820">
        <f>Tabla1[[#This Row],[Ejec Real Mes]]-Tabla1[[#This Row],[Program Entreg Mes]]</f>
        <v>0</v>
      </c>
    </row>
    <row r="994" spans="1:17">
      <c r="A994" s="824">
        <v>12</v>
      </c>
      <c r="B994" s="824" t="s">
        <v>2441</v>
      </c>
      <c r="C994" s="824" t="s">
        <v>2442</v>
      </c>
      <c r="D994" s="824" t="s">
        <v>688</v>
      </c>
      <c r="E994" s="824" t="s">
        <v>771</v>
      </c>
      <c r="F994" s="824">
        <v>11</v>
      </c>
      <c r="G994" s="824" t="s">
        <v>2453</v>
      </c>
      <c r="H994" s="824">
        <v>448</v>
      </c>
      <c r="I994" s="824">
        <v>402</v>
      </c>
      <c r="J994" s="824"/>
      <c r="K994" s="825">
        <v>0.8973214285714286</v>
      </c>
      <c r="L994" s="825"/>
      <c r="M994" s="824">
        <v>36</v>
      </c>
      <c r="N994" s="824"/>
      <c r="O994" s="824"/>
      <c r="P994" s="820">
        <f>Tabla1[[#This Row],[Ejec Real Acumu]]-Tabla1[[#This Row],[Proyec Ejec Acumul]]</f>
        <v>-402</v>
      </c>
      <c r="Q994" s="820">
        <f>Tabla1[[#This Row],[Ejec Real Mes]]-Tabla1[[#This Row],[Program Entreg Mes]]</f>
        <v>-36</v>
      </c>
    </row>
    <row r="995" spans="1:17">
      <c r="A995" s="824">
        <v>13</v>
      </c>
      <c r="B995" s="824" t="s">
        <v>2441</v>
      </c>
      <c r="C995" s="824" t="s">
        <v>2442</v>
      </c>
      <c r="D995" s="824" t="s">
        <v>688</v>
      </c>
      <c r="E995" s="824" t="s">
        <v>989</v>
      </c>
      <c r="F995" s="824">
        <v>11</v>
      </c>
      <c r="G995" s="824" t="s">
        <v>2453</v>
      </c>
      <c r="H995" s="824">
        <v>4</v>
      </c>
      <c r="I995" s="824">
        <v>3</v>
      </c>
      <c r="J995" s="824"/>
      <c r="K995" s="825">
        <v>0.75</v>
      </c>
      <c r="L995" s="825"/>
      <c r="M995" s="824">
        <v>0</v>
      </c>
      <c r="N995" s="824"/>
      <c r="O995" s="824"/>
      <c r="P995" s="820">
        <f>Tabla1[[#This Row],[Ejec Real Acumu]]-Tabla1[[#This Row],[Proyec Ejec Acumul]]</f>
        <v>-3</v>
      </c>
      <c r="Q995" s="820">
        <f>Tabla1[[#This Row],[Ejec Real Mes]]-Tabla1[[#This Row],[Program Entreg Mes]]</f>
        <v>0</v>
      </c>
    </row>
    <row r="996" spans="1:17">
      <c r="A996" s="824">
        <v>14</v>
      </c>
      <c r="B996" s="824" t="s">
        <v>2441</v>
      </c>
      <c r="C996" s="824" t="s">
        <v>2442</v>
      </c>
      <c r="D996" s="824" t="s">
        <v>688</v>
      </c>
      <c r="E996" s="824" t="s">
        <v>2135</v>
      </c>
      <c r="F996" s="824">
        <v>11</v>
      </c>
      <c r="G996" s="824" t="s">
        <v>2453</v>
      </c>
      <c r="H996" s="824">
        <v>89</v>
      </c>
      <c r="I996" s="824">
        <v>78</v>
      </c>
      <c r="J996" s="824"/>
      <c r="K996" s="825">
        <v>0.8764044943820225</v>
      </c>
      <c r="L996" s="825"/>
      <c r="M996" s="824">
        <v>7</v>
      </c>
      <c r="N996" s="824"/>
      <c r="O996" s="824"/>
      <c r="P996" s="820">
        <f>Tabla1[[#This Row],[Ejec Real Acumu]]-Tabla1[[#This Row],[Proyec Ejec Acumul]]</f>
        <v>-78</v>
      </c>
      <c r="Q996" s="820">
        <f>Tabla1[[#This Row],[Ejec Real Mes]]-Tabla1[[#This Row],[Program Entreg Mes]]</f>
        <v>-7</v>
      </c>
    </row>
    <row r="997" spans="1:17">
      <c r="A997" s="824">
        <v>15</v>
      </c>
      <c r="B997" s="824" t="s">
        <v>2441</v>
      </c>
      <c r="C997" s="824" t="s">
        <v>2442</v>
      </c>
      <c r="D997" s="824" t="s">
        <v>688</v>
      </c>
      <c r="E997" s="824" t="s">
        <v>1003</v>
      </c>
      <c r="F997" s="824">
        <v>11</v>
      </c>
      <c r="G997" s="824" t="s">
        <v>2453</v>
      </c>
      <c r="H997" s="824">
        <v>4</v>
      </c>
      <c r="I997" s="824">
        <v>3</v>
      </c>
      <c r="J997" s="824"/>
      <c r="K997" s="825">
        <v>0.75</v>
      </c>
      <c r="L997" s="825"/>
      <c r="M997" s="824">
        <v>0</v>
      </c>
      <c r="N997" s="824"/>
      <c r="O997" s="824"/>
      <c r="P997" s="820">
        <f>Tabla1[[#This Row],[Ejec Real Acumu]]-Tabla1[[#This Row],[Proyec Ejec Acumul]]</f>
        <v>-3</v>
      </c>
      <c r="Q997" s="820">
        <f>Tabla1[[#This Row],[Ejec Real Mes]]-Tabla1[[#This Row],[Program Entreg Mes]]</f>
        <v>0</v>
      </c>
    </row>
    <row r="998" spans="1:17">
      <c r="A998" s="824">
        <v>16</v>
      </c>
      <c r="B998" s="824" t="s">
        <v>2441</v>
      </c>
      <c r="C998" s="824" t="s">
        <v>2442</v>
      </c>
      <c r="D998" s="824" t="s">
        <v>688</v>
      </c>
      <c r="E998" s="824" t="s">
        <v>2140</v>
      </c>
      <c r="F998" s="824">
        <v>11</v>
      </c>
      <c r="G998" s="824" t="s">
        <v>2453</v>
      </c>
      <c r="H998" s="824">
        <v>4</v>
      </c>
      <c r="I998" s="824">
        <v>3</v>
      </c>
      <c r="J998" s="824"/>
      <c r="K998" s="825">
        <v>0.75</v>
      </c>
      <c r="L998" s="825"/>
      <c r="M998" s="824">
        <v>0</v>
      </c>
      <c r="N998" s="824"/>
      <c r="O998" s="824"/>
      <c r="P998" s="820">
        <f>Tabla1[[#This Row],[Ejec Real Acumu]]-Tabla1[[#This Row],[Proyec Ejec Acumul]]</f>
        <v>-3</v>
      </c>
      <c r="Q998" s="820">
        <f>Tabla1[[#This Row],[Ejec Real Mes]]-Tabla1[[#This Row],[Program Entreg Mes]]</f>
        <v>0</v>
      </c>
    </row>
    <row r="999" spans="1:17">
      <c r="A999" s="824">
        <v>17</v>
      </c>
      <c r="B999" s="824" t="s">
        <v>2441</v>
      </c>
      <c r="C999" s="824" t="s">
        <v>2442</v>
      </c>
      <c r="D999" s="824" t="s">
        <v>688</v>
      </c>
      <c r="E999" s="824" t="s">
        <v>2143</v>
      </c>
      <c r="F999" s="824">
        <v>11</v>
      </c>
      <c r="G999" s="824" t="s">
        <v>2453</v>
      </c>
      <c r="H999" s="824">
        <v>12</v>
      </c>
      <c r="I999" s="824">
        <v>11</v>
      </c>
      <c r="J999" s="824"/>
      <c r="K999" s="825">
        <v>0.91666666666666663</v>
      </c>
      <c r="L999" s="825"/>
      <c r="M999" s="824">
        <v>1</v>
      </c>
      <c r="N999" s="824"/>
      <c r="O999" s="824"/>
      <c r="P999" s="820">
        <f>Tabla1[[#This Row],[Ejec Real Acumu]]-Tabla1[[#This Row],[Proyec Ejec Acumul]]</f>
        <v>-11</v>
      </c>
      <c r="Q999" s="820">
        <f>Tabla1[[#This Row],[Ejec Real Mes]]-Tabla1[[#This Row],[Program Entreg Mes]]</f>
        <v>-1</v>
      </c>
    </row>
    <row r="1000" spans="1:17">
      <c r="A1000" s="824">
        <v>18</v>
      </c>
      <c r="B1000" s="824" t="s">
        <v>2441</v>
      </c>
      <c r="C1000" s="824" t="s">
        <v>2442</v>
      </c>
      <c r="D1000" s="824" t="s">
        <v>93</v>
      </c>
      <c r="E1000" s="824" t="s">
        <v>2153</v>
      </c>
      <c r="F1000" s="824">
        <v>11</v>
      </c>
      <c r="G1000" s="824" t="s">
        <v>2453</v>
      </c>
      <c r="H1000" s="824">
        <v>1</v>
      </c>
      <c r="I1000" s="824">
        <v>0</v>
      </c>
      <c r="J1000" s="824"/>
      <c r="K1000" s="825">
        <v>0</v>
      </c>
      <c r="L1000" s="825"/>
      <c r="M1000" s="824">
        <v>0</v>
      </c>
      <c r="N1000" s="824"/>
      <c r="O1000" s="824"/>
      <c r="P1000" s="820">
        <f>Tabla1[[#This Row],[Ejec Real Acumu]]-Tabla1[[#This Row],[Proyec Ejec Acumul]]</f>
        <v>0</v>
      </c>
      <c r="Q1000" s="820">
        <f>Tabla1[[#This Row],[Ejec Real Mes]]-Tabla1[[#This Row],[Program Entreg Mes]]</f>
        <v>0</v>
      </c>
    </row>
    <row r="1001" spans="1:17">
      <c r="A1001" s="824">
        <v>19</v>
      </c>
      <c r="B1001" s="824" t="s">
        <v>2441</v>
      </c>
      <c r="C1001" s="824" t="s">
        <v>2442</v>
      </c>
      <c r="D1001" s="824" t="s">
        <v>93</v>
      </c>
      <c r="E1001" s="824" t="s">
        <v>97</v>
      </c>
      <c r="F1001" s="824">
        <v>11</v>
      </c>
      <c r="G1001" s="824" t="s">
        <v>2453</v>
      </c>
      <c r="H1001" s="824">
        <v>2</v>
      </c>
      <c r="I1001" s="824">
        <v>2</v>
      </c>
      <c r="J1001" s="824"/>
      <c r="K1001" s="825">
        <v>1</v>
      </c>
      <c r="L1001" s="825"/>
      <c r="M1001" s="824">
        <v>1</v>
      </c>
      <c r="N1001" s="824"/>
      <c r="O1001" s="824"/>
      <c r="P1001" s="820">
        <f>Tabla1[[#This Row],[Ejec Real Acumu]]-Tabla1[[#This Row],[Proyec Ejec Acumul]]</f>
        <v>-2</v>
      </c>
      <c r="Q1001" s="820">
        <f>Tabla1[[#This Row],[Ejec Real Mes]]-Tabla1[[#This Row],[Program Entreg Mes]]</f>
        <v>-1</v>
      </c>
    </row>
    <row r="1002" spans="1:17">
      <c r="A1002" s="824">
        <v>20</v>
      </c>
      <c r="B1002" s="824" t="s">
        <v>2441</v>
      </c>
      <c r="C1002" s="824" t="s">
        <v>2442</v>
      </c>
      <c r="D1002" s="824" t="s">
        <v>93</v>
      </c>
      <c r="E1002" s="824" t="s">
        <v>127</v>
      </c>
      <c r="F1002" s="824">
        <v>11</v>
      </c>
      <c r="G1002" s="824" t="s">
        <v>2453</v>
      </c>
      <c r="H1002" s="824">
        <v>7</v>
      </c>
      <c r="I1002" s="824">
        <v>7</v>
      </c>
      <c r="J1002" s="824"/>
      <c r="K1002" s="825">
        <v>1</v>
      </c>
      <c r="L1002" s="825"/>
      <c r="M1002" s="824">
        <v>7</v>
      </c>
      <c r="N1002" s="824"/>
      <c r="O1002" s="824"/>
      <c r="P1002" s="820">
        <f>Tabla1[[#This Row],[Ejec Real Acumu]]-Tabla1[[#This Row],[Proyec Ejec Acumul]]</f>
        <v>-7</v>
      </c>
      <c r="Q1002" s="820">
        <f>Tabla1[[#This Row],[Ejec Real Mes]]-Tabla1[[#This Row],[Program Entreg Mes]]</f>
        <v>-7</v>
      </c>
    </row>
    <row r="1003" spans="1:17">
      <c r="A1003" s="824">
        <v>21</v>
      </c>
      <c r="B1003" s="824" t="s">
        <v>2441</v>
      </c>
      <c r="C1003" s="824" t="s">
        <v>2442</v>
      </c>
      <c r="D1003" s="824" t="s">
        <v>93</v>
      </c>
      <c r="E1003" s="824" t="s">
        <v>135</v>
      </c>
      <c r="F1003" s="824">
        <v>11</v>
      </c>
      <c r="G1003" s="824" t="s">
        <v>2453</v>
      </c>
      <c r="H1003" s="824">
        <v>6</v>
      </c>
      <c r="I1003" s="824">
        <v>4</v>
      </c>
      <c r="J1003" s="824"/>
      <c r="K1003" s="825">
        <v>0.66666666666666663</v>
      </c>
      <c r="L1003" s="825"/>
      <c r="M1003" s="824">
        <v>0</v>
      </c>
      <c r="N1003" s="824"/>
      <c r="O1003" s="824"/>
      <c r="P1003" s="820">
        <f>Tabla1[[#This Row],[Ejec Real Acumu]]-Tabla1[[#This Row],[Proyec Ejec Acumul]]</f>
        <v>-4</v>
      </c>
      <c r="Q1003" s="820">
        <f>Tabla1[[#This Row],[Ejec Real Mes]]-Tabla1[[#This Row],[Program Entreg Mes]]</f>
        <v>0</v>
      </c>
    </row>
    <row r="1004" spans="1:17">
      <c r="A1004" s="824">
        <v>22</v>
      </c>
      <c r="B1004" s="824" t="s">
        <v>2441</v>
      </c>
      <c r="C1004" s="824" t="s">
        <v>2442</v>
      </c>
      <c r="D1004" s="824" t="s">
        <v>93</v>
      </c>
      <c r="E1004" s="824" t="s">
        <v>157</v>
      </c>
      <c r="F1004" s="824">
        <v>11</v>
      </c>
      <c r="G1004" s="824" t="s">
        <v>2453</v>
      </c>
      <c r="H1004" s="824">
        <v>1</v>
      </c>
      <c r="I1004" s="824">
        <v>1</v>
      </c>
      <c r="J1004" s="824"/>
      <c r="K1004" s="825">
        <v>1</v>
      </c>
      <c r="L1004" s="825"/>
      <c r="M1004" s="824">
        <v>0</v>
      </c>
      <c r="N1004" s="824"/>
      <c r="O1004" s="824"/>
      <c r="P1004" s="820">
        <f>Tabla1[[#This Row],[Ejec Real Acumu]]-Tabla1[[#This Row],[Proyec Ejec Acumul]]</f>
        <v>-1</v>
      </c>
      <c r="Q1004" s="820">
        <f>Tabla1[[#This Row],[Ejec Real Mes]]-Tabla1[[#This Row],[Program Entreg Mes]]</f>
        <v>0</v>
      </c>
    </row>
    <row r="1005" spans="1:17">
      <c r="A1005" s="824">
        <v>23</v>
      </c>
      <c r="B1005" s="824" t="s">
        <v>2441</v>
      </c>
      <c r="C1005" s="824" t="s">
        <v>2442</v>
      </c>
      <c r="D1005" s="824" t="s">
        <v>93</v>
      </c>
      <c r="E1005" s="824" t="s">
        <v>902</v>
      </c>
      <c r="F1005" s="824">
        <v>11</v>
      </c>
      <c r="G1005" s="824" t="s">
        <v>2453</v>
      </c>
      <c r="H1005" s="824">
        <v>3</v>
      </c>
      <c r="I1005" s="824">
        <v>3</v>
      </c>
      <c r="J1005" s="824"/>
      <c r="K1005" s="825">
        <v>1</v>
      </c>
      <c r="L1005" s="825"/>
      <c r="M1005" s="824">
        <v>0</v>
      </c>
      <c r="N1005" s="824"/>
      <c r="O1005" s="824"/>
      <c r="P1005" s="820">
        <f>Tabla1[[#This Row],[Ejec Real Acumu]]-Tabla1[[#This Row],[Proyec Ejec Acumul]]</f>
        <v>-3</v>
      </c>
      <c r="Q1005" s="820">
        <f>Tabla1[[#This Row],[Ejec Real Mes]]-Tabla1[[#This Row],[Program Entreg Mes]]</f>
        <v>0</v>
      </c>
    </row>
    <row r="1006" spans="1:17">
      <c r="A1006" s="824">
        <v>24</v>
      </c>
      <c r="B1006" s="824" t="s">
        <v>2441</v>
      </c>
      <c r="C1006" s="824" t="s">
        <v>2442</v>
      </c>
      <c r="D1006" s="824" t="s">
        <v>93</v>
      </c>
      <c r="E1006" s="824" t="s">
        <v>2163</v>
      </c>
      <c r="F1006" s="824">
        <v>11</v>
      </c>
      <c r="G1006" s="824" t="s">
        <v>2453</v>
      </c>
      <c r="H1006" s="824">
        <v>1</v>
      </c>
      <c r="I1006" s="824">
        <v>0</v>
      </c>
      <c r="J1006" s="824"/>
      <c r="K1006" s="825">
        <v>0</v>
      </c>
      <c r="L1006" s="825"/>
      <c r="M1006" s="824">
        <v>0</v>
      </c>
      <c r="N1006" s="824"/>
      <c r="O1006" s="824"/>
      <c r="P1006" s="820">
        <f>Tabla1[[#This Row],[Ejec Real Acumu]]-Tabla1[[#This Row],[Proyec Ejec Acumul]]</f>
        <v>0</v>
      </c>
      <c r="Q1006" s="820">
        <f>Tabla1[[#This Row],[Ejec Real Mes]]-Tabla1[[#This Row],[Program Entreg Mes]]</f>
        <v>0</v>
      </c>
    </row>
    <row r="1007" spans="1:17">
      <c r="A1007" s="824">
        <v>25</v>
      </c>
      <c r="B1007" s="824" t="s">
        <v>2441</v>
      </c>
      <c r="C1007" s="824" t="s">
        <v>2442</v>
      </c>
      <c r="D1007" s="824" t="s">
        <v>93</v>
      </c>
      <c r="E1007" s="824" t="s">
        <v>911</v>
      </c>
      <c r="F1007" s="824">
        <v>11</v>
      </c>
      <c r="G1007" s="824" t="s">
        <v>2453</v>
      </c>
      <c r="H1007" s="824">
        <v>3</v>
      </c>
      <c r="I1007" s="824">
        <v>3</v>
      </c>
      <c r="J1007" s="824"/>
      <c r="K1007" s="825">
        <v>1</v>
      </c>
      <c r="L1007" s="825"/>
      <c r="M1007" s="824">
        <v>0</v>
      </c>
      <c r="N1007" s="824"/>
      <c r="O1007" s="824"/>
      <c r="P1007" s="820">
        <f>Tabla1[[#This Row],[Ejec Real Acumu]]-Tabla1[[#This Row],[Proyec Ejec Acumul]]</f>
        <v>-3</v>
      </c>
      <c r="Q1007" s="820">
        <f>Tabla1[[#This Row],[Ejec Real Mes]]-Tabla1[[#This Row],[Program Entreg Mes]]</f>
        <v>0</v>
      </c>
    </row>
    <row r="1008" spans="1:17">
      <c r="A1008" s="824">
        <v>26</v>
      </c>
      <c r="B1008" s="824" t="s">
        <v>2441</v>
      </c>
      <c r="C1008" s="824" t="s">
        <v>2442</v>
      </c>
      <c r="D1008" s="824" t="s">
        <v>93</v>
      </c>
      <c r="E1008" s="824" t="s">
        <v>916</v>
      </c>
      <c r="F1008" s="824">
        <v>11</v>
      </c>
      <c r="G1008" s="824" t="s">
        <v>2453</v>
      </c>
      <c r="H1008" s="824">
        <v>4</v>
      </c>
      <c r="I1008" s="824">
        <v>4</v>
      </c>
      <c r="J1008" s="824"/>
      <c r="K1008" s="825">
        <v>1</v>
      </c>
      <c r="L1008" s="825"/>
      <c r="M1008" s="824">
        <v>0</v>
      </c>
      <c r="N1008" s="824"/>
      <c r="O1008" s="824"/>
      <c r="P1008" s="820">
        <f>Tabla1[[#This Row],[Ejec Real Acumu]]-Tabla1[[#This Row],[Proyec Ejec Acumul]]</f>
        <v>-4</v>
      </c>
      <c r="Q1008" s="820">
        <f>Tabla1[[#This Row],[Ejec Real Mes]]-Tabla1[[#This Row],[Program Entreg Mes]]</f>
        <v>0</v>
      </c>
    </row>
    <row r="1009" spans="1:17">
      <c r="A1009" s="824">
        <v>27</v>
      </c>
      <c r="B1009" s="824" t="s">
        <v>2441</v>
      </c>
      <c r="C1009" s="824" t="s">
        <v>2442</v>
      </c>
      <c r="D1009" s="824" t="s">
        <v>93</v>
      </c>
      <c r="E1009" s="824" t="s">
        <v>921</v>
      </c>
      <c r="F1009" s="824">
        <v>11</v>
      </c>
      <c r="G1009" s="824" t="s">
        <v>2453</v>
      </c>
      <c r="H1009" s="824">
        <v>2</v>
      </c>
      <c r="I1009" s="824">
        <v>1</v>
      </c>
      <c r="J1009" s="824"/>
      <c r="K1009" s="825">
        <v>0.5</v>
      </c>
      <c r="L1009" s="825"/>
      <c r="M1009" s="824">
        <v>0</v>
      </c>
      <c r="N1009" s="824"/>
      <c r="O1009" s="824"/>
      <c r="P1009" s="820">
        <f>Tabla1[[#This Row],[Ejec Real Acumu]]-Tabla1[[#This Row],[Proyec Ejec Acumul]]</f>
        <v>-1</v>
      </c>
      <c r="Q1009" s="820">
        <f>Tabla1[[#This Row],[Ejec Real Mes]]-Tabla1[[#This Row],[Program Entreg Mes]]</f>
        <v>0</v>
      </c>
    </row>
    <row r="1010" spans="1:17">
      <c r="A1010" s="824">
        <v>28</v>
      </c>
      <c r="B1010" s="824" t="s">
        <v>2441</v>
      </c>
      <c r="C1010" s="824" t="s">
        <v>2442</v>
      </c>
      <c r="D1010" s="824" t="s">
        <v>93</v>
      </c>
      <c r="E1010" s="824" t="s">
        <v>2172</v>
      </c>
      <c r="F1010" s="824">
        <v>11</v>
      </c>
      <c r="G1010" s="824" t="s">
        <v>2453</v>
      </c>
      <c r="H1010" s="824">
        <v>3</v>
      </c>
      <c r="I1010" s="824">
        <v>2</v>
      </c>
      <c r="J1010" s="824"/>
      <c r="K1010" s="825">
        <v>0.66666666666666663</v>
      </c>
      <c r="L1010" s="825"/>
      <c r="M1010" s="824">
        <v>0</v>
      </c>
      <c r="N1010" s="824"/>
      <c r="O1010" s="824"/>
      <c r="P1010" s="820">
        <f>Tabla1[[#This Row],[Ejec Real Acumu]]-Tabla1[[#This Row],[Proyec Ejec Acumul]]</f>
        <v>-2</v>
      </c>
      <c r="Q1010" s="820">
        <f>Tabla1[[#This Row],[Ejec Real Mes]]-Tabla1[[#This Row],[Program Entreg Mes]]</f>
        <v>0</v>
      </c>
    </row>
    <row r="1011" spans="1:17">
      <c r="A1011" s="824">
        <v>29</v>
      </c>
      <c r="B1011" s="824" t="s">
        <v>2441</v>
      </c>
      <c r="C1011" s="824" t="s">
        <v>2442</v>
      </c>
      <c r="D1011" s="824" t="s">
        <v>93</v>
      </c>
      <c r="E1011" s="824" t="s">
        <v>951</v>
      </c>
      <c r="F1011" s="824">
        <v>11</v>
      </c>
      <c r="G1011" s="824" t="s">
        <v>2453</v>
      </c>
      <c r="H1011" s="824">
        <v>2</v>
      </c>
      <c r="I1011" s="824">
        <v>2</v>
      </c>
      <c r="J1011" s="824"/>
      <c r="K1011" s="825">
        <v>1</v>
      </c>
      <c r="L1011" s="825"/>
      <c r="M1011" s="824">
        <v>0</v>
      </c>
      <c r="N1011" s="824"/>
      <c r="O1011" s="824"/>
      <c r="P1011" s="820">
        <f>Tabla1[[#This Row],[Ejec Real Acumu]]-Tabla1[[#This Row],[Proyec Ejec Acumul]]</f>
        <v>-2</v>
      </c>
      <c r="Q1011" s="820">
        <f>Tabla1[[#This Row],[Ejec Real Mes]]-Tabla1[[#This Row],[Program Entreg Mes]]</f>
        <v>0</v>
      </c>
    </row>
    <row r="1012" spans="1:17">
      <c r="A1012" s="824">
        <v>30</v>
      </c>
      <c r="B1012" s="824" t="s">
        <v>2441</v>
      </c>
      <c r="C1012" s="824" t="s">
        <v>2442</v>
      </c>
      <c r="D1012" s="824" t="s">
        <v>93</v>
      </c>
      <c r="E1012" s="824" t="s">
        <v>2178</v>
      </c>
      <c r="F1012" s="824">
        <v>11</v>
      </c>
      <c r="G1012" s="824" t="s">
        <v>2453</v>
      </c>
      <c r="H1012" s="824">
        <v>1</v>
      </c>
      <c r="I1012" s="824">
        <v>1</v>
      </c>
      <c r="J1012" s="824"/>
      <c r="K1012" s="825">
        <v>1</v>
      </c>
      <c r="L1012" s="825"/>
      <c r="M1012" s="824">
        <v>1</v>
      </c>
      <c r="N1012" s="824"/>
      <c r="O1012" s="824"/>
      <c r="P1012" s="820">
        <f>Tabla1[[#This Row],[Ejec Real Acumu]]-Tabla1[[#This Row],[Proyec Ejec Acumul]]</f>
        <v>-1</v>
      </c>
      <c r="Q1012" s="820">
        <f>Tabla1[[#This Row],[Ejec Real Mes]]-Tabla1[[#This Row],[Program Entreg Mes]]</f>
        <v>-1</v>
      </c>
    </row>
    <row r="1013" spans="1:17">
      <c r="A1013" s="824">
        <v>31</v>
      </c>
      <c r="B1013" s="824" t="s">
        <v>2441</v>
      </c>
      <c r="C1013" s="824" t="s">
        <v>2442</v>
      </c>
      <c r="D1013" s="824" t="s">
        <v>93</v>
      </c>
      <c r="E1013" s="824" t="s">
        <v>2180</v>
      </c>
      <c r="F1013" s="824">
        <v>11</v>
      </c>
      <c r="G1013" s="824" t="s">
        <v>2453</v>
      </c>
      <c r="H1013" s="824">
        <v>69</v>
      </c>
      <c r="I1013" s="824">
        <v>44</v>
      </c>
      <c r="J1013" s="824"/>
      <c r="K1013" s="825">
        <v>0.6376811594202898</v>
      </c>
      <c r="L1013" s="825"/>
      <c r="M1013" s="824">
        <v>1</v>
      </c>
      <c r="N1013" s="824"/>
      <c r="O1013" s="824"/>
      <c r="P1013" s="820">
        <f>Tabla1[[#This Row],[Ejec Real Acumu]]-Tabla1[[#This Row],[Proyec Ejec Acumul]]</f>
        <v>-44</v>
      </c>
      <c r="Q1013" s="820">
        <f>Tabla1[[#This Row],[Ejec Real Mes]]-Tabla1[[#This Row],[Program Entreg Mes]]</f>
        <v>-1</v>
      </c>
    </row>
    <row r="1014" spans="1:17">
      <c r="A1014" s="824">
        <v>32</v>
      </c>
      <c r="B1014" s="824" t="s">
        <v>2441</v>
      </c>
      <c r="C1014" s="824" t="s">
        <v>2442</v>
      </c>
      <c r="D1014" s="824" t="s">
        <v>93</v>
      </c>
      <c r="E1014" s="824" t="s">
        <v>2188</v>
      </c>
      <c r="F1014" s="824">
        <v>11</v>
      </c>
      <c r="G1014" s="824" t="s">
        <v>2453</v>
      </c>
      <c r="H1014" s="824">
        <v>12</v>
      </c>
      <c r="I1014" s="824">
        <v>12</v>
      </c>
      <c r="J1014" s="824"/>
      <c r="K1014" s="825">
        <v>1</v>
      </c>
      <c r="L1014" s="825"/>
      <c r="M1014" s="824">
        <v>1</v>
      </c>
      <c r="N1014" s="824"/>
      <c r="O1014" s="824"/>
      <c r="P1014" s="820">
        <f>Tabla1[[#This Row],[Ejec Real Acumu]]-Tabla1[[#This Row],[Proyec Ejec Acumul]]</f>
        <v>-12</v>
      </c>
      <c r="Q1014" s="820">
        <f>Tabla1[[#This Row],[Ejec Real Mes]]-Tabla1[[#This Row],[Program Entreg Mes]]</f>
        <v>-1</v>
      </c>
    </row>
    <row r="1015" spans="1:17">
      <c r="A1015" s="824">
        <v>33</v>
      </c>
      <c r="B1015" s="824" t="s">
        <v>2441</v>
      </c>
      <c r="C1015" s="824" t="s">
        <v>2442</v>
      </c>
      <c r="D1015" s="824" t="s">
        <v>93</v>
      </c>
      <c r="E1015" s="824" t="s">
        <v>2198</v>
      </c>
      <c r="F1015" s="824">
        <v>11</v>
      </c>
      <c r="G1015" s="824" t="s">
        <v>2453</v>
      </c>
      <c r="H1015" s="824">
        <v>12</v>
      </c>
      <c r="I1015" s="824">
        <v>12</v>
      </c>
      <c r="J1015" s="824"/>
      <c r="K1015" s="825">
        <v>1</v>
      </c>
      <c r="L1015" s="825"/>
      <c r="M1015" s="824">
        <v>1</v>
      </c>
      <c r="N1015" s="824"/>
      <c r="O1015" s="824"/>
      <c r="P1015" s="820">
        <f>Tabla1[[#This Row],[Ejec Real Acumu]]-Tabla1[[#This Row],[Proyec Ejec Acumul]]</f>
        <v>-12</v>
      </c>
      <c r="Q1015" s="820">
        <f>Tabla1[[#This Row],[Ejec Real Mes]]-Tabla1[[#This Row],[Program Entreg Mes]]</f>
        <v>-1</v>
      </c>
    </row>
    <row r="1016" spans="1:17">
      <c r="A1016" s="824">
        <v>34</v>
      </c>
      <c r="B1016" s="824" t="s">
        <v>2441</v>
      </c>
      <c r="C1016" s="824" t="s">
        <v>2442</v>
      </c>
      <c r="D1016" s="824" t="s">
        <v>93</v>
      </c>
      <c r="E1016" s="824" t="s">
        <v>2209</v>
      </c>
      <c r="F1016" s="824">
        <v>11</v>
      </c>
      <c r="G1016" s="824" t="s">
        <v>2453</v>
      </c>
      <c r="H1016" s="824">
        <v>1</v>
      </c>
      <c r="I1016" s="824">
        <v>0</v>
      </c>
      <c r="J1016" s="824"/>
      <c r="K1016" s="825">
        <v>0</v>
      </c>
      <c r="L1016" s="825"/>
      <c r="M1016" s="824">
        <v>0</v>
      </c>
      <c r="N1016" s="824"/>
      <c r="O1016" s="824"/>
      <c r="P1016" s="820">
        <f>Tabla1[[#This Row],[Ejec Real Acumu]]-Tabla1[[#This Row],[Proyec Ejec Acumul]]</f>
        <v>0</v>
      </c>
      <c r="Q1016" s="820">
        <f>Tabla1[[#This Row],[Ejec Real Mes]]-Tabla1[[#This Row],[Program Entreg Mes]]</f>
        <v>0</v>
      </c>
    </row>
    <row r="1017" spans="1:17">
      <c r="A1017" s="824">
        <v>35</v>
      </c>
      <c r="B1017" s="824" t="s">
        <v>2441</v>
      </c>
      <c r="C1017" s="824" t="s">
        <v>2442</v>
      </c>
      <c r="D1017" s="824" t="s">
        <v>93</v>
      </c>
      <c r="E1017" s="824" t="s">
        <v>2211</v>
      </c>
      <c r="F1017" s="824">
        <v>11</v>
      </c>
      <c r="G1017" s="824" t="s">
        <v>2453</v>
      </c>
      <c r="H1017" s="824">
        <v>13</v>
      </c>
      <c r="I1017" s="824">
        <v>0</v>
      </c>
      <c r="J1017" s="824"/>
      <c r="K1017" s="825">
        <v>0</v>
      </c>
      <c r="L1017" s="825"/>
      <c r="M1017" s="824">
        <v>0</v>
      </c>
      <c r="N1017" s="824"/>
      <c r="O1017" s="824"/>
      <c r="P1017" s="820">
        <f>Tabla1[[#This Row],[Ejec Real Acumu]]-Tabla1[[#This Row],[Proyec Ejec Acumul]]</f>
        <v>0</v>
      </c>
      <c r="Q1017" s="820">
        <f>Tabla1[[#This Row],[Ejec Real Mes]]-Tabla1[[#This Row],[Program Entreg Mes]]</f>
        <v>0</v>
      </c>
    </row>
    <row r="1018" spans="1:17">
      <c r="A1018" s="824">
        <v>36</v>
      </c>
      <c r="B1018" s="824" t="s">
        <v>2441</v>
      </c>
      <c r="C1018" s="824" t="s">
        <v>2442</v>
      </c>
      <c r="D1018" s="824" t="s">
        <v>76</v>
      </c>
      <c r="E1018" s="824" t="s">
        <v>2213</v>
      </c>
      <c r="F1018" s="824">
        <v>11</v>
      </c>
      <c r="G1018" s="824" t="s">
        <v>2453</v>
      </c>
      <c r="H1018" s="824">
        <v>3</v>
      </c>
      <c r="I1018" s="824">
        <v>2</v>
      </c>
      <c r="J1018" s="824"/>
      <c r="K1018" s="825">
        <v>0.66666666666666663</v>
      </c>
      <c r="L1018" s="825"/>
      <c r="M1018" s="824">
        <v>0</v>
      </c>
      <c r="N1018" s="824"/>
      <c r="O1018" s="824"/>
      <c r="P1018" s="820">
        <f>Tabla1[[#This Row],[Ejec Real Acumu]]-Tabla1[[#This Row],[Proyec Ejec Acumul]]</f>
        <v>-2</v>
      </c>
      <c r="Q1018" s="820">
        <f>Tabla1[[#This Row],[Ejec Real Mes]]-Tabla1[[#This Row],[Program Entreg Mes]]</f>
        <v>0</v>
      </c>
    </row>
    <row r="1019" spans="1:17">
      <c r="A1019" s="824">
        <v>37</v>
      </c>
      <c r="B1019" s="824" t="s">
        <v>2441</v>
      </c>
      <c r="C1019" s="824" t="s">
        <v>2442</v>
      </c>
      <c r="D1019" s="824" t="s">
        <v>76</v>
      </c>
      <c r="E1019" s="824" t="s">
        <v>2217</v>
      </c>
      <c r="F1019" s="824">
        <v>11</v>
      </c>
      <c r="G1019" s="824" t="s">
        <v>2453</v>
      </c>
      <c r="H1019" s="824">
        <v>1</v>
      </c>
      <c r="I1019" s="824">
        <v>1</v>
      </c>
      <c r="J1019" s="824"/>
      <c r="K1019" s="825">
        <v>1</v>
      </c>
      <c r="L1019" s="825"/>
      <c r="M1019" s="824">
        <v>0</v>
      </c>
      <c r="N1019" s="824"/>
      <c r="O1019" s="824"/>
      <c r="P1019" s="820">
        <f>Tabla1[[#This Row],[Ejec Real Acumu]]-Tabla1[[#This Row],[Proyec Ejec Acumul]]</f>
        <v>-1</v>
      </c>
      <c r="Q1019" s="820">
        <f>Tabla1[[#This Row],[Ejec Real Mes]]-Tabla1[[#This Row],[Program Entreg Mes]]</f>
        <v>0</v>
      </c>
    </row>
    <row r="1020" spans="1:17">
      <c r="A1020" s="824">
        <v>38</v>
      </c>
      <c r="B1020" s="824" t="s">
        <v>2441</v>
      </c>
      <c r="C1020" s="824" t="s">
        <v>2442</v>
      </c>
      <c r="D1020" s="824" t="s">
        <v>76</v>
      </c>
      <c r="E1020" s="824" t="s">
        <v>2221</v>
      </c>
      <c r="F1020" s="824">
        <v>11</v>
      </c>
      <c r="G1020" s="824" t="s">
        <v>2453</v>
      </c>
      <c r="H1020" s="824">
        <v>3</v>
      </c>
      <c r="I1020" s="824">
        <v>2</v>
      </c>
      <c r="J1020" s="824"/>
      <c r="K1020" s="825">
        <v>0.66666666666666663</v>
      </c>
      <c r="L1020" s="825"/>
      <c r="M1020" s="824">
        <v>0</v>
      </c>
      <c r="N1020" s="824"/>
      <c r="O1020" s="824"/>
      <c r="P1020" s="820">
        <f>Tabla1[[#This Row],[Ejec Real Acumu]]-Tabla1[[#This Row],[Proyec Ejec Acumul]]</f>
        <v>-2</v>
      </c>
      <c r="Q1020" s="820">
        <f>Tabla1[[#This Row],[Ejec Real Mes]]-Tabla1[[#This Row],[Program Entreg Mes]]</f>
        <v>0</v>
      </c>
    </row>
    <row r="1021" spans="1:17">
      <c r="A1021" s="824">
        <v>39</v>
      </c>
      <c r="B1021" s="824" t="s">
        <v>2441</v>
      </c>
      <c r="C1021" s="824" t="s">
        <v>2442</v>
      </c>
      <c r="D1021" s="824" t="s">
        <v>76</v>
      </c>
      <c r="E1021" s="824" t="s">
        <v>2226</v>
      </c>
      <c r="F1021" s="824">
        <v>11</v>
      </c>
      <c r="G1021" s="824" t="s">
        <v>2453</v>
      </c>
      <c r="H1021" s="824">
        <v>3</v>
      </c>
      <c r="I1021" s="824">
        <v>2</v>
      </c>
      <c r="J1021" s="824"/>
      <c r="K1021" s="825">
        <v>0.66666666666666663</v>
      </c>
      <c r="L1021" s="825"/>
      <c r="M1021" s="824">
        <v>0</v>
      </c>
      <c r="N1021" s="824"/>
      <c r="O1021" s="824"/>
      <c r="P1021" s="820">
        <f>Tabla1[[#This Row],[Ejec Real Acumu]]-Tabla1[[#This Row],[Proyec Ejec Acumul]]</f>
        <v>-2</v>
      </c>
      <c r="Q1021" s="820">
        <f>Tabla1[[#This Row],[Ejec Real Mes]]-Tabla1[[#This Row],[Program Entreg Mes]]</f>
        <v>0</v>
      </c>
    </row>
    <row r="1022" spans="1:17">
      <c r="A1022" s="824">
        <v>40</v>
      </c>
      <c r="B1022" s="824" t="s">
        <v>2441</v>
      </c>
      <c r="C1022" s="824" t="s">
        <v>2442</v>
      </c>
      <c r="D1022" s="824" t="s">
        <v>76</v>
      </c>
      <c r="E1022" s="824" t="s">
        <v>2230</v>
      </c>
      <c r="F1022" s="824">
        <v>11</v>
      </c>
      <c r="G1022" s="824" t="s">
        <v>2453</v>
      </c>
      <c r="H1022" s="824">
        <v>4</v>
      </c>
      <c r="I1022" s="824">
        <v>3</v>
      </c>
      <c r="J1022" s="824"/>
      <c r="K1022" s="825">
        <v>0.75</v>
      </c>
      <c r="L1022" s="825"/>
      <c r="M1022" s="824">
        <v>0</v>
      </c>
      <c r="N1022" s="824"/>
      <c r="O1022" s="824"/>
      <c r="P1022" s="820">
        <f>Tabla1[[#This Row],[Ejec Real Acumu]]-Tabla1[[#This Row],[Proyec Ejec Acumul]]</f>
        <v>-3</v>
      </c>
      <c r="Q1022" s="820">
        <f>Tabla1[[#This Row],[Ejec Real Mes]]-Tabla1[[#This Row],[Program Entreg Mes]]</f>
        <v>0</v>
      </c>
    </row>
    <row r="1023" spans="1:17">
      <c r="A1023" s="824">
        <v>41</v>
      </c>
      <c r="B1023" s="824" t="s">
        <v>2441</v>
      </c>
      <c r="C1023" s="824" t="s">
        <v>2442</v>
      </c>
      <c r="D1023" s="824" t="s">
        <v>76</v>
      </c>
      <c r="E1023" s="824" t="s">
        <v>2234</v>
      </c>
      <c r="F1023" s="824">
        <v>11</v>
      </c>
      <c r="G1023" s="824" t="s">
        <v>2453</v>
      </c>
      <c r="H1023" s="824">
        <v>4</v>
      </c>
      <c r="I1023" s="824">
        <v>3</v>
      </c>
      <c r="J1023" s="824"/>
      <c r="K1023" s="825">
        <v>0.75</v>
      </c>
      <c r="L1023" s="825"/>
      <c r="M1023" s="824">
        <v>0</v>
      </c>
      <c r="N1023" s="824"/>
      <c r="O1023" s="824"/>
      <c r="P1023" s="820">
        <f>Tabla1[[#This Row],[Ejec Real Acumu]]-Tabla1[[#This Row],[Proyec Ejec Acumul]]</f>
        <v>-3</v>
      </c>
      <c r="Q1023" s="820">
        <f>Tabla1[[#This Row],[Ejec Real Mes]]-Tabla1[[#This Row],[Program Entreg Mes]]</f>
        <v>0</v>
      </c>
    </row>
    <row r="1024" spans="1:17">
      <c r="A1024" s="824">
        <v>42</v>
      </c>
      <c r="B1024" s="824" t="s">
        <v>2441</v>
      </c>
      <c r="C1024" s="824" t="s">
        <v>2442</v>
      </c>
      <c r="D1024" s="824" t="s">
        <v>76</v>
      </c>
      <c r="E1024" s="824" t="s">
        <v>2239</v>
      </c>
      <c r="F1024" s="824">
        <v>11</v>
      </c>
      <c r="G1024" s="824" t="s">
        <v>2453</v>
      </c>
      <c r="H1024" s="824">
        <v>1</v>
      </c>
      <c r="I1024" s="824">
        <v>1</v>
      </c>
      <c r="J1024" s="824"/>
      <c r="K1024" s="825">
        <v>1</v>
      </c>
      <c r="L1024" s="825"/>
      <c r="M1024" s="824">
        <v>0</v>
      </c>
      <c r="N1024" s="824"/>
      <c r="O1024" s="824"/>
      <c r="P1024" s="820">
        <f>Tabla1[[#This Row],[Ejec Real Acumu]]-Tabla1[[#This Row],[Proyec Ejec Acumul]]</f>
        <v>-1</v>
      </c>
      <c r="Q1024" s="820">
        <f>Tabla1[[#This Row],[Ejec Real Mes]]-Tabla1[[#This Row],[Program Entreg Mes]]</f>
        <v>0</v>
      </c>
    </row>
    <row r="1025" spans="1:17">
      <c r="A1025" s="824">
        <v>43</v>
      </c>
      <c r="B1025" s="824" t="s">
        <v>2441</v>
      </c>
      <c r="C1025" s="824" t="s">
        <v>2442</v>
      </c>
      <c r="D1025" s="824" t="s">
        <v>76</v>
      </c>
      <c r="E1025" s="824" t="s">
        <v>2243</v>
      </c>
      <c r="F1025" s="824">
        <v>11</v>
      </c>
      <c r="G1025" s="824" t="s">
        <v>2453</v>
      </c>
      <c r="H1025" s="824">
        <v>3</v>
      </c>
      <c r="I1025" s="824">
        <v>2</v>
      </c>
      <c r="J1025" s="824"/>
      <c r="K1025" s="825">
        <v>0.66666666666666663</v>
      </c>
      <c r="L1025" s="825"/>
      <c r="M1025" s="824">
        <v>0</v>
      </c>
      <c r="N1025" s="824"/>
      <c r="O1025" s="824"/>
      <c r="P1025" s="820">
        <f>Tabla1[[#This Row],[Ejec Real Acumu]]-Tabla1[[#This Row],[Proyec Ejec Acumul]]</f>
        <v>-2</v>
      </c>
      <c r="Q1025" s="820">
        <f>Tabla1[[#This Row],[Ejec Real Mes]]-Tabla1[[#This Row],[Program Entreg Mes]]</f>
        <v>0</v>
      </c>
    </row>
    <row r="1026" spans="1:17">
      <c r="A1026" s="824">
        <v>44</v>
      </c>
      <c r="B1026" s="824" t="s">
        <v>2441</v>
      </c>
      <c r="C1026" s="824" t="s">
        <v>2442</v>
      </c>
      <c r="D1026" s="824" t="s">
        <v>76</v>
      </c>
      <c r="E1026" s="824" t="s">
        <v>2247</v>
      </c>
      <c r="F1026" s="824">
        <v>11</v>
      </c>
      <c r="G1026" s="824" t="s">
        <v>2453</v>
      </c>
      <c r="H1026" s="824">
        <v>4</v>
      </c>
      <c r="I1026" s="824">
        <v>3</v>
      </c>
      <c r="J1026" s="824"/>
      <c r="K1026" s="825">
        <v>0.75</v>
      </c>
      <c r="L1026" s="825"/>
      <c r="M1026" s="824">
        <v>0</v>
      </c>
      <c r="N1026" s="824"/>
      <c r="O1026" s="824"/>
      <c r="P1026" s="820">
        <f>Tabla1[[#This Row],[Ejec Real Acumu]]-Tabla1[[#This Row],[Proyec Ejec Acumul]]</f>
        <v>-3</v>
      </c>
      <c r="Q1026" s="820">
        <f>Tabla1[[#This Row],[Ejec Real Mes]]-Tabla1[[#This Row],[Program Entreg Mes]]</f>
        <v>0</v>
      </c>
    </row>
    <row r="1027" spans="1:17">
      <c r="A1027" s="824">
        <v>45</v>
      </c>
      <c r="B1027" s="824" t="s">
        <v>2441</v>
      </c>
      <c r="C1027" s="824" t="s">
        <v>2442</v>
      </c>
      <c r="D1027" s="824" t="s">
        <v>68</v>
      </c>
      <c r="E1027" s="824" t="s">
        <v>65</v>
      </c>
      <c r="F1027" s="824">
        <v>11</v>
      </c>
      <c r="G1027" s="824" t="s">
        <v>2453</v>
      </c>
      <c r="H1027" s="824">
        <v>4</v>
      </c>
      <c r="I1027" s="824">
        <v>3</v>
      </c>
      <c r="J1027" s="824"/>
      <c r="K1027" s="825">
        <v>0.75</v>
      </c>
      <c r="L1027" s="825"/>
      <c r="M1027" s="824">
        <v>2</v>
      </c>
      <c r="N1027" s="824"/>
      <c r="O1027" s="824"/>
      <c r="P1027" s="820">
        <f>Tabla1[[#This Row],[Ejec Real Acumu]]-Tabla1[[#This Row],[Proyec Ejec Acumul]]</f>
        <v>-3</v>
      </c>
      <c r="Q1027" s="820">
        <f>Tabla1[[#This Row],[Ejec Real Mes]]-Tabla1[[#This Row],[Program Entreg Mes]]</f>
        <v>-2</v>
      </c>
    </row>
    <row r="1028" spans="1:17">
      <c r="A1028" s="824">
        <v>46</v>
      </c>
      <c r="B1028" s="824" t="s">
        <v>2441</v>
      </c>
      <c r="C1028" s="824" t="s">
        <v>2442</v>
      </c>
      <c r="D1028" s="824" t="s">
        <v>68</v>
      </c>
      <c r="E1028" s="824" t="s">
        <v>84</v>
      </c>
      <c r="F1028" s="824">
        <v>11</v>
      </c>
      <c r="G1028" s="824" t="s">
        <v>2453</v>
      </c>
      <c r="H1028" s="824">
        <v>11</v>
      </c>
      <c r="I1028" s="824">
        <v>11</v>
      </c>
      <c r="J1028" s="824"/>
      <c r="K1028" s="825">
        <v>1</v>
      </c>
      <c r="L1028" s="825"/>
      <c r="M1028" s="824">
        <v>0</v>
      </c>
      <c r="N1028" s="824"/>
      <c r="O1028" s="824"/>
      <c r="P1028" s="820">
        <f>Tabla1[[#This Row],[Ejec Real Acumu]]-Tabla1[[#This Row],[Proyec Ejec Acumul]]</f>
        <v>-11</v>
      </c>
      <c r="Q1028" s="820">
        <f>Tabla1[[#This Row],[Ejec Real Mes]]-Tabla1[[#This Row],[Program Entreg Mes]]</f>
        <v>0</v>
      </c>
    </row>
    <row r="1029" spans="1:17">
      <c r="A1029" s="824">
        <v>47</v>
      </c>
      <c r="B1029" s="824" t="s">
        <v>2441</v>
      </c>
      <c r="C1029" s="824" t="s">
        <v>2442</v>
      </c>
      <c r="D1029" s="824" t="s">
        <v>68</v>
      </c>
      <c r="E1029" s="824" t="s">
        <v>105</v>
      </c>
      <c r="F1029" s="824">
        <v>11</v>
      </c>
      <c r="G1029" s="824" t="s">
        <v>2453</v>
      </c>
      <c r="H1029" s="824">
        <v>5</v>
      </c>
      <c r="I1029" s="824">
        <v>2</v>
      </c>
      <c r="J1029" s="824"/>
      <c r="K1029" s="825">
        <v>0.4</v>
      </c>
      <c r="L1029" s="825"/>
      <c r="M1029" s="824">
        <v>0</v>
      </c>
      <c r="N1029" s="824"/>
      <c r="O1029" s="824"/>
      <c r="P1029" s="820">
        <f>Tabla1[[#This Row],[Ejec Real Acumu]]-Tabla1[[#This Row],[Proyec Ejec Acumul]]</f>
        <v>-2</v>
      </c>
      <c r="Q1029" s="820">
        <f>Tabla1[[#This Row],[Ejec Real Mes]]-Tabla1[[#This Row],[Program Entreg Mes]]</f>
        <v>0</v>
      </c>
    </row>
    <row r="1030" spans="1:17">
      <c r="A1030" s="824">
        <v>48</v>
      </c>
      <c r="B1030" s="824" t="s">
        <v>2441</v>
      </c>
      <c r="C1030" s="824" t="s">
        <v>2442</v>
      </c>
      <c r="D1030" s="824" t="s">
        <v>68</v>
      </c>
      <c r="E1030" s="824" t="s">
        <v>2260</v>
      </c>
      <c r="F1030" s="824">
        <v>11</v>
      </c>
      <c r="G1030" s="824" t="s">
        <v>2453</v>
      </c>
      <c r="H1030" s="824">
        <v>2</v>
      </c>
      <c r="I1030" s="824">
        <v>1</v>
      </c>
      <c r="J1030" s="824"/>
      <c r="K1030" s="825">
        <v>0.5</v>
      </c>
      <c r="L1030" s="825"/>
      <c r="M1030" s="824">
        <v>0</v>
      </c>
      <c r="N1030" s="824"/>
      <c r="O1030" s="824"/>
      <c r="P1030" s="820">
        <f>Tabla1[[#This Row],[Ejec Real Acumu]]-Tabla1[[#This Row],[Proyec Ejec Acumul]]</f>
        <v>-1</v>
      </c>
      <c r="Q1030" s="820">
        <f>Tabla1[[#This Row],[Ejec Real Mes]]-Tabla1[[#This Row],[Program Entreg Mes]]</f>
        <v>0</v>
      </c>
    </row>
    <row r="1031" spans="1:17">
      <c r="A1031" s="824">
        <v>49</v>
      </c>
      <c r="B1031" s="824" t="s">
        <v>2441</v>
      </c>
      <c r="C1031" s="824" t="s">
        <v>2442</v>
      </c>
      <c r="D1031" s="824" t="s">
        <v>68</v>
      </c>
      <c r="E1031" s="824" t="s">
        <v>2263</v>
      </c>
      <c r="F1031" s="824">
        <v>11</v>
      </c>
      <c r="G1031" s="824" t="s">
        <v>2453</v>
      </c>
      <c r="H1031" s="824">
        <v>1</v>
      </c>
      <c r="I1031" s="824">
        <v>0</v>
      </c>
      <c r="J1031" s="824"/>
      <c r="K1031" s="825">
        <v>0</v>
      </c>
      <c r="L1031" s="825"/>
      <c r="M1031" s="824">
        <v>0</v>
      </c>
      <c r="N1031" s="824"/>
      <c r="O1031" s="824"/>
      <c r="P1031" s="820">
        <f>Tabla1[[#This Row],[Ejec Real Acumu]]-Tabla1[[#This Row],[Proyec Ejec Acumul]]</f>
        <v>0</v>
      </c>
      <c r="Q1031" s="820">
        <f>Tabla1[[#This Row],[Ejec Real Mes]]-Tabla1[[#This Row],[Program Entreg Mes]]</f>
        <v>0</v>
      </c>
    </row>
    <row r="1032" spans="1:17">
      <c r="A1032" s="824">
        <v>50</v>
      </c>
      <c r="B1032" s="824" t="s">
        <v>2441</v>
      </c>
      <c r="C1032" s="824" t="s">
        <v>2442</v>
      </c>
      <c r="D1032" s="824" t="s">
        <v>68</v>
      </c>
      <c r="E1032" s="824" t="s">
        <v>201</v>
      </c>
      <c r="F1032" s="824">
        <v>11</v>
      </c>
      <c r="G1032" s="824" t="s">
        <v>2453</v>
      </c>
      <c r="H1032" s="824">
        <v>3</v>
      </c>
      <c r="I1032" s="824">
        <v>2</v>
      </c>
      <c r="J1032" s="824"/>
      <c r="K1032" s="825">
        <v>0.66666666666666663</v>
      </c>
      <c r="L1032" s="825"/>
      <c r="M1032" s="824">
        <v>0</v>
      </c>
      <c r="N1032" s="824"/>
      <c r="O1032" s="824"/>
      <c r="P1032" s="820">
        <f>Tabla1[[#This Row],[Ejec Real Acumu]]-Tabla1[[#This Row],[Proyec Ejec Acumul]]</f>
        <v>-2</v>
      </c>
      <c r="Q1032" s="820">
        <f>Tabla1[[#This Row],[Ejec Real Mes]]-Tabla1[[#This Row],[Program Entreg Mes]]</f>
        <v>0</v>
      </c>
    </row>
    <row r="1033" spans="1:17">
      <c r="A1033" s="824">
        <v>51</v>
      </c>
      <c r="B1033" s="824" t="s">
        <v>2441</v>
      </c>
      <c r="C1033" s="824" t="s">
        <v>2442</v>
      </c>
      <c r="D1033" s="824" t="s">
        <v>68</v>
      </c>
      <c r="E1033" s="824" t="s">
        <v>246</v>
      </c>
      <c r="F1033" s="824">
        <v>11</v>
      </c>
      <c r="G1033" s="824" t="s">
        <v>2453</v>
      </c>
      <c r="H1033" s="824">
        <v>1</v>
      </c>
      <c r="I1033" s="824">
        <v>1</v>
      </c>
      <c r="J1033" s="824"/>
      <c r="K1033" s="825">
        <v>1</v>
      </c>
      <c r="L1033" s="825"/>
      <c r="M1033" s="824">
        <v>0</v>
      </c>
      <c r="N1033" s="824"/>
      <c r="O1033" s="824"/>
      <c r="P1033" s="820">
        <f>Tabla1[[#This Row],[Ejec Real Acumu]]-Tabla1[[#This Row],[Proyec Ejec Acumul]]</f>
        <v>-1</v>
      </c>
      <c r="Q1033" s="820">
        <f>Tabla1[[#This Row],[Ejec Real Mes]]-Tabla1[[#This Row],[Program Entreg Mes]]</f>
        <v>0</v>
      </c>
    </row>
    <row r="1034" spans="1:17">
      <c r="A1034" s="824">
        <v>52</v>
      </c>
      <c r="B1034" s="824" t="s">
        <v>2441</v>
      </c>
      <c r="C1034" s="824" t="s">
        <v>2442</v>
      </c>
      <c r="D1034" s="824" t="s">
        <v>68</v>
      </c>
      <c r="E1034" s="824" t="s">
        <v>256</v>
      </c>
      <c r="F1034" s="824">
        <v>11</v>
      </c>
      <c r="G1034" s="824" t="s">
        <v>2453</v>
      </c>
      <c r="H1034" s="824">
        <v>5</v>
      </c>
      <c r="I1034" s="824">
        <v>4</v>
      </c>
      <c r="J1034" s="824"/>
      <c r="K1034" s="825">
        <v>0.8</v>
      </c>
      <c r="L1034" s="825"/>
      <c r="M1034" s="824">
        <v>0</v>
      </c>
      <c r="N1034" s="824"/>
      <c r="O1034" s="824"/>
      <c r="P1034" s="820">
        <f>Tabla1[[#This Row],[Ejec Real Acumu]]-Tabla1[[#This Row],[Proyec Ejec Acumul]]</f>
        <v>-4</v>
      </c>
      <c r="Q1034" s="820">
        <f>Tabla1[[#This Row],[Ejec Real Mes]]-Tabla1[[#This Row],[Program Entreg Mes]]</f>
        <v>0</v>
      </c>
    </row>
    <row r="1035" spans="1:17">
      <c r="A1035" s="824">
        <v>53</v>
      </c>
      <c r="B1035" s="824" t="s">
        <v>2441</v>
      </c>
      <c r="C1035" s="824" t="s">
        <v>2442</v>
      </c>
      <c r="D1035" s="824" t="s">
        <v>68</v>
      </c>
      <c r="E1035" s="824" t="s">
        <v>292</v>
      </c>
      <c r="F1035" s="824">
        <v>11</v>
      </c>
      <c r="G1035" s="824" t="s">
        <v>2453</v>
      </c>
      <c r="H1035" s="824">
        <v>6</v>
      </c>
      <c r="I1035" s="824">
        <v>4</v>
      </c>
      <c r="J1035" s="824"/>
      <c r="K1035" s="825">
        <v>0.66666666666666663</v>
      </c>
      <c r="L1035" s="825"/>
      <c r="M1035" s="824">
        <v>0</v>
      </c>
      <c r="N1035" s="824"/>
      <c r="O1035" s="824"/>
      <c r="P1035" s="820">
        <f>Tabla1[[#This Row],[Ejec Real Acumu]]-Tabla1[[#This Row],[Proyec Ejec Acumul]]</f>
        <v>-4</v>
      </c>
      <c r="Q1035" s="820">
        <f>Tabla1[[#This Row],[Ejec Real Mes]]-Tabla1[[#This Row],[Program Entreg Mes]]</f>
        <v>0</v>
      </c>
    </row>
    <row r="1036" spans="1:17">
      <c r="A1036" s="824">
        <v>54</v>
      </c>
      <c r="B1036" s="824" t="s">
        <v>2441</v>
      </c>
      <c r="C1036" s="824" t="s">
        <v>2442</v>
      </c>
      <c r="D1036" s="824" t="s">
        <v>68</v>
      </c>
      <c r="E1036" s="824" t="s">
        <v>2278</v>
      </c>
      <c r="F1036" s="824">
        <v>11</v>
      </c>
      <c r="G1036" s="824" t="s">
        <v>2453</v>
      </c>
      <c r="H1036" s="824">
        <v>1</v>
      </c>
      <c r="I1036" s="824">
        <v>0</v>
      </c>
      <c r="J1036" s="824"/>
      <c r="K1036" s="825">
        <v>0</v>
      </c>
      <c r="L1036" s="825"/>
      <c r="M1036" s="824">
        <v>0</v>
      </c>
      <c r="N1036" s="824"/>
      <c r="O1036" s="824"/>
      <c r="P1036" s="820">
        <f>Tabla1[[#This Row],[Ejec Real Acumu]]-Tabla1[[#This Row],[Proyec Ejec Acumul]]</f>
        <v>0</v>
      </c>
      <c r="Q1036" s="820">
        <f>Tabla1[[#This Row],[Ejec Real Mes]]-Tabla1[[#This Row],[Program Entreg Mes]]</f>
        <v>0</v>
      </c>
    </row>
    <row r="1037" spans="1:17">
      <c r="A1037" s="824">
        <v>55</v>
      </c>
      <c r="B1037" s="824" t="s">
        <v>2441</v>
      </c>
      <c r="C1037" s="824" t="s">
        <v>2442</v>
      </c>
      <c r="D1037" s="824" t="s">
        <v>68</v>
      </c>
      <c r="E1037" s="824" t="s">
        <v>334</v>
      </c>
      <c r="F1037" s="824">
        <v>11</v>
      </c>
      <c r="G1037" s="824" t="s">
        <v>2453</v>
      </c>
      <c r="H1037" s="824">
        <v>12</v>
      </c>
      <c r="I1037" s="824">
        <v>11</v>
      </c>
      <c r="J1037" s="824"/>
      <c r="K1037" s="825">
        <v>0.91666666666666663</v>
      </c>
      <c r="L1037" s="825"/>
      <c r="M1037" s="824">
        <v>0</v>
      </c>
      <c r="N1037" s="824"/>
      <c r="O1037" s="824"/>
      <c r="P1037" s="820">
        <f>Tabla1[[#This Row],[Ejec Real Acumu]]-Tabla1[[#This Row],[Proyec Ejec Acumul]]</f>
        <v>-11</v>
      </c>
      <c r="Q1037" s="820">
        <f>Tabla1[[#This Row],[Ejec Real Mes]]-Tabla1[[#This Row],[Program Entreg Mes]]</f>
        <v>0</v>
      </c>
    </row>
    <row r="1038" spans="1:17">
      <c r="A1038" s="824">
        <v>56</v>
      </c>
      <c r="B1038" s="824" t="s">
        <v>2441</v>
      </c>
      <c r="C1038" s="824" t="s">
        <v>2442</v>
      </c>
      <c r="D1038" s="824" t="s">
        <v>68</v>
      </c>
      <c r="E1038" s="824" t="s">
        <v>340</v>
      </c>
      <c r="F1038" s="824">
        <v>11</v>
      </c>
      <c r="G1038" s="824" t="s">
        <v>2453</v>
      </c>
      <c r="H1038" s="824">
        <v>4</v>
      </c>
      <c r="I1038" s="824">
        <v>4</v>
      </c>
      <c r="J1038" s="824"/>
      <c r="K1038" s="825">
        <v>1</v>
      </c>
      <c r="L1038" s="825"/>
      <c r="M1038" s="824">
        <v>2</v>
      </c>
      <c r="N1038" s="824"/>
      <c r="O1038" s="824"/>
      <c r="P1038" s="820">
        <f>Tabla1[[#This Row],[Ejec Real Acumu]]-Tabla1[[#This Row],[Proyec Ejec Acumul]]</f>
        <v>-4</v>
      </c>
      <c r="Q1038" s="820">
        <f>Tabla1[[#This Row],[Ejec Real Mes]]-Tabla1[[#This Row],[Program Entreg Mes]]</f>
        <v>-2</v>
      </c>
    </row>
    <row r="1039" spans="1:17">
      <c r="A1039" s="824">
        <v>57</v>
      </c>
      <c r="B1039" s="824" t="s">
        <v>2441</v>
      </c>
      <c r="C1039" s="824" t="s">
        <v>2442</v>
      </c>
      <c r="D1039" s="824" t="s">
        <v>68</v>
      </c>
      <c r="E1039" s="824" t="s">
        <v>348</v>
      </c>
      <c r="F1039" s="824">
        <v>11</v>
      </c>
      <c r="G1039" s="824" t="s">
        <v>2453</v>
      </c>
      <c r="H1039" s="824">
        <v>5</v>
      </c>
      <c r="I1039" s="824">
        <v>5</v>
      </c>
      <c r="J1039" s="824"/>
      <c r="K1039" s="825">
        <v>1</v>
      </c>
      <c r="L1039" s="825"/>
      <c r="M1039" s="824">
        <v>0</v>
      </c>
      <c r="N1039" s="824"/>
      <c r="O1039" s="824"/>
      <c r="P1039" s="820">
        <f>Tabla1[[#This Row],[Ejec Real Acumu]]-Tabla1[[#This Row],[Proyec Ejec Acumul]]</f>
        <v>-5</v>
      </c>
      <c r="Q1039" s="820">
        <f>Tabla1[[#This Row],[Ejec Real Mes]]-Tabla1[[#This Row],[Program Entreg Mes]]</f>
        <v>0</v>
      </c>
    </row>
    <row r="1040" spans="1:17">
      <c r="A1040" s="824">
        <v>58</v>
      </c>
      <c r="B1040" s="824" t="s">
        <v>2441</v>
      </c>
      <c r="C1040" s="824" t="s">
        <v>2442</v>
      </c>
      <c r="D1040" s="824" t="s">
        <v>68</v>
      </c>
      <c r="E1040" s="824" t="s">
        <v>357</v>
      </c>
      <c r="F1040" s="824">
        <v>11</v>
      </c>
      <c r="G1040" s="824" t="s">
        <v>2453</v>
      </c>
      <c r="H1040" s="824">
        <v>9</v>
      </c>
      <c r="I1040" s="824">
        <v>9</v>
      </c>
      <c r="J1040" s="824"/>
      <c r="K1040" s="825">
        <v>1</v>
      </c>
      <c r="L1040" s="825"/>
      <c r="M1040" s="824">
        <v>5</v>
      </c>
      <c r="N1040" s="824"/>
      <c r="O1040" s="824"/>
      <c r="P1040" s="820">
        <f>Tabla1[[#This Row],[Ejec Real Acumu]]-Tabla1[[#This Row],[Proyec Ejec Acumul]]</f>
        <v>-9</v>
      </c>
      <c r="Q1040" s="820">
        <f>Tabla1[[#This Row],[Ejec Real Mes]]-Tabla1[[#This Row],[Program Entreg Mes]]</f>
        <v>-5</v>
      </c>
    </row>
    <row r="1041" spans="1:17">
      <c r="A1041" s="824">
        <v>59</v>
      </c>
      <c r="B1041" s="824" t="s">
        <v>2441</v>
      </c>
      <c r="C1041" s="824" t="s">
        <v>2442</v>
      </c>
      <c r="D1041" s="824" t="s">
        <v>68</v>
      </c>
      <c r="E1041" s="824" t="s">
        <v>366</v>
      </c>
      <c r="F1041" s="824">
        <v>11</v>
      </c>
      <c r="G1041" s="824" t="s">
        <v>2453</v>
      </c>
      <c r="H1041" s="824">
        <v>1</v>
      </c>
      <c r="I1041" s="824">
        <v>1</v>
      </c>
      <c r="J1041" s="824"/>
      <c r="K1041" s="825">
        <v>1</v>
      </c>
      <c r="L1041" s="825"/>
      <c r="M1041" s="824">
        <v>1</v>
      </c>
      <c r="N1041" s="824"/>
      <c r="O1041" s="824"/>
      <c r="P1041" s="820">
        <f>Tabla1[[#This Row],[Ejec Real Acumu]]-Tabla1[[#This Row],[Proyec Ejec Acumul]]</f>
        <v>-1</v>
      </c>
      <c r="Q1041" s="820">
        <f>Tabla1[[#This Row],[Ejec Real Mes]]-Tabla1[[#This Row],[Program Entreg Mes]]</f>
        <v>-1</v>
      </c>
    </row>
    <row r="1042" spans="1:17">
      <c r="A1042" s="824">
        <v>60</v>
      </c>
      <c r="B1042" s="824" t="s">
        <v>2441</v>
      </c>
      <c r="C1042" s="824" t="s">
        <v>2442</v>
      </c>
      <c r="D1042" s="824" t="s">
        <v>68</v>
      </c>
      <c r="E1042" s="824" t="s">
        <v>370</v>
      </c>
      <c r="F1042" s="824">
        <v>11</v>
      </c>
      <c r="G1042" s="824" t="s">
        <v>2453</v>
      </c>
      <c r="H1042" s="824">
        <v>2</v>
      </c>
      <c r="I1042" s="824">
        <v>2</v>
      </c>
      <c r="J1042" s="824"/>
      <c r="K1042" s="825">
        <v>1</v>
      </c>
      <c r="L1042" s="825"/>
      <c r="M1042" s="824">
        <v>0</v>
      </c>
      <c r="N1042" s="824"/>
      <c r="O1042" s="824"/>
      <c r="P1042" s="820">
        <f>Tabla1[[#This Row],[Ejec Real Acumu]]-Tabla1[[#This Row],[Proyec Ejec Acumul]]</f>
        <v>-2</v>
      </c>
      <c r="Q1042" s="820">
        <f>Tabla1[[#This Row],[Ejec Real Mes]]-Tabla1[[#This Row],[Program Entreg Mes]]</f>
        <v>0</v>
      </c>
    </row>
    <row r="1043" spans="1:17">
      <c r="A1043" s="824">
        <v>61</v>
      </c>
      <c r="B1043" s="824" t="s">
        <v>2441</v>
      </c>
      <c r="C1043" s="824" t="s">
        <v>2442</v>
      </c>
      <c r="D1043" s="824" t="s">
        <v>68</v>
      </c>
      <c r="E1043" s="824" t="s">
        <v>434</v>
      </c>
      <c r="F1043" s="824">
        <v>11</v>
      </c>
      <c r="G1043" s="824" t="s">
        <v>2453</v>
      </c>
      <c r="H1043" s="824">
        <v>2</v>
      </c>
      <c r="I1043" s="824">
        <v>1</v>
      </c>
      <c r="J1043" s="824"/>
      <c r="K1043" s="825">
        <v>0.5</v>
      </c>
      <c r="L1043" s="825"/>
      <c r="M1043" s="824">
        <v>0</v>
      </c>
      <c r="N1043" s="824"/>
      <c r="O1043" s="824"/>
      <c r="P1043" s="820">
        <f>Tabla1[[#This Row],[Ejec Real Acumu]]-Tabla1[[#This Row],[Proyec Ejec Acumul]]</f>
        <v>-1</v>
      </c>
      <c r="Q1043" s="820">
        <f>Tabla1[[#This Row],[Ejec Real Mes]]-Tabla1[[#This Row],[Program Entreg Mes]]</f>
        <v>0</v>
      </c>
    </row>
    <row r="1044" spans="1:17">
      <c r="A1044" s="824">
        <v>62</v>
      </c>
      <c r="B1044" s="824" t="s">
        <v>2441</v>
      </c>
      <c r="C1044" s="824" t="s">
        <v>2442</v>
      </c>
      <c r="D1044" s="824" t="s">
        <v>68</v>
      </c>
      <c r="E1044" s="824" t="s">
        <v>437</v>
      </c>
      <c r="F1044" s="824">
        <v>11</v>
      </c>
      <c r="G1044" s="824" t="s">
        <v>2453</v>
      </c>
      <c r="H1044" s="824">
        <v>1</v>
      </c>
      <c r="I1044" s="824">
        <v>1</v>
      </c>
      <c r="J1044" s="824"/>
      <c r="K1044" s="825">
        <v>1</v>
      </c>
      <c r="L1044" s="825"/>
      <c r="M1044" s="824">
        <v>1</v>
      </c>
      <c r="N1044" s="824"/>
      <c r="O1044" s="824"/>
      <c r="P1044" s="820">
        <f>Tabla1[[#This Row],[Ejec Real Acumu]]-Tabla1[[#This Row],[Proyec Ejec Acumul]]</f>
        <v>-1</v>
      </c>
      <c r="Q1044" s="820">
        <f>Tabla1[[#This Row],[Ejec Real Mes]]-Tabla1[[#This Row],[Program Entreg Mes]]</f>
        <v>-1</v>
      </c>
    </row>
    <row r="1045" spans="1:17">
      <c r="A1045" s="824">
        <v>63</v>
      </c>
      <c r="B1045" s="824" t="s">
        <v>2441</v>
      </c>
      <c r="C1045" s="824" t="s">
        <v>2442</v>
      </c>
      <c r="D1045" s="824" t="s">
        <v>68</v>
      </c>
      <c r="E1045" s="824" t="s">
        <v>455</v>
      </c>
      <c r="F1045" s="824">
        <v>11</v>
      </c>
      <c r="G1045" s="824" t="s">
        <v>2453</v>
      </c>
      <c r="H1045" s="824">
        <v>8</v>
      </c>
      <c r="I1045" s="824">
        <v>8</v>
      </c>
      <c r="J1045" s="824"/>
      <c r="K1045" s="825">
        <v>1</v>
      </c>
      <c r="L1045" s="825"/>
      <c r="M1045" s="824">
        <v>1</v>
      </c>
      <c r="N1045" s="824"/>
      <c r="O1045" s="824"/>
      <c r="P1045" s="820">
        <f>Tabla1[[#This Row],[Ejec Real Acumu]]-Tabla1[[#This Row],[Proyec Ejec Acumul]]</f>
        <v>-8</v>
      </c>
      <c r="Q1045" s="820">
        <f>Tabla1[[#This Row],[Ejec Real Mes]]-Tabla1[[#This Row],[Program Entreg Mes]]</f>
        <v>-1</v>
      </c>
    </row>
    <row r="1046" spans="1:17">
      <c r="A1046" s="824">
        <v>64</v>
      </c>
      <c r="B1046" s="824" t="s">
        <v>2441</v>
      </c>
      <c r="C1046" s="824" t="s">
        <v>2442</v>
      </c>
      <c r="D1046" s="824" t="s">
        <v>68</v>
      </c>
      <c r="E1046" s="824" t="s">
        <v>462</v>
      </c>
      <c r="F1046" s="824">
        <v>11</v>
      </c>
      <c r="G1046" s="824" t="s">
        <v>2453</v>
      </c>
      <c r="H1046" s="824">
        <v>4</v>
      </c>
      <c r="I1046" s="824">
        <v>4</v>
      </c>
      <c r="J1046" s="824"/>
      <c r="K1046" s="825">
        <v>1</v>
      </c>
      <c r="L1046" s="825"/>
      <c r="M1046" s="824">
        <v>3</v>
      </c>
      <c r="N1046" s="824"/>
      <c r="O1046" s="824"/>
      <c r="P1046" s="820">
        <f>Tabla1[[#This Row],[Ejec Real Acumu]]-Tabla1[[#This Row],[Proyec Ejec Acumul]]</f>
        <v>-4</v>
      </c>
      <c r="Q1046" s="820">
        <f>Tabla1[[#This Row],[Ejec Real Mes]]-Tabla1[[#This Row],[Program Entreg Mes]]</f>
        <v>-3</v>
      </c>
    </row>
    <row r="1047" spans="1:17">
      <c r="A1047" s="824">
        <v>65</v>
      </c>
      <c r="B1047" s="824" t="s">
        <v>2441</v>
      </c>
      <c r="C1047" s="824" t="s">
        <v>2442</v>
      </c>
      <c r="D1047" s="824" t="s">
        <v>68</v>
      </c>
      <c r="E1047" s="824" t="s">
        <v>466</v>
      </c>
      <c r="F1047" s="824">
        <v>11</v>
      </c>
      <c r="G1047" s="824" t="s">
        <v>2453</v>
      </c>
      <c r="H1047" s="824">
        <v>1</v>
      </c>
      <c r="I1047" s="824">
        <v>1</v>
      </c>
      <c r="J1047" s="824"/>
      <c r="K1047" s="825">
        <v>1</v>
      </c>
      <c r="L1047" s="825"/>
      <c r="M1047" s="824">
        <v>0</v>
      </c>
      <c r="N1047" s="824"/>
      <c r="O1047" s="824"/>
      <c r="P1047" s="820">
        <f>Tabla1[[#This Row],[Ejec Real Acumu]]-Tabla1[[#This Row],[Proyec Ejec Acumul]]</f>
        <v>-1</v>
      </c>
      <c r="Q1047" s="820">
        <f>Tabla1[[#This Row],[Ejec Real Mes]]-Tabla1[[#This Row],[Program Entreg Mes]]</f>
        <v>0</v>
      </c>
    </row>
    <row r="1048" spans="1:17">
      <c r="A1048" s="824">
        <v>66</v>
      </c>
      <c r="B1048" s="824" t="s">
        <v>2441</v>
      </c>
      <c r="C1048" s="824" t="s">
        <v>2442</v>
      </c>
      <c r="D1048" s="824" t="s">
        <v>68</v>
      </c>
      <c r="E1048" s="824" t="s">
        <v>2312</v>
      </c>
      <c r="F1048" s="824">
        <v>11</v>
      </c>
      <c r="G1048" s="824" t="s">
        <v>2453</v>
      </c>
      <c r="H1048" s="824">
        <v>1</v>
      </c>
      <c r="I1048" s="824">
        <v>0</v>
      </c>
      <c r="J1048" s="824"/>
      <c r="K1048" s="825">
        <v>0</v>
      </c>
      <c r="L1048" s="825"/>
      <c r="M1048" s="824">
        <v>0</v>
      </c>
      <c r="N1048" s="824"/>
      <c r="O1048" s="824"/>
      <c r="P1048" s="820">
        <f>Tabla1[[#This Row],[Ejec Real Acumu]]-Tabla1[[#This Row],[Proyec Ejec Acumul]]</f>
        <v>0</v>
      </c>
      <c r="Q1048" s="820">
        <f>Tabla1[[#This Row],[Ejec Real Mes]]-Tabla1[[#This Row],[Program Entreg Mes]]</f>
        <v>0</v>
      </c>
    </row>
    <row r="1049" spans="1:17">
      <c r="A1049" s="824">
        <v>67</v>
      </c>
      <c r="B1049" s="824" t="s">
        <v>2441</v>
      </c>
      <c r="C1049" s="824" t="s">
        <v>2442</v>
      </c>
      <c r="D1049" s="824" t="s">
        <v>68</v>
      </c>
      <c r="E1049" s="824" t="s">
        <v>2314</v>
      </c>
      <c r="F1049" s="824">
        <v>11</v>
      </c>
      <c r="G1049" s="824" t="s">
        <v>2453</v>
      </c>
      <c r="H1049" s="824">
        <v>1</v>
      </c>
      <c r="I1049" s="824">
        <v>0</v>
      </c>
      <c r="J1049" s="824"/>
      <c r="K1049" s="825">
        <v>0</v>
      </c>
      <c r="L1049" s="825"/>
      <c r="M1049" s="824">
        <v>0</v>
      </c>
      <c r="N1049" s="824"/>
      <c r="O1049" s="824"/>
      <c r="P1049" s="820">
        <f>Tabla1[[#This Row],[Ejec Real Acumu]]-Tabla1[[#This Row],[Proyec Ejec Acumul]]</f>
        <v>0</v>
      </c>
      <c r="Q1049" s="820">
        <f>Tabla1[[#This Row],[Ejec Real Mes]]-Tabla1[[#This Row],[Program Entreg Mes]]</f>
        <v>0</v>
      </c>
    </row>
    <row r="1050" spans="1:17">
      <c r="A1050" s="824">
        <v>68</v>
      </c>
      <c r="B1050" s="824" t="s">
        <v>2441</v>
      </c>
      <c r="C1050" s="824" t="s">
        <v>2442</v>
      </c>
      <c r="D1050" s="824" t="s">
        <v>68</v>
      </c>
      <c r="E1050" s="824" t="s">
        <v>2316</v>
      </c>
      <c r="F1050" s="824">
        <v>11</v>
      </c>
      <c r="G1050" s="824" t="s">
        <v>2453</v>
      </c>
      <c r="H1050" s="824">
        <v>22</v>
      </c>
      <c r="I1050" s="824">
        <v>17</v>
      </c>
      <c r="J1050" s="824"/>
      <c r="K1050" s="825">
        <v>0.77272727272727271</v>
      </c>
      <c r="L1050" s="825"/>
      <c r="M1050" s="824">
        <v>16</v>
      </c>
      <c r="N1050" s="824"/>
      <c r="O1050" s="824"/>
      <c r="P1050" s="820">
        <f>Tabla1[[#This Row],[Ejec Real Acumu]]-Tabla1[[#This Row],[Proyec Ejec Acumul]]</f>
        <v>-17</v>
      </c>
      <c r="Q1050" s="820">
        <f>Tabla1[[#This Row],[Ejec Real Mes]]-Tabla1[[#This Row],[Program Entreg Mes]]</f>
        <v>-16</v>
      </c>
    </row>
    <row r="1051" spans="1:17">
      <c r="A1051" s="824">
        <v>69</v>
      </c>
      <c r="B1051" s="824" t="s">
        <v>2441</v>
      </c>
      <c r="C1051" s="824" t="s">
        <v>2442</v>
      </c>
      <c r="D1051" s="824" t="s">
        <v>46</v>
      </c>
      <c r="E1051" s="824" t="s">
        <v>43</v>
      </c>
      <c r="F1051" s="824">
        <v>11</v>
      </c>
      <c r="G1051" s="824" t="s">
        <v>2453</v>
      </c>
      <c r="H1051" s="824">
        <v>15</v>
      </c>
      <c r="I1051" s="824">
        <v>13</v>
      </c>
      <c r="J1051" s="824"/>
      <c r="K1051" s="825">
        <v>0.8666666666666667</v>
      </c>
      <c r="L1051" s="825"/>
      <c r="M1051" s="824">
        <v>2</v>
      </c>
      <c r="N1051" s="824"/>
      <c r="O1051" s="824"/>
      <c r="P1051" s="820">
        <f>Tabla1[[#This Row],[Ejec Real Acumu]]-Tabla1[[#This Row],[Proyec Ejec Acumul]]</f>
        <v>-13</v>
      </c>
      <c r="Q1051" s="820">
        <f>Tabla1[[#This Row],[Ejec Real Mes]]-Tabla1[[#This Row],[Program Entreg Mes]]</f>
        <v>-2</v>
      </c>
    </row>
    <row r="1052" spans="1:17">
      <c r="A1052" s="824">
        <v>70</v>
      </c>
      <c r="B1052" s="824" t="s">
        <v>2441</v>
      </c>
      <c r="C1052" s="824" t="s">
        <v>2442</v>
      </c>
      <c r="D1052" s="824" t="s">
        <v>46</v>
      </c>
      <c r="E1052" s="824" t="s">
        <v>2329</v>
      </c>
      <c r="F1052" s="824">
        <v>11</v>
      </c>
      <c r="G1052" s="824" t="s">
        <v>2453</v>
      </c>
      <c r="H1052" s="824">
        <v>3</v>
      </c>
      <c r="I1052" s="824">
        <v>3</v>
      </c>
      <c r="J1052" s="824"/>
      <c r="K1052" s="825">
        <v>1</v>
      </c>
      <c r="L1052" s="825"/>
      <c r="M1052" s="824">
        <v>2</v>
      </c>
      <c r="N1052" s="824"/>
      <c r="O1052" s="824"/>
      <c r="P1052" s="820">
        <f>Tabla1[[#This Row],[Ejec Real Acumu]]-Tabla1[[#This Row],[Proyec Ejec Acumul]]</f>
        <v>-3</v>
      </c>
      <c r="Q1052" s="820">
        <f>Tabla1[[#This Row],[Ejec Real Mes]]-Tabla1[[#This Row],[Program Entreg Mes]]</f>
        <v>-2</v>
      </c>
    </row>
    <row r="1053" spans="1:17">
      <c r="A1053" s="824">
        <v>71</v>
      </c>
      <c r="B1053" s="824" t="s">
        <v>2441</v>
      </c>
      <c r="C1053" s="824" t="s">
        <v>2442</v>
      </c>
      <c r="D1053" s="824" t="s">
        <v>46</v>
      </c>
      <c r="E1053" s="824" t="s">
        <v>121</v>
      </c>
      <c r="F1053" s="824">
        <v>11</v>
      </c>
      <c r="G1053" s="824" t="s">
        <v>2453</v>
      </c>
      <c r="H1053" s="824">
        <v>1</v>
      </c>
      <c r="I1053" s="824">
        <v>1</v>
      </c>
      <c r="J1053" s="824"/>
      <c r="K1053" s="825">
        <v>1</v>
      </c>
      <c r="L1053" s="825"/>
      <c r="M1053" s="824">
        <v>1</v>
      </c>
      <c r="N1053" s="824"/>
      <c r="O1053" s="824"/>
      <c r="P1053" s="820">
        <f>Tabla1[[#This Row],[Ejec Real Acumu]]-Tabla1[[#This Row],[Proyec Ejec Acumul]]</f>
        <v>-1</v>
      </c>
      <c r="Q1053" s="820">
        <f>Tabla1[[#This Row],[Ejec Real Mes]]-Tabla1[[#This Row],[Program Entreg Mes]]</f>
        <v>-1</v>
      </c>
    </row>
    <row r="1054" spans="1:17">
      <c r="A1054" s="824">
        <v>72</v>
      </c>
      <c r="B1054" s="824" t="s">
        <v>2441</v>
      </c>
      <c r="C1054" s="824" t="s">
        <v>2442</v>
      </c>
      <c r="D1054" s="824" t="s">
        <v>46</v>
      </c>
      <c r="E1054" s="824" t="s">
        <v>131</v>
      </c>
      <c r="F1054" s="824">
        <v>11</v>
      </c>
      <c r="G1054" s="824" t="s">
        <v>2453</v>
      </c>
      <c r="H1054" s="824">
        <v>4</v>
      </c>
      <c r="I1054" s="824">
        <v>2</v>
      </c>
      <c r="J1054" s="824"/>
      <c r="K1054" s="825">
        <v>0.5</v>
      </c>
      <c r="L1054" s="825"/>
      <c r="M1054" s="824">
        <v>0</v>
      </c>
      <c r="N1054" s="824"/>
      <c r="O1054" s="824"/>
      <c r="P1054" s="820">
        <f>Tabla1[[#This Row],[Ejec Real Acumu]]-Tabla1[[#This Row],[Proyec Ejec Acumul]]</f>
        <v>-2</v>
      </c>
      <c r="Q1054" s="820">
        <f>Tabla1[[#This Row],[Ejec Real Mes]]-Tabla1[[#This Row],[Program Entreg Mes]]</f>
        <v>0</v>
      </c>
    </row>
    <row r="1055" spans="1:17">
      <c r="A1055" s="824">
        <v>73</v>
      </c>
      <c r="B1055" s="824" t="s">
        <v>2441</v>
      </c>
      <c r="C1055" s="824" t="s">
        <v>2442</v>
      </c>
      <c r="D1055" s="824" t="s">
        <v>46</v>
      </c>
      <c r="E1055" s="824" t="s">
        <v>2333</v>
      </c>
      <c r="F1055" s="824">
        <v>11</v>
      </c>
      <c r="G1055" s="824" t="s">
        <v>2453</v>
      </c>
      <c r="H1055" s="824">
        <v>3</v>
      </c>
      <c r="I1055" s="824">
        <v>2</v>
      </c>
      <c r="J1055" s="824"/>
      <c r="K1055" s="825">
        <v>0.66666666666666663</v>
      </c>
      <c r="L1055" s="825"/>
      <c r="M1055" s="824">
        <v>0</v>
      </c>
      <c r="N1055" s="824"/>
      <c r="O1055" s="824"/>
      <c r="P1055" s="820">
        <f>Tabla1[[#This Row],[Ejec Real Acumu]]-Tabla1[[#This Row],[Proyec Ejec Acumul]]</f>
        <v>-2</v>
      </c>
      <c r="Q1055" s="820">
        <f>Tabla1[[#This Row],[Ejec Real Mes]]-Tabla1[[#This Row],[Program Entreg Mes]]</f>
        <v>0</v>
      </c>
    </row>
    <row r="1056" spans="1:17">
      <c r="A1056" s="824">
        <v>74</v>
      </c>
      <c r="B1056" s="824" t="s">
        <v>2441</v>
      </c>
      <c r="C1056" s="824" t="s">
        <v>2442</v>
      </c>
      <c r="D1056" s="824" t="s">
        <v>46</v>
      </c>
      <c r="E1056" s="824" t="s">
        <v>2337</v>
      </c>
      <c r="F1056" s="824">
        <v>11</v>
      </c>
      <c r="G1056" s="824" t="s">
        <v>2453</v>
      </c>
      <c r="H1056" s="824">
        <v>2</v>
      </c>
      <c r="I1056" s="824">
        <v>2</v>
      </c>
      <c r="J1056" s="824"/>
      <c r="K1056" s="825">
        <v>1</v>
      </c>
      <c r="L1056" s="825"/>
      <c r="M1056" s="824">
        <v>2</v>
      </c>
      <c r="N1056" s="824"/>
      <c r="O1056" s="824"/>
      <c r="P1056" s="820">
        <f>Tabla1[[#This Row],[Ejec Real Acumu]]-Tabla1[[#This Row],[Proyec Ejec Acumul]]</f>
        <v>-2</v>
      </c>
      <c r="Q1056" s="820">
        <f>Tabla1[[#This Row],[Ejec Real Mes]]-Tabla1[[#This Row],[Program Entreg Mes]]</f>
        <v>-2</v>
      </c>
    </row>
    <row r="1057" spans="1:17">
      <c r="A1057" s="824">
        <v>75</v>
      </c>
      <c r="B1057" s="824" t="s">
        <v>2441</v>
      </c>
      <c r="C1057" s="824" t="s">
        <v>2442</v>
      </c>
      <c r="D1057" s="824" t="s">
        <v>46</v>
      </c>
      <c r="E1057" s="824" t="s">
        <v>143</v>
      </c>
      <c r="F1057" s="824">
        <v>11</v>
      </c>
      <c r="G1057" s="824" t="s">
        <v>2453</v>
      </c>
      <c r="H1057" s="824">
        <v>4</v>
      </c>
      <c r="I1057" s="824">
        <v>3</v>
      </c>
      <c r="J1057" s="824"/>
      <c r="K1057" s="825">
        <v>0.75</v>
      </c>
      <c r="L1057" s="825"/>
      <c r="M1057" s="824">
        <v>0</v>
      </c>
      <c r="N1057" s="824"/>
      <c r="O1057" s="824"/>
      <c r="P1057" s="820">
        <f>Tabla1[[#This Row],[Ejec Real Acumu]]-Tabla1[[#This Row],[Proyec Ejec Acumul]]</f>
        <v>-3</v>
      </c>
      <c r="Q1057" s="820">
        <f>Tabla1[[#This Row],[Ejec Real Mes]]-Tabla1[[#This Row],[Program Entreg Mes]]</f>
        <v>0</v>
      </c>
    </row>
    <row r="1058" spans="1:17">
      <c r="A1058" s="824">
        <v>76</v>
      </c>
      <c r="B1058" s="824" t="s">
        <v>2441</v>
      </c>
      <c r="C1058" s="824" t="s">
        <v>2442</v>
      </c>
      <c r="D1058" s="824" t="s">
        <v>46</v>
      </c>
      <c r="E1058" s="824" t="s">
        <v>2341</v>
      </c>
      <c r="F1058" s="824">
        <v>11</v>
      </c>
      <c r="G1058" s="824" t="s">
        <v>2453</v>
      </c>
      <c r="H1058" s="824">
        <v>1</v>
      </c>
      <c r="I1058" s="824">
        <v>1</v>
      </c>
      <c r="J1058" s="824"/>
      <c r="K1058" s="825">
        <v>1</v>
      </c>
      <c r="L1058" s="825"/>
      <c r="M1058" s="824">
        <v>1</v>
      </c>
      <c r="N1058" s="824"/>
      <c r="O1058" s="824"/>
      <c r="P1058" s="820">
        <f>Tabla1[[#This Row],[Ejec Real Acumu]]-Tabla1[[#This Row],[Proyec Ejec Acumul]]</f>
        <v>-1</v>
      </c>
      <c r="Q1058" s="820">
        <f>Tabla1[[#This Row],[Ejec Real Mes]]-Tabla1[[#This Row],[Program Entreg Mes]]</f>
        <v>-1</v>
      </c>
    </row>
    <row r="1059" spans="1:17">
      <c r="A1059" s="824">
        <v>77</v>
      </c>
      <c r="B1059" s="824" t="s">
        <v>2441</v>
      </c>
      <c r="C1059" s="824" t="s">
        <v>2442</v>
      </c>
      <c r="D1059" s="824" t="s">
        <v>46</v>
      </c>
      <c r="E1059" s="824" t="s">
        <v>2342</v>
      </c>
      <c r="F1059" s="824">
        <v>11</v>
      </c>
      <c r="G1059" s="824" t="s">
        <v>2453</v>
      </c>
      <c r="H1059" s="824">
        <v>10</v>
      </c>
      <c r="I1059" s="824">
        <v>8</v>
      </c>
      <c r="J1059" s="824"/>
      <c r="K1059" s="825">
        <v>0.8</v>
      </c>
      <c r="L1059" s="825"/>
      <c r="M1059" s="824">
        <v>2</v>
      </c>
      <c r="N1059" s="824"/>
      <c r="O1059" s="824"/>
      <c r="P1059" s="820">
        <f>Tabla1[[#This Row],[Ejec Real Acumu]]-Tabla1[[#This Row],[Proyec Ejec Acumul]]</f>
        <v>-8</v>
      </c>
      <c r="Q1059" s="820">
        <f>Tabla1[[#This Row],[Ejec Real Mes]]-Tabla1[[#This Row],[Program Entreg Mes]]</f>
        <v>-2</v>
      </c>
    </row>
    <row r="1060" spans="1:17">
      <c r="A1060" s="824">
        <v>78</v>
      </c>
      <c r="B1060" s="824" t="s">
        <v>2441</v>
      </c>
      <c r="C1060" s="824" t="s">
        <v>2442</v>
      </c>
      <c r="D1060" s="824" t="s">
        <v>46</v>
      </c>
      <c r="E1060" s="824" t="s">
        <v>423</v>
      </c>
      <c r="F1060" s="824">
        <v>11</v>
      </c>
      <c r="G1060" s="824" t="s">
        <v>2453</v>
      </c>
      <c r="H1060" s="824">
        <v>80</v>
      </c>
      <c r="I1060" s="824">
        <v>75</v>
      </c>
      <c r="J1060" s="824"/>
      <c r="K1060" s="825">
        <v>0.9375</v>
      </c>
      <c r="L1060" s="825"/>
      <c r="M1060" s="824">
        <v>10</v>
      </c>
      <c r="N1060" s="824"/>
      <c r="O1060" s="824"/>
      <c r="P1060" s="820">
        <f>Tabla1[[#This Row],[Ejec Real Acumu]]-Tabla1[[#This Row],[Proyec Ejec Acumul]]</f>
        <v>-75</v>
      </c>
      <c r="Q1060" s="820">
        <f>Tabla1[[#This Row],[Ejec Real Mes]]-Tabla1[[#This Row],[Program Entreg Mes]]</f>
        <v>-10</v>
      </c>
    </row>
    <row r="1061" spans="1:17">
      <c r="A1061" s="824">
        <v>79</v>
      </c>
      <c r="B1061" s="824" t="s">
        <v>2441</v>
      </c>
      <c r="C1061" s="824" t="s">
        <v>2442</v>
      </c>
      <c r="D1061" s="824" t="s">
        <v>46</v>
      </c>
      <c r="E1061" s="824" t="s">
        <v>429</v>
      </c>
      <c r="F1061" s="824">
        <v>11</v>
      </c>
      <c r="G1061" s="824" t="s">
        <v>2453</v>
      </c>
      <c r="H1061" s="824">
        <v>2</v>
      </c>
      <c r="I1061" s="824">
        <v>1</v>
      </c>
      <c r="J1061" s="824"/>
      <c r="K1061" s="825">
        <v>0.5</v>
      </c>
      <c r="L1061" s="825"/>
      <c r="M1061" s="824">
        <v>0</v>
      </c>
      <c r="N1061" s="824"/>
      <c r="O1061" s="824"/>
      <c r="P1061" s="820">
        <f>Tabla1[[#This Row],[Ejec Real Acumu]]-Tabla1[[#This Row],[Proyec Ejec Acumul]]</f>
        <v>-1</v>
      </c>
      <c r="Q1061" s="820">
        <f>Tabla1[[#This Row],[Ejec Real Mes]]-Tabla1[[#This Row],[Program Entreg Mes]]</f>
        <v>0</v>
      </c>
    </row>
    <row r="1062" spans="1:17">
      <c r="A1062" s="824">
        <v>80</v>
      </c>
      <c r="B1062" s="824" t="s">
        <v>2441</v>
      </c>
      <c r="C1062" s="824" t="s">
        <v>2442</v>
      </c>
      <c r="D1062" s="824" t="s">
        <v>46</v>
      </c>
      <c r="E1062" s="824" t="s">
        <v>2358</v>
      </c>
      <c r="F1062" s="824">
        <v>11</v>
      </c>
      <c r="G1062" s="824" t="s">
        <v>2453</v>
      </c>
      <c r="H1062" s="824">
        <v>3</v>
      </c>
      <c r="I1062" s="824">
        <v>2</v>
      </c>
      <c r="J1062" s="824"/>
      <c r="K1062" s="825">
        <v>0.66666666666666663</v>
      </c>
      <c r="L1062" s="825"/>
      <c r="M1062" s="824">
        <v>2</v>
      </c>
      <c r="N1062" s="824"/>
      <c r="O1062" s="824"/>
      <c r="P1062" s="820">
        <f>Tabla1[[#This Row],[Ejec Real Acumu]]-Tabla1[[#This Row],[Proyec Ejec Acumul]]</f>
        <v>-2</v>
      </c>
      <c r="Q1062" s="820">
        <f>Tabla1[[#This Row],[Ejec Real Mes]]-Tabla1[[#This Row],[Program Entreg Mes]]</f>
        <v>-2</v>
      </c>
    </row>
    <row r="1063" spans="1:17">
      <c r="A1063" s="824">
        <v>81</v>
      </c>
      <c r="B1063" s="824" t="s">
        <v>2441</v>
      </c>
      <c r="C1063" s="824" t="s">
        <v>2442</v>
      </c>
      <c r="D1063" s="824" t="s">
        <v>46</v>
      </c>
      <c r="E1063" s="824" t="s">
        <v>526</v>
      </c>
      <c r="F1063" s="824">
        <v>11</v>
      </c>
      <c r="G1063" s="824" t="s">
        <v>2453</v>
      </c>
      <c r="H1063" s="824">
        <v>1</v>
      </c>
      <c r="I1063" s="824">
        <v>1</v>
      </c>
      <c r="J1063" s="824"/>
      <c r="K1063" s="825">
        <v>1</v>
      </c>
      <c r="L1063" s="825"/>
      <c r="M1063" s="824">
        <v>1</v>
      </c>
      <c r="N1063" s="824"/>
      <c r="O1063" s="824"/>
      <c r="P1063" s="820">
        <f>Tabla1[[#This Row],[Ejec Real Acumu]]-Tabla1[[#This Row],[Proyec Ejec Acumul]]</f>
        <v>-1</v>
      </c>
      <c r="Q1063" s="820">
        <f>Tabla1[[#This Row],[Ejec Real Mes]]-Tabla1[[#This Row],[Program Entreg Mes]]</f>
        <v>-1</v>
      </c>
    </row>
    <row r="1064" spans="1:17">
      <c r="A1064" s="824">
        <v>82</v>
      </c>
      <c r="B1064" s="824" t="s">
        <v>2441</v>
      </c>
      <c r="C1064" s="824" t="s">
        <v>2442</v>
      </c>
      <c r="D1064" s="824" t="s">
        <v>46</v>
      </c>
      <c r="E1064" s="824" t="s">
        <v>2361</v>
      </c>
      <c r="F1064" s="824">
        <v>11</v>
      </c>
      <c r="G1064" s="824" t="s">
        <v>2453</v>
      </c>
      <c r="H1064" s="824">
        <v>4</v>
      </c>
      <c r="I1064" s="824">
        <v>3</v>
      </c>
      <c r="J1064" s="824"/>
      <c r="K1064" s="825">
        <v>0.75</v>
      </c>
      <c r="L1064" s="825"/>
      <c r="M1064" s="824">
        <v>1</v>
      </c>
      <c r="N1064" s="824"/>
      <c r="O1064" s="824"/>
      <c r="P1064" s="820">
        <f>Tabla1[[#This Row],[Ejec Real Acumu]]-Tabla1[[#This Row],[Proyec Ejec Acumul]]</f>
        <v>-3</v>
      </c>
      <c r="Q1064" s="820">
        <f>Tabla1[[#This Row],[Ejec Real Mes]]-Tabla1[[#This Row],[Program Entreg Mes]]</f>
        <v>-1</v>
      </c>
    </row>
    <row r="1065" spans="1:17">
      <c r="A1065" s="824">
        <v>83</v>
      </c>
      <c r="B1065" s="824" t="s">
        <v>2441</v>
      </c>
      <c r="C1065" s="824" t="s">
        <v>2442</v>
      </c>
      <c r="D1065" s="824" t="s">
        <v>46</v>
      </c>
      <c r="E1065" s="824" t="s">
        <v>2365</v>
      </c>
      <c r="F1065" s="824">
        <v>11</v>
      </c>
      <c r="G1065" s="824" t="s">
        <v>2453</v>
      </c>
      <c r="H1065" s="824">
        <v>4</v>
      </c>
      <c r="I1065" s="824">
        <v>4</v>
      </c>
      <c r="J1065" s="824"/>
      <c r="K1065" s="825">
        <v>1</v>
      </c>
      <c r="L1065" s="825"/>
      <c r="M1065" s="824">
        <v>0</v>
      </c>
      <c r="N1065" s="824"/>
      <c r="O1065" s="824"/>
      <c r="P1065" s="820">
        <f>Tabla1[[#This Row],[Ejec Real Acumu]]-Tabla1[[#This Row],[Proyec Ejec Acumul]]</f>
        <v>-4</v>
      </c>
      <c r="Q1065" s="820">
        <f>Tabla1[[#This Row],[Ejec Real Mes]]-Tabla1[[#This Row],[Program Entreg Mes]]</f>
        <v>0</v>
      </c>
    </row>
    <row r="1066" spans="1:17">
      <c r="A1066" s="824">
        <v>84</v>
      </c>
      <c r="B1066" s="824" t="s">
        <v>2441</v>
      </c>
      <c r="C1066" s="824" t="s">
        <v>2442</v>
      </c>
      <c r="D1066" s="824" t="s">
        <v>46</v>
      </c>
      <c r="E1066" s="824" t="s">
        <v>2370</v>
      </c>
      <c r="F1066" s="824">
        <v>11</v>
      </c>
      <c r="G1066" s="824" t="s">
        <v>2453</v>
      </c>
      <c r="H1066" s="824">
        <v>6</v>
      </c>
      <c r="I1066" s="824">
        <v>5</v>
      </c>
      <c r="J1066" s="824"/>
      <c r="K1066" s="825">
        <v>0.83333333333333337</v>
      </c>
      <c r="L1066" s="825"/>
      <c r="M1066" s="824">
        <v>0</v>
      </c>
      <c r="N1066" s="824"/>
      <c r="O1066" s="824"/>
      <c r="P1066" s="820">
        <f>Tabla1[[#This Row],[Ejec Real Acumu]]-Tabla1[[#This Row],[Proyec Ejec Acumul]]</f>
        <v>-5</v>
      </c>
      <c r="Q1066" s="820">
        <f>Tabla1[[#This Row],[Ejec Real Mes]]-Tabla1[[#This Row],[Program Entreg Mes]]</f>
        <v>0</v>
      </c>
    </row>
    <row r="1067" spans="1:17">
      <c r="A1067" s="824">
        <v>85</v>
      </c>
      <c r="B1067" s="824" t="s">
        <v>2441</v>
      </c>
      <c r="C1067" s="824" t="s">
        <v>2442</v>
      </c>
      <c r="D1067" s="824" t="s">
        <v>46</v>
      </c>
      <c r="E1067" s="824" t="s">
        <v>573</v>
      </c>
      <c r="F1067" s="824">
        <v>11</v>
      </c>
      <c r="G1067" s="824" t="s">
        <v>2453</v>
      </c>
      <c r="H1067" s="824">
        <v>6</v>
      </c>
      <c r="I1067" s="824">
        <v>5</v>
      </c>
      <c r="J1067" s="824"/>
      <c r="K1067" s="825">
        <v>0.83333333333333337</v>
      </c>
      <c r="L1067" s="825"/>
      <c r="M1067" s="824">
        <v>0</v>
      </c>
      <c r="N1067" s="824"/>
      <c r="O1067" s="824"/>
      <c r="P1067" s="820">
        <f>Tabla1[[#This Row],[Ejec Real Acumu]]-Tabla1[[#This Row],[Proyec Ejec Acumul]]</f>
        <v>-5</v>
      </c>
      <c r="Q1067" s="820">
        <f>Tabla1[[#This Row],[Ejec Real Mes]]-Tabla1[[#This Row],[Program Entreg Mes]]</f>
        <v>0</v>
      </c>
    </row>
    <row r="1068" spans="1:17">
      <c r="A1068" s="824">
        <v>86</v>
      </c>
      <c r="B1068" s="824" t="s">
        <v>2441</v>
      </c>
      <c r="C1068" s="824" t="s">
        <v>2442</v>
      </c>
      <c r="D1068" s="824" t="s">
        <v>46</v>
      </c>
      <c r="E1068" s="824" t="s">
        <v>583</v>
      </c>
      <c r="F1068" s="824">
        <v>11</v>
      </c>
      <c r="G1068" s="824" t="s">
        <v>2453</v>
      </c>
      <c r="H1068" s="824">
        <v>6</v>
      </c>
      <c r="I1068" s="824">
        <v>4</v>
      </c>
      <c r="J1068" s="824"/>
      <c r="K1068" s="825">
        <v>0.66666666666666663</v>
      </c>
      <c r="L1068" s="825"/>
      <c r="M1068" s="824">
        <v>2</v>
      </c>
      <c r="N1068" s="824"/>
      <c r="O1068" s="824"/>
      <c r="P1068" s="820">
        <f>Tabla1[[#This Row],[Ejec Real Acumu]]-Tabla1[[#This Row],[Proyec Ejec Acumul]]</f>
        <v>-4</v>
      </c>
      <c r="Q1068" s="820">
        <f>Tabla1[[#This Row],[Ejec Real Mes]]-Tabla1[[#This Row],[Program Entreg Mes]]</f>
        <v>-2</v>
      </c>
    </row>
    <row r="1069" spans="1:17">
      <c r="A1069" s="824">
        <v>87</v>
      </c>
      <c r="B1069" s="824" t="s">
        <v>2441</v>
      </c>
      <c r="C1069" s="824" t="s">
        <v>2442</v>
      </c>
      <c r="D1069" s="824" t="s">
        <v>764</v>
      </c>
      <c r="E1069" s="824" t="s">
        <v>872</v>
      </c>
      <c r="F1069" s="824">
        <v>11</v>
      </c>
      <c r="G1069" s="824" t="s">
        <v>2453</v>
      </c>
      <c r="H1069" s="824">
        <v>25</v>
      </c>
      <c r="I1069" s="824">
        <v>18</v>
      </c>
      <c r="J1069" s="824"/>
      <c r="K1069" s="825">
        <v>0.72</v>
      </c>
      <c r="L1069" s="825"/>
      <c r="M1069" s="824">
        <v>2</v>
      </c>
      <c r="N1069" s="824"/>
      <c r="O1069" s="824"/>
      <c r="P1069" s="820">
        <f>Tabla1[[#This Row],[Ejec Real Acumu]]-Tabla1[[#This Row],[Proyec Ejec Acumul]]</f>
        <v>-18</v>
      </c>
      <c r="Q1069" s="820">
        <f>Tabla1[[#This Row],[Ejec Real Mes]]-Tabla1[[#This Row],[Program Entreg Mes]]</f>
        <v>-2</v>
      </c>
    </row>
    <row r="1070" spans="1:17">
      <c r="A1070" s="824">
        <v>88</v>
      </c>
      <c r="B1070" s="824" t="s">
        <v>2441</v>
      </c>
      <c r="C1070" s="824" t="s">
        <v>2442</v>
      </c>
      <c r="D1070" s="824" t="s">
        <v>764</v>
      </c>
      <c r="E1070" s="824" t="s">
        <v>2381</v>
      </c>
      <c r="F1070" s="824">
        <v>11</v>
      </c>
      <c r="G1070" s="824" t="s">
        <v>2453</v>
      </c>
      <c r="H1070" s="824">
        <v>7</v>
      </c>
      <c r="I1070" s="824">
        <v>4</v>
      </c>
      <c r="J1070" s="824"/>
      <c r="K1070" s="825">
        <v>0.5714285714285714</v>
      </c>
      <c r="L1070" s="825"/>
      <c r="M1070" s="824">
        <v>2</v>
      </c>
      <c r="N1070" s="824"/>
      <c r="O1070" s="824"/>
      <c r="P1070" s="820">
        <f>Tabla1[[#This Row],[Ejec Real Acumu]]-Tabla1[[#This Row],[Proyec Ejec Acumul]]</f>
        <v>-4</v>
      </c>
      <c r="Q1070" s="820">
        <f>Tabla1[[#This Row],[Ejec Real Mes]]-Tabla1[[#This Row],[Program Entreg Mes]]</f>
        <v>-2</v>
      </c>
    </row>
    <row r="1071" spans="1:17">
      <c r="A1071" s="824">
        <v>89</v>
      </c>
      <c r="B1071" s="824" t="s">
        <v>2441</v>
      </c>
      <c r="C1071" s="824" t="s">
        <v>2442</v>
      </c>
      <c r="D1071" s="824" t="s">
        <v>764</v>
      </c>
      <c r="E1071" s="824" t="s">
        <v>2385</v>
      </c>
      <c r="F1071" s="824">
        <v>11</v>
      </c>
      <c r="G1071" s="824" t="s">
        <v>2453</v>
      </c>
      <c r="H1071" s="824">
        <v>12</v>
      </c>
      <c r="I1071" s="824">
        <v>11</v>
      </c>
      <c r="J1071" s="824"/>
      <c r="K1071" s="825">
        <v>0.91666666666666663</v>
      </c>
      <c r="L1071" s="825"/>
      <c r="M1071" s="824">
        <v>0</v>
      </c>
      <c r="N1071" s="824"/>
      <c r="O1071" s="824"/>
      <c r="P1071" s="820">
        <f>Tabla1[[#This Row],[Ejec Real Acumu]]-Tabla1[[#This Row],[Proyec Ejec Acumul]]</f>
        <v>-11</v>
      </c>
      <c r="Q1071" s="820">
        <f>Tabla1[[#This Row],[Ejec Real Mes]]-Tabla1[[#This Row],[Program Entreg Mes]]</f>
        <v>0</v>
      </c>
    </row>
    <row r="1072" spans="1:17">
      <c r="A1072" s="824">
        <v>90</v>
      </c>
      <c r="B1072" s="824" t="s">
        <v>2441</v>
      </c>
      <c r="C1072" s="824" t="s">
        <v>2442</v>
      </c>
      <c r="D1072" s="824" t="s">
        <v>764</v>
      </c>
      <c r="E1072" s="824" t="s">
        <v>2392</v>
      </c>
      <c r="F1072" s="824">
        <v>11</v>
      </c>
      <c r="G1072" s="824" t="s">
        <v>2453</v>
      </c>
      <c r="H1072" s="824">
        <v>32</v>
      </c>
      <c r="I1072" s="824">
        <v>29</v>
      </c>
      <c r="J1072" s="824"/>
      <c r="K1072" s="825">
        <v>0.90625</v>
      </c>
      <c r="L1072" s="825"/>
      <c r="M1072" s="824">
        <v>3</v>
      </c>
      <c r="N1072" s="824"/>
      <c r="O1072" s="824"/>
      <c r="P1072" s="820">
        <f>Tabla1[[#This Row],[Ejec Real Acumu]]-Tabla1[[#This Row],[Proyec Ejec Acumul]]</f>
        <v>-29</v>
      </c>
      <c r="Q1072" s="820">
        <f>Tabla1[[#This Row],[Ejec Real Mes]]-Tabla1[[#This Row],[Program Entreg Mes]]</f>
        <v>-3</v>
      </c>
    </row>
    <row r="1073" spans="1:17">
      <c r="A1073" s="824">
        <v>91</v>
      </c>
      <c r="B1073" s="824" t="s">
        <v>2441</v>
      </c>
      <c r="C1073" s="824" t="s">
        <v>2442</v>
      </c>
      <c r="D1073" s="824" t="s">
        <v>764</v>
      </c>
      <c r="E1073" s="824" t="s">
        <v>2398</v>
      </c>
      <c r="F1073" s="824">
        <v>11</v>
      </c>
      <c r="G1073" s="824" t="s">
        <v>2453</v>
      </c>
      <c r="H1073" s="824">
        <v>4</v>
      </c>
      <c r="I1073" s="824">
        <v>3</v>
      </c>
      <c r="J1073" s="824"/>
      <c r="K1073" s="825">
        <v>0.75</v>
      </c>
      <c r="L1073" s="825"/>
      <c r="M1073" s="824">
        <v>0</v>
      </c>
      <c r="N1073" s="824"/>
      <c r="O1073" s="824"/>
      <c r="P1073" s="820">
        <f>Tabla1[[#This Row],[Ejec Real Acumu]]-Tabla1[[#This Row],[Proyec Ejec Acumul]]</f>
        <v>-3</v>
      </c>
      <c r="Q1073" s="820">
        <f>Tabla1[[#This Row],[Ejec Real Mes]]-Tabla1[[#This Row],[Program Entreg Mes]]</f>
        <v>0</v>
      </c>
    </row>
    <row r="1074" spans="1:17">
      <c r="A1074" s="824">
        <v>92</v>
      </c>
      <c r="B1074" s="824" t="s">
        <v>2441</v>
      </c>
      <c r="C1074" s="824" t="s">
        <v>2442</v>
      </c>
      <c r="D1074" s="824" t="s">
        <v>46</v>
      </c>
      <c r="E1074" s="824" t="s">
        <v>2402</v>
      </c>
      <c r="F1074" s="824">
        <v>11</v>
      </c>
      <c r="G1074" s="824" t="s">
        <v>2453</v>
      </c>
      <c r="H1074" s="824">
        <v>1</v>
      </c>
      <c r="I1074" s="824">
        <v>0</v>
      </c>
      <c r="J1074" s="824"/>
      <c r="K1074" s="825">
        <v>0</v>
      </c>
      <c r="L1074" s="825"/>
      <c r="M1074" s="824">
        <v>0</v>
      </c>
      <c r="N1074" s="824"/>
      <c r="O1074" s="824"/>
      <c r="P1074" s="820">
        <f>Tabla1[[#This Row],[Ejec Real Acumu]]-Tabla1[[#This Row],[Proyec Ejec Acumul]]</f>
        <v>0</v>
      </c>
      <c r="Q1074" s="820">
        <f>Tabla1[[#This Row],[Ejec Real Mes]]-Tabla1[[#This Row],[Program Entreg Mes]]</f>
        <v>0</v>
      </c>
    </row>
    <row r="1075" spans="1:17">
      <c r="A1075" s="824">
        <v>93</v>
      </c>
      <c r="B1075" s="824" t="s">
        <v>2441</v>
      </c>
      <c r="C1075" s="824" t="s">
        <v>2442</v>
      </c>
      <c r="D1075" s="824" t="s">
        <v>764</v>
      </c>
      <c r="E1075" s="824" t="s">
        <v>2404</v>
      </c>
      <c r="F1075" s="824">
        <v>11</v>
      </c>
      <c r="G1075" s="824" t="s">
        <v>2453</v>
      </c>
      <c r="H1075" s="824">
        <v>4</v>
      </c>
      <c r="I1075" s="824">
        <v>3</v>
      </c>
      <c r="J1075" s="824"/>
      <c r="K1075" s="825">
        <v>0.75</v>
      </c>
      <c r="L1075" s="825"/>
      <c r="M1075" s="824">
        <v>0</v>
      </c>
      <c r="N1075" s="824"/>
      <c r="O1075" s="824"/>
      <c r="P1075" s="820">
        <f>Tabla1[[#This Row],[Ejec Real Acumu]]-Tabla1[[#This Row],[Proyec Ejec Acumul]]</f>
        <v>-3</v>
      </c>
      <c r="Q1075" s="820">
        <f>Tabla1[[#This Row],[Ejec Real Mes]]-Tabla1[[#This Row],[Program Entreg Mes]]</f>
        <v>0</v>
      </c>
    </row>
    <row r="1076" spans="1:17">
      <c r="A1076" s="824">
        <v>94</v>
      </c>
      <c r="B1076" s="824" t="s">
        <v>2441</v>
      </c>
      <c r="C1076" s="824" t="s">
        <v>2442</v>
      </c>
      <c r="D1076" s="824" t="s">
        <v>46</v>
      </c>
      <c r="E1076" s="824" t="s">
        <v>2409</v>
      </c>
      <c r="F1076" s="824">
        <v>11</v>
      </c>
      <c r="G1076" s="824" t="s">
        <v>2453</v>
      </c>
      <c r="H1076" s="824">
        <v>4</v>
      </c>
      <c r="I1076" s="824">
        <v>3</v>
      </c>
      <c r="J1076" s="824"/>
      <c r="K1076" s="825">
        <v>0.75</v>
      </c>
      <c r="L1076" s="825"/>
      <c r="M1076" s="824">
        <v>0</v>
      </c>
      <c r="N1076" s="824"/>
      <c r="O1076" s="824"/>
      <c r="P1076" s="820">
        <f>Tabla1[[#This Row],[Ejec Real Acumu]]-Tabla1[[#This Row],[Proyec Ejec Acumul]]</f>
        <v>-3</v>
      </c>
      <c r="Q1076" s="820">
        <f>Tabla1[[#This Row],[Ejec Real Mes]]-Tabla1[[#This Row],[Program Entreg Mes]]</f>
        <v>0</v>
      </c>
    </row>
    <row r="1077" spans="1:17">
      <c r="A1077" s="824">
        <v>95</v>
      </c>
      <c r="B1077" s="824" t="s">
        <v>2441</v>
      </c>
      <c r="C1077" s="824" t="s">
        <v>2442</v>
      </c>
      <c r="D1077" s="824" t="s">
        <v>688</v>
      </c>
      <c r="E1077" s="824" t="s">
        <v>2413</v>
      </c>
      <c r="F1077" s="824">
        <v>11</v>
      </c>
      <c r="G1077" s="824" t="s">
        <v>2453</v>
      </c>
      <c r="H1077" s="824">
        <v>4</v>
      </c>
      <c r="I1077" s="824">
        <v>3</v>
      </c>
      <c r="J1077" s="824"/>
      <c r="K1077" s="825">
        <v>0.75</v>
      </c>
      <c r="L1077" s="825"/>
      <c r="M1077" s="824">
        <v>0</v>
      </c>
      <c r="N1077" s="824"/>
      <c r="O1077" s="824"/>
      <c r="P1077" s="820">
        <f>Tabla1[[#This Row],[Ejec Real Acumu]]-Tabla1[[#This Row],[Proyec Ejec Acumul]]</f>
        <v>-3</v>
      </c>
      <c r="Q1077" s="820">
        <f>Tabla1[[#This Row],[Ejec Real Mes]]-Tabla1[[#This Row],[Program Entreg Mes]]</f>
        <v>0</v>
      </c>
    </row>
    <row r="1078" spans="1:17">
      <c r="A1078" s="824">
        <v>96</v>
      </c>
      <c r="B1078" s="824" t="s">
        <v>2441</v>
      </c>
      <c r="C1078" s="824" t="s">
        <v>2442</v>
      </c>
      <c r="D1078" s="824" t="s">
        <v>68</v>
      </c>
      <c r="E1078" s="824" t="s">
        <v>2416</v>
      </c>
      <c r="F1078" s="824">
        <v>11</v>
      </c>
      <c r="G1078" s="824" t="s">
        <v>2453</v>
      </c>
      <c r="H1078" s="824">
        <v>4</v>
      </c>
      <c r="I1078" s="824">
        <v>3</v>
      </c>
      <c r="J1078" s="824"/>
      <c r="K1078" s="825">
        <v>0.75</v>
      </c>
      <c r="L1078" s="825"/>
      <c r="M1078" s="824">
        <v>0</v>
      </c>
      <c r="N1078" s="824"/>
      <c r="O1078" s="824"/>
      <c r="P1078" s="820">
        <f>Tabla1[[#This Row],[Ejec Real Acumu]]-Tabla1[[#This Row],[Proyec Ejec Acumul]]</f>
        <v>-3</v>
      </c>
      <c r="Q1078" s="820">
        <f>Tabla1[[#This Row],[Ejec Real Mes]]-Tabla1[[#This Row],[Program Entreg Mes]]</f>
        <v>0</v>
      </c>
    </row>
    <row r="1079" spans="1:17">
      <c r="A1079" s="824">
        <v>97</v>
      </c>
      <c r="B1079" s="824" t="s">
        <v>2441</v>
      </c>
      <c r="C1079" s="824" t="s">
        <v>2442</v>
      </c>
      <c r="D1079" s="824" t="s">
        <v>688</v>
      </c>
      <c r="E1079" s="824" t="s">
        <v>2421</v>
      </c>
      <c r="F1079" s="824">
        <v>11</v>
      </c>
      <c r="G1079" s="824" t="s">
        <v>2453</v>
      </c>
      <c r="H1079" s="824">
        <v>4</v>
      </c>
      <c r="I1079" s="824">
        <v>3</v>
      </c>
      <c r="J1079" s="824"/>
      <c r="K1079" s="825">
        <v>0.75</v>
      </c>
      <c r="L1079" s="825"/>
      <c r="M1079" s="824">
        <v>0</v>
      </c>
      <c r="N1079" s="824"/>
      <c r="O1079" s="824"/>
      <c r="P1079" s="820">
        <f>Tabla1[[#This Row],[Ejec Real Acumu]]-Tabla1[[#This Row],[Proyec Ejec Acumul]]</f>
        <v>-3</v>
      </c>
      <c r="Q1079" s="820">
        <f>Tabla1[[#This Row],[Ejec Real Mes]]-Tabla1[[#This Row],[Program Entreg Mes]]</f>
        <v>0</v>
      </c>
    </row>
    <row r="1080" spans="1:17">
      <c r="A1080" s="824">
        <v>98</v>
      </c>
      <c r="B1080" s="824" t="s">
        <v>2441</v>
      </c>
      <c r="C1080" s="824" t="s">
        <v>2442</v>
      </c>
      <c r="D1080" s="824" t="s">
        <v>68</v>
      </c>
      <c r="E1080" s="824" t="s">
        <v>2422</v>
      </c>
      <c r="F1080" s="824">
        <v>11</v>
      </c>
      <c r="G1080" s="824" t="s">
        <v>2453</v>
      </c>
      <c r="H1080" s="824">
        <v>2</v>
      </c>
      <c r="I1080" s="824">
        <v>2</v>
      </c>
      <c r="J1080" s="824"/>
      <c r="K1080" s="825">
        <v>1</v>
      </c>
      <c r="L1080" s="825"/>
      <c r="M1080" s="824">
        <v>2</v>
      </c>
      <c r="N1080" s="824"/>
      <c r="O1080" s="824"/>
      <c r="P1080" s="820">
        <f>Tabla1[[#This Row],[Ejec Real Acumu]]-Tabla1[[#This Row],[Proyec Ejec Acumul]]</f>
        <v>-2</v>
      </c>
      <c r="Q1080" s="820">
        <f>Tabla1[[#This Row],[Ejec Real Mes]]-Tabla1[[#This Row],[Program Entreg Mes]]</f>
        <v>-2</v>
      </c>
    </row>
    <row r="1081" spans="1:17">
      <c r="A1081" s="824">
        <v>1</v>
      </c>
      <c r="B1081" s="824" t="s">
        <v>2441</v>
      </c>
      <c r="C1081" s="824" t="s">
        <v>2442</v>
      </c>
      <c r="D1081" s="824" t="s">
        <v>63</v>
      </c>
      <c r="E1081" s="824" t="s">
        <v>2112</v>
      </c>
      <c r="F1081" s="824">
        <v>12</v>
      </c>
      <c r="G1081" s="824" t="s">
        <v>2454</v>
      </c>
      <c r="H1081" s="824">
        <v>1</v>
      </c>
      <c r="I1081" s="824">
        <v>1</v>
      </c>
      <c r="J1081" s="824"/>
      <c r="K1081" s="825">
        <v>1</v>
      </c>
      <c r="L1081" s="825"/>
      <c r="M1081" s="824">
        <v>1</v>
      </c>
      <c r="N1081" s="824"/>
      <c r="O1081" s="824"/>
      <c r="P1081" s="820">
        <f>Tabla1[[#This Row],[Ejec Real Acumu]]-Tabla1[[#This Row],[Proyec Ejec Acumul]]</f>
        <v>-1</v>
      </c>
      <c r="Q1081" s="820">
        <f>Tabla1[[#This Row],[Ejec Real Mes]]-Tabla1[[#This Row],[Program Entreg Mes]]</f>
        <v>-1</v>
      </c>
    </row>
    <row r="1082" spans="1:17">
      <c r="A1082" s="824">
        <v>2</v>
      </c>
      <c r="B1082" s="824" t="s">
        <v>2441</v>
      </c>
      <c r="C1082" s="824" t="s">
        <v>2442</v>
      </c>
      <c r="D1082" s="824" t="s">
        <v>63</v>
      </c>
      <c r="E1082" s="824" t="s">
        <v>108</v>
      </c>
      <c r="F1082" s="824">
        <v>12</v>
      </c>
      <c r="G1082" s="824" t="s">
        <v>2454</v>
      </c>
      <c r="H1082" s="824">
        <v>1</v>
      </c>
      <c r="I1082" s="824">
        <v>1</v>
      </c>
      <c r="J1082" s="824"/>
      <c r="K1082" s="825">
        <v>1</v>
      </c>
      <c r="L1082" s="825"/>
      <c r="M1082" s="824">
        <v>1</v>
      </c>
      <c r="N1082" s="824"/>
      <c r="O1082" s="824"/>
      <c r="P1082" s="820">
        <f>Tabla1[[#This Row],[Ejec Real Acumu]]-Tabla1[[#This Row],[Proyec Ejec Acumul]]</f>
        <v>-1</v>
      </c>
      <c r="Q1082" s="820">
        <f>Tabla1[[#This Row],[Ejec Real Mes]]-Tabla1[[#This Row],[Program Entreg Mes]]</f>
        <v>-1</v>
      </c>
    </row>
    <row r="1083" spans="1:17">
      <c r="A1083" s="824">
        <v>3</v>
      </c>
      <c r="B1083" s="824" t="s">
        <v>2441</v>
      </c>
      <c r="C1083" s="824" t="s">
        <v>2442</v>
      </c>
      <c r="D1083" s="824" t="s">
        <v>63</v>
      </c>
      <c r="E1083" s="824" t="s">
        <v>2114</v>
      </c>
      <c r="F1083" s="824">
        <v>12</v>
      </c>
      <c r="G1083" s="824" t="s">
        <v>2454</v>
      </c>
      <c r="H1083" s="824">
        <v>4</v>
      </c>
      <c r="I1083" s="824">
        <v>4</v>
      </c>
      <c r="J1083" s="824"/>
      <c r="K1083" s="825">
        <v>1</v>
      </c>
      <c r="L1083" s="825"/>
      <c r="M1083" s="824">
        <v>1</v>
      </c>
      <c r="N1083" s="824"/>
      <c r="O1083" s="824"/>
      <c r="P1083" s="820">
        <f>Tabla1[[#This Row],[Ejec Real Acumu]]-Tabla1[[#This Row],[Proyec Ejec Acumul]]</f>
        <v>-4</v>
      </c>
      <c r="Q1083" s="820">
        <f>Tabla1[[#This Row],[Ejec Real Mes]]-Tabla1[[#This Row],[Program Entreg Mes]]</f>
        <v>-1</v>
      </c>
    </row>
    <row r="1084" spans="1:17">
      <c r="A1084" s="824">
        <v>4</v>
      </c>
      <c r="B1084" s="824" t="s">
        <v>2441</v>
      </c>
      <c r="C1084" s="824" t="s">
        <v>2442</v>
      </c>
      <c r="D1084" s="824" t="s">
        <v>688</v>
      </c>
      <c r="E1084" s="824" t="s">
        <v>685</v>
      </c>
      <c r="F1084" s="824">
        <v>12</v>
      </c>
      <c r="G1084" s="824" t="s">
        <v>2454</v>
      </c>
      <c r="H1084" s="824">
        <v>4</v>
      </c>
      <c r="I1084" s="824">
        <v>4</v>
      </c>
      <c r="J1084" s="824"/>
      <c r="K1084" s="825">
        <v>1</v>
      </c>
      <c r="L1084" s="825"/>
      <c r="M1084" s="824">
        <v>1</v>
      </c>
      <c r="N1084" s="824"/>
      <c r="O1084" s="824"/>
      <c r="P1084" s="820">
        <f>Tabla1[[#This Row],[Ejec Real Acumu]]-Tabla1[[#This Row],[Proyec Ejec Acumul]]</f>
        <v>-4</v>
      </c>
      <c r="Q1084" s="820">
        <f>Tabla1[[#This Row],[Ejec Real Mes]]-Tabla1[[#This Row],[Program Entreg Mes]]</f>
        <v>-1</v>
      </c>
    </row>
    <row r="1085" spans="1:17">
      <c r="A1085" s="824">
        <v>5</v>
      </c>
      <c r="B1085" s="824" t="s">
        <v>2441</v>
      </c>
      <c r="C1085" s="824" t="s">
        <v>2442</v>
      </c>
      <c r="D1085" s="824" t="s">
        <v>688</v>
      </c>
      <c r="E1085" s="824" t="s">
        <v>695</v>
      </c>
      <c r="F1085" s="824">
        <v>12</v>
      </c>
      <c r="G1085" s="824" t="s">
        <v>2454</v>
      </c>
      <c r="H1085" s="824">
        <v>2</v>
      </c>
      <c r="I1085" s="824">
        <v>2</v>
      </c>
      <c r="J1085" s="824"/>
      <c r="K1085" s="825">
        <v>1</v>
      </c>
      <c r="L1085" s="825"/>
      <c r="M1085" s="824">
        <v>1</v>
      </c>
      <c r="N1085" s="824"/>
      <c r="O1085" s="824"/>
      <c r="P1085" s="820">
        <f>Tabla1[[#This Row],[Ejec Real Acumu]]-Tabla1[[#This Row],[Proyec Ejec Acumul]]</f>
        <v>-2</v>
      </c>
      <c r="Q1085" s="820">
        <f>Tabla1[[#This Row],[Ejec Real Mes]]-Tabla1[[#This Row],[Program Entreg Mes]]</f>
        <v>-1</v>
      </c>
    </row>
    <row r="1086" spans="1:17">
      <c r="A1086" s="824">
        <v>6</v>
      </c>
      <c r="B1086" s="824" t="s">
        <v>2441</v>
      </c>
      <c r="C1086" s="824" t="s">
        <v>2442</v>
      </c>
      <c r="D1086" s="824" t="s">
        <v>688</v>
      </c>
      <c r="E1086" s="824" t="s">
        <v>700</v>
      </c>
      <c r="F1086" s="824">
        <v>12</v>
      </c>
      <c r="G1086" s="824" t="s">
        <v>2454</v>
      </c>
      <c r="H1086" s="824">
        <v>2</v>
      </c>
      <c r="I1086" s="824">
        <v>2</v>
      </c>
      <c r="J1086" s="824"/>
      <c r="K1086" s="825">
        <v>1</v>
      </c>
      <c r="L1086" s="825"/>
      <c r="M1086" s="824">
        <v>1</v>
      </c>
      <c r="N1086" s="824"/>
      <c r="O1086" s="824"/>
      <c r="P1086" s="820">
        <f>Tabla1[[#This Row],[Ejec Real Acumu]]-Tabla1[[#This Row],[Proyec Ejec Acumul]]</f>
        <v>-2</v>
      </c>
      <c r="Q1086" s="820">
        <f>Tabla1[[#This Row],[Ejec Real Mes]]-Tabla1[[#This Row],[Program Entreg Mes]]</f>
        <v>-1</v>
      </c>
    </row>
    <row r="1087" spans="1:17">
      <c r="A1087" s="824">
        <v>7</v>
      </c>
      <c r="B1087" s="824" t="s">
        <v>2441</v>
      </c>
      <c r="C1087" s="824" t="s">
        <v>2442</v>
      </c>
      <c r="D1087" s="824" t="s">
        <v>688</v>
      </c>
      <c r="E1087" s="824" t="s">
        <v>2120</v>
      </c>
      <c r="F1087" s="824">
        <v>12</v>
      </c>
      <c r="G1087" s="824" t="s">
        <v>2454</v>
      </c>
      <c r="H1087" s="824">
        <v>47</v>
      </c>
      <c r="I1087" s="824">
        <v>47</v>
      </c>
      <c r="J1087" s="824"/>
      <c r="K1087" s="825">
        <v>1</v>
      </c>
      <c r="L1087" s="825"/>
      <c r="M1087" s="824">
        <v>4</v>
      </c>
      <c r="N1087" s="824"/>
      <c r="O1087" s="824"/>
      <c r="P1087" s="820">
        <f>Tabla1[[#This Row],[Ejec Real Acumu]]-Tabla1[[#This Row],[Proyec Ejec Acumul]]</f>
        <v>-47</v>
      </c>
      <c r="Q1087" s="820">
        <f>Tabla1[[#This Row],[Ejec Real Mes]]-Tabla1[[#This Row],[Program Entreg Mes]]</f>
        <v>-4</v>
      </c>
    </row>
    <row r="1088" spans="1:17">
      <c r="A1088" s="824">
        <v>8</v>
      </c>
      <c r="B1088" s="824" t="s">
        <v>2441</v>
      </c>
      <c r="C1088" s="824" t="s">
        <v>2442</v>
      </c>
      <c r="D1088" s="824" t="s">
        <v>688</v>
      </c>
      <c r="E1088" s="824" t="s">
        <v>711</v>
      </c>
      <c r="F1088" s="824">
        <v>12</v>
      </c>
      <c r="G1088" s="824" t="s">
        <v>2454</v>
      </c>
      <c r="H1088" s="824">
        <v>25</v>
      </c>
      <c r="I1088" s="824">
        <v>25</v>
      </c>
      <c r="J1088" s="824"/>
      <c r="K1088" s="825">
        <v>1</v>
      </c>
      <c r="L1088" s="825"/>
      <c r="M1088" s="824">
        <v>2</v>
      </c>
      <c r="N1088" s="824"/>
      <c r="O1088" s="824"/>
      <c r="P1088" s="820">
        <f>Tabla1[[#This Row],[Ejec Real Acumu]]-Tabla1[[#This Row],[Proyec Ejec Acumul]]</f>
        <v>-25</v>
      </c>
      <c r="Q1088" s="820">
        <f>Tabla1[[#This Row],[Ejec Real Mes]]-Tabla1[[#This Row],[Program Entreg Mes]]</f>
        <v>-2</v>
      </c>
    </row>
    <row r="1089" spans="1:17">
      <c r="A1089" s="824">
        <v>9</v>
      </c>
      <c r="B1089" s="824" t="s">
        <v>2441</v>
      </c>
      <c r="C1089" s="824" t="s">
        <v>2442</v>
      </c>
      <c r="D1089" s="824" t="s">
        <v>688</v>
      </c>
      <c r="E1089" s="824" t="s">
        <v>2128</v>
      </c>
      <c r="F1089" s="824">
        <v>12</v>
      </c>
      <c r="G1089" s="824" t="s">
        <v>2454</v>
      </c>
      <c r="H1089" s="824">
        <v>4</v>
      </c>
      <c r="I1089" s="824">
        <v>4</v>
      </c>
      <c r="J1089" s="824"/>
      <c r="K1089" s="825">
        <v>1</v>
      </c>
      <c r="L1089" s="825"/>
      <c r="M1089" s="824">
        <v>1</v>
      </c>
      <c r="N1089" s="824"/>
      <c r="O1089" s="824"/>
      <c r="P1089" s="820">
        <f>Tabla1[[#This Row],[Ejec Real Acumu]]-Tabla1[[#This Row],[Proyec Ejec Acumul]]</f>
        <v>-4</v>
      </c>
      <c r="Q1089" s="820">
        <f>Tabla1[[#This Row],[Ejec Real Mes]]-Tabla1[[#This Row],[Program Entreg Mes]]</f>
        <v>-1</v>
      </c>
    </row>
    <row r="1090" spans="1:17">
      <c r="A1090" s="824">
        <v>10</v>
      </c>
      <c r="B1090" s="824" t="s">
        <v>2441</v>
      </c>
      <c r="C1090" s="824" t="s">
        <v>2442</v>
      </c>
      <c r="D1090" s="824" t="s">
        <v>688</v>
      </c>
      <c r="E1090" s="824" t="s">
        <v>2129</v>
      </c>
      <c r="F1090" s="824">
        <v>12</v>
      </c>
      <c r="G1090" s="824" t="s">
        <v>2454</v>
      </c>
      <c r="H1090" s="824">
        <v>4</v>
      </c>
      <c r="I1090" s="824">
        <v>4</v>
      </c>
      <c r="J1090" s="824"/>
      <c r="K1090" s="825">
        <v>1</v>
      </c>
      <c r="L1090" s="825"/>
      <c r="M1090" s="824">
        <v>1</v>
      </c>
      <c r="N1090" s="824"/>
      <c r="O1090" s="824"/>
      <c r="P1090" s="820">
        <f>Tabla1[[#This Row],[Ejec Real Acumu]]-Tabla1[[#This Row],[Proyec Ejec Acumul]]</f>
        <v>-4</v>
      </c>
      <c r="Q1090" s="820">
        <f>Tabla1[[#This Row],[Ejec Real Mes]]-Tabla1[[#This Row],[Program Entreg Mes]]</f>
        <v>-1</v>
      </c>
    </row>
    <row r="1091" spans="1:17">
      <c r="A1091" s="824">
        <v>11</v>
      </c>
      <c r="B1091" s="824" t="s">
        <v>2441</v>
      </c>
      <c r="C1091" s="824" t="s">
        <v>2442</v>
      </c>
      <c r="D1091" s="824" t="s">
        <v>688</v>
      </c>
      <c r="E1091" s="824" t="s">
        <v>755</v>
      </c>
      <c r="F1091" s="824">
        <v>12</v>
      </c>
      <c r="G1091" s="824" t="s">
        <v>2454</v>
      </c>
      <c r="H1091" s="824">
        <v>2</v>
      </c>
      <c r="I1091" s="824">
        <v>2</v>
      </c>
      <c r="J1091" s="824"/>
      <c r="K1091" s="825">
        <v>1</v>
      </c>
      <c r="L1091" s="825"/>
      <c r="M1091" s="824">
        <v>1</v>
      </c>
      <c r="N1091" s="824"/>
      <c r="O1091" s="824"/>
      <c r="P1091" s="820">
        <f>Tabla1[[#This Row],[Ejec Real Acumu]]-Tabla1[[#This Row],[Proyec Ejec Acumul]]</f>
        <v>-2</v>
      </c>
      <c r="Q1091" s="820">
        <f>Tabla1[[#This Row],[Ejec Real Mes]]-Tabla1[[#This Row],[Program Entreg Mes]]</f>
        <v>-1</v>
      </c>
    </row>
    <row r="1092" spans="1:17">
      <c r="A1092" s="824">
        <v>12</v>
      </c>
      <c r="B1092" s="824" t="s">
        <v>2441</v>
      </c>
      <c r="C1092" s="824" t="s">
        <v>2442</v>
      </c>
      <c r="D1092" s="824" t="s">
        <v>688</v>
      </c>
      <c r="E1092" s="824" t="s">
        <v>771</v>
      </c>
      <c r="F1092" s="824">
        <v>12</v>
      </c>
      <c r="G1092" s="824" t="s">
        <v>2454</v>
      </c>
      <c r="H1092" s="824">
        <v>448</v>
      </c>
      <c r="I1092" s="824">
        <v>448</v>
      </c>
      <c r="J1092" s="824"/>
      <c r="K1092" s="825">
        <v>1</v>
      </c>
      <c r="L1092" s="825"/>
      <c r="M1092" s="824">
        <v>46</v>
      </c>
      <c r="N1092" s="824"/>
      <c r="O1092" s="824"/>
      <c r="P1092" s="820">
        <f>Tabla1[[#This Row],[Ejec Real Acumu]]-Tabla1[[#This Row],[Proyec Ejec Acumul]]</f>
        <v>-448</v>
      </c>
      <c r="Q1092" s="820">
        <f>Tabla1[[#This Row],[Ejec Real Mes]]-Tabla1[[#This Row],[Program Entreg Mes]]</f>
        <v>-46</v>
      </c>
    </row>
    <row r="1093" spans="1:17">
      <c r="A1093" s="824">
        <v>13</v>
      </c>
      <c r="B1093" s="824" t="s">
        <v>2441</v>
      </c>
      <c r="C1093" s="824" t="s">
        <v>2442</v>
      </c>
      <c r="D1093" s="824" t="s">
        <v>688</v>
      </c>
      <c r="E1093" s="824" t="s">
        <v>989</v>
      </c>
      <c r="F1093" s="824">
        <v>12</v>
      </c>
      <c r="G1093" s="824" t="s">
        <v>2454</v>
      </c>
      <c r="H1093" s="824">
        <v>4</v>
      </c>
      <c r="I1093" s="824">
        <v>4</v>
      </c>
      <c r="J1093" s="824"/>
      <c r="K1093" s="825">
        <v>1</v>
      </c>
      <c r="L1093" s="825"/>
      <c r="M1093" s="824">
        <v>1</v>
      </c>
      <c r="N1093" s="824"/>
      <c r="O1093" s="824"/>
      <c r="P1093" s="820">
        <f>Tabla1[[#This Row],[Ejec Real Acumu]]-Tabla1[[#This Row],[Proyec Ejec Acumul]]</f>
        <v>-4</v>
      </c>
      <c r="Q1093" s="820">
        <f>Tabla1[[#This Row],[Ejec Real Mes]]-Tabla1[[#This Row],[Program Entreg Mes]]</f>
        <v>-1</v>
      </c>
    </row>
    <row r="1094" spans="1:17">
      <c r="A1094" s="824">
        <v>14</v>
      </c>
      <c r="B1094" s="824" t="s">
        <v>2441</v>
      </c>
      <c r="C1094" s="824" t="s">
        <v>2442</v>
      </c>
      <c r="D1094" s="824" t="s">
        <v>688</v>
      </c>
      <c r="E1094" s="824" t="s">
        <v>2135</v>
      </c>
      <c r="F1094" s="824">
        <v>12</v>
      </c>
      <c r="G1094" s="824" t="s">
        <v>2454</v>
      </c>
      <c r="H1094" s="824">
        <v>89</v>
      </c>
      <c r="I1094" s="824">
        <v>89</v>
      </c>
      <c r="J1094" s="824"/>
      <c r="K1094" s="825">
        <v>1</v>
      </c>
      <c r="L1094" s="825"/>
      <c r="M1094" s="824">
        <v>11</v>
      </c>
      <c r="N1094" s="824"/>
      <c r="O1094" s="824"/>
      <c r="P1094" s="820">
        <f>Tabla1[[#This Row],[Ejec Real Acumu]]-Tabla1[[#This Row],[Proyec Ejec Acumul]]</f>
        <v>-89</v>
      </c>
      <c r="Q1094" s="820">
        <f>Tabla1[[#This Row],[Ejec Real Mes]]-Tabla1[[#This Row],[Program Entreg Mes]]</f>
        <v>-11</v>
      </c>
    </row>
    <row r="1095" spans="1:17">
      <c r="A1095" s="824">
        <v>15</v>
      </c>
      <c r="B1095" s="824" t="s">
        <v>2441</v>
      </c>
      <c r="C1095" s="824" t="s">
        <v>2442</v>
      </c>
      <c r="D1095" s="824" t="s">
        <v>688</v>
      </c>
      <c r="E1095" s="824" t="s">
        <v>1003</v>
      </c>
      <c r="F1095" s="824">
        <v>12</v>
      </c>
      <c r="G1095" s="824" t="s">
        <v>2454</v>
      </c>
      <c r="H1095" s="824">
        <v>4</v>
      </c>
      <c r="I1095" s="824">
        <v>4</v>
      </c>
      <c r="J1095" s="824"/>
      <c r="K1095" s="825">
        <v>1</v>
      </c>
      <c r="L1095" s="825"/>
      <c r="M1095" s="824">
        <v>1</v>
      </c>
      <c r="N1095" s="824"/>
      <c r="O1095" s="824"/>
      <c r="P1095" s="820">
        <f>Tabla1[[#This Row],[Ejec Real Acumu]]-Tabla1[[#This Row],[Proyec Ejec Acumul]]</f>
        <v>-4</v>
      </c>
      <c r="Q1095" s="820">
        <f>Tabla1[[#This Row],[Ejec Real Mes]]-Tabla1[[#This Row],[Program Entreg Mes]]</f>
        <v>-1</v>
      </c>
    </row>
    <row r="1096" spans="1:17">
      <c r="A1096" s="824">
        <v>16</v>
      </c>
      <c r="B1096" s="824" t="s">
        <v>2441</v>
      </c>
      <c r="C1096" s="824" t="s">
        <v>2442</v>
      </c>
      <c r="D1096" s="824" t="s">
        <v>688</v>
      </c>
      <c r="E1096" s="824" t="s">
        <v>2140</v>
      </c>
      <c r="F1096" s="824">
        <v>12</v>
      </c>
      <c r="G1096" s="824" t="s">
        <v>2454</v>
      </c>
      <c r="H1096" s="824">
        <v>4</v>
      </c>
      <c r="I1096" s="824">
        <v>4</v>
      </c>
      <c r="J1096" s="824"/>
      <c r="K1096" s="825">
        <v>1</v>
      </c>
      <c r="L1096" s="825"/>
      <c r="M1096" s="824">
        <v>1</v>
      </c>
      <c r="N1096" s="824"/>
      <c r="O1096" s="824"/>
      <c r="P1096" s="820">
        <f>Tabla1[[#This Row],[Ejec Real Acumu]]-Tabla1[[#This Row],[Proyec Ejec Acumul]]</f>
        <v>-4</v>
      </c>
      <c r="Q1096" s="820">
        <f>Tabla1[[#This Row],[Ejec Real Mes]]-Tabla1[[#This Row],[Program Entreg Mes]]</f>
        <v>-1</v>
      </c>
    </row>
    <row r="1097" spans="1:17">
      <c r="A1097" s="824">
        <v>17</v>
      </c>
      <c r="B1097" s="824" t="s">
        <v>2441</v>
      </c>
      <c r="C1097" s="824" t="s">
        <v>2442</v>
      </c>
      <c r="D1097" s="824" t="s">
        <v>688</v>
      </c>
      <c r="E1097" s="824" t="s">
        <v>2143</v>
      </c>
      <c r="F1097" s="824">
        <v>12</v>
      </c>
      <c r="G1097" s="824" t="s">
        <v>2454</v>
      </c>
      <c r="H1097" s="824">
        <v>12</v>
      </c>
      <c r="I1097" s="824">
        <v>12</v>
      </c>
      <c r="J1097" s="824"/>
      <c r="K1097" s="825">
        <v>1</v>
      </c>
      <c r="L1097" s="825"/>
      <c r="M1097" s="824">
        <v>1</v>
      </c>
      <c r="N1097" s="824"/>
      <c r="O1097" s="824"/>
      <c r="P1097" s="820">
        <f>Tabla1[[#This Row],[Ejec Real Acumu]]-Tabla1[[#This Row],[Proyec Ejec Acumul]]</f>
        <v>-12</v>
      </c>
      <c r="Q1097" s="820">
        <f>Tabla1[[#This Row],[Ejec Real Mes]]-Tabla1[[#This Row],[Program Entreg Mes]]</f>
        <v>-1</v>
      </c>
    </row>
    <row r="1098" spans="1:17">
      <c r="A1098" s="824">
        <v>18</v>
      </c>
      <c r="B1098" s="824" t="s">
        <v>2441</v>
      </c>
      <c r="C1098" s="824" t="s">
        <v>2442</v>
      </c>
      <c r="D1098" s="824" t="s">
        <v>93</v>
      </c>
      <c r="E1098" s="824" t="s">
        <v>2153</v>
      </c>
      <c r="F1098" s="824">
        <v>12</v>
      </c>
      <c r="G1098" s="824" t="s">
        <v>2454</v>
      </c>
      <c r="H1098" s="824">
        <v>1</v>
      </c>
      <c r="I1098" s="824">
        <v>1</v>
      </c>
      <c r="J1098" s="824"/>
      <c r="K1098" s="825">
        <v>1</v>
      </c>
      <c r="L1098" s="825"/>
      <c r="M1098" s="824">
        <v>1</v>
      </c>
      <c r="N1098" s="824"/>
      <c r="O1098" s="824"/>
      <c r="P1098" s="820">
        <f>Tabla1[[#This Row],[Ejec Real Acumu]]-Tabla1[[#This Row],[Proyec Ejec Acumul]]</f>
        <v>-1</v>
      </c>
      <c r="Q1098" s="820">
        <f>Tabla1[[#This Row],[Ejec Real Mes]]-Tabla1[[#This Row],[Program Entreg Mes]]</f>
        <v>-1</v>
      </c>
    </row>
    <row r="1099" spans="1:17">
      <c r="A1099" s="824">
        <v>19</v>
      </c>
      <c r="B1099" s="824" t="s">
        <v>2441</v>
      </c>
      <c r="C1099" s="824" t="s">
        <v>2442</v>
      </c>
      <c r="D1099" s="824" t="s">
        <v>93</v>
      </c>
      <c r="E1099" s="824" t="s">
        <v>97</v>
      </c>
      <c r="F1099" s="824">
        <v>12</v>
      </c>
      <c r="G1099" s="824" t="s">
        <v>2454</v>
      </c>
      <c r="H1099" s="824">
        <v>2</v>
      </c>
      <c r="I1099" s="824">
        <v>2</v>
      </c>
      <c r="J1099" s="824"/>
      <c r="K1099" s="825">
        <v>1</v>
      </c>
      <c r="L1099" s="825"/>
      <c r="M1099" s="824">
        <v>0</v>
      </c>
      <c r="N1099" s="824"/>
      <c r="O1099" s="824"/>
      <c r="P1099" s="820">
        <f>Tabla1[[#This Row],[Ejec Real Acumu]]-Tabla1[[#This Row],[Proyec Ejec Acumul]]</f>
        <v>-2</v>
      </c>
      <c r="Q1099" s="820">
        <f>Tabla1[[#This Row],[Ejec Real Mes]]-Tabla1[[#This Row],[Program Entreg Mes]]</f>
        <v>0</v>
      </c>
    </row>
    <row r="1100" spans="1:17">
      <c r="A1100" s="824">
        <v>20</v>
      </c>
      <c r="B1100" s="824" t="s">
        <v>2441</v>
      </c>
      <c r="C1100" s="824" t="s">
        <v>2442</v>
      </c>
      <c r="D1100" s="824" t="s">
        <v>93</v>
      </c>
      <c r="E1100" s="824" t="s">
        <v>127</v>
      </c>
      <c r="F1100" s="824">
        <v>12</v>
      </c>
      <c r="G1100" s="824" t="s">
        <v>2454</v>
      </c>
      <c r="H1100" s="824">
        <v>7</v>
      </c>
      <c r="I1100" s="824">
        <v>7</v>
      </c>
      <c r="J1100" s="824"/>
      <c r="K1100" s="825">
        <v>1</v>
      </c>
      <c r="L1100" s="825"/>
      <c r="M1100" s="824">
        <v>0</v>
      </c>
      <c r="N1100" s="824"/>
      <c r="O1100" s="824"/>
      <c r="P1100" s="820">
        <f>Tabla1[[#This Row],[Ejec Real Acumu]]-Tabla1[[#This Row],[Proyec Ejec Acumul]]</f>
        <v>-7</v>
      </c>
      <c r="Q1100" s="820">
        <f>Tabla1[[#This Row],[Ejec Real Mes]]-Tabla1[[#This Row],[Program Entreg Mes]]</f>
        <v>0</v>
      </c>
    </row>
    <row r="1101" spans="1:17">
      <c r="A1101" s="824">
        <v>21</v>
      </c>
      <c r="B1101" s="824" t="s">
        <v>2441</v>
      </c>
      <c r="C1101" s="824" t="s">
        <v>2442</v>
      </c>
      <c r="D1101" s="824" t="s">
        <v>93</v>
      </c>
      <c r="E1101" s="824" t="s">
        <v>135</v>
      </c>
      <c r="F1101" s="824">
        <v>12</v>
      </c>
      <c r="G1101" s="824" t="s">
        <v>2454</v>
      </c>
      <c r="H1101" s="824">
        <v>6</v>
      </c>
      <c r="I1101" s="824">
        <v>6</v>
      </c>
      <c r="J1101" s="824"/>
      <c r="K1101" s="825">
        <v>1</v>
      </c>
      <c r="L1101" s="825"/>
      <c r="M1101" s="824">
        <v>2</v>
      </c>
      <c r="N1101" s="824"/>
      <c r="O1101" s="824"/>
      <c r="P1101" s="820">
        <f>Tabla1[[#This Row],[Ejec Real Acumu]]-Tabla1[[#This Row],[Proyec Ejec Acumul]]</f>
        <v>-6</v>
      </c>
      <c r="Q1101" s="820">
        <f>Tabla1[[#This Row],[Ejec Real Mes]]-Tabla1[[#This Row],[Program Entreg Mes]]</f>
        <v>-2</v>
      </c>
    </row>
    <row r="1102" spans="1:17">
      <c r="A1102" s="824">
        <v>22</v>
      </c>
      <c r="B1102" s="824" t="s">
        <v>2441</v>
      </c>
      <c r="C1102" s="824" t="s">
        <v>2442</v>
      </c>
      <c r="D1102" s="824" t="s">
        <v>93</v>
      </c>
      <c r="E1102" s="824" t="s">
        <v>157</v>
      </c>
      <c r="F1102" s="824">
        <v>12</v>
      </c>
      <c r="G1102" s="824" t="s">
        <v>2454</v>
      </c>
      <c r="H1102" s="824">
        <v>1</v>
      </c>
      <c r="I1102" s="824">
        <v>1</v>
      </c>
      <c r="J1102" s="824"/>
      <c r="K1102" s="825">
        <v>1</v>
      </c>
      <c r="L1102" s="825"/>
      <c r="M1102" s="824">
        <v>0</v>
      </c>
      <c r="N1102" s="824"/>
      <c r="O1102" s="824"/>
      <c r="P1102" s="820">
        <f>Tabla1[[#This Row],[Ejec Real Acumu]]-Tabla1[[#This Row],[Proyec Ejec Acumul]]</f>
        <v>-1</v>
      </c>
      <c r="Q1102" s="820">
        <f>Tabla1[[#This Row],[Ejec Real Mes]]-Tabla1[[#This Row],[Program Entreg Mes]]</f>
        <v>0</v>
      </c>
    </row>
    <row r="1103" spans="1:17">
      <c r="A1103" s="824">
        <v>23</v>
      </c>
      <c r="B1103" s="824" t="s">
        <v>2441</v>
      </c>
      <c r="C1103" s="824" t="s">
        <v>2442</v>
      </c>
      <c r="D1103" s="824" t="s">
        <v>93</v>
      </c>
      <c r="E1103" s="824" t="s">
        <v>902</v>
      </c>
      <c r="F1103" s="824">
        <v>12</v>
      </c>
      <c r="G1103" s="824" t="s">
        <v>2454</v>
      </c>
      <c r="H1103" s="824">
        <v>3</v>
      </c>
      <c r="I1103" s="824">
        <v>3</v>
      </c>
      <c r="J1103" s="824"/>
      <c r="K1103" s="825">
        <v>1</v>
      </c>
      <c r="L1103" s="825"/>
      <c r="M1103" s="824">
        <v>0</v>
      </c>
      <c r="N1103" s="824"/>
      <c r="O1103" s="824"/>
      <c r="P1103" s="820">
        <f>Tabla1[[#This Row],[Ejec Real Acumu]]-Tabla1[[#This Row],[Proyec Ejec Acumul]]</f>
        <v>-3</v>
      </c>
      <c r="Q1103" s="820">
        <f>Tabla1[[#This Row],[Ejec Real Mes]]-Tabla1[[#This Row],[Program Entreg Mes]]</f>
        <v>0</v>
      </c>
    </row>
    <row r="1104" spans="1:17">
      <c r="A1104" s="824">
        <v>24</v>
      </c>
      <c r="B1104" s="824" t="s">
        <v>2441</v>
      </c>
      <c r="C1104" s="824" t="s">
        <v>2442</v>
      </c>
      <c r="D1104" s="824" t="s">
        <v>93</v>
      </c>
      <c r="E1104" s="824" t="s">
        <v>2163</v>
      </c>
      <c r="F1104" s="824">
        <v>12</v>
      </c>
      <c r="G1104" s="824" t="s">
        <v>2454</v>
      </c>
      <c r="H1104" s="824">
        <v>1</v>
      </c>
      <c r="I1104" s="824">
        <v>1</v>
      </c>
      <c r="J1104" s="824"/>
      <c r="K1104" s="825">
        <v>1</v>
      </c>
      <c r="L1104" s="825"/>
      <c r="M1104" s="824">
        <v>1</v>
      </c>
      <c r="N1104" s="824"/>
      <c r="O1104" s="824"/>
      <c r="P1104" s="820">
        <f>Tabla1[[#This Row],[Ejec Real Acumu]]-Tabla1[[#This Row],[Proyec Ejec Acumul]]</f>
        <v>-1</v>
      </c>
      <c r="Q1104" s="820">
        <f>Tabla1[[#This Row],[Ejec Real Mes]]-Tabla1[[#This Row],[Program Entreg Mes]]</f>
        <v>-1</v>
      </c>
    </row>
    <row r="1105" spans="1:17">
      <c r="A1105" s="824">
        <v>25</v>
      </c>
      <c r="B1105" s="824" t="s">
        <v>2441</v>
      </c>
      <c r="C1105" s="824" t="s">
        <v>2442</v>
      </c>
      <c r="D1105" s="824" t="s">
        <v>93</v>
      </c>
      <c r="E1105" s="824" t="s">
        <v>911</v>
      </c>
      <c r="F1105" s="824">
        <v>12</v>
      </c>
      <c r="G1105" s="824" t="s">
        <v>2454</v>
      </c>
      <c r="H1105" s="824">
        <v>3</v>
      </c>
      <c r="I1105" s="824">
        <v>3</v>
      </c>
      <c r="J1105" s="824"/>
      <c r="K1105" s="825">
        <v>1</v>
      </c>
      <c r="L1105" s="825"/>
      <c r="M1105" s="824">
        <v>0</v>
      </c>
      <c r="N1105" s="824"/>
      <c r="O1105" s="824"/>
      <c r="P1105" s="820">
        <f>Tabla1[[#This Row],[Ejec Real Acumu]]-Tabla1[[#This Row],[Proyec Ejec Acumul]]</f>
        <v>-3</v>
      </c>
      <c r="Q1105" s="820">
        <f>Tabla1[[#This Row],[Ejec Real Mes]]-Tabla1[[#This Row],[Program Entreg Mes]]</f>
        <v>0</v>
      </c>
    </row>
    <row r="1106" spans="1:17">
      <c r="A1106" s="824">
        <v>26</v>
      </c>
      <c r="B1106" s="824" t="s">
        <v>2441</v>
      </c>
      <c r="C1106" s="824" t="s">
        <v>2442</v>
      </c>
      <c r="D1106" s="824" t="s">
        <v>93</v>
      </c>
      <c r="E1106" s="824" t="s">
        <v>916</v>
      </c>
      <c r="F1106" s="824">
        <v>12</v>
      </c>
      <c r="G1106" s="824" t="s">
        <v>2454</v>
      </c>
      <c r="H1106" s="824">
        <v>4</v>
      </c>
      <c r="I1106" s="824">
        <v>4</v>
      </c>
      <c r="J1106" s="824"/>
      <c r="K1106" s="825">
        <v>1</v>
      </c>
      <c r="L1106" s="825"/>
      <c r="M1106" s="824">
        <v>0</v>
      </c>
      <c r="N1106" s="824"/>
      <c r="O1106" s="824"/>
      <c r="P1106" s="820">
        <f>Tabla1[[#This Row],[Ejec Real Acumu]]-Tabla1[[#This Row],[Proyec Ejec Acumul]]</f>
        <v>-4</v>
      </c>
      <c r="Q1106" s="820">
        <f>Tabla1[[#This Row],[Ejec Real Mes]]-Tabla1[[#This Row],[Program Entreg Mes]]</f>
        <v>0</v>
      </c>
    </row>
    <row r="1107" spans="1:17">
      <c r="A1107" s="824">
        <v>27</v>
      </c>
      <c r="B1107" s="824" t="s">
        <v>2441</v>
      </c>
      <c r="C1107" s="824" t="s">
        <v>2442</v>
      </c>
      <c r="D1107" s="824" t="s">
        <v>93</v>
      </c>
      <c r="E1107" s="824" t="s">
        <v>921</v>
      </c>
      <c r="F1107" s="824">
        <v>12</v>
      </c>
      <c r="G1107" s="824" t="s">
        <v>2454</v>
      </c>
      <c r="H1107" s="824">
        <v>2</v>
      </c>
      <c r="I1107" s="824">
        <v>2</v>
      </c>
      <c r="J1107" s="824"/>
      <c r="K1107" s="825">
        <v>1</v>
      </c>
      <c r="L1107" s="825"/>
      <c r="M1107" s="824">
        <v>1</v>
      </c>
      <c r="N1107" s="824"/>
      <c r="O1107" s="824"/>
      <c r="P1107" s="820">
        <f>Tabla1[[#This Row],[Ejec Real Acumu]]-Tabla1[[#This Row],[Proyec Ejec Acumul]]</f>
        <v>-2</v>
      </c>
      <c r="Q1107" s="820">
        <f>Tabla1[[#This Row],[Ejec Real Mes]]-Tabla1[[#This Row],[Program Entreg Mes]]</f>
        <v>-1</v>
      </c>
    </row>
    <row r="1108" spans="1:17">
      <c r="A1108" s="824">
        <v>28</v>
      </c>
      <c r="B1108" s="824" t="s">
        <v>2441</v>
      </c>
      <c r="C1108" s="824" t="s">
        <v>2442</v>
      </c>
      <c r="D1108" s="824" t="s">
        <v>93</v>
      </c>
      <c r="E1108" s="824" t="s">
        <v>2172</v>
      </c>
      <c r="F1108" s="824">
        <v>12</v>
      </c>
      <c r="G1108" s="824" t="s">
        <v>2454</v>
      </c>
      <c r="H1108" s="824">
        <v>3</v>
      </c>
      <c r="I1108" s="824">
        <v>3</v>
      </c>
      <c r="J1108" s="824"/>
      <c r="K1108" s="825">
        <v>1</v>
      </c>
      <c r="L1108" s="825"/>
      <c r="M1108" s="824">
        <v>1</v>
      </c>
      <c r="N1108" s="824"/>
      <c r="O1108" s="824"/>
      <c r="P1108" s="820">
        <f>Tabla1[[#This Row],[Ejec Real Acumu]]-Tabla1[[#This Row],[Proyec Ejec Acumul]]</f>
        <v>-3</v>
      </c>
      <c r="Q1108" s="820">
        <f>Tabla1[[#This Row],[Ejec Real Mes]]-Tabla1[[#This Row],[Program Entreg Mes]]</f>
        <v>-1</v>
      </c>
    </row>
    <row r="1109" spans="1:17">
      <c r="A1109" s="824">
        <v>29</v>
      </c>
      <c r="B1109" s="824" t="s">
        <v>2441</v>
      </c>
      <c r="C1109" s="824" t="s">
        <v>2442</v>
      </c>
      <c r="D1109" s="824" t="s">
        <v>93</v>
      </c>
      <c r="E1109" s="824" t="s">
        <v>951</v>
      </c>
      <c r="F1109" s="824">
        <v>12</v>
      </c>
      <c r="G1109" s="824" t="s">
        <v>2454</v>
      </c>
      <c r="H1109" s="824">
        <v>2</v>
      </c>
      <c r="I1109" s="824">
        <v>2</v>
      </c>
      <c r="J1109" s="824"/>
      <c r="K1109" s="825">
        <v>1</v>
      </c>
      <c r="L1109" s="825"/>
      <c r="M1109" s="824">
        <v>0</v>
      </c>
      <c r="N1109" s="824"/>
      <c r="O1109" s="824"/>
      <c r="P1109" s="820">
        <f>Tabla1[[#This Row],[Ejec Real Acumu]]-Tabla1[[#This Row],[Proyec Ejec Acumul]]</f>
        <v>-2</v>
      </c>
      <c r="Q1109" s="820">
        <f>Tabla1[[#This Row],[Ejec Real Mes]]-Tabla1[[#This Row],[Program Entreg Mes]]</f>
        <v>0</v>
      </c>
    </row>
    <row r="1110" spans="1:17">
      <c r="A1110" s="824">
        <v>30</v>
      </c>
      <c r="B1110" s="824" t="s">
        <v>2441</v>
      </c>
      <c r="C1110" s="824" t="s">
        <v>2442</v>
      </c>
      <c r="D1110" s="824" t="s">
        <v>93</v>
      </c>
      <c r="E1110" s="824" t="s">
        <v>2178</v>
      </c>
      <c r="F1110" s="824">
        <v>12</v>
      </c>
      <c r="G1110" s="824" t="s">
        <v>2454</v>
      </c>
      <c r="H1110" s="824">
        <v>1</v>
      </c>
      <c r="I1110" s="824">
        <v>1</v>
      </c>
      <c r="J1110" s="824"/>
      <c r="K1110" s="825">
        <v>1</v>
      </c>
      <c r="L1110" s="825"/>
      <c r="M1110" s="824">
        <v>0</v>
      </c>
      <c r="N1110" s="824"/>
      <c r="O1110" s="824"/>
      <c r="P1110" s="820">
        <f>Tabla1[[#This Row],[Ejec Real Acumu]]-Tabla1[[#This Row],[Proyec Ejec Acumul]]</f>
        <v>-1</v>
      </c>
      <c r="Q1110" s="820">
        <f>Tabla1[[#This Row],[Ejec Real Mes]]-Tabla1[[#This Row],[Program Entreg Mes]]</f>
        <v>0</v>
      </c>
    </row>
    <row r="1111" spans="1:17">
      <c r="A1111" s="824">
        <v>31</v>
      </c>
      <c r="B1111" s="824" t="s">
        <v>2441</v>
      </c>
      <c r="C1111" s="824" t="s">
        <v>2442</v>
      </c>
      <c r="D1111" s="824" t="s">
        <v>93</v>
      </c>
      <c r="E1111" s="824" t="s">
        <v>2180</v>
      </c>
      <c r="F1111" s="824">
        <v>12</v>
      </c>
      <c r="G1111" s="824" t="s">
        <v>2454</v>
      </c>
      <c r="H1111" s="824">
        <v>69</v>
      </c>
      <c r="I1111" s="824">
        <v>69</v>
      </c>
      <c r="J1111" s="824"/>
      <c r="K1111" s="825">
        <v>1</v>
      </c>
      <c r="L1111" s="825"/>
      <c r="M1111" s="824">
        <v>25</v>
      </c>
      <c r="N1111" s="824"/>
      <c r="O1111" s="824"/>
      <c r="P1111" s="820">
        <f>Tabla1[[#This Row],[Ejec Real Acumu]]-Tabla1[[#This Row],[Proyec Ejec Acumul]]</f>
        <v>-69</v>
      </c>
      <c r="Q1111" s="820">
        <f>Tabla1[[#This Row],[Ejec Real Mes]]-Tabla1[[#This Row],[Program Entreg Mes]]</f>
        <v>-25</v>
      </c>
    </row>
    <row r="1112" spans="1:17">
      <c r="A1112" s="824">
        <v>32</v>
      </c>
      <c r="B1112" s="824" t="s">
        <v>2441</v>
      </c>
      <c r="C1112" s="824" t="s">
        <v>2442</v>
      </c>
      <c r="D1112" s="824" t="s">
        <v>93</v>
      </c>
      <c r="E1112" s="824" t="s">
        <v>2188</v>
      </c>
      <c r="F1112" s="824">
        <v>12</v>
      </c>
      <c r="G1112" s="824" t="s">
        <v>2454</v>
      </c>
      <c r="H1112" s="824">
        <v>12</v>
      </c>
      <c r="I1112" s="824">
        <v>12</v>
      </c>
      <c r="J1112" s="824"/>
      <c r="K1112" s="825">
        <v>1</v>
      </c>
      <c r="L1112" s="825"/>
      <c r="M1112" s="824">
        <v>0</v>
      </c>
      <c r="N1112" s="824"/>
      <c r="O1112" s="824"/>
      <c r="P1112" s="820">
        <f>Tabla1[[#This Row],[Ejec Real Acumu]]-Tabla1[[#This Row],[Proyec Ejec Acumul]]</f>
        <v>-12</v>
      </c>
      <c r="Q1112" s="820">
        <f>Tabla1[[#This Row],[Ejec Real Mes]]-Tabla1[[#This Row],[Program Entreg Mes]]</f>
        <v>0</v>
      </c>
    </row>
    <row r="1113" spans="1:17">
      <c r="A1113" s="824">
        <v>33</v>
      </c>
      <c r="B1113" s="824" t="s">
        <v>2441</v>
      </c>
      <c r="C1113" s="824" t="s">
        <v>2442</v>
      </c>
      <c r="D1113" s="824" t="s">
        <v>93</v>
      </c>
      <c r="E1113" s="824" t="s">
        <v>2198</v>
      </c>
      <c r="F1113" s="824">
        <v>12</v>
      </c>
      <c r="G1113" s="824" t="s">
        <v>2454</v>
      </c>
      <c r="H1113" s="824">
        <v>12</v>
      </c>
      <c r="I1113" s="824">
        <v>12</v>
      </c>
      <c r="J1113" s="824"/>
      <c r="K1113" s="825">
        <v>1</v>
      </c>
      <c r="L1113" s="825"/>
      <c r="M1113" s="824">
        <v>0</v>
      </c>
      <c r="N1113" s="824"/>
      <c r="O1113" s="824"/>
      <c r="P1113" s="820">
        <f>Tabla1[[#This Row],[Ejec Real Acumu]]-Tabla1[[#This Row],[Proyec Ejec Acumul]]</f>
        <v>-12</v>
      </c>
      <c r="Q1113" s="820">
        <f>Tabla1[[#This Row],[Ejec Real Mes]]-Tabla1[[#This Row],[Program Entreg Mes]]</f>
        <v>0</v>
      </c>
    </row>
    <row r="1114" spans="1:17">
      <c r="A1114" s="824">
        <v>34</v>
      </c>
      <c r="B1114" s="824" t="s">
        <v>2441</v>
      </c>
      <c r="C1114" s="824" t="s">
        <v>2442</v>
      </c>
      <c r="D1114" s="824" t="s">
        <v>93</v>
      </c>
      <c r="E1114" s="824" t="s">
        <v>2209</v>
      </c>
      <c r="F1114" s="824">
        <v>12</v>
      </c>
      <c r="G1114" s="824" t="s">
        <v>2454</v>
      </c>
      <c r="H1114" s="824">
        <v>1</v>
      </c>
      <c r="I1114" s="824">
        <v>1</v>
      </c>
      <c r="J1114" s="824"/>
      <c r="K1114" s="825">
        <v>1</v>
      </c>
      <c r="L1114" s="825"/>
      <c r="M1114" s="824">
        <v>1</v>
      </c>
      <c r="N1114" s="824"/>
      <c r="O1114" s="824"/>
      <c r="P1114" s="820">
        <f>Tabla1[[#This Row],[Ejec Real Acumu]]-Tabla1[[#This Row],[Proyec Ejec Acumul]]</f>
        <v>-1</v>
      </c>
      <c r="Q1114" s="820">
        <f>Tabla1[[#This Row],[Ejec Real Mes]]-Tabla1[[#This Row],[Program Entreg Mes]]</f>
        <v>-1</v>
      </c>
    </row>
    <row r="1115" spans="1:17">
      <c r="A1115" s="824">
        <v>35</v>
      </c>
      <c r="B1115" s="824" t="s">
        <v>2441</v>
      </c>
      <c r="C1115" s="824" t="s">
        <v>2442</v>
      </c>
      <c r="D1115" s="824" t="s">
        <v>93</v>
      </c>
      <c r="E1115" s="824" t="s">
        <v>2211</v>
      </c>
      <c r="F1115" s="824">
        <v>12</v>
      </c>
      <c r="G1115" s="824" t="s">
        <v>2454</v>
      </c>
      <c r="H1115" s="824">
        <v>13</v>
      </c>
      <c r="I1115" s="824">
        <v>13</v>
      </c>
      <c r="J1115" s="824"/>
      <c r="K1115" s="825">
        <v>1</v>
      </c>
      <c r="L1115" s="825"/>
      <c r="M1115" s="824">
        <v>13</v>
      </c>
      <c r="N1115" s="824"/>
      <c r="O1115" s="824"/>
      <c r="P1115" s="820">
        <f>Tabla1[[#This Row],[Ejec Real Acumu]]-Tabla1[[#This Row],[Proyec Ejec Acumul]]</f>
        <v>-13</v>
      </c>
      <c r="Q1115" s="820">
        <f>Tabla1[[#This Row],[Ejec Real Mes]]-Tabla1[[#This Row],[Program Entreg Mes]]</f>
        <v>-13</v>
      </c>
    </row>
    <row r="1116" spans="1:17">
      <c r="A1116" s="824">
        <v>36</v>
      </c>
      <c r="B1116" s="824" t="s">
        <v>2441</v>
      </c>
      <c r="C1116" s="824" t="s">
        <v>2442</v>
      </c>
      <c r="D1116" s="824" t="s">
        <v>76</v>
      </c>
      <c r="E1116" s="824" t="s">
        <v>2213</v>
      </c>
      <c r="F1116" s="824">
        <v>12</v>
      </c>
      <c r="G1116" s="824" t="s">
        <v>2454</v>
      </c>
      <c r="H1116" s="824">
        <v>3</v>
      </c>
      <c r="I1116" s="824">
        <v>3</v>
      </c>
      <c r="J1116" s="824"/>
      <c r="K1116" s="825">
        <v>1</v>
      </c>
      <c r="L1116" s="825"/>
      <c r="M1116" s="824">
        <v>1</v>
      </c>
      <c r="N1116" s="824"/>
      <c r="O1116" s="824"/>
      <c r="P1116" s="820">
        <f>Tabla1[[#This Row],[Ejec Real Acumu]]-Tabla1[[#This Row],[Proyec Ejec Acumul]]</f>
        <v>-3</v>
      </c>
      <c r="Q1116" s="820">
        <f>Tabla1[[#This Row],[Ejec Real Mes]]-Tabla1[[#This Row],[Program Entreg Mes]]</f>
        <v>-1</v>
      </c>
    </row>
    <row r="1117" spans="1:17">
      <c r="A1117" s="824">
        <v>37</v>
      </c>
      <c r="B1117" s="824" t="s">
        <v>2441</v>
      </c>
      <c r="C1117" s="824" t="s">
        <v>2442</v>
      </c>
      <c r="D1117" s="824" t="s">
        <v>76</v>
      </c>
      <c r="E1117" s="824" t="s">
        <v>2217</v>
      </c>
      <c r="F1117" s="824">
        <v>12</v>
      </c>
      <c r="G1117" s="824" t="s">
        <v>2454</v>
      </c>
      <c r="H1117" s="824">
        <v>1</v>
      </c>
      <c r="I1117" s="824">
        <v>1</v>
      </c>
      <c r="J1117" s="824"/>
      <c r="K1117" s="825">
        <v>1</v>
      </c>
      <c r="L1117" s="825"/>
      <c r="M1117" s="824">
        <v>0</v>
      </c>
      <c r="N1117" s="824"/>
      <c r="O1117" s="824"/>
      <c r="P1117" s="820">
        <f>Tabla1[[#This Row],[Ejec Real Acumu]]-Tabla1[[#This Row],[Proyec Ejec Acumul]]</f>
        <v>-1</v>
      </c>
      <c r="Q1117" s="820">
        <f>Tabla1[[#This Row],[Ejec Real Mes]]-Tabla1[[#This Row],[Program Entreg Mes]]</f>
        <v>0</v>
      </c>
    </row>
    <row r="1118" spans="1:17">
      <c r="A1118" s="824">
        <v>38</v>
      </c>
      <c r="B1118" s="824" t="s">
        <v>2441</v>
      </c>
      <c r="C1118" s="824" t="s">
        <v>2442</v>
      </c>
      <c r="D1118" s="824" t="s">
        <v>76</v>
      </c>
      <c r="E1118" s="824" t="s">
        <v>2221</v>
      </c>
      <c r="F1118" s="824">
        <v>12</v>
      </c>
      <c r="G1118" s="824" t="s">
        <v>2454</v>
      </c>
      <c r="H1118" s="824">
        <v>3</v>
      </c>
      <c r="I1118" s="824">
        <v>3</v>
      </c>
      <c r="J1118" s="824"/>
      <c r="K1118" s="825">
        <v>1</v>
      </c>
      <c r="L1118" s="825"/>
      <c r="M1118" s="824">
        <v>1</v>
      </c>
      <c r="N1118" s="824"/>
      <c r="O1118" s="824"/>
      <c r="P1118" s="820">
        <f>Tabla1[[#This Row],[Ejec Real Acumu]]-Tabla1[[#This Row],[Proyec Ejec Acumul]]</f>
        <v>-3</v>
      </c>
      <c r="Q1118" s="820">
        <f>Tabla1[[#This Row],[Ejec Real Mes]]-Tabla1[[#This Row],[Program Entreg Mes]]</f>
        <v>-1</v>
      </c>
    </row>
    <row r="1119" spans="1:17">
      <c r="A1119" s="824">
        <v>39</v>
      </c>
      <c r="B1119" s="824" t="s">
        <v>2441</v>
      </c>
      <c r="C1119" s="824" t="s">
        <v>2442</v>
      </c>
      <c r="D1119" s="824" t="s">
        <v>76</v>
      </c>
      <c r="E1119" s="824" t="s">
        <v>2226</v>
      </c>
      <c r="F1119" s="824">
        <v>12</v>
      </c>
      <c r="G1119" s="824" t="s">
        <v>2454</v>
      </c>
      <c r="H1119" s="824">
        <v>3</v>
      </c>
      <c r="I1119" s="824">
        <v>3</v>
      </c>
      <c r="J1119" s="824"/>
      <c r="K1119" s="825">
        <v>1</v>
      </c>
      <c r="L1119" s="825"/>
      <c r="M1119" s="824">
        <v>1</v>
      </c>
      <c r="N1119" s="824"/>
      <c r="O1119" s="824"/>
      <c r="P1119" s="820">
        <f>Tabla1[[#This Row],[Ejec Real Acumu]]-Tabla1[[#This Row],[Proyec Ejec Acumul]]</f>
        <v>-3</v>
      </c>
      <c r="Q1119" s="820">
        <f>Tabla1[[#This Row],[Ejec Real Mes]]-Tabla1[[#This Row],[Program Entreg Mes]]</f>
        <v>-1</v>
      </c>
    </row>
    <row r="1120" spans="1:17">
      <c r="A1120" s="824">
        <v>40</v>
      </c>
      <c r="B1120" s="824" t="s">
        <v>2441</v>
      </c>
      <c r="C1120" s="824" t="s">
        <v>2442</v>
      </c>
      <c r="D1120" s="824" t="s">
        <v>76</v>
      </c>
      <c r="E1120" s="824" t="s">
        <v>2230</v>
      </c>
      <c r="F1120" s="824">
        <v>12</v>
      </c>
      <c r="G1120" s="824" t="s">
        <v>2454</v>
      </c>
      <c r="H1120" s="824">
        <v>4</v>
      </c>
      <c r="I1120" s="824">
        <v>4</v>
      </c>
      <c r="J1120" s="824"/>
      <c r="K1120" s="825">
        <v>1</v>
      </c>
      <c r="L1120" s="825"/>
      <c r="M1120" s="824">
        <v>1</v>
      </c>
      <c r="N1120" s="824"/>
      <c r="O1120" s="824"/>
      <c r="P1120" s="820">
        <f>Tabla1[[#This Row],[Ejec Real Acumu]]-Tabla1[[#This Row],[Proyec Ejec Acumul]]</f>
        <v>-4</v>
      </c>
      <c r="Q1120" s="820">
        <f>Tabla1[[#This Row],[Ejec Real Mes]]-Tabla1[[#This Row],[Program Entreg Mes]]</f>
        <v>-1</v>
      </c>
    </row>
    <row r="1121" spans="1:17">
      <c r="A1121" s="824">
        <v>41</v>
      </c>
      <c r="B1121" s="824" t="s">
        <v>2441</v>
      </c>
      <c r="C1121" s="824" t="s">
        <v>2442</v>
      </c>
      <c r="D1121" s="824" t="s">
        <v>76</v>
      </c>
      <c r="E1121" s="824" t="s">
        <v>2234</v>
      </c>
      <c r="F1121" s="824">
        <v>12</v>
      </c>
      <c r="G1121" s="824" t="s">
        <v>2454</v>
      </c>
      <c r="H1121" s="824">
        <v>4</v>
      </c>
      <c r="I1121" s="824">
        <v>4</v>
      </c>
      <c r="J1121" s="824"/>
      <c r="K1121" s="825">
        <v>1</v>
      </c>
      <c r="L1121" s="825"/>
      <c r="M1121" s="824">
        <v>1</v>
      </c>
      <c r="N1121" s="824"/>
      <c r="O1121" s="824"/>
      <c r="P1121" s="820">
        <f>Tabla1[[#This Row],[Ejec Real Acumu]]-Tabla1[[#This Row],[Proyec Ejec Acumul]]</f>
        <v>-4</v>
      </c>
      <c r="Q1121" s="820">
        <f>Tabla1[[#This Row],[Ejec Real Mes]]-Tabla1[[#This Row],[Program Entreg Mes]]</f>
        <v>-1</v>
      </c>
    </row>
    <row r="1122" spans="1:17">
      <c r="A1122" s="824">
        <v>42</v>
      </c>
      <c r="B1122" s="824" t="s">
        <v>2441</v>
      </c>
      <c r="C1122" s="824" t="s">
        <v>2442</v>
      </c>
      <c r="D1122" s="824" t="s">
        <v>76</v>
      </c>
      <c r="E1122" s="824" t="s">
        <v>2239</v>
      </c>
      <c r="F1122" s="824">
        <v>12</v>
      </c>
      <c r="G1122" s="824" t="s">
        <v>2454</v>
      </c>
      <c r="H1122" s="824">
        <v>1</v>
      </c>
      <c r="I1122" s="824">
        <v>1</v>
      </c>
      <c r="J1122" s="824"/>
      <c r="K1122" s="825">
        <v>1</v>
      </c>
      <c r="L1122" s="825"/>
      <c r="M1122" s="824">
        <v>0</v>
      </c>
      <c r="N1122" s="824"/>
      <c r="O1122" s="824"/>
      <c r="P1122" s="820">
        <f>Tabla1[[#This Row],[Ejec Real Acumu]]-Tabla1[[#This Row],[Proyec Ejec Acumul]]</f>
        <v>-1</v>
      </c>
      <c r="Q1122" s="820">
        <f>Tabla1[[#This Row],[Ejec Real Mes]]-Tabla1[[#This Row],[Program Entreg Mes]]</f>
        <v>0</v>
      </c>
    </row>
    <row r="1123" spans="1:17">
      <c r="A1123" s="824">
        <v>43</v>
      </c>
      <c r="B1123" s="824" t="s">
        <v>2441</v>
      </c>
      <c r="C1123" s="824" t="s">
        <v>2442</v>
      </c>
      <c r="D1123" s="824" t="s">
        <v>76</v>
      </c>
      <c r="E1123" s="824" t="s">
        <v>2243</v>
      </c>
      <c r="F1123" s="824">
        <v>12</v>
      </c>
      <c r="G1123" s="824" t="s">
        <v>2454</v>
      </c>
      <c r="H1123" s="824">
        <v>3</v>
      </c>
      <c r="I1123" s="824">
        <v>3</v>
      </c>
      <c r="J1123" s="824"/>
      <c r="K1123" s="825">
        <v>1</v>
      </c>
      <c r="L1123" s="825"/>
      <c r="M1123" s="824">
        <v>1</v>
      </c>
      <c r="N1123" s="824"/>
      <c r="O1123" s="824"/>
      <c r="P1123" s="820">
        <f>Tabla1[[#This Row],[Ejec Real Acumu]]-Tabla1[[#This Row],[Proyec Ejec Acumul]]</f>
        <v>-3</v>
      </c>
      <c r="Q1123" s="820">
        <f>Tabla1[[#This Row],[Ejec Real Mes]]-Tabla1[[#This Row],[Program Entreg Mes]]</f>
        <v>-1</v>
      </c>
    </row>
    <row r="1124" spans="1:17">
      <c r="A1124" s="824">
        <v>44</v>
      </c>
      <c r="B1124" s="824" t="s">
        <v>2441</v>
      </c>
      <c r="C1124" s="824" t="s">
        <v>2442</v>
      </c>
      <c r="D1124" s="824" t="s">
        <v>76</v>
      </c>
      <c r="E1124" s="824" t="s">
        <v>2247</v>
      </c>
      <c r="F1124" s="824">
        <v>12</v>
      </c>
      <c r="G1124" s="824" t="s">
        <v>2454</v>
      </c>
      <c r="H1124" s="824">
        <v>4</v>
      </c>
      <c r="I1124" s="824">
        <v>4</v>
      </c>
      <c r="J1124" s="824"/>
      <c r="K1124" s="825">
        <v>1</v>
      </c>
      <c r="L1124" s="825"/>
      <c r="M1124" s="824">
        <v>1</v>
      </c>
      <c r="N1124" s="824"/>
      <c r="O1124" s="824"/>
      <c r="P1124" s="820">
        <f>Tabla1[[#This Row],[Ejec Real Acumu]]-Tabla1[[#This Row],[Proyec Ejec Acumul]]</f>
        <v>-4</v>
      </c>
      <c r="Q1124" s="820">
        <f>Tabla1[[#This Row],[Ejec Real Mes]]-Tabla1[[#This Row],[Program Entreg Mes]]</f>
        <v>-1</v>
      </c>
    </row>
    <row r="1125" spans="1:17">
      <c r="A1125" s="824">
        <v>45</v>
      </c>
      <c r="B1125" s="824" t="s">
        <v>2441</v>
      </c>
      <c r="C1125" s="824" t="s">
        <v>2442</v>
      </c>
      <c r="D1125" s="824" t="s">
        <v>68</v>
      </c>
      <c r="E1125" s="824" t="s">
        <v>65</v>
      </c>
      <c r="F1125" s="824">
        <v>12</v>
      </c>
      <c r="G1125" s="824" t="s">
        <v>2454</v>
      </c>
      <c r="H1125" s="824">
        <v>4</v>
      </c>
      <c r="I1125" s="824">
        <v>4</v>
      </c>
      <c r="J1125" s="824"/>
      <c r="K1125" s="825">
        <v>1</v>
      </c>
      <c r="L1125" s="825"/>
      <c r="M1125" s="824">
        <v>1</v>
      </c>
      <c r="N1125" s="824"/>
      <c r="O1125" s="824"/>
      <c r="P1125" s="820">
        <f>Tabla1[[#This Row],[Ejec Real Acumu]]-Tabla1[[#This Row],[Proyec Ejec Acumul]]</f>
        <v>-4</v>
      </c>
      <c r="Q1125" s="820">
        <f>Tabla1[[#This Row],[Ejec Real Mes]]-Tabla1[[#This Row],[Program Entreg Mes]]</f>
        <v>-1</v>
      </c>
    </row>
    <row r="1126" spans="1:17">
      <c r="A1126" s="824">
        <v>46</v>
      </c>
      <c r="B1126" s="824" t="s">
        <v>2441</v>
      </c>
      <c r="C1126" s="824" t="s">
        <v>2442</v>
      </c>
      <c r="D1126" s="824" t="s">
        <v>68</v>
      </c>
      <c r="E1126" s="824" t="s">
        <v>84</v>
      </c>
      <c r="F1126" s="824">
        <v>12</v>
      </c>
      <c r="G1126" s="824" t="s">
        <v>2454</v>
      </c>
      <c r="H1126" s="824">
        <v>11</v>
      </c>
      <c r="I1126" s="824">
        <v>11</v>
      </c>
      <c r="J1126" s="824"/>
      <c r="K1126" s="825">
        <v>1</v>
      </c>
      <c r="L1126" s="825"/>
      <c r="M1126" s="824">
        <v>0</v>
      </c>
      <c r="N1126" s="824"/>
      <c r="O1126" s="824"/>
      <c r="P1126" s="820">
        <f>Tabla1[[#This Row],[Ejec Real Acumu]]-Tabla1[[#This Row],[Proyec Ejec Acumul]]</f>
        <v>-11</v>
      </c>
      <c r="Q1126" s="820">
        <f>Tabla1[[#This Row],[Ejec Real Mes]]-Tabla1[[#This Row],[Program Entreg Mes]]</f>
        <v>0</v>
      </c>
    </row>
    <row r="1127" spans="1:17">
      <c r="A1127" s="824">
        <v>47</v>
      </c>
      <c r="B1127" s="824" t="s">
        <v>2441</v>
      </c>
      <c r="C1127" s="824" t="s">
        <v>2442</v>
      </c>
      <c r="D1127" s="824" t="s">
        <v>68</v>
      </c>
      <c r="E1127" s="824" t="s">
        <v>105</v>
      </c>
      <c r="F1127" s="824">
        <v>12</v>
      </c>
      <c r="G1127" s="824" t="s">
        <v>2454</v>
      </c>
      <c r="H1127" s="824">
        <v>5</v>
      </c>
      <c r="I1127" s="824">
        <v>5</v>
      </c>
      <c r="J1127" s="824"/>
      <c r="K1127" s="825">
        <v>1</v>
      </c>
      <c r="L1127" s="825"/>
      <c r="M1127" s="824">
        <v>3</v>
      </c>
      <c r="N1127" s="824"/>
      <c r="O1127" s="824"/>
      <c r="P1127" s="820">
        <f>Tabla1[[#This Row],[Ejec Real Acumu]]-Tabla1[[#This Row],[Proyec Ejec Acumul]]</f>
        <v>-5</v>
      </c>
      <c r="Q1127" s="820">
        <f>Tabla1[[#This Row],[Ejec Real Mes]]-Tabla1[[#This Row],[Program Entreg Mes]]</f>
        <v>-3</v>
      </c>
    </row>
    <row r="1128" spans="1:17">
      <c r="A1128" s="824">
        <v>48</v>
      </c>
      <c r="B1128" s="824" t="s">
        <v>2441</v>
      </c>
      <c r="C1128" s="824" t="s">
        <v>2442</v>
      </c>
      <c r="D1128" s="824" t="s">
        <v>68</v>
      </c>
      <c r="E1128" s="824" t="s">
        <v>2260</v>
      </c>
      <c r="F1128" s="824">
        <v>12</v>
      </c>
      <c r="G1128" s="824" t="s">
        <v>2454</v>
      </c>
      <c r="H1128" s="824">
        <v>2</v>
      </c>
      <c r="I1128" s="824">
        <v>2</v>
      </c>
      <c r="J1128" s="824"/>
      <c r="K1128" s="825">
        <v>1</v>
      </c>
      <c r="L1128" s="825"/>
      <c r="M1128" s="824">
        <v>1</v>
      </c>
      <c r="N1128" s="824"/>
      <c r="O1128" s="824"/>
      <c r="P1128" s="820">
        <f>Tabla1[[#This Row],[Ejec Real Acumu]]-Tabla1[[#This Row],[Proyec Ejec Acumul]]</f>
        <v>-2</v>
      </c>
      <c r="Q1128" s="820">
        <f>Tabla1[[#This Row],[Ejec Real Mes]]-Tabla1[[#This Row],[Program Entreg Mes]]</f>
        <v>-1</v>
      </c>
    </row>
    <row r="1129" spans="1:17">
      <c r="A1129" s="824">
        <v>49</v>
      </c>
      <c r="B1129" s="824" t="s">
        <v>2441</v>
      </c>
      <c r="C1129" s="824" t="s">
        <v>2442</v>
      </c>
      <c r="D1129" s="824" t="s">
        <v>68</v>
      </c>
      <c r="E1129" s="824" t="s">
        <v>2263</v>
      </c>
      <c r="F1129" s="824">
        <v>12</v>
      </c>
      <c r="G1129" s="824" t="s">
        <v>2454</v>
      </c>
      <c r="H1129" s="824">
        <v>1</v>
      </c>
      <c r="I1129" s="824">
        <v>1</v>
      </c>
      <c r="J1129" s="824"/>
      <c r="K1129" s="825">
        <v>1</v>
      </c>
      <c r="L1129" s="825"/>
      <c r="M1129" s="824">
        <v>1</v>
      </c>
      <c r="N1129" s="824"/>
      <c r="O1129" s="824"/>
      <c r="P1129" s="820">
        <f>Tabla1[[#This Row],[Ejec Real Acumu]]-Tabla1[[#This Row],[Proyec Ejec Acumul]]</f>
        <v>-1</v>
      </c>
      <c r="Q1129" s="820">
        <f>Tabla1[[#This Row],[Ejec Real Mes]]-Tabla1[[#This Row],[Program Entreg Mes]]</f>
        <v>-1</v>
      </c>
    </row>
    <row r="1130" spans="1:17">
      <c r="A1130" s="824">
        <v>50</v>
      </c>
      <c r="B1130" s="824" t="s">
        <v>2441</v>
      </c>
      <c r="C1130" s="824" t="s">
        <v>2442</v>
      </c>
      <c r="D1130" s="824" t="s">
        <v>68</v>
      </c>
      <c r="E1130" s="824" t="s">
        <v>201</v>
      </c>
      <c r="F1130" s="824">
        <v>12</v>
      </c>
      <c r="G1130" s="824" t="s">
        <v>2454</v>
      </c>
      <c r="H1130" s="824">
        <v>3</v>
      </c>
      <c r="I1130" s="824">
        <v>3</v>
      </c>
      <c r="J1130" s="824"/>
      <c r="K1130" s="825">
        <v>1</v>
      </c>
      <c r="L1130" s="825"/>
      <c r="M1130" s="824">
        <v>1</v>
      </c>
      <c r="N1130" s="824"/>
      <c r="O1130" s="824"/>
      <c r="P1130" s="820">
        <f>Tabla1[[#This Row],[Ejec Real Acumu]]-Tabla1[[#This Row],[Proyec Ejec Acumul]]</f>
        <v>-3</v>
      </c>
      <c r="Q1130" s="820">
        <f>Tabla1[[#This Row],[Ejec Real Mes]]-Tabla1[[#This Row],[Program Entreg Mes]]</f>
        <v>-1</v>
      </c>
    </row>
    <row r="1131" spans="1:17">
      <c r="A1131" s="824">
        <v>51</v>
      </c>
      <c r="B1131" s="824" t="s">
        <v>2441</v>
      </c>
      <c r="C1131" s="824" t="s">
        <v>2442</v>
      </c>
      <c r="D1131" s="824" t="s">
        <v>68</v>
      </c>
      <c r="E1131" s="824" t="s">
        <v>246</v>
      </c>
      <c r="F1131" s="824">
        <v>12</v>
      </c>
      <c r="G1131" s="824" t="s">
        <v>2454</v>
      </c>
      <c r="H1131" s="824">
        <v>1</v>
      </c>
      <c r="I1131" s="824">
        <v>1</v>
      </c>
      <c r="J1131" s="824"/>
      <c r="K1131" s="825">
        <v>1</v>
      </c>
      <c r="L1131" s="825"/>
      <c r="M1131" s="824">
        <v>0</v>
      </c>
      <c r="N1131" s="824"/>
      <c r="O1131" s="824"/>
      <c r="P1131" s="820">
        <f>Tabla1[[#This Row],[Ejec Real Acumu]]-Tabla1[[#This Row],[Proyec Ejec Acumul]]</f>
        <v>-1</v>
      </c>
      <c r="Q1131" s="820">
        <f>Tabla1[[#This Row],[Ejec Real Mes]]-Tabla1[[#This Row],[Program Entreg Mes]]</f>
        <v>0</v>
      </c>
    </row>
    <row r="1132" spans="1:17">
      <c r="A1132" s="824">
        <v>52</v>
      </c>
      <c r="B1132" s="824" t="s">
        <v>2441</v>
      </c>
      <c r="C1132" s="824" t="s">
        <v>2442</v>
      </c>
      <c r="D1132" s="824" t="s">
        <v>68</v>
      </c>
      <c r="E1132" s="824" t="s">
        <v>256</v>
      </c>
      <c r="F1132" s="824">
        <v>12</v>
      </c>
      <c r="G1132" s="824" t="s">
        <v>2454</v>
      </c>
      <c r="H1132" s="824">
        <v>5</v>
      </c>
      <c r="I1132" s="824">
        <v>5</v>
      </c>
      <c r="J1132" s="824"/>
      <c r="K1132" s="825">
        <v>1</v>
      </c>
      <c r="L1132" s="825"/>
      <c r="M1132" s="824">
        <v>1</v>
      </c>
      <c r="N1132" s="824"/>
      <c r="O1132" s="824"/>
      <c r="P1132" s="820">
        <f>Tabla1[[#This Row],[Ejec Real Acumu]]-Tabla1[[#This Row],[Proyec Ejec Acumul]]</f>
        <v>-5</v>
      </c>
      <c r="Q1132" s="820">
        <f>Tabla1[[#This Row],[Ejec Real Mes]]-Tabla1[[#This Row],[Program Entreg Mes]]</f>
        <v>-1</v>
      </c>
    </row>
    <row r="1133" spans="1:17">
      <c r="A1133" s="824">
        <v>53</v>
      </c>
      <c r="B1133" s="824" t="s">
        <v>2441</v>
      </c>
      <c r="C1133" s="824" t="s">
        <v>2442</v>
      </c>
      <c r="D1133" s="824" t="s">
        <v>68</v>
      </c>
      <c r="E1133" s="824" t="s">
        <v>292</v>
      </c>
      <c r="F1133" s="824">
        <v>12</v>
      </c>
      <c r="G1133" s="824" t="s">
        <v>2454</v>
      </c>
      <c r="H1133" s="824">
        <v>6</v>
      </c>
      <c r="I1133" s="824">
        <v>6</v>
      </c>
      <c r="J1133" s="824"/>
      <c r="K1133" s="825">
        <v>1</v>
      </c>
      <c r="L1133" s="825"/>
      <c r="M1133" s="824">
        <v>2</v>
      </c>
      <c r="N1133" s="824"/>
      <c r="O1133" s="824"/>
      <c r="P1133" s="820">
        <f>Tabla1[[#This Row],[Ejec Real Acumu]]-Tabla1[[#This Row],[Proyec Ejec Acumul]]</f>
        <v>-6</v>
      </c>
      <c r="Q1133" s="820">
        <f>Tabla1[[#This Row],[Ejec Real Mes]]-Tabla1[[#This Row],[Program Entreg Mes]]</f>
        <v>-2</v>
      </c>
    </row>
    <row r="1134" spans="1:17">
      <c r="A1134" s="824">
        <v>54</v>
      </c>
      <c r="B1134" s="824" t="s">
        <v>2441</v>
      </c>
      <c r="C1134" s="824" t="s">
        <v>2442</v>
      </c>
      <c r="D1134" s="824" t="s">
        <v>68</v>
      </c>
      <c r="E1134" s="824" t="s">
        <v>2278</v>
      </c>
      <c r="F1134" s="824">
        <v>12</v>
      </c>
      <c r="G1134" s="824" t="s">
        <v>2454</v>
      </c>
      <c r="H1134" s="824">
        <v>1</v>
      </c>
      <c r="I1134" s="824">
        <v>1</v>
      </c>
      <c r="J1134" s="824"/>
      <c r="K1134" s="825">
        <v>1</v>
      </c>
      <c r="L1134" s="825"/>
      <c r="M1134" s="824">
        <v>1</v>
      </c>
      <c r="N1134" s="824"/>
      <c r="O1134" s="824"/>
      <c r="P1134" s="820">
        <f>Tabla1[[#This Row],[Ejec Real Acumu]]-Tabla1[[#This Row],[Proyec Ejec Acumul]]</f>
        <v>-1</v>
      </c>
      <c r="Q1134" s="820">
        <f>Tabla1[[#This Row],[Ejec Real Mes]]-Tabla1[[#This Row],[Program Entreg Mes]]</f>
        <v>-1</v>
      </c>
    </row>
    <row r="1135" spans="1:17">
      <c r="A1135" s="824">
        <v>55</v>
      </c>
      <c r="B1135" s="824" t="s">
        <v>2441</v>
      </c>
      <c r="C1135" s="824" t="s">
        <v>2442</v>
      </c>
      <c r="D1135" s="824" t="s">
        <v>68</v>
      </c>
      <c r="E1135" s="824" t="s">
        <v>334</v>
      </c>
      <c r="F1135" s="824">
        <v>12</v>
      </c>
      <c r="G1135" s="824" t="s">
        <v>2454</v>
      </c>
      <c r="H1135" s="824">
        <v>12</v>
      </c>
      <c r="I1135" s="824">
        <v>12</v>
      </c>
      <c r="J1135" s="824"/>
      <c r="K1135" s="825">
        <v>1</v>
      </c>
      <c r="L1135" s="825"/>
      <c r="M1135" s="824">
        <v>1</v>
      </c>
      <c r="N1135" s="824"/>
      <c r="O1135" s="824"/>
      <c r="P1135" s="820">
        <f>Tabla1[[#This Row],[Ejec Real Acumu]]-Tabla1[[#This Row],[Proyec Ejec Acumul]]</f>
        <v>-12</v>
      </c>
      <c r="Q1135" s="820">
        <f>Tabla1[[#This Row],[Ejec Real Mes]]-Tabla1[[#This Row],[Program Entreg Mes]]</f>
        <v>-1</v>
      </c>
    </row>
    <row r="1136" spans="1:17">
      <c r="A1136" s="824">
        <v>56</v>
      </c>
      <c r="B1136" s="824" t="s">
        <v>2441</v>
      </c>
      <c r="C1136" s="824" t="s">
        <v>2442</v>
      </c>
      <c r="D1136" s="824" t="s">
        <v>68</v>
      </c>
      <c r="E1136" s="824" t="s">
        <v>340</v>
      </c>
      <c r="F1136" s="824">
        <v>12</v>
      </c>
      <c r="G1136" s="824" t="s">
        <v>2454</v>
      </c>
      <c r="H1136" s="824">
        <v>4</v>
      </c>
      <c r="I1136" s="824">
        <v>4</v>
      </c>
      <c r="J1136" s="824"/>
      <c r="K1136" s="825">
        <v>1</v>
      </c>
      <c r="L1136" s="825"/>
      <c r="M1136" s="824">
        <v>0</v>
      </c>
      <c r="N1136" s="824"/>
      <c r="O1136" s="824"/>
      <c r="P1136" s="820">
        <f>Tabla1[[#This Row],[Ejec Real Acumu]]-Tabla1[[#This Row],[Proyec Ejec Acumul]]</f>
        <v>-4</v>
      </c>
      <c r="Q1136" s="820">
        <f>Tabla1[[#This Row],[Ejec Real Mes]]-Tabla1[[#This Row],[Program Entreg Mes]]</f>
        <v>0</v>
      </c>
    </row>
    <row r="1137" spans="1:17">
      <c r="A1137" s="824">
        <v>57</v>
      </c>
      <c r="B1137" s="824" t="s">
        <v>2441</v>
      </c>
      <c r="C1137" s="824" t="s">
        <v>2442</v>
      </c>
      <c r="D1137" s="824" t="s">
        <v>68</v>
      </c>
      <c r="E1137" s="824" t="s">
        <v>348</v>
      </c>
      <c r="F1137" s="824">
        <v>12</v>
      </c>
      <c r="G1137" s="824" t="s">
        <v>2454</v>
      </c>
      <c r="H1137" s="824">
        <v>5</v>
      </c>
      <c r="I1137" s="824">
        <v>5</v>
      </c>
      <c r="J1137" s="824"/>
      <c r="K1137" s="825">
        <v>1</v>
      </c>
      <c r="L1137" s="825"/>
      <c r="M1137" s="824">
        <v>0</v>
      </c>
      <c r="N1137" s="824"/>
      <c r="O1137" s="824"/>
      <c r="P1137" s="820">
        <f>Tabla1[[#This Row],[Ejec Real Acumu]]-Tabla1[[#This Row],[Proyec Ejec Acumul]]</f>
        <v>-5</v>
      </c>
      <c r="Q1137" s="820">
        <f>Tabla1[[#This Row],[Ejec Real Mes]]-Tabla1[[#This Row],[Program Entreg Mes]]</f>
        <v>0</v>
      </c>
    </row>
    <row r="1138" spans="1:17">
      <c r="A1138" s="824">
        <v>58</v>
      </c>
      <c r="B1138" s="824" t="s">
        <v>2441</v>
      </c>
      <c r="C1138" s="824" t="s">
        <v>2442</v>
      </c>
      <c r="D1138" s="824" t="s">
        <v>68</v>
      </c>
      <c r="E1138" s="824" t="s">
        <v>357</v>
      </c>
      <c r="F1138" s="824">
        <v>12</v>
      </c>
      <c r="G1138" s="824" t="s">
        <v>2454</v>
      </c>
      <c r="H1138" s="824">
        <v>9</v>
      </c>
      <c r="I1138" s="824">
        <v>9</v>
      </c>
      <c r="J1138" s="824"/>
      <c r="K1138" s="825">
        <v>1</v>
      </c>
      <c r="L1138" s="825"/>
      <c r="M1138" s="824">
        <v>0</v>
      </c>
      <c r="N1138" s="824"/>
      <c r="O1138" s="824"/>
      <c r="P1138" s="820">
        <f>Tabla1[[#This Row],[Ejec Real Acumu]]-Tabla1[[#This Row],[Proyec Ejec Acumul]]</f>
        <v>-9</v>
      </c>
      <c r="Q1138" s="820">
        <f>Tabla1[[#This Row],[Ejec Real Mes]]-Tabla1[[#This Row],[Program Entreg Mes]]</f>
        <v>0</v>
      </c>
    </row>
    <row r="1139" spans="1:17">
      <c r="A1139" s="824">
        <v>59</v>
      </c>
      <c r="B1139" s="824" t="s">
        <v>2441</v>
      </c>
      <c r="C1139" s="824" t="s">
        <v>2442</v>
      </c>
      <c r="D1139" s="824" t="s">
        <v>68</v>
      </c>
      <c r="E1139" s="824" t="s">
        <v>366</v>
      </c>
      <c r="F1139" s="824">
        <v>12</v>
      </c>
      <c r="G1139" s="824" t="s">
        <v>2454</v>
      </c>
      <c r="H1139" s="824">
        <v>1</v>
      </c>
      <c r="I1139" s="824">
        <v>1</v>
      </c>
      <c r="J1139" s="824"/>
      <c r="K1139" s="825">
        <v>1</v>
      </c>
      <c r="L1139" s="825"/>
      <c r="M1139" s="824">
        <v>0</v>
      </c>
      <c r="N1139" s="824"/>
      <c r="O1139" s="824"/>
      <c r="P1139" s="820">
        <f>Tabla1[[#This Row],[Ejec Real Acumu]]-Tabla1[[#This Row],[Proyec Ejec Acumul]]</f>
        <v>-1</v>
      </c>
      <c r="Q1139" s="820">
        <f>Tabla1[[#This Row],[Ejec Real Mes]]-Tabla1[[#This Row],[Program Entreg Mes]]</f>
        <v>0</v>
      </c>
    </row>
    <row r="1140" spans="1:17">
      <c r="A1140" s="824">
        <v>60</v>
      </c>
      <c r="B1140" s="824" t="s">
        <v>2441</v>
      </c>
      <c r="C1140" s="824" t="s">
        <v>2442</v>
      </c>
      <c r="D1140" s="824" t="s">
        <v>68</v>
      </c>
      <c r="E1140" s="824" t="s">
        <v>370</v>
      </c>
      <c r="F1140" s="824">
        <v>12</v>
      </c>
      <c r="G1140" s="824" t="s">
        <v>2454</v>
      </c>
      <c r="H1140" s="824">
        <v>2</v>
      </c>
      <c r="I1140" s="824">
        <v>2</v>
      </c>
      <c r="J1140" s="824"/>
      <c r="K1140" s="825">
        <v>1</v>
      </c>
      <c r="L1140" s="825"/>
      <c r="M1140" s="824">
        <v>0</v>
      </c>
      <c r="N1140" s="824"/>
      <c r="O1140" s="824"/>
      <c r="P1140" s="820">
        <f>Tabla1[[#This Row],[Ejec Real Acumu]]-Tabla1[[#This Row],[Proyec Ejec Acumul]]</f>
        <v>-2</v>
      </c>
      <c r="Q1140" s="820">
        <f>Tabla1[[#This Row],[Ejec Real Mes]]-Tabla1[[#This Row],[Program Entreg Mes]]</f>
        <v>0</v>
      </c>
    </row>
    <row r="1141" spans="1:17">
      <c r="A1141" s="824">
        <v>61</v>
      </c>
      <c r="B1141" s="824" t="s">
        <v>2441</v>
      </c>
      <c r="C1141" s="824" t="s">
        <v>2442</v>
      </c>
      <c r="D1141" s="824" t="s">
        <v>68</v>
      </c>
      <c r="E1141" s="824" t="s">
        <v>434</v>
      </c>
      <c r="F1141" s="824">
        <v>12</v>
      </c>
      <c r="G1141" s="824" t="s">
        <v>2454</v>
      </c>
      <c r="H1141" s="824">
        <v>2</v>
      </c>
      <c r="I1141" s="824">
        <v>2</v>
      </c>
      <c r="J1141" s="824"/>
      <c r="K1141" s="825">
        <v>1</v>
      </c>
      <c r="L1141" s="825"/>
      <c r="M1141" s="824">
        <v>1</v>
      </c>
      <c r="N1141" s="824"/>
      <c r="O1141" s="824"/>
      <c r="P1141" s="820">
        <f>Tabla1[[#This Row],[Ejec Real Acumu]]-Tabla1[[#This Row],[Proyec Ejec Acumul]]</f>
        <v>-2</v>
      </c>
      <c r="Q1141" s="820">
        <f>Tabla1[[#This Row],[Ejec Real Mes]]-Tabla1[[#This Row],[Program Entreg Mes]]</f>
        <v>-1</v>
      </c>
    </row>
    <row r="1142" spans="1:17">
      <c r="A1142" s="824">
        <v>62</v>
      </c>
      <c r="B1142" s="824" t="s">
        <v>2441</v>
      </c>
      <c r="C1142" s="824" t="s">
        <v>2442</v>
      </c>
      <c r="D1142" s="824" t="s">
        <v>68</v>
      </c>
      <c r="E1142" s="824" t="s">
        <v>437</v>
      </c>
      <c r="F1142" s="824">
        <v>12</v>
      </c>
      <c r="G1142" s="824" t="s">
        <v>2454</v>
      </c>
      <c r="H1142" s="824">
        <v>1</v>
      </c>
      <c r="I1142" s="824">
        <v>1</v>
      </c>
      <c r="J1142" s="824"/>
      <c r="K1142" s="825">
        <v>1</v>
      </c>
      <c r="L1142" s="825"/>
      <c r="M1142" s="824">
        <v>0</v>
      </c>
      <c r="N1142" s="824"/>
      <c r="O1142" s="824"/>
      <c r="P1142" s="820">
        <f>Tabla1[[#This Row],[Ejec Real Acumu]]-Tabla1[[#This Row],[Proyec Ejec Acumul]]</f>
        <v>-1</v>
      </c>
      <c r="Q1142" s="820">
        <f>Tabla1[[#This Row],[Ejec Real Mes]]-Tabla1[[#This Row],[Program Entreg Mes]]</f>
        <v>0</v>
      </c>
    </row>
    <row r="1143" spans="1:17">
      <c r="A1143" s="824">
        <v>63</v>
      </c>
      <c r="B1143" s="824" t="s">
        <v>2441</v>
      </c>
      <c r="C1143" s="824" t="s">
        <v>2442</v>
      </c>
      <c r="D1143" s="824" t="s">
        <v>68</v>
      </c>
      <c r="E1143" s="824" t="s">
        <v>455</v>
      </c>
      <c r="F1143" s="824">
        <v>12</v>
      </c>
      <c r="G1143" s="824" t="s">
        <v>2454</v>
      </c>
      <c r="H1143" s="824">
        <v>8</v>
      </c>
      <c r="I1143" s="824">
        <v>8</v>
      </c>
      <c r="J1143" s="824"/>
      <c r="K1143" s="825">
        <v>1</v>
      </c>
      <c r="L1143" s="825"/>
      <c r="M1143" s="824">
        <v>0</v>
      </c>
      <c r="N1143" s="824"/>
      <c r="O1143" s="824"/>
      <c r="P1143" s="820">
        <f>Tabla1[[#This Row],[Ejec Real Acumu]]-Tabla1[[#This Row],[Proyec Ejec Acumul]]</f>
        <v>-8</v>
      </c>
      <c r="Q1143" s="820">
        <f>Tabla1[[#This Row],[Ejec Real Mes]]-Tabla1[[#This Row],[Program Entreg Mes]]</f>
        <v>0</v>
      </c>
    </row>
    <row r="1144" spans="1:17">
      <c r="A1144" s="824">
        <v>64</v>
      </c>
      <c r="B1144" s="824" t="s">
        <v>2441</v>
      </c>
      <c r="C1144" s="824" t="s">
        <v>2442</v>
      </c>
      <c r="D1144" s="824" t="s">
        <v>68</v>
      </c>
      <c r="E1144" s="824" t="s">
        <v>462</v>
      </c>
      <c r="F1144" s="824">
        <v>12</v>
      </c>
      <c r="G1144" s="824" t="s">
        <v>2454</v>
      </c>
      <c r="H1144" s="824">
        <v>4</v>
      </c>
      <c r="I1144" s="824">
        <v>4</v>
      </c>
      <c r="J1144" s="824"/>
      <c r="K1144" s="825">
        <v>1</v>
      </c>
      <c r="L1144" s="825"/>
      <c r="M1144" s="824">
        <v>0</v>
      </c>
      <c r="N1144" s="824"/>
      <c r="O1144" s="824"/>
      <c r="P1144" s="820">
        <f>Tabla1[[#This Row],[Ejec Real Acumu]]-Tabla1[[#This Row],[Proyec Ejec Acumul]]</f>
        <v>-4</v>
      </c>
      <c r="Q1144" s="820">
        <f>Tabla1[[#This Row],[Ejec Real Mes]]-Tabla1[[#This Row],[Program Entreg Mes]]</f>
        <v>0</v>
      </c>
    </row>
    <row r="1145" spans="1:17">
      <c r="A1145" s="824">
        <v>65</v>
      </c>
      <c r="B1145" s="824" t="s">
        <v>2441</v>
      </c>
      <c r="C1145" s="824" t="s">
        <v>2442</v>
      </c>
      <c r="D1145" s="824" t="s">
        <v>68</v>
      </c>
      <c r="E1145" s="824" t="s">
        <v>466</v>
      </c>
      <c r="F1145" s="824">
        <v>12</v>
      </c>
      <c r="G1145" s="824" t="s">
        <v>2454</v>
      </c>
      <c r="H1145" s="824">
        <v>1</v>
      </c>
      <c r="I1145" s="824">
        <v>1</v>
      </c>
      <c r="J1145" s="824"/>
      <c r="K1145" s="825">
        <v>1</v>
      </c>
      <c r="L1145" s="825"/>
      <c r="M1145" s="824">
        <v>0</v>
      </c>
      <c r="N1145" s="824"/>
      <c r="O1145" s="824"/>
      <c r="P1145" s="820">
        <f>Tabla1[[#This Row],[Ejec Real Acumu]]-Tabla1[[#This Row],[Proyec Ejec Acumul]]</f>
        <v>-1</v>
      </c>
      <c r="Q1145" s="820">
        <f>Tabla1[[#This Row],[Ejec Real Mes]]-Tabla1[[#This Row],[Program Entreg Mes]]</f>
        <v>0</v>
      </c>
    </row>
    <row r="1146" spans="1:17">
      <c r="A1146" s="824">
        <v>66</v>
      </c>
      <c r="B1146" s="824" t="s">
        <v>2441</v>
      </c>
      <c r="C1146" s="824" t="s">
        <v>2442</v>
      </c>
      <c r="D1146" s="824" t="s">
        <v>68</v>
      </c>
      <c r="E1146" s="824" t="s">
        <v>2312</v>
      </c>
      <c r="F1146" s="824">
        <v>12</v>
      </c>
      <c r="G1146" s="824" t="s">
        <v>2454</v>
      </c>
      <c r="H1146" s="824">
        <v>1</v>
      </c>
      <c r="I1146" s="824">
        <v>1</v>
      </c>
      <c r="J1146" s="824"/>
      <c r="K1146" s="825">
        <v>1</v>
      </c>
      <c r="L1146" s="825"/>
      <c r="M1146" s="824">
        <v>1</v>
      </c>
      <c r="N1146" s="824"/>
      <c r="O1146" s="824"/>
      <c r="P1146" s="820">
        <f>Tabla1[[#This Row],[Ejec Real Acumu]]-Tabla1[[#This Row],[Proyec Ejec Acumul]]</f>
        <v>-1</v>
      </c>
      <c r="Q1146" s="820">
        <f>Tabla1[[#This Row],[Ejec Real Mes]]-Tabla1[[#This Row],[Program Entreg Mes]]</f>
        <v>-1</v>
      </c>
    </row>
    <row r="1147" spans="1:17">
      <c r="A1147" s="824">
        <v>67</v>
      </c>
      <c r="B1147" s="824" t="s">
        <v>2441</v>
      </c>
      <c r="C1147" s="824" t="s">
        <v>2442</v>
      </c>
      <c r="D1147" s="824" t="s">
        <v>68</v>
      </c>
      <c r="E1147" s="824" t="s">
        <v>2314</v>
      </c>
      <c r="F1147" s="824">
        <v>12</v>
      </c>
      <c r="G1147" s="824" t="s">
        <v>2454</v>
      </c>
      <c r="H1147" s="824">
        <v>1</v>
      </c>
      <c r="I1147" s="824">
        <v>1</v>
      </c>
      <c r="J1147" s="824"/>
      <c r="K1147" s="825">
        <v>1</v>
      </c>
      <c r="L1147" s="825"/>
      <c r="M1147" s="824">
        <v>1</v>
      </c>
      <c r="N1147" s="824"/>
      <c r="O1147" s="824"/>
      <c r="P1147" s="820">
        <f>Tabla1[[#This Row],[Ejec Real Acumu]]-Tabla1[[#This Row],[Proyec Ejec Acumul]]</f>
        <v>-1</v>
      </c>
      <c r="Q1147" s="820">
        <f>Tabla1[[#This Row],[Ejec Real Mes]]-Tabla1[[#This Row],[Program Entreg Mes]]</f>
        <v>-1</v>
      </c>
    </row>
    <row r="1148" spans="1:17">
      <c r="A1148" s="824">
        <v>68</v>
      </c>
      <c r="B1148" s="824" t="s">
        <v>2441</v>
      </c>
      <c r="C1148" s="824" t="s">
        <v>2442</v>
      </c>
      <c r="D1148" s="824" t="s">
        <v>68</v>
      </c>
      <c r="E1148" s="824" t="s">
        <v>2316</v>
      </c>
      <c r="F1148" s="824">
        <v>12</v>
      </c>
      <c r="G1148" s="824" t="s">
        <v>2454</v>
      </c>
      <c r="H1148" s="824">
        <v>22</v>
      </c>
      <c r="I1148" s="824">
        <v>22</v>
      </c>
      <c r="J1148" s="824"/>
      <c r="K1148" s="825">
        <v>1</v>
      </c>
      <c r="L1148" s="825"/>
      <c r="M1148" s="824">
        <v>5</v>
      </c>
      <c r="N1148" s="824"/>
      <c r="O1148" s="824"/>
      <c r="P1148" s="820">
        <f>Tabla1[[#This Row],[Ejec Real Acumu]]-Tabla1[[#This Row],[Proyec Ejec Acumul]]</f>
        <v>-22</v>
      </c>
      <c r="Q1148" s="820">
        <f>Tabla1[[#This Row],[Ejec Real Mes]]-Tabla1[[#This Row],[Program Entreg Mes]]</f>
        <v>-5</v>
      </c>
    </row>
    <row r="1149" spans="1:17">
      <c r="A1149" s="824">
        <v>69</v>
      </c>
      <c r="B1149" s="824" t="s">
        <v>2441</v>
      </c>
      <c r="C1149" s="824" t="s">
        <v>2442</v>
      </c>
      <c r="D1149" s="824" t="s">
        <v>46</v>
      </c>
      <c r="E1149" s="824" t="s">
        <v>43</v>
      </c>
      <c r="F1149" s="824">
        <v>12</v>
      </c>
      <c r="G1149" s="824" t="s">
        <v>2454</v>
      </c>
      <c r="H1149" s="824">
        <v>15</v>
      </c>
      <c r="I1149" s="824">
        <v>15</v>
      </c>
      <c r="J1149" s="824"/>
      <c r="K1149" s="825">
        <v>1</v>
      </c>
      <c r="L1149" s="825"/>
      <c r="M1149" s="824">
        <v>2</v>
      </c>
      <c r="N1149" s="824"/>
      <c r="O1149" s="824"/>
      <c r="P1149" s="820">
        <f>Tabla1[[#This Row],[Ejec Real Acumu]]-Tabla1[[#This Row],[Proyec Ejec Acumul]]</f>
        <v>-15</v>
      </c>
      <c r="Q1149" s="820">
        <f>Tabla1[[#This Row],[Ejec Real Mes]]-Tabla1[[#This Row],[Program Entreg Mes]]</f>
        <v>-2</v>
      </c>
    </row>
    <row r="1150" spans="1:17">
      <c r="A1150" s="824">
        <v>70</v>
      </c>
      <c r="B1150" s="824" t="s">
        <v>2441</v>
      </c>
      <c r="C1150" s="824" t="s">
        <v>2442</v>
      </c>
      <c r="D1150" s="824" t="s">
        <v>46</v>
      </c>
      <c r="E1150" s="824" t="s">
        <v>2329</v>
      </c>
      <c r="F1150" s="824">
        <v>12</v>
      </c>
      <c r="G1150" s="824" t="s">
        <v>2454</v>
      </c>
      <c r="H1150" s="824">
        <v>3</v>
      </c>
      <c r="I1150" s="824">
        <v>3</v>
      </c>
      <c r="J1150" s="824"/>
      <c r="K1150" s="825">
        <v>1</v>
      </c>
      <c r="L1150" s="825"/>
      <c r="M1150" s="824">
        <v>0</v>
      </c>
      <c r="N1150" s="824"/>
      <c r="O1150" s="824"/>
      <c r="P1150" s="820">
        <f>Tabla1[[#This Row],[Ejec Real Acumu]]-Tabla1[[#This Row],[Proyec Ejec Acumul]]</f>
        <v>-3</v>
      </c>
      <c r="Q1150" s="820">
        <f>Tabla1[[#This Row],[Ejec Real Mes]]-Tabla1[[#This Row],[Program Entreg Mes]]</f>
        <v>0</v>
      </c>
    </row>
    <row r="1151" spans="1:17">
      <c r="A1151" s="824">
        <v>71</v>
      </c>
      <c r="B1151" s="824" t="s">
        <v>2441</v>
      </c>
      <c r="C1151" s="824" t="s">
        <v>2442</v>
      </c>
      <c r="D1151" s="824" t="s">
        <v>46</v>
      </c>
      <c r="E1151" s="824" t="s">
        <v>121</v>
      </c>
      <c r="F1151" s="824">
        <v>12</v>
      </c>
      <c r="G1151" s="824" t="s">
        <v>2454</v>
      </c>
      <c r="H1151" s="824">
        <v>1</v>
      </c>
      <c r="I1151" s="824">
        <v>1</v>
      </c>
      <c r="J1151" s="824"/>
      <c r="K1151" s="825">
        <v>1</v>
      </c>
      <c r="L1151" s="825"/>
      <c r="M1151" s="824">
        <v>0</v>
      </c>
      <c r="N1151" s="824"/>
      <c r="O1151" s="824"/>
      <c r="P1151" s="820">
        <f>Tabla1[[#This Row],[Ejec Real Acumu]]-Tabla1[[#This Row],[Proyec Ejec Acumul]]</f>
        <v>-1</v>
      </c>
      <c r="Q1151" s="820">
        <f>Tabla1[[#This Row],[Ejec Real Mes]]-Tabla1[[#This Row],[Program Entreg Mes]]</f>
        <v>0</v>
      </c>
    </row>
    <row r="1152" spans="1:17">
      <c r="A1152" s="824">
        <v>72</v>
      </c>
      <c r="B1152" s="824" t="s">
        <v>2441</v>
      </c>
      <c r="C1152" s="824" t="s">
        <v>2442</v>
      </c>
      <c r="D1152" s="824" t="s">
        <v>46</v>
      </c>
      <c r="E1152" s="824" t="s">
        <v>131</v>
      </c>
      <c r="F1152" s="824">
        <v>12</v>
      </c>
      <c r="G1152" s="824" t="s">
        <v>2454</v>
      </c>
      <c r="H1152" s="824">
        <v>4</v>
      </c>
      <c r="I1152" s="824">
        <v>4</v>
      </c>
      <c r="J1152" s="824"/>
      <c r="K1152" s="825">
        <v>1</v>
      </c>
      <c r="L1152" s="825"/>
      <c r="M1152" s="824">
        <v>2</v>
      </c>
      <c r="N1152" s="824"/>
      <c r="O1152" s="824"/>
      <c r="P1152" s="820">
        <f>Tabla1[[#This Row],[Ejec Real Acumu]]-Tabla1[[#This Row],[Proyec Ejec Acumul]]</f>
        <v>-4</v>
      </c>
      <c r="Q1152" s="820">
        <f>Tabla1[[#This Row],[Ejec Real Mes]]-Tabla1[[#This Row],[Program Entreg Mes]]</f>
        <v>-2</v>
      </c>
    </row>
    <row r="1153" spans="1:17">
      <c r="A1153" s="824">
        <v>73</v>
      </c>
      <c r="B1153" s="824" t="s">
        <v>2441</v>
      </c>
      <c r="C1153" s="824" t="s">
        <v>2442</v>
      </c>
      <c r="D1153" s="824" t="s">
        <v>46</v>
      </c>
      <c r="E1153" s="824" t="s">
        <v>2333</v>
      </c>
      <c r="F1153" s="824">
        <v>12</v>
      </c>
      <c r="G1153" s="824" t="s">
        <v>2454</v>
      </c>
      <c r="H1153" s="824">
        <v>3</v>
      </c>
      <c r="I1153" s="824">
        <v>3</v>
      </c>
      <c r="J1153" s="824"/>
      <c r="K1153" s="825">
        <v>1</v>
      </c>
      <c r="L1153" s="825"/>
      <c r="M1153" s="824">
        <v>1</v>
      </c>
      <c r="N1153" s="824"/>
      <c r="O1153" s="824"/>
      <c r="P1153" s="820">
        <f>Tabla1[[#This Row],[Ejec Real Acumu]]-Tabla1[[#This Row],[Proyec Ejec Acumul]]</f>
        <v>-3</v>
      </c>
      <c r="Q1153" s="820">
        <f>Tabla1[[#This Row],[Ejec Real Mes]]-Tabla1[[#This Row],[Program Entreg Mes]]</f>
        <v>-1</v>
      </c>
    </row>
    <row r="1154" spans="1:17">
      <c r="A1154" s="824">
        <v>74</v>
      </c>
      <c r="B1154" s="824" t="s">
        <v>2441</v>
      </c>
      <c r="C1154" s="824" t="s">
        <v>2442</v>
      </c>
      <c r="D1154" s="824" t="s">
        <v>46</v>
      </c>
      <c r="E1154" s="824" t="s">
        <v>2337</v>
      </c>
      <c r="F1154" s="824">
        <v>12</v>
      </c>
      <c r="G1154" s="824" t="s">
        <v>2454</v>
      </c>
      <c r="H1154" s="824">
        <v>2</v>
      </c>
      <c r="I1154" s="824">
        <v>2</v>
      </c>
      <c r="J1154" s="824"/>
      <c r="K1154" s="825">
        <v>1</v>
      </c>
      <c r="L1154" s="825"/>
      <c r="M1154" s="824">
        <v>0</v>
      </c>
      <c r="N1154" s="824"/>
      <c r="O1154" s="824"/>
      <c r="P1154" s="820">
        <f>Tabla1[[#This Row],[Ejec Real Acumu]]-Tabla1[[#This Row],[Proyec Ejec Acumul]]</f>
        <v>-2</v>
      </c>
      <c r="Q1154" s="820">
        <f>Tabla1[[#This Row],[Ejec Real Mes]]-Tabla1[[#This Row],[Program Entreg Mes]]</f>
        <v>0</v>
      </c>
    </row>
    <row r="1155" spans="1:17">
      <c r="A1155" s="824">
        <v>75</v>
      </c>
      <c r="B1155" s="824" t="s">
        <v>2441</v>
      </c>
      <c r="C1155" s="824" t="s">
        <v>2442</v>
      </c>
      <c r="D1155" s="824" t="s">
        <v>46</v>
      </c>
      <c r="E1155" s="824" t="s">
        <v>143</v>
      </c>
      <c r="F1155" s="824">
        <v>12</v>
      </c>
      <c r="G1155" s="824" t="s">
        <v>2454</v>
      </c>
      <c r="H1155" s="824">
        <v>4</v>
      </c>
      <c r="I1155" s="824">
        <v>4</v>
      </c>
      <c r="J1155" s="824"/>
      <c r="K1155" s="825">
        <v>1</v>
      </c>
      <c r="L1155" s="825"/>
      <c r="M1155" s="824">
        <v>1</v>
      </c>
      <c r="N1155" s="824"/>
      <c r="O1155" s="824"/>
      <c r="P1155" s="820">
        <f>Tabla1[[#This Row],[Ejec Real Acumu]]-Tabla1[[#This Row],[Proyec Ejec Acumul]]</f>
        <v>-4</v>
      </c>
      <c r="Q1155" s="820">
        <f>Tabla1[[#This Row],[Ejec Real Mes]]-Tabla1[[#This Row],[Program Entreg Mes]]</f>
        <v>-1</v>
      </c>
    </row>
    <row r="1156" spans="1:17">
      <c r="A1156" s="824">
        <v>76</v>
      </c>
      <c r="B1156" s="824" t="s">
        <v>2441</v>
      </c>
      <c r="C1156" s="824" t="s">
        <v>2442</v>
      </c>
      <c r="D1156" s="824" t="s">
        <v>46</v>
      </c>
      <c r="E1156" s="824" t="s">
        <v>2341</v>
      </c>
      <c r="F1156" s="824">
        <v>12</v>
      </c>
      <c r="G1156" s="824" t="s">
        <v>2454</v>
      </c>
      <c r="H1156" s="824">
        <v>1</v>
      </c>
      <c r="I1156" s="824">
        <v>1</v>
      </c>
      <c r="J1156" s="824"/>
      <c r="K1156" s="825">
        <v>1</v>
      </c>
      <c r="L1156" s="825"/>
      <c r="M1156" s="824">
        <v>0</v>
      </c>
      <c r="N1156" s="824"/>
      <c r="O1156" s="824"/>
      <c r="P1156" s="820">
        <f>Tabla1[[#This Row],[Ejec Real Acumu]]-Tabla1[[#This Row],[Proyec Ejec Acumul]]</f>
        <v>-1</v>
      </c>
      <c r="Q1156" s="820">
        <f>Tabla1[[#This Row],[Ejec Real Mes]]-Tabla1[[#This Row],[Program Entreg Mes]]</f>
        <v>0</v>
      </c>
    </row>
    <row r="1157" spans="1:17">
      <c r="A1157" s="824">
        <v>77</v>
      </c>
      <c r="B1157" s="824" t="s">
        <v>2441</v>
      </c>
      <c r="C1157" s="824" t="s">
        <v>2442</v>
      </c>
      <c r="D1157" s="824" t="s">
        <v>46</v>
      </c>
      <c r="E1157" s="824" t="s">
        <v>2342</v>
      </c>
      <c r="F1157" s="824">
        <v>12</v>
      </c>
      <c r="G1157" s="824" t="s">
        <v>2454</v>
      </c>
      <c r="H1157" s="824">
        <v>10</v>
      </c>
      <c r="I1157" s="824">
        <v>10</v>
      </c>
      <c r="J1157" s="824"/>
      <c r="K1157" s="825">
        <v>1</v>
      </c>
      <c r="L1157" s="825"/>
      <c r="M1157" s="824">
        <v>2</v>
      </c>
      <c r="N1157" s="824"/>
      <c r="O1157" s="824"/>
      <c r="P1157" s="820">
        <f>Tabla1[[#This Row],[Ejec Real Acumu]]-Tabla1[[#This Row],[Proyec Ejec Acumul]]</f>
        <v>-10</v>
      </c>
      <c r="Q1157" s="820">
        <f>Tabla1[[#This Row],[Ejec Real Mes]]-Tabla1[[#This Row],[Program Entreg Mes]]</f>
        <v>-2</v>
      </c>
    </row>
    <row r="1158" spans="1:17">
      <c r="A1158" s="824">
        <v>78</v>
      </c>
      <c r="B1158" s="824" t="s">
        <v>2441</v>
      </c>
      <c r="C1158" s="824" t="s">
        <v>2442</v>
      </c>
      <c r="D1158" s="824" t="s">
        <v>46</v>
      </c>
      <c r="E1158" s="824" t="s">
        <v>423</v>
      </c>
      <c r="F1158" s="824">
        <v>12</v>
      </c>
      <c r="G1158" s="824" t="s">
        <v>2454</v>
      </c>
      <c r="H1158" s="824">
        <v>80</v>
      </c>
      <c r="I1158" s="824">
        <v>80</v>
      </c>
      <c r="J1158" s="824"/>
      <c r="K1158" s="825">
        <v>1</v>
      </c>
      <c r="L1158" s="825"/>
      <c r="M1158" s="824">
        <v>5</v>
      </c>
      <c r="N1158" s="824"/>
      <c r="O1158" s="824"/>
      <c r="P1158" s="820">
        <f>Tabla1[[#This Row],[Ejec Real Acumu]]-Tabla1[[#This Row],[Proyec Ejec Acumul]]</f>
        <v>-80</v>
      </c>
      <c r="Q1158" s="820">
        <f>Tabla1[[#This Row],[Ejec Real Mes]]-Tabla1[[#This Row],[Program Entreg Mes]]</f>
        <v>-5</v>
      </c>
    </row>
    <row r="1159" spans="1:17">
      <c r="A1159" s="824">
        <v>79</v>
      </c>
      <c r="B1159" s="824" t="s">
        <v>2441</v>
      </c>
      <c r="C1159" s="824" t="s">
        <v>2442</v>
      </c>
      <c r="D1159" s="824" t="s">
        <v>46</v>
      </c>
      <c r="E1159" s="824" t="s">
        <v>429</v>
      </c>
      <c r="F1159" s="824">
        <v>12</v>
      </c>
      <c r="G1159" s="824" t="s">
        <v>2454</v>
      </c>
      <c r="H1159" s="824">
        <v>2</v>
      </c>
      <c r="I1159" s="824">
        <v>2</v>
      </c>
      <c r="J1159" s="824"/>
      <c r="K1159" s="825">
        <v>1</v>
      </c>
      <c r="L1159" s="825"/>
      <c r="M1159" s="824">
        <v>1</v>
      </c>
      <c r="N1159" s="824"/>
      <c r="O1159" s="824"/>
      <c r="P1159" s="820">
        <f>Tabla1[[#This Row],[Ejec Real Acumu]]-Tabla1[[#This Row],[Proyec Ejec Acumul]]</f>
        <v>-2</v>
      </c>
      <c r="Q1159" s="820">
        <f>Tabla1[[#This Row],[Ejec Real Mes]]-Tabla1[[#This Row],[Program Entreg Mes]]</f>
        <v>-1</v>
      </c>
    </row>
    <row r="1160" spans="1:17">
      <c r="A1160" s="824">
        <v>80</v>
      </c>
      <c r="B1160" s="824" t="s">
        <v>2441</v>
      </c>
      <c r="C1160" s="824" t="s">
        <v>2442</v>
      </c>
      <c r="D1160" s="824" t="s">
        <v>46</v>
      </c>
      <c r="E1160" s="824" t="s">
        <v>2358</v>
      </c>
      <c r="F1160" s="824">
        <v>12</v>
      </c>
      <c r="G1160" s="824" t="s">
        <v>2454</v>
      </c>
      <c r="H1160" s="824">
        <v>3</v>
      </c>
      <c r="I1160" s="824">
        <v>3</v>
      </c>
      <c r="J1160" s="824"/>
      <c r="K1160" s="825">
        <v>1</v>
      </c>
      <c r="L1160" s="825"/>
      <c r="M1160" s="824">
        <v>1</v>
      </c>
      <c r="N1160" s="824"/>
      <c r="O1160" s="824"/>
      <c r="P1160" s="820">
        <f>Tabla1[[#This Row],[Ejec Real Acumu]]-Tabla1[[#This Row],[Proyec Ejec Acumul]]</f>
        <v>-3</v>
      </c>
      <c r="Q1160" s="820">
        <f>Tabla1[[#This Row],[Ejec Real Mes]]-Tabla1[[#This Row],[Program Entreg Mes]]</f>
        <v>-1</v>
      </c>
    </row>
    <row r="1161" spans="1:17">
      <c r="A1161" s="824">
        <v>81</v>
      </c>
      <c r="B1161" s="824" t="s">
        <v>2441</v>
      </c>
      <c r="C1161" s="824" t="s">
        <v>2442</v>
      </c>
      <c r="D1161" s="824" t="s">
        <v>46</v>
      </c>
      <c r="E1161" s="824" t="s">
        <v>526</v>
      </c>
      <c r="F1161" s="824">
        <v>12</v>
      </c>
      <c r="G1161" s="824" t="s">
        <v>2454</v>
      </c>
      <c r="H1161" s="824">
        <v>1</v>
      </c>
      <c r="I1161" s="824">
        <v>1</v>
      </c>
      <c r="J1161" s="824"/>
      <c r="K1161" s="825">
        <v>1</v>
      </c>
      <c r="L1161" s="825"/>
      <c r="M1161" s="824">
        <v>0</v>
      </c>
      <c r="N1161" s="824"/>
      <c r="O1161" s="824"/>
      <c r="P1161" s="820">
        <f>Tabla1[[#This Row],[Ejec Real Acumu]]-Tabla1[[#This Row],[Proyec Ejec Acumul]]</f>
        <v>-1</v>
      </c>
      <c r="Q1161" s="820">
        <f>Tabla1[[#This Row],[Ejec Real Mes]]-Tabla1[[#This Row],[Program Entreg Mes]]</f>
        <v>0</v>
      </c>
    </row>
    <row r="1162" spans="1:17">
      <c r="A1162" s="824">
        <v>82</v>
      </c>
      <c r="B1162" s="824" t="s">
        <v>2441</v>
      </c>
      <c r="C1162" s="824" t="s">
        <v>2442</v>
      </c>
      <c r="D1162" s="824" t="s">
        <v>46</v>
      </c>
      <c r="E1162" s="824" t="s">
        <v>2361</v>
      </c>
      <c r="F1162" s="824">
        <v>12</v>
      </c>
      <c r="G1162" s="824" t="s">
        <v>2454</v>
      </c>
      <c r="H1162" s="824">
        <v>4</v>
      </c>
      <c r="I1162" s="824">
        <v>4</v>
      </c>
      <c r="J1162" s="824"/>
      <c r="K1162" s="825">
        <v>1</v>
      </c>
      <c r="L1162" s="825"/>
      <c r="M1162" s="824">
        <v>1</v>
      </c>
      <c r="N1162" s="824"/>
      <c r="O1162" s="824"/>
      <c r="P1162" s="820">
        <f>Tabla1[[#This Row],[Ejec Real Acumu]]-Tabla1[[#This Row],[Proyec Ejec Acumul]]</f>
        <v>-4</v>
      </c>
      <c r="Q1162" s="820">
        <f>Tabla1[[#This Row],[Ejec Real Mes]]-Tabla1[[#This Row],[Program Entreg Mes]]</f>
        <v>-1</v>
      </c>
    </row>
    <row r="1163" spans="1:17">
      <c r="A1163" s="824">
        <v>83</v>
      </c>
      <c r="B1163" s="824" t="s">
        <v>2441</v>
      </c>
      <c r="C1163" s="824" t="s">
        <v>2442</v>
      </c>
      <c r="D1163" s="824" t="s">
        <v>46</v>
      </c>
      <c r="E1163" s="824" t="s">
        <v>2365</v>
      </c>
      <c r="F1163" s="824">
        <v>12</v>
      </c>
      <c r="G1163" s="824" t="s">
        <v>2454</v>
      </c>
      <c r="H1163" s="824">
        <v>4</v>
      </c>
      <c r="I1163" s="824">
        <v>4</v>
      </c>
      <c r="J1163" s="824"/>
      <c r="K1163" s="825">
        <v>1</v>
      </c>
      <c r="L1163" s="825"/>
      <c r="M1163" s="824">
        <v>0</v>
      </c>
      <c r="N1163" s="824"/>
      <c r="O1163" s="824"/>
      <c r="P1163" s="820">
        <f>Tabla1[[#This Row],[Ejec Real Acumu]]-Tabla1[[#This Row],[Proyec Ejec Acumul]]</f>
        <v>-4</v>
      </c>
      <c r="Q1163" s="820">
        <f>Tabla1[[#This Row],[Ejec Real Mes]]-Tabla1[[#This Row],[Program Entreg Mes]]</f>
        <v>0</v>
      </c>
    </row>
    <row r="1164" spans="1:17">
      <c r="A1164" s="824">
        <v>84</v>
      </c>
      <c r="B1164" s="824" t="s">
        <v>2441</v>
      </c>
      <c r="C1164" s="824" t="s">
        <v>2442</v>
      </c>
      <c r="D1164" s="824" t="s">
        <v>46</v>
      </c>
      <c r="E1164" s="824" t="s">
        <v>2370</v>
      </c>
      <c r="F1164" s="824">
        <v>12</v>
      </c>
      <c r="G1164" s="824" t="s">
        <v>2454</v>
      </c>
      <c r="H1164" s="824">
        <v>6</v>
      </c>
      <c r="I1164" s="824">
        <v>6</v>
      </c>
      <c r="J1164" s="824"/>
      <c r="K1164" s="825">
        <v>1</v>
      </c>
      <c r="L1164" s="825"/>
      <c r="M1164" s="824">
        <v>1</v>
      </c>
      <c r="N1164" s="824"/>
      <c r="O1164" s="824"/>
      <c r="P1164" s="820">
        <f>Tabla1[[#This Row],[Ejec Real Acumu]]-Tabla1[[#This Row],[Proyec Ejec Acumul]]</f>
        <v>-6</v>
      </c>
      <c r="Q1164" s="820">
        <f>Tabla1[[#This Row],[Ejec Real Mes]]-Tabla1[[#This Row],[Program Entreg Mes]]</f>
        <v>-1</v>
      </c>
    </row>
    <row r="1165" spans="1:17">
      <c r="A1165" s="824">
        <v>85</v>
      </c>
      <c r="B1165" s="824" t="s">
        <v>2441</v>
      </c>
      <c r="C1165" s="824" t="s">
        <v>2442</v>
      </c>
      <c r="D1165" s="824" t="s">
        <v>46</v>
      </c>
      <c r="E1165" s="824" t="s">
        <v>573</v>
      </c>
      <c r="F1165" s="824">
        <v>12</v>
      </c>
      <c r="G1165" s="824" t="s">
        <v>2454</v>
      </c>
      <c r="H1165" s="824">
        <v>6</v>
      </c>
      <c r="I1165" s="824">
        <v>6</v>
      </c>
      <c r="J1165" s="824"/>
      <c r="K1165" s="825">
        <v>1</v>
      </c>
      <c r="L1165" s="825"/>
      <c r="M1165" s="824">
        <v>1</v>
      </c>
      <c r="N1165" s="824"/>
      <c r="O1165" s="824"/>
      <c r="P1165" s="820">
        <f>Tabla1[[#This Row],[Ejec Real Acumu]]-Tabla1[[#This Row],[Proyec Ejec Acumul]]</f>
        <v>-6</v>
      </c>
      <c r="Q1165" s="820">
        <f>Tabla1[[#This Row],[Ejec Real Mes]]-Tabla1[[#This Row],[Program Entreg Mes]]</f>
        <v>-1</v>
      </c>
    </row>
    <row r="1166" spans="1:17">
      <c r="A1166" s="824">
        <v>86</v>
      </c>
      <c r="B1166" s="824" t="s">
        <v>2441</v>
      </c>
      <c r="C1166" s="824" t="s">
        <v>2442</v>
      </c>
      <c r="D1166" s="824" t="s">
        <v>46</v>
      </c>
      <c r="E1166" s="824" t="s">
        <v>583</v>
      </c>
      <c r="F1166" s="824">
        <v>12</v>
      </c>
      <c r="G1166" s="824" t="s">
        <v>2454</v>
      </c>
      <c r="H1166" s="824">
        <v>6</v>
      </c>
      <c r="I1166" s="824">
        <v>6</v>
      </c>
      <c r="J1166" s="824"/>
      <c r="K1166" s="825">
        <v>1</v>
      </c>
      <c r="L1166" s="825"/>
      <c r="M1166" s="824">
        <v>2</v>
      </c>
      <c r="N1166" s="824"/>
      <c r="O1166" s="824"/>
      <c r="P1166" s="820">
        <f>Tabla1[[#This Row],[Ejec Real Acumu]]-Tabla1[[#This Row],[Proyec Ejec Acumul]]</f>
        <v>-6</v>
      </c>
      <c r="Q1166" s="820">
        <f>Tabla1[[#This Row],[Ejec Real Mes]]-Tabla1[[#This Row],[Program Entreg Mes]]</f>
        <v>-2</v>
      </c>
    </row>
    <row r="1167" spans="1:17">
      <c r="A1167" s="824">
        <v>87</v>
      </c>
      <c r="B1167" s="824" t="s">
        <v>2441</v>
      </c>
      <c r="C1167" s="824" t="s">
        <v>2442</v>
      </c>
      <c r="D1167" s="824" t="s">
        <v>764</v>
      </c>
      <c r="E1167" s="824" t="s">
        <v>872</v>
      </c>
      <c r="F1167" s="824">
        <v>12</v>
      </c>
      <c r="G1167" s="824" t="s">
        <v>2454</v>
      </c>
      <c r="H1167" s="824">
        <v>25</v>
      </c>
      <c r="I1167" s="824">
        <v>25</v>
      </c>
      <c r="J1167" s="824"/>
      <c r="K1167" s="825">
        <v>1</v>
      </c>
      <c r="L1167" s="825"/>
      <c r="M1167" s="824">
        <v>7</v>
      </c>
      <c r="N1167" s="824"/>
      <c r="O1167" s="824"/>
      <c r="P1167" s="820">
        <f>Tabla1[[#This Row],[Ejec Real Acumu]]-Tabla1[[#This Row],[Proyec Ejec Acumul]]</f>
        <v>-25</v>
      </c>
      <c r="Q1167" s="820">
        <f>Tabla1[[#This Row],[Ejec Real Mes]]-Tabla1[[#This Row],[Program Entreg Mes]]</f>
        <v>-7</v>
      </c>
    </row>
    <row r="1168" spans="1:17">
      <c r="A1168" s="824">
        <v>88</v>
      </c>
      <c r="B1168" s="824" t="s">
        <v>2441</v>
      </c>
      <c r="C1168" s="824" t="s">
        <v>2442</v>
      </c>
      <c r="D1168" s="824" t="s">
        <v>764</v>
      </c>
      <c r="E1168" s="824" t="s">
        <v>2381</v>
      </c>
      <c r="F1168" s="824">
        <v>12</v>
      </c>
      <c r="G1168" s="824" t="s">
        <v>2454</v>
      </c>
      <c r="H1168" s="824">
        <v>7</v>
      </c>
      <c r="I1168" s="824">
        <v>7</v>
      </c>
      <c r="J1168" s="824"/>
      <c r="K1168" s="825">
        <v>1</v>
      </c>
      <c r="L1168" s="825"/>
      <c r="M1168" s="824">
        <v>3</v>
      </c>
      <c r="N1168" s="824"/>
      <c r="O1168" s="824"/>
      <c r="P1168" s="820">
        <f>Tabla1[[#This Row],[Ejec Real Acumu]]-Tabla1[[#This Row],[Proyec Ejec Acumul]]</f>
        <v>-7</v>
      </c>
      <c r="Q1168" s="820">
        <f>Tabla1[[#This Row],[Ejec Real Mes]]-Tabla1[[#This Row],[Program Entreg Mes]]</f>
        <v>-3</v>
      </c>
    </row>
    <row r="1169" spans="1:17">
      <c r="A1169" s="824">
        <v>89</v>
      </c>
      <c r="B1169" s="824" t="s">
        <v>2441</v>
      </c>
      <c r="C1169" s="824" t="s">
        <v>2442</v>
      </c>
      <c r="D1169" s="824" t="s">
        <v>764</v>
      </c>
      <c r="E1169" s="824" t="s">
        <v>2385</v>
      </c>
      <c r="F1169" s="824">
        <v>12</v>
      </c>
      <c r="G1169" s="824" t="s">
        <v>2454</v>
      </c>
      <c r="H1169" s="824">
        <v>12</v>
      </c>
      <c r="I1169" s="824">
        <v>12</v>
      </c>
      <c r="J1169" s="824"/>
      <c r="K1169" s="825">
        <v>1</v>
      </c>
      <c r="L1169" s="825"/>
      <c r="M1169" s="824">
        <v>1</v>
      </c>
      <c r="N1169" s="824"/>
      <c r="O1169" s="824"/>
      <c r="P1169" s="820">
        <f>Tabla1[[#This Row],[Ejec Real Acumu]]-Tabla1[[#This Row],[Proyec Ejec Acumul]]</f>
        <v>-12</v>
      </c>
      <c r="Q1169" s="820">
        <f>Tabla1[[#This Row],[Ejec Real Mes]]-Tabla1[[#This Row],[Program Entreg Mes]]</f>
        <v>-1</v>
      </c>
    </row>
    <row r="1170" spans="1:17">
      <c r="A1170" s="824">
        <v>90</v>
      </c>
      <c r="B1170" s="824" t="s">
        <v>2441</v>
      </c>
      <c r="C1170" s="824" t="s">
        <v>2442</v>
      </c>
      <c r="D1170" s="824" t="s">
        <v>764</v>
      </c>
      <c r="E1170" s="824" t="s">
        <v>2392</v>
      </c>
      <c r="F1170" s="824">
        <v>12</v>
      </c>
      <c r="G1170" s="824" t="s">
        <v>2454</v>
      </c>
      <c r="H1170" s="824">
        <v>32</v>
      </c>
      <c r="I1170" s="824">
        <v>32</v>
      </c>
      <c r="J1170" s="824"/>
      <c r="K1170" s="825">
        <v>1</v>
      </c>
      <c r="L1170" s="825"/>
      <c r="M1170" s="824">
        <v>3</v>
      </c>
      <c r="N1170" s="824"/>
      <c r="O1170" s="824"/>
      <c r="P1170" s="820">
        <f>Tabla1[[#This Row],[Ejec Real Acumu]]-Tabla1[[#This Row],[Proyec Ejec Acumul]]</f>
        <v>-32</v>
      </c>
      <c r="Q1170" s="820">
        <f>Tabla1[[#This Row],[Ejec Real Mes]]-Tabla1[[#This Row],[Program Entreg Mes]]</f>
        <v>-3</v>
      </c>
    </row>
    <row r="1171" spans="1:17">
      <c r="A1171" s="824">
        <v>91</v>
      </c>
      <c r="B1171" s="824" t="s">
        <v>2441</v>
      </c>
      <c r="C1171" s="824" t="s">
        <v>2442</v>
      </c>
      <c r="D1171" s="824" t="s">
        <v>764</v>
      </c>
      <c r="E1171" s="824" t="s">
        <v>2398</v>
      </c>
      <c r="F1171" s="824">
        <v>12</v>
      </c>
      <c r="G1171" s="824" t="s">
        <v>2454</v>
      </c>
      <c r="H1171" s="824">
        <v>4</v>
      </c>
      <c r="I1171" s="824">
        <v>4</v>
      </c>
      <c r="J1171" s="824"/>
      <c r="K1171" s="825">
        <v>1</v>
      </c>
      <c r="L1171" s="825"/>
      <c r="M1171" s="824">
        <v>1</v>
      </c>
      <c r="N1171" s="824"/>
      <c r="O1171" s="824"/>
      <c r="P1171" s="820">
        <f>Tabla1[[#This Row],[Ejec Real Acumu]]-Tabla1[[#This Row],[Proyec Ejec Acumul]]</f>
        <v>-4</v>
      </c>
      <c r="Q1171" s="820">
        <f>Tabla1[[#This Row],[Ejec Real Mes]]-Tabla1[[#This Row],[Program Entreg Mes]]</f>
        <v>-1</v>
      </c>
    </row>
    <row r="1172" spans="1:17">
      <c r="A1172" s="824">
        <v>92</v>
      </c>
      <c r="B1172" s="824" t="s">
        <v>2441</v>
      </c>
      <c r="C1172" s="824" t="s">
        <v>2442</v>
      </c>
      <c r="D1172" s="824" t="s">
        <v>46</v>
      </c>
      <c r="E1172" s="824" t="s">
        <v>2402</v>
      </c>
      <c r="F1172" s="824">
        <v>12</v>
      </c>
      <c r="G1172" s="824" t="s">
        <v>2454</v>
      </c>
      <c r="H1172" s="824">
        <v>1</v>
      </c>
      <c r="I1172" s="824">
        <v>1</v>
      </c>
      <c r="J1172" s="824"/>
      <c r="K1172" s="825">
        <v>1</v>
      </c>
      <c r="L1172" s="825"/>
      <c r="M1172" s="824">
        <v>1</v>
      </c>
      <c r="N1172" s="824"/>
      <c r="O1172" s="824"/>
      <c r="P1172" s="820">
        <f>Tabla1[[#This Row],[Ejec Real Acumu]]-Tabla1[[#This Row],[Proyec Ejec Acumul]]</f>
        <v>-1</v>
      </c>
      <c r="Q1172" s="820">
        <f>Tabla1[[#This Row],[Ejec Real Mes]]-Tabla1[[#This Row],[Program Entreg Mes]]</f>
        <v>-1</v>
      </c>
    </row>
    <row r="1173" spans="1:17">
      <c r="A1173" s="824">
        <v>93</v>
      </c>
      <c r="B1173" s="824" t="s">
        <v>2441</v>
      </c>
      <c r="C1173" s="824" t="s">
        <v>2442</v>
      </c>
      <c r="D1173" s="824" t="s">
        <v>764</v>
      </c>
      <c r="E1173" s="824" t="s">
        <v>2404</v>
      </c>
      <c r="F1173" s="824">
        <v>12</v>
      </c>
      <c r="G1173" s="824" t="s">
        <v>2454</v>
      </c>
      <c r="H1173" s="824">
        <v>4</v>
      </c>
      <c r="I1173" s="824">
        <v>4</v>
      </c>
      <c r="J1173" s="824"/>
      <c r="K1173" s="825">
        <v>1</v>
      </c>
      <c r="L1173" s="825"/>
      <c r="M1173" s="824">
        <v>1</v>
      </c>
      <c r="N1173" s="824"/>
      <c r="O1173" s="824"/>
      <c r="P1173" s="820">
        <f>Tabla1[[#This Row],[Ejec Real Acumu]]-Tabla1[[#This Row],[Proyec Ejec Acumul]]</f>
        <v>-4</v>
      </c>
      <c r="Q1173" s="820">
        <f>Tabla1[[#This Row],[Ejec Real Mes]]-Tabla1[[#This Row],[Program Entreg Mes]]</f>
        <v>-1</v>
      </c>
    </row>
    <row r="1174" spans="1:17">
      <c r="A1174" s="824">
        <v>94</v>
      </c>
      <c r="B1174" s="824" t="s">
        <v>2441</v>
      </c>
      <c r="C1174" s="824" t="s">
        <v>2442</v>
      </c>
      <c r="D1174" s="824" t="s">
        <v>46</v>
      </c>
      <c r="E1174" s="824" t="s">
        <v>2409</v>
      </c>
      <c r="F1174" s="824">
        <v>12</v>
      </c>
      <c r="G1174" s="824" t="s">
        <v>2454</v>
      </c>
      <c r="H1174" s="824">
        <v>4</v>
      </c>
      <c r="I1174" s="824">
        <v>4</v>
      </c>
      <c r="J1174" s="824"/>
      <c r="K1174" s="825">
        <v>1</v>
      </c>
      <c r="L1174" s="825"/>
      <c r="M1174" s="824">
        <v>1</v>
      </c>
      <c r="N1174" s="824"/>
      <c r="O1174" s="824"/>
      <c r="P1174" s="820">
        <f>Tabla1[[#This Row],[Ejec Real Acumu]]-Tabla1[[#This Row],[Proyec Ejec Acumul]]</f>
        <v>-4</v>
      </c>
      <c r="Q1174" s="820">
        <f>Tabla1[[#This Row],[Ejec Real Mes]]-Tabla1[[#This Row],[Program Entreg Mes]]</f>
        <v>-1</v>
      </c>
    </row>
    <row r="1175" spans="1:17">
      <c r="A1175" s="824">
        <v>95</v>
      </c>
      <c r="B1175" s="824" t="s">
        <v>2441</v>
      </c>
      <c r="C1175" s="824" t="s">
        <v>2442</v>
      </c>
      <c r="D1175" s="824" t="s">
        <v>688</v>
      </c>
      <c r="E1175" s="824" t="s">
        <v>2413</v>
      </c>
      <c r="F1175" s="824">
        <v>12</v>
      </c>
      <c r="G1175" s="824" t="s">
        <v>2454</v>
      </c>
      <c r="H1175" s="824">
        <v>4</v>
      </c>
      <c r="I1175" s="824">
        <v>4</v>
      </c>
      <c r="J1175" s="824"/>
      <c r="K1175" s="825">
        <v>1</v>
      </c>
      <c r="L1175" s="825"/>
      <c r="M1175" s="824">
        <v>1</v>
      </c>
      <c r="N1175" s="824"/>
      <c r="O1175" s="824"/>
      <c r="P1175" s="820">
        <f>Tabla1[[#This Row],[Ejec Real Acumu]]-Tabla1[[#This Row],[Proyec Ejec Acumul]]</f>
        <v>-4</v>
      </c>
      <c r="Q1175" s="820">
        <f>Tabla1[[#This Row],[Ejec Real Mes]]-Tabla1[[#This Row],[Program Entreg Mes]]</f>
        <v>-1</v>
      </c>
    </row>
    <row r="1176" spans="1:17">
      <c r="A1176" s="824">
        <v>96</v>
      </c>
      <c r="B1176" s="824" t="s">
        <v>2441</v>
      </c>
      <c r="C1176" s="824" t="s">
        <v>2442</v>
      </c>
      <c r="D1176" s="824" t="s">
        <v>68</v>
      </c>
      <c r="E1176" s="824" t="s">
        <v>2416</v>
      </c>
      <c r="F1176" s="824">
        <v>12</v>
      </c>
      <c r="G1176" s="824" t="s">
        <v>2454</v>
      </c>
      <c r="H1176" s="824">
        <v>4</v>
      </c>
      <c r="I1176" s="824">
        <v>4</v>
      </c>
      <c r="J1176" s="824"/>
      <c r="K1176" s="825">
        <v>1</v>
      </c>
      <c r="L1176" s="825"/>
      <c r="M1176" s="824">
        <v>1</v>
      </c>
      <c r="N1176" s="824"/>
      <c r="O1176" s="824"/>
      <c r="P1176" s="820">
        <f>Tabla1[[#This Row],[Ejec Real Acumu]]-Tabla1[[#This Row],[Proyec Ejec Acumul]]</f>
        <v>-4</v>
      </c>
      <c r="Q1176" s="820">
        <f>Tabla1[[#This Row],[Ejec Real Mes]]-Tabla1[[#This Row],[Program Entreg Mes]]</f>
        <v>-1</v>
      </c>
    </row>
    <row r="1177" spans="1:17">
      <c r="A1177" s="824">
        <v>97</v>
      </c>
      <c r="B1177" s="824" t="s">
        <v>2441</v>
      </c>
      <c r="C1177" s="824" t="s">
        <v>2442</v>
      </c>
      <c r="D1177" s="824" t="s">
        <v>688</v>
      </c>
      <c r="E1177" s="824" t="s">
        <v>2421</v>
      </c>
      <c r="F1177" s="824">
        <v>12</v>
      </c>
      <c r="G1177" s="824" t="s">
        <v>2454</v>
      </c>
      <c r="H1177" s="824">
        <v>4</v>
      </c>
      <c r="I1177" s="824">
        <v>4</v>
      </c>
      <c r="J1177" s="824"/>
      <c r="K1177" s="825">
        <v>1</v>
      </c>
      <c r="L1177" s="825"/>
      <c r="M1177" s="824">
        <v>1</v>
      </c>
      <c r="N1177" s="824"/>
      <c r="O1177" s="824"/>
      <c r="P1177" s="820">
        <f>Tabla1[[#This Row],[Ejec Real Acumu]]-Tabla1[[#This Row],[Proyec Ejec Acumul]]</f>
        <v>-4</v>
      </c>
      <c r="Q1177" s="820">
        <f>Tabla1[[#This Row],[Ejec Real Mes]]-Tabla1[[#This Row],[Program Entreg Mes]]</f>
        <v>-1</v>
      </c>
    </row>
    <row r="1178" spans="1:17">
      <c r="A1178" s="824">
        <v>98</v>
      </c>
      <c r="B1178" s="824" t="s">
        <v>2441</v>
      </c>
      <c r="C1178" s="824" t="s">
        <v>2442</v>
      </c>
      <c r="D1178" s="824" t="s">
        <v>68</v>
      </c>
      <c r="E1178" s="824" t="s">
        <v>2422</v>
      </c>
      <c r="F1178" s="824">
        <v>12</v>
      </c>
      <c r="G1178" s="824" t="s">
        <v>2454</v>
      </c>
      <c r="H1178" s="824">
        <v>2</v>
      </c>
      <c r="I1178" s="824">
        <v>2</v>
      </c>
      <c r="J1178" s="824"/>
      <c r="K1178" s="825">
        <v>1</v>
      </c>
      <c r="L1178" s="825"/>
      <c r="M1178" s="824">
        <v>0</v>
      </c>
      <c r="N1178" s="824"/>
      <c r="O1178" s="824"/>
      <c r="P1178" s="820">
        <f>Tabla1[[#This Row],[Ejec Real Acumu]]-Tabla1[[#This Row],[Proyec Ejec Acumul]]</f>
        <v>-2</v>
      </c>
      <c r="Q1178" s="820">
        <f>Tabla1[[#This Row],[Ejec Real Mes]]-Tabla1[[#This Row],[Program Entreg Mes]]</f>
        <v>0</v>
      </c>
    </row>
    <row r="1179" spans="1:17">
      <c r="A1179" s="828">
        <v>1</v>
      </c>
      <c r="B1179" s="828" t="s">
        <v>2455</v>
      </c>
      <c r="C1179" s="828" t="s">
        <v>2456</v>
      </c>
      <c r="D1179" s="828" t="s">
        <v>688</v>
      </c>
      <c r="E1179" s="828" t="s">
        <v>2476</v>
      </c>
      <c r="F1179" s="828">
        <v>1</v>
      </c>
      <c r="G1179" s="828" t="s">
        <v>2443</v>
      </c>
      <c r="H1179" s="828">
        <v>1</v>
      </c>
      <c r="I1179" s="828">
        <v>0</v>
      </c>
      <c r="J1179" s="828">
        <v>0</v>
      </c>
      <c r="K1179" s="829">
        <v>0</v>
      </c>
      <c r="L1179" s="829">
        <v>0</v>
      </c>
      <c r="M1179" s="828">
        <v>0</v>
      </c>
      <c r="N1179" s="828">
        <v>0</v>
      </c>
      <c r="O1179" s="830" t="e">
        <v>#DIV/0!</v>
      </c>
      <c r="P1179" s="820">
        <f>Tabla1[[#This Row],[Ejec Real Acumu]]-Tabla1[[#This Row],[Proyec Ejec Acumul]]</f>
        <v>0</v>
      </c>
      <c r="Q1179" s="820">
        <f>Tabla1[[#This Row],[Ejec Real Mes]]-Tabla1[[#This Row],[Program Entreg Mes]]</f>
        <v>0</v>
      </c>
    </row>
    <row r="1180" spans="1:17">
      <c r="A1180" s="828">
        <v>2</v>
      </c>
      <c r="B1180" s="828" t="s">
        <v>2455</v>
      </c>
      <c r="C1180" s="828" t="s">
        <v>2456</v>
      </c>
      <c r="D1180" s="828" t="s">
        <v>688</v>
      </c>
      <c r="E1180" s="828" t="s">
        <v>2477</v>
      </c>
      <c r="F1180" s="828">
        <v>1</v>
      </c>
      <c r="G1180" s="828" t="s">
        <v>2443</v>
      </c>
      <c r="H1180" s="828">
        <v>4</v>
      </c>
      <c r="I1180" s="828">
        <v>0</v>
      </c>
      <c r="J1180" s="828">
        <v>0</v>
      </c>
      <c r="K1180" s="829">
        <v>0</v>
      </c>
      <c r="L1180" s="829">
        <v>0</v>
      </c>
      <c r="M1180" s="828">
        <v>0</v>
      </c>
      <c r="N1180" s="828">
        <v>0</v>
      </c>
      <c r="O1180" s="830" t="e">
        <v>#DIV/0!</v>
      </c>
      <c r="P1180" s="820">
        <f>Tabla1[[#This Row],[Ejec Real Acumu]]-Tabla1[[#This Row],[Proyec Ejec Acumul]]</f>
        <v>0</v>
      </c>
      <c r="Q1180" s="820">
        <f>Tabla1[[#This Row],[Ejec Real Mes]]-Tabla1[[#This Row],[Program Entreg Mes]]</f>
        <v>0</v>
      </c>
    </row>
    <row r="1181" spans="1:17">
      <c r="A1181" s="828">
        <v>3</v>
      </c>
      <c r="B1181" s="828" t="s">
        <v>2455</v>
      </c>
      <c r="C1181" s="828" t="s">
        <v>2456</v>
      </c>
      <c r="D1181" s="828" t="s">
        <v>688</v>
      </c>
      <c r="E1181" s="828" t="s">
        <v>2478</v>
      </c>
      <c r="F1181" s="828">
        <v>1</v>
      </c>
      <c r="G1181" s="828" t="s">
        <v>2443</v>
      </c>
      <c r="H1181" s="828">
        <v>1</v>
      </c>
      <c r="I1181" s="828">
        <v>0</v>
      </c>
      <c r="J1181" s="828">
        <v>0</v>
      </c>
      <c r="K1181" s="829">
        <v>0</v>
      </c>
      <c r="L1181" s="829">
        <v>0</v>
      </c>
      <c r="M1181" s="828">
        <v>0</v>
      </c>
      <c r="N1181" s="828">
        <v>0</v>
      </c>
      <c r="O1181" s="830" t="e">
        <v>#DIV/0!</v>
      </c>
      <c r="P1181" s="820">
        <f>Tabla1[[#This Row],[Ejec Real Acumu]]-Tabla1[[#This Row],[Proyec Ejec Acumul]]</f>
        <v>0</v>
      </c>
      <c r="Q1181" s="820">
        <f>Tabla1[[#This Row],[Ejec Real Mes]]-Tabla1[[#This Row],[Program Entreg Mes]]</f>
        <v>0</v>
      </c>
    </row>
    <row r="1182" spans="1:17">
      <c r="A1182" s="828">
        <v>4</v>
      </c>
      <c r="B1182" s="828" t="s">
        <v>2455</v>
      </c>
      <c r="C1182" s="828" t="s">
        <v>2456</v>
      </c>
      <c r="D1182" s="828" t="s">
        <v>688</v>
      </c>
      <c r="E1182" s="828" t="s">
        <v>2479</v>
      </c>
      <c r="F1182" s="828">
        <v>1</v>
      </c>
      <c r="G1182" s="828" t="s">
        <v>2443</v>
      </c>
      <c r="H1182" s="828">
        <v>4</v>
      </c>
      <c r="I1182" s="828">
        <v>0</v>
      </c>
      <c r="J1182" s="828">
        <v>0</v>
      </c>
      <c r="K1182" s="829">
        <v>0</v>
      </c>
      <c r="L1182" s="829">
        <v>0</v>
      </c>
      <c r="M1182" s="828">
        <v>0</v>
      </c>
      <c r="N1182" s="828">
        <v>0</v>
      </c>
      <c r="O1182" s="830" t="e">
        <v>#DIV/0!</v>
      </c>
      <c r="P1182" s="820">
        <f>Tabla1[[#This Row],[Ejec Real Acumu]]-Tabla1[[#This Row],[Proyec Ejec Acumul]]</f>
        <v>0</v>
      </c>
      <c r="Q1182" s="820">
        <f>Tabla1[[#This Row],[Ejec Real Mes]]-Tabla1[[#This Row],[Program Entreg Mes]]</f>
        <v>0</v>
      </c>
    </row>
    <row r="1183" spans="1:17">
      <c r="A1183" s="828">
        <v>5</v>
      </c>
      <c r="B1183" s="828" t="s">
        <v>2455</v>
      </c>
      <c r="C1183" s="828" t="s">
        <v>2456</v>
      </c>
      <c r="D1183" s="828" t="s">
        <v>688</v>
      </c>
      <c r="E1183" s="828" t="s">
        <v>2480</v>
      </c>
      <c r="F1183" s="828">
        <v>1</v>
      </c>
      <c r="G1183" s="828" t="s">
        <v>2443</v>
      </c>
      <c r="H1183" s="828">
        <v>1</v>
      </c>
      <c r="I1183" s="828">
        <v>0</v>
      </c>
      <c r="J1183" s="828">
        <v>0</v>
      </c>
      <c r="K1183" s="829">
        <v>0</v>
      </c>
      <c r="L1183" s="829">
        <v>0</v>
      </c>
      <c r="M1183" s="828">
        <v>0</v>
      </c>
      <c r="N1183" s="828">
        <v>0</v>
      </c>
      <c r="O1183" s="830" t="e">
        <v>#DIV/0!</v>
      </c>
      <c r="P1183" s="820">
        <f>Tabla1[[#This Row],[Ejec Real Acumu]]-Tabla1[[#This Row],[Proyec Ejec Acumul]]</f>
        <v>0</v>
      </c>
      <c r="Q1183" s="820">
        <f>Tabla1[[#This Row],[Ejec Real Mes]]-Tabla1[[#This Row],[Program Entreg Mes]]</f>
        <v>0</v>
      </c>
    </row>
    <row r="1184" spans="1:17">
      <c r="A1184" s="828">
        <v>6</v>
      </c>
      <c r="B1184" s="828" t="s">
        <v>2455</v>
      </c>
      <c r="C1184" s="828" t="s">
        <v>2456</v>
      </c>
      <c r="D1184" s="828" t="s">
        <v>688</v>
      </c>
      <c r="E1184" s="828" t="s">
        <v>2481</v>
      </c>
      <c r="F1184" s="828">
        <v>1</v>
      </c>
      <c r="G1184" s="828" t="s">
        <v>2443</v>
      </c>
      <c r="H1184" s="828">
        <v>1</v>
      </c>
      <c r="I1184" s="828">
        <v>0</v>
      </c>
      <c r="J1184" s="828">
        <v>0</v>
      </c>
      <c r="K1184" s="829">
        <v>0</v>
      </c>
      <c r="L1184" s="829">
        <v>0</v>
      </c>
      <c r="M1184" s="828">
        <v>0</v>
      </c>
      <c r="N1184" s="828">
        <v>0</v>
      </c>
      <c r="O1184" s="830" t="e">
        <v>#DIV/0!</v>
      </c>
      <c r="P1184" s="820">
        <f>Tabla1[[#This Row],[Ejec Real Acumu]]-Tabla1[[#This Row],[Proyec Ejec Acumul]]</f>
        <v>0</v>
      </c>
      <c r="Q1184" s="820">
        <f>Tabla1[[#This Row],[Ejec Real Mes]]-Tabla1[[#This Row],[Program Entreg Mes]]</f>
        <v>0</v>
      </c>
    </row>
    <row r="1185" spans="1:17">
      <c r="A1185" s="828">
        <v>7</v>
      </c>
      <c r="B1185" s="828" t="s">
        <v>2455</v>
      </c>
      <c r="C1185" s="828" t="s">
        <v>2456</v>
      </c>
      <c r="D1185" s="828" t="s">
        <v>688</v>
      </c>
      <c r="E1185" s="828" t="s">
        <v>2482</v>
      </c>
      <c r="F1185" s="828">
        <v>1</v>
      </c>
      <c r="G1185" s="828" t="s">
        <v>2443</v>
      </c>
      <c r="H1185" s="828">
        <v>1</v>
      </c>
      <c r="I1185" s="828">
        <v>0</v>
      </c>
      <c r="J1185" s="828">
        <v>0</v>
      </c>
      <c r="K1185" s="829">
        <v>0</v>
      </c>
      <c r="L1185" s="829">
        <v>0</v>
      </c>
      <c r="M1185" s="828">
        <v>0</v>
      </c>
      <c r="N1185" s="828">
        <v>0</v>
      </c>
      <c r="O1185" s="830" t="e">
        <v>#DIV/0!</v>
      </c>
      <c r="P1185" s="820">
        <f>Tabla1[[#This Row],[Ejec Real Acumu]]-Tabla1[[#This Row],[Proyec Ejec Acumul]]</f>
        <v>0</v>
      </c>
      <c r="Q1185" s="820">
        <f>Tabla1[[#This Row],[Ejec Real Mes]]-Tabla1[[#This Row],[Program Entreg Mes]]</f>
        <v>0</v>
      </c>
    </row>
    <row r="1186" spans="1:17">
      <c r="A1186" s="828">
        <v>8</v>
      </c>
      <c r="B1186" s="828" t="s">
        <v>2455</v>
      </c>
      <c r="C1186" s="828" t="s">
        <v>2456</v>
      </c>
      <c r="D1186" s="828" t="s">
        <v>688</v>
      </c>
      <c r="E1186" s="828" t="s">
        <v>2483</v>
      </c>
      <c r="F1186" s="828">
        <v>1</v>
      </c>
      <c r="G1186" s="828" t="s">
        <v>2443</v>
      </c>
      <c r="H1186" s="828">
        <v>1</v>
      </c>
      <c r="I1186" s="828">
        <v>0</v>
      </c>
      <c r="J1186" s="828">
        <v>0</v>
      </c>
      <c r="K1186" s="829">
        <v>0</v>
      </c>
      <c r="L1186" s="829">
        <v>0</v>
      </c>
      <c r="M1186" s="828">
        <v>0</v>
      </c>
      <c r="N1186" s="828">
        <v>0</v>
      </c>
      <c r="O1186" s="830" t="e">
        <v>#DIV/0!</v>
      </c>
      <c r="P1186" s="820">
        <f>Tabla1[[#This Row],[Ejec Real Acumu]]-Tabla1[[#This Row],[Proyec Ejec Acumul]]</f>
        <v>0</v>
      </c>
      <c r="Q1186" s="820">
        <f>Tabla1[[#This Row],[Ejec Real Mes]]-Tabla1[[#This Row],[Program Entreg Mes]]</f>
        <v>0</v>
      </c>
    </row>
    <row r="1187" spans="1:17">
      <c r="A1187" s="828">
        <v>9</v>
      </c>
      <c r="B1187" s="828" t="s">
        <v>2455</v>
      </c>
      <c r="C1187" s="828" t="s">
        <v>2456</v>
      </c>
      <c r="D1187" s="828" t="s">
        <v>688</v>
      </c>
      <c r="E1187" s="828" t="s">
        <v>2484</v>
      </c>
      <c r="F1187" s="828">
        <v>1</v>
      </c>
      <c r="G1187" s="828" t="s">
        <v>2443</v>
      </c>
      <c r="H1187" s="828">
        <v>1</v>
      </c>
      <c r="I1187" s="828">
        <v>0</v>
      </c>
      <c r="J1187" s="828">
        <v>0</v>
      </c>
      <c r="K1187" s="829">
        <v>0</v>
      </c>
      <c r="L1187" s="829">
        <v>0</v>
      </c>
      <c r="M1187" s="828">
        <v>0</v>
      </c>
      <c r="N1187" s="828">
        <v>0</v>
      </c>
      <c r="O1187" s="830" t="e">
        <v>#DIV/0!</v>
      </c>
      <c r="P1187" s="820">
        <f>Tabla1[[#This Row],[Ejec Real Acumu]]-Tabla1[[#This Row],[Proyec Ejec Acumul]]</f>
        <v>0</v>
      </c>
      <c r="Q1187" s="820">
        <f>Tabla1[[#This Row],[Ejec Real Mes]]-Tabla1[[#This Row],[Program Entreg Mes]]</f>
        <v>0</v>
      </c>
    </row>
    <row r="1188" spans="1:17">
      <c r="A1188" s="828">
        <v>10</v>
      </c>
      <c r="B1188" s="828" t="s">
        <v>2455</v>
      </c>
      <c r="C1188" s="828" t="s">
        <v>2456</v>
      </c>
      <c r="D1188" s="828" t="s">
        <v>688</v>
      </c>
      <c r="E1188" s="828" t="s">
        <v>2485</v>
      </c>
      <c r="F1188" s="828">
        <v>1</v>
      </c>
      <c r="G1188" s="828" t="s">
        <v>2443</v>
      </c>
      <c r="H1188" s="828">
        <v>2</v>
      </c>
      <c r="I1188" s="828">
        <v>0</v>
      </c>
      <c r="J1188" s="828">
        <v>0</v>
      </c>
      <c r="K1188" s="829">
        <v>0</v>
      </c>
      <c r="L1188" s="829">
        <v>0</v>
      </c>
      <c r="M1188" s="828">
        <v>0</v>
      </c>
      <c r="N1188" s="828">
        <v>0</v>
      </c>
      <c r="O1188" s="830" t="e">
        <v>#DIV/0!</v>
      </c>
      <c r="P1188" s="820">
        <f>Tabla1[[#This Row],[Ejec Real Acumu]]-Tabla1[[#This Row],[Proyec Ejec Acumul]]</f>
        <v>0</v>
      </c>
      <c r="Q1188" s="820">
        <f>Tabla1[[#This Row],[Ejec Real Mes]]-Tabla1[[#This Row],[Program Entreg Mes]]</f>
        <v>0</v>
      </c>
    </row>
    <row r="1189" spans="1:17">
      <c r="A1189" s="828">
        <v>11</v>
      </c>
      <c r="B1189" s="828" t="s">
        <v>2455</v>
      </c>
      <c r="C1189" s="828" t="s">
        <v>2456</v>
      </c>
      <c r="D1189" s="828" t="s">
        <v>688</v>
      </c>
      <c r="E1189" s="828" t="s">
        <v>2486</v>
      </c>
      <c r="F1189" s="828">
        <v>1</v>
      </c>
      <c r="G1189" s="828" t="s">
        <v>2443</v>
      </c>
      <c r="H1189" s="828">
        <v>1</v>
      </c>
      <c r="I1189" s="828">
        <v>0</v>
      </c>
      <c r="J1189" s="828">
        <v>0</v>
      </c>
      <c r="K1189" s="829">
        <v>0</v>
      </c>
      <c r="L1189" s="829">
        <v>0</v>
      </c>
      <c r="M1189" s="828">
        <v>0</v>
      </c>
      <c r="N1189" s="828">
        <v>0</v>
      </c>
      <c r="O1189" s="830" t="e">
        <v>#DIV/0!</v>
      </c>
      <c r="P1189" s="820">
        <f>Tabla1[[#This Row],[Ejec Real Acumu]]-Tabla1[[#This Row],[Proyec Ejec Acumul]]</f>
        <v>0</v>
      </c>
      <c r="Q1189" s="820">
        <f>Tabla1[[#This Row],[Ejec Real Mes]]-Tabla1[[#This Row],[Program Entreg Mes]]</f>
        <v>0</v>
      </c>
    </row>
    <row r="1190" spans="1:17">
      <c r="A1190" s="828">
        <v>12</v>
      </c>
      <c r="B1190" s="828" t="s">
        <v>2455</v>
      </c>
      <c r="C1190" s="828" t="s">
        <v>2456</v>
      </c>
      <c r="D1190" s="828" t="s">
        <v>688</v>
      </c>
      <c r="E1190" s="828" t="s">
        <v>2487</v>
      </c>
      <c r="F1190" s="828">
        <v>1</v>
      </c>
      <c r="G1190" s="828" t="s">
        <v>2443</v>
      </c>
      <c r="H1190" s="828">
        <v>1</v>
      </c>
      <c r="I1190" s="828">
        <v>0</v>
      </c>
      <c r="J1190" s="828">
        <v>0</v>
      </c>
      <c r="K1190" s="829">
        <v>0</v>
      </c>
      <c r="L1190" s="829">
        <v>0</v>
      </c>
      <c r="M1190" s="828">
        <v>0</v>
      </c>
      <c r="N1190" s="828">
        <v>0</v>
      </c>
      <c r="O1190" s="830" t="e">
        <v>#DIV/0!</v>
      </c>
      <c r="P1190" s="820">
        <f>Tabla1[[#This Row],[Ejec Real Acumu]]-Tabla1[[#This Row],[Proyec Ejec Acumul]]</f>
        <v>0</v>
      </c>
      <c r="Q1190" s="820">
        <f>Tabla1[[#This Row],[Ejec Real Mes]]-Tabla1[[#This Row],[Program Entreg Mes]]</f>
        <v>0</v>
      </c>
    </row>
    <row r="1191" spans="1:17">
      <c r="A1191" s="828">
        <v>13</v>
      </c>
      <c r="B1191" s="828" t="s">
        <v>2455</v>
      </c>
      <c r="C1191" s="828" t="s">
        <v>2456</v>
      </c>
      <c r="D1191" s="828" t="s">
        <v>688</v>
      </c>
      <c r="E1191" s="828" t="s">
        <v>2488</v>
      </c>
      <c r="F1191" s="828">
        <v>1</v>
      </c>
      <c r="G1191" s="828" t="s">
        <v>2443</v>
      </c>
      <c r="H1191" s="828">
        <v>1</v>
      </c>
      <c r="I1191" s="828">
        <v>0</v>
      </c>
      <c r="J1191" s="828">
        <v>0</v>
      </c>
      <c r="K1191" s="829">
        <v>0</v>
      </c>
      <c r="L1191" s="829">
        <v>0</v>
      </c>
      <c r="M1191" s="828">
        <v>0</v>
      </c>
      <c r="N1191" s="828">
        <v>0</v>
      </c>
      <c r="O1191" s="830" t="e">
        <v>#DIV/0!</v>
      </c>
      <c r="P1191" s="820">
        <f>Tabla1[[#This Row],[Ejec Real Acumu]]-Tabla1[[#This Row],[Proyec Ejec Acumul]]</f>
        <v>0</v>
      </c>
      <c r="Q1191" s="820">
        <f>Tabla1[[#This Row],[Ejec Real Mes]]-Tabla1[[#This Row],[Program Entreg Mes]]</f>
        <v>0</v>
      </c>
    </row>
    <row r="1192" spans="1:17">
      <c r="A1192" s="828">
        <v>14</v>
      </c>
      <c r="B1192" s="828" t="s">
        <v>2455</v>
      </c>
      <c r="C1192" s="828" t="s">
        <v>2456</v>
      </c>
      <c r="D1192" s="828" t="s">
        <v>688</v>
      </c>
      <c r="E1192" s="828" t="s">
        <v>2489</v>
      </c>
      <c r="F1192" s="828">
        <v>1</v>
      </c>
      <c r="G1192" s="828" t="s">
        <v>2443</v>
      </c>
      <c r="H1192" s="828">
        <v>1</v>
      </c>
      <c r="I1192" s="828">
        <v>0</v>
      </c>
      <c r="J1192" s="828">
        <v>0</v>
      </c>
      <c r="K1192" s="829">
        <v>0</v>
      </c>
      <c r="L1192" s="829">
        <v>0</v>
      </c>
      <c r="M1192" s="828">
        <v>0</v>
      </c>
      <c r="N1192" s="828">
        <v>0</v>
      </c>
      <c r="O1192" s="830" t="e">
        <v>#DIV/0!</v>
      </c>
      <c r="P1192" s="820">
        <f>Tabla1[[#This Row],[Ejec Real Acumu]]-Tabla1[[#This Row],[Proyec Ejec Acumul]]</f>
        <v>0</v>
      </c>
      <c r="Q1192" s="820">
        <f>Tabla1[[#This Row],[Ejec Real Mes]]-Tabla1[[#This Row],[Program Entreg Mes]]</f>
        <v>0</v>
      </c>
    </row>
    <row r="1193" spans="1:17">
      <c r="A1193" s="828">
        <v>15</v>
      </c>
      <c r="B1193" s="828" t="s">
        <v>2455</v>
      </c>
      <c r="C1193" s="828" t="s">
        <v>2456</v>
      </c>
      <c r="D1193" s="828" t="s">
        <v>688</v>
      </c>
      <c r="E1193" s="828" t="s">
        <v>2490</v>
      </c>
      <c r="F1193" s="828">
        <v>1</v>
      </c>
      <c r="G1193" s="828" t="s">
        <v>2443</v>
      </c>
      <c r="H1193" s="828">
        <v>1</v>
      </c>
      <c r="I1193" s="828">
        <v>0</v>
      </c>
      <c r="J1193" s="828">
        <v>0</v>
      </c>
      <c r="K1193" s="829">
        <v>0</v>
      </c>
      <c r="L1193" s="829">
        <v>0</v>
      </c>
      <c r="M1193" s="828">
        <v>0</v>
      </c>
      <c r="N1193" s="828">
        <v>0</v>
      </c>
      <c r="O1193" s="830" t="e">
        <v>#DIV/0!</v>
      </c>
      <c r="P1193" s="820">
        <f>Tabla1[[#This Row],[Ejec Real Acumu]]-Tabla1[[#This Row],[Proyec Ejec Acumul]]</f>
        <v>0</v>
      </c>
      <c r="Q1193" s="820">
        <f>Tabla1[[#This Row],[Ejec Real Mes]]-Tabla1[[#This Row],[Program Entreg Mes]]</f>
        <v>0</v>
      </c>
    </row>
    <row r="1194" spans="1:17">
      <c r="A1194" s="828">
        <v>16</v>
      </c>
      <c r="B1194" s="828" t="s">
        <v>2455</v>
      </c>
      <c r="C1194" s="828" t="s">
        <v>2456</v>
      </c>
      <c r="D1194" s="828" t="s">
        <v>688</v>
      </c>
      <c r="E1194" s="828" t="s">
        <v>2491</v>
      </c>
      <c r="F1194" s="828">
        <v>1</v>
      </c>
      <c r="G1194" s="828" t="s">
        <v>2443</v>
      </c>
      <c r="H1194" s="828">
        <v>2</v>
      </c>
      <c r="I1194" s="828">
        <v>0</v>
      </c>
      <c r="J1194" s="828">
        <v>0</v>
      </c>
      <c r="K1194" s="829">
        <v>0</v>
      </c>
      <c r="L1194" s="829">
        <v>0</v>
      </c>
      <c r="M1194" s="828">
        <v>0</v>
      </c>
      <c r="N1194" s="828">
        <v>0</v>
      </c>
      <c r="O1194" s="830" t="e">
        <v>#DIV/0!</v>
      </c>
      <c r="P1194" s="820">
        <f>Tabla1[[#This Row],[Ejec Real Acumu]]-Tabla1[[#This Row],[Proyec Ejec Acumul]]</f>
        <v>0</v>
      </c>
      <c r="Q1194" s="820">
        <f>Tabla1[[#This Row],[Ejec Real Mes]]-Tabla1[[#This Row],[Program Entreg Mes]]</f>
        <v>0</v>
      </c>
    </row>
    <row r="1195" spans="1:17">
      <c r="A1195" s="828">
        <v>17</v>
      </c>
      <c r="B1195" s="828" t="s">
        <v>2455</v>
      </c>
      <c r="C1195" s="828" t="s">
        <v>2456</v>
      </c>
      <c r="D1195" s="828" t="s">
        <v>688</v>
      </c>
      <c r="E1195" s="828" t="s">
        <v>2492</v>
      </c>
      <c r="F1195" s="828">
        <v>1</v>
      </c>
      <c r="G1195" s="828" t="s">
        <v>2443</v>
      </c>
      <c r="H1195" s="828">
        <v>1</v>
      </c>
      <c r="I1195" s="828">
        <v>0</v>
      </c>
      <c r="J1195" s="828">
        <v>0</v>
      </c>
      <c r="K1195" s="829">
        <v>0</v>
      </c>
      <c r="L1195" s="829">
        <v>0</v>
      </c>
      <c r="M1195" s="828">
        <v>0</v>
      </c>
      <c r="N1195" s="828">
        <v>0</v>
      </c>
      <c r="O1195" s="830" t="e">
        <v>#DIV/0!</v>
      </c>
      <c r="P1195" s="820">
        <f>Tabla1[[#This Row],[Ejec Real Acumu]]-Tabla1[[#This Row],[Proyec Ejec Acumul]]</f>
        <v>0</v>
      </c>
      <c r="Q1195" s="820">
        <f>Tabla1[[#This Row],[Ejec Real Mes]]-Tabla1[[#This Row],[Program Entreg Mes]]</f>
        <v>0</v>
      </c>
    </row>
    <row r="1196" spans="1:17">
      <c r="A1196" s="828">
        <v>1</v>
      </c>
      <c r="B1196" s="828" t="s">
        <v>2455</v>
      </c>
      <c r="C1196" s="828" t="s">
        <v>2456</v>
      </c>
      <c r="D1196" s="828" t="s">
        <v>688</v>
      </c>
      <c r="E1196" s="828" t="s">
        <v>2476</v>
      </c>
      <c r="F1196" s="828">
        <v>2</v>
      </c>
      <c r="G1196" s="828" t="s">
        <v>2444</v>
      </c>
      <c r="H1196" s="828">
        <v>1</v>
      </c>
      <c r="I1196" s="828">
        <v>0</v>
      </c>
      <c r="J1196" s="828">
        <v>0</v>
      </c>
      <c r="K1196" s="829">
        <v>0</v>
      </c>
      <c r="L1196" s="829">
        <v>0</v>
      </c>
      <c r="M1196" s="828">
        <v>0</v>
      </c>
      <c r="N1196" s="828">
        <v>0</v>
      </c>
      <c r="O1196" s="830" t="e">
        <v>#DIV/0!</v>
      </c>
      <c r="P1196" s="820">
        <f>Tabla1[[#This Row],[Ejec Real Acumu]]-Tabla1[[#This Row],[Proyec Ejec Acumul]]</f>
        <v>0</v>
      </c>
      <c r="Q1196" s="820">
        <f>Tabla1[[#This Row],[Ejec Real Mes]]-Tabla1[[#This Row],[Program Entreg Mes]]</f>
        <v>0</v>
      </c>
    </row>
    <row r="1197" spans="1:17">
      <c r="A1197" s="828">
        <v>2</v>
      </c>
      <c r="B1197" s="828" t="s">
        <v>2455</v>
      </c>
      <c r="C1197" s="828" t="s">
        <v>2456</v>
      </c>
      <c r="D1197" s="828" t="s">
        <v>688</v>
      </c>
      <c r="E1197" s="828" t="s">
        <v>2477</v>
      </c>
      <c r="F1197" s="828">
        <v>2</v>
      </c>
      <c r="G1197" s="828" t="s">
        <v>2444</v>
      </c>
      <c r="H1197" s="828">
        <v>4</v>
      </c>
      <c r="I1197" s="828">
        <v>0</v>
      </c>
      <c r="J1197" s="828">
        <v>0</v>
      </c>
      <c r="K1197" s="829">
        <v>0</v>
      </c>
      <c r="L1197" s="829">
        <v>0</v>
      </c>
      <c r="M1197" s="828">
        <v>0</v>
      </c>
      <c r="N1197" s="828">
        <v>0</v>
      </c>
      <c r="O1197" s="830" t="e">
        <v>#DIV/0!</v>
      </c>
      <c r="P1197" s="820">
        <f>Tabla1[[#This Row],[Ejec Real Acumu]]-Tabla1[[#This Row],[Proyec Ejec Acumul]]</f>
        <v>0</v>
      </c>
      <c r="Q1197" s="820">
        <f>Tabla1[[#This Row],[Ejec Real Mes]]-Tabla1[[#This Row],[Program Entreg Mes]]</f>
        <v>0</v>
      </c>
    </row>
    <row r="1198" spans="1:17">
      <c r="A1198" s="828">
        <v>3</v>
      </c>
      <c r="B1198" s="828" t="s">
        <v>2455</v>
      </c>
      <c r="C1198" s="828" t="s">
        <v>2456</v>
      </c>
      <c r="D1198" s="828" t="s">
        <v>688</v>
      </c>
      <c r="E1198" s="828" t="s">
        <v>2478</v>
      </c>
      <c r="F1198" s="828">
        <v>2</v>
      </c>
      <c r="G1198" s="828" t="s">
        <v>2444</v>
      </c>
      <c r="H1198" s="828">
        <v>1</v>
      </c>
      <c r="I1198" s="828">
        <v>0</v>
      </c>
      <c r="J1198" s="828">
        <v>0</v>
      </c>
      <c r="K1198" s="829">
        <v>0</v>
      </c>
      <c r="L1198" s="829">
        <v>0</v>
      </c>
      <c r="M1198" s="828">
        <v>0</v>
      </c>
      <c r="N1198" s="828">
        <v>0</v>
      </c>
      <c r="O1198" s="830" t="e">
        <v>#DIV/0!</v>
      </c>
      <c r="P1198" s="820">
        <f>Tabla1[[#This Row],[Ejec Real Acumu]]-Tabla1[[#This Row],[Proyec Ejec Acumul]]</f>
        <v>0</v>
      </c>
      <c r="Q1198" s="820">
        <f>Tabla1[[#This Row],[Ejec Real Mes]]-Tabla1[[#This Row],[Program Entreg Mes]]</f>
        <v>0</v>
      </c>
    </row>
    <row r="1199" spans="1:17">
      <c r="A1199" s="828">
        <v>4</v>
      </c>
      <c r="B1199" s="828" t="s">
        <v>2455</v>
      </c>
      <c r="C1199" s="828" t="s">
        <v>2456</v>
      </c>
      <c r="D1199" s="828" t="s">
        <v>688</v>
      </c>
      <c r="E1199" s="828" t="s">
        <v>2479</v>
      </c>
      <c r="F1199" s="828">
        <v>2</v>
      </c>
      <c r="G1199" s="828" t="s">
        <v>2444</v>
      </c>
      <c r="H1199" s="828">
        <v>4</v>
      </c>
      <c r="I1199" s="828">
        <v>0</v>
      </c>
      <c r="J1199" s="828">
        <v>0</v>
      </c>
      <c r="K1199" s="829">
        <v>0</v>
      </c>
      <c r="L1199" s="829">
        <v>0</v>
      </c>
      <c r="M1199" s="828">
        <v>0</v>
      </c>
      <c r="N1199" s="828">
        <v>0</v>
      </c>
      <c r="O1199" s="830" t="e">
        <v>#DIV/0!</v>
      </c>
      <c r="P1199" s="820">
        <f>Tabla1[[#This Row],[Ejec Real Acumu]]-Tabla1[[#This Row],[Proyec Ejec Acumul]]</f>
        <v>0</v>
      </c>
      <c r="Q1199" s="820">
        <f>Tabla1[[#This Row],[Ejec Real Mes]]-Tabla1[[#This Row],[Program Entreg Mes]]</f>
        <v>0</v>
      </c>
    </row>
    <row r="1200" spans="1:17">
      <c r="A1200" s="828">
        <v>5</v>
      </c>
      <c r="B1200" s="828" t="s">
        <v>2455</v>
      </c>
      <c r="C1200" s="828" t="s">
        <v>2456</v>
      </c>
      <c r="D1200" s="828" t="s">
        <v>688</v>
      </c>
      <c r="E1200" s="828" t="s">
        <v>2480</v>
      </c>
      <c r="F1200" s="828">
        <v>2</v>
      </c>
      <c r="G1200" s="828" t="s">
        <v>2444</v>
      </c>
      <c r="H1200" s="828">
        <v>1</v>
      </c>
      <c r="I1200" s="828">
        <v>0</v>
      </c>
      <c r="J1200" s="828">
        <v>0</v>
      </c>
      <c r="K1200" s="829">
        <v>0</v>
      </c>
      <c r="L1200" s="829">
        <v>0</v>
      </c>
      <c r="M1200" s="828">
        <v>0</v>
      </c>
      <c r="N1200" s="828">
        <v>0</v>
      </c>
      <c r="O1200" s="830" t="e">
        <v>#DIV/0!</v>
      </c>
      <c r="P1200" s="820">
        <f>Tabla1[[#This Row],[Ejec Real Acumu]]-Tabla1[[#This Row],[Proyec Ejec Acumul]]</f>
        <v>0</v>
      </c>
      <c r="Q1200" s="820">
        <f>Tabla1[[#This Row],[Ejec Real Mes]]-Tabla1[[#This Row],[Program Entreg Mes]]</f>
        <v>0</v>
      </c>
    </row>
    <row r="1201" spans="1:17">
      <c r="A1201" s="828">
        <v>6</v>
      </c>
      <c r="B1201" s="828" t="s">
        <v>2455</v>
      </c>
      <c r="C1201" s="828" t="s">
        <v>2456</v>
      </c>
      <c r="D1201" s="828" t="s">
        <v>688</v>
      </c>
      <c r="E1201" s="828" t="s">
        <v>2481</v>
      </c>
      <c r="F1201" s="828">
        <v>2</v>
      </c>
      <c r="G1201" s="828" t="s">
        <v>2444</v>
      </c>
      <c r="H1201" s="828">
        <v>1</v>
      </c>
      <c r="I1201" s="828">
        <v>0</v>
      </c>
      <c r="J1201" s="828">
        <v>0</v>
      </c>
      <c r="K1201" s="829">
        <v>0</v>
      </c>
      <c r="L1201" s="829">
        <v>0</v>
      </c>
      <c r="M1201" s="828">
        <v>0</v>
      </c>
      <c r="N1201" s="828">
        <v>0</v>
      </c>
      <c r="O1201" s="830" t="e">
        <v>#DIV/0!</v>
      </c>
      <c r="P1201" s="820">
        <f>Tabla1[[#This Row],[Ejec Real Acumu]]-Tabla1[[#This Row],[Proyec Ejec Acumul]]</f>
        <v>0</v>
      </c>
      <c r="Q1201" s="820">
        <f>Tabla1[[#This Row],[Ejec Real Mes]]-Tabla1[[#This Row],[Program Entreg Mes]]</f>
        <v>0</v>
      </c>
    </row>
    <row r="1202" spans="1:17">
      <c r="A1202" s="828">
        <v>7</v>
      </c>
      <c r="B1202" s="828" t="s">
        <v>2455</v>
      </c>
      <c r="C1202" s="828" t="s">
        <v>2456</v>
      </c>
      <c r="D1202" s="828" t="s">
        <v>688</v>
      </c>
      <c r="E1202" s="828" t="s">
        <v>2482</v>
      </c>
      <c r="F1202" s="828">
        <v>2</v>
      </c>
      <c r="G1202" s="828" t="s">
        <v>2444</v>
      </c>
      <c r="H1202" s="828">
        <v>1</v>
      </c>
      <c r="I1202" s="828">
        <v>0</v>
      </c>
      <c r="J1202" s="828">
        <v>0</v>
      </c>
      <c r="K1202" s="829">
        <v>0</v>
      </c>
      <c r="L1202" s="829">
        <v>0</v>
      </c>
      <c r="M1202" s="828">
        <v>0</v>
      </c>
      <c r="N1202" s="828">
        <v>0</v>
      </c>
      <c r="O1202" s="830" t="e">
        <v>#DIV/0!</v>
      </c>
      <c r="P1202" s="820">
        <f>Tabla1[[#This Row],[Ejec Real Acumu]]-Tabla1[[#This Row],[Proyec Ejec Acumul]]</f>
        <v>0</v>
      </c>
      <c r="Q1202" s="820">
        <f>Tabla1[[#This Row],[Ejec Real Mes]]-Tabla1[[#This Row],[Program Entreg Mes]]</f>
        <v>0</v>
      </c>
    </row>
    <row r="1203" spans="1:17">
      <c r="A1203" s="828">
        <v>8</v>
      </c>
      <c r="B1203" s="828" t="s">
        <v>2455</v>
      </c>
      <c r="C1203" s="828" t="s">
        <v>2456</v>
      </c>
      <c r="D1203" s="828" t="s">
        <v>688</v>
      </c>
      <c r="E1203" s="828" t="s">
        <v>2483</v>
      </c>
      <c r="F1203" s="828">
        <v>2</v>
      </c>
      <c r="G1203" s="828" t="s">
        <v>2444</v>
      </c>
      <c r="H1203" s="828">
        <v>1</v>
      </c>
      <c r="I1203" s="828">
        <v>0</v>
      </c>
      <c r="J1203" s="828">
        <v>0</v>
      </c>
      <c r="K1203" s="829">
        <v>0</v>
      </c>
      <c r="L1203" s="829">
        <v>0</v>
      </c>
      <c r="M1203" s="828">
        <v>0</v>
      </c>
      <c r="N1203" s="828">
        <v>0</v>
      </c>
      <c r="O1203" s="830" t="e">
        <v>#DIV/0!</v>
      </c>
      <c r="P1203" s="820">
        <f>Tabla1[[#This Row],[Ejec Real Acumu]]-Tabla1[[#This Row],[Proyec Ejec Acumul]]</f>
        <v>0</v>
      </c>
      <c r="Q1203" s="820">
        <f>Tabla1[[#This Row],[Ejec Real Mes]]-Tabla1[[#This Row],[Program Entreg Mes]]</f>
        <v>0</v>
      </c>
    </row>
    <row r="1204" spans="1:17">
      <c r="A1204" s="828">
        <v>9</v>
      </c>
      <c r="B1204" s="828" t="s">
        <v>2455</v>
      </c>
      <c r="C1204" s="828" t="s">
        <v>2456</v>
      </c>
      <c r="D1204" s="828" t="s">
        <v>688</v>
      </c>
      <c r="E1204" s="828" t="s">
        <v>2484</v>
      </c>
      <c r="F1204" s="828">
        <v>2</v>
      </c>
      <c r="G1204" s="828" t="s">
        <v>2444</v>
      </c>
      <c r="H1204" s="828">
        <v>1</v>
      </c>
      <c r="I1204" s="828">
        <v>0</v>
      </c>
      <c r="J1204" s="828">
        <v>0</v>
      </c>
      <c r="K1204" s="829">
        <v>0</v>
      </c>
      <c r="L1204" s="829">
        <v>0</v>
      </c>
      <c r="M1204" s="828">
        <v>0</v>
      </c>
      <c r="N1204" s="828">
        <v>0</v>
      </c>
      <c r="O1204" s="830" t="e">
        <v>#DIV/0!</v>
      </c>
      <c r="P1204" s="820">
        <f>Tabla1[[#This Row],[Ejec Real Acumu]]-Tabla1[[#This Row],[Proyec Ejec Acumul]]</f>
        <v>0</v>
      </c>
      <c r="Q1204" s="820">
        <f>Tabla1[[#This Row],[Ejec Real Mes]]-Tabla1[[#This Row],[Program Entreg Mes]]</f>
        <v>0</v>
      </c>
    </row>
    <row r="1205" spans="1:17">
      <c r="A1205" s="828">
        <v>10</v>
      </c>
      <c r="B1205" s="828" t="s">
        <v>2455</v>
      </c>
      <c r="C1205" s="828" t="s">
        <v>2456</v>
      </c>
      <c r="D1205" s="828" t="s">
        <v>688</v>
      </c>
      <c r="E1205" s="828" t="s">
        <v>2485</v>
      </c>
      <c r="F1205" s="828">
        <v>2</v>
      </c>
      <c r="G1205" s="828" t="s">
        <v>2444</v>
      </c>
      <c r="H1205" s="828">
        <v>2</v>
      </c>
      <c r="I1205" s="828">
        <v>0</v>
      </c>
      <c r="J1205" s="828">
        <v>0</v>
      </c>
      <c r="K1205" s="829">
        <v>0</v>
      </c>
      <c r="L1205" s="829">
        <v>0</v>
      </c>
      <c r="M1205" s="828">
        <v>0</v>
      </c>
      <c r="N1205" s="828">
        <v>0</v>
      </c>
      <c r="O1205" s="830" t="e">
        <v>#DIV/0!</v>
      </c>
      <c r="P1205" s="820">
        <f>Tabla1[[#This Row],[Ejec Real Acumu]]-Tabla1[[#This Row],[Proyec Ejec Acumul]]</f>
        <v>0</v>
      </c>
      <c r="Q1205" s="820">
        <f>Tabla1[[#This Row],[Ejec Real Mes]]-Tabla1[[#This Row],[Program Entreg Mes]]</f>
        <v>0</v>
      </c>
    </row>
    <row r="1206" spans="1:17">
      <c r="A1206" s="828">
        <v>11</v>
      </c>
      <c r="B1206" s="828" t="s">
        <v>2455</v>
      </c>
      <c r="C1206" s="828" t="s">
        <v>2456</v>
      </c>
      <c r="D1206" s="828" t="s">
        <v>688</v>
      </c>
      <c r="E1206" s="828" t="s">
        <v>2486</v>
      </c>
      <c r="F1206" s="828">
        <v>2</v>
      </c>
      <c r="G1206" s="828" t="s">
        <v>2444</v>
      </c>
      <c r="H1206" s="828">
        <v>1</v>
      </c>
      <c r="I1206" s="828">
        <v>0</v>
      </c>
      <c r="J1206" s="828">
        <v>0</v>
      </c>
      <c r="K1206" s="829">
        <v>0</v>
      </c>
      <c r="L1206" s="829">
        <v>0</v>
      </c>
      <c r="M1206" s="828">
        <v>0</v>
      </c>
      <c r="N1206" s="828">
        <v>0</v>
      </c>
      <c r="O1206" s="830" t="e">
        <v>#DIV/0!</v>
      </c>
      <c r="P1206" s="820">
        <f>Tabla1[[#This Row],[Ejec Real Acumu]]-Tabla1[[#This Row],[Proyec Ejec Acumul]]</f>
        <v>0</v>
      </c>
      <c r="Q1206" s="820">
        <f>Tabla1[[#This Row],[Ejec Real Mes]]-Tabla1[[#This Row],[Program Entreg Mes]]</f>
        <v>0</v>
      </c>
    </row>
    <row r="1207" spans="1:17">
      <c r="A1207" s="828">
        <v>12</v>
      </c>
      <c r="B1207" s="828" t="s">
        <v>2455</v>
      </c>
      <c r="C1207" s="828" t="s">
        <v>2456</v>
      </c>
      <c r="D1207" s="828" t="s">
        <v>688</v>
      </c>
      <c r="E1207" s="828" t="s">
        <v>2487</v>
      </c>
      <c r="F1207" s="828">
        <v>2</v>
      </c>
      <c r="G1207" s="828" t="s">
        <v>2444</v>
      </c>
      <c r="H1207" s="828">
        <v>1</v>
      </c>
      <c r="I1207" s="828">
        <v>0</v>
      </c>
      <c r="J1207" s="828">
        <v>0</v>
      </c>
      <c r="K1207" s="829">
        <v>0</v>
      </c>
      <c r="L1207" s="829">
        <v>0</v>
      </c>
      <c r="M1207" s="828">
        <v>0</v>
      </c>
      <c r="N1207" s="828">
        <v>0</v>
      </c>
      <c r="O1207" s="830" t="e">
        <v>#DIV/0!</v>
      </c>
      <c r="P1207" s="820">
        <f>Tabla1[[#This Row],[Ejec Real Acumu]]-Tabla1[[#This Row],[Proyec Ejec Acumul]]</f>
        <v>0</v>
      </c>
      <c r="Q1207" s="820">
        <f>Tabla1[[#This Row],[Ejec Real Mes]]-Tabla1[[#This Row],[Program Entreg Mes]]</f>
        <v>0</v>
      </c>
    </row>
    <row r="1208" spans="1:17">
      <c r="A1208" s="828">
        <v>13</v>
      </c>
      <c r="B1208" s="828" t="s">
        <v>2455</v>
      </c>
      <c r="C1208" s="828" t="s">
        <v>2456</v>
      </c>
      <c r="D1208" s="828" t="s">
        <v>688</v>
      </c>
      <c r="E1208" s="828" t="s">
        <v>2488</v>
      </c>
      <c r="F1208" s="828">
        <v>2</v>
      </c>
      <c r="G1208" s="828" t="s">
        <v>2444</v>
      </c>
      <c r="H1208" s="828">
        <v>1</v>
      </c>
      <c r="I1208" s="828">
        <v>0</v>
      </c>
      <c r="J1208" s="828">
        <v>0</v>
      </c>
      <c r="K1208" s="829">
        <v>0</v>
      </c>
      <c r="L1208" s="829">
        <v>0</v>
      </c>
      <c r="M1208" s="828">
        <v>0</v>
      </c>
      <c r="N1208" s="828">
        <v>0</v>
      </c>
      <c r="O1208" s="830" t="e">
        <v>#DIV/0!</v>
      </c>
      <c r="P1208" s="820">
        <f>Tabla1[[#This Row],[Ejec Real Acumu]]-Tabla1[[#This Row],[Proyec Ejec Acumul]]</f>
        <v>0</v>
      </c>
      <c r="Q1208" s="820">
        <f>Tabla1[[#This Row],[Ejec Real Mes]]-Tabla1[[#This Row],[Program Entreg Mes]]</f>
        <v>0</v>
      </c>
    </row>
    <row r="1209" spans="1:17">
      <c r="A1209" s="828">
        <v>14</v>
      </c>
      <c r="B1209" s="828" t="s">
        <v>2455</v>
      </c>
      <c r="C1209" s="828" t="s">
        <v>2456</v>
      </c>
      <c r="D1209" s="828" t="s">
        <v>688</v>
      </c>
      <c r="E1209" s="828" t="s">
        <v>2489</v>
      </c>
      <c r="F1209" s="828">
        <v>2</v>
      </c>
      <c r="G1209" s="828" t="s">
        <v>2444</v>
      </c>
      <c r="H1209" s="828">
        <v>1</v>
      </c>
      <c r="I1209" s="828">
        <v>0</v>
      </c>
      <c r="J1209" s="828">
        <v>0</v>
      </c>
      <c r="K1209" s="829">
        <v>0</v>
      </c>
      <c r="L1209" s="829">
        <v>0</v>
      </c>
      <c r="M1209" s="828">
        <v>0</v>
      </c>
      <c r="N1209" s="828">
        <v>0</v>
      </c>
      <c r="O1209" s="830" t="e">
        <v>#DIV/0!</v>
      </c>
      <c r="P1209" s="820">
        <f>Tabla1[[#This Row],[Ejec Real Acumu]]-Tabla1[[#This Row],[Proyec Ejec Acumul]]</f>
        <v>0</v>
      </c>
      <c r="Q1209" s="820">
        <f>Tabla1[[#This Row],[Ejec Real Mes]]-Tabla1[[#This Row],[Program Entreg Mes]]</f>
        <v>0</v>
      </c>
    </row>
    <row r="1210" spans="1:17">
      <c r="A1210" s="828">
        <v>15</v>
      </c>
      <c r="B1210" s="828" t="s">
        <v>2455</v>
      </c>
      <c r="C1210" s="828" t="s">
        <v>2456</v>
      </c>
      <c r="D1210" s="828" t="s">
        <v>688</v>
      </c>
      <c r="E1210" s="828" t="s">
        <v>2490</v>
      </c>
      <c r="F1210" s="828">
        <v>2</v>
      </c>
      <c r="G1210" s="828" t="s">
        <v>2444</v>
      </c>
      <c r="H1210" s="828">
        <v>1</v>
      </c>
      <c r="I1210" s="828">
        <v>0</v>
      </c>
      <c r="J1210" s="828">
        <v>0</v>
      </c>
      <c r="K1210" s="829">
        <v>0</v>
      </c>
      <c r="L1210" s="829">
        <v>0</v>
      </c>
      <c r="M1210" s="828">
        <v>0</v>
      </c>
      <c r="N1210" s="828">
        <v>0</v>
      </c>
      <c r="O1210" s="830" t="e">
        <v>#DIV/0!</v>
      </c>
      <c r="P1210" s="820">
        <f>Tabla1[[#This Row],[Ejec Real Acumu]]-Tabla1[[#This Row],[Proyec Ejec Acumul]]</f>
        <v>0</v>
      </c>
      <c r="Q1210" s="820">
        <f>Tabla1[[#This Row],[Ejec Real Mes]]-Tabla1[[#This Row],[Program Entreg Mes]]</f>
        <v>0</v>
      </c>
    </row>
    <row r="1211" spans="1:17">
      <c r="A1211" s="828">
        <v>16</v>
      </c>
      <c r="B1211" s="828" t="s">
        <v>2455</v>
      </c>
      <c r="C1211" s="828" t="s">
        <v>2456</v>
      </c>
      <c r="D1211" s="828" t="s">
        <v>688</v>
      </c>
      <c r="E1211" s="828" t="s">
        <v>2491</v>
      </c>
      <c r="F1211" s="828">
        <v>2</v>
      </c>
      <c r="G1211" s="828" t="s">
        <v>2444</v>
      </c>
      <c r="H1211" s="828">
        <v>2</v>
      </c>
      <c r="I1211" s="828">
        <v>0</v>
      </c>
      <c r="J1211" s="828">
        <v>0</v>
      </c>
      <c r="K1211" s="829">
        <v>0</v>
      </c>
      <c r="L1211" s="829">
        <v>0</v>
      </c>
      <c r="M1211" s="828">
        <v>0</v>
      </c>
      <c r="N1211" s="828">
        <v>0</v>
      </c>
      <c r="O1211" s="830" t="e">
        <v>#DIV/0!</v>
      </c>
      <c r="P1211" s="820">
        <f>Tabla1[[#This Row],[Ejec Real Acumu]]-Tabla1[[#This Row],[Proyec Ejec Acumul]]</f>
        <v>0</v>
      </c>
      <c r="Q1211" s="820">
        <f>Tabla1[[#This Row],[Ejec Real Mes]]-Tabla1[[#This Row],[Program Entreg Mes]]</f>
        <v>0</v>
      </c>
    </row>
    <row r="1212" spans="1:17">
      <c r="A1212" s="828">
        <v>17</v>
      </c>
      <c r="B1212" s="828" t="s">
        <v>2455</v>
      </c>
      <c r="C1212" s="828" t="s">
        <v>2456</v>
      </c>
      <c r="D1212" s="828" t="s">
        <v>688</v>
      </c>
      <c r="E1212" s="828" t="s">
        <v>2492</v>
      </c>
      <c r="F1212" s="828">
        <v>2</v>
      </c>
      <c r="G1212" s="828" t="s">
        <v>2444</v>
      </c>
      <c r="H1212" s="828">
        <v>1</v>
      </c>
      <c r="I1212" s="828">
        <v>0</v>
      </c>
      <c r="J1212" s="828">
        <v>0</v>
      </c>
      <c r="K1212" s="829">
        <v>0</v>
      </c>
      <c r="L1212" s="829">
        <v>0</v>
      </c>
      <c r="M1212" s="828">
        <v>0</v>
      </c>
      <c r="N1212" s="828">
        <v>0</v>
      </c>
      <c r="O1212" s="830" t="e">
        <v>#DIV/0!</v>
      </c>
      <c r="P1212" s="820">
        <f>Tabla1[[#This Row],[Ejec Real Acumu]]-Tabla1[[#This Row],[Proyec Ejec Acumul]]</f>
        <v>0</v>
      </c>
      <c r="Q1212" s="820">
        <f>Tabla1[[#This Row],[Ejec Real Mes]]-Tabla1[[#This Row],[Program Entreg Mes]]</f>
        <v>0</v>
      </c>
    </row>
    <row r="1213" spans="1:17">
      <c r="A1213" s="828">
        <v>1</v>
      </c>
      <c r="B1213" s="828" t="s">
        <v>2455</v>
      </c>
      <c r="C1213" s="828" t="s">
        <v>2456</v>
      </c>
      <c r="D1213" s="828" t="s">
        <v>688</v>
      </c>
      <c r="E1213" s="828" t="s">
        <v>2476</v>
      </c>
      <c r="F1213" s="828">
        <v>3</v>
      </c>
      <c r="G1213" s="828" t="s">
        <v>2445</v>
      </c>
      <c r="H1213" s="828">
        <v>1</v>
      </c>
      <c r="I1213" s="828">
        <v>1</v>
      </c>
      <c r="J1213" s="828">
        <v>1</v>
      </c>
      <c r="K1213" s="829">
        <v>1</v>
      </c>
      <c r="L1213" s="829">
        <v>1</v>
      </c>
      <c r="M1213" s="828">
        <v>1</v>
      </c>
      <c r="N1213" s="828">
        <v>1</v>
      </c>
      <c r="O1213" s="830">
        <v>1</v>
      </c>
      <c r="P1213" s="820">
        <f>Tabla1[[#This Row],[Ejec Real Acumu]]-Tabla1[[#This Row],[Proyec Ejec Acumul]]</f>
        <v>0</v>
      </c>
      <c r="Q1213" s="820">
        <f>Tabla1[[#This Row],[Ejec Real Mes]]-Tabla1[[#This Row],[Program Entreg Mes]]</f>
        <v>0</v>
      </c>
    </row>
    <row r="1214" spans="1:17">
      <c r="A1214" s="828">
        <v>2</v>
      </c>
      <c r="B1214" s="828" t="s">
        <v>2455</v>
      </c>
      <c r="C1214" s="828" t="s">
        <v>2456</v>
      </c>
      <c r="D1214" s="828" t="s">
        <v>688</v>
      </c>
      <c r="E1214" s="828" t="s">
        <v>2477</v>
      </c>
      <c r="F1214" s="828">
        <v>3</v>
      </c>
      <c r="G1214" s="828" t="s">
        <v>2445</v>
      </c>
      <c r="H1214" s="828">
        <v>4</v>
      </c>
      <c r="I1214" s="828">
        <v>1</v>
      </c>
      <c r="J1214" s="828">
        <v>1</v>
      </c>
      <c r="K1214" s="829">
        <v>0.25</v>
      </c>
      <c r="L1214" s="829">
        <v>0.25</v>
      </c>
      <c r="M1214" s="828">
        <v>1</v>
      </c>
      <c r="N1214" s="828">
        <v>1</v>
      </c>
      <c r="O1214" s="830">
        <v>1</v>
      </c>
      <c r="P1214" s="820">
        <f>Tabla1[[#This Row],[Ejec Real Acumu]]-Tabla1[[#This Row],[Proyec Ejec Acumul]]</f>
        <v>0</v>
      </c>
      <c r="Q1214" s="820">
        <f>Tabla1[[#This Row],[Ejec Real Mes]]-Tabla1[[#This Row],[Program Entreg Mes]]</f>
        <v>0</v>
      </c>
    </row>
    <row r="1215" spans="1:17">
      <c r="A1215" s="828">
        <v>3</v>
      </c>
      <c r="B1215" s="828" t="s">
        <v>2455</v>
      </c>
      <c r="C1215" s="828" t="s">
        <v>2456</v>
      </c>
      <c r="D1215" s="828" t="s">
        <v>688</v>
      </c>
      <c r="E1215" s="828" t="s">
        <v>2478</v>
      </c>
      <c r="F1215" s="828">
        <v>3</v>
      </c>
      <c r="G1215" s="828" t="s">
        <v>2445</v>
      </c>
      <c r="H1215" s="828">
        <v>1</v>
      </c>
      <c r="I1215" s="828">
        <v>0</v>
      </c>
      <c r="J1215" s="828">
        <v>0</v>
      </c>
      <c r="K1215" s="829">
        <v>0</v>
      </c>
      <c r="L1215" s="829">
        <v>0</v>
      </c>
      <c r="M1215" s="828">
        <v>0</v>
      </c>
      <c r="N1215" s="828">
        <v>0</v>
      </c>
      <c r="O1215" s="830" t="e">
        <v>#DIV/0!</v>
      </c>
      <c r="P1215" s="820">
        <f>Tabla1[[#This Row],[Ejec Real Acumu]]-Tabla1[[#This Row],[Proyec Ejec Acumul]]</f>
        <v>0</v>
      </c>
      <c r="Q1215" s="820">
        <f>Tabla1[[#This Row],[Ejec Real Mes]]-Tabla1[[#This Row],[Program Entreg Mes]]</f>
        <v>0</v>
      </c>
    </row>
    <row r="1216" spans="1:17">
      <c r="A1216" s="828">
        <v>4</v>
      </c>
      <c r="B1216" s="828" t="s">
        <v>2455</v>
      </c>
      <c r="C1216" s="828" t="s">
        <v>2456</v>
      </c>
      <c r="D1216" s="828" t="s">
        <v>688</v>
      </c>
      <c r="E1216" s="828" t="s">
        <v>2479</v>
      </c>
      <c r="F1216" s="828">
        <v>3</v>
      </c>
      <c r="G1216" s="828" t="s">
        <v>2445</v>
      </c>
      <c r="H1216" s="828">
        <v>4</v>
      </c>
      <c r="I1216" s="828">
        <v>0</v>
      </c>
      <c r="J1216" s="828">
        <v>0</v>
      </c>
      <c r="K1216" s="829">
        <v>0</v>
      </c>
      <c r="L1216" s="829">
        <v>0</v>
      </c>
      <c r="M1216" s="828">
        <v>0</v>
      </c>
      <c r="N1216" s="828">
        <v>0</v>
      </c>
      <c r="O1216" s="830" t="e">
        <v>#DIV/0!</v>
      </c>
      <c r="P1216" s="820">
        <f>Tabla1[[#This Row],[Ejec Real Acumu]]-Tabla1[[#This Row],[Proyec Ejec Acumul]]</f>
        <v>0</v>
      </c>
      <c r="Q1216" s="820">
        <f>Tabla1[[#This Row],[Ejec Real Mes]]-Tabla1[[#This Row],[Program Entreg Mes]]</f>
        <v>0</v>
      </c>
    </row>
    <row r="1217" spans="1:17">
      <c r="A1217" s="828">
        <v>5</v>
      </c>
      <c r="B1217" s="828" t="s">
        <v>2455</v>
      </c>
      <c r="C1217" s="828" t="s">
        <v>2456</v>
      </c>
      <c r="D1217" s="828" t="s">
        <v>688</v>
      </c>
      <c r="E1217" s="828" t="s">
        <v>2480</v>
      </c>
      <c r="F1217" s="828">
        <v>3</v>
      </c>
      <c r="G1217" s="828" t="s">
        <v>2445</v>
      </c>
      <c r="H1217" s="828">
        <v>1</v>
      </c>
      <c r="I1217" s="828">
        <v>0</v>
      </c>
      <c r="J1217" s="828">
        <v>0</v>
      </c>
      <c r="K1217" s="829">
        <v>0</v>
      </c>
      <c r="L1217" s="829">
        <v>0</v>
      </c>
      <c r="M1217" s="828">
        <v>0</v>
      </c>
      <c r="N1217" s="828">
        <v>0</v>
      </c>
      <c r="O1217" s="830" t="e">
        <v>#DIV/0!</v>
      </c>
      <c r="P1217" s="820">
        <f>Tabla1[[#This Row],[Ejec Real Acumu]]-Tabla1[[#This Row],[Proyec Ejec Acumul]]</f>
        <v>0</v>
      </c>
      <c r="Q1217" s="820">
        <f>Tabla1[[#This Row],[Ejec Real Mes]]-Tabla1[[#This Row],[Program Entreg Mes]]</f>
        <v>0</v>
      </c>
    </row>
    <row r="1218" spans="1:17">
      <c r="A1218" s="828">
        <v>6</v>
      </c>
      <c r="B1218" s="828" t="s">
        <v>2455</v>
      </c>
      <c r="C1218" s="828" t="s">
        <v>2456</v>
      </c>
      <c r="D1218" s="828" t="s">
        <v>688</v>
      </c>
      <c r="E1218" s="828" t="s">
        <v>2481</v>
      </c>
      <c r="F1218" s="828">
        <v>3</v>
      </c>
      <c r="G1218" s="828" t="s">
        <v>2445</v>
      </c>
      <c r="H1218" s="828">
        <v>1</v>
      </c>
      <c r="I1218" s="828">
        <v>0</v>
      </c>
      <c r="J1218" s="828">
        <v>0</v>
      </c>
      <c r="K1218" s="829">
        <v>0</v>
      </c>
      <c r="L1218" s="829">
        <v>0</v>
      </c>
      <c r="M1218" s="828">
        <v>0</v>
      </c>
      <c r="N1218" s="828">
        <v>0</v>
      </c>
      <c r="O1218" s="830" t="e">
        <v>#DIV/0!</v>
      </c>
      <c r="P1218" s="820">
        <f>Tabla1[[#This Row],[Ejec Real Acumu]]-Tabla1[[#This Row],[Proyec Ejec Acumul]]</f>
        <v>0</v>
      </c>
      <c r="Q1218" s="820">
        <f>Tabla1[[#This Row],[Ejec Real Mes]]-Tabla1[[#This Row],[Program Entreg Mes]]</f>
        <v>0</v>
      </c>
    </row>
    <row r="1219" spans="1:17">
      <c r="A1219" s="828">
        <v>7</v>
      </c>
      <c r="B1219" s="828" t="s">
        <v>2455</v>
      </c>
      <c r="C1219" s="828" t="s">
        <v>2456</v>
      </c>
      <c r="D1219" s="828" t="s">
        <v>688</v>
      </c>
      <c r="E1219" s="828" t="s">
        <v>2482</v>
      </c>
      <c r="F1219" s="828">
        <v>3</v>
      </c>
      <c r="G1219" s="828" t="s">
        <v>2445</v>
      </c>
      <c r="H1219" s="828">
        <v>1</v>
      </c>
      <c r="I1219" s="828">
        <v>0</v>
      </c>
      <c r="J1219" s="828">
        <v>0</v>
      </c>
      <c r="K1219" s="829">
        <v>0</v>
      </c>
      <c r="L1219" s="829">
        <v>0</v>
      </c>
      <c r="M1219" s="828">
        <v>0</v>
      </c>
      <c r="N1219" s="828">
        <v>0</v>
      </c>
      <c r="O1219" s="830" t="e">
        <v>#DIV/0!</v>
      </c>
      <c r="P1219" s="820">
        <f>Tabla1[[#This Row],[Ejec Real Acumu]]-Tabla1[[#This Row],[Proyec Ejec Acumul]]</f>
        <v>0</v>
      </c>
      <c r="Q1219" s="820">
        <f>Tabla1[[#This Row],[Ejec Real Mes]]-Tabla1[[#This Row],[Program Entreg Mes]]</f>
        <v>0</v>
      </c>
    </row>
    <row r="1220" spans="1:17">
      <c r="A1220" s="828">
        <v>8</v>
      </c>
      <c r="B1220" s="828" t="s">
        <v>2455</v>
      </c>
      <c r="C1220" s="828" t="s">
        <v>2456</v>
      </c>
      <c r="D1220" s="828" t="s">
        <v>688</v>
      </c>
      <c r="E1220" s="828" t="s">
        <v>2483</v>
      </c>
      <c r="F1220" s="828">
        <v>3</v>
      </c>
      <c r="G1220" s="828" t="s">
        <v>2445</v>
      </c>
      <c r="H1220" s="828">
        <v>1</v>
      </c>
      <c r="I1220" s="828">
        <v>0</v>
      </c>
      <c r="J1220" s="828">
        <v>0</v>
      </c>
      <c r="K1220" s="829">
        <v>0</v>
      </c>
      <c r="L1220" s="829">
        <v>0</v>
      </c>
      <c r="M1220" s="828">
        <v>0</v>
      </c>
      <c r="N1220" s="828">
        <v>0</v>
      </c>
      <c r="O1220" s="830" t="e">
        <v>#DIV/0!</v>
      </c>
      <c r="P1220" s="820">
        <f>Tabla1[[#This Row],[Ejec Real Acumu]]-Tabla1[[#This Row],[Proyec Ejec Acumul]]</f>
        <v>0</v>
      </c>
      <c r="Q1220" s="820">
        <f>Tabla1[[#This Row],[Ejec Real Mes]]-Tabla1[[#This Row],[Program Entreg Mes]]</f>
        <v>0</v>
      </c>
    </row>
    <row r="1221" spans="1:17">
      <c r="A1221" s="828">
        <v>9</v>
      </c>
      <c r="B1221" s="828" t="s">
        <v>2455</v>
      </c>
      <c r="C1221" s="828" t="s">
        <v>2456</v>
      </c>
      <c r="D1221" s="828" t="s">
        <v>688</v>
      </c>
      <c r="E1221" s="828" t="s">
        <v>2484</v>
      </c>
      <c r="F1221" s="828">
        <v>3</v>
      </c>
      <c r="G1221" s="828" t="s">
        <v>2445</v>
      </c>
      <c r="H1221" s="828">
        <v>1</v>
      </c>
      <c r="I1221" s="828">
        <v>0</v>
      </c>
      <c r="J1221" s="828">
        <v>0</v>
      </c>
      <c r="K1221" s="829">
        <v>0</v>
      </c>
      <c r="L1221" s="829">
        <v>0</v>
      </c>
      <c r="M1221" s="828">
        <v>0</v>
      </c>
      <c r="N1221" s="828">
        <v>0</v>
      </c>
      <c r="O1221" s="830" t="e">
        <v>#DIV/0!</v>
      </c>
      <c r="P1221" s="820">
        <f>Tabla1[[#This Row],[Ejec Real Acumu]]-Tabla1[[#This Row],[Proyec Ejec Acumul]]</f>
        <v>0</v>
      </c>
      <c r="Q1221" s="820">
        <f>Tabla1[[#This Row],[Ejec Real Mes]]-Tabla1[[#This Row],[Program Entreg Mes]]</f>
        <v>0</v>
      </c>
    </row>
    <row r="1222" spans="1:17">
      <c r="A1222" s="828">
        <v>10</v>
      </c>
      <c r="B1222" s="828" t="s">
        <v>2455</v>
      </c>
      <c r="C1222" s="828" t="s">
        <v>2456</v>
      </c>
      <c r="D1222" s="828" t="s">
        <v>688</v>
      </c>
      <c r="E1222" s="828" t="s">
        <v>2485</v>
      </c>
      <c r="F1222" s="828">
        <v>3</v>
      </c>
      <c r="G1222" s="828" t="s">
        <v>2445</v>
      </c>
      <c r="H1222" s="828">
        <v>2</v>
      </c>
      <c r="I1222" s="828">
        <v>0</v>
      </c>
      <c r="J1222" s="828">
        <v>0</v>
      </c>
      <c r="K1222" s="829">
        <v>0</v>
      </c>
      <c r="L1222" s="829">
        <v>0</v>
      </c>
      <c r="M1222" s="828">
        <v>0</v>
      </c>
      <c r="N1222" s="828">
        <v>0</v>
      </c>
      <c r="O1222" s="830" t="e">
        <v>#DIV/0!</v>
      </c>
      <c r="P1222" s="820">
        <f>Tabla1[[#This Row],[Ejec Real Acumu]]-Tabla1[[#This Row],[Proyec Ejec Acumul]]</f>
        <v>0</v>
      </c>
      <c r="Q1222" s="820">
        <f>Tabla1[[#This Row],[Ejec Real Mes]]-Tabla1[[#This Row],[Program Entreg Mes]]</f>
        <v>0</v>
      </c>
    </row>
    <row r="1223" spans="1:17">
      <c r="A1223" s="828">
        <v>11</v>
      </c>
      <c r="B1223" s="828" t="s">
        <v>2455</v>
      </c>
      <c r="C1223" s="828" t="s">
        <v>2456</v>
      </c>
      <c r="D1223" s="828" t="s">
        <v>688</v>
      </c>
      <c r="E1223" s="828" t="s">
        <v>2486</v>
      </c>
      <c r="F1223" s="828">
        <v>3</v>
      </c>
      <c r="G1223" s="828" t="s">
        <v>2445</v>
      </c>
      <c r="H1223" s="828">
        <v>1</v>
      </c>
      <c r="I1223" s="828">
        <v>0</v>
      </c>
      <c r="J1223" s="828">
        <v>0</v>
      </c>
      <c r="K1223" s="829">
        <v>0</v>
      </c>
      <c r="L1223" s="829">
        <v>0</v>
      </c>
      <c r="M1223" s="828">
        <v>0</v>
      </c>
      <c r="N1223" s="828">
        <v>0</v>
      </c>
      <c r="O1223" s="830" t="e">
        <v>#DIV/0!</v>
      </c>
      <c r="P1223" s="820">
        <f>Tabla1[[#This Row],[Ejec Real Acumu]]-Tabla1[[#This Row],[Proyec Ejec Acumul]]</f>
        <v>0</v>
      </c>
      <c r="Q1223" s="820">
        <f>Tabla1[[#This Row],[Ejec Real Mes]]-Tabla1[[#This Row],[Program Entreg Mes]]</f>
        <v>0</v>
      </c>
    </row>
    <row r="1224" spans="1:17">
      <c r="A1224" s="828">
        <v>12</v>
      </c>
      <c r="B1224" s="828" t="s">
        <v>2455</v>
      </c>
      <c r="C1224" s="828" t="s">
        <v>2456</v>
      </c>
      <c r="D1224" s="828" t="s">
        <v>688</v>
      </c>
      <c r="E1224" s="828" t="s">
        <v>2487</v>
      </c>
      <c r="F1224" s="828">
        <v>3</v>
      </c>
      <c r="G1224" s="828" t="s">
        <v>2445</v>
      </c>
      <c r="H1224" s="828">
        <v>1</v>
      </c>
      <c r="I1224" s="828">
        <v>0</v>
      </c>
      <c r="J1224" s="828">
        <v>0</v>
      </c>
      <c r="K1224" s="829">
        <v>0</v>
      </c>
      <c r="L1224" s="829">
        <v>0</v>
      </c>
      <c r="M1224" s="828">
        <v>0</v>
      </c>
      <c r="N1224" s="828">
        <v>0</v>
      </c>
      <c r="O1224" s="830" t="e">
        <v>#DIV/0!</v>
      </c>
      <c r="P1224" s="820">
        <f>Tabla1[[#This Row],[Ejec Real Acumu]]-Tabla1[[#This Row],[Proyec Ejec Acumul]]</f>
        <v>0</v>
      </c>
      <c r="Q1224" s="820">
        <f>Tabla1[[#This Row],[Ejec Real Mes]]-Tabla1[[#This Row],[Program Entreg Mes]]</f>
        <v>0</v>
      </c>
    </row>
    <row r="1225" spans="1:17">
      <c r="A1225" s="828">
        <v>13</v>
      </c>
      <c r="B1225" s="828" t="s">
        <v>2455</v>
      </c>
      <c r="C1225" s="828" t="s">
        <v>2456</v>
      </c>
      <c r="D1225" s="828" t="s">
        <v>688</v>
      </c>
      <c r="E1225" s="828" t="s">
        <v>2488</v>
      </c>
      <c r="F1225" s="828">
        <v>3</v>
      </c>
      <c r="G1225" s="828" t="s">
        <v>2445</v>
      </c>
      <c r="H1225" s="828">
        <v>1</v>
      </c>
      <c r="I1225" s="828">
        <v>0</v>
      </c>
      <c r="J1225" s="828">
        <v>0</v>
      </c>
      <c r="K1225" s="829">
        <v>0</v>
      </c>
      <c r="L1225" s="829">
        <v>0</v>
      </c>
      <c r="M1225" s="828">
        <v>0</v>
      </c>
      <c r="N1225" s="828">
        <v>0</v>
      </c>
      <c r="O1225" s="830" t="e">
        <v>#DIV/0!</v>
      </c>
      <c r="P1225" s="820">
        <f>Tabla1[[#This Row],[Ejec Real Acumu]]-Tabla1[[#This Row],[Proyec Ejec Acumul]]</f>
        <v>0</v>
      </c>
      <c r="Q1225" s="820">
        <f>Tabla1[[#This Row],[Ejec Real Mes]]-Tabla1[[#This Row],[Program Entreg Mes]]</f>
        <v>0</v>
      </c>
    </row>
    <row r="1226" spans="1:17">
      <c r="A1226" s="828">
        <v>14</v>
      </c>
      <c r="B1226" s="828" t="s">
        <v>2455</v>
      </c>
      <c r="C1226" s="828" t="s">
        <v>2456</v>
      </c>
      <c r="D1226" s="828" t="s">
        <v>688</v>
      </c>
      <c r="E1226" s="828" t="s">
        <v>2489</v>
      </c>
      <c r="F1226" s="828">
        <v>3</v>
      </c>
      <c r="G1226" s="828" t="s">
        <v>2445</v>
      </c>
      <c r="H1226" s="828">
        <v>1</v>
      </c>
      <c r="I1226" s="828">
        <v>0</v>
      </c>
      <c r="J1226" s="828">
        <v>0</v>
      </c>
      <c r="K1226" s="829">
        <v>0</v>
      </c>
      <c r="L1226" s="829">
        <v>0</v>
      </c>
      <c r="M1226" s="828">
        <v>0</v>
      </c>
      <c r="N1226" s="828">
        <v>0</v>
      </c>
      <c r="O1226" s="830" t="e">
        <v>#DIV/0!</v>
      </c>
      <c r="P1226" s="820">
        <f>Tabla1[[#This Row],[Ejec Real Acumu]]-Tabla1[[#This Row],[Proyec Ejec Acumul]]</f>
        <v>0</v>
      </c>
      <c r="Q1226" s="820">
        <f>Tabla1[[#This Row],[Ejec Real Mes]]-Tabla1[[#This Row],[Program Entreg Mes]]</f>
        <v>0</v>
      </c>
    </row>
    <row r="1227" spans="1:17">
      <c r="A1227" s="828">
        <v>15</v>
      </c>
      <c r="B1227" s="828" t="s">
        <v>2455</v>
      </c>
      <c r="C1227" s="828" t="s">
        <v>2456</v>
      </c>
      <c r="D1227" s="828" t="s">
        <v>688</v>
      </c>
      <c r="E1227" s="828" t="s">
        <v>2490</v>
      </c>
      <c r="F1227" s="828">
        <v>3</v>
      </c>
      <c r="G1227" s="828" t="s">
        <v>2445</v>
      </c>
      <c r="H1227" s="828">
        <v>1</v>
      </c>
      <c r="I1227" s="828">
        <v>0</v>
      </c>
      <c r="J1227" s="828">
        <v>0</v>
      </c>
      <c r="K1227" s="829">
        <v>0</v>
      </c>
      <c r="L1227" s="829">
        <v>0</v>
      </c>
      <c r="M1227" s="828">
        <v>0</v>
      </c>
      <c r="N1227" s="828">
        <v>0</v>
      </c>
      <c r="O1227" s="830" t="e">
        <v>#DIV/0!</v>
      </c>
      <c r="P1227" s="820">
        <f>Tabla1[[#This Row],[Ejec Real Acumu]]-Tabla1[[#This Row],[Proyec Ejec Acumul]]</f>
        <v>0</v>
      </c>
      <c r="Q1227" s="820">
        <f>Tabla1[[#This Row],[Ejec Real Mes]]-Tabla1[[#This Row],[Program Entreg Mes]]</f>
        <v>0</v>
      </c>
    </row>
    <row r="1228" spans="1:17">
      <c r="A1228" s="828">
        <v>16</v>
      </c>
      <c r="B1228" s="828" t="s">
        <v>2455</v>
      </c>
      <c r="C1228" s="828" t="s">
        <v>2456</v>
      </c>
      <c r="D1228" s="828" t="s">
        <v>688</v>
      </c>
      <c r="E1228" s="828" t="s">
        <v>2491</v>
      </c>
      <c r="F1228" s="828">
        <v>3</v>
      </c>
      <c r="G1228" s="828" t="s">
        <v>2445</v>
      </c>
      <c r="H1228" s="828">
        <v>2</v>
      </c>
      <c r="I1228" s="828">
        <v>0</v>
      </c>
      <c r="J1228" s="828">
        <v>0</v>
      </c>
      <c r="K1228" s="829">
        <v>0</v>
      </c>
      <c r="L1228" s="829">
        <v>0</v>
      </c>
      <c r="M1228" s="828">
        <v>0</v>
      </c>
      <c r="N1228" s="828">
        <v>0</v>
      </c>
      <c r="O1228" s="830" t="e">
        <v>#DIV/0!</v>
      </c>
      <c r="P1228" s="820">
        <f>Tabla1[[#This Row],[Ejec Real Acumu]]-Tabla1[[#This Row],[Proyec Ejec Acumul]]</f>
        <v>0</v>
      </c>
      <c r="Q1228" s="820">
        <f>Tabla1[[#This Row],[Ejec Real Mes]]-Tabla1[[#This Row],[Program Entreg Mes]]</f>
        <v>0</v>
      </c>
    </row>
    <row r="1229" spans="1:17">
      <c r="A1229" s="828">
        <v>17</v>
      </c>
      <c r="B1229" s="828" t="s">
        <v>2455</v>
      </c>
      <c r="C1229" s="828" t="s">
        <v>2456</v>
      </c>
      <c r="D1229" s="828" t="s">
        <v>688</v>
      </c>
      <c r="E1229" s="828" t="s">
        <v>2492</v>
      </c>
      <c r="F1229" s="828">
        <v>3</v>
      </c>
      <c r="G1229" s="828" t="s">
        <v>2445</v>
      </c>
      <c r="H1229" s="828">
        <v>1</v>
      </c>
      <c r="I1229" s="828">
        <v>0</v>
      </c>
      <c r="J1229" s="828">
        <v>0</v>
      </c>
      <c r="K1229" s="829">
        <v>0</v>
      </c>
      <c r="L1229" s="829">
        <v>0</v>
      </c>
      <c r="M1229" s="828">
        <v>0</v>
      </c>
      <c r="N1229" s="828">
        <v>0</v>
      </c>
      <c r="O1229" s="830" t="e">
        <v>#DIV/0!</v>
      </c>
      <c r="P1229" s="820">
        <f>Tabla1[[#This Row],[Ejec Real Acumu]]-Tabla1[[#This Row],[Proyec Ejec Acumul]]</f>
        <v>0</v>
      </c>
      <c r="Q1229" s="820">
        <f>Tabla1[[#This Row],[Ejec Real Mes]]-Tabla1[[#This Row],[Program Entreg Mes]]</f>
        <v>0</v>
      </c>
    </row>
    <row r="1230" spans="1:17">
      <c r="A1230" s="828">
        <v>1</v>
      </c>
      <c r="B1230" s="828" t="s">
        <v>2455</v>
      </c>
      <c r="C1230" s="828" t="s">
        <v>2456</v>
      </c>
      <c r="D1230" s="828" t="s">
        <v>688</v>
      </c>
      <c r="E1230" s="828" t="s">
        <v>2476</v>
      </c>
      <c r="F1230" s="828">
        <v>4</v>
      </c>
      <c r="G1230" s="828" t="s">
        <v>2446</v>
      </c>
      <c r="H1230" s="828">
        <v>1</v>
      </c>
      <c r="I1230" s="828">
        <v>1</v>
      </c>
      <c r="J1230" s="828">
        <v>1</v>
      </c>
      <c r="K1230" s="829">
        <v>1</v>
      </c>
      <c r="L1230" s="829">
        <v>1</v>
      </c>
      <c r="M1230" s="828">
        <v>0</v>
      </c>
      <c r="N1230" s="828">
        <v>0</v>
      </c>
      <c r="O1230" s="830" t="e">
        <v>#DIV/0!</v>
      </c>
      <c r="P1230" s="820">
        <f>Tabla1[[#This Row],[Ejec Real Acumu]]-Tabla1[[#This Row],[Proyec Ejec Acumul]]</f>
        <v>0</v>
      </c>
      <c r="Q1230" s="820">
        <f>Tabla1[[#This Row],[Ejec Real Mes]]-Tabla1[[#This Row],[Program Entreg Mes]]</f>
        <v>0</v>
      </c>
    </row>
    <row r="1231" spans="1:17">
      <c r="A1231" s="828">
        <v>2</v>
      </c>
      <c r="B1231" s="828" t="s">
        <v>2455</v>
      </c>
      <c r="C1231" s="828" t="s">
        <v>2456</v>
      </c>
      <c r="D1231" s="828" t="s">
        <v>688</v>
      </c>
      <c r="E1231" s="828" t="s">
        <v>2477</v>
      </c>
      <c r="F1231" s="828">
        <v>4</v>
      </c>
      <c r="G1231" s="828" t="s">
        <v>2446</v>
      </c>
      <c r="H1231" s="828">
        <v>4</v>
      </c>
      <c r="I1231" s="828">
        <v>1</v>
      </c>
      <c r="J1231" s="828">
        <v>1</v>
      </c>
      <c r="K1231" s="829">
        <v>0.25</v>
      </c>
      <c r="L1231" s="829">
        <v>0.25</v>
      </c>
      <c r="M1231" s="828">
        <v>0</v>
      </c>
      <c r="N1231" s="828">
        <v>0</v>
      </c>
      <c r="O1231" s="830" t="e">
        <v>#DIV/0!</v>
      </c>
      <c r="P1231" s="820">
        <f>Tabla1[[#This Row],[Ejec Real Acumu]]-Tabla1[[#This Row],[Proyec Ejec Acumul]]</f>
        <v>0</v>
      </c>
      <c r="Q1231" s="820">
        <f>Tabla1[[#This Row],[Ejec Real Mes]]-Tabla1[[#This Row],[Program Entreg Mes]]</f>
        <v>0</v>
      </c>
    </row>
    <row r="1232" spans="1:17">
      <c r="A1232" s="828">
        <v>3</v>
      </c>
      <c r="B1232" s="828" t="s">
        <v>2455</v>
      </c>
      <c r="C1232" s="828" t="s">
        <v>2456</v>
      </c>
      <c r="D1232" s="828" t="s">
        <v>688</v>
      </c>
      <c r="E1232" s="828" t="s">
        <v>2478</v>
      </c>
      <c r="F1232" s="828">
        <v>4</v>
      </c>
      <c r="G1232" s="828" t="s">
        <v>2446</v>
      </c>
      <c r="H1232" s="828">
        <v>1</v>
      </c>
      <c r="I1232" s="828">
        <v>1</v>
      </c>
      <c r="J1232" s="828">
        <v>0</v>
      </c>
      <c r="K1232" s="829">
        <v>1</v>
      </c>
      <c r="L1232" s="829">
        <v>0</v>
      </c>
      <c r="M1232" s="828">
        <v>1</v>
      </c>
      <c r="N1232" s="828">
        <v>0</v>
      </c>
      <c r="O1232" s="830">
        <v>0</v>
      </c>
      <c r="P1232" s="820">
        <f>Tabla1[[#This Row],[Ejec Real Acumu]]-Tabla1[[#This Row],[Proyec Ejec Acumul]]</f>
        <v>-1</v>
      </c>
      <c r="Q1232" s="820">
        <f>Tabla1[[#This Row],[Ejec Real Mes]]-Tabla1[[#This Row],[Program Entreg Mes]]</f>
        <v>-1</v>
      </c>
    </row>
    <row r="1233" spans="1:17">
      <c r="A1233" s="828">
        <v>4</v>
      </c>
      <c r="B1233" s="828" t="s">
        <v>2455</v>
      </c>
      <c r="C1233" s="828" t="s">
        <v>2456</v>
      </c>
      <c r="D1233" s="828" t="s">
        <v>688</v>
      </c>
      <c r="E1233" s="828" t="s">
        <v>2479</v>
      </c>
      <c r="F1233" s="828">
        <v>4</v>
      </c>
      <c r="G1233" s="828" t="s">
        <v>2446</v>
      </c>
      <c r="H1233" s="828">
        <v>4</v>
      </c>
      <c r="I1233" s="828">
        <v>1</v>
      </c>
      <c r="J1233" s="828">
        <v>1</v>
      </c>
      <c r="K1233" s="829">
        <v>0.25</v>
      </c>
      <c r="L1233" s="829">
        <v>0.25</v>
      </c>
      <c r="M1233" s="828">
        <v>1</v>
      </c>
      <c r="N1233" s="828">
        <v>1</v>
      </c>
      <c r="O1233" s="830">
        <v>1</v>
      </c>
      <c r="P1233" s="820">
        <f>Tabla1[[#This Row],[Ejec Real Acumu]]-Tabla1[[#This Row],[Proyec Ejec Acumul]]</f>
        <v>0</v>
      </c>
      <c r="Q1233" s="820">
        <f>Tabla1[[#This Row],[Ejec Real Mes]]-Tabla1[[#This Row],[Program Entreg Mes]]</f>
        <v>0</v>
      </c>
    </row>
    <row r="1234" spans="1:17">
      <c r="A1234" s="828">
        <v>5</v>
      </c>
      <c r="B1234" s="828" t="s">
        <v>2455</v>
      </c>
      <c r="C1234" s="828" t="s">
        <v>2456</v>
      </c>
      <c r="D1234" s="828" t="s">
        <v>688</v>
      </c>
      <c r="E1234" s="828" t="s">
        <v>2480</v>
      </c>
      <c r="F1234" s="828">
        <v>4</v>
      </c>
      <c r="G1234" s="828" t="s">
        <v>2446</v>
      </c>
      <c r="H1234" s="828">
        <v>1</v>
      </c>
      <c r="I1234" s="828">
        <v>1</v>
      </c>
      <c r="J1234" s="828">
        <v>1</v>
      </c>
      <c r="K1234" s="829">
        <v>1</v>
      </c>
      <c r="L1234" s="829">
        <v>1</v>
      </c>
      <c r="M1234" s="828">
        <v>1</v>
      </c>
      <c r="N1234" s="828">
        <v>1</v>
      </c>
      <c r="O1234" s="830">
        <v>1</v>
      </c>
      <c r="P1234" s="820">
        <f>Tabla1[[#This Row],[Ejec Real Acumu]]-Tabla1[[#This Row],[Proyec Ejec Acumul]]</f>
        <v>0</v>
      </c>
      <c r="Q1234" s="820">
        <f>Tabla1[[#This Row],[Ejec Real Mes]]-Tabla1[[#This Row],[Program Entreg Mes]]</f>
        <v>0</v>
      </c>
    </row>
    <row r="1235" spans="1:17">
      <c r="A1235" s="828">
        <v>6</v>
      </c>
      <c r="B1235" s="828" t="s">
        <v>2455</v>
      </c>
      <c r="C1235" s="828" t="s">
        <v>2456</v>
      </c>
      <c r="D1235" s="828" t="s">
        <v>688</v>
      </c>
      <c r="E1235" s="828" t="s">
        <v>2481</v>
      </c>
      <c r="F1235" s="828">
        <v>4</v>
      </c>
      <c r="G1235" s="828" t="s">
        <v>2446</v>
      </c>
      <c r="H1235" s="828">
        <v>1</v>
      </c>
      <c r="I1235" s="828">
        <v>0</v>
      </c>
      <c r="J1235" s="828">
        <v>0</v>
      </c>
      <c r="K1235" s="829">
        <v>0</v>
      </c>
      <c r="L1235" s="829">
        <v>0</v>
      </c>
      <c r="M1235" s="828">
        <v>0</v>
      </c>
      <c r="N1235" s="828">
        <v>0</v>
      </c>
      <c r="O1235" s="830" t="e">
        <v>#DIV/0!</v>
      </c>
      <c r="P1235" s="820">
        <f>Tabla1[[#This Row],[Ejec Real Acumu]]-Tabla1[[#This Row],[Proyec Ejec Acumul]]</f>
        <v>0</v>
      </c>
      <c r="Q1235" s="820">
        <f>Tabla1[[#This Row],[Ejec Real Mes]]-Tabla1[[#This Row],[Program Entreg Mes]]</f>
        <v>0</v>
      </c>
    </row>
    <row r="1236" spans="1:17">
      <c r="A1236" s="828">
        <v>7</v>
      </c>
      <c r="B1236" s="828" t="s">
        <v>2455</v>
      </c>
      <c r="C1236" s="828" t="s">
        <v>2456</v>
      </c>
      <c r="D1236" s="828" t="s">
        <v>688</v>
      </c>
      <c r="E1236" s="828" t="s">
        <v>2482</v>
      </c>
      <c r="F1236" s="828">
        <v>4</v>
      </c>
      <c r="G1236" s="828" t="s">
        <v>2446</v>
      </c>
      <c r="H1236" s="828">
        <v>1</v>
      </c>
      <c r="I1236" s="828">
        <v>0</v>
      </c>
      <c r="J1236" s="828">
        <v>0</v>
      </c>
      <c r="K1236" s="829">
        <v>0</v>
      </c>
      <c r="L1236" s="829">
        <v>0</v>
      </c>
      <c r="M1236" s="828">
        <v>0</v>
      </c>
      <c r="N1236" s="828">
        <v>0</v>
      </c>
      <c r="O1236" s="830" t="e">
        <v>#DIV/0!</v>
      </c>
      <c r="P1236" s="820">
        <f>Tabla1[[#This Row],[Ejec Real Acumu]]-Tabla1[[#This Row],[Proyec Ejec Acumul]]</f>
        <v>0</v>
      </c>
      <c r="Q1236" s="820">
        <f>Tabla1[[#This Row],[Ejec Real Mes]]-Tabla1[[#This Row],[Program Entreg Mes]]</f>
        <v>0</v>
      </c>
    </row>
    <row r="1237" spans="1:17">
      <c r="A1237" s="828">
        <v>8</v>
      </c>
      <c r="B1237" s="828" t="s">
        <v>2455</v>
      </c>
      <c r="C1237" s="828" t="s">
        <v>2456</v>
      </c>
      <c r="D1237" s="828" t="s">
        <v>688</v>
      </c>
      <c r="E1237" s="828" t="s">
        <v>2483</v>
      </c>
      <c r="F1237" s="828">
        <v>4</v>
      </c>
      <c r="G1237" s="828" t="s">
        <v>2446</v>
      </c>
      <c r="H1237" s="828">
        <v>1</v>
      </c>
      <c r="I1237" s="828">
        <v>0</v>
      </c>
      <c r="J1237" s="828">
        <v>0</v>
      </c>
      <c r="K1237" s="829">
        <v>0</v>
      </c>
      <c r="L1237" s="829">
        <v>0</v>
      </c>
      <c r="M1237" s="828">
        <v>0</v>
      </c>
      <c r="N1237" s="828">
        <v>0</v>
      </c>
      <c r="O1237" s="830" t="e">
        <v>#DIV/0!</v>
      </c>
      <c r="P1237" s="820">
        <f>Tabla1[[#This Row],[Ejec Real Acumu]]-Tabla1[[#This Row],[Proyec Ejec Acumul]]</f>
        <v>0</v>
      </c>
      <c r="Q1237" s="820">
        <f>Tabla1[[#This Row],[Ejec Real Mes]]-Tabla1[[#This Row],[Program Entreg Mes]]</f>
        <v>0</v>
      </c>
    </row>
    <row r="1238" spans="1:17">
      <c r="A1238" s="828">
        <v>9</v>
      </c>
      <c r="B1238" s="828" t="s">
        <v>2455</v>
      </c>
      <c r="C1238" s="828" t="s">
        <v>2456</v>
      </c>
      <c r="D1238" s="828" t="s">
        <v>688</v>
      </c>
      <c r="E1238" s="828" t="s">
        <v>2484</v>
      </c>
      <c r="F1238" s="828">
        <v>4</v>
      </c>
      <c r="G1238" s="828" t="s">
        <v>2446</v>
      </c>
      <c r="H1238" s="828">
        <v>1</v>
      </c>
      <c r="I1238" s="828">
        <v>0</v>
      </c>
      <c r="J1238" s="828">
        <v>0</v>
      </c>
      <c r="K1238" s="829">
        <v>0</v>
      </c>
      <c r="L1238" s="829">
        <v>0</v>
      </c>
      <c r="M1238" s="828">
        <v>0</v>
      </c>
      <c r="N1238" s="828">
        <v>0</v>
      </c>
      <c r="O1238" s="830" t="e">
        <v>#DIV/0!</v>
      </c>
      <c r="P1238" s="820">
        <f>Tabla1[[#This Row],[Ejec Real Acumu]]-Tabla1[[#This Row],[Proyec Ejec Acumul]]</f>
        <v>0</v>
      </c>
      <c r="Q1238" s="820">
        <f>Tabla1[[#This Row],[Ejec Real Mes]]-Tabla1[[#This Row],[Program Entreg Mes]]</f>
        <v>0</v>
      </c>
    </row>
    <row r="1239" spans="1:17">
      <c r="A1239" s="828">
        <v>10</v>
      </c>
      <c r="B1239" s="828" t="s">
        <v>2455</v>
      </c>
      <c r="C1239" s="828" t="s">
        <v>2456</v>
      </c>
      <c r="D1239" s="828" t="s">
        <v>688</v>
      </c>
      <c r="E1239" s="828" t="s">
        <v>2485</v>
      </c>
      <c r="F1239" s="828">
        <v>4</v>
      </c>
      <c r="G1239" s="828" t="s">
        <v>2446</v>
      </c>
      <c r="H1239" s="828">
        <v>2</v>
      </c>
      <c r="I1239" s="828">
        <v>0</v>
      </c>
      <c r="J1239" s="828">
        <v>0</v>
      </c>
      <c r="K1239" s="829">
        <v>0</v>
      </c>
      <c r="L1239" s="829">
        <v>0</v>
      </c>
      <c r="M1239" s="828">
        <v>0</v>
      </c>
      <c r="N1239" s="828">
        <v>0</v>
      </c>
      <c r="O1239" s="830" t="e">
        <v>#DIV/0!</v>
      </c>
      <c r="P1239" s="820">
        <f>Tabla1[[#This Row],[Ejec Real Acumu]]-Tabla1[[#This Row],[Proyec Ejec Acumul]]</f>
        <v>0</v>
      </c>
      <c r="Q1239" s="820">
        <f>Tabla1[[#This Row],[Ejec Real Mes]]-Tabla1[[#This Row],[Program Entreg Mes]]</f>
        <v>0</v>
      </c>
    </row>
    <row r="1240" spans="1:17">
      <c r="A1240" s="828">
        <v>11</v>
      </c>
      <c r="B1240" s="828" t="s">
        <v>2455</v>
      </c>
      <c r="C1240" s="828" t="s">
        <v>2456</v>
      </c>
      <c r="D1240" s="828" t="s">
        <v>688</v>
      </c>
      <c r="E1240" s="828" t="s">
        <v>2486</v>
      </c>
      <c r="F1240" s="828">
        <v>4</v>
      </c>
      <c r="G1240" s="828" t="s">
        <v>2446</v>
      </c>
      <c r="H1240" s="828">
        <v>1</v>
      </c>
      <c r="I1240" s="828">
        <v>0</v>
      </c>
      <c r="J1240" s="828">
        <v>0</v>
      </c>
      <c r="K1240" s="829">
        <v>0</v>
      </c>
      <c r="L1240" s="829">
        <v>0</v>
      </c>
      <c r="M1240" s="828">
        <v>0</v>
      </c>
      <c r="N1240" s="828">
        <v>0</v>
      </c>
      <c r="O1240" s="830" t="e">
        <v>#DIV/0!</v>
      </c>
      <c r="P1240" s="820">
        <f>Tabla1[[#This Row],[Ejec Real Acumu]]-Tabla1[[#This Row],[Proyec Ejec Acumul]]</f>
        <v>0</v>
      </c>
      <c r="Q1240" s="820">
        <f>Tabla1[[#This Row],[Ejec Real Mes]]-Tabla1[[#This Row],[Program Entreg Mes]]</f>
        <v>0</v>
      </c>
    </row>
    <row r="1241" spans="1:17">
      <c r="A1241" s="828">
        <v>12</v>
      </c>
      <c r="B1241" s="828" t="s">
        <v>2455</v>
      </c>
      <c r="C1241" s="828" t="s">
        <v>2456</v>
      </c>
      <c r="D1241" s="828" t="s">
        <v>688</v>
      </c>
      <c r="E1241" s="828" t="s">
        <v>2487</v>
      </c>
      <c r="F1241" s="828">
        <v>4</v>
      </c>
      <c r="G1241" s="828" t="s">
        <v>2446</v>
      </c>
      <c r="H1241" s="828">
        <v>1</v>
      </c>
      <c r="I1241" s="828">
        <v>0</v>
      </c>
      <c r="J1241" s="828">
        <v>0</v>
      </c>
      <c r="K1241" s="829">
        <v>0</v>
      </c>
      <c r="L1241" s="829">
        <v>0</v>
      </c>
      <c r="M1241" s="828">
        <v>0</v>
      </c>
      <c r="N1241" s="828">
        <v>0</v>
      </c>
      <c r="O1241" s="830" t="e">
        <v>#DIV/0!</v>
      </c>
      <c r="P1241" s="820">
        <f>Tabla1[[#This Row],[Ejec Real Acumu]]-Tabla1[[#This Row],[Proyec Ejec Acumul]]</f>
        <v>0</v>
      </c>
      <c r="Q1241" s="820">
        <f>Tabla1[[#This Row],[Ejec Real Mes]]-Tabla1[[#This Row],[Program Entreg Mes]]</f>
        <v>0</v>
      </c>
    </row>
    <row r="1242" spans="1:17">
      <c r="A1242" s="828">
        <v>13</v>
      </c>
      <c r="B1242" s="828" t="s">
        <v>2455</v>
      </c>
      <c r="C1242" s="828" t="s">
        <v>2456</v>
      </c>
      <c r="D1242" s="828" t="s">
        <v>688</v>
      </c>
      <c r="E1242" s="828" t="s">
        <v>2488</v>
      </c>
      <c r="F1242" s="828">
        <v>4</v>
      </c>
      <c r="G1242" s="828" t="s">
        <v>2446</v>
      </c>
      <c r="H1242" s="828">
        <v>1</v>
      </c>
      <c r="I1242" s="828">
        <v>0</v>
      </c>
      <c r="J1242" s="828">
        <v>0</v>
      </c>
      <c r="K1242" s="829">
        <v>0</v>
      </c>
      <c r="L1242" s="829">
        <v>0</v>
      </c>
      <c r="M1242" s="828">
        <v>0</v>
      </c>
      <c r="N1242" s="828">
        <v>0</v>
      </c>
      <c r="O1242" s="830" t="e">
        <v>#DIV/0!</v>
      </c>
      <c r="P1242" s="820">
        <f>Tabla1[[#This Row],[Ejec Real Acumu]]-Tabla1[[#This Row],[Proyec Ejec Acumul]]</f>
        <v>0</v>
      </c>
      <c r="Q1242" s="820">
        <f>Tabla1[[#This Row],[Ejec Real Mes]]-Tabla1[[#This Row],[Program Entreg Mes]]</f>
        <v>0</v>
      </c>
    </row>
    <row r="1243" spans="1:17">
      <c r="A1243" s="828">
        <v>14</v>
      </c>
      <c r="B1243" s="828" t="s">
        <v>2455</v>
      </c>
      <c r="C1243" s="828" t="s">
        <v>2456</v>
      </c>
      <c r="D1243" s="828" t="s">
        <v>688</v>
      </c>
      <c r="E1243" s="828" t="s">
        <v>2489</v>
      </c>
      <c r="F1243" s="828">
        <v>4</v>
      </c>
      <c r="G1243" s="828" t="s">
        <v>2446</v>
      </c>
      <c r="H1243" s="828">
        <v>1</v>
      </c>
      <c r="I1243" s="828">
        <v>0</v>
      </c>
      <c r="J1243" s="828">
        <v>0</v>
      </c>
      <c r="K1243" s="829">
        <v>0</v>
      </c>
      <c r="L1243" s="829">
        <v>0</v>
      </c>
      <c r="M1243" s="828">
        <v>0</v>
      </c>
      <c r="N1243" s="828">
        <v>0</v>
      </c>
      <c r="O1243" s="830" t="e">
        <v>#DIV/0!</v>
      </c>
      <c r="P1243" s="820">
        <f>Tabla1[[#This Row],[Ejec Real Acumu]]-Tabla1[[#This Row],[Proyec Ejec Acumul]]</f>
        <v>0</v>
      </c>
      <c r="Q1243" s="820">
        <f>Tabla1[[#This Row],[Ejec Real Mes]]-Tabla1[[#This Row],[Program Entreg Mes]]</f>
        <v>0</v>
      </c>
    </row>
    <row r="1244" spans="1:17">
      <c r="A1244" s="828">
        <v>15</v>
      </c>
      <c r="B1244" s="828" t="s">
        <v>2455</v>
      </c>
      <c r="C1244" s="828" t="s">
        <v>2456</v>
      </c>
      <c r="D1244" s="828" t="s">
        <v>688</v>
      </c>
      <c r="E1244" s="828" t="s">
        <v>2490</v>
      </c>
      <c r="F1244" s="828">
        <v>4</v>
      </c>
      <c r="G1244" s="828" t="s">
        <v>2446</v>
      </c>
      <c r="H1244" s="828">
        <v>1</v>
      </c>
      <c r="I1244" s="828">
        <v>0</v>
      </c>
      <c r="J1244" s="828">
        <v>0</v>
      </c>
      <c r="K1244" s="829">
        <v>0</v>
      </c>
      <c r="L1244" s="829">
        <v>0</v>
      </c>
      <c r="M1244" s="828">
        <v>0</v>
      </c>
      <c r="N1244" s="828">
        <v>0</v>
      </c>
      <c r="O1244" s="830" t="e">
        <v>#DIV/0!</v>
      </c>
      <c r="P1244" s="820">
        <f>Tabla1[[#This Row],[Ejec Real Acumu]]-Tabla1[[#This Row],[Proyec Ejec Acumul]]</f>
        <v>0</v>
      </c>
      <c r="Q1244" s="820">
        <f>Tabla1[[#This Row],[Ejec Real Mes]]-Tabla1[[#This Row],[Program Entreg Mes]]</f>
        <v>0</v>
      </c>
    </row>
    <row r="1245" spans="1:17">
      <c r="A1245" s="828">
        <v>16</v>
      </c>
      <c r="B1245" s="828" t="s">
        <v>2455</v>
      </c>
      <c r="C1245" s="828" t="s">
        <v>2456</v>
      </c>
      <c r="D1245" s="828" t="s">
        <v>688</v>
      </c>
      <c r="E1245" s="828" t="s">
        <v>2491</v>
      </c>
      <c r="F1245" s="828">
        <v>4</v>
      </c>
      <c r="G1245" s="828" t="s">
        <v>2446</v>
      </c>
      <c r="H1245" s="828">
        <v>2</v>
      </c>
      <c r="I1245" s="828">
        <v>0</v>
      </c>
      <c r="J1245" s="828">
        <v>0</v>
      </c>
      <c r="K1245" s="829">
        <v>0</v>
      </c>
      <c r="L1245" s="829">
        <v>0</v>
      </c>
      <c r="M1245" s="828">
        <v>0</v>
      </c>
      <c r="N1245" s="828">
        <v>0</v>
      </c>
      <c r="O1245" s="830" t="e">
        <v>#DIV/0!</v>
      </c>
      <c r="P1245" s="820">
        <f>Tabla1[[#This Row],[Ejec Real Acumu]]-Tabla1[[#This Row],[Proyec Ejec Acumul]]</f>
        <v>0</v>
      </c>
      <c r="Q1245" s="820">
        <f>Tabla1[[#This Row],[Ejec Real Mes]]-Tabla1[[#This Row],[Program Entreg Mes]]</f>
        <v>0</v>
      </c>
    </row>
    <row r="1246" spans="1:17">
      <c r="A1246" s="828">
        <v>17</v>
      </c>
      <c r="B1246" s="828" t="s">
        <v>2455</v>
      </c>
      <c r="C1246" s="828" t="s">
        <v>2456</v>
      </c>
      <c r="D1246" s="828" t="s">
        <v>688</v>
      </c>
      <c r="E1246" s="828" t="s">
        <v>2492</v>
      </c>
      <c r="F1246" s="828">
        <v>4</v>
      </c>
      <c r="G1246" s="828" t="s">
        <v>2446</v>
      </c>
      <c r="H1246" s="828">
        <v>1</v>
      </c>
      <c r="I1246" s="828">
        <v>0</v>
      </c>
      <c r="J1246" s="828">
        <v>0</v>
      </c>
      <c r="K1246" s="829">
        <v>0</v>
      </c>
      <c r="L1246" s="829">
        <v>0</v>
      </c>
      <c r="M1246" s="828">
        <v>0</v>
      </c>
      <c r="N1246" s="828">
        <v>0</v>
      </c>
      <c r="O1246" s="830" t="e">
        <v>#DIV/0!</v>
      </c>
      <c r="P1246" s="820">
        <f>Tabla1[[#This Row],[Ejec Real Acumu]]-Tabla1[[#This Row],[Proyec Ejec Acumul]]</f>
        <v>0</v>
      </c>
      <c r="Q1246" s="820">
        <f>Tabla1[[#This Row],[Ejec Real Mes]]-Tabla1[[#This Row],[Program Entreg Mes]]</f>
        <v>0</v>
      </c>
    </row>
    <row r="1247" spans="1:17">
      <c r="A1247" s="828">
        <v>1</v>
      </c>
      <c r="B1247" s="828" t="s">
        <v>2455</v>
      </c>
      <c r="C1247" s="828" t="s">
        <v>2456</v>
      </c>
      <c r="D1247" s="828" t="s">
        <v>688</v>
      </c>
      <c r="E1247" s="828" t="s">
        <v>2476</v>
      </c>
      <c r="F1247" s="828">
        <v>5</v>
      </c>
      <c r="G1247" s="828" t="s">
        <v>2447</v>
      </c>
      <c r="H1247" s="828">
        <v>1</v>
      </c>
      <c r="I1247" s="828">
        <v>1</v>
      </c>
      <c r="J1247" s="828">
        <v>1</v>
      </c>
      <c r="K1247" s="829">
        <v>1</v>
      </c>
      <c r="L1247" s="829">
        <v>1</v>
      </c>
      <c r="M1247" s="828">
        <v>0</v>
      </c>
      <c r="N1247" s="828">
        <v>0</v>
      </c>
      <c r="O1247" s="830" t="e">
        <v>#DIV/0!</v>
      </c>
      <c r="P1247" s="820">
        <f>Tabla1[[#This Row],[Ejec Real Acumu]]-Tabla1[[#This Row],[Proyec Ejec Acumul]]</f>
        <v>0</v>
      </c>
      <c r="Q1247" s="820">
        <f>Tabla1[[#This Row],[Ejec Real Mes]]-Tabla1[[#This Row],[Program Entreg Mes]]</f>
        <v>0</v>
      </c>
    </row>
    <row r="1248" spans="1:17">
      <c r="A1248" s="828">
        <v>2</v>
      </c>
      <c r="B1248" s="828" t="s">
        <v>2455</v>
      </c>
      <c r="C1248" s="828" t="s">
        <v>2456</v>
      </c>
      <c r="D1248" s="828" t="s">
        <v>688</v>
      </c>
      <c r="E1248" s="828" t="s">
        <v>2477</v>
      </c>
      <c r="F1248" s="828">
        <v>5</v>
      </c>
      <c r="G1248" s="828" t="s">
        <v>2447</v>
      </c>
      <c r="H1248" s="828">
        <v>4</v>
      </c>
      <c r="I1248" s="828">
        <v>1</v>
      </c>
      <c r="J1248" s="828">
        <v>1</v>
      </c>
      <c r="K1248" s="829">
        <v>0.25</v>
      </c>
      <c r="L1248" s="829">
        <v>0.25</v>
      </c>
      <c r="M1248" s="828">
        <v>0</v>
      </c>
      <c r="N1248" s="828">
        <v>0</v>
      </c>
      <c r="O1248" s="830" t="e">
        <v>#DIV/0!</v>
      </c>
      <c r="P1248" s="820">
        <f>Tabla1[[#This Row],[Ejec Real Acumu]]-Tabla1[[#This Row],[Proyec Ejec Acumul]]</f>
        <v>0</v>
      </c>
      <c r="Q1248" s="820">
        <f>Tabla1[[#This Row],[Ejec Real Mes]]-Tabla1[[#This Row],[Program Entreg Mes]]</f>
        <v>0</v>
      </c>
    </row>
    <row r="1249" spans="1:17">
      <c r="A1249" s="828">
        <v>3</v>
      </c>
      <c r="B1249" s="828" t="s">
        <v>2455</v>
      </c>
      <c r="C1249" s="828" t="s">
        <v>2456</v>
      </c>
      <c r="D1249" s="828" t="s">
        <v>688</v>
      </c>
      <c r="E1249" s="828" t="s">
        <v>2478</v>
      </c>
      <c r="F1249" s="828">
        <v>5</v>
      </c>
      <c r="G1249" s="828" t="s">
        <v>2447</v>
      </c>
      <c r="H1249" s="828">
        <v>1</v>
      </c>
      <c r="I1249" s="828">
        <v>1</v>
      </c>
      <c r="J1249" s="828">
        <v>0</v>
      </c>
      <c r="K1249" s="829">
        <v>1</v>
      </c>
      <c r="L1249" s="829">
        <v>0</v>
      </c>
      <c r="M1249" s="828">
        <v>0</v>
      </c>
      <c r="N1249" s="828">
        <v>0</v>
      </c>
      <c r="O1249" s="830" t="e">
        <v>#DIV/0!</v>
      </c>
      <c r="P1249" s="820">
        <f>Tabla1[[#This Row],[Ejec Real Acumu]]-Tabla1[[#This Row],[Proyec Ejec Acumul]]</f>
        <v>-1</v>
      </c>
      <c r="Q1249" s="820">
        <f>Tabla1[[#This Row],[Ejec Real Mes]]-Tabla1[[#This Row],[Program Entreg Mes]]</f>
        <v>0</v>
      </c>
    </row>
    <row r="1250" spans="1:17">
      <c r="A1250" s="828">
        <v>4</v>
      </c>
      <c r="B1250" s="828" t="s">
        <v>2455</v>
      </c>
      <c r="C1250" s="828" t="s">
        <v>2456</v>
      </c>
      <c r="D1250" s="828" t="s">
        <v>688</v>
      </c>
      <c r="E1250" s="828" t="s">
        <v>2479</v>
      </c>
      <c r="F1250" s="828">
        <v>5</v>
      </c>
      <c r="G1250" s="828" t="s">
        <v>2447</v>
      </c>
      <c r="H1250" s="828">
        <v>4</v>
      </c>
      <c r="I1250" s="828">
        <v>1</v>
      </c>
      <c r="J1250" s="828">
        <v>1</v>
      </c>
      <c r="K1250" s="829">
        <v>0.25</v>
      </c>
      <c r="L1250" s="829">
        <v>0.25</v>
      </c>
      <c r="M1250" s="828">
        <v>0</v>
      </c>
      <c r="N1250" s="828">
        <v>0</v>
      </c>
      <c r="O1250" s="830" t="e">
        <v>#DIV/0!</v>
      </c>
      <c r="P1250" s="820">
        <f>Tabla1[[#This Row],[Ejec Real Acumu]]-Tabla1[[#This Row],[Proyec Ejec Acumul]]</f>
        <v>0</v>
      </c>
      <c r="Q1250" s="820">
        <f>Tabla1[[#This Row],[Ejec Real Mes]]-Tabla1[[#This Row],[Program Entreg Mes]]</f>
        <v>0</v>
      </c>
    </row>
    <row r="1251" spans="1:17">
      <c r="A1251" s="828">
        <v>5</v>
      </c>
      <c r="B1251" s="828" t="s">
        <v>2455</v>
      </c>
      <c r="C1251" s="828" t="s">
        <v>2456</v>
      </c>
      <c r="D1251" s="828" t="s">
        <v>688</v>
      </c>
      <c r="E1251" s="828" t="s">
        <v>2480</v>
      </c>
      <c r="F1251" s="828">
        <v>5</v>
      </c>
      <c r="G1251" s="828" t="s">
        <v>2447</v>
      </c>
      <c r="H1251" s="828">
        <v>1</v>
      </c>
      <c r="I1251" s="828">
        <v>1</v>
      </c>
      <c r="J1251" s="828">
        <v>1</v>
      </c>
      <c r="K1251" s="829">
        <v>1</v>
      </c>
      <c r="L1251" s="829">
        <v>1</v>
      </c>
      <c r="M1251" s="828">
        <v>0</v>
      </c>
      <c r="N1251" s="828">
        <v>0</v>
      </c>
      <c r="O1251" s="830" t="e">
        <v>#DIV/0!</v>
      </c>
      <c r="P1251" s="820">
        <f>Tabla1[[#This Row],[Ejec Real Acumu]]-Tabla1[[#This Row],[Proyec Ejec Acumul]]</f>
        <v>0</v>
      </c>
      <c r="Q1251" s="820">
        <f>Tabla1[[#This Row],[Ejec Real Mes]]-Tabla1[[#This Row],[Program Entreg Mes]]</f>
        <v>0</v>
      </c>
    </row>
    <row r="1252" spans="1:17">
      <c r="A1252" s="828">
        <v>6</v>
      </c>
      <c r="B1252" s="828" t="s">
        <v>2455</v>
      </c>
      <c r="C1252" s="828" t="s">
        <v>2456</v>
      </c>
      <c r="D1252" s="828" t="s">
        <v>688</v>
      </c>
      <c r="E1252" s="828" t="s">
        <v>2481</v>
      </c>
      <c r="F1252" s="828">
        <v>5</v>
      </c>
      <c r="G1252" s="828" t="s">
        <v>2447</v>
      </c>
      <c r="H1252" s="828">
        <v>1</v>
      </c>
      <c r="I1252" s="828">
        <v>1</v>
      </c>
      <c r="J1252" s="828">
        <v>1</v>
      </c>
      <c r="K1252" s="829">
        <v>1</v>
      </c>
      <c r="L1252" s="829">
        <v>1</v>
      </c>
      <c r="M1252" s="828">
        <v>1</v>
      </c>
      <c r="N1252" s="828">
        <v>1</v>
      </c>
      <c r="O1252" s="830">
        <v>1</v>
      </c>
      <c r="P1252" s="820">
        <f>Tabla1[[#This Row],[Ejec Real Acumu]]-Tabla1[[#This Row],[Proyec Ejec Acumul]]</f>
        <v>0</v>
      </c>
      <c r="Q1252" s="820">
        <f>Tabla1[[#This Row],[Ejec Real Mes]]-Tabla1[[#This Row],[Program Entreg Mes]]</f>
        <v>0</v>
      </c>
    </row>
    <row r="1253" spans="1:17">
      <c r="A1253" s="828">
        <v>7</v>
      </c>
      <c r="B1253" s="828" t="s">
        <v>2455</v>
      </c>
      <c r="C1253" s="828" t="s">
        <v>2456</v>
      </c>
      <c r="D1253" s="828" t="s">
        <v>688</v>
      </c>
      <c r="E1253" s="828" t="s">
        <v>2482</v>
      </c>
      <c r="F1253" s="828">
        <v>5</v>
      </c>
      <c r="G1253" s="828" t="s">
        <v>2447</v>
      </c>
      <c r="H1253" s="828">
        <v>1</v>
      </c>
      <c r="I1253" s="828">
        <v>1</v>
      </c>
      <c r="J1253" s="828">
        <v>1</v>
      </c>
      <c r="K1253" s="829">
        <v>1</v>
      </c>
      <c r="L1253" s="829">
        <v>1</v>
      </c>
      <c r="M1253" s="828">
        <v>1</v>
      </c>
      <c r="N1253" s="828">
        <v>1</v>
      </c>
      <c r="O1253" s="830">
        <v>1</v>
      </c>
      <c r="P1253" s="820">
        <f>Tabla1[[#This Row],[Ejec Real Acumu]]-Tabla1[[#This Row],[Proyec Ejec Acumul]]</f>
        <v>0</v>
      </c>
      <c r="Q1253" s="820">
        <f>Tabla1[[#This Row],[Ejec Real Mes]]-Tabla1[[#This Row],[Program Entreg Mes]]</f>
        <v>0</v>
      </c>
    </row>
    <row r="1254" spans="1:17">
      <c r="A1254" s="828">
        <v>8</v>
      </c>
      <c r="B1254" s="828" t="s">
        <v>2455</v>
      </c>
      <c r="C1254" s="828" t="s">
        <v>2456</v>
      </c>
      <c r="D1254" s="828" t="s">
        <v>688</v>
      </c>
      <c r="E1254" s="828" t="s">
        <v>2483</v>
      </c>
      <c r="F1254" s="828">
        <v>5</v>
      </c>
      <c r="G1254" s="828" t="s">
        <v>2447</v>
      </c>
      <c r="H1254" s="828">
        <v>1</v>
      </c>
      <c r="I1254" s="828">
        <v>1</v>
      </c>
      <c r="J1254" s="828">
        <v>1</v>
      </c>
      <c r="K1254" s="829">
        <v>1</v>
      </c>
      <c r="L1254" s="829">
        <v>1</v>
      </c>
      <c r="M1254" s="828">
        <v>1</v>
      </c>
      <c r="N1254" s="828">
        <v>1</v>
      </c>
      <c r="O1254" s="830">
        <v>1</v>
      </c>
      <c r="P1254" s="820">
        <f>Tabla1[[#This Row],[Ejec Real Acumu]]-Tabla1[[#This Row],[Proyec Ejec Acumul]]</f>
        <v>0</v>
      </c>
      <c r="Q1254" s="820">
        <f>Tabla1[[#This Row],[Ejec Real Mes]]-Tabla1[[#This Row],[Program Entreg Mes]]</f>
        <v>0</v>
      </c>
    </row>
    <row r="1255" spans="1:17">
      <c r="A1255" s="828">
        <v>9</v>
      </c>
      <c r="B1255" s="828" t="s">
        <v>2455</v>
      </c>
      <c r="C1255" s="828" t="s">
        <v>2456</v>
      </c>
      <c r="D1255" s="828" t="s">
        <v>688</v>
      </c>
      <c r="E1255" s="828" t="s">
        <v>2484</v>
      </c>
      <c r="F1255" s="828">
        <v>5</v>
      </c>
      <c r="G1255" s="828" t="s">
        <v>2447</v>
      </c>
      <c r="H1255" s="828">
        <v>1</v>
      </c>
      <c r="I1255" s="828">
        <v>0</v>
      </c>
      <c r="J1255" s="828">
        <v>0</v>
      </c>
      <c r="K1255" s="829">
        <v>0</v>
      </c>
      <c r="L1255" s="829">
        <v>0</v>
      </c>
      <c r="M1255" s="828">
        <v>0</v>
      </c>
      <c r="N1255" s="828">
        <v>0</v>
      </c>
      <c r="O1255" s="830" t="e">
        <v>#DIV/0!</v>
      </c>
      <c r="P1255" s="820">
        <f>Tabla1[[#This Row],[Ejec Real Acumu]]-Tabla1[[#This Row],[Proyec Ejec Acumul]]</f>
        <v>0</v>
      </c>
      <c r="Q1255" s="820">
        <f>Tabla1[[#This Row],[Ejec Real Mes]]-Tabla1[[#This Row],[Program Entreg Mes]]</f>
        <v>0</v>
      </c>
    </row>
    <row r="1256" spans="1:17">
      <c r="A1256" s="828">
        <v>10</v>
      </c>
      <c r="B1256" s="828" t="s">
        <v>2455</v>
      </c>
      <c r="C1256" s="828" t="s">
        <v>2456</v>
      </c>
      <c r="D1256" s="828" t="s">
        <v>688</v>
      </c>
      <c r="E1256" s="828" t="s">
        <v>2485</v>
      </c>
      <c r="F1256" s="828">
        <v>5</v>
      </c>
      <c r="G1256" s="828" t="s">
        <v>2447</v>
      </c>
      <c r="H1256" s="828">
        <v>2</v>
      </c>
      <c r="I1256" s="828">
        <v>0</v>
      </c>
      <c r="J1256" s="828">
        <v>0</v>
      </c>
      <c r="K1256" s="829">
        <v>0</v>
      </c>
      <c r="L1256" s="829">
        <v>0</v>
      </c>
      <c r="M1256" s="828">
        <v>0</v>
      </c>
      <c r="N1256" s="828">
        <v>0</v>
      </c>
      <c r="O1256" s="830" t="e">
        <v>#DIV/0!</v>
      </c>
      <c r="P1256" s="820">
        <f>Tabla1[[#This Row],[Ejec Real Acumu]]-Tabla1[[#This Row],[Proyec Ejec Acumul]]</f>
        <v>0</v>
      </c>
      <c r="Q1256" s="820">
        <f>Tabla1[[#This Row],[Ejec Real Mes]]-Tabla1[[#This Row],[Program Entreg Mes]]</f>
        <v>0</v>
      </c>
    </row>
    <row r="1257" spans="1:17">
      <c r="A1257" s="828">
        <v>11</v>
      </c>
      <c r="B1257" s="828" t="s">
        <v>2455</v>
      </c>
      <c r="C1257" s="828" t="s">
        <v>2456</v>
      </c>
      <c r="D1257" s="828" t="s">
        <v>688</v>
      </c>
      <c r="E1257" s="828" t="s">
        <v>2486</v>
      </c>
      <c r="F1257" s="828">
        <v>5</v>
      </c>
      <c r="G1257" s="828" t="s">
        <v>2447</v>
      </c>
      <c r="H1257" s="828">
        <v>1</v>
      </c>
      <c r="I1257" s="828">
        <v>0</v>
      </c>
      <c r="J1257" s="828">
        <v>0</v>
      </c>
      <c r="K1257" s="829">
        <v>0</v>
      </c>
      <c r="L1257" s="829">
        <v>0</v>
      </c>
      <c r="M1257" s="828">
        <v>0</v>
      </c>
      <c r="N1257" s="828">
        <v>0</v>
      </c>
      <c r="O1257" s="830" t="e">
        <v>#DIV/0!</v>
      </c>
      <c r="P1257" s="820">
        <f>Tabla1[[#This Row],[Ejec Real Acumu]]-Tabla1[[#This Row],[Proyec Ejec Acumul]]</f>
        <v>0</v>
      </c>
      <c r="Q1257" s="820">
        <f>Tabla1[[#This Row],[Ejec Real Mes]]-Tabla1[[#This Row],[Program Entreg Mes]]</f>
        <v>0</v>
      </c>
    </row>
    <row r="1258" spans="1:17">
      <c r="A1258" s="828">
        <v>12</v>
      </c>
      <c r="B1258" s="828" t="s">
        <v>2455</v>
      </c>
      <c r="C1258" s="828" t="s">
        <v>2456</v>
      </c>
      <c r="D1258" s="828" t="s">
        <v>688</v>
      </c>
      <c r="E1258" s="828" t="s">
        <v>2487</v>
      </c>
      <c r="F1258" s="828">
        <v>5</v>
      </c>
      <c r="G1258" s="828" t="s">
        <v>2447</v>
      </c>
      <c r="H1258" s="828">
        <v>1</v>
      </c>
      <c r="I1258" s="828">
        <v>0</v>
      </c>
      <c r="J1258" s="828">
        <v>0</v>
      </c>
      <c r="K1258" s="829">
        <v>0</v>
      </c>
      <c r="L1258" s="829">
        <v>0</v>
      </c>
      <c r="M1258" s="828">
        <v>0</v>
      </c>
      <c r="N1258" s="828">
        <v>0</v>
      </c>
      <c r="O1258" s="830" t="e">
        <v>#DIV/0!</v>
      </c>
      <c r="P1258" s="820">
        <f>Tabla1[[#This Row],[Ejec Real Acumu]]-Tabla1[[#This Row],[Proyec Ejec Acumul]]</f>
        <v>0</v>
      </c>
      <c r="Q1258" s="820">
        <f>Tabla1[[#This Row],[Ejec Real Mes]]-Tabla1[[#This Row],[Program Entreg Mes]]</f>
        <v>0</v>
      </c>
    </row>
    <row r="1259" spans="1:17">
      <c r="A1259" s="828">
        <v>13</v>
      </c>
      <c r="B1259" s="828" t="s">
        <v>2455</v>
      </c>
      <c r="C1259" s="828" t="s">
        <v>2456</v>
      </c>
      <c r="D1259" s="828" t="s">
        <v>688</v>
      </c>
      <c r="E1259" s="828" t="s">
        <v>2488</v>
      </c>
      <c r="F1259" s="828">
        <v>5</v>
      </c>
      <c r="G1259" s="828" t="s">
        <v>2447</v>
      </c>
      <c r="H1259" s="828">
        <v>1</v>
      </c>
      <c r="I1259" s="828">
        <v>0</v>
      </c>
      <c r="J1259" s="828">
        <v>0</v>
      </c>
      <c r="K1259" s="829">
        <v>0</v>
      </c>
      <c r="L1259" s="829">
        <v>0</v>
      </c>
      <c r="M1259" s="828">
        <v>0</v>
      </c>
      <c r="N1259" s="828">
        <v>0</v>
      </c>
      <c r="O1259" s="830" t="e">
        <v>#DIV/0!</v>
      </c>
      <c r="P1259" s="820">
        <f>Tabla1[[#This Row],[Ejec Real Acumu]]-Tabla1[[#This Row],[Proyec Ejec Acumul]]</f>
        <v>0</v>
      </c>
      <c r="Q1259" s="820">
        <f>Tabla1[[#This Row],[Ejec Real Mes]]-Tabla1[[#This Row],[Program Entreg Mes]]</f>
        <v>0</v>
      </c>
    </row>
    <row r="1260" spans="1:17">
      <c r="A1260" s="828">
        <v>14</v>
      </c>
      <c r="B1260" s="828" t="s">
        <v>2455</v>
      </c>
      <c r="C1260" s="828" t="s">
        <v>2456</v>
      </c>
      <c r="D1260" s="828" t="s">
        <v>688</v>
      </c>
      <c r="E1260" s="828" t="s">
        <v>2489</v>
      </c>
      <c r="F1260" s="828">
        <v>5</v>
      </c>
      <c r="G1260" s="828" t="s">
        <v>2447</v>
      </c>
      <c r="H1260" s="828">
        <v>1</v>
      </c>
      <c r="I1260" s="828">
        <v>0</v>
      </c>
      <c r="J1260" s="828">
        <v>0</v>
      </c>
      <c r="K1260" s="829">
        <v>0</v>
      </c>
      <c r="L1260" s="829">
        <v>0</v>
      </c>
      <c r="M1260" s="828">
        <v>0</v>
      </c>
      <c r="N1260" s="828">
        <v>0</v>
      </c>
      <c r="O1260" s="830" t="e">
        <v>#DIV/0!</v>
      </c>
      <c r="P1260" s="820">
        <f>Tabla1[[#This Row],[Ejec Real Acumu]]-Tabla1[[#This Row],[Proyec Ejec Acumul]]</f>
        <v>0</v>
      </c>
      <c r="Q1260" s="820">
        <f>Tabla1[[#This Row],[Ejec Real Mes]]-Tabla1[[#This Row],[Program Entreg Mes]]</f>
        <v>0</v>
      </c>
    </row>
    <row r="1261" spans="1:17">
      <c r="A1261" s="828">
        <v>15</v>
      </c>
      <c r="B1261" s="828" t="s">
        <v>2455</v>
      </c>
      <c r="C1261" s="828" t="s">
        <v>2456</v>
      </c>
      <c r="D1261" s="828" t="s">
        <v>688</v>
      </c>
      <c r="E1261" s="828" t="s">
        <v>2490</v>
      </c>
      <c r="F1261" s="828">
        <v>5</v>
      </c>
      <c r="G1261" s="828" t="s">
        <v>2447</v>
      </c>
      <c r="H1261" s="828">
        <v>1</v>
      </c>
      <c r="I1261" s="828">
        <v>0</v>
      </c>
      <c r="J1261" s="828">
        <v>0</v>
      </c>
      <c r="K1261" s="829">
        <v>0</v>
      </c>
      <c r="L1261" s="829">
        <v>0</v>
      </c>
      <c r="M1261" s="828">
        <v>0</v>
      </c>
      <c r="N1261" s="828">
        <v>0</v>
      </c>
      <c r="O1261" s="830" t="e">
        <v>#DIV/0!</v>
      </c>
      <c r="P1261" s="820">
        <f>Tabla1[[#This Row],[Ejec Real Acumu]]-Tabla1[[#This Row],[Proyec Ejec Acumul]]</f>
        <v>0</v>
      </c>
      <c r="Q1261" s="820">
        <f>Tabla1[[#This Row],[Ejec Real Mes]]-Tabla1[[#This Row],[Program Entreg Mes]]</f>
        <v>0</v>
      </c>
    </row>
    <row r="1262" spans="1:17">
      <c r="A1262" s="828">
        <v>16</v>
      </c>
      <c r="B1262" s="828" t="s">
        <v>2455</v>
      </c>
      <c r="C1262" s="828" t="s">
        <v>2456</v>
      </c>
      <c r="D1262" s="828" t="s">
        <v>688</v>
      </c>
      <c r="E1262" s="828" t="s">
        <v>2491</v>
      </c>
      <c r="F1262" s="828">
        <v>5</v>
      </c>
      <c r="G1262" s="828" t="s">
        <v>2447</v>
      </c>
      <c r="H1262" s="828">
        <v>2</v>
      </c>
      <c r="I1262" s="828">
        <v>0</v>
      </c>
      <c r="J1262" s="828">
        <v>0</v>
      </c>
      <c r="K1262" s="829">
        <v>0</v>
      </c>
      <c r="L1262" s="829">
        <v>0</v>
      </c>
      <c r="M1262" s="828">
        <v>0</v>
      </c>
      <c r="N1262" s="828">
        <v>0</v>
      </c>
      <c r="O1262" s="830" t="e">
        <v>#DIV/0!</v>
      </c>
      <c r="P1262" s="820">
        <f>Tabla1[[#This Row],[Ejec Real Acumu]]-Tabla1[[#This Row],[Proyec Ejec Acumul]]</f>
        <v>0</v>
      </c>
      <c r="Q1262" s="820">
        <f>Tabla1[[#This Row],[Ejec Real Mes]]-Tabla1[[#This Row],[Program Entreg Mes]]</f>
        <v>0</v>
      </c>
    </row>
    <row r="1263" spans="1:17">
      <c r="A1263" s="828">
        <v>17</v>
      </c>
      <c r="B1263" s="828" t="s">
        <v>2455</v>
      </c>
      <c r="C1263" s="828" t="s">
        <v>2456</v>
      </c>
      <c r="D1263" s="828" t="s">
        <v>688</v>
      </c>
      <c r="E1263" s="828" t="s">
        <v>2492</v>
      </c>
      <c r="F1263" s="828">
        <v>5</v>
      </c>
      <c r="G1263" s="828" t="s">
        <v>2447</v>
      </c>
      <c r="H1263" s="828">
        <v>1</v>
      </c>
      <c r="I1263" s="828">
        <v>0</v>
      </c>
      <c r="J1263" s="828">
        <v>0</v>
      </c>
      <c r="K1263" s="829">
        <v>0</v>
      </c>
      <c r="L1263" s="829">
        <v>0</v>
      </c>
      <c r="M1263" s="828">
        <v>0</v>
      </c>
      <c r="N1263" s="828">
        <v>0</v>
      </c>
      <c r="O1263" s="830" t="e">
        <v>#DIV/0!</v>
      </c>
      <c r="P1263" s="820">
        <f>Tabla1[[#This Row],[Ejec Real Acumu]]-Tabla1[[#This Row],[Proyec Ejec Acumul]]</f>
        <v>0</v>
      </c>
      <c r="Q1263" s="820">
        <f>Tabla1[[#This Row],[Ejec Real Mes]]-Tabla1[[#This Row],[Program Entreg Mes]]</f>
        <v>0</v>
      </c>
    </row>
    <row r="1264" spans="1:17">
      <c r="A1264" s="828">
        <v>1</v>
      </c>
      <c r="B1264" s="828" t="s">
        <v>2455</v>
      </c>
      <c r="C1264" s="828" t="s">
        <v>2456</v>
      </c>
      <c r="D1264" s="828" t="s">
        <v>688</v>
      </c>
      <c r="E1264" s="828" t="s">
        <v>2476</v>
      </c>
      <c r="F1264" s="828">
        <v>6</v>
      </c>
      <c r="G1264" s="828" t="s">
        <v>2448</v>
      </c>
      <c r="H1264" s="828">
        <v>1</v>
      </c>
      <c r="I1264" s="828">
        <v>1</v>
      </c>
      <c r="J1264" s="828">
        <v>1</v>
      </c>
      <c r="K1264" s="829">
        <v>1</v>
      </c>
      <c r="L1264" s="829">
        <v>1</v>
      </c>
      <c r="M1264" s="828">
        <v>0</v>
      </c>
      <c r="N1264" s="828">
        <v>0</v>
      </c>
      <c r="O1264" s="830" t="e">
        <v>#DIV/0!</v>
      </c>
      <c r="P1264" s="820">
        <f>Tabla1[[#This Row],[Ejec Real Acumu]]-Tabla1[[#This Row],[Proyec Ejec Acumul]]</f>
        <v>0</v>
      </c>
      <c r="Q1264" s="820">
        <f>Tabla1[[#This Row],[Ejec Real Mes]]-Tabla1[[#This Row],[Program Entreg Mes]]</f>
        <v>0</v>
      </c>
    </row>
    <row r="1265" spans="1:17">
      <c r="A1265" s="828">
        <v>2</v>
      </c>
      <c r="B1265" s="828" t="s">
        <v>2455</v>
      </c>
      <c r="C1265" s="828" t="s">
        <v>2456</v>
      </c>
      <c r="D1265" s="828" t="s">
        <v>688</v>
      </c>
      <c r="E1265" s="828" t="s">
        <v>2477</v>
      </c>
      <c r="F1265" s="828">
        <v>6</v>
      </c>
      <c r="G1265" s="828" t="s">
        <v>2448</v>
      </c>
      <c r="H1265" s="828">
        <v>4</v>
      </c>
      <c r="I1265" s="828">
        <v>2</v>
      </c>
      <c r="J1265" s="828">
        <v>2</v>
      </c>
      <c r="K1265" s="829">
        <v>0.5</v>
      </c>
      <c r="L1265" s="829">
        <v>0.5</v>
      </c>
      <c r="M1265" s="828">
        <v>1</v>
      </c>
      <c r="N1265" s="828">
        <v>1</v>
      </c>
      <c r="O1265" s="830">
        <v>1</v>
      </c>
      <c r="P1265" s="820">
        <f>Tabla1[[#This Row],[Ejec Real Acumu]]-Tabla1[[#This Row],[Proyec Ejec Acumul]]</f>
        <v>0</v>
      </c>
      <c r="Q1265" s="820">
        <f>Tabla1[[#This Row],[Ejec Real Mes]]-Tabla1[[#This Row],[Program Entreg Mes]]</f>
        <v>0</v>
      </c>
    </row>
    <row r="1266" spans="1:17">
      <c r="A1266" s="828">
        <v>3</v>
      </c>
      <c r="B1266" s="828" t="s">
        <v>2455</v>
      </c>
      <c r="C1266" s="828" t="s">
        <v>2456</v>
      </c>
      <c r="D1266" s="828" t="s">
        <v>688</v>
      </c>
      <c r="E1266" s="828" t="s">
        <v>2478</v>
      </c>
      <c r="F1266" s="828">
        <v>6</v>
      </c>
      <c r="G1266" s="828" t="s">
        <v>2448</v>
      </c>
      <c r="H1266" s="828">
        <v>1</v>
      </c>
      <c r="I1266" s="828">
        <v>1</v>
      </c>
      <c r="J1266" s="828">
        <v>0</v>
      </c>
      <c r="K1266" s="829">
        <v>1</v>
      </c>
      <c r="L1266" s="829">
        <v>0</v>
      </c>
      <c r="M1266" s="828">
        <v>0</v>
      </c>
      <c r="N1266" s="828">
        <v>0</v>
      </c>
      <c r="O1266" s="830" t="e">
        <v>#DIV/0!</v>
      </c>
      <c r="P1266" s="820">
        <f>Tabla1[[#This Row],[Ejec Real Acumu]]-Tabla1[[#This Row],[Proyec Ejec Acumul]]</f>
        <v>-1</v>
      </c>
      <c r="Q1266" s="820">
        <f>Tabla1[[#This Row],[Ejec Real Mes]]-Tabla1[[#This Row],[Program Entreg Mes]]</f>
        <v>0</v>
      </c>
    </row>
    <row r="1267" spans="1:17">
      <c r="A1267" s="828">
        <v>4</v>
      </c>
      <c r="B1267" s="828" t="s">
        <v>2455</v>
      </c>
      <c r="C1267" s="828" t="s">
        <v>2456</v>
      </c>
      <c r="D1267" s="828" t="s">
        <v>688</v>
      </c>
      <c r="E1267" s="828" t="s">
        <v>2479</v>
      </c>
      <c r="F1267" s="828">
        <v>6</v>
      </c>
      <c r="G1267" s="828" t="s">
        <v>2448</v>
      </c>
      <c r="H1267" s="828">
        <v>4</v>
      </c>
      <c r="I1267" s="828">
        <v>1</v>
      </c>
      <c r="J1267" s="828">
        <v>1</v>
      </c>
      <c r="K1267" s="829">
        <v>0.25</v>
      </c>
      <c r="L1267" s="829">
        <v>0.25</v>
      </c>
      <c r="M1267" s="828">
        <v>0</v>
      </c>
      <c r="N1267" s="828">
        <v>0</v>
      </c>
      <c r="O1267" s="830" t="e">
        <v>#DIV/0!</v>
      </c>
      <c r="P1267" s="820">
        <f>Tabla1[[#This Row],[Ejec Real Acumu]]-Tabla1[[#This Row],[Proyec Ejec Acumul]]</f>
        <v>0</v>
      </c>
      <c r="Q1267" s="820">
        <f>Tabla1[[#This Row],[Ejec Real Mes]]-Tabla1[[#This Row],[Program Entreg Mes]]</f>
        <v>0</v>
      </c>
    </row>
    <row r="1268" spans="1:17">
      <c r="A1268" s="828">
        <v>5</v>
      </c>
      <c r="B1268" s="828" t="s">
        <v>2455</v>
      </c>
      <c r="C1268" s="828" t="s">
        <v>2456</v>
      </c>
      <c r="D1268" s="828" t="s">
        <v>688</v>
      </c>
      <c r="E1268" s="828" t="s">
        <v>2480</v>
      </c>
      <c r="F1268" s="828">
        <v>6</v>
      </c>
      <c r="G1268" s="828" t="s">
        <v>2448</v>
      </c>
      <c r="H1268" s="828">
        <v>1</v>
      </c>
      <c r="I1268" s="828">
        <v>1</v>
      </c>
      <c r="J1268" s="828">
        <v>1</v>
      </c>
      <c r="K1268" s="829">
        <v>1</v>
      </c>
      <c r="L1268" s="829">
        <v>1</v>
      </c>
      <c r="M1268" s="828">
        <v>0</v>
      </c>
      <c r="N1268" s="828">
        <v>0</v>
      </c>
      <c r="O1268" s="830" t="e">
        <v>#DIV/0!</v>
      </c>
      <c r="P1268" s="820">
        <f>Tabla1[[#This Row],[Ejec Real Acumu]]-Tabla1[[#This Row],[Proyec Ejec Acumul]]</f>
        <v>0</v>
      </c>
      <c r="Q1268" s="820">
        <f>Tabla1[[#This Row],[Ejec Real Mes]]-Tabla1[[#This Row],[Program Entreg Mes]]</f>
        <v>0</v>
      </c>
    </row>
    <row r="1269" spans="1:17">
      <c r="A1269" s="828">
        <v>6</v>
      </c>
      <c r="B1269" s="828" t="s">
        <v>2455</v>
      </c>
      <c r="C1269" s="828" t="s">
        <v>2456</v>
      </c>
      <c r="D1269" s="828" t="s">
        <v>688</v>
      </c>
      <c r="E1269" s="828" t="s">
        <v>2481</v>
      </c>
      <c r="F1269" s="828">
        <v>6</v>
      </c>
      <c r="G1269" s="828" t="s">
        <v>2448</v>
      </c>
      <c r="H1269" s="828">
        <v>1</v>
      </c>
      <c r="I1269" s="828">
        <v>1</v>
      </c>
      <c r="J1269" s="828">
        <v>1</v>
      </c>
      <c r="K1269" s="829">
        <v>1</v>
      </c>
      <c r="L1269" s="829">
        <v>1</v>
      </c>
      <c r="M1269" s="828">
        <v>0</v>
      </c>
      <c r="N1269" s="828">
        <v>0</v>
      </c>
      <c r="O1269" s="830" t="e">
        <v>#DIV/0!</v>
      </c>
      <c r="P1269" s="820">
        <f>Tabla1[[#This Row],[Ejec Real Acumu]]-Tabla1[[#This Row],[Proyec Ejec Acumul]]</f>
        <v>0</v>
      </c>
      <c r="Q1269" s="820">
        <f>Tabla1[[#This Row],[Ejec Real Mes]]-Tabla1[[#This Row],[Program Entreg Mes]]</f>
        <v>0</v>
      </c>
    </row>
    <row r="1270" spans="1:17">
      <c r="A1270" s="828">
        <v>7</v>
      </c>
      <c r="B1270" s="828" t="s">
        <v>2455</v>
      </c>
      <c r="C1270" s="828" t="s">
        <v>2456</v>
      </c>
      <c r="D1270" s="828" t="s">
        <v>688</v>
      </c>
      <c r="E1270" s="828" t="s">
        <v>2482</v>
      </c>
      <c r="F1270" s="828">
        <v>6</v>
      </c>
      <c r="G1270" s="828" t="s">
        <v>2448</v>
      </c>
      <c r="H1270" s="828">
        <v>1</v>
      </c>
      <c r="I1270" s="828">
        <v>1</v>
      </c>
      <c r="J1270" s="828">
        <v>1</v>
      </c>
      <c r="K1270" s="829">
        <v>1</v>
      </c>
      <c r="L1270" s="829">
        <v>1</v>
      </c>
      <c r="M1270" s="828">
        <v>0</v>
      </c>
      <c r="N1270" s="828">
        <v>0</v>
      </c>
      <c r="O1270" s="830" t="e">
        <v>#DIV/0!</v>
      </c>
      <c r="P1270" s="820">
        <f>Tabla1[[#This Row],[Ejec Real Acumu]]-Tabla1[[#This Row],[Proyec Ejec Acumul]]</f>
        <v>0</v>
      </c>
      <c r="Q1270" s="820">
        <f>Tabla1[[#This Row],[Ejec Real Mes]]-Tabla1[[#This Row],[Program Entreg Mes]]</f>
        <v>0</v>
      </c>
    </row>
    <row r="1271" spans="1:17">
      <c r="A1271" s="828">
        <v>8</v>
      </c>
      <c r="B1271" s="828" t="s">
        <v>2455</v>
      </c>
      <c r="C1271" s="828" t="s">
        <v>2456</v>
      </c>
      <c r="D1271" s="828" t="s">
        <v>688</v>
      </c>
      <c r="E1271" s="828" t="s">
        <v>2483</v>
      </c>
      <c r="F1271" s="828">
        <v>6</v>
      </c>
      <c r="G1271" s="828" t="s">
        <v>2448</v>
      </c>
      <c r="H1271" s="828">
        <v>1</v>
      </c>
      <c r="I1271" s="828">
        <v>1</v>
      </c>
      <c r="J1271" s="828">
        <v>1</v>
      </c>
      <c r="K1271" s="829">
        <v>1</v>
      </c>
      <c r="L1271" s="829">
        <v>1</v>
      </c>
      <c r="M1271" s="828">
        <v>0</v>
      </c>
      <c r="N1271" s="828">
        <v>0</v>
      </c>
      <c r="O1271" s="830" t="e">
        <v>#DIV/0!</v>
      </c>
      <c r="P1271" s="820">
        <f>Tabla1[[#This Row],[Ejec Real Acumu]]-Tabla1[[#This Row],[Proyec Ejec Acumul]]</f>
        <v>0</v>
      </c>
      <c r="Q1271" s="820">
        <f>Tabla1[[#This Row],[Ejec Real Mes]]-Tabla1[[#This Row],[Program Entreg Mes]]</f>
        <v>0</v>
      </c>
    </row>
    <row r="1272" spans="1:17">
      <c r="A1272" s="828">
        <v>9</v>
      </c>
      <c r="B1272" s="828" t="s">
        <v>2455</v>
      </c>
      <c r="C1272" s="828" t="s">
        <v>2456</v>
      </c>
      <c r="D1272" s="828" t="s">
        <v>688</v>
      </c>
      <c r="E1272" s="828" t="s">
        <v>2484</v>
      </c>
      <c r="F1272" s="828">
        <v>6</v>
      </c>
      <c r="G1272" s="828" t="s">
        <v>2448</v>
      </c>
      <c r="H1272" s="828">
        <v>1</v>
      </c>
      <c r="I1272" s="828">
        <v>1</v>
      </c>
      <c r="J1272" s="828">
        <v>1</v>
      </c>
      <c r="K1272" s="829">
        <v>1</v>
      </c>
      <c r="L1272" s="829">
        <v>1</v>
      </c>
      <c r="M1272" s="828">
        <v>1</v>
      </c>
      <c r="N1272" s="828">
        <v>1</v>
      </c>
      <c r="O1272" s="830">
        <v>1</v>
      </c>
      <c r="P1272" s="820">
        <f>Tabla1[[#This Row],[Ejec Real Acumu]]-Tabla1[[#This Row],[Proyec Ejec Acumul]]</f>
        <v>0</v>
      </c>
      <c r="Q1272" s="820">
        <f>Tabla1[[#This Row],[Ejec Real Mes]]-Tabla1[[#This Row],[Program Entreg Mes]]</f>
        <v>0</v>
      </c>
    </row>
    <row r="1273" spans="1:17">
      <c r="A1273" s="828">
        <v>10</v>
      </c>
      <c r="B1273" s="828" t="s">
        <v>2455</v>
      </c>
      <c r="C1273" s="828" t="s">
        <v>2456</v>
      </c>
      <c r="D1273" s="828" t="s">
        <v>688</v>
      </c>
      <c r="E1273" s="828" t="s">
        <v>2485</v>
      </c>
      <c r="F1273" s="828">
        <v>6</v>
      </c>
      <c r="G1273" s="828" t="s">
        <v>2448</v>
      </c>
      <c r="H1273" s="828">
        <v>2</v>
      </c>
      <c r="I1273" s="828">
        <v>1</v>
      </c>
      <c r="J1273" s="828">
        <v>1</v>
      </c>
      <c r="K1273" s="829">
        <v>0.5</v>
      </c>
      <c r="L1273" s="829">
        <v>0.5</v>
      </c>
      <c r="M1273" s="828">
        <v>1</v>
      </c>
      <c r="N1273" s="828">
        <v>1</v>
      </c>
      <c r="O1273" s="830">
        <v>1</v>
      </c>
      <c r="P1273" s="820">
        <f>Tabla1[[#This Row],[Ejec Real Acumu]]-Tabla1[[#This Row],[Proyec Ejec Acumul]]</f>
        <v>0</v>
      </c>
      <c r="Q1273" s="820">
        <f>Tabla1[[#This Row],[Ejec Real Mes]]-Tabla1[[#This Row],[Program Entreg Mes]]</f>
        <v>0</v>
      </c>
    </row>
    <row r="1274" spans="1:17">
      <c r="A1274" s="828">
        <v>11</v>
      </c>
      <c r="B1274" s="828" t="s">
        <v>2455</v>
      </c>
      <c r="C1274" s="828" t="s">
        <v>2456</v>
      </c>
      <c r="D1274" s="828" t="s">
        <v>688</v>
      </c>
      <c r="E1274" s="828" t="s">
        <v>2486</v>
      </c>
      <c r="F1274" s="828">
        <v>6</v>
      </c>
      <c r="G1274" s="828" t="s">
        <v>2448</v>
      </c>
      <c r="H1274" s="828">
        <v>1</v>
      </c>
      <c r="I1274" s="828">
        <v>1</v>
      </c>
      <c r="J1274" s="828">
        <v>1</v>
      </c>
      <c r="K1274" s="829">
        <v>1</v>
      </c>
      <c r="L1274" s="829">
        <v>1</v>
      </c>
      <c r="M1274" s="828">
        <v>1</v>
      </c>
      <c r="N1274" s="828">
        <v>1</v>
      </c>
      <c r="O1274" s="830">
        <v>1</v>
      </c>
      <c r="P1274" s="820">
        <f>Tabla1[[#This Row],[Ejec Real Acumu]]-Tabla1[[#This Row],[Proyec Ejec Acumul]]</f>
        <v>0</v>
      </c>
      <c r="Q1274" s="820">
        <f>Tabla1[[#This Row],[Ejec Real Mes]]-Tabla1[[#This Row],[Program Entreg Mes]]</f>
        <v>0</v>
      </c>
    </row>
    <row r="1275" spans="1:17">
      <c r="A1275" s="828">
        <v>12</v>
      </c>
      <c r="B1275" s="828" t="s">
        <v>2455</v>
      </c>
      <c r="C1275" s="828" t="s">
        <v>2456</v>
      </c>
      <c r="D1275" s="828" t="s">
        <v>688</v>
      </c>
      <c r="E1275" s="828" t="s">
        <v>2487</v>
      </c>
      <c r="F1275" s="828">
        <v>6</v>
      </c>
      <c r="G1275" s="828" t="s">
        <v>2448</v>
      </c>
      <c r="H1275" s="828">
        <v>1</v>
      </c>
      <c r="I1275" s="828">
        <v>0</v>
      </c>
      <c r="J1275" s="828">
        <v>0</v>
      </c>
      <c r="K1275" s="829">
        <v>0</v>
      </c>
      <c r="L1275" s="829">
        <v>0</v>
      </c>
      <c r="M1275" s="828">
        <v>0</v>
      </c>
      <c r="N1275" s="828">
        <v>0</v>
      </c>
      <c r="O1275" s="830" t="e">
        <v>#DIV/0!</v>
      </c>
      <c r="P1275" s="820">
        <f>Tabla1[[#This Row],[Ejec Real Acumu]]-Tabla1[[#This Row],[Proyec Ejec Acumul]]</f>
        <v>0</v>
      </c>
      <c r="Q1275" s="820">
        <f>Tabla1[[#This Row],[Ejec Real Mes]]-Tabla1[[#This Row],[Program Entreg Mes]]</f>
        <v>0</v>
      </c>
    </row>
    <row r="1276" spans="1:17">
      <c r="A1276" s="828">
        <v>13</v>
      </c>
      <c r="B1276" s="828" t="s">
        <v>2455</v>
      </c>
      <c r="C1276" s="828" t="s">
        <v>2456</v>
      </c>
      <c r="D1276" s="828" t="s">
        <v>688</v>
      </c>
      <c r="E1276" s="828" t="s">
        <v>2488</v>
      </c>
      <c r="F1276" s="828">
        <v>6</v>
      </c>
      <c r="G1276" s="828" t="s">
        <v>2448</v>
      </c>
      <c r="H1276" s="828">
        <v>1</v>
      </c>
      <c r="I1276" s="828">
        <v>0</v>
      </c>
      <c r="J1276" s="828">
        <v>0</v>
      </c>
      <c r="K1276" s="829">
        <v>0</v>
      </c>
      <c r="L1276" s="829">
        <v>0</v>
      </c>
      <c r="M1276" s="828">
        <v>0</v>
      </c>
      <c r="N1276" s="828">
        <v>0</v>
      </c>
      <c r="O1276" s="830" t="e">
        <v>#DIV/0!</v>
      </c>
      <c r="P1276" s="820">
        <f>Tabla1[[#This Row],[Ejec Real Acumu]]-Tabla1[[#This Row],[Proyec Ejec Acumul]]</f>
        <v>0</v>
      </c>
      <c r="Q1276" s="820">
        <f>Tabla1[[#This Row],[Ejec Real Mes]]-Tabla1[[#This Row],[Program Entreg Mes]]</f>
        <v>0</v>
      </c>
    </row>
    <row r="1277" spans="1:17">
      <c r="A1277" s="828">
        <v>14</v>
      </c>
      <c r="B1277" s="828" t="s">
        <v>2455</v>
      </c>
      <c r="C1277" s="828" t="s">
        <v>2456</v>
      </c>
      <c r="D1277" s="828" t="s">
        <v>688</v>
      </c>
      <c r="E1277" s="828" t="s">
        <v>2489</v>
      </c>
      <c r="F1277" s="828">
        <v>6</v>
      </c>
      <c r="G1277" s="828" t="s">
        <v>2448</v>
      </c>
      <c r="H1277" s="828">
        <v>1</v>
      </c>
      <c r="I1277" s="828">
        <v>0</v>
      </c>
      <c r="J1277" s="828">
        <v>0</v>
      </c>
      <c r="K1277" s="829">
        <v>0</v>
      </c>
      <c r="L1277" s="829">
        <v>0</v>
      </c>
      <c r="M1277" s="828">
        <v>0</v>
      </c>
      <c r="N1277" s="828">
        <v>0</v>
      </c>
      <c r="O1277" s="830" t="e">
        <v>#DIV/0!</v>
      </c>
      <c r="P1277" s="820">
        <f>Tabla1[[#This Row],[Ejec Real Acumu]]-Tabla1[[#This Row],[Proyec Ejec Acumul]]</f>
        <v>0</v>
      </c>
      <c r="Q1277" s="820">
        <f>Tabla1[[#This Row],[Ejec Real Mes]]-Tabla1[[#This Row],[Program Entreg Mes]]</f>
        <v>0</v>
      </c>
    </row>
    <row r="1278" spans="1:17">
      <c r="A1278" s="828">
        <v>15</v>
      </c>
      <c r="B1278" s="828" t="s">
        <v>2455</v>
      </c>
      <c r="C1278" s="828" t="s">
        <v>2456</v>
      </c>
      <c r="D1278" s="828" t="s">
        <v>688</v>
      </c>
      <c r="E1278" s="828" t="s">
        <v>2490</v>
      </c>
      <c r="F1278" s="828">
        <v>6</v>
      </c>
      <c r="G1278" s="828" t="s">
        <v>2448</v>
      </c>
      <c r="H1278" s="828">
        <v>1</v>
      </c>
      <c r="I1278" s="828">
        <v>0</v>
      </c>
      <c r="J1278" s="828">
        <v>0</v>
      </c>
      <c r="K1278" s="829">
        <v>0</v>
      </c>
      <c r="L1278" s="829">
        <v>0</v>
      </c>
      <c r="M1278" s="828">
        <v>0</v>
      </c>
      <c r="N1278" s="828">
        <v>0</v>
      </c>
      <c r="O1278" s="830" t="e">
        <v>#DIV/0!</v>
      </c>
      <c r="P1278" s="820">
        <f>Tabla1[[#This Row],[Ejec Real Acumu]]-Tabla1[[#This Row],[Proyec Ejec Acumul]]</f>
        <v>0</v>
      </c>
      <c r="Q1278" s="820">
        <f>Tabla1[[#This Row],[Ejec Real Mes]]-Tabla1[[#This Row],[Program Entreg Mes]]</f>
        <v>0</v>
      </c>
    </row>
    <row r="1279" spans="1:17">
      <c r="A1279" s="828">
        <v>16</v>
      </c>
      <c r="B1279" s="828" t="s">
        <v>2455</v>
      </c>
      <c r="C1279" s="828" t="s">
        <v>2456</v>
      </c>
      <c r="D1279" s="828" t="s">
        <v>688</v>
      </c>
      <c r="E1279" s="828" t="s">
        <v>2491</v>
      </c>
      <c r="F1279" s="828">
        <v>6</v>
      </c>
      <c r="G1279" s="828" t="s">
        <v>2448</v>
      </c>
      <c r="H1279" s="828">
        <v>2</v>
      </c>
      <c r="I1279" s="828">
        <v>0</v>
      </c>
      <c r="J1279" s="828">
        <v>0</v>
      </c>
      <c r="K1279" s="829">
        <v>0</v>
      </c>
      <c r="L1279" s="829">
        <v>0</v>
      </c>
      <c r="M1279" s="828">
        <v>0</v>
      </c>
      <c r="N1279" s="828">
        <v>0</v>
      </c>
      <c r="O1279" s="830" t="e">
        <v>#DIV/0!</v>
      </c>
      <c r="P1279" s="820">
        <f>Tabla1[[#This Row],[Ejec Real Acumu]]-Tabla1[[#This Row],[Proyec Ejec Acumul]]</f>
        <v>0</v>
      </c>
      <c r="Q1279" s="820">
        <f>Tabla1[[#This Row],[Ejec Real Mes]]-Tabla1[[#This Row],[Program Entreg Mes]]</f>
        <v>0</v>
      </c>
    </row>
    <row r="1280" spans="1:17">
      <c r="A1280" s="828">
        <v>17</v>
      </c>
      <c r="B1280" s="828" t="s">
        <v>2455</v>
      </c>
      <c r="C1280" s="828" t="s">
        <v>2456</v>
      </c>
      <c r="D1280" s="828" t="s">
        <v>688</v>
      </c>
      <c r="E1280" s="828" t="s">
        <v>2492</v>
      </c>
      <c r="F1280" s="828">
        <v>6</v>
      </c>
      <c r="G1280" s="828" t="s">
        <v>2448</v>
      </c>
      <c r="H1280" s="828">
        <v>1</v>
      </c>
      <c r="I1280" s="828">
        <v>0</v>
      </c>
      <c r="J1280" s="828">
        <v>0</v>
      </c>
      <c r="K1280" s="829">
        <v>0</v>
      </c>
      <c r="L1280" s="829">
        <v>0</v>
      </c>
      <c r="M1280" s="828">
        <v>0</v>
      </c>
      <c r="N1280" s="828">
        <v>0</v>
      </c>
      <c r="O1280" s="830" t="e">
        <v>#DIV/0!</v>
      </c>
      <c r="P1280" s="820">
        <f>Tabla1[[#This Row],[Ejec Real Acumu]]-Tabla1[[#This Row],[Proyec Ejec Acumul]]</f>
        <v>0</v>
      </c>
      <c r="Q1280" s="820">
        <f>Tabla1[[#This Row],[Ejec Real Mes]]-Tabla1[[#This Row],[Program Entreg Mes]]</f>
        <v>0</v>
      </c>
    </row>
    <row r="1281" spans="1:17">
      <c r="A1281" s="828">
        <v>1</v>
      </c>
      <c r="B1281" s="828" t="s">
        <v>2455</v>
      </c>
      <c r="C1281" s="828" t="s">
        <v>2456</v>
      </c>
      <c r="D1281" s="828" t="s">
        <v>688</v>
      </c>
      <c r="E1281" s="828" t="s">
        <v>2476</v>
      </c>
      <c r="F1281" s="828">
        <v>7</v>
      </c>
      <c r="G1281" s="828" t="s">
        <v>2449</v>
      </c>
      <c r="H1281" s="828">
        <v>1</v>
      </c>
      <c r="I1281" s="828">
        <v>1</v>
      </c>
      <c r="J1281" s="828">
        <v>1</v>
      </c>
      <c r="K1281" s="829">
        <v>1</v>
      </c>
      <c r="L1281" s="829">
        <v>1</v>
      </c>
      <c r="M1281" s="828">
        <v>0</v>
      </c>
      <c r="N1281" s="828">
        <v>0</v>
      </c>
      <c r="O1281" s="830" t="e">
        <v>#DIV/0!</v>
      </c>
      <c r="P1281" s="820">
        <f>Tabla1[[#This Row],[Ejec Real Acumu]]-Tabla1[[#This Row],[Proyec Ejec Acumul]]</f>
        <v>0</v>
      </c>
      <c r="Q1281" s="820">
        <f>Tabla1[[#This Row],[Ejec Real Mes]]-Tabla1[[#This Row],[Program Entreg Mes]]</f>
        <v>0</v>
      </c>
    </row>
    <row r="1282" spans="1:17">
      <c r="A1282" s="828">
        <v>2</v>
      </c>
      <c r="B1282" s="828" t="s">
        <v>2455</v>
      </c>
      <c r="C1282" s="828" t="s">
        <v>2456</v>
      </c>
      <c r="D1282" s="828" t="s">
        <v>688</v>
      </c>
      <c r="E1282" s="828" t="s">
        <v>2477</v>
      </c>
      <c r="F1282" s="828">
        <v>7</v>
      </c>
      <c r="G1282" s="828" t="s">
        <v>2449</v>
      </c>
      <c r="H1282" s="828">
        <v>4</v>
      </c>
      <c r="I1282" s="828">
        <v>2</v>
      </c>
      <c r="J1282" s="828">
        <v>2</v>
      </c>
      <c r="K1282" s="829">
        <v>0.5</v>
      </c>
      <c r="L1282" s="829">
        <v>0.5</v>
      </c>
      <c r="M1282" s="828">
        <v>0</v>
      </c>
      <c r="N1282" s="828">
        <v>0</v>
      </c>
      <c r="O1282" s="830" t="e">
        <v>#DIV/0!</v>
      </c>
      <c r="P1282" s="820">
        <f>Tabla1[[#This Row],[Ejec Real Acumu]]-Tabla1[[#This Row],[Proyec Ejec Acumul]]</f>
        <v>0</v>
      </c>
      <c r="Q1282" s="820">
        <f>Tabla1[[#This Row],[Ejec Real Mes]]-Tabla1[[#This Row],[Program Entreg Mes]]</f>
        <v>0</v>
      </c>
    </row>
    <row r="1283" spans="1:17">
      <c r="A1283" s="828">
        <v>3</v>
      </c>
      <c r="B1283" s="828" t="s">
        <v>2455</v>
      </c>
      <c r="C1283" s="828" t="s">
        <v>2456</v>
      </c>
      <c r="D1283" s="828" t="s">
        <v>688</v>
      </c>
      <c r="E1283" s="828" t="s">
        <v>2478</v>
      </c>
      <c r="F1283" s="828">
        <v>7</v>
      </c>
      <c r="G1283" s="828" t="s">
        <v>2449</v>
      </c>
      <c r="H1283" s="828">
        <v>1</v>
      </c>
      <c r="I1283" s="828">
        <v>1</v>
      </c>
      <c r="J1283" s="828">
        <v>0</v>
      </c>
      <c r="K1283" s="829">
        <v>1</v>
      </c>
      <c r="L1283" s="829">
        <v>0</v>
      </c>
      <c r="M1283" s="828">
        <v>0</v>
      </c>
      <c r="N1283" s="828">
        <v>0</v>
      </c>
      <c r="O1283" s="830" t="e">
        <v>#DIV/0!</v>
      </c>
      <c r="P1283" s="820">
        <f>Tabla1[[#This Row],[Ejec Real Acumu]]-Tabla1[[#This Row],[Proyec Ejec Acumul]]</f>
        <v>-1</v>
      </c>
      <c r="Q1283" s="820">
        <f>Tabla1[[#This Row],[Ejec Real Mes]]-Tabla1[[#This Row],[Program Entreg Mes]]</f>
        <v>0</v>
      </c>
    </row>
    <row r="1284" spans="1:17">
      <c r="A1284" s="828">
        <v>4</v>
      </c>
      <c r="B1284" s="828" t="s">
        <v>2455</v>
      </c>
      <c r="C1284" s="828" t="s">
        <v>2456</v>
      </c>
      <c r="D1284" s="828" t="s">
        <v>688</v>
      </c>
      <c r="E1284" s="828" t="s">
        <v>2479</v>
      </c>
      <c r="F1284" s="828">
        <v>7</v>
      </c>
      <c r="G1284" s="828" t="s">
        <v>2449</v>
      </c>
      <c r="H1284" s="828">
        <v>4</v>
      </c>
      <c r="I1284" s="828">
        <v>2</v>
      </c>
      <c r="J1284" s="828">
        <v>2</v>
      </c>
      <c r="K1284" s="829">
        <v>0.5</v>
      </c>
      <c r="L1284" s="829">
        <v>0.5</v>
      </c>
      <c r="M1284" s="828">
        <v>1</v>
      </c>
      <c r="N1284" s="828">
        <v>1</v>
      </c>
      <c r="O1284" s="830">
        <v>1</v>
      </c>
      <c r="P1284" s="820">
        <f>Tabla1[[#This Row],[Ejec Real Acumu]]-Tabla1[[#This Row],[Proyec Ejec Acumul]]</f>
        <v>0</v>
      </c>
      <c r="Q1284" s="820">
        <f>Tabla1[[#This Row],[Ejec Real Mes]]-Tabla1[[#This Row],[Program Entreg Mes]]</f>
        <v>0</v>
      </c>
    </row>
    <row r="1285" spans="1:17">
      <c r="A1285" s="828">
        <v>5</v>
      </c>
      <c r="B1285" s="828" t="s">
        <v>2455</v>
      </c>
      <c r="C1285" s="828" t="s">
        <v>2456</v>
      </c>
      <c r="D1285" s="828" t="s">
        <v>688</v>
      </c>
      <c r="E1285" s="828" t="s">
        <v>2480</v>
      </c>
      <c r="F1285" s="828">
        <v>7</v>
      </c>
      <c r="G1285" s="828" t="s">
        <v>2449</v>
      </c>
      <c r="H1285" s="828">
        <v>1</v>
      </c>
      <c r="I1285" s="828">
        <v>1</v>
      </c>
      <c r="J1285" s="828">
        <v>1</v>
      </c>
      <c r="K1285" s="829">
        <v>1</v>
      </c>
      <c r="L1285" s="829">
        <v>1</v>
      </c>
      <c r="M1285" s="828">
        <v>0</v>
      </c>
      <c r="N1285" s="828">
        <v>0</v>
      </c>
      <c r="O1285" s="830" t="e">
        <v>#DIV/0!</v>
      </c>
      <c r="P1285" s="820">
        <f>Tabla1[[#This Row],[Ejec Real Acumu]]-Tabla1[[#This Row],[Proyec Ejec Acumul]]</f>
        <v>0</v>
      </c>
      <c r="Q1285" s="820">
        <f>Tabla1[[#This Row],[Ejec Real Mes]]-Tabla1[[#This Row],[Program Entreg Mes]]</f>
        <v>0</v>
      </c>
    </row>
    <row r="1286" spans="1:17">
      <c r="A1286" s="828">
        <v>6</v>
      </c>
      <c r="B1286" s="828" t="s">
        <v>2455</v>
      </c>
      <c r="C1286" s="828" t="s">
        <v>2456</v>
      </c>
      <c r="D1286" s="828" t="s">
        <v>688</v>
      </c>
      <c r="E1286" s="828" t="s">
        <v>2481</v>
      </c>
      <c r="F1286" s="828">
        <v>7</v>
      </c>
      <c r="G1286" s="828" t="s">
        <v>2449</v>
      </c>
      <c r="H1286" s="828">
        <v>1</v>
      </c>
      <c r="I1286" s="828">
        <v>1</v>
      </c>
      <c r="J1286" s="828">
        <v>1</v>
      </c>
      <c r="K1286" s="829">
        <v>1</v>
      </c>
      <c r="L1286" s="829">
        <v>1</v>
      </c>
      <c r="M1286" s="828">
        <v>0</v>
      </c>
      <c r="N1286" s="828">
        <v>0</v>
      </c>
      <c r="O1286" s="830" t="e">
        <v>#DIV/0!</v>
      </c>
      <c r="P1286" s="820">
        <f>Tabla1[[#This Row],[Ejec Real Acumu]]-Tabla1[[#This Row],[Proyec Ejec Acumul]]</f>
        <v>0</v>
      </c>
      <c r="Q1286" s="820">
        <f>Tabla1[[#This Row],[Ejec Real Mes]]-Tabla1[[#This Row],[Program Entreg Mes]]</f>
        <v>0</v>
      </c>
    </row>
    <row r="1287" spans="1:17">
      <c r="A1287" s="828">
        <v>7</v>
      </c>
      <c r="B1287" s="828" t="s">
        <v>2455</v>
      </c>
      <c r="C1287" s="828" t="s">
        <v>2456</v>
      </c>
      <c r="D1287" s="828" t="s">
        <v>688</v>
      </c>
      <c r="E1287" s="828" t="s">
        <v>2482</v>
      </c>
      <c r="F1287" s="828">
        <v>7</v>
      </c>
      <c r="G1287" s="828" t="s">
        <v>2449</v>
      </c>
      <c r="H1287" s="828">
        <v>1</v>
      </c>
      <c r="I1287" s="828">
        <v>1</v>
      </c>
      <c r="J1287" s="828">
        <v>1</v>
      </c>
      <c r="K1287" s="829">
        <v>1</v>
      </c>
      <c r="L1287" s="829">
        <v>1</v>
      </c>
      <c r="M1287" s="828">
        <v>0</v>
      </c>
      <c r="N1287" s="828">
        <v>0</v>
      </c>
      <c r="O1287" s="830" t="e">
        <v>#DIV/0!</v>
      </c>
      <c r="P1287" s="820">
        <f>Tabla1[[#This Row],[Ejec Real Acumu]]-Tabla1[[#This Row],[Proyec Ejec Acumul]]</f>
        <v>0</v>
      </c>
      <c r="Q1287" s="820">
        <f>Tabla1[[#This Row],[Ejec Real Mes]]-Tabla1[[#This Row],[Program Entreg Mes]]</f>
        <v>0</v>
      </c>
    </row>
    <row r="1288" spans="1:17">
      <c r="A1288" s="828">
        <v>8</v>
      </c>
      <c r="B1288" s="828" t="s">
        <v>2455</v>
      </c>
      <c r="C1288" s="828" t="s">
        <v>2456</v>
      </c>
      <c r="D1288" s="828" t="s">
        <v>688</v>
      </c>
      <c r="E1288" s="828" t="s">
        <v>2483</v>
      </c>
      <c r="F1288" s="828">
        <v>7</v>
      </c>
      <c r="G1288" s="828" t="s">
        <v>2449</v>
      </c>
      <c r="H1288" s="828">
        <v>1</v>
      </c>
      <c r="I1288" s="828">
        <v>1</v>
      </c>
      <c r="J1288" s="828">
        <v>1</v>
      </c>
      <c r="K1288" s="829">
        <v>1</v>
      </c>
      <c r="L1288" s="829">
        <v>1</v>
      </c>
      <c r="M1288" s="828">
        <v>0</v>
      </c>
      <c r="N1288" s="828">
        <v>0</v>
      </c>
      <c r="O1288" s="830" t="e">
        <v>#DIV/0!</v>
      </c>
      <c r="P1288" s="820">
        <f>Tabla1[[#This Row],[Ejec Real Acumu]]-Tabla1[[#This Row],[Proyec Ejec Acumul]]</f>
        <v>0</v>
      </c>
      <c r="Q1288" s="820">
        <f>Tabla1[[#This Row],[Ejec Real Mes]]-Tabla1[[#This Row],[Program Entreg Mes]]</f>
        <v>0</v>
      </c>
    </row>
    <row r="1289" spans="1:17">
      <c r="A1289" s="828">
        <v>9</v>
      </c>
      <c r="B1289" s="828" t="s">
        <v>2455</v>
      </c>
      <c r="C1289" s="828" t="s">
        <v>2456</v>
      </c>
      <c r="D1289" s="828" t="s">
        <v>688</v>
      </c>
      <c r="E1289" s="828" t="s">
        <v>2484</v>
      </c>
      <c r="F1289" s="828">
        <v>7</v>
      </c>
      <c r="G1289" s="828" t="s">
        <v>2449</v>
      </c>
      <c r="H1289" s="828">
        <v>1</v>
      </c>
      <c r="I1289" s="828">
        <v>1</v>
      </c>
      <c r="J1289" s="828">
        <v>1</v>
      </c>
      <c r="K1289" s="829">
        <v>1</v>
      </c>
      <c r="L1289" s="829">
        <v>1</v>
      </c>
      <c r="M1289" s="828">
        <v>0</v>
      </c>
      <c r="N1289" s="828">
        <v>0</v>
      </c>
      <c r="O1289" s="830" t="e">
        <v>#DIV/0!</v>
      </c>
      <c r="P1289" s="820">
        <f>Tabla1[[#This Row],[Ejec Real Acumu]]-Tabla1[[#This Row],[Proyec Ejec Acumul]]</f>
        <v>0</v>
      </c>
      <c r="Q1289" s="820">
        <f>Tabla1[[#This Row],[Ejec Real Mes]]-Tabla1[[#This Row],[Program Entreg Mes]]</f>
        <v>0</v>
      </c>
    </row>
    <row r="1290" spans="1:17">
      <c r="A1290" s="828">
        <v>10</v>
      </c>
      <c r="B1290" s="828" t="s">
        <v>2455</v>
      </c>
      <c r="C1290" s="828" t="s">
        <v>2456</v>
      </c>
      <c r="D1290" s="828" t="s">
        <v>688</v>
      </c>
      <c r="E1290" s="828" t="s">
        <v>2485</v>
      </c>
      <c r="F1290" s="828">
        <v>7</v>
      </c>
      <c r="G1290" s="828" t="s">
        <v>2449</v>
      </c>
      <c r="H1290" s="828">
        <v>2</v>
      </c>
      <c r="I1290" s="828">
        <v>1</v>
      </c>
      <c r="J1290" s="828">
        <v>1</v>
      </c>
      <c r="K1290" s="829">
        <v>0.5</v>
      </c>
      <c r="L1290" s="829">
        <v>0.5</v>
      </c>
      <c r="M1290" s="828">
        <v>0</v>
      </c>
      <c r="N1290" s="828">
        <v>0</v>
      </c>
      <c r="O1290" s="830" t="e">
        <v>#DIV/0!</v>
      </c>
      <c r="P1290" s="820">
        <f>Tabla1[[#This Row],[Ejec Real Acumu]]-Tabla1[[#This Row],[Proyec Ejec Acumul]]</f>
        <v>0</v>
      </c>
      <c r="Q1290" s="820">
        <f>Tabla1[[#This Row],[Ejec Real Mes]]-Tabla1[[#This Row],[Program Entreg Mes]]</f>
        <v>0</v>
      </c>
    </row>
    <row r="1291" spans="1:17">
      <c r="A1291" s="828">
        <v>11</v>
      </c>
      <c r="B1291" s="828" t="s">
        <v>2455</v>
      </c>
      <c r="C1291" s="828" t="s">
        <v>2456</v>
      </c>
      <c r="D1291" s="828" t="s">
        <v>688</v>
      </c>
      <c r="E1291" s="828" t="s">
        <v>2486</v>
      </c>
      <c r="F1291" s="828">
        <v>7</v>
      </c>
      <c r="G1291" s="828" t="s">
        <v>2449</v>
      </c>
      <c r="H1291" s="828">
        <v>1</v>
      </c>
      <c r="I1291" s="828">
        <v>1</v>
      </c>
      <c r="J1291" s="828">
        <v>1</v>
      </c>
      <c r="K1291" s="829">
        <v>1</v>
      </c>
      <c r="L1291" s="829">
        <v>1</v>
      </c>
      <c r="M1291" s="828">
        <v>0</v>
      </c>
      <c r="N1291" s="828">
        <v>0</v>
      </c>
      <c r="O1291" s="830" t="e">
        <v>#DIV/0!</v>
      </c>
      <c r="P1291" s="820">
        <f>Tabla1[[#This Row],[Ejec Real Acumu]]-Tabla1[[#This Row],[Proyec Ejec Acumul]]</f>
        <v>0</v>
      </c>
      <c r="Q1291" s="820">
        <f>Tabla1[[#This Row],[Ejec Real Mes]]-Tabla1[[#This Row],[Program Entreg Mes]]</f>
        <v>0</v>
      </c>
    </row>
    <row r="1292" spans="1:17">
      <c r="A1292" s="828">
        <v>12</v>
      </c>
      <c r="B1292" s="828" t="s">
        <v>2455</v>
      </c>
      <c r="C1292" s="828" t="s">
        <v>2456</v>
      </c>
      <c r="D1292" s="828" t="s">
        <v>688</v>
      </c>
      <c r="E1292" s="828" t="s">
        <v>2487</v>
      </c>
      <c r="F1292" s="828">
        <v>7</v>
      </c>
      <c r="G1292" s="828" t="s">
        <v>2449</v>
      </c>
      <c r="H1292" s="828">
        <v>1</v>
      </c>
      <c r="I1292" s="828">
        <v>1</v>
      </c>
      <c r="J1292" s="828">
        <v>0</v>
      </c>
      <c r="K1292" s="829">
        <v>1</v>
      </c>
      <c r="L1292" s="829">
        <v>0</v>
      </c>
      <c r="M1292" s="828">
        <v>1</v>
      </c>
      <c r="N1292" s="828">
        <v>0</v>
      </c>
      <c r="O1292" s="830">
        <v>0</v>
      </c>
      <c r="P1292" s="820">
        <f>Tabla1[[#This Row],[Ejec Real Acumu]]-Tabla1[[#This Row],[Proyec Ejec Acumul]]</f>
        <v>-1</v>
      </c>
      <c r="Q1292" s="820">
        <f>Tabla1[[#This Row],[Ejec Real Mes]]-Tabla1[[#This Row],[Program Entreg Mes]]</f>
        <v>-1</v>
      </c>
    </row>
    <row r="1293" spans="1:17">
      <c r="A1293" s="828">
        <v>13</v>
      </c>
      <c r="B1293" s="828" t="s">
        <v>2455</v>
      </c>
      <c r="C1293" s="828" t="s">
        <v>2456</v>
      </c>
      <c r="D1293" s="828" t="s">
        <v>688</v>
      </c>
      <c r="E1293" s="828" t="s">
        <v>2488</v>
      </c>
      <c r="F1293" s="828">
        <v>7</v>
      </c>
      <c r="G1293" s="828" t="s">
        <v>2449</v>
      </c>
      <c r="H1293" s="828">
        <v>1</v>
      </c>
      <c r="I1293" s="828">
        <v>0</v>
      </c>
      <c r="J1293" s="828">
        <v>0</v>
      </c>
      <c r="K1293" s="829">
        <v>0</v>
      </c>
      <c r="L1293" s="829">
        <v>0</v>
      </c>
      <c r="M1293" s="828">
        <v>0</v>
      </c>
      <c r="N1293" s="828">
        <v>0</v>
      </c>
      <c r="O1293" s="830" t="e">
        <v>#DIV/0!</v>
      </c>
      <c r="P1293" s="820">
        <f>Tabla1[[#This Row],[Ejec Real Acumu]]-Tabla1[[#This Row],[Proyec Ejec Acumul]]</f>
        <v>0</v>
      </c>
      <c r="Q1293" s="820">
        <f>Tabla1[[#This Row],[Ejec Real Mes]]-Tabla1[[#This Row],[Program Entreg Mes]]</f>
        <v>0</v>
      </c>
    </row>
    <row r="1294" spans="1:17">
      <c r="A1294" s="828">
        <v>14</v>
      </c>
      <c r="B1294" s="828" t="s">
        <v>2455</v>
      </c>
      <c r="C1294" s="828" t="s">
        <v>2456</v>
      </c>
      <c r="D1294" s="828" t="s">
        <v>688</v>
      </c>
      <c r="E1294" s="828" t="s">
        <v>2489</v>
      </c>
      <c r="F1294" s="828">
        <v>7</v>
      </c>
      <c r="G1294" s="828" t="s">
        <v>2449</v>
      </c>
      <c r="H1294" s="828">
        <v>1</v>
      </c>
      <c r="I1294" s="828">
        <v>0</v>
      </c>
      <c r="J1294" s="828">
        <v>0</v>
      </c>
      <c r="K1294" s="829">
        <v>0</v>
      </c>
      <c r="L1294" s="829">
        <v>0</v>
      </c>
      <c r="M1294" s="828">
        <v>0</v>
      </c>
      <c r="N1294" s="828">
        <v>0</v>
      </c>
      <c r="O1294" s="830" t="e">
        <v>#DIV/0!</v>
      </c>
      <c r="P1294" s="820">
        <f>Tabla1[[#This Row],[Ejec Real Acumu]]-Tabla1[[#This Row],[Proyec Ejec Acumul]]</f>
        <v>0</v>
      </c>
      <c r="Q1294" s="820">
        <f>Tabla1[[#This Row],[Ejec Real Mes]]-Tabla1[[#This Row],[Program Entreg Mes]]</f>
        <v>0</v>
      </c>
    </row>
    <row r="1295" spans="1:17">
      <c r="A1295" s="828">
        <v>15</v>
      </c>
      <c r="B1295" s="828" t="s">
        <v>2455</v>
      </c>
      <c r="C1295" s="828" t="s">
        <v>2456</v>
      </c>
      <c r="D1295" s="828" t="s">
        <v>688</v>
      </c>
      <c r="E1295" s="828" t="s">
        <v>2490</v>
      </c>
      <c r="F1295" s="828">
        <v>7</v>
      </c>
      <c r="G1295" s="828" t="s">
        <v>2449</v>
      </c>
      <c r="H1295" s="828">
        <v>1</v>
      </c>
      <c r="I1295" s="828">
        <v>0</v>
      </c>
      <c r="J1295" s="828">
        <v>0</v>
      </c>
      <c r="K1295" s="829">
        <v>0</v>
      </c>
      <c r="L1295" s="829">
        <v>0</v>
      </c>
      <c r="M1295" s="828">
        <v>0</v>
      </c>
      <c r="N1295" s="828">
        <v>0</v>
      </c>
      <c r="O1295" s="830" t="e">
        <v>#DIV/0!</v>
      </c>
      <c r="P1295" s="820">
        <f>Tabla1[[#This Row],[Ejec Real Acumu]]-Tabla1[[#This Row],[Proyec Ejec Acumul]]</f>
        <v>0</v>
      </c>
      <c r="Q1295" s="820">
        <f>Tabla1[[#This Row],[Ejec Real Mes]]-Tabla1[[#This Row],[Program Entreg Mes]]</f>
        <v>0</v>
      </c>
    </row>
    <row r="1296" spans="1:17">
      <c r="A1296" s="828">
        <v>16</v>
      </c>
      <c r="B1296" s="828" t="s">
        <v>2455</v>
      </c>
      <c r="C1296" s="828" t="s">
        <v>2456</v>
      </c>
      <c r="D1296" s="828" t="s">
        <v>688</v>
      </c>
      <c r="E1296" s="828" t="s">
        <v>2491</v>
      </c>
      <c r="F1296" s="828">
        <v>7</v>
      </c>
      <c r="G1296" s="828" t="s">
        <v>2449</v>
      </c>
      <c r="H1296" s="828">
        <v>2</v>
      </c>
      <c r="I1296" s="828">
        <v>0</v>
      </c>
      <c r="J1296" s="828">
        <v>0</v>
      </c>
      <c r="K1296" s="829">
        <v>0</v>
      </c>
      <c r="L1296" s="829">
        <v>0</v>
      </c>
      <c r="M1296" s="828">
        <v>0</v>
      </c>
      <c r="N1296" s="828">
        <v>0</v>
      </c>
      <c r="O1296" s="830" t="e">
        <v>#DIV/0!</v>
      </c>
      <c r="P1296" s="820">
        <f>Tabla1[[#This Row],[Ejec Real Acumu]]-Tabla1[[#This Row],[Proyec Ejec Acumul]]</f>
        <v>0</v>
      </c>
      <c r="Q1296" s="820">
        <f>Tabla1[[#This Row],[Ejec Real Mes]]-Tabla1[[#This Row],[Program Entreg Mes]]</f>
        <v>0</v>
      </c>
    </row>
    <row r="1297" spans="1:17">
      <c r="A1297" s="828">
        <v>17</v>
      </c>
      <c r="B1297" s="828" t="s">
        <v>2455</v>
      </c>
      <c r="C1297" s="828" t="s">
        <v>2456</v>
      </c>
      <c r="D1297" s="828" t="s">
        <v>688</v>
      </c>
      <c r="E1297" s="828" t="s">
        <v>2492</v>
      </c>
      <c r="F1297" s="828">
        <v>7</v>
      </c>
      <c r="G1297" s="828" t="s">
        <v>2449</v>
      </c>
      <c r="H1297" s="828">
        <v>1</v>
      </c>
      <c r="I1297" s="828">
        <v>0</v>
      </c>
      <c r="J1297" s="828">
        <v>0</v>
      </c>
      <c r="K1297" s="829">
        <v>0</v>
      </c>
      <c r="L1297" s="829">
        <v>0</v>
      </c>
      <c r="M1297" s="828">
        <v>0</v>
      </c>
      <c r="N1297" s="828">
        <v>0</v>
      </c>
      <c r="O1297" s="830" t="e">
        <v>#DIV/0!</v>
      </c>
      <c r="P1297" s="820">
        <f>Tabla1[[#This Row],[Ejec Real Acumu]]-Tabla1[[#This Row],[Proyec Ejec Acumul]]</f>
        <v>0</v>
      </c>
      <c r="Q1297" s="820">
        <f>Tabla1[[#This Row],[Ejec Real Mes]]-Tabla1[[#This Row],[Program Entreg Mes]]</f>
        <v>0</v>
      </c>
    </row>
    <row r="1298" spans="1:17">
      <c r="A1298" s="828">
        <v>1</v>
      </c>
      <c r="B1298" s="828" t="s">
        <v>2455</v>
      </c>
      <c r="C1298" s="828" t="s">
        <v>2456</v>
      </c>
      <c r="D1298" s="828" t="s">
        <v>688</v>
      </c>
      <c r="E1298" s="828" t="s">
        <v>2476</v>
      </c>
      <c r="F1298" s="828">
        <v>8</v>
      </c>
      <c r="G1298" s="828" t="s">
        <v>2450</v>
      </c>
      <c r="H1298" s="828">
        <v>1</v>
      </c>
      <c r="I1298" s="828">
        <v>1</v>
      </c>
      <c r="J1298" s="828">
        <v>1</v>
      </c>
      <c r="K1298" s="829">
        <v>1</v>
      </c>
      <c r="L1298" s="829">
        <v>1</v>
      </c>
      <c r="M1298" s="828">
        <v>0</v>
      </c>
      <c r="N1298" s="828">
        <v>0</v>
      </c>
      <c r="O1298" s="830" t="e">
        <v>#DIV/0!</v>
      </c>
      <c r="P1298" s="820">
        <f>Tabla1[[#This Row],[Ejec Real Acumu]]-Tabla1[[#This Row],[Proyec Ejec Acumul]]</f>
        <v>0</v>
      </c>
      <c r="Q1298" s="820">
        <f>Tabla1[[#This Row],[Ejec Real Mes]]-Tabla1[[#This Row],[Program Entreg Mes]]</f>
        <v>0</v>
      </c>
    </row>
    <row r="1299" spans="1:17">
      <c r="A1299" s="828">
        <v>2</v>
      </c>
      <c r="B1299" s="828" t="s">
        <v>2455</v>
      </c>
      <c r="C1299" s="828" t="s">
        <v>2456</v>
      </c>
      <c r="D1299" s="828" t="s">
        <v>688</v>
      </c>
      <c r="E1299" s="828" t="s">
        <v>2477</v>
      </c>
      <c r="F1299" s="828">
        <v>8</v>
      </c>
      <c r="G1299" s="828" t="s">
        <v>2450</v>
      </c>
      <c r="H1299" s="828">
        <v>4</v>
      </c>
      <c r="I1299" s="828">
        <v>2</v>
      </c>
      <c r="J1299" s="828">
        <v>2</v>
      </c>
      <c r="K1299" s="829">
        <v>0.5</v>
      </c>
      <c r="L1299" s="829">
        <v>0.5</v>
      </c>
      <c r="M1299" s="828">
        <v>0</v>
      </c>
      <c r="N1299" s="828">
        <v>0</v>
      </c>
      <c r="O1299" s="830" t="e">
        <v>#DIV/0!</v>
      </c>
      <c r="P1299" s="820">
        <f>Tabla1[[#This Row],[Ejec Real Acumu]]-Tabla1[[#This Row],[Proyec Ejec Acumul]]</f>
        <v>0</v>
      </c>
      <c r="Q1299" s="820">
        <f>Tabla1[[#This Row],[Ejec Real Mes]]-Tabla1[[#This Row],[Program Entreg Mes]]</f>
        <v>0</v>
      </c>
    </row>
    <row r="1300" spans="1:17">
      <c r="A1300" s="828">
        <v>3</v>
      </c>
      <c r="B1300" s="828" t="s">
        <v>2455</v>
      </c>
      <c r="C1300" s="828" t="s">
        <v>2456</v>
      </c>
      <c r="D1300" s="828" t="s">
        <v>688</v>
      </c>
      <c r="E1300" s="828" t="s">
        <v>2478</v>
      </c>
      <c r="F1300" s="828">
        <v>8</v>
      </c>
      <c r="G1300" s="828" t="s">
        <v>2450</v>
      </c>
      <c r="H1300" s="828">
        <v>1</v>
      </c>
      <c r="I1300" s="828">
        <v>1</v>
      </c>
      <c r="J1300" s="828">
        <v>0</v>
      </c>
      <c r="K1300" s="829">
        <v>1</v>
      </c>
      <c r="L1300" s="829">
        <v>0</v>
      </c>
      <c r="M1300" s="828">
        <v>0</v>
      </c>
      <c r="N1300" s="828">
        <v>0</v>
      </c>
      <c r="O1300" s="830" t="e">
        <v>#DIV/0!</v>
      </c>
      <c r="P1300" s="820">
        <f>Tabla1[[#This Row],[Ejec Real Acumu]]-Tabla1[[#This Row],[Proyec Ejec Acumul]]</f>
        <v>-1</v>
      </c>
      <c r="Q1300" s="820">
        <f>Tabla1[[#This Row],[Ejec Real Mes]]-Tabla1[[#This Row],[Program Entreg Mes]]</f>
        <v>0</v>
      </c>
    </row>
    <row r="1301" spans="1:17">
      <c r="A1301" s="828">
        <v>4</v>
      </c>
      <c r="B1301" s="828" t="s">
        <v>2455</v>
      </c>
      <c r="C1301" s="828" t="s">
        <v>2456</v>
      </c>
      <c r="D1301" s="828" t="s">
        <v>688</v>
      </c>
      <c r="E1301" s="828" t="s">
        <v>2479</v>
      </c>
      <c r="F1301" s="828">
        <v>8</v>
      </c>
      <c r="G1301" s="828" t="s">
        <v>2450</v>
      </c>
      <c r="H1301" s="828">
        <v>4</v>
      </c>
      <c r="I1301" s="828">
        <v>2</v>
      </c>
      <c r="J1301" s="828">
        <v>2</v>
      </c>
      <c r="K1301" s="829">
        <v>0.5</v>
      </c>
      <c r="L1301" s="829">
        <v>0.5</v>
      </c>
      <c r="M1301" s="828">
        <v>0</v>
      </c>
      <c r="N1301" s="828">
        <v>0</v>
      </c>
      <c r="O1301" s="830" t="e">
        <v>#DIV/0!</v>
      </c>
      <c r="P1301" s="820">
        <f>Tabla1[[#This Row],[Ejec Real Acumu]]-Tabla1[[#This Row],[Proyec Ejec Acumul]]</f>
        <v>0</v>
      </c>
      <c r="Q1301" s="820">
        <f>Tabla1[[#This Row],[Ejec Real Mes]]-Tabla1[[#This Row],[Program Entreg Mes]]</f>
        <v>0</v>
      </c>
    </row>
    <row r="1302" spans="1:17">
      <c r="A1302" s="828">
        <v>5</v>
      </c>
      <c r="B1302" s="828" t="s">
        <v>2455</v>
      </c>
      <c r="C1302" s="828" t="s">
        <v>2456</v>
      </c>
      <c r="D1302" s="828" t="s">
        <v>688</v>
      </c>
      <c r="E1302" s="828" t="s">
        <v>2480</v>
      </c>
      <c r="F1302" s="828">
        <v>8</v>
      </c>
      <c r="G1302" s="828" t="s">
        <v>2450</v>
      </c>
      <c r="H1302" s="828">
        <v>1</v>
      </c>
      <c r="I1302" s="828">
        <v>1</v>
      </c>
      <c r="J1302" s="828">
        <v>1</v>
      </c>
      <c r="K1302" s="829">
        <v>1</v>
      </c>
      <c r="L1302" s="829">
        <v>1</v>
      </c>
      <c r="M1302" s="828">
        <v>0</v>
      </c>
      <c r="N1302" s="828">
        <v>0</v>
      </c>
      <c r="O1302" s="830" t="e">
        <v>#DIV/0!</v>
      </c>
      <c r="P1302" s="820">
        <f>Tabla1[[#This Row],[Ejec Real Acumu]]-Tabla1[[#This Row],[Proyec Ejec Acumul]]</f>
        <v>0</v>
      </c>
      <c r="Q1302" s="820">
        <f>Tabla1[[#This Row],[Ejec Real Mes]]-Tabla1[[#This Row],[Program Entreg Mes]]</f>
        <v>0</v>
      </c>
    </row>
    <row r="1303" spans="1:17">
      <c r="A1303" s="828">
        <v>6</v>
      </c>
      <c r="B1303" s="828" t="s">
        <v>2455</v>
      </c>
      <c r="C1303" s="828" t="s">
        <v>2456</v>
      </c>
      <c r="D1303" s="828" t="s">
        <v>688</v>
      </c>
      <c r="E1303" s="828" t="s">
        <v>2481</v>
      </c>
      <c r="F1303" s="828">
        <v>8</v>
      </c>
      <c r="G1303" s="828" t="s">
        <v>2450</v>
      </c>
      <c r="H1303" s="828">
        <v>1</v>
      </c>
      <c r="I1303" s="828">
        <v>1</v>
      </c>
      <c r="J1303" s="828">
        <v>1</v>
      </c>
      <c r="K1303" s="829">
        <v>1</v>
      </c>
      <c r="L1303" s="829">
        <v>1</v>
      </c>
      <c r="M1303" s="828">
        <v>0</v>
      </c>
      <c r="N1303" s="828">
        <v>0</v>
      </c>
      <c r="O1303" s="830" t="e">
        <v>#DIV/0!</v>
      </c>
      <c r="P1303" s="820">
        <f>Tabla1[[#This Row],[Ejec Real Acumu]]-Tabla1[[#This Row],[Proyec Ejec Acumul]]</f>
        <v>0</v>
      </c>
      <c r="Q1303" s="820">
        <f>Tabla1[[#This Row],[Ejec Real Mes]]-Tabla1[[#This Row],[Program Entreg Mes]]</f>
        <v>0</v>
      </c>
    </row>
    <row r="1304" spans="1:17">
      <c r="A1304" s="828">
        <v>7</v>
      </c>
      <c r="B1304" s="828" t="s">
        <v>2455</v>
      </c>
      <c r="C1304" s="828" t="s">
        <v>2456</v>
      </c>
      <c r="D1304" s="828" t="s">
        <v>688</v>
      </c>
      <c r="E1304" s="828" t="s">
        <v>2482</v>
      </c>
      <c r="F1304" s="828">
        <v>8</v>
      </c>
      <c r="G1304" s="828" t="s">
        <v>2450</v>
      </c>
      <c r="H1304" s="828">
        <v>1</v>
      </c>
      <c r="I1304" s="828">
        <v>1</v>
      </c>
      <c r="J1304" s="828">
        <v>1</v>
      </c>
      <c r="K1304" s="829">
        <v>1</v>
      </c>
      <c r="L1304" s="829">
        <v>1</v>
      </c>
      <c r="M1304" s="828">
        <v>0</v>
      </c>
      <c r="N1304" s="828">
        <v>0</v>
      </c>
      <c r="O1304" s="830" t="e">
        <v>#DIV/0!</v>
      </c>
      <c r="P1304" s="820">
        <f>Tabla1[[#This Row],[Ejec Real Acumu]]-Tabla1[[#This Row],[Proyec Ejec Acumul]]</f>
        <v>0</v>
      </c>
      <c r="Q1304" s="820">
        <f>Tabla1[[#This Row],[Ejec Real Mes]]-Tabla1[[#This Row],[Program Entreg Mes]]</f>
        <v>0</v>
      </c>
    </row>
    <row r="1305" spans="1:17">
      <c r="A1305" s="828">
        <v>8</v>
      </c>
      <c r="B1305" s="828" t="s">
        <v>2455</v>
      </c>
      <c r="C1305" s="828" t="s">
        <v>2456</v>
      </c>
      <c r="D1305" s="828" t="s">
        <v>688</v>
      </c>
      <c r="E1305" s="828" t="s">
        <v>2483</v>
      </c>
      <c r="F1305" s="828">
        <v>8</v>
      </c>
      <c r="G1305" s="828" t="s">
        <v>2450</v>
      </c>
      <c r="H1305" s="828">
        <v>1</v>
      </c>
      <c r="I1305" s="828">
        <v>1</v>
      </c>
      <c r="J1305" s="828">
        <v>1</v>
      </c>
      <c r="K1305" s="829">
        <v>1</v>
      </c>
      <c r="L1305" s="829">
        <v>1</v>
      </c>
      <c r="M1305" s="828">
        <v>0</v>
      </c>
      <c r="N1305" s="828">
        <v>0</v>
      </c>
      <c r="O1305" s="830" t="e">
        <v>#DIV/0!</v>
      </c>
      <c r="P1305" s="820">
        <f>Tabla1[[#This Row],[Ejec Real Acumu]]-Tabla1[[#This Row],[Proyec Ejec Acumul]]</f>
        <v>0</v>
      </c>
      <c r="Q1305" s="820">
        <f>Tabla1[[#This Row],[Ejec Real Mes]]-Tabla1[[#This Row],[Program Entreg Mes]]</f>
        <v>0</v>
      </c>
    </row>
    <row r="1306" spans="1:17">
      <c r="A1306" s="828">
        <v>9</v>
      </c>
      <c r="B1306" s="828" t="s">
        <v>2455</v>
      </c>
      <c r="C1306" s="828" t="s">
        <v>2456</v>
      </c>
      <c r="D1306" s="828" t="s">
        <v>688</v>
      </c>
      <c r="E1306" s="828" t="s">
        <v>2484</v>
      </c>
      <c r="F1306" s="828">
        <v>8</v>
      </c>
      <c r="G1306" s="828" t="s">
        <v>2450</v>
      </c>
      <c r="H1306" s="828">
        <v>1</v>
      </c>
      <c r="I1306" s="828">
        <v>1</v>
      </c>
      <c r="J1306" s="828">
        <v>1</v>
      </c>
      <c r="K1306" s="829">
        <v>1</v>
      </c>
      <c r="L1306" s="829">
        <v>1</v>
      </c>
      <c r="M1306" s="828">
        <v>0</v>
      </c>
      <c r="N1306" s="828">
        <v>0</v>
      </c>
      <c r="O1306" s="830" t="e">
        <v>#DIV/0!</v>
      </c>
      <c r="P1306" s="820">
        <f>Tabla1[[#This Row],[Ejec Real Acumu]]-Tabla1[[#This Row],[Proyec Ejec Acumul]]</f>
        <v>0</v>
      </c>
      <c r="Q1306" s="820">
        <f>Tabla1[[#This Row],[Ejec Real Mes]]-Tabla1[[#This Row],[Program Entreg Mes]]</f>
        <v>0</v>
      </c>
    </row>
    <row r="1307" spans="1:17">
      <c r="A1307" s="828">
        <v>10</v>
      </c>
      <c r="B1307" s="828" t="s">
        <v>2455</v>
      </c>
      <c r="C1307" s="828" t="s">
        <v>2456</v>
      </c>
      <c r="D1307" s="828" t="s">
        <v>688</v>
      </c>
      <c r="E1307" s="828" t="s">
        <v>2485</v>
      </c>
      <c r="F1307" s="828">
        <v>8</v>
      </c>
      <c r="G1307" s="828" t="s">
        <v>2450</v>
      </c>
      <c r="H1307" s="828">
        <v>2</v>
      </c>
      <c r="I1307" s="828">
        <v>1</v>
      </c>
      <c r="J1307" s="828">
        <v>1</v>
      </c>
      <c r="K1307" s="829">
        <v>0.5</v>
      </c>
      <c r="L1307" s="829">
        <v>0.5</v>
      </c>
      <c r="M1307" s="828">
        <v>0</v>
      </c>
      <c r="N1307" s="828">
        <v>0</v>
      </c>
      <c r="O1307" s="830" t="e">
        <v>#DIV/0!</v>
      </c>
      <c r="P1307" s="820">
        <f>Tabla1[[#This Row],[Ejec Real Acumu]]-Tabla1[[#This Row],[Proyec Ejec Acumul]]</f>
        <v>0</v>
      </c>
      <c r="Q1307" s="820">
        <f>Tabla1[[#This Row],[Ejec Real Mes]]-Tabla1[[#This Row],[Program Entreg Mes]]</f>
        <v>0</v>
      </c>
    </row>
    <row r="1308" spans="1:17">
      <c r="A1308" s="828">
        <v>11</v>
      </c>
      <c r="B1308" s="828" t="s">
        <v>2455</v>
      </c>
      <c r="C1308" s="828" t="s">
        <v>2456</v>
      </c>
      <c r="D1308" s="828" t="s">
        <v>688</v>
      </c>
      <c r="E1308" s="828" t="s">
        <v>2486</v>
      </c>
      <c r="F1308" s="828">
        <v>8</v>
      </c>
      <c r="G1308" s="828" t="s">
        <v>2450</v>
      </c>
      <c r="H1308" s="828">
        <v>1</v>
      </c>
      <c r="I1308" s="828">
        <v>1</v>
      </c>
      <c r="J1308" s="828">
        <v>1</v>
      </c>
      <c r="K1308" s="829">
        <v>1</v>
      </c>
      <c r="L1308" s="829">
        <v>1</v>
      </c>
      <c r="M1308" s="828">
        <v>0</v>
      </c>
      <c r="N1308" s="828">
        <v>0</v>
      </c>
      <c r="O1308" s="830" t="e">
        <v>#DIV/0!</v>
      </c>
      <c r="P1308" s="820">
        <f>Tabla1[[#This Row],[Ejec Real Acumu]]-Tabla1[[#This Row],[Proyec Ejec Acumul]]</f>
        <v>0</v>
      </c>
      <c r="Q1308" s="820">
        <f>Tabla1[[#This Row],[Ejec Real Mes]]-Tabla1[[#This Row],[Program Entreg Mes]]</f>
        <v>0</v>
      </c>
    </row>
    <row r="1309" spans="1:17">
      <c r="A1309" s="828">
        <v>12</v>
      </c>
      <c r="B1309" s="828" t="s">
        <v>2455</v>
      </c>
      <c r="C1309" s="828" t="s">
        <v>2456</v>
      </c>
      <c r="D1309" s="828" t="s">
        <v>688</v>
      </c>
      <c r="E1309" s="828" t="s">
        <v>2487</v>
      </c>
      <c r="F1309" s="828">
        <v>8</v>
      </c>
      <c r="G1309" s="828" t="s">
        <v>2450</v>
      </c>
      <c r="H1309" s="828">
        <v>1</v>
      </c>
      <c r="I1309" s="828">
        <v>1</v>
      </c>
      <c r="J1309" s="828">
        <v>0</v>
      </c>
      <c r="K1309" s="829">
        <v>1</v>
      </c>
      <c r="L1309" s="829">
        <v>0</v>
      </c>
      <c r="M1309" s="828">
        <v>0</v>
      </c>
      <c r="N1309" s="828">
        <v>0</v>
      </c>
      <c r="O1309" s="830" t="e">
        <v>#DIV/0!</v>
      </c>
      <c r="P1309" s="820">
        <f>Tabla1[[#This Row],[Ejec Real Acumu]]-Tabla1[[#This Row],[Proyec Ejec Acumul]]</f>
        <v>-1</v>
      </c>
      <c r="Q1309" s="820">
        <f>Tabla1[[#This Row],[Ejec Real Mes]]-Tabla1[[#This Row],[Program Entreg Mes]]</f>
        <v>0</v>
      </c>
    </row>
    <row r="1310" spans="1:17">
      <c r="A1310" s="828">
        <v>13</v>
      </c>
      <c r="B1310" s="828" t="s">
        <v>2455</v>
      </c>
      <c r="C1310" s="828" t="s">
        <v>2456</v>
      </c>
      <c r="D1310" s="828" t="s">
        <v>688</v>
      </c>
      <c r="E1310" s="828" t="s">
        <v>2488</v>
      </c>
      <c r="F1310" s="828">
        <v>8</v>
      </c>
      <c r="G1310" s="828" t="s">
        <v>2450</v>
      </c>
      <c r="H1310" s="828">
        <v>1</v>
      </c>
      <c r="I1310" s="828">
        <v>1</v>
      </c>
      <c r="J1310" s="828">
        <v>0</v>
      </c>
      <c r="K1310" s="829">
        <v>1</v>
      </c>
      <c r="L1310" s="829">
        <v>0</v>
      </c>
      <c r="M1310" s="828">
        <v>1</v>
      </c>
      <c r="N1310" s="828">
        <v>0</v>
      </c>
      <c r="O1310" s="830">
        <v>0</v>
      </c>
      <c r="P1310" s="820">
        <f>Tabla1[[#This Row],[Ejec Real Acumu]]-Tabla1[[#This Row],[Proyec Ejec Acumul]]</f>
        <v>-1</v>
      </c>
      <c r="Q1310" s="820">
        <f>Tabla1[[#This Row],[Ejec Real Mes]]-Tabla1[[#This Row],[Program Entreg Mes]]</f>
        <v>-1</v>
      </c>
    </row>
    <row r="1311" spans="1:17">
      <c r="A1311" s="828">
        <v>14</v>
      </c>
      <c r="B1311" s="828" t="s">
        <v>2455</v>
      </c>
      <c r="C1311" s="828" t="s">
        <v>2456</v>
      </c>
      <c r="D1311" s="828" t="s">
        <v>688</v>
      </c>
      <c r="E1311" s="828" t="s">
        <v>2489</v>
      </c>
      <c r="F1311" s="828">
        <v>8</v>
      </c>
      <c r="G1311" s="828" t="s">
        <v>2450</v>
      </c>
      <c r="H1311" s="828">
        <v>1</v>
      </c>
      <c r="I1311" s="828">
        <v>1</v>
      </c>
      <c r="J1311" s="828">
        <v>0</v>
      </c>
      <c r="K1311" s="829">
        <v>1</v>
      </c>
      <c r="L1311" s="829">
        <v>0</v>
      </c>
      <c r="M1311" s="828">
        <v>1</v>
      </c>
      <c r="N1311" s="828">
        <v>0</v>
      </c>
      <c r="O1311" s="830">
        <v>0</v>
      </c>
      <c r="P1311" s="820">
        <f>Tabla1[[#This Row],[Ejec Real Acumu]]-Tabla1[[#This Row],[Proyec Ejec Acumul]]</f>
        <v>-1</v>
      </c>
      <c r="Q1311" s="820">
        <f>Tabla1[[#This Row],[Ejec Real Mes]]-Tabla1[[#This Row],[Program Entreg Mes]]</f>
        <v>-1</v>
      </c>
    </row>
    <row r="1312" spans="1:17">
      <c r="A1312" s="828">
        <v>15</v>
      </c>
      <c r="B1312" s="828" t="s">
        <v>2455</v>
      </c>
      <c r="C1312" s="828" t="s">
        <v>2456</v>
      </c>
      <c r="D1312" s="828" t="s">
        <v>688</v>
      </c>
      <c r="E1312" s="828" t="s">
        <v>2490</v>
      </c>
      <c r="F1312" s="828">
        <v>8</v>
      </c>
      <c r="G1312" s="828" t="s">
        <v>2450</v>
      </c>
      <c r="H1312" s="828">
        <v>1</v>
      </c>
      <c r="I1312" s="828">
        <v>0</v>
      </c>
      <c r="J1312" s="828">
        <v>0</v>
      </c>
      <c r="K1312" s="829">
        <v>0</v>
      </c>
      <c r="L1312" s="829">
        <v>0</v>
      </c>
      <c r="M1312" s="828">
        <v>0</v>
      </c>
      <c r="N1312" s="828">
        <v>0</v>
      </c>
      <c r="O1312" s="830" t="e">
        <v>#DIV/0!</v>
      </c>
      <c r="P1312" s="820">
        <f>Tabla1[[#This Row],[Ejec Real Acumu]]-Tabla1[[#This Row],[Proyec Ejec Acumul]]</f>
        <v>0</v>
      </c>
      <c r="Q1312" s="820">
        <f>Tabla1[[#This Row],[Ejec Real Mes]]-Tabla1[[#This Row],[Program Entreg Mes]]</f>
        <v>0</v>
      </c>
    </row>
    <row r="1313" spans="1:17">
      <c r="A1313" s="828">
        <v>16</v>
      </c>
      <c r="B1313" s="828" t="s">
        <v>2455</v>
      </c>
      <c r="C1313" s="828" t="s">
        <v>2456</v>
      </c>
      <c r="D1313" s="828" t="s">
        <v>688</v>
      </c>
      <c r="E1313" s="828" t="s">
        <v>2491</v>
      </c>
      <c r="F1313" s="828">
        <v>8</v>
      </c>
      <c r="G1313" s="828" t="s">
        <v>2450</v>
      </c>
      <c r="H1313" s="828">
        <v>2</v>
      </c>
      <c r="I1313" s="828">
        <v>0</v>
      </c>
      <c r="J1313" s="828">
        <v>1</v>
      </c>
      <c r="K1313" s="829">
        <v>0</v>
      </c>
      <c r="L1313" s="829">
        <v>0.5</v>
      </c>
      <c r="M1313" s="828">
        <v>0</v>
      </c>
      <c r="N1313" s="828">
        <v>1</v>
      </c>
      <c r="O1313" s="830" t="e">
        <v>#DIV/0!</v>
      </c>
      <c r="P1313" s="820">
        <f>Tabla1[[#This Row],[Ejec Real Acumu]]-Tabla1[[#This Row],[Proyec Ejec Acumul]]</f>
        <v>1</v>
      </c>
      <c r="Q1313" s="820">
        <f>Tabla1[[#This Row],[Ejec Real Mes]]-Tabla1[[#This Row],[Program Entreg Mes]]</f>
        <v>1</v>
      </c>
    </row>
    <row r="1314" spans="1:17">
      <c r="A1314" s="828">
        <v>17</v>
      </c>
      <c r="B1314" s="828" t="s">
        <v>2455</v>
      </c>
      <c r="C1314" s="828" t="s">
        <v>2456</v>
      </c>
      <c r="D1314" s="828" t="s">
        <v>688</v>
      </c>
      <c r="E1314" s="828" t="s">
        <v>2492</v>
      </c>
      <c r="F1314" s="828">
        <v>8</v>
      </c>
      <c r="G1314" s="828" t="s">
        <v>2450</v>
      </c>
      <c r="H1314" s="828">
        <v>1</v>
      </c>
      <c r="I1314" s="828">
        <v>0</v>
      </c>
      <c r="J1314" s="828">
        <v>0</v>
      </c>
      <c r="K1314" s="829">
        <v>0</v>
      </c>
      <c r="L1314" s="829">
        <v>0</v>
      </c>
      <c r="M1314" s="828">
        <v>0</v>
      </c>
      <c r="N1314" s="828">
        <v>0</v>
      </c>
      <c r="O1314" s="830" t="e">
        <v>#DIV/0!</v>
      </c>
      <c r="P1314" s="820">
        <f>Tabla1[[#This Row],[Ejec Real Acumu]]-Tabla1[[#This Row],[Proyec Ejec Acumul]]</f>
        <v>0</v>
      </c>
      <c r="Q1314" s="820">
        <f>Tabla1[[#This Row],[Ejec Real Mes]]-Tabla1[[#This Row],[Program Entreg Mes]]</f>
        <v>0</v>
      </c>
    </row>
    <row r="1315" spans="1:17">
      <c r="A1315" s="828">
        <v>1</v>
      </c>
      <c r="B1315" s="828" t="s">
        <v>2455</v>
      </c>
      <c r="C1315" s="828" t="s">
        <v>2456</v>
      </c>
      <c r="D1315" s="828" t="s">
        <v>688</v>
      </c>
      <c r="E1315" s="828" t="s">
        <v>2476</v>
      </c>
      <c r="F1315" s="828">
        <v>9</v>
      </c>
      <c r="G1315" s="828" t="s">
        <v>2451</v>
      </c>
      <c r="H1315" s="828">
        <v>1</v>
      </c>
      <c r="I1315" s="828">
        <v>1</v>
      </c>
      <c r="J1315" s="828">
        <v>1</v>
      </c>
      <c r="K1315" s="829">
        <v>1</v>
      </c>
      <c r="L1315" s="829">
        <v>1</v>
      </c>
      <c r="M1315" s="828">
        <v>0</v>
      </c>
      <c r="N1315" s="828">
        <v>0</v>
      </c>
      <c r="O1315" s="830" t="e">
        <v>#DIV/0!</v>
      </c>
      <c r="P1315" s="820">
        <f>Tabla1[[#This Row],[Ejec Real Acumu]]-Tabla1[[#This Row],[Proyec Ejec Acumul]]</f>
        <v>0</v>
      </c>
      <c r="Q1315" s="820">
        <f>Tabla1[[#This Row],[Ejec Real Mes]]-Tabla1[[#This Row],[Program Entreg Mes]]</f>
        <v>0</v>
      </c>
    </row>
    <row r="1316" spans="1:17">
      <c r="A1316" s="828">
        <v>2</v>
      </c>
      <c r="B1316" s="828" t="s">
        <v>2455</v>
      </c>
      <c r="C1316" s="828" t="s">
        <v>2456</v>
      </c>
      <c r="D1316" s="828" t="s">
        <v>688</v>
      </c>
      <c r="E1316" s="828" t="s">
        <v>2477</v>
      </c>
      <c r="F1316" s="828">
        <v>9</v>
      </c>
      <c r="G1316" s="828" t="s">
        <v>2451</v>
      </c>
      <c r="H1316" s="828">
        <v>4</v>
      </c>
      <c r="I1316" s="828">
        <v>3</v>
      </c>
      <c r="J1316" s="828">
        <v>3</v>
      </c>
      <c r="K1316" s="829">
        <v>0.75</v>
      </c>
      <c r="L1316" s="829">
        <v>0.75</v>
      </c>
      <c r="M1316" s="828">
        <v>1</v>
      </c>
      <c r="N1316" s="828">
        <v>1</v>
      </c>
      <c r="O1316" s="830">
        <v>1</v>
      </c>
      <c r="P1316" s="820">
        <f>Tabla1[[#This Row],[Ejec Real Acumu]]-Tabla1[[#This Row],[Proyec Ejec Acumul]]</f>
        <v>0</v>
      </c>
      <c r="Q1316" s="820">
        <f>Tabla1[[#This Row],[Ejec Real Mes]]-Tabla1[[#This Row],[Program Entreg Mes]]</f>
        <v>0</v>
      </c>
    </row>
    <row r="1317" spans="1:17">
      <c r="A1317" s="828">
        <v>3</v>
      </c>
      <c r="B1317" s="828" t="s">
        <v>2455</v>
      </c>
      <c r="C1317" s="828" t="s">
        <v>2456</v>
      </c>
      <c r="D1317" s="828" t="s">
        <v>688</v>
      </c>
      <c r="E1317" s="828" t="s">
        <v>2478</v>
      </c>
      <c r="F1317" s="828">
        <v>9</v>
      </c>
      <c r="G1317" s="828" t="s">
        <v>2451</v>
      </c>
      <c r="H1317" s="828">
        <v>1</v>
      </c>
      <c r="I1317" s="828">
        <v>1</v>
      </c>
      <c r="J1317" s="828">
        <v>1</v>
      </c>
      <c r="K1317" s="829">
        <v>1</v>
      </c>
      <c r="L1317" s="829">
        <v>1</v>
      </c>
      <c r="M1317" s="828">
        <v>0</v>
      </c>
      <c r="N1317" s="828">
        <v>1</v>
      </c>
      <c r="O1317" s="830" t="e">
        <v>#DIV/0!</v>
      </c>
      <c r="P1317" s="820">
        <f>Tabla1[[#This Row],[Ejec Real Acumu]]-Tabla1[[#This Row],[Proyec Ejec Acumul]]</f>
        <v>0</v>
      </c>
      <c r="Q1317" s="820">
        <f>Tabla1[[#This Row],[Ejec Real Mes]]-Tabla1[[#This Row],[Program Entreg Mes]]</f>
        <v>1</v>
      </c>
    </row>
    <row r="1318" spans="1:17">
      <c r="A1318" s="828">
        <v>4</v>
      </c>
      <c r="B1318" s="828" t="s">
        <v>2455</v>
      </c>
      <c r="C1318" s="828" t="s">
        <v>2456</v>
      </c>
      <c r="D1318" s="828" t="s">
        <v>688</v>
      </c>
      <c r="E1318" s="828" t="s">
        <v>2479</v>
      </c>
      <c r="F1318" s="828">
        <v>9</v>
      </c>
      <c r="G1318" s="828" t="s">
        <v>2451</v>
      </c>
      <c r="H1318" s="828">
        <v>4</v>
      </c>
      <c r="I1318" s="828">
        <v>2</v>
      </c>
      <c r="J1318" s="828">
        <v>2</v>
      </c>
      <c r="K1318" s="829">
        <v>0.5</v>
      </c>
      <c r="L1318" s="829">
        <v>0.5</v>
      </c>
      <c r="M1318" s="828">
        <v>0</v>
      </c>
      <c r="N1318" s="828">
        <v>0</v>
      </c>
      <c r="O1318" s="830" t="e">
        <v>#DIV/0!</v>
      </c>
      <c r="P1318" s="820">
        <f>Tabla1[[#This Row],[Ejec Real Acumu]]-Tabla1[[#This Row],[Proyec Ejec Acumul]]</f>
        <v>0</v>
      </c>
      <c r="Q1318" s="820">
        <f>Tabla1[[#This Row],[Ejec Real Mes]]-Tabla1[[#This Row],[Program Entreg Mes]]</f>
        <v>0</v>
      </c>
    </row>
    <row r="1319" spans="1:17">
      <c r="A1319" s="828">
        <v>5</v>
      </c>
      <c r="B1319" s="828" t="s">
        <v>2455</v>
      </c>
      <c r="C1319" s="828" t="s">
        <v>2456</v>
      </c>
      <c r="D1319" s="828" t="s">
        <v>688</v>
      </c>
      <c r="E1319" s="828" t="s">
        <v>2480</v>
      </c>
      <c r="F1319" s="828">
        <v>9</v>
      </c>
      <c r="G1319" s="828" t="s">
        <v>2451</v>
      </c>
      <c r="H1319" s="828">
        <v>1</v>
      </c>
      <c r="I1319" s="828">
        <v>1</v>
      </c>
      <c r="J1319" s="828">
        <v>1</v>
      </c>
      <c r="K1319" s="829">
        <v>1</v>
      </c>
      <c r="L1319" s="829">
        <v>1</v>
      </c>
      <c r="M1319" s="828">
        <v>0</v>
      </c>
      <c r="N1319" s="828">
        <v>0</v>
      </c>
      <c r="O1319" s="830" t="e">
        <v>#DIV/0!</v>
      </c>
      <c r="P1319" s="820">
        <f>Tabla1[[#This Row],[Ejec Real Acumu]]-Tabla1[[#This Row],[Proyec Ejec Acumul]]</f>
        <v>0</v>
      </c>
      <c r="Q1319" s="820">
        <f>Tabla1[[#This Row],[Ejec Real Mes]]-Tabla1[[#This Row],[Program Entreg Mes]]</f>
        <v>0</v>
      </c>
    </row>
    <row r="1320" spans="1:17">
      <c r="A1320" s="828">
        <v>6</v>
      </c>
      <c r="B1320" s="828" t="s">
        <v>2455</v>
      </c>
      <c r="C1320" s="828" t="s">
        <v>2456</v>
      </c>
      <c r="D1320" s="828" t="s">
        <v>688</v>
      </c>
      <c r="E1320" s="828" t="s">
        <v>2481</v>
      </c>
      <c r="F1320" s="828">
        <v>9</v>
      </c>
      <c r="G1320" s="828" t="s">
        <v>2451</v>
      </c>
      <c r="H1320" s="828">
        <v>1</v>
      </c>
      <c r="I1320" s="828">
        <v>1</v>
      </c>
      <c r="J1320" s="828">
        <v>1</v>
      </c>
      <c r="K1320" s="829">
        <v>1</v>
      </c>
      <c r="L1320" s="829">
        <v>1</v>
      </c>
      <c r="M1320" s="828">
        <v>0</v>
      </c>
      <c r="N1320" s="828">
        <v>0</v>
      </c>
      <c r="O1320" s="830" t="e">
        <v>#DIV/0!</v>
      </c>
      <c r="P1320" s="820">
        <f>Tabla1[[#This Row],[Ejec Real Acumu]]-Tabla1[[#This Row],[Proyec Ejec Acumul]]</f>
        <v>0</v>
      </c>
      <c r="Q1320" s="820">
        <f>Tabla1[[#This Row],[Ejec Real Mes]]-Tabla1[[#This Row],[Program Entreg Mes]]</f>
        <v>0</v>
      </c>
    </row>
    <row r="1321" spans="1:17">
      <c r="A1321" s="828">
        <v>7</v>
      </c>
      <c r="B1321" s="828" t="s">
        <v>2455</v>
      </c>
      <c r="C1321" s="828" t="s">
        <v>2456</v>
      </c>
      <c r="D1321" s="828" t="s">
        <v>688</v>
      </c>
      <c r="E1321" s="828" t="s">
        <v>2482</v>
      </c>
      <c r="F1321" s="828">
        <v>9</v>
      </c>
      <c r="G1321" s="828" t="s">
        <v>2451</v>
      </c>
      <c r="H1321" s="828">
        <v>1</v>
      </c>
      <c r="I1321" s="828">
        <v>1</v>
      </c>
      <c r="J1321" s="828">
        <v>1</v>
      </c>
      <c r="K1321" s="829">
        <v>1</v>
      </c>
      <c r="L1321" s="829">
        <v>1</v>
      </c>
      <c r="M1321" s="828">
        <v>0</v>
      </c>
      <c r="N1321" s="828">
        <v>0</v>
      </c>
      <c r="O1321" s="830" t="e">
        <v>#DIV/0!</v>
      </c>
      <c r="P1321" s="820">
        <f>Tabla1[[#This Row],[Ejec Real Acumu]]-Tabla1[[#This Row],[Proyec Ejec Acumul]]</f>
        <v>0</v>
      </c>
      <c r="Q1321" s="820">
        <f>Tabla1[[#This Row],[Ejec Real Mes]]-Tabla1[[#This Row],[Program Entreg Mes]]</f>
        <v>0</v>
      </c>
    </row>
    <row r="1322" spans="1:17">
      <c r="A1322" s="828">
        <v>8</v>
      </c>
      <c r="B1322" s="828" t="s">
        <v>2455</v>
      </c>
      <c r="C1322" s="828" t="s">
        <v>2456</v>
      </c>
      <c r="D1322" s="828" t="s">
        <v>688</v>
      </c>
      <c r="E1322" s="828" t="s">
        <v>2483</v>
      </c>
      <c r="F1322" s="828">
        <v>9</v>
      </c>
      <c r="G1322" s="828" t="s">
        <v>2451</v>
      </c>
      <c r="H1322" s="828">
        <v>1</v>
      </c>
      <c r="I1322" s="828">
        <v>1</v>
      </c>
      <c r="J1322" s="828">
        <v>1</v>
      </c>
      <c r="K1322" s="829">
        <v>1</v>
      </c>
      <c r="L1322" s="829">
        <v>1</v>
      </c>
      <c r="M1322" s="828">
        <v>0</v>
      </c>
      <c r="N1322" s="828">
        <v>0</v>
      </c>
      <c r="O1322" s="830" t="e">
        <v>#DIV/0!</v>
      </c>
      <c r="P1322" s="820">
        <f>Tabla1[[#This Row],[Ejec Real Acumu]]-Tabla1[[#This Row],[Proyec Ejec Acumul]]</f>
        <v>0</v>
      </c>
      <c r="Q1322" s="820">
        <f>Tabla1[[#This Row],[Ejec Real Mes]]-Tabla1[[#This Row],[Program Entreg Mes]]</f>
        <v>0</v>
      </c>
    </row>
    <row r="1323" spans="1:17">
      <c r="A1323" s="828">
        <v>9</v>
      </c>
      <c r="B1323" s="828" t="s">
        <v>2455</v>
      </c>
      <c r="C1323" s="828" t="s">
        <v>2456</v>
      </c>
      <c r="D1323" s="828" t="s">
        <v>688</v>
      </c>
      <c r="E1323" s="828" t="s">
        <v>2484</v>
      </c>
      <c r="F1323" s="828">
        <v>9</v>
      </c>
      <c r="G1323" s="828" t="s">
        <v>2451</v>
      </c>
      <c r="H1323" s="828">
        <v>1</v>
      </c>
      <c r="I1323" s="828">
        <v>1</v>
      </c>
      <c r="J1323" s="828">
        <v>1</v>
      </c>
      <c r="K1323" s="829">
        <v>1</v>
      </c>
      <c r="L1323" s="829">
        <v>1</v>
      </c>
      <c r="M1323" s="828">
        <v>0</v>
      </c>
      <c r="N1323" s="828">
        <v>0</v>
      </c>
      <c r="O1323" s="830" t="e">
        <v>#DIV/0!</v>
      </c>
      <c r="P1323" s="820">
        <f>Tabla1[[#This Row],[Ejec Real Acumu]]-Tabla1[[#This Row],[Proyec Ejec Acumul]]</f>
        <v>0</v>
      </c>
      <c r="Q1323" s="820">
        <f>Tabla1[[#This Row],[Ejec Real Mes]]-Tabla1[[#This Row],[Program Entreg Mes]]</f>
        <v>0</v>
      </c>
    </row>
    <row r="1324" spans="1:17">
      <c r="A1324" s="828">
        <v>10</v>
      </c>
      <c r="B1324" s="828" t="s">
        <v>2455</v>
      </c>
      <c r="C1324" s="828" t="s">
        <v>2456</v>
      </c>
      <c r="D1324" s="828" t="s">
        <v>688</v>
      </c>
      <c r="E1324" s="828" t="s">
        <v>2485</v>
      </c>
      <c r="F1324" s="828">
        <v>9</v>
      </c>
      <c r="G1324" s="828" t="s">
        <v>2451</v>
      </c>
      <c r="H1324" s="828">
        <v>2</v>
      </c>
      <c r="I1324" s="828">
        <v>1</v>
      </c>
      <c r="J1324" s="828">
        <v>1</v>
      </c>
      <c r="K1324" s="829">
        <v>0.5</v>
      </c>
      <c r="L1324" s="829">
        <v>0.5</v>
      </c>
      <c r="M1324" s="828">
        <v>0</v>
      </c>
      <c r="N1324" s="828">
        <v>0</v>
      </c>
      <c r="O1324" s="830" t="e">
        <v>#DIV/0!</v>
      </c>
      <c r="P1324" s="820">
        <f>Tabla1[[#This Row],[Ejec Real Acumu]]-Tabla1[[#This Row],[Proyec Ejec Acumul]]</f>
        <v>0</v>
      </c>
      <c r="Q1324" s="820">
        <f>Tabla1[[#This Row],[Ejec Real Mes]]-Tabla1[[#This Row],[Program Entreg Mes]]</f>
        <v>0</v>
      </c>
    </row>
    <row r="1325" spans="1:17">
      <c r="A1325" s="828">
        <v>11</v>
      </c>
      <c r="B1325" s="828" t="s">
        <v>2455</v>
      </c>
      <c r="C1325" s="828" t="s">
        <v>2456</v>
      </c>
      <c r="D1325" s="828" t="s">
        <v>688</v>
      </c>
      <c r="E1325" s="828" t="s">
        <v>2486</v>
      </c>
      <c r="F1325" s="828">
        <v>9</v>
      </c>
      <c r="G1325" s="828" t="s">
        <v>2451</v>
      </c>
      <c r="H1325" s="828">
        <v>1</v>
      </c>
      <c r="I1325" s="828">
        <v>1</v>
      </c>
      <c r="J1325" s="828">
        <v>1</v>
      </c>
      <c r="K1325" s="829">
        <v>1</v>
      </c>
      <c r="L1325" s="829">
        <v>1</v>
      </c>
      <c r="M1325" s="828">
        <v>0</v>
      </c>
      <c r="N1325" s="828">
        <v>0</v>
      </c>
      <c r="O1325" s="830" t="e">
        <v>#DIV/0!</v>
      </c>
      <c r="P1325" s="820">
        <f>Tabla1[[#This Row],[Ejec Real Acumu]]-Tabla1[[#This Row],[Proyec Ejec Acumul]]</f>
        <v>0</v>
      </c>
      <c r="Q1325" s="820">
        <f>Tabla1[[#This Row],[Ejec Real Mes]]-Tabla1[[#This Row],[Program Entreg Mes]]</f>
        <v>0</v>
      </c>
    </row>
    <row r="1326" spans="1:17">
      <c r="A1326" s="828">
        <v>12</v>
      </c>
      <c r="B1326" s="828" t="s">
        <v>2455</v>
      </c>
      <c r="C1326" s="828" t="s">
        <v>2456</v>
      </c>
      <c r="D1326" s="828" t="s">
        <v>688</v>
      </c>
      <c r="E1326" s="828" t="s">
        <v>2487</v>
      </c>
      <c r="F1326" s="828">
        <v>9</v>
      </c>
      <c r="G1326" s="828" t="s">
        <v>2451</v>
      </c>
      <c r="H1326" s="828">
        <v>1</v>
      </c>
      <c r="I1326" s="828">
        <v>1</v>
      </c>
      <c r="J1326" s="828">
        <v>1</v>
      </c>
      <c r="K1326" s="829">
        <v>1</v>
      </c>
      <c r="L1326" s="829">
        <v>1</v>
      </c>
      <c r="M1326" s="828">
        <v>0</v>
      </c>
      <c r="N1326" s="828">
        <v>1</v>
      </c>
      <c r="O1326" s="830" t="e">
        <v>#DIV/0!</v>
      </c>
      <c r="P1326" s="820">
        <f>Tabla1[[#This Row],[Ejec Real Acumu]]-Tabla1[[#This Row],[Proyec Ejec Acumul]]</f>
        <v>0</v>
      </c>
      <c r="Q1326" s="820">
        <f>Tabla1[[#This Row],[Ejec Real Mes]]-Tabla1[[#This Row],[Program Entreg Mes]]</f>
        <v>1</v>
      </c>
    </row>
    <row r="1327" spans="1:17">
      <c r="A1327" s="828">
        <v>13</v>
      </c>
      <c r="B1327" s="828" t="s">
        <v>2455</v>
      </c>
      <c r="C1327" s="828" t="s">
        <v>2456</v>
      </c>
      <c r="D1327" s="828" t="s">
        <v>688</v>
      </c>
      <c r="E1327" s="828" t="s">
        <v>2488</v>
      </c>
      <c r="F1327" s="828">
        <v>9</v>
      </c>
      <c r="G1327" s="828" t="s">
        <v>2451</v>
      </c>
      <c r="H1327" s="828">
        <v>1</v>
      </c>
      <c r="I1327" s="828">
        <v>1</v>
      </c>
      <c r="J1327" s="828">
        <v>1</v>
      </c>
      <c r="K1327" s="829">
        <v>1</v>
      </c>
      <c r="L1327" s="829">
        <v>1</v>
      </c>
      <c r="M1327" s="828">
        <v>0</v>
      </c>
      <c r="N1327" s="828">
        <v>1</v>
      </c>
      <c r="O1327" s="830" t="e">
        <v>#DIV/0!</v>
      </c>
      <c r="P1327" s="820">
        <f>Tabla1[[#This Row],[Ejec Real Acumu]]-Tabla1[[#This Row],[Proyec Ejec Acumul]]</f>
        <v>0</v>
      </c>
      <c r="Q1327" s="820">
        <f>Tabla1[[#This Row],[Ejec Real Mes]]-Tabla1[[#This Row],[Program Entreg Mes]]</f>
        <v>1</v>
      </c>
    </row>
    <row r="1328" spans="1:17">
      <c r="A1328" s="828">
        <v>14</v>
      </c>
      <c r="B1328" s="828" t="s">
        <v>2455</v>
      </c>
      <c r="C1328" s="828" t="s">
        <v>2456</v>
      </c>
      <c r="D1328" s="828" t="s">
        <v>688</v>
      </c>
      <c r="E1328" s="828" t="s">
        <v>2489</v>
      </c>
      <c r="F1328" s="828">
        <v>9</v>
      </c>
      <c r="G1328" s="828" t="s">
        <v>2451</v>
      </c>
      <c r="H1328" s="828">
        <v>1</v>
      </c>
      <c r="I1328" s="828">
        <v>1</v>
      </c>
      <c r="J1328" s="828">
        <v>1</v>
      </c>
      <c r="K1328" s="829">
        <v>1</v>
      </c>
      <c r="L1328" s="829">
        <v>1</v>
      </c>
      <c r="M1328" s="828">
        <v>0</v>
      </c>
      <c r="N1328" s="828">
        <v>1</v>
      </c>
      <c r="O1328" s="830" t="e">
        <v>#DIV/0!</v>
      </c>
      <c r="P1328" s="820">
        <f>Tabla1[[#This Row],[Ejec Real Acumu]]-Tabla1[[#This Row],[Proyec Ejec Acumul]]</f>
        <v>0</v>
      </c>
      <c r="Q1328" s="820">
        <f>Tabla1[[#This Row],[Ejec Real Mes]]-Tabla1[[#This Row],[Program Entreg Mes]]</f>
        <v>1</v>
      </c>
    </row>
    <row r="1329" spans="1:17">
      <c r="A1329" s="828">
        <v>15</v>
      </c>
      <c r="B1329" s="828" t="s">
        <v>2455</v>
      </c>
      <c r="C1329" s="828" t="s">
        <v>2456</v>
      </c>
      <c r="D1329" s="828" t="s">
        <v>688</v>
      </c>
      <c r="E1329" s="828" t="s">
        <v>2490</v>
      </c>
      <c r="F1329" s="828">
        <v>9</v>
      </c>
      <c r="G1329" s="828" t="s">
        <v>2451</v>
      </c>
      <c r="H1329" s="828">
        <v>1</v>
      </c>
      <c r="I1329" s="828">
        <v>1</v>
      </c>
      <c r="J1329" s="828">
        <v>1</v>
      </c>
      <c r="K1329" s="829">
        <v>1</v>
      </c>
      <c r="L1329" s="829">
        <v>1</v>
      </c>
      <c r="M1329" s="828">
        <v>1</v>
      </c>
      <c r="N1329" s="828">
        <v>1</v>
      </c>
      <c r="O1329" s="830">
        <v>1</v>
      </c>
      <c r="P1329" s="820">
        <f>Tabla1[[#This Row],[Ejec Real Acumu]]-Tabla1[[#This Row],[Proyec Ejec Acumul]]</f>
        <v>0</v>
      </c>
      <c r="Q1329" s="820">
        <f>Tabla1[[#This Row],[Ejec Real Mes]]-Tabla1[[#This Row],[Program Entreg Mes]]</f>
        <v>0</v>
      </c>
    </row>
    <row r="1330" spans="1:17">
      <c r="A1330" s="828">
        <v>16</v>
      </c>
      <c r="B1330" s="828" t="s">
        <v>2455</v>
      </c>
      <c r="C1330" s="828" t="s">
        <v>2456</v>
      </c>
      <c r="D1330" s="828" t="s">
        <v>688</v>
      </c>
      <c r="E1330" s="828" t="s">
        <v>2491</v>
      </c>
      <c r="F1330" s="828">
        <v>9</v>
      </c>
      <c r="G1330" s="828" t="s">
        <v>2451</v>
      </c>
      <c r="H1330" s="828">
        <v>2</v>
      </c>
      <c r="I1330" s="828">
        <v>1</v>
      </c>
      <c r="J1330" s="828">
        <v>1</v>
      </c>
      <c r="K1330" s="829">
        <v>0.5</v>
      </c>
      <c r="L1330" s="829">
        <v>0.5</v>
      </c>
      <c r="M1330" s="828">
        <v>1</v>
      </c>
      <c r="N1330" s="828">
        <v>0</v>
      </c>
      <c r="O1330" s="830">
        <v>0</v>
      </c>
      <c r="P1330" s="820">
        <f>Tabla1[[#This Row],[Ejec Real Acumu]]-Tabla1[[#This Row],[Proyec Ejec Acumul]]</f>
        <v>0</v>
      </c>
      <c r="Q1330" s="820">
        <f>Tabla1[[#This Row],[Ejec Real Mes]]-Tabla1[[#This Row],[Program Entreg Mes]]</f>
        <v>-1</v>
      </c>
    </row>
    <row r="1331" spans="1:17">
      <c r="A1331" s="828">
        <v>17</v>
      </c>
      <c r="B1331" s="828" t="s">
        <v>2455</v>
      </c>
      <c r="C1331" s="828" t="s">
        <v>2456</v>
      </c>
      <c r="D1331" s="828" t="s">
        <v>688</v>
      </c>
      <c r="E1331" s="828" t="s">
        <v>2492</v>
      </c>
      <c r="F1331" s="828">
        <v>9</v>
      </c>
      <c r="G1331" s="828" t="s">
        <v>2451</v>
      </c>
      <c r="H1331" s="828">
        <v>1</v>
      </c>
      <c r="I1331" s="828">
        <v>0</v>
      </c>
      <c r="J1331" s="828">
        <v>0</v>
      </c>
      <c r="K1331" s="829">
        <v>0</v>
      </c>
      <c r="L1331" s="829">
        <v>0</v>
      </c>
      <c r="M1331" s="828">
        <v>0</v>
      </c>
      <c r="N1331" s="828">
        <v>0</v>
      </c>
      <c r="O1331" s="830" t="e">
        <v>#DIV/0!</v>
      </c>
      <c r="P1331" s="820">
        <f>Tabla1[[#This Row],[Ejec Real Acumu]]-Tabla1[[#This Row],[Proyec Ejec Acumul]]</f>
        <v>0</v>
      </c>
      <c r="Q1331" s="820">
        <f>Tabla1[[#This Row],[Ejec Real Mes]]-Tabla1[[#This Row],[Program Entreg Mes]]</f>
        <v>0</v>
      </c>
    </row>
    <row r="1332" spans="1:17">
      <c r="A1332" s="828">
        <v>1</v>
      </c>
      <c r="B1332" s="828" t="s">
        <v>2455</v>
      </c>
      <c r="C1332" s="828" t="s">
        <v>2456</v>
      </c>
      <c r="D1332" s="828" t="s">
        <v>688</v>
      </c>
      <c r="E1332" s="828" t="s">
        <v>2476</v>
      </c>
      <c r="F1332" s="828">
        <v>10</v>
      </c>
      <c r="G1332" s="828" t="s">
        <v>2452</v>
      </c>
      <c r="H1332" s="828">
        <v>1</v>
      </c>
      <c r="I1332" s="828">
        <v>1</v>
      </c>
      <c r="J1332" s="828"/>
      <c r="K1332" s="829">
        <v>1</v>
      </c>
      <c r="L1332" s="829"/>
      <c r="M1332" s="828">
        <v>0</v>
      </c>
      <c r="N1332" s="828"/>
      <c r="O1332" s="830"/>
      <c r="P1332" s="820">
        <f>Tabla1[[#This Row],[Ejec Real Acumu]]-Tabla1[[#This Row],[Proyec Ejec Acumul]]</f>
        <v>-1</v>
      </c>
      <c r="Q1332" s="820">
        <f>Tabla1[[#This Row],[Ejec Real Mes]]-Tabla1[[#This Row],[Program Entreg Mes]]</f>
        <v>0</v>
      </c>
    </row>
    <row r="1333" spans="1:17">
      <c r="A1333" s="828">
        <v>2</v>
      </c>
      <c r="B1333" s="828" t="s">
        <v>2455</v>
      </c>
      <c r="C1333" s="828" t="s">
        <v>2456</v>
      </c>
      <c r="D1333" s="828" t="s">
        <v>688</v>
      </c>
      <c r="E1333" s="828" t="s">
        <v>2477</v>
      </c>
      <c r="F1333" s="828">
        <v>10</v>
      </c>
      <c r="G1333" s="828" t="s">
        <v>2452</v>
      </c>
      <c r="H1333" s="828">
        <v>4</v>
      </c>
      <c r="I1333" s="828">
        <v>3</v>
      </c>
      <c r="J1333" s="828"/>
      <c r="K1333" s="829">
        <v>0.75</v>
      </c>
      <c r="L1333" s="829"/>
      <c r="M1333" s="828">
        <v>0</v>
      </c>
      <c r="N1333" s="828"/>
      <c r="O1333" s="830"/>
      <c r="P1333" s="820">
        <f>Tabla1[[#This Row],[Ejec Real Acumu]]-Tabla1[[#This Row],[Proyec Ejec Acumul]]</f>
        <v>-3</v>
      </c>
      <c r="Q1333" s="820">
        <f>Tabla1[[#This Row],[Ejec Real Mes]]-Tabla1[[#This Row],[Program Entreg Mes]]</f>
        <v>0</v>
      </c>
    </row>
    <row r="1334" spans="1:17">
      <c r="A1334" s="828">
        <v>3</v>
      </c>
      <c r="B1334" s="828" t="s">
        <v>2455</v>
      </c>
      <c r="C1334" s="828" t="s">
        <v>2456</v>
      </c>
      <c r="D1334" s="828" t="s">
        <v>688</v>
      </c>
      <c r="E1334" s="828" t="s">
        <v>2478</v>
      </c>
      <c r="F1334" s="828">
        <v>10</v>
      </c>
      <c r="G1334" s="828" t="s">
        <v>2452</v>
      </c>
      <c r="H1334" s="828">
        <v>1</v>
      </c>
      <c r="I1334" s="828">
        <v>1</v>
      </c>
      <c r="J1334" s="828"/>
      <c r="K1334" s="829">
        <v>1</v>
      </c>
      <c r="L1334" s="829"/>
      <c r="M1334" s="828">
        <v>0</v>
      </c>
      <c r="N1334" s="828"/>
      <c r="O1334" s="830"/>
      <c r="P1334" s="820">
        <f>Tabla1[[#This Row],[Ejec Real Acumu]]-Tabla1[[#This Row],[Proyec Ejec Acumul]]</f>
        <v>-1</v>
      </c>
      <c r="Q1334" s="820">
        <f>Tabla1[[#This Row],[Ejec Real Mes]]-Tabla1[[#This Row],[Program Entreg Mes]]</f>
        <v>0</v>
      </c>
    </row>
    <row r="1335" spans="1:17">
      <c r="A1335" s="828">
        <v>4</v>
      </c>
      <c r="B1335" s="828" t="s">
        <v>2455</v>
      </c>
      <c r="C1335" s="828" t="s">
        <v>2456</v>
      </c>
      <c r="D1335" s="828" t="s">
        <v>688</v>
      </c>
      <c r="E1335" s="828" t="s">
        <v>2479</v>
      </c>
      <c r="F1335" s="828">
        <v>10</v>
      </c>
      <c r="G1335" s="828" t="s">
        <v>2452</v>
      </c>
      <c r="H1335" s="828">
        <v>4</v>
      </c>
      <c r="I1335" s="828">
        <v>2</v>
      </c>
      <c r="J1335" s="828"/>
      <c r="K1335" s="829">
        <v>0.5</v>
      </c>
      <c r="L1335" s="829"/>
      <c r="M1335" s="828">
        <v>0</v>
      </c>
      <c r="N1335" s="828"/>
      <c r="O1335" s="830"/>
      <c r="P1335" s="820">
        <f>Tabla1[[#This Row],[Ejec Real Acumu]]-Tabla1[[#This Row],[Proyec Ejec Acumul]]</f>
        <v>-2</v>
      </c>
      <c r="Q1335" s="820">
        <f>Tabla1[[#This Row],[Ejec Real Mes]]-Tabla1[[#This Row],[Program Entreg Mes]]</f>
        <v>0</v>
      </c>
    </row>
    <row r="1336" spans="1:17">
      <c r="A1336" s="828">
        <v>5</v>
      </c>
      <c r="B1336" s="828" t="s">
        <v>2455</v>
      </c>
      <c r="C1336" s="828" t="s">
        <v>2456</v>
      </c>
      <c r="D1336" s="828" t="s">
        <v>688</v>
      </c>
      <c r="E1336" s="828" t="s">
        <v>2480</v>
      </c>
      <c r="F1336" s="828">
        <v>10</v>
      </c>
      <c r="G1336" s="828" t="s">
        <v>2452</v>
      </c>
      <c r="H1336" s="828">
        <v>1</v>
      </c>
      <c r="I1336" s="828">
        <v>1</v>
      </c>
      <c r="J1336" s="828"/>
      <c r="K1336" s="829">
        <v>1</v>
      </c>
      <c r="L1336" s="829"/>
      <c r="M1336" s="828">
        <v>0</v>
      </c>
      <c r="N1336" s="828"/>
      <c r="O1336" s="830"/>
      <c r="P1336" s="820">
        <f>Tabla1[[#This Row],[Ejec Real Acumu]]-Tabla1[[#This Row],[Proyec Ejec Acumul]]</f>
        <v>-1</v>
      </c>
      <c r="Q1336" s="820">
        <f>Tabla1[[#This Row],[Ejec Real Mes]]-Tabla1[[#This Row],[Program Entreg Mes]]</f>
        <v>0</v>
      </c>
    </row>
    <row r="1337" spans="1:17">
      <c r="A1337" s="828">
        <v>6</v>
      </c>
      <c r="B1337" s="828" t="s">
        <v>2455</v>
      </c>
      <c r="C1337" s="828" t="s">
        <v>2456</v>
      </c>
      <c r="D1337" s="828" t="s">
        <v>688</v>
      </c>
      <c r="E1337" s="828" t="s">
        <v>2481</v>
      </c>
      <c r="F1337" s="828">
        <v>10</v>
      </c>
      <c r="G1337" s="828" t="s">
        <v>2452</v>
      </c>
      <c r="H1337" s="828">
        <v>1</v>
      </c>
      <c r="I1337" s="828">
        <v>1</v>
      </c>
      <c r="J1337" s="828"/>
      <c r="K1337" s="829">
        <v>1</v>
      </c>
      <c r="L1337" s="829"/>
      <c r="M1337" s="828">
        <v>0</v>
      </c>
      <c r="N1337" s="828"/>
      <c r="O1337" s="830"/>
      <c r="P1337" s="820">
        <f>Tabla1[[#This Row],[Ejec Real Acumu]]-Tabla1[[#This Row],[Proyec Ejec Acumul]]</f>
        <v>-1</v>
      </c>
      <c r="Q1337" s="820">
        <f>Tabla1[[#This Row],[Ejec Real Mes]]-Tabla1[[#This Row],[Program Entreg Mes]]</f>
        <v>0</v>
      </c>
    </row>
    <row r="1338" spans="1:17">
      <c r="A1338" s="828">
        <v>7</v>
      </c>
      <c r="B1338" s="828" t="s">
        <v>2455</v>
      </c>
      <c r="C1338" s="828" t="s">
        <v>2456</v>
      </c>
      <c r="D1338" s="828" t="s">
        <v>688</v>
      </c>
      <c r="E1338" s="828" t="s">
        <v>2482</v>
      </c>
      <c r="F1338" s="828">
        <v>10</v>
      </c>
      <c r="G1338" s="828" t="s">
        <v>2452</v>
      </c>
      <c r="H1338" s="828">
        <v>1</v>
      </c>
      <c r="I1338" s="828">
        <v>1</v>
      </c>
      <c r="J1338" s="828"/>
      <c r="K1338" s="829">
        <v>1</v>
      </c>
      <c r="L1338" s="829"/>
      <c r="M1338" s="828">
        <v>0</v>
      </c>
      <c r="N1338" s="828"/>
      <c r="O1338" s="830"/>
      <c r="P1338" s="820">
        <f>Tabla1[[#This Row],[Ejec Real Acumu]]-Tabla1[[#This Row],[Proyec Ejec Acumul]]</f>
        <v>-1</v>
      </c>
      <c r="Q1338" s="820">
        <f>Tabla1[[#This Row],[Ejec Real Mes]]-Tabla1[[#This Row],[Program Entreg Mes]]</f>
        <v>0</v>
      </c>
    </row>
    <row r="1339" spans="1:17">
      <c r="A1339" s="828">
        <v>8</v>
      </c>
      <c r="B1339" s="828" t="s">
        <v>2455</v>
      </c>
      <c r="C1339" s="828" t="s">
        <v>2456</v>
      </c>
      <c r="D1339" s="828" t="s">
        <v>688</v>
      </c>
      <c r="E1339" s="828" t="s">
        <v>2483</v>
      </c>
      <c r="F1339" s="828">
        <v>10</v>
      </c>
      <c r="G1339" s="828" t="s">
        <v>2452</v>
      </c>
      <c r="H1339" s="828">
        <v>1</v>
      </c>
      <c r="I1339" s="828">
        <v>1</v>
      </c>
      <c r="J1339" s="828"/>
      <c r="K1339" s="829">
        <v>1</v>
      </c>
      <c r="L1339" s="829"/>
      <c r="M1339" s="828">
        <v>0</v>
      </c>
      <c r="N1339" s="828"/>
      <c r="O1339" s="830"/>
      <c r="P1339" s="820">
        <f>Tabla1[[#This Row],[Ejec Real Acumu]]-Tabla1[[#This Row],[Proyec Ejec Acumul]]</f>
        <v>-1</v>
      </c>
      <c r="Q1339" s="820">
        <f>Tabla1[[#This Row],[Ejec Real Mes]]-Tabla1[[#This Row],[Program Entreg Mes]]</f>
        <v>0</v>
      </c>
    </row>
    <row r="1340" spans="1:17">
      <c r="A1340" s="828">
        <v>9</v>
      </c>
      <c r="B1340" s="828" t="s">
        <v>2455</v>
      </c>
      <c r="C1340" s="828" t="s">
        <v>2456</v>
      </c>
      <c r="D1340" s="828" t="s">
        <v>688</v>
      </c>
      <c r="E1340" s="828" t="s">
        <v>2484</v>
      </c>
      <c r="F1340" s="828">
        <v>10</v>
      </c>
      <c r="G1340" s="828" t="s">
        <v>2452</v>
      </c>
      <c r="H1340" s="828">
        <v>1</v>
      </c>
      <c r="I1340" s="828">
        <v>1</v>
      </c>
      <c r="J1340" s="828"/>
      <c r="K1340" s="829">
        <v>1</v>
      </c>
      <c r="L1340" s="829"/>
      <c r="M1340" s="828">
        <v>0</v>
      </c>
      <c r="N1340" s="828"/>
      <c r="O1340" s="830"/>
      <c r="P1340" s="820">
        <f>Tabla1[[#This Row],[Ejec Real Acumu]]-Tabla1[[#This Row],[Proyec Ejec Acumul]]</f>
        <v>-1</v>
      </c>
      <c r="Q1340" s="820">
        <f>Tabla1[[#This Row],[Ejec Real Mes]]-Tabla1[[#This Row],[Program Entreg Mes]]</f>
        <v>0</v>
      </c>
    </row>
    <row r="1341" spans="1:17">
      <c r="A1341" s="828">
        <v>10</v>
      </c>
      <c r="B1341" s="828" t="s">
        <v>2455</v>
      </c>
      <c r="C1341" s="828" t="s">
        <v>2456</v>
      </c>
      <c r="D1341" s="828" t="s">
        <v>688</v>
      </c>
      <c r="E1341" s="828" t="s">
        <v>2485</v>
      </c>
      <c r="F1341" s="828">
        <v>10</v>
      </c>
      <c r="G1341" s="828" t="s">
        <v>2452</v>
      </c>
      <c r="H1341" s="828">
        <v>2</v>
      </c>
      <c r="I1341" s="828">
        <v>1</v>
      </c>
      <c r="J1341" s="828"/>
      <c r="K1341" s="829">
        <v>0.5</v>
      </c>
      <c r="L1341" s="829"/>
      <c r="M1341" s="828">
        <v>0</v>
      </c>
      <c r="N1341" s="828"/>
      <c r="O1341" s="830"/>
      <c r="P1341" s="820">
        <f>Tabla1[[#This Row],[Ejec Real Acumu]]-Tabla1[[#This Row],[Proyec Ejec Acumul]]</f>
        <v>-1</v>
      </c>
      <c r="Q1341" s="820">
        <f>Tabla1[[#This Row],[Ejec Real Mes]]-Tabla1[[#This Row],[Program Entreg Mes]]</f>
        <v>0</v>
      </c>
    </row>
    <row r="1342" spans="1:17">
      <c r="A1342" s="828">
        <v>11</v>
      </c>
      <c r="B1342" s="828" t="s">
        <v>2455</v>
      </c>
      <c r="C1342" s="828" t="s">
        <v>2456</v>
      </c>
      <c r="D1342" s="828" t="s">
        <v>688</v>
      </c>
      <c r="E1342" s="828" t="s">
        <v>2486</v>
      </c>
      <c r="F1342" s="828">
        <v>10</v>
      </c>
      <c r="G1342" s="828" t="s">
        <v>2452</v>
      </c>
      <c r="H1342" s="828">
        <v>1</v>
      </c>
      <c r="I1342" s="828">
        <v>1</v>
      </c>
      <c r="J1342" s="828"/>
      <c r="K1342" s="829">
        <v>1</v>
      </c>
      <c r="L1342" s="829"/>
      <c r="M1342" s="828">
        <v>0</v>
      </c>
      <c r="N1342" s="828"/>
      <c r="O1342" s="830"/>
      <c r="P1342" s="820">
        <f>Tabla1[[#This Row],[Ejec Real Acumu]]-Tabla1[[#This Row],[Proyec Ejec Acumul]]</f>
        <v>-1</v>
      </c>
      <c r="Q1342" s="820">
        <f>Tabla1[[#This Row],[Ejec Real Mes]]-Tabla1[[#This Row],[Program Entreg Mes]]</f>
        <v>0</v>
      </c>
    </row>
    <row r="1343" spans="1:17">
      <c r="A1343" s="828">
        <v>12</v>
      </c>
      <c r="B1343" s="828" t="s">
        <v>2455</v>
      </c>
      <c r="C1343" s="828" t="s">
        <v>2456</v>
      </c>
      <c r="D1343" s="828" t="s">
        <v>688</v>
      </c>
      <c r="E1343" s="828" t="s">
        <v>2487</v>
      </c>
      <c r="F1343" s="828">
        <v>10</v>
      </c>
      <c r="G1343" s="828" t="s">
        <v>2452</v>
      </c>
      <c r="H1343" s="828">
        <v>1</v>
      </c>
      <c r="I1343" s="828">
        <v>1</v>
      </c>
      <c r="J1343" s="828"/>
      <c r="K1343" s="829">
        <v>1</v>
      </c>
      <c r="L1343" s="829"/>
      <c r="M1343" s="828">
        <v>0</v>
      </c>
      <c r="N1343" s="828"/>
      <c r="O1343" s="830"/>
      <c r="P1343" s="820">
        <f>Tabla1[[#This Row],[Ejec Real Acumu]]-Tabla1[[#This Row],[Proyec Ejec Acumul]]</f>
        <v>-1</v>
      </c>
      <c r="Q1343" s="820">
        <f>Tabla1[[#This Row],[Ejec Real Mes]]-Tabla1[[#This Row],[Program Entreg Mes]]</f>
        <v>0</v>
      </c>
    </row>
    <row r="1344" spans="1:17">
      <c r="A1344" s="828">
        <v>13</v>
      </c>
      <c r="B1344" s="828" t="s">
        <v>2455</v>
      </c>
      <c r="C1344" s="828" t="s">
        <v>2456</v>
      </c>
      <c r="D1344" s="828" t="s">
        <v>688</v>
      </c>
      <c r="E1344" s="828" t="s">
        <v>2488</v>
      </c>
      <c r="F1344" s="828">
        <v>10</v>
      </c>
      <c r="G1344" s="828" t="s">
        <v>2452</v>
      </c>
      <c r="H1344" s="828">
        <v>1</v>
      </c>
      <c r="I1344" s="828">
        <v>1</v>
      </c>
      <c r="J1344" s="828"/>
      <c r="K1344" s="829">
        <v>1</v>
      </c>
      <c r="L1344" s="829"/>
      <c r="M1344" s="828">
        <v>0</v>
      </c>
      <c r="N1344" s="828"/>
      <c r="O1344" s="830"/>
      <c r="P1344" s="820">
        <f>Tabla1[[#This Row],[Ejec Real Acumu]]-Tabla1[[#This Row],[Proyec Ejec Acumul]]</f>
        <v>-1</v>
      </c>
      <c r="Q1344" s="820">
        <f>Tabla1[[#This Row],[Ejec Real Mes]]-Tabla1[[#This Row],[Program Entreg Mes]]</f>
        <v>0</v>
      </c>
    </row>
    <row r="1345" spans="1:17">
      <c r="A1345" s="828">
        <v>14</v>
      </c>
      <c r="B1345" s="828" t="s">
        <v>2455</v>
      </c>
      <c r="C1345" s="828" t="s">
        <v>2456</v>
      </c>
      <c r="D1345" s="828" t="s">
        <v>688</v>
      </c>
      <c r="E1345" s="828" t="s">
        <v>2489</v>
      </c>
      <c r="F1345" s="828">
        <v>10</v>
      </c>
      <c r="G1345" s="828" t="s">
        <v>2452</v>
      </c>
      <c r="H1345" s="828">
        <v>1</v>
      </c>
      <c r="I1345" s="828">
        <v>1</v>
      </c>
      <c r="J1345" s="828"/>
      <c r="K1345" s="829">
        <v>1</v>
      </c>
      <c r="L1345" s="829"/>
      <c r="M1345" s="828">
        <v>0</v>
      </c>
      <c r="N1345" s="828"/>
      <c r="O1345" s="830"/>
      <c r="P1345" s="820">
        <f>Tabla1[[#This Row],[Ejec Real Acumu]]-Tabla1[[#This Row],[Proyec Ejec Acumul]]</f>
        <v>-1</v>
      </c>
      <c r="Q1345" s="820">
        <f>Tabla1[[#This Row],[Ejec Real Mes]]-Tabla1[[#This Row],[Program Entreg Mes]]</f>
        <v>0</v>
      </c>
    </row>
    <row r="1346" spans="1:17">
      <c r="A1346" s="828">
        <v>15</v>
      </c>
      <c r="B1346" s="828" t="s">
        <v>2455</v>
      </c>
      <c r="C1346" s="828" t="s">
        <v>2456</v>
      </c>
      <c r="D1346" s="828" t="s">
        <v>688</v>
      </c>
      <c r="E1346" s="828" t="s">
        <v>2490</v>
      </c>
      <c r="F1346" s="828">
        <v>10</v>
      </c>
      <c r="G1346" s="828" t="s">
        <v>2452</v>
      </c>
      <c r="H1346" s="828">
        <v>1</v>
      </c>
      <c r="I1346" s="828">
        <v>1</v>
      </c>
      <c r="J1346" s="828"/>
      <c r="K1346" s="829">
        <v>1</v>
      </c>
      <c r="L1346" s="829"/>
      <c r="M1346" s="828">
        <v>0</v>
      </c>
      <c r="N1346" s="828"/>
      <c r="O1346" s="830"/>
      <c r="P1346" s="820">
        <f>Tabla1[[#This Row],[Ejec Real Acumu]]-Tabla1[[#This Row],[Proyec Ejec Acumul]]</f>
        <v>-1</v>
      </c>
      <c r="Q1346" s="820">
        <f>Tabla1[[#This Row],[Ejec Real Mes]]-Tabla1[[#This Row],[Program Entreg Mes]]</f>
        <v>0</v>
      </c>
    </row>
    <row r="1347" spans="1:17">
      <c r="A1347" s="828">
        <v>16</v>
      </c>
      <c r="B1347" s="828" t="s">
        <v>2455</v>
      </c>
      <c r="C1347" s="828" t="s">
        <v>2456</v>
      </c>
      <c r="D1347" s="828" t="s">
        <v>688</v>
      </c>
      <c r="E1347" s="828" t="s">
        <v>2491</v>
      </c>
      <c r="F1347" s="828">
        <v>10</v>
      </c>
      <c r="G1347" s="828" t="s">
        <v>2452</v>
      </c>
      <c r="H1347" s="828">
        <v>2</v>
      </c>
      <c r="I1347" s="828">
        <v>2</v>
      </c>
      <c r="J1347" s="828"/>
      <c r="K1347" s="829">
        <v>1</v>
      </c>
      <c r="L1347" s="829"/>
      <c r="M1347" s="828">
        <v>1</v>
      </c>
      <c r="N1347" s="828"/>
      <c r="O1347" s="830"/>
      <c r="P1347" s="820">
        <f>Tabla1[[#This Row],[Ejec Real Acumu]]-Tabla1[[#This Row],[Proyec Ejec Acumul]]</f>
        <v>-2</v>
      </c>
      <c r="Q1347" s="820">
        <f>Tabla1[[#This Row],[Ejec Real Mes]]-Tabla1[[#This Row],[Program Entreg Mes]]</f>
        <v>-1</v>
      </c>
    </row>
    <row r="1348" spans="1:17">
      <c r="A1348" s="828">
        <v>17</v>
      </c>
      <c r="B1348" s="828" t="s">
        <v>2455</v>
      </c>
      <c r="C1348" s="828" t="s">
        <v>2456</v>
      </c>
      <c r="D1348" s="828" t="s">
        <v>688</v>
      </c>
      <c r="E1348" s="828" t="s">
        <v>2492</v>
      </c>
      <c r="F1348" s="828">
        <v>10</v>
      </c>
      <c r="G1348" s="828" t="s">
        <v>2452</v>
      </c>
      <c r="H1348" s="828">
        <v>1</v>
      </c>
      <c r="I1348" s="828">
        <v>0</v>
      </c>
      <c r="J1348" s="828"/>
      <c r="K1348" s="829">
        <v>0</v>
      </c>
      <c r="L1348" s="829"/>
      <c r="M1348" s="828">
        <v>0</v>
      </c>
      <c r="N1348" s="828"/>
      <c r="O1348" s="830"/>
      <c r="P1348" s="820">
        <f>Tabla1[[#This Row],[Ejec Real Acumu]]-Tabla1[[#This Row],[Proyec Ejec Acumul]]</f>
        <v>0</v>
      </c>
      <c r="Q1348" s="820">
        <f>Tabla1[[#This Row],[Ejec Real Mes]]-Tabla1[[#This Row],[Program Entreg Mes]]</f>
        <v>0</v>
      </c>
    </row>
    <row r="1349" spans="1:17">
      <c r="A1349" s="828">
        <v>1</v>
      </c>
      <c r="B1349" s="828" t="s">
        <v>2455</v>
      </c>
      <c r="C1349" s="828" t="s">
        <v>2456</v>
      </c>
      <c r="D1349" s="828" t="s">
        <v>688</v>
      </c>
      <c r="E1349" s="828" t="s">
        <v>2476</v>
      </c>
      <c r="F1349" s="828">
        <v>11</v>
      </c>
      <c r="G1349" s="828" t="s">
        <v>2453</v>
      </c>
      <c r="H1349" s="828">
        <v>1</v>
      </c>
      <c r="I1349" s="828">
        <v>1</v>
      </c>
      <c r="J1349" s="828"/>
      <c r="K1349" s="829">
        <v>1</v>
      </c>
      <c r="L1349" s="829"/>
      <c r="M1349" s="828">
        <v>0</v>
      </c>
      <c r="N1349" s="828"/>
      <c r="O1349" s="830"/>
      <c r="P1349" s="820">
        <f>Tabla1[[#This Row],[Ejec Real Acumu]]-Tabla1[[#This Row],[Proyec Ejec Acumul]]</f>
        <v>-1</v>
      </c>
      <c r="Q1349" s="820">
        <f>Tabla1[[#This Row],[Ejec Real Mes]]-Tabla1[[#This Row],[Program Entreg Mes]]</f>
        <v>0</v>
      </c>
    </row>
    <row r="1350" spans="1:17">
      <c r="A1350" s="828">
        <v>2</v>
      </c>
      <c r="B1350" s="828" t="s">
        <v>2455</v>
      </c>
      <c r="C1350" s="828" t="s">
        <v>2456</v>
      </c>
      <c r="D1350" s="828" t="s">
        <v>688</v>
      </c>
      <c r="E1350" s="828" t="s">
        <v>2477</v>
      </c>
      <c r="F1350" s="828">
        <v>11</v>
      </c>
      <c r="G1350" s="828" t="s">
        <v>2453</v>
      </c>
      <c r="H1350" s="828">
        <v>4</v>
      </c>
      <c r="I1350" s="828">
        <v>3</v>
      </c>
      <c r="J1350" s="828"/>
      <c r="K1350" s="829">
        <v>0.75</v>
      </c>
      <c r="L1350" s="829"/>
      <c r="M1350" s="828">
        <v>0</v>
      </c>
      <c r="N1350" s="828"/>
      <c r="O1350" s="830"/>
      <c r="P1350" s="820">
        <f>Tabla1[[#This Row],[Ejec Real Acumu]]-Tabla1[[#This Row],[Proyec Ejec Acumul]]</f>
        <v>-3</v>
      </c>
      <c r="Q1350" s="820">
        <f>Tabla1[[#This Row],[Ejec Real Mes]]-Tabla1[[#This Row],[Program Entreg Mes]]</f>
        <v>0</v>
      </c>
    </row>
    <row r="1351" spans="1:17">
      <c r="A1351" s="828">
        <v>3</v>
      </c>
      <c r="B1351" s="828" t="s">
        <v>2455</v>
      </c>
      <c r="C1351" s="828" t="s">
        <v>2456</v>
      </c>
      <c r="D1351" s="828" t="s">
        <v>688</v>
      </c>
      <c r="E1351" s="828" t="s">
        <v>2478</v>
      </c>
      <c r="F1351" s="828">
        <v>11</v>
      </c>
      <c r="G1351" s="828" t="s">
        <v>2453</v>
      </c>
      <c r="H1351" s="828">
        <v>1</v>
      </c>
      <c r="I1351" s="828">
        <v>1</v>
      </c>
      <c r="J1351" s="828"/>
      <c r="K1351" s="829">
        <v>1</v>
      </c>
      <c r="L1351" s="829"/>
      <c r="M1351" s="828">
        <v>0</v>
      </c>
      <c r="N1351" s="828"/>
      <c r="O1351" s="830"/>
      <c r="P1351" s="820">
        <f>Tabla1[[#This Row],[Ejec Real Acumu]]-Tabla1[[#This Row],[Proyec Ejec Acumul]]</f>
        <v>-1</v>
      </c>
      <c r="Q1351" s="820">
        <f>Tabla1[[#This Row],[Ejec Real Mes]]-Tabla1[[#This Row],[Program Entreg Mes]]</f>
        <v>0</v>
      </c>
    </row>
    <row r="1352" spans="1:17">
      <c r="A1352" s="828">
        <v>4</v>
      </c>
      <c r="B1352" s="828" t="s">
        <v>2455</v>
      </c>
      <c r="C1352" s="828" t="s">
        <v>2456</v>
      </c>
      <c r="D1352" s="828" t="s">
        <v>688</v>
      </c>
      <c r="E1352" s="828" t="s">
        <v>2479</v>
      </c>
      <c r="F1352" s="828">
        <v>11</v>
      </c>
      <c r="G1352" s="828" t="s">
        <v>2453</v>
      </c>
      <c r="H1352" s="828">
        <v>4</v>
      </c>
      <c r="I1352" s="828">
        <v>4</v>
      </c>
      <c r="J1352" s="828"/>
      <c r="K1352" s="829">
        <v>1</v>
      </c>
      <c r="L1352" s="829"/>
      <c r="M1352" s="828">
        <v>2</v>
      </c>
      <c r="N1352" s="828"/>
      <c r="O1352" s="830"/>
      <c r="P1352" s="820">
        <f>Tabla1[[#This Row],[Ejec Real Acumu]]-Tabla1[[#This Row],[Proyec Ejec Acumul]]</f>
        <v>-4</v>
      </c>
      <c r="Q1352" s="820">
        <f>Tabla1[[#This Row],[Ejec Real Mes]]-Tabla1[[#This Row],[Program Entreg Mes]]</f>
        <v>-2</v>
      </c>
    </row>
    <row r="1353" spans="1:17">
      <c r="A1353" s="828">
        <v>5</v>
      </c>
      <c r="B1353" s="828" t="s">
        <v>2455</v>
      </c>
      <c r="C1353" s="828" t="s">
        <v>2456</v>
      </c>
      <c r="D1353" s="828" t="s">
        <v>688</v>
      </c>
      <c r="E1353" s="828" t="s">
        <v>2480</v>
      </c>
      <c r="F1353" s="828">
        <v>11</v>
      </c>
      <c r="G1353" s="828" t="s">
        <v>2453</v>
      </c>
      <c r="H1353" s="828">
        <v>1</v>
      </c>
      <c r="I1353" s="828">
        <v>1</v>
      </c>
      <c r="J1353" s="828"/>
      <c r="K1353" s="829">
        <v>1</v>
      </c>
      <c r="L1353" s="829"/>
      <c r="M1353" s="828">
        <v>0</v>
      </c>
      <c r="N1353" s="828"/>
      <c r="O1353" s="830"/>
      <c r="P1353" s="820">
        <f>Tabla1[[#This Row],[Ejec Real Acumu]]-Tabla1[[#This Row],[Proyec Ejec Acumul]]</f>
        <v>-1</v>
      </c>
      <c r="Q1353" s="820">
        <f>Tabla1[[#This Row],[Ejec Real Mes]]-Tabla1[[#This Row],[Program Entreg Mes]]</f>
        <v>0</v>
      </c>
    </row>
    <row r="1354" spans="1:17">
      <c r="A1354" s="828">
        <v>6</v>
      </c>
      <c r="B1354" s="828" t="s">
        <v>2455</v>
      </c>
      <c r="C1354" s="828" t="s">
        <v>2456</v>
      </c>
      <c r="D1354" s="828" t="s">
        <v>688</v>
      </c>
      <c r="E1354" s="828" t="s">
        <v>2481</v>
      </c>
      <c r="F1354" s="828">
        <v>11</v>
      </c>
      <c r="G1354" s="828" t="s">
        <v>2453</v>
      </c>
      <c r="H1354" s="828">
        <v>1</v>
      </c>
      <c r="I1354" s="828">
        <v>1</v>
      </c>
      <c r="J1354" s="828"/>
      <c r="K1354" s="829">
        <v>1</v>
      </c>
      <c r="L1354" s="829"/>
      <c r="M1354" s="828">
        <v>0</v>
      </c>
      <c r="N1354" s="828"/>
      <c r="O1354" s="830"/>
      <c r="P1354" s="820">
        <f>Tabla1[[#This Row],[Ejec Real Acumu]]-Tabla1[[#This Row],[Proyec Ejec Acumul]]</f>
        <v>-1</v>
      </c>
      <c r="Q1354" s="820">
        <f>Tabla1[[#This Row],[Ejec Real Mes]]-Tabla1[[#This Row],[Program Entreg Mes]]</f>
        <v>0</v>
      </c>
    </row>
    <row r="1355" spans="1:17">
      <c r="A1355" s="828">
        <v>7</v>
      </c>
      <c r="B1355" s="828" t="s">
        <v>2455</v>
      </c>
      <c r="C1355" s="828" t="s">
        <v>2456</v>
      </c>
      <c r="D1355" s="828" t="s">
        <v>688</v>
      </c>
      <c r="E1355" s="828" t="s">
        <v>2482</v>
      </c>
      <c r="F1355" s="828">
        <v>11</v>
      </c>
      <c r="G1355" s="828" t="s">
        <v>2453</v>
      </c>
      <c r="H1355" s="828">
        <v>1</v>
      </c>
      <c r="I1355" s="828">
        <v>1</v>
      </c>
      <c r="J1355" s="828"/>
      <c r="K1355" s="829">
        <v>1</v>
      </c>
      <c r="L1355" s="829"/>
      <c r="M1355" s="828">
        <v>0</v>
      </c>
      <c r="N1355" s="828"/>
      <c r="O1355" s="830"/>
      <c r="P1355" s="820">
        <f>Tabla1[[#This Row],[Ejec Real Acumu]]-Tabla1[[#This Row],[Proyec Ejec Acumul]]</f>
        <v>-1</v>
      </c>
      <c r="Q1355" s="820">
        <f>Tabla1[[#This Row],[Ejec Real Mes]]-Tabla1[[#This Row],[Program Entreg Mes]]</f>
        <v>0</v>
      </c>
    </row>
    <row r="1356" spans="1:17">
      <c r="A1356" s="828">
        <v>8</v>
      </c>
      <c r="B1356" s="828" t="s">
        <v>2455</v>
      </c>
      <c r="C1356" s="828" t="s">
        <v>2456</v>
      </c>
      <c r="D1356" s="828" t="s">
        <v>688</v>
      </c>
      <c r="E1356" s="828" t="s">
        <v>2483</v>
      </c>
      <c r="F1356" s="828">
        <v>11</v>
      </c>
      <c r="G1356" s="828" t="s">
        <v>2453</v>
      </c>
      <c r="H1356" s="828">
        <v>1</v>
      </c>
      <c r="I1356" s="828">
        <v>1</v>
      </c>
      <c r="J1356" s="828"/>
      <c r="K1356" s="829">
        <v>1</v>
      </c>
      <c r="L1356" s="829"/>
      <c r="M1356" s="828">
        <v>0</v>
      </c>
      <c r="N1356" s="828"/>
      <c r="O1356" s="830"/>
      <c r="P1356" s="820">
        <f>Tabla1[[#This Row],[Ejec Real Acumu]]-Tabla1[[#This Row],[Proyec Ejec Acumul]]</f>
        <v>-1</v>
      </c>
      <c r="Q1356" s="820">
        <f>Tabla1[[#This Row],[Ejec Real Mes]]-Tabla1[[#This Row],[Program Entreg Mes]]</f>
        <v>0</v>
      </c>
    </row>
    <row r="1357" spans="1:17">
      <c r="A1357" s="828">
        <v>9</v>
      </c>
      <c r="B1357" s="828" t="s">
        <v>2455</v>
      </c>
      <c r="C1357" s="828" t="s">
        <v>2456</v>
      </c>
      <c r="D1357" s="828" t="s">
        <v>688</v>
      </c>
      <c r="E1357" s="828" t="s">
        <v>2484</v>
      </c>
      <c r="F1357" s="828">
        <v>11</v>
      </c>
      <c r="G1357" s="828" t="s">
        <v>2453</v>
      </c>
      <c r="H1357" s="828">
        <v>1</v>
      </c>
      <c r="I1357" s="828">
        <v>1</v>
      </c>
      <c r="J1357" s="828"/>
      <c r="K1357" s="829">
        <v>1</v>
      </c>
      <c r="L1357" s="829"/>
      <c r="M1357" s="828">
        <v>0</v>
      </c>
      <c r="N1357" s="828"/>
      <c r="O1357" s="830"/>
      <c r="P1357" s="820">
        <f>Tabla1[[#This Row],[Ejec Real Acumu]]-Tabla1[[#This Row],[Proyec Ejec Acumul]]</f>
        <v>-1</v>
      </c>
      <c r="Q1357" s="820">
        <f>Tabla1[[#This Row],[Ejec Real Mes]]-Tabla1[[#This Row],[Program Entreg Mes]]</f>
        <v>0</v>
      </c>
    </row>
    <row r="1358" spans="1:17">
      <c r="A1358" s="828">
        <v>10</v>
      </c>
      <c r="B1358" s="828" t="s">
        <v>2455</v>
      </c>
      <c r="C1358" s="828" t="s">
        <v>2456</v>
      </c>
      <c r="D1358" s="828" t="s">
        <v>688</v>
      </c>
      <c r="E1358" s="828" t="s">
        <v>2485</v>
      </c>
      <c r="F1358" s="828">
        <v>11</v>
      </c>
      <c r="G1358" s="828" t="s">
        <v>2453</v>
      </c>
      <c r="H1358" s="828">
        <v>2</v>
      </c>
      <c r="I1358" s="828">
        <v>1</v>
      </c>
      <c r="J1358" s="828"/>
      <c r="K1358" s="829">
        <v>0.5</v>
      </c>
      <c r="L1358" s="829"/>
      <c r="M1358" s="828">
        <v>0</v>
      </c>
      <c r="N1358" s="828"/>
      <c r="O1358" s="830"/>
      <c r="P1358" s="820">
        <f>Tabla1[[#This Row],[Ejec Real Acumu]]-Tabla1[[#This Row],[Proyec Ejec Acumul]]</f>
        <v>-1</v>
      </c>
      <c r="Q1358" s="820">
        <f>Tabla1[[#This Row],[Ejec Real Mes]]-Tabla1[[#This Row],[Program Entreg Mes]]</f>
        <v>0</v>
      </c>
    </row>
    <row r="1359" spans="1:17">
      <c r="A1359" s="828">
        <v>11</v>
      </c>
      <c r="B1359" s="828" t="s">
        <v>2455</v>
      </c>
      <c r="C1359" s="828" t="s">
        <v>2456</v>
      </c>
      <c r="D1359" s="828" t="s">
        <v>688</v>
      </c>
      <c r="E1359" s="828" t="s">
        <v>2486</v>
      </c>
      <c r="F1359" s="828">
        <v>11</v>
      </c>
      <c r="G1359" s="828" t="s">
        <v>2453</v>
      </c>
      <c r="H1359" s="828">
        <v>1</v>
      </c>
      <c r="I1359" s="828">
        <v>1</v>
      </c>
      <c r="J1359" s="828"/>
      <c r="K1359" s="829">
        <v>1</v>
      </c>
      <c r="L1359" s="829"/>
      <c r="M1359" s="828">
        <v>0</v>
      </c>
      <c r="N1359" s="828"/>
      <c r="O1359" s="830"/>
      <c r="P1359" s="820">
        <f>Tabla1[[#This Row],[Ejec Real Acumu]]-Tabla1[[#This Row],[Proyec Ejec Acumul]]</f>
        <v>-1</v>
      </c>
      <c r="Q1359" s="820">
        <f>Tabla1[[#This Row],[Ejec Real Mes]]-Tabla1[[#This Row],[Program Entreg Mes]]</f>
        <v>0</v>
      </c>
    </row>
    <row r="1360" spans="1:17">
      <c r="A1360" s="828">
        <v>12</v>
      </c>
      <c r="B1360" s="828" t="s">
        <v>2455</v>
      </c>
      <c r="C1360" s="828" t="s">
        <v>2456</v>
      </c>
      <c r="D1360" s="828" t="s">
        <v>688</v>
      </c>
      <c r="E1360" s="828" t="s">
        <v>2487</v>
      </c>
      <c r="F1360" s="828">
        <v>11</v>
      </c>
      <c r="G1360" s="828" t="s">
        <v>2453</v>
      </c>
      <c r="H1360" s="828">
        <v>1</v>
      </c>
      <c r="I1360" s="828">
        <v>1</v>
      </c>
      <c r="J1360" s="828"/>
      <c r="K1360" s="829">
        <v>1</v>
      </c>
      <c r="L1360" s="829"/>
      <c r="M1360" s="828">
        <v>0</v>
      </c>
      <c r="N1360" s="828"/>
      <c r="O1360" s="830"/>
      <c r="P1360" s="820">
        <f>Tabla1[[#This Row],[Ejec Real Acumu]]-Tabla1[[#This Row],[Proyec Ejec Acumul]]</f>
        <v>-1</v>
      </c>
      <c r="Q1360" s="820">
        <f>Tabla1[[#This Row],[Ejec Real Mes]]-Tabla1[[#This Row],[Program Entreg Mes]]</f>
        <v>0</v>
      </c>
    </row>
    <row r="1361" spans="1:17">
      <c r="A1361" s="828">
        <v>13</v>
      </c>
      <c r="B1361" s="828" t="s">
        <v>2455</v>
      </c>
      <c r="C1361" s="828" t="s">
        <v>2456</v>
      </c>
      <c r="D1361" s="828" t="s">
        <v>688</v>
      </c>
      <c r="E1361" s="828" t="s">
        <v>2488</v>
      </c>
      <c r="F1361" s="828">
        <v>11</v>
      </c>
      <c r="G1361" s="828" t="s">
        <v>2453</v>
      </c>
      <c r="H1361" s="828">
        <v>1</v>
      </c>
      <c r="I1361" s="828">
        <v>1</v>
      </c>
      <c r="J1361" s="828"/>
      <c r="K1361" s="829">
        <v>1</v>
      </c>
      <c r="L1361" s="829"/>
      <c r="M1361" s="828">
        <v>0</v>
      </c>
      <c r="N1361" s="828"/>
      <c r="O1361" s="830"/>
      <c r="P1361" s="820">
        <f>Tabla1[[#This Row],[Ejec Real Acumu]]-Tabla1[[#This Row],[Proyec Ejec Acumul]]</f>
        <v>-1</v>
      </c>
      <c r="Q1361" s="820">
        <f>Tabla1[[#This Row],[Ejec Real Mes]]-Tabla1[[#This Row],[Program Entreg Mes]]</f>
        <v>0</v>
      </c>
    </row>
    <row r="1362" spans="1:17">
      <c r="A1362" s="828">
        <v>14</v>
      </c>
      <c r="B1362" s="828" t="s">
        <v>2455</v>
      </c>
      <c r="C1362" s="828" t="s">
        <v>2456</v>
      </c>
      <c r="D1362" s="828" t="s">
        <v>688</v>
      </c>
      <c r="E1362" s="828" t="s">
        <v>2489</v>
      </c>
      <c r="F1362" s="828">
        <v>11</v>
      </c>
      <c r="G1362" s="828" t="s">
        <v>2453</v>
      </c>
      <c r="H1362" s="828">
        <v>1</v>
      </c>
      <c r="I1362" s="828">
        <v>1</v>
      </c>
      <c r="J1362" s="828"/>
      <c r="K1362" s="829">
        <v>1</v>
      </c>
      <c r="L1362" s="829"/>
      <c r="M1362" s="828">
        <v>0</v>
      </c>
      <c r="N1362" s="828"/>
      <c r="O1362" s="830"/>
      <c r="P1362" s="820">
        <f>Tabla1[[#This Row],[Ejec Real Acumu]]-Tabla1[[#This Row],[Proyec Ejec Acumul]]</f>
        <v>-1</v>
      </c>
      <c r="Q1362" s="820">
        <f>Tabla1[[#This Row],[Ejec Real Mes]]-Tabla1[[#This Row],[Program Entreg Mes]]</f>
        <v>0</v>
      </c>
    </row>
    <row r="1363" spans="1:17">
      <c r="A1363" s="828">
        <v>15</v>
      </c>
      <c r="B1363" s="828" t="s">
        <v>2455</v>
      </c>
      <c r="C1363" s="828" t="s">
        <v>2456</v>
      </c>
      <c r="D1363" s="828" t="s">
        <v>688</v>
      </c>
      <c r="E1363" s="828" t="s">
        <v>2490</v>
      </c>
      <c r="F1363" s="828">
        <v>11</v>
      </c>
      <c r="G1363" s="828" t="s">
        <v>2453</v>
      </c>
      <c r="H1363" s="828">
        <v>1</v>
      </c>
      <c r="I1363" s="828">
        <v>1</v>
      </c>
      <c r="J1363" s="828"/>
      <c r="K1363" s="829">
        <v>1</v>
      </c>
      <c r="L1363" s="829"/>
      <c r="M1363" s="828">
        <v>0</v>
      </c>
      <c r="N1363" s="828"/>
      <c r="O1363" s="830"/>
      <c r="P1363" s="820">
        <f>Tabla1[[#This Row],[Ejec Real Acumu]]-Tabla1[[#This Row],[Proyec Ejec Acumul]]</f>
        <v>-1</v>
      </c>
      <c r="Q1363" s="820">
        <f>Tabla1[[#This Row],[Ejec Real Mes]]-Tabla1[[#This Row],[Program Entreg Mes]]</f>
        <v>0</v>
      </c>
    </row>
    <row r="1364" spans="1:17">
      <c r="A1364" s="828">
        <v>16</v>
      </c>
      <c r="B1364" s="828" t="s">
        <v>2455</v>
      </c>
      <c r="C1364" s="828" t="s">
        <v>2456</v>
      </c>
      <c r="D1364" s="828" t="s">
        <v>688</v>
      </c>
      <c r="E1364" s="828" t="s">
        <v>2491</v>
      </c>
      <c r="F1364" s="828">
        <v>11</v>
      </c>
      <c r="G1364" s="828" t="s">
        <v>2453</v>
      </c>
      <c r="H1364" s="828">
        <v>2</v>
      </c>
      <c r="I1364" s="828">
        <v>2</v>
      </c>
      <c r="J1364" s="828"/>
      <c r="K1364" s="829">
        <v>1</v>
      </c>
      <c r="L1364" s="829"/>
      <c r="M1364" s="828">
        <v>0</v>
      </c>
      <c r="N1364" s="828"/>
      <c r="O1364" s="830"/>
      <c r="P1364" s="820">
        <f>Tabla1[[#This Row],[Ejec Real Acumu]]-Tabla1[[#This Row],[Proyec Ejec Acumul]]</f>
        <v>-2</v>
      </c>
      <c r="Q1364" s="820">
        <f>Tabla1[[#This Row],[Ejec Real Mes]]-Tabla1[[#This Row],[Program Entreg Mes]]</f>
        <v>0</v>
      </c>
    </row>
    <row r="1365" spans="1:17">
      <c r="A1365" s="828">
        <v>17</v>
      </c>
      <c r="B1365" s="828" t="s">
        <v>2455</v>
      </c>
      <c r="C1365" s="828" t="s">
        <v>2456</v>
      </c>
      <c r="D1365" s="828" t="s">
        <v>688</v>
      </c>
      <c r="E1365" s="828" t="s">
        <v>2492</v>
      </c>
      <c r="F1365" s="828">
        <v>11</v>
      </c>
      <c r="G1365" s="828" t="s">
        <v>2453</v>
      </c>
      <c r="H1365" s="828">
        <v>1</v>
      </c>
      <c r="I1365" s="828">
        <v>0</v>
      </c>
      <c r="J1365" s="828"/>
      <c r="K1365" s="829">
        <v>0</v>
      </c>
      <c r="L1365" s="829"/>
      <c r="M1365" s="828">
        <v>0</v>
      </c>
      <c r="N1365" s="828"/>
      <c r="O1365" s="830"/>
      <c r="P1365" s="820">
        <f>Tabla1[[#This Row],[Ejec Real Acumu]]-Tabla1[[#This Row],[Proyec Ejec Acumul]]</f>
        <v>0</v>
      </c>
      <c r="Q1365" s="820">
        <f>Tabla1[[#This Row],[Ejec Real Mes]]-Tabla1[[#This Row],[Program Entreg Mes]]</f>
        <v>0</v>
      </c>
    </row>
    <row r="1366" spans="1:17">
      <c r="A1366" s="828">
        <v>1</v>
      </c>
      <c r="B1366" s="828" t="s">
        <v>2455</v>
      </c>
      <c r="C1366" s="828" t="s">
        <v>2456</v>
      </c>
      <c r="D1366" s="828" t="s">
        <v>688</v>
      </c>
      <c r="E1366" s="828" t="s">
        <v>2476</v>
      </c>
      <c r="F1366" s="828">
        <v>12</v>
      </c>
      <c r="G1366" s="828" t="s">
        <v>2454</v>
      </c>
      <c r="H1366" s="828">
        <v>1</v>
      </c>
      <c r="I1366" s="828">
        <v>1</v>
      </c>
      <c r="J1366" s="828"/>
      <c r="K1366" s="829">
        <v>1</v>
      </c>
      <c r="L1366" s="829"/>
      <c r="M1366" s="828">
        <v>0</v>
      </c>
      <c r="N1366" s="828"/>
      <c r="O1366" s="830"/>
      <c r="P1366" s="820">
        <f>Tabla1[[#This Row],[Ejec Real Acumu]]-Tabla1[[#This Row],[Proyec Ejec Acumul]]</f>
        <v>-1</v>
      </c>
      <c r="Q1366" s="820">
        <f>Tabla1[[#This Row],[Ejec Real Mes]]-Tabla1[[#This Row],[Program Entreg Mes]]</f>
        <v>0</v>
      </c>
    </row>
    <row r="1367" spans="1:17">
      <c r="A1367" s="828">
        <v>2</v>
      </c>
      <c r="B1367" s="828" t="s">
        <v>2455</v>
      </c>
      <c r="C1367" s="828" t="s">
        <v>2456</v>
      </c>
      <c r="D1367" s="828" t="s">
        <v>688</v>
      </c>
      <c r="E1367" s="828" t="s">
        <v>2477</v>
      </c>
      <c r="F1367" s="828">
        <v>12</v>
      </c>
      <c r="G1367" s="828" t="s">
        <v>2454</v>
      </c>
      <c r="H1367" s="828">
        <v>4</v>
      </c>
      <c r="I1367" s="828">
        <v>4</v>
      </c>
      <c r="J1367" s="828"/>
      <c r="K1367" s="829">
        <v>1</v>
      </c>
      <c r="L1367" s="829"/>
      <c r="M1367" s="828">
        <v>1</v>
      </c>
      <c r="N1367" s="828"/>
      <c r="O1367" s="830"/>
      <c r="P1367" s="820">
        <f>Tabla1[[#This Row],[Ejec Real Acumu]]-Tabla1[[#This Row],[Proyec Ejec Acumul]]</f>
        <v>-4</v>
      </c>
      <c r="Q1367" s="820">
        <f>Tabla1[[#This Row],[Ejec Real Mes]]-Tabla1[[#This Row],[Program Entreg Mes]]</f>
        <v>-1</v>
      </c>
    </row>
    <row r="1368" spans="1:17">
      <c r="A1368" s="828">
        <v>3</v>
      </c>
      <c r="B1368" s="828" t="s">
        <v>2455</v>
      </c>
      <c r="C1368" s="828" t="s">
        <v>2456</v>
      </c>
      <c r="D1368" s="828" t="s">
        <v>688</v>
      </c>
      <c r="E1368" s="828" t="s">
        <v>2478</v>
      </c>
      <c r="F1368" s="828">
        <v>12</v>
      </c>
      <c r="G1368" s="828" t="s">
        <v>2454</v>
      </c>
      <c r="H1368" s="828">
        <v>1</v>
      </c>
      <c r="I1368" s="828">
        <v>1</v>
      </c>
      <c r="J1368" s="828"/>
      <c r="K1368" s="829">
        <v>1</v>
      </c>
      <c r="L1368" s="829"/>
      <c r="M1368" s="828">
        <v>0</v>
      </c>
      <c r="N1368" s="828"/>
      <c r="O1368" s="830"/>
      <c r="P1368" s="820">
        <f>Tabla1[[#This Row],[Ejec Real Acumu]]-Tabla1[[#This Row],[Proyec Ejec Acumul]]</f>
        <v>-1</v>
      </c>
      <c r="Q1368" s="820">
        <f>Tabla1[[#This Row],[Ejec Real Mes]]-Tabla1[[#This Row],[Program Entreg Mes]]</f>
        <v>0</v>
      </c>
    </row>
    <row r="1369" spans="1:17">
      <c r="A1369" s="828">
        <v>4</v>
      </c>
      <c r="B1369" s="828" t="s">
        <v>2455</v>
      </c>
      <c r="C1369" s="828" t="s">
        <v>2456</v>
      </c>
      <c r="D1369" s="828" t="s">
        <v>688</v>
      </c>
      <c r="E1369" s="828" t="s">
        <v>2479</v>
      </c>
      <c r="F1369" s="828">
        <v>12</v>
      </c>
      <c r="G1369" s="828" t="s">
        <v>2454</v>
      </c>
      <c r="H1369" s="828">
        <v>4</v>
      </c>
      <c r="I1369" s="828">
        <v>4</v>
      </c>
      <c r="J1369" s="828"/>
      <c r="K1369" s="829">
        <v>1</v>
      </c>
      <c r="L1369" s="829"/>
      <c r="M1369" s="828">
        <v>0</v>
      </c>
      <c r="N1369" s="828"/>
      <c r="O1369" s="830"/>
      <c r="P1369" s="820">
        <f>Tabla1[[#This Row],[Ejec Real Acumu]]-Tabla1[[#This Row],[Proyec Ejec Acumul]]</f>
        <v>-4</v>
      </c>
      <c r="Q1369" s="820">
        <f>Tabla1[[#This Row],[Ejec Real Mes]]-Tabla1[[#This Row],[Program Entreg Mes]]</f>
        <v>0</v>
      </c>
    </row>
    <row r="1370" spans="1:17">
      <c r="A1370" s="828">
        <v>5</v>
      </c>
      <c r="B1370" s="828" t="s">
        <v>2455</v>
      </c>
      <c r="C1370" s="828" t="s">
        <v>2456</v>
      </c>
      <c r="D1370" s="828" t="s">
        <v>688</v>
      </c>
      <c r="E1370" s="828" t="s">
        <v>2480</v>
      </c>
      <c r="F1370" s="828">
        <v>12</v>
      </c>
      <c r="G1370" s="828" t="s">
        <v>2454</v>
      </c>
      <c r="H1370" s="828">
        <v>1</v>
      </c>
      <c r="I1370" s="828">
        <v>1</v>
      </c>
      <c r="J1370" s="828"/>
      <c r="K1370" s="829">
        <v>1</v>
      </c>
      <c r="L1370" s="829"/>
      <c r="M1370" s="828">
        <v>0</v>
      </c>
      <c r="N1370" s="828"/>
      <c r="O1370" s="830"/>
      <c r="P1370" s="820">
        <f>Tabla1[[#This Row],[Ejec Real Acumu]]-Tabla1[[#This Row],[Proyec Ejec Acumul]]</f>
        <v>-1</v>
      </c>
      <c r="Q1370" s="820">
        <f>Tabla1[[#This Row],[Ejec Real Mes]]-Tabla1[[#This Row],[Program Entreg Mes]]</f>
        <v>0</v>
      </c>
    </row>
    <row r="1371" spans="1:17">
      <c r="A1371" s="828">
        <v>6</v>
      </c>
      <c r="B1371" s="828" t="s">
        <v>2455</v>
      </c>
      <c r="C1371" s="828" t="s">
        <v>2456</v>
      </c>
      <c r="D1371" s="828" t="s">
        <v>688</v>
      </c>
      <c r="E1371" s="828" t="s">
        <v>2481</v>
      </c>
      <c r="F1371" s="828">
        <v>12</v>
      </c>
      <c r="G1371" s="828" t="s">
        <v>2454</v>
      </c>
      <c r="H1371" s="828">
        <v>1</v>
      </c>
      <c r="I1371" s="828">
        <v>1</v>
      </c>
      <c r="J1371" s="828"/>
      <c r="K1371" s="829">
        <v>1</v>
      </c>
      <c r="L1371" s="829"/>
      <c r="M1371" s="828">
        <v>0</v>
      </c>
      <c r="N1371" s="828"/>
      <c r="O1371" s="830"/>
      <c r="P1371" s="820">
        <f>Tabla1[[#This Row],[Ejec Real Acumu]]-Tabla1[[#This Row],[Proyec Ejec Acumul]]</f>
        <v>-1</v>
      </c>
      <c r="Q1371" s="820">
        <f>Tabla1[[#This Row],[Ejec Real Mes]]-Tabla1[[#This Row],[Program Entreg Mes]]</f>
        <v>0</v>
      </c>
    </row>
    <row r="1372" spans="1:17">
      <c r="A1372" s="828">
        <v>7</v>
      </c>
      <c r="B1372" s="828" t="s">
        <v>2455</v>
      </c>
      <c r="C1372" s="828" t="s">
        <v>2456</v>
      </c>
      <c r="D1372" s="828" t="s">
        <v>688</v>
      </c>
      <c r="E1372" s="828" t="s">
        <v>2482</v>
      </c>
      <c r="F1372" s="828">
        <v>12</v>
      </c>
      <c r="G1372" s="828" t="s">
        <v>2454</v>
      </c>
      <c r="H1372" s="828">
        <v>1</v>
      </c>
      <c r="I1372" s="828">
        <v>1</v>
      </c>
      <c r="J1372" s="828"/>
      <c r="K1372" s="829">
        <v>1</v>
      </c>
      <c r="L1372" s="829"/>
      <c r="M1372" s="828">
        <v>0</v>
      </c>
      <c r="N1372" s="828"/>
      <c r="O1372" s="830"/>
      <c r="P1372" s="820">
        <f>Tabla1[[#This Row],[Ejec Real Acumu]]-Tabla1[[#This Row],[Proyec Ejec Acumul]]</f>
        <v>-1</v>
      </c>
      <c r="Q1372" s="820">
        <f>Tabla1[[#This Row],[Ejec Real Mes]]-Tabla1[[#This Row],[Program Entreg Mes]]</f>
        <v>0</v>
      </c>
    </row>
    <row r="1373" spans="1:17">
      <c r="A1373" s="828">
        <v>8</v>
      </c>
      <c r="B1373" s="828" t="s">
        <v>2455</v>
      </c>
      <c r="C1373" s="828" t="s">
        <v>2456</v>
      </c>
      <c r="D1373" s="828" t="s">
        <v>688</v>
      </c>
      <c r="E1373" s="828" t="s">
        <v>2483</v>
      </c>
      <c r="F1373" s="828">
        <v>12</v>
      </c>
      <c r="G1373" s="828" t="s">
        <v>2454</v>
      </c>
      <c r="H1373" s="828">
        <v>1</v>
      </c>
      <c r="I1373" s="828">
        <v>1</v>
      </c>
      <c r="J1373" s="828"/>
      <c r="K1373" s="829">
        <v>1</v>
      </c>
      <c r="L1373" s="829"/>
      <c r="M1373" s="828">
        <v>0</v>
      </c>
      <c r="N1373" s="828"/>
      <c r="O1373" s="830"/>
      <c r="P1373" s="820">
        <f>Tabla1[[#This Row],[Ejec Real Acumu]]-Tabla1[[#This Row],[Proyec Ejec Acumul]]</f>
        <v>-1</v>
      </c>
      <c r="Q1373" s="820">
        <f>Tabla1[[#This Row],[Ejec Real Mes]]-Tabla1[[#This Row],[Program Entreg Mes]]</f>
        <v>0</v>
      </c>
    </row>
    <row r="1374" spans="1:17">
      <c r="A1374" s="828">
        <v>9</v>
      </c>
      <c r="B1374" s="828" t="s">
        <v>2455</v>
      </c>
      <c r="C1374" s="828" t="s">
        <v>2456</v>
      </c>
      <c r="D1374" s="828" t="s">
        <v>688</v>
      </c>
      <c r="E1374" s="828" t="s">
        <v>2484</v>
      </c>
      <c r="F1374" s="828">
        <v>12</v>
      </c>
      <c r="G1374" s="828" t="s">
        <v>2454</v>
      </c>
      <c r="H1374" s="828">
        <v>1</v>
      </c>
      <c r="I1374" s="828">
        <v>1</v>
      </c>
      <c r="J1374" s="828"/>
      <c r="K1374" s="829">
        <v>1</v>
      </c>
      <c r="L1374" s="829"/>
      <c r="M1374" s="828">
        <v>0</v>
      </c>
      <c r="N1374" s="828"/>
      <c r="O1374" s="830"/>
      <c r="P1374" s="820">
        <f>Tabla1[[#This Row],[Ejec Real Acumu]]-Tabla1[[#This Row],[Proyec Ejec Acumul]]</f>
        <v>-1</v>
      </c>
      <c r="Q1374" s="820">
        <f>Tabla1[[#This Row],[Ejec Real Mes]]-Tabla1[[#This Row],[Program Entreg Mes]]</f>
        <v>0</v>
      </c>
    </row>
    <row r="1375" spans="1:17">
      <c r="A1375" s="828">
        <v>10</v>
      </c>
      <c r="B1375" s="828" t="s">
        <v>2455</v>
      </c>
      <c r="C1375" s="828" t="s">
        <v>2456</v>
      </c>
      <c r="D1375" s="828" t="s">
        <v>688</v>
      </c>
      <c r="E1375" s="828" t="s">
        <v>2485</v>
      </c>
      <c r="F1375" s="828">
        <v>12</v>
      </c>
      <c r="G1375" s="828" t="s">
        <v>2454</v>
      </c>
      <c r="H1375" s="828">
        <v>2</v>
      </c>
      <c r="I1375" s="828">
        <v>2</v>
      </c>
      <c r="J1375" s="828"/>
      <c r="K1375" s="829">
        <v>1</v>
      </c>
      <c r="L1375" s="829"/>
      <c r="M1375" s="828">
        <v>1</v>
      </c>
      <c r="N1375" s="828"/>
      <c r="O1375" s="830"/>
      <c r="P1375" s="820">
        <f>Tabla1[[#This Row],[Ejec Real Acumu]]-Tabla1[[#This Row],[Proyec Ejec Acumul]]</f>
        <v>-2</v>
      </c>
      <c r="Q1375" s="820">
        <f>Tabla1[[#This Row],[Ejec Real Mes]]-Tabla1[[#This Row],[Program Entreg Mes]]</f>
        <v>-1</v>
      </c>
    </row>
    <row r="1376" spans="1:17">
      <c r="A1376" s="828">
        <v>11</v>
      </c>
      <c r="B1376" s="828" t="s">
        <v>2455</v>
      </c>
      <c r="C1376" s="828" t="s">
        <v>2456</v>
      </c>
      <c r="D1376" s="828" t="s">
        <v>688</v>
      </c>
      <c r="E1376" s="828" t="s">
        <v>2486</v>
      </c>
      <c r="F1376" s="828">
        <v>12</v>
      </c>
      <c r="G1376" s="828" t="s">
        <v>2454</v>
      </c>
      <c r="H1376" s="828">
        <v>1</v>
      </c>
      <c r="I1376" s="828">
        <v>1</v>
      </c>
      <c r="J1376" s="828"/>
      <c r="K1376" s="829">
        <v>1</v>
      </c>
      <c r="L1376" s="829"/>
      <c r="M1376" s="828">
        <v>0</v>
      </c>
      <c r="N1376" s="828"/>
      <c r="O1376" s="830"/>
      <c r="P1376" s="820">
        <f>Tabla1[[#This Row],[Ejec Real Acumu]]-Tabla1[[#This Row],[Proyec Ejec Acumul]]</f>
        <v>-1</v>
      </c>
      <c r="Q1376" s="820">
        <f>Tabla1[[#This Row],[Ejec Real Mes]]-Tabla1[[#This Row],[Program Entreg Mes]]</f>
        <v>0</v>
      </c>
    </row>
    <row r="1377" spans="1:17">
      <c r="A1377" s="828">
        <v>12</v>
      </c>
      <c r="B1377" s="828" t="s">
        <v>2455</v>
      </c>
      <c r="C1377" s="828" t="s">
        <v>2456</v>
      </c>
      <c r="D1377" s="828" t="s">
        <v>688</v>
      </c>
      <c r="E1377" s="828" t="s">
        <v>2487</v>
      </c>
      <c r="F1377" s="828">
        <v>12</v>
      </c>
      <c r="G1377" s="828" t="s">
        <v>2454</v>
      </c>
      <c r="H1377" s="828">
        <v>1</v>
      </c>
      <c r="I1377" s="828">
        <v>1</v>
      </c>
      <c r="J1377" s="828"/>
      <c r="K1377" s="829">
        <v>1</v>
      </c>
      <c r="L1377" s="829"/>
      <c r="M1377" s="828">
        <v>0</v>
      </c>
      <c r="N1377" s="828"/>
      <c r="O1377" s="830"/>
      <c r="P1377" s="820">
        <f>Tabla1[[#This Row],[Ejec Real Acumu]]-Tabla1[[#This Row],[Proyec Ejec Acumul]]</f>
        <v>-1</v>
      </c>
      <c r="Q1377" s="820">
        <f>Tabla1[[#This Row],[Ejec Real Mes]]-Tabla1[[#This Row],[Program Entreg Mes]]</f>
        <v>0</v>
      </c>
    </row>
    <row r="1378" spans="1:17">
      <c r="A1378" s="828">
        <v>13</v>
      </c>
      <c r="B1378" s="828" t="s">
        <v>2455</v>
      </c>
      <c r="C1378" s="828" t="s">
        <v>2456</v>
      </c>
      <c r="D1378" s="828" t="s">
        <v>688</v>
      </c>
      <c r="E1378" s="828" t="s">
        <v>2488</v>
      </c>
      <c r="F1378" s="828">
        <v>12</v>
      </c>
      <c r="G1378" s="828" t="s">
        <v>2454</v>
      </c>
      <c r="H1378" s="828">
        <v>1</v>
      </c>
      <c r="I1378" s="828">
        <v>1</v>
      </c>
      <c r="J1378" s="828"/>
      <c r="K1378" s="829">
        <v>1</v>
      </c>
      <c r="L1378" s="829"/>
      <c r="M1378" s="828">
        <v>0</v>
      </c>
      <c r="N1378" s="828"/>
      <c r="O1378" s="830"/>
      <c r="P1378" s="820">
        <f>Tabla1[[#This Row],[Ejec Real Acumu]]-Tabla1[[#This Row],[Proyec Ejec Acumul]]</f>
        <v>-1</v>
      </c>
      <c r="Q1378" s="820">
        <f>Tabla1[[#This Row],[Ejec Real Mes]]-Tabla1[[#This Row],[Program Entreg Mes]]</f>
        <v>0</v>
      </c>
    </row>
    <row r="1379" spans="1:17">
      <c r="A1379" s="828">
        <v>14</v>
      </c>
      <c r="B1379" s="828" t="s">
        <v>2455</v>
      </c>
      <c r="C1379" s="828" t="s">
        <v>2456</v>
      </c>
      <c r="D1379" s="828" t="s">
        <v>688</v>
      </c>
      <c r="E1379" s="828" t="s">
        <v>2489</v>
      </c>
      <c r="F1379" s="828">
        <v>12</v>
      </c>
      <c r="G1379" s="828" t="s">
        <v>2454</v>
      </c>
      <c r="H1379" s="828">
        <v>1</v>
      </c>
      <c r="I1379" s="828">
        <v>1</v>
      </c>
      <c r="J1379" s="828"/>
      <c r="K1379" s="829">
        <v>1</v>
      </c>
      <c r="L1379" s="829"/>
      <c r="M1379" s="828">
        <v>0</v>
      </c>
      <c r="N1379" s="828"/>
      <c r="O1379" s="830"/>
      <c r="P1379" s="820">
        <f>Tabla1[[#This Row],[Ejec Real Acumu]]-Tabla1[[#This Row],[Proyec Ejec Acumul]]</f>
        <v>-1</v>
      </c>
      <c r="Q1379" s="820">
        <f>Tabla1[[#This Row],[Ejec Real Mes]]-Tabla1[[#This Row],[Program Entreg Mes]]</f>
        <v>0</v>
      </c>
    </row>
    <row r="1380" spans="1:17">
      <c r="A1380" s="828">
        <v>15</v>
      </c>
      <c r="B1380" s="828" t="s">
        <v>2455</v>
      </c>
      <c r="C1380" s="828" t="s">
        <v>2456</v>
      </c>
      <c r="D1380" s="828" t="s">
        <v>688</v>
      </c>
      <c r="E1380" s="828" t="s">
        <v>2490</v>
      </c>
      <c r="F1380" s="828">
        <v>12</v>
      </c>
      <c r="G1380" s="828" t="s">
        <v>2454</v>
      </c>
      <c r="H1380" s="828">
        <v>1</v>
      </c>
      <c r="I1380" s="828">
        <v>1</v>
      </c>
      <c r="J1380" s="828"/>
      <c r="K1380" s="829">
        <v>1</v>
      </c>
      <c r="L1380" s="829"/>
      <c r="M1380" s="828">
        <v>0</v>
      </c>
      <c r="N1380" s="828"/>
      <c r="O1380" s="830"/>
      <c r="P1380" s="820">
        <f>Tabla1[[#This Row],[Ejec Real Acumu]]-Tabla1[[#This Row],[Proyec Ejec Acumul]]</f>
        <v>-1</v>
      </c>
      <c r="Q1380" s="820">
        <f>Tabla1[[#This Row],[Ejec Real Mes]]-Tabla1[[#This Row],[Program Entreg Mes]]</f>
        <v>0</v>
      </c>
    </row>
    <row r="1381" spans="1:17">
      <c r="A1381" s="828">
        <v>16</v>
      </c>
      <c r="B1381" s="828" t="s">
        <v>2455</v>
      </c>
      <c r="C1381" s="828" t="s">
        <v>2456</v>
      </c>
      <c r="D1381" s="828" t="s">
        <v>688</v>
      </c>
      <c r="E1381" s="828" t="s">
        <v>2491</v>
      </c>
      <c r="F1381" s="828">
        <v>12</v>
      </c>
      <c r="G1381" s="828" t="s">
        <v>2454</v>
      </c>
      <c r="H1381" s="828">
        <v>2</v>
      </c>
      <c r="I1381" s="828">
        <v>2</v>
      </c>
      <c r="J1381" s="828"/>
      <c r="K1381" s="829">
        <v>1</v>
      </c>
      <c r="L1381" s="829"/>
      <c r="M1381" s="828">
        <v>0</v>
      </c>
      <c r="N1381" s="828"/>
      <c r="O1381" s="830"/>
      <c r="P1381" s="820">
        <f>Tabla1[[#This Row],[Ejec Real Acumu]]-Tabla1[[#This Row],[Proyec Ejec Acumul]]</f>
        <v>-2</v>
      </c>
      <c r="Q1381" s="820">
        <f>Tabla1[[#This Row],[Ejec Real Mes]]-Tabla1[[#This Row],[Program Entreg Mes]]</f>
        <v>0</v>
      </c>
    </row>
    <row r="1382" spans="1:17">
      <c r="A1382" s="828">
        <v>17</v>
      </c>
      <c r="B1382" s="828" t="s">
        <v>2455</v>
      </c>
      <c r="C1382" s="828" t="s">
        <v>2456</v>
      </c>
      <c r="D1382" s="828" t="s">
        <v>688</v>
      </c>
      <c r="E1382" s="828" t="s">
        <v>2492</v>
      </c>
      <c r="F1382" s="828">
        <v>12</v>
      </c>
      <c r="G1382" s="828" t="s">
        <v>2454</v>
      </c>
      <c r="H1382" s="828">
        <v>1</v>
      </c>
      <c r="I1382" s="828">
        <v>1</v>
      </c>
      <c r="J1382" s="828"/>
      <c r="K1382" s="829">
        <v>1</v>
      </c>
      <c r="L1382" s="829"/>
      <c r="M1382" s="828">
        <v>1</v>
      </c>
      <c r="N1382" s="828"/>
      <c r="O1382" s="830"/>
      <c r="P1382" s="820">
        <f>Tabla1[[#This Row],[Ejec Real Acumu]]-Tabla1[[#This Row],[Proyec Ejec Acumul]]</f>
        <v>-1</v>
      </c>
      <c r="Q1382" s="820">
        <f>Tabla1[[#This Row],[Ejec Real Mes]]-Tabla1[[#This Row],[Program Entreg Mes]]</f>
        <v>-1</v>
      </c>
    </row>
    <row r="1383" spans="1:17">
      <c r="A1383" s="831">
        <v>1</v>
      </c>
      <c r="B1383" s="831" t="s">
        <v>2457</v>
      </c>
      <c r="C1383" s="831" t="s">
        <v>2458</v>
      </c>
      <c r="D1383" s="831" t="s">
        <v>688</v>
      </c>
      <c r="E1383" s="831" t="s">
        <v>2493</v>
      </c>
      <c r="F1383" s="831">
        <v>1</v>
      </c>
      <c r="G1383" s="831" t="s">
        <v>2443</v>
      </c>
      <c r="H1383" s="831">
        <v>444</v>
      </c>
      <c r="I1383" s="831">
        <v>0</v>
      </c>
      <c r="J1383" s="831">
        <v>0</v>
      </c>
      <c r="K1383" s="832">
        <v>0</v>
      </c>
      <c r="L1383" s="832">
        <v>0</v>
      </c>
      <c r="M1383" s="831">
        <v>0</v>
      </c>
      <c r="N1383" s="831">
        <v>0</v>
      </c>
      <c r="O1383" s="833" t="e">
        <v>#DIV/0!</v>
      </c>
      <c r="P1383" s="820">
        <f>Tabla1[[#This Row],[Ejec Real Acumu]]-Tabla1[[#This Row],[Proyec Ejec Acumul]]</f>
        <v>0</v>
      </c>
      <c r="Q1383" s="820">
        <f>Tabla1[[#This Row],[Ejec Real Mes]]-Tabla1[[#This Row],[Program Entreg Mes]]</f>
        <v>0</v>
      </c>
    </row>
    <row r="1384" spans="1:17">
      <c r="A1384" s="831">
        <v>2</v>
      </c>
      <c r="B1384" s="831" t="s">
        <v>2457</v>
      </c>
      <c r="C1384" s="831" t="s">
        <v>2458</v>
      </c>
      <c r="D1384" s="831" t="s">
        <v>688</v>
      </c>
      <c r="E1384" s="831" t="s">
        <v>2494</v>
      </c>
      <c r="F1384" s="831">
        <v>1</v>
      </c>
      <c r="G1384" s="831" t="s">
        <v>2443</v>
      </c>
      <c r="H1384" s="831">
        <v>1</v>
      </c>
      <c r="I1384" s="831">
        <v>0</v>
      </c>
      <c r="J1384" s="831">
        <v>0</v>
      </c>
      <c r="K1384" s="832">
        <v>0</v>
      </c>
      <c r="L1384" s="832">
        <v>0</v>
      </c>
      <c r="M1384" s="831">
        <v>0</v>
      </c>
      <c r="N1384" s="831">
        <v>0</v>
      </c>
      <c r="O1384" s="833" t="e">
        <v>#DIV/0!</v>
      </c>
      <c r="P1384" s="820">
        <f>Tabla1[[#This Row],[Ejec Real Acumu]]-Tabla1[[#This Row],[Proyec Ejec Acumul]]</f>
        <v>0</v>
      </c>
      <c r="Q1384" s="820">
        <f>Tabla1[[#This Row],[Ejec Real Mes]]-Tabla1[[#This Row],[Program Entreg Mes]]</f>
        <v>0</v>
      </c>
    </row>
    <row r="1385" spans="1:17">
      <c r="A1385" s="831">
        <v>3</v>
      </c>
      <c r="B1385" s="831" t="s">
        <v>2457</v>
      </c>
      <c r="C1385" s="831" t="s">
        <v>2458</v>
      </c>
      <c r="D1385" s="831" t="s">
        <v>688</v>
      </c>
      <c r="E1385" s="831" t="s">
        <v>2495</v>
      </c>
      <c r="F1385" s="831">
        <v>1</v>
      </c>
      <c r="G1385" s="831" t="s">
        <v>2443</v>
      </c>
      <c r="H1385" s="831">
        <v>1</v>
      </c>
      <c r="I1385" s="831">
        <v>0</v>
      </c>
      <c r="J1385" s="831">
        <v>0</v>
      </c>
      <c r="K1385" s="832">
        <v>0</v>
      </c>
      <c r="L1385" s="832">
        <v>0</v>
      </c>
      <c r="M1385" s="831">
        <v>0</v>
      </c>
      <c r="N1385" s="831">
        <v>0</v>
      </c>
      <c r="O1385" s="833" t="e">
        <v>#DIV/0!</v>
      </c>
      <c r="P1385" s="820">
        <f>Tabla1[[#This Row],[Ejec Real Acumu]]-Tabla1[[#This Row],[Proyec Ejec Acumul]]</f>
        <v>0</v>
      </c>
      <c r="Q1385" s="820">
        <f>Tabla1[[#This Row],[Ejec Real Mes]]-Tabla1[[#This Row],[Program Entreg Mes]]</f>
        <v>0</v>
      </c>
    </row>
    <row r="1386" spans="1:17">
      <c r="A1386" s="831">
        <v>4</v>
      </c>
      <c r="B1386" s="831" t="s">
        <v>2457</v>
      </c>
      <c r="C1386" s="831" t="s">
        <v>2458</v>
      </c>
      <c r="D1386" s="831" t="s">
        <v>688</v>
      </c>
      <c r="E1386" s="831" t="s">
        <v>2496</v>
      </c>
      <c r="F1386" s="831">
        <v>1</v>
      </c>
      <c r="G1386" s="831" t="s">
        <v>2443</v>
      </c>
      <c r="H1386" s="831">
        <v>1</v>
      </c>
      <c r="I1386" s="831">
        <v>0</v>
      </c>
      <c r="J1386" s="831">
        <v>0</v>
      </c>
      <c r="K1386" s="832">
        <v>0</v>
      </c>
      <c r="L1386" s="832">
        <v>0</v>
      </c>
      <c r="M1386" s="831">
        <v>0</v>
      </c>
      <c r="N1386" s="831">
        <v>0</v>
      </c>
      <c r="O1386" s="833" t="e">
        <v>#DIV/0!</v>
      </c>
      <c r="P1386" s="820">
        <f>Tabla1[[#This Row],[Ejec Real Acumu]]-Tabla1[[#This Row],[Proyec Ejec Acumul]]</f>
        <v>0</v>
      </c>
      <c r="Q1386" s="820">
        <f>Tabla1[[#This Row],[Ejec Real Mes]]-Tabla1[[#This Row],[Program Entreg Mes]]</f>
        <v>0</v>
      </c>
    </row>
    <row r="1387" spans="1:17">
      <c r="A1387" s="831">
        <v>5</v>
      </c>
      <c r="B1387" s="831" t="s">
        <v>2457</v>
      </c>
      <c r="C1387" s="831" t="s">
        <v>2458</v>
      </c>
      <c r="D1387" s="831" t="s">
        <v>688</v>
      </c>
      <c r="E1387" s="831" t="s">
        <v>2497</v>
      </c>
      <c r="F1387" s="831">
        <v>1</v>
      </c>
      <c r="G1387" s="831" t="s">
        <v>2443</v>
      </c>
      <c r="H1387" s="831">
        <v>1</v>
      </c>
      <c r="I1387" s="831">
        <v>0</v>
      </c>
      <c r="J1387" s="831">
        <v>0</v>
      </c>
      <c r="K1387" s="832">
        <v>0</v>
      </c>
      <c r="L1387" s="832">
        <v>0</v>
      </c>
      <c r="M1387" s="831">
        <v>0</v>
      </c>
      <c r="N1387" s="831">
        <v>0</v>
      </c>
      <c r="O1387" s="833" t="e">
        <v>#DIV/0!</v>
      </c>
      <c r="P1387" s="820">
        <f>Tabla1[[#This Row],[Ejec Real Acumu]]-Tabla1[[#This Row],[Proyec Ejec Acumul]]</f>
        <v>0</v>
      </c>
      <c r="Q1387" s="820">
        <f>Tabla1[[#This Row],[Ejec Real Mes]]-Tabla1[[#This Row],[Program Entreg Mes]]</f>
        <v>0</v>
      </c>
    </row>
    <row r="1388" spans="1:17">
      <c r="A1388" s="831">
        <v>1</v>
      </c>
      <c r="B1388" s="831" t="s">
        <v>2457</v>
      </c>
      <c r="C1388" s="831" t="s">
        <v>2458</v>
      </c>
      <c r="D1388" s="831" t="s">
        <v>688</v>
      </c>
      <c r="E1388" s="831" t="s">
        <v>2493</v>
      </c>
      <c r="F1388" s="831">
        <v>2</v>
      </c>
      <c r="G1388" s="831" t="s">
        <v>2444</v>
      </c>
      <c r="H1388" s="831">
        <v>444</v>
      </c>
      <c r="I1388" s="831">
        <v>36</v>
      </c>
      <c r="J1388" s="831">
        <v>36</v>
      </c>
      <c r="K1388" s="832">
        <v>8.1081081081081086E-2</v>
      </c>
      <c r="L1388" s="832">
        <v>8.1081081081081086E-2</v>
      </c>
      <c r="M1388" s="831">
        <v>36</v>
      </c>
      <c r="N1388" s="831">
        <v>36</v>
      </c>
      <c r="O1388" s="833">
        <v>1</v>
      </c>
      <c r="P1388" s="820">
        <f>Tabla1[[#This Row],[Ejec Real Acumu]]-Tabla1[[#This Row],[Proyec Ejec Acumul]]</f>
        <v>0</v>
      </c>
      <c r="Q1388" s="820">
        <f>Tabla1[[#This Row],[Ejec Real Mes]]-Tabla1[[#This Row],[Program Entreg Mes]]</f>
        <v>0</v>
      </c>
    </row>
    <row r="1389" spans="1:17">
      <c r="A1389" s="831">
        <v>2</v>
      </c>
      <c r="B1389" s="831" t="s">
        <v>2457</v>
      </c>
      <c r="C1389" s="831" t="s">
        <v>2458</v>
      </c>
      <c r="D1389" s="831" t="s">
        <v>688</v>
      </c>
      <c r="E1389" s="831" t="s">
        <v>2494</v>
      </c>
      <c r="F1389" s="831">
        <v>2</v>
      </c>
      <c r="G1389" s="831" t="s">
        <v>2444</v>
      </c>
      <c r="H1389" s="831">
        <v>1</v>
      </c>
      <c r="I1389" s="831">
        <v>0</v>
      </c>
      <c r="J1389" s="831">
        <v>0</v>
      </c>
      <c r="K1389" s="832">
        <v>0</v>
      </c>
      <c r="L1389" s="832">
        <v>0</v>
      </c>
      <c r="M1389" s="831">
        <v>0</v>
      </c>
      <c r="N1389" s="831">
        <v>0</v>
      </c>
      <c r="O1389" s="833" t="e">
        <v>#DIV/0!</v>
      </c>
      <c r="P1389" s="820">
        <f>Tabla1[[#This Row],[Ejec Real Acumu]]-Tabla1[[#This Row],[Proyec Ejec Acumul]]</f>
        <v>0</v>
      </c>
      <c r="Q1389" s="820">
        <f>Tabla1[[#This Row],[Ejec Real Mes]]-Tabla1[[#This Row],[Program Entreg Mes]]</f>
        <v>0</v>
      </c>
    </row>
    <row r="1390" spans="1:17">
      <c r="A1390" s="831">
        <v>3</v>
      </c>
      <c r="B1390" s="831" t="s">
        <v>2457</v>
      </c>
      <c r="C1390" s="831" t="s">
        <v>2458</v>
      </c>
      <c r="D1390" s="831" t="s">
        <v>688</v>
      </c>
      <c r="E1390" s="831" t="s">
        <v>2495</v>
      </c>
      <c r="F1390" s="831">
        <v>2</v>
      </c>
      <c r="G1390" s="831" t="s">
        <v>2444</v>
      </c>
      <c r="H1390" s="831">
        <v>1</v>
      </c>
      <c r="I1390" s="831">
        <v>0</v>
      </c>
      <c r="J1390" s="831">
        <v>0</v>
      </c>
      <c r="K1390" s="832">
        <v>0</v>
      </c>
      <c r="L1390" s="832">
        <v>0</v>
      </c>
      <c r="M1390" s="831">
        <v>0</v>
      </c>
      <c r="N1390" s="831">
        <v>0</v>
      </c>
      <c r="O1390" s="833" t="e">
        <v>#DIV/0!</v>
      </c>
      <c r="P1390" s="820">
        <f>Tabla1[[#This Row],[Ejec Real Acumu]]-Tabla1[[#This Row],[Proyec Ejec Acumul]]</f>
        <v>0</v>
      </c>
      <c r="Q1390" s="820">
        <f>Tabla1[[#This Row],[Ejec Real Mes]]-Tabla1[[#This Row],[Program Entreg Mes]]</f>
        <v>0</v>
      </c>
    </row>
    <row r="1391" spans="1:17">
      <c r="A1391" s="831">
        <v>4</v>
      </c>
      <c r="B1391" s="831" t="s">
        <v>2457</v>
      </c>
      <c r="C1391" s="831" t="s">
        <v>2458</v>
      </c>
      <c r="D1391" s="831" t="s">
        <v>688</v>
      </c>
      <c r="E1391" s="831" t="s">
        <v>2496</v>
      </c>
      <c r="F1391" s="831">
        <v>2</v>
      </c>
      <c r="G1391" s="831" t="s">
        <v>2444</v>
      </c>
      <c r="H1391" s="831">
        <v>1</v>
      </c>
      <c r="I1391" s="831">
        <v>0</v>
      </c>
      <c r="J1391" s="831">
        <v>0</v>
      </c>
      <c r="K1391" s="832">
        <v>0</v>
      </c>
      <c r="L1391" s="832">
        <v>0</v>
      </c>
      <c r="M1391" s="831">
        <v>0</v>
      </c>
      <c r="N1391" s="831">
        <v>0</v>
      </c>
      <c r="O1391" s="833" t="e">
        <v>#DIV/0!</v>
      </c>
      <c r="P1391" s="820">
        <f>Tabla1[[#This Row],[Ejec Real Acumu]]-Tabla1[[#This Row],[Proyec Ejec Acumul]]</f>
        <v>0</v>
      </c>
      <c r="Q1391" s="820">
        <f>Tabla1[[#This Row],[Ejec Real Mes]]-Tabla1[[#This Row],[Program Entreg Mes]]</f>
        <v>0</v>
      </c>
    </row>
    <row r="1392" spans="1:17">
      <c r="A1392" s="831">
        <v>5</v>
      </c>
      <c r="B1392" s="831" t="s">
        <v>2457</v>
      </c>
      <c r="C1392" s="831" t="s">
        <v>2458</v>
      </c>
      <c r="D1392" s="831" t="s">
        <v>688</v>
      </c>
      <c r="E1392" s="831" t="s">
        <v>2497</v>
      </c>
      <c r="F1392" s="831">
        <v>2</v>
      </c>
      <c r="G1392" s="831" t="s">
        <v>2444</v>
      </c>
      <c r="H1392" s="831">
        <v>1</v>
      </c>
      <c r="I1392" s="831">
        <v>0</v>
      </c>
      <c r="J1392" s="831">
        <v>0</v>
      </c>
      <c r="K1392" s="832">
        <v>0</v>
      </c>
      <c r="L1392" s="832">
        <v>0</v>
      </c>
      <c r="M1392" s="831">
        <v>0</v>
      </c>
      <c r="N1392" s="831">
        <v>0</v>
      </c>
      <c r="O1392" s="833" t="e">
        <v>#DIV/0!</v>
      </c>
      <c r="P1392" s="820">
        <f>Tabla1[[#This Row],[Ejec Real Acumu]]-Tabla1[[#This Row],[Proyec Ejec Acumul]]</f>
        <v>0</v>
      </c>
      <c r="Q1392" s="820">
        <f>Tabla1[[#This Row],[Ejec Real Mes]]-Tabla1[[#This Row],[Program Entreg Mes]]</f>
        <v>0</v>
      </c>
    </row>
    <row r="1393" spans="1:17">
      <c r="A1393" s="831">
        <v>1</v>
      </c>
      <c r="B1393" s="831" t="s">
        <v>2457</v>
      </c>
      <c r="C1393" s="831" t="s">
        <v>2458</v>
      </c>
      <c r="D1393" s="831" t="s">
        <v>688</v>
      </c>
      <c r="E1393" s="831" t="s">
        <v>2493</v>
      </c>
      <c r="F1393" s="831">
        <v>3</v>
      </c>
      <c r="G1393" s="831" t="s">
        <v>2445</v>
      </c>
      <c r="H1393" s="831">
        <v>444</v>
      </c>
      <c r="I1393" s="831">
        <v>80</v>
      </c>
      <c r="J1393" s="831">
        <v>80</v>
      </c>
      <c r="K1393" s="832">
        <v>0.18018018018018017</v>
      </c>
      <c r="L1393" s="832">
        <v>0.18018018018018017</v>
      </c>
      <c r="M1393" s="831">
        <v>44</v>
      </c>
      <c r="N1393" s="831">
        <v>44</v>
      </c>
      <c r="O1393" s="833">
        <v>1</v>
      </c>
      <c r="P1393" s="820">
        <f>Tabla1[[#This Row],[Ejec Real Acumu]]-Tabla1[[#This Row],[Proyec Ejec Acumul]]</f>
        <v>0</v>
      </c>
      <c r="Q1393" s="820">
        <f>Tabla1[[#This Row],[Ejec Real Mes]]-Tabla1[[#This Row],[Program Entreg Mes]]</f>
        <v>0</v>
      </c>
    </row>
    <row r="1394" spans="1:17">
      <c r="A1394" s="831">
        <v>2</v>
      </c>
      <c r="B1394" s="831" t="s">
        <v>2457</v>
      </c>
      <c r="C1394" s="831" t="s">
        <v>2458</v>
      </c>
      <c r="D1394" s="831" t="s">
        <v>688</v>
      </c>
      <c r="E1394" s="831" t="s">
        <v>2494</v>
      </c>
      <c r="F1394" s="831">
        <v>3</v>
      </c>
      <c r="G1394" s="831" t="s">
        <v>2445</v>
      </c>
      <c r="H1394" s="831">
        <v>1</v>
      </c>
      <c r="I1394" s="831">
        <v>0</v>
      </c>
      <c r="J1394" s="831">
        <v>0</v>
      </c>
      <c r="K1394" s="832">
        <v>0</v>
      </c>
      <c r="L1394" s="832">
        <v>0</v>
      </c>
      <c r="M1394" s="831">
        <v>0</v>
      </c>
      <c r="N1394" s="831">
        <v>0</v>
      </c>
      <c r="O1394" s="833" t="e">
        <v>#DIV/0!</v>
      </c>
      <c r="P1394" s="820">
        <f>Tabla1[[#This Row],[Ejec Real Acumu]]-Tabla1[[#This Row],[Proyec Ejec Acumul]]</f>
        <v>0</v>
      </c>
      <c r="Q1394" s="820">
        <f>Tabla1[[#This Row],[Ejec Real Mes]]-Tabla1[[#This Row],[Program Entreg Mes]]</f>
        <v>0</v>
      </c>
    </row>
    <row r="1395" spans="1:17">
      <c r="A1395" s="831">
        <v>3</v>
      </c>
      <c r="B1395" s="831" t="s">
        <v>2457</v>
      </c>
      <c r="C1395" s="831" t="s">
        <v>2458</v>
      </c>
      <c r="D1395" s="831" t="s">
        <v>688</v>
      </c>
      <c r="E1395" s="831" t="s">
        <v>2495</v>
      </c>
      <c r="F1395" s="831">
        <v>3</v>
      </c>
      <c r="G1395" s="831" t="s">
        <v>2445</v>
      </c>
      <c r="H1395" s="831">
        <v>1</v>
      </c>
      <c r="I1395" s="831">
        <v>0</v>
      </c>
      <c r="J1395" s="831">
        <v>0</v>
      </c>
      <c r="K1395" s="832">
        <v>0</v>
      </c>
      <c r="L1395" s="832">
        <v>0</v>
      </c>
      <c r="M1395" s="831">
        <v>0</v>
      </c>
      <c r="N1395" s="831">
        <v>0</v>
      </c>
      <c r="O1395" s="833" t="e">
        <v>#DIV/0!</v>
      </c>
      <c r="P1395" s="820">
        <f>Tabla1[[#This Row],[Ejec Real Acumu]]-Tabla1[[#This Row],[Proyec Ejec Acumul]]</f>
        <v>0</v>
      </c>
      <c r="Q1395" s="820">
        <f>Tabla1[[#This Row],[Ejec Real Mes]]-Tabla1[[#This Row],[Program Entreg Mes]]</f>
        <v>0</v>
      </c>
    </row>
    <row r="1396" spans="1:17">
      <c r="A1396" s="831">
        <v>4</v>
      </c>
      <c r="B1396" s="831" t="s">
        <v>2457</v>
      </c>
      <c r="C1396" s="831" t="s">
        <v>2458</v>
      </c>
      <c r="D1396" s="831" t="s">
        <v>688</v>
      </c>
      <c r="E1396" s="831" t="s">
        <v>2496</v>
      </c>
      <c r="F1396" s="831">
        <v>3</v>
      </c>
      <c r="G1396" s="831" t="s">
        <v>2445</v>
      </c>
      <c r="H1396" s="831">
        <v>1</v>
      </c>
      <c r="I1396" s="831">
        <v>0</v>
      </c>
      <c r="J1396" s="831">
        <v>0</v>
      </c>
      <c r="K1396" s="832">
        <v>0</v>
      </c>
      <c r="L1396" s="832">
        <v>0</v>
      </c>
      <c r="M1396" s="831">
        <v>0</v>
      </c>
      <c r="N1396" s="831">
        <v>0</v>
      </c>
      <c r="O1396" s="833" t="e">
        <v>#DIV/0!</v>
      </c>
      <c r="P1396" s="820">
        <f>Tabla1[[#This Row],[Ejec Real Acumu]]-Tabla1[[#This Row],[Proyec Ejec Acumul]]</f>
        <v>0</v>
      </c>
      <c r="Q1396" s="820">
        <f>Tabla1[[#This Row],[Ejec Real Mes]]-Tabla1[[#This Row],[Program Entreg Mes]]</f>
        <v>0</v>
      </c>
    </row>
    <row r="1397" spans="1:17">
      <c r="A1397" s="831">
        <v>5</v>
      </c>
      <c r="B1397" s="831" t="s">
        <v>2457</v>
      </c>
      <c r="C1397" s="831" t="s">
        <v>2458</v>
      </c>
      <c r="D1397" s="831" t="s">
        <v>688</v>
      </c>
      <c r="E1397" s="831" t="s">
        <v>2497</v>
      </c>
      <c r="F1397" s="831">
        <v>3</v>
      </c>
      <c r="G1397" s="831" t="s">
        <v>2445</v>
      </c>
      <c r="H1397" s="831">
        <v>1</v>
      </c>
      <c r="I1397" s="831">
        <v>0</v>
      </c>
      <c r="J1397" s="831">
        <v>0</v>
      </c>
      <c r="K1397" s="832">
        <v>0</v>
      </c>
      <c r="L1397" s="832">
        <v>0</v>
      </c>
      <c r="M1397" s="831">
        <v>0</v>
      </c>
      <c r="N1397" s="831">
        <v>0</v>
      </c>
      <c r="O1397" s="833" t="e">
        <v>#DIV/0!</v>
      </c>
      <c r="P1397" s="820">
        <f>Tabla1[[#This Row],[Ejec Real Acumu]]-Tabla1[[#This Row],[Proyec Ejec Acumul]]</f>
        <v>0</v>
      </c>
      <c r="Q1397" s="820">
        <f>Tabla1[[#This Row],[Ejec Real Mes]]-Tabla1[[#This Row],[Program Entreg Mes]]</f>
        <v>0</v>
      </c>
    </row>
    <row r="1398" spans="1:17">
      <c r="A1398" s="831">
        <v>1</v>
      </c>
      <c r="B1398" s="831" t="s">
        <v>2457</v>
      </c>
      <c r="C1398" s="831" t="s">
        <v>2458</v>
      </c>
      <c r="D1398" s="831" t="s">
        <v>688</v>
      </c>
      <c r="E1398" s="831" t="s">
        <v>2493</v>
      </c>
      <c r="F1398" s="831">
        <v>4</v>
      </c>
      <c r="G1398" s="831" t="s">
        <v>2446</v>
      </c>
      <c r="H1398" s="831">
        <v>444</v>
      </c>
      <c r="I1398" s="831">
        <v>120</v>
      </c>
      <c r="J1398" s="831">
        <v>120</v>
      </c>
      <c r="K1398" s="832">
        <v>0.27027027027027029</v>
      </c>
      <c r="L1398" s="832">
        <v>0.27027027027027029</v>
      </c>
      <c r="M1398" s="831">
        <v>40</v>
      </c>
      <c r="N1398" s="831">
        <v>40</v>
      </c>
      <c r="O1398" s="833">
        <v>1</v>
      </c>
      <c r="P1398" s="820">
        <f>Tabla1[[#This Row],[Ejec Real Acumu]]-Tabla1[[#This Row],[Proyec Ejec Acumul]]</f>
        <v>0</v>
      </c>
      <c r="Q1398" s="820">
        <f>Tabla1[[#This Row],[Ejec Real Mes]]-Tabla1[[#This Row],[Program Entreg Mes]]</f>
        <v>0</v>
      </c>
    </row>
    <row r="1399" spans="1:17">
      <c r="A1399" s="831">
        <v>2</v>
      </c>
      <c r="B1399" s="831" t="s">
        <v>2457</v>
      </c>
      <c r="C1399" s="831" t="s">
        <v>2458</v>
      </c>
      <c r="D1399" s="831" t="s">
        <v>688</v>
      </c>
      <c r="E1399" s="831" t="s">
        <v>2494</v>
      </c>
      <c r="F1399" s="831">
        <v>4</v>
      </c>
      <c r="G1399" s="831" t="s">
        <v>2446</v>
      </c>
      <c r="H1399" s="831">
        <v>1</v>
      </c>
      <c r="I1399" s="831">
        <v>1</v>
      </c>
      <c r="J1399" s="831">
        <v>1</v>
      </c>
      <c r="K1399" s="832">
        <v>1</v>
      </c>
      <c r="L1399" s="832">
        <v>1</v>
      </c>
      <c r="M1399" s="831">
        <v>1</v>
      </c>
      <c r="N1399" s="831">
        <v>1</v>
      </c>
      <c r="O1399" s="833">
        <v>1</v>
      </c>
      <c r="P1399" s="820">
        <f>Tabla1[[#This Row],[Ejec Real Acumu]]-Tabla1[[#This Row],[Proyec Ejec Acumul]]</f>
        <v>0</v>
      </c>
      <c r="Q1399" s="820">
        <f>Tabla1[[#This Row],[Ejec Real Mes]]-Tabla1[[#This Row],[Program Entreg Mes]]</f>
        <v>0</v>
      </c>
    </row>
    <row r="1400" spans="1:17">
      <c r="A1400" s="831">
        <v>3</v>
      </c>
      <c r="B1400" s="831" t="s">
        <v>2457</v>
      </c>
      <c r="C1400" s="831" t="s">
        <v>2458</v>
      </c>
      <c r="D1400" s="831" t="s">
        <v>688</v>
      </c>
      <c r="E1400" s="831" t="s">
        <v>2495</v>
      </c>
      <c r="F1400" s="831">
        <v>4</v>
      </c>
      <c r="G1400" s="831" t="s">
        <v>2446</v>
      </c>
      <c r="H1400" s="831">
        <v>1</v>
      </c>
      <c r="I1400" s="831">
        <v>0</v>
      </c>
      <c r="J1400" s="831">
        <v>0</v>
      </c>
      <c r="K1400" s="832">
        <v>0</v>
      </c>
      <c r="L1400" s="832">
        <v>0</v>
      </c>
      <c r="M1400" s="831">
        <v>0</v>
      </c>
      <c r="N1400" s="831">
        <v>0</v>
      </c>
      <c r="O1400" s="833" t="e">
        <v>#DIV/0!</v>
      </c>
      <c r="P1400" s="820">
        <f>Tabla1[[#This Row],[Ejec Real Acumu]]-Tabla1[[#This Row],[Proyec Ejec Acumul]]</f>
        <v>0</v>
      </c>
      <c r="Q1400" s="820">
        <f>Tabla1[[#This Row],[Ejec Real Mes]]-Tabla1[[#This Row],[Program Entreg Mes]]</f>
        <v>0</v>
      </c>
    </row>
    <row r="1401" spans="1:17">
      <c r="A1401" s="831">
        <v>4</v>
      </c>
      <c r="B1401" s="831" t="s">
        <v>2457</v>
      </c>
      <c r="C1401" s="831" t="s">
        <v>2458</v>
      </c>
      <c r="D1401" s="831" t="s">
        <v>688</v>
      </c>
      <c r="E1401" s="831" t="s">
        <v>2496</v>
      </c>
      <c r="F1401" s="831">
        <v>4</v>
      </c>
      <c r="G1401" s="831" t="s">
        <v>2446</v>
      </c>
      <c r="H1401" s="831">
        <v>1</v>
      </c>
      <c r="I1401" s="831">
        <v>0</v>
      </c>
      <c r="J1401" s="831">
        <v>0</v>
      </c>
      <c r="K1401" s="832">
        <v>0</v>
      </c>
      <c r="L1401" s="832">
        <v>0</v>
      </c>
      <c r="M1401" s="831">
        <v>0</v>
      </c>
      <c r="N1401" s="831">
        <v>0</v>
      </c>
      <c r="O1401" s="833" t="e">
        <v>#DIV/0!</v>
      </c>
      <c r="P1401" s="820">
        <f>Tabla1[[#This Row],[Ejec Real Acumu]]-Tabla1[[#This Row],[Proyec Ejec Acumul]]</f>
        <v>0</v>
      </c>
      <c r="Q1401" s="820">
        <f>Tabla1[[#This Row],[Ejec Real Mes]]-Tabla1[[#This Row],[Program Entreg Mes]]</f>
        <v>0</v>
      </c>
    </row>
    <row r="1402" spans="1:17">
      <c r="A1402" s="831">
        <v>5</v>
      </c>
      <c r="B1402" s="831" t="s">
        <v>2457</v>
      </c>
      <c r="C1402" s="831" t="s">
        <v>2458</v>
      </c>
      <c r="D1402" s="831" t="s">
        <v>688</v>
      </c>
      <c r="E1402" s="831" t="s">
        <v>2497</v>
      </c>
      <c r="F1402" s="831">
        <v>4</v>
      </c>
      <c r="G1402" s="831" t="s">
        <v>2446</v>
      </c>
      <c r="H1402" s="831">
        <v>1</v>
      </c>
      <c r="I1402" s="831">
        <v>0</v>
      </c>
      <c r="J1402" s="831">
        <v>0</v>
      </c>
      <c r="K1402" s="832">
        <v>0</v>
      </c>
      <c r="L1402" s="832">
        <v>0</v>
      </c>
      <c r="M1402" s="831">
        <v>0</v>
      </c>
      <c r="N1402" s="831">
        <v>0</v>
      </c>
      <c r="O1402" s="833" t="e">
        <v>#DIV/0!</v>
      </c>
      <c r="P1402" s="820">
        <f>Tabla1[[#This Row],[Ejec Real Acumu]]-Tabla1[[#This Row],[Proyec Ejec Acumul]]</f>
        <v>0</v>
      </c>
      <c r="Q1402" s="820">
        <f>Tabla1[[#This Row],[Ejec Real Mes]]-Tabla1[[#This Row],[Program Entreg Mes]]</f>
        <v>0</v>
      </c>
    </row>
    <row r="1403" spans="1:17">
      <c r="A1403" s="831">
        <v>1</v>
      </c>
      <c r="B1403" s="831" t="s">
        <v>2457</v>
      </c>
      <c r="C1403" s="831" t="s">
        <v>2458</v>
      </c>
      <c r="D1403" s="831" t="s">
        <v>688</v>
      </c>
      <c r="E1403" s="831" t="s">
        <v>2493</v>
      </c>
      <c r="F1403" s="831">
        <v>5</v>
      </c>
      <c r="G1403" s="831" t="s">
        <v>2447</v>
      </c>
      <c r="H1403" s="831">
        <v>444</v>
      </c>
      <c r="I1403" s="831">
        <v>156</v>
      </c>
      <c r="J1403" s="831">
        <v>156</v>
      </c>
      <c r="K1403" s="832">
        <v>0.35135135135135137</v>
      </c>
      <c r="L1403" s="832">
        <v>0.35135135135135137</v>
      </c>
      <c r="M1403" s="831">
        <v>36</v>
      </c>
      <c r="N1403" s="831">
        <v>36</v>
      </c>
      <c r="O1403" s="833">
        <v>1</v>
      </c>
      <c r="P1403" s="820">
        <f>Tabla1[[#This Row],[Ejec Real Acumu]]-Tabla1[[#This Row],[Proyec Ejec Acumul]]</f>
        <v>0</v>
      </c>
      <c r="Q1403" s="820">
        <f>Tabla1[[#This Row],[Ejec Real Mes]]-Tabla1[[#This Row],[Program Entreg Mes]]</f>
        <v>0</v>
      </c>
    </row>
    <row r="1404" spans="1:17">
      <c r="A1404" s="831">
        <v>2</v>
      </c>
      <c r="B1404" s="831" t="s">
        <v>2457</v>
      </c>
      <c r="C1404" s="831" t="s">
        <v>2458</v>
      </c>
      <c r="D1404" s="831" t="s">
        <v>688</v>
      </c>
      <c r="E1404" s="831" t="s">
        <v>2494</v>
      </c>
      <c r="F1404" s="831">
        <v>5</v>
      </c>
      <c r="G1404" s="831" t="s">
        <v>2447</v>
      </c>
      <c r="H1404" s="831">
        <v>1</v>
      </c>
      <c r="I1404" s="831">
        <v>1</v>
      </c>
      <c r="J1404" s="831">
        <v>1</v>
      </c>
      <c r="K1404" s="832">
        <v>1</v>
      </c>
      <c r="L1404" s="832">
        <v>1</v>
      </c>
      <c r="M1404" s="831">
        <v>0</v>
      </c>
      <c r="N1404" s="831">
        <v>0</v>
      </c>
      <c r="O1404" s="833" t="e">
        <v>#DIV/0!</v>
      </c>
      <c r="P1404" s="820">
        <f>Tabla1[[#This Row],[Ejec Real Acumu]]-Tabla1[[#This Row],[Proyec Ejec Acumul]]</f>
        <v>0</v>
      </c>
      <c r="Q1404" s="820">
        <f>Tabla1[[#This Row],[Ejec Real Mes]]-Tabla1[[#This Row],[Program Entreg Mes]]</f>
        <v>0</v>
      </c>
    </row>
    <row r="1405" spans="1:17">
      <c r="A1405" s="831">
        <v>3</v>
      </c>
      <c r="B1405" s="831" t="s">
        <v>2457</v>
      </c>
      <c r="C1405" s="831" t="s">
        <v>2458</v>
      </c>
      <c r="D1405" s="831" t="s">
        <v>688</v>
      </c>
      <c r="E1405" s="831" t="s">
        <v>2495</v>
      </c>
      <c r="F1405" s="831">
        <v>5</v>
      </c>
      <c r="G1405" s="831" t="s">
        <v>2447</v>
      </c>
      <c r="H1405" s="831">
        <v>1</v>
      </c>
      <c r="I1405" s="831">
        <v>0</v>
      </c>
      <c r="J1405" s="831">
        <v>0</v>
      </c>
      <c r="K1405" s="832">
        <v>0</v>
      </c>
      <c r="L1405" s="832">
        <v>0</v>
      </c>
      <c r="M1405" s="831">
        <v>0</v>
      </c>
      <c r="N1405" s="831">
        <v>0</v>
      </c>
      <c r="O1405" s="833" t="e">
        <v>#DIV/0!</v>
      </c>
      <c r="P1405" s="820">
        <f>Tabla1[[#This Row],[Ejec Real Acumu]]-Tabla1[[#This Row],[Proyec Ejec Acumul]]</f>
        <v>0</v>
      </c>
      <c r="Q1405" s="820">
        <f>Tabla1[[#This Row],[Ejec Real Mes]]-Tabla1[[#This Row],[Program Entreg Mes]]</f>
        <v>0</v>
      </c>
    </row>
    <row r="1406" spans="1:17">
      <c r="A1406" s="831">
        <v>4</v>
      </c>
      <c r="B1406" s="831" t="s">
        <v>2457</v>
      </c>
      <c r="C1406" s="831" t="s">
        <v>2458</v>
      </c>
      <c r="D1406" s="831" t="s">
        <v>688</v>
      </c>
      <c r="E1406" s="831" t="s">
        <v>2496</v>
      </c>
      <c r="F1406" s="831">
        <v>5</v>
      </c>
      <c r="G1406" s="831" t="s">
        <v>2447</v>
      </c>
      <c r="H1406" s="831">
        <v>1</v>
      </c>
      <c r="I1406" s="831">
        <v>0</v>
      </c>
      <c r="J1406" s="831">
        <v>0</v>
      </c>
      <c r="K1406" s="832">
        <v>0</v>
      </c>
      <c r="L1406" s="832">
        <v>0</v>
      </c>
      <c r="M1406" s="831">
        <v>0</v>
      </c>
      <c r="N1406" s="831">
        <v>0</v>
      </c>
      <c r="O1406" s="833" t="e">
        <v>#DIV/0!</v>
      </c>
      <c r="P1406" s="820">
        <f>Tabla1[[#This Row],[Ejec Real Acumu]]-Tabla1[[#This Row],[Proyec Ejec Acumul]]</f>
        <v>0</v>
      </c>
      <c r="Q1406" s="820">
        <f>Tabla1[[#This Row],[Ejec Real Mes]]-Tabla1[[#This Row],[Program Entreg Mes]]</f>
        <v>0</v>
      </c>
    </row>
    <row r="1407" spans="1:17">
      <c r="A1407" s="831">
        <v>5</v>
      </c>
      <c r="B1407" s="831" t="s">
        <v>2457</v>
      </c>
      <c r="C1407" s="831" t="s">
        <v>2458</v>
      </c>
      <c r="D1407" s="831" t="s">
        <v>688</v>
      </c>
      <c r="E1407" s="831" t="s">
        <v>2497</v>
      </c>
      <c r="F1407" s="831">
        <v>5</v>
      </c>
      <c r="G1407" s="831" t="s">
        <v>2447</v>
      </c>
      <c r="H1407" s="831">
        <v>1</v>
      </c>
      <c r="I1407" s="831">
        <v>0</v>
      </c>
      <c r="J1407" s="831">
        <v>0</v>
      </c>
      <c r="K1407" s="832">
        <v>0</v>
      </c>
      <c r="L1407" s="832">
        <v>0</v>
      </c>
      <c r="M1407" s="831">
        <v>0</v>
      </c>
      <c r="N1407" s="831">
        <v>0</v>
      </c>
      <c r="O1407" s="833" t="e">
        <v>#DIV/0!</v>
      </c>
      <c r="P1407" s="820">
        <f>Tabla1[[#This Row],[Ejec Real Acumu]]-Tabla1[[#This Row],[Proyec Ejec Acumul]]</f>
        <v>0</v>
      </c>
      <c r="Q1407" s="820">
        <f>Tabla1[[#This Row],[Ejec Real Mes]]-Tabla1[[#This Row],[Program Entreg Mes]]</f>
        <v>0</v>
      </c>
    </row>
    <row r="1408" spans="1:17">
      <c r="A1408" s="831">
        <v>1</v>
      </c>
      <c r="B1408" s="831" t="s">
        <v>2457</v>
      </c>
      <c r="C1408" s="831" t="s">
        <v>2458</v>
      </c>
      <c r="D1408" s="831" t="s">
        <v>688</v>
      </c>
      <c r="E1408" s="831" t="s">
        <v>2493</v>
      </c>
      <c r="F1408" s="831">
        <v>6</v>
      </c>
      <c r="G1408" s="831" t="s">
        <v>2448</v>
      </c>
      <c r="H1408" s="831">
        <v>444</v>
      </c>
      <c r="I1408" s="831">
        <v>202</v>
      </c>
      <c r="J1408" s="831">
        <v>202</v>
      </c>
      <c r="K1408" s="832">
        <v>0.45495495495495497</v>
      </c>
      <c r="L1408" s="832">
        <v>0.45495495495495497</v>
      </c>
      <c r="M1408" s="831">
        <v>46</v>
      </c>
      <c r="N1408" s="831">
        <v>46</v>
      </c>
      <c r="O1408" s="833">
        <v>1</v>
      </c>
      <c r="P1408" s="820">
        <f>Tabla1[[#This Row],[Ejec Real Acumu]]-Tabla1[[#This Row],[Proyec Ejec Acumul]]</f>
        <v>0</v>
      </c>
      <c r="Q1408" s="820">
        <f>Tabla1[[#This Row],[Ejec Real Mes]]-Tabla1[[#This Row],[Program Entreg Mes]]</f>
        <v>0</v>
      </c>
    </row>
    <row r="1409" spans="1:17">
      <c r="A1409" s="831">
        <v>2</v>
      </c>
      <c r="B1409" s="831" t="s">
        <v>2457</v>
      </c>
      <c r="C1409" s="831" t="s">
        <v>2458</v>
      </c>
      <c r="D1409" s="831" t="s">
        <v>688</v>
      </c>
      <c r="E1409" s="831" t="s">
        <v>2494</v>
      </c>
      <c r="F1409" s="831">
        <v>6</v>
      </c>
      <c r="G1409" s="831" t="s">
        <v>2448</v>
      </c>
      <c r="H1409" s="831">
        <v>1</v>
      </c>
      <c r="I1409" s="831">
        <v>1</v>
      </c>
      <c r="J1409" s="831">
        <v>1</v>
      </c>
      <c r="K1409" s="832">
        <v>1</v>
      </c>
      <c r="L1409" s="832">
        <v>1</v>
      </c>
      <c r="M1409" s="831">
        <v>0</v>
      </c>
      <c r="N1409" s="831">
        <v>0</v>
      </c>
      <c r="O1409" s="833" t="e">
        <v>#DIV/0!</v>
      </c>
      <c r="P1409" s="820">
        <f>Tabla1[[#This Row],[Ejec Real Acumu]]-Tabla1[[#This Row],[Proyec Ejec Acumul]]</f>
        <v>0</v>
      </c>
      <c r="Q1409" s="820">
        <f>Tabla1[[#This Row],[Ejec Real Mes]]-Tabla1[[#This Row],[Program Entreg Mes]]</f>
        <v>0</v>
      </c>
    </row>
    <row r="1410" spans="1:17">
      <c r="A1410" s="831">
        <v>3</v>
      </c>
      <c r="B1410" s="831" t="s">
        <v>2457</v>
      </c>
      <c r="C1410" s="831" t="s">
        <v>2458</v>
      </c>
      <c r="D1410" s="831" t="s">
        <v>688</v>
      </c>
      <c r="E1410" s="831" t="s">
        <v>2495</v>
      </c>
      <c r="F1410" s="831">
        <v>6</v>
      </c>
      <c r="G1410" s="831" t="s">
        <v>2448</v>
      </c>
      <c r="H1410" s="831">
        <v>1</v>
      </c>
      <c r="I1410" s="831">
        <v>1</v>
      </c>
      <c r="J1410" s="831">
        <v>1</v>
      </c>
      <c r="K1410" s="832">
        <v>1</v>
      </c>
      <c r="L1410" s="832">
        <v>1</v>
      </c>
      <c r="M1410" s="831">
        <v>1</v>
      </c>
      <c r="N1410" s="831">
        <v>1</v>
      </c>
      <c r="O1410" s="833">
        <v>1</v>
      </c>
      <c r="P1410" s="820">
        <f>Tabla1[[#This Row],[Ejec Real Acumu]]-Tabla1[[#This Row],[Proyec Ejec Acumul]]</f>
        <v>0</v>
      </c>
      <c r="Q1410" s="820">
        <f>Tabla1[[#This Row],[Ejec Real Mes]]-Tabla1[[#This Row],[Program Entreg Mes]]</f>
        <v>0</v>
      </c>
    </row>
    <row r="1411" spans="1:17">
      <c r="A1411" s="831">
        <v>4</v>
      </c>
      <c r="B1411" s="831" t="s">
        <v>2457</v>
      </c>
      <c r="C1411" s="831" t="s">
        <v>2458</v>
      </c>
      <c r="D1411" s="831" t="s">
        <v>688</v>
      </c>
      <c r="E1411" s="831" t="s">
        <v>2496</v>
      </c>
      <c r="F1411" s="831">
        <v>6</v>
      </c>
      <c r="G1411" s="831" t="s">
        <v>2448</v>
      </c>
      <c r="H1411" s="831">
        <v>1</v>
      </c>
      <c r="I1411" s="831">
        <v>0</v>
      </c>
      <c r="J1411" s="831">
        <v>0</v>
      </c>
      <c r="K1411" s="832">
        <v>0</v>
      </c>
      <c r="L1411" s="832">
        <v>0</v>
      </c>
      <c r="M1411" s="831">
        <v>0</v>
      </c>
      <c r="N1411" s="831">
        <v>0</v>
      </c>
      <c r="O1411" s="833" t="e">
        <v>#DIV/0!</v>
      </c>
      <c r="P1411" s="820">
        <f>Tabla1[[#This Row],[Ejec Real Acumu]]-Tabla1[[#This Row],[Proyec Ejec Acumul]]</f>
        <v>0</v>
      </c>
      <c r="Q1411" s="820">
        <f>Tabla1[[#This Row],[Ejec Real Mes]]-Tabla1[[#This Row],[Program Entreg Mes]]</f>
        <v>0</v>
      </c>
    </row>
    <row r="1412" spans="1:17">
      <c r="A1412" s="831">
        <v>5</v>
      </c>
      <c r="B1412" s="831" t="s">
        <v>2457</v>
      </c>
      <c r="C1412" s="831" t="s">
        <v>2458</v>
      </c>
      <c r="D1412" s="831" t="s">
        <v>688</v>
      </c>
      <c r="E1412" s="831" t="s">
        <v>2497</v>
      </c>
      <c r="F1412" s="831">
        <v>6</v>
      </c>
      <c r="G1412" s="831" t="s">
        <v>2448</v>
      </c>
      <c r="H1412" s="831">
        <v>1</v>
      </c>
      <c r="I1412" s="831">
        <v>0</v>
      </c>
      <c r="J1412" s="831">
        <v>0</v>
      </c>
      <c r="K1412" s="832">
        <v>0</v>
      </c>
      <c r="L1412" s="832">
        <v>0</v>
      </c>
      <c r="M1412" s="831">
        <v>0</v>
      </c>
      <c r="N1412" s="831">
        <v>0</v>
      </c>
      <c r="O1412" s="833" t="e">
        <v>#DIV/0!</v>
      </c>
      <c r="P1412" s="820">
        <f>Tabla1[[#This Row],[Ejec Real Acumu]]-Tabla1[[#This Row],[Proyec Ejec Acumul]]</f>
        <v>0</v>
      </c>
      <c r="Q1412" s="820">
        <f>Tabla1[[#This Row],[Ejec Real Mes]]-Tabla1[[#This Row],[Program Entreg Mes]]</f>
        <v>0</v>
      </c>
    </row>
    <row r="1413" spans="1:17">
      <c r="A1413" s="831">
        <v>1</v>
      </c>
      <c r="B1413" s="831" t="s">
        <v>2457</v>
      </c>
      <c r="C1413" s="831" t="s">
        <v>2458</v>
      </c>
      <c r="D1413" s="831" t="s">
        <v>688</v>
      </c>
      <c r="E1413" s="831" t="s">
        <v>2493</v>
      </c>
      <c r="F1413" s="831">
        <v>7</v>
      </c>
      <c r="G1413" s="831" t="s">
        <v>2449</v>
      </c>
      <c r="H1413" s="831">
        <v>444</v>
      </c>
      <c r="I1413" s="831">
        <v>238</v>
      </c>
      <c r="J1413" s="831">
        <v>238</v>
      </c>
      <c r="K1413" s="832">
        <v>0.536036036036036</v>
      </c>
      <c r="L1413" s="832">
        <v>0.536036036036036</v>
      </c>
      <c r="M1413" s="831">
        <v>36</v>
      </c>
      <c r="N1413" s="831">
        <v>36</v>
      </c>
      <c r="O1413" s="833">
        <v>1</v>
      </c>
      <c r="P1413" s="820">
        <f>Tabla1[[#This Row],[Ejec Real Acumu]]-Tabla1[[#This Row],[Proyec Ejec Acumul]]</f>
        <v>0</v>
      </c>
      <c r="Q1413" s="820">
        <f>Tabla1[[#This Row],[Ejec Real Mes]]-Tabla1[[#This Row],[Program Entreg Mes]]</f>
        <v>0</v>
      </c>
    </row>
    <row r="1414" spans="1:17">
      <c r="A1414" s="831">
        <v>2</v>
      </c>
      <c r="B1414" s="831" t="s">
        <v>2457</v>
      </c>
      <c r="C1414" s="831" t="s">
        <v>2458</v>
      </c>
      <c r="D1414" s="831" t="s">
        <v>688</v>
      </c>
      <c r="E1414" s="831" t="s">
        <v>2494</v>
      </c>
      <c r="F1414" s="831">
        <v>7</v>
      </c>
      <c r="G1414" s="831" t="s">
        <v>2449</v>
      </c>
      <c r="H1414" s="831">
        <v>1</v>
      </c>
      <c r="I1414" s="831">
        <v>1</v>
      </c>
      <c r="J1414" s="831">
        <v>1</v>
      </c>
      <c r="K1414" s="832">
        <v>1</v>
      </c>
      <c r="L1414" s="832">
        <v>1</v>
      </c>
      <c r="M1414" s="831">
        <v>0</v>
      </c>
      <c r="N1414" s="831">
        <v>0</v>
      </c>
      <c r="O1414" s="833" t="e">
        <v>#DIV/0!</v>
      </c>
      <c r="P1414" s="820">
        <f>Tabla1[[#This Row],[Ejec Real Acumu]]-Tabla1[[#This Row],[Proyec Ejec Acumul]]</f>
        <v>0</v>
      </c>
      <c r="Q1414" s="820">
        <f>Tabla1[[#This Row],[Ejec Real Mes]]-Tabla1[[#This Row],[Program Entreg Mes]]</f>
        <v>0</v>
      </c>
    </row>
    <row r="1415" spans="1:17">
      <c r="A1415" s="831">
        <v>3</v>
      </c>
      <c r="B1415" s="831" t="s">
        <v>2457</v>
      </c>
      <c r="C1415" s="831" t="s">
        <v>2458</v>
      </c>
      <c r="D1415" s="831" t="s">
        <v>688</v>
      </c>
      <c r="E1415" s="831" t="s">
        <v>2495</v>
      </c>
      <c r="F1415" s="831">
        <v>7</v>
      </c>
      <c r="G1415" s="831" t="s">
        <v>2449</v>
      </c>
      <c r="H1415" s="831">
        <v>1</v>
      </c>
      <c r="I1415" s="831">
        <v>1</v>
      </c>
      <c r="J1415" s="831">
        <v>1</v>
      </c>
      <c r="K1415" s="832">
        <v>1</v>
      </c>
      <c r="L1415" s="832">
        <v>1</v>
      </c>
      <c r="M1415" s="831">
        <v>0</v>
      </c>
      <c r="N1415" s="831">
        <v>0</v>
      </c>
      <c r="O1415" s="833" t="e">
        <v>#DIV/0!</v>
      </c>
      <c r="P1415" s="820">
        <f>Tabla1[[#This Row],[Ejec Real Acumu]]-Tabla1[[#This Row],[Proyec Ejec Acumul]]</f>
        <v>0</v>
      </c>
      <c r="Q1415" s="820">
        <f>Tabla1[[#This Row],[Ejec Real Mes]]-Tabla1[[#This Row],[Program Entreg Mes]]</f>
        <v>0</v>
      </c>
    </row>
    <row r="1416" spans="1:17">
      <c r="A1416" s="831">
        <v>4</v>
      </c>
      <c r="B1416" s="831" t="s">
        <v>2457</v>
      </c>
      <c r="C1416" s="831" t="s">
        <v>2458</v>
      </c>
      <c r="D1416" s="831" t="s">
        <v>688</v>
      </c>
      <c r="E1416" s="831" t="s">
        <v>2496</v>
      </c>
      <c r="F1416" s="831">
        <v>7</v>
      </c>
      <c r="G1416" s="831" t="s">
        <v>2449</v>
      </c>
      <c r="H1416" s="831">
        <v>1</v>
      </c>
      <c r="I1416" s="831">
        <v>1</v>
      </c>
      <c r="J1416" s="831">
        <v>1</v>
      </c>
      <c r="K1416" s="832">
        <v>1</v>
      </c>
      <c r="L1416" s="832">
        <v>1</v>
      </c>
      <c r="M1416" s="831">
        <v>1</v>
      </c>
      <c r="N1416" s="831">
        <v>1</v>
      </c>
      <c r="O1416" s="833">
        <v>1</v>
      </c>
      <c r="P1416" s="820">
        <f>Tabla1[[#This Row],[Ejec Real Acumu]]-Tabla1[[#This Row],[Proyec Ejec Acumul]]</f>
        <v>0</v>
      </c>
      <c r="Q1416" s="820">
        <f>Tabla1[[#This Row],[Ejec Real Mes]]-Tabla1[[#This Row],[Program Entreg Mes]]</f>
        <v>0</v>
      </c>
    </row>
    <row r="1417" spans="1:17">
      <c r="A1417" s="831">
        <v>5</v>
      </c>
      <c r="B1417" s="831" t="s">
        <v>2457</v>
      </c>
      <c r="C1417" s="831" t="s">
        <v>2458</v>
      </c>
      <c r="D1417" s="831" t="s">
        <v>688</v>
      </c>
      <c r="E1417" s="831" t="s">
        <v>2497</v>
      </c>
      <c r="F1417" s="831">
        <v>7</v>
      </c>
      <c r="G1417" s="831" t="s">
        <v>2449</v>
      </c>
      <c r="H1417" s="831">
        <v>1</v>
      </c>
      <c r="I1417" s="831">
        <v>0</v>
      </c>
      <c r="J1417" s="831">
        <v>0</v>
      </c>
      <c r="K1417" s="832">
        <v>0</v>
      </c>
      <c r="L1417" s="832">
        <v>0</v>
      </c>
      <c r="M1417" s="831">
        <v>0</v>
      </c>
      <c r="N1417" s="831">
        <v>0</v>
      </c>
      <c r="O1417" s="833" t="e">
        <v>#DIV/0!</v>
      </c>
      <c r="P1417" s="820">
        <f>Tabla1[[#This Row],[Ejec Real Acumu]]-Tabla1[[#This Row],[Proyec Ejec Acumul]]</f>
        <v>0</v>
      </c>
      <c r="Q1417" s="820">
        <f>Tabla1[[#This Row],[Ejec Real Mes]]-Tabla1[[#This Row],[Program Entreg Mes]]</f>
        <v>0</v>
      </c>
    </row>
    <row r="1418" spans="1:17">
      <c r="A1418" s="831">
        <v>1</v>
      </c>
      <c r="B1418" s="831" t="s">
        <v>2457</v>
      </c>
      <c r="C1418" s="831" t="s">
        <v>2458</v>
      </c>
      <c r="D1418" s="831" t="s">
        <v>688</v>
      </c>
      <c r="E1418" s="831" t="s">
        <v>2493</v>
      </c>
      <c r="F1418" s="831">
        <v>8</v>
      </c>
      <c r="G1418" s="831" t="s">
        <v>2450</v>
      </c>
      <c r="H1418" s="831">
        <v>444</v>
      </c>
      <c r="I1418" s="831">
        <v>274</v>
      </c>
      <c r="J1418" s="831">
        <v>274</v>
      </c>
      <c r="K1418" s="832">
        <v>0.61711711711711714</v>
      </c>
      <c r="L1418" s="832">
        <v>0.61711711711711714</v>
      </c>
      <c r="M1418" s="831">
        <v>36</v>
      </c>
      <c r="N1418" s="831">
        <v>36</v>
      </c>
      <c r="O1418" s="833">
        <v>1</v>
      </c>
      <c r="P1418" s="820">
        <f>Tabla1[[#This Row],[Ejec Real Acumu]]-Tabla1[[#This Row],[Proyec Ejec Acumul]]</f>
        <v>0</v>
      </c>
      <c r="Q1418" s="820">
        <f>Tabla1[[#This Row],[Ejec Real Mes]]-Tabla1[[#This Row],[Program Entreg Mes]]</f>
        <v>0</v>
      </c>
    </row>
    <row r="1419" spans="1:17">
      <c r="A1419" s="831">
        <v>2</v>
      </c>
      <c r="B1419" s="831" t="s">
        <v>2457</v>
      </c>
      <c r="C1419" s="831" t="s">
        <v>2458</v>
      </c>
      <c r="D1419" s="831" t="s">
        <v>688</v>
      </c>
      <c r="E1419" s="831" t="s">
        <v>2494</v>
      </c>
      <c r="F1419" s="831">
        <v>8</v>
      </c>
      <c r="G1419" s="831" t="s">
        <v>2450</v>
      </c>
      <c r="H1419" s="831">
        <v>1</v>
      </c>
      <c r="I1419" s="831">
        <v>1</v>
      </c>
      <c r="J1419" s="831">
        <v>1</v>
      </c>
      <c r="K1419" s="832">
        <v>1</v>
      </c>
      <c r="L1419" s="832">
        <v>1</v>
      </c>
      <c r="M1419" s="831">
        <v>0</v>
      </c>
      <c r="N1419" s="831">
        <v>0</v>
      </c>
      <c r="O1419" s="833" t="e">
        <v>#DIV/0!</v>
      </c>
      <c r="P1419" s="820">
        <f>Tabla1[[#This Row],[Ejec Real Acumu]]-Tabla1[[#This Row],[Proyec Ejec Acumul]]</f>
        <v>0</v>
      </c>
      <c r="Q1419" s="820">
        <f>Tabla1[[#This Row],[Ejec Real Mes]]-Tabla1[[#This Row],[Program Entreg Mes]]</f>
        <v>0</v>
      </c>
    </row>
    <row r="1420" spans="1:17">
      <c r="A1420" s="831">
        <v>3</v>
      </c>
      <c r="B1420" s="831" t="s">
        <v>2457</v>
      </c>
      <c r="C1420" s="831" t="s">
        <v>2458</v>
      </c>
      <c r="D1420" s="831" t="s">
        <v>688</v>
      </c>
      <c r="E1420" s="831" t="s">
        <v>2495</v>
      </c>
      <c r="F1420" s="831">
        <v>8</v>
      </c>
      <c r="G1420" s="831" t="s">
        <v>2450</v>
      </c>
      <c r="H1420" s="831">
        <v>1</v>
      </c>
      <c r="I1420" s="831">
        <v>1</v>
      </c>
      <c r="J1420" s="831">
        <v>1</v>
      </c>
      <c r="K1420" s="832">
        <v>1</v>
      </c>
      <c r="L1420" s="832">
        <v>1</v>
      </c>
      <c r="M1420" s="831">
        <v>0</v>
      </c>
      <c r="N1420" s="831">
        <v>0</v>
      </c>
      <c r="O1420" s="833" t="e">
        <v>#DIV/0!</v>
      </c>
      <c r="P1420" s="820">
        <f>Tabla1[[#This Row],[Ejec Real Acumu]]-Tabla1[[#This Row],[Proyec Ejec Acumul]]</f>
        <v>0</v>
      </c>
      <c r="Q1420" s="820">
        <f>Tabla1[[#This Row],[Ejec Real Mes]]-Tabla1[[#This Row],[Program Entreg Mes]]</f>
        <v>0</v>
      </c>
    </row>
    <row r="1421" spans="1:17">
      <c r="A1421" s="831">
        <v>4</v>
      </c>
      <c r="B1421" s="831" t="s">
        <v>2457</v>
      </c>
      <c r="C1421" s="831" t="s">
        <v>2458</v>
      </c>
      <c r="D1421" s="831" t="s">
        <v>688</v>
      </c>
      <c r="E1421" s="831" t="s">
        <v>2496</v>
      </c>
      <c r="F1421" s="831">
        <v>8</v>
      </c>
      <c r="G1421" s="831" t="s">
        <v>2450</v>
      </c>
      <c r="H1421" s="831">
        <v>1</v>
      </c>
      <c r="I1421" s="831">
        <v>1</v>
      </c>
      <c r="J1421" s="831">
        <v>1</v>
      </c>
      <c r="K1421" s="832">
        <v>1</v>
      </c>
      <c r="L1421" s="832">
        <v>1</v>
      </c>
      <c r="M1421" s="831">
        <v>0</v>
      </c>
      <c r="N1421" s="831">
        <v>0</v>
      </c>
      <c r="O1421" s="833" t="e">
        <v>#DIV/0!</v>
      </c>
      <c r="P1421" s="820">
        <f>Tabla1[[#This Row],[Ejec Real Acumu]]-Tabla1[[#This Row],[Proyec Ejec Acumul]]</f>
        <v>0</v>
      </c>
      <c r="Q1421" s="820">
        <f>Tabla1[[#This Row],[Ejec Real Mes]]-Tabla1[[#This Row],[Program Entreg Mes]]</f>
        <v>0</v>
      </c>
    </row>
    <row r="1422" spans="1:17">
      <c r="A1422" s="831">
        <v>5</v>
      </c>
      <c r="B1422" s="831" t="s">
        <v>2457</v>
      </c>
      <c r="C1422" s="831" t="s">
        <v>2458</v>
      </c>
      <c r="D1422" s="831" t="s">
        <v>688</v>
      </c>
      <c r="E1422" s="831" t="s">
        <v>2497</v>
      </c>
      <c r="F1422" s="831">
        <v>8</v>
      </c>
      <c r="G1422" s="831" t="s">
        <v>2450</v>
      </c>
      <c r="H1422" s="831">
        <v>1</v>
      </c>
      <c r="I1422" s="831">
        <v>0</v>
      </c>
      <c r="J1422" s="831">
        <v>0</v>
      </c>
      <c r="K1422" s="832">
        <v>0</v>
      </c>
      <c r="L1422" s="832">
        <v>0</v>
      </c>
      <c r="M1422" s="831">
        <v>0</v>
      </c>
      <c r="N1422" s="831">
        <v>0</v>
      </c>
      <c r="O1422" s="833" t="e">
        <v>#DIV/0!</v>
      </c>
      <c r="P1422" s="820">
        <f>Tabla1[[#This Row],[Ejec Real Acumu]]-Tabla1[[#This Row],[Proyec Ejec Acumul]]</f>
        <v>0</v>
      </c>
      <c r="Q1422" s="820">
        <f>Tabla1[[#This Row],[Ejec Real Mes]]-Tabla1[[#This Row],[Program Entreg Mes]]</f>
        <v>0</v>
      </c>
    </row>
    <row r="1423" spans="1:17">
      <c r="A1423" s="831">
        <v>1</v>
      </c>
      <c r="B1423" s="831" t="s">
        <v>2457</v>
      </c>
      <c r="C1423" s="831" t="s">
        <v>2458</v>
      </c>
      <c r="D1423" s="831" t="s">
        <v>688</v>
      </c>
      <c r="E1423" s="831" t="s">
        <v>2493</v>
      </c>
      <c r="F1423" s="831">
        <v>9</v>
      </c>
      <c r="G1423" s="831" t="s">
        <v>2451</v>
      </c>
      <c r="H1423" s="831">
        <v>444</v>
      </c>
      <c r="I1423" s="831">
        <v>324</v>
      </c>
      <c r="J1423" s="831">
        <v>324</v>
      </c>
      <c r="K1423" s="832">
        <v>0.72972972972972971</v>
      </c>
      <c r="L1423" s="832">
        <v>0.72972972972972971</v>
      </c>
      <c r="M1423" s="831">
        <v>50</v>
      </c>
      <c r="N1423" s="831">
        <v>50</v>
      </c>
      <c r="O1423" s="833">
        <v>1</v>
      </c>
      <c r="P1423" s="820">
        <f>Tabla1[[#This Row],[Ejec Real Acumu]]-Tabla1[[#This Row],[Proyec Ejec Acumul]]</f>
        <v>0</v>
      </c>
      <c r="Q1423" s="820">
        <f>Tabla1[[#This Row],[Ejec Real Mes]]-Tabla1[[#This Row],[Program Entreg Mes]]</f>
        <v>0</v>
      </c>
    </row>
    <row r="1424" spans="1:17">
      <c r="A1424" s="831">
        <v>2</v>
      </c>
      <c r="B1424" s="831" t="s">
        <v>2457</v>
      </c>
      <c r="C1424" s="831" t="s">
        <v>2458</v>
      </c>
      <c r="D1424" s="831" t="s">
        <v>688</v>
      </c>
      <c r="E1424" s="831" t="s">
        <v>2494</v>
      </c>
      <c r="F1424" s="831">
        <v>9</v>
      </c>
      <c r="G1424" s="831" t="s">
        <v>2451</v>
      </c>
      <c r="H1424" s="831">
        <v>1</v>
      </c>
      <c r="I1424" s="831">
        <v>1</v>
      </c>
      <c r="J1424" s="831">
        <v>1</v>
      </c>
      <c r="K1424" s="832">
        <v>1</v>
      </c>
      <c r="L1424" s="832">
        <v>1</v>
      </c>
      <c r="M1424" s="831">
        <v>0</v>
      </c>
      <c r="N1424" s="831">
        <v>0</v>
      </c>
      <c r="O1424" s="833" t="e">
        <v>#DIV/0!</v>
      </c>
      <c r="P1424" s="820">
        <f>Tabla1[[#This Row],[Ejec Real Acumu]]-Tabla1[[#This Row],[Proyec Ejec Acumul]]</f>
        <v>0</v>
      </c>
      <c r="Q1424" s="820">
        <f>Tabla1[[#This Row],[Ejec Real Mes]]-Tabla1[[#This Row],[Program Entreg Mes]]</f>
        <v>0</v>
      </c>
    </row>
    <row r="1425" spans="1:17">
      <c r="A1425" s="831">
        <v>3</v>
      </c>
      <c r="B1425" s="831" t="s">
        <v>2457</v>
      </c>
      <c r="C1425" s="831" t="s">
        <v>2458</v>
      </c>
      <c r="D1425" s="831" t="s">
        <v>688</v>
      </c>
      <c r="E1425" s="831" t="s">
        <v>2495</v>
      </c>
      <c r="F1425" s="831">
        <v>9</v>
      </c>
      <c r="G1425" s="831" t="s">
        <v>2451</v>
      </c>
      <c r="H1425" s="831">
        <v>1</v>
      </c>
      <c r="I1425" s="831">
        <v>1</v>
      </c>
      <c r="J1425" s="831">
        <v>1</v>
      </c>
      <c r="K1425" s="832">
        <v>1</v>
      </c>
      <c r="L1425" s="832">
        <v>1</v>
      </c>
      <c r="M1425" s="831">
        <v>0</v>
      </c>
      <c r="N1425" s="831">
        <v>0</v>
      </c>
      <c r="O1425" s="833" t="e">
        <v>#DIV/0!</v>
      </c>
      <c r="P1425" s="820">
        <f>Tabla1[[#This Row],[Ejec Real Acumu]]-Tabla1[[#This Row],[Proyec Ejec Acumul]]</f>
        <v>0</v>
      </c>
      <c r="Q1425" s="820">
        <f>Tabla1[[#This Row],[Ejec Real Mes]]-Tabla1[[#This Row],[Program Entreg Mes]]</f>
        <v>0</v>
      </c>
    </row>
    <row r="1426" spans="1:17">
      <c r="A1426" s="831">
        <v>4</v>
      </c>
      <c r="B1426" s="831" t="s">
        <v>2457</v>
      </c>
      <c r="C1426" s="831" t="s">
        <v>2458</v>
      </c>
      <c r="D1426" s="831" t="s">
        <v>688</v>
      </c>
      <c r="E1426" s="831" t="s">
        <v>2496</v>
      </c>
      <c r="F1426" s="831">
        <v>9</v>
      </c>
      <c r="G1426" s="831" t="s">
        <v>2451</v>
      </c>
      <c r="H1426" s="831">
        <v>1</v>
      </c>
      <c r="I1426" s="831">
        <v>1</v>
      </c>
      <c r="J1426" s="831">
        <v>1</v>
      </c>
      <c r="K1426" s="832">
        <v>1</v>
      </c>
      <c r="L1426" s="832">
        <v>1</v>
      </c>
      <c r="M1426" s="831">
        <v>0</v>
      </c>
      <c r="N1426" s="831">
        <v>0</v>
      </c>
      <c r="O1426" s="833" t="e">
        <v>#DIV/0!</v>
      </c>
      <c r="P1426" s="820">
        <f>Tabla1[[#This Row],[Ejec Real Acumu]]-Tabla1[[#This Row],[Proyec Ejec Acumul]]</f>
        <v>0</v>
      </c>
      <c r="Q1426" s="820">
        <f>Tabla1[[#This Row],[Ejec Real Mes]]-Tabla1[[#This Row],[Program Entreg Mes]]</f>
        <v>0</v>
      </c>
    </row>
    <row r="1427" spans="1:17">
      <c r="A1427" s="831">
        <v>5</v>
      </c>
      <c r="B1427" s="831" t="s">
        <v>2457</v>
      </c>
      <c r="C1427" s="831" t="s">
        <v>2458</v>
      </c>
      <c r="D1427" s="831" t="s">
        <v>688</v>
      </c>
      <c r="E1427" s="831" t="s">
        <v>2497</v>
      </c>
      <c r="F1427" s="831">
        <v>9</v>
      </c>
      <c r="G1427" s="831" t="s">
        <v>2451</v>
      </c>
      <c r="H1427" s="831">
        <v>1</v>
      </c>
      <c r="I1427" s="831">
        <v>0</v>
      </c>
      <c r="J1427" s="831">
        <v>0</v>
      </c>
      <c r="K1427" s="832">
        <v>0</v>
      </c>
      <c r="L1427" s="832">
        <v>0</v>
      </c>
      <c r="M1427" s="831">
        <v>0</v>
      </c>
      <c r="N1427" s="831">
        <v>0</v>
      </c>
      <c r="O1427" s="833" t="e">
        <v>#DIV/0!</v>
      </c>
      <c r="P1427" s="820">
        <f>Tabla1[[#This Row],[Ejec Real Acumu]]-Tabla1[[#This Row],[Proyec Ejec Acumul]]</f>
        <v>0</v>
      </c>
      <c r="Q1427" s="820">
        <f>Tabla1[[#This Row],[Ejec Real Mes]]-Tabla1[[#This Row],[Program Entreg Mes]]</f>
        <v>0</v>
      </c>
    </row>
    <row r="1428" spans="1:17">
      <c r="A1428" s="831">
        <v>1</v>
      </c>
      <c r="B1428" s="831" t="s">
        <v>2457</v>
      </c>
      <c r="C1428" s="831" t="s">
        <v>2458</v>
      </c>
      <c r="D1428" s="831" t="s">
        <v>688</v>
      </c>
      <c r="E1428" s="831" t="s">
        <v>2493</v>
      </c>
      <c r="F1428" s="831">
        <v>10</v>
      </c>
      <c r="G1428" s="831" t="s">
        <v>2452</v>
      </c>
      <c r="H1428" s="831">
        <v>444</v>
      </c>
      <c r="I1428" s="831">
        <v>362</v>
      </c>
      <c r="J1428" s="831"/>
      <c r="K1428" s="832">
        <v>0.81531531531531531</v>
      </c>
      <c r="L1428" s="832"/>
      <c r="M1428" s="831">
        <v>38</v>
      </c>
      <c r="N1428" s="831"/>
      <c r="O1428" s="833"/>
      <c r="P1428" s="820">
        <f>Tabla1[[#This Row],[Ejec Real Acumu]]-Tabla1[[#This Row],[Proyec Ejec Acumul]]</f>
        <v>-362</v>
      </c>
      <c r="Q1428" s="820">
        <f>Tabla1[[#This Row],[Ejec Real Mes]]-Tabla1[[#This Row],[Program Entreg Mes]]</f>
        <v>-38</v>
      </c>
    </row>
    <row r="1429" spans="1:17">
      <c r="A1429" s="831">
        <v>2</v>
      </c>
      <c r="B1429" s="831" t="s">
        <v>2457</v>
      </c>
      <c r="C1429" s="831" t="s">
        <v>2458</v>
      </c>
      <c r="D1429" s="831" t="s">
        <v>688</v>
      </c>
      <c r="E1429" s="831" t="s">
        <v>2494</v>
      </c>
      <c r="F1429" s="831">
        <v>10</v>
      </c>
      <c r="G1429" s="831" t="s">
        <v>2452</v>
      </c>
      <c r="H1429" s="831">
        <v>1</v>
      </c>
      <c r="I1429" s="831">
        <v>1</v>
      </c>
      <c r="J1429" s="831"/>
      <c r="K1429" s="832">
        <v>1</v>
      </c>
      <c r="L1429" s="832"/>
      <c r="M1429" s="831">
        <v>0</v>
      </c>
      <c r="N1429" s="831"/>
      <c r="O1429" s="833"/>
      <c r="P1429" s="820">
        <f>Tabla1[[#This Row],[Ejec Real Acumu]]-Tabla1[[#This Row],[Proyec Ejec Acumul]]</f>
        <v>-1</v>
      </c>
      <c r="Q1429" s="820">
        <f>Tabla1[[#This Row],[Ejec Real Mes]]-Tabla1[[#This Row],[Program Entreg Mes]]</f>
        <v>0</v>
      </c>
    </row>
    <row r="1430" spans="1:17">
      <c r="A1430" s="831">
        <v>3</v>
      </c>
      <c r="B1430" s="831" t="s">
        <v>2457</v>
      </c>
      <c r="C1430" s="831" t="s">
        <v>2458</v>
      </c>
      <c r="D1430" s="831" t="s">
        <v>688</v>
      </c>
      <c r="E1430" s="831" t="s">
        <v>2495</v>
      </c>
      <c r="F1430" s="831">
        <v>10</v>
      </c>
      <c r="G1430" s="831" t="s">
        <v>2452</v>
      </c>
      <c r="H1430" s="831">
        <v>1</v>
      </c>
      <c r="I1430" s="831">
        <v>1</v>
      </c>
      <c r="J1430" s="831"/>
      <c r="K1430" s="832">
        <v>1</v>
      </c>
      <c r="L1430" s="832"/>
      <c r="M1430" s="831">
        <v>0</v>
      </c>
      <c r="N1430" s="831"/>
      <c r="O1430" s="833"/>
      <c r="P1430" s="820">
        <f>Tabla1[[#This Row],[Ejec Real Acumu]]-Tabla1[[#This Row],[Proyec Ejec Acumul]]</f>
        <v>-1</v>
      </c>
      <c r="Q1430" s="820">
        <f>Tabla1[[#This Row],[Ejec Real Mes]]-Tabla1[[#This Row],[Program Entreg Mes]]</f>
        <v>0</v>
      </c>
    </row>
    <row r="1431" spans="1:17">
      <c r="A1431" s="831">
        <v>4</v>
      </c>
      <c r="B1431" s="831" t="s">
        <v>2457</v>
      </c>
      <c r="C1431" s="831" t="s">
        <v>2458</v>
      </c>
      <c r="D1431" s="831" t="s">
        <v>688</v>
      </c>
      <c r="E1431" s="831" t="s">
        <v>2496</v>
      </c>
      <c r="F1431" s="831">
        <v>10</v>
      </c>
      <c r="G1431" s="831" t="s">
        <v>2452</v>
      </c>
      <c r="H1431" s="831">
        <v>1</v>
      </c>
      <c r="I1431" s="831">
        <v>1</v>
      </c>
      <c r="J1431" s="831"/>
      <c r="K1431" s="832">
        <v>1</v>
      </c>
      <c r="L1431" s="832"/>
      <c r="M1431" s="831">
        <v>0</v>
      </c>
      <c r="N1431" s="831"/>
      <c r="O1431" s="833"/>
      <c r="P1431" s="820">
        <f>Tabla1[[#This Row],[Ejec Real Acumu]]-Tabla1[[#This Row],[Proyec Ejec Acumul]]</f>
        <v>-1</v>
      </c>
      <c r="Q1431" s="820">
        <f>Tabla1[[#This Row],[Ejec Real Mes]]-Tabla1[[#This Row],[Program Entreg Mes]]</f>
        <v>0</v>
      </c>
    </row>
    <row r="1432" spans="1:17">
      <c r="A1432" s="831">
        <v>5</v>
      </c>
      <c r="B1432" s="831" t="s">
        <v>2457</v>
      </c>
      <c r="C1432" s="831" t="s">
        <v>2458</v>
      </c>
      <c r="D1432" s="831" t="s">
        <v>688</v>
      </c>
      <c r="E1432" s="831" t="s">
        <v>2497</v>
      </c>
      <c r="F1432" s="831">
        <v>10</v>
      </c>
      <c r="G1432" s="831" t="s">
        <v>2452</v>
      </c>
      <c r="H1432" s="831">
        <v>1</v>
      </c>
      <c r="I1432" s="831">
        <v>0</v>
      </c>
      <c r="J1432" s="831"/>
      <c r="K1432" s="832">
        <v>0</v>
      </c>
      <c r="L1432" s="832"/>
      <c r="M1432" s="831">
        <v>0</v>
      </c>
      <c r="N1432" s="831"/>
      <c r="O1432" s="833"/>
      <c r="P1432" s="820">
        <f>Tabla1[[#This Row],[Ejec Real Acumu]]-Tabla1[[#This Row],[Proyec Ejec Acumul]]</f>
        <v>0</v>
      </c>
      <c r="Q1432" s="820">
        <f>Tabla1[[#This Row],[Ejec Real Mes]]-Tabla1[[#This Row],[Program Entreg Mes]]</f>
        <v>0</v>
      </c>
    </row>
    <row r="1433" spans="1:17">
      <c r="A1433" s="831">
        <v>1</v>
      </c>
      <c r="B1433" s="831" t="s">
        <v>2457</v>
      </c>
      <c r="C1433" s="831" t="s">
        <v>2458</v>
      </c>
      <c r="D1433" s="831" t="s">
        <v>688</v>
      </c>
      <c r="E1433" s="831" t="s">
        <v>2493</v>
      </c>
      <c r="F1433" s="831">
        <v>11</v>
      </c>
      <c r="G1433" s="831" t="s">
        <v>2453</v>
      </c>
      <c r="H1433" s="831">
        <v>444</v>
      </c>
      <c r="I1433" s="831">
        <v>398</v>
      </c>
      <c r="J1433" s="831"/>
      <c r="K1433" s="832">
        <v>0.89639639639639634</v>
      </c>
      <c r="L1433" s="832"/>
      <c r="M1433" s="831">
        <v>36</v>
      </c>
      <c r="N1433" s="831"/>
      <c r="O1433" s="833"/>
      <c r="P1433" s="820">
        <f>Tabla1[[#This Row],[Ejec Real Acumu]]-Tabla1[[#This Row],[Proyec Ejec Acumul]]</f>
        <v>-398</v>
      </c>
      <c r="Q1433" s="820">
        <f>Tabla1[[#This Row],[Ejec Real Mes]]-Tabla1[[#This Row],[Program Entreg Mes]]</f>
        <v>-36</v>
      </c>
    </row>
    <row r="1434" spans="1:17">
      <c r="A1434" s="831">
        <v>2</v>
      </c>
      <c r="B1434" s="831" t="s">
        <v>2457</v>
      </c>
      <c r="C1434" s="831" t="s">
        <v>2458</v>
      </c>
      <c r="D1434" s="831" t="s">
        <v>688</v>
      </c>
      <c r="E1434" s="831" t="s">
        <v>2494</v>
      </c>
      <c r="F1434" s="831">
        <v>11</v>
      </c>
      <c r="G1434" s="831" t="s">
        <v>2453</v>
      </c>
      <c r="H1434" s="831">
        <v>1</v>
      </c>
      <c r="I1434" s="831">
        <v>1</v>
      </c>
      <c r="J1434" s="831"/>
      <c r="K1434" s="832">
        <v>1</v>
      </c>
      <c r="L1434" s="832"/>
      <c r="M1434" s="831">
        <v>0</v>
      </c>
      <c r="N1434" s="831"/>
      <c r="O1434" s="833"/>
      <c r="P1434" s="820">
        <f>Tabla1[[#This Row],[Ejec Real Acumu]]-Tabla1[[#This Row],[Proyec Ejec Acumul]]</f>
        <v>-1</v>
      </c>
      <c r="Q1434" s="820">
        <f>Tabla1[[#This Row],[Ejec Real Mes]]-Tabla1[[#This Row],[Program Entreg Mes]]</f>
        <v>0</v>
      </c>
    </row>
    <row r="1435" spans="1:17">
      <c r="A1435" s="831">
        <v>3</v>
      </c>
      <c r="B1435" s="831" t="s">
        <v>2457</v>
      </c>
      <c r="C1435" s="831" t="s">
        <v>2458</v>
      </c>
      <c r="D1435" s="831" t="s">
        <v>688</v>
      </c>
      <c r="E1435" s="831" t="s">
        <v>2495</v>
      </c>
      <c r="F1435" s="831">
        <v>11</v>
      </c>
      <c r="G1435" s="831" t="s">
        <v>2453</v>
      </c>
      <c r="H1435" s="831">
        <v>1</v>
      </c>
      <c r="I1435" s="831">
        <v>1</v>
      </c>
      <c r="J1435" s="831"/>
      <c r="K1435" s="832">
        <v>1</v>
      </c>
      <c r="L1435" s="832"/>
      <c r="M1435" s="831">
        <v>0</v>
      </c>
      <c r="N1435" s="831"/>
      <c r="O1435" s="833"/>
      <c r="P1435" s="820">
        <f>Tabla1[[#This Row],[Ejec Real Acumu]]-Tabla1[[#This Row],[Proyec Ejec Acumul]]</f>
        <v>-1</v>
      </c>
      <c r="Q1435" s="820">
        <f>Tabla1[[#This Row],[Ejec Real Mes]]-Tabla1[[#This Row],[Program Entreg Mes]]</f>
        <v>0</v>
      </c>
    </row>
    <row r="1436" spans="1:17">
      <c r="A1436" s="831">
        <v>4</v>
      </c>
      <c r="B1436" s="831" t="s">
        <v>2457</v>
      </c>
      <c r="C1436" s="831" t="s">
        <v>2458</v>
      </c>
      <c r="D1436" s="831" t="s">
        <v>688</v>
      </c>
      <c r="E1436" s="831" t="s">
        <v>2496</v>
      </c>
      <c r="F1436" s="831">
        <v>11</v>
      </c>
      <c r="G1436" s="831" t="s">
        <v>2453</v>
      </c>
      <c r="H1436" s="831">
        <v>1</v>
      </c>
      <c r="I1436" s="831">
        <v>1</v>
      </c>
      <c r="J1436" s="831"/>
      <c r="K1436" s="832">
        <v>1</v>
      </c>
      <c r="L1436" s="832"/>
      <c r="M1436" s="831">
        <v>0</v>
      </c>
      <c r="N1436" s="831"/>
      <c r="O1436" s="833"/>
      <c r="P1436" s="820">
        <f>Tabla1[[#This Row],[Ejec Real Acumu]]-Tabla1[[#This Row],[Proyec Ejec Acumul]]</f>
        <v>-1</v>
      </c>
      <c r="Q1436" s="820">
        <f>Tabla1[[#This Row],[Ejec Real Mes]]-Tabla1[[#This Row],[Program Entreg Mes]]</f>
        <v>0</v>
      </c>
    </row>
    <row r="1437" spans="1:17">
      <c r="A1437" s="831">
        <v>5</v>
      </c>
      <c r="B1437" s="831" t="s">
        <v>2457</v>
      </c>
      <c r="C1437" s="831" t="s">
        <v>2458</v>
      </c>
      <c r="D1437" s="831" t="s">
        <v>688</v>
      </c>
      <c r="E1437" s="831" t="s">
        <v>2497</v>
      </c>
      <c r="F1437" s="831">
        <v>11</v>
      </c>
      <c r="G1437" s="831" t="s">
        <v>2453</v>
      </c>
      <c r="H1437" s="831">
        <v>1</v>
      </c>
      <c r="I1437" s="831">
        <v>0</v>
      </c>
      <c r="J1437" s="831"/>
      <c r="K1437" s="832">
        <v>0</v>
      </c>
      <c r="L1437" s="832"/>
      <c r="M1437" s="831">
        <v>0</v>
      </c>
      <c r="N1437" s="831"/>
      <c r="O1437" s="833"/>
      <c r="P1437" s="820">
        <f>Tabla1[[#This Row],[Ejec Real Acumu]]-Tabla1[[#This Row],[Proyec Ejec Acumul]]</f>
        <v>0</v>
      </c>
      <c r="Q1437" s="820">
        <f>Tabla1[[#This Row],[Ejec Real Mes]]-Tabla1[[#This Row],[Program Entreg Mes]]</f>
        <v>0</v>
      </c>
    </row>
    <row r="1438" spans="1:17">
      <c r="A1438" s="831">
        <v>1</v>
      </c>
      <c r="B1438" s="831" t="s">
        <v>2457</v>
      </c>
      <c r="C1438" s="831" t="s">
        <v>2458</v>
      </c>
      <c r="D1438" s="831" t="s">
        <v>688</v>
      </c>
      <c r="E1438" s="831" t="s">
        <v>2493</v>
      </c>
      <c r="F1438" s="831">
        <v>12</v>
      </c>
      <c r="G1438" s="831" t="s">
        <v>2454</v>
      </c>
      <c r="H1438" s="831">
        <v>444</v>
      </c>
      <c r="I1438" s="831">
        <v>444</v>
      </c>
      <c r="J1438" s="831"/>
      <c r="K1438" s="832">
        <v>1</v>
      </c>
      <c r="L1438" s="832"/>
      <c r="M1438" s="831">
        <v>46</v>
      </c>
      <c r="N1438" s="831"/>
      <c r="O1438" s="833"/>
      <c r="P1438" s="820">
        <f>Tabla1[[#This Row],[Ejec Real Acumu]]-Tabla1[[#This Row],[Proyec Ejec Acumul]]</f>
        <v>-444</v>
      </c>
      <c r="Q1438" s="820">
        <f>Tabla1[[#This Row],[Ejec Real Mes]]-Tabla1[[#This Row],[Program Entreg Mes]]</f>
        <v>-46</v>
      </c>
    </row>
    <row r="1439" spans="1:17">
      <c r="A1439" s="831">
        <v>2</v>
      </c>
      <c r="B1439" s="831" t="s">
        <v>2457</v>
      </c>
      <c r="C1439" s="831" t="s">
        <v>2458</v>
      </c>
      <c r="D1439" s="831" t="s">
        <v>688</v>
      </c>
      <c r="E1439" s="831" t="s">
        <v>2494</v>
      </c>
      <c r="F1439" s="831">
        <v>12</v>
      </c>
      <c r="G1439" s="831" t="s">
        <v>2454</v>
      </c>
      <c r="H1439" s="831">
        <v>1</v>
      </c>
      <c r="I1439" s="831">
        <v>1</v>
      </c>
      <c r="J1439" s="831"/>
      <c r="K1439" s="832">
        <v>1</v>
      </c>
      <c r="L1439" s="832"/>
      <c r="M1439" s="831">
        <v>0</v>
      </c>
      <c r="N1439" s="831"/>
      <c r="O1439" s="833"/>
      <c r="P1439" s="820">
        <f>Tabla1[[#This Row],[Ejec Real Acumu]]-Tabla1[[#This Row],[Proyec Ejec Acumul]]</f>
        <v>-1</v>
      </c>
      <c r="Q1439" s="820">
        <f>Tabla1[[#This Row],[Ejec Real Mes]]-Tabla1[[#This Row],[Program Entreg Mes]]</f>
        <v>0</v>
      </c>
    </row>
    <row r="1440" spans="1:17">
      <c r="A1440" s="831">
        <v>3</v>
      </c>
      <c r="B1440" s="831" t="s">
        <v>2457</v>
      </c>
      <c r="C1440" s="831" t="s">
        <v>2458</v>
      </c>
      <c r="D1440" s="831" t="s">
        <v>688</v>
      </c>
      <c r="E1440" s="831" t="s">
        <v>2495</v>
      </c>
      <c r="F1440" s="831">
        <v>12</v>
      </c>
      <c r="G1440" s="831" t="s">
        <v>2454</v>
      </c>
      <c r="H1440" s="831">
        <v>1</v>
      </c>
      <c r="I1440" s="831">
        <v>1</v>
      </c>
      <c r="J1440" s="831"/>
      <c r="K1440" s="832">
        <v>1</v>
      </c>
      <c r="L1440" s="832"/>
      <c r="M1440" s="831">
        <v>0</v>
      </c>
      <c r="N1440" s="831"/>
      <c r="O1440" s="833"/>
      <c r="P1440" s="820">
        <f>Tabla1[[#This Row],[Ejec Real Acumu]]-Tabla1[[#This Row],[Proyec Ejec Acumul]]</f>
        <v>-1</v>
      </c>
      <c r="Q1440" s="820">
        <f>Tabla1[[#This Row],[Ejec Real Mes]]-Tabla1[[#This Row],[Program Entreg Mes]]</f>
        <v>0</v>
      </c>
    </row>
    <row r="1441" spans="1:17">
      <c r="A1441" s="831">
        <v>4</v>
      </c>
      <c r="B1441" s="831" t="s">
        <v>2457</v>
      </c>
      <c r="C1441" s="831" t="s">
        <v>2458</v>
      </c>
      <c r="D1441" s="831" t="s">
        <v>688</v>
      </c>
      <c r="E1441" s="831" t="s">
        <v>2496</v>
      </c>
      <c r="F1441" s="831">
        <v>12</v>
      </c>
      <c r="G1441" s="831" t="s">
        <v>2454</v>
      </c>
      <c r="H1441" s="831">
        <v>1</v>
      </c>
      <c r="I1441" s="831">
        <v>1</v>
      </c>
      <c r="J1441" s="831"/>
      <c r="K1441" s="832">
        <v>1</v>
      </c>
      <c r="L1441" s="832"/>
      <c r="M1441" s="831">
        <v>0</v>
      </c>
      <c r="N1441" s="831"/>
      <c r="O1441" s="833"/>
      <c r="P1441" s="820">
        <f>Tabla1[[#This Row],[Ejec Real Acumu]]-Tabla1[[#This Row],[Proyec Ejec Acumul]]</f>
        <v>-1</v>
      </c>
      <c r="Q1441" s="820">
        <f>Tabla1[[#This Row],[Ejec Real Mes]]-Tabla1[[#This Row],[Program Entreg Mes]]</f>
        <v>0</v>
      </c>
    </row>
    <row r="1442" spans="1:17">
      <c r="A1442" s="831">
        <v>5</v>
      </c>
      <c r="B1442" s="831" t="s">
        <v>2457</v>
      </c>
      <c r="C1442" s="831" t="s">
        <v>2458</v>
      </c>
      <c r="D1442" s="831" t="s">
        <v>688</v>
      </c>
      <c r="E1442" s="831" t="s">
        <v>2497</v>
      </c>
      <c r="F1442" s="831">
        <v>12</v>
      </c>
      <c r="G1442" s="831" t="s">
        <v>2454</v>
      </c>
      <c r="H1442" s="831">
        <v>1</v>
      </c>
      <c r="I1442" s="831">
        <v>1</v>
      </c>
      <c r="J1442" s="831"/>
      <c r="K1442" s="832">
        <v>1</v>
      </c>
      <c r="L1442" s="832"/>
      <c r="M1442" s="831">
        <v>1</v>
      </c>
      <c r="N1442" s="831"/>
      <c r="O1442" s="833"/>
      <c r="P1442" s="820">
        <f>Tabla1[[#This Row],[Ejec Real Acumu]]-Tabla1[[#This Row],[Proyec Ejec Acumul]]</f>
        <v>-1</v>
      </c>
      <c r="Q1442" s="820">
        <f>Tabla1[[#This Row],[Ejec Real Mes]]-Tabla1[[#This Row],[Program Entreg Mes]]</f>
        <v>-1</v>
      </c>
    </row>
    <row r="1443" spans="1:17">
      <c r="A1443" s="834">
        <v>1</v>
      </c>
      <c r="B1443" s="834" t="s">
        <v>2459</v>
      </c>
      <c r="C1443" s="834" t="s">
        <v>2460</v>
      </c>
      <c r="D1443" s="834" t="s">
        <v>93</v>
      </c>
      <c r="E1443" s="834" t="s">
        <v>2498</v>
      </c>
      <c r="F1443" s="834">
        <v>1</v>
      </c>
      <c r="G1443" s="834" t="s">
        <v>2443</v>
      </c>
      <c r="H1443" s="834">
        <v>1</v>
      </c>
      <c r="I1443" s="834">
        <v>0</v>
      </c>
      <c r="J1443" s="834">
        <v>0</v>
      </c>
      <c r="K1443" s="835">
        <v>0</v>
      </c>
      <c r="L1443" s="835">
        <v>0</v>
      </c>
      <c r="M1443" s="834">
        <v>0</v>
      </c>
      <c r="N1443" s="834">
        <v>0</v>
      </c>
      <c r="O1443" s="836" t="e">
        <v>#DIV/0!</v>
      </c>
      <c r="P1443" s="820">
        <f>Tabla1[[#This Row],[Ejec Real Acumu]]-Tabla1[[#This Row],[Proyec Ejec Acumul]]</f>
        <v>0</v>
      </c>
      <c r="Q1443" s="820">
        <f>Tabla1[[#This Row],[Ejec Real Mes]]-Tabla1[[#This Row],[Program Entreg Mes]]</f>
        <v>0</v>
      </c>
    </row>
    <row r="1444" spans="1:17">
      <c r="A1444" s="834">
        <v>2</v>
      </c>
      <c r="B1444" s="834" t="s">
        <v>2459</v>
      </c>
      <c r="C1444" s="834" t="s">
        <v>2460</v>
      </c>
      <c r="D1444" s="834" t="s">
        <v>63</v>
      </c>
      <c r="E1444" s="834" t="s">
        <v>2499</v>
      </c>
      <c r="F1444" s="834">
        <v>1</v>
      </c>
      <c r="G1444" s="834" t="s">
        <v>2443</v>
      </c>
      <c r="H1444" s="834">
        <v>1</v>
      </c>
      <c r="I1444" s="834">
        <v>0</v>
      </c>
      <c r="J1444" s="834">
        <v>0</v>
      </c>
      <c r="K1444" s="835">
        <v>0</v>
      </c>
      <c r="L1444" s="835">
        <v>0</v>
      </c>
      <c r="M1444" s="834">
        <v>0</v>
      </c>
      <c r="N1444" s="834">
        <v>0</v>
      </c>
      <c r="O1444" s="836" t="e">
        <v>#DIV/0!</v>
      </c>
      <c r="P1444" s="820">
        <f>Tabla1[[#This Row],[Ejec Real Acumu]]-Tabla1[[#This Row],[Proyec Ejec Acumul]]</f>
        <v>0</v>
      </c>
      <c r="Q1444" s="820">
        <f>Tabla1[[#This Row],[Ejec Real Mes]]-Tabla1[[#This Row],[Program Entreg Mes]]</f>
        <v>0</v>
      </c>
    </row>
    <row r="1445" spans="1:17">
      <c r="A1445" s="834">
        <v>3</v>
      </c>
      <c r="B1445" s="834" t="s">
        <v>2459</v>
      </c>
      <c r="C1445" s="834" t="s">
        <v>2460</v>
      </c>
      <c r="D1445" s="834" t="s">
        <v>93</v>
      </c>
      <c r="E1445" s="834" t="s">
        <v>2500</v>
      </c>
      <c r="F1445" s="834">
        <v>1</v>
      </c>
      <c r="G1445" s="834" t="s">
        <v>2443</v>
      </c>
      <c r="H1445" s="834">
        <v>1</v>
      </c>
      <c r="I1445" s="834">
        <v>0</v>
      </c>
      <c r="J1445" s="834">
        <v>0</v>
      </c>
      <c r="K1445" s="835">
        <v>0</v>
      </c>
      <c r="L1445" s="835">
        <v>0</v>
      </c>
      <c r="M1445" s="834">
        <v>0</v>
      </c>
      <c r="N1445" s="834">
        <v>0</v>
      </c>
      <c r="O1445" s="836" t="e">
        <v>#DIV/0!</v>
      </c>
      <c r="P1445" s="820">
        <f>Tabla1[[#This Row],[Ejec Real Acumu]]-Tabla1[[#This Row],[Proyec Ejec Acumul]]</f>
        <v>0</v>
      </c>
      <c r="Q1445" s="820">
        <f>Tabla1[[#This Row],[Ejec Real Mes]]-Tabla1[[#This Row],[Program Entreg Mes]]</f>
        <v>0</v>
      </c>
    </row>
    <row r="1446" spans="1:17">
      <c r="A1446" s="834">
        <v>4</v>
      </c>
      <c r="B1446" s="834" t="s">
        <v>2459</v>
      </c>
      <c r="C1446" s="834" t="s">
        <v>2460</v>
      </c>
      <c r="D1446" s="834" t="s">
        <v>93</v>
      </c>
      <c r="E1446" s="834" t="s">
        <v>2501</v>
      </c>
      <c r="F1446" s="834">
        <v>1</v>
      </c>
      <c r="G1446" s="834" t="s">
        <v>2443</v>
      </c>
      <c r="H1446" s="834">
        <v>1</v>
      </c>
      <c r="I1446" s="834">
        <v>1</v>
      </c>
      <c r="J1446" s="834">
        <v>1</v>
      </c>
      <c r="K1446" s="835">
        <v>1</v>
      </c>
      <c r="L1446" s="835">
        <v>1</v>
      </c>
      <c r="M1446" s="834">
        <v>1</v>
      </c>
      <c r="N1446" s="834">
        <v>1</v>
      </c>
      <c r="O1446" s="836">
        <v>1</v>
      </c>
      <c r="P1446" s="820">
        <f>Tabla1[[#This Row],[Ejec Real Acumu]]-Tabla1[[#This Row],[Proyec Ejec Acumul]]</f>
        <v>0</v>
      </c>
      <c r="Q1446" s="820">
        <f>Tabla1[[#This Row],[Ejec Real Mes]]-Tabla1[[#This Row],[Program Entreg Mes]]</f>
        <v>0</v>
      </c>
    </row>
    <row r="1447" spans="1:17">
      <c r="A1447" s="834">
        <v>5</v>
      </c>
      <c r="B1447" s="834" t="s">
        <v>2459</v>
      </c>
      <c r="C1447" s="834" t="s">
        <v>2460</v>
      </c>
      <c r="D1447" s="834" t="s">
        <v>93</v>
      </c>
      <c r="E1447" s="834" t="s">
        <v>2502</v>
      </c>
      <c r="F1447" s="834">
        <v>1</v>
      </c>
      <c r="G1447" s="834" t="s">
        <v>2443</v>
      </c>
      <c r="H1447" s="834">
        <v>1</v>
      </c>
      <c r="I1447" s="834">
        <v>1</v>
      </c>
      <c r="J1447" s="834">
        <v>1</v>
      </c>
      <c r="K1447" s="835">
        <v>1</v>
      </c>
      <c r="L1447" s="835">
        <v>1</v>
      </c>
      <c r="M1447" s="834">
        <v>1</v>
      </c>
      <c r="N1447" s="834">
        <v>1</v>
      </c>
      <c r="O1447" s="836">
        <v>1</v>
      </c>
      <c r="P1447" s="820">
        <f>Tabla1[[#This Row],[Ejec Real Acumu]]-Tabla1[[#This Row],[Proyec Ejec Acumul]]</f>
        <v>0</v>
      </c>
      <c r="Q1447" s="820">
        <f>Tabla1[[#This Row],[Ejec Real Mes]]-Tabla1[[#This Row],[Program Entreg Mes]]</f>
        <v>0</v>
      </c>
    </row>
    <row r="1448" spans="1:17">
      <c r="A1448" s="834">
        <v>6</v>
      </c>
      <c r="B1448" s="834" t="s">
        <v>2459</v>
      </c>
      <c r="C1448" s="834" t="s">
        <v>2460</v>
      </c>
      <c r="D1448" s="834" t="s">
        <v>93</v>
      </c>
      <c r="E1448" s="834" t="s">
        <v>2503</v>
      </c>
      <c r="F1448" s="834">
        <v>1</v>
      </c>
      <c r="G1448" s="834" t="s">
        <v>2443</v>
      </c>
      <c r="H1448" s="834">
        <v>1</v>
      </c>
      <c r="I1448" s="834">
        <v>1</v>
      </c>
      <c r="J1448" s="834">
        <v>1</v>
      </c>
      <c r="K1448" s="835">
        <v>1</v>
      </c>
      <c r="L1448" s="835">
        <v>1</v>
      </c>
      <c r="M1448" s="834">
        <v>1</v>
      </c>
      <c r="N1448" s="834">
        <v>1</v>
      </c>
      <c r="O1448" s="836">
        <v>1</v>
      </c>
      <c r="P1448" s="820">
        <f>Tabla1[[#This Row],[Ejec Real Acumu]]-Tabla1[[#This Row],[Proyec Ejec Acumul]]</f>
        <v>0</v>
      </c>
      <c r="Q1448" s="820">
        <f>Tabla1[[#This Row],[Ejec Real Mes]]-Tabla1[[#This Row],[Program Entreg Mes]]</f>
        <v>0</v>
      </c>
    </row>
    <row r="1449" spans="1:17">
      <c r="A1449" s="834">
        <v>7</v>
      </c>
      <c r="B1449" s="834" t="s">
        <v>2459</v>
      </c>
      <c r="C1449" s="834" t="s">
        <v>2460</v>
      </c>
      <c r="D1449" s="834" t="s">
        <v>93</v>
      </c>
      <c r="E1449" s="834" t="s">
        <v>2504</v>
      </c>
      <c r="F1449" s="834">
        <v>1</v>
      </c>
      <c r="G1449" s="834" t="s">
        <v>2443</v>
      </c>
      <c r="H1449" s="834">
        <v>1</v>
      </c>
      <c r="I1449" s="834">
        <v>1</v>
      </c>
      <c r="J1449" s="834">
        <v>1</v>
      </c>
      <c r="K1449" s="835">
        <v>1</v>
      </c>
      <c r="L1449" s="835">
        <v>1</v>
      </c>
      <c r="M1449" s="834">
        <v>1</v>
      </c>
      <c r="N1449" s="834">
        <v>1</v>
      </c>
      <c r="O1449" s="836">
        <v>1</v>
      </c>
      <c r="P1449" s="820">
        <f>Tabla1[[#This Row],[Ejec Real Acumu]]-Tabla1[[#This Row],[Proyec Ejec Acumul]]</f>
        <v>0</v>
      </c>
      <c r="Q1449" s="820">
        <f>Tabla1[[#This Row],[Ejec Real Mes]]-Tabla1[[#This Row],[Program Entreg Mes]]</f>
        <v>0</v>
      </c>
    </row>
    <row r="1450" spans="1:17">
      <c r="A1450" s="834">
        <v>8</v>
      </c>
      <c r="B1450" s="834" t="s">
        <v>2459</v>
      </c>
      <c r="C1450" s="834" t="s">
        <v>2460</v>
      </c>
      <c r="D1450" s="834" t="s">
        <v>93</v>
      </c>
      <c r="E1450" s="834" t="s">
        <v>2505</v>
      </c>
      <c r="F1450" s="834">
        <v>1</v>
      </c>
      <c r="G1450" s="834" t="s">
        <v>2443</v>
      </c>
      <c r="H1450" s="834">
        <v>2</v>
      </c>
      <c r="I1450" s="834">
        <v>0</v>
      </c>
      <c r="J1450" s="834">
        <v>0</v>
      </c>
      <c r="K1450" s="835">
        <v>0</v>
      </c>
      <c r="L1450" s="835">
        <v>0</v>
      </c>
      <c r="M1450" s="834">
        <v>0</v>
      </c>
      <c r="N1450" s="834">
        <v>0</v>
      </c>
      <c r="O1450" s="836" t="e">
        <v>#DIV/0!</v>
      </c>
      <c r="P1450" s="820">
        <f>Tabla1[[#This Row],[Ejec Real Acumu]]-Tabla1[[#This Row],[Proyec Ejec Acumul]]</f>
        <v>0</v>
      </c>
      <c r="Q1450" s="820">
        <f>Tabla1[[#This Row],[Ejec Real Mes]]-Tabla1[[#This Row],[Program Entreg Mes]]</f>
        <v>0</v>
      </c>
    </row>
    <row r="1451" spans="1:17">
      <c r="A1451" s="834">
        <v>9</v>
      </c>
      <c r="B1451" s="834" t="s">
        <v>2459</v>
      </c>
      <c r="C1451" s="834" t="s">
        <v>2460</v>
      </c>
      <c r="D1451" s="834" t="s">
        <v>93</v>
      </c>
      <c r="E1451" s="834" t="s">
        <v>2506</v>
      </c>
      <c r="F1451" s="834">
        <v>1</v>
      </c>
      <c r="G1451" s="834" t="s">
        <v>2443</v>
      </c>
      <c r="H1451" s="834">
        <v>3</v>
      </c>
      <c r="I1451" s="834">
        <v>0</v>
      </c>
      <c r="J1451" s="834">
        <v>0</v>
      </c>
      <c r="K1451" s="835">
        <v>0</v>
      </c>
      <c r="L1451" s="835">
        <v>0</v>
      </c>
      <c r="M1451" s="834">
        <v>0</v>
      </c>
      <c r="N1451" s="834">
        <v>0</v>
      </c>
      <c r="O1451" s="836" t="e">
        <v>#DIV/0!</v>
      </c>
      <c r="P1451" s="820">
        <f>Tabla1[[#This Row],[Ejec Real Acumu]]-Tabla1[[#This Row],[Proyec Ejec Acumul]]</f>
        <v>0</v>
      </c>
      <c r="Q1451" s="820">
        <f>Tabla1[[#This Row],[Ejec Real Mes]]-Tabla1[[#This Row],[Program Entreg Mes]]</f>
        <v>0</v>
      </c>
    </row>
    <row r="1452" spans="1:17">
      <c r="A1452" s="834">
        <v>10</v>
      </c>
      <c r="B1452" s="834" t="s">
        <v>2459</v>
      </c>
      <c r="C1452" s="834" t="s">
        <v>2460</v>
      </c>
      <c r="D1452" s="834" t="s">
        <v>2507</v>
      </c>
      <c r="E1452" s="834" t="s">
        <v>2508</v>
      </c>
      <c r="F1452" s="834">
        <v>1</v>
      </c>
      <c r="G1452" s="834" t="s">
        <v>2443</v>
      </c>
      <c r="H1452" s="834">
        <v>3</v>
      </c>
      <c r="I1452" s="834">
        <v>0</v>
      </c>
      <c r="J1452" s="834">
        <v>0</v>
      </c>
      <c r="K1452" s="835">
        <v>0</v>
      </c>
      <c r="L1452" s="835">
        <v>0</v>
      </c>
      <c r="M1452" s="834">
        <v>0</v>
      </c>
      <c r="N1452" s="834">
        <v>0</v>
      </c>
      <c r="O1452" s="836" t="e">
        <v>#DIV/0!</v>
      </c>
      <c r="P1452" s="820">
        <f>Tabla1[[#This Row],[Ejec Real Acumu]]-Tabla1[[#This Row],[Proyec Ejec Acumul]]</f>
        <v>0</v>
      </c>
      <c r="Q1452" s="820">
        <f>Tabla1[[#This Row],[Ejec Real Mes]]-Tabla1[[#This Row],[Program Entreg Mes]]</f>
        <v>0</v>
      </c>
    </row>
    <row r="1453" spans="1:17">
      <c r="A1453" s="834">
        <v>11</v>
      </c>
      <c r="B1453" s="834" t="s">
        <v>2459</v>
      </c>
      <c r="C1453" s="834" t="s">
        <v>2460</v>
      </c>
      <c r="D1453" s="834" t="s">
        <v>93</v>
      </c>
      <c r="E1453" s="834" t="s">
        <v>2509</v>
      </c>
      <c r="F1453" s="834">
        <v>1</v>
      </c>
      <c r="G1453" s="834" t="s">
        <v>2443</v>
      </c>
      <c r="H1453" s="834">
        <v>3</v>
      </c>
      <c r="I1453" s="834">
        <v>0</v>
      </c>
      <c r="J1453" s="834">
        <v>0</v>
      </c>
      <c r="K1453" s="835">
        <v>0</v>
      </c>
      <c r="L1453" s="835">
        <v>0</v>
      </c>
      <c r="M1453" s="834">
        <v>0</v>
      </c>
      <c r="N1453" s="834">
        <v>0</v>
      </c>
      <c r="O1453" s="836" t="e">
        <v>#DIV/0!</v>
      </c>
      <c r="P1453" s="820">
        <f>Tabla1[[#This Row],[Ejec Real Acumu]]-Tabla1[[#This Row],[Proyec Ejec Acumul]]</f>
        <v>0</v>
      </c>
      <c r="Q1453" s="820">
        <f>Tabla1[[#This Row],[Ejec Real Mes]]-Tabla1[[#This Row],[Program Entreg Mes]]</f>
        <v>0</v>
      </c>
    </row>
    <row r="1454" spans="1:17">
      <c r="A1454" s="834">
        <v>12</v>
      </c>
      <c r="B1454" s="834" t="s">
        <v>2459</v>
      </c>
      <c r="C1454" s="834" t="s">
        <v>2460</v>
      </c>
      <c r="D1454" s="834" t="s">
        <v>764</v>
      </c>
      <c r="E1454" s="834" t="s">
        <v>2510</v>
      </c>
      <c r="F1454" s="834">
        <v>1</v>
      </c>
      <c r="G1454" s="834" t="s">
        <v>2443</v>
      </c>
      <c r="H1454" s="837">
        <v>0.30000000000000004</v>
      </c>
      <c r="I1454" s="834">
        <v>0</v>
      </c>
      <c r="J1454" s="834">
        <v>0</v>
      </c>
      <c r="K1454" s="835">
        <v>0</v>
      </c>
      <c r="L1454" s="835">
        <v>0</v>
      </c>
      <c r="M1454" s="834">
        <v>0</v>
      </c>
      <c r="N1454" s="834">
        <v>0</v>
      </c>
      <c r="O1454" s="836" t="e">
        <v>#DIV/0!</v>
      </c>
      <c r="P1454" s="820">
        <f>Tabla1[[#This Row],[Ejec Real Acumu]]-Tabla1[[#This Row],[Proyec Ejec Acumul]]</f>
        <v>0</v>
      </c>
      <c r="Q1454" s="820">
        <f>Tabla1[[#This Row],[Ejec Real Mes]]-Tabla1[[#This Row],[Program Entreg Mes]]</f>
        <v>0</v>
      </c>
    </row>
    <row r="1455" spans="1:17">
      <c r="A1455" s="834">
        <v>13</v>
      </c>
      <c r="B1455" s="834" t="s">
        <v>2459</v>
      </c>
      <c r="C1455" s="834" t="s">
        <v>2460</v>
      </c>
      <c r="D1455" s="834" t="s">
        <v>764</v>
      </c>
      <c r="E1455" s="834" t="s">
        <v>2511</v>
      </c>
      <c r="F1455" s="834">
        <v>1</v>
      </c>
      <c r="G1455" s="834" t="s">
        <v>2443</v>
      </c>
      <c r="H1455" s="834">
        <v>5</v>
      </c>
      <c r="I1455" s="834">
        <v>0</v>
      </c>
      <c r="J1455" s="834">
        <v>0</v>
      </c>
      <c r="K1455" s="835">
        <v>0</v>
      </c>
      <c r="L1455" s="835">
        <v>0</v>
      </c>
      <c r="M1455" s="834">
        <v>0</v>
      </c>
      <c r="N1455" s="834">
        <v>0</v>
      </c>
      <c r="O1455" s="836" t="e">
        <v>#DIV/0!</v>
      </c>
      <c r="P1455" s="820">
        <f>Tabla1[[#This Row],[Ejec Real Acumu]]-Tabla1[[#This Row],[Proyec Ejec Acumul]]</f>
        <v>0</v>
      </c>
      <c r="Q1455" s="820">
        <f>Tabla1[[#This Row],[Ejec Real Mes]]-Tabla1[[#This Row],[Program Entreg Mes]]</f>
        <v>0</v>
      </c>
    </row>
    <row r="1456" spans="1:17">
      <c r="A1456" s="834">
        <v>14</v>
      </c>
      <c r="B1456" s="834" t="s">
        <v>2459</v>
      </c>
      <c r="C1456" s="834" t="s">
        <v>2460</v>
      </c>
      <c r="D1456" s="834" t="s">
        <v>76</v>
      </c>
      <c r="E1456" s="834" t="s">
        <v>2512</v>
      </c>
      <c r="F1456" s="834">
        <v>1</v>
      </c>
      <c r="G1456" s="834" t="s">
        <v>2443</v>
      </c>
      <c r="H1456" s="834">
        <v>3</v>
      </c>
      <c r="I1456" s="834">
        <v>0</v>
      </c>
      <c r="J1456" s="834">
        <v>0</v>
      </c>
      <c r="K1456" s="835">
        <v>0</v>
      </c>
      <c r="L1456" s="835">
        <v>0</v>
      </c>
      <c r="M1456" s="834">
        <v>0</v>
      </c>
      <c r="N1456" s="834">
        <v>0</v>
      </c>
      <c r="O1456" s="836" t="e">
        <v>#DIV/0!</v>
      </c>
      <c r="P1456" s="820">
        <f>Tabla1[[#This Row],[Ejec Real Acumu]]-Tabla1[[#This Row],[Proyec Ejec Acumul]]</f>
        <v>0</v>
      </c>
      <c r="Q1456" s="820">
        <f>Tabla1[[#This Row],[Ejec Real Mes]]-Tabla1[[#This Row],[Program Entreg Mes]]</f>
        <v>0</v>
      </c>
    </row>
    <row r="1457" spans="1:17">
      <c r="A1457" s="834">
        <v>15</v>
      </c>
      <c r="B1457" s="834" t="s">
        <v>2459</v>
      </c>
      <c r="C1457" s="834" t="s">
        <v>2460</v>
      </c>
      <c r="D1457" s="834" t="s">
        <v>93</v>
      </c>
      <c r="E1457" s="834" t="s">
        <v>2513</v>
      </c>
      <c r="F1457" s="834">
        <v>1</v>
      </c>
      <c r="G1457" s="834" t="s">
        <v>2443</v>
      </c>
      <c r="H1457" s="834">
        <v>1</v>
      </c>
      <c r="I1457" s="834">
        <v>0</v>
      </c>
      <c r="J1457" s="834">
        <v>0</v>
      </c>
      <c r="K1457" s="835">
        <v>0</v>
      </c>
      <c r="L1457" s="835">
        <v>0</v>
      </c>
      <c r="M1457" s="834">
        <v>0</v>
      </c>
      <c r="N1457" s="834">
        <v>0</v>
      </c>
      <c r="O1457" s="836" t="e">
        <v>#DIV/0!</v>
      </c>
      <c r="P1457" s="820">
        <f>Tabla1[[#This Row],[Ejec Real Acumu]]-Tabla1[[#This Row],[Proyec Ejec Acumul]]</f>
        <v>0</v>
      </c>
      <c r="Q1457" s="820">
        <f>Tabla1[[#This Row],[Ejec Real Mes]]-Tabla1[[#This Row],[Program Entreg Mes]]</f>
        <v>0</v>
      </c>
    </row>
    <row r="1458" spans="1:17">
      <c r="A1458" s="834">
        <v>16</v>
      </c>
      <c r="B1458" s="834" t="s">
        <v>2459</v>
      </c>
      <c r="C1458" s="834" t="s">
        <v>2460</v>
      </c>
      <c r="D1458" s="834" t="s">
        <v>93</v>
      </c>
      <c r="E1458" s="834" t="s">
        <v>2514</v>
      </c>
      <c r="F1458" s="834">
        <v>1</v>
      </c>
      <c r="G1458" s="834" t="s">
        <v>2443</v>
      </c>
      <c r="H1458" s="834">
        <v>1</v>
      </c>
      <c r="I1458" s="834">
        <v>0</v>
      </c>
      <c r="J1458" s="834">
        <v>0</v>
      </c>
      <c r="K1458" s="835">
        <v>0</v>
      </c>
      <c r="L1458" s="835">
        <v>0</v>
      </c>
      <c r="M1458" s="834">
        <v>0</v>
      </c>
      <c r="N1458" s="834">
        <v>0</v>
      </c>
      <c r="O1458" s="836" t="e">
        <v>#DIV/0!</v>
      </c>
      <c r="P1458" s="820">
        <f>Tabla1[[#This Row],[Ejec Real Acumu]]-Tabla1[[#This Row],[Proyec Ejec Acumul]]</f>
        <v>0</v>
      </c>
      <c r="Q1458" s="820">
        <f>Tabla1[[#This Row],[Ejec Real Mes]]-Tabla1[[#This Row],[Program Entreg Mes]]</f>
        <v>0</v>
      </c>
    </row>
    <row r="1459" spans="1:17">
      <c r="A1459" s="834">
        <v>17</v>
      </c>
      <c r="B1459" s="834" t="s">
        <v>2459</v>
      </c>
      <c r="C1459" s="834" t="s">
        <v>2460</v>
      </c>
      <c r="D1459" s="834" t="s">
        <v>93</v>
      </c>
      <c r="E1459" s="834" t="s">
        <v>2515</v>
      </c>
      <c r="F1459" s="834">
        <v>1</v>
      </c>
      <c r="G1459" s="834" t="s">
        <v>2443</v>
      </c>
      <c r="H1459" s="834">
        <v>1</v>
      </c>
      <c r="I1459" s="834">
        <v>0</v>
      </c>
      <c r="J1459" s="834">
        <v>0</v>
      </c>
      <c r="K1459" s="835">
        <v>0</v>
      </c>
      <c r="L1459" s="835">
        <v>0</v>
      </c>
      <c r="M1459" s="834">
        <v>0</v>
      </c>
      <c r="N1459" s="834">
        <v>0</v>
      </c>
      <c r="O1459" s="836" t="e">
        <v>#DIV/0!</v>
      </c>
      <c r="P1459" s="820">
        <f>Tabla1[[#This Row],[Ejec Real Acumu]]-Tabla1[[#This Row],[Proyec Ejec Acumul]]</f>
        <v>0</v>
      </c>
      <c r="Q1459" s="820">
        <f>Tabla1[[#This Row],[Ejec Real Mes]]-Tabla1[[#This Row],[Program Entreg Mes]]</f>
        <v>0</v>
      </c>
    </row>
    <row r="1460" spans="1:17">
      <c r="A1460" s="834">
        <v>18</v>
      </c>
      <c r="B1460" s="834" t="s">
        <v>2459</v>
      </c>
      <c r="C1460" s="834" t="s">
        <v>2460</v>
      </c>
      <c r="D1460" s="834" t="s">
        <v>2507</v>
      </c>
      <c r="E1460" s="834" t="s">
        <v>2516</v>
      </c>
      <c r="F1460" s="834">
        <v>1</v>
      </c>
      <c r="G1460" s="834" t="s">
        <v>2443</v>
      </c>
      <c r="H1460" s="834">
        <v>1</v>
      </c>
      <c r="I1460" s="834">
        <v>0</v>
      </c>
      <c r="J1460" s="834">
        <v>0</v>
      </c>
      <c r="K1460" s="835">
        <v>0</v>
      </c>
      <c r="L1460" s="835">
        <v>0</v>
      </c>
      <c r="M1460" s="834">
        <v>0</v>
      </c>
      <c r="N1460" s="834">
        <v>0</v>
      </c>
      <c r="O1460" s="836" t="e">
        <v>#DIV/0!</v>
      </c>
      <c r="P1460" s="820">
        <f>Tabla1[[#This Row],[Ejec Real Acumu]]-Tabla1[[#This Row],[Proyec Ejec Acumul]]</f>
        <v>0</v>
      </c>
      <c r="Q1460" s="820">
        <f>Tabla1[[#This Row],[Ejec Real Mes]]-Tabla1[[#This Row],[Program Entreg Mes]]</f>
        <v>0</v>
      </c>
    </row>
    <row r="1461" spans="1:17">
      <c r="A1461" s="834">
        <v>19</v>
      </c>
      <c r="B1461" s="834" t="s">
        <v>2459</v>
      </c>
      <c r="C1461" s="834" t="s">
        <v>2460</v>
      </c>
      <c r="D1461" s="834" t="s">
        <v>76</v>
      </c>
      <c r="E1461" s="834" t="s">
        <v>2517</v>
      </c>
      <c r="F1461" s="834">
        <v>1</v>
      </c>
      <c r="G1461" s="834" t="s">
        <v>2443</v>
      </c>
      <c r="H1461" s="834">
        <v>1</v>
      </c>
      <c r="I1461" s="834">
        <v>0</v>
      </c>
      <c r="J1461" s="834">
        <v>0</v>
      </c>
      <c r="K1461" s="835">
        <v>0</v>
      </c>
      <c r="L1461" s="835">
        <v>0</v>
      </c>
      <c r="M1461" s="834">
        <v>0</v>
      </c>
      <c r="N1461" s="834">
        <v>0</v>
      </c>
      <c r="O1461" s="836" t="e">
        <v>#DIV/0!</v>
      </c>
      <c r="P1461" s="820">
        <f>Tabla1[[#This Row],[Ejec Real Acumu]]-Tabla1[[#This Row],[Proyec Ejec Acumul]]</f>
        <v>0</v>
      </c>
      <c r="Q1461" s="820">
        <f>Tabla1[[#This Row],[Ejec Real Mes]]-Tabla1[[#This Row],[Program Entreg Mes]]</f>
        <v>0</v>
      </c>
    </row>
    <row r="1462" spans="1:17">
      <c r="A1462" s="834">
        <v>20</v>
      </c>
      <c r="B1462" s="834" t="s">
        <v>2459</v>
      </c>
      <c r="C1462" s="834" t="s">
        <v>2460</v>
      </c>
      <c r="D1462" s="834" t="s">
        <v>76</v>
      </c>
      <c r="E1462" s="834" t="s">
        <v>2518</v>
      </c>
      <c r="F1462" s="834">
        <v>1</v>
      </c>
      <c r="G1462" s="834" t="s">
        <v>2443</v>
      </c>
      <c r="H1462" s="834">
        <v>1</v>
      </c>
      <c r="I1462" s="834">
        <v>0</v>
      </c>
      <c r="J1462" s="834">
        <v>0</v>
      </c>
      <c r="K1462" s="835">
        <v>0</v>
      </c>
      <c r="L1462" s="835">
        <v>0</v>
      </c>
      <c r="M1462" s="834">
        <v>0</v>
      </c>
      <c r="N1462" s="834">
        <v>0</v>
      </c>
      <c r="O1462" s="836" t="e">
        <v>#DIV/0!</v>
      </c>
      <c r="P1462" s="820">
        <f>Tabla1[[#This Row],[Ejec Real Acumu]]-Tabla1[[#This Row],[Proyec Ejec Acumul]]</f>
        <v>0</v>
      </c>
      <c r="Q1462" s="820">
        <f>Tabla1[[#This Row],[Ejec Real Mes]]-Tabla1[[#This Row],[Program Entreg Mes]]</f>
        <v>0</v>
      </c>
    </row>
    <row r="1463" spans="1:17">
      <c r="A1463" s="834">
        <v>21</v>
      </c>
      <c r="B1463" s="834" t="s">
        <v>2459</v>
      </c>
      <c r="C1463" s="834" t="s">
        <v>2460</v>
      </c>
      <c r="D1463" s="834" t="s">
        <v>76</v>
      </c>
      <c r="E1463" s="834" t="s">
        <v>1077</v>
      </c>
      <c r="F1463" s="834">
        <v>1</v>
      </c>
      <c r="G1463" s="834" t="s">
        <v>2443</v>
      </c>
      <c r="H1463" s="834">
        <v>2</v>
      </c>
      <c r="I1463" s="834">
        <v>0</v>
      </c>
      <c r="J1463" s="834">
        <v>0</v>
      </c>
      <c r="K1463" s="835">
        <v>0</v>
      </c>
      <c r="L1463" s="835">
        <v>0</v>
      </c>
      <c r="M1463" s="834">
        <v>0</v>
      </c>
      <c r="N1463" s="834">
        <v>0</v>
      </c>
      <c r="O1463" s="836" t="e">
        <v>#DIV/0!</v>
      </c>
      <c r="P1463" s="820">
        <f>Tabla1[[#This Row],[Ejec Real Acumu]]-Tabla1[[#This Row],[Proyec Ejec Acumul]]</f>
        <v>0</v>
      </c>
      <c r="Q1463" s="820">
        <f>Tabla1[[#This Row],[Ejec Real Mes]]-Tabla1[[#This Row],[Program Entreg Mes]]</f>
        <v>0</v>
      </c>
    </row>
    <row r="1464" spans="1:17">
      <c r="A1464" s="834">
        <v>22</v>
      </c>
      <c r="B1464" s="834" t="s">
        <v>2459</v>
      </c>
      <c r="C1464" s="834" t="s">
        <v>2460</v>
      </c>
      <c r="D1464" s="834" t="s">
        <v>76</v>
      </c>
      <c r="E1464" s="834" t="s">
        <v>2519</v>
      </c>
      <c r="F1464" s="834">
        <v>1</v>
      </c>
      <c r="G1464" s="834" t="s">
        <v>2443</v>
      </c>
      <c r="H1464" s="834">
        <v>1</v>
      </c>
      <c r="I1464" s="834">
        <v>0</v>
      </c>
      <c r="J1464" s="834">
        <v>0</v>
      </c>
      <c r="K1464" s="835">
        <v>0</v>
      </c>
      <c r="L1464" s="835">
        <v>0</v>
      </c>
      <c r="M1464" s="834">
        <v>0</v>
      </c>
      <c r="N1464" s="834">
        <v>0</v>
      </c>
      <c r="O1464" s="836" t="e">
        <v>#DIV/0!</v>
      </c>
      <c r="P1464" s="820">
        <f>Tabla1[[#This Row],[Ejec Real Acumu]]-Tabla1[[#This Row],[Proyec Ejec Acumul]]</f>
        <v>0</v>
      </c>
      <c r="Q1464" s="820">
        <f>Tabla1[[#This Row],[Ejec Real Mes]]-Tabla1[[#This Row],[Program Entreg Mes]]</f>
        <v>0</v>
      </c>
    </row>
    <row r="1465" spans="1:17">
      <c r="A1465" s="834">
        <v>23</v>
      </c>
      <c r="B1465" s="834" t="s">
        <v>2459</v>
      </c>
      <c r="C1465" s="834" t="s">
        <v>2460</v>
      </c>
      <c r="D1465" s="834" t="s">
        <v>688</v>
      </c>
      <c r="E1465" s="834" t="s">
        <v>2520</v>
      </c>
      <c r="F1465" s="834">
        <v>1</v>
      </c>
      <c r="G1465" s="834" t="s">
        <v>2443</v>
      </c>
      <c r="H1465" s="834">
        <v>4</v>
      </c>
      <c r="I1465" s="834">
        <v>0</v>
      </c>
      <c r="J1465" s="834">
        <v>0</v>
      </c>
      <c r="K1465" s="835">
        <v>0</v>
      </c>
      <c r="L1465" s="835">
        <v>0</v>
      </c>
      <c r="M1465" s="834">
        <v>0</v>
      </c>
      <c r="N1465" s="834">
        <v>0</v>
      </c>
      <c r="O1465" s="836" t="e">
        <v>#DIV/0!</v>
      </c>
      <c r="P1465" s="820">
        <f>Tabla1[[#This Row],[Ejec Real Acumu]]-Tabla1[[#This Row],[Proyec Ejec Acumul]]</f>
        <v>0</v>
      </c>
      <c r="Q1465" s="820">
        <f>Tabla1[[#This Row],[Ejec Real Mes]]-Tabla1[[#This Row],[Program Entreg Mes]]</f>
        <v>0</v>
      </c>
    </row>
    <row r="1466" spans="1:17">
      <c r="A1466" s="834">
        <v>24</v>
      </c>
      <c r="B1466" s="834" t="s">
        <v>2459</v>
      </c>
      <c r="C1466" s="834" t="s">
        <v>2460</v>
      </c>
      <c r="D1466" s="834" t="s">
        <v>76</v>
      </c>
      <c r="E1466" s="834" t="s">
        <v>2521</v>
      </c>
      <c r="F1466" s="834">
        <v>1</v>
      </c>
      <c r="G1466" s="834" t="s">
        <v>2443</v>
      </c>
      <c r="H1466" s="834">
        <v>10</v>
      </c>
      <c r="I1466" s="834">
        <v>0</v>
      </c>
      <c r="J1466" s="834">
        <v>0</v>
      </c>
      <c r="K1466" s="835">
        <v>0</v>
      </c>
      <c r="L1466" s="835">
        <v>0</v>
      </c>
      <c r="M1466" s="834">
        <v>0</v>
      </c>
      <c r="N1466" s="834">
        <v>0</v>
      </c>
      <c r="O1466" s="836" t="e">
        <v>#DIV/0!</v>
      </c>
      <c r="P1466" s="820">
        <f>Tabla1[[#This Row],[Ejec Real Acumu]]-Tabla1[[#This Row],[Proyec Ejec Acumul]]</f>
        <v>0</v>
      </c>
      <c r="Q1466" s="820">
        <f>Tabla1[[#This Row],[Ejec Real Mes]]-Tabla1[[#This Row],[Program Entreg Mes]]</f>
        <v>0</v>
      </c>
    </row>
    <row r="1467" spans="1:17">
      <c r="A1467" s="834">
        <v>25</v>
      </c>
      <c r="B1467" s="834" t="s">
        <v>2459</v>
      </c>
      <c r="C1467" s="834" t="s">
        <v>2460</v>
      </c>
      <c r="D1467" s="834" t="s">
        <v>76</v>
      </c>
      <c r="E1467" s="834" t="s">
        <v>2522</v>
      </c>
      <c r="F1467" s="834">
        <v>1</v>
      </c>
      <c r="G1467" s="834" t="s">
        <v>2443</v>
      </c>
      <c r="H1467" s="834">
        <v>4</v>
      </c>
      <c r="I1467" s="834">
        <v>0</v>
      </c>
      <c r="J1467" s="834">
        <v>0</v>
      </c>
      <c r="K1467" s="835">
        <v>0</v>
      </c>
      <c r="L1467" s="835">
        <v>0</v>
      </c>
      <c r="M1467" s="834">
        <v>0</v>
      </c>
      <c r="N1467" s="834">
        <v>0</v>
      </c>
      <c r="O1467" s="836" t="e">
        <v>#DIV/0!</v>
      </c>
      <c r="P1467" s="820">
        <f>Tabla1[[#This Row],[Ejec Real Acumu]]-Tabla1[[#This Row],[Proyec Ejec Acumul]]</f>
        <v>0</v>
      </c>
      <c r="Q1467" s="820">
        <f>Tabla1[[#This Row],[Ejec Real Mes]]-Tabla1[[#This Row],[Program Entreg Mes]]</f>
        <v>0</v>
      </c>
    </row>
    <row r="1468" spans="1:17">
      <c r="A1468" s="834">
        <v>26</v>
      </c>
      <c r="B1468" s="834" t="s">
        <v>2459</v>
      </c>
      <c r="C1468" s="834" t="s">
        <v>2460</v>
      </c>
      <c r="D1468" s="834" t="s">
        <v>76</v>
      </c>
      <c r="E1468" s="834" t="s">
        <v>2523</v>
      </c>
      <c r="F1468" s="834">
        <v>1</v>
      </c>
      <c r="G1468" s="834" t="s">
        <v>2443</v>
      </c>
      <c r="H1468" s="834">
        <v>4</v>
      </c>
      <c r="I1468" s="834">
        <v>0</v>
      </c>
      <c r="J1468" s="834">
        <v>0</v>
      </c>
      <c r="K1468" s="835">
        <v>0</v>
      </c>
      <c r="L1468" s="835">
        <v>0</v>
      </c>
      <c r="M1468" s="834">
        <v>0</v>
      </c>
      <c r="N1468" s="834">
        <v>0</v>
      </c>
      <c r="O1468" s="836" t="e">
        <v>#DIV/0!</v>
      </c>
      <c r="P1468" s="820">
        <f>Tabla1[[#This Row],[Ejec Real Acumu]]-Tabla1[[#This Row],[Proyec Ejec Acumul]]</f>
        <v>0</v>
      </c>
      <c r="Q1468" s="820">
        <f>Tabla1[[#This Row],[Ejec Real Mes]]-Tabla1[[#This Row],[Program Entreg Mes]]</f>
        <v>0</v>
      </c>
    </row>
    <row r="1469" spans="1:17">
      <c r="A1469" s="834">
        <v>27</v>
      </c>
      <c r="B1469" s="834" t="s">
        <v>2459</v>
      </c>
      <c r="C1469" s="834" t="s">
        <v>2460</v>
      </c>
      <c r="D1469" s="834" t="s">
        <v>76</v>
      </c>
      <c r="E1469" s="834" t="s">
        <v>2524</v>
      </c>
      <c r="F1469" s="834">
        <v>1</v>
      </c>
      <c r="G1469" s="834" t="s">
        <v>2443</v>
      </c>
      <c r="H1469" s="834">
        <v>3</v>
      </c>
      <c r="I1469" s="834">
        <v>0</v>
      </c>
      <c r="J1469" s="834">
        <v>0</v>
      </c>
      <c r="K1469" s="835">
        <v>0</v>
      </c>
      <c r="L1469" s="835">
        <v>0</v>
      </c>
      <c r="M1469" s="834">
        <v>0</v>
      </c>
      <c r="N1469" s="834">
        <v>0</v>
      </c>
      <c r="O1469" s="836" t="e">
        <v>#DIV/0!</v>
      </c>
      <c r="P1469" s="820">
        <f>Tabla1[[#This Row],[Ejec Real Acumu]]-Tabla1[[#This Row],[Proyec Ejec Acumul]]</f>
        <v>0</v>
      </c>
      <c r="Q1469" s="820">
        <f>Tabla1[[#This Row],[Ejec Real Mes]]-Tabla1[[#This Row],[Program Entreg Mes]]</f>
        <v>0</v>
      </c>
    </row>
    <row r="1470" spans="1:17">
      <c r="A1470" s="834">
        <v>28</v>
      </c>
      <c r="B1470" s="834" t="s">
        <v>2459</v>
      </c>
      <c r="C1470" s="834" t="s">
        <v>2460</v>
      </c>
      <c r="D1470" s="834" t="s">
        <v>76</v>
      </c>
      <c r="E1470" s="834" t="s">
        <v>2525</v>
      </c>
      <c r="F1470" s="834">
        <v>1</v>
      </c>
      <c r="G1470" s="834" t="s">
        <v>2443</v>
      </c>
      <c r="H1470" s="837">
        <v>1</v>
      </c>
      <c r="I1470" s="834">
        <v>0</v>
      </c>
      <c r="J1470" s="834">
        <v>0</v>
      </c>
      <c r="K1470" s="835">
        <v>0</v>
      </c>
      <c r="L1470" s="835">
        <v>0</v>
      </c>
      <c r="M1470" s="834">
        <v>0</v>
      </c>
      <c r="N1470" s="834">
        <v>0</v>
      </c>
      <c r="O1470" s="836" t="e">
        <v>#DIV/0!</v>
      </c>
      <c r="P1470" s="820">
        <f>Tabla1[[#This Row],[Ejec Real Acumu]]-Tabla1[[#This Row],[Proyec Ejec Acumul]]</f>
        <v>0</v>
      </c>
      <c r="Q1470" s="820">
        <f>Tabla1[[#This Row],[Ejec Real Mes]]-Tabla1[[#This Row],[Program Entreg Mes]]</f>
        <v>0</v>
      </c>
    </row>
    <row r="1471" spans="1:17">
      <c r="A1471" s="834">
        <v>29</v>
      </c>
      <c r="B1471" s="834" t="s">
        <v>2459</v>
      </c>
      <c r="C1471" s="834" t="s">
        <v>2460</v>
      </c>
      <c r="D1471" s="834" t="s">
        <v>764</v>
      </c>
      <c r="E1471" s="834" t="s">
        <v>2526</v>
      </c>
      <c r="F1471" s="834">
        <v>1</v>
      </c>
      <c r="G1471" s="834" t="s">
        <v>2443</v>
      </c>
      <c r="H1471" s="834">
        <v>1</v>
      </c>
      <c r="I1471" s="834">
        <v>0</v>
      </c>
      <c r="J1471" s="834">
        <v>0</v>
      </c>
      <c r="K1471" s="835">
        <v>0</v>
      </c>
      <c r="L1471" s="835">
        <v>0</v>
      </c>
      <c r="M1471" s="834">
        <v>0</v>
      </c>
      <c r="N1471" s="834">
        <v>0</v>
      </c>
      <c r="O1471" s="836" t="e">
        <v>#DIV/0!</v>
      </c>
      <c r="P1471" s="820">
        <f>Tabla1[[#This Row],[Ejec Real Acumu]]-Tabla1[[#This Row],[Proyec Ejec Acumul]]</f>
        <v>0</v>
      </c>
      <c r="Q1471" s="820">
        <f>Tabla1[[#This Row],[Ejec Real Mes]]-Tabla1[[#This Row],[Program Entreg Mes]]</f>
        <v>0</v>
      </c>
    </row>
    <row r="1472" spans="1:17">
      <c r="A1472" s="834">
        <v>30</v>
      </c>
      <c r="B1472" s="834" t="s">
        <v>2459</v>
      </c>
      <c r="C1472" s="834" t="s">
        <v>2460</v>
      </c>
      <c r="D1472" s="834" t="s">
        <v>93</v>
      </c>
      <c r="E1472" s="834" t="s">
        <v>2527</v>
      </c>
      <c r="F1472" s="834">
        <v>1</v>
      </c>
      <c r="G1472" s="834" t="s">
        <v>2443</v>
      </c>
      <c r="H1472" s="834">
        <v>1</v>
      </c>
      <c r="I1472" s="834">
        <v>0</v>
      </c>
      <c r="J1472" s="834">
        <v>0</v>
      </c>
      <c r="K1472" s="835">
        <v>0</v>
      </c>
      <c r="L1472" s="835">
        <v>0</v>
      </c>
      <c r="M1472" s="834">
        <v>0</v>
      </c>
      <c r="N1472" s="834">
        <v>0</v>
      </c>
      <c r="O1472" s="836" t="e">
        <v>#DIV/0!</v>
      </c>
      <c r="P1472" s="820">
        <f>Tabla1[[#This Row],[Ejec Real Acumu]]-Tabla1[[#This Row],[Proyec Ejec Acumul]]</f>
        <v>0</v>
      </c>
      <c r="Q1472" s="820">
        <f>Tabla1[[#This Row],[Ejec Real Mes]]-Tabla1[[#This Row],[Program Entreg Mes]]</f>
        <v>0</v>
      </c>
    </row>
    <row r="1473" spans="1:17">
      <c r="A1473" s="834">
        <v>31</v>
      </c>
      <c r="B1473" s="834" t="s">
        <v>2459</v>
      </c>
      <c r="C1473" s="834" t="s">
        <v>2460</v>
      </c>
      <c r="D1473" s="834" t="s">
        <v>764</v>
      </c>
      <c r="E1473" s="834" t="s">
        <v>2528</v>
      </c>
      <c r="F1473" s="834">
        <v>1</v>
      </c>
      <c r="G1473" s="834" t="s">
        <v>2443</v>
      </c>
      <c r="H1473" s="834">
        <v>1</v>
      </c>
      <c r="I1473" s="834">
        <v>0</v>
      </c>
      <c r="J1473" s="834">
        <v>0</v>
      </c>
      <c r="K1473" s="835">
        <v>0</v>
      </c>
      <c r="L1473" s="835">
        <v>0</v>
      </c>
      <c r="M1473" s="834">
        <v>0</v>
      </c>
      <c r="N1473" s="834">
        <v>0</v>
      </c>
      <c r="O1473" s="836" t="e">
        <v>#DIV/0!</v>
      </c>
      <c r="P1473" s="820">
        <f>Tabla1[[#This Row],[Ejec Real Acumu]]-Tabla1[[#This Row],[Proyec Ejec Acumul]]</f>
        <v>0</v>
      </c>
      <c r="Q1473" s="820">
        <f>Tabla1[[#This Row],[Ejec Real Mes]]-Tabla1[[#This Row],[Program Entreg Mes]]</f>
        <v>0</v>
      </c>
    </row>
    <row r="1474" spans="1:17" ht="26.25" customHeight="1">
      <c r="A1474" s="834">
        <v>32</v>
      </c>
      <c r="B1474" s="834" t="s">
        <v>2459</v>
      </c>
      <c r="C1474" s="834" t="s">
        <v>2460</v>
      </c>
      <c r="D1474" s="834" t="s">
        <v>76</v>
      </c>
      <c r="E1474" s="834" t="s">
        <v>2529</v>
      </c>
      <c r="F1474" s="834">
        <v>1</v>
      </c>
      <c r="G1474" s="834" t="s">
        <v>2443</v>
      </c>
      <c r="H1474" s="834">
        <v>1</v>
      </c>
      <c r="I1474" s="834">
        <v>0</v>
      </c>
      <c r="J1474" s="834">
        <v>0</v>
      </c>
      <c r="K1474" s="835">
        <v>0</v>
      </c>
      <c r="L1474" s="835">
        <v>0</v>
      </c>
      <c r="M1474" s="834">
        <v>0</v>
      </c>
      <c r="N1474" s="834">
        <v>0</v>
      </c>
      <c r="O1474" s="836" t="e">
        <v>#DIV/0!</v>
      </c>
      <c r="P1474" s="820">
        <f>Tabla1[[#This Row],[Ejec Real Acumu]]-Tabla1[[#This Row],[Proyec Ejec Acumul]]</f>
        <v>0</v>
      </c>
      <c r="Q1474" s="820">
        <f>Tabla1[[#This Row],[Ejec Real Mes]]-Tabla1[[#This Row],[Program Entreg Mes]]</f>
        <v>0</v>
      </c>
    </row>
    <row r="1475" spans="1:17">
      <c r="A1475" s="834">
        <v>33</v>
      </c>
      <c r="B1475" s="834" t="s">
        <v>2459</v>
      </c>
      <c r="C1475" s="834" t="s">
        <v>2460</v>
      </c>
      <c r="D1475" s="834" t="s">
        <v>76</v>
      </c>
      <c r="E1475" s="834" t="s">
        <v>2530</v>
      </c>
      <c r="F1475" s="834">
        <v>1</v>
      </c>
      <c r="G1475" s="834" t="s">
        <v>2443</v>
      </c>
      <c r="H1475" s="834">
        <v>4</v>
      </c>
      <c r="I1475" s="834">
        <v>0</v>
      </c>
      <c r="J1475" s="834">
        <v>0</v>
      </c>
      <c r="K1475" s="835">
        <v>0</v>
      </c>
      <c r="L1475" s="835">
        <v>0</v>
      </c>
      <c r="M1475" s="834">
        <v>0</v>
      </c>
      <c r="N1475" s="834">
        <v>0</v>
      </c>
      <c r="O1475" s="836" t="e">
        <v>#DIV/0!</v>
      </c>
      <c r="P1475" s="820">
        <f>Tabla1[[#This Row],[Ejec Real Acumu]]-Tabla1[[#This Row],[Proyec Ejec Acumul]]</f>
        <v>0</v>
      </c>
      <c r="Q1475" s="820">
        <f>Tabla1[[#This Row],[Ejec Real Mes]]-Tabla1[[#This Row],[Program Entreg Mes]]</f>
        <v>0</v>
      </c>
    </row>
    <row r="1476" spans="1:17">
      <c r="A1476" s="834">
        <v>34</v>
      </c>
      <c r="B1476" s="834" t="s">
        <v>2459</v>
      </c>
      <c r="C1476" s="834" t="s">
        <v>2460</v>
      </c>
      <c r="D1476" s="834" t="s">
        <v>764</v>
      </c>
      <c r="E1476" s="834" t="s">
        <v>2531</v>
      </c>
      <c r="F1476" s="834">
        <v>1</v>
      </c>
      <c r="G1476" s="834" t="s">
        <v>2443</v>
      </c>
      <c r="H1476" s="834">
        <v>1</v>
      </c>
      <c r="I1476" s="834">
        <v>0</v>
      </c>
      <c r="J1476" s="834">
        <v>0</v>
      </c>
      <c r="K1476" s="835">
        <v>0</v>
      </c>
      <c r="L1476" s="835">
        <v>0</v>
      </c>
      <c r="M1476" s="834">
        <v>0</v>
      </c>
      <c r="N1476" s="834">
        <v>0</v>
      </c>
      <c r="O1476" s="836" t="e">
        <v>#DIV/0!</v>
      </c>
      <c r="P1476" s="820">
        <f>Tabla1[[#This Row],[Ejec Real Acumu]]-Tabla1[[#This Row],[Proyec Ejec Acumul]]</f>
        <v>0</v>
      </c>
      <c r="Q1476" s="820">
        <f>Tabla1[[#This Row],[Ejec Real Mes]]-Tabla1[[#This Row],[Program Entreg Mes]]</f>
        <v>0</v>
      </c>
    </row>
    <row r="1477" spans="1:17">
      <c r="A1477" s="834">
        <v>35</v>
      </c>
      <c r="B1477" s="834" t="s">
        <v>2459</v>
      </c>
      <c r="C1477" s="834" t="s">
        <v>2460</v>
      </c>
      <c r="D1477" s="834" t="s">
        <v>2532</v>
      </c>
      <c r="E1477" s="834" t="s">
        <v>2533</v>
      </c>
      <c r="F1477" s="834">
        <v>1</v>
      </c>
      <c r="G1477" s="834" t="s">
        <v>2443</v>
      </c>
      <c r="H1477" s="834">
        <v>1</v>
      </c>
      <c r="I1477" s="834">
        <v>0</v>
      </c>
      <c r="J1477" s="834">
        <v>0</v>
      </c>
      <c r="K1477" s="835">
        <v>0</v>
      </c>
      <c r="L1477" s="835">
        <v>0</v>
      </c>
      <c r="M1477" s="834">
        <v>0</v>
      </c>
      <c r="N1477" s="834">
        <v>0</v>
      </c>
      <c r="O1477" s="836" t="e">
        <v>#DIV/0!</v>
      </c>
      <c r="P1477" s="820">
        <f>Tabla1[[#This Row],[Ejec Real Acumu]]-Tabla1[[#This Row],[Proyec Ejec Acumul]]</f>
        <v>0</v>
      </c>
      <c r="Q1477" s="820">
        <f>Tabla1[[#This Row],[Ejec Real Mes]]-Tabla1[[#This Row],[Program Entreg Mes]]</f>
        <v>0</v>
      </c>
    </row>
    <row r="1478" spans="1:17">
      <c r="A1478" s="834">
        <v>36</v>
      </c>
      <c r="B1478" s="834" t="s">
        <v>2459</v>
      </c>
      <c r="C1478" s="834" t="s">
        <v>2460</v>
      </c>
      <c r="D1478" s="834" t="s">
        <v>76</v>
      </c>
      <c r="E1478" s="834" t="s">
        <v>2534</v>
      </c>
      <c r="F1478" s="834">
        <v>1</v>
      </c>
      <c r="G1478" s="834" t="s">
        <v>2443</v>
      </c>
      <c r="H1478" s="834">
        <v>4</v>
      </c>
      <c r="I1478" s="834">
        <v>0</v>
      </c>
      <c r="J1478" s="834">
        <v>0</v>
      </c>
      <c r="K1478" s="835">
        <v>0</v>
      </c>
      <c r="L1478" s="835">
        <v>0</v>
      </c>
      <c r="M1478" s="834">
        <v>0</v>
      </c>
      <c r="N1478" s="834">
        <v>0</v>
      </c>
      <c r="O1478" s="836" t="e">
        <v>#DIV/0!</v>
      </c>
      <c r="P1478" s="820">
        <f>Tabla1[[#This Row],[Ejec Real Acumu]]-Tabla1[[#This Row],[Proyec Ejec Acumul]]</f>
        <v>0</v>
      </c>
      <c r="Q1478" s="820">
        <f>Tabla1[[#This Row],[Ejec Real Mes]]-Tabla1[[#This Row],[Program Entreg Mes]]</f>
        <v>0</v>
      </c>
    </row>
    <row r="1479" spans="1:17">
      <c r="A1479" s="834">
        <v>37</v>
      </c>
      <c r="B1479" s="834" t="s">
        <v>2459</v>
      </c>
      <c r="C1479" s="834" t="s">
        <v>2460</v>
      </c>
      <c r="D1479" s="834" t="s">
        <v>764</v>
      </c>
      <c r="E1479" s="834" t="s">
        <v>2535</v>
      </c>
      <c r="F1479" s="834">
        <v>1</v>
      </c>
      <c r="G1479" s="834" t="s">
        <v>2443</v>
      </c>
      <c r="H1479" s="834">
        <v>1</v>
      </c>
      <c r="I1479" s="834">
        <v>0</v>
      </c>
      <c r="J1479" s="834">
        <v>0</v>
      </c>
      <c r="K1479" s="835">
        <v>0</v>
      </c>
      <c r="L1479" s="835">
        <v>0</v>
      </c>
      <c r="M1479" s="834">
        <v>0</v>
      </c>
      <c r="N1479" s="834">
        <v>0</v>
      </c>
      <c r="O1479" s="836" t="e">
        <v>#DIV/0!</v>
      </c>
      <c r="P1479" s="820">
        <f>Tabla1[[#This Row],[Ejec Real Acumu]]-Tabla1[[#This Row],[Proyec Ejec Acumul]]</f>
        <v>0</v>
      </c>
      <c r="Q1479" s="820">
        <f>Tabla1[[#This Row],[Ejec Real Mes]]-Tabla1[[#This Row],[Program Entreg Mes]]</f>
        <v>0</v>
      </c>
    </row>
    <row r="1480" spans="1:17">
      <c r="A1480" s="834">
        <v>38</v>
      </c>
      <c r="B1480" s="834" t="s">
        <v>2459</v>
      </c>
      <c r="C1480" s="834" t="s">
        <v>2460</v>
      </c>
      <c r="D1480" s="834" t="s">
        <v>76</v>
      </c>
      <c r="E1480" s="834" t="s">
        <v>2536</v>
      </c>
      <c r="F1480" s="834">
        <v>1</v>
      </c>
      <c r="G1480" s="834" t="s">
        <v>2443</v>
      </c>
      <c r="H1480" s="834">
        <v>1</v>
      </c>
      <c r="I1480" s="834">
        <v>0</v>
      </c>
      <c r="J1480" s="834">
        <v>0</v>
      </c>
      <c r="K1480" s="835">
        <v>0</v>
      </c>
      <c r="L1480" s="835">
        <v>0</v>
      </c>
      <c r="M1480" s="834">
        <v>0</v>
      </c>
      <c r="N1480" s="834">
        <v>0</v>
      </c>
      <c r="O1480" s="836" t="e">
        <v>#DIV/0!</v>
      </c>
      <c r="P1480" s="820">
        <f>Tabla1[[#This Row],[Ejec Real Acumu]]-Tabla1[[#This Row],[Proyec Ejec Acumul]]</f>
        <v>0</v>
      </c>
      <c r="Q1480" s="820">
        <f>Tabla1[[#This Row],[Ejec Real Mes]]-Tabla1[[#This Row],[Program Entreg Mes]]</f>
        <v>0</v>
      </c>
    </row>
    <row r="1481" spans="1:17">
      <c r="A1481" s="834">
        <v>1</v>
      </c>
      <c r="B1481" s="834" t="s">
        <v>2459</v>
      </c>
      <c r="C1481" s="834" t="s">
        <v>2460</v>
      </c>
      <c r="D1481" s="834" t="s">
        <v>93</v>
      </c>
      <c r="E1481" s="834" t="s">
        <v>2498</v>
      </c>
      <c r="F1481" s="834">
        <v>2</v>
      </c>
      <c r="G1481" s="834" t="s">
        <v>2444</v>
      </c>
      <c r="H1481" s="834">
        <v>1</v>
      </c>
      <c r="I1481" s="834">
        <v>0</v>
      </c>
      <c r="J1481" s="834">
        <v>0</v>
      </c>
      <c r="K1481" s="835">
        <v>0</v>
      </c>
      <c r="L1481" s="835">
        <v>0</v>
      </c>
      <c r="M1481" s="834">
        <v>0</v>
      </c>
      <c r="N1481" s="834">
        <v>0</v>
      </c>
      <c r="O1481" s="836" t="e">
        <v>#DIV/0!</v>
      </c>
      <c r="P1481" s="820">
        <f>Tabla1[[#This Row],[Ejec Real Acumu]]-Tabla1[[#This Row],[Proyec Ejec Acumul]]</f>
        <v>0</v>
      </c>
      <c r="Q1481" s="820">
        <f>Tabla1[[#This Row],[Ejec Real Mes]]-Tabla1[[#This Row],[Program Entreg Mes]]</f>
        <v>0</v>
      </c>
    </row>
    <row r="1482" spans="1:17">
      <c r="A1482" s="834">
        <v>2</v>
      </c>
      <c r="B1482" s="834" t="s">
        <v>2459</v>
      </c>
      <c r="C1482" s="834" t="s">
        <v>2460</v>
      </c>
      <c r="D1482" s="834" t="s">
        <v>63</v>
      </c>
      <c r="E1482" s="834" t="s">
        <v>2499</v>
      </c>
      <c r="F1482" s="834">
        <v>2</v>
      </c>
      <c r="G1482" s="834" t="s">
        <v>2444</v>
      </c>
      <c r="H1482" s="834">
        <v>1</v>
      </c>
      <c r="I1482" s="834">
        <v>0</v>
      </c>
      <c r="J1482" s="834">
        <v>0</v>
      </c>
      <c r="K1482" s="835">
        <v>0</v>
      </c>
      <c r="L1482" s="835">
        <v>0</v>
      </c>
      <c r="M1482" s="834">
        <v>0</v>
      </c>
      <c r="N1482" s="834">
        <v>0</v>
      </c>
      <c r="O1482" s="836" t="e">
        <v>#DIV/0!</v>
      </c>
      <c r="P1482" s="820">
        <f>Tabla1[[#This Row],[Ejec Real Acumu]]-Tabla1[[#This Row],[Proyec Ejec Acumul]]</f>
        <v>0</v>
      </c>
      <c r="Q1482" s="820">
        <f>Tabla1[[#This Row],[Ejec Real Mes]]-Tabla1[[#This Row],[Program Entreg Mes]]</f>
        <v>0</v>
      </c>
    </row>
    <row r="1483" spans="1:17">
      <c r="A1483" s="834">
        <v>3</v>
      </c>
      <c r="B1483" s="834" t="s">
        <v>2459</v>
      </c>
      <c r="C1483" s="834" t="s">
        <v>2460</v>
      </c>
      <c r="D1483" s="834" t="s">
        <v>93</v>
      </c>
      <c r="E1483" s="834" t="s">
        <v>2500</v>
      </c>
      <c r="F1483" s="834">
        <v>2</v>
      </c>
      <c r="G1483" s="834" t="s">
        <v>2444</v>
      </c>
      <c r="H1483" s="834">
        <v>1</v>
      </c>
      <c r="I1483" s="834">
        <v>0</v>
      </c>
      <c r="J1483" s="834">
        <v>0</v>
      </c>
      <c r="K1483" s="835">
        <v>0</v>
      </c>
      <c r="L1483" s="835">
        <v>0</v>
      </c>
      <c r="M1483" s="834">
        <v>0</v>
      </c>
      <c r="N1483" s="834">
        <v>0</v>
      </c>
      <c r="O1483" s="836" t="e">
        <v>#DIV/0!</v>
      </c>
      <c r="P1483" s="820">
        <f>Tabla1[[#This Row],[Ejec Real Acumu]]-Tabla1[[#This Row],[Proyec Ejec Acumul]]</f>
        <v>0</v>
      </c>
      <c r="Q1483" s="820">
        <f>Tabla1[[#This Row],[Ejec Real Mes]]-Tabla1[[#This Row],[Program Entreg Mes]]</f>
        <v>0</v>
      </c>
    </row>
    <row r="1484" spans="1:17">
      <c r="A1484" s="834">
        <v>4</v>
      </c>
      <c r="B1484" s="834" t="s">
        <v>2459</v>
      </c>
      <c r="C1484" s="834" t="s">
        <v>2460</v>
      </c>
      <c r="D1484" s="834" t="s">
        <v>93</v>
      </c>
      <c r="E1484" s="834" t="s">
        <v>2501</v>
      </c>
      <c r="F1484" s="834">
        <v>2</v>
      </c>
      <c r="G1484" s="834" t="s">
        <v>2444</v>
      </c>
      <c r="H1484" s="834">
        <v>1</v>
      </c>
      <c r="I1484" s="834">
        <v>1</v>
      </c>
      <c r="J1484" s="834">
        <v>1</v>
      </c>
      <c r="K1484" s="835">
        <v>1</v>
      </c>
      <c r="L1484" s="835">
        <v>1</v>
      </c>
      <c r="M1484" s="834">
        <v>0</v>
      </c>
      <c r="N1484" s="834">
        <v>0</v>
      </c>
      <c r="O1484" s="836" t="e">
        <v>#DIV/0!</v>
      </c>
      <c r="P1484" s="820">
        <f>Tabla1[[#This Row],[Ejec Real Acumu]]-Tabla1[[#This Row],[Proyec Ejec Acumul]]</f>
        <v>0</v>
      </c>
      <c r="Q1484" s="820">
        <f>Tabla1[[#This Row],[Ejec Real Mes]]-Tabla1[[#This Row],[Program Entreg Mes]]</f>
        <v>0</v>
      </c>
    </row>
    <row r="1485" spans="1:17">
      <c r="A1485" s="834">
        <v>5</v>
      </c>
      <c r="B1485" s="834" t="s">
        <v>2459</v>
      </c>
      <c r="C1485" s="834" t="s">
        <v>2460</v>
      </c>
      <c r="D1485" s="834" t="s">
        <v>93</v>
      </c>
      <c r="E1485" s="834" t="s">
        <v>2502</v>
      </c>
      <c r="F1485" s="834">
        <v>2</v>
      </c>
      <c r="G1485" s="834" t="s">
        <v>2444</v>
      </c>
      <c r="H1485" s="834">
        <v>1</v>
      </c>
      <c r="I1485" s="834">
        <v>1</v>
      </c>
      <c r="J1485" s="834">
        <v>1</v>
      </c>
      <c r="K1485" s="835">
        <v>1</v>
      </c>
      <c r="L1485" s="835">
        <v>1</v>
      </c>
      <c r="M1485" s="834">
        <v>0</v>
      </c>
      <c r="N1485" s="834">
        <v>0</v>
      </c>
      <c r="O1485" s="836" t="e">
        <v>#DIV/0!</v>
      </c>
      <c r="P1485" s="820">
        <f>Tabla1[[#This Row],[Ejec Real Acumu]]-Tabla1[[#This Row],[Proyec Ejec Acumul]]</f>
        <v>0</v>
      </c>
      <c r="Q1485" s="820">
        <f>Tabla1[[#This Row],[Ejec Real Mes]]-Tabla1[[#This Row],[Program Entreg Mes]]</f>
        <v>0</v>
      </c>
    </row>
    <row r="1486" spans="1:17">
      <c r="A1486" s="834">
        <v>6</v>
      </c>
      <c r="B1486" s="834" t="s">
        <v>2459</v>
      </c>
      <c r="C1486" s="834" t="s">
        <v>2460</v>
      </c>
      <c r="D1486" s="834" t="s">
        <v>93</v>
      </c>
      <c r="E1486" s="834" t="s">
        <v>2503</v>
      </c>
      <c r="F1486" s="834">
        <v>2</v>
      </c>
      <c r="G1486" s="834" t="s">
        <v>2444</v>
      </c>
      <c r="H1486" s="834">
        <v>1</v>
      </c>
      <c r="I1486" s="834">
        <v>1</v>
      </c>
      <c r="J1486" s="834">
        <v>1</v>
      </c>
      <c r="K1486" s="835">
        <v>1</v>
      </c>
      <c r="L1486" s="835">
        <v>1</v>
      </c>
      <c r="M1486" s="834">
        <v>0</v>
      </c>
      <c r="N1486" s="834">
        <v>0</v>
      </c>
      <c r="O1486" s="836" t="e">
        <v>#DIV/0!</v>
      </c>
      <c r="P1486" s="820">
        <f>Tabla1[[#This Row],[Ejec Real Acumu]]-Tabla1[[#This Row],[Proyec Ejec Acumul]]</f>
        <v>0</v>
      </c>
      <c r="Q1486" s="820">
        <f>Tabla1[[#This Row],[Ejec Real Mes]]-Tabla1[[#This Row],[Program Entreg Mes]]</f>
        <v>0</v>
      </c>
    </row>
    <row r="1487" spans="1:17">
      <c r="A1487" s="834">
        <v>7</v>
      </c>
      <c r="B1487" s="834" t="s">
        <v>2459</v>
      </c>
      <c r="C1487" s="834" t="s">
        <v>2460</v>
      </c>
      <c r="D1487" s="834" t="s">
        <v>93</v>
      </c>
      <c r="E1487" s="834" t="s">
        <v>2504</v>
      </c>
      <c r="F1487" s="834">
        <v>2</v>
      </c>
      <c r="G1487" s="834" t="s">
        <v>2444</v>
      </c>
      <c r="H1487" s="834">
        <v>1</v>
      </c>
      <c r="I1487" s="834">
        <v>1</v>
      </c>
      <c r="J1487" s="834">
        <v>1</v>
      </c>
      <c r="K1487" s="835">
        <v>1</v>
      </c>
      <c r="L1487" s="835">
        <v>1</v>
      </c>
      <c r="M1487" s="834">
        <v>0</v>
      </c>
      <c r="N1487" s="834">
        <v>0</v>
      </c>
      <c r="O1487" s="836" t="e">
        <v>#DIV/0!</v>
      </c>
      <c r="P1487" s="820">
        <f>Tabla1[[#This Row],[Ejec Real Acumu]]-Tabla1[[#This Row],[Proyec Ejec Acumul]]</f>
        <v>0</v>
      </c>
      <c r="Q1487" s="820">
        <f>Tabla1[[#This Row],[Ejec Real Mes]]-Tabla1[[#This Row],[Program Entreg Mes]]</f>
        <v>0</v>
      </c>
    </row>
    <row r="1488" spans="1:17">
      <c r="A1488" s="834">
        <v>8</v>
      </c>
      <c r="B1488" s="834" t="s">
        <v>2459</v>
      </c>
      <c r="C1488" s="834" t="s">
        <v>2460</v>
      </c>
      <c r="D1488" s="834" t="s">
        <v>93</v>
      </c>
      <c r="E1488" s="834" t="s">
        <v>2505</v>
      </c>
      <c r="F1488" s="834">
        <v>2</v>
      </c>
      <c r="G1488" s="834" t="s">
        <v>2444</v>
      </c>
      <c r="H1488" s="834">
        <v>2</v>
      </c>
      <c r="I1488" s="834">
        <v>0</v>
      </c>
      <c r="J1488" s="834">
        <v>0</v>
      </c>
      <c r="K1488" s="835">
        <v>0</v>
      </c>
      <c r="L1488" s="835">
        <v>0</v>
      </c>
      <c r="M1488" s="834">
        <v>0</v>
      </c>
      <c r="N1488" s="834">
        <v>0</v>
      </c>
      <c r="O1488" s="836" t="e">
        <v>#DIV/0!</v>
      </c>
      <c r="P1488" s="820">
        <f>Tabla1[[#This Row],[Ejec Real Acumu]]-Tabla1[[#This Row],[Proyec Ejec Acumul]]</f>
        <v>0</v>
      </c>
      <c r="Q1488" s="820">
        <f>Tabla1[[#This Row],[Ejec Real Mes]]-Tabla1[[#This Row],[Program Entreg Mes]]</f>
        <v>0</v>
      </c>
    </row>
    <row r="1489" spans="1:17">
      <c r="A1489" s="834">
        <v>9</v>
      </c>
      <c r="B1489" s="834" t="s">
        <v>2459</v>
      </c>
      <c r="C1489" s="834" t="s">
        <v>2460</v>
      </c>
      <c r="D1489" s="834" t="s">
        <v>93</v>
      </c>
      <c r="E1489" s="834" t="s">
        <v>2506</v>
      </c>
      <c r="F1489" s="834">
        <v>2</v>
      </c>
      <c r="G1489" s="834" t="s">
        <v>2444</v>
      </c>
      <c r="H1489" s="834">
        <v>3</v>
      </c>
      <c r="I1489" s="834">
        <v>0</v>
      </c>
      <c r="J1489" s="834">
        <v>0</v>
      </c>
      <c r="K1489" s="835">
        <v>0</v>
      </c>
      <c r="L1489" s="835">
        <v>0</v>
      </c>
      <c r="M1489" s="834">
        <v>0</v>
      </c>
      <c r="N1489" s="834">
        <v>0</v>
      </c>
      <c r="O1489" s="836" t="e">
        <v>#DIV/0!</v>
      </c>
      <c r="P1489" s="820">
        <f>Tabla1[[#This Row],[Ejec Real Acumu]]-Tabla1[[#This Row],[Proyec Ejec Acumul]]</f>
        <v>0</v>
      </c>
      <c r="Q1489" s="820">
        <f>Tabla1[[#This Row],[Ejec Real Mes]]-Tabla1[[#This Row],[Program Entreg Mes]]</f>
        <v>0</v>
      </c>
    </row>
    <row r="1490" spans="1:17">
      <c r="A1490" s="834">
        <v>10</v>
      </c>
      <c r="B1490" s="834" t="s">
        <v>2459</v>
      </c>
      <c r="C1490" s="834" t="s">
        <v>2460</v>
      </c>
      <c r="D1490" s="834" t="s">
        <v>2507</v>
      </c>
      <c r="E1490" s="834" t="s">
        <v>2508</v>
      </c>
      <c r="F1490" s="834">
        <v>2</v>
      </c>
      <c r="G1490" s="834" t="s">
        <v>2444</v>
      </c>
      <c r="H1490" s="834">
        <v>3</v>
      </c>
      <c r="I1490" s="834">
        <v>0</v>
      </c>
      <c r="J1490" s="834">
        <v>0</v>
      </c>
      <c r="K1490" s="835">
        <v>0</v>
      </c>
      <c r="L1490" s="835">
        <v>0</v>
      </c>
      <c r="M1490" s="834">
        <v>0</v>
      </c>
      <c r="N1490" s="834">
        <v>0</v>
      </c>
      <c r="O1490" s="836" t="e">
        <v>#DIV/0!</v>
      </c>
      <c r="P1490" s="820">
        <f>Tabla1[[#This Row],[Ejec Real Acumu]]-Tabla1[[#This Row],[Proyec Ejec Acumul]]</f>
        <v>0</v>
      </c>
      <c r="Q1490" s="820">
        <f>Tabla1[[#This Row],[Ejec Real Mes]]-Tabla1[[#This Row],[Program Entreg Mes]]</f>
        <v>0</v>
      </c>
    </row>
    <row r="1491" spans="1:17">
      <c r="A1491" s="834">
        <v>11</v>
      </c>
      <c r="B1491" s="834" t="s">
        <v>2459</v>
      </c>
      <c r="C1491" s="834" t="s">
        <v>2460</v>
      </c>
      <c r="D1491" s="834" t="s">
        <v>93</v>
      </c>
      <c r="E1491" s="834" t="s">
        <v>2509</v>
      </c>
      <c r="F1491" s="834">
        <v>2</v>
      </c>
      <c r="G1491" s="834" t="s">
        <v>2444</v>
      </c>
      <c r="H1491" s="834">
        <v>3</v>
      </c>
      <c r="I1491" s="834">
        <v>0</v>
      </c>
      <c r="J1491" s="834">
        <v>0</v>
      </c>
      <c r="K1491" s="835">
        <v>0</v>
      </c>
      <c r="L1491" s="835">
        <v>0</v>
      </c>
      <c r="M1491" s="834">
        <v>0</v>
      </c>
      <c r="N1491" s="834">
        <v>0</v>
      </c>
      <c r="O1491" s="836" t="e">
        <v>#DIV/0!</v>
      </c>
      <c r="P1491" s="820">
        <f>Tabla1[[#This Row],[Ejec Real Acumu]]-Tabla1[[#This Row],[Proyec Ejec Acumul]]</f>
        <v>0</v>
      </c>
      <c r="Q1491" s="820">
        <f>Tabla1[[#This Row],[Ejec Real Mes]]-Tabla1[[#This Row],[Program Entreg Mes]]</f>
        <v>0</v>
      </c>
    </row>
    <row r="1492" spans="1:17">
      <c r="A1492" s="834">
        <v>12</v>
      </c>
      <c r="B1492" s="834" t="s">
        <v>2459</v>
      </c>
      <c r="C1492" s="834" t="s">
        <v>2460</v>
      </c>
      <c r="D1492" s="834" t="s">
        <v>764</v>
      </c>
      <c r="E1492" s="834" t="s">
        <v>2510</v>
      </c>
      <c r="F1492" s="834">
        <v>2</v>
      </c>
      <c r="G1492" s="834" t="s">
        <v>2444</v>
      </c>
      <c r="H1492" s="837">
        <v>0.30000000000000004</v>
      </c>
      <c r="I1492" s="834">
        <v>0</v>
      </c>
      <c r="J1492" s="834">
        <v>0</v>
      </c>
      <c r="K1492" s="835">
        <v>0</v>
      </c>
      <c r="L1492" s="835">
        <v>0</v>
      </c>
      <c r="M1492" s="834">
        <v>0</v>
      </c>
      <c r="N1492" s="834">
        <v>0</v>
      </c>
      <c r="O1492" s="836" t="e">
        <v>#DIV/0!</v>
      </c>
      <c r="P1492" s="820">
        <f>Tabla1[[#This Row],[Ejec Real Acumu]]-Tabla1[[#This Row],[Proyec Ejec Acumul]]</f>
        <v>0</v>
      </c>
      <c r="Q1492" s="820">
        <f>Tabla1[[#This Row],[Ejec Real Mes]]-Tabla1[[#This Row],[Program Entreg Mes]]</f>
        <v>0</v>
      </c>
    </row>
    <row r="1493" spans="1:17">
      <c r="A1493" s="834">
        <v>13</v>
      </c>
      <c r="B1493" s="834" t="s">
        <v>2459</v>
      </c>
      <c r="C1493" s="834" t="s">
        <v>2460</v>
      </c>
      <c r="D1493" s="834" t="s">
        <v>764</v>
      </c>
      <c r="E1493" s="834" t="s">
        <v>2511</v>
      </c>
      <c r="F1493" s="834">
        <v>2</v>
      </c>
      <c r="G1493" s="834" t="s">
        <v>2444</v>
      </c>
      <c r="H1493" s="834">
        <v>5</v>
      </c>
      <c r="I1493" s="834">
        <v>0</v>
      </c>
      <c r="J1493" s="834">
        <v>0</v>
      </c>
      <c r="K1493" s="835">
        <v>0</v>
      </c>
      <c r="L1493" s="835">
        <v>0</v>
      </c>
      <c r="M1493" s="834">
        <v>0</v>
      </c>
      <c r="N1493" s="834">
        <v>0</v>
      </c>
      <c r="O1493" s="836" t="e">
        <v>#DIV/0!</v>
      </c>
      <c r="P1493" s="820">
        <f>Tabla1[[#This Row],[Ejec Real Acumu]]-Tabla1[[#This Row],[Proyec Ejec Acumul]]</f>
        <v>0</v>
      </c>
      <c r="Q1493" s="820">
        <f>Tabla1[[#This Row],[Ejec Real Mes]]-Tabla1[[#This Row],[Program Entreg Mes]]</f>
        <v>0</v>
      </c>
    </row>
    <row r="1494" spans="1:17">
      <c r="A1494" s="834">
        <v>14</v>
      </c>
      <c r="B1494" s="834" t="s">
        <v>2459</v>
      </c>
      <c r="C1494" s="834" t="s">
        <v>2460</v>
      </c>
      <c r="D1494" s="834" t="s">
        <v>76</v>
      </c>
      <c r="E1494" s="834" t="s">
        <v>2512</v>
      </c>
      <c r="F1494" s="834">
        <v>2</v>
      </c>
      <c r="G1494" s="834" t="s">
        <v>2444</v>
      </c>
      <c r="H1494" s="834">
        <v>3</v>
      </c>
      <c r="I1494" s="834">
        <v>0</v>
      </c>
      <c r="J1494" s="834">
        <v>0</v>
      </c>
      <c r="K1494" s="835">
        <v>0</v>
      </c>
      <c r="L1494" s="835">
        <v>0</v>
      </c>
      <c r="M1494" s="834">
        <v>0</v>
      </c>
      <c r="N1494" s="834">
        <v>0</v>
      </c>
      <c r="O1494" s="836" t="e">
        <v>#DIV/0!</v>
      </c>
      <c r="P1494" s="820">
        <f>Tabla1[[#This Row],[Ejec Real Acumu]]-Tabla1[[#This Row],[Proyec Ejec Acumul]]</f>
        <v>0</v>
      </c>
      <c r="Q1494" s="820">
        <f>Tabla1[[#This Row],[Ejec Real Mes]]-Tabla1[[#This Row],[Program Entreg Mes]]</f>
        <v>0</v>
      </c>
    </row>
    <row r="1495" spans="1:17">
      <c r="A1495" s="834">
        <v>15</v>
      </c>
      <c r="B1495" s="834" t="s">
        <v>2459</v>
      </c>
      <c r="C1495" s="834" t="s">
        <v>2460</v>
      </c>
      <c r="D1495" s="834" t="s">
        <v>93</v>
      </c>
      <c r="E1495" s="834" t="s">
        <v>2513</v>
      </c>
      <c r="F1495" s="834">
        <v>2</v>
      </c>
      <c r="G1495" s="834" t="s">
        <v>2444</v>
      </c>
      <c r="H1495" s="834">
        <v>1</v>
      </c>
      <c r="I1495" s="834">
        <v>0</v>
      </c>
      <c r="J1495" s="834">
        <v>0</v>
      </c>
      <c r="K1495" s="835">
        <v>0</v>
      </c>
      <c r="L1495" s="835">
        <v>0</v>
      </c>
      <c r="M1495" s="834">
        <v>0</v>
      </c>
      <c r="N1495" s="834">
        <v>0</v>
      </c>
      <c r="O1495" s="836" t="e">
        <v>#DIV/0!</v>
      </c>
      <c r="P1495" s="820">
        <f>Tabla1[[#This Row],[Ejec Real Acumu]]-Tabla1[[#This Row],[Proyec Ejec Acumul]]</f>
        <v>0</v>
      </c>
      <c r="Q1495" s="820">
        <f>Tabla1[[#This Row],[Ejec Real Mes]]-Tabla1[[#This Row],[Program Entreg Mes]]</f>
        <v>0</v>
      </c>
    </row>
    <row r="1496" spans="1:17">
      <c r="A1496" s="834">
        <v>16</v>
      </c>
      <c r="B1496" s="834" t="s">
        <v>2459</v>
      </c>
      <c r="C1496" s="834" t="s">
        <v>2460</v>
      </c>
      <c r="D1496" s="834" t="s">
        <v>93</v>
      </c>
      <c r="E1496" s="834" t="s">
        <v>2514</v>
      </c>
      <c r="F1496" s="834">
        <v>2</v>
      </c>
      <c r="G1496" s="834" t="s">
        <v>2444</v>
      </c>
      <c r="H1496" s="834">
        <v>1</v>
      </c>
      <c r="I1496" s="834">
        <v>0</v>
      </c>
      <c r="J1496" s="834">
        <v>0</v>
      </c>
      <c r="K1496" s="835">
        <v>0</v>
      </c>
      <c r="L1496" s="835">
        <v>0</v>
      </c>
      <c r="M1496" s="834">
        <v>0</v>
      </c>
      <c r="N1496" s="834">
        <v>0</v>
      </c>
      <c r="O1496" s="836" t="e">
        <v>#DIV/0!</v>
      </c>
      <c r="P1496" s="820">
        <f>Tabla1[[#This Row],[Ejec Real Acumu]]-Tabla1[[#This Row],[Proyec Ejec Acumul]]</f>
        <v>0</v>
      </c>
      <c r="Q1496" s="820">
        <f>Tabla1[[#This Row],[Ejec Real Mes]]-Tabla1[[#This Row],[Program Entreg Mes]]</f>
        <v>0</v>
      </c>
    </row>
    <row r="1497" spans="1:17">
      <c r="A1497" s="834">
        <v>17</v>
      </c>
      <c r="B1497" s="834" t="s">
        <v>2459</v>
      </c>
      <c r="C1497" s="834" t="s">
        <v>2460</v>
      </c>
      <c r="D1497" s="834" t="s">
        <v>93</v>
      </c>
      <c r="E1497" s="834" t="s">
        <v>2515</v>
      </c>
      <c r="F1497" s="834">
        <v>2</v>
      </c>
      <c r="G1497" s="834" t="s">
        <v>2444</v>
      </c>
      <c r="H1497" s="834">
        <v>1</v>
      </c>
      <c r="I1497" s="834">
        <v>0</v>
      </c>
      <c r="J1497" s="834">
        <v>0</v>
      </c>
      <c r="K1497" s="835">
        <v>0</v>
      </c>
      <c r="L1497" s="835">
        <v>0</v>
      </c>
      <c r="M1497" s="834">
        <v>0</v>
      </c>
      <c r="N1497" s="834">
        <v>0</v>
      </c>
      <c r="O1497" s="836" t="e">
        <v>#DIV/0!</v>
      </c>
      <c r="P1497" s="820">
        <f>Tabla1[[#This Row],[Ejec Real Acumu]]-Tabla1[[#This Row],[Proyec Ejec Acumul]]</f>
        <v>0</v>
      </c>
      <c r="Q1497" s="820">
        <f>Tabla1[[#This Row],[Ejec Real Mes]]-Tabla1[[#This Row],[Program Entreg Mes]]</f>
        <v>0</v>
      </c>
    </row>
    <row r="1498" spans="1:17">
      <c r="A1498" s="834">
        <v>18</v>
      </c>
      <c r="B1498" s="834" t="s">
        <v>2459</v>
      </c>
      <c r="C1498" s="834" t="s">
        <v>2460</v>
      </c>
      <c r="D1498" s="834" t="s">
        <v>2507</v>
      </c>
      <c r="E1498" s="834" t="s">
        <v>2516</v>
      </c>
      <c r="F1498" s="834">
        <v>2</v>
      </c>
      <c r="G1498" s="834" t="s">
        <v>2444</v>
      </c>
      <c r="H1498" s="834">
        <v>1</v>
      </c>
      <c r="I1498" s="834">
        <v>0</v>
      </c>
      <c r="J1498" s="834">
        <v>0</v>
      </c>
      <c r="K1498" s="835">
        <v>0</v>
      </c>
      <c r="L1498" s="835">
        <v>0</v>
      </c>
      <c r="M1498" s="834">
        <v>0</v>
      </c>
      <c r="N1498" s="834">
        <v>0</v>
      </c>
      <c r="O1498" s="836" t="e">
        <v>#DIV/0!</v>
      </c>
      <c r="P1498" s="820">
        <f>Tabla1[[#This Row],[Ejec Real Acumu]]-Tabla1[[#This Row],[Proyec Ejec Acumul]]</f>
        <v>0</v>
      </c>
      <c r="Q1498" s="820">
        <f>Tabla1[[#This Row],[Ejec Real Mes]]-Tabla1[[#This Row],[Program Entreg Mes]]</f>
        <v>0</v>
      </c>
    </row>
    <row r="1499" spans="1:17">
      <c r="A1499" s="834">
        <v>19</v>
      </c>
      <c r="B1499" s="834" t="s">
        <v>2459</v>
      </c>
      <c r="C1499" s="834" t="s">
        <v>2460</v>
      </c>
      <c r="D1499" s="834" t="s">
        <v>76</v>
      </c>
      <c r="E1499" s="834" t="s">
        <v>2517</v>
      </c>
      <c r="F1499" s="834">
        <v>2</v>
      </c>
      <c r="G1499" s="834" t="s">
        <v>2444</v>
      </c>
      <c r="H1499" s="834">
        <v>1</v>
      </c>
      <c r="I1499" s="834">
        <v>0</v>
      </c>
      <c r="J1499" s="834">
        <v>0</v>
      </c>
      <c r="K1499" s="835">
        <v>0</v>
      </c>
      <c r="L1499" s="835">
        <v>0</v>
      </c>
      <c r="M1499" s="834">
        <v>0</v>
      </c>
      <c r="N1499" s="834">
        <v>0</v>
      </c>
      <c r="O1499" s="836" t="e">
        <v>#DIV/0!</v>
      </c>
      <c r="P1499" s="820">
        <f>Tabla1[[#This Row],[Ejec Real Acumu]]-Tabla1[[#This Row],[Proyec Ejec Acumul]]</f>
        <v>0</v>
      </c>
      <c r="Q1499" s="820">
        <f>Tabla1[[#This Row],[Ejec Real Mes]]-Tabla1[[#This Row],[Program Entreg Mes]]</f>
        <v>0</v>
      </c>
    </row>
    <row r="1500" spans="1:17">
      <c r="A1500" s="834">
        <v>20</v>
      </c>
      <c r="B1500" s="834" t="s">
        <v>2459</v>
      </c>
      <c r="C1500" s="834" t="s">
        <v>2460</v>
      </c>
      <c r="D1500" s="834" t="s">
        <v>76</v>
      </c>
      <c r="E1500" s="834" t="s">
        <v>2518</v>
      </c>
      <c r="F1500" s="834">
        <v>2</v>
      </c>
      <c r="G1500" s="834" t="s">
        <v>2444</v>
      </c>
      <c r="H1500" s="834">
        <v>1</v>
      </c>
      <c r="I1500" s="834">
        <v>0</v>
      </c>
      <c r="J1500" s="834">
        <v>0</v>
      </c>
      <c r="K1500" s="835">
        <v>0</v>
      </c>
      <c r="L1500" s="835">
        <v>0</v>
      </c>
      <c r="M1500" s="834">
        <v>0</v>
      </c>
      <c r="N1500" s="834">
        <v>0</v>
      </c>
      <c r="O1500" s="836" t="e">
        <v>#DIV/0!</v>
      </c>
      <c r="P1500" s="820">
        <f>Tabla1[[#This Row],[Ejec Real Acumu]]-Tabla1[[#This Row],[Proyec Ejec Acumul]]</f>
        <v>0</v>
      </c>
      <c r="Q1500" s="820">
        <f>Tabla1[[#This Row],[Ejec Real Mes]]-Tabla1[[#This Row],[Program Entreg Mes]]</f>
        <v>0</v>
      </c>
    </row>
    <row r="1501" spans="1:17">
      <c r="A1501" s="834">
        <v>21</v>
      </c>
      <c r="B1501" s="834" t="s">
        <v>2459</v>
      </c>
      <c r="C1501" s="834" t="s">
        <v>2460</v>
      </c>
      <c r="D1501" s="834" t="s">
        <v>76</v>
      </c>
      <c r="E1501" s="834" t="s">
        <v>1077</v>
      </c>
      <c r="F1501" s="834">
        <v>2</v>
      </c>
      <c r="G1501" s="834" t="s">
        <v>2444</v>
      </c>
      <c r="H1501" s="834">
        <v>2</v>
      </c>
      <c r="I1501" s="834">
        <v>0</v>
      </c>
      <c r="J1501" s="834">
        <v>0</v>
      </c>
      <c r="K1501" s="835">
        <v>0</v>
      </c>
      <c r="L1501" s="835">
        <v>0</v>
      </c>
      <c r="M1501" s="834">
        <v>0</v>
      </c>
      <c r="N1501" s="834">
        <v>0</v>
      </c>
      <c r="O1501" s="836" t="e">
        <v>#DIV/0!</v>
      </c>
      <c r="P1501" s="820">
        <f>Tabla1[[#This Row],[Ejec Real Acumu]]-Tabla1[[#This Row],[Proyec Ejec Acumul]]</f>
        <v>0</v>
      </c>
      <c r="Q1501" s="820">
        <f>Tabla1[[#This Row],[Ejec Real Mes]]-Tabla1[[#This Row],[Program Entreg Mes]]</f>
        <v>0</v>
      </c>
    </row>
    <row r="1502" spans="1:17">
      <c r="A1502" s="834">
        <v>22</v>
      </c>
      <c r="B1502" s="834" t="s">
        <v>2459</v>
      </c>
      <c r="C1502" s="834" t="s">
        <v>2460</v>
      </c>
      <c r="D1502" s="834" t="s">
        <v>76</v>
      </c>
      <c r="E1502" s="834" t="s">
        <v>2519</v>
      </c>
      <c r="F1502" s="834">
        <v>2</v>
      </c>
      <c r="G1502" s="834" t="s">
        <v>2444</v>
      </c>
      <c r="H1502" s="834">
        <v>1</v>
      </c>
      <c r="I1502" s="834">
        <v>0</v>
      </c>
      <c r="J1502" s="834">
        <v>0</v>
      </c>
      <c r="K1502" s="835">
        <v>0</v>
      </c>
      <c r="L1502" s="835">
        <v>0</v>
      </c>
      <c r="M1502" s="834">
        <v>0</v>
      </c>
      <c r="N1502" s="834">
        <v>0</v>
      </c>
      <c r="O1502" s="836" t="e">
        <v>#DIV/0!</v>
      </c>
      <c r="P1502" s="820">
        <f>Tabla1[[#This Row],[Ejec Real Acumu]]-Tabla1[[#This Row],[Proyec Ejec Acumul]]</f>
        <v>0</v>
      </c>
      <c r="Q1502" s="820">
        <f>Tabla1[[#This Row],[Ejec Real Mes]]-Tabla1[[#This Row],[Program Entreg Mes]]</f>
        <v>0</v>
      </c>
    </row>
    <row r="1503" spans="1:17">
      <c r="A1503" s="834">
        <v>23</v>
      </c>
      <c r="B1503" s="834" t="s">
        <v>2459</v>
      </c>
      <c r="C1503" s="834" t="s">
        <v>2460</v>
      </c>
      <c r="D1503" s="834" t="s">
        <v>688</v>
      </c>
      <c r="E1503" s="834" t="s">
        <v>2520</v>
      </c>
      <c r="F1503" s="834">
        <v>2</v>
      </c>
      <c r="G1503" s="834" t="s">
        <v>2444</v>
      </c>
      <c r="H1503" s="834">
        <v>4</v>
      </c>
      <c r="I1503" s="834">
        <v>0</v>
      </c>
      <c r="J1503" s="834">
        <v>0</v>
      </c>
      <c r="K1503" s="835">
        <v>0</v>
      </c>
      <c r="L1503" s="835">
        <v>0</v>
      </c>
      <c r="M1503" s="834">
        <v>0</v>
      </c>
      <c r="N1503" s="834">
        <v>0</v>
      </c>
      <c r="O1503" s="836" t="e">
        <v>#DIV/0!</v>
      </c>
      <c r="P1503" s="820">
        <f>Tabla1[[#This Row],[Ejec Real Acumu]]-Tabla1[[#This Row],[Proyec Ejec Acumul]]</f>
        <v>0</v>
      </c>
      <c r="Q1503" s="820">
        <f>Tabla1[[#This Row],[Ejec Real Mes]]-Tabla1[[#This Row],[Program Entreg Mes]]</f>
        <v>0</v>
      </c>
    </row>
    <row r="1504" spans="1:17">
      <c r="A1504" s="834">
        <v>24</v>
      </c>
      <c r="B1504" s="834" t="s">
        <v>2459</v>
      </c>
      <c r="C1504" s="834" t="s">
        <v>2460</v>
      </c>
      <c r="D1504" s="834" t="s">
        <v>76</v>
      </c>
      <c r="E1504" s="834" t="s">
        <v>2521</v>
      </c>
      <c r="F1504" s="834">
        <v>2</v>
      </c>
      <c r="G1504" s="834" t="s">
        <v>2444</v>
      </c>
      <c r="H1504" s="834">
        <v>10</v>
      </c>
      <c r="I1504" s="834">
        <v>0</v>
      </c>
      <c r="J1504" s="834">
        <v>0</v>
      </c>
      <c r="K1504" s="835">
        <v>0</v>
      </c>
      <c r="L1504" s="835">
        <v>0</v>
      </c>
      <c r="M1504" s="834">
        <v>0</v>
      </c>
      <c r="N1504" s="834">
        <v>0</v>
      </c>
      <c r="O1504" s="836" t="e">
        <v>#DIV/0!</v>
      </c>
      <c r="P1504" s="820">
        <f>Tabla1[[#This Row],[Ejec Real Acumu]]-Tabla1[[#This Row],[Proyec Ejec Acumul]]</f>
        <v>0</v>
      </c>
      <c r="Q1504" s="820">
        <f>Tabla1[[#This Row],[Ejec Real Mes]]-Tabla1[[#This Row],[Program Entreg Mes]]</f>
        <v>0</v>
      </c>
    </row>
    <row r="1505" spans="1:17">
      <c r="A1505" s="834">
        <v>25</v>
      </c>
      <c r="B1505" s="834" t="s">
        <v>2459</v>
      </c>
      <c r="C1505" s="834" t="s">
        <v>2460</v>
      </c>
      <c r="D1505" s="834" t="s">
        <v>76</v>
      </c>
      <c r="E1505" s="834" t="s">
        <v>2522</v>
      </c>
      <c r="F1505" s="834">
        <v>2</v>
      </c>
      <c r="G1505" s="834" t="s">
        <v>2444</v>
      </c>
      <c r="H1505" s="834">
        <v>4</v>
      </c>
      <c r="I1505" s="834">
        <v>0</v>
      </c>
      <c r="J1505" s="834">
        <v>0</v>
      </c>
      <c r="K1505" s="835">
        <v>0</v>
      </c>
      <c r="L1505" s="835">
        <v>0</v>
      </c>
      <c r="M1505" s="834">
        <v>0</v>
      </c>
      <c r="N1505" s="834">
        <v>0</v>
      </c>
      <c r="O1505" s="836" t="e">
        <v>#DIV/0!</v>
      </c>
      <c r="P1505" s="820">
        <f>Tabla1[[#This Row],[Ejec Real Acumu]]-Tabla1[[#This Row],[Proyec Ejec Acumul]]</f>
        <v>0</v>
      </c>
      <c r="Q1505" s="820">
        <f>Tabla1[[#This Row],[Ejec Real Mes]]-Tabla1[[#This Row],[Program Entreg Mes]]</f>
        <v>0</v>
      </c>
    </row>
    <row r="1506" spans="1:17">
      <c r="A1506" s="834">
        <v>26</v>
      </c>
      <c r="B1506" s="834" t="s">
        <v>2459</v>
      </c>
      <c r="C1506" s="834" t="s">
        <v>2460</v>
      </c>
      <c r="D1506" s="834" t="s">
        <v>76</v>
      </c>
      <c r="E1506" s="834" t="s">
        <v>2523</v>
      </c>
      <c r="F1506" s="834">
        <v>2</v>
      </c>
      <c r="G1506" s="834" t="s">
        <v>2444</v>
      </c>
      <c r="H1506" s="834">
        <v>4</v>
      </c>
      <c r="I1506" s="834">
        <v>0</v>
      </c>
      <c r="J1506" s="834">
        <v>0</v>
      </c>
      <c r="K1506" s="835">
        <v>0</v>
      </c>
      <c r="L1506" s="835">
        <v>0</v>
      </c>
      <c r="M1506" s="834">
        <v>0</v>
      </c>
      <c r="N1506" s="834">
        <v>0</v>
      </c>
      <c r="O1506" s="836" t="e">
        <v>#DIV/0!</v>
      </c>
      <c r="P1506" s="820">
        <f>Tabla1[[#This Row],[Ejec Real Acumu]]-Tabla1[[#This Row],[Proyec Ejec Acumul]]</f>
        <v>0</v>
      </c>
      <c r="Q1506" s="820">
        <f>Tabla1[[#This Row],[Ejec Real Mes]]-Tabla1[[#This Row],[Program Entreg Mes]]</f>
        <v>0</v>
      </c>
    </row>
    <row r="1507" spans="1:17">
      <c r="A1507" s="834">
        <v>27</v>
      </c>
      <c r="B1507" s="834" t="s">
        <v>2459</v>
      </c>
      <c r="C1507" s="834" t="s">
        <v>2460</v>
      </c>
      <c r="D1507" s="834" t="s">
        <v>76</v>
      </c>
      <c r="E1507" s="834" t="s">
        <v>2524</v>
      </c>
      <c r="F1507" s="834">
        <v>2</v>
      </c>
      <c r="G1507" s="834" t="s">
        <v>2444</v>
      </c>
      <c r="H1507" s="834">
        <v>3</v>
      </c>
      <c r="I1507" s="834">
        <v>0</v>
      </c>
      <c r="J1507" s="834">
        <v>0</v>
      </c>
      <c r="K1507" s="835">
        <v>0</v>
      </c>
      <c r="L1507" s="835">
        <v>0</v>
      </c>
      <c r="M1507" s="834">
        <v>0</v>
      </c>
      <c r="N1507" s="834">
        <v>0</v>
      </c>
      <c r="O1507" s="836" t="e">
        <v>#DIV/0!</v>
      </c>
      <c r="P1507" s="820">
        <f>Tabla1[[#This Row],[Ejec Real Acumu]]-Tabla1[[#This Row],[Proyec Ejec Acumul]]</f>
        <v>0</v>
      </c>
      <c r="Q1507" s="820">
        <f>Tabla1[[#This Row],[Ejec Real Mes]]-Tabla1[[#This Row],[Program Entreg Mes]]</f>
        <v>0</v>
      </c>
    </row>
    <row r="1508" spans="1:17">
      <c r="A1508" s="834">
        <v>28</v>
      </c>
      <c r="B1508" s="834" t="s">
        <v>2459</v>
      </c>
      <c r="C1508" s="834" t="s">
        <v>2460</v>
      </c>
      <c r="D1508" s="834" t="s">
        <v>76</v>
      </c>
      <c r="E1508" s="834" t="s">
        <v>2525</v>
      </c>
      <c r="F1508" s="834">
        <v>2</v>
      </c>
      <c r="G1508" s="834" t="s">
        <v>2444</v>
      </c>
      <c r="H1508" s="837">
        <v>1</v>
      </c>
      <c r="I1508" s="834">
        <v>0</v>
      </c>
      <c r="J1508" s="834">
        <v>0</v>
      </c>
      <c r="K1508" s="835">
        <v>0</v>
      </c>
      <c r="L1508" s="835">
        <v>0</v>
      </c>
      <c r="M1508" s="834">
        <v>0</v>
      </c>
      <c r="N1508" s="834">
        <v>0</v>
      </c>
      <c r="O1508" s="836" t="e">
        <v>#DIV/0!</v>
      </c>
      <c r="P1508" s="820">
        <f>Tabla1[[#This Row],[Ejec Real Acumu]]-Tabla1[[#This Row],[Proyec Ejec Acumul]]</f>
        <v>0</v>
      </c>
      <c r="Q1508" s="820">
        <f>Tabla1[[#This Row],[Ejec Real Mes]]-Tabla1[[#This Row],[Program Entreg Mes]]</f>
        <v>0</v>
      </c>
    </row>
    <row r="1509" spans="1:17">
      <c r="A1509" s="834">
        <v>29</v>
      </c>
      <c r="B1509" s="834" t="s">
        <v>2459</v>
      </c>
      <c r="C1509" s="834" t="s">
        <v>2460</v>
      </c>
      <c r="D1509" s="834" t="s">
        <v>764</v>
      </c>
      <c r="E1509" s="834" t="s">
        <v>2526</v>
      </c>
      <c r="F1509" s="834">
        <v>2</v>
      </c>
      <c r="G1509" s="834" t="s">
        <v>2444</v>
      </c>
      <c r="H1509" s="834">
        <v>1</v>
      </c>
      <c r="I1509" s="834">
        <v>0</v>
      </c>
      <c r="J1509" s="834">
        <v>0</v>
      </c>
      <c r="K1509" s="835">
        <v>0</v>
      </c>
      <c r="L1509" s="835">
        <v>0</v>
      </c>
      <c r="M1509" s="834">
        <v>0</v>
      </c>
      <c r="N1509" s="834">
        <v>0</v>
      </c>
      <c r="O1509" s="836" t="e">
        <v>#DIV/0!</v>
      </c>
      <c r="P1509" s="820">
        <f>Tabla1[[#This Row],[Ejec Real Acumu]]-Tabla1[[#This Row],[Proyec Ejec Acumul]]</f>
        <v>0</v>
      </c>
      <c r="Q1509" s="820">
        <f>Tabla1[[#This Row],[Ejec Real Mes]]-Tabla1[[#This Row],[Program Entreg Mes]]</f>
        <v>0</v>
      </c>
    </row>
    <row r="1510" spans="1:17">
      <c r="A1510" s="834">
        <v>30</v>
      </c>
      <c r="B1510" s="834" t="s">
        <v>2459</v>
      </c>
      <c r="C1510" s="834" t="s">
        <v>2460</v>
      </c>
      <c r="D1510" s="834" t="s">
        <v>93</v>
      </c>
      <c r="E1510" s="834" t="s">
        <v>2527</v>
      </c>
      <c r="F1510" s="834">
        <v>2</v>
      </c>
      <c r="G1510" s="834" t="s">
        <v>2444</v>
      </c>
      <c r="H1510" s="834">
        <v>1</v>
      </c>
      <c r="I1510" s="834">
        <v>0</v>
      </c>
      <c r="J1510" s="834">
        <v>0</v>
      </c>
      <c r="K1510" s="835">
        <v>0</v>
      </c>
      <c r="L1510" s="835">
        <v>0</v>
      </c>
      <c r="M1510" s="834">
        <v>0</v>
      </c>
      <c r="N1510" s="834">
        <v>0</v>
      </c>
      <c r="O1510" s="836" t="e">
        <v>#DIV/0!</v>
      </c>
      <c r="P1510" s="820">
        <f>Tabla1[[#This Row],[Ejec Real Acumu]]-Tabla1[[#This Row],[Proyec Ejec Acumul]]</f>
        <v>0</v>
      </c>
      <c r="Q1510" s="820">
        <f>Tabla1[[#This Row],[Ejec Real Mes]]-Tabla1[[#This Row],[Program Entreg Mes]]</f>
        <v>0</v>
      </c>
    </row>
    <row r="1511" spans="1:17">
      <c r="A1511" s="834">
        <v>31</v>
      </c>
      <c r="B1511" s="834" t="s">
        <v>2459</v>
      </c>
      <c r="C1511" s="834" t="s">
        <v>2460</v>
      </c>
      <c r="D1511" s="834" t="s">
        <v>764</v>
      </c>
      <c r="E1511" s="834" t="s">
        <v>2528</v>
      </c>
      <c r="F1511" s="834">
        <v>2</v>
      </c>
      <c r="G1511" s="834" t="s">
        <v>2444</v>
      </c>
      <c r="H1511" s="834">
        <v>1</v>
      </c>
      <c r="I1511" s="834">
        <v>0</v>
      </c>
      <c r="J1511" s="834">
        <v>0</v>
      </c>
      <c r="K1511" s="835">
        <v>0</v>
      </c>
      <c r="L1511" s="835">
        <v>0</v>
      </c>
      <c r="M1511" s="834">
        <v>0</v>
      </c>
      <c r="N1511" s="834">
        <v>0</v>
      </c>
      <c r="O1511" s="836" t="e">
        <v>#DIV/0!</v>
      </c>
      <c r="P1511" s="820">
        <f>Tabla1[[#This Row],[Ejec Real Acumu]]-Tabla1[[#This Row],[Proyec Ejec Acumul]]</f>
        <v>0</v>
      </c>
      <c r="Q1511" s="820">
        <f>Tabla1[[#This Row],[Ejec Real Mes]]-Tabla1[[#This Row],[Program Entreg Mes]]</f>
        <v>0</v>
      </c>
    </row>
    <row r="1512" spans="1:17">
      <c r="A1512" s="834">
        <v>32</v>
      </c>
      <c r="B1512" s="834" t="s">
        <v>2459</v>
      </c>
      <c r="C1512" s="834" t="s">
        <v>2460</v>
      </c>
      <c r="D1512" s="834" t="s">
        <v>76</v>
      </c>
      <c r="E1512" s="834" t="s">
        <v>2529</v>
      </c>
      <c r="F1512" s="834">
        <v>2</v>
      </c>
      <c r="G1512" s="834" t="s">
        <v>2444</v>
      </c>
      <c r="H1512" s="834">
        <v>1</v>
      </c>
      <c r="I1512" s="834">
        <v>0</v>
      </c>
      <c r="J1512" s="834">
        <v>0</v>
      </c>
      <c r="K1512" s="835">
        <v>0</v>
      </c>
      <c r="L1512" s="835">
        <v>0</v>
      </c>
      <c r="M1512" s="834">
        <v>0</v>
      </c>
      <c r="N1512" s="834">
        <v>0</v>
      </c>
      <c r="O1512" s="836" t="e">
        <v>#DIV/0!</v>
      </c>
      <c r="P1512" s="820">
        <f>Tabla1[[#This Row],[Ejec Real Acumu]]-Tabla1[[#This Row],[Proyec Ejec Acumul]]</f>
        <v>0</v>
      </c>
      <c r="Q1512" s="820">
        <f>Tabla1[[#This Row],[Ejec Real Mes]]-Tabla1[[#This Row],[Program Entreg Mes]]</f>
        <v>0</v>
      </c>
    </row>
    <row r="1513" spans="1:17">
      <c r="A1513" s="834">
        <v>33</v>
      </c>
      <c r="B1513" s="834" t="s">
        <v>2459</v>
      </c>
      <c r="C1513" s="834" t="s">
        <v>2460</v>
      </c>
      <c r="D1513" s="834" t="s">
        <v>76</v>
      </c>
      <c r="E1513" s="834" t="s">
        <v>2530</v>
      </c>
      <c r="F1513" s="834">
        <v>2</v>
      </c>
      <c r="G1513" s="834" t="s">
        <v>2444</v>
      </c>
      <c r="H1513" s="834">
        <v>4</v>
      </c>
      <c r="I1513" s="834">
        <v>0</v>
      </c>
      <c r="J1513" s="834">
        <v>0</v>
      </c>
      <c r="K1513" s="835">
        <v>0</v>
      </c>
      <c r="L1513" s="835">
        <v>0</v>
      </c>
      <c r="M1513" s="834">
        <v>0</v>
      </c>
      <c r="N1513" s="834">
        <v>0</v>
      </c>
      <c r="O1513" s="836" t="e">
        <v>#DIV/0!</v>
      </c>
      <c r="P1513" s="820">
        <f>Tabla1[[#This Row],[Ejec Real Acumu]]-Tabla1[[#This Row],[Proyec Ejec Acumul]]</f>
        <v>0</v>
      </c>
      <c r="Q1513" s="820">
        <f>Tabla1[[#This Row],[Ejec Real Mes]]-Tabla1[[#This Row],[Program Entreg Mes]]</f>
        <v>0</v>
      </c>
    </row>
    <row r="1514" spans="1:17">
      <c r="A1514" s="834">
        <v>34</v>
      </c>
      <c r="B1514" s="834" t="s">
        <v>2459</v>
      </c>
      <c r="C1514" s="834" t="s">
        <v>2460</v>
      </c>
      <c r="D1514" s="834" t="s">
        <v>764</v>
      </c>
      <c r="E1514" s="834" t="s">
        <v>2531</v>
      </c>
      <c r="F1514" s="834">
        <v>2</v>
      </c>
      <c r="G1514" s="834" t="s">
        <v>2444</v>
      </c>
      <c r="H1514" s="834">
        <v>1</v>
      </c>
      <c r="I1514" s="834">
        <v>0</v>
      </c>
      <c r="J1514" s="834">
        <v>0</v>
      </c>
      <c r="K1514" s="835">
        <v>0</v>
      </c>
      <c r="L1514" s="835">
        <v>0</v>
      </c>
      <c r="M1514" s="834">
        <v>0</v>
      </c>
      <c r="N1514" s="834">
        <v>0</v>
      </c>
      <c r="O1514" s="836" t="e">
        <v>#DIV/0!</v>
      </c>
      <c r="P1514" s="820">
        <f>Tabla1[[#This Row],[Ejec Real Acumu]]-Tabla1[[#This Row],[Proyec Ejec Acumul]]</f>
        <v>0</v>
      </c>
      <c r="Q1514" s="820">
        <f>Tabla1[[#This Row],[Ejec Real Mes]]-Tabla1[[#This Row],[Program Entreg Mes]]</f>
        <v>0</v>
      </c>
    </row>
    <row r="1515" spans="1:17">
      <c r="A1515" s="834">
        <v>35</v>
      </c>
      <c r="B1515" s="834" t="s">
        <v>2459</v>
      </c>
      <c r="C1515" s="834" t="s">
        <v>2460</v>
      </c>
      <c r="D1515" s="834" t="s">
        <v>2532</v>
      </c>
      <c r="E1515" s="834" t="s">
        <v>2533</v>
      </c>
      <c r="F1515" s="834">
        <v>2</v>
      </c>
      <c r="G1515" s="834" t="s">
        <v>2444</v>
      </c>
      <c r="H1515" s="834">
        <v>1</v>
      </c>
      <c r="I1515" s="834">
        <v>0</v>
      </c>
      <c r="J1515" s="834">
        <v>0</v>
      </c>
      <c r="K1515" s="835">
        <v>0</v>
      </c>
      <c r="L1515" s="835">
        <v>0</v>
      </c>
      <c r="M1515" s="834">
        <v>0</v>
      </c>
      <c r="N1515" s="834">
        <v>0</v>
      </c>
      <c r="O1515" s="836" t="e">
        <v>#DIV/0!</v>
      </c>
      <c r="P1515" s="820">
        <f>Tabla1[[#This Row],[Ejec Real Acumu]]-Tabla1[[#This Row],[Proyec Ejec Acumul]]</f>
        <v>0</v>
      </c>
      <c r="Q1515" s="820">
        <f>Tabla1[[#This Row],[Ejec Real Mes]]-Tabla1[[#This Row],[Program Entreg Mes]]</f>
        <v>0</v>
      </c>
    </row>
    <row r="1516" spans="1:17">
      <c r="A1516" s="834">
        <v>36</v>
      </c>
      <c r="B1516" s="834" t="s">
        <v>2459</v>
      </c>
      <c r="C1516" s="834" t="s">
        <v>2460</v>
      </c>
      <c r="D1516" s="834" t="s">
        <v>76</v>
      </c>
      <c r="E1516" s="834" t="s">
        <v>2534</v>
      </c>
      <c r="F1516" s="834">
        <v>2</v>
      </c>
      <c r="G1516" s="834" t="s">
        <v>2444</v>
      </c>
      <c r="H1516" s="834">
        <v>4</v>
      </c>
      <c r="I1516" s="834">
        <v>0</v>
      </c>
      <c r="J1516" s="834">
        <v>0</v>
      </c>
      <c r="K1516" s="835">
        <v>0</v>
      </c>
      <c r="L1516" s="835">
        <v>0</v>
      </c>
      <c r="M1516" s="834">
        <v>0</v>
      </c>
      <c r="N1516" s="834">
        <v>0</v>
      </c>
      <c r="O1516" s="836" t="e">
        <v>#DIV/0!</v>
      </c>
      <c r="P1516" s="820">
        <f>Tabla1[[#This Row],[Ejec Real Acumu]]-Tabla1[[#This Row],[Proyec Ejec Acumul]]</f>
        <v>0</v>
      </c>
      <c r="Q1516" s="820">
        <f>Tabla1[[#This Row],[Ejec Real Mes]]-Tabla1[[#This Row],[Program Entreg Mes]]</f>
        <v>0</v>
      </c>
    </row>
    <row r="1517" spans="1:17">
      <c r="A1517" s="834">
        <v>37</v>
      </c>
      <c r="B1517" s="834" t="s">
        <v>2459</v>
      </c>
      <c r="C1517" s="834" t="s">
        <v>2460</v>
      </c>
      <c r="D1517" s="834" t="s">
        <v>764</v>
      </c>
      <c r="E1517" s="834" t="s">
        <v>2535</v>
      </c>
      <c r="F1517" s="834">
        <v>2</v>
      </c>
      <c r="G1517" s="834" t="s">
        <v>2444</v>
      </c>
      <c r="H1517" s="834">
        <v>1</v>
      </c>
      <c r="I1517" s="834">
        <v>0</v>
      </c>
      <c r="J1517" s="834">
        <v>0</v>
      </c>
      <c r="K1517" s="835">
        <v>0</v>
      </c>
      <c r="L1517" s="835">
        <v>0</v>
      </c>
      <c r="M1517" s="834">
        <v>0</v>
      </c>
      <c r="N1517" s="834">
        <v>0</v>
      </c>
      <c r="O1517" s="836" t="e">
        <v>#DIV/0!</v>
      </c>
      <c r="P1517" s="820">
        <f>Tabla1[[#This Row],[Ejec Real Acumu]]-Tabla1[[#This Row],[Proyec Ejec Acumul]]</f>
        <v>0</v>
      </c>
      <c r="Q1517" s="820">
        <f>Tabla1[[#This Row],[Ejec Real Mes]]-Tabla1[[#This Row],[Program Entreg Mes]]</f>
        <v>0</v>
      </c>
    </row>
    <row r="1518" spans="1:17">
      <c r="A1518" s="834">
        <v>38</v>
      </c>
      <c r="B1518" s="834" t="s">
        <v>2459</v>
      </c>
      <c r="C1518" s="834" t="s">
        <v>2460</v>
      </c>
      <c r="D1518" s="834" t="s">
        <v>76</v>
      </c>
      <c r="E1518" s="834" t="s">
        <v>2536</v>
      </c>
      <c r="F1518" s="834">
        <v>2</v>
      </c>
      <c r="G1518" s="834" t="s">
        <v>2444</v>
      </c>
      <c r="H1518" s="834">
        <v>1</v>
      </c>
      <c r="I1518" s="834">
        <v>0</v>
      </c>
      <c r="J1518" s="834">
        <v>0</v>
      </c>
      <c r="K1518" s="835">
        <v>0</v>
      </c>
      <c r="L1518" s="835">
        <v>0</v>
      </c>
      <c r="M1518" s="834">
        <v>0</v>
      </c>
      <c r="N1518" s="834">
        <v>0</v>
      </c>
      <c r="O1518" s="836" t="e">
        <v>#DIV/0!</v>
      </c>
      <c r="P1518" s="820">
        <f>Tabla1[[#This Row],[Ejec Real Acumu]]-Tabla1[[#This Row],[Proyec Ejec Acumul]]</f>
        <v>0</v>
      </c>
      <c r="Q1518" s="820">
        <f>Tabla1[[#This Row],[Ejec Real Mes]]-Tabla1[[#This Row],[Program Entreg Mes]]</f>
        <v>0</v>
      </c>
    </row>
    <row r="1519" spans="1:17">
      <c r="A1519" s="834">
        <v>1</v>
      </c>
      <c r="B1519" s="834" t="s">
        <v>2459</v>
      </c>
      <c r="C1519" s="834" t="s">
        <v>2460</v>
      </c>
      <c r="D1519" s="834" t="s">
        <v>93</v>
      </c>
      <c r="E1519" s="834" t="s">
        <v>2498</v>
      </c>
      <c r="F1519" s="834">
        <v>3</v>
      </c>
      <c r="G1519" s="834" t="s">
        <v>2445</v>
      </c>
      <c r="H1519" s="834">
        <v>1</v>
      </c>
      <c r="I1519" s="834">
        <v>0</v>
      </c>
      <c r="J1519" s="834">
        <v>0</v>
      </c>
      <c r="K1519" s="835">
        <v>0</v>
      </c>
      <c r="L1519" s="835">
        <v>0</v>
      </c>
      <c r="M1519" s="834">
        <v>0</v>
      </c>
      <c r="N1519" s="834">
        <v>0</v>
      </c>
      <c r="O1519" s="836" t="e">
        <v>#DIV/0!</v>
      </c>
      <c r="P1519" s="820">
        <f>Tabla1[[#This Row],[Ejec Real Acumu]]-Tabla1[[#This Row],[Proyec Ejec Acumul]]</f>
        <v>0</v>
      </c>
      <c r="Q1519" s="820">
        <f>Tabla1[[#This Row],[Ejec Real Mes]]-Tabla1[[#This Row],[Program Entreg Mes]]</f>
        <v>0</v>
      </c>
    </row>
    <row r="1520" spans="1:17">
      <c r="A1520" s="834">
        <v>2</v>
      </c>
      <c r="B1520" s="834" t="s">
        <v>2459</v>
      </c>
      <c r="C1520" s="834" t="s">
        <v>2460</v>
      </c>
      <c r="D1520" s="834" t="s">
        <v>63</v>
      </c>
      <c r="E1520" s="834" t="s">
        <v>2499</v>
      </c>
      <c r="F1520" s="834">
        <v>3</v>
      </c>
      <c r="G1520" s="834" t="s">
        <v>2445</v>
      </c>
      <c r="H1520" s="834">
        <v>1</v>
      </c>
      <c r="I1520" s="834">
        <v>0</v>
      </c>
      <c r="J1520" s="834">
        <v>0</v>
      </c>
      <c r="K1520" s="835">
        <v>0</v>
      </c>
      <c r="L1520" s="835">
        <v>0</v>
      </c>
      <c r="M1520" s="834">
        <v>0</v>
      </c>
      <c r="N1520" s="834">
        <v>0</v>
      </c>
      <c r="O1520" s="836" t="e">
        <v>#DIV/0!</v>
      </c>
      <c r="P1520" s="820">
        <f>Tabla1[[#This Row],[Ejec Real Acumu]]-Tabla1[[#This Row],[Proyec Ejec Acumul]]</f>
        <v>0</v>
      </c>
      <c r="Q1520" s="820">
        <f>Tabla1[[#This Row],[Ejec Real Mes]]-Tabla1[[#This Row],[Program Entreg Mes]]</f>
        <v>0</v>
      </c>
    </row>
    <row r="1521" spans="1:17">
      <c r="A1521" s="834">
        <v>3</v>
      </c>
      <c r="B1521" s="834" t="s">
        <v>2459</v>
      </c>
      <c r="C1521" s="834" t="s">
        <v>2460</v>
      </c>
      <c r="D1521" s="834" t="s">
        <v>93</v>
      </c>
      <c r="E1521" s="834" t="s">
        <v>2500</v>
      </c>
      <c r="F1521" s="834">
        <v>3</v>
      </c>
      <c r="G1521" s="834" t="s">
        <v>2445</v>
      </c>
      <c r="H1521" s="834">
        <v>1</v>
      </c>
      <c r="I1521" s="834">
        <v>0</v>
      </c>
      <c r="J1521" s="834">
        <v>0</v>
      </c>
      <c r="K1521" s="835">
        <v>0</v>
      </c>
      <c r="L1521" s="835">
        <v>0</v>
      </c>
      <c r="M1521" s="834">
        <v>0</v>
      </c>
      <c r="N1521" s="834">
        <v>0</v>
      </c>
      <c r="O1521" s="836" t="e">
        <v>#DIV/0!</v>
      </c>
      <c r="P1521" s="820">
        <f>Tabla1[[#This Row],[Ejec Real Acumu]]-Tabla1[[#This Row],[Proyec Ejec Acumul]]</f>
        <v>0</v>
      </c>
      <c r="Q1521" s="820">
        <f>Tabla1[[#This Row],[Ejec Real Mes]]-Tabla1[[#This Row],[Program Entreg Mes]]</f>
        <v>0</v>
      </c>
    </row>
    <row r="1522" spans="1:17">
      <c r="A1522" s="834">
        <v>4</v>
      </c>
      <c r="B1522" s="834" t="s">
        <v>2459</v>
      </c>
      <c r="C1522" s="834" t="s">
        <v>2460</v>
      </c>
      <c r="D1522" s="834" t="s">
        <v>93</v>
      </c>
      <c r="E1522" s="834" t="s">
        <v>2501</v>
      </c>
      <c r="F1522" s="834">
        <v>3</v>
      </c>
      <c r="G1522" s="834" t="s">
        <v>2445</v>
      </c>
      <c r="H1522" s="834">
        <v>1</v>
      </c>
      <c r="I1522" s="834">
        <v>1</v>
      </c>
      <c r="J1522" s="834">
        <v>1</v>
      </c>
      <c r="K1522" s="835">
        <v>1</v>
      </c>
      <c r="L1522" s="835">
        <v>1</v>
      </c>
      <c r="M1522" s="834">
        <v>0</v>
      </c>
      <c r="N1522" s="834">
        <v>0</v>
      </c>
      <c r="O1522" s="836" t="e">
        <v>#DIV/0!</v>
      </c>
      <c r="P1522" s="820">
        <f>Tabla1[[#This Row],[Ejec Real Acumu]]-Tabla1[[#This Row],[Proyec Ejec Acumul]]</f>
        <v>0</v>
      </c>
      <c r="Q1522" s="820">
        <f>Tabla1[[#This Row],[Ejec Real Mes]]-Tabla1[[#This Row],[Program Entreg Mes]]</f>
        <v>0</v>
      </c>
    </row>
    <row r="1523" spans="1:17">
      <c r="A1523" s="834">
        <v>5</v>
      </c>
      <c r="B1523" s="834" t="s">
        <v>2459</v>
      </c>
      <c r="C1523" s="834" t="s">
        <v>2460</v>
      </c>
      <c r="D1523" s="834" t="s">
        <v>93</v>
      </c>
      <c r="E1523" s="834" t="s">
        <v>2502</v>
      </c>
      <c r="F1523" s="834">
        <v>3</v>
      </c>
      <c r="G1523" s="834" t="s">
        <v>2445</v>
      </c>
      <c r="H1523" s="834">
        <v>1</v>
      </c>
      <c r="I1523" s="834">
        <v>1</v>
      </c>
      <c r="J1523" s="834">
        <v>1</v>
      </c>
      <c r="K1523" s="835">
        <v>1</v>
      </c>
      <c r="L1523" s="835">
        <v>1</v>
      </c>
      <c r="M1523" s="834">
        <v>0</v>
      </c>
      <c r="N1523" s="834">
        <v>0</v>
      </c>
      <c r="O1523" s="836" t="e">
        <v>#DIV/0!</v>
      </c>
      <c r="P1523" s="820">
        <f>Tabla1[[#This Row],[Ejec Real Acumu]]-Tabla1[[#This Row],[Proyec Ejec Acumul]]</f>
        <v>0</v>
      </c>
      <c r="Q1523" s="820">
        <f>Tabla1[[#This Row],[Ejec Real Mes]]-Tabla1[[#This Row],[Program Entreg Mes]]</f>
        <v>0</v>
      </c>
    </row>
    <row r="1524" spans="1:17">
      <c r="A1524" s="834">
        <v>6</v>
      </c>
      <c r="B1524" s="834" t="s">
        <v>2459</v>
      </c>
      <c r="C1524" s="834" t="s">
        <v>2460</v>
      </c>
      <c r="D1524" s="834" t="s">
        <v>93</v>
      </c>
      <c r="E1524" s="834" t="s">
        <v>2503</v>
      </c>
      <c r="F1524" s="834">
        <v>3</v>
      </c>
      <c r="G1524" s="834" t="s">
        <v>2445</v>
      </c>
      <c r="H1524" s="834">
        <v>1</v>
      </c>
      <c r="I1524" s="834">
        <v>1</v>
      </c>
      <c r="J1524" s="834">
        <v>1</v>
      </c>
      <c r="K1524" s="835">
        <v>1</v>
      </c>
      <c r="L1524" s="835">
        <v>1</v>
      </c>
      <c r="M1524" s="834">
        <v>0</v>
      </c>
      <c r="N1524" s="834">
        <v>0</v>
      </c>
      <c r="O1524" s="836" t="e">
        <v>#DIV/0!</v>
      </c>
      <c r="P1524" s="820">
        <f>Tabla1[[#This Row],[Ejec Real Acumu]]-Tabla1[[#This Row],[Proyec Ejec Acumul]]</f>
        <v>0</v>
      </c>
      <c r="Q1524" s="820">
        <f>Tabla1[[#This Row],[Ejec Real Mes]]-Tabla1[[#This Row],[Program Entreg Mes]]</f>
        <v>0</v>
      </c>
    </row>
    <row r="1525" spans="1:17">
      <c r="A1525" s="834">
        <v>7</v>
      </c>
      <c r="B1525" s="834" t="s">
        <v>2459</v>
      </c>
      <c r="C1525" s="834" t="s">
        <v>2460</v>
      </c>
      <c r="D1525" s="834" t="s">
        <v>93</v>
      </c>
      <c r="E1525" s="834" t="s">
        <v>2504</v>
      </c>
      <c r="F1525" s="834">
        <v>3</v>
      </c>
      <c r="G1525" s="834" t="s">
        <v>2445</v>
      </c>
      <c r="H1525" s="834">
        <v>1</v>
      </c>
      <c r="I1525" s="834">
        <v>1</v>
      </c>
      <c r="J1525" s="834">
        <v>1</v>
      </c>
      <c r="K1525" s="835">
        <v>1</v>
      </c>
      <c r="L1525" s="835">
        <v>1</v>
      </c>
      <c r="M1525" s="834">
        <v>0</v>
      </c>
      <c r="N1525" s="834">
        <v>0</v>
      </c>
      <c r="O1525" s="836" t="e">
        <v>#DIV/0!</v>
      </c>
      <c r="P1525" s="820">
        <f>Tabla1[[#This Row],[Ejec Real Acumu]]-Tabla1[[#This Row],[Proyec Ejec Acumul]]</f>
        <v>0</v>
      </c>
      <c r="Q1525" s="820">
        <f>Tabla1[[#This Row],[Ejec Real Mes]]-Tabla1[[#This Row],[Program Entreg Mes]]</f>
        <v>0</v>
      </c>
    </row>
    <row r="1526" spans="1:17">
      <c r="A1526" s="834">
        <v>8</v>
      </c>
      <c r="B1526" s="834" t="s">
        <v>2459</v>
      </c>
      <c r="C1526" s="834" t="s">
        <v>2460</v>
      </c>
      <c r="D1526" s="834" t="s">
        <v>93</v>
      </c>
      <c r="E1526" s="834" t="s">
        <v>2505</v>
      </c>
      <c r="F1526" s="834">
        <v>3</v>
      </c>
      <c r="G1526" s="834" t="s">
        <v>2445</v>
      </c>
      <c r="H1526" s="834">
        <v>2</v>
      </c>
      <c r="I1526" s="834">
        <v>0</v>
      </c>
      <c r="J1526" s="834">
        <v>0</v>
      </c>
      <c r="K1526" s="835">
        <v>0</v>
      </c>
      <c r="L1526" s="835">
        <v>0</v>
      </c>
      <c r="M1526" s="834">
        <v>0</v>
      </c>
      <c r="N1526" s="834">
        <v>0</v>
      </c>
      <c r="O1526" s="836" t="e">
        <v>#DIV/0!</v>
      </c>
      <c r="P1526" s="820">
        <f>Tabla1[[#This Row],[Ejec Real Acumu]]-Tabla1[[#This Row],[Proyec Ejec Acumul]]</f>
        <v>0</v>
      </c>
      <c r="Q1526" s="820">
        <f>Tabla1[[#This Row],[Ejec Real Mes]]-Tabla1[[#This Row],[Program Entreg Mes]]</f>
        <v>0</v>
      </c>
    </row>
    <row r="1527" spans="1:17">
      <c r="A1527" s="834">
        <v>9</v>
      </c>
      <c r="B1527" s="834" t="s">
        <v>2459</v>
      </c>
      <c r="C1527" s="834" t="s">
        <v>2460</v>
      </c>
      <c r="D1527" s="834" t="s">
        <v>93</v>
      </c>
      <c r="E1527" s="834" t="s">
        <v>2506</v>
      </c>
      <c r="F1527" s="834">
        <v>3</v>
      </c>
      <c r="G1527" s="834" t="s">
        <v>2445</v>
      </c>
      <c r="H1527" s="834">
        <v>3</v>
      </c>
      <c r="I1527" s="834">
        <v>0</v>
      </c>
      <c r="J1527" s="834">
        <v>0</v>
      </c>
      <c r="K1527" s="835">
        <v>0</v>
      </c>
      <c r="L1527" s="835">
        <v>0</v>
      </c>
      <c r="M1527" s="834">
        <v>0</v>
      </c>
      <c r="N1527" s="834">
        <v>0</v>
      </c>
      <c r="O1527" s="836" t="e">
        <v>#DIV/0!</v>
      </c>
      <c r="P1527" s="820">
        <f>Tabla1[[#This Row],[Ejec Real Acumu]]-Tabla1[[#This Row],[Proyec Ejec Acumul]]</f>
        <v>0</v>
      </c>
      <c r="Q1527" s="820">
        <f>Tabla1[[#This Row],[Ejec Real Mes]]-Tabla1[[#This Row],[Program Entreg Mes]]</f>
        <v>0</v>
      </c>
    </row>
    <row r="1528" spans="1:17">
      <c r="A1528" s="834">
        <v>10</v>
      </c>
      <c r="B1528" s="834" t="s">
        <v>2459</v>
      </c>
      <c r="C1528" s="834" t="s">
        <v>2460</v>
      </c>
      <c r="D1528" s="834" t="s">
        <v>2507</v>
      </c>
      <c r="E1528" s="834" t="s">
        <v>2508</v>
      </c>
      <c r="F1528" s="834">
        <v>3</v>
      </c>
      <c r="G1528" s="834" t="s">
        <v>2445</v>
      </c>
      <c r="H1528" s="834">
        <v>3</v>
      </c>
      <c r="I1528" s="834">
        <v>0</v>
      </c>
      <c r="J1528" s="834">
        <v>0</v>
      </c>
      <c r="K1528" s="835">
        <v>0</v>
      </c>
      <c r="L1528" s="835">
        <v>0</v>
      </c>
      <c r="M1528" s="834">
        <v>0</v>
      </c>
      <c r="N1528" s="834">
        <v>0</v>
      </c>
      <c r="O1528" s="836" t="e">
        <v>#DIV/0!</v>
      </c>
      <c r="P1528" s="820">
        <f>Tabla1[[#This Row],[Ejec Real Acumu]]-Tabla1[[#This Row],[Proyec Ejec Acumul]]</f>
        <v>0</v>
      </c>
      <c r="Q1528" s="820">
        <f>Tabla1[[#This Row],[Ejec Real Mes]]-Tabla1[[#This Row],[Program Entreg Mes]]</f>
        <v>0</v>
      </c>
    </row>
    <row r="1529" spans="1:17">
      <c r="A1529" s="834">
        <v>11</v>
      </c>
      <c r="B1529" s="834" t="s">
        <v>2459</v>
      </c>
      <c r="C1529" s="834" t="s">
        <v>2460</v>
      </c>
      <c r="D1529" s="834" t="s">
        <v>93</v>
      </c>
      <c r="E1529" s="834" t="s">
        <v>2509</v>
      </c>
      <c r="F1529" s="834">
        <v>3</v>
      </c>
      <c r="G1529" s="834" t="s">
        <v>2445</v>
      </c>
      <c r="H1529" s="834">
        <v>3</v>
      </c>
      <c r="I1529" s="834">
        <v>0</v>
      </c>
      <c r="J1529" s="834">
        <v>0</v>
      </c>
      <c r="K1529" s="835">
        <v>0</v>
      </c>
      <c r="L1529" s="835">
        <v>0</v>
      </c>
      <c r="M1529" s="834">
        <v>0</v>
      </c>
      <c r="N1529" s="834">
        <v>0</v>
      </c>
      <c r="O1529" s="836" t="e">
        <v>#DIV/0!</v>
      </c>
      <c r="P1529" s="820">
        <f>Tabla1[[#This Row],[Ejec Real Acumu]]-Tabla1[[#This Row],[Proyec Ejec Acumul]]</f>
        <v>0</v>
      </c>
      <c r="Q1529" s="820">
        <f>Tabla1[[#This Row],[Ejec Real Mes]]-Tabla1[[#This Row],[Program Entreg Mes]]</f>
        <v>0</v>
      </c>
    </row>
    <row r="1530" spans="1:17">
      <c r="A1530" s="834">
        <v>12</v>
      </c>
      <c r="B1530" s="834" t="s">
        <v>2459</v>
      </c>
      <c r="C1530" s="834" t="s">
        <v>2460</v>
      </c>
      <c r="D1530" s="834" t="s">
        <v>764</v>
      </c>
      <c r="E1530" s="834" t="s">
        <v>2510</v>
      </c>
      <c r="F1530" s="834">
        <v>3</v>
      </c>
      <c r="G1530" s="834" t="s">
        <v>2445</v>
      </c>
      <c r="H1530" s="837">
        <v>0.30000000000000004</v>
      </c>
      <c r="I1530" s="834">
        <v>0</v>
      </c>
      <c r="J1530" s="834">
        <v>0</v>
      </c>
      <c r="K1530" s="835">
        <v>0</v>
      </c>
      <c r="L1530" s="835">
        <v>0</v>
      </c>
      <c r="M1530" s="834">
        <v>0</v>
      </c>
      <c r="N1530" s="834">
        <v>0</v>
      </c>
      <c r="O1530" s="836" t="e">
        <v>#DIV/0!</v>
      </c>
      <c r="P1530" s="820">
        <f>Tabla1[[#This Row],[Ejec Real Acumu]]-Tabla1[[#This Row],[Proyec Ejec Acumul]]</f>
        <v>0</v>
      </c>
      <c r="Q1530" s="820">
        <f>Tabla1[[#This Row],[Ejec Real Mes]]-Tabla1[[#This Row],[Program Entreg Mes]]</f>
        <v>0</v>
      </c>
    </row>
    <row r="1531" spans="1:17">
      <c r="A1531" s="834">
        <v>13</v>
      </c>
      <c r="B1531" s="834" t="s">
        <v>2459</v>
      </c>
      <c r="C1531" s="834" t="s">
        <v>2460</v>
      </c>
      <c r="D1531" s="834" t="s">
        <v>764</v>
      </c>
      <c r="E1531" s="834" t="s">
        <v>2511</v>
      </c>
      <c r="F1531" s="834">
        <v>3</v>
      </c>
      <c r="G1531" s="834" t="s">
        <v>2445</v>
      </c>
      <c r="H1531" s="834">
        <v>5</v>
      </c>
      <c r="I1531" s="834">
        <v>0</v>
      </c>
      <c r="J1531" s="834">
        <v>0</v>
      </c>
      <c r="K1531" s="835">
        <v>0</v>
      </c>
      <c r="L1531" s="835">
        <v>0</v>
      </c>
      <c r="M1531" s="834">
        <v>0</v>
      </c>
      <c r="N1531" s="834">
        <v>0</v>
      </c>
      <c r="O1531" s="836" t="e">
        <v>#DIV/0!</v>
      </c>
      <c r="P1531" s="820">
        <f>Tabla1[[#This Row],[Ejec Real Acumu]]-Tabla1[[#This Row],[Proyec Ejec Acumul]]</f>
        <v>0</v>
      </c>
      <c r="Q1531" s="820">
        <f>Tabla1[[#This Row],[Ejec Real Mes]]-Tabla1[[#This Row],[Program Entreg Mes]]</f>
        <v>0</v>
      </c>
    </row>
    <row r="1532" spans="1:17">
      <c r="A1532" s="834">
        <v>14</v>
      </c>
      <c r="B1532" s="834" t="s">
        <v>2459</v>
      </c>
      <c r="C1532" s="834" t="s">
        <v>2460</v>
      </c>
      <c r="D1532" s="834" t="s">
        <v>76</v>
      </c>
      <c r="E1532" s="834" t="s">
        <v>2512</v>
      </c>
      <c r="F1532" s="834">
        <v>3</v>
      </c>
      <c r="G1532" s="834" t="s">
        <v>2445</v>
      </c>
      <c r="H1532" s="834">
        <v>3</v>
      </c>
      <c r="I1532" s="834">
        <v>0</v>
      </c>
      <c r="J1532" s="834">
        <v>0</v>
      </c>
      <c r="K1532" s="835">
        <v>0</v>
      </c>
      <c r="L1532" s="835">
        <v>0</v>
      </c>
      <c r="M1532" s="834">
        <v>0</v>
      </c>
      <c r="N1532" s="834">
        <v>0</v>
      </c>
      <c r="O1532" s="836" t="e">
        <v>#DIV/0!</v>
      </c>
      <c r="P1532" s="820">
        <f>Tabla1[[#This Row],[Ejec Real Acumu]]-Tabla1[[#This Row],[Proyec Ejec Acumul]]</f>
        <v>0</v>
      </c>
      <c r="Q1532" s="820">
        <f>Tabla1[[#This Row],[Ejec Real Mes]]-Tabla1[[#This Row],[Program Entreg Mes]]</f>
        <v>0</v>
      </c>
    </row>
    <row r="1533" spans="1:17">
      <c r="A1533" s="834">
        <v>15</v>
      </c>
      <c r="B1533" s="834" t="s">
        <v>2459</v>
      </c>
      <c r="C1533" s="834" t="s">
        <v>2460</v>
      </c>
      <c r="D1533" s="834" t="s">
        <v>93</v>
      </c>
      <c r="E1533" s="834" t="s">
        <v>2513</v>
      </c>
      <c r="F1533" s="834">
        <v>3</v>
      </c>
      <c r="G1533" s="834" t="s">
        <v>2445</v>
      </c>
      <c r="H1533" s="834">
        <v>1</v>
      </c>
      <c r="I1533" s="834">
        <v>0</v>
      </c>
      <c r="J1533" s="834">
        <v>0</v>
      </c>
      <c r="K1533" s="835">
        <v>0</v>
      </c>
      <c r="L1533" s="835">
        <v>0</v>
      </c>
      <c r="M1533" s="834">
        <v>0</v>
      </c>
      <c r="N1533" s="834">
        <v>0</v>
      </c>
      <c r="O1533" s="836" t="e">
        <v>#DIV/0!</v>
      </c>
      <c r="P1533" s="820">
        <f>Tabla1[[#This Row],[Ejec Real Acumu]]-Tabla1[[#This Row],[Proyec Ejec Acumul]]</f>
        <v>0</v>
      </c>
      <c r="Q1533" s="820">
        <f>Tabla1[[#This Row],[Ejec Real Mes]]-Tabla1[[#This Row],[Program Entreg Mes]]</f>
        <v>0</v>
      </c>
    </row>
    <row r="1534" spans="1:17">
      <c r="A1534" s="834">
        <v>16</v>
      </c>
      <c r="B1534" s="834" t="s">
        <v>2459</v>
      </c>
      <c r="C1534" s="834" t="s">
        <v>2460</v>
      </c>
      <c r="D1534" s="834" t="s">
        <v>93</v>
      </c>
      <c r="E1534" s="834" t="s">
        <v>2514</v>
      </c>
      <c r="F1534" s="834">
        <v>3</v>
      </c>
      <c r="G1534" s="834" t="s">
        <v>2445</v>
      </c>
      <c r="H1534" s="834">
        <v>1</v>
      </c>
      <c r="I1534" s="834">
        <v>0</v>
      </c>
      <c r="J1534" s="834">
        <v>0</v>
      </c>
      <c r="K1534" s="835">
        <v>0</v>
      </c>
      <c r="L1534" s="835">
        <v>0</v>
      </c>
      <c r="M1534" s="834">
        <v>0</v>
      </c>
      <c r="N1534" s="834">
        <v>0</v>
      </c>
      <c r="O1534" s="836" t="e">
        <v>#DIV/0!</v>
      </c>
      <c r="P1534" s="820">
        <f>Tabla1[[#This Row],[Ejec Real Acumu]]-Tabla1[[#This Row],[Proyec Ejec Acumul]]</f>
        <v>0</v>
      </c>
      <c r="Q1534" s="820">
        <f>Tabla1[[#This Row],[Ejec Real Mes]]-Tabla1[[#This Row],[Program Entreg Mes]]</f>
        <v>0</v>
      </c>
    </row>
    <row r="1535" spans="1:17">
      <c r="A1535" s="834">
        <v>17</v>
      </c>
      <c r="B1535" s="834" t="s">
        <v>2459</v>
      </c>
      <c r="C1535" s="834" t="s">
        <v>2460</v>
      </c>
      <c r="D1535" s="834" t="s">
        <v>93</v>
      </c>
      <c r="E1535" s="834" t="s">
        <v>2515</v>
      </c>
      <c r="F1535" s="834">
        <v>3</v>
      </c>
      <c r="G1535" s="834" t="s">
        <v>2445</v>
      </c>
      <c r="H1535" s="834">
        <v>1</v>
      </c>
      <c r="I1535" s="834">
        <v>0</v>
      </c>
      <c r="J1535" s="834">
        <v>0</v>
      </c>
      <c r="K1535" s="835">
        <v>0</v>
      </c>
      <c r="L1535" s="835">
        <v>0</v>
      </c>
      <c r="M1535" s="834">
        <v>0</v>
      </c>
      <c r="N1535" s="834">
        <v>0</v>
      </c>
      <c r="O1535" s="836" t="e">
        <v>#DIV/0!</v>
      </c>
      <c r="P1535" s="820">
        <f>Tabla1[[#This Row],[Ejec Real Acumu]]-Tabla1[[#This Row],[Proyec Ejec Acumul]]</f>
        <v>0</v>
      </c>
      <c r="Q1535" s="820">
        <f>Tabla1[[#This Row],[Ejec Real Mes]]-Tabla1[[#This Row],[Program Entreg Mes]]</f>
        <v>0</v>
      </c>
    </row>
    <row r="1536" spans="1:17">
      <c r="A1536" s="834">
        <v>18</v>
      </c>
      <c r="B1536" s="834" t="s">
        <v>2459</v>
      </c>
      <c r="C1536" s="834" t="s">
        <v>2460</v>
      </c>
      <c r="D1536" s="834" t="s">
        <v>2507</v>
      </c>
      <c r="E1536" s="834" t="s">
        <v>2516</v>
      </c>
      <c r="F1536" s="834">
        <v>3</v>
      </c>
      <c r="G1536" s="834" t="s">
        <v>2445</v>
      </c>
      <c r="H1536" s="834">
        <v>1</v>
      </c>
      <c r="I1536" s="834">
        <v>0</v>
      </c>
      <c r="J1536" s="834">
        <v>0</v>
      </c>
      <c r="K1536" s="835">
        <v>0</v>
      </c>
      <c r="L1536" s="835">
        <v>0</v>
      </c>
      <c r="M1536" s="834">
        <v>0</v>
      </c>
      <c r="N1536" s="834">
        <v>0</v>
      </c>
      <c r="O1536" s="836" t="e">
        <v>#DIV/0!</v>
      </c>
      <c r="P1536" s="820">
        <f>Tabla1[[#This Row],[Ejec Real Acumu]]-Tabla1[[#This Row],[Proyec Ejec Acumul]]</f>
        <v>0</v>
      </c>
      <c r="Q1536" s="820">
        <f>Tabla1[[#This Row],[Ejec Real Mes]]-Tabla1[[#This Row],[Program Entreg Mes]]</f>
        <v>0</v>
      </c>
    </row>
    <row r="1537" spans="1:17">
      <c r="A1537" s="834">
        <v>19</v>
      </c>
      <c r="B1537" s="834" t="s">
        <v>2459</v>
      </c>
      <c r="C1537" s="834" t="s">
        <v>2460</v>
      </c>
      <c r="D1537" s="834" t="s">
        <v>76</v>
      </c>
      <c r="E1537" s="834" t="s">
        <v>2517</v>
      </c>
      <c r="F1537" s="834">
        <v>3</v>
      </c>
      <c r="G1537" s="834" t="s">
        <v>2445</v>
      </c>
      <c r="H1537" s="834">
        <v>1</v>
      </c>
      <c r="I1537" s="834">
        <v>0</v>
      </c>
      <c r="J1537" s="834">
        <v>0</v>
      </c>
      <c r="K1537" s="835">
        <v>0</v>
      </c>
      <c r="L1537" s="835">
        <v>0</v>
      </c>
      <c r="M1537" s="834">
        <v>0</v>
      </c>
      <c r="N1537" s="834">
        <v>0</v>
      </c>
      <c r="O1537" s="836" t="e">
        <v>#DIV/0!</v>
      </c>
      <c r="P1537" s="820">
        <f>Tabla1[[#This Row],[Ejec Real Acumu]]-Tabla1[[#This Row],[Proyec Ejec Acumul]]</f>
        <v>0</v>
      </c>
      <c r="Q1537" s="820">
        <f>Tabla1[[#This Row],[Ejec Real Mes]]-Tabla1[[#This Row],[Program Entreg Mes]]</f>
        <v>0</v>
      </c>
    </row>
    <row r="1538" spans="1:17">
      <c r="A1538" s="834">
        <v>20</v>
      </c>
      <c r="B1538" s="834" t="s">
        <v>2459</v>
      </c>
      <c r="C1538" s="834" t="s">
        <v>2460</v>
      </c>
      <c r="D1538" s="834" t="s">
        <v>76</v>
      </c>
      <c r="E1538" s="834" t="s">
        <v>2518</v>
      </c>
      <c r="F1538" s="834">
        <v>3</v>
      </c>
      <c r="G1538" s="834" t="s">
        <v>2445</v>
      </c>
      <c r="H1538" s="834">
        <v>1</v>
      </c>
      <c r="I1538" s="834">
        <v>0</v>
      </c>
      <c r="J1538" s="834">
        <v>0</v>
      </c>
      <c r="K1538" s="835">
        <v>0</v>
      </c>
      <c r="L1538" s="835">
        <v>0</v>
      </c>
      <c r="M1538" s="834">
        <v>0</v>
      </c>
      <c r="N1538" s="834">
        <v>0</v>
      </c>
      <c r="O1538" s="836" t="e">
        <v>#DIV/0!</v>
      </c>
      <c r="P1538" s="820">
        <f>Tabla1[[#This Row],[Ejec Real Acumu]]-Tabla1[[#This Row],[Proyec Ejec Acumul]]</f>
        <v>0</v>
      </c>
      <c r="Q1538" s="820">
        <f>Tabla1[[#This Row],[Ejec Real Mes]]-Tabla1[[#This Row],[Program Entreg Mes]]</f>
        <v>0</v>
      </c>
    </row>
    <row r="1539" spans="1:17">
      <c r="A1539" s="834">
        <v>21</v>
      </c>
      <c r="B1539" s="834" t="s">
        <v>2459</v>
      </c>
      <c r="C1539" s="834" t="s">
        <v>2460</v>
      </c>
      <c r="D1539" s="834" t="s">
        <v>76</v>
      </c>
      <c r="E1539" s="834" t="s">
        <v>1077</v>
      </c>
      <c r="F1539" s="834">
        <v>3</v>
      </c>
      <c r="G1539" s="834" t="s">
        <v>2445</v>
      </c>
      <c r="H1539" s="834">
        <v>2</v>
      </c>
      <c r="I1539" s="834">
        <v>0</v>
      </c>
      <c r="J1539" s="834">
        <v>0</v>
      </c>
      <c r="K1539" s="835">
        <v>0</v>
      </c>
      <c r="L1539" s="835">
        <v>0</v>
      </c>
      <c r="M1539" s="834">
        <v>0</v>
      </c>
      <c r="N1539" s="834">
        <v>0</v>
      </c>
      <c r="O1539" s="836" t="e">
        <v>#DIV/0!</v>
      </c>
      <c r="P1539" s="820">
        <f>Tabla1[[#This Row],[Ejec Real Acumu]]-Tabla1[[#This Row],[Proyec Ejec Acumul]]</f>
        <v>0</v>
      </c>
      <c r="Q1539" s="820">
        <f>Tabla1[[#This Row],[Ejec Real Mes]]-Tabla1[[#This Row],[Program Entreg Mes]]</f>
        <v>0</v>
      </c>
    </row>
    <row r="1540" spans="1:17">
      <c r="A1540" s="834">
        <v>22</v>
      </c>
      <c r="B1540" s="834" t="s">
        <v>2459</v>
      </c>
      <c r="C1540" s="834" t="s">
        <v>2460</v>
      </c>
      <c r="D1540" s="834" t="s">
        <v>76</v>
      </c>
      <c r="E1540" s="834" t="s">
        <v>2519</v>
      </c>
      <c r="F1540" s="834">
        <v>3</v>
      </c>
      <c r="G1540" s="834" t="s">
        <v>2445</v>
      </c>
      <c r="H1540" s="834">
        <v>1</v>
      </c>
      <c r="I1540" s="834">
        <v>0</v>
      </c>
      <c r="J1540" s="834">
        <v>0</v>
      </c>
      <c r="K1540" s="835">
        <v>0</v>
      </c>
      <c r="L1540" s="835">
        <v>0</v>
      </c>
      <c r="M1540" s="834">
        <v>0</v>
      </c>
      <c r="N1540" s="834">
        <v>0</v>
      </c>
      <c r="O1540" s="836" t="e">
        <v>#DIV/0!</v>
      </c>
      <c r="P1540" s="820">
        <f>Tabla1[[#This Row],[Ejec Real Acumu]]-Tabla1[[#This Row],[Proyec Ejec Acumul]]</f>
        <v>0</v>
      </c>
      <c r="Q1540" s="820">
        <f>Tabla1[[#This Row],[Ejec Real Mes]]-Tabla1[[#This Row],[Program Entreg Mes]]</f>
        <v>0</v>
      </c>
    </row>
    <row r="1541" spans="1:17">
      <c r="A1541" s="834">
        <v>23</v>
      </c>
      <c r="B1541" s="834" t="s">
        <v>2459</v>
      </c>
      <c r="C1541" s="834" t="s">
        <v>2460</v>
      </c>
      <c r="D1541" s="834" t="s">
        <v>688</v>
      </c>
      <c r="E1541" s="834" t="s">
        <v>2520</v>
      </c>
      <c r="F1541" s="834">
        <v>3</v>
      </c>
      <c r="G1541" s="834" t="s">
        <v>2445</v>
      </c>
      <c r="H1541" s="834">
        <v>4</v>
      </c>
      <c r="I1541" s="834">
        <v>0</v>
      </c>
      <c r="J1541" s="834">
        <v>0</v>
      </c>
      <c r="K1541" s="835">
        <v>0</v>
      </c>
      <c r="L1541" s="835">
        <v>0</v>
      </c>
      <c r="M1541" s="834">
        <v>0</v>
      </c>
      <c r="N1541" s="834">
        <v>0</v>
      </c>
      <c r="O1541" s="836" t="e">
        <v>#DIV/0!</v>
      </c>
      <c r="P1541" s="820">
        <f>Tabla1[[#This Row],[Ejec Real Acumu]]-Tabla1[[#This Row],[Proyec Ejec Acumul]]</f>
        <v>0</v>
      </c>
      <c r="Q1541" s="820">
        <f>Tabla1[[#This Row],[Ejec Real Mes]]-Tabla1[[#This Row],[Program Entreg Mes]]</f>
        <v>0</v>
      </c>
    </row>
    <row r="1542" spans="1:17">
      <c r="A1542" s="834">
        <v>24</v>
      </c>
      <c r="B1542" s="834" t="s">
        <v>2459</v>
      </c>
      <c r="C1542" s="834" t="s">
        <v>2460</v>
      </c>
      <c r="D1542" s="834" t="s">
        <v>76</v>
      </c>
      <c r="E1542" s="834" t="s">
        <v>2521</v>
      </c>
      <c r="F1542" s="834">
        <v>3</v>
      </c>
      <c r="G1542" s="834" t="s">
        <v>2445</v>
      </c>
      <c r="H1542" s="834">
        <v>10</v>
      </c>
      <c r="I1542" s="834">
        <v>0</v>
      </c>
      <c r="J1542" s="834">
        <v>0</v>
      </c>
      <c r="K1542" s="835">
        <v>0</v>
      </c>
      <c r="L1542" s="835">
        <v>0</v>
      </c>
      <c r="M1542" s="834">
        <v>0</v>
      </c>
      <c r="N1542" s="834">
        <v>0</v>
      </c>
      <c r="O1542" s="836" t="e">
        <v>#DIV/0!</v>
      </c>
      <c r="P1542" s="820">
        <f>Tabla1[[#This Row],[Ejec Real Acumu]]-Tabla1[[#This Row],[Proyec Ejec Acumul]]</f>
        <v>0</v>
      </c>
      <c r="Q1542" s="820">
        <f>Tabla1[[#This Row],[Ejec Real Mes]]-Tabla1[[#This Row],[Program Entreg Mes]]</f>
        <v>0</v>
      </c>
    </row>
    <row r="1543" spans="1:17">
      <c r="A1543" s="834">
        <v>25</v>
      </c>
      <c r="B1543" s="834" t="s">
        <v>2459</v>
      </c>
      <c r="C1543" s="834" t="s">
        <v>2460</v>
      </c>
      <c r="D1543" s="834" t="s">
        <v>76</v>
      </c>
      <c r="E1543" s="834" t="s">
        <v>2522</v>
      </c>
      <c r="F1543" s="834">
        <v>3</v>
      </c>
      <c r="G1543" s="834" t="s">
        <v>2445</v>
      </c>
      <c r="H1543" s="834">
        <v>4</v>
      </c>
      <c r="I1543" s="834">
        <v>0</v>
      </c>
      <c r="J1543" s="834">
        <v>0</v>
      </c>
      <c r="K1543" s="835">
        <v>0</v>
      </c>
      <c r="L1543" s="835">
        <v>0</v>
      </c>
      <c r="M1543" s="834">
        <v>0</v>
      </c>
      <c r="N1543" s="834">
        <v>0</v>
      </c>
      <c r="O1543" s="836" t="e">
        <v>#DIV/0!</v>
      </c>
      <c r="P1543" s="820">
        <f>Tabla1[[#This Row],[Ejec Real Acumu]]-Tabla1[[#This Row],[Proyec Ejec Acumul]]</f>
        <v>0</v>
      </c>
      <c r="Q1543" s="820">
        <f>Tabla1[[#This Row],[Ejec Real Mes]]-Tabla1[[#This Row],[Program Entreg Mes]]</f>
        <v>0</v>
      </c>
    </row>
    <row r="1544" spans="1:17">
      <c r="A1544" s="834">
        <v>26</v>
      </c>
      <c r="B1544" s="834" t="s">
        <v>2459</v>
      </c>
      <c r="C1544" s="834" t="s">
        <v>2460</v>
      </c>
      <c r="D1544" s="834" t="s">
        <v>76</v>
      </c>
      <c r="E1544" s="834" t="s">
        <v>2523</v>
      </c>
      <c r="F1544" s="834">
        <v>3</v>
      </c>
      <c r="G1544" s="834" t="s">
        <v>2445</v>
      </c>
      <c r="H1544" s="834">
        <v>4</v>
      </c>
      <c r="I1544" s="834">
        <v>0</v>
      </c>
      <c r="J1544" s="834">
        <v>0</v>
      </c>
      <c r="K1544" s="835">
        <v>0</v>
      </c>
      <c r="L1544" s="835">
        <v>0</v>
      </c>
      <c r="M1544" s="834">
        <v>0</v>
      </c>
      <c r="N1544" s="834">
        <v>0</v>
      </c>
      <c r="O1544" s="836" t="e">
        <v>#DIV/0!</v>
      </c>
      <c r="P1544" s="820">
        <f>Tabla1[[#This Row],[Ejec Real Acumu]]-Tabla1[[#This Row],[Proyec Ejec Acumul]]</f>
        <v>0</v>
      </c>
      <c r="Q1544" s="820">
        <f>Tabla1[[#This Row],[Ejec Real Mes]]-Tabla1[[#This Row],[Program Entreg Mes]]</f>
        <v>0</v>
      </c>
    </row>
    <row r="1545" spans="1:17">
      <c r="A1545" s="834">
        <v>27</v>
      </c>
      <c r="B1545" s="834" t="s">
        <v>2459</v>
      </c>
      <c r="C1545" s="834" t="s">
        <v>2460</v>
      </c>
      <c r="D1545" s="834" t="s">
        <v>76</v>
      </c>
      <c r="E1545" s="834" t="s">
        <v>2524</v>
      </c>
      <c r="F1545" s="834">
        <v>3</v>
      </c>
      <c r="G1545" s="834" t="s">
        <v>2445</v>
      </c>
      <c r="H1545" s="834">
        <v>3</v>
      </c>
      <c r="I1545" s="834">
        <v>0</v>
      </c>
      <c r="J1545" s="834">
        <v>0</v>
      </c>
      <c r="K1545" s="835">
        <v>0</v>
      </c>
      <c r="L1545" s="835">
        <v>0</v>
      </c>
      <c r="M1545" s="834">
        <v>0</v>
      </c>
      <c r="N1545" s="834">
        <v>0</v>
      </c>
      <c r="O1545" s="836" t="e">
        <v>#DIV/0!</v>
      </c>
      <c r="P1545" s="820">
        <f>Tabla1[[#This Row],[Ejec Real Acumu]]-Tabla1[[#This Row],[Proyec Ejec Acumul]]</f>
        <v>0</v>
      </c>
      <c r="Q1545" s="820">
        <f>Tabla1[[#This Row],[Ejec Real Mes]]-Tabla1[[#This Row],[Program Entreg Mes]]</f>
        <v>0</v>
      </c>
    </row>
    <row r="1546" spans="1:17">
      <c r="A1546" s="834">
        <v>28</v>
      </c>
      <c r="B1546" s="834" t="s">
        <v>2459</v>
      </c>
      <c r="C1546" s="834" t="s">
        <v>2460</v>
      </c>
      <c r="D1546" s="834" t="s">
        <v>76</v>
      </c>
      <c r="E1546" s="834" t="s">
        <v>2525</v>
      </c>
      <c r="F1546" s="834">
        <v>3</v>
      </c>
      <c r="G1546" s="834" t="s">
        <v>2445</v>
      </c>
      <c r="H1546" s="837">
        <v>1</v>
      </c>
      <c r="I1546" s="834">
        <v>0</v>
      </c>
      <c r="J1546" s="834">
        <v>0</v>
      </c>
      <c r="K1546" s="835">
        <v>0</v>
      </c>
      <c r="L1546" s="835">
        <v>0</v>
      </c>
      <c r="M1546" s="834">
        <v>0</v>
      </c>
      <c r="N1546" s="834">
        <v>0</v>
      </c>
      <c r="O1546" s="836" t="e">
        <v>#DIV/0!</v>
      </c>
      <c r="P1546" s="820">
        <f>Tabla1[[#This Row],[Ejec Real Acumu]]-Tabla1[[#This Row],[Proyec Ejec Acumul]]</f>
        <v>0</v>
      </c>
      <c r="Q1546" s="820">
        <f>Tabla1[[#This Row],[Ejec Real Mes]]-Tabla1[[#This Row],[Program Entreg Mes]]</f>
        <v>0</v>
      </c>
    </row>
    <row r="1547" spans="1:17">
      <c r="A1547" s="834">
        <v>29</v>
      </c>
      <c r="B1547" s="834" t="s">
        <v>2459</v>
      </c>
      <c r="C1547" s="834" t="s">
        <v>2460</v>
      </c>
      <c r="D1547" s="834" t="s">
        <v>764</v>
      </c>
      <c r="E1547" s="834" t="s">
        <v>2526</v>
      </c>
      <c r="F1547" s="834">
        <v>3</v>
      </c>
      <c r="G1547" s="834" t="s">
        <v>2445</v>
      </c>
      <c r="H1547" s="834">
        <v>1</v>
      </c>
      <c r="I1547" s="834">
        <v>0</v>
      </c>
      <c r="J1547" s="834">
        <v>0</v>
      </c>
      <c r="K1547" s="835">
        <v>0</v>
      </c>
      <c r="L1547" s="835">
        <v>0</v>
      </c>
      <c r="M1547" s="834">
        <v>0</v>
      </c>
      <c r="N1547" s="834">
        <v>0</v>
      </c>
      <c r="O1547" s="836" t="e">
        <v>#DIV/0!</v>
      </c>
      <c r="P1547" s="820">
        <f>Tabla1[[#This Row],[Ejec Real Acumu]]-Tabla1[[#This Row],[Proyec Ejec Acumul]]</f>
        <v>0</v>
      </c>
      <c r="Q1547" s="820">
        <f>Tabla1[[#This Row],[Ejec Real Mes]]-Tabla1[[#This Row],[Program Entreg Mes]]</f>
        <v>0</v>
      </c>
    </row>
    <row r="1548" spans="1:17">
      <c r="A1548" s="834">
        <v>30</v>
      </c>
      <c r="B1548" s="834" t="s">
        <v>2459</v>
      </c>
      <c r="C1548" s="834" t="s">
        <v>2460</v>
      </c>
      <c r="D1548" s="834" t="s">
        <v>93</v>
      </c>
      <c r="E1548" s="834" t="s">
        <v>2527</v>
      </c>
      <c r="F1548" s="834">
        <v>3</v>
      </c>
      <c r="G1548" s="834" t="s">
        <v>2445</v>
      </c>
      <c r="H1548" s="834">
        <v>1</v>
      </c>
      <c r="I1548" s="834">
        <v>0</v>
      </c>
      <c r="J1548" s="834">
        <v>0</v>
      </c>
      <c r="K1548" s="835">
        <v>0</v>
      </c>
      <c r="L1548" s="835">
        <v>0</v>
      </c>
      <c r="M1548" s="834">
        <v>0</v>
      </c>
      <c r="N1548" s="834">
        <v>0</v>
      </c>
      <c r="O1548" s="836" t="e">
        <v>#DIV/0!</v>
      </c>
      <c r="P1548" s="820">
        <f>Tabla1[[#This Row],[Ejec Real Acumu]]-Tabla1[[#This Row],[Proyec Ejec Acumul]]</f>
        <v>0</v>
      </c>
      <c r="Q1548" s="820">
        <f>Tabla1[[#This Row],[Ejec Real Mes]]-Tabla1[[#This Row],[Program Entreg Mes]]</f>
        <v>0</v>
      </c>
    </row>
    <row r="1549" spans="1:17">
      <c r="A1549" s="834">
        <v>31</v>
      </c>
      <c r="B1549" s="834" t="s">
        <v>2459</v>
      </c>
      <c r="C1549" s="834" t="s">
        <v>2460</v>
      </c>
      <c r="D1549" s="834" t="s">
        <v>764</v>
      </c>
      <c r="E1549" s="834" t="s">
        <v>2528</v>
      </c>
      <c r="F1549" s="834">
        <v>3</v>
      </c>
      <c r="G1549" s="834" t="s">
        <v>2445</v>
      </c>
      <c r="H1549" s="834">
        <v>1</v>
      </c>
      <c r="I1549" s="834">
        <v>0</v>
      </c>
      <c r="J1549" s="834">
        <v>0</v>
      </c>
      <c r="K1549" s="835">
        <v>0</v>
      </c>
      <c r="L1549" s="835">
        <v>0</v>
      </c>
      <c r="M1549" s="834">
        <v>0</v>
      </c>
      <c r="N1549" s="834">
        <v>0</v>
      </c>
      <c r="O1549" s="836" t="e">
        <v>#DIV/0!</v>
      </c>
      <c r="P1549" s="820">
        <f>Tabla1[[#This Row],[Ejec Real Acumu]]-Tabla1[[#This Row],[Proyec Ejec Acumul]]</f>
        <v>0</v>
      </c>
      <c r="Q1549" s="820">
        <f>Tabla1[[#This Row],[Ejec Real Mes]]-Tabla1[[#This Row],[Program Entreg Mes]]</f>
        <v>0</v>
      </c>
    </row>
    <row r="1550" spans="1:17">
      <c r="A1550" s="834">
        <v>32</v>
      </c>
      <c r="B1550" s="834" t="s">
        <v>2459</v>
      </c>
      <c r="C1550" s="834" t="s">
        <v>2460</v>
      </c>
      <c r="D1550" s="834" t="s">
        <v>76</v>
      </c>
      <c r="E1550" s="834" t="s">
        <v>2529</v>
      </c>
      <c r="F1550" s="834">
        <v>3</v>
      </c>
      <c r="G1550" s="834" t="s">
        <v>2445</v>
      </c>
      <c r="H1550" s="834">
        <v>1</v>
      </c>
      <c r="I1550" s="834">
        <v>0</v>
      </c>
      <c r="J1550" s="834">
        <v>0</v>
      </c>
      <c r="K1550" s="835">
        <v>0</v>
      </c>
      <c r="L1550" s="835">
        <v>0</v>
      </c>
      <c r="M1550" s="834">
        <v>0</v>
      </c>
      <c r="N1550" s="834">
        <v>0</v>
      </c>
      <c r="O1550" s="836" t="e">
        <v>#DIV/0!</v>
      </c>
      <c r="P1550" s="820">
        <f>Tabla1[[#This Row],[Ejec Real Acumu]]-Tabla1[[#This Row],[Proyec Ejec Acumul]]</f>
        <v>0</v>
      </c>
      <c r="Q1550" s="820">
        <f>Tabla1[[#This Row],[Ejec Real Mes]]-Tabla1[[#This Row],[Program Entreg Mes]]</f>
        <v>0</v>
      </c>
    </row>
    <row r="1551" spans="1:17" ht="27.75" customHeight="1">
      <c r="A1551" s="834">
        <v>33</v>
      </c>
      <c r="B1551" s="834" t="s">
        <v>2459</v>
      </c>
      <c r="C1551" s="834" t="s">
        <v>2460</v>
      </c>
      <c r="D1551" s="834" t="s">
        <v>76</v>
      </c>
      <c r="E1551" s="834" t="s">
        <v>2530</v>
      </c>
      <c r="F1551" s="834">
        <v>3</v>
      </c>
      <c r="G1551" s="834" t="s">
        <v>2445</v>
      </c>
      <c r="H1551" s="834">
        <v>4</v>
      </c>
      <c r="I1551" s="834">
        <v>0</v>
      </c>
      <c r="J1551" s="834">
        <v>0</v>
      </c>
      <c r="K1551" s="835">
        <v>0</v>
      </c>
      <c r="L1551" s="835">
        <v>0</v>
      </c>
      <c r="M1551" s="834">
        <v>0</v>
      </c>
      <c r="N1551" s="834">
        <v>0</v>
      </c>
      <c r="O1551" s="836" t="e">
        <v>#DIV/0!</v>
      </c>
      <c r="P1551" s="820">
        <f>Tabla1[[#This Row],[Ejec Real Acumu]]-Tabla1[[#This Row],[Proyec Ejec Acumul]]</f>
        <v>0</v>
      </c>
      <c r="Q1551" s="820">
        <f>Tabla1[[#This Row],[Ejec Real Mes]]-Tabla1[[#This Row],[Program Entreg Mes]]</f>
        <v>0</v>
      </c>
    </row>
    <row r="1552" spans="1:17">
      <c r="A1552" s="834">
        <v>34</v>
      </c>
      <c r="B1552" s="834" t="s">
        <v>2459</v>
      </c>
      <c r="C1552" s="834" t="s">
        <v>2460</v>
      </c>
      <c r="D1552" s="834" t="s">
        <v>764</v>
      </c>
      <c r="E1552" s="834" t="s">
        <v>2531</v>
      </c>
      <c r="F1552" s="834">
        <v>3</v>
      </c>
      <c r="G1552" s="834" t="s">
        <v>2445</v>
      </c>
      <c r="H1552" s="834">
        <v>1</v>
      </c>
      <c r="I1552" s="834">
        <v>0</v>
      </c>
      <c r="J1552" s="834">
        <v>0</v>
      </c>
      <c r="K1552" s="835">
        <v>0</v>
      </c>
      <c r="L1552" s="835">
        <v>0</v>
      </c>
      <c r="M1552" s="834">
        <v>0</v>
      </c>
      <c r="N1552" s="834">
        <v>0</v>
      </c>
      <c r="O1552" s="836" t="e">
        <v>#DIV/0!</v>
      </c>
      <c r="P1552" s="820">
        <f>Tabla1[[#This Row],[Ejec Real Acumu]]-Tabla1[[#This Row],[Proyec Ejec Acumul]]</f>
        <v>0</v>
      </c>
      <c r="Q1552" s="820">
        <f>Tabla1[[#This Row],[Ejec Real Mes]]-Tabla1[[#This Row],[Program Entreg Mes]]</f>
        <v>0</v>
      </c>
    </row>
    <row r="1553" spans="1:17">
      <c r="A1553" s="834">
        <v>35</v>
      </c>
      <c r="B1553" s="834" t="s">
        <v>2459</v>
      </c>
      <c r="C1553" s="834" t="s">
        <v>2460</v>
      </c>
      <c r="D1553" s="834" t="s">
        <v>2532</v>
      </c>
      <c r="E1553" s="834" t="s">
        <v>2533</v>
      </c>
      <c r="F1553" s="834">
        <v>3</v>
      </c>
      <c r="G1553" s="834" t="s">
        <v>2445</v>
      </c>
      <c r="H1553" s="834">
        <v>1</v>
      </c>
      <c r="I1553" s="834">
        <v>0</v>
      </c>
      <c r="J1553" s="834">
        <v>0</v>
      </c>
      <c r="K1553" s="835">
        <v>0</v>
      </c>
      <c r="L1553" s="835">
        <v>0</v>
      </c>
      <c r="M1553" s="834">
        <v>0</v>
      </c>
      <c r="N1553" s="834">
        <v>0</v>
      </c>
      <c r="O1553" s="836" t="e">
        <v>#DIV/0!</v>
      </c>
      <c r="P1553" s="820">
        <f>Tabla1[[#This Row],[Ejec Real Acumu]]-Tabla1[[#This Row],[Proyec Ejec Acumul]]</f>
        <v>0</v>
      </c>
      <c r="Q1553" s="820">
        <f>Tabla1[[#This Row],[Ejec Real Mes]]-Tabla1[[#This Row],[Program Entreg Mes]]</f>
        <v>0</v>
      </c>
    </row>
    <row r="1554" spans="1:17">
      <c r="A1554" s="834">
        <v>36</v>
      </c>
      <c r="B1554" s="834" t="s">
        <v>2459</v>
      </c>
      <c r="C1554" s="834" t="s">
        <v>2460</v>
      </c>
      <c r="D1554" s="834" t="s">
        <v>76</v>
      </c>
      <c r="E1554" s="834" t="s">
        <v>2534</v>
      </c>
      <c r="F1554" s="834">
        <v>3</v>
      </c>
      <c r="G1554" s="834" t="s">
        <v>2445</v>
      </c>
      <c r="H1554" s="834">
        <v>4</v>
      </c>
      <c r="I1554" s="834">
        <v>0</v>
      </c>
      <c r="J1554" s="834">
        <v>0</v>
      </c>
      <c r="K1554" s="835">
        <v>0</v>
      </c>
      <c r="L1554" s="835">
        <v>0</v>
      </c>
      <c r="M1554" s="834">
        <v>0</v>
      </c>
      <c r="N1554" s="834">
        <v>0</v>
      </c>
      <c r="O1554" s="836" t="e">
        <v>#DIV/0!</v>
      </c>
      <c r="P1554" s="820">
        <f>Tabla1[[#This Row],[Ejec Real Acumu]]-Tabla1[[#This Row],[Proyec Ejec Acumul]]</f>
        <v>0</v>
      </c>
      <c r="Q1554" s="820">
        <f>Tabla1[[#This Row],[Ejec Real Mes]]-Tabla1[[#This Row],[Program Entreg Mes]]</f>
        <v>0</v>
      </c>
    </row>
    <row r="1555" spans="1:17">
      <c r="A1555" s="834">
        <v>37</v>
      </c>
      <c r="B1555" s="834" t="s">
        <v>2459</v>
      </c>
      <c r="C1555" s="834" t="s">
        <v>2460</v>
      </c>
      <c r="D1555" s="834" t="s">
        <v>764</v>
      </c>
      <c r="E1555" s="834" t="s">
        <v>2535</v>
      </c>
      <c r="F1555" s="834">
        <v>3</v>
      </c>
      <c r="G1555" s="834" t="s">
        <v>2445</v>
      </c>
      <c r="H1555" s="834">
        <v>1</v>
      </c>
      <c r="I1555" s="834">
        <v>0</v>
      </c>
      <c r="J1555" s="834">
        <v>0</v>
      </c>
      <c r="K1555" s="835">
        <v>0</v>
      </c>
      <c r="L1555" s="835">
        <v>0</v>
      </c>
      <c r="M1555" s="834">
        <v>0</v>
      </c>
      <c r="N1555" s="834">
        <v>0</v>
      </c>
      <c r="O1555" s="836" t="e">
        <v>#DIV/0!</v>
      </c>
      <c r="P1555" s="820">
        <f>Tabla1[[#This Row],[Ejec Real Acumu]]-Tabla1[[#This Row],[Proyec Ejec Acumul]]</f>
        <v>0</v>
      </c>
      <c r="Q1555" s="820">
        <f>Tabla1[[#This Row],[Ejec Real Mes]]-Tabla1[[#This Row],[Program Entreg Mes]]</f>
        <v>0</v>
      </c>
    </row>
    <row r="1556" spans="1:17">
      <c r="A1556" s="834">
        <v>38</v>
      </c>
      <c r="B1556" s="834" t="s">
        <v>2459</v>
      </c>
      <c r="C1556" s="834" t="s">
        <v>2460</v>
      </c>
      <c r="D1556" s="834" t="s">
        <v>76</v>
      </c>
      <c r="E1556" s="834" t="s">
        <v>2536</v>
      </c>
      <c r="F1556" s="834">
        <v>3</v>
      </c>
      <c r="G1556" s="834" t="s">
        <v>2445</v>
      </c>
      <c r="H1556" s="834">
        <v>1</v>
      </c>
      <c r="I1556" s="834">
        <v>0</v>
      </c>
      <c r="J1556" s="834">
        <v>0</v>
      </c>
      <c r="K1556" s="835">
        <v>0</v>
      </c>
      <c r="L1556" s="835">
        <v>0</v>
      </c>
      <c r="M1556" s="834">
        <v>0</v>
      </c>
      <c r="N1556" s="834">
        <v>0</v>
      </c>
      <c r="O1556" s="836" t="e">
        <v>#DIV/0!</v>
      </c>
      <c r="P1556" s="820">
        <f>Tabla1[[#This Row],[Ejec Real Acumu]]-Tabla1[[#This Row],[Proyec Ejec Acumul]]</f>
        <v>0</v>
      </c>
      <c r="Q1556" s="820">
        <f>Tabla1[[#This Row],[Ejec Real Mes]]-Tabla1[[#This Row],[Program Entreg Mes]]</f>
        <v>0</v>
      </c>
    </row>
    <row r="1557" spans="1:17">
      <c r="A1557" s="834">
        <v>1</v>
      </c>
      <c r="B1557" s="834" t="s">
        <v>2459</v>
      </c>
      <c r="C1557" s="834" t="s">
        <v>2460</v>
      </c>
      <c r="D1557" s="834" t="s">
        <v>93</v>
      </c>
      <c r="E1557" s="834" t="s">
        <v>2498</v>
      </c>
      <c r="F1557" s="834">
        <v>4</v>
      </c>
      <c r="G1557" s="834" t="s">
        <v>2446</v>
      </c>
      <c r="H1557" s="834">
        <v>1</v>
      </c>
      <c r="I1557" s="834">
        <v>0</v>
      </c>
      <c r="J1557" s="834">
        <v>0</v>
      </c>
      <c r="K1557" s="835">
        <v>0</v>
      </c>
      <c r="L1557" s="835">
        <v>0</v>
      </c>
      <c r="M1557" s="834">
        <v>0</v>
      </c>
      <c r="N1557" s="834">
        <v>0</v>
      </c>
      <c r="O1557" s="836" t="e">
        <v>#DIV/0!</v>
      </c>
      <c r="P1557" s="820">
        <f>Tabla1[[#This Row],[Ejec Real Acumu]]-Tabla1[[#This Row],[Proyec Ejec Acumul]]</f>
        <v>0</v>
      </c>
      <c r="Q1557" s="820">
        <f>Tabla1[[#This Row],[Ejec Real Mes]]-Tabla1[[#This Row],[Program Entreg Mes]]</f>
        <v>0</v>
      </c>
    </row>
    <row r="1558" spans="1:17">
      <c r="A1558" s="834">
        <v>2</v>
      </c>
      <c r="B1558" s="834" t="s">
        <v>2459</v>
      </c>
      <c r="C1558" s="834" t="s">
        <v>2460</v>
      </c>
      <c r="D1558" s="834" t="s">
        <v>63</v>
      </c>
      <c r="E1558" s="834" t="s">
        <v>2499</v>
      </c>
      <c r="F1558" s="834">
        <v>4</v>
      </c>
      <c r="G1558" s="834" t="s">
        <v>2446</v>
      </c>
      <c r="H1558" s="834">
        <v>1</v>
      </c>
      <c r="I1558" s="834">
        <v>0</v>
      </c>
      <c r="J1558" s="834">
        <v>0</v>
      </c>
      <c r="K1558" s="835">
        <v>0</v>
      </c>
      <c r="L1558" s="835">
        <v>0</v>
      </c>
      <c r="M1558" s="834">
        <v>0</v>
      </c>
      <c r="N1558" s="834">
        <v>0</v>
      </c>
      <c r="O1558" s="836" t="e">
        <v>#DIV/0!</v>
      </c>
      <c r="P1558" s="820">
        <f>Tabla1[[#This Row],[Ejec Real Acumu]]-Tabla1[[#This Row],[Proyec Ejec Acumul]]</f>
        <v>0</v>
      </c>
      <c r="Q1558" s="820">
        <f>Tabla1[[#This Row],[Ejec Real Mes]]-Tabla1[[#This Row],[Program Entreg Mes]]</f>
        <v>0</v>
      </c>
    </row>
    <row r="1559" spans="1:17">
      <c r="A1559" s="834">
        <v>3</v>
      </c>
      <c r="B1559" s="834" t="s">
        <v>2459</v>
      </c>
      <c r="C1559" s="834" t="s">
        <v>2460</v>
      </c>
      <c r="D1559" s="834" t="s">
        <v>93</v>
      </c>
      <c r="E1559" s="834" t="s">
        <v>2500</v>
      </c>
      <c r="F1559" s="834">
        <v>4</v>
      </c>
      <c r="G1559" s="834" t="s">
        <v>2446</v>
      </c>
      <c r="H1559" s="834">
        <v>1</v>
      </c>
      <c r="I1559" s="834">
        <v>0</v>
      </c>
      <c r="J1559" s="834">
        <v>0</v>
      </c>
      <c r="K1559" s="835">
        <v>0</v>
      </c>
      <c r="L1559" s="835">
        <v>0</v>
      </c>
      <c r="M1559" s="834">
        <v>0</v>
      </c>
      <c r="N1559" s="834">
        <v>0</v>
      </c>
      <c r="O1559" s="836" t="e">
        <v>#DIV/0!</v>
      </c>
      <c r="P1559" s="820">
        <f>Tabla1[[#This Row],[Ejec Real Acumu]]-Tabla1[[#This Row],[Proyec Ejec Acumul]]</f>
        <v>0</v>
      </c>
      <c r="Q1559" s="820">
        <f>Tabla1[[#This Row],[Ejec Real Mes]]-Tabla1[[#This Row],[Program Entreg Mes]]</f>
        <v>0</v>
      </c>
    </row>
    <row r="1560" spans="1:17">
      <c r="A1560" s="834">
        <v>4</v>
      </c>
      <c r="B1560" s="834" t="s">
        <v>2459</v>
      </c>
      <c r="C1560" s="834" t="s">
        <v>2460</v>
      </c>
      <c r="D1560" s="834" t="s">
        <v>93</v>
      </c>
      <c r="E1560" s="834" t="s">
        <v>2501</v>
      </c>
      <c r="F1560" s="834">
        <v>4</v>
      </c>
      <c r="G1560" s="834" t="s">
        <v>2446</v>
      </c>
      <c r="H1560" s="834">
        <v>1</v>
      </c>
      <c r="I1560" s="834">
        <v>1</v>
      </c>
      <c r="J1560" s="834">
        <v>1</v>
      </c>
      <c r="K1560" s="835">
        <v>1</v>
      </c>
      <c r="L1560" s="835">
        <v>1</v>
      </c>
      <c r="M1560" s="834">
        <v>0</v>
      </c>
      <c r="N1560" s="834">
        <v>0</v>
      </c>
      <c r="O1560" s="836" t="e">
        <v>#DIV/0!</v>
      </c>
      <c r="P1560" s="820">
        <f>Tabla1[[#This Row],[Ejec Real Acumu]]-Tabla1[[#This Row],[Proyec Ejec Acumul]]</f>
        <v>0</v>
      </c>
      <c r="Q1560" s="820">
        <f>Tabla1[[#This Row],[Ejec Real Mes]]-Tabla1[[#This Row],[Program Entreg Mes]]</f>
        <v>0</v>
      </c>
    </row>
    <row r="1561" spans="1:17">
      <c r="A1561" s="834">
        <v>5</v>
      </c>
      <c r="B1561" s="834" t="s">
        <v>2459</v>
      </c>
      <c r="C1561" s="834" t="s">
        <v>2460</v>
      </c>
      <c r="D1561" s="834" t="s">
        <v>93</v>
      </c>
      <c r="E1561" s="834" t="s">
        <v>2502</v>
      </c>
      <c r="F1561" s="834">
        <v>4</v>
      </c>
      <c r="G1561" s="834" t="s">
        <v>2446</v>
      </c>
      <c r="H1561" s="834">
        <v>1</v>
      </c>
      <c r="I1561" s="834">
        <v>1</v>
      </c>
      <c r="J1561" s="834">
        <v>1</v>
      </c>
      <c r="K1561" s="835">
        <v>1</v>
      </c>
      <c r="L1561" s="835">
        <v>1</v>
      </c>
      <c r="M1561" s="834">
        <v>0</v>
      </c>
      <c r="N1561" s="834">
        <v>0</v>
      </c>
      <c r="O1561" s="836" t="e">
        <v>#DIV/0!</v>
      </c>
      <c r="P1561" s="820">
        <f>Tabla1[[#This Row],[Ejec Real Acumu]]-Tabla1[[#This Row],[Proyec Ejec Acumul]]</f>
        <v>0</v>
      </c>
      <c r="Q1561" s="820">
        <f>Tabla1[[#This Row],[Ejec Real Mes]]-Tabla1[[#This Row],[Program Entreg Mes]]</f>
        <v>0</v>
      </c>
    </row>
    <row r="1562" spans="1:17">
      <c r="A1562" s="834">
        <v>6</v>
      </c>
      <c r="B1562" s="834" t="s">
        <v>2459</v>
      </c>
      <c r="C1562" s="834" t="s">
        <v>2460</v>
      </c>
      <c r="D1562" s="834" t="s">
        <v>93</v>
      </c>
      <c r="E1562" s="834" t="s">
        <v>2503</v>
      </c>
      <c r="F1562" s="834">
        <v>4</v>
      </c>
      <c r="G1562" s="834" t="s">
        <v>2446</v>
      </c>
      <c r="H1562" s="834">
        <v>1</v>
      </c>
      <c r="I1562" s="834">
        <v>1</v>
      </c>
      <c r="J1562" s="834">
        <v>1</v>
      </c>
      <c r="K1562" s="835">
        <v>1</v>
      </c>
      <c r="L1562" s="835">
        <v>1</v>
      </c>
      <c r="M1562" s="834">
        <v>0</v>
      </c>
      <c r="N1562" s="834">
        <v>0</v>
      </c>
      <c r="O1562" s="836" t="e">
        <v>#DIV/0!</v>
      </c>
      <c r="P1562" s="820">
        <f>Tabla1[[#This Row],[Ejec Real Acumu]]-Tabla1[[#This Row],[Proyec Ejec Acumul]]</f>
        <v>0</v>
      </c>
      <c r="Q1562" s="820">
        <f>Tabla1[[#This Row],[Ejec Real Mes]]-Tabla1[[#This Row],[Program Entreg Mes]]</f>
        <v>0</v>
      </c>
    </row>
    <row r="1563" spans="1:17">
      <c r="A1563" s="834">
        <v>7</v>
      </c>
      <c r="B1563" s="834" t="s">
        <v>2459</v>
      </c>
      <c r="C1563" s="834" t="s">
        <v>2460</v>
      </c>
      <c r="D1563" s="834" t="s">
        <v>93</v>
      </c>
      <c r="E1563" s="834" t="s">
        <v>2504</v>
      </c>
      <c r="F1563" s="834">
        <v>4</v>
      </c>
      <c r="G1563" s="834" t="s">
        <v>2446</v>
      </c>
      <c r="H1563" s="834">
        <v>1</v>
      </c>
      <c r="I1563" s="834">
        <v>1</v>
      </c>
      <c r="J1563" s="834">
        <v>1</v>
      </c>
      <c r="K1563" s="835">
        <v>1</v>
      </c>
      <c r="L1563" s="835">
        <v>1</v>
      </c>
      <c r="M1563" s="834">
        <v>0</v>
      </c>
      <c r="N1563" s="834">
        <v>0</v>
      </c>
      <c r="O1563" s="836" t="e">
        <v>#DIV/0!</v>
      </c>
      <c r="P1563" s="820">
        <f>Tabla1[[#This Row],[Ejec Real Acumu]]-Tabla1[[#This Row],[Proyec Ejec Acumul]]</f>
        <v>0</v>
      </c>
      <c r="Q1563" s="820">
        <f>Tabla1[[#This Row],[Ejec Real Mes]]-Tabla1[[#This Row],[Program Entreg Mes]]</f>
        <v>0</v>
      </c>
    </row>
    <row r="1564" spans="1:17">
      <c r="A1564" s="834">
        <v>8</v>
      </c>
      <c r="B1564" s="834" t="s">
        <v>2459</v>
      </c>
      <c r="C1564" s="834" t="s">
        <v>2460</v>
      </c>
      <c r="D1564" s="834" t="s">
        <v>93</v>
      </c>
      <c r="E1564" s="834" t="s">
        <v>2505</v>
      </c>
      <c r="F1564" s="834">
        <v>4</v>
      </c>
      <c r="G1564" s="834" t="s">
        <v>2446</v>
      </c>
      <c r="H1564" s="834">
        <v>2</v>
      </c>
      <c r="I1564" s="834">
        <v>0</v>
      </c>
      <c r="J1564" s="834">
        <v>0</v>
      </c>
      <c r="K1564" s="835">
        <v>0</v>
      </c>
      <c r="L1564" s="835">
        <v>0</v>
      </c>
      <c r="M1564" s="834">
        <v>0</v>
      </c>
      <c r="N1564" s="834">
        <v>0</v>
      </c>
      <c r="O1564" s="836" t="e">
        <v>#DIV/0!</v>
      </c>
      <c r="P1564" s="820">
        <f>Tabla1[[#This Row],[Ejec Real Acumu]]-Tabla1[[#This Row],[Proyec Ejec Acumul]]</f>
        <v>0</v>
      </c>
      <c r="Q1564" s="820">
        <f>Tabla1[[#This Row],[Ejec Real Mes]]-Tabla1[[#This Row],[Program Entreg Mes]]</f>
        <v>0</v>
      </c>
    </row>
    <row r="1565" spans="1:17">
      <c r="A1565" s="834">
        <v>9</v>
      </c>
      <c r="B1565" s="834" t="s">
        <v>2459</v>
      </c>
      <c r="C1565" s="834" t="s">
        <v>2460</v>
      </c>
      <c r="D1565" s="834" t="s">
        <v>93</v>
      </c>
      <c r="E1565" s="834" t="s">
        <v>2506</v>
      </c>
      <c r="F1565" s="834">
        <v>4</v>
      </c>
      <c r="G1565" s="834" t="s">
        <v>2446</v>
      </c>
      <c r="H1565" s="834">
        <v>3</v>
      </c>
      <c r="I1565" s="834">
        <v>0</v>
      </c>
      <c r="J1565" s="834">
        <v>0</v>
      </c>
      <c r="K1565" s="835">
        <v>0</v>
      </c>
      <c r="L1565" s="835">
        <v>0</v>
      </c>
      <c r="M1565" s="834">
        <v>0</v>
      </c>
      <c r="N1565" s="834">
        <v>0</v>
      </c>
      <c r="O1565" s="836" t="e">
        <v>#DIV/0!</v>
      </c>
      <c r="P1565" s="820">
        <f>Tabla1[[#This Row],[Ejec Real Acumu]]-Tabla1[[#This Row],[Proyec Ejec Acumul]]</f>
        <v>0</v>
      </c>
      <c r="Q1565" s="820">
        <f>Tabla1[[#This Row],[Ejec Real Mes]]-Tabla1[[#This Row],[Program Entreg Mes]]</f>
        <v>0</v>
      </c>
    </row>
    <row r="1566" spans="1:17">
      <c r="A1566" s="834">
        <v>10</v>
      </c>
      <c r="B1566" s="834" t="s">
        <v>2459</v>
      </c>
      <c r="C1566" s="834" t="s">
        <v>2460</v>
      </c>
      <c r="D1566" s="834" t="s">
        <v>2507</v>
      </c>
      <c r="E1566" s="834" t="s">
        <v>2508</v>
      </c>
      <c r="F1566" s="834">
        <v>4</v>
      </c>
      <c r="G1566" s="834" t="s">
        <v>2446</v>
      </c>
      <c r="H1566" s="834">
        <v>3</v>
      </c>
      <c r="I1566" s="834">
        <v>0</v>
      </c>
      <c r="J1566" s="834">
        <v>0</v>
      </c>
      <c r="K1566" s="835">
        <v>0</v>
      </c>
      <c r="L1566" s="835">
        <v>0</v>
      </c>
      <c r="M1566" s="834">
        <v>0</v>
      </c>
      <c r="N1566" s="834">
        <v>0</v>
      </c>
      <c r="O1566" s="836" t="e">
        <v>#DIV/0!</v>
      </c>
      <c r="P1566" s="820">
        <f>Tabla1[[#This Row],[Ejec Real Acumu]]-Tabla1[[#This Row],[Proyec Ejec Acumul]]</f>
        <v>0</v>
      </c>
      <c r="Q1566" s="820">
        <f>Tabla1[[#This Row],[Ejec Real Mes]]-Tabla1[[#This Row],[Program Entreg Mes]]</f>
        <v>0</v>
      </c>
    </row>
    <row r="1567" spans="1:17">
      <c r="A1567" s="834">
        <v>11</v>
      </c>
      <c r="B1567" s="834" t="s">
        <v>2459</v>
      </c>
      <c r="C1567" s="834" t="s">
        <v>2460</v>
      </c>
      <c r="D1567" s="834" t="s">
        <v>93</v>
      </c>
      <c r="E1567" s="834" t="s">
        <v>2509</v>
      </c>
      <c r="F1567" s="834">
        <v>4</v>
      </c>
      <c r="G1567" s="834" t="s">
        <v>2446</v>
      </c>
      <c r="H1567" s="834">
        <v>3</v>
      </c>
      <c r="I1567" s="834">
        <v>1</v>
      </c>
      <c r="J1567" s="834">
        <v>1</v>
      </c>
      <c r="K1567" s="835">
        <v>0.33333333333333331</v>
      </c>
      <c r="L1567" s="835">
        <v>0.33333333333333331</v>
      </c>
      <c r="M1567" s="834">
        <v>1</v>
      </c>
      <c r="N1567" s="834">
        <v>1</v>
      </c>
      <c r="O1567" s="836">
        <v>1</v>
      </c>
      <c r="P1567" s="820">
        <f>Tabla1[[#This Row],[Ejec Real Acumu]]-Tabla1[[#This Row],[Proyec Ejec Acumul]]</f>
        <v>0</v>
      </c>
      <c r="Q1567" s="820">
        <f>Tabla1[[#This Row],[Ejec Real Mes]]-Tabla1[[#This Row],[Program Entreg Mes]]</f>
        <v>0</v>
      </c>
    </row>
    <row r="1568" spans="1:17">
      <c r="A1568" s="834">
        <v>12</v>
      </c>
      <c r="B1568" s="834" t="s">
        <v>2459</v>
      </c>
      <c r="C1568" s="834" t="s">
        <v>2460</v>
      </c>
      <c r="D1568" s="834" t="s">
        <v>764</v>
      </c>
      <c r="E1568" s="834" t="s">
        <v>2510</v>
      </c>
      <c r="F1568" s="834">
        <v>4</v>
      </c>
      <c r="G1568" s="834" t="s">
        <v>2446</v>
      </c>
      <c r="H1568" s="837">
        <v>0.30000000000000004</v>
      </c>
      <c r="I1568" s="834">
        <v>0</v>
      </c>
      <c r="J1568" s="834">
        <v>0</v>
      </c>
      <c r="K1568" s="835">
        <v>0</v>
      </c>
      <c r="L1568" s="835">
        <v>0</v>
      </c>
      <c r="M1568" s="834">
        <v>0</v>
      </c>
      <c r="N1568" s="834">
        <v>0</v>
      </c>
      <c r="O1568" s="836" t="e">
        <v>#DIV/0!</v>
      </c>
      <c r="P1568" s="820">
        <f>Tabla1[[#This Row],[Ejec Real Acumu]]-Tabla1[[#This Row],[Proyec Ejec Acumul]]</f>
        <v>0</v>
      </c>
      <c r="Q1568" s="820">
        <f>Tabla1[[#This Row],[Ejec Real Mes]]-Tabla1[[#This Row],[Program Entreg Mes]]</f>
        <v>0</v>
      </c>
    </row>
    <row r="1569" spans="1:17">
      <c r="A1569" s="834">
        <v>13</v>
      </c>
      <c r="B1569" s="834" t="s">
        <v>2459</v>
      </c>
      <c r="C1569" s="834" t="s">
        <v>2460</v>
      </c>
      <c r="D1569" s="834" t="s">
        <v>764</v>
      </c>
      <c r="E1569" s="834" t="s">
        <v>2511</v>
      </c>
      <c r="F1569" s="834">
        <v>4</v>
      </c>
      <c r="G1569" s="834" t="s">
        <v>2446</v>
      </c>
      <c r="H1569" s="834">
        <v>5</v>
      </c>
      <c r="I1569" s="834">
        <v>1</v>
      </c>
      <c r="J1569" s="834">
        <v>0</v>
      </c>
      <c r="K1569" s="835">
        <v>0.2</v>
      </c>
      <c r="L1569" s="835">
        <v>0</v>
      </c>
      <c r="M1569" s="834">
        <v>1</v>
      </c>
      <c r="N1569" s="834">
        <v>0</v>
      </c>
      <c r="O1569" s="836">
        <v>0</v>
      </c>
      <c r="P1569" s="820">
        <f>Tabla1[[#This Row],[Ejec Real Acumu]]-Tabla1[[#This Row],[Proyec Ejec Acumul]]</f>
        <v>-1</v>
      </c>
      <c r="Q1569" s="820">
        <f>Tabla1[[#This Row],[Ejec Real Mes]]-Tabla1[[#This Row],[Program Entreg Mes]]</f>
        <v>-1</v>
      </c>
    </row>
    <row r="1570" spans="1:17">
      <c r="A1570" s="834">
        <v>14</v>
      </c>
      <c r="B1570" s="834" t="s">
        <v>2459</v>
      </c>
      <c r="C1570" s="834" t="s">
        <v>2460</v>
      </c>
      <c r="D1570" s="834" t="s">
        <v>76</v>
      </c>
      <c r="E1570" s="834" t="s">
        <v>2512</v>
      </c>
      <c r="F1570" s="834">
        <v>4</v>
      </c>
      <c r="G1570" s="834" t="s">
        <v>2446</v>
      </c>
      <c r="H1570" s="834">
        <v>3</v>
      </c>
      <c r="I1570" s="834">
        <v>0</v>
      </c>
      <c r="J1570" s="834">
        <v>0</v>
      </c>
      <c r="K1570" s="835">
        <v>0</v>
      </c>
      <c r="L1570" s="835">
        <v>0</v>
      </c>
      <c r="M1570" s="834">
        <v>0</v>
      </c>
      <c r="N1570" s="834">
        <v>0</v>
      </c>
      <c r="O1570" s="836" t="e">
        <v>#DIV/0!</v>
      </c>
      <c r="P1570" s="820">
        <f>Tabla1[[#This Row],[Ejec Real Acumu]]-Tabla1[[#This Row],[Proyec Ejec Acumul]]</f>
        <v>0</v>
      </c>
      <c r="Q1570" s="820">
        <f>Tabla1[[#This Row],[Ejec Real Mes]]-Tabla1[[#This Row],[Program Entreg Mes]]</f>
        <v>0</v>
      </c>
    </row>
    <row r="1571" spans="1:17">
      <c r="A1571" s="834">
        <v>15</v>
      </c>
      <c r="B1571" s="834" t="s">
        <v>2459</v>
      </c>
      <c r="C1571" s="834" t="s">
        <v>2460</v>
      </c>
      <c r="D1571" s="834" t="s">
        <v>93</v>
      </c>
      <c r="E1571" s="834" t="s">
        <v>2513</v>
      </c>
      <c r="F1571" s="834">
        <v>4</v>
      </c>
      <c r="G1571" s="834" t="s">
        <v>2446</v>
      </c>
      <c r="H1571" s="834">
        <v>1</v>
      </c>
      <c r="I1571" s="834">
        <v>0</v>
      </c>
      <c r="J1571" s="834">
        <v>0</v>
      </c>
      <c r="K1571" s="835">
        <v>0</v>
      </c>
      <c r="L1571" s="835">
        <v>0</v>
      </c>
      <c r="M1571" s="834">
        <v>0</v>
      </c>
      <c r="N1571" s="834">
        <v>0</v>
      </c>
      <c r="O1571" s="836" t="e">
        <v>#DIV/0!</v>
      </c>
      <c r="P1571" s="820">
        <f>Tabla1[[#This Row],[Ejec Real Acumu]]-Tabla1[[#This Row],[Proyec Ejec Acumul]]</f>
        <v>0</v>
      </c>
      <c r="Q1571" s="820">
        <f>Tabla1[[#This Row],[Ejec Real Mes]]-Tabla1[[#This Row],[Program Entreg Mes]]</f>
        <v>0</v>
      </c>
    </row>
    <row r="1572" spans="1:17">
      <c r="A1572" s="834">
        <v>16</v>
      </c>
      <c r="B1572" s="834" t="s">
        <v>2459</v>
      </c>
      <c r="C1572" s="834" t="s">
        <v>2460</v>
      </c>
      <c r="D1572" s="834" t="s">
        <v>93</v>
      </c>
      <c r="E1572" s="834" t="s">
        <v>2514</v>
      </c>
      <c r="F1572" s="834">
        <v>4</v>
      </c>
      <c r="G1572" s="834" t="s">
        <v>2446</v>
      </c>
      <c r="H1572" s="834">
        <v>1</v>
      </c>
      <c r="I1572" s="834">
        <v>0</v>
      </c>
      <c r="J1572" s="834">
        <v>0</v>
      </c>
      <c r="K1572" s="835">
        <v>0</v>
      </c>
      <c r="L1572" s="835">
        <v>0</v>
      </c>
      <c r="M1572" s="834">
        <v>0</v>
      </c>
      <c r="N1572" s="834">
        <v>0</v>
      </c>
      <c r="O1572" s="836" t="e">
        <v>#DIV/0!</v>
      </c>
      <c r="P1572" s="820">
        <f>Tabla1[[#This Row],[Ejec Real Acumu]]-Tabla1[[#This Row],[Proyec Ejec Acumul]]</f>
        <v>0</v>
      </c>
      <c r="Q1572" s="820">
        <f>Tabla1[[#This Row],[Ejec Real Mes]]-Tabla1[[#This Row],[Program Entreg Mes]]</f>
        <v>0</v>
      </c>
    </row>
    <row r="1573" spans="1:17">
      <c r="A1573" s="834">
        <v>17</v>
      </c>
      <c r="B1573" s="834" t="s">
        <v>2459</v>
      </c>
      <c r="C1573" s="834" t="s">
        <v>2460</v>
      </c>
      <c r="D1573" s="834" t="s">
        <v>93</v>
      </c>
      <c r="E1573" s="834" t="s">
        <v>2515</v>
      </c>
      <c r="F1573" s="834">
        <v>4</v>
      </c>
      <c r="G1573" s="834" t="s">
        <v>2446</v>
      </c>
      <c r="H1573" s="834">
        <v>1</v>
      </c>
      <c r="I1573" s="834">
        <v>0</v>
      </c>
      <c r="J1573" s="834">
        <v>0</v>
      </c>
      <c r="K1573" s="835">
        <v>0</v>
      </c>
      <c r="L1573" s="835">
        <v>0</v>
      </c>
      <c r="M1573" s="834">
        <v>0</v>
      </c>
      <c r="N1573" s="834">
        <v>0</v>
      </c>
      <c r="O1573" s="836" t="e">
        <v>#DIV/0!</v>
      </c>
      <c r="P1573" s="820">
        <f>Tabla1[[#This Row],[Ejec Real Acumu]]-Tabla1[[#This Row],[Proyec Ejec Acumul]]</f>
        <v>0</v>
      </c>
      <c r="Q1573" s="820">
        <f>Tabla1[[#This Row],[Ejec Real Mes]]-Tabla1[[#This Row],[Program Entreg Mes]]</f>
        <v>0</v>
      </c>
    </row>
    <row r="1574" spans="1:17">
      <c r="A1574" s="834">
        <v>18</v>
      </c>
      <c r="B1574" s="834" t="s">
        <v>2459</v>
      </c>
      <c r="C1574" s="834" t="s">
        <v>2460</v>
      </c>
      <c r="D1574" s="834" t="s">
        <v>2507</v>
      </c>
      <c r="E1574" s="834" t="s">
        <v>2516</v>
      </c>
      <c r="F1574" s="834">
        <v>4</v>
      </c>
      <c r="G1574" s="834" t="s">
        <v>2446</v>
      </c>
      <c r="H1574" s="834">
        <v>1</v>
      </c>
      <c r="I1574" s="834">
        <v>0</v>
      </c>
      <c r="J1574" s="834">
        <v>0</v>
      </c>
      <c r="K1574" s="835">
        <v>0</v>
      </c>
      <c r="L1574" s="835">
        <v>0</v>
      </c>
      <c r="M1574" s="834">
        <v>0</v>
      </c>
      <c r="N1574" s="834">
        <v>0</v>
      </c>
      <c r="O1574" s="836" t="e">
        <v>#DIV/0!</v>
      </c>
      <c r="P1574" s="820">
        <f>Tabla1[[#This Row],[Ejec Real Acumu]]-Tabla1[[#This Row],[Proyec Ejec Acumul]]</f>
        <v>0</v>
      </c>
      <c r="Q1574" s="820">
        <f>Tabla1[[#This Row],[Ejec Real Mes]]-Tabla1[[#This Row],[Program Entreg Mes]]</f>
        <v>0</v>
      </c>
    </row>
    <row r="1575" spans="1:17">
      <c r="A1575" s="834">
        <v>19</v>
      </c>
      <c r="B1575" s="834" t="s">
        <v>2459</v>
      </c>
      <c r="C1575" s="834" t="s">
        <v>2460</v>
      </c>
      <c r="D1575" s="834" t="s">
        <v>76</v>
      </c>
      <c r="E1575" s="834" t="s">
        <v>2517</v>
      </c>
      <c r="F1575" s="834">
        <v>4</v>
      </c>
      <c r="G1575" s="834" t="s">
        <v>2446</v>
      </c>
      <c r="H1575" s="834">
        <v>1</v>
      </c>
      <c r="I1575" s="834">
        <v>1</v>
      </c>
      <c r="J1575" s="834">
        <v>1</v>
      </c>
      <c r="K1575" s="835">
        <v>1</v>
      </c>
      <c r="L1575" s="835">
        <v>1</v>
      </c>
      <c r="M1575" s="834">
        <v>1</v>
      </c>
      <c r="N1575" s="834">
        <v>1</v>
      </c>
      <c r="O1575" s="836">
        <v>1</v>
      </c>
      <c r="P1575" s="820">
        <f>Tabla1[[#This Row],[Ejec Real Acumu]]-Tabla1[[#This Row],[Proyec Ejec Acumul]]</f>
        <v>0</v>
      </c>
      <c r="Q1575" s="820">
        <f>Tabla1[[#This Row],[Ejec Real Mes]]-Tabla1[[#This Row],[Program Entreg Mes]]</f>
        <v>0</v>
      </c>
    </row>
    <row r="1576" spans="1:17">
      <c r="A1576" s="834">
        <v>20</v>
      </c>
      <c r="B1576" s="834" t="s">
        <v>2459</v>
      </c>
      <c r="C1576" s="834" t="s">
        <v>2460</v>
      </c>
      <c r="D1576" s="834" t="s">
        <v>76</v>
      </c>
      <c r="E1576" s="834" t="s">
        <v>2518</v>
      </c>
      <c r="F1576" s="834">
        <v>4</v>
      </c>
      <c r="G1576" s="834" t="s">
        <v>2446</v>
      </c>
      <c r="H1576" s="834">
        <v>1</v>
      </c>
      <c r="I1576" s="834">
        <v>0</v>
      </c>
      <c r="J1576" s="834">
        <v>0</v>
      </c>
      <c r="K1576" s="835">
        <v>0</v>
      </c>
      <c r="L1576" s="835">
        <v>0</v>
      </c>
      <c r="M1576" s="834">
        <v>0</v>
      </c>
      <c r="N1576" s="834">
        <v>0</v>
      </c>
      <c r="O1576" s="836" t="e">
        <v>#DIV/0!</v>
      </c>
      <c r="P1576" s="820">
        <f>Tabla1[[#This Row],[Ejec Real Acumu]]-Tabla1[[#This Row],[Proyec Ejec Acumul]]</f>
        <v>0</v>
      </c>
      <c r="Q1576" s="820">
        <f>Tabla1[[#This Row],[Ejec Real Mes]]-Tabla1[[#This Row],[Program Entreg Mes]]</f>
        <v>0</v>
      </c>
    </row>
    <row r="1577" spans="1:17">
      <c r="A1577" s="834">
        <v>21</v>
      </c>
      <c r="B1577" s="834" t="s">
        <v>2459</v>
      </c>
      <c r="C1577" s="834" t="s">
        <v>2460</v>
      </c>
      <c r="D1577" s="834" t="s">
        <v>76</v>
      </c>
      <c r="E1577" s="834" t="s">
        <v>1077</v>
      </c>
      <c r="F1577" s="834">
        <v>4</v>
      </c>
      <c r="G1577" s="834" t="s">
        <v>2446</v>
      </c>
      <c r="H1577" s="834">
        <v>2</v>
      </c>
      <c r="I1577" s="834">
        <v>0</v>
      </c>
      <c r="J1577" s="834">
        <v>0</v>
      </c>
      <c r="K1577" s="835">
        <v>0</v>
      </c>
      <c r="L1577" s="835">
        <v>0</v>
      </c>
      <c r="M1577" s="834">
        <v>0</v>
      </c>
      <c r="N1577" s="834">
        <v>0</v>
      </c>
      <c r="O1577" s="836" t="e">
        <v>#DIV/0!</v>
      </c>
      <c r="P1577" s="820">
        <f>Tabla1[[#This Row],[Ejec Real Acumu]]-Tabla1[[#This Row],[Proyec Ejec Acumul]]</f>
        <v>0</v>
      </c>
      <c r="Q1577" s="820">
        <f>Tabla1[[#This Row],[Ejec Real Mes]]-Tabla1[[#This Row],[Program Entreg Mes]]</f>
        <v>0</v>
      </c>
    </row>
    <row r="1578" spans="1:17">
      <c r="A1578" s="834">
        <v>22</v>
      </c>
      <c r="B1578" s="834" t="s">
        <v>2459</v>
      </c>
      <c r="C1578" s="834" t="s">
        <v>2460</v>
      </c>
      <c r="D1578" s="834" t="s">
        <v>76</v>
      </c>
      <c r="E1578" s="834" t="s">
        <v>2519</v>
      </c>
      <c r="F1578" s="834">
        <v>4</v>
      </c>
      <c r="G1578" s="834" t="s">
        <v>2446</v>
      </c>
      <c r="H1578" s="834">
        <v>1</v>
      </c>
      <c r="I1578" s="834">
        <v>0</v>
      </c>
      <c r="J1578" s="834">
        <v>0</v>
      </c>
      <c r="K1578" s="835">
        <v>0</v>
      </c>
      <c r="L1578" s="835">
        <v>0</v>
      </c>
      <c r="M1578" s="834">
        <v>0</v>
      </c>
      <c r="N1578" s="834">
        <v>0</v>
      </c>
      <c r="O1578" s="836" t="e">
        <v>#DIV/0!</v>
      </c>
      <c r="P1578" s="820">
        <f>Tabla1[[#This Row],[Ejec Real Acumu]]-Tabla1[[#This Row],[Proyec Ejec Acumul]]</f>
        <v>0</v>
      </c>
      <c r="Q1578" s="820">
        <f>Tabla1[[#This Row],[Ejec Real Mes]]-Tabla1[[#This Row],[Program Entreg Mes]]</f>
        <v>0</v>
      </c>
    </row>
    <row r="1579" spans="1:17">
      <c r="A1579" s="834">
        <v>23</v>
      </c>
      <c r="B1579" s="834" t="s">
        <v>2459</v>
      </c>
      <c r="C1579" s="834" t="s">
        <v>2460</v>
      </c>
      <c r="D1579" s="834" t="s">
        <v>688</v>
      </c>
      <c r="E1579" s="834" t="s">
        <v>2520</v>
      </c>
      <c r="F1579" s="834">
        <v>4</v>
      </c>
      <c r="G1579" s="834" t="s">
        <v>2446</v>
      </c>
      <c r="H1579" s="834">
        <v>4</v>
      </c>
      <c r="I1579" s="834">
        <v>0</v>
      </c>
      <c r="J1579" s="834">
        <v>0</v>
      </c>
      <c r="K1579" s="835">
        <v>0</v>
      </c>
      <c r="L1579" s="835">
        <v>0</v>
      </c>
      <c r="M1579" s="834">
        <v>0</v>
      </c>
      <c r="N1579" s="834">
        <v>0</v>
      </c>
      <c r="O1579" s="836" t="e">
        <v>#DIV/0!</v>
      </c>
      <c r="P1579" s="820">
        <f>Tabla1[[#This Row],[Ejec Real Acumu]]-Tabla1[[#This Row],[Proyec Ejec Acumul]]</f>
        <v>0</v>
      </c>
      <c r="Q1579" s="820">
        <f>Tabla1[[#This Row],[Ejec Real Mes]]-Tabla1[[#This Row],[Program Entreg Mes]]</f>
        <v>0</v>
      </c>
    </row>
    <row r="1580" spans="1:17">
      <c r="A1580" s="834">
        <v>24</v>
      </c>
      <c r="B1580" s="834" t="s">
        <v>2459</v>
      </c>
      <c r="C1580" s="834" t="s">
        <v>2460</v>
      </c>
      <c r="D1580" s="834" t="s">
        <v>76</v>
      </c>
      <c r="E1580" s="834" t="s">
        <v>2521</v>
      </c>
      <c r="F1580" s="834">
        <v>4</v>
      </c>
      <c r="G1580" s="834" t="s">
        <v>2446</v>
      </c>
      <c r="H1580" s="834">
        <v>10</v>
      </c>
      <c r="I1580" s="834">
        <v>0</v>
      </c>
      <c r="J1580" s="834">
        <v>0</v>
      </c>
      <c r="K1580" s="835">
        <v>0</v>
      </c>
      <c r="L1580" s="835">
        <v>0</v>
      </c>
      <c r="M1580" s="834">
        <v>0</v>
      </c>
      <c r="N1580" s="834">
        <v>0</v>
      </c>
      <c r="O1580" s="836" t="e">
        <v>#DIV/0!</v>
      </c>
      <c r="P1580" s="820">
        <f>Tabla1[[#This Row],[Ejec Real Acumu]]-Tabla1[[#This Row],[Proyec Ejec Acumul]]</f>
        <v>0</v>
      </c>
      <c r="Q1580" s="820">
        <f>Tabla1[[#This Row],[Ejec Real Mes]]-Tabla1[[#This Row],[Program Entreg Mes]]</f>
        <v>0</v>
      </c>
    </row>
    <row r="1581" spans="1:17">
      <c r="A1581" s="834">
        <v>25</v>
      </c>
      <c r="B1581" s="834" t="s">
        <v>2459</v>
      </c>
      <c r="C1581" s="834" t="s">
        <v>2460</v>
      </c>
      <c r="D1581" s="834" t="s">
        <v>76</v>
      </c>
      <c r="E1581" s="834" t="s">
        <v>2522</v>
      </c>
      <c r="F1581" s="834">
        <v>4</v>
      </c>
      <c r="G1581" s="834" t="s">
        <v>2446</v>
      </c>
      <c r="H1581" s="834">
        <v>4</v>
      </c>
      <c r="I1581" s="834">
        <v>1</v>
      </c>
      <c r="J1581" s="834">
        <v>0</v>
      </c>
      <c r="K1581" s="835">
        <v>0.25</v>
      </c>
      <c r="L1581" s="835">
        <v>0</v>
      </c>
      <c r="M1581" s="834">
        <v>1</v>
      </c>
      <c r="N1581" s="834">
        <v>0</v>
      </c>
      <c r="O1581" s="836">
        <v>0</v>
      </c>
      <c r="P1581" s="820">
        <f>Tabla1[[#This Row],[Ejec Real Acumu]]-Tabla1[[#This Row],[Proyec Ejec Acumul]]</f>
        <v>-1</v>
      </c>
      <c r="Q1581" s="820">
        <f>Tabla1[[#This Row],[Ejec Real Mes]]-Tabla1[[#This Row],[Program Entreg Mes]]</f>
        <v>-1</v>
      </c>
    </row>
    <row r="1582" spans="1:17">
      <c r="A1582" s="834">
        <v>26</v>
      </c>
      <c r="B1582" s="834" t="s">
        <v>2459</v>
      </c>
      <c r="C1582" s="834" t="s">
        <v>2460</v>
      </c>
      <c r="D1582" s="834" t="s">
        <v>76</v>
      </c>
      <c r="E1582" s="834" t="s">
        <v>2523</v>
      </c>
      <c r="F1582" s="834">
        <v>4</v>
      </c>
      <c r="G1582" s="834" t="s">
        <v>2446</v>
      </c>
      <c r="H1582" s="834">
        <v>4</v>
      </c>
      <c r="I1582" s="834">
        <v>1</v>
      </c>
      <c r="J1582" s="834">
        <v>1</v>
      </c>
      <c r="K1582" s="835">
        <v>0.25</v>
      </c>
      <c r="L1582" s="835">
        <v>0.25</v>
      </c>
      <c r="M1582" s="834">
        <v>1</v>
      </c>
      <c r="N1582" s="834">
        <v>1</v>
      </c>
      <c r="O1582" s="836">
        <v>1</v>
      </c>
      <c r="P1582" s="820">
        <f>Tabla1[[#This Row],[Ejec Real Acumu]]-Tabla1[[#This Row],[Proyec Ejec Acumul]]</f>
        <v>0</v>
      </c>
      <c r="Q1582" s="820">
        <f>Tabla1[[#This Row],[Ejec Real Mes]]-Tabla1[[#This Row],[Program Entreg Mes]]</f>
        <v>0</v>
      </c>
    </row>
    <row r="1583" spans="1:17">
      <c r="A1583" s="834">
        <v>27</v>
      </c>
      <c r="B1583" s="834" t="s">
        <v>2459</v>
      </c>
      <c r="C1583" s="834" t="s">
        <v>2460</v>
      </c>
      <c r="D1583" s="834" t="s">
        <v>76</v>
      </c>
      <c r="E1583" s="834" t="s">
        <v>2524</v>
      </c>
      <c r="F1583" s="834">
        <v>4</v>
      </c>
      <c r="G1583" s="834" t="s">
        <v>2446</v>
      </c>
      <c r="H1583" s="834">
        <v>3</v>
      </c>
      <c r="I1583" s="834">
        <v>0</v>
      </c>
      <c r="J1583" s="834">
        <v>0</v>
      </c>
      <c r="K1583" s="835">
        <v>0</v>
      </c>
      <c r="L1583" s="835">
        <v>0</v>
      </c>
      <c r="M1583" s="834">
        <v>0</v>
      </c>
      <c r="N1583" s="834">
        <v>0</v>
      </c>
      <c r="O1583" s="836" t="e">
        <v>#DIV/0!</v>
      </c>
      <c r="P1583" s="820">
        <f>Tabla1[[#This Row],[Ejec Real Acumu]]-Tabla1[[#This Row],[Proyec Ejec Acumul]]</f>
        <v>0</v>
      </c>
      <c r="Q1583" s="820">
        <f>Tabla1[[#This Row],[Ejec Real Mes]]-Tabla1[[#This Row],[Program Entreg Mes]]</f>
        <v>0</v>
      </c>
    </row>
    <row r="1584" spans="1:17">
      <c r="A1584" s="834">
        <v>28</v>
      </c>
      <c r="B1584" s="834" t="s">
        <v>2459</v>
      </c>
      <c r="C1584" s="834" t="s">
        <v>2460</v>
      </c>
      <c r="D1584" s="834" t="s">
        <v>76</v>
      </c>
      <c r="E1584" s="834" t="s">
        <v>2525</v>
      </c>
      <c r="F1584" s="834">
        <v>4</v>
      </c>
      <c r="G1584" s="834" t="s">
        <v>2446</v>
      </c>
      <c r="H1584" s="837">
        <v>1</v>
      </c>
      <c r="I1584" s="834">
        <v>0.25</v>
      </c>
      <c r="J1584" s="834">
        <v>0.25</v>
      </c>
      <c r="K1584" s="835">
        <v>0.25</v>
      </c>
      <c r="L1584" s="835">
        <v>0.25</v>
      </c>
      <c r="M1584" s="834">
        <v>0.25</v>
      </c>
      <c r="N1584" s="834">
        <v>0.25</v>
      </c>
      <c r="O1584" s="836">
        <v>1</v>
      </c>
      <c r="P1584" s="820">
        <f>Tabla1[[#This Row],[Ejec Real Acumu]]-Tabla1[[#This Row],[Proyec Ejec Acumul]]</f>
        <v>0</v>
      </c>
      <c r="Q1584" s="820">
        <f>Tabla1[[#This Row],[Ejec Real Mes]]-Tabla1[[#This Row],[Program Entreg Mes]]</f>
        <v>0</v>
      </c>
    </row>
    <row r="1585" spans="1:17">
      <c r="A1585" s="834">
        <v>29</v>
      </c>
      <c r="B1585" s="834" t="s">
        <v>2459</v>
      </c>
      <c r="C1585" s="834" t="s">
        <v>2460</v>
      </c>
      <c r="D1585" s="834" t="s">
        <v>764</v>
      </c>
      <c r="E1585" s="834" t="s">
        <v>2526</v>
      </c>
      <c r="F1585" s="834">
        <v>4</v>
      </c>
      <c r="G1585" s="834" t="s">
        <v>2446</v>
      </c>
      <c r="H1585" s="834">
        <v>1</v>
      </c>
      <c r="I1585" s="834">
        <v>0</v>
      </c>
      <c r="J1585" s="834">
        <v>0</v>
      </c>
      <c r="K1585" s="835">
        <v>0</v>
      </c>
      <c r="L1585" s="835">
        <v>0</v>
      </c>
      <c r="M1585" s="834">
        <v>0</v>
      </c>
      <c r="N1585" s="834">
        <v>0</v>
      </c>
      <c r="O1585" s="836" t="e">
        <v>#DIV/0!</v>
      </c>
      <c r="P1585" s="820">
        <f>Tabla1[[#This Row],[Ejec Real Acumu]]-Tabla1[[#This Row],[Proyec Ejec Acumul]]</f>
        <v>0</v>
      </c>
      <c r="Q1585" s="820">
        <f>Tabla1[[#This Row],[Ejec Real Mes]]-Tabla1[[#This Row],[Program Entreg Mes]]</f>
        <v>0</v>
      </c>
    </row>
    <row r="1586" spans="1:17">
      <c r="A1586" s="834">
        <v>30</v>
      </c>
      <c r="B1586" s="834" t="s">
        <v>2459</v>
      </c>
      <c r="C1586" s="834" t="s">
        <v>2460</v>
      </c>
      <c r="D1586" s="834" t="s">
        <v>93</v>
      </c>
      <c r="E1586" s="834" t="s">
        <v>2527</v>
      </c>
      <c r="F1586" s="834">
        <v>4</v>
      </c>
      <c r="G1586" s="834" t="s">
        <v>2446</v>
      </c>
      <c r="H1586" s="834">
        <v>1</v>
      </c>
      <c r="I1586" s="834">
        <v>0</v>
      </c>
      <c r="J1586" s="834">
        <v>0</v>
      </c>
      <c r="K1586" s="835">
        <v>0</v>
      </c>
      <c r="L1586" s="835">
        <v>0</v>
      </c>
      <c r="M1586" s="834">
        <v>0</v>
      </c>
      <c r="N1586" s="834">
        <v>0</v>
      </c>
      <c r="O1586" s="836" t="e">
        <v>#DIV/0!</v>
      </c>
      <c r="P1586" s="820">
        <f>Tabla1[[#This Row],[Ejec Real Acumu]]-Tabla1[[#This Row],[Proyec Ejec Acumul]]</f>
        <v>0</v>
      </c>
      <c r="Q1586" s="820">
        <f>Tabla1[[#This Row],[Ejec Real Mes]]-Tabla1[[#This Row],[Program Entreg Mes]]</f>
        <v>0</v>
      </c>
    </row>
    <row r="1587" spans="1:17">
      <c r="A1587" s="834">
        <v>31</v>
      </c>
      <c r="B1587" s="834" t="s">
        <v>2459</v>
      </c>
      <c r="C1587" s="834" t="s">
        <v>2460</v>
      </c>
      <c r="D1587" s="834" t="s">
        <v>764</v>
      </c>
      <c r="E1587" s="834" t="s">
        <v>2528</v>
      </c>
      <c r="F1587" s="834">
        <v>4</v>
      </c>
      <c r="G1587" s="834" t="s">
        <v>2446</v>
      </c>
      <c r="H1587" s="834">
        <v>1</v>
      </c>
      <c r="I1587" s="834">
        <v>0</v>
      </c>
      <c r="J1587" s="834">
        <v>0</v>
      </c>
      <c r="K1587" s="835">
        <v>0</v>
      </c>
      <c r="L1587" s="835">
        <v>0</v>
      </c>
      <c r="M1587" s="834">
        <v>0</v>
      </c>
      <c r="N1587" s="834">
        <v>0</v>
      </c>
      <c r="O1587" s="836" t="e">
        <v>#DIV/0!</v>
      </c>
      <c r="P1587" s="820">
        <f>Tabla1[[#This Row],[Ejec Real Acumu]]-Tabla1[[#This Row],[Proyec Ejec Acumul]]</f>
        <v>0</v>
      </c>
      <c r="Q1587" s="820">
        <f>Tabla1[[#This Row],[Ejec Real Mes]]-Tabla1[[#This Row],[Program Entreg Mes]]</f>
        <v>0</v>
      </c>
    </row>
    <row r="1588" spans="1:17">
      <c r="A1588" s="834">
        <v>32</v>
      </c>
      <c r="B1588" s="834" t="s">
        <v>2459</v>
      </c>
      <c r="C1588" s="834" t="s">
        <v>2460</v>
      </c>
      <c r="D1588" s="834" t="s">
        <v>76</v>
      </c>
      <c r="E1588" s="834" t="s">
        <v>2529</v>
      </c>
      <c r="F1588" s="834">
        <v>4</v>
      </c>
      <c r="G1588" s="834" t="s">
        <v>2446</v>
      </c>
      <c r="H1588" s="834">
        <v>1</v>
      </c>
      <c r="I1588" s="834">
        <v>0</v>
      </c>
      <c r="J1588" s="834">
        <v>0</v>
      </c>
      <c r="K1588" s="835">
        <v>0</v>
      </c>
      <c r="L1588" s="835">
        <v>0</v>
      </c>
      <c r="M1588" s="834">
        <v>0</v>
      </c>
      <c r="N1588" s="834">
        <v>0</v>
      </c>
      <c r="O1588" s="836" t="e">
        <v>#DIV/0!</v>
      </c>
      <c r="P1588" s="820">
        <f>Tabla1[[#This Row],[Ejec Real Acumu]]-Tabla1[[#This Row],[Proyec Ejec Acumul]]</f>
        <v>0</v>
      </c>
      <c r="Q1588" s="820">
        <f>Tabla1[[#This Row],[Ejec Real Mes]]-Tabla1[[#This Row],[Program Entreg Mes]]</f>
        <v>0</v>
      </c>
    </row>
    <row r="1589" spans="1:17">
      <c r="A1589" s="834">
        <v>33</v>
      </c>
      <c r="B1589" s="834" t="s">
        <v>2459</v>
      </c>
      <c r="C1589" s="834" t="s">
        <v>2460</v>
      </c>
      <c r="D1589" s="834" t="s">
        <v>76</v>
      </c>
      <c r="E1589" s="834" t="s">
        <v>2530</v>
      </c>
      <c r="F1589" s="834">
        <v>4</v>
      </c>
      <c r="G1589" s="834" t="s">
        <v>2446</v>
      </c>
      <c r="H1589" s="834">
        <v>4</v>
      </c>
      <c r="I1589" s="834">
        <v>1</v>
      </c>
      <c r="J1589" s="834">
        <v>1</v>
      </c>
      <c r="K1589" s="835">
        <v>0.25</v>
      </c>
      <c r="L1589" s="835">
        <v>0.25</v>
      </c>
      <c r="M1589" s="834">
        <v>1</v>
      </c>
      <c r="N1589" s="834">
        <v>1</v>
      </c>
      <c r="O1589" s="836">
        <v>1</v>
      </c>
      <c r="P1589" s="820">
        <f>Tabla1[[#This Row],[Ejec Real Acumu]]-Tabla1[[#This Row],[Proyec Ejec Acumul]]</f>
        <v>0</v>
      </c>
      <c r="Q1589" s="820">
        <f>Tabla1[[#This Row],[Ejec Real Mes]]-Tabla1[[#This Row],[Program Entreg Mes]]</f>
        <v>0</v>
      </c>
    </row>
    <row r="1590" spans="1:17">
      <c r="A1590" s="834">
        <v>34</v>
      </c>
      <c r="B1590" s="834" t="s">
        <v>2459</v>
      </c>
      <c r="C1590" s="834" t="s">
        <v>2460</v>
      </c>
      <c r="D1590" s="834" t="s">
        <v>764</v>
      </c>
      <c r="E1590" s="834" t="s">
        <v>2531</v>
      </c>
      <c r="F1590" s="834">
        <v>4</v>
      </c>
      <c r="G1590" s="834" t="s">
        <v>2446</v>
      </c>
      <c r="H1590" s="834">
        <v>1</v>
      </c>
      <c r="I1590" s="834">
        <v>0</v>
      </c>
      <c r="J1590" s="834">
        <v>0</v>
      </c>
      <c r="K1590" s="835">
        <v>0</v>
      </c>
      <c r="L1590" s="835">
        <v>0</v>
      </c>
      <c r="M1590" s="834">
        <v>0</v>
      </c>
      <c r="N1590" s="834">
        <v>0</v>
      </c>
      <c r="O1590" s="836" t="e">
        <v>#DIV/0!</v>
      </c>
      <c r="P1590" s="820">
        <f>Tabla1[[#This Row],[Ejec Real Acumu]]-Tabla1[[#This Row],[Proyec Ejec Acumul]]</f>
        <v>0</v>
      </c>
      <c r="Q1590" s="820">
        <f>Tabla1[[#This Row],[Ejec Real Mes]]-Tabla1[[#This Row],[Program Entreg Mes]]</f>
        <v>0</v>
      </c>
    </row>
    <row r="1591" spans="1:17">
      <c r="A1591" s="834">
        <v>35</v>
      </c>
      <c r="B1591" s="834" t="s">
        <v>2459</v>
      </c>
      <c r="C1591" s="834" t="s">
        <v>2460</v>
      </c>
      <c r="D1591" s="834" t="s">
        <v>2532</v>
      </c>
      <c r="E1591" s="834" t="s">
        <v>2533</v>
      </c>
      <c r="F1591" s="834">
        <v>4</v>
      </c>
      <c r="G1591" s="834" t="s">
        <v>2446</v>
      </c>
      <c r="H1591" s="834">
        <v>1</v>
      </c>
      <c r="I1591" s="834">
        <v>0</v>
      </c>
      <c r="J1591" s="834">
        <v>0</v>
      </c>
      <c r="K1591" s="835">
        <v>0</v>
      </c>
      <c r="L1591" s="835">
        <v>0</v>
      </c>
      <c r="M1591" s="834">
        <v>0</v>
      </c>
      <c r="N1591" s="834">
        <v>0</v>
      </c>
      <c r="O1591" s="836" t="e">
        <v>#DIV/0!</v>
      </c>
      <c r="P1591" s="820">
        <f>Tabla1[[#This Row],[Ejec Real Acumu]]-Tabla1[[#This Row],[Proyec Ejec Acumul]]</f>
        <v>0</v>
      </c>
      <c r="Q1591" s="820">
        <f>Tabla1[[#This Row],[Ejec Real Mes]]-Tabla1[[#This Row],[Program Entreg Mes]]</f>
        <v>0</v>
      </c>
    </row>
    <row r="1592" spans="1:17">
      <c r="A1592" s="834">
        <v>36</v>
      </c>
      <c r="B1592" s="834" t="s">
        <v>2459</v>
      </c>
      <c r="C1592" s="834" t="s">
        <v>2460</v>
      </c>
      <c r="D1592" s="834" t="s">
        <v>76</v>
      </c>
      <c r="E1592" s="834" t="s">
        <v>2534</v>
      </c>
      <c r="F1592" s="834">
        <v>4</v>
      </c>
      <c r="G1592" s="834" t="s">
        <v>2446</v>
      </c>
      <c r="H1592" s="834">
        <v>4</v>
      </c>
      <c r="I1592" s="834">
        <v>1</v>
      </c>
      <c r="J1592" s="834">
        <v>1</v>
      </c>
      <c r="K1592" s="835">
        <v>0.25</v>
      </c>
      <c r="L1592" s="835">
        <v>0.25</v>
      </c>
      <c r="M1592" s="834">
        <v>1</v>
      </c>
      <c r="N1592" s="834">
        <v>1</v>
      </c>
      <c r="O1592" s="836">
        <v>1</v>
      </c>
      <c r="P1592" s="820">
        <f>Tabla1[[#This Row],[Ejec Real Acumu]]-Tabla1[[#This Row],[Proyec Ejec Acumul]]</f>
        <v>0</v>
      </c>
      <c r="Q1592" s="820">
        <f>Tabla1[[#This Row],[Ejec Real Mes]]-Tabla1[[#This Row],[Program Entreg Mes]]</f>
        <v>0</v>
      </c>
    </row>
    <row r="1593" spans="1:17">
      <c r="A1593" s="834">
        <v>37</v>
      </c>
      <c r="B1593" s="834" t="s">
        <v>2459</v>
      </c>
      <c r="C1593" s="834" t="s">
        <v>2460</v>
      </c>
      <c r="D1593" s="834" t="s">
        <v>764</v>
      </c>
      <c r="E1593" s="834" t="s">
        <v>2535</v>
      </c>
      <c r="F1593" s="834">
        <v>4</v>
      </c>
      <c r="G1593" s="834" t="s">
        <v>2446</v>
      </c>
      <c r="H1593" s="834">
        <v>1</v>
      </c>
      <c r="I1593" s="834">
        <v>0</v>
      </c>
      <c r="J1593" s="834">
        <v>0</v>
      </c>
      <c r="K1593" s="835">
        <v>0</v>
      </c>
      <c r="L1593" s="835">
        <v>0</v>
      </c>
      <c r="M1593" s="834">
        <v>0</v>
      </c>
      <c r="N1593" s="834">
        <v>0</v>
      </c>
      <c r="O1593" s="836" t="e">
        <v>#DIV/0!</v>
      </c>
      <c r="P1593" s="820">
        <f>Tabla1[[#This Row],[Ejec Real Acumu]]-Tabla1[[#This Row],[Proyec Ejec Acumul]]</f>
        <v>0</v>
      </c>
      <c r="Q1593" s="820">
        <f>Tabla1[[#This Row],[Ejec Real Mes]]-Tabla1[[#This Row],[Program Entreg Mes]]</f>
        <v>0</v>
      </c>
    </row>
    <row r="1594" spans="1:17">
      <c r="A1594" s="834">
        <v>38</v>
      </c>
      <c r="B1594" s="834" t="s">
        <v>2459</v>
      </c>
      <c r="C1594" s="834" t="s">
        <v>2460</v>
      </c>
      <c r="D1594" s="834" t="s">
        <v>76</v>
      </c>
      <c r="E1594" s="834" t="s">
        <v>2536</v>
      </c>
      <c r="F1594" s="834">
        <v>4</v>
      </c>
      <c r="G1594" s="834" t="s">
        <v>2446</v>
      </c>
      <c r="H1594" s="834">
        <v>1</v>
      </c>
      <c r="I1594" s="834">
        <v>0</v>
      </c>
      <c r="J1594" s="834">
        <v>0</v>
      </c>
      <c r="K1594" s="835">
        <v>0</v>
      </c>
      <c r="L1594" s="835">
        <v>0</v>
      </c>
      <c r="M1594" s="834">
        <v>0</v>
      </c>
      <c r="N1594" s="834">
        <v>0</v>
      </c>
      <c r="O1594" s="836" t="e">
        <v>#DIV/0!</v>
      </c>
      <c r="P1594" s="820">
        <f>Tabla1[[#This Row],[Ejec Real Acumu]]-Tabla1[[#This Row],[Proyec Ejec Acumul]]</f>
        <v>0</v>
      </c>
      <c r="Q1594" s="820">
        <f>Tabla1[[#This Row],[Ejec Real Mes]]-Tabla1[[#This Row],[Program Entreg Mes]]</f>
        <v>0</v>
      </c>
    </row>
    <row r="1595" spans="1:17">
      <c r="A1595" s="834">
        <v>1</v>
      </c>
      <c r="B1595" s="834" t="s">
        <v>2459</v>
      </c>
      <c r="C1595" s="834" t="s">
        <v>2460</v>
      </c>
      <c r="D1595" s="834" t="s">
        <v>93</v>
      </c>
      <c r="E1595" s="834" t="s">
        <v>2498</v>
      </c>
      <c r="F1595" s="834">
        <v>5</v>
      </c>
      <c r="G1595" s="834" t="s">
        <v>2447</v>
      </c>
      <c r="H1595" s="834">
        <v>1</v>
      </c>
      <c r="I1595" s="834">
        <v>0</v>
      </c>
      <c r="J1595" s="834">
        <v>0</v>
      </c>
      <c r="K1595" s="835">
        <v>0</v>
      </c>
      <c r="L1595" s="835">
        <v>0</v>
      </c>
      <c r="M1595" s="834">
        <v>0</v>
      </c>
      <c r="N1595" s="834">
        <v>0</v>
      </c>
      <c r="O1595" s="836" t="e">
        <v>#DIV/0!</v>
      </c>
      <c r="P1595" s="820">
        <f>Tabla1[[#This Row],[Ejec Real Acumu]]-Tabla1[[#This Row],[Proyec Ejec Acumul]]</f>
        <v>0</v>
      </c>
      <c r="Q1595" s="820">
        <f>Tabla1[[#This Row],[Ejec Real Mes]]-Tabla1[[#This Row],[Program Entreg Mes]]</f>
        <v>0</v>
      </c>
    </row>
    <row r="1596" spans="1:17">
      <c r="A1596" s="834">
        <v>2</v>
      </c>
      <c r="B1596" s="834" t="s">
        <v>2459</v>
      </c>
      <c r="C1596" s="834" t="s">
        <v>2460</v>
      </c>
      <c r="D1596" s="834" t="s">
        <v>63</v>
      </c>
      <c r="E1596" s="834" t="s">
        <v>2499</v>
      </c>
      <c r="F1596" s="834">
        <v>5</v>
      </c>
      <c r="G1596" s="834" t="s">
        <v>2447</v>
      </c>
      <c r="H1596" s="834">
        <v>1</v>
      </c>
      <c r="I1596" s="834">
        <v>0</v>
      </c>
      <c r="J1596" s="834">
        <v>0</v>
      </c>
      <c r="K1596" s="835">
        <v>0</v>
      </c>
      <c r="L1596" s="835">
        <v>0</v>
      </c>
      <c r="M1596" s="834">
        <v>0</v>
      </c>
      <c r="N1596" s="834">
        <v>0</v>
      </c>
      <c r="O1596" s="836" t="e">
        <v>#DIV/0!</v>
      </c>
      <c r="P1596" s="820">
        <f>Tabla1[[#This Row],[Ejec Real Acumu]]-Tabla1[[#This Row],[Proyec Ejec Acumul]]</f>
        <v>0</v>
      </c>
      <c r="Q1596" s="820">
        <f>Tabla1[[#This Row],[Ejec Real Mes]]-Tabla1[[#This Row],[Program Entreg Mes]]</f>
        <v>0</v>
      </c>
    </row>
    <row r="1597" spans="1:17">
      <c r="A1597" s="834">
        <v>3</v>
      </c>
      <c r="B1597" s="834" t="s">
        <v>2459</v>
      </c>
      <c r="C1597" s="834" t="s">
        <v>2460</v>
      </c>
      <c r="D1597" s="834" t="s">
        <v>93</v>
      </c>
      <c r="E1597" s="834" t="s">
        <v>2500</v>
      </c>
      <c r="F1597" s="834">
        <v>5</v>
      </c>
      <c r="G1597" s="834" t="s">
        <v>2447</v>
      </c>
      <c r="H1597" s="834">
        <v>1</v>
      </c>
      <c r="I1597" s="834">
        <v>0</v>
      </c>
      <c r="J1597" s="834">
        <v>0</v>
      </c>
      <c r="K1597" s="835">
        <v>0</v>
      </c>
      <c r="L1597" s="835">
        <v>0</v>
      </c>
      <c r="M1597" s="834">
        <v>0</v>
      </c>
      <c r="N1597" s="834">
        <v>0</v>
      </c>
      <c r="O1597" s="836" t="e">
        <v>#DIV/0!</v>
      </c>
      <c r="P1597" s="820">
        <f>Tabla1[[#This Row],[Ejec Real Acumu]]-Tabla1[[#This Row],[Proyec Ejec Acumul]]</f>
        <v>0</v>
      </c>
      <c r="Q1597" s="820">
        <f>Tabla1[[#This Row],[Ejec Real Mes]]-Tabla1[[#This Row],[Program Entreg Mes]]</f>
        <v>0</v>
      </c>
    </row>
    <row r="1598" spans="1:17">
      <c r="A1598" s="834">
        <v>4</v>
      </c>
      <c r="B1598" s="834" t="s">
        <v>2459</v>
      </c>
      <c r="C1598" s="834" t="s">
        <v>2460</v>
      </c>
      <c r="D1598" s="834" t="s">
        <v>93</v>
      </c>
      <c r="E1598" s="834" t="s">
        <v>2501</v>
      </c>
      <c r="F1598" s="834">
        <v>5</v>
      </c>
      <c r="G1598" s="834" t="s">
        <v>2447</v>
      </c>
      <c r="H1598" s="834">
        <v>1</v>
      </c>
      <c r="I1598" s="834">
        <v>1</v>
      </c>
      <c r="J1598" s="834">
        <v>1</v>
      </c>
      <c r="K1598" s="835">
        <v>1</v>
      </c>
      <c r="L1598" s="835">
        <v>1</v>
      </c>
      <c r="M1598" s="834">
        <v>0</v>
      </c>
      <c r="N1598" s="834">
        <v>0</v>
      </c>
      <c r="O1598" s="836" t="e">
        <v>#DIV/0!</v>
      </c>
      <c r="P1598" s="820">
        <f>Tabla1[[#This Row],[Ejec Real Acumu]]-Tabla1[[#This Row],[Proyec Ejec Acumul]]</f>
        <v>0</v>
      </c>
      <c r="Q1598" s="820">
        <f>Tabla1[[#This Row],[Ejec Real Mes]]-Tabla1[[#This Row],[Program Entreg Mes]]</f>
        <v>0</v>
      </c>
    </row>
    <row r="1599" spans="1:17">
      <c r="A1599" s="834">
        <v>5</v>
      </c>
      <c r="B1599" s="834" t="s">
        <v>2459</v>
      </c>
      <c r="C1599" s="834" t="s">
        <v>2460</v>
      </c>
      <c r="D1599" s="834" t="s">
        <v>93</v>
      </c>
      <c r="E1599" s="834" t="s">
        <v>2502</v>
      </c>
      <c r="F1599" s="834">
        <v>5</v>
      </c>
      <c r="G1599" s="834" t="s">
        <v>2447</v>
      </c>
      <c r="H1599" s="834">
        <v>1</v>
      </c>
      <c r="I1599" s="834">
        <v>1</v>
      </c>
      <c r="J1599" s="834">
        <v>1</v>
      </c>
      <c r="K1599" s="835">
        <v>1</v>
      </c>
      <c r="L1599" s="835">
        <v>1</v>
      </c>
      <c r="M1599" s="834">
        <v>0</v>
      </c>
      <c r="N1599" s="834">
        <v>0</v>
      </c>
      <c r="O1599" s="836" t="e">
        <v>#DIV/0!</v>
      </c>
      <c r="P1599" s="820">
        <f>Tabla1[[#This Row],[Ejec Real Acumu]]-Tabla1[[#This Row],[Proyec Ejec Acumul]]</f>
        <v>0</v>
      </c>
      <c r="Q1599" s="820">
        <f>Tabla1[[#This Row],[Ejec Real Mes]]-Tabla1[[#This Row],[Program Entreg Mes]]</f>
        <v>0</v>
      </c>
    </row>
    <row r="1600" spans="1:17">
      <c r="A1600" s="834">
        <v>6</v>
      </c>
      <c r="B1600" s="834" t="s">
        <v>2459</v>
      </c>
      <c r="C1600" s="834" t="s">
        <v>2460</v>
      </c>
      <c r="D1600" s="834" t="s">
        <v>93</v>
      </c>
      <c r="E1600" s="834" t="s">
        <v>2503</v>
      </c>
      <c r="F1600" s="834">
        <v>5</v>
      </c>
      <c r="G1600" s="834" t="s">
        <v>2447</v>
      </c>
      <c r="H1600" s="834">
        <v>1</v>
      </c>
      <c r="I1600" s="834">
        <v>1</v>
      </c>
      <c r="J1600" s="834">
        <v>1</v>
      </c>
      <c r="K1600" s="835">
        <v>1</v>
      </c>
      <c r="L1600" s="835">
        <v>1</v>
      </c>
      <c r="M1600" s="834">
        <v>0</v>
      </c>
      <c r="N1600" s="834">
        <v>0</v>
      </c>
      <c r="O1600" s="836" t="e">
        <v>#DIV/0!</v>
      </c>
      <c r="P1600" s="820">
        <f>Tabla1[[#This Row],[Ejec Real Acumu]]-Tabla1[[#This Row],[Proyec Ejec Acumul]]</f>
        <v>0</v>
      </c>
      <c r="Q1600" s="820">
        <f>Tabla1[[#This Row],[Ejec Real Mes]]-Tabla1[[#This Row],[Program Entreg Mes]]</f>
        <v>0</v>
      </c>
    </row>
    <row r="1601" spans="1:17">
      <c r="A1601" s="834">
        <v>7</v>
      </c>
      <c r="B1601" s="834" t="s">
        <v>2459</v>
      </c>
      <c r="C1601" s="834" t="s">
        <v>2460</v>
      </c>
      <c r="D1601" s="834" t="s">
        <v>93</v>
      </c>
      <c r="E1601" s="834" t="s">
        <v>2504</v>
      </c>
      <c r="F1601" s="834">
        <v>5</v>
      </c>
      <c r="G1601" s="834" t="s">
        <v>2447</v>
      </c>
      <c r="H1601" s="834">
        <v>1</v>
      </c>
      <c r="I1601" s="834">
        <v>1</v>
      </c>
      <c r="J1601" s="834">
        <v>1</v>
      </c>
      <c r="K1601" s="835">
        <v>1</v>
      </c>
      <c r="L1601" s="835">
        <v>1</v>
      </c>
      <c r="M1601" s="834">
        <v>0</v>
      </c>
      <c r="N1601" s="834">
        <v>0</v>
      </c>
      <c r="O1601" s="836" t="e">
        <v>#DIV/0!</v>
      </c>
      <c r="P1601" s="820">
        <f>Tabla1[[#This Row],[Ejec Real Acumu]]-Tabla1[[#This Row],[Proyec Ejec Acumul]]</f>
        <v>0</v>
      </c>
      <c r="Q1601" s="820">
        <f>Tabla1[[#This Row],[Ejec Real Mes]]-Tabla1[[#This Row],[Program Entreg Mes]]</f>
        <v>0</v>
      </c>
    </row>
    <row r="1602" spans="1:17">
      <c r="A1602" s="834">
        <v>8</v>
      </c>
      <c r="B1602" s="834" t="s">
        <v>2459</v>
      </c>
      <c r="C1602" s="834" t="s">
        <v>2460</v>
      </c>
      <c r="D1602" s="834" t="s">
        <v>93</v>
      </c>
      <c r="E1602" s="834" t="s">
        <v>2505</v>
      </c>
      <c r="F1602" s="834">
        <v>5</v>
      </c>
      <c r="G1602" s="834" t="s">
        <v>2447</v>
      </c>
      <c r="H1602" s="834">
        <v>2</v>
      </c>
      <c r="I1602" s="834">
        <v>0</v>
      </c>
      <c r="J1602" s="834">
        <v>0</v>
      </c>
      <c r="K1602" s="835">
        <v>0</v>
      </c>
      <c r="L1602" s="835">
        <v>0</v>
      </c>
      <c r="M1602" s="834">
        <v>0</v>
      </c>
      <c r="N1602" s="834">
        <v>0</v>
      </c>
      <c r="O1602" s="836" t="e">
        <v>#DIV/0!</v>
      </c>
      <c r="P1602" s="820">
        <f>Tabla1[[#This Row],[Ejec Real Acumu]]-Tabla1[[#This Row],[Proyec Ejec Acumul]]</f>
        <v>0</v>
      </c>
      <c r="Q1602" s="820">
        <f>Tabla1[[#This Row],[Ejec Real Mes]]-Tabla1[[#This Row],[Program Entreg Mes]]</f>
        <v>0</v>
      </c>
    </row>
    <row r="1603" spans="1:17">
      <c r="A1603" s="834">
        <v>9</v>
      </c>
      <c r="B1603" s="834" t="s">
        <v>2459</v>
      </c>
      <c r="C1603" s="834" t="s">
        <v>2460</v>
      </c>
      <c r="D1603" s="834" t="s">
        <v>93</v>
      </c>
      <c r="E1603" s="834" t="s">
        <v>2506</v>
      </c>
      <c r="F1603" s="834">
        <v>5</v>
      </c>
      <c r="G1603" s="834" t="s">
        <v>2447</v>
      </c>
      <c r="H1603" s="834">
        <v>3</v>
      </c>
      <c r="I1603" s="834">
        <v>1</v>
      </c>
      <c r="J1603" s="834">
        <v>1</v>
      </c>
      <c r="K1603" s="835">
        <v>0.33333333333333331</v>
      </c>
      <c r="L1603" s="835">
        <v>0.33333333333333331</v>
      </c>
      <c r="M1603" s="834">
        <v>1</v>
      </c>
      <c r="N1603" s="834">
        <v>1</v>
      </c>
      <c r="O1603" s="836">
        <v>1</v>
      </c>
      <c r="P1603" s="820">
        <f>Tabla1[[#This Row],[Ejec Real Acumu]]-Tabla1[[#This Row],[Proyec Ejec Acumul]]</f>
        <v>0</v>
      </c>
      <c r="Q1603" s="820">
        <f>Tabla1[[#This Row],[Ejec Real Mes]]-Tabla1[[#This Row],[Program Entreg Mes]]</f>
        <v>0</v>
      </c>
    </row>
    <row r="1604" spans="1:17">
      <c r="A1604" s="834">
        <v>10</v>
      </c>
      <c r="B1604" s="834" t="s">
        <v>2459</v>
      </c>
      <c r="C1604" s="834" t="s">
        <v>2460</v>
      </c>
      <c r="D1604" s="834" t="s">
        <v>2507</v>
      </c>
      <c r="E1604" s="834" t="s">
        <v>2508</v>
      </c>
      <c r="F1604" s="834">
        <v>5</v>
      </c>
      <c r="G1604" s="834" t="s">
        <v>2447</v>
      </c>
      <c r="H1604" s="834">
        <v>3</v>
      </c>
      <c r="I1604" s="834">
        <v>1</v>
      </c>
      <c r="J1604" s="834">
        <v>1</v>
      </c>
      <c r="K1604" s="835">
        <v>0.33333333333333331</v>
      </c>
      <c r="L1604" s="835">
        <v>0.33333333333333331</v>
      </c>
      <c r="M1604" s="834">
        <v>1</v>
      </c>
      <c r="N1604" s="834">
        <v>1</v>
      </c>
      <c r="O1604" s="836">
        <v>1</v>
      </c>
      <c r="P1604" s="820">
        <f>Tabla1[[#This Row],[Ejec Real Acumu]]-Tabla1[[#This Row],[Proyec Ejec Acumul]]</f>
        <v>0</v>
      </c>
      <c r="Q1604" s="820">
        <f>Tabla1[[#This Row],[Ejec Real Mes]]-Tabla1[[#This Row],[Program Entreg Mes]]</f>
        <v>0</v>
      </c>
    </row>
    <row r="1605" spans="1:17">
      <c r="A1605" s="834">
        <v>11</v>
      </c>
      <c r="B1605" s="834" t="s">
        <v>2459</v>
      </c>
      <c r="C1605" s="834" t="s">
        <v>2460</v>
      </c>
      <c r="D1605" s="834" t="s">
        <v>93</v>
      </c>
      <c r="E1605" s="834" t="s">
        <v>2509</v>
      </c>
      <c r="F1605" s="834">
        <v>5</v>
      </c>
      <c r="G1605" s="834" t="s">
        <v>2447</v>
      </c>
      <c r="H1605" s="834">
        <v>3</v>
      </c>
      <c r="I1605" s="834">
        <v>1</v>
      </c>
      <c r="J1605" s="834">
        <v>1</v>
      </c>
      <c r="K1605" s="835">
        <v>0.33333333333333331</v>
      </c>
      <c r="L1605" s="835">
        <v>0.33333333333333331</v>
      </c>
      <c r="M1605" s="834">
        <v>0</v>
      </c>
      <c r="N1605" s="834">
        <v>0</v>
      </c>
      <c r="O1605" s="836" t="e">
        <v>#DIV/0!</v>
      </c>
      <c r="P1605" s="820">
        <f>Tabla1[[#This Row],[Ejec Real Acumu]]-Tabla1[[#This Row],[Proyec Ejec Acumul]]</f>
        <v>0</v>
      </c>
      <c r="Q1605" s="820">
        <f>Tabla1[[#This Row],[Ejec Real Mes]]-Tabla1[[#This Row],[Program Entreg Mes]]</f>
        <v>0</v>
      </c>
    </row>
    <row r="1606" spans="1:17">
      <c r="A1606" s="834">
        <v>12</v>
      </c>
      <c r="B1606" s="834" t="s">
        <v>2459</v>
      </c>
      <c r="C1606" s="834" t="s">
        <v>2460</v>
      </c>
      <c r="D1606" s="834" t="s">
        <v>764</v>
      </c>
      <c r="E1606" s="834" t="s">
        <v>2510</v>
      </c>
      <c r="F1606" s="834">
        <v>5</v>
      </c>
      <c r="G1606" s="834" t="s">
        <v>2447</v>
      </c>
      <c r="H1606" s="837">
        <v>0.30000000000000004</v>
      </c>
      <c r="I1606" s="834">
        <v>0</v>
      </c>
      <c r="J1606" s="834">
        <v>0</v>
      </c>
      <c r="K1606" s="835">
        <v>0</v>
      </c>
      <c r="L1606" s="835">
        <v>0</v>
      </c>
      <c r="M1606" s="834">
        <v>0</v>
      </c>
      <c r="N1606" s="834">
        <v>0</v>
      </c>
      <c r="O1606" s="836" t="e">
        <v>#DIV/0!</v>
      </c>
      <c r="P1606" s="820">
        <f>Tabla1[[#This Row],[Ejec Real Acumu]]-Tabla1[[#This Row],[Proyec Ejec Acumul]]</f>
        <v>0</v>
      </c>
      <c r="Q1606" s="820">
        <f>Tabla1[[#This Row],[Ejec Real Mes]]-Tabla1[[#This Row],[Program Entreg Mes]]</f>
        <v>0</v>
      </c>
    </row>
    <row r="1607" spans="1:17">
      <c r="A1607" s="834">
        <v>13</v>
      </c>
      <c r="B1607" s="834" t="s">
        <v>2459</v>
      </c>
      <c r="C1607" s="834" t="s">
        <v>2460</v>
      </c>
      <c r="D1607" s="834" t="s">
        <v>764</v>
      </c>
      <c r="E1607" s="834" t="s">
        <v>2511</v>
      </c>
      <c r="F1607" s="834">
        <v>5</v>
      </c>
      <c r="G1607" s="834" t="s">
        <v>2447</v>
      </c>
      <c r="H1607" s="834">
        <v>5</v>
      </c>
      <c r="I1607" s="834">
        <v>1</v>
      </c>
      <c r="J1607" s="834">
        <v>0</v>
      </c>
      <c r="K1607" s="835">
        <v>0.2</v>
      </c>
      <c r="L1607" s="835">
        <v>0</v>
      </c>
      <c r="M1607" s="834">
        <v>0</v>
      </c>
      <c r="N1607" s="834">
        <v>0</v>
      </c>
      <c r="O1607" s="836" t="e">
        <v>#DIV/0!</v>
      </c>
      <c r="P1607" s="820">
        <f>Tabla1[[#This Row],[Ejec Real Acumu]]-Tabla1[[#This Row],[Proyec Ejec Acumul]]</f>
        <v>-1</v>
      </c>
      <c r="Q1607" s="820">
        <f>Tabla1[[#This Row],[Ejec Real Mes]]-Tabla1[[#This Row],[Program Entreg Mes]]</f>
        <v>0</v>
      </c>
    </row>
    <row r="1608" spans="1:17">
      <c r="A1608" s="834">
        <v>14</v>
      </c>
      <c r="B1608" s="834" t="s">
        <v>2459</v>
      </c>
      <c r="C1608" s="834" t="s">
        <v>2460</v>
      </c>
      <c r="D1608" s="834" t="s">
        <v>76</v>
      </c>
      <c r="E1608" s="834" t="s">
        <v>2512</v>
      </c>
      <c r="F1608" s="834">
        <v>5</v>
      </c>
      <c r="G1608" s="834" t="s">
        <v>2447</v>
      </c>
      <c r="H1608" s="834">
        <v>3</v>
      </c>
      <c r="I1608" s="834">
        <v>1</v>
      </c>
      <c r="J1608" s="834">
        <v>1</v>
      </c>
      <c r="K1608" s="835">
        <v>0.33333333333333331</v>
      </c>
      <c r="L1608" s="835">
        <v>0.33333333333333331</v>
      </c>
      <c r="M1608" s="834">
        <v>1</v>
      </c>
      <c r="N1608" s="834">
        <v>1</v>
      </c>
      <c r="O1608" s="836">
        <v>1</v>
      </c>
      <c r="P1608" s="820">
        <f>Tabla1[[#This Row],[Ejec Real Acumu]]-Tabla1[[#This Row],[Proyec Ejec Acumul]]</f>
        <v>0</v>
      </c>
      <c r="Q1608" s="820">
        <f>Tabla1[[#This Row],[Ejec Real Mes]]-Tabla1[[#This Row],[Program Entreg Mes]]</f>
        <v>0</v>
      </c>
    </row>
    <row r="1609" spans="1:17">
      <c r="A1609" s="834">
        <v>15</v>
      </c>
      <c r="B1609" s="834" t="s">
        <v>2459</v>
      </c>
      <c r="C1609" s="834" t="s">
        <v>2460</v>
      </c>
      <c r="D1609" s="834" t="s">
        <v>93</v>
      </c>
      <c r="E1609" s="834" t="s">
        <v>2513</v>
      </c>
      <c r="F1609" s="834">
        <v>5</v>
      </c>
      <c r="G1609" s="834" t="s">
        <v>2447</v>
      </c>
      <c r="H1609" s="834">
        <v>1</v>
      </c>
      <c r="I1609" s="834">
        <v>0</v>
      </c>
      <c r="J1609" s="834">
        <v>0</v>
      </c>
      <c r="K1609" s="835">
        <v>0</v>
      </c>
      <c r="L1609" s="835">
        <v>0</v>
      </c>
      <c r="M1609" s="834">
        <v>0</v>
      </c>
      <c r="N1609" s="834">
        <v>0</v>
      </c>
      <c r="O1609" s="836" t="e">
        <v>#DIV/0!</v>
      </c>
      <c r="P1609" s="820">
        <f>Tabla1[[#This Row],[Ejec Real Acumu]]-Tabla1[[#This Row],[Proyec Ejec Acumul]]</f>
        <v>0</v>
      </c>
      <c r="Q1609" s="820">
        <f>Tabla1[[#This Row],[Ejec Real Mes]]-Tabla1[[#This Row],[Program Entreg Mes]]</f>
        <v>0</v>
      </c>
    </row>
    <row r="1610" spans="1:17">
      <c r="A1610" s="834">
        <v>16</v>
      </c>
      <c r="B1610" s="834" t="s">
        <v>2459</v>
      </c>
      <c r="C1610" s="834" t="s">
        <v>2460</v>
      </c>
      <c r="D1610" s="834" t="s">
        <v>93</v>
      </c>
      <c r="E1610" s="834" t="s">
        <v>2514</v>
      </c>
      <c r="F1610" s="834">
        <v>5</v>
      </c>
      <c r="G1610" s="834" t="s">
        <v>2447</v>
      </c>
      <c r="H1610" s="834">
        <v>1</v>
      </c>
      <c r="I1610" s="834">
        <v>0</v>
      </c>
      <c r="J1610" s="834">
        <v>0</v>
      </c>
      <c r="K1610" s="835">
        <v>0</v>
      </c>
      <c r="L1610" s="835">
        <v>0</v>
      </c>
      <c r="M1610" s="834">
        <v>0</v>
      </c>
      <c r="N1610" s="834">
        <v>0</v>
      </c>
      <c r="O1610" s="836" t="e">
        <v>#DIV/0!</v>
      </c>
      <c r="P1610" s="820">
        <f>Tabla1[[#This Row],[Ejec Real Acumu]]-Tabla1[[#This Row],[Proyec Ejec Acumul]]</f>
        <v>0</v>
      </c>
      <c r="Q1610" s="820">
        <f>Tabla1[[#This Row],[Ejec Real Mes]]-Tabla1[[#This Row],[Program Entreg Mes]]</f>
        <v>0</v>
      </c>
    </row>
    <row r="1611" spans="1:17">
      <c r="A1611" s="834">
        <v>17</v>
      </c>
      <c r="B1611" s="834" t="s">
        <v>2459</v>
      </c>
      <c r="C1611" s="834" t="s">
        <v>2460</v>
      </c>
      <c r="D1611" s="834" t="s">
        <v>93</v>
      </c>
      <c r="E1611" s="834" t="s">
        <v>2515</v>
      </c>
      <c r="F1611" s="834">
        <v>5</v>
      </c>
      <c r="G1611" s="834" t="s">
        <v>2447</v>
      </c>
      <c r="H1611" s="834">
        <v>1</v>
      </c>
      <c r="I1611" s="834">
        <v>0</v>
      </c>
      <c r="J1611" s="834">
        <v>0</v>
      </c>
      <c r="K1611" s="835">
        <v>0</v>
      </c>
      <c r="L1611" s="835">
        <v>0</v>
      </c>
      <c r="M1611" s="834">
        <v>0</v>
      </c>
      <c r="N1611" s="834">
        <v>0</v>
      </c>
      <c r="O1611" s="836" t="e">
        <v>#DIV/0!</v>
      </c>
      <c r="P1611" s="820">
        <f>Tabla1[[#This Row],[Ejec Real Acumu]]-Tabla1[[#This Row],[Proyec Ejec Acumul]]</f>
        <v>0</v>
      </c>
      <c r="Q1611" s="820">
        <f>Tabla1[[#This Row],[Ejec Real Mes]]-Tabla1[[#This Row],[Program Entreg Mes]]</f>
        <v>0</v>
      </c>
    </row>
    <row r="1612" spans="1:17">
      <c r="A1612" s="834">
        <v>18</v>
      </c>
      <c r="B1612" s="834" t="s">
        <v>2459</v>
      </c>
      <c r="C1612" s="834" t="s">
        <v>2460</v>
      </c>
      <c r="D1612" s="834" t="s">
        <v>2507</v>
      </c>
      <c r="E1612" s="834" t="s">
        <v>2516</v>
      </c>
      <c r="F1612" s="834">
        <v>5</v>
      </c>
      <c r="G1612" s="834" t="s">
        <v>2447</v>
      </c>
      <c r="H1612" s="834">
        <v>1</v>
      </c>
      <c r="I1612" s="834">
        <v>0</v>
      </c>
      <c r="J1612" s="834">
        <v>0</v>
      </c>
      <c r="K1612" s="835">
        <v>0</v>
      </c>
      <c r="L1612" s="835">
        <v>0</v>
      </c>
      <c r="M1612" s="834">
        <v>0</v>
      </c>
      <c r="N1612" s="834">
        <v>0</v>
      </c>
      <c r="O1612" s="836" t="e">
        <v>#DIV/0!</v>
      </c>
      <c r="P1612" s="820">
        <f>Tabla1[[#This Row],[Ejec Real Acumu]]-Tabla1[[#This Row],[Proyec Ejec Acumul]]</f>
        <v>0</v>
      </c>
      <c r="Q1612" s="820">
        <f>Tabla1[[#This Row],[Ejec Real Mes]]-Tabla1[[#This Row],[Program Entreg Mes]]</f>
        <v>0</v>
      </c>
    </row>
    <row r="1613" spans="1:17">
      <c r="A1613" s="834">
        <v>19</v>
      </c>
      <c r="B1613" s="834" t="s">
        <v>2459</v>
      </c>
      <c r="C1613" s="834" t="s">
        <v>2460</v>
      </c>
      <c r="D1613" s="834" t="s">
        <v>76</v>
      </c>
      <c r="E1613" s="834" t="s">
        <v>2517</v>
      </c>
      <c r="F1613" s="834">
        <v>5</v>
      </c>
      <c r="G1613" s="834" t="s">
        <v>2447</v>
      </c>
      <c r="H1613" s="834">
        <v>1</v>
      </c>
      <c r="I1613" s="834">
        <v>1</v>
      </c>
      <c r="J1613" s="834">
        <v>1</v>
      </c>
      <c r="K1613" s="835">
        <v>1</v>
      </c>
      <c r="L1613" s="835">
        <v>1</v>
      </c>
      <c r="M1613" s="834">
        <v>0</v>
      </c>
      <c r="N1613" s="834">
        <v>0</v>
      </c>
      <c r="O1613" s="836" t="e">
        <v>#DIV/0!</v>
      </c>
      <c r="P1613" s="820">
        <f>Tabla1[[#This Row],[Ejec Real Acumu]]-Tabla1[[#This Row],[Proyec Ejec Acumul]]</f>
        <v>0</v>
      </c>
      <c r="Q1613" s="820">
        <f>Tabla1[[#This Row],[Ejec Real Mes]]-Tabla1[[#This Row],[Program Entreg Mes]]</f>
        <v>0</v>
      </c>
    </row>
    <row r="1614" spans="1:17">
      <c r="A1614" s="834">
        <v>20</v>
      </c>
      <c r="B1614" s="834" t="s">
        <v>2459</v>
      </c>
      <c r="C1614" s="834" t="s">
        <v>2460</v>
      </c>
      <c r="D1614" s="834" t="s">
        <v>76</v>
      </c>
      <c r="E1614" s="834" t="s">
        <v>2518</v>
      </c>
      <c r="F1614" s="834">
        <v>5</v>
      </c>
      <c r="G1614" s="834" t="s">
        <v>2447</v>
      </c>
      <c r="H1614" s="834">
        <v>1</v>
      </c>
      <c r="I1614" s="834">
        <v>0</v>
      </c>
      <c r="J1614" s="834">
        <v>0</v>
      </c>
      <c r="K1614" s="835">
        <v>0</v>
      </c>
      <c r="L1614" s="835">
        <v>0</v>
      </c>
      <c r="M1614" s="834">
        <v>0</v>
      </c>
      <c r="N1614" s="834">
        <v>0</v>
      </c>
      <c r="O1614" s="836" t="e">
        <v>#DIV/0!</v>
      </c>
      <c r="P1614" s="820">
        <f>Tabla1[[#This Row],[Ejec Real Acumu]]-Tabla1[[#This Row],[Proyec Ejec Acumul]]</f>
        <v>0</v>
      </c>
      <c r="Q1614" s="820">
        <f>Tabla1[[#This Row],[Ejec Real Mes]]-Tabla1[[#This Row],[Program Entreg Mes]]</f>
        <v>0</v>
      </c>
    </row>
    <row r="1615" spans="1:17">
      <c r="A1615" s="834">
        <v>21</v>
      </c>
      <c r="B1615" s="834" t="s">
        <v>2459</v>
      </c>
      <c r="C1615" s="834" t="s">
        <v>2460</v>
      </c>
      <c r="D1615" s="834" t="s">
        <v>76</v>
      </c>
      <c r="E1615" s="834" t="s">
        <v>1077</v>
      </c>
      <c r="F1615" s="834">
        <v>5</v>
      </c>
      <c r="G1615" s="834" t="s">
        <v>2447</v>
      </c>
      <c r="H1615" s="834">
        <v>2</v>
      </c>
      <c r="I1615" s="834">
        <v>0</v>
      </c>
      <c r="J1615" s="834">
        <v>0</v>
      </c>
      <c r="K1615" s="835">
        <v>0</v>
      </c>
      <c r="L1615" s="835">
        <v>0</v>
      </c>
      <c r="M1615" s="834">
        <v>0</v>
      </c>
      <c r="N1615" s="834">
        <v>0</v>
      </c>
      <c r="O1615" s="836" t="e">
        <v>#DIV/0!</v>
      </c>
      <c r="P1615" s="820">
        <f>Tabla1[[#This Row],[Ejec Real Acumu]]-Tabla1[[#This Row],[Proyec Ejec Acumul]]</f>
        <v>0</v>
      </c>
      <c r="Q1615" s="820">
        <f>Tabla1[[#This Row],[Ejec Real Mes]]-Tabla1[[#This Row],[Program Entreg Mes]]</f>
        <v>0</v>
      </c>
    </row>
    <row r="1616" spans="1:17">
      <c r="A1616" s="834">
        <v>22</v>
      </c>
      <c r="B1616" s="834" t="s">
        <v>2459</v>
      </c>
      <c r="C1616" s="834" t="s">
        <v>2460</v>
      </c>
      <c r="D1616" s="834" t="s">
        <v>76</v>
      </c>
      <c r="E1616" s="834" t="s">
        <v>2519</v>
      </c>
      <c r="F1616" s="834">
        <v>5</v>
      </c>
      <c r="G1616" s="834" t="s">
        <v>2447</v>
      </c>
      <c r="H1616" s="834">
        <v>1</v>
      </c>
      <c r="I1616" s="834">
        <v>0</v>
      </c>
      <c r="J1616" s="834">
        <v>0</v>
      </c>
      <c r="K1616" s="835">
        <v>0</v>
      </c>
      <c r="L1616" s="835">
        <v>0</v>
      </c>
      <c r="M1616" s="834">
        <v>0</v>
      </c>
      <c r="N1616" s="834">
        <v>0</v>
      </c>
      <c r="O1616" s="836" t="e">
        <v>#DIV/0!</v>
      </c>
      <c r="P1616" s="820">
        <f>Tabla1[[#This Row],[Ejec Real Acumu]]-Tabla1[[#This Row],[Proyec Ejec Acumul]]</f>
        <v>0</v>
      </c>
      <c r="Q1616" s="820">
        <f>Tabla1[[#This Row],[Ejec Real Mes]]-Tabla1[[#This Row],[Program Entreg Mes]]</f>
        <v>0</v>
      </c>
    </row>
    <row r="1617" spans="1:17">
      <c r="A1617" s="834">
        <v>23</v>
      </c>
      <c r="B1617" s="834" t="s">
        <v>2459</v>
      </c>
      <c r="C1617" s="834" t="s">
        <v>2460</v>
      </c>
      <c r="D1617" s="834" t="s">
        <v>688</v>
      </c>
      <c r="E1617" s="834" t="s">
        <v>2520</v>
      </c>
      <c r="F1617" s="834">
        <v>5</v>
      </c>
      <c r="G1617" s="834" t="s">
        <v>2447</v>
      </c>
      <c r="H1617" s="834">
        <v>4</v>
      </c>
      <c r="I1617" s="834">
        <v>0</v>
      </c>
      <c r="J1617" s="834">
        <v>0</v>
      </c>
      <c r="K1617" s="835">
        <v>0</v>
      </c>
      <c r="L1617" s="835">
        <v>0</v>
      </c>
      <c r="M1617" s="834">
        <v>0</v>
      </c>
      <c r="N1617" s="834">
        <v>0</v>
      </c>
      <c r="O1617" s="836" t="e">
        <v>#DIV/0!</v>
      </c>
      <c r="P1617" s="820">
        <f>Tabla1[[#This Row],[Ejec Real Acumu]]-Tabla1[[#This Row],[Proyec Ejec Acumul]]</f>
        <v>0</v>
      </c>
      <c r="Q1617" s="820">
        <f>Tabla1[[#This Row],[Ejec Real Mes]]-Tabla1[[#This Row],[Program Entreg Mes]]</f>
        <v>0</v>
      </c>
    </row>
    <row r="1618" spans="1:17">
      <c r="A1618" s="834">
        <v>24</v>
      </c>
      <c r="B1618" s="834" t="s">
        <v>2459</v>
      </c>
      <c r="C1618" s="834" t="s">
        <v>2460</v>
      </c>
      <c r="D1618" s="834" t="s">
        <v>76</v>
      </c>
      <c r="E1618" s="834" t="s">
        <v>2521</v>
      </c>
      <c r="F1618" s="834">
        <v>5</v>
      </c>
      <c r="G1618" s="834" t="s">
        <v>2447</v>
      </c>
      <c r="H1618" s="834">
        <v>10</v>
      </c>
      <c r="I1618" s="834">
        <v>0</v>
      </c>
      <c r="J1618" s="834">
        <v>0</v>
      </c>
      <c r="K1618" s="835">
        <v>0</v>
      </c>
      <c r="L1618" s="835">
        <v>0</v>
      </c>
      <c r="M1618" s="834">
        <v>0</v>
      </c>
      <c r="N1618" s="834">
        <v>0</v>
      </c>
      <c r="O1618" s="836" t="e">
        <v>#DIV/0!</v>
      </c>
      <c r="P1618" s="820">
        <f>Tabla1[[#This Row],[Ejec Real Acumu]]-Tabla1[[#This Row],[Proyec Ejec Acumul]]</f>
        <v>0</v>
      </c>
      <c r="Q1618" s="820">
        <f>Tabla1[[#This Row],[Ejec Real Mes]]-Tabla1[[#This Row],[Program Entreg Mes]]</f>
        <v>0</v>
      </c>
    </row>
    <row r="1619" spans="1:17">
      <c r="A1619" s="834">
        <v>25</v>
      </c>
      <c r="B1619" s="834" t="s">
        <v>2459</v>
      </c>
      <c r="C1619" s="834" t="s">
        <v>2460</v>
      </c>
      <c r="D1619" s="834" t="s">
        <v>76</v>
      </c>
      <c r="E1619" s="834" t="s">
        <v>2522</v>
      </c>
      <c r="F1619" s="834">
        <v>5</v>
      </c>
      <c r="G1619" s="834" t="s">
        <v>2447</v>
      </c>
      <c r="H1619" s="834">
        <v>4</v>
      </c>
      <c r="I1619" s="834">
        <v>1</v>
      </c>
      <c r="J1619" s="834">
        <v>0</v>
      </c>
      <c r="K1619" s="835">
        <v>0.25</v>
      </c>
      <c r="L1619" s="835">
        <v>0</v>
      </c>
      <c r="M1619" s="834">
        <v>0</v>
      </c>
      <c r="N1619" s="834">
        <v>0</v>
      </c>
      <c r="O1619" s="836" t="e">
        <v>#DIV/0!</v>
      </c>
      <c r="P1619" s="820">
        <f>Tabla1[[#This Row],[Ejec Real Acumu]]-Tabla1[[#This Row],[Proyec Ejec Acumul]]</f>
        <v>-1</v>
      </c>
      <c r="Q1619" s="820">
        <f>Tabla1[[#This Row],[Ejec Real Mes]]-Tabla1[[#This Row],[Program Entreg Mes]]</f>
        <v>0</v>
      </c>
    </row>
    <row r="1620" spans="1:17">
      <c r="A1620" s="834">
        <v>26</v>
      </c>
      <c r="B1620" s="834" t="s">
        <v>2459</v>
      </c>
      <c r="C1620" s="834" t="s">
        <v>2460</v>
      </c>
      <c r="D1620" s="834" t="s">
        <v>76</v>
      </c>
      <c r="E1620" s="834" t="s">
        <v>2523</v>
      </c>
      <c r="F1620" s="834">
        <v>5</v>
      </c>
      <c r="G1620" s="834" t="s">
        <v>2447</v>
      </c>
      <c r="H1620" s="834">
        <v>4</v>
      </c>
      <c r="I1620" s="834">
        <v>1</v>
      </c>
      <c r="J1620" s="834">
        <v>1</v>
      </c>
      <c r="K1620" s="835">
        <v>0.25</v>
      </c>
      <c r="L1620" s="835">
        <v>0.25</v>
      </c>
      <c r="M1620" s="834">
        <v>0</v>
      </c>
      <c r="N1620" s="834">
        <v>0</v>
      </c>
      <c r="O1620" s="836" t="e">
        <v>#DIV/0!</v>
      </c>
      <c r="P1620" s="820">
        <f>Tabla1[[#This Row],[Ejec Real Acumu]]-Tabla1[[#This Row],[Proyec Ejec Acumul]]</f>
        <v>0</v>
      </c>
      <c r="Q1620" s="820">
        <f>Tabla1[[#This Row],[Ejec Real Mes]]-Tabla1[[#This Row],[Program Entreg Mes]]</f>
        <v>0</v>
      </c>
    </row>
    <row r="1621" spans="1:17">
      <c r="A1621" s="834">
        <v>27</v>
      </c>
      <c r="B1621" s="834" t="s">
        <v>2459</v>
      </c>
      <c r="C1621" s="834" t="s">
        <v>2460</v>
      </c>
      <c r="D1621" s="834" t="s">
        <v>76</v>
      </c>
      <c r="E1621" s="834" t="s">
        <v>2524</v>
      </c>
      <c r="F1621" s="834">
        <v>5</v>
      </c>
      <c r="G1621" s="834" t="s">
        <v>2447</v>
      </c>
      <c r="H1621" s="834">
        <v>3</v>
      </c>
      <c r="I1621" s="834">
        <v>1</v>
      </c>
      <c r="J1621" s="834">
        <v>1</v>
      </c>
      <c r="K1621" s="835">
        <v>0.33333333333333331</v>
      </c>
      <c r="L1621" s="835">
        <v>0.33333333333333331</v>
      </c>
      <c r="M1621" s="834">
        <v>1</v>
      </c>
      <c r="N1621" s="834">
        <v>1</v>
      </c>
      <c r="O1621" s="836">
        <v>1</v>
      </c>
      <c r="P1621" s="820">
        <f>Tabla1[[#This Row],[Ejec Real Acumu]]-Tabla1[[#This Row],[Proyec Ejec Acumul]]</f>
        <v>0</v>
      </c>
      <c r="Q1621" s="820">
        <f>Tabla1[[#This Row],[Ejec Real Mes]]-Tabla1[[#This Row],[Program Entreg Mes]]</f>
        <v>0</v>
      </c>
    </row>
    <row r="1622" spans="1:17">
      <c r="A1622" s="834">
        <v>28</v>
      </c>
      <c r="B1622" s="834" t="s">
        <v>2459</v>
      </c>
      <c r="C1622" s="834" t="s">
        <v>2460</v>
      </c>
      <c r="D1622" s="834" t="s">
        <v>76</v>
      </c>
      <c r="E1622" s="834" t="s">
        <v>2525</v>
      </c>
      <c r="F1622" s="834">
        <v>5</v>
      </c>
      <c r="G1622" s="834" t="s">
        <v>2447</v>
      </c>
      <c r="H1622" s="837">
        <v>1</v>
      </c>
      <c r="I1622" s="834">
        <v>0.25</v>
      </c>
      <c r="J1622" s="834">
        <v>0.25</v>
      </c>
      <c r="K1622" s="835">
        <v>0.25</v>
      </c>
      <c r="L1622" s="835">
        <v>0.25</v>
      </c>
      <c r="M1622" s="834">
        <v>0</v>
      </c>
      <c r="N1622" s="834">
        <v>0</v>
      </c>
      <c r="O1622" s="836" t="e">
        <v>#DIV/0!</v>
      </c>
      <c r="P1622" s="820">
        <f>Tabla1[[#This Row],[Ejec Real Acumu]]-Tabla1[[#This Row],[Proyec Ejec Acumul]]</f>
        <v>0</v>
      </c>
      <c r="Q1622" s="820">
        <f>Tabla1[[#This Row],[Ejec Real Mes]]-Tabla1[[#This Row],[Program Entreg Mes]]</f>
        <v>0</v>
      </c>
    </row>
    <row r="1623" spans="1:17">
      <c r="A1623" s="834">
        <v>29</v>
      </c>
      <c r="B1623" s="834" t="s">
        <v>2459</v>
      </c>
      <c r="C1623" s="834" t="s">
        <v>2460</v>
      </c>
      <c r="D1623" s="834" t="s">
        <v>764</v>
      </c>
      <c r="E1623" s="834" t="s">
        <v>2526</v>
      </c>
      <c r="F1623" s="834">
        <v>5</v>
      </c>
      <c r="G1623" s="834" t="s">
        <v>2447</v>
      </c>
      <c r="H1623" s="834">
        <v>1</v>
      </c>
      <c r="I1623" s="834">
        <v>0</v>
      </c>
      <c r="J1623" s="834">
        <v>0</v>
      </c>
      <c r="K1623" s="835">
        <v>0</v>
      </c>
      <c r="L1623" s="835">
        <v>0</v>
      </c>
      <c r="M1623" s="834">
        <v>0</v>
      </c>
      <c r="N1623" s="834">
        <v>0</v>
      </c>
      <c r="O1623" s="836" t="e">
        <v>#DIV/0!</v>
      </c>
      <c r="P1623" s="820">
        <f>Tabla1[[#This Row],[Ejec Real Acumu]]-Tabla1[[#This Row],[Proyec Ejec Acumul]]</f>
        <v>0</v>
      </c>
      <c r="Q1623" s="820">
        <f>Tabla1[[#This Row],[Ejec Real Mes]]-Tabla1[[#This Row],[Program Entreg Mes]]</f>
        <v>0</v>
      </c>
    </row>
    <row r="1624" spans="1:17">
      <c r="A1624" s="834">
        <v>30</v>
      </c>
      <c r="B1624" s="834" t="s">
        <v>2459</v>
      </c>
      <c r="C1624" s="834" t="s">
        <v>2460</v>
      </c>
      <c r="D1624" s="834" t="s">
        <v>93</v>
      </c>
      <c r="E1624" s="834" t="s">
        <v>2527</v>
      </c>
      <c r="F1624" s="834">
        <v>5</v>
      </c>
      <c r="G1624" s="834" t="s">
        <v>2447</v>
      </c>
      <c r="H1624" s="834">
        <v>1</v>
      </c>
      <c r="I1624" s="834">
        <v>0</v>
      </c>
      <c r="J1624" s="834">
        <v>0</v>
      </c>
      <c r="K1624" s="835">
        <v>0</v>
      </c>
      <c r="L1624" s="835">
        <v>0</v>
      </c>
      <c r="M1624" s="834">
        <v>0</v>
      </c>
      <c r="N1624" s="834">
        <v>0</v>
      </c>
      <c r="O1624" s="836" t="e">
        <v>#DIV/0!</v>
      </c>
      <c r="P1624" s="820">
        <f>Tabla1[[#This Row],[Ejec Real Acumu]]-Tabla1[[#This Row],[Proyec Ejec Acumul]]</f>
        <v>0</v>
      </c>
      <c r="Q1624" s="820">
        <f>Tabla1[[#This Row],[Ejec Real Mes]]-Tabla1[[#This Row],[Program Entreg Mes]]</f>
        <v>0</v>
      </c>
    </row>
    <row r="1625" spans="1:17">
      <c r="A1625" s="834">
        <v>31</v>
      </c>
      <c r="B1625" s="834" t="s">
        <v>2459</v>
      </c>
      <c r="C1625" s="834" t="s">
        <v>2460</v>
      </c>
      <c r="D1625" s="834" t="s">
        <v>764</v>
      </c>
      <c r="E1625" s="834" t="s">
        <v>2528</v>
      </c>
      <c r="F1625" s="834">
        <v>5</v>
      </c>
      <c r="G1625" s="834" t="s">
        <v>2447</v>
      </c>
      <c r="H1625" s="834">
        <v>1</v>
      </c>
      <c r="I1625" s="834">
        <v>0</v>
      </c>
      <c r="J1625" s="834">
        <v>0</v>
      </c>
      <c r="K1625" s="835">
        <v>0</v>
      </c>
      <c r="L1625" s="835">
        <v>0</v>
      </c>
      <c r="M1625" s="834">
        <v>0</v>
      </c>
      <c r="N1625" s="834">
        <v>0</v>
      </c>
      <c r="O1625" s="836" t="e">
        <v>#DIV/0!</v>
      </c>
      <c r="P1625" s="820">
        <f>Tabla1[[#This Row],[Ejec Real Acumu]]-Tabla1[[#This Row],[Proyec Ejec Acumul]]</f>
        <v>0</v>
      </c>
      <c r="Q1625" s="820">
        <f>Tabla1[[#This Row],[Ejec Real Mes]]-Tabla1[[#This Row],[Program Entreg Mes]]</f>
        <v>0</v>
      </c>
    </row>
    <row r="1626" spans="1:17">
      <c r="A1626" s="834">
        <v>32</v>
      </c>
      <c r="B1626" s="834" t="s">
        <v>2459</v>
      </c>
      <c r="C1626" s="834" t="s">
        <v>2460</v>
      </c>
      <c r="D1626" s="834" t="s">
        <v>76</v>
      </c>
      <c r="E1626" s="834" t="s">
        <v>2529</v>
      </c>
      <c r="F1626" s="834">
        <v>5</v>
      </c>
      <c r="G1626" s="834" t="s">
        <v>2447</v>
      </c>
      <c r="H1626" s="834">
        <v>1</v>
      </c>
      <c r="I1626" s="834">
        <v>0</v>
      </c>
      <c r="J1626" s="834">
        <v>1</v>
      </c>
      <c r="K1626" s="835">
        <v>0</v>
      </c>
      <c r="L1626" s="835">
        <v>1</v>
      </c>
      <c r="M1626" s="834">
        <v>0</v>
      </c>
      <c r="N1626" s="834">
        <v>1</v>
      </c>
      <c r="O1626" s="836" t="e">
        <v>#DIV/0!</v>
      </c>
      <c r="P1626" s="820">
        <f>Tabla1[[#This Row],[Ejec Real Acumu]]-Tabla1[[#This Row],[Proyec Ejec Acumul]]</f>
        <v>1</v>
      </c>
      <c r="Q1626" s="820">
        <f>Tabla1[[#This Row],[Ejec Real Mes]]-Tabla1[[#This Row],[Program Entreg Mes]]</f>
        <v>1</v>
      </c>
    </row>
    <row r="1627" spans="1:17">
      <c r="A1627" s="834">
        <v>33</v>
      </c>
      <c r="B1627" s="834" t="s">
        <v>2459</v>
      </c>
      <c r="C1627" s="834" t="s">
        <v>2460</v>
      </c>
      <c r="D1627" s="834" t="s">
        <v>76</v>
      </c>
      <c r="E1627" s="834" t="s">
        <v>2530</v>
      </c>
      <c r="F1627" s="834">
        <v>5</v>
      </c>
      <c r="G1627" s="834" t="s">
        <v>2447</v>
      </c>
      <c r="H1627" s="834">
        <v>4</v>
      </c>
      <c r="I1627" s="834">
        <v>1</v>
      </c>
      <c r="J1627" s="834">
        <v>1</v>
      </c>
      <c r="K1627" s="835">
        <v>0.25</v>
      </c>
      <c r="L1627" s="835">
        <v>0.25</v>
      </c>
      <c r="M1627" s="834">
        <v>0</v>
      </c>
      <c r="N1627" s="834">
        <v>0</v>
      </c>
      <c r="O1627" s="836" t="e">
        <v>#DIV/0!</v>
      </c>
      <c r="P1627" s="820">
        <f>Tabla1[[#This Row],[Ejec Real Acumu]]-Tabla1[[#This Row],[Proyec Ejec Acumul]]</f>
        <v>0</v>
      </c>
      <c r="Q1627" s="820">
        <f>Tabla1[[#This Row],[Ejec Real Mes]]-Tabla1[[#This Row],[Program Entreg Mes]]</f>
        <v>0</v>
      </c>
    </row>
    <row r="1628" spans="1:17">
      <c r="A1628" s="834">
        <v>34</v>
      </c>
      <c r="B1628" s="834" t="s">
        <v>2459</v>
      </c>
      <c r="C1628" s="834" t="s">
        <v>2460</v>
      </c>
      <c r="D1628" s="834" t="s">
        <v>764</v>
      </c>
      <c r="E1628" s="834" t="s">
        <v>2531</v>
      </c>
      <c r="F1628" s="834">
        <v>5</v>
      </c>
      <c r="G1628" s="834" t="s">
        <v>2447</v>
      </c>
      <c r="H1628" s="834">
        <v>1</v>
      </c>
      <c r="I1628" s="834">
        <v>0</v>
      </c>
      <c r="J1628" s="834">
        <v>0</v>
      </c>
      <c r="K1628" s="835">
        <v>0</v>
      </c>
      <c r="L1628" s="835">
        <v>0</v>
      </c>
      <c r="M1628" s="834">
        <v>0</v>
      </c>
      <c r="N1628" s="834">
        <v>0</v>
      </c>
      <c r="O1628" s="836" t="e">
        <v>#DIV/0!</v>
      </c>
      <c r="P1628" s="820">
        <f>Tabla1[[#This Row],[Ejec Real Acumu]]-Tabla1[[#This Row],[Proyec Ejec Acumul]]</f>
        <v>0</v>
      </c>
      <c r="Q1628" s="820">
        <f>Tabla1[[#This Row],[Ejec Real Mes]]-Tabla1[[#This Row],[Program Entreg Mes]]</f>
        <v>0</v>
      </c>
    </row>
    <row r="1629" spans="1:17">
      <c r="A1629" s="834">
        <v>35</v>
      </c>
      <c r="B1629" s="834" t="s">
        <v>2459</v>
      </c>
      <c r="C1629" s="834" t="s">
        <v>2460</v>
      </c>
      <c r="D1629" s="834" t="s">
        <v>2532</v>
      </c>
      <c r="E1629" s="834" t="s">
        <v>2533</v>
      </c>
      <c r="F1629" s="834">
        <v>5</v>
      </c>
      <c r="G1629" s="834" t="s">
        <v>2447</v>
      </c>
      <c r="H1629" s="834">
        <v>1</v>
      </c>
      <c r="I1629" s="834">
        <v>0</v>
      </c>
      <c r="J1629" s="834">
        <v>0</v>
      </c>
      <c r="K1629" s="835">
        <v>0</v>
      </c>
      <c r="L1629" s="835">
        <v>0</v>
      </c>
      <c r="M1629" s="834">
        <v>0</v>
      </c>
      <c r="N1629" s="834">
        <v>0</v>
      </c>
      <c r="O1629" s="836" t="e">
        <v>#DIV/0!</v>
      </c>
      <c r="P1629" s="820">
        <f>Tabla1[[#This Row],[Ejec Real Acumu]]-Tabla1[[#This Row],[Proyec Ejec Acumul]]</f>
        <v>0</v>
      </c>
      <c r="Q1629" s="820">
        <f>Tabla1[[#This Row],[Ejec Real Mes]]-Tabla1[[#This Row],[Program Entreg Mes]]</f>
        <v>0</v>
      </c>
    </row>
    <row r="1630" spans="1:17">
      <c r="A1630" s="834">
        <v>36</v>
      </c>
      <c r="B1630" s="834" t="s">
        <v>2459</v>
      </c>
      <c r="C1630" s="834" t="s">
        <v>2460</v>
      </c>
      <c r="D1630" s="834" t="s">
        <v>76</v>
      </c>
      <c r="E1630" s="834" t="s">
        <v>2534</v>
      </c>
      <c r="F1630" s="834">
        <v>5</v>
      </c>
      <c r="G1630" s="834" t="s">
        <v>2447</v>
      </c>
      <c r="H1630" s="834">
        <v>4</v>
      </c>
      <c r="I1630" s="834">
        <v>1</v>
      </c>
      <c r="J1630" s="834">
        <v>1</v>
      </c>
      <c r="K1630" s="835">
        <v>0.25</v>
      </c>
      <c r="L1630" s="835">
        <v>0.25</v>
      </c>
      <c r="M1630" s="834">
        <v>0</v>
      </c>
      <c r="N1630" s="834">
        <v>0</v>
      </c>
      <c r="O1630" s="836" t="e">
        <v>#DIV/0!</v>
      </c>
      <c r="P1630" s="820">
        <f>Tabla1[[#This Row],[Ejec Real Acumu]]-Tabla1[[#This Row],[Proyec Ejec Acumul]]</f>
        <v>0</v>
      </c>
      <c r="Q1630" s="820">
        <f>Tabla1[[#This Row],[Ejec Real Mes]]-Tabla1[[#This Row],[Program Entreg Mes]]</f>
        <v>0</v>
      </c>
    </row>
    <row r="1631" spans="1:17">
      <c r="A1631" s="834">
        <v>37</v>
      </c>
      <c r="B1631" s="834" t="s">
        <v>2459</v>
      </c>
      <c r="C1631" s="834" t="s">
        <v>2460</v>
      </c>
      <c r="D1631" s="834" t="s">
        <v>764</v>
      </c>
      <c r="E1631" s="834" t="s">
        <v>2535</v>
      </c>
      <c r="F1631" s="834">
        <v>5</v>
      </c>
      <c r="G1631" s="834" t="s">
        <v>2447</v>
      </c>
      <c r="H1631" s="834">
        <v>1</v>
      </c>
      <c r="I1631" s="834">
        <v>0</v>
      </c>
      <c r="J1631" s="834">
        <v>0</v>
      </c>
      <c r="K1631" s="835">
        <v>0</v>
      </c>
      <c r="L1631" s="835">
        <v>0</v>
      </c>
      <c r="M1631" s="834">
        <v>0</v>
      </c>
      <c r="N1631" s="834">
        <v>0</v>
      </c>
      <c r="O1631" s="836" t="e">
        <v>#DIV/0!</v>
      </c>
      <c r="P1631" s="820">
        <f>Tabla1[[#This Row],[Ejec Real Acumu]]-Tabla1[[#This Row],[Proyec Ejec Acumul]]</f>
        <v>0</v>
      </c>
      <c r="Q1631" s="820">
        <f>Tabla1[[#This Row],[Ejec Real Mes]]-Tabla1[[#This Row],[Program Entreg Mes]]</f>
        <v>0</v>
      </c>
    </row>
    <row r="1632" spans="1:17">
      <c r="A1632" s="834">
        <v>38</v>
      </c>
      <c r="B1632" s="834" t="s">
        <v>2459</v>
      </c>
      <c r="C1632" s="834" t="s">
        <v>2460</v>
      </c>
      <c r="D1632" s="834" t="s">
        <v>76</v>
      </c>
      <c r="E1632" s="834" t="s">
        <v>2536</v>
      </c>
      <c r="F1632" s="834">
        <v>5</v>
      </c>
      <c r="G1632" s="834" t="s">
        <v>2447</v>
      </c>
      <c r="H1632" s="834">
        <v>1</v>
      </c>
      <c r="I1632" s="834">
        <v>0</v>
      </c>
      <c r="J1632" s="834">
        <v>0</v>
      </c>
      <c r="K1632" s="835">
        <v>0</v>
      </c>
      <c r="L1632" s="835">
        <v>0</v>
      </c>
      <c r="M1632" s="834">
        <v>0</v>
      </c>
      <c r="N1632" s="834">
        <v>0</v>
      </c>
      <c r="O1632" s="836" t="e">
        <v>#DIV/0!</v>
      </c>
      <c r="P1632" s="820">
        <f>Tabla1[[#This Row],[Ejec Real Acumu]]-Tabla1[[#This Row],[Proyec Ejec Acumul]]</f>
        <v>0</v>
      </c>
      <c r="Q1632" s="820">
        <f>Tabla1[[#This Row],[Ejec Real Mes]]-Tabla1[[#This Row],[Program Entreg Mes]]</f>
        <v>0</v>
      </c>
    </row>
    <row r="1633" spans="1:17">
      <c r="A1633" s="834">
        <v>1</v>
      </c>
      <c r="B1633" s="834" t="s">
        <v>2459</v>
      </c>
      <c r="C1633" s="834" t="s">
        <v>2460</v>
      </c>
      <c r="D1633" s="834" t="s">
        <v>93</v>
      </c>
      <c r="E1633" s="834" t="s">
        <v>2498</v>
      </c>
      <c r="F1633" s="834">
        <v>6</v>
      </c>
      <c r="G1633" s="834" t="s">
        <v>2448</v>
      </c>
      <c r="H1633" s="834">
        <v>1</v>
      </c>
      <c r="I1633" s="834">
        <v>0</v>
      </c>
      <c r="J1633" s="834">
        <v>0</v>
      </c>
      <c r="K1633" s="835">
        <v>0</v>
      </c>
      <c r="L1633" s="835">
        <v>0</v>
      </c>
      <c r="M1633" s="834">
        <v>0</v>
      </c>
      <c r="N1633" s="834">
        <v>0</v>
      </c>
      <c r="O1633" s="836" t="e">
        <v>#DIV/0!</v>
      </c>
      <c r="P1633" s="820">
        <f>Tabla1[[#This Row],[Ejec Real Acumu]]-Tabla1[[#This Row],[Proyec Ejec Acumul]]</f>
        <v>0</v>
      </c>
      <c r="Q1633" s="820">
        <f>Tabla1[[#This Row],[Ejec Real Mes]]-Tabla1[[#This Row],[Program Entreg Mes]]</f>
        <v>0</v>
      </c>
    </row>
    <row r="1634" spans="1:17">
      <c r="A1634" s="834">
        <v>2</v>
      </c>
      <c r="B1634" s="834" t="s">
        <v>2459</v>
      </c>
      <c r="C1634" s="834" t="s">
        <v>2460</v>
      </c>
      <c r="D1634" s="834" t="s">
        <v>63</v>
      </c>
      <c r="E1634" s="834" t="s">
        <v>2499</v>
      </c>
      <c r="F1634" s="834">
        <v>6</v>
      </c>
      <c r="G1634" s="834" t="s">
        <v>2448</v>
      </c>
      <c r="H1634" s="834">
        <v>1</v>
      </c>
      <c r="I1634" s="834">
        <v>0</v>
      </c>
      <c r="J1634" s="834">
        <v>0</v>
      </c>
      <c r="K1634" s="835">
        <v>0</v>
      </c>
      <c r="L1634" s="835">
        <v>0</v>
      </c>
      <c r="M1634" s="834">
        <v>0</v>
      </c>
      <c r="N1634" s="834">
        <v>0</v>
      </c>
      <c r="O1634" s="836" t="e">
        <v>#DIV/0!</v>
      </c>
      <c r="P1634" s="820">
        <f>Tabla1[[#This Row],[Ejec Real Acumu]]-Tabla1[[#This Row],[Proyec Ejec Acumul]]</f>
        <v>0</v>
      </c>
      <c r="Q1634" s="820">
        <f>Tabla1[[#This Row],[Ejec Real Mes]]-Tabla1[[#This Row],[Program Entreg Mes]]</f>
        <v>0</v>
      </c>
    </row>
    <row r="1635" spans="1:17">
      <c r="A1635" s="834">
        <v>3</v>
      </c>
      <c r="B1635" s="834" t="s">
        <v>2459</v>
      </c>
      <c r="C1635" s="834" t="s">
        <v>2460</v>
      </c>
      <c r="D1635" s="834" t="s">
        <v>93</v>
      </c>
      <c r="E1635" s="834" t="s">
        <v>2500</v>
      </c>
      <c r="F1635" s="834">
        <v>6</v>
      </c>
      <c r="G1635" s="834" t="s">
        <v>2448</v>
      </c>
      <c r="H1635" s="834">
        <v>1</v>
      </c>
      <c r="I1635" s="834">
        <v>0</v>
      </c>
      <c r="J1635" s="834">
        <v>0</v>
      </c>
      <c r="K1635" s="835">
        <v>0</v>
      </c>
      <c r="L1635" s="835">
        <v>0</v>
      </c>
      <c r="M1635" s="834">
        <v>0</v>
      </c>
      <c r="N1635" s="834">
        <v>0</v>
      </c>
      <c r="O1635" s="836" t="e">
        <v>#DIV/0!</v>
      </c>
      <c r="P1635" s="820">
        <f>Tabla1[[#This Row],[Ejec Real Acumu]]-Tabla1[[#This Row],[Proyec Ejec Acumul]]</f>
        <v>0</v>
      </c>
      <c r="Q1635" s="820">
        <f>Tabla1[[#This Row],[Ejec Real Mes]]-Tabla1[[#This Row],[Program Entreg Mes]]</f>
        <v>0</v>
      </c>
    </row>
    <row r="1636" spans="1:17">
      <c r="A1636" s="834">
        <v>4</v>
      </c>
      <c r="B1636" s="834" t="s">
        <v>2459</v>
      </c>
      <c r="C1636" s="834" t="s">
        <v>2460</v>
      </c>
      <c r="D1636" s="834" t="s">
        <v>93</v>
      </c>
      <c r="E1636" s="834" t="s">
        <v>2501</v>
      </c>
      <c r="F1636" s="834">
        <v>6</v>
      </c>
      <c r="G1636" s="834" t="s">
        <v>2448</v>
      </c>
      <c r="H1636" s="834">
        <v>1</v>
      </c>
      <c r="I1636" s="834">
        <v>1</v>
      </c>
      <c r="J1636" s="834">
        <v>1</v>
      </c>
      <c r="K1636" s="835">
        <v>1</v>
      </c>
      <c r="L1636" s="835">
        <v>1</v>
      </c>
      <c r="M1636" s="834">
        <v>0</v>
      </c>
      <c r="N1636" s="834">
        <v>0</v>
      </c>
      <c r="O1636" s="836" t="e">
        <v>#DIV/0!</v>
      </c>
      <c r="P1636" s="820">
        <f>Tabla1[[#This Row],[Ejec Real Acumu]]-Tabla1[[#This Row],[Proyec Ejec Acumul]]</f>
        <v>0</v>
      </c>
      <c r="Q1636" s="820">
        <f>Tabla1[[#This Row],[Ejec Real Mes]]-Tabla1[[#This Row],[Program Entreg Mes]]</f>
        <v>0</v>
      </c>
    </row>
    <row r="1637" spans="1:17">
      <c r="A1637" s="834">
        <v>5</v>
      </c>
      <c r="B1637" s="834" t="s">
        <v>2459</v>
      </c>
      <c r="C1637" s="834" t="s">
        <v>2460</v>
      </c>
      <c r="D1637" s="834" t="s">
        <v>93</v>
      </c>
      <c r="E1637" s="834" t="s">
        <v>2502</v>
      </c>
      <c r="F1637" s="834">
        <v>6</v>
      </c>
      <c r="G1637" s="834" t="s">
        <v>2448</v>
      </c>
      <c r="H1637" s="834">
        <v>1</v>
      </c>
      <c r="I1637" s="834">
        <v>1</v>
      </c>
      <c r="J1637" s="834">
        <v>1</v>
      </c>
      <c r="K1637" s="835">
        <v>1</v>
      </c>
      <c r="L1637" s="835">
        <v>1</v>
      </c>
      <c r="M1637" s="834">
        <v>0</v>
      </c>
      <c r="N1637" s="834">
        <v>0</v>
      </c>
      <c r="O1637" s="836" t="e">
        <v>#DIV/0!</v>
      </c>
      <c r="P1637" s="820">
        <f>Tabla1[[#This Row],[Ejec Real Acumu]]-Tabla1[[#This Row],[Proyec Ejec Acumul]]</f>
        <v>0</v>
      </c>
      <c r="Q1637" s="820">
        <f>Tabla1[[#This Row],[Ejec Real Mes]]-Tabla1[[#This Row],[Program Entreg Mes]]</f>
        <v>0</v>
      </c>
    </row>
    <row r="1638" spans="1:17">
      <c r="A1638" s="834">
        <v>6</v>
      </c>
      <c r="B1638" s="834" t="s">
        <v>2459</v>
      </c>
      <c r="C1638" s="834" t="s">
        <v>2460</v>
      </c>
      <c r="D1638" s="834" t="s">
        <v>93</v>
      </c>
      <c r="E1638" s="834" t="s">
        <v>2503</v>
      </c>
      <c r="F1638" s="834">
        <v>6</v>
      </c>
      <c r="G1638" s="834" t="s">
        <v>2448</v>
      </c>
      <c r="H1638" s="834">
        <v>1</v>
      </c>
      <c r="I1638" s="834">
        <v>1</v>
      </c>
      <c r="J1638" s="834">
        <v>1</v>
      </c>
      <c r="K1638" s="835">
        <v>1</v>
      </c>
      <c r="L1638" s="835">
        <v>1</v>
      </c>
      <c r="M1638" s="834">
        <v>0</v>
      </c>
      <c r="N1638" s="834">
        <v>0</v>
      </c>
      <c r="O1638" s="836" t="e">
        <v>#DIV/0!</v>
      </c>
      <c r="P1638" s="820">
        <f>Tabla1[[#This Row],[Ejec Real Acumu]]-Tabla1[[#This Row],[Proyec Ejec Acumul]]</f>
        <v>0</v>
      </c>
      <c r="Q1638" s="820">
        <f>Tabla1[[#This Row],[Ejec Real Mes]]-Tabla1[[#This Row],[Program Entreg Mes]]</f>
        <v>0</v>
      </c>
    </row>
    <row r="1639" spans="1:17">
      <c r="A1639" s="834">
        <v>7</v>
      </c>
      <c r="B1639" s="834" t="s">
        <v>2459</v>
      </c>
      <c r="C1639" s="834" t="s">
        <v>2460</v>
      </c>
      <c r="D1639" s="834" t="s">
        <v>93</v>
      </c>
      <c r="E1639" s="834" t="s">
        <v>2504</v>
      </c>
      <c r="F1639" s="834">
        <v>6</v>
      </c>
      <c r="G1639" s="834" t="s">
        <v>2448</v>
      </c>
      <c r="H1639" s="834">
        <v>1</v>
      </c>
      <c r="I1639" s="834">
        <v>1</v>
      </c>
      <c r="J1639" s="834">
        <v>1</v>
      </c>
      <c r="K1639" s="835">
        <v>1</v>
      </c>
      <c r="L1639" s="835">
        <v>1</v>
      </c>
      <c r="M1639" s="834">
        <v>0</v>
      </c>
      <c r="N1639" s="834">
        <v>0</v>
      </c>
      <c r="O1639" s="836" t="e">
        <v>#DIV/0!</v>
      </c>
      <c r="P1639" s="820">
        <f>Tabla1[[#This Row],[Ejec Real Acumu]]-Tabla1[[#This Row],[Proyec Ejec Acumul]]</f>
        <v>0</v>
      </c>
      <c r="Q1639" s="820">
        <f>Tabla1[[#This Row],[Ejec Real Mes]]-Tabla1[[#This Row],[Program Entreg Mes]]</f>
        <v>0</v>
      </c>
    </row>
    <row r="1640" spans="1:17">
      <c r="A1640" s="834">
        <v>8</v>
      </c>
      <c r="B1640" s="834" t="s">
        <v>2459</v>
      </c>
      <c r="C1640" s="834" t="s">
        <v>2460</v>
      </c>
      <c r="D1640" s="834" t="s">
        <v>93</v>
      </c>
      <c r="E1640" s="834" t="s">
        <v>2505</v>
      </c>
      <c r="F1640" s="834">
        <v>6</v>
      </c>
      <c r="G1640" s="834" t="s">
        <v>2448</v>
      </c>
      <c r="H1640" s="834">
        <v>2</v>
      </c>
      <c r="I1640" s="834">
        <v>1</v>
      </c>
      <c r="J1640" s="834">
        <v>1</v>
      </c>
      <c r="K1640" s="835">
        <v>0.5</v>
      </c>
      <c r="L1640" s="835">
        <v>0.5</v>
      </c>
      <c r="M1640" s="834">
        <v>1</v>
      </c>
      <c r="N1640" s="834">
        <v>1</v>
      </c>
      <c r="O1640" s="836">
        <v>1</v>
      </c>
      <c r="P1640" s="820">
        <f>Tabla1[[#This Row],[Ejec Real Acumu]]-Tabla1[[#This Row],[Proyec Ejec Acumul]]</f>
        <v>0</v>
      </c>
      <c r="Q1640" s="820">
        <f>Tabla1[[#This Row],[Ejec Real Mes]]-Tabla1[[#This Row],[Program Entreg Mes]]</f>
        <v>0</v>
      </c>
    </row>
    <row r="1641" spans="1:17">
      <c r="A1641" s="834">
        <v>9</v>
      </c>
      <c r="B1641" s="834" t="s">
        <v>2459</v>
      </c>
      <c r="C1641" s="834" t="s">
        <v>2460</v>
      </c>
      <c r="D1641" s="834" t="s">
        <v>93</v>
      </c>
      <c r="E1641" s="834" t="s">
        <v>2506</v>
      </c>
      <c r="F1641" s="834">
        <v>6</v>
      </c>
      <c r="G1641" s="834" t="s">
        <v>2448</v>
      </c>
      <c r="H1641" s="834">
        <v>3</v>
      </c>
      <c r="I1641" s="834">
        <v>1</v>
      </c>
      <c r="J1641" s="834">
        <v>1</v>
      </c>
      <c r="K1641" s="835">
        <v>0.33333333333333331</v>
      </c>
      <c r="L1641" s="835">
        <v>0.33333333333333331</v>
      </c>
      <c r="M1641" s="834">
        <v>0</v>
      </c>
      <c r="N1641" s="834">
        <v>0</v>
      </c>
      <c r="O1641" s="836" t="e">
        <v>#DIV/0!</v>
      </c>
      <c r="P1641" s="820">
        <f>Tabla1[[#This Row],[Ejec Real Acumu]]-Tabla1[[#This Row],[Proyec Ejec Acumul]]</f>
        <v>0</v>
      </c>
      <c r="Q1641" s="820">
        <f>Tabla1[[#This Row],[Ejec Real Mes]]-Tabla1[[#This Row],[Program Entreg Mes]]</f>
        <v>0</v>
      </c>
    </row>
    <row r="1642" spans="1:17">
      <c r="A1642" s="834">
        <v>10</v>
      </c>
      <c r="B1642" s="834" t="s">
        <v>2459</v>
      </c>
      <c r="C1642" s="834" t="s">
        <v>2460</v>
      </c>
      <c r="D1642" s="834" t="s">
        <v>2507</v>
      </c>
      <c r="E1642" s="834" t="s">
        <v>2508</v>
      </c>
      <c r="F1642" s="834">
        <v>6</v>
      </c>
      <c r="G1642" s="834" t="s">
        <v>2448</v>
      </c>
      <c r="H1642" s="834">
        <v>3</v>
      </c>
      <c r="I1642" s="834">
        <v>1</v>
      </c>
      <c r="J1642" s="834">
        <v>1</v>
      </c>
      <c r="K1642" s="835">
        <v>0.33333333333333331</v>
      </c>
      <c r="L1642" s="835">
        <v>0.33333333333333331</v>
      </c>
      <c r="M1642" s="834">
        <v>0</v>
      </c>
      <c r="N1642" s="834">
        <v>0</v>
      </c>
      <c r="O1642" s="836" t="e">
        <v>#DIV/0!</v>
      </c>
      <c r="P1642" s="820">
        <f>Tabla1[[#This Row],[Ejec Real Acumu]]-Tabla1[[#This Row],[Proyec Ejec Acumul]]</f>
        <v>0</v>
      </c>
      <c r="Q1642" s="820">
        <f>Tabla1[[#This Row],[Ejec Real Mes]]-Tabla1[[#This Row],[Program Entreg Mes]]</f>
        <v>0</v>
      </c>
    </row>
    <row r="1643" spans="1:17">
      <c r="A1643" s="834">
        <v>11</v>
      </c>
      <c r="B1643" s="834" t="s">
        <v>2459</v>
      </c>
      <c r="C1643" s="834" t="s">
        <v>2460</v>
      </c>
      <c r="D1643" s="834" t="s">
        <v>93</v>
      </c>
      <c r="E1643" s="834" t="s">
        <v>2509</v>
      </c>
      <c r="F1643" s="834">
        <v>6</v>
      </c>
      <c r="G1643" s="834" t="s">
        <v>2448</v>
      </c>
      <c r="H1643" s="834">
        <v>3</v>
      </c>
      <c r="I1643" s="834">
        <v>1</v>
      </c>
      <c r="J1643" s="834">
        <v>1</v>
      </c>
      <c r="K1643" s="835">
        <v>0.33333333333333331</v>
      </c>
      <c r="L1643" s="835">
        <v>0.33333333333333331</v>
      </c>
      <c r="M1643" s="834">
        <v>0</v>
      </c>
      <c r="N1643" s="834">
        <v>0</v>
      </c>
      <c r="O1643" s="836" t="e">
        <v>#DIV/0!</v>
      </c>
      <c r="P1643" s="820">
        <f>Tabla1[[#This Row],[Ejec Real Acumu]]-Tabla1[[#This Row],[Proyec Ejec Acumul]]</f>
        <v>0</v>
      </c>
      <c r="Q1643" s="820">
        <f>Tabla1[[#This Row],[Ejec Real Mes]]-Tabla1[[#This Row],[Program Entreg Mes]]</f>
        <v>0</v>
      </c>
    </row>
    <row r="1644" spans="1:17">
      <c r="A1644" s="834">
        <v>12</v>
      </c>
      <c r="B1644" s="834" t="s">
        <v>2459</v>
      </c>
      <c r="C1644" s="834" t="s">
        <v>2460</v>
      </c>
      <c r="D1644" s="834" t="s">
        <v>764</v>
      </c>
      <c r="E1644" s="834" t="s">
        <v>2510</v>
      </c>
      <c r="F1644" s="834">
        <v>6</v>
      </c>
      <c r="G1644" s="834" t="s">
        <v>2448</v>
      </c>
      <c r="H1644" s="837">
        <v>0.30000000000000004</v>
      </c>
      <c r="I1644" s="834">
        <v>0.1</v>
      </c>
      <c r="J1644" s="834">
        <v>0.25</v>
      </c>
      <c r="K1644" s="835">
        <v>0.33333333333333331</v>
      </c>
      <c r="L1644" s="835">
        <v>0.83333333333333326</v>
      </c>
      <c r="M1644" s="834">
        <v>0.1</v>
      </c>
      <c r="N1644" s="834">
        <v>0.25</v>
      </c>
      <c r="O1644" s="836">
        <v>2.5</v>
      </c>
      <c r="P1644" s="820">
        <f>Tabla1[[#This Row],[Ejec Real Acumu]]-Tabla1[[#This Row],[Proyec Ejec Acumul]]</f>
        <v>0.15</v>
      </c>
      <c r="Q1644" s="820">
        <f>Tabla1[[#This Row],[Ejec Real Mes]]-Tabla1[[#This Row],[Program Entreg Mes]]</f>
        <v>0.15</v>
      </c>
    </row>
    <row r="1645" spans="1:17">
      <c r="A1645" s="834">
        <v>13</v>
      </c>
      <c r="B1645" s="834" t="s">
        <v>2459</v>
      </c>
      <c r="C1645" s="834" t="s">
        <v>2460</v>
      </c>
      <c r="D1645" s="834" t="s">
        <v>764</v>
      </c>
      <c r="E1645" s="834" t="s">
        <v>2511</v>
      </c>
      <c r="F1645" s="834">
        <v>6</v>
      </c>
      <c r="G1645" s="834" t="s">
        <v>2448</v>
      </c>
      <c r="H1645" s="834">
        <v>5</v>
      </c>
      <c r="I1645" s="834">
        <v>2</v>
      </c>
      <c r="J1645" s="834">
        <v>0</v>
      </c>
      <c r="K1645" s="835">
        <v>0.4</v>
      </c>
      <c r="L1645" s="835">
        <v>0</v>
      </c>
      <c r="M1645" s="834">
        <v>1</v>
      </c>
      <c r="N1645" s="834">
        <v>0</v>
      </c>
      <c r="O1645" s="836">
        <v>0</v>
      </c>
      <c r="P1645" s="820">
        <f>Tabla1[[#This Row],[Ejec Real Acumu]]-Tabla1[[#This Row],[Proyec Ejec Acumul]]</f>
        <v>-2</v>
      </c>
      <c r="Q1645" s="820">
        <f>Tabla1[[#This Row],[Ejec Real Mes]]-Tabla1[[#This Row],[Program Entreg Mes]]</f>
        <v>-1</v>
      </c>
    </row>
    <row r="1646" spans="1:17">
      <c r="A1646" s="834">
        <v>14</v>
      </c>
      <c r="B1646" s="834" t="s">
        <v>2459</v>
      </c>
      <c r="C1646" s="834" t="s">
        <v>2460</v>
      </c>
      <c r="D1646" s="834" t="s">
        <v>76</v>
      </c>
      <c r="E1646" s="834" t="s">
        <v>2512</v>
      </c>
      <c r="F1646" s="834">
        <v>6</v>
      </c>
      <c r="G1646" s="834" t="s">
        <v>2448</v>
      </c>
      <c r="H1646" s="834">
        <v>3</v>
      </c>
      <c r="I1646" s="834">
        <v>1</v>
      </c>
      <c r="J1646" s="834">
        <v>1</v>
      </c>
      <c r="K1646" s="835">
        <v>0.33333333333333331</v>
      </c>
      <c r="L1646" s="835">
        <v>0.33333333333333331</v>
      </c>
      <c r="M1646" s="834">
        <v>0</v>
      </c>
      <c r="N1646" s="834">
        <v>0</v>
      </c>
      <c r="O1646" s="836" t="e">
        <v>#DIV/0!</v>
      </c>
      <c r="P1646" s="820">
        <f>Tabla1[[#This Row],[Ejec Real Acumu]]-Tabla1[[#This Row],[Proyec Ejec Acumul]]</f>
        <v>0</v>
      </c>
      <c r="Q1646" s="820">
        <f>Tabla1[[#This Row],[Ejec Real Mes]]-Tabla1[[#This Row],[Program Entreg Mes]]</f>
        <v>0</v>
      </c>
    </row>
    <row r="1647" spans="1:17">
      <c r="A1647" s="834">
        <v>15</v>
      </c>
      <c r="B1647" s="834" t="s">
        <v>2459</v>
      </c>
      <c r="C1647" s="834" t="s">
        <v>2460</v>
      </c>
      <c r="D1647" s="834" t="s">
        <v>93</v>
      </c>
      <c r="E1647" s="834" t="s">
        <v>2513</v>
      </c>
      <c r="F1647" s="834">
        <v>6</v>
      </c>
      <c r="G1647" s="834" t="s">
        <v>2448</v>
      </c>
      <c r="H1647" s="834">
        <v>1</v>
      </c>
      <c r="I1647" s="834">
        <v>0</v>
      </c>
      <c r="J1647" s="834">
        <v>0</v>
      </c>
      <c r="K1647" s="835">
        <v>0</v>
      </c>
      <c r="L1647" s="835">
        <v>0</v>
      </c>
      <c r="M1647" s="834">
        <v>0</v>
      </c>
      <c r="N1647" s="834">
        <v>0</v>
      </c>
      <c r="O1647" s="836" t="e">
        <v>#DIV/0!</v>
      </c>
      <c r="P1647" s="820">
        <f>Tabla1[[#This Row],[Ejec Real Acumu]]-Tabla1[[#This Row],[Proyec Ejec Acumul]]</f>
        <v>0</v>
      </c>
      <c r="Q1647" s="820">
        <f>Tabla1[[#This Row],[Ejec Real Mes]]-Tabla1[[#This Row],[Program Entreg Mes]]</f>
        <v>0</v>
      </c>
    </row>
    <row r="1648" spans="1:17">
      <c r="A1648" s="834">
        <v>16</v>
      </c>
      <c r="B1648" s="834" t="s">
        <v>2459</v>
      </c>
      <c r="C1648" s="834" t="s">
        <v>2460</v>
      </c>
      <c r="D1648" s="834" t="s">
        <v>93</v>
      </c>
      <c r="E1648" s="834" t="s">
        <v>2514</v>
      </c>
      <c r="F1648" s="834">
        <v>6</v>
      </c>
      <c r="G1648" s="834" t="s">
        <v>2448</v>
      </c>
      <c r="H1648" s="834">
        <v>1</v>
      </c>
      <c r="I1648" s="834">
        <v>0</v>
      </c>
      <c r="J1648" s="834">
        <v>0</v>
      </c>
      <c r="K1648" s="835">
        <v>0</v>
      </c>
      <c r="L1648" s="835">
        <v>0</v>
      </c>
      <c r="M1648" s="834">
        <v>0</v>
      </c>
      <c r="N1648" s="834">
        <v>0</v>
      </c>
      <c r="O1648" s="836" t="e">
        <v>#DIV/0!</v>
      </c>
      <c r="P1648" s="820">
        <f>Tabla1[[#This Row],[Ejec Real Acumu]]-Tabla1[[#This Row],[Proyec Ejec Acumul]]</f>
        <v>0</v>
      </c>
      <c r="Q1648" s="820">
        <f>Tabla1[[#This Row],[Ejec Real Mes]]-Tabla1[[#This Row],[Program Entreg Mes]]</f>
        <v>0</v>
      </c>
    </row>
    <row r="1649" spans="1:17">
      <c r="A1649" s="834">
        <v>17</v>
      </c>
      <c r="B1649" s="834" t="s">
        <v>2459</v>
      </c>
      <c r="C1649" s="834" t="s">
        <v>2460</v>
      </c>
      <c r="D1649" s="834" t="s">
        <v>93</v>
      </c>
      <c r="E1649" s="834" t="s">
        <v>2515</v>
      </c>
      <c r="F1649" s="834">
        <v>6</v>
      </c>
      <c r="G1649" s="834" t="s">
        <v>2448</v>
      </c>
      <c r="H1649" s="834">
        <v>1</v>
      </c>
      <c r="I1649" s="834">
        <v>0</v>
      </c>
      <c r="J1649" s="834">
        <v>0</v>
      </c>
      <c r="K1649" s="835">
        <v>0</v>
      </c>
      <c r="L1649" s="835">
        <v>0</v>
      </c>
      <c r="M1649" s="834">
        <v>0</v>
      </c>
      <c r="N1649" s="834">
        <v>0</v>
      </c>
      <c r="O1649" s="836" t="e">
        <v>#DIV/0!</v>
      </c>
      <c r="P1649" s="820">
        <f>Tabla1[[#This Row],[Ejec Real Acumu]]-Tabla1[[#This Row],[Proyec Ejec Acumul]]</f>
        <v>0</v>
      </c>
      <c r="Q1649" s="820">
        <f>Tabla1[[#This Row],[Ejec Real Mes]]-Tabla1[[#This Row],[Program Entreg Mes]]</f>
        <v>0</v>
      </c>
    </row>
    <row r="1650" spans="1:17">
      <c r="A1650" s="834">
        <v>18</v>
      </c>
      <c r="B1650" s="834" t="s">
        <v>2459</v>
      </c>
      <c r="C1650" s="834" t="s">
        <v>2460</v>
      </c>
      <c r="D1650" s="834" t="s">
        <v>2507</v>
      </c>
      <c r="E1650" s="834" t="s">
        <v>2516</v>
      </c>
      <c r="F1650" s="834">
        <v>6</v>
      </c>
      <c r="G1650" s="834" t="s">
        <v>2448</v>
      </c>
      <c r="H1650" s="834">
        <v>1</v>
      </c>
      <c r="I1650" s="834">
        <v>0</v>
      </c>
      <c r="J1650" s="834">
        <v>0</v>
      </c>
      <c r="K1650" s="835">
        <v>0</v>
      </c>
      <c r="L1650" s="835">
        <v>0</v>
      </c>
      <c r="M1650" s="834">
        <v>0</v>
      </c>
      <c r="N1650" s="834">
        <v>0</v>
      </c>
      <c r="O1650" s="836" t="e">
        <v>#DIV/0!</v>
      </c>
      <c r="P1650" s="820">
        <f>Tabla1[[#This Row],[Ejec Real Acumu]]-Tabla1[[#This Row],[Proyec Ejec Acumul]]</f>
        <v>0</v>
      </c>
      <c r="Q1650" s="820">
        <f>Tabla1[[#This Row],[Ejec Real Mes]]-Tabla1[[#This Row],[Program Entreg Mes]]</f>
        <v>0</v>
      </c>
    </row>
    <row r="1651" spans="1:17">
      <c r="A1651" s="834">
        <v>19</v>
      </c>
      <c r="B1651" s="834" t="s">
        <v>2459</v>
      </c>
      <c r="C1651" s="834" t="s">
        <v>2460</v>
      </c>
      <c r="D1651" s="834" t="s">
        <v>76</v>
      </c>
      <c r="E1651" s="834" t="s">
        <v>2517</v>
      </c>
      <c r="F1651" s="834">
        <v>6</v>
      </c>
      <c r="G1651" s="834" t="s">
        <v>2448</v>
      </c>
      <c r="H1651" s="834">
        <v>1</v>
      </c>
      <c r="I1651" s="834">
        <v>1</v>
      </c>
      <c r="J1651" s="834">
        <v>1</v>
      </c>
      <c r="K1651" s="835">
        <v>1</v>
      </c>
      <c r="L1651" s="835">
        <v>1</v>
      </c>
      <c r="M1651" s="834">
        <v>0</v>
      </c>
      <c r="N1651" s="834">
        <v>0</v>
      </c>
      <c r="O1651" s="836" t="e">
        <v>#DIV/0!</v>
      </c>
      <c r="P1651" s="820">
        <f>Tabla1[[#This Row],[Ejec Real Acumu]]-Tabla1[[#This Row],[Proyec Ejec Acumul]]</f>
        <v>0</v>
      </c>
      <c r="Q1651" s="820">
        <f>Tabla1[[#This Row],[Ejec Real Mes]]-Tabla1[[#This Row],[Program Entreg Mes]]</f>
        <v>0</v>
      </c>
    </row>
    <row r="1652" spans="1:17">
      <c r="A1652" s="834">
        <v>20</v>
      </c>
      <c r="B1652" s="834" t="s">
        <v>2459</v>
      </c>
      <c r="C1652" s="834" t="s">
        <v>2460</v>
      </c>
      <c r="D1652" s="834" t="s">
        <v>76</v>
      </c>
      <c r="E1652" s="834" t="s">
        <v>2518</v>
      </c>
      <c r="F1652" s="834">
        <v>6</v>
      </c>
      <c r="G1652" s="834" t="s">
        <v>2448</v>
      </c>
      <c r="H1652" s="834">
        <v>1</v>
      </c>
      <c r="I1652" s="834">
        <v>0</v>
      </c>
      <c r="J1652" s="834">
        <v>0</v>
      </c>
      <c r="K1652" s="835">
        <v>0</v>
      </c>
      <c r="L1652" s="835">
        <v>0</v>
      </c>
      <c r="M1652" s="834">
        <v>0</v>
      </c>
      <c r="N1652" s="834">
        <v>0</v>
      </c>
      <c r="O1652" s="836" t="e">
        <v>#DIV/0!</v>
      </c>
      <c r="P1652" s="820">
        <f>Tabla1[[#This Row],[Ejec Real Acumu]]-Tabla1[[#This Row],[Proyec Ejec Acumul]]</f>
        <v>0</v>
      </c>
      <c r="Q1652" s="820">
        <f>Tabla1[[#This Row],[Ejec Real Mes]]-Tabla1[[#This Row],[Program Entreg Mes]]</f>
        <v>0</v>
      </c>
    </row>
    <row r="1653" spans="1:17">
      <c r="A1653" s="834">
        <v>21</v>
      </c>
      <c r="B1653" s="834" t="s">
        <v>2459</v>
      </c>
      <c r="C1653" s="834" t="s">
        <v>2460</v>
      </c>
      <c r="D1653" s="834" t="s">
        <v>76</v>
      </c>
      <c r="E1653" s="834" t="s">
        <v>1077</v>
      </c>
      <c r="F1653" s="834">
        <v>6</v>
      </c>
      <c r="G1653" s="834" t="s">
        <v>2448</v>
      </c>
      <c r="H1653" s="834">
        <v>2</v>
      </c>
      <c r="I1653" s="834">
        <v>0</v>
      </c>
      <c r="J1653" s="834">
        <v>0</v>
      </c>
      <c r="K1653" s="835">
        <v>0</v>
      </c>
      <c r="L1653" s="835">
        <v>0</v>
      </c>
      <c r="M1653" s="834">
        <v>0</v>
      </c>
      <c r="N1653" s="834">
        <v>0</v>
      </c>
      <c r="O1653" s="836" t="e">
        <v>#DIV/0!</v>
      </c>
      <c r="P1653" s="820">
        <f>Tabla1[[#This Row],[Ejec Real Acumu]]-Tabla1[[#This Row],[Proyec Ejec Acumul]]</f>
        <v>0</v>
      </c>
      <c r="Q1653" s="820">
        <f>Tabla1[[#This Row],[Ejec Real Mes]]-Tabla1[[#This Row],[Program Entreg Mes]]</f>
        <v>0</v>
      </c>
    </row>
    <row r="1654" spans="1:17">
      <c r="A1654" s="834">
        <v>22</v>
      </c>
      <c r="B1654" s="834" t="s">
        <v>2459</v>
      </c>
      <c r="C1654" s="834" t="s">
        <v>2460</v>
      </c>
      <c r="D1654" s="834" t="s">
        <v>76</v>
      </c>
      <c r="E1654" s="834" t="s">
        <v>2519</v>
      </c>
      <c r="F1654" s="834">
        <v>6</v>
      </c>
      <c r="G1654" s="834" t="s">
        <v>2448</v>
      </c>
      <c r="H1654" s="834">
        <v>1</v>
      </c>
      <c r="I1654" s="834">
        <v>0</v>
      </c>
      <c r="J1654" s="834">
        <v>0</v>
      </c>
      <c r="K1654" s="835">
        <v>0</v>
      </c>
      <c r="L1654" s="835">
        <v>0</v>
      </c>
      <c r="M1654" s="834">
        <v>0</v>
      </c>
      <c r="N1654" s="834">
        <v>0</v>
      </c>
      <c r="O1654" s="836" t="e">
        <v>#DIV/0!</v>
      </c>
      <c r="P1654" s="820">
        <f>Tabla1[[#This Row],[Ejec Real Acumu]]-Tabla1[[#This Row],[Proyec Ejec Acumul]]</f>
        <v>0</v>
      </c>
      <c r="Q1654" s="820">
        <f>Tabla1[[#This Row],[Ejec Real Mes]]-Tabla1[[#This Row],[Program Entreg Mes]]</f>
        <v>0</v>
      </c>
    </row>
    <row r="1655" spans="1:17">
      <c r="A1655" s="834">
        <v>23</v>
      </c>
      <c r="B1655" s="834" t="s">
        <v>2459</v>
      </c>
      <c r="C1655" s="834" t="s">
        <v>2460</v>
      </c>
      <c r="D1655" s="834" t="s">
        <v>688</v>
      </c>
      <c r="E1655" s="834" t="s">
        <v>2520</v>
      </c>
      <c r="F1655" s="834">
        <v>6</v>
      </c>
      <c r="G1655" s="834" t="s">
        <v>2448</v>
      </c>
      <c r="H1655" s="834">
        <v>4</v>
      </c>
      <c r="I1655" s="834">
        <v>0</v>
      </c>
      <c r="J1655" s="834">
        <v>0</v>
      </c>
      <c r="K1655" s="835">
        <v>0</v>
      </c>
      <c r="L1655" s="835">
        <v>0</v>
      </c>
      <c r="M1655" s="834">
        <v>0</v>
      </c>
      <c r="N1655" s="834">
        <v>0</v>
      </c>
      <c r="O1655" s="836" t="e">
        <v>#DIV/0!</v>
      </c>
      <c r="P1655" s="820">
        <f>Tabla1[[#This Row],[Ejec Real Acumu]]-Tabla1[[#This Row],[Proyec Ejec Acumul]]</f>
        <v>0</v>
      </c>
      <c r="Q1655" s="820">
        <f>Tabla1[[#This Row],[Ejec Real Mes]]-Tabla1[[#This Row],[Program Entreg Mes]]</f>
        <v>0</v>
      </c>
    </row>
    <row r="1656" spans="1:17">
      <c r="A1656" s="834">
        <v>24</v>
      </c>
      <c r="B1656" s="834" t="s">
        <v>2459</v>
      </c>
      <c r="C1656" s="834" t="s">
        <v>2460</v>
      </c>
      <c r="D1656" s="834" t="s">
        <v>76</v>
      </c>
      <c r="E1656" s="834" t="s">
        <v>2521</v>
      </c>
      <c r="F1656" s="834">
        <v>6</v>
      </c>
      <c r="G1656" s="834" t="s">
        <v>2448</v>
      </c>
      <c r="H1656" s="834">
        <v>10</v>
      </c>
      <c r="I1656" s="834">
        <v>5</v>
      </c>
      <c r="J1656" s="834">
        <v>0</v>
      </c>
      <c r="K1656" s="835">
        <v>0.5</v>
      </c>
      <c r="L1656" s="835">
        <v>0</v>
      </c>
      <c r="M1656" s="834">
        <v>5</v>
      </c>
      <c r="N1656" s="834">
        <v>0</v>
      </c>
      <c r="O1656" s="836">
        <v>0</v>
      </c>
      <c r="P1656" s="820">
        <f>Tabla1[[#This Row],[Ejec Real Acumu]]-Tabla1[[#This Row],[Proyec Ejec Acumul]]</f>
        <v>-5</v>
      </c>
      <c r="Q1656" s="820">
        <f>Tabla1[[#This Row],[Ejec Real Mes]]-Tabla1[[#This Row],[Program Entreg Mes]]</f>
        <v>-5</v>
      </c>
    </row>
    <row r="1657" spans="1:17">
      <c r="A1657" s="834">
        <v>25</v>
      </c>
      <c r="B1657" s="834" t="s">
        <v>2459</v>
      </c>
      <c r="C1657" s="834" t="s">
        <v>2460</v>
      </c>
      <c r="D1657" s="834" t="s">
        <v>76</v>
      </c>
      <c r="E1657" s="834" t="s">
        <v>2522</v>
      </c>
      <c r="F1657" s="834">
        <v>6</v>
      </c>
      <c r="G1657" s="834" t="s">
        <v>2448</v>
      </c>
      <c r="H1657" s="834">
        <v>4</v>
      </c>
      <c r="I1657" s="834">
        <v>1</v>
      </c>
      <c r="J1657" s="834">
        <v>0</v>
      </c>
      <c r="K1657" s="835">
        <v>0.25</v>
      </c>
      <c r="L1657" s="835">
        <v>0</v>
      </c>
      <c r="M1657" s="834">
        <v>0</v>
      </c>
      <c r="N1657" s="834">
        <v>0</v>
      </c>
      <c r="O1657" s="836" t="e">
        <v>#DIV/0!</v>
      </c>
      <c r="P1657" s="820">
        <f>Tabla1[[#This Row],[Ejec Real Acumu]]-Tabla1[[#This Row],[Proyec Ejec Acumul]]</f>
        <v>-1</v>
      </c>
      <c r="Q1657" s="820">
        <f>Tabla1[[#This Row],[Ejec Real Mes]]-Tabla1[[#This Row],[Program Entreg Mes]]</f>
        <v>0</v>
      </c>
    </row>
    <row r="1658" spans="1:17">
      <c r="A1658" s="834">
        <v>26</v>
      </c>
      <c r="B1658" s="834" t="s">
        <v>2459</v>
      </c>
      <c r="C1658" s="834" t="s">
        <v>2460</v>
      </c>
      <c r="D1658" s="834" t="s">
        <v>76</v>
      </c>
      <c r="E1658" s="834" t="s">
        <v>2523</v>
      </c>
      <c r="F1658" s="834">
        <v>6</v>
      </c>
      <c r="G1658" s="834" t="s">
        <v>2448</v>
      </c>
      <c r="H1658" s="834">
        <v>4</v>
      </c>
      <c r="I1658" s="834">
        <v>1</v>
      </c>
      <c r="J1658" s="834">
        <v>1</v>
      </c>
      <c r="K1658" s="835">
        <v>0.25</v>
      </c>
      <c r="L1658" s="835">
        <v>0.25</v>
      </c>
      <c r="M1658" s="834">
        <v>0</v>
      </c>
      <c r="N1658" s="834">
        <v>0</v>
      </c>
      <c r="O1658" s="836" t="e">
        <v>#DIV/0!</v>
      </c>
      <c r="P1658" s="820">
        <f>Tabla1[[#This Row],[Ejec Real Acumu]]-Tabla1[[#This Row],[Proyec Ejec Acumul]]</f>
        <v>0</v>
      </c>
      <c r="Q1658" s="820">
        <f>Tabla1[[#This Row],[Ejec Real Mes]]-Tabla1[[#This Row],[Program Entreg Mes]]</f>
        <v>0</v>
      </c>
    </row>
    <row r="1659" spans="1:17">
      <c r="A1659" s="834">
        <v>27</v>
      </c>
      <c r="B1659" s="834" t="s">
        <v>2459</v>
      </c>
      <c r="C1659" s="834" t="s">
        <v>2460</v>
      </c>
      <c r="D1659" s="834" t="s">
        <v>76</v>
      </c>
      <c r="E1659" s="834" t="s">
        <v>2524</v>
      </c>
      <c r="F1659" s="834">
        <v>6</v>
      </c>
      <c r="G1659" s="834" t="s">
        <v>2448</v>
      </c>
      <c r="H1659" s="834">
        <v>3</v>
      </c>
      <c r="I1659" s="834">
        <v>1</v>
      </c>
      <c r="J1659" s="834">
        <v>1</v>
      </c>
      <c r="K1659" s="835">
        <v>0.33333333333333331</v>
      </c>
      <c r="L1659" s="835">
        <v>0.33333333333333331</v>
      </c>
      <c r="M1659" s="834">
        <v>0</v>
      </c>
      <c r="N1659" s="834">
        <v>0</v>
      </c>
      <c r="O1659" s="836" t="e">
        <v>#DIV/0!</v>
      </c>
      <c r="P1659" s="820">
        <f>Tabla1[[#This Row],[Ejec Real Acumu]]-Tabla1[[#This Row],[Proyec Ejec Acumul]]</f>
        <v>0</v>
      </c>
      <c r="Q1659" s="820">
        <f>Tabla1[[#This Row],[Ejec Real Mes]]-Tabla1[[#This Row],[Program Entreg Mes]]</f>
        <v>0</v>
      </c>
    </row>
    <row r="1660" spans="1:17">
      <c r="A1660" s="834">
        <v>28</v>
      </c>
      <c r="B1660" s="834" t="s">
        <v>2459</v>
      </c>
      <c r="C1660" s="834" t="s">
        <v>2460</v>
      </c>
      <c r="D1660" s="834" t="s">
        <v>76</v>
      </c>
      <c r="E1660" s="834" t="s">
        <v>2525</v>
      </c>
      <c r="F1660" s="834">
        <v>6</v>
      </c>
      <c r="G1660" s="834" t="s">
        <v>2448</v>
      </c>
      <c r="H1660" s="837">
        <v>1</v>
      </c>
      <c r="I1660" s="834">
        <v>0.25</v>
      </c>
      <c r="J1660" s="834">
        <v>0.25</v>
      </c>
      <c r="K1660" s="835">
        <v>0.25</v>
      </c>
      <c r="L1660" s="835">
        <v>0.25</v>
      </c>
      <c r="M1660" s="834">
        <v>0</v>
      </c>
      <c r="N1660" s="834">
        <v>0</v>
      </c>
      <c r="O1660" s="836" t="e">
        <v>#DIV/0!</v>
      </c>
      <c r="P1660" s="820">
        <f>Tabla1[[#This Row],[Ejec Real Acumu]]-Tabla1[[#This Row],[Proyec Ejec Acumul]]</f>
        <v>0</v>
      </c>
      <c r="Q1660" s="820">
        <f>Tabla1[[#This Row],[Ejec Real Mes]]-Tabla1[[#This Row],[Program Entreg Mes]]</f>
        <v>0</v>
      </c>
    </row>
    <row r="1661" spans="1:17">
      <c r="A1661" s="834">
        <v>29</v>
      </c>
      <c r="B1661" s="834" t="s">
        <v>2459</v>
      </c>
      <c r="C1661" s="834" t="s">
        <v>2460</v>
      </c>
      <c r="D1661" s="834" t="s">
        <v>764</v>
      </c>
      <c r="E1661" s="834" t="s">
        <v>2526</v>
      </c>
      <c r="F1661" s="834">
        <v>6</v>
      </c>
      <c r="G1661" s="834" t="s">
        <v>2448</v>
      </c>
      <c r="H1661" s="834">
        <v>1</v>
      </c>
      <c r="I1661" s="834">
        <v>0</v>
      </c>
      <c r="J1661" s="834">
        <v>0</v>
      </c>
      <c r="K1661" s="835">
        <v>0</v>
      </c>
      <c r="L1661" s="835">
        <v>0</v>
      </c>
      <c r="M1661" s="834">
        <v>0</v>
      </c>
      <c r="N1661" s="834">
        <v>0</v>
      </c>
      <c r="O1661" s="836" t="e">
        <v>#DIV/0!</v>
      </c>
      <c r="P1661" s="820">
        <f>Tabla1[[#This Row],[Ejec Real Acumu]]-Tabla1[[#This Row],[Proyec Ejec Acumul]]</f>
        <v>0</v>
      </c>
      <c r="Q1661" s="820">
        <f>Tabla1[[#This Row],[Ejec Real Mes]]-Tabla1[[#This Row],[Program Entreg Mes]]</f>
        <v>0</v>
      </c>
    </row>
    <row r="1662" spans="1:17">
      <c r="A1662" s="834">
        <v>30</v>
      </c>
      <c r="B1662" s="834" t="s">
        <v>2459</v>
      </c>
      <c r="C1662" s="834" t="s">
        <v>2460</v>
      </c>
      <c r="D1662" s="834" t="s">
        <v>93</v>
      </c>
      <c r="E1662" s="834" t="s">
        <v>2527</v>
      </c>
      <c r="F1662" s="834">
        <v>6</v>
      </c>
      <c r="G1662" s="834" t="s">
        <v>2448</v>
      </c>
      <c r="H1662" s="834">
        <v>1</v>
      </c>
      <c r="I1662" s="834">
        <v>1</v>
      </c>
      <c r="J1662" s="834">
        <v>1</v>
      </c>
      <c r="K1662" s="835">
        <v>1</v>
      </c>
      <c r="L1662" s="835">
        <v>1</v>
      </c>
      <c r="M1662" s="834">
        <v>1</v>
      </c>
      <c r="N1662" s="834">
        <v>1</v>
      </c>
      <c r="O1662" s="836">
        <v>1</v>
      </c>
      <c r="P1662" s="820">
        <f>Tabla1[[#This Row],[Ejec Real Acumu]]-Tabla1[[#This Row],[Proyec Ejec Acumul]]</f>
        <v>0</v>
      </c>
      <c r="Q1662" s="820">
        <f>Tabla1[[#This Row],[Ejec Real Mes]]-Tabla1[[#This Row],[Program Entreg Mes]]</f>
        <v>0</v>
      </c>
    </row>
    <row r="1663" spans="1:17">
      <c r="A1663" s="834">
        <v>31</v>
      </c>
      <c r="B1663" s="834" t="s">
        <v>2459</v>
      </c>
      <c r="C1663" s="834" t="s">
        <v>2460</v>
      </c>
      <c r="D1663" s="834" t="s">
        <v>764</v>
      </c>
      <c r="E1663" s="834" t="s">
        <v>2528</v>
      </c>
      <c r="F1663" s="834">
        <v>6</v>
      </c>
      <c r="G1663" s="834" t="s">
        <v>2448</v>
      </c>
      <c r="H1663" s="834">
        <v>1</v>
      </c>
      <c r="I1663" s="834">
        <v>0</v>
      </c>
      <c r="J1663" s="834">
        <v>0</v>
      </c>
      <c r="K1663" s="835">
        <v>0</v>
      </c>
      <c r="L1663" s="835">
        <v>0</v>
      </c>
      <c r="M1663" s="834">
        <v>0</v>
      </c>
      <c r="N1663" s="834">
        <v>0</v>
      </c>
      <c r="O1663" s="836" t="e">
        <v>#DIV/0!</v>
      </c>
      <c r="P1663" s="820">
        <f>Tabla1[[#This Row],[Ejec Real Acumu]]-Tabla1[[#This Row],[Proyec Ejec Acumul]]</f>
        <v>0</v>
      </c>
      <c r="Q1663" s="820">
        <f>Tabla1[[#This Row],[Ejec Real Mes]]-Tabla1[[#This Row],[Program Entreg Mes]]</f>
        <v>0</v>
      </c>
    </row>
    <row r="1664" spans="1:17">
      <c r="A1664" s="834">
        <v>32</v>
      </c>
      <c r="B1664" s="834" t="s">
        <v>2459</v>
      </c>
      <c r="C1664" s="834" t="s">
        <v>2460</v>
      </c>
      <c r="D1664" s="834" t="s">
        <v>76</v>
      </c>
      <c r="E1664" s="834" t="s">
        <v>2529</v>
      </c>
      <c r="F1664" s="834">
        <v>6</v>
      </c>
      <c r="G1664" s="834" t="s">
        <v>2448</v>
      </c>
      <c r="H1664" s="834">
        <v>1</v>
      </c>
      <c r="I1664" s="834">
        <v>1</v>
      </c>
      <c r="J1664" s="834">
        <v>1</v>
      </c>
      <c r="K1664" s="835">
        <v>1</v>
      </c>
      <c r="L1664" s="835">
        <v>1</v>
      </c>
      <c r="M1664" s="834">
        <v>1</v>
      </c>
      <c r="N1664" s="834">
        <v>0</v>
      </c>
      <c r="O1664" s="836">
        <v>0</v>
      </c>
      <c r="P1664" s="820">
        <f>Tabla1[[#This Row],[Ejec Real Acumu]]-Tabla1[[#This Row],[Proyec Ejec Acumul]]</f>
        <v>0</v>
      </c>
      <c r="Q1664" s="820">
        <f>Tabla1[[#This Row],[Ejec Real Mes]]-Tabla1[[#This Row],[Program Entreg Mes]]</f>
        <v>-1</v>
      </c>
    </row>
    <row r="1665" spans="1:17">
      <c r="A1665" s="834">
        <v>33</v>
      </c>
      <c r="B1665" s="834" t="s">
        <v>2459</v>
      </c>
      <c r="C1665" s="834" t="s">
        <v>2460</v>
      </c>
      <c r="D1665" s="834" t="s">
        <v>76</v>
      </c>
      <c r="E1665" s="834" t="s">
        <v>2530</v>
      </c>
      <c r="F1665" s="834">
        <v>6</v>
      </c>
      <c r="G1665" s="834" t="s">
        <v>2448</v>
      </c>
      <c r="H1665" s="834">
        <v>4</v>
      </c>
      <c r="I1665" s="834">
        <v>1</v>
      </c>
      <c r="J1665" s="834">
        <v>1</v>
      </c>
      <c r="K1665" s="835">
        <v>0.25</v>
      </c>
      <c r="L1665" s="835">
        <v>0.25</v>
      </c>
      <c r="M1665" s="834">
        <v>0</v>
      </c>
      <c r="N1665" s="834">
        <v>0</v>
      </c>
      <c r="O1665" s="836" t="e">
        <v>#DIV/0!</v>
      </c>
      <c r="P1665" s="820">
        <f>Tabla1[[#This Row],[Ejec Real Acumu]]-Tabla1[[#This Row],[Proyec Ejec Acumul]]</f>
        <v>0</v>
      </c>
      <c r="Q1665" s="820">
        <f>Tabla1[[#This Row],[Ejec Real Mes]]-Tabla1[[#This Row],[Program Entreg Mes]]</f>
        <v>0</v>
      </c>
    </row>
    <row r="1666" spans="1:17">
      <c r="A1666" s="834">
        <v>34</v>
      </c>
      <c r="B1666" s="834" t="s">
        <v>2459</v>
      </c>
      <c r="C1666" s="834" t="s">
        <v>2460</v>
      </c>
      <c r="D1666" s="834" t="s">
        <v>764</v>
      </c>
      <c r="E1666" s="834" t="s">
        <v>2531</v>
      </c>
      <c r="F1666" s="834">
        <v>6</v>
      </c>
      <c r="G1666" s="834" t="s">
        <v>2448</v>
      </c>
      <c r="H1666" s="834">
        <v>1</v>
      </c>
      <c r="I1666" s="834">
        <v>0</v>
      </c>
      <c r="J1666" s="834">
        <v>0</v>
      </c>
      <c r="K1666" s="835">
        <v>0</v>
      </c>
      <c r="L1666" s="835">
        <v>0</v>
      </c>
      <c r="M1666" s="834">
        <v>0</v>
      </c>
      <c r="N1666" s="834">
        <v>0</v>
      </c>
      <c r="O1666" s="836" t="e">
        <v>#DIV/0!</v>
      </c>
      <c r="P1666" s="820">
        <f>Tabla1[[#This Row],[Ejec Real Acumu]]-Tabla1[[#This Row],[Proyec Ejec Acumul]]</f>
        <v>0</v>
      </c>
      <c r="Q1666" s="820">
        <f>Tabla1[[#This Row],[Ejec Real Mes]]-Tabla1[[#This Row],[Program Entreg Mes]]</f>
        <v>0</v>
      </c>
    </row>
    <row r="1667" spans="1:17">
      <c r="A1667" s="834">
        <v>35</v>
      </c>
      <c r="B1667" s="834" t="s">
        <v>2459</v>
      </c>
      <c r="C1667" s="834" t="s">
        <v>2460</v>
      </c>
      <c r="D1667" s="834" t="s">
        <v>2532</v>
      </c>
      <c r="E1667" s="834" t="s">
        <v>2533</v>
      </c>
      <c r="F1667" s="834">
        <v>6</v>
      </c>
      <c r="G1667" s="834" t="s">
        <v>2448</v>
      </c>
      <c r="H1667" s="834">
        <v>1</v>
      </c>
      <c r="I1667" s="834">
        <v>0</v>
      </c>
      <c r="J1667" s="834">
        <v>0</v>
      </c>
      <c r="K1667" s="835">
        <v>0</v>
      </c>
      <c r="L1667" s="835">
        <v>0</v>
      </c>
      <c r="M1667" s="834">
        <v>0</v>
      </c>
      <c r="N1667" s="834">
        <v>0</v>
      </c>
      <c r="O1667" s="836" t="e">
        <v>#DIV/0!</v>
      </c>
      <c r="P1667" s="820">
        <f>Tabla1[[#This Row],[Ejec Real Acumu]]-Tabla1[[#This Row],[Proyec Ejec Acumul]]</f>
        <v>0</v>
      </c>
      <c r="Q1667" s="820">
        <f>Tabla1[[#This Row],[Ejec Real Mes]]-Tabla1[[#This Row],[Program Entreg Mes]]</f>
        <v>0</v>
      </c>
    </row>
    <row r="1668" spans="1:17">
      <c r="A1668" s="834">
        <v>36</v>
      </c>
      <c r="B1668" s="834" t="s">
        <v>2459</v>
      </c>
      <c r="C1668" s="834" t="s">
        <v>2460</v>
      </c>
      <c r="D1668" s="834" t="s">
        <v>76</v>
      </c>
      <c r="E1668" s="834" t="s">
        <v>2534</v>
      </c>
      <c r="F1668" s="834">
        <v>6</v>
      </c>
      <c r="G1668" s="834" t="s">
        <v>2448</v>
      </c>
      <c r="H1668" s="834">
        <v>4</v>
      </c>
      <c r="I1668" s="834">
        <v>1</v>
      </c>
      <c r="J1668" s="834">
        <v>1</v>
      </c>
      <c r="K1668" s="835">
        <v>0.25</v>
      </c>
      <c r="L1668" s="835">
        <v>0.25</v>
      </c>
      <c r="M1668" s="834">
        <v>0</v>
      </c>
      <c r="N1668" s="834">
        <v>0</v>
      </c>
      <c r="O1668" s="836" t="e">
        <v>#DIV/0!</v>
      </c>
      <c r="P1668" s="820">
        <f>Tabla1[[#This Row],[Ejec Real Acumu]]-Tabla1[[#This Row],[Proyec Ejec Acumul]]</f>
        <v>0</v>
      </c>
      <c r="Q1668" s="820">
        <f>Tabla1[[#This Row],[Ejec Real Mes]]-Tabla1[[#This Row],[Program Entreg Mes]]</f>
        <v>0</v>
      </c>
    </row>
    <row r="1669" spans="1:17">
      <c r="A1669" s="834">
        <v>37</v>
      </c>
      <c r="B1669" s="834" t="s">
        <v>2459</v>
      </c>
      <c r="C1669" s="834" t="s">
        <v>2460</v>
      </c>
      <c r="D1669" s="834" t="s">
        <v>764</v>
      </c>
      <c r="E1669" s="834" t="s">
        <v>2535</v>
      </c>
      <c r="F1669" s="834">
        <v>6</v>
      </c>
      <c r="G1669" s="834" t="s">
        <v>2448</v>
      </c>
      <c r="H1669" s="834">
        <v>1</v>
      </c>
      <c r="I1669" s="834">
        <v>0</v>
      </c>
      <c r="J1669" s="834">
        <v>0</v>
      </c>
      <c r="K1669" s="835">
        <v>0</v>
      </c>
      <c r="L1669" s="835">
        <v>0</v>
      </c>
      <c r="M1669" s="834">
        <v>0</v>
      </c>
      <c r="N1669" s="834">
        <v>0</v>
      </c>
      <c r="O1669" s="836" t="e">
        <v>#DIV/0!</v>
      </c>
      <c r="P1669" s="820">
        <f>Tabla1[[#This Row],[Ejec Real Acumu]]-Tabla1[[#This Row],[Proyec Ejec Acumul]]</f>
        <v>0</v>
      </c>
      <c r="Q1669" s="820">
        <f>Tabla1[[#This Row],[Ejec Real Mes]]-Tabla1[[#This Row],[Program Entreg Mes]]</f>
        <v>0</v>
      </c>
    </row>
    <row r="1670" spans="1:17">
      <c r="A1670" s="834">
        <v>38</v>
      </c>
      <c r="B1670" s="834" t="s">
        <v>2459</v>
      </c>
      <c r="C1670" s="834" t="s">
        <v>2460</v>
      </c>
      <c r="D1670" s="834" t="s">
        <v>76</v>
      </c>
      <c r="E1670" s="834" t="s">
        <v>2536</v>
      </c>
      <c r="F1670" s="834">
        <v>6</v>
      </c>
      <c r="G1670" s="834" t="s">
        <v>2448</v>
      </c>
      <c r="H1670" s="834">
        <v>1</v>
      </c>
      <c r="I1670" s="834">
        <v>0</v>
      </c>
      <c r="J1670" s="834">
        <v>0</v>
      </c>
      <c r="K1670" s="835">
        <v>0</v>
      </c>
      <c r="L1670" s="835">
        <v>0</v>
      </c>
      <c r="M1670" s="834">
        <v>0</v>
      </c>
      <c r="N1670" s="834">
        <v>0</v>
      </c>
      <c r="O1670" s="836" t="e">
        <v>#DIV/0!</v>
      </c>
      <c r="P1670" s="820">
        <f>Tabla1[[#This Row],[Ejec Real Acumu]]-Tabla1[[#This Row],[Proyec Ejec Acumul]]</f>
        <v>0</v>
      </c>
      <c r="Q1670" s="820">
        <f>Tabla1[[#This Row],[Ejec Real Mes]]-Tabla1[[#This Row],[Program Entreg Mes]]</f>
        <v>0</v>
      </c>
    </row>
    <row r="1671" spans="1:17">
      <c r="A1671" s="834">
        <v>1</v>
      </c>
      <c r="B1671" s="834" t="s">
        <v>2459</v>
      </c>
      <c r="C1671" s="834" t="s">
        <v>2460</v>
      </c>
      <c r="D1671" s="834" t="s">
        <v>93</v>
      </c>
      <c r="E1671" s="834" t="s">
        <v>2498</v>
      </c>
      <c r="F1671" s="834">
        <v>7</v>
      </c>
      <c r="G1671" s="834" t="s">
        <v>2449</v>
      </c>
      <c r="H1671" s="834">
        <v>1</v>
      </c>
      <c r="I1671" s="834">
        <v>0</v>
      </c>
      <c r="J1671" s="834">
        <v>0</v>
      </c>
      <c r="K1671" s="835">
        <v>0</v>
      </c>
      <c r="L1671" s="835">
        <v>0</v>
      </c>
      <c r="M1671" s="834">
        <v>0</v>
      </c>
      <c r="N1671" s="834">
        <v>0</v>
      </c>
      <c r="O1671" s="836" t="e">
        <v>#DIV/0!</v>
      </c>
      <c r="P1671" s="820">
        <f>Tabla1[[#This Row],[Ejec Real Acumu]]-Tabla1[[#This Row],[Proyec Ejec Acumul]]</f>
        <v>0</v>
      </c>
      <c r="Q1671" s="820">
        <f>Tabla1[[#This Row],[Ejec Real Mes]]-Tabla1[[#This Row],[Program Entreg Mes]]</f>
        <v>0</v>
      </c>
    </row>
    <row r="1672" spans="1:17">
      <c r="A1672" s="834">
        <v>2</v>
      </c>
      <c r="B1672" s="834" t="s">
        <v>2459</v>
      </c>
      <c r="C1672" s="834" t="s">
        <v>2460</v>
      </c>
      <c r="D1672" s="834" t="s">
        <v>63</v>
      </c>
      <c r="E1672" s="834" t="s">
        <v>2499</v>
      </c>
      <c r="F1672" s="834">
        <v>7</v>
      </c>
      <c r="G1672" s="834" t="s">
        <v>2449</v>
      </c>
      <c r="H1672" s="834">
        <v>1</v>
      </c>
      <c r="I1672" s="834">
        <v>0</v>
      </c>
      <c r="J1672" s="834">
        <v>0</v>
      </c>
      <c r="K1672" s="835">
        <v>0</v>
      </c>
      <c r="L1672" s="835">
        <v>0</v>
      </c>
      <c r="M1672" s="834">
        <v>0</v>
      </c>
      <c r="N1672" s="834">
        <v>0</v>
      </c>
      <c r="O1672" s="836" t="e">
        <v>#DIV/0!</v>
      </c>
      <c r="P1672" s="820">
        <f>Tabla1[[#This Row],[Ejec Real Acumu]]-Tabla1[[#This Row],[Proyec Ejec Acumul]]</f>
        <v>0</v>
      </c>
      <c r="Q1672" s="820">
        <f>Tabla1[[#This Row],[Ejec Real Mes]]-Tabla1[[#This Row],[Program Entreg Mes]]</f>
        <v>0</v>
      </c>
    </row>
    <row r="1673" spans="1:17">
      <c r="A1673" s="834">
        <v>3</v>
      </c>
      <c r="B1673" s="834" t="s">
        <v>2459</v>
      </c>
      <c r="C1673" s="834" t="s">
        <v>2460</v>
      </c>
      <c r="D1673" s="834" t="s">
        <v>93</v>
      </c>
      <c r="E1673" s="834" t="s">
        <v>2500</v>
      </c>
      <c r="F1673" s="834">
        <v>7</v>
      </c>
      <c r="G1673" s="834" t="s">
        <v>2449</v>
      </c>
      <c r="H1673" s="834">
        <v>1</v>
      </c>
      <c r="I1673" s="834">
        <v>0</v>
      </c>
      <c r="J1673" s="834">
        <v>0</v>
      </c>
      <c r="K1673" s="835">
        <v>0</v>
      </c>
      <c r="L1673" s="835">
        <v>0</v>
      </c>
      <c r="M1673" s="834">
        <v>0</v>
      </c>
      <c r="N1673" s="834">
        <v>0</v>
      </c>
      <c r="O1673" s="836" t="e">
        <v>#DIV/0!</v>
      </c>
      <c r="P1673" s="820">
        <f>Tabla1[[#This Row],[Ejec Real Acumu]]-Tabla1[[#This Row],[Proyec Ejec Acumul]]</f>
        <v>0</v>
      </c>
      <c r="Q1673" s="820">
        <f>Tabla1[[#This Row],[Ejec Real Mes]]-Tabla1[[#This Row],[Program Entreg Mes]]</f>
        <v>0</v>
      </c>
    </row>
    <row r="1674" spans="1:17">
      <c r="A1674" s="834">
        <v>4</v>
      </c>
      <c r="B1674" s="834" t="s">
        <v>2459</v>
      </c>
      <c r="C1674" s="834" t="s">
        <v>2460</v>
      </c>
      <c r="D1674" s="834" t="s">
        <v>93</v>
      </c>
      <c r="E1674" s="834" t="s">
        <v>2501</v>
      </c>
      <c r="F1674" s="834">
        <v>7</v>
      </c>
      <c r="G1674" s="834" t="s">
        <v>2449</v>
      </c>
      <c r="H1674" s="834">
        <v>1</v>
      </c>
      <c r="I1674" s="834">
        <v>1</v>
      </c>
      <c r="J1674" s="834">
        <v>1</v>
      </c>
      <c r="K1674" s="835">
        <v>1</v>
      </c>
      <c r="L1674" s="835">
        <v>1</v>
      </c>
      <c r="M1674" s="834">
        <v>0</v>
      </c>
      <c r="N1674" s="834">
        <v>0</v>
      </c>
      <c r="O1674" s="836" t="e">
        <v>#DIV/0!</v>
      </c>
      <c r="P1674" s="820">
        <f>Tabla1[[#This Row],[Ejec Real Acumu]]-Tabla1[[#This Row],[Proyec Ejec Acumul]]</f>
        <v>0</v>
      </c>
      <c r="Q1674" s="820">
        <f>Tabla1[[#This Row],[Ejec Real Mes]]-Tabla1[[#This Row],[Program Entreg Mes]]</f>
        <v>0</v>
      </c>
    </row>
    <row r="1675" spans="1:17">
      <c r="A1675" s="834">
        <v>5</v>
      </c>
      <c r="B1675" s="834" t="s">
        <v>2459</v>
      </c>
      <c r="C1675" s="834" t="s">
        <v>2460</v>
      </c>
      <c r="D1675" s="834" t="s">
        <v>93</v>
      </c>
      <c r="E1675" s="834" t="s">
        <v>2502</v>
      </c>
      <c r="F1675" s="834">
        <v>7</v>
      </c>
      <c r="G1675" s="834" t="s">
        <v>2449</v>
      </c>
      <c r="H1675" s="834">
        <v>1</v>
      </c>
      <c r="I1675" s="834">
        <v>1</v>
      </c>
      <c r="J1675" s="834">
        <v>1</v>
      </c>
      <c r="K1675" s="835">
        <v>1</v>
      </c>
      <c r="L1675" s="835">
        <v>1</v>
      </c>
      <c r="M1675" s="834">
        <v>0</v>
      </c>
      <c r="N1675" s="834">
        <v>0</v>
      </c>
      <c r="O1675" s="836" t="e">
        <v>#DIV/0!</v>
      </c>
      <c r="P1675" s="820">
        <f>Tabla1[[#This Row],[Ejec Real Acumu]]-Tabla1[[#This Row],[Proyec Ejec Acumul]]</f>
        <v>0</v>
      </c>
      <c r="Q1675" s="820">
        <f>Tabla1[[#This Row],[Ejec Real Mes]]-Tabla1[[#This Row],[Program Entreg Mes]]</f>
        <v>0</v>
      </c>
    </row>
    <row r="1676" spans="1:17">
      <c r="A1676" s="834">
        <v>6</v>
      </c>
      <c r="B1676" s="834" t="s">
        <v>2459</v>
      </c>
      <c r="C1676" s="834" t="s">
        <v>2460</v>
      </c>
      <c r="D1676" s="834" t="s">
        <v>93</v>
      </c>
      <c r="E1676" s="834" t="s">
        <v>2503</v>
      </c>
      <c r="F1676" s="834">
        <v>7</v>
      </c>
      <c r="G1676" s="834" t="s">
        <v>2449</v>
      </c>
      <c r="H1676" s="834">
        <v>1</v>
      </c>
      <c r="I1676" s="834">
        <v>1</v>
      </c>
      <c r="J1676" s="834">
        <v>1</v>
      </c>
      <c r="K1676" s="835">
        <v>1</v>
      </c>
      <c r="L1676" s="835">
        <v>1</v>
      </c>
      <c r="M1676" s="834">
        <v>0</v>
      </c>
      <c r="N1676" s="834">
        <v>0</v>
      </c>
      <c r="O1676" s="836" t="e">
        <v>#DIV/0!</v>
      </c>
      <c r="P1676" s="820">
        <f>Tabla1[[#This Row],[Ejec Real Acumu]]-Tabla1[[#This Row],[Proyec Ejec Acumul]]</f>
        <v>0</v>
      </c>
      <c r="Q1676" s="820">
        <f>Tabla1[[#This Row],[Ejec Real Mes]]-Tabla1[[#This Row],[Program Entreg Mes]]</f>
        <v>0</v>
      </c>
    </row>
    <row r="1677" spans="1:17">
      <c r="A1677" s="834">
        <v>7</v>
      </c>
      <c r="B1677" s="834" t="s">
        <v>2459</v>
      </c>
      <c r="C1677" s="834" t="s">
        <v>2460</v>
      </c>
      <c r="D1677" s="834" t="s">
        <v>93</v>
      </c>
      <c r="E1677" s="834" t="s">
        <v>2504</v>
      </c>
      <c r="F1677" s="834">
        <v>7</v>
      </c>
      <c r="G1677" s="834" t="s">
        <v>2449</v>
      </c>
      <c r="H1677" s="834">
        <v>1</v>
      </c>
      <c r="I1677" s="834">
        <v>1</v>
      </c>
      <c r="J1677" s="834">
        <v>1</v>
      </c>
      <c r="K1677" s="835">
        <v>1</v>
      </c>
      <c r="L1677" s="835">
        <v>1</v>
      </c>
      <c r="M1677" s="834">
        <v>0</v>
      </c>
      <c r="N1677" s="834">
        <v>0</v>
      </c>
      <c r="O1677" s="836" t="e">
        <v>#DIV/0!</v>
      </c>
      <c r="P1677" s="820">
        <f>Tabla1[[#This Row],[Ejec Real Acumu]]-Tabla1[[#This Row],[Proyec Ejec Acumul]]</f>
        <v>0</v>
      </c>
      <c r="Q1677" s="820">
        <f>Tabla1[[#This Row],[Ejec Real Mes]]-Tabla1[[#This Row],[Program Entreg Mes]]</f>
        <v>0</v>
      </c>
    </row>
    <row r="1678" spans="1:17">
      <c r="A1678" s="834">
        <v>8</v>
      </c>
      <c r="B1678" s="834" t="s">
        <v>2459</v>
      </c>
      <c r="C1678" s="834" t="s">
        <v>2460</v>
      </c>
      <c r="D1678" s="834" t="s">
        <v>93</v>
      </c>
      <c r="E1678" s="834" t="s">
        <v>2505</v>
      </c>
      <c r="F1678" s="834">
        <v>7</v>
      </c>
      <c r="G1678" s="834" t="s">
        <v>2449</v>
      </c>
      <c r="H1678" s="834">
        <v>2</v>
      </c>
      <c r="I1678" s="834">
        <v>1</v>
      </c>
      <c r="J1678" s="834">
        <v>1</v>
      </c>
      <c r="K1678" s="835">
        <v>0.5</v>
      </c>
      <c r="L1678" s="835">
        <v>0.5</v>
      </c>
      <c r="M1678" s="834">
        <v>0</v>
      </c>
      <c r="N1678" s="834">
        <v>0</v>
      </c>
      <c r="O1678" s="836" t="e">
        <v>#DIV/0!</v>
      </c>
      <c r="P1678" s="820">
        <f>Tabla1[[#This Row],[Ejec Real Acumu]]-Tabla1[[#This Row],[Proyec Ejec Acumul]]</f>
        <v>0</v>
      </c>
      <c r="Q1678" s="820">
        <f>Tabla1[[#This Row],[Ejec Real Mes]]-Tabla1[[#This Row],[Program Entreg Mes]]</f>
        <v>0</v>
      </c>
    </row>
    <row r="1679" spans="1:17">
      <c r="A1679" s="834">
        <v>9</v>
      </c>
      <c r="B1679" s="834" t="s">
        <v>2459</v>
      </c>
      <c r="C1679" s="834" t="s">
        <v>2460</v>
      </c>
      <c r="D1679" s="834" t="s">
        <v>93</v>
      </c>
      <c r="E1679" s="834" t="s">
        <v>2506</v>
      </c>
      <c r="F1679" s="834">
        <v>7</v>
      </c>
      <c r="G1679" s="834" t="s">
        <v>2449</v>
      </c>
      <c r="H1679" s="834">
        <v>3</v>
      </c>
      <c r="I1679" s="834">
        <v>1</v>
      </c>
      <c r="J1679" s="834">
        <v>1</v>
      </c>
      <c r="K1679" s="835">
        <v>0.33333333333333331</v>
      </c>
      <c r="L1679" s="835">
        <v>0.33333333333333331</v>
      </c>
      <c r="M1679" s="834">
        <v>0</v>
      </c>
      <c r="N1679" s="834">
        <v>0</v>
      </c>
      <c r="O1679" s="836" t="e">
        <v>#DIV/0!</v>
      </c>
      <c r="P1679" s="820">
        <f>Tabla1[[#This Row],[Ejec Real Acumu]]-Tabla1[[#This Row],[Proyec Ejec Acumul]]</f>
        <v>0</v>
      </c>
      <c r="Q1679" s="820">
        <f>Tabla1[[#This Row],[Ejec Real Mes]]-Tabla1[[#This Row],[Program Entreg Mes]]</f>
        <v>0</v>
      </c>
    </row>
    <row r="1680" spans="1:17">
      <c r="A1680" s="834">
        <v>10</v>
      </c>
      <c r="B1680" s="834" t="s">
        <v>2459</v>
      </c>
      <c r="C1680" s="834" t="s">
        <v>2460</v>
      </c>
      <c r="D1680" s="834" t="s">
        <v>2507</v>
      </c>
      <c r="E1680" s="834" t="s">
        <v>2508</v>
      </c>
      <c r="F1680" s="834">
        <v>7</v>
      </c>
      <c r="G1680" s="834" t="s">
        <v>2449</v>
      </c>
      <c r="H1680" s="834">
        <v>3</v>
      </c>
      <c r="I1680" s="834">
        <v>1</v>
      </c>
      <c r="J1680" s="834">
        <v>1</v>
      </c>
      <c r="K1680" s="835">
        <v>0.33333333333333331</v>
      </c>
      <c r="L1680" s="835">
        <v>0.33333333333333331</v>
      </c>
      <c r="M1680" s="834">
        <v>0</v>
      </c>
      <c r="N1680" s="834">
        <v>0</v>
      </c>
      <c r="O1680" s="836" t="e">
        <v>#DIV/0!</v>
      </c>
      <c r="P1680" s="820">
        <f>Tabla1[[#This Row],[Ejec Real Acumu]]-Tabla1[[#This Row],[Proyec Ejec Acumul]]</f>
        <v>0</v>
      </c>
      <c r="Q1680" s="820">
        <f>Tabla1[[#This Row],[Ejec Real Mes]]-Tabla1[[#This Row],[Program Entreg Mes]]</f>
        <v>0</v>
      </c>
    </row>
    <row r="1681" spans="1:17">
      <c r="A1681" s="834">
        <v>11</v>
      </c>
      <c r="B1681" s="834" t="s">
        <v>2459</v>
      </c>
      <c r="C1681" s="834" t="s">
        <v>2460</v>
      </c>
      <c r="D1681" s="834" t="s">
        <v>93</v>
      </c>
      <c r="E1681" s="834" t="s">
        <v>2509</v>
      </c>
      <c r="F1681" s="834">
        <v>7</v>
      </c>
      <c r="G1681" s="834" t="s">
        <v>2449</v>
      </c>
      <c r="H1681" s="834">
        <v>3</v>
      </c>
      <c r="I1681" s="834">
        <v>1</v>
      </c>
      <c r="J1681" s="834">
        <v>1</v>
      </c>
      <c r="K1681" s="835">
        <v>0.33333333333333331</v>
      </c>
      <c r="L1681" s="835">
        <v>0.33333333333333331</v>
      </c>
      <c r="M1681" s="834">
        <v>0</v>
      </c>
      <c r="N1681" s="834">
        <v>0</v>
      </c>
      <c r="O1681" s="836" t="e">
        <v>#DIV/0!</v>
      </c>
      <c r="P1681" s="820">
        <f>Tabla1[[#This Row],[Ejec Real Acumu]]-Tabla1[[#This Row],[Proyec Ejec Acumul]]</f>
        <v>0</v>
      </c>
      <c r="Q1681" s="820">
        <f>Tabla1[[#This Row],[Ejec Real Mes]]-Tabla1[[#This Row],[Program Entreg Mes]]</f>
        <v>0</v>
      </c>
    </row>
    <row r="1682" spans="1:17">
      <c r="A1682" s="834">
        <v>12</v>
      </c>
      <c r="B1682" s="834" t="s">
        <v>2459</v>
      </c>
      <c r="C1682" s="834" t="s">
        <v>2460</v>
      </c>
      <c r="D1682" s="834" t="s">
        <v>764</v>
      </c>
      <c r="E1682" s="834" t="s">
        <v>2510</v>
      </c>
      <c r="F1682" s="834">
        <v>7</v>
      </c>
      <c r="G1682" s="834" t="s">
        <v>2449</v>
      </c>
      <c r="H1682" s="837">
        <v>0.30000000000000004</v>
      </c>
      <c r="I1682" s="834">
        <v>0.1</v>
      </c>
      <c r="J1682" s="834">
        <v>0.25</v>
      </c>
      <c r="K1682" s="835">
        <v>0.33333333333333331</v>
      </c>
      <c r="L1682" s="835">
        <v>0.83333333333333326</v>
      </c>
      <c r="M1682" s="834">
        <v>0</v>
      </c>
      <c r="N1682" s="834">
        <v>0</v>
      </c>
      <c r="O1682" s="836" t="e">
        <v>#DIV/0!</v>
      </c>
      <c r="P1682" s="820">
        <f>Tabla1[[#This Row],[Ejec Real Acumu]]-Tabla1[[#This Row],[Proyec Ejec Acumul]]</f>
        <v>0.15</v>
      </c>
      <c r="Q1682" s="820">
        <f>Tabla1[[#This Row],[Ejec Real Mes]]-Tabla1[[#This Row],[Program Entreg Mes]]</f>
        <v>0</v>
      </c>
    </row>
    <row r="1683" spans="1:17">
      <c r="A1683" s="834">
        <v>13</v>
      </c>
      <c r="B1683" s="834" t="s">
        <v>2459</v>
      </c>
      <c r="C1683" s="834" t="s">
        <v>2460</v>
      </c>
      <c r="D1683" s="834" t="s">
        <v>764</v>
      </c>
      <c r="E1683" s="834" t="s">
        <v>2511</v>
      </c>
      <c r="F1683" s="834">
        <v>7</v>
      </c>
      <c r="G1683" s="834" t="s">
        <v>2449</v>
      </c>
      <c r="H1683" s="834">
        <v>5</v>
      </c>
      <c r="I1683" s="834">
        <v>2</v>
      </c>
      <c r="J1683" s="834">
        <v>0</v>
      </c>
      <c r="K1683" s="835">
        <v>0.4</v>
      </c>
      <c r="L1683" s="835">
        <v>0</v>
      </c>
      <c r="M1683" s="834">
        <v>0</v>
      </c>
      <c r="N1683" s="834">
        <v>0</v>
      </c>
      <c r="O1683" s="836" t="e">
        <v>#DIV/0!</v>
      </c>
      <c r="P1683" s="820">
        <f>Tabla1[[#This Row],[Ejec Real Acumu]]-Tabla1[[#This Row],[Proyec Ejec Acumul]]</f>
        <v>-2</v>
      </c>
      <c r="Q1683" s="820">
        <f>Tabla1[[#This Row],[Ejec Real Mes]]-Tabla1[[#This Row],[Program Entreg Mes]]</f>
        <v>0</v>
      </c>
    </row>
    <row r="1684" spans="1:17">
      <c r="A1684" s="834">
        <v>14</v>
      </c>
      <c r="B1684" s="834" t="s">
        <v>2459</v>
      </c>
      <c r="C1684" s="834" t="s">
        <v>2460</v>
      </c>
      <c r="D1684" s="834" t="s">
        <v>76</v>
      </c>
      <c r="E1684" s="834" t="s">
        <v>2512</v>
      </c>
      <c r="F1684" s="834">
        <v>7</v>
      </c>
      <c r="G1684" s="834" t="s">
        <v>2449</v>
      </c>
      <c r="H1684" s="834">
        <v>3</v>
      </c>
      <c r="I1684" s="834">
        <v>1</v>
      </c>
      <c r="J1684" s="834">
        <v>1</v>
      </c>
      <c r="K1684" s="835">
        <v>0.33333333333333331</v>
      </c>
      <c r="L1684" s="835">
        <v>0.33333333333333331</v>
      </c>
      <c r="M1684" s="834">
        <v>0</v>
      </c>
      <c r="N1684" s="834">
        <v>0</v>
      </c>
      <c r="O1684" s="836" t="e">
        <v>#DIV/0!</v>
      </c>
      <c r="P1684" s="820">
        <f>Tabla1[[#This Row],[Ejec Real Acumu]]-Tabla1[[#This Row],[Proyec Ejec Acumul]]</f>
        <v>0</v>
      </c>
      <c r="Q1684" s="820">
        <f>Tabla1[[#This Row],[Ejec Real Mes]]-Tabla1[[#This Row],[Program Entreg Mes]]</f>
        <v>0</v>
      </c>
    </row>
    <row r="1685" spans="1:17">
      <c r="A1685" s="834">
        <v>15</v>
      </c>
      <c r="B1685" s="834" t="s">
        <v>2459</v>
      </c>
      <c r="C1685" s="834" t="s">
        <v>2460</v>
      </c>
      <c r="D1685" s="834" t="s">
        <v>93</v>
      </c>
      <c r="E1685" s="834" t="s">
        <v>2513</v>
      </c>
      <c r="F1685" s="834">
        <v>7</v>
      </c>
      <c r="G1685" s="834" t="s">
        <v>2449</v>
      </c>
      <c r="H1685" s="834">
        <v>1</v>
      </c>
      <c r="I1685" s="834">
        <v>0</v>
      </c>
      <c r="J1685" s="834">
        <v>0</v>
      </c>
      <c r="K1685" s="835">
        <v>0</v>
      </c>
      <c r="L1685" s="835">
        <v>0</v>
      </c>
      <c r="M1685" s="834">
        <v>0</v>
      </c>
      <c r="N1685" s="834">
        <v>0</v>
      </c>
      <c r="O1685" s="836" t="e">
        <v>#DIV/0!</v>
      </c>
      <c r="P1685" s="820">
        <f>Tabla1[[#This Row],[Ejec Real Acumu]]-Tabla1[[#This Row],[Proyec Ejec Acumul]]</f>
        <v>0</v>
      </c>
      <c r="Q1685" s="820">
        <f>Tabla1[[#This Row],[Ejec Real Mes]]-Tabla1[[#This Row],[Program Entreg Mes]]</f>
        <v>0</v>
      </c>
    </row>
    <row r="1686" spans="1:17">
      <c r="A1686" s="834">
        <v>16</v>
      </c>
      <c r="B1686" s="834" t="s">
        <v>2459</v>
      </c>
      <c r="C1686" s="834" t="s">
        <v>2460</v>
      </c>
      <c r="D1686" s="834" t="s">
        <v>93</v>
      </c>
      <c r="E1686" s="834" t="s">
        <v>2514</v>
      </c>
      <c r="F1686" s="834">
        <v>7</v>
      </c>
      <c r="G1686" s="834" t="s">
        <v>2449</v>
      </c>
      <c r="H1686" s="834">
        <v>1</v>
      </c>
      <c r="I1686" s="834">
        <v>0</v>
      </c>
      <c r="J1686" s="834">
        <v>0</v>
      </c>
      <c r="K1686" s="835">
        <v>0</v>
      </c>
      <c r="L1686" s="835">
        <v>0</v>
      </c>
      <c r="M1686" s="834">
        <v>0</v>
      </c>
      <c r="N1686" s="834">
        <v>0</v>
      </c>
      <c r="O1686" s="836" t="e">
        <v>#DIV/0!</v>
      </c>
      <c r="P1686" s="820">
        <f>Tabla1[[#This Row],[Ejec Real Acumu]]-Tabla1[[#This Row],[Proyec Ejec Acumul]]</f>
        <v>0</v>
      </c>
      <c r="Q1686" s="820">
        <f>Tabla1[[#This Row],[Ejec Real Mes]]-Tabla1[[#This Row],[Program Entreg Mes]]</f>
        <v>0</v>
      </c>
    </row>
    <row r="1687" spans="1:17">
      <c r="A1687" s="834">
        <v>17</v>
      </c>
      <c r="B1687" s="834" t="s">
        <v>2459</v>
      </c>
      <c r="C1687" s="834" t="s">
        <v>2460</v>
      </c>
      <c r="D1687" s="834" t="s">
        <v>93</v>
      </c>
      <c r="E1687" s="834" t="s">
        <v>2515</v>
      </c>
      <c r="F1687" s="834">
        <v>7</v>
      </c>
      <c r="G1687" s="834" t="s">
        <v>2449</v>
      </c>
      <c r="H1687" s="834">
        <v>1</v>
      </c>
      <c r="I1687" s="834">
        <v>0</v>
      </c>
      <c r="J1687" s="834">
        <v>0</v>
      </c>
      <c r="K1687" s="835">
        <v>0</v>
      </c>
      <c r="L1687" s="835">
        <v>0</v>
      </c>
      <c r="M1687" s="834">
        <v>0</v>
      </c>
      <c r="N1687" s="834">
        <v>0</v>
      </c>
      <c r="O1687" s="836" t="e">
        <v>#DIV/0!</v>
      </c>
      <c r="P1687" s="820">
        <f>Tabla1[[#This Row],[Ejec Real Acumu]]-Tabla1[[#This Row],[Proyec Ejec Acumul]]</f>
        <v>0</v>
      </c>
      <c r="Q1687" s="820">
        <f>Tabla1[[#This Row],[Ejec Real Mes]]-Tabla1[[#This Row],[Program Entreg Mes]]</f>
        <v>0</v>
      </c>
    </row>
    <row r="1688" spans="1:17">
      <c r="A1688" s="834">
        <v>18</v>
      </c>
      <c r="B1688" s="834" t="s">
        <v>2459</v>
      </c>
      <c r="C1688" s="834" t="s">
        <v>2460</v>
      </c>
      <c r="D1688" s="834" t="s">
        <v>2507</v>
      </c>
      <c r="E1688" s="834" t="s">
        <v>2516</v>
      </c>
      <c r="F1688" s="834">
        <v>7</v>
      </c>
      <c r="G1688" s="834" t="s">
        <v>2449</v>
      </c>
      <c r="H1688" s="834">
        <v>1</v>
      </c>
      <c r="I1688" s="834">
        <v>0</v>
      </c>
      <c r="J1688" s="834">
        <v>0</v>
      </c>
      <c r="K1688" s="835">
        <v>0</v>
      </c>
      <c r="L1688" s="835">
        <v>0</v>
      </c>
      <c r="M1688" s="834">
        <v>0</v>
      </c>
      <c r="N1688" s="834">
        <v>0</v>
      </c>
      <c r="O1688" s="836" t="e">
        <v>#DIV/0!</v>
      </c>
      <c r="P1688" s="820">
        <f>Tabla1[[#This Row],[Ejec Real Acumu]]-Tabla1[[#This Row],[Proyec Ejec Acumul]]</f>
        <v>0</v>
      </c>
      <c r="Q1688" s="820">
        <f>Tabla1[[#This Row],[Ejec Real Mes]]-Tabla1[[#This Row],[Program Entreg Mes]]</f>
        <v>0</v>
      </c>
    </row>
    <row r="1689" spans="1:17">
      <c r="A1689" s="834">
        <v>19</v>
      </c>
      <c r="B1689" s="834" t="s">
        <v>2459</v>
      </c>
      <c r="C1689" s="834" t="s">
        <v>2460</v>
      </c>
      <c r="D1689" s="834" t="s">
        <v>76</v>
      </c>
      <c r="E1689" s="834" t="s">
        <v>2517</v>
      </c>
      <c r="F1689" s="834">
        <v>7</v>
      </c>
      <c r="G1689" s="834" t="s">
        <v>2449</v>
      </c>
      <c r="H1689" s="834">
        <v>1</v>
      </c>
      <c r="I1689" s="834">
        <v>1</v>
      </c>
      <c r="J1689" s="834">
        <v>1</v>
      </c>
      <c r="K1689" s="835">
        <v>1</v>
      </c>
      <c r="L1689" s="835">
        <v>1</v>
      </c>
      <c r="M1689" s="834">
        <v>0</v>
      </c>
      <c r="N1689" s="834">
        <v>0</v>
      </c>
      <c r="O1689" s="836" t="e">
        <v>#DIV/0!</v>
      </c>
      <c r="P1689" s="820">
        <f>Tabla1[[#This Row],[Ejec Real Acumu]]-Tabla1[[#This Row],[Proyec Ejec Acumul]]</f>
        <v>0</v>
      </c>
      <c r="Q1689" s="820">
        <f>Tabla1[[#This Row],[Ejec Real Mes]]-Tabla1[[#This Row],[Program Entreg Mes]]</f>
        <v>0</v>
      </c>
    </row>
    <row r="1690" spans="1:17">
      <c r="A1690" s="834">
        <v>20</v>
      </c>
      <c r="B1690" s="834" t="s">
        <v>2459</v>
      </c>
      <c r="C1690" s="834" t="s">
        <v>2460</v>
      </c>
      <c r="D1690" s="834" t="s">
        <v>76</v>
      </c>
      <c r="E1690" s="834" t="s">
        <v>2518</v>
      </c>
      <c r="F1690" s="834">
        <v>7</v>
      </c>
      <c r="G1690" s="834" t="s">
        <v>2449</v>
      </c>
      <c r="H1690" s="834">
        <v>1</v>
      </c>
      <c r="I1690" s="834">
        <v>0</v>
      </c>
      <c r="J1690" s="834">
        <v>0</v>
      </c>
      <c r="K1690" s="835">
        <v>0</v>
      </c>
      <c r="L1690" s="835">
        <v>0</v>
      </c>
      <c r="M1690" s="834">
        <v>0</v>
      </c>
      <c r="N1690" s="834">
        <v>0</v>
      </c>
      <c r="O1690" s="836" t="e">
        <v>#DIV/0!</v>
      </c>
      <c r="P1690" s="820">
        <f>Tabla1[[#This Row],[Ejec Real Acumu]]-Tabla1[[#This Row],[Proyec Ejec Acumul]]</f>
        <v>0</v>
      </c>
      <c r="Q1690" s="820">
        <f>Tabla1[[#This Row],[Ejec Real Mes]]-Tabla1[[#This Row],[Program Entreg Mes]]</f>
        <v>0</v>
      </c>
    </row>
    <row r="1691" spans="1:17">
      <c r="A1691" s="834">
        <v>21</v>
      </c>
      <c r="B1691" s="834" t="s">
        <v>2459</v>
      </c>
      <c r="C1691" s="834" t="s">
        <v>2460</v>
      </c>
      <c r="D1691" s="834" t="s">
        <v>76</v>
      </c>
      <c r="E1691" s="834" t="s">
        <v>1077</v>
      </c>
      <c r="F1691" s="834">
        <v>7</v>
      </c>
      <c r="G1691" s="834" t="s">
        <v>2449</v>
      </c>
      <c r="H1691" s="834">
        <v>2</v>
      </c>
      <c r="I1691" s="834">
        <v>0</v>
      </c>
      <c r="J1691" s="834">
        <v>0</v>
      </c>
      <c r="K1691" s="835">
        <v>0</v>
      </c>
      <c r="L1691" s="835">
        <v>0</v>
      </c>
      <c r="M1691" s="834">
        <v>0</v>
      </c>
      <c r="N1691" s="834">
        <v>0</v>
      </c>
      <c r="O1691" s="836" t="e">
        <v>#DIV/0!</v>
      </c>
      <c r="P1691" s="820">
        <f>Tabla1[[#This Row],[Ejec Real Acumu]]-Tabla1[[#This Row],[Proyec Ejec Acumul]]</f>
        <v>0</v>
      </c>
      <c r="Q1691" s="820">
        <f>Tabla1[[#This Row],[Ejec Real Mes]]-Tabla1[[#This Row],[Program Entreg Mes]]</f>
        <v>0</v>
      </c>
    </row>
    <row r="1692" spans="1:17">
      <c r="A1692" s="834">
        <v>22</v>
      </c>
      <c r="B1692" s="834" t="s">
        <v>2459</v>
      </c>
      <c r="C1692" s="834" t="s">
        <v>2460</v>
      </c>
      <c r="D1692" s="834" t="s">
        <v>76</v>
      </c>
      <c r="E1692" s="834" t="s">
        <v>2519</v>
      </c>
      <c r="F1692" s="834">
        <v>7</v>
      </c>
      <c r="G1692" s="834" t="s">
        <v>2449</v>
      </c>
      <c r="H1692" s="834">
        <v>1</v>
      </c>
      <c r="I1692" s="834">
        <v>0</v>
      </c>
      <c r="J1692" s="834">
        <v>0</v>
      </c>
      <c r="K1692" s="835">
        <v>0</v>
      </c>
      <c r="L1692" s="835">
        <v>0</v>
      </c>
      <c r="M1692" s="834">
        <v>0</v>
      </c>
      <c r="N1692" s="834">
        <v>0</v>
      </c>
      <c r="O1692" s="836" t="e">
        <v>#DIV/0!</v>
      </c>
      <c r="P1692" s="820">
        <f>Tabla1[[#This Row],[Ejec Real Acumu]]-Tabla1[[#This Row],[Proyec Ejec Acumul]]</f>
        <v>0</v>
      </c>
      <c r="Q1692" s="820">
        <f>Tabla1[[#This Row],[Ejec Real Mes]]-Tabla1[[#This Row],[Program Entreg Mes]]</f>
        <v>0</v>
      </c>
    </row>
    <row r="1693" spans="1:17">
      <c r="A1693" s="834">
        <v>23</v>
      </c>
      <c r="B1693" s="834" t="s">
        <v>2459</v>
      </c>
      <c r="C1693" s="834" t="s">
        <v>2460</v>
      </c>
      <c r="D1693" s="834" t="s">
        <v>688</v>
      </c>
      <c r="E1693" s="834" t="s">
        <v>2520</v>
      </c>
      <c r="F1693" s="834">
        <v>7</v>
      </c>
      <c r="G1693" s="834" t="s">
        <v>2449</v>
      </c>
      <c r="H1693" s="834">
        <v>4</v>
      </c>
      <c r="I1693" s="834">
        <v>0</v>
      </c>
      <c r="J1693" s="834">
        <v>0</v>
      </c>
      <c r="K1693" s="835">
        <v>0</v>
      </c>
      <c r="L1693" s="835">
        <v>0</v>
      </c>
      <c r="M1693" s="834">
        <v>0</v>
      </c>
      <c r="N1693" s="834">
        <v>0</v>
      </c>
      <c r="O1693" s="836" t="e">
        <v>#DIV/0!</v>
      </c>
      <c r="P1693" s="820">
        <f>Tabla1[[#This Row],[Ejec Real Acumu]]-Tabla1[[#This Row],[Proyec Ejec Acumul]]</f>
        <v>0</v>
      </c>
      <c r="Q1693" s="820">
        <f>Tabla1[[#This Row],[Ejec Real Mes]]-Tabla1[[#This Row],[Program Entreg Mes]]</f>
        <v>0</v>
      </c>
    </row>
    <row r="1694" spans="1:17">
      <c r="A1694" s="834">
        <v>24</v>
      </c>
      <c r="B1694" s="834" t="s">
        <v>2459</v>
      </c>
      <c r="C1694" s="834" t="s">
        <v>2460</v>
      </c>
      <c r="D1694" s="834" t="s">
        <v>76</v>
      </c>
      <c r="E1694" s="834" t="s">
        <v>2521</v>
      </c>
      <c r="F1694" s="834">
        <v>7</v>
      </c>
      <c r="G1694" s="834" t="s">
        <v>2449</v>
      </c>
      <c r="H1694" s="834">
        <v>10</v>
      </c>
      <c r="I1694" s="834">
        <v>5</v>
      </c>
      <c r="J1694" s="834">
        <v>0</v>
      </c>
      <c r="K1694" s="835">
        <v>0.5</v>
      </c>
      <c r="L1694" s="835">
        <v>0</v>
      </c>
      <c r="M1694" s="834">
        <v>0</v>
      </c>
      <c r="N1694" s="834">
        <v>0</v>
      </c>
      <c r="O1694" s="836" t="e">
        <v>#DIV/0!</v>
      </c>
      <c r="P1694" s="820">
        <f>Tabla1[[#This Row],[Ejec Real Acumu]]-Tabla1[[#This Row],[Proyec Ejec Acumul]]</f>
        <v>-5</v>
      </c>
      <c r="Q1694" s="820">
        <f>Tabla1[[#This Row],[Ejec Real Mes]]-Tabla1[[#This Row],[Program Entreg Mes]]</f>
        <v>0</v>
      </c>
    </row>
    <row r="1695" spans="1:17">
      <c r="A1695" s="834">
        <v>25</v>
      </c>
      <c r="B1695" s="834" t="s">
        <v>2459</v>
      </c>
      <c r="C1695" s="834" t="s">
        <v>2460</v>
      </c>
      <c r="D1695" s="834" t="s">
        <v>76</v>
      </c>
      <c r="E1695" s="834" t="s">
        <v>2522</v>
      </c>
      <c r="F1695" s="834">
        <v>7</v>
      </c>
      <c r="G1695" s="834" t="s">
        <v>2449</v>
      </c>
      <c r="H1695" s="834">
        <v>4</v>
      </c>
      <c r="I1695" s="834">
        <v>2</v>
      </c>
      <c r="J1695" s="834">
        <v>0</v>
      </c>
      <c r="K1695" s="835">
        <v>0.5</v>
      </c>
      <c r="L1695" s="835">
        <v>0</v>
      </c>
      <c r="M1695" s="834">
        <v>1</v>
      </c>
      <c r="N1695" s="834">
        <v>0</v>
      </c>
      <c r="O1695" s="836">
        <v>0</v>
      </c>
      <c r="P1695" s="820">
        <f>Tabla1[[#This Row],[Ejec Real Acumu]]-Tabla1[[#This Row],[Proyec Ejec Acumul]]</f>
        <v>-2</v>
      </c>
      <c r="Q1695" s="820">
        <f>Tabla1[[#This Row],[Ejec Real Mes]]-Tabla1[[#This Row],[Program Entreg Mes]]</f>
        <v>-1</v>
      </c>
    </row>
    <row r="1696" spans="1:17">
      <c r="A1696" s="834">
        <v>26</v>
      </c>
      <c r="B1696" s="834" t="s">
        <v>2459</v>
      </c>
      <c r="C1696" s="834" t="s">
        <v>2460</v>
      </c>
      <c r="D1696" s="834" t="s">
        <v>76</v>
      </c>
      <c r="E1696" s="834" t="s">
        <v>2523</v>
      </c>
      <c r="F1696" s="834">
        <v>7</v>
      </c>
      <c r="G1696" s="834" t="s">
        <v>2449</v>
      </c>
      <c r="H1696" s="834">
        <v>4</v>
      </c>
      <c r="I1696" s="834">
        <v>2</v>
      </c>
      <c r="J1696" s="834">
        <v>2</v>
      </c>
      <c r="K1696" s="835">
        <v>0.5</v>
      </c>
      <c r="L1696" s="835">
        <v>0.5</v>
      </c>
      <c r="M1696" s="834">
        <v>1</v>
      </c>
      <c r="N1696" s="834">
        <v>1</v>
      </c>
      <c r="O1696" s="836">
        <v>1</v>
      </c>
      <c r="P1696" s="820">
        <f>Tabla1[[#This Row],[Ejec Real Acumu]]-Tabla1[[#This Row],[Proyec Ejec Acumul]]</f>
        <v>0</v>
      </c>
      <c r="Q1696" s="820">
        <f>Tabla1[[#This Row],[Ejec Real Mes]]-Tabla1[[#This Row],[Program Entreg Mes]]</f>
        <v>0</v>
      </c>
    </row>
    <row r="1697" spans="1:17">
      <c r="A1697" s="834">
        <v>27</v>
      </c>
      <c r="B1697" s="834" t="s">
        <v>2459</v>
      </c>
      <c r="C1697" s="834" t="s">
        <v>2460</v>
      </c>
      <c r="D1697" s="834" t="s">
        <v>76</v>
      </c>
      <c r="E1697" s="834" t="s">
        <v>2524</v>
      </c>
      <c r="F1697" s="834">
        <v>7</v>
      </c>
      <c r="G1697" s="834" t="s">
        <v>2449</v>
      </c>
      <c r="H1697" s="834">
        <v>3</v>
      </c>
      <c r="I1697" s="834">
        <v>1</v>
      </c>
      <c r="J1697" s="834">
        <v>1</v>
      </c>
      <c r="K1697" s="835">
        <v>0.33333333333333331</v>
      </c>
      <c r="L1697" s="835">
        <v>0.33333333333333331</v>
      </c>
      <c r="M1697" s="834">
        <v>0</v>
      </c>
      <c r="N1697" s="834">
        <v>0</v>
      </c>
      <c r="O1697" s="836" t="e">
        <v>#DIV/0!</v>
      </c>
      <c r="P1697" s="820">
        <f>Tabla1[[#This Row],[Ejec Real Acumu]]-Tabla1[[#This Row],[Proyec Ejec Acumul]]</f>
        <v>0</v>
      </c>
      <c r="Q1697" s="820">
        <f>Tabla1[[#This Row],[Ejec Real Mes]]-Tabla1[[#This Row],[Program Entreg Mes]]</f>
        <v>0</v>
      </c>
    </row>
    <row r="1698" spans="1:17">
      <c r="A1698" s="834">
        <v>28</v>
      </c>
      <c r="B1698" s="834" t="s">
        <v>2459</v>
      </c>
      <c r="C1698" s="834" t="s">
        <v>2460</v>
      </c>
      <c r="D1698" s="834" t="s">
        <v>76</v>
      </c>
      <c r="E1698" s="834" t="s">
        <v>2525</v>
      </c>
      <c r="F1698" s="834">
        <v>7</v>
      </c>
      <c r="G1698" s="834" t="s">
        <v>2449</v>
      </c>
      <c r="H1698" s="837">
        <v>1</v>
      </c>
      <c r="I1698" s="834">
        <v>0.5</v>
      </c>
      <c r="J1698" s="834">
        <v>0.25</v>
      </c>
      <c r="K1698" s="835">
        <v>0.5</v>
      </c>
      <c r="L1698" s="835">
        <v>0.25</v>
      </c>
      <c r="M1698" s="834">
        <v>0.25</v>
      </c>
      <c r="N1698" s="834">
        <v>0</v>
      </c>
      <c r="O1698" s="836">
        <v>0</v>
      </c>
      <c r="P1698" s="820">
        <f>Tabla1[[#This Row],[Ejec Real Acumu]]-Tabla1[[#This Row],[Proyec Ejec Acumul]]</f>
        <v>-0.25</v>
      </c>
      <c r="Q1698" s="820">
        <f>Tabla1[[#This Row],[Ejec Real Mes]]-Tabla1[[#This Row],[Program Entreg Mes]]</f>
        <v>-0.25</v>
      </c>
    </row>
    <row r="1699" spans="1:17">
      <c r="A1699" s="834">
        <v>29</v>
      </c>
      <c r="B1699" s="834" t="s">
        <v>2459</v>
      </c>
      <c r="C1699" s="834" t="s">
        <v>2460</v>
      </c>
      <c r="D1699" s="834" t="s">
        <v>764</v>
      </c>
      <c r="E1699" s="834" t="s">
        <v>2526</v>
      </c>
      <c r="F1699" s="834">
        <v>7</v>
      </c>
      <c r="G1699" s="834" t="s">
        <v>2449</v>
      </c>
      <c r="H1699" s="834">
        <v>1</v>
      </c>
      <c r="I1699" s="834">
        <v>0</v>
      </c>
      <c r="J1699" s="834">
        <v>0</v>
      </c>
      <c r="K1699" s="835">
        <v>0</v>
      </c>
      <c r="L1699" s="835">
        <v>0</v>
      </c>
      <c r="M1699" s="834">
        <v>0</v>
      </c>
      <c r="N1699" s="834">
        <v>0</v>
      </c>
      <c r="O1699" s="836" t="e">
        <v>#DIV/0!</v>
      </c>
      <c r="P1699" s="820">
        <f>Tabla1[[#This Row],[Ejec Real Acumu]]-Tabla1[[#This Row],[Proyec Ejec Acumul]]</f>
        <v>0</v>
      </c>
      <c r="Q1699" s="820">
        <f>Tabla1[[#This Row],[Ejec Real Mes]]-Tabla1[[#This Row],[Program Entreg Mes]]</f>
        <v>0</v>
      </c>
    </row>
    <row r="1700" spans="1:17">
      <c r="A1700" s="834">
        <v>30</v>
      </c>
      <c r="B1700" s="834" t="s">
        <v>2459</v>
      </c>
      <c r="C1700" s="834" t="s">
        <v>2460</v>
      </c>
      <c r="D1700" s="834" t="s">
        <v>93</v>
      </c>
      <c r="E1700" s="834" t="s">
        <v>2527</v>
      </c>
      <c r="F1700" s="834">
        <v>7</v>
      </c>
      <c r="G1700" s="834" t="s">
        <v>2449</v>
      </c>
      <c r="H1700" s="834">
        <v>1</v>
      </c>
      <c r="I1700" s="834">
        <v>1</v>
      </c>
      <c r="J1700" s="834">
        <v>1</v>
      </c>
      <c r="K1700" s="835">
        <v>1</v>
      </c>
      <c r="L1700" s="835">
        <v>1</v>
      </c>
      <c r="M1700" s="834">
        <v>0</v>
      </c>
      <c r="N1700" s="834">
        <v>0</v>
      </c>
      <c r="O1700" s="836" t="e">
        <v>#DIV/0!</v>
      </c>
      <c r="P1700" s="820">
        <f>Tabla1[[#This Row],[Ejec Real Acumu]]-Tabla1[[#This Row],[Proyec Ejec Acumul]]</f>
        <v>0</v>
      </c>
      <c r="Q1700" s="820">
        <f>Tabla1[[#This Row],[Ejec Real Mes]]-Tabla1[[#This Row],[Program Entreg Mes]]</f>
        <v>0</v>
      </c>
    </row>
    <row r="1701" spans="1:17">
      <c r="A1701" s="834">
        <v>31</v>
      </c>
      <c r="B1701" s="834" t="s">
        <v>2459</v>
      </c>
      <c r="C1701" s="834" t="s">
        <v>2460</v>
      </c>
      <c r="D1701" s="834" t="s">
        <v>764</v>
      </c>
      <c r="E1701" s="834" t="s">
        <v>2528</v>
      </c>
      <c r="F1701" s="834">
        <v>7</v>
      </c>
      <c r="G1701" s="834" t="s">
        <v>2449</v>
      </c>
      <c r="H1701" s="834">
        <v>1</v>
      </c>
      <c r="I1701" s="834">
        <v>0</v>
      </c>
      <c r="J1701" s="834">
        <v>0</v>
      </c>
      <c r="K1701" s="835">
        <v>0</v>
      </c>
      <c r="L1701" s="835">
        <v>0</v>
      </c>
      <c r="M1701" s="834">
        <v>0</v>
      </c>
      <c r="N1701" s="834">
        <v>0</v>
      </c>
      <c r="O1701" s="836" t="e">
        <v>#DIV/0!</v>
      </c>
      <c r="P1701" s="820">
        <f>Tabla1[[#This Row],[Ejec Real Acumu]]-Tabla1[[#This Row],[Proyec Ejec Acumul]]</f>
        <v>0</v>
      </c>
      <c r="Q1701" s="820">
        <f>Tabla1[[#This Row],[Ejec Real Mes]]-Tabla1[[#This Row],[Program Entreg Mes]]</f>
        <v>0</v>
      </c>
    </row>
    <row r="1702" spans="1:17">
      <c r="A1702" s="834">
        <v>32</v>
      </c>
      <c r="B1702" s="834" t="s">
        <v>2459</v>
      </c>
      <c r="C1702" s="834" t="s">
        <v>2460</v>
      </c>
      <c r="D1702" s="834" t="s">
        <v>76</v>
      </c>
      <c r="E1702" s="834" t="s">
        <v>2529</v>
      </c>
      <c r="F1702" s="834">
        <v>7</v>
      </c>
      <c r="G1702" s="834" t="s">
        <v>2449</v>
      </c>
      <c r="H1702" s="834">
        <v>1</v>
      </c>
      <c r="I1702" s="834">
        <v>1</v>
      </c>
      <c r="J1702" s="834">
        <v>1</v>
      </c>
      <c r="K1702" s="835">
        <v>1</v>
      </c>
      <c r="L1702" s="835">
        <v>1</v>
      </c>
      <c r="M1702" s="834">
        <v>0</v>
      </c>
      <c r="N1702" s="834">
        <v>0</v>
      </c>
      <c r="O1702" s="836" t="e">
        <v>#DIV/0!</v>
      </c>
      <c r="P1702" s="820">
        <f>Tabla1[[#This Row],[Ejec Real Acumu]]-Tabla1[[#This Row],[Proyec Ejec Acumul]]</f>
        <v>0</v>
      </c>
      <c r="Q1702" s="820">
        <f>Tabla1[[#This Row],[Ejec Real Mes]]-Tabla1[[#This Row],[Program Entreg Mes]]</f>
        <v>0</v>
      </c>
    </row>
    <row r="1703" spans="1:17">
      <c r="A1703" s="834">
        <v>33</v>
      </c>
      <c r="B1703" s="834" t="s">
        <v>2459</v>
      </c>
      <c r="C1703" s="834" t="s">
        <v>2460</v>
      </c>
      <c r="D1703" s="834" t="s">
        <v>76</v>
      </c>
      <c r="E1703" s="834" t="s">
        <v>2530</v>
      </c>
      <c r="F1703" s="834">
        <v>7</v>
      </c>
      <c r="G1703" s="834" t="s">
        <v>2449</v>
      </c>
      <c r="H1703" s="834">
        <v>4</v>
      </c>
      <c r="I1703" s="834">
        <v>2</v>
      </c>
      <c r="J1703" s="834">
        <v>2</v>
      </c>
      <c r="K1703" s="835">
        <v>0.5</v>
      </c>
      <c r="L1703" s="835">
        <v>0.5</v>
      </c>
      <c r="M1703" s="834">
        <v>1</v>
      </c>
      <c r="N1703" s="834">
        <v>1</v>
      </c>
      <c r="O1703" s="836">
        <v>1</v>
      </c>
      <c r="P1703" s="820">
        <f>Tabla1[[#This Row],[Ejec Real Acumu]]-Tabla1[[#This Row],[Proyec Ejec Acumul]]</f>
        <v>0</v>
      </c>
      <c r="Q1703" s="820">
        <f>Tabla1[[#This Row],[Ejec Real Mes]]-Tabla1[[#This Row],[Program Entreg Mes]]</f>
        <v>0</v>
      </c>
    </row>
    <row r="1704" spans="1:17">
      <c r="A1704" s="834">
        <v>34</v>
      </c>
      <c r="B1704" s="834" t="s">
        <v>2459</v>
      </c>
      <c r="C1704" s="834" t="s">
        <v>2460</v>
      </c>
      <c r="D1704" s="834" t="s">
        <v>764</v>
      </c>
      <c r="E1704" s="834" t="s">
        <v>2531</v>
      </c>
      <c r="F1704" s="834">
        <v>7</v>
      </c>
      <c r="G1704" s="834" t="s">
        <v>2449</v>
      </c>
      <c r="H1704" s="834">
        <v>1</v>
      </c>
      <c r="I1704" s="834">
        <v>0</v>
      </c>
      <c r="J1704" s="834">
        <v>0</v>
      </c>
      <c r="K1704" s="835">
        <v>0</v>
      </c>
      <c r="L1704" s="835">
        <v>0</v>
      </c>
      <c r="M1704" s="834">
        <v>0</v>
      </c>
      <c r="N1704" s="834">
        <v>0</v>
      </c>
      <c r="O1704" s="836" t="e">
        <v>#DIV/0!</v>
      </c>
      <c r="P1704" s="820">
        <f>Tabla1[[#This Row],[Ejec Real Acumu]]-Tabla1[[#This Row],[Proyec Ejec Acumul]]</f>
        <v>0</v>
      </c>
      <c r="Q1704" s="820">
        <f>Tabla1[[#This Row],[Ejec Real Mes]]-Tabla1[[#This Row],[Program Entreg Mes]]</f>
        <v>0</v>
      </c>
    </row>
    <row r="1705" spans="1:17">
      <c r="A1705" s="834">
        <v>35</v>
      </c>
      <c r="B1705" s="834" t="s">
        <v>2459</v>
      </c>
      <c r="C1705" s="834" t="s">
        <v>2460</v>
      </c>
      <c r="D1705" s="834" t="s">
        <v>2532</v>
      </c>
      <c r="E1705" s="834" t="s">
        <v>2533</v>
      </c>
      <c r="F1705" s="834">
        <v>7</v>
      </c>
      <c r="G1705" s="834" t="s">
        <v>2449</v>
      </c>
      <c r="H1705" s="834">
        <v>1</v>
      </c>
      <c r="I1705" s="834">
        <v>0</v>
      </c>
      <c r="J1705" s="834">
        <v>0</v>
      </c>
      <c r="K1705" s="835">
        <v>0</v>
      </c>
      <c r="L1705" s="835">
        <v>0</v>
      </c>
      <c r="M1705" s="834">
        <v>0</v>
      </c>
      <c r="N1705" s="834">
        <v>0</v>
      </c>
      <c r="O1705" s="836" t="e">
        <v>#DIV/0!</v>
      </c>
      <c r="P1705" s="820">
        <f>Tabla1[[#This Row],[Ejec Real Acumu]]-Tabla1[[#This Row],[Proyec Ejec Acumul]]</f>
        <v>0</v>
      </c>
      <c r="Q1705" s="820">
        <f>Tabla1[[#This Row],[Ejec Real Mes]]-Tabla1[[#This Row],[Program Entreg Mes]]</f>
        <v>0</v>
      </c>
    </row>
    <row r="1706" spans="1:17">
      <c r="A1706" s="834">
        <v>36</v>
      </c>
      <c r="B1706" s="834" t="s">
        <v>2459</v>
      </c>
      <c r="C1706" s="834" t="s">
        <v>2460</v>
      </c>
      <c r="D1706" s="834" t="s">
        <v>76</v>
      </c>
      <c r="E1706" s="834" t="s">
        <v>2534</v>
      </c>
      <c r="F1706" s="834">
        <v>7</v>
      </c>
      <c r="G1706" s="834" t="s">
        <v>2449</v>
      </c>
      <c r="H1706" s="834">
        <v>4</v>
      </c>
      <c r="I1706" s="834">
        <v>2</v>
      </c>
      <c r="J1706" s="834">
        <v>2</v>
      </c>
      <c r="K1706" s="835">
        <v>0.5</v>
      </c>
      <c r="L1706" s="835">
        <v>0.5</v>
      </c>
      <c r="M1706" s="834">
        <v>1</v>
      </c>
      <c r="N1706" s="834">
        <v>1</v>
      </c>
      <c r="O1706" s="836">
        <v>1</v>
      </c>
      <c r="P1706" s="820">
        <f>Tabla1[[#This Row],[Ejec Real Acumu]]-Tabla1[[#This Row],[Proyec Ejec Acumul]]</f>
        <v>0</v>
      </c>
      <c r="Q1706" s="820">
        <f>Tabla1[[#This Row],[Ejec Real Mes]]-Tabla1[[#This Row],[Program Entreg Mes]]</f>
        <v>0</v>
      </c>
    </row>
    <row r="1707" spans="1:17">
      <c r="A1707" s="834">
        <v>37</v>
      </c>
      <c r="B1707" s="834" t="s">
        <v>2459</v>
      </c>
      <c r="C1707" s="834" t="s">
        <v>2460</v>
      </c>
      <c r="D1707" s="834" t="s">
        <v>764</v>
      </c>
      <c r="E1707" s="834" t="s">
        <v>2535</v>
      </c>
      <c r="F1707" s="834">
        <v>7</v>
      </c>
      <c r="G1707" s="834" t="s">
        <v>2449</v>
      </c>
      <c r="H1707" s="834">
        <v>1</v>
      </c>
      <c r="I1707" s="834">
        <v>0</v>
      </c>
      <c r="J1707" s="834">
        <v>0</v>
      </c>
      <c r="K1707" s="835">
        <v>0</v>
      </c>
      <c r="L1707" s="835">
        <v>0</v>
      </c>
      <c r="M1707" s="834">
        <v>0</v>
      </c>
      <c r="N1707" s="834">
        <v>0</v>
      </c>
      <c r="O1707" s="836" t="e">
        <v>#DIV/0!</v>
      </c>
      <c r="P1707" s="820">
        <f>Tabla1[[#This Row],[Ejec Real Acumu]]-Tabla1[[#This Row],[Proyec Ejec Acumul]]</f>
        <v>0</v>
      </c>
      <c r="Q1707" s="820">
        <f>Tabla1[[#This Row],[Ejec Real Mes]]-Tabla1[[#This Row],[Program Entreg Mes]]</f>
        <v>0</v>
      </c>
    </row>
    <row r="1708" spans="1:17">
      <c r="A1708" s="834">
        <v>38</v>
      </c>
      <c r="B1708" s="834" t="s">
        <v>2459</v>
      </c>
      <c r="C1708" s="834" t="s">
        <v>2460</v>
      </c>
      <c r="D1708" s="834" t="s">
        <v>76</v>
      </c>
      <c r="E1708" s="834" t="s">
        <v>2536</v>
      </c>
      <c r="F1708" s="834">
        <v>7</v>
      </c>
      <c r="G1708" s="834" t="s">
        <v>2449</v>
      </c>
      <c r="H1708" s="834">
        <v>1</v>
      </c>
      <c r="I1708" s="834">
        <v>0</v>
      </c>
      <c r="J1708" s="834">
        <v>0</v>
      </c>
      <c r="K1708" s="835">
        <v>0</v>
      </c>
      <c r="L1708" s="835">
        <v>0</v>
      </c>
      <c r="M1708" s="834">
        <v>0</v>
      </c>
      <c r="N1708" s="834">
        <v>0</v>
      </c>
      <c r="O1708" s="836" t="e">
        <v>#DIV/0!</v>
      </c>
      <c r="P1708" s="820">
        <f>Tabla1[[#This Row],[Ejec Real Acumu]]-Tabla1[[#This Row],[Proyec Ejec Acumul]]</f>
        <v>0</v>
      </c>
      <c r="Q1708" s="820">
        <f>Tabla1[[#This Row],[Ejec Real Mes]]-Tabla1[[#This Row],[Program Entreg Mes]]</f>
        <v>0</v>
      </c>
    </row>
    <row r="1709" spans="1:17">
      <c r="A1709" s="834">
        <v>1</v>
      </c>
      <c r="B1709" s="834" t="s">
        <v>2459</v>
      </c>
      <c r="C1709" s="834" t="s">
        <v>2460</v>
      </c>
      <c r="D1709" s="834" t="s">
        <v>93</v>
      </c>
      <c r="E1709" s="834" t="s">
        <v>2498</v>
      </c>
      <c r="F1709" s="834">
        <v>8</v>
      </c>
      <c r="G1709" s="834" t="s">
        <v>2450</v>
      </c>
      <c r="H1709" s="834">
        <v>1</v>
      </c>
      <c r="I1709" s="834">
        <v>0</v>
      </c>
      <c r="J1709" s="834">
        <v>0</v>
      </c>
      <c r="K1709" s="835">
        <v>0</v>
      </c>
      <c r="L1709" s="835">
        <v>0</v>
      </c>
      <c r="M1709" s="834">
        <v>0</v>
      </c>
      <c r="N1709" s="834">
        <v>0</v>
      </c>
      <c r="O1709" s="836" t="e">
        <v>#DIV/0!</v>
      </c>
      <c r="P1709" s="820">
        <f>Tabla1[[#This Row],[Ejec Real Acumu]]-Tabla1[[#This Row],[Proyec Ejec Acumul]]</f>
        <v>0</v>
      </c>
      <c r="Q1709" s="820">
        <f>Tabla1[[#This Row],[Ejec Real Mes]]-Tabla1[[#This Row],[Program Entreg Mes]]</f>
        <v>0</v>
      </c>
    </row>
    <row r="1710" spans="1:17">
      <c r="A1710" s="834">
        <v>2</v>
      </c>
      <c r="B1710" s="834" t="s">
        <v>2459</v>
      </c>
      <c r="C1710" s="834" t="s">
        <v>2460</v>
      </c>
      <c r="D1710" s="834" t="s">
        <v>63</v>
      </c>
      <c r="E1710" s="834" t="s">
        <v>2499</v>
      </c>
      <c r="F1710" s="834">
        <v>8</v>
      </c>
      <c r="G1710" s="834" t="s">
        <v>2450</v>
      </c>
      <c r="H1710" s="834">
        <v>1</v>
      </c>
      <c r="I1710" s="834">
        <v>0</v>
      </c>
      <c r="J1710" s="834">
        <v>0</v>
      </c>
      <c r="K1710" s="835">
        <v>0</v>
      </c>
      <c r="L1710" s="835">
        <v>0</v>
      </c>
      <c r="M1710" s="834">
        <v>0</v>
      </c>
      <c r="N1710" s="834">
        <v>0</v>
      </c>
      <c r="O1710" s="836" t="e">
        <v>#DIV/0!</v>
      </c>
      <c r="P1710" s="820">
        <f>Tabla1[[#This Row],[Ejec Real Acumu]]-Tabla1[[#This Row],[Proyec Ejec Acumul]]</f>
        <v>0</v>
      </c>
      <c r="Q1710" s="820">
        <f>Tabla1[[#This Row],[Ejec Real Mes]]-Tabla1[[#This Row],[Program Entreg Mes]]</f>
        <v>0</v>
      </c>
    </row>
    <row r="1711" spans="1:17">
      <c r="A1711" s="834">
        <v>3</v>
      </c>
      <c r="B1711" s="834" t="s">
        <v>2459</v>
      </c>
      <c r="C1711" s="834" t="s">
        <v>2460</v>
      </c>
      <c r="D1711" s="834" t="s">
        <v>93</v>
      </c>
      <c r="E1711" s="834" t="s">
        <v>2500</v>
      </c>
      <c r="F1711" s="834">
        <v>8</v>
      </c>
      <c r="G1711" s="834" t="s">
        <v>2450</v>
      </c>
      <c r="H1711" s="834">
        <v>1</v>
      </c>
      <c r="I1711" s="834">
        <v>0</v>
      </c>
      <c r="J1711" s="834">
        <v>0</v>
      </c>
      <c r="K1711" s="835">
        <v>0</v>
      </c>
      <c r="L1711" s="835">
        <v>0</v>
      </c>
      <c r="M1711" s="834">
        <v>0</v>
      </c>
      <c r="N1711" s="834">
        <v>0</v>
      </c>
      <c r="O1711" s="836" t="e">
        <v>#DIV/0!</v>
      </c>
      <c r="P1711" s="820">
        <f>Tabla1[[#This Row],[Ejec Real Acumu]]-Tabla1[[#This Row],[Proyec Ejec Acumul]]</f>
        <v>0</v>
      </c>
      <c r="Q1711" s="820">
        <f>Tabla1[[#This Row],[Ejec Real Mes]]-Tabla1[[#This Row],[Program Entreg Mes]]</f>
        <v>0</v>
      </c>
    </row>
    <row r="1712" spans="1:17">
      <c r="A1712" s="834">
        <v>4</v>
      </c>
      <c r="B1712" s="834" t="s">
        <v>2459</v>
      </c>
      <c r="C1712" s="834" t="s">
        <v>2460</v>
      </c>
      <c r="D1712" s="834" t="s">
        <v>93</v>
      </c>
      <c r="E1712" s="834" t="s">
        <v>2501</v>
      </c>
      <c r="F1712" s="834">
        <v>8</v>
      </c>
      <c r="G1712" s="834" t="s">
        <v>2450</v>
      </c>
      <c r="H1712" s="834">
        <v>1</v>
      </c>
      <c r="I1712" s="834">
        <v>1</v>
      </c>
      <c r="J1712" s="834">
        <v>1</v>
      </c>
      <c r="K1712" s="835">
        <v>1</v>
      </c>
      <c r="L1712" s="835">
        <v>1</v>
      </c>
      <c r="M1712" s="834">
        <v>0</v>
      </c>
      <c r="N1712" s="834">
        <v>0</v>
      </c>
      <c r="O1712" s="836" t="e">
        <v>#DIV/0!</v>
      </c>
      <c r="P1712" s="820">
        <f>Tabla1[[#This Row],[Ejec Real Acumu]]-Tabla1[[#This Row],[Proyec Ejec Acumul]]</f>
        <v>0</v>
      </c>
      <c r="Q1712" s="820">
        <f>Tabla1[[#This Row],[Ejec Real Mes]]-Tabla1[[#This Row],[Program Entreg Mes]]</f>
        <v>0</v>
      </c>
    </row>
    <row r="1713" spans="1:17">
      <c r="A1713" s="834">
        <v>5</v>
      </c>
      <c r="B1713" s="834" t="s">
        <v>2459</v>
      </c>
      <c r="C1713" s="834" t="s">
        <v>2460</v>
      </c>
      <c r="D1713" s="834" t="s">
        <v>93</v>
      </c>
      <c r="E1713" s="834" t="s">
        <v>2502</v>
      </c>
      <c r="F1713" s="834">
        <v>8</v>
      </c>
      <c r="G1713" s="834" t="s">
        <v>2450</v>
      </c>
      <c r="H1713" s="834">
        <v>1</v>
      </c>
      <c r="I1713" s="834">
        <v>1</v>
      </c>
      <c r="J1713" s="834">
        <v>1</v>
      </c>
      <c r="K1713" s="835">
        <v>1</v>
      </c>
      <c r="L1713" s="835">
        <v>1</v>
      </c>
      <c r="M1713" s="834">
        <v>0</v>
      </c>
      <c r="N1713" s="834">
        <v>0</v>
      </c>
      <c r="O1713" s="836" t="e">
        <v>#DIV/0!</v>
      </c>
      <c r="P1713" s="820">
        <f>Tabla1[[#This Row],[Ejec Real Acumu]]-Tabla1[[#This Row],[Proyec Ejec Acumul]]</f>
        <v>0</v>
      </c>
      <c r="Q1713" s="820">
        <f>Tabla1[[#This Row],[Ejec Real Mes]]-Tabla1[[#This Row],[Program Entreg Mes]]</f>
        <v>0</v>
      </c>
    </row>
    <row r="1714" spans="1:17">
      <c r="A1714" s="834">
        <v>6</v>
      </c>
      <c r="B1714" s="834" t="s">
        <v>2459</v>
      </c>
      <c r="C1714" s="834" t="s">
        <v>2460</v>
      </c>
      <c r="D1714" s="834" t="s">
        <v>93</v>
      </c>
      <c r="E1714" s="834" t="s">
        <v>2503</v>
      </c>
      <c r="F1714" s="834">
        <v>8</v>
      </c>
      <c r="G1714" s="834" t="s">
        <v>2450</v>
      </c>
      <c r="H1714" s="834">
        <v>1</v>
      </c>
      <c r="I1714" s="834">
        <v>1</v>
      </c>
      <c r="J1714" s="834">
        <v>1</v>
      </c>
      <c r="K1714" s="835">
        <v>1</v>
      </c>
      <c r="L1714" s="835">
        <v>1</v>
      </c>
      <c r="M1714" s="834">
        <v>0</v>
      </c>
      <c r="N1714" s="834">
        <v>0</v>
      </c>
      <c r="O1714" s="836" t="e">
        <v>#DIV/0!</v>
      </c>
      <c r="P1714" s="820">
        <f>Tabla1[[#This Row],[Ejec Real Acumu]]-Tabla1[[#This Row],[Proyec Ejec Acumul]]</f>
        <v>0</v>
      </c>
      <c r="Q1714" s="820">
        <f>Tabla1[[#This Row],[Ejec Real Mes]]-Tabla1[[#This Row],[Program Entreg Mes]]</f>
        <v>0</v>
      </c>
    </row>
    <row r="1715" spans="1:17">
      <c r="A1715" s="834">
        <v>7</v>
      </c>
      <c r="B1715" s="834" t="s">
        <v>2459</v>
      </c>
      <c r="C1715" s="834" t="s">
        <v>2460</v>
      </c>
      <c r="D1715" s="834" t="s">
        <v>93</v>
      </c>
      <c r="E1715" s="834" t="s">
        <v>2504</v>
      </c>
      <c r="F1715" s="834">
        <v>8</v>
      </c>
      <c r="G1715" s="834" t="s">
        <v>2450</v>
      </c>
      <c r="H1715" s="834">
        <v>1</v>
      </c>
      <c r="I1715" s="834">
        <v>1</v>
      </c>
      <c r="J1715" s="834">
        <v>1</v>
      </c>
      <c r="K1715" s="835">
        <v>1</v>
      </c>
      <c r="L1715" s="835">
        <v>1</v>
      </c>
      <c r="M1715" s="834">
        <v>0</v>
      </c>
      <c r="N1715" s="834">
        <v>0</v>
      </c>
      <c r="O1715" s="836" t="e">
        <v>#DIV/0!</v>
      </c>
      <c r="P1715" s="820">
        <f>Tabla1[[#This Row],[Ejec Real Acumu]]-Tabla1[[#This Row],[Proyec Ejec Acumul]]</f>
        <v>0</v>
      </c>
      <c r="Q1715" s="820">
        <f>Tabla1[[#This Row],[Ejec Real Mes]]-Tabla1[[#This Row],[Program Entreg Mes]]</f>
        <v>0</v>
      </c>
    </row>
    <row r="1716" spans="1:17">
      <c r="A1716" s="834">
        <v>8</v>
      </c>
      <c r="B1716" s="834" t="s">
        <v>2459</v>
      </c>
      <c r="C1716" s="834" t="s">
        <v>2460</v>
      </c>
      <c r="D1716" s="834" t="s">
        <v>93</v>
      </c>
      <c r="E1716" s="834" t="s">
        <v>2505</v>
      </c>
      <c r="F1716" s="834">
        <v>8</v>
      </c>
      <c r="G1716" s="834" t="s">
        <v>2450</v>
      </c>
      <c r="H1716" s="834">
        <v>2</v>
      </c>
      <c r="I1716" s="834">
        <v>1</v>
      </c>
      <c r="J1716" s="834">
        <v>1</v>
      </c>
      <c r="K1716" s="835">
        <v>0.5</v>
      </c>
      <c r="L1716" s="835">
        <v>0.5</v>
      </c>
      <c r="M1716" s="834">
        <v>0</v>
      </c>
      <c r="N1716" s="834">
        <v>0</v>
      </c>
      <c r="O1716" s="836" t="e">
        <v>#DIV/0!</v>
      </c>
      <c r="P1716" s="820">
        <f>Tabla1[[#This Row],[Ejec Real Acumu]]-Tabla1[[#This Row],[Proyec Ejec Acumul]]</f>
        <v>0</v>
      </c>
      <c r="Q1716" s="820">
        <f>Tabla1[[#This Row],[Ejec Real Mes]]-Tabla1[[#This Row],[Program Entreg Mes]]</f>
        <v>0</v>
      </c>
    </row>
    <row r="1717" spans="1:17">
      <c r="A1717" s="834">
        <v>9</v>
      </c>
      <c r="B1717" s="834" t="s">
        <v>2459</v>
      </c>
      <c r="C1717" s="834" t="s">
        <v>2460</v>
      </c>
      <c r="D1717" s="834" t="s">
        <v>93</v>
      </c>
      <c r="E1717" s="834" t="s">
        <v>2506</v>
      </c>
      <c r="F1717" s="834">
        <v>8</v>
      </c>
      <c r="G1717" s="834" t="s">
        <v>2450</v>
      </c>
      <c r="H1717" s="834">
        <v>3</v>
      </c>
      <c r="I1717" s="834">
        <v>1</v>
      </c>
      <c r="J1717" s="834">
        <v>1</v>
      </c>
      <c r="K1717" s="835">
        <v>0.33333333333333331</v>
      </c>
      <c r="L1717" s="835">
        <v>0.33333333333333331</v>
      </c>
      <c r="M1717" s="834">
        <v>0</v>
      </c>
      <c r="N1717" s="834">
        <v>0</v>
      </c>
      <c r="O1717" s="836" t="e">
        <v>#DIV/0!</v>
      </c>
      <c r="P1717" s="820">
        <f>Tabla1[[#This Row],[Ejec Real Acumu]]-Tabla1[[#This Row],[Proyec Ejec Acumul]]</f>
        <v>0</v>
      </c>
      <c r="Q1717" s="820">
        <f>Tabla1[[#This Row],[Ejec Real Mes]]-Tabla1[[#This Row],[Program Entreg Mes]]</f>
        <v>0</v>
      </c>
    </row>
    <row r="1718" spans="1:17">
      <c r="A1718" s="834">
        <v>10</v>
      </c>
      <c r="B1718" s="834" t="s">
        <v>2459</v>
      </c>
      <c r="C1718" s="834" t="s">
        <v>2460</v>
      </c>
      <c r="D1718" s="834" t="s">
        <v>2507</v>
      </c>
      <c r="E1718" s="834" t="s">
        <v>2508</v>
      </c>
      <c r="F1718" s="834">
        <v>8</v>
      </c>
      <c r="G1718" s="834" t="s">
        <v>2450</v>
      </c>
      <c r="H1718" s="834">
        <v>3</v>
      </c>
      <c r="I1718" s="834">
        <v>1</v>
      </c>
      <c r="J1718" s="834">
        <v>1</v>
      </c>
      <c r="K1718" s="835">
        <v>0.33333333333333331</v>
      </c>
      <c r="L1718" s="835">
        <v>0.33333333333333331</v>
      </c>
      <c r="M1718" s="834">
        <v>0</v>
      </c>
      <c r="N1718" s="834">
        <v>0</v>
      </c>
      <c r="O1718" s="836" t="e">
        <v>#DIV/0!</v>
      </c>
      <c r="P1718" s="820">
        <f>Tabla1[[#This Row],[Ejec Real Acumu]]-Tabla1[[#This Row],[Proyec Ejec Acumul]]</f>
        <v>0</v>
      </c>
      <c r="Q1718" s="820">
        <f>Tabla1[[#This Row],[Ejec Real Mes]]-Tabla1[[#This Row],[Program Entreg Mes]]</f>
        <v>0</v>
      </c>
    </row>
    <row r="1719" spans="1:17">
      <c r="A1719" s="834">
        <v>11</v>
      </c>
      <c r="B1719" s="834" t="s">
        <v>2459</v>
      </c>
      <c r="C1719" s="834" t="s">
        <v>2460</v>
      </c>
      <c r="D1719" s="834" t="s">
        <v>93</v>
      </c>
      <c r="E1719" s="834" t="s">
        <v>2509</v>
      </c>
      <c r="F1719" s="834">
        <v>8</v>
      </c>
      <c r="G1719" s="834" t="s">
        <v>2450</v>
      </c>
      <c r="H1719" s="834">
        <v>3</v>
      </c>
      <c r="I1719" s="834">
        <v>2</v>
      </c>
      <c r="J1719" s="834">
        <v>2</v>
      </c>
      <c r="K1719" s="835">
        <v>0.66666666666666663</v>
      </c>
      <c r="L1719" s="835">
        <v>0.66666666666666663</v>
      </c>
      <c r="M1719" s="834">
        <v>1</v>
      </c>
      <c r="N1719" s="834">
        <v>1</v>
      </c>
      <c r="O1719" s="836">
        <v>1</v>
      </c>
      <c r="P1719" s="820">
        <f>Tabla1[[#This Row],[Ejec Real Acumu]]-Tabla1[[#This Row],[Proyec Ejec Acumul]]</f>
        <v>0</v>
      </c>
      <c r="Q1719" s="820">
        <f>Tabla1[[#This Row],[Ejec Real Mes]]-Tabla1[[#This Row],[Program Entreg Mes]]</f>
        <v>0</v>
      </c>
    </row>
    <row r="1720" spans="1:17">
      <c r="A1720" s="834">
        <v>12</v>
      </c>
      <c r="B1720" s="834" t="s">
        <v>2459</v>
      </c>
      <c r="C1720" s="834" t="s">
        <v>2460</v>
      </c>
      <c r="D1720" s="834" t="s">
        <v>764</v>
      </c>
      <c r="E1720" s="834" t="s">
        <v>2510</v>
      </c>
      <c r="F1720" s="834">
        <v>8</v>
      </c>
      <c r="G1720" s="834" t="s">
        <v>2450</v>
      </c>
      <c r="H1720" s="837">
        <v>0.30000000000000004</v>
      </c>
      <c r="I1720" s="834">
        <v>0.1</v>
      </c>
      <c r="J1720" s="834">
        <v>0.25</v>
      </c>
      <c r="K1720" s="835">
        <v>0.33333333333333331</v>
      </c>
      <c r="L1720" s="835">
        <v>0.83333333333333326</v>
      </c>
      <c r="M1720" s="834">
        <v>0</v>
      </c>
      <c r="N1720" s="834">
        <v>0</v>
      </c>
      <c r="O1720" s="836" t="e">
        <v>#DIV/0!</v>
      </c>
      <c r="P1720" s="820">
        <f>Tabla1[[#This Row],[Ejec Real Acumu]]-Tabla1[[#This Row],[Proyec Ejec Acumul]]</f>
        <v>0.15</v>
      </c>
      <c r="Q1720" s="820">
        <f>Tabla1[[#This Row],[Ejec Real Mes]]-Tabla1[[#This Row],[Program Entreg Mes]]</f>
        <v>0</v>
      </c>
    </row>
    <row r="1721" spans="1:17">
      <c r="A1721" s="834">
        <v>13</v>
      </c>
      <c r="B1721" s="834" t="s">
        <v>2459</v>
      </c>
      <c r="C1721" s="834" t="s">
        <v>2460</v>
      </c>
      <c r="D1721" s="834" t="s">
        <v>764</v>
      </c>
      <c r="E1721" s="834" t="s">
        <v>2511</v>
      </c>
      <c r="F1721" s="834">
        <v>8</v>
      </c>
      <c r="G1721" s="834" t="s">
        <v>2450</v>
      </c>
      <c r="H1721" s="834">
        <v>5</v>
      </c>
      <c r="I1721" s="834">
        <v>2</v>
      </c>
      <c r="J1721" s="834">
        <v>0</v>
      </c>
      <c r="K1721" s="835">
        <v>0.4</v>
      </c>
      <c r="L1721" s="835">
        <v>0</v>
      </c>
      <c r="M1721" s="834">
        <v>0</v>
      </c>
      <c r="N1721" s="834">
        <v>0</v>
      </c>
      <c r="O1721" s="836" t="e">
        <v>#DIV/0!</v>
      </c>
      <c r="P1721" s="820">
        <f>Tabla1[[#This Row],[Ejec Real Acumu]]-Tabla1[[#This Row],[Proyec Ejec Acumul]]</f>
        <v>-2</v>
      </c>
      <c r="Q1721" s="820">
        <f>Tabla1[[#This Row],[Ejec Real Mes]]-Tabla1[[#This Row],[Program Entreg Mes]]</f>
        <v>0</v>
      </c>
    </row>
    <row r="1722" spans="1:17">
      <c r="A1722" s="834">
        <v>14</v>
      </c>
      <c r="B1722" s="834" t="s">
        <v>2459</v>
      </c>
      <c r="C1722" s="834" t="s">
        <v>2460</v>
      </c>
      <c r="D1722" s="834" t="s">
        <v>76</v>
      </c>
      <c r="E1722" s="834" t="s">
        <v>2512</v>
      </c>
      <c r="F1722" s="834">
        <v>8</v>
      </c>
      <c r="G1722" s="834" t="s">
        <v>2450</v>
      </c>
      <c r="H1722" s="834">
        <v>3</v>
      </c>
      <c r="I1722" s="834">
        <v>1</v>
      </c>
      <c r="J1722" s="834">
        <v>1</v>
      </c>
      <c r="K1722" s="835">
        <v>0.33333333333333331</v>
      </c>
      <c r="L1722" s="835">
        <v>0.33333333333333331</v>
      </c>
      <c r="M1722" s="834">
        <v>0</v>
      </c>
      <c r="N1722" s="834">
        <v>0</v>
      </c>
      <c r="O1722" s="836" t="e">
        <v>#DIV/0!</v>
      </c>
      <c r="P1722" s="820">
        <f>Tabla1[[#This Row],[Ejec Real Acumu]]-Tabla1[[#This Row],[Proyec Ejec Acumul]]</f>
        <v>0</v>
      </c>
      <c r="Q1722" s="820">
        <f>Tabla1[[#This Row],[Ejec Real Mes]]-Tabla1[[#This Row],[Program Entreg Mes]]</f>
        <v>0</v>
      </c>
    </row>
    <row r="1723" spans="1:17">
      <c r="A1723" s="834">
        <v>15</v>
      </c>
      <c r="B1723" s="834" t="s">
        <v>2459</v>
      </c>
      <c r="C1723" s="834" t="s">
        <v>2460</v>
      </c>
      <c r="D1723" s="834" t="s">
        <v>93</v>
      </c>
      <c r="E1723" s="834" t="s">
        <v>2513</v>
      </c>
      <c r="F1723" s="834">
        <v>8</v>
      </c>
      <c r="G1723" s="834" t="s">
        <v>2450</v>
      </c>
      <c r="H1723" s="834">
        <v>1</v>
      </c>
      <c r="I1723" s="834">
        <v>0</v>
      </c>
      <c r="J1723" s="834">
        <v>0</v>
      </c>
      <c r="K1723" s="835">
        <v>0</v>
      </c>
      <c r="L1723" s="835">
        <v>0</v>
      </c>
      <c r="M1723" s="834">
        <v>0</v>
      </c>
      <c r="N1723" s="834">
        <v>0</v>
      </c>
      <c r="O1723" s="836" t="e">
        <v>#DIV/0!</v>
      </c>
      <c r="P1723" s="820">
        <f>Tabla1[[#This Row],[Ejec Real Acumu]]-Tabla1[[#This Row],[Proyec Ejec Acumul]]</f>
        <v>0</v>
      </c>
      <c r="Q1723" s="820">
        <f>Tabla1[[#This Row],[Ejec Real Mes]]-Tabla1[[#This Row],[Program Entreg Mes]]</f>
        <v>0</v>
      </c>
    </row>
    <row r="1724" spans="1:17">
      <c r="A1724" s="834">
        <v>16</v>
      </c>
      <c r="B1724" s="834" t="s">
        <v>2459</v>
      </c>
      <c r="C1724" s="834" t="s">
        <v>2460</v>
      </c>
      <c r="D1724" s="834" t="s">
        <v>93</v>
      </c>
      <c r="E1724" s="834" t="s">
        <v>2514</v>
      </c>
      <c r="F1724" s="834">
        <v>8</v>
      </c>
      <c r="G1724" s="834" t="s">
        <v>2450</v>
      </c>
      <c r="H1724" s="834">
        <v>1</v>
      </c>
      <c r="I1724" s="834">
        <v>0</v>
      </c>
      <c r="J1724" s="834">
        <v>0</v>
      </c>
      <c r="K1724" s="835">
        <v>0</v>
      </c>
      <c r="L1724" s="835">
        <v>0</v>
      </c>
      <c r="M1724" s="834">
        <v>0</v>
      </c>
      <c r="N1724" s="834">
        <v>0</v>
      </c>
      <c r="O1724" s="836" t="e">
        <v>#DIV/0!</v>
      </c>
      <c r="P1724" s="820">
        <f>Tabla1[[#This Row],[Ejec Real Acumu]]-Tabla1[[#This Row],[Proyec Ejec Acumul]]</f>
        <v>0</v>
      </c>
      <c r="Q1724" s="820">
        <f>Tabla1[[#This Row],[Ejec Real Mes]]-Tabla1[[#This Row],[Program Entreg Mes]]</f>
        <v>0</v>
      </c>
    </row>
    <row r="1725" spans="1:17">
      <c r="A1725" s="834">
        <v>17</v>
      </c>
      <c r="B1725" s="834" t="s">
        <v>2459</v>
      </c>
      <c r="C1725" s="834" t="s">
        <v>2460</v>
      </c>
      <c r="D1725" s="834" t="s">
        <v>93</v>
      </c>
      <c r="E1725" s="834" t="s">
        <v>2515</v>
      </c>
      <c r="F1725" s="834">
        <v>8</v>
      </c>
      <c r="G1725" s="834" t="s">
        <v>2450</v>
      </c>
      <c r="H1725" s="834">
        <v>1</v>
      </c>
      <c r="I1725" s="834">
        <v>0</v>
      </c>
      <c r="J1725" s="834">
        <v>0</v>
      </c>
      <c r="K1725" s="835">
        <v>0</v>
      </c>
      <c r="L1725" s="835">
        <v>0</v>
      </c>
      <c r="M1725" s="834">
        <v>0</v>
      </c>
      <c r="N1725" s="834">
        <v>0</v>
      </c>
      <c r="O1725" s="836" t="e">
        <v>#DIV/0!</v>
      </c>
      <c r="P1725" s="820">
        <f>Tabla1[[#This Row],[Ejec Real Acumu]]-Tabla1[[#This Row],[Proyec Ejec Acumul]]</f>
        <v>0</v>
      </c>
      <c r="Q1725" s="820">
        <f>Tabla1[[#This Row],[Ejec Real Mes]]-Tabla1[[#This Row],[Program Entreg Mes]]</f>
        <v>0</v>
      </c>
    </row>
    <row r="1726" spans="1:17">
      <c r="A1726" s="834">
        <v>18</v>
      </c>
      <c r="B1726" s="834" t="s">
        <v>2459</v>
      </c>
      <c r="C1726" s="834" t="s">
        <v>2460</v>
      </c>
      <c r="D1726" s="834" t="s">
        <v>2507</v>
      </c>
      <c r="E1726" s="834" t="s">
        <v>2516</v>
      </c>
      <c r="F1726" s="834">
        <v>8</v>
      </c>
      <c r="G1726" s="834" t="s">
        <v>2450</v>
      </c>
      <c r="H1726" s="834">
        <v>1</v>
      </c>
      <c r="I1726" s="834">
        <v>0</v>
      </c>
      <c r="J1726" s="834">
        <v>0</v>
      </c>
      <c r="K1726" s="835">
        <v>0</v>
      </c>
      <c r="L1726" s="835">
        <v>0</v>
      </c>
      <c r="M1726" s="834">
        <v>0</v>
      </c>
      <c r="N1726" s="834">
        <v>0</v>
      </c>
      <c r="O1726" s="836" t="e">
        <v>#DIV/0!</v>
      </c>
      <c r="P1726" s="820">
        <f>Tabla1[[#This Row],[Ejec Real Acumu]]-Tabla1[[#This Row],[Proyec Ejec Acumul]]</f>
        <v>0</v>
      </c>
      <c r="Q1726" s="820">
        <f>Tabla1[[#This Row],[Ejec Real Mes]]-Tabla1[[#This Row],[Program Entreg Mes]]</f>
        <v>0</v>
      </c>
    </row>
    <row r="1727" spans="1:17">
      <c r="A1727" s="834">
        <v>19</v>
      </c>
      <c r="B1727" s="834" t="s">
        <v>2459</v>
      </c>
      <c r="C1727" s="834" t="s">
        <v>2460</v>
      </c>
      <c r="D1727" s="834" t="s">
        <v>76</v>
      </c>
      <c r="E1727" s="834" t="s">
        <v>2517</v>
      </c>
      <c r="F1727" s="834">
        <v>8</v>
      </c>
      <c r="G1727" s="834" t="s">
        <v>2450</v>
      </c>
      <c r="H1727" s="834">
        <v>1</v>
      </c>
      <c r="I1727" s="834">
        <v>1</v>
      </c>
      <c r="J1727" s="834">
        <v>1</v>
      </c>
      <c r="K1727" s="835">
        <v>1</v>
      </c>
      <c r="L1727" s="835">
        <v>1</v>
      </c>
      <c r="M1727" s="834">
        <v>0</v>
      </c>
      <c r="N1727" s="834">
        <v>0</v>
      </c>
      <c r="O1727" s="836" t="e">
        <v>#DIV/0!</v>
      </c>
      <c r="P1727" s="820">
        <f>Tabla1[[#This Row],[Ejec Real Acumu]]-Tabla1[[#This Row],[Proyec Ejec Acumul]]</f>
        <v>0</v>
      </c>
      <c r="Q1727" s="820">
        <f>Tabla1[[#This Row],[Ejec Real Mes]]-Tabla1[[#This Row],[Program Entreg Mes]]</f>
        <v>0</v>
      </c>
    </row>
    <row r="1728" spans="1:17">
      <c r="A1728" s="834">
        <v>20</v>
      </c>
      <c r="B1728" s="834" t="s">
        <v>2459</v>
      </c>
      <c r="C1728" s="834" t="s">
        <v>2460</v>
      </c>
      <c r="D1728" s="834" t="s">
        <v>76</v>
      </c>
      <c r="E1728" s="834" t="s">
        <v>2518</v>
      </c>
      <c r="F1728" s="834">
        <v>8</v>
      </c>
      <c r="G1728" s="834" t="s">
        <v>2450</v>
      </c>
      <c r="H1728" s="834">
        <v>1</v>
      </c>
      <c r="I1728" s="834">
        <v>0</v>
      </c>
      <c r="J1728" s="834">
        <v>0</v>
      </c>
      <c r="K1728" s="835">
        <v>0</v>
      </c>
      <c r="L1728" s="835">
        <v>0</v>
      </c>
      <c r="M1728" s="834">
        <v>0</v>
      </c>
      <c r="N1728" s="834">
        <v>0</v>
      </c>
      <c r="O1728" s="836" t="e">
        <v>#DIV/0!</v>
      </c>
      <c r="P1728" s="820">
        <f>Tabla1[[#This Row],[Ejec Real Acumu]]-Tabla1[[#This Row],[Proyec Ejec Acumul]]</f>
        <v>0</v>
      </c>
      <c r="Q1728" s="820">
        <f>Tabla1[[#This Row],[Ejec Real Mes]]-Tabla1[[#This Row],[Program Entreg Mes]]</f>
        <v>0</v>
      </c>
    </row>
    <row r="1729" spans="1:17">
      <c r="A1729" s="834">
        <v>21</v>
      </c>
      <c r="B1729" s="834" t="s">
        <v>2459</v>
      </c>
      <c r="C1729" s="834" t="s">
        <v>2460</v>
      </c>
      <c r="D1729" s="834" t="s">
        <v>76</v>
      </c>
      <c r="E1729" s="834" t="s">
        <v>1077</v>
      </c>
      <c r="F1729" s="834">
        <v>8</v>
      </c>
      <c r="G1729" s="834" t="s">
        <v>2450</v>
      </c>
      <c r="H1729" s="834">
        <v>2</v>
      </c>
      <c r="I1729" s="834">
        <v>1</v>
      </c>
      <c r="J1729" s="834">
        <v>1</v>
      </c>
      <c r="K1729" s="835">
        <v>0.5</v>
      </c>
      <c r="L1729" s="835">
        <v>0.5</v>
      </c>
      <c r="M1729" s="834">
        <v>1</v>
      </c>
      <c r="N1729" s="834">
        <v>1</v>
      </c>
      <c r="O1729" s="836">
        <v>1</v>
      </c>
      <c r="P1729" s="820">
        <f>Tabla1[[#This Row],[Ejec Real Acumu]]-Tabla1[[#This Row],[Proyec Ejec Acumul]]</f>
        <v>0</v>
      </c>
      <c r="Q1729" s="820">
        <f>Tabla1[[#This Row],[Ejec Real Mes]]-Tabla1[[#This Row],[Program Entreg Mes]]</f>
        <v>0</v>
      </c>
    </row>
    <row r="1730" spans="1:17">
      <c r="A1730" s="834">
        <v>22</v>
      </c>
      <c r="B1730" s="834" t="s">
        <v>2459</v>
      </c>
      <c r="C1730" s="834" t="s">
        <v>2460</v>
      </c>
      <c r="D1730" s="834" t="s">
        <v>76</v>
      </c>
      <c r="E1730" s="834" t="s">
        <v>2519</v>
      </c>
      <c r="F1730" s="834">
        <v>8</v>
      </c>
      <c r="G1730" s="834" t="s">
        <v>2450</v>
      </c>
      <c r="H1730" s="834">
        <v>1</v>
      </c>
      <c r="I1730" s="834">
        <v>0</v>
      </c>
      <c r="J1730" s="834">
        <v>0</v>
      </c>
      <c r="K1730" s="835">
        <v>0</v>
      </c>
      <c r="L1730" s="835">
        <v>0</v>
      </c>
      <c r="M1730" s="834">
        <v>0</v>
      </c>
      <c r="N1730" s="834">
        <v>0</v>
      </c>
      <c r="O1730" s="836" t="e">
        <v>#DIV/0!</v>
      </c>
      <c r="P1730" s="820">
        <f>Tabla1[[#This Row],[Ejec Real Acumu]]-Tabla1[[#This Row],[Proyec Ejec Acumul]]</f>
        <v>0</v>
      </c>
      <c r="Q1730" s="820">
        <f>Tabla1[[#This Row],[Ejec Real Mes]]-Tabla1[[#This Row],[Program Entreg Mes]]</f>
        <v>0</v>
      </c>
    </row>
    <row r="1731" spans="1:17">
      <c r="A1731" s="834">
        <v>23</v>
      </c>
      <c r="B1731" s="834" t="s">
        <v>2459</v>
      </c>
      <c r="C1731" s="834" t="s">
        <v>2460</v>
      </c>
      <c r="D1731" s="834" t="s">
        <v>688</v>
      </c>
      <c r="E1731" s="834" t="s">
        <v>2520</v>
      </c>
      <c r="F1731" s="834">
        <v>8</v>
      </c>
      <c r="G1731" s="834" t="s">
        <v>2450</v>
      </c>
      <c r="H1731" s="834">
        <v>4</v>
      </c>
      <c r="I1731" s="834">
        <v>0</v>
      </c>
      <c r="J1731" s="834">
        <v>0</v>
      </c>
      <c r="K1731" s="835">
        <v>0</v>
      </c>
      <c r="L1731" s="835">
        <v>0</v>
      </c>
      <c r="M1731" s="834">
        <v>0</v>
      </c>
      <c r="N1731" s="834">
        <v>0</v>
      </c>
      <c r="O1731" s="836" t="e">
        <v>#DIV/0!</v>
      </c>
      <c r="P1731" s="820">
        <f>Tabla1[[#This Row],[Ejec Real Acumu]]-Tabla1[[#This Row],[Proyec Ejec Acumul]]</f>
        <v>0</v>
      </c>
      <c r="Q1731" s="820">
        <f>Tabla1[[#This Row],[Ejec Real Mes]]-Tabla1[[#This Row],[Program Entreg Mes]]</f>
        <v>0</v>
      </c>
    </row>
    <row r="1732" spans="1:17">
      <c r="A1732" s="834">
        <v>24</v>
      </c>
      <c r="B1732" s="834" t="s">
        <v>2459</v>
      </c>
      <c r="C1732" s="834" t="s">
        <v>2460</v>
      </c>
      <c r="D1732" s="834" t="s">
        <v>76</v>
      </c>
      <c r="E1732" s="834" t="s">
        <v>2521</v>
      </c>
      <c r="F1732" s="834">
        <v>8</v>
      </c>
      <c r="G1732" s="834" t="s">
        <v>2450</v>
      </c>
      <c r="H1732" s="834">
        <v>10</v>
      </c>
      <c r="I1732" s="834">
        <v>5</v>
      </c>
      <c r="J1732" s="834">
        <v>10</v>
      </c>
      <c r="K1732" s="835">
        <v>0.5</v>
      </c>
      <c r="L1732" s="835">
        <v>1</v>
      </c>
      <c r="M1732" s="834">
        <v>0</v>
      </c>
      <c r="N1732" s="834">
        <v>10</v>
      </c>
      <c r="O1732" s="836" t="e">
        <v>#DIV/0!</v>
      </c>
      <c r="P1732" s="820">
        <f>Tabla1[[#This Row],[Ejec Real Acumu]]-Tabla1[[#This Row],[Proyec Ejec Acumul]]</f>
        <v>5</v>
      </c>
      <c r="Q1732" s="820">
        <f>Tabla1[[#This Row],[Ejec Real Mes]]-Tabla1[[#This Row],[Program Entreg Mes]]</f>
        <v>10</v>
      </c>
    </row>
    <row r="1733" spans="1:17">
      <c r="A1733" s="834">
        <v>25</v>
      </c>
      <c r="B1733" s="834" t="s">
        <v>2459</v>
      </c>
      <c r="C1733" s="834" t="s">
        <v>2460</v>
      </c>
      <c r="D1733" s="834" t="s">
        <v>76</v>
      </c>
      <c r="E1733" s="834" t="s">
        <v>2522</v>
      </c>
      <c r="F1733" s="834">
        <v>8</v>
      </c>
      <c r="G1733" s="834" t="s">
        <v>2450</v>
      </c>
      <c r="H1733" s="834">
        <v>4</v>
      </c>
      <c r="I1733" s="834">
        <v>2</v>
      </c>
      <c r="J1733" s="834">
        <v>2</v>
      </c>
      <c r="K1733" s="835">
        <v>0.5</v>
      </c>
      <c r="L1733" s="835">
        <v>0.5</v>
      </c>
      <c r="M1733" s="834">
        <v>0</v>
      </c>
      <c r="N1733" s="834">
        <v>2</v>
      </c>
      <c r="O1733" s="836" t="e">
        <v>#DIV/0!</v>
      </c>
      <c r="P1733" s="820">
        <f>Tabla1[[#This Row],[Ejec Real Acumu]]-Tabla1[[#This Row],[Proyec Ejec Acumul]]</f>
        <v>0</v>
      </c>
      <c r="Q1733" s="820">
        <f>Tabla1[[#This Row],[Ejec Real Mes]]-Tabla1[[#This Row],[Program Entreg Mes]]</f>
        <v>2</v>
      </c>
    </row>
    <row r="1734" spans="1:17">
      <c r="A1734" s="834">
        <v>26</v>
      </c>
      <c r="B1734" s="834" t="s">
        <v>2459</v>
      </c>
      <c r="C1734" s="834" t="s">
        <v>2460</v>
      </c>
      <c r="D1734" s="834" t="s">
        <v>76</v>
      </c>
      <c r="E1734" s="834" t="s">
        <v>2523</v>
      </c>
      <c r="F1734" s="834">
        <v>8</v>
      </c>
      <c r="G1734" s="834" t="s">
        <v>2450</v>
      </c>
      <c r="H1734" s="834">
        <v>4</v>
      </c>
      <c r="I1734" s="834">
        <v>2</v>
      </c>
      <c r="J1734" s="834">
        <v>2</v>
      </c>
      <c r="K1734" s="835">
        <v>0.5</v>
      </c>
      <c r="L1734" s="835">
        <v>0.5</v>
      </c>
      <c r="M1734" s="834">
        <v>0</v>
      </c>
      <c r="N1734" s="834">
        <v>0</v>
      </c>
      <c r="O1734" s="836" t="e">
        <v>#DIV/0!</v>
      </c>
      <c r="P1734" s="820">
        <f>Tabla1[[#This Row],[Ejec Real Acumu]]-Tabla1[[#This Row],[Proyec Ejec Acumul]]</f>
        <v>0</v>
      </c>
      <c r="Q1734" s="820">
        <f>Tabla1[[#This Row],[Ejec Real Mes]]-Tabla1[[#This Row],[Program Entreg Mes]]</f>
        <v>0</v>
      </c>
    </row>
    <row r="1735" spans="1:17">
      <c r="A1735" s="834">
        <v>27</v>
      </c>
      <c r="B1735" s="834" t="s">
        <v>2459</v>
      </c>
      <c r="C1735" s="834" t="s">
        <v>2460</v>
      </c>
      <c r="D1735" s="834" t="s">
        <v>76</v>
      </c>
      <c r="E1735" s="834" t="s">
        <v>2524</v>
      </c>
      <c r="F1735" s="834">
        <v>8</v>
      </c>
      <c r="G1735" s="834" t="s">
        <v>2450</v>
      </c>
      <c r="H1735" s="834">
        <v>3</v>
      </c>
      <c r="I1735" s="834">
        <v>1</v>
      </c>
      <c r="J1735" s="834">
        <v>1</v>
      </c>
      <c r="K1735" s="835">
        <v>0.33333333333333331</v>
      </c>
      <c r="L1735" s="835">
        <v>0.33333333333333331</v>
      </c>
      <c r="M1735" s="834">
        <v>0</v>
      </c>
      <c r="N1735" s="834">
        <v>0</v>
      </c>
      <c r="O1735" s="836" t="e">
        <v>#DIV/0!</v>
      </c>
      <c r="P1735" s="820">
        <f>Tabla1[[#This Row],[Ejec Real Acumu]]-Tabla1[[#This Row],[Proyec Ejec Acumul]]</f>
        <v>0</v>
      </c>
      <c r="Q1735" s="820">
        <f>Tabla1[[#This Row],[Ejec Real Mes]]-Tabla1[[#This Row],[Program Entreg Mes]]</f>
        <v>0</v>
      </c>
    </row>
    <row r="1736" spans="1:17">
      <c r="A1736" s="834">
        <v>28</v>
      </c>
      <c r="B1736" s="834" t="s">
        <v>2459</v>
      </c>
      <c r="C1736" s="834" t="s">
        <v>2460</v>
      </c>
      <c r="D1736" s="834" t="s">
        <v>76</v>
      </c>
      <c r="E1736" s="834" t="s">
        <v>2525</v>
      </c>
      <c r="F1736" s="834">
        <v>8</v>
      </c>
      <c r="G1736" s="834" t="s">
        <v>2450</v>
      </c>
      <c r="H1736" s="837">
        <v>1</v>
      </c>
      <c r="I1736" s="834">
        <v>0.5</v>
      </c>
      <c r="J1736" s="834">
        <v>0.25</v>
      </c>
      <c r="K1736" s="835">
        <v>0.5</v>
      </c>
      <c r="L1736" s="835">
        <v>0.25</v>
      </c>
      <c r="M1736" s="834">
        <v>0</v>
      </c>
      <c r="N1736" s="834">
        <v>0</v>
      </c>
      <c r="O1736" s="836" t="e">
        <v>#DIV/0!</v>
      </c>
      <c r="P1736" s="820">
        <f>Tabla1[[#This Row],[Ejec Real Acumu]]-Tabla1[[#This Row],[Proyec Ejec Acumul]]</f>
        <v>-0.25</v>
      </c>
      <c r="Q1736" s="820">
        <f>Tabla1[[#This Row],[Ejec Real Mes]]-Tabla1[[#This Row],[Program Entreg Mes]]</f>
        <v>0</v>
      </c>
    </row>
    <row r="1737" spans="1:17">
      <c r="A1737" s="834">
        <v>29</v>
      </c>
      <c r="B1737" s="834" t="s">
        <v>2459</v>
      </c>
      <c r="C1737" s="834" t="s">
        <v>2460</v>
      </c>
      <c r="D1737" s="834" t="s">
        <v>764</v>
      </c>
      <c r="E1737" s="834" t="s">
        <v>2526</v>
      </c>
      <c r="F1737" s="834">
        <v>8</v>
      </c>
      <c r="G1737" s="834" t="s">
        <v>2450</v>
      </c>
      <c r="H1737" s="834">
        <v>1</v>
      </c>
      <c r="I1737" s="834">
        <v>0</v>
      </c>
      <c r="J1737" s="834">
        <v>0</v>
      </c>
      <c r="K1737" s="835">
        <v>0</v>
      </c>
      <c r="L1737" s="835">
        <v>0</v>
      </c>
      <c r="M1737" s="834">
        <v>0</v>
      </c>
      <c r="N1737" s="834">
        <v>0</v>
      </c>
      <c r="O1737" s="836" t="e">
        <v>#DIV/0!</v>
      </c>
      <c r="P1737" s="820">
        <f>Tabla1[[#This Row],[Ejec Real Acumu]]-Tabla1[[#This Row],[Proyec Ejec Acumul]]</f>
        <v>0</v>
      </c>
      <c r="Q1737" s="820">
        <f>Tabla1[[#This Row],[Ejec Real Mes]]-Tabla1[[#This Row],[Program Entreg Mes]]</f>
        <v>0</v>
      </c>
    </row>
    <row r="1738" spans="1:17">
      <c r="A1738" s="834">
        <v>30</v>
      </c>
      <c r="B1738" s="834" t="s">
        <v>2459</v>
      </c>
      <c r="C1738" s="834" t="s">
        <v>2460</v>
      </c>
      <c r="D1738" s="834" t="s">
        <v>93</v>
      </c>
      <c r="E1738" s="834" t="s">
        <v>2527</v>
      </c>
      <c r="F1738" s="834">
        <v>8</v>
      </c>
      <c r="G1738" s="834" t="s">
        <v>2450</v>
      </c>
      <c r="H1738" s="834">
        <v>1</v>
      </c>
      <c r="I1738" s="834">
        <v>1</v>
      </c>
      <c r="J1738" s="834">
        <v>1</v>
      </c>
      <c r="K1738" s="835">
        <v>1</v>
      </c>
      <c r="L1738" s="835">
        <v>1</v>
      </c>
      <c r="M1738" s="834">
        <v>0</v>
      </c>
      <c r="N1738" s="834">
        <v>0</v>
      </c>
      <c r="O1738" s="836" t="e">
        <v>#DIV/0!</v>
      </c>
      <c r="P1738" s="820">
        <f>Tabla1[[#This Row],[Ejec Real Acumu]]-Tabla1[[#This Row],[Proyec Ejec Acumul]]</f>
        <v>0</v>
      </c>
      <c r="Q1738" s="820">
        <f>Tabla1[[#This Row],[Ejec Real Mes]]-Tabla1[[#This Row],[Program Entreg Mes]]</f>
        <v>0</v>
      </c>
    </row>
    <row r="1739" spans="1:17">
      <c r="A1739" s="834">
        <v>31</v>
      </c>
      <c r="B1739" s="834" t="s">
        <v>2459</v>
      </c>
      <c r="C1739" s="834" t="s">
        <v>2460</v>
      </c>
      <c r="D1739" s="834" t="s">
        <v>764</v>
      </c>
      <c r="E1739" s="834" t="s">
        <v>2528</v>
      </c>
      <c r="F1739" s="834">
        <v>8</v>
      </c>
      <c r="G1739" s="834" t="s">
        <v>2450</v>
      </c>
      <c r="H1739" s="834">
        <v>1</v>
      </c>
      <c r="I1739" s="834">
        <v>0</v>
      </c>
      <c r="J1739" s="834">
        <v>0</v>
      </c>
      <c r="K1739" s="835">
        <v>0</v>
      </c>
      <c r="L1739" s="835">
        <v>0</v>
      </c>
      <c r="M1739" s="834">
        <v>0</v>
      </c>
      <c r="N1739" s="834">
        <v>0</v>
      </c>
      <c r="O1739" s="836" t="e">
        <v>#DIV/0!</v>
      </c>
      <c r="P1739" s="820">
        <f>Tabla1[[#This Row],[Ejec Real Acumu]]-Tabla1[[#This Row],[Proyec Ejec Acumul]]</f>
        <v>0</v>
      </c>
      <c r="Q1739" s="820">
        <f>Tabla1[[#This Row],[Ejec Real Mes]]-Tabla1[[#This Row],[Program Entreg Mes]]</f>
        <v>0</v>
      </c>
    </row>
    <row r="1740" spans="1:17">
      <c r="A1740" s="834">
        <v>32</v>
      </c>
      <c r="B1740" s="834" t="s">
        <v>2459</v>
      </c>
      <c r="C1740" s="834" t="s">
        <v>2460</v>
      </c>
      <c r="D1740" s="834" t="s">
        <v>76</v>
      </c>
      <c r="E1740" s="834" t="s">
        <v>2529</v>
      </c>
      <c r="F1740" s="834">
        <v>8</v>
      </c>
      <c r="G1740" s="834" t="s">
        <v>2450</v>
      </c>
      <c r="H1740" s="834">
        <v>1</v>
      </c>
      <c r="I1740" s="834">
        <v>1</v>
      </c>
      <c r="J1740" s="834">
        <v>1</v>
      </c>
      <c r="K1740" s="835">
        <v>1</v>
      </c>
      <c r="L1740" s="835">
        <v>1</v>
      </c>
      <c r="M1740" s="834">
        <v>0</v>
      </c>
      <c r="N1740" s="834">
        <v>0</v>
      </c>
      <c r="O1740" s="836" t="e">
        <v>#DIV/0!</v>
      </c>
      <c r="P1740" s="820">
        <f>Tabla1[[#This Row],[Ejec Real Acumu]]-Tabla1[[#This Row],[Proyec Ejec Acumul]]</f>
        <v>0</v>
      </c>
      <c r="Q1740" s="820">
        <f>Tabla1[[#This Row],[Ejec Real Mes]]-Tabla1[[#This Row],[Program Entreg Mes]]</f>
        <v>0</v>
      </c>
    </row>
    <row r="1741" spans="1:17">
      <c r="A1741" s="834">
        <v>33</v>
      </c>
      <c r="B1741" s="834" t="s">
        <v>2459</v>
      </c>
      <c r="C1741" s="834" t="s">
        <v>2460</v>
      </c>
      <c r="D1741" s="834" t="s">
        <v>76</v>
      </c>
      <c r="E1741" s="834" t="s">
        <v>2530</v>
      </c>
      <c r="F1741" s="834">
        <v>8</v>
      </c>
      <c r="G1741" s="834" t="s">
        <v>2450</v>
      </c>
      <c r="H1741" s="834">
        <v>4</v>
      </c>
      <c r="I1741" s="834">
        <v>2</v>
      </c>
      <c r="J1741" s="834">
        <v>2</v>
      </c>
      <c r="K1741" s="835">
        <v>0.5</v>
      </c>
      <c r="L1741" s="835">
        <v>0.5</v>
      </c>
      <c r="M1741" s="834">
        <v>0</v>
      </c>
      <c r="N1741" s="834">
        <v>0</v>
      </c>
      <c r="O1741" s="836" t="e">
        <v>#DIV/0!</v>
      </c>
      <c r="P1741" s="820">
        <f>Tabla1[[#This Row],[Ejec Real Acumu]]-Tabla1[[#This Row],[Proyec Ejec Acumul]]</f>
        <v>0</v>
      </c>
      <c r="Q1741" s="820">
        <f>Tabla1[[#This Row],[Ejec Real Mes]]-Tabla1[[#This Row],[Program Entreg Mes]]</f>
        <v>0</v>
      </c>
    </row>
    <row r="1742" spans="1:17">
      <c r="A1742" s="834">
        <v>34</v>
      </c>
      <c r="B1742" s="834" t="s">
        <v>2459</v>
      </c>
      <c r="C1742" s="834" t="s">
        <v>2460</v>
      </c>
      <c r="D1742" s="834" t="s">
        <v>764</v>
      </c>
      <c r="E1742" s="834" t="s">
        <v>2531</v>
      </c>
      <c r="F1742" s="834">
        <v>8</v>
      </c>
      <c r="G1742" s="834" t="s">
        <v>2450</v>
      </c>
      <c r="H1742" s="834">
        <v>1</v>
      </c>
      <c r="I1742" s="834">
        <v>0</v>
      </c>
      <c r="J1742" s="834">
        <v>0</v>
      </c>
      <c r="K1742" s="835">
        <v>0</v>
      </c>
      <c r="L1742" s="835">
        <v>0</v>
      </c>
      <c r="M1742" s="834">
        <v>0</v>
      </c>
      <c r="N1742" s="834">
        <v>0</v>
      </c>
      <c r="O1742" s="836" t="e">
        <v>#DIV/0!</v>
      </c>
      <c r="P1742" s="820">
        <f>Tabla1[[#This Row],[Ejec Real Acumu]]-Tabla1[[#This Row],[Proyec Ejec Acumul]]</f>
        <v>0</v>
      </c>
      <c r="Q1742" s="820">
        <f>Tabla1[[#This Row],[Ejec Real Mes]]-Tabla1[[#This Row],[Program Entreg Mes]]</f>
        <v>0</v>
      </c>
    </row>
    <row r="1743" spans="1:17">
      <c r="A1743" s="834">
        <v>35</v>
      </c>
      <c r="B1743" s="834" t="s">
        <v>2459</v>
      </c>
      <c r="C1743" s="834" t="s">
        <v>2460</v>
      </c>
      <c r="D1743" s="834" t="s">
        <v>2532</v>
      </c>
      <c r="E1743" s="834" t="s">
        <v>2533</v>
      </c>
      <c r="F1743" s="834">
        <v>8</v>
      </c>
      <c r="G1743" s="834" t="s">
        <v>2450</v>
      </c>
      <c r="H1743" s="834">
        <v>1</v>
      </c>
      <c r="I1743" s="834">
        <v>0</v>
      </c>
      <c r="J1743" s="834">
        <v>0</v>
      </c>
      <c r="K1743" s="835">
        <v>0</v>
      </c>
      <c r="L1743" s="835">
        <v>0</v>
      </c>
      <c r="M1743" s="834">
        <v>0</v>
      </c>
      <c r="N1743" s="834">
        <v>0</v>
      </c>
      <c r="O1743" s="836" t="e">
        <v>#DIV/0!</v>
      </c>
      <c r="P1743" s="820">
        <f>Tabla1[[#This Row],[Ejec Real Acumu]]-Tabla1[[#This Row],[Proyec Ejec Acumul]]</f>
        <v>0</v>
      </c>
      <c r="Q1743" s="820">
        <f>Tabla1[[#This Row],[Ejec Real Mes]]-Tabla1[[#This Row],[Program Entreg Mes]]</f>
        <v>0</v>
      </c>
    </row>
    <row r="1744" spans="1:17">
      <c r="A1744" s="834">
        <v>36</v>
      </c>
      <c r="B1744" s="834" t="s">
        <v>2459</v>
      </c>
      <c r="C1744" s="834" t="s">
        <v>2460</v>
      </c>
      <c r="D1744" s="834" t="s">
        <v>76</v>
      </c>
      <c r="E1744" s="834" t="s">
        <v>2534</v>
      </c>
      <c r="F1744" s="834">
        <v>8</v>
      </c>
      <c r="G1744" s="834" t="s">
        <v>2450</v>
      </c>
      <c r="H1744" s="834">
        <v>4</v>
      </c>
      <c r="I1744" s="834">
        <v>2</v>
      </c>
      <c r="J1744" s="834">
        <v>2</v>
      </c>
      <c r="K1744" s="835">
        <v>0.5</v>
      </c>
      <c r="L1744" s="835">
        <v>0.5</v>
      </c>
      <c r="M1744" s="834">
        <v>0</v>
      </c>
      <c r="N1744" s="834">
        <v>0</v>
      </c>
      <c r="O1744" s="836" t="e">
        <v>#DIV/0!</v>
      </c>
      <c r="P1744" s="820">
        <f>Tabla1[[#This Row],[Ejec Real Acumu]]-Tabla1[[#This Row],[Proyec Ejec Acumul]]</f>
        <v>0</v>
      </c>
      <c r="Q1744" s="820">
        <f>Tabla1[[#This Row],[Ejec Real Mes]]-Tabla1[[#This Row],[Program Entreg Mes]]</f>
        <v>0</v>
      </c>
    </row>
    <row r="1745" spans="1:17">
      <c r="A1745" s="834">
        <v>37</v>
      </c>
      <c r="B1745" s="834" t="s">
        <v>2459</v>
      </c>
      <c r="C1745" s="834" t="s">
        <v>2460</v>
      </c>
      <c r="D1745" s="834" t="s">
        <v>764</v>
      </c>
      <c r="E1745" s="834" t="s">
        <v>2535</v>
      </c>
      <c r="F1745" s="834">
        <v>8</v>
      </c>
      <c r="G1745" s="834" t="s">
        <v>2450</v>
      </c>
      <c r="H1745" s="834">
        <v>1</v>
      </c>
      <c r="I1745" s="834">
        <v>0</v>
      </c>
      <c r="J1745" s="834">
        <v>0</v>
      </c>
      <c r="K1745" s="835">
        <v>0</v>
      </c>
      <c r="L1745" s="835">
        <v>0</v>
      </c>
      <c r="M1745" s="834">
        <v>0</v>
      </c>
      <c r="N1745" s="834">
        <v>0</v>
      </c>
      <c r="O1745" s="836" t="e">
        <v>#DIV/0!</v>
      </c>
      <c r="P1745" s="820">
        <f>Tabla1[[#This Row],[Ejec Real Acumu]]-Tabla1[[#This Row],[Proyec Ejec Acumul]]</f>
        <v>0</v>
      </c>
      <c r="Q1745" s="820">
        <f>Tabla1[[#This Row],[Ejec Real Mes]]-Tabla1[[#This Row],[Program Entreg Mes]]</f>
        <v>0</v>
      </c>
    </row>
    <row r="1746" spans="1:17">
      <c r="A1746" s="834">
        <v>38</v>
      </c>
      <c r="B1746" s="834" t="s">
        <v>2459</v>
      </c>
      <c r="C1746" s="834" t="s">
        <v>2460</v>
      </c>
      <c r="D1746" s="834" t="s">
        <v>76</v>
      </c>
      <c r="E1746" s="834" t="s">
        <v>2536</v>
      </c>
      <c r="F1746" s="834">
        <v>8</v>
      </c>
      <c r="G1746" s="834" t="s">
        <v>2450</v>
      </c>
      <c r="H1746" s="834">
        <v>1</v>
      </c>
      <c r="I1746" s="834">
        <v>0</v>
      </c>
      <c r="J1746" s="834">
        <v>0</v>
      </c>
      <c r="K1746" s="835">
        <v>0</v>
      </c>
      <c r="L1746" s="835">
        <v>0</v>
      </c>
      <c r="M1746" s="834">
        <v>0</v>
      </c>
      <c r="N1746" s="834">
        <v>0</v>
      </c>
      <c r="O1746" s="836" t="e">
        <v>#DIV/0!</v>
      </c>
      <c r="P1746" s="820">
        <f>Tabla1[[#This Row],[Ejec Real Acumu]]-Tabla1[[#This Row],[Proyec Ejec Acumul]]</f>
        <v>0</v>
      </c>
      <c r="Q1746" s="820">
        <f>Tabla1[[#This Row],[Ejec Real Mes]]-Tabla1[[#This Row],[Program Entreg Mes]]</f>
        <v>0</v>
      </c>
    </row>
    <row r="1747" spans="1:17">
      <c r="A1747" s="834">
        <v>1</v>
      </c>
      <c r="B1747" s="834" t="s">
        <v>2459</v>
      </c>
      <c r="C1747" s="834" t="s">
        <v>2460</v>
      </c>
      <c r="D1747" s="834" t="s">
        <v>93</v>
      </c>
      <c r="E1747" s="834" t="s">
        <v>2498</v>
      </c>
      <c r="F1747" s="834">
        <v>9</v>
      </c>
      <c r="G1747" s="834" t="s">
        <v>2451</v>
      </c>
      <c r="H1747" s="834">
        <v>1</v>
      </c>
      <c r="I1747" s="834">
        <v>0</v>
      </c>
      <c r="J1747" s="834">
        <v>0</v>
      </c>
      <c r="K1747" s="835">
        <v>0</v>
      </c>
      <c r="L1747" s="835">
        <v>0</v>
      </c>
      <c r="M1747" s="834">
        <v>0</v>
      </c>
      <c r="N1747" s="834">
        <v>0</v>
      </c>
      <c r="O1747" s="836" t="e">
        <v>#DIV/0!</v>
      </c>
      <c r="P1747" s="820">
        <f>Tabla1[[#This Row],[Ejec Real Acumu]]-Tabla1[[#This Row],[Proyec Ejec Acumul]]</f>
        <v>0</v>
      </c>
      <c r="Q1747" s="820">
        <f>Tabla1[[#This Row],[Ejec Real Mes]]-Tabla1[[#This Row],[Program Entreg Mes]]</f>
        <v>0</v>
      </c>
    </row>
    <row r="1748" spans="1:17">
      <c r="A1748" s="834">
        <v>2</v>
      </c>
      <c r="B1748" s="834" t="s">
        <v>2459</v>
      </c>
      <c r="C1748" s="834" t="s">
        <v>2460</v>
      </c>
      <c r="D1748" s="834" t="s">
        <v>63</v>
      </c>
      <c r="E1748" s="834" t="s">
        <v>2499</v>
      </c>
      <c r="F1748" s="834">
        <v>9</v>
      </c>
      <c r="G1748" s="834" t="s">
        <v>2451</v>
      </c>
      <c r="H1748" s="834">
        <v>1</v>
      </c>
      <c r="I1748" s="834">
        <v>0</v>
      </c>
      <c r="J1748" s="834">
        <v>0</v>
      </c>
      <c r="K1748" s="835">
        <v>0</v>
      </c>
      <c r="L1748" s="835">
        <v>0</v>
      </c>
      <c r="M1748" s="834">
        <v>0</v>
      </c>
      <c r="N1748" s="834">
        <v>0</v>
      </c>
      <c r="O1748" s="836" t="e">
        <v>#DIV/0!</v>
      </c>
      <c r="P1748" s="820">
        <f>Tabla1[[#This Row],[Ejec Real Acumu]]-Tabla1[[#This Row],[Proyec Ejec Acumul]]</f>
        <v>0</v>
      </c>
      <c r="Q1748" s="820">
        <f>Tabla1[[#This Row],[Ejec Real Mes]]-Tabla1[[#This Row],[Program Entreg Mes]]</f>
        <v>0</v>
      </c>
    </row>
    <row r="1749" spans="1:17">
      <c r="A1749" s="834">
        <v>3</v>
      </c>
      <c r="B1749" s="834" t="s">
        <v>2459</v>
      </c>
      <c r="C1749" s="834" t="s">
        <v>2460</v>
      </c>
      <c r="D1749" s="834" t="s">
        <v>93</v>
      </c>
      <c r="E1749" s="834" t="s">
        <v>2500</v>
      </c>
      <c r="F1749" s="834">
        <v>9</v>
      </c>
      <c r="G1749" s="834" t="s">
        <v>2451</v>
      </c>
      <c r="H1749" s="834">
        <v>1</v>
      </c>
      <c r="I1749" s="834">
        <v>0</v>
      </c>
      <c r="J1749" s="834">
        <v>0</v>
      </c>
      <c r="K1749" s="835">
        <v>0</v>
      </c>
      <c r="L1749" s="835">
        <v>0</v>
      </c>
      <c r="M1749" s="834">
        <v>0</v>
      </c>
      <c r="N1749" s="834">
        <v>0</v>
      </c>
      <c r="O1749" s="836" t="e">
        <v>#DIV/0!</v>
      </c>
      <c r="P1749" s="820">
        <f>Tabla1[[#This Row],[Ejec Real Acumu]]-Tabla1[[#This Row],[Proyec Ejec Acumul]]</f>
        <v>0</v>
      </c>
      <c r="Q1749" s="820">
        <f>Tabla1[[#This Row],[Ejec Real Mes]]-Tabla1[[#This Row],[Program Entreg Mes]]</f>
        <v>0</v>
      </c>
    </row>
    <row r="1750" spans="1:17">
      <c r="A1750" s="834">
        <v>4</v>
      </c>
      <c r="B1750" s="834" t="s">
        <v>2459</v>
      </c>
      <c r="C1750" s="834" t="s">
        <v>2460</v>
      </c>
      <c r="D1750" s="834" t="s">
        <v>93</v>
      </c>
      <c r="E1750" s="834" t="s">
        <v>2501</v>
      </c>
      <c r="F1750" s="834">
        <v>9</v>
      </c>
      <c r="G1750" s="834" t="s">
        <v>2451</v>
      </c>
      <c r="H1750" s="834">
        <v>1</v>
      </c>
      <c r="I1750" s="834">
        <v>1</v>
      </c>
      <c r="J1750" s="834">
        <v>1</v>
      </c>
      <c r="K1750" s="835">
        <v>1</v>
      </c>
      <c r="L1750" s="835">
        <v>1</v>
      </c>
      <c r="M1750" s="834">
        <v>0</v>
      </c>
      <c r="N1750" s="834">
        <v>0</v>
      </c>
      <c r="O1750" s="836" t="e">
        <v>#DIV/0!</v>
      </c>
      <c r="P1750" s="820">
        <f>Tabla1[[#This Row],[Ejec Real Acumu]]-Tabla1[[#This Row],[Proyec Ejec Acumul]]</f>
        <v>0</v>
      </c>
      <c r="Q1750" s="820">
        <f>Tabla1[[#This Row],[Ejec Real Mes]]-Tabla1[[#This Row],[Program Entreg Mes]]</f>
        <v>0</v>
      </c>
    </row>
    <row r="1751" spans="1:17">
      <c r="A1751" s="834">
        <v>5</v>
      </c>
      <c r="B1751" s="834" t="s">
        <v>2459</v>
      </c>
      <c r="C1751" s="834" t="s">
        <v>2460</v>
      </c>
      <c r="D1751" s="834" t="s">
        <v>93</v>
      </c>
      <c r="E1751" s="834" t="s">
        <v>2502</v>
      </c>
      <c r="F1751" s="834">
        <v>9</v>
      </c>
      <c r="G1751" s="834" t="s">
        <v>2451</v>
      </c>
      <c r="H1751" s="834">
        <v>1</v>
      </c>
      <c r="I1751" s="834">
        <v>1</v>
      </c>
      <c r="J1751" s="834">
        <v>1</v>
      </c>
      <c r="K1751" s="835">
        <v>1</v>
      </c>
      <c r="L1751" s="835">
        <v>1</v>
      </c>
      <c r="M1751" s="834">
        <v>0</v>
      </c>
      <c r="N1751" s="834">
        <v>0</v>
      </c>
      <c r="O1751" s="836" t="e">
        <v>#DIV/0!</v>
      </c>
      <c r="P1751" s="820">
        <f>Tabla1[[#This Row],[Ejec Real Acumu]]-Tabla1[[#This Row],[Proyec Ejec Acumul]]</f>
        <v>0</v>
      </c>
      <c r="Q1751" s="820">
        <f>Tabla1[[#This Row],[Ejec Real Mes]]-Tabla1[[#This Row],[Program Entreg Mes]]</f>
        <v>0</v>
      </c>
    </row>
    <row r="1752" spans="1:17">
      <c r="A1752" s="834">
        <v>6</v>
      </c>
      <c r="B1752" s="834" t="s">
        <v>2459</v>
      </c>
      <c r="C1752" s="834" t="s">
        <v>2460</v>
      </c>
      <c r="D1752" s="834" t="s">
        <v>93</v>
      </c>
      <c r="E1752" s="834" t="s">
        <v>2503</v>
      </c>
      <c r="F1752" s="834">
        <v>9</v>
      </c>
      <c r="G1752" s="834" t="s">
        <v>2451</v>
      </c>
      <c r="H1752" s="834">
        <v>1</v>
      </c>
      <c r="I1752" s="834">
        <v>1</v>
      </c>
      <c r="J1752" s="834">
        <v>1</v>
      </c>
      <c r="K1752" s="835">
        <v>1</v>
      </c>
      <c r="L1752" s="835">
        <v>1</v>
      </c>
      <c r="M1752" s="834">
        <v>0</v>
      </c>
      <c r="N1752" s="834">
        <v>0</v>
      </c>
      <c r="O1752" s="836" t="e">
        <v>#DIV/0!</v>
      </c>
      <c r="P1752" s="820">
        <f>Tabla1[[#This Row],[Ejec Real Acumu]]-Tabla1[[#This Row],[Proyec Ejec Acumul]]</f>
        <v>0</v>
      </c>
      <c r="Q1752" s="820">
        <f>Tabla1[[#This Row],[Ejec Real Mes]]-Tabla1[[#This Row],[Program Entreg Mes]]</f>
        <v>0</v>
      </c>
    </row>
    <row r="1753" spans="1:17">
      <c r="A1753" s="834">
        <v>7</v>
      </c>
      <c r="B1753" s="834" t="s">
        <v>2459</v>
      </c>
      <c r="C1753" s="834" t="s">
        <v>2460</v>
      </c>
      <c r="D1753" s="834" t="s">
        <v>93</v>
      </c>
      <c r="E1753" s="834" t="s">
        <v>2504</v>
      </c>
      <c r="F1753" s="834">
        <v>9</v>
      </c>
      <c r="G1753" s="834" t="s">
        <v>2451</v>
      </c>
      <c r="H1753" s="834">
        <v>1</v>
      </c>
      <c r="I1753" s="834">
        <v>1</v>
      </c>
      <c r="J1753" s="834">
        <v>1</v>
      </c>
      <c r="K1753" s="835">
        <v>1</v>
      </c>
      <c r="L1753" s="835">
        <v>1</v>
      </c>
      <c r="M1753" s="834">
        <v>0</v>
      </c>
      <c r="N1753" s="834">
        <v>0</v>
      </c>
      <c r="O1753" s="836" t="e">
        <v>#DIV/0!</v>
      </c>
      <c r="P1753" s="820">
        <f>Tabla1[[#This Row],[Ejec Real Acumu]]-Tabla1[[#This Row],[Proyec Ejec Acumul]]</f>
        <v>0</v>
      </c>
      <c r="Q1753" s="820">
        <f>Tabla1[[#This Row],[Ejec Real Mes]]-Tabla1[[#This Row],[Program Entreg Mes]]</f>
        <v>0</v>
      </c>
    </row>
    <row r="1754" spans="1:17">
      <c r="A1754" s="834">
        <v>8</v>
      </c>
      <c r="B1754" s="834" t="s">
        <v>2459</v>
      </c>
      <c r="C1754" s="834" t="s">
        <v>2460</v>
      </c>
      <c r="D1754" s="834" t="s">
        <v>93</v>
      </c>
      <c r="E1754" s="834" t="s">
        <v>2505</v>
      </c>
      <c r="F1754" s="834">
        <v>9</v>
      </c>
      <c r="G1754" s="834" t="s">
        <v>2451</v>
      </c>
      <c r="H1754" s="834">
        <v>2</v>
      </c>
      <c r="I1754" s="834">
        <v>1</v>
      </c>
      <c r="J1754" s="834">
        <v>1</v>
      </c>
      <c r="K1754" s="835">
        <v>0.5</v>
      </c>
      <c r="L1754" s="835">
        <v>0.5</v>
      </c>
      <c r="M1754" s="834">
        <v>0</v>
      </c>
      <c r="N1754" s="834">
        <v>0</v>
      </c>
      <c r="O1754" s="836" t="e">
        <v>#DIV/0!</v>
      </c>
      <c r="P1754" s="820">
        <f>Tabla1[[#This Row],[Ejec Real Acumu]]-Tabla1[[#This Row],[Proyec Ejec Acumul]]</f>
        <v>0</v>
      </c>
      <c r="Q1754" s="820">
        <f>Tabla1[[#This Row],[Ejec Real Mes]]-Tabla1[[#This Row],[Program Entreg Mes]]</f>
        <v>0</v>
      </c>
    </row>
    <row r="1755" spans="1:17">
      <c r="A1755" s="834">
        <v>9</v>
      </c>
      <c r="B1755" s="834" t="s">
        <v>2459</v>
      </c>
      <c r="C1755" s="834" t="s">
        <v>2460</v>
      </c>
      <c r="D1755" s="834" t="s">
        <v>93</v>
      </c>
      <c r="E1755" s="834" t="s">
        <v>2506</v>
      </c>
      <c r="F1755" s="834">
        <v>9</v>
      </c>
      <c r="G1755" s="834" t="s">
        <v>2451</v>
      </c>
      <c r="H1755" s="834">
        <v>3</v>
      </c>
      <c r="I1755" s="834">
        <v>2</v>
      </c>
      <c r="J1755" s="834">
        <v>2</v>
      </c>
      <c r="K1755" s="835">
        <v>0.66666666666666663</v>
      </c>
      <c r="L1755" s="835">
        <v>0.66666666666666663</v>
      </c>
      <c r="M1755" s="834">
        <v>1</v>
      </c>
      <c r="N1755" s="834">
        <v>1</v>
      </c>
      <c r="O1755" s="836">
        <v>1</v>
      </c>
      <c r="P1755" s="820">
        <f>Tabla1[[#This Row],[Ejec Real Acumu]]-Tabla1[[#This Row],[Proyec Ejec Acumul]]</f>
        <v>0</v>
      </c>
      <c r="Q1755" s="820">
        <f>Tabla1[[#This Row],[Ejec Real Mes]]-Tabla1[[#This Row],[Program Entreg Mes]]</f>
        <v>0</v>
      </c>
    </row>
    <row r="1756" spans="1:17">
      <c r="A1756" s="834">
        <v>10</v>
      </c>
      <c r="B1756" s="834" t="s">
        <v>2459</v>
      </c>
      <c r="C1756" s="834" t="s">
        <v>2460</v>
      </c>
      <c r="D1756" s="834" t="s">
        <v>2507</v>
      </c>
      <c r="E1756" s="834" t="s">
        <v>2508</v>
      </c>
      <c r="F1756" s="834">
        <v>9</v>
      </c>
      <c r="G1756" s="834" t="s">
        <v>2451</v>
      </c>
      <c r="H1756" s="834">
        <v>3</v>
      </c>
      <c r="I1756" s="834">
        <v>2</v>
      </c>
      <c r="J1756" s="834">
        <v>2</v>
      </c>
      <c r="K1756" s="835">
        <v>0.66666666666666663</v>
      </c>
      <c r="L1756" s="835">
        <v>0.66666666666666663</v>
      </c>
      <c r="M1756" s="834">
        <v>1</v>
      </c>
      <c r="N1756" s="834">
        <v>1</v>
      </c>
      <c r="O1756" s="836">
        <v>1</v>
      </c>
      <c r="P1756" s="820">
        <f>Tabla1[[#This Row],[Ejec Real Acumu]]-Tabla1[[#This Row],[Proyec Ejec Acumul]]</f>
        <v>0</v>
      </c>
      <c r="Q1756" s="820">
        <f>Tabla1[[#This Row],[Ejec Real Mes]]-Tabla1[[#This Row],[Program Entreg Mes]]</f>
        <v>0</v>
      </c>
    </row>
    <row r="1757" spans="1:17">
      <c r="A1757" s="834">
        <v>11</v>
      </c>
      <c r="B1757" s="834" t="s">
        <v>2459</v>
      </c>
      <c r="C1757" s="834" t="s">
        <v>2460</v>
      </c>
      <c r="D1757" s="834" t="s">
        <v>93</v>
      </c>
      <c r="E1757" s="834" t="s">
        <v>2509</v>
      </c>
      <c r="F1757" s="834">
        <v>9</v>
      </c>
      <c r="G1757" s="834" t="s">
        <v>2451</v>
      </c>
      <c r="H1757" s="834">
        <v>3</v>
      </c>
      <c r="I1757" s="834">
        <v>2</v>
      </c>
      <c r="J1757" s="834">
        <v>2</v>
      </c>
      <c r="K1757" s="835">
        <v>0.66666666666666663</v>
      </c>
      <c r="L1757" s="835">
        <v>0.66666666666666663</v>
      </c>
      <c r="M1757" s="834">
        <v>0</v>
      </c>
      <c r="N1757" s="834">
        <v>0</v>
      </c>
      <c r="O1757" s="836" t="e">
        <v>#DIV/0!</v>
      </c>
      <c r="P1757" s="820">
        <f>Tabla1[[#This Row],[Ejec Real Acumu]]-Tabla1[[#This Row],[Proyec Ejec Acumul]]</f>
        <v>0</v>
      </c>
      <c r="Q1757" s="820">
        <f>Tabla1[[#This Row],[Ejec Real Mes]]-Tabla1[[#This Row],[Program Entreg Mes]]</f>
        <v>0</v>
      </c>
    </row>
    <row r="1758" spans="1:17">
      <c r="A1758" s="834">
        <v>12</v>
      </c>
      <c r="B1758" s="834" t="s">
        <v>2459</v>
      </c>
      <c r="C1758" s="834" t="s">
        <v>2460</v>
      </c>
      <c r="D1758" s="834" t="s">
        <v>764</v>
      </c>
      <c r="E1758" s="834" t="s">
        <v>2510</v>
      </c>
      <c r="F1758" s="834">
        <v>9</v>
      </c>
      <c r="G1758" s="834" t="s">
        <v>2451</v>
      </c>
      <c r="H1758" s="837">
        <v>0.30000000000000004</v>
      </c>
      <c r="I1758" s="834">
        <v>0.2</v>
      </c>
      <c r="J1758" s="834">
        <v>0.35</v>
      </c>
      <c r="K1758" s="835">
        <v>0.66666666666666663</v>
      </c>
      <c r="L1758" s="835">
        <v>1.1666666666666665</v>
      </c>
      <c r="M1758" s="834">
        <v>0.1</v>
      </c>
      <c r="N1758" s="834">
        <v>0.1</v>
      </c>
      <c r="O1758" s="836">
        <v>1</v>
      </c>
      <c r="P1758" s="820">
        <f>Tabla1[[#This Row],[Ejec Real Acumu]]-Tabla1[[#This Row],[Proyec Ejec Acumul]]</f>
        <v>0.14999999999999997</v>
      </c>
      <c r="Q1758" s="820">
        <f>Tabla1[[#This Row],[Ejec Real Mes]]-Tabla1[[#This Row],[Program Entreg Mes]]</f>
        <v>0</v>
      </c>
    </row>
    <row r="1759" spans="1:17">
      <c r="A1759" s="834">
        <v>13</v>
      </c>
      <c r="B1759" s="834" t="s">
        <v>2459</v>
      </c>
      <c r="C1759" s="834" t="s">
        <v>2460</v>
      </c>
      <c r="D1759" s="834" t="s">
        <v>764</v>
      </c>
      <c r="E1759" s="834" t="s">
        <v>2511</v>
      </c>
      <c r="F1759" s="834">
        <v>9</v>
      </c>
      <c r="G1759" s="834" t="s">
        <v>2451</v>
      </c>
      <c r="H1759" s="834">
        <v>5</v>
      </c>
      <c r="I1759" s="834">
        <v>3</v>
      </c>
      <c r="J1759" s="834">
        <v>1</v>
      </c>
      <c r="K1759" s="835">
        <v>0.6</v>
      </c>
      <c r="L1759" s="835">
        <v>0.2</v>
      </c>
      <c r="M1759" s="834">
        <v>1</v>
      </c>
      <c r="N1759" s="834">
        <v>1</v>
      </c>
      <c r="O1759" s="836">
        <v>1</v>
      </c>
      <c r="P1759" s="820">
        <f>Tabla1[[#This Row],[Ejec Real Acumu]]-Tabla1[[#This Row],[Proyec Ejec Acumul]]</f>
        <v>-2</v>
      </c>
      <c r="Q1759" s="820">
        <f>Tabla1[[#This Row],[Ejec Real Mes]]-Tabla1[[#This Row],[Program Entreg Mes]]</f>
        <v>0</v>
      </c>
    </row>
    <row r="1760" spans="1:17">
      <c r="A1760" s="834">
        <v>14</v>
      </c>
      <c r="B1760" s="834" t="s">
        <v>2459</v>
      </c>
      <c r="C1760" s="834" t="s">
        <v>2460</v>
      </c>
      <c r="D1760" s="834" t="s">
        <v>76</v>
      </c>
      <c r="E1760" s="834" t="s">
        <v>2512</v>
      </c>
      <c r="F1760" s="834">
        <v>9</v>
      </c>
      <c r="G1760" s="834" t="s">
        <v>2451</v>
      </c>
      <c r="H1760" s="834">
        <v>3</v>
      </c>
      <c r="I1760" s="834">
        <v>1</v>
      </c>
      <c r="J1760" s="834">
        <v>1</v>
      </c>
      <c r="K1760" s="835">
        <v>0.33333333333333331</v>
      </c>
      <c r="L1760" s="835">
        <v>0.33333333333333331</v>
      </c>
      <c r="M1760" s="834">
        <v>0</v>
      </c>
      <c r="N1760" s="834">
        <v>0</v>
      </c>
      <c r="O1760" s="836" t="e">
        <v>#DIV/0!</v>
      </c>
      <c r="P1760" s="820">
        <f>Tabla1[[#This Row],[Ejec Real Acumu]]-Tabla1[[#This Row],[Proyec Ejec Acumul]]</f>
        <v>0</v>
      </c>
      <c r="Q1760" s="820">
        <f>Tabla1[[#This Row],[Ejec Real Mes]]-Tabla1[[#This Row],[Program Entreg Mes]]</f>
        <v>0</v>
      </c>
    </row>
    <row r="1761" spans="1:17">
      <c r="A1761" s="834">
        <v>15</v>
      </c>
      <c r="B1761" s="834" t="s">
        <v>2459</v>
      </c>
      <c r="C1761" s="834" t="s">
        <v>2460</v>
      </c>
      <c r="D1761" s="834" t="s">
        <v>93</v>
      </c>
      <c r="E1761" s="834" t="s">
        <v>2513</v>
      </c>
      <c r="F1761" s="834">
        <v>9</v>
      </c>
      <c r="G1761" s="834" t="s">
        <v>2451</v>
      </c>
      <c r="H1761" s="834">
        <v>1</v>
      </c>
      <c r="I1761" s="834">
        <v>0</v>
      </c>
      <c r="J1761" s="834">
        <v>0</v>
      </c>
      <c r="K1761" s="835">
        <v>0</v>
      </c>
      <c r="L1761" s="835">
        <v>0</v>
      </c>
      <c r="M1761" s="834">
        <v>0</v>
      </c>
      <c r="N1761" s="834">
        <v>0</v>
      </c>
      <c r="O1761" s="836" t="e">
        <v>#DIV/0!</v>
      </c>
      <c r="P1761" s="820">
        <f>Tabla1[[#This Row],[Ejec Real Acumu]]-Tabla1[[#This Row],[Proyec Ejec Acumul]]</f>
        <v>0</v>
      </c>
      <c r="Q1761" s="820">
        <f>Tabla1[[#This Row],[Ejec Real Mes]]-Tabla1[[#This Row],[Program Entreg Mes]]</f>
        <v>0</v>
      </c>
    </row>
    <row r="1762" spans="1:17">
      <c r="A1762" s="834">
        <v>16</v>
      </c>
      <c r="B1762" s="834" t="s">
        <v>2459</v>
      </c>
      <c r="C1762" s="834" t="s">
        <v>2460</v>
      </c>
      <c r="D1762" s="834" t="s">
        <v>93</v>
      </c>
      <c r="E1762" s="834" t="s">
        <v>2514</v>
      </c>
      <c r="F1762" s="834">
        <v>9</v>
      </c>
      <c r="G1762" s="834" t="s">
        <v>2451</v>
      </c>
      <c r="H1762" s="834">
        <v>1</v>
      </c>
      <c r="I1762" s="834">
        <v>0</v>
      </c>
      <c r="J1762" s="834">
        <v>0</v>
      </c>
      <c r="K1762" s="835">
        <v>0</v>
      </c>
      <c r="L1762" s="835">
        <v>0</v>
      </c>
      <c r="M1762" s="834">
        <v>0</v>
      </c>
      <c r="N1762" s="834">
        <v>0</v>
      </c>
      <c r="O1762" s="836" t="e">
        <v>#DIV/0!</v>
      </c>
      <c r="P1762" s="820">
        <f>Tabla1[[#This Row],[Ejec Real Acumu]]-Tabla1[[#This Row],[Proyec Ejec Acumul]]</f>
        <v>0</v>
      </c>
      <c r="Q1762" s="820">
        <f>Tabla1[[#This Row],[Ejec Real Mes]]-Tabla1[[#This Row],[Program Entreg Mes]]</f>
        <v>0</v>
      </c>
    </row>
    <row r="1763" spans="1:17">
      <c r="A1763" s="834">
        <v>17</v>
      </c>
      <c r="B1763" s="834" t="s">
        <v>2459</v>
      </c>
      <c r="C1763" s="834" t="s">
        <v>2460</v>
      </c>
      <c r="D1763" s="834" t="s">
        <v>93</v>
      </c>
      <c r="E1763" s="834" t="s">
        <v>2515</v>
      </c>
      <c r="F1763" s="834">
        <v>9</v>
      </c>
      <c r="G1763" s="834" t="s">
        <v>2451</v>
      </c>
      <c r="H1763" s="834">
        <v>1</v>
      </c>
      <c r="I1763" s="834">
        <v>0</v>
      </c>
      <c r="J1763" s="834">
        <v>0</v>
      </c>
      <c r="K1763" s="835">
        <v>0</v>
      </c>
      <c r="L1763" s="835">
        <v>0</v>
      </c>
      <c r="M1763" s="834">
        <v>0</v>
      </c>
      <c r="N1763" s="834">
        <v>0</v>
      </c>
      <c r="O1763" s="836" t="e">
        <v>#DIV/0!</v>
      </c>
      <c r="P1763" s="820">
        <f>Tabla1[[#This Row],[Ejec Real Acumu]]-Tabla1[[#This Row],[Proyec Ejec Acumul]]</f>
        <v>0</v>
      </c>
      <c r="Q1763" s="820">
        <f>Tabla1[[#This Row],[Ejec Real Mes]]-Tabla1[[#This Row],[Program Entreg Mes]]</f>
        <v>0</v>
      </c>
    </row>
    <row r="1764" spans="1:17">
      <c r="A1764" s="834">
        <v>18</v>
      </c>
      <c r="B1764" s="834" t="s">
        <v>2459</v>
      </c>
      <c r="C1764" s="834" t="s">
        <v>2460</v>
      </c>
      <c r="D1764" s="834" t="s">
        <v>2507</v>
      </c>
      <c r="E1764" s="834" t="s">
        <v>2516</v>
      </c>
      <c r="F1764" s="834">
        <v>9</v>
      </c>
      <c r="G1764" s="834" t="s">
        <v>2451</v>
      </c>
      <c r="H1764" s="834">
        <v>1</v>
      </c>
      <c r="I1764" s="834">
        <v>0</v>
      </c>
      <c r="J1764" s="834">
        <v>0</v>
      </c>
      <c r="K1764" s="835">
        <v>0</v>
      </c>
      <c r="L1764" s="835">
        <v>0</v>
      </c>
      <c r="M1764" s="834">
        <v>0</v>
      </c>
      <c r="N1764" s="834">
        <v>0</v>
      </c>
      <c r="O1764" s="836" t="e">
        <v>#DIV/0!</v>
      </c>
      <c r="P1764" s="820">
        <f>Tabla1[[#This Row],[Ejec Real Acumu]]-Tabla1[[#This Row],[Proyec Ejec Acumul]]</f>
        <v>0</v>
      </c>
      <c r="Q1764" s="820">
        <f>Tabla1[[#This Row],[Ejec Real Mes]]-Tabla1[[#This Row],[Program Entreg Mes]]</f>
        <v>0</v>
      </c>
    </row>
    <row r="1765" spans="1:17">
      <c r="A1765" s="834">
        <v>19</v>
      </c>
      <c r="B1765" s="834" t="s">
        <v>2459</v>
      </c>
      <c r="C1765" s="834" t="s">
        <v>2460</v>
      </c>
      <c r="D1765" s="834" t="s">
        <v>76</v>
      </c>
      <c r="E1765" s="834" t="s">
        <v>2517</v>
      </c>
      <c r="F1765" s="834">
        <v>9</v>
      </c>
      <c r="G1765" s="834" t="s">
        <v>2451</v>
      </c>
      <c r="H1765" s="834">
        <v>1</v>
      </c>
      <c r="I1765" s="834">
        <v>1</v>
      </c>
      <c r="J1765" s="834">
        <v>1</v>
      </c>
      <c r="K1765" s="835">
        <v>1</v>
      </c>
      <c r="L1765" s="835">
        <v>1</v>
      </c>
      <c r="M1765" s="834">
        <v>0</v>
      </c>
      <c r="N1765" s="834">
        <v>0</v>
      </c>
      <c r="O1765" s="836" t="e">
        <v>#DIV/0!</v>
      </c>
      <c r="P1765" s="820">
        <f>Tabla1[[#This Row],[Ejec Real Acumu]]-Tabla1[[#This Row],[Proyec Ejec Acumul]]</f>
        <v>0</v>
      </c>
      <c r="Q1765" s="820">
        <f>Tabla1[[#This Row],[Ejec Real Mes]]-Tabla1[[#This Row],[Program Entreg Mes]]</f>
        <v>0</v>
      </c>
    </row>
    <row r="1766" spans="1:17">
      <c r="A1766" s="834">
        <v>20</v>
      </c>
      <c r="B1766" s="834" t="s">
        <v>2459</v>
      </c>
      <c r="C1766" s="834" t="s">
        <v>2460</v>
      </c>
      <c r="D1766" s="834" t="s">
        <v>76</v>
      </c>
      <c r="E1766" s="834" t="s">
        <v>2518</v>
      </c>
      <c r="F1766" s="834">
        <v>9</v>
      </c>
      <c r="G1766" s="834" t="s">
        <v>2451</v>
      </c>
      <c r="H1766" s="834">
        <v>1</v>
      </c>
      <c r="I1766" s="834">
        <v>0</v>
      </c>
      <c r="J1766" s="834">
        <v>0</v>
      </c>
      <c r="K1766" s="835">
        <v>0</v>
      </c>
      <c r="L1766" s="835">
        <v>0</v>
      </c>
      <c r="M1766" s="834">
        <v>0</v>
      </c>
      <c r="N1766" s="834">
        <v>0</v>
      </c>
      <c r="O1766" s="836" t="e">
        <v>#DIV/0!</v>
      </c>
      <c r="P1766" s="820">
        <f>Tabla1[[#This Row],[Ejec Real Acumu]]-Tabla1[[#This Row],[Proyec Ejec Acumul]]</f>
        <v>0</v>
      </c>
      <c r="Q1766" s="820">
        <f>Tabla1[[#This Row],[Ejec Real Mes]]-Tabla1[[#This Row],[Program Entreg Mes]]</f>
        <v>0</v>
      </c>
    </row>
    <row r="1767" spans="1:17">
      <c r="A1767" s="834">
        <v>21</v>
      </c>
      <c r="B1767" s="834" t="s">
        <v>2459</v>
      </c>
      <c r="C1767" s="834" t="s">
        <v>2460</v>
      </c>
      <c r="D1767" s="834" t="s">
        <v>76</v>
      </c>
      <c r="E1767" s="834" t="s">
        <v>1077</v>
      </c>
      <c r="F1767" s="834">
        <v>9</v>
      </c>
      <c r="G1767" s="834" t="s">
        <v>2451</v>
      </c>
      <c r="H1767" s="834">
        <v>2</v>
      </c>
      <c r="I1767" s="834">
        <v>1</v>
      </c>
      <c r="J1767" s="834">
        <v>1</v>
      </c>
      <c r="K1767" s="835">
        <v>0.5</v>
      </c>
      <c r="L1767" s="835">
        <v>0.5</v>
      </c>
      <c r="M1767" s="834">
        <v>0</v>
      </c>
      <c r="N1767" s="834">
        <v>0</v>
      </c>
      <c r="O1767" s="836" t="e">
        <v>#DIV/0!</v>
      </c>
      <c r="P1767" s="820">
        <f>Tabla1[[#This Row],[Ejec Real Acumu]]-Tabla1[[#This Row],[Proyec Ejec Acumul]]</f>
        <v>0</v>
      </c>
      <c r="Q1767" s="820">
        <f>Tabla1[[#This Row],[Ejec Real Mes]]-Tabla1[[#This Row],[Program Entreg Mes]]</f>
        <v>0</v>
      </c>
    </row>
    <row r="1768" spans="1:17">
      <c r="A1768" s="834">
        <v>22</v>
      </c>
      <c r="B1768" s="834" t="s">
        <v>2459</v>
      </c>
      <c r="C1768" s="834" t="s">
        <v>2460</v>
      </c>
      <c r="D1768" s="834" t="s">
        <v>76</v>
      </c>
      <c r="E1768" s="834" t="s">
        <v>2519</v>
      </c>
      <c r="F1768" s="834">
        <v>9</v>
      </c>
      <c r="G1768" s="834" t="s">
        <v>2451</v>
      </c>
      <c r="H1768" s="834">
        <v>1</v>
      </c>
      <c r="I1768" s="834">
        <v>0</v>
      </c>
      <c r="J1768" s="834">
        <v>0</v>
      </c>
      <c r="K1768" s="835">
        <v>0</v>
      </c>
      <c r="L1768" s="835">
        <v>0</v>
      </c>
      <c r="M1768" s="834">
        <v>0</v>
      </c>
      <c r="N1768" s="834">
        <v>0</v>
      </c>
      <c r="O1768" s="836" t="e">
        <v>#DIV/0!</v>
      </c>
      <c r="P1768" s="820">
        <f>Tabla1[[#This Row],[Ejec Real Acumu]]-Tabla1[[#This Row],[Proyec Ejec Acumul]]</f>
        <v>0</v>
      </c>
      <c r="Q1768" s="820">
        <f>Tabla1[[#This Row],[Ejec Real Mes]]-Tabla1[[#This Row],[Program Entreg Mes]]</f>
        <v>0</v>
      </c>
    </row>
    <row r="1769" spans="1:17">
      <c r="A1769" s="834">
        <v>23</v>
      </c>
      <c r="B1769" s="834" t="s">
        <v>2459</v>
      </c>
      <c r="C1769" s="834" t="s">
        <v>2460</v>
      </c>
      <c r="D1769" s="834" t="s">
        <v>688</v>
      </c>
      <c r="E1769" s="834" t="s">
        <v>2520</v>
      </c>
      <c r="F1769" s="834">
        <v>9</v>
      </c>
      <c r="G1769" s="834" t="s">
        <v>2451</v>
      </c>
      <c r="H1769" s="834">
        <v>4</v>
      </c>
      <c r="I1769" s="834">
        <v>0</v>
      </c>
      <c r="J1769" s="834">
        <v>0</v>
      </c>
      <c r="K1769" s="835">
        <v>0</v>
      </c>
      <c r="L1769" s="835">
        <v>0</v>
      </c>
      <c r="M1769" s="834">
        <v>0</v>
      </c>
      <c r="N1769" s="834">
        <v>0</v>
      </c>
      <c r="O1769" s="836" t="e">
        <v>#DIV/0!</v>
      </c>
      <c r="P1769" s="820">
        <f>Tabla1[[#This Row],[Ejec Real Acumu]]-Tabla1[[#This Row],[Proyec Ejec Acumul]]</f>
        <v>0</v>
      </c>
      <c r="Q1769" s="820">
        <f>Tabla1[[#This Row],[Ejec Real Mes]]-Tabla1[[#This Row],[Program Entreg Mes]]</f>
        <v>0</v>
      </c>
    </row>
    <row r="1770" spans="1:17">
      <c r="A1770" s="834">
        <v>24</v>
      </c>
      <c r="B1770" s="834" t="s">
        <v>2459</v>
      </c>
      <c r="C1770" s="834" t="s">
        <v>2460</v>
      </c>
      <c r="D1770" s="834" t="s">
        <v>76</v>
      </c>
      <c r="E1770" s="834" t="s">
        <v>2521</v>
      </c>
      <c r="F1770" s="834">
        <v>9</v>
      </c>
      <c r="G1770" s="834" t="s">
        <v>2451</v>
      </c>
      <c r="H1770" s="834">
        <v>10</v>
      </c>
      <c r="I1770" s="834">
        <v>5</v>
      </c>
      <c r="J1770" s="834">
        <v>10</v>
      </c>
      <c r="K1770" s="835">
        <v>0.5</v>
      </c>
      <c r="L1770" s="835">
        <v>1</v>
      </c>
      <c r="M1770" s="834">
        <v>0</v>
      </c>
      <c r="N1770" s="834">
        <v>0</v>
      </c>
      <c r="O1770" s="836" t="e">
        <v>#DIV/0!</v>
      </c>
      <c r="P1770" s="820">
        <f>Tabla1[[#This Row],[Ejec Real Acumu]]-Tabla1[[#This Row],[Proyec Ejec Acumul]]</f>
        <v>5</v>
      </c>
      <c r="Q1770" s="820">
        <f>Tabla1[[#This Row],[Ejec Real Mes]]-Tabla1[[#This Row],[Program Entreg Mes]]</f>
        <v>0</v>
      </c>
    </row>
    <row r="1771" spans="1:17">
      <c r="A1771" s="834">
        <v>25</v>
      </c>
      <c r="B1771" s="834" t="s">
        <v>2459</v>
      </c>
      <c r="C1771" s="834" t="s">
        <v>2460</v>
      </c>
      <c r="D1771" s="834" t="s">
        <v>76</v>
      </c>
      <c r="E1771" s="834" t="s">
        <v>2522</v>
      </c>
      <c r="F1771" s="834">
        <v>9</v>
      </c>
      <c r="G1771" s="834" t="s">
        <v>2451</v>
      </c>
      <c r="H1771" s="834">
        <v>4</v>
      </c>
      <c r="I1771" s="834">
        <v>2</v>
      </c>
      <c r="J1771" s="834">
        <v>2</v>
      </c>
      <c r="K1771" s="835">
        <v>0.5</v>
      </c>
      <c r="L1771" s="835">
        <v>0.5</v>
      </c>
      <c r="M1771" s="834">
        <v>0</v>
      </c>
      <c r="N1771" s="834">
        <v>0</v>
      </c>
      <c r="O1771" s="836" t="e">
        <v>#DIV/0!</v>
      </c>
      <c r="P1771" s="820">
        <f>Tabla1[[#This Row],[Ejec Real Acumu]]-Tabla1[[#This Row],[Proyec Ejec Acumul]]</f>
        <v>0</v>
      </c>
      <c r="Q1771" s="820">
        <f>Tabla1[[#This Row],[Ejec Real Mes]]-Tabla1[[#This Row],[Program Entreg Mes]]</f>
        <v>0</v>
      </c>
    </row>
    <row r="1772" spans="1:17">
      <c r="A1772" s="834">
        <v>26</v>
      </c>
      <c r="B1772" s="834" t="s">
        <v>2459</v>
      </c>
      <c r="C1772" s="834" t="s">
        <v>2460</v>
      </c>
      <c r="D1772" s="834" t="s">
        <v>76</v>
      </c>
      <c r="E1772" s="834" t="s">
        <v>2523</v>
      </c>
      <c r="F1772" s="834">
        <v>9</v>
      </c>
      <c r="G1772" s="834" t="s">
        <v>2451</v>
      </c>
      <c r="H1772" s="834">
        <v>4</v>
      </c>
      <c r="I1772" s="834">
        <v>2</v>
      </c>
      <c r="J1772" s="834">
        <v>2</v>
      </c>
      <c r="K1772" s="835">
        <v>0.5</v>
      </c>
      <c r="L1772" s="835">
        <v>0.5</v>
      </c>
      <c r="M1772" s="834">
        <v>0</v>
      </c>
      <c r="N1772" s="834">
        <v>0</v>
      </c>
      <c r="O1772" s="836" t="e">
        <v>#DIV/0!</v>
      </c>
      <c r="P1772" s="820">
        <f>Tabla1[[#This Row],[Ejec Real Acumu]]-Tabla1[[#This Row],[Proyec Ejec Acumul]]</f>
        <v>0</v>
      </c>
      <c r="Q1772" s="820">
        <f>Tabla1[[#This Row],[Ejec Real Mes]]-Tabla1[[#This Row],[Program Entreg Mes]]</f>
        <v>0</v>
      </c>
    </row>
    <row r="1773" spans="1:17">
      <c r="A1773" s="834">
        <v>27</v>
      </c>
      <c r="B1773" s="834" t="s">
        <v>2459</v>
      </c>
      <c r="C1773" s="834" t="s">
        <v>2460</v>
      </c>
      <c r="D1773" s="834" t="s">
        <v>76</v>
      </c>
      <c r="E1773" s="834" t="s">
        <v>2524</v>
      </c>
      <c r="F1773" s="834">
        <v>9</v>
      </c>
      <c r="G1773" s="834" t="s">
        <v>2451</v>
      </c>
      <c r="H1773" s="834">
        <v>3</v>
      </c>
      <c r="I1773" s="834">
        <v>2</v>
      </c>
      <c r="J1773" s="834">
        <v>2</v>
      </c>
      <c r="K1773" s="835">
        <v>0.66666666666666663</v>
      </c>
      <c r="L1773" s="835">
        <v>0.66666666666666663</v>
      </c>
      <c r="M1773" s="834">
        <v>1</v>
      </c>
      <c r="N1773" s="834">
        <v>1</v>
      </c>
      <c r="O1773" s="836">
        <v>1</v>
      </c>
      <c r="P1773" s="820">
        <f>Tabla1[[#This Row],[Ejec Real Acumu]]-Tabla1[[#This Row],[Proyec Ejec Acumul]]</f>
        <v>0</v>
      </c>
      <c r="Q1773" s="820">
        <f>Tabla1[[#This Row],[Ejec Real Mes]]-Tabla1[[#This Row],[Program Entreg Mes]]</f>
        <v>0</v>
      </c>
    </row>
    <row r="1774" spans="1:17">
      <c r="A1774" s="834">
        <v>28</v>
      </c>
      <c r="B1774" s="834" t="s">
        <v>2459</v>
      </c>
      <c r="C1774" s="834" t="s">
        <v>2460</v>
      </c>
      <c r="D1774" s="834" t="s">
        <v>76</v>
      </c>
      <c r="E1774" s="834" t="s">
        <v>2525</v>
      </c>
      <c r="F1774" s="834">
        <v>9</v>
      </c>
      <c r="G1774" s="834" t="s">
        <v>2451</v>
      </c>
      <c r="H1774" s="837">
        <v>1</v>
      </c>
      <c r="I1774" s="834">
        <v>0.5</v>
      </c>
      <c r="J1774" s="834">
        <v>0.25</v>
      </c>
      <c r="K1774" s="835">
        <v>0.5</v>
      </c>
      <c r="L1774" s="835">
        <v>0.25</v>
      </c>
      <c r="M1774" s="834">
        <v>0</v>
      </c>
      <c r="N1774" s="834">
        <v>0</v>
      </c>
      <c r="O1774" s="836" t="e">
        <v>#DIV/0!</v>
      </c>
      <c r="P1774" s="820">
        <f>Tabla1[[#This Row],[Ejec Real Acumu]]-Tabla1[[#This Row],[Proyec Ejec Acumul]]</f>
        <v>-0.25</v>
      </c>
      <c r="Q1774" s="820">
        <f>Tabla1[[#This Row],[Ejec Real Mes]]-Tabla1[[#This Row],[Program Entreg Mes]]</f>
        <v>0</v>
      </c>
    </row>
    <row r="1775" spans="1:17">
      <c r="A1775" s="834">
        <v>29</v>
      </c>
      <c r="B1775" s="834" t="s">
        <v>2459</v>
      </c>
      <c r="C1775" s="834" t="s">
        <v>2460</v>
      </c>
      <c r="D1775" s="834" t="s">
        <v>764</v>
      </c>
      <c r="E1775" s="834" t="s">
        <v>2526</v>
      </c>
      <c r="F1775" s="834">
        <v>9</v>
      </c>
      <c r="G1775" s="834" t="s">
        <v>2451</v>
      </c>
      <c r="H1775" s="834">
        <v>1</v>
      </c>
      <c r="I1775" s="834">
        <v>0</v>
      </c>
      <c r="J1775" s="834">
        <v>0</v>
      </c>
      <c r="K1775" s="835">
        <v>0</v>
      </c>
      <c r="L1775" s="835">
        <v>0</v>
      </c>
      <c r="M1775" s="834">
        <v>0</v>
      </c>
      <c r="N1775" s="834">
        <v>0</v>
      </c>
      <c r="O1775" s="836" t="e">
        <v>#DIV/0!</v>
      </c>
      <c r="P1775" s="820">
        <f>Tabla1[[#This Row],[Ejec Real Acumu]]-Tabla1[[#This Row],[Proyec Ejec Acumul]]</f>
        <v>0</v>
      </c>
      <c r="Q1775" s="820">
        <f>Tabla1[[#This Row],[Ejec Real Mes]]-Tabla1[[#This Row],[Program Entreg Mes]]</f>
        <v>0</v>
      </c>
    </row>
    <row r="1776" spans="1:17">
      <c r="A1776" s="834">
        <v>30</v>
      </c>
      <c r="B1776" s="834" t="s">
        <v>2459</v>
      </c>
      <c r="C1776" s="834" t="s">
        <v>2460</v>
      </c>
      <c r="D1776" s="834" t="s">
        <v>93</v>
      </c>
      <c r="E1776" s="834" t="s">
        <v>2527</v>
      </c>
      <c r="F1776" s="834">
        <v>9</v>
      </c>
      <c r="G1776" s="834" t="s">
        <v>2451</v>
      </c>
      <c r="H1776" s="834">
        <v>1</v>
      </c>
      <c r="I1776" s="834">
        <v>1</v>
      </c>
      <c r="J1776" s="834">
        <v>1</v>
      </c>
      <c r="K1776" s="835">
        <v>1</v>
      </c>
      <c r="L1776" s="835">
        <v>1</v>
      </c>
      <c r="M1776" s="834">
        <v>0</v>
      </c>
      <c r="N1776" s="834">
        <v>0</v>
      </c>
      <c r="O1776" s="836" t="e">
        <v>#DIV/0!</v>
      </c>
      <c r="P1776" s="820">
        <f>Tabla1[[#This Row],[Ejec Real Acumu]]-Tabla1[[#This Row],[Proyec Ejec Acumul]]</f>
        <v>0</v>
      </c>
      <c r="Q1776" s="820">
        <f>Tabla1[[#This Row],[Ejec Real Mes]]-Tabla1[[#This Row],[Program Entreg Mes]]</f>
        <v>0</v>
      </c>
    </row>
    <row r="1777" spans="1:17">
      <c r="A1777" s="834">
        <v>31</v>
      </c>
      <c r="B1777" s="834" t="s">
        <v>2459</v>
      </c>
      <c r="C1777" s="834" t="s">
        <v>2460</v>
      </c>
      <c r="D1777" s="834" t="s">
        <v>764</v>
      </c>
      <c r="E1777" s="834" t="s">
        <v>2528</v>
      </c>
      <c r="F1777" s="834">
        <v>9</v>
      </c>
      <c r="G1777" s="834" t="s">
        <v>2451</v>
      </c>
      <c r="H1777" s="834">
        <v>1</v>
      </c>
      <c r="I1777" s="834">
        <v>0</v>
      </c>
      <c r="J1777" s="834">
        <v>0</v>
      </c>
      <c r="K1777" s="835">
        <v>0</v>
      </c>
      <c r="L1777" s="835">
        <v>0</v>
      </c>
      <c r="M1777" s="834">
        <v>0</v>
      </c>
      <c r="N1777" s="834">
        <v>0</v>
      </c>
      <c r="O1777" s="836" t="e">
        <v>#DIV/0!</v>
      </c>
      <c r="P1777" s="820">
        <f>Tabla1[[#This Row],[Ejec Real Acumu]]-Tabla1[[#This Row],[Proyec Ejec Acumul]]</f>
        <v>0</v>
      </c>
      <c r="Q1777" s="820">
        <f>Tabla1[[#This Row],[Ejec Real Mes]]-Tabla1[[#This Row],[Program Entreg Mes]]</f>
        <v>0</v>
      </c>
    </row>
    <row r="1778" spans="1:17">
      <c r="A1778" s="834">
        <v>32</v>
      </c>
      <c r="B1778" s="834" t="s">
        <v>2459</v>
      </c>
      <c r="C1778" s="834" t="s">
        <v>2460</v>
      </c>
      <c r="D1778" s="834" t="s">
        <v>76</v>
      </c>
      <c r="E1778" s="834" t="s">
        <v>2529</v>
      </c>
      <c r="F1778" s="834">
        <v>9</v>
      </c>
      <c r="G1778" s="834" t="s">
        <v>2451</v>
      </c>
      <c r="H1778" s="834">
        <v>1</v>
      </c>
      <c r="I1778" s="834">
        <v>1</v>
      </c>
      <c r="J1778" s="834">
        <v>1</v>
      </c>
      <c r="K1778" s="835">
        <v>1</v>
      </c>
      <c r="L1778" s="835">
        <v>1</v>
      </c>
      <c r="M1778" s="834">
        <v>0</v>
      </c>
      <c r="N1778" s="834">
        <v>0</v>
      </c>
      <c r="O1778" s="836" t="e">
        <v>#DIV/0!</v>
      </c>
      <c r="P1778" s="820">
        <f>Tabla1[[#This Row],[Ejec Real Acumu]]-Tabla1[[#This Row],[Proyec Ejec Acumul]]</f>
        <v>0</v>
      </c>
      <c r="Q1778" s="820">
        <f>Tabla1[[#This Row],[Ejec Real Mes]]-Tabla1[[#This Row],[Program Entreg Mes]]</f>
        <v>0</v>
      </c>
    </row>
    <row r="1779" spans="1:17">
      <c r="A1779" s="834">
        <v>33</v>
      </c>
      <c r="B1779" s="834" t="s">
        <v>2459</v>
      </c>
      <c r="C1779" s="834" t="s">
        <v>2460</v>
      </c>
      <c r="D1779" s="834" t="s">
        <v>76</v>
      </c>
      <c r="E1779" s="834" t="s">
        <v>2530</v>
      </c>
      <c r="F1779" s="834">
        <v>9</v>
      </c>
      <c r="G1779" s="834" t="s">
        <v>2451</v>
      </c>
      <c r="H1779" s="834">
        <v>4</v>
      </c>
      <c r="I1779" s="834">
        <v>2</v>
      </c>
      <c r="J1779" s="834">
        <v>2</v>
      </c>
      <c r="K1779" s="835">
        <v>0.5</v>
      </c>
      <c r="L1779" s="835">
        <v>0.5</v>
      </c>
      <c r="M1779" s="834">
        <v>0</v>
      </c>
      <c r="N1779" s="834">
        <v>0</v>
      </c>
      <c r="O1779" s="836" t="e">
        <v>#DIV/0!</v>
      </c>
      <c r="P1779" s="820">
        <f>Tabla1[[#This Row],[Ejec Real Acumu]]-Tabla1[[#This Row],[Proyec Ejec Acumul]]</f>
        <v>0</v>
      </c>
      <c r="Q1779" s="820">
        <f>Tabla1[[#This Row],[Ejec Real Mes]]-Tabla1[[#This Row],[Program Entreg Mes]]</f>
        <v>0</v>
      </c>
    </row>
    <row r="1780" spans="1:17">
      <c r="A1780" s="834">
        <v>34</v>
      </c>
      <c r="B1780" s="834" t="s">
        <v>2459</v>
      </c>
      <c r="C1780" s="834" t="s">
        <v>2460</v>
      </c>
      <c r="D1780" s="834" t="s">
        <v>764</v>
      </c>
      <c r="E1780" s="834" t="s">
        <v>2531</v>
      </c>
      <c r="F1780" s="834">
        <v>9</v>
      </c>
      <c r="G1780" s="834" t="s">
        <v>2451</v>
      </c>
      <c r="H1780" s="834">
        <v>1</v>
      </c>
      <c r="I1780" s="834">
        <v>0</v>
      </c>
      <c r="J1780" s="834">
        <v>0</v>
      </c>
      <c r="K1780" s="835">
        <v>0</v>
      </c>
      <c r="L1780" s="835">
        <v>0</v>
      </c>
      <c r="M1780" s="834">
        <v>0</v>
      </c>
      <c r="N1780" s="834">
        <v>0</v>
      </c>
      <c r="O1780" s="836" t="e">
        <v>#DIV/0!</v>
      </c>
      <c r="P1780" s="820">
        <f>Tabla1[[#This Row],[Ejec Real Acumu]]-Tabla1[[#This Row],[Proyec Ejec Acumul]]</f>
        <v>0</v>
      </c>
      <c r="Q1780" s="820">
        <f>Tabla1[[#This Row],[Ejec Real Mes]]-Tabla1[[#This Row],[Program Entreg Mes]]</f>
        <v>0</v>
      </c>
    </row>
    <row r="1781" spans="1:17">
      <c r="A1781" s="834">
        <v>35</v>
      </c>
      <c r="B1781" s="834" t="s">
        <v>2459</v>
      </c>
      <c r="C1781" s="834" t="s">
        <v>2460</v>
      </c>
      <c r="D1781" s="834" t="s">
        <v>2532</v>
      </c>
      <c r="E1781" s="834" t="s">
        <v>2533</v>
      </c>
      <c r="F1781" s="834">
        <v>9</v>
      </c>
      <c r="G1781" s="834" t="s">
        <v>2451</v>
      </c>
      <c r="H1781" s="834">
        <v>1</v>
      </c>
      <c r="I1781" s="834">
        <v>0</v>
      </c>
      <c r="J1781" s="834">
        <v>0</v>
      </c>
      <c r="K1781" s="835">
        <v>0</v>
      </c>
      <c r="L1781" s="835">
        <v>0</v>
      </c>
      <c r="M1781" s="834">
        <v>0</v>
      </c>
      <c r="N1781" s="834">
        <v>0</v>
      </c>
      <c r="O1781" s="836" t="e">
        <v>#DIV/0!</v>
      </c>
      <c r="P1781" s="820">
        <f>Tabla1[[#This Row],[Ejec Real Acumu]]-Tabla1[[#This Row],[Proyec Ejec Acumul]]</f>
        <v>0</v>
      </c>
      <c r="Q1781" s="820">
        <f>Tabla1[[#This Row],[Ejec Real Mes]]-Tabla1[[#This Row],[Program Entreg Mes]]</f>
        <v>0</v>
      </c>
    </row>
    <row r="1782" spans="1:17">
      <c r="A1782" s="834">
        <v>36</v>
      </c>
      <c r="B1782" s="834" t="s">
        <v>2459</v>
      </c>
      <c r="C1782" s="834" t="s">
        <v>2460</v>
      </c>
      <c r="D1782" s="834" t="s">
        <v>76</v>
      </c>
      <c r="E1782" s="834" t="s">
        <v>2534</v>
      </c>
      <c r="F1782" s="834">
        <v>9</v>
      </c>
      <c r="G1782" s="834" t="s">
        <v>2451</v>
      </c>
      <c r="H1782" s="834">
        <v>4</v>
      </c>
      <c r="I1782" s="834">
        <v>2</v>
      </c>
      <c r="J1782" s="834">
        <v>2</v>
      </c>
      <c r="K1782" s="835">
        <v>0.5</v>
      </c>
      <c r="L1782" s="835">
        <v>0.5</v>
      </c>
      <c r="M1782" s="834">
        <v>0</v>
      </c>
      <c r="N1782" s="834">
        <v>0</v>
      </c>
      <c r="O1782" s="836" t="e">
        <v>#DIV/0!</v>
      </c>
      <c r="P1782" s="820">
        <f>Tabla1[[#This Row],[Ejec Real Acumu]]-Tabla1[[#This Row],[Proyec Ejec Acumul]]</f>
        <v>0</v>
      </c>
      <c r="Q1782" s="820">
        <f>Tabla1[[#This Row],[Ejec Real Mes]]-Tabla1[[#This Row],[Program Entreg Mes]]</f>
        <v>0</v>
      </c>
    </row>
    <row r="1783" spans="1:17">
      <c r="A1783" s="834">
        <v>37</v>
      </c>
      <c r="B1783" s="834" t="s">
        <v>2459</v>
      </c>
      <c r="C1783" s="834" t="s">
        <v>2460</v>
      </c>
      <c r="D1783" s="834" t="s">
        <v>764</v>
      </c>
      <c r="E1783" s="834" t="s">
        <v>2535</v>
      </c>
      <c r="F1783" s="834">
        <v>9</v>
      </c>
      <c r="G1783" s="834" t="s">
        <v>2451</v>
      </c>
      <c r="H1783" s="834">
        <v>1</v>
      </c>
      <c r="I1783" s="834">
        <v>1</v>
      </c>
      <c r="J1783" s="834">
        <v>1</v>
      </c>
      <c r="K1783" s="835">
        <v>1</v>
      </c>
      <c r="L1783" s="835">
        <v>1</v>
      </c>
      <c r="M1783" s="834">
        <v>1</v>
      </c>
      <c r="N1783" s="834">
        <v>1</v>
      </c>
      <c r="O1783" s="836">
        <v>1</v>
      </c>
      <c r="P1783" s="820">
        <f>Tabla1[[#This Row],[Ejec Real Acumu]]-Tabla1[[#This Row],[Proyec Ejec Acumul]]</f>
        <v>0</v>
      </c>
      <c r="Q1783" s="820">
        <f>Tabla1[[#This Row],[Ejec Real Mes]]-Tabla1[[#This Row],[Program Entreg Mes]]</f>
        <v>0</v>
      </c>
    </row>
    <row r="1784" spans="1:17">
      <c r="A1784" s="834">
        <v>38</v>
      </c>
      <c r="B1784" s="834" t="s">
        <v>2459</v>
      </c>
      <c r="C1784" s="834" t="s">
        <v>2460</v>
      </c>
      <c r="D1784" s="834" t="s">
        <v>76</v>
      </c>
      <c r="E1784" s="834" t="s">
        <v>2536</v>
      </c>
      <c r="F1784" s="834">
        <v>9</v>
      </c>
      <c r="G1784" s="834" t="s">
        <v>2451</v>
      </c>
      <c r="H1784" s="834">
        <v>1</v>
      </c>
      <c r="I1784" s="834">
        <v>0</v>
      </c>
      <c r="J1784" s="834">
        <v>0</v>
      </c>
      <c r="K1784" s="835">
        <v>0</v>
      </c>
      <c r="L1784" s="835">
        <v>0</v>
      </c>
      <c r="M1784" s="834">
        <v>0</v>
      </c>
      <c r="N1784" s="834">
        <v>0</v>
      </c>
      <c r="O1784" s="836" t="e">
        <v>#DIV/0!</v>
      </c>
      <c r="P1784" s="820">
        <f>Tabla1[[#This Row],[Ejec Real Acumu]]-Tabla1[[#This Row],[Proyec Ejec Acumul]]</f>
        <v>0</v>
      </c>
      <c r="Q1784" s="820">
        <f>Tabla1[[#This Row],[Ejec Real Mes]]-Tabla1[[#This Row],[Program Entreg Mes]]</f>
        <v>0</v>
      </c>
    </row>
    <row r="1785" spans="1:17">
      <c r="A1785" s="834">
        <v>1</v>
      </c>
      <c r="B1785" s="834" t="s">
        <v>2459</v>
      </c>
      <c r="C1785" s="834" t="s">
        <v>2460</v>
      </c>
      <c r="D1785" s="834" t="s">
        <v>93</v>
      </c>
      <c r="E1785" s="834" t="s">
        <v>2498</v>
      </c>
      <c r="F1785" s="834">
        <v>10</v>
      </c>
      <c r="G1785" s="834" t="s">
        <v>2452</v>
      </c>
      <c r="H1785" s="834">
        <v>1</v>
      </c>
      <c r="I1785" s="834">
        <v>0</v>
      </c>
      <c r="J1785" s="834"/>
      <c r="K1785" s="835">
        <v>0</v>
      </c>
      <c r="L1785" s="835"/>
      <c r="M1785" s="834">
        <v>0</v>
      </c>
      <c r="N1785" s="834"/>
      <c r="O1785" s="836"/>
      <c r="P1785" s="820">
        <f>Tabla1[[#This Row],[Ejec Real Acumu]]-Tabla1[[#This Row],[Proyec Ejec Acumul]]</f>
        <v>0</v>
      </c>
      <c r="Q1785" s="820">
        <f>Tabla1[[#This Row],[Ejec Real Mes]]-Tabla1[[#This Row],[Program Entreg Mes]]</f>
        <v>0</v>
      </c>
    </row>
    <row r="1786" spans="1:17">
      <c r="A1786" s="834">
        <v>2</v>
      </c>
      <c r="B1786" s="834" t="s">
        <v>2459</v>
      </c>
      <c r="C1786" s="834" t="s">
        <v>2460</v>
      </c>
      <c r="D1786" s="834" t="s">
        <v>63</v>
      </c>
      <c r="E1786" s="834" t="s">
        <v>2499</v>
      </c>
      <c r="F1786" s="834">
        <v>10</v>
      </c>
      <c r="G1786" s="834" t="s">
        <v>2452</v>
      </c>
      <c r="H1786" s="834">
        <v>1</v>
      </c>
      <c r="I1786" s="834">
        <v>0</v>
      </c>
      <c r="J1786" s="834"/>
      <c r="K1786" s="835">
        <v>0</v>
      </c>
      <c r="L1786" s="835"/>
      <c r="M1786" s="834">
        <v>0</v>
      </c>
      <c r="N1786" s="834"/>
      <c r="O1786" s="836"/>
      <c r="P1786" s="820">
        <f>Tabla1[[#This Row],[Ejec Real Acumu]]-Tabla1[[#This Row],[Proyec Ejec Acumul]]</f>
        <v>0</v>
      </c>
      <c r="Q1786" s="820">
        <f>Tabla1[[#This Row],[Ejec Real Mes]]-Tabla1[[#This Row],[Program Entreg Mes]]</f>
        <v>0</v>
      </c>
    </row>
    <row r="1787" spans="1:17">
      <c r="A1787" s="834">
        <v>3</v>
      </c>
      <c r="B1787" s="834" t="s">
        <v>2459</v>
      </c>
      <c r="C1787" s="834" t="s">
        <v>2460</v>
      </c>
      <c r="D1787" s="834" t="s">
        <v>93</v>
      </c>
      <c r="E1787" s="834" t="s">
        <v>2500</v>
      </c>
      <c r="F1787" s="834">
        <v>10</v>
      </c>
      <c r="G1787" s="834" t="s">
        <v>2452</v>
      </c>
      <c r="H1787" s="834">
        <v>1</v>
      </c>
      <c r="I1787" s="834">
        <v>0</v>
      </c>
      <c r="J1787" s="834"/>
      <c r="K1787" s="835">
        <v>0</v>
      </c>
      <c r="L1787" s="835"/>
      <c r="M1787" s="834">
        <v>0</v>
      </c>
      <c r="N1787" s="834"/>
      <c r="O1787" s="836"/>
      <c r="P1787" s="820">
        <f>Tabla1[[#This Row],[Ejec Real Acumu]]-Tabla1[[#This Row],[Proyec Ejec Acumul]]</f>
        <v>0</v>
      </c>
      <c r="Q1787" s="820">
        <f>Tabla1[[#This Row],[Ejec Real Mes]]-Tabla1[[#This Row],[Program Entreg Mes]]</f>
        <v>0</v>
      </c>
    </row>
    <row r="1788" spans="1:17">
      <c r="A1788" s="834">
        <v>4</v>
      </c>
      <c r="B1788" s="834" t="s">
        <v>2459</v>
      </c>
      <c r="C1788" s="834" t="s">
        <v>2460</v>
      </c>
      <c r="D1788" s="834" t="s">
        <v>93</v>
      </c>
      <c r="E1788" s="834" t="s">
        <v>2501</v>
      </c>
      <c r="F1788" s="834">
        <v>10</v>
      </c>
      <c r="G1788" s="834" t="s">
        <v>2452</v>
      </c>
      <c r="H1788" s="834">
        <v>1</v>
      </c>
      <c r="I1788" s="834">
        <v>1</v>
      </c>
      <c r="J1788" s="834"/>
      <c r="K1788" s="835">
        <v>1</v>
      </c>
      <c r="L1788" s="835"/>
      <c r="M1788" s="834">
        <v>0</v>
      </c>
      <c r="N1788" s="834"/>
      <c r="O1788" s="836"/>
      <c r="P1788" s="820">
        <f>Tabla1[[#This Row],[Ejec Real Acumu]]-Tabla1[[#This Row],[Proyec Ejec Acumul]]</f>
        <v>-1</v>
      </c>
      <c r="Q1788" s="820">
        <f>Tabla1[[#This Row],[Ejec Real Mes]]-Tabla1[[#This Row],[Program Entreg Mes]]</f>
        <v>0</v>
      </c>
    </row>
    <row r="1789" spans="1:17">
      <c r="A1789" s="834">
        <v>5</v>
      </c>
      <c r="B1789" s="834" t="s">
        <v>2459</v>
      </c>
      <c r="C1789" s="834" t="s">
        <v>2460</v>
      </c>
      <c r="D1789" s="834" t="s">
        <v>93</v>
      </c>
      <c r="E1789" s="834" t="s">
        <v>2502</v>
      </c>
      <c r="F1789" s="834">
        <v>10</v>
      </c>
      <c r="G1789" s="834" t="s">
        <v>2452</v>
      </c>
      <c r="H1789" s="834">
        <v>1</v>
      </c>
      <c r="I1789" s="834">
        <v>1</v>
      </c>
      <c r="J1789" s="834"/>
      <c r="K1789" s="835">
        <v>1</v>
      </c>
      <c r="L1789" s="835"/>
      <c r="M1789" s="834">
        <v>0</v>
      </c>
      <c r="N1789" s="834"/>
      <c r="O1789" s="836"/>
      <c r="P1789" s="820">
        <f>Tabla1[[#This Row],[Ejec Real Acumu]]-Tabla1[[#This Row],[Proyec Ejec Acumul]]</f>
        <v>-1</v>
      </c>
      <c r="Q1789" s="820">
        <f>Tabla1[[#This Row],[Ejec Real Mes]]-Tabla1[[#This Row],[Program Entreg Mes]]</f>
        <v>0</v>
      </c>
    </row>
    <row r="1790" spans="1:17">
      <c r="A1790" s="834">
        <v>6</v>
      </c>
      <c r="B1790" s="834" t="s">
        <v>2459</v>
      </c>
      <c r="C1790" s="834" t="s">
        <v>2460</v>
      </c>
      <c r="D1790" s="834" t="s">
        <v>93</v>
      </c>
      <c r="E1790" s="834" t="s">
        <v>2503</v>
      </c>
      <c r="F1790" s="834">
        <v>10</v>
      </c>
      <c r="G1790" s="834" t="s">
        <v>2452</v>
      </c>
      <c r="H1790" s="834">
        <v>1</v>
      </c>
      <c r="I1790" s="834">
        <v>1</v>
      </c>
      <c r="J1790" s="834"/>
      <c r="K1790" s="835">
        <v>1</v>
      </c>
      <c r="L1790" s="835"/>
      <c r="M1790" s="834">
        <v>0</v>
      </c>
      <c r="N1790" s="834"/>
      <c r="O1790" s="836"/>
      <c r="P1790" s="820">
        <f>Tabla1[[#This Row],[Ejec Real Acumu]]-Tabla1[[#This Row],[Proyec Ejec Acumul]]</f>
        <v>-1</v>
      </c>
      <c r="Q1790" s="820">
        <f>Tabla1[[#This Row],[Ejec Real Mes]]-Tabla1[[#This Row],[Program Entreg Mes]]</f>
        <v>0</v>
      </c>
    </row>
    <row r="1791" spans="1:17">
      <c r="A1791" s="834">
        <v>7</v>
      </c>
      <c r="B1791" s="834" t="s">
        <v>2459</v>
      </c>
      <c r="C1791" s="834" t="s">
        <v>2460</v>
      </c>
      <c r="D1791" s="834" t="s">
        <v>93</v>
      </c>
      <c r="E1791" s="834" t="s">
        <v>2504</v>
      </c>
      <c r="F1791" s="834">
        <v>10</v>
      </c>
      <c r="G1791" s="834" t="s">
        <v>2452</v>
      </c>
      <c r="H1791" s="834">
        <v>1</v>
      </c>
      <c r="I1791" s="834">
        <v>1</v>
      </c>
      <c r="J1791" s="834"/>
      <c r="K1791" s="835">
        <v>1</v>
      </c>
      <c r="L1791" s="835"/>
      <c r="M1791" s="834">
        <v>0</v>
      </c>
      <c r="N1791" s="834"/>
      <c r="O1791" s="836"/>
      <c r="P1791" s="820">
        <f>Tabla1[[#This Row],[Ejec Real Acumu]]-Tabla1[[#This Row],[Proyec Ejec Acumul]]</f>
        <v>-1</v>
      </c>
      <c r="Q1791" s="820">
        <f>Tabla1[[#This Row],[Ejec Real Mes]]-Tabla1[[#This Row],[Program Entreg Mes]]</f>
        <v>0</v>
      </c>
    </row>
    <row r="1792" spans="1:17">
      <c r="A1792" s="834">
        <v>8</v>
      </c>
      <c r="B1792" s="834" t="s">
        <v>2459</v>
      </c>
      <c r="C1792" s="834" t="s">
        <v>2460</v>
      </c>
      <c r="D1792" s="834" t="s">
        <v>93</v>
      </c>
      <c r="E1792" s="834" t="s">
        <v>2505</v>
      </c>
      <c r="F1792" s="834">
        <v>10</v>
      </c>
      <c r="G1792" s="834" t="s">
        <v>2452</v>
      </c>
      <c r="H1792" s="834">
        <v>2</v>
      </c>
      <c r="I1792" s="834">
        <v>1</v>
      </c>
      <c r="J1792" s="834"/>
      <c r="K1792" s="835">
        <v>0.5</v>
      </c>
      <c r="L1792" s="835"/>
      <c r="M1792" s="834">
        <v>0</v>
      </c>
      <c r="N1792" s="834"/>
      <c r="O1792" s="836"/>
      <c r="P1792" s="820">
        <f>Tabla1[[#This Row],[Ejec Real Acumu]]-Tabla1[[#This Row],[Proyec Ejec Acumul]]</f>
        <v>-1</v>
      </c>
      <c r="Q1792" s="820">
        <f>Tabla1[[#This Row],[Ejec Real Mes]]-Tabla1[[#This Row],[Program Entreg Mes]]</f>
        <v>0</v>
      </c>
    </row>
    <row r="1793" spans="1:17">
      <c r="A1793" s="834">
        <v>9</v>
      </c>
      <c r="B1793" s="834" t="s">
        <v>2459</v>
      </c>
      <c r="C1793" s="834" t="s">
        <v>2460</v>
      </c>
      <c r="D1793" s="834" t="s">
        <v>93</v>
      </c>
      <c r="E1793" s="834" t="s">
        <v>2506</v>
      </c>
      <c r="F1793" s="834">
        <v>10</v>
      </c>
      <c r="G1793" s="834" t="s">
        <v>2452</v>
      </c>
      <c r="H1793" s="834">
        <v>3</v>
      </c>
      <c r="I1793" s="834">
        <v>2</v>
      </c>
      <c r="J1793" s="834"/>
      <c r="K1793" s="835">
        <v>0.66666666666666663</v>
      </c>
      <c r="L1793" s="835"/>
      <c r="M1793" s="834">
        <v>0</v>
      </c>
      <c r="N1793" s="834"/>
      <c r="O1793" s="836"/>
      <c r="P1793" s="820">
        <f>Tabla1[[#This Row],[Ejec Real Acumu]]-Tabla1[[#This Row],[Proyec Ejec Acumul]]</f>
        <v>-2</v>
      </c>
      <c r="Q1793" s="820">
        <f>Tabla1[[#This Row],[Ejec Real Mes]]-Tabla1[[#This Row],[Program Entreg Mes]]</f>
        <v>0</v>
      </c>
    </row>
    <row r="1794" spans="1:17">
      <c r="A1794" s="834">
        <v>10</v>
      </c>
      <c r="B1794" s="834" t="s">
        <v>2459</v>
      </c>
      <c r="C1794" s="834" t="s">
        <v>2460</v>
      </c>
      <c r="D1794" s="834" t="s">
        <v>2507</v>
      </c>
      <c r="E1794" s="834" t="s">
        <v>2508</v>
      </c>
      <c r="F1794" s="834">
        <v>10</v>
      </c>
      <c r="G1794" s="834" t="s">
        <v>2452</v>
      </c>
      <c r="H1794" s="834">
        <v>3</v>
      </c>
      <c r="I1794" s="834">
        <v>2</v>
      </c>
      <c r="J1794" s="834"/>
      <c r="K1794" s="835">
        <v>0.66666666666666663</v>
      </c>
      <c r="L1794" s="835"/>
      <c r="M1794" s="834">
        <v>0</v>
      </c>
      <c r="N1794" s="834"/>
      <c r="O1794" s="836"/>
      <c r="P1794" s="820">
        <f>Tabla1[[#This Row],[Ejec Real Acumu]]-Tabla1[[#This Row],[Proyec Ejec Acumul]]</f>
        <v>-2</v>
      </c>
      <c r="Q1794" s="820">
        <f>Tabla1[[#This Row],[Ejec Real Mes]]-Tabla1[[#This Row],[Program Entreg Mes]]</f>
        <v>0</v>
      </c>
    </row>
    <row r="1795" spans="1:17">
      <c r="A1795" s="834">
        <v>11</v>
      </c>
      <c r="B1795" s="834" t="s">
        <v>2459</v>
      </c>
      <c r="C1795" s="834" t="s">
        <v>2460</v>
      </c>
      <c r="D1795" s="834" t="s">
        <v>93</v>
      </c>
      <c r="E1795" s="834" t="s">
        <v>2509</v>
      </c>
      <c r="F1795" s="834">
        <v>10</v>
      </c>
      <c r="G1795" s="834" t="s">
        <v>2452</v>
      </c>
      <c r="H1795" s="834">
        <v>3</v>
      </c>
      <c r="I1795" s="834">
        <v>2</v>
      </c>
      <c r="J1795" s="834"/>
      <c r="K1795" s="835">
        <v>0.66666666666666663</v>
      </c>
      <c r="L1795" s="835"/>
      <c r="M1795" s="834">
        <v>0</v>
      </c>
      <c r="N1795" s="834"/>
      <c r="O1795" s="836"/>
      <c r="P1795" s="820">
        <f>Tabla1[[#This Row],[Ejec Real Acumu]]-Tabla1[[#This Row],[Proyec Ejec Acumul]]</f>
        <v>-2</v>
      </c>
      <c r="Q1795" s="820">
        <f>Tabla1[[#This Row],[Ejec Real Mes]]-Tabla1[[#This Row],[Program Entreg Mes]]</f>
        <v>0</v>
      </c>
    </row>
    <row r="1796" spans="1:17">
      <c r="A1796" s="834">
        <v>12</v>
      </c>
      <c r="B1796" s="834" t="s">
        <v>2459</v>
      </c>
      <c r="C1796" s="834" t="s">
        <v>2460</v>
      </c>
      <c r="D1796" s="834" t="s">
        <v>764</v>
      </c>
      <c r="E1796" s="834" t="s">
        <v>2510</v>
      </c>
      <c r="F1796" s="834">
        <v>10</v>
      </c>
      <c r="G1796" s="834" t="s">
        <v>2452</v>
      </c>
      <c r="H1796" s="837">
        <v>0.30000000000000004</v>
      </c>
      <c r="I1796" s="834">
        <v>0.2</v>
      </c>
      <c r="J1796" s="834"/>
      <c r="K1796" s="835">
        <v>0.66666666666666663</v>
      </c>
      <c r="L1796" s="835"/>
      <c r="M1796" s="834">
        <v>0</v>
      </c>
      <c r="N1796" s="834"/>
      <c r="O1796" s="836"/>
      <c r="P1796" s="820">
        <f>Tabla1[[#This Row],[Ejec Real Acumu]]-Tabla1[[#This Row],[Proyec Ejec Acumul]]</f>
        <v>-0.2</v>
      </c>
      <c r="Q1796" s="820">
        <f>Tabla1[[#This Row],[Ejec Real Mes]]-Tabla1[[#This Row],[Program Entreg Mes]]</f>
        <v>0</v>
      </c>
    </row>
    <row r="1797" spans="1:17">
      <c r="A1797" s="834">
        <v>13</v>
      </c>
      <c r="B1797" s="834" t="s">
        <v>2459</v>
      </c>
      <c r="C1797" s="834" t="s">
        <v>2460</v>
      </c>
      <c r="D1797" s="834" t="s">
        <v>764</v>
      </c>
      <c r="E1797" s="834" t="s">
        <v>2511</v>
      </c>
      <c r="F1797" s="834">
        <v>10</v>
      </c>
      <c r="G1797" s="834" t="s">
        <v>2452</v>
      </c>
      <c r="H1797" s="834">
        <v>5</v>
      </c>
      <c r="I1797" s="834">
        <v>3</v>
      </c>
      <c r="J1797" s="834"/>
      <c r="K1797" s="835">
        <v>0.6</v>
      </c>
      <c r="L1797" s="835"/>
      <c r="M1797" s="834">
        <v>0</v>
      </c>
      <c r="N1797" s="834"/>
      <c r="O1797" s="836"/>
      <c r="P1797" s="820">
        <f>Tabla1[[#This Row],[Ejec Real Acumu]]-Tabla1[[#This Row],[Proyec Ejec Acumul]]</f>
        <v>-3</v>
      </c>
      <c r="Q1797" s="820">
        <f>Tabla1[[#This Row],[Ejec Real Mes]]-Tabla1[[#This Row],[Program Entreg Mes]]</f>
        <v>0</v>
      </c>
    </row>
    <row r="1798" spans="1:17">
      <c r="A1798" s="834">
        <v>14</v>
      </c>
      <c r="B1798" s="834" t="s">
        <v>2459</v>
      </c>
      <c r="C1798" s="834" t="s">
        <v>2460</v>
      </c>
      <c r="D1798" s="834" t="s">
        <v>76</v>
      </c>
      <c r="E1798" s="834" t="s">
        <v>2512</v>
      </c>
      <c r="F1798" s="834">
        <v>10</v>
      </c>
      <c r="G1798" s="834" t="s">
        <v>2452</v>
      </c>
      <c r="H1798" s="834">
        <v>3</v>
      </c>
      <c r="I1798" s="834">
        <v>2</v>
      </c>
      <c r="J1798" s="834"/>
      <c r="K1798" s="835">
        <v>0.66666666666666663</v>
      </c>
      <c r="L1798" s="835"/>
      <c r="M1798" s="834">
        <v>1</v>
      </c>
      <c r="N1798" s="834"/>
      <c r="O1798" s="836"/>
      <c r="P1798" s="820">
        <f>Tabla1[[#This Row],[Ejec Real Acumu]]-Tabla1[[#This Row],[Proyec Ejec Acumul]]</f>
        <v>-2</v>
      </c>
      <c r="Q1798" s="820">
        <f>Tabla1[[#This Row],[Ejec Real Mes]]-Tabla1[[#This Row],[Program Entreg Mes]]</f>
        <v>-1</v>
      </c>
    </row>
    <row r="1799" spans="1:17">
      <c r="A1799" s="834">
        <v>15</v>
      </c>
      <c r="B1799" s="834" t="s">
        <v>2459</v>
      </c>
      <c r="C1799" s="834" t="s">
        <v>2460</v>
      </c>
      <c r="D1799" s="834" t="s">
        <v>93</v>
      </c>
      <c r="E1799" s="834" t="s">
        <v>2513</v>
      </c>
      <c r="F1799" s="834">
        <v>10</v>
      </c>
      <c r="G1799" s="834" t="s">
        <v>2452</v>
      </c>
      <c r="H1799" s="834">
        <v>1</v>
      </c>
      <c r="I1799" s="834">
        <v>0</v>
      </c>
      <c r="J1799" s="834"/>
      <c r="K1799" s="835">
        <v>0</v>
      </c>
      <c r="L1799" s="835"/>
      <c r="M1799" s="834">
        <v>0</v>
      </c>
      <c r="N1799" s="834"/>
      <c r="O1799" s="836"/>
      <c r="P1799" s="820">
        <f>Tabla1[[#This Row],[Ejec Real Acumu]]-Tabla1[[#This Row],[Proyec Ejec Acumul]]</f>
        <v>0</v>
      </c>
      <c r="Q1799" s="820">
        <f>Tabla1[[#This Row],[Ejec Real Mes]]-Tabla1[[#This Row],[Program Entreg Mes]]</f>
        <v>0</v>
      </c>
    </row>
    <row r="1800" spans="1:17">
      <c r="A1800" s="834">
        <v>16</v>
      </c>
      <c r="B1800" s="834" t="s">
        <v>2459</v>
      </c>
      <c r="C1800" s="834" t="s">
        <v>2460</v>
      </c>
      <c r="D1800" s="834" t="s">
        <v>93</v>
      </c>
      <c r="E1800" s="834" t="s">
        <v>2514</v>
      </c>
      <c r="F1800" s="834">
        <v>10</v>
      </c>
      <c r="G1800" s="834" t="s">
        <v>2452</v>
      </c>
      <c r="H1800" s="834">
        <v>1</v>
      </c>
      <c r="I1800" s="834">
        <v>0</v>
      </c>
      <c r="J1800" s="834"/>
      <c r="K1800" s="835">
        <v>0</v>
      </c>
      <c r="L1800" s="835"/>
      <c r="M1800" s="834">
        <v>0</v>
      </c>
      <c r="N1800" s="834"/>
      <c r="O1800" s="836"/>
      <c r="P1800" s="820">
        <f>Tabla1[[#This Row],[Ejec Real Acumu]]-Tabla1[[#This Row],[Proyec Ejec Acumul]]</f>
        <v>0</v>
      </c>
      <c r="Q1800" s="820">
        <f>Tabla1[[#This Row],[Ejec Real Mes]]-Tabla1[[#This Row],[Program Entreg Mes]]</f>
        <v>0</v>
      </c>
    </row>
    <row r="1801" spans="1:17">
      <c r="A1801" s="834">
        <v>17</v>
      </c>
      <c r="B1801" s="834" t="s">
        <v>2459</v>
      </c>
      <c r="C1801" s="834" t="s">
        <v>2460</v>
      </c>
      <c r="D1801" s="834" t="s">
        <v>93</v>
      </c>
      <c r="E1801" s="834" t="s">
        <v>2515</v>
      </c>
      <c r="F1801" s="834">
        <v>10</v>
      </c>
      <c r="G1801" s="834" t="s">
        <v>2452</v>
      </c>
      <c r="H1801" s="834">
        <v>1</v>
      </c>
      <c r="I1801" s="834">
        <v>0</v>
      </c>
      <c r="J1801" s="834"/>
      <c r="K1801" s="835">
        <v>0</v>
      </c>
      <c r="L1801" s="835"/>
      <c r="M1801" s="834">
        <v>0</v>
      </c>
      <c r="N1801" s="834"/>
      <c r="O1801" s="836"/>
      <c r="P1801" s="820">
        <f>Tabla1[[#This Row],[Ejec Real Acumu]]-Tabla1[[#This Row],[Proyec Ejec Acumul]]</f>
        <v>0</v>
      </c>
      <c r="Q1801" s="820">
        <f>Tabla1[[#This Row],[Ejec Real Mes]]-Tabla1[[#This Row],[Program Entreg Mes]]</f>
        <v>0</v>
      </c>
    </row>
    <row r="1802" spans="1:17">
      <c r="A1802" s="834">
        <v>18</v>
      </c>
      <c r="B1802" s="834" t="s">
        <v>2459</v>
      </c>
      <c r="C1802" s="834" t="s">
        <v>2460</v>
      </c>
      <c r="D1802" s="834" t="s">
        <v>2507</v>
      </c>
      <c r="E1802" s="834" t="s">
        <v>2516</v>
      </c>
      <c r="F1802" s="834">
        <v>10</v>
      </c>
      <c r="G1802" s="834" t="s">
        <v>2452</v>
      </c>
      <c r="H1802" s="834">
        <v>1</v>
      </c>
      <c r="I1802" s="834">
        <v>0</v>
      </c>
      <c r="J1802" s="834"/>
      <c r="K1802" s="835">
        <v>0</v>
      </c>
      <c r="L1802" s="835"/>
      <c r="M1802" s="834">
        <v>0</v>
      </c>
      <c r="N1802" s="834"/>
      <c r="O1802" s="836"/>
      <c r="P1802" s="820">
        <f>Tabla1[[#This Row],[Ejec Real Acumu]]-Tabla1[[#This Row],[Proyec Ejec Acumul]]</f>
        <v>0</v>
      </c>
      <c r="Q1802" s="820">
        <f>Tabla1[[#This Row],[Ejec Real Mes]]-Tabla1[[#This Row],[Program Entreg Mes]]</f>
        <v>0</v>
      </c>
    </row>
    <row r="1803" spans="1:17">
      <c r="A1803" s="834">
        <v>19</v>
      </c>
      <c r="B1803" s="834" t="s">
        <v>2459</v>
      </c>
      <c r="C1803" s="834" t="s">
        <v>2460</v>
      </c>
      <c r="D1803" s="834" t="s">
        <v>76</v>
      </c>
      <c r="E1803" s="834" t="s">
        <v>2517</v>
      </c>
      <c r="F1803" s="834">
        <v>10</v>
      </c>
      <c r="G1803" s="834" t="s">
        <v>2452</v>
      </c>
      <c r="H1803" s="834">
        <v>1</v>
      </c>
      <c r="I1803" s="834">
        <v>1</v>
      </c>
      <c r="J1803" s="834"/>
      <c r="K1803" s="835">
        <v>1</v>
      </c>
      <c r="L1803" s="835"/>
      <c r="M1803" s="834">
        <v>0</v>
      </c>
      <c r="N1803" s="834"/>
      <c r="O1803" s="836"/>
      <c r="P1803" s="820">
        <f>Tabla1[[#This Row],[Ejec Real Acumu]]-Tabla1[[#This Row],[Proyec Ejec Acumul]]</f>
        <v>-1</v>
      </c>
      <c r="Q1803" s="820">
        <f>Tabla1[[#This Row],[Ejec Real Mes]]-Tabla1[[#This Row],[Program Entreg Mes]]</f>
        <v>0</v>
      </c>
    </row>
    <row r="1804" spans="1:17">
      <c r="A1804" s="834">
        <v>20</v>
      </c>
      <c r="B1804" s="834" t="s">
        <v>2459</v>
      </c>
      <c r="C1804" s="834" t="s">
        <v>2460</v>
      </c>
      <c r="D1804" s="834" t="s">
        <v>76</v>
      </c>
      <c r="E1804" s="834" t="s">
        <v>2518</v>
      </c>
      <c r="F1804" s="834">
        <v>10</v>
      </c>
      <c r="G1804" s="834" t="s">
        <v>2452</v>
      </c>
      <c r="H1804" s="834">
        <v>1</v>
      </c>
      <c r="I1804" s="834">
        <v>1</v>
      </c>
      <c r="J1804" s="834"/>
      <c r="K1804" s="835">
        <v>1</v>
      </c>
      <c r="L1804" s="835"/>
      <c r="M1804" s="834">
        <v>1</v>
      </c>
      <c r="N1804" s="834"/>
      <c r="O1804" s="836"/>
      <c r="P1804" s="820">
        <f>Tabla1[[#This Row],[Ejec Real Acumu]]-Tabla1[[#This Row],[Proyec Ejec Acumul]]</f>
        <v>-1</v>
      </c>
      <c r="Q1804" s="820">
        <f>Tabla1[[#This Row],[Ejec Real Mes]]-Tabla1[[#This Row],[Program Entreg Mes]]</f>
        <v>-1</v>
      </c>
    </row>
    <row r="1805" spans="1:17">
      <c r="A1805" s="834">
        <v>21</v>
      </c>
      <c r="B1805" s="834" t="s">
        <v>2459</v>
      </c>
      <c r="C1805" s="834" t="s">
        <v>2460</v>
      </c>
      <c r="D1805" s="834" t="s">
        <v>76</v>
      </c>
      <c r="E1805" s="834" t="s">
        <v>1077</v>
      </c>
      <c r="F1805" s="834">
        <v>10</v>
      </c>
      <c r="G1805" s="834" t="s">
        <v>2452</v>
      </c>
      <c r="H1805" s="834">
        <v>2</v>
      </c>
      <c r="I1805" s="834">
        <v>1</v>
      </c>
      <c r="J1805" s="834"/>
      <c r="K1805" s="835">
        <v>0.5</v>
      </c>
      <c r="L1805" s="835"/>
      <c r="M1805" s="834">
        <v>0</v>
      </c>
      <c r="N1805" s="834"/>
      <c r="O1805" s="836"/>
      <c r="P1805" s="820">
        <f>Tabla1[[#This Row],[Ejec Real Acumu]]-Tabla1[[#This Row],[Proyec Ejec Acumul]]</f>
        <v>-1</v>
      </c>
      <c r="Q1805" s="820">
        <f>Tabla1[[#This Row],[Ejec Real Mes]]-Tabla1[[#This Row],[Program Entreg Mes]]</f>
        <v>0</v>
      </c>
    </row>
    <row r="1806" spans="1:17">
      <c r="A1806" s="834">
        <v>22</v>
      </c>
      <c r="B1806" s="834" t="s">
        <v>2459</v>
      </c>
      <c r="C1806" s="834" t="s">
        <v>2460</v>
      </c>
      <c r="D1806" s="834" t="s">
        <v>76</v>
      </c>
      <c r="E1806" s="834" t="s">
        <v>2519</v>
      </c>
      <c r="F1806" s="834">
        <v>10</v>
      </c>
      <c r="G1806" s="834" t="s">
        <v>2452</v>
      </c>
      <c r="H1806" s="834">
        <v>1</v>
      </c>
      <c r="I1806" s="834">
        <v>1</v>
      </c>
      <c r="J1806" s="834"/>
      <c r="K1806" s="835">
        <v>1</v>
      </c>
      <c r="L1806" s="835"/>
      <c r="M1806" s="834">
        <v>1</v>
      </c>
      <c r="N1806" s="834"/>
      <c r="O1806" s="836"/>
      <c r="P1806" s="820">
        <f>Tabla1[[#This Row],[Ejec Real Acumu]]-Tabla1[[#This Row],[Proyec Ejec Acumul]]</f>
        <v>-1</v>
      </c>
      <c r="Q1806" s="820">
        <f>Tabla1[[#This Row],[Ejec Real Mes]]-Tabla1[[#This Row],[Program Entreg Mes]]</f>
        <v>-1</v>
      </c>
    </row>
    <row r="1807" spans="1:17">
      <c r="A1807" s="834">
        <v>23</v>
      </c>
      <c r="B1807" s="834" t="s">
        <v>2459</v>
      </c>
      <c r="C1807" s="834" t="s">
        <v>2460</v>
      </c>
      <c r="D1807" s="834" t="s">
        <v>688</v>
      </c>
      <c r="E1807" s="834" t="s">
        <v>2520</v>
      </c>
      <c r="F1807" s="834">
        <v>10</v>
      </c>
      <c r="G1807" s="834" t="s">
        <v>2452</v>
      </c>
      <c r="H1807" s="834">
        <v>4</v>
      </c>
      <c r="I1807" s="834">
        <v>0</v>
      </c>
      <c r="J1807" s="834"/>
      <c r="K1807" s="835">
        <v>0</v>
      </c>
      <c r="L1807" s="835"/>
      <c r="M1807" s="834">
        <v>0</v>
      </c>
      <c r="N1807" s="834"/>
      <c r="O1807" s="836"/>
      <c r="P1807" s="820">
        <f>Tabla1[[#This Row],[Ejec Real Acumu]]-Tabla1[[#This Row],[Proyec Ejec Acumul]]</f>
        <v>0</v>
      </c>
      <c r="Q1807" s="820">
        <f>Tabla1[[#This Row],[Ejec Real Mes]]-Tabla1[[#This Row],[Program Entreg Mes]]</f>
        <v>0</v>
      </c>
    </row>
    <row r="1808" spans="1:17">
      <c r="A1808" s="834">
        <v>24</v>
      </c>
      <c r="B1808" s="834" t="s">
        <v>2459</v>
      </c>
      <c r="C1808" s="834" t="s">
        <v>2460</v>
      </c>
      <c r="D1808" s="834" t="s">
        <v>76</v>
      </c>
      <c r="E1808" s="834" t="s">
        <v>2521</v>
      </c>
      <c r="F1808" s="834">
        <v>10</v>
      </c>
      <c r="G1808" s="834" t="s">
        <v>2452</v>
      </c>
      <c r="H1808" s="834">
        <v>10</v>
      </c>
      <c r="I1808" s="834">
        <v>5</v>
      </c>
      <c r="J1808" s="834"/>
      <c r="K1808" s="835">
        <v>0.5</v>
      </c>
      <c r="L1808" s="835"/>
      <c r="M1808" s="834">
        <v>0</v>
      </c>
      <c r="N1808" s="834"/>
      <c r="O1808" s="836"/>
      <c r="P1808" s="820">
        <f>Tabla1[[#This Row],[Ejec Real Acumu]]-Tabla1[[#This Row],[Proyec Ejec Acumul]]</f>
        <v>-5</v>
      </c>
      <c r="Q1808" s="820">
        <f>Tabla1[[#This Row],[Ejec Real Mes]]-Tabla1[[#This Row],[Program Entreg Mes]]</f>
        <v>0</v>
      </c>
    </row>
    <row r="1809" spans="1:17">
      <c r="A1809" s="834">
        <v>25</v>
      </c>
      <c r="B1809" s="834" t="s">
        <v>2459</v>
      </c>
      <c r="C1809" s="834" t="s">
        <v>2460</v>
      </c>
      <c r="D1809" s="834" t="s">
        <v>76</v>
      </c>
      <c r="E1809" s="834" t="s">
        <v>2522</v>
      </c>
      <c r="F1809" s="834">
        <v>10</v>
      </c>
      <c r="G1809" s="834" t="s">
        <v>2452</v>
      </c>
      <c r="H1809" s="834">
        <v>4</v>
      </c>
      <c r="I1809" s="834">
        <v>3</v>
      </c>
      <c r="J1809" s="834"/>
      <c r="K1809" s="835">
        <v>0.75</v>
      </c>
      <c r="L1809" s="835"/>
      <c r="M1809" s="834">
        <v>1</v>
      </c>
      <c r="N1809" s="834"/>
      <c r="O1809" s="836"/>
      <c r="P1809" s="820">
        <f>Tabla1[[#This Row],[Ejec Real Acumu]]-Tabla1[[#This Row],[Proyec Ejec Acumul]]</f>
        <v>-3</v>
      </c>
      <c r="Q1809" s="820">
        <f>Tabla1[[#This Row],[Ejec Real Mes]]-Tabla1[[#This Row],[Program Entreg Mes]]</f>
        <v>-1</v>
      </c>
    </row>
    <row r="1810" spans="1:17">
      <c r="A1810" s="834">
        <v>26</v>
      </c>
      <c r="B1810" s="834" t="s">
        <v>2459</v>
      </c>
      <c r="C1810" s="834" t="s">
        <v>2460</v>
      </c>
      <c r="D1810" s="834" t="s">
        <v>76</v>
      </c>
      <c r="E1810" s="834" t="s">
        <v>2523</v>
      </c>
      <c r="F1810" s="834">
        <v>10</v>
      </c>
      <c r="G1810" s="834" t="s">
        <v>2452</v>
      </c>
      <c r="H1810" s="834">
        <v>4</v>
      </c>
      <c r="I1810" s="834">
        <v>3</v>
      </c>
      <c r="J1810" s="834"/>
      <c r="K1810" s="835">
        <v>0.75</v>
      </c>
      <c r="L1810" s="835"/>
      <c r="M1810" s="834">
        <v>1</v>
      </c>
      <c r="N1810" s="834"/>
      <c r="O1810" s="836"/>
      <c r="P1810" s="820">
        <f>Tabla1[[#This Row],[Ejec Real Acumu]]-Tabla1[[#This Row],[Proyec Ejec Acumul]]</f>
        <v>-3</v>
      </c>
      <c r="Q1810" s="820">
        <f>Tabla1[[#This Row],[Ejec Real Mes]]-Tabla1[[#This Row],[Program Entreg Mes]]</f>
        <v>-1</v>
      </c>
    </row>
    <row r="1811" spans="1:17">
      <c r="A1811" s="834">
        <v>27</v>
      </c>
      <c r="B1811" s="834" t="s">
        <v>2459</v>
      </c>
      <c r="C1811" s="834" t="s">
        <v>2460</v>
      </c>
      <c r="D1811" s="834" t="s">
        <v>76</v>
      </c>
      <c r="E1811" s="834" t="s">
        <v>2524</v>
      </c>
      <c r="F1811" s="834">
        <v>10</v>
      </c>
      <c r="G1811" s="834" t="s">
        <v>2452</v>
      </c>
      <c r="H1811" s="834">
        <v>3</v>
      </c>
      <c r="I1811" s="834">
        <v>2</v>
      </c>
      <c r="J1811" s="834"/>
      <c r="K1811" s="835">
        <v>0.66666666666666663</v>
      </c>
      <c r="L1811" s="835"/>
      <c r="M1811" s="834">
        <v>0</v>
      </c>
      <c r="N1811" s="834"/>
      <c r="O1811" s="836"/>
      <c r="P1811" s="820">
        <f>Tabla1[[#This Row],[Ejec Real Acumu]]-Tabla1[[#This Row],[Proyec Ejec Acumul]]</f>
        <v>-2</v>
      </c>
      <c r="Q1811" s="820">
        <f>Tabla1[[#This Row],[Ejec Real Mes]]-Tabla1[[#This Row],[Program Entreg Mes]]</f>
        <v>0</v>
      </c>
    </row>
    <row r="1812" spans="1:17">
      <c r="A1812" s="834">
        <v>28</v>
      </c>
      <c r="B1812" s="834" t="s">
        <v>2459</v>
      </c>
      <c r="C1812" s="834" t="s">
        <v>2460</v>
      </c>
      <c r="D1812" s="834" t="s">
        <v>76</v>
      </c>
      <c r="E1812" s="834" t="s">
        <v>2525</v>
      </c>
      <c r="F1812" s="834">
        <v>10</v>
      </c>
      <c r="G1812" s="834" t="s">
        <v>2452</v>
      </c>
      <c r="H1812" s="837">
        <v>1</v>
      </c>
      <c r="I1812" s="834">
        <v>0.75</v>
      </c>
      <c r="J1812" s="834"/>
      <c r="K1812" s="835">
        <v>0.75</v>
      </c>
      <c r="L1812" s="835"/>
      <c r="M1812" s="834">
        <v>0.25</v>
      </c>
      <c r="N1812" s="834"/>
      <c r="O1812" s="836"/>
      <c r="P1812" s="820">
        <f>Tabla1[[#This Row],[Ejec Real Acumu]]-Tabla1[[#This Row],[Proyec Ejec Acumul]]</f>
        <v>-0.75</v>
      </c>
      <c r="Q1812" s="820">
        <f>Tabla1[[#This Row],[Ejec Real Mes]]-Tabla1[[#This Row],[Program Entreg Mes]]</f>
        <v>-0.25</v>
      </c>
    </row>
    <row r="1813" spans="1:17">
      <c r="A1813" s="834">
        <v>29</v>
      </c>
      <c r="B1813" s="834" t="s">
        <v>2459</v>
      </c>
      <c r="C1813" s="834" t="s">
        <v>2460</v>
      </c>
      <c r="D1813" s="834" t="s">
        <v>764</v>
      </c>
      <c r="E1813" s="834" t="s">
        <v>2526</v>
      </c>
      <c r="F1813" s="834">
        <v>10</v>
      </c>
      <c r="G1813" s="834" t="s">
        <v>2452</v>
      </c>
      <c r="H1813" s="834">
        <v>1</v>
      </c>
      <c r="I1813" s="834">
        <v>0</v>
      </c>
      <c r="J1813" s="834"/>
      <c r="K1813" s="835">
        <v>0</v>
      </c>
      <c r="L1813" s="835"/>
      <c r="M1813" s="834">
        <v>0</v>
      </c>
      <c r="N1813" s="834"/>
      <c r="O1813" s="836"/>
      <c r="P1813" s="820">
        <f>Tabla1[[#This Row],[Ejec Real Acumu]]-Tabla1[[#This Row],[Proyec Ejec Acumul]]</f>
        <v>0</v>
      </c>
      <c r="Q1813" s="820">
        <f>Tabla1[[#This Row],[Ejec Real Mes]]-Tabla1[[#This Row],[Program Entreg Mes]]</f>
        <v>0</v>
      </c>
    </row>
    <row r="1814" spans="1:17">
      <c r="A1814" s="834">
        <v>30</v>
      </c>
      <c r="B1814" s="834" t="s">
        <v>2459</v>
      </c>
      <c r="C1814" s="834" t="s">
        <v>2460</v>
      </c>
      <c r="D1814" s="834" t="s">
        <v>93</v>
      </c>
      <c r="E1814" s="834" t="s">
        <v>2527</v>
      </c>
      <c r="F1814" s="834">
        <v>10</v>
      </c>
      <c r="G1814" s="834" t="s">
        <v>2452</v>
      </c>
      <c r="H1814" s="834">
        <v>1</v>
      </c>
      <c r="I1814" s="834">
        <v>1</v>
      </c>
      <c r="J1814" s="834"/>
      <c r="K1814" s="835">
        <v>1</v>
      </c>
      <c r="L1814" s="835"/>
      <c r="M1814" s="834">
        <v>0</v>
      </c>
      <c r="N1814" s="834"/>
      <c r="O1814" s="836"/>
      <c r="P1814" s="820">
        <f>Tabla1[[#This Row],[Ejec Real Acumu]]-Tabla1[[#This Row],[Proyec Ejec Acumul]]</f>
        <v>-1</v>
      </c>
      <c r="Q1814" s="820">
        <f>Tabla1[[#This Row],[Ejec Real Mes]]-Tabla1[[#This Row],[Program Entreg Mes]]</f>
        <v>0</v>
      </c>
    </row>
    <row r="1815" spans="1:17">
      <c r="A1815" s="834">
        <v>31</v>
      </c>
      <c r="B1815" s="834" t="s">
        <v>2459</v>
      </c>
      <c r="C1815" s="834" t="s">
        <v>2460</v>
      </c>
      <c r="D1815" s="834" t="s">
        <v>764</v>
      </c>
      <c r="E1815" s="834" t="s">
        <v>2528</v>
      </c>
      <c r="F1815" s="834">
        <v>10</v>
      </c>
      <c r="G1815" s="834" t="s">
        <v>2452</v>
      </c>
      <c r="H1815" s="834">
        <v>1</v>
      </c>
      <c r="I1815" s="834">
        <v>0</v>
      </c>
      <c r="J1815" s="834"/>
      <c r="K1815" s="835">
        <v>0</v>
      </c>
      <c r="L1815" s="835"/>
      <c r="M1815" s="834">
        <v>0</v>
      </c>
      <c r="N1815" s="834"/>
      <c r="O1815" s="836"/>
      <c r="P1815" s="820">
        <f>Tabla1[[#This Row],[Ejec Real Acumu]]-Tabla1[[#This Row],[Proyec Ejec Acumul]]</f>
        <v>0</v>
      </c>
      <c r="Q1815" s="820">
        <f>Tabla1[[#This Row],[Ejec Real Mes]]-Tabla1[[#This Row],[Program Entreg Mes]]</f>
        <v>0</v>
      </c>
    </row>
    <row r="1816" spans="1:17">
      <c r="A1816" s="834">
        <v>32</v>
      </c>
      <c r="B1816" s="834" t="s">
        <v>2459</v>
      </c>
      <c r="C1816" s="834" t="s">
        <v>2460</v>
      </c>
      <c r="D1816" s="834" t="s">
        <v>76</v>
      </c>
      <c r="E1816" s="834" t="s">
        <v>2529</v>
      </c>
      <c r="F1816" s="834">
        <v>10</v>
      </c>
      <c r="G1816" s="834" t="s">
        <v>2452</v>
      </c>
      <c r="H1816" s="834">
        <v>1</v>
      </c>
      <c r="I1816" s="834">
        <v>1</v>
      </c>
      <c r="J1816" s="834"/>
      <c r="K1816" s="835">
        <v>1</v>
      </c>
      <c r="L1816" s="835"/>
      <c r="M1816" s="834">
        <v>0</v>
      </c>
      <c r="N1816" s="834"/>
      <c r="O1816" s="836"/>
      <c r="P1816" s="820">
        <f>Tabla1[[#This Row],[Ejec Real Acumu]]-Tabla1[[#This Row],[Proyec Ejec Acumul]]</f>
        <v>-1</v>
      </c>
      <c r="Q1816" s="820">
        <f>Tabla1[[#This Row],[Ejec Real Mes]]-Tabla1[[#This Row],[Program Entreg Mes]]</f>
        <v>0</v>
      </c>
    </row>
    <row r="1817" spans="1:17">
      <c r="A1817" s="834">
        <v>33</v>
      </c>
      <c r="B1817" s="834" t="s">
        <v>2459</v>
      </c>
      <c r="C1817" s="834" t="s">
        <v>2460</v>
      </c>
      <c r="D1817" s="834" t="s">
        <v>76</v>
      </c>
      <c r="E1817" s="834" t="s">
        <v>2530</v>
      </c>
      <c r="F1817" s="834">
        <v>10</v>
      </c>
      <c r="G1817" s="834" t="s">
        <v>2452</v>
      </c>
      <c r="H1817" s="834">
        <v>4</v>
      </c>
      <c r="I1817" s="834">
        <v>3</v>
      </c>
      <c r="J1817" s="834"/>
      <c r="K1817" s="835">
        <v>0.75</v>
      </c>
      <c r="L1817" s="835"/>
      <c r="M1817" s="834">
        <v>1</v>
      </c>
      <c r="N1817" s="834"/>
      <c r="O1817" s="836"/>
      <c r="P1817" s="820">
        <f>Tabla1[[#This Row],[Ejec Real Acumu]]-Tabla1[[#This Row],[Proyec Ejec Acumul]]</f>
        <v>-3</v>
      </c>
      <c r="Q1817" s="820">
        <f>Tabla1[[#This Row],[Ejec Real Mes]]-Tabla1[[#This Row],[Program Entreg Mes]]</f>
        <v>-1</v>
      </c>
    </row>
    <row r="1818" spans="1:17">
      <c r="A1818" s="834">
        <v>34</v>
      </c>
      <c r="B1818" s="834" t="s">
        <v>2459</v>
      </c>
      <c r="C1818" s="834" t="s">
        <v>2460</v>
      </c>
      <c r="D1818" s="834" t="s">
        <v>764</v>
      </c>
      <c r="E1818" s="834" t="s">
        <v>2531</v>
      </c>
      <c r="F1818" s="834">
        <v>10</v>
      </c>
      <c r="G1818" s="834" t="s">
        <v>2452</v>
      </c>
      <c r="H1818" s="834">
        <v>1</v>
      </c>
      <c r="I1818" s="834">
        <v>0</v>
      </c>
      <c r="J1818" s="834"/>
      <c r="K1818" s="835">
        <v>0</v>
      </c>
      <c r="L1818" s="835"/>
      <c r="M1818" s="834">
        <v>0</v>
      </c>
      <c r="N1818" s="834"/>
      <c r="O1818" s="836"/>
      <c r="P1818" s="820">
        <f>Tabla1[[#This Row],[Ejec Real Acumu]]-Tabla1[[#This Row],[Proyec Ejec Acumul]]</f>
        <v>0</v>
      </c>
      <c r="Q1818" s="820">
        <f>Tabla1[[#This Row],[Ejec Real Mes]]-Tabla1[[#This Row],[Program Entreg Mes]]</f>
        <v>0</v>
      </c>
    </row>
    <row r="1819" spans="1:17">
      <c r="A1819" s="834">
        <v>35</v>
      </c>
      <c r="B1819" s="834" t="s">
        <v>2459</v>
      </c>
      <c r="C1819" s="834" t="s">
        <v>2460</v>
      </c>
      <c r="D1819" s="834" t="s">
        <v>2532</v>
      </c>
      <c r="E1819" s="834" t="s">
        <v>2533</v>
      </c>
      <c r="F1819" s="834">
        <v>10</v>
      </c>
      <c r="G1819" s="834" t="s">
        <v>2452</v>
      </c>
      <c r="H1819" s="834">
        <v>1</v>
      </c>
      <c r="I1819" s="834">
        <v>1</v>
      </c>
      <c r="J1819" s="834"/>
      <c r="K1819" s="835">
        <v>1</v>
      </c>
      <c r="L1819" s="835"/>
      <c r="M1819" s="834">
        <v>1</v>
      </c>
      <c r="N1819" s="834"/>
      <c r="O1819" s="836"/>
      <c r="P1819" s="820">
        <f>Tabla1[[#This Row],[Ejec Real Acumu]]-Tabla1[[#This Row],[Proyec Ejec Acumul]]</f>
        <v>-1</v>
      </c>
      <c r="Q1819" s="820">
        <f>Tabla1[[#This Row],[Ejec Real Mes]]-Tabla1[[#This Row],[Program Entreg Mes]]</f>
        <v>-1</v>
      </c>
    </row>
    <row r="1820" spans="1:17">
      <c r="A1820" s="834">
        <v>36</v>
      </c>
      <c r="B1820" s="834" t="s">
        <v>2459</v>
      </c>
      <c r="C1820" s="834" t="s">
        <v>2460</v>
      </c>
      <c r="D1820" s="834" t="s">
        <v>76</v>
      </c>
      <c r="E1820" s="834" t="s">
        <v>2534</v>
      </c>
      <c r="F1820" s="834">
        <v>10</v>
      </c>
      <c r="G1820" s="834" t="s">
        <v>2452</v>
      </c>
      <c r="H1820" s="834">
        <v>4</v>
      </c>
      <c r="I1820" s="834">
        <v>3</v>
      </c>
      <c r="J1820" s="834"/>
      <c r="K1820" s="835">
        <v>0.75</v>
      </c>
      <c r="L1820" s="835"/>
      <c r="M1820" s="834">
        <v>1</v>
      </c>
      <c r="N1820" s="834"/>
      <c r="O1820" s="836"/>
      <c r="P1820" s="820">
        <f>Tabla1[[#This Row],[Ejec Real Acumu]]-Tabla1[[#This Row],[Proyec Ejec Acumul]]</f>
        <v>-3</v>
      </c>
      <c r="Q1820" s="820">
        <f>Tabla1[[#This Row],[Ejec Real Mes]]-Tabla1[[#This Row],[Program Entreg Mes]]</f>
        <v>-1</v>
      </c>
    </row>
    <row r="1821" spans="1:17">
      <c r="A1821" s="834">
        <v>37</v>
      </c>
      <c r="B1821" s="834" t="s">
        <v>2459</v>
      </c>
      <c r="C1821" s="834" t="s">
        <v>2460</v>
      </c>
      <c r="D1821" s="834" t="s">
        <v>764</v>
      </c>
      <c r="E1821" s="834" t="s">
        <v>2535</v>
      </c>
      <c r="F1821" s="834">
        <v>10</v>
      </c>
      <c r="G1821" s="834" t="s">
        <v>2452</v>
      </c>
      <c r="H1821" s="834">
        <v>1</v>
      </c>
      <c r="I1821" s="834">
        <v>1</v>
      </c>
      <c r="J1821" s="834"/>
      <c r="K1821" s="835">
        <v>1</v>
      </c>
      <c r="L1821" s="835"/>
      <c r="M1821" s="834">
        <v>0</v>
      </c>
      <c r="N1821" s="834"/>
      <c r="O1821" s="836"/>
      <c r="P1821" s="820">
        <f>Tabla1[[#This Row],[Ejec Real Acumu]]-Tabla1[[#This Row],[Proyec Ejec Acumul]]</f>
        <v>-1</v>
      </c>
      <c r="Q1821" s="820">
        <f>Tabla1[[#This Row],[Ejec Real Mes]]-Tabla1[[#This Row],[Program Entreg Mes]]</f>
        <v>0</v>
      </c>
    </row>
    <row r="1822" spans="1:17">
      <c r="A1822" s="834">
        <v>38</v>
      </c>
      <c r="B1822" s="834" t="s">
        <v>2459</v>
      </c>
      <c r="C1822" s="834" t="s">
        <v>2460</v>
      </c>
      <c r="D1822" s="834" t="s">
        <v>76</v>
      </c>
      <c r="E1822" s="834" t="s">
        <v>2536</v>
      </c>
      <c r="F1822" s="834">
        <v>10</v>
      </c>
      <c r="G1822" s="834" t="s">
        <v>2452</v>
      </c>
      <c r="H1822" s="834">
        <v>1</v>
      </c>
      <c r="I1822" s="834">
        <v>1</v>
      </c>
      <c r="J1822" s="834"/>
      <c r="K1822" s="835">
        <v>1</v>
      </c>
      <c r="L1822" s="835"/>
      <c r="M1822" s="834">
        <v>1</v>
      </c>
      <c r="N1822" s="834"/>
      <c r="O1822" s="836"/>
      <c r="P1822" s="820">
        <f>Tabla1[[#This Row],[Ejec Real Acumu]]-Tabla1[[#This Row],[Proyec Ejec Acumul]]</f>
        <v>-1</v>
      </c>
      <c r="Q1822" s="820">
        <f>Tabla1[[#This Row],[Ejec Real Mes]]-Tabla1[[#This Row],[Program Entreg Mes]]</f>
        <v>-1</v>
      </c>
    </row>
    <row r="1823" spans="1:17">
      <c r="A1823" s="834">
        <v>1</v>
      </c>
      <c r="B1823" s="834" t="s">
        <v>2459</v>
      </c>
      <c r="C1823" s="834" t="s">
        <v>2460</v>
      </c>
      <c r="D1823" s="834" t="s">
        <v>93</v>
      </c>
      <c r="E1823" s="834" t="s">
        <v>2498</v>
      </c>
      <c r="F1823" s="834">
        <v>11</v>
      </c>
      <c r="G1823" s="834" t="s">
        <v>2453</v>
      </c>
      <c r="H1823" s="834">
        <v>1</v>
      </c>
      <c r="I1823" s="834">
        <v>0</v>
      </c>
      <c r="J1823" s="834"/>
      <c r="K1823" s="835">
        <v>0</v>
      </c>
      <c r="L1823" s="835"/>
      <c r="M1823" s="834">
        <v>0</v>
      </c>
      <c r="N1823" s="834"/>
      <c r="O1823" s="836"/>
      <c r="P1823" s="820">
        <f>Tabla1[[#This Row],[Ejec Real Acumu]]-Tabla1[[#This Row],[Proyec Ejec Acumul]]</f>
        <v>0</v>
      </c>
      <c r="Q1823" s="820">
        <f>Tabla1[[#This Row],[Ejec Real Mes]]-Tabla1[[#This Row],[Program Entreg Mes]]</f>
        <v>0</v>
      </c>
    </row>
    <row r="1824" spans="1:17">
      <c r="A1824" s="834">
        <v>2</v>
      </c>
      <c r="B1824" s="834" t="s">
        <v>2459</v>
      </c>
      <c r="C1824" s="834" t="s">
        <v>2460</v>
      </c>
      <c r="D1824" s="834" t="s">
        <v>63</v>
      </c>
      <c r="E1824" s="834" t="s">
        <v>2499</v>
      </c>
      <c r="F1824" s="834">
        <v>11</v>
      </c>
      <c r="G1824" s="834" t="s">
        <v>2453</v>
      </c>
      <c r="H1824" s="834">
        <v>1</v>
      </c>
      <c r="I1824" s="834">
        <v>0</v>
      </c>
      <c r="J1824" s="834"/>
      <c r="K1824" s="835">
        <v>0</v>
      </c>
      <c r="L1824" s="835"/>
      <c r="M1824" s="834">
        <v>0</v>
      </c>
      <c r="N1824" s="834"/>
      <c r="O1824" s="836"/>
      <c r="P1824" s="820">
        <f>Tabla1[[#This Row],[Ejec Real Acumu]]-Tabla1[[#This Row],[Proyec Ejec Acumul]]</f>
        <v>0</v>
      </c>
      <c r="Q1824" s="820">
        <f>Tabla1[[#This Row],[Ejec Real Mes]]-Tabla1[[#This Row],[Program Entreg Mes]]</f>
        <v>0</v>
      </c>
    </row>
    <row r="1825" spans="1:17">
      <c r="A1825" s="834">
        <v>3</v>
      </c>
      <c r="B1825" s="834" t="s">
        <v>2459</v>
      </c>
      <c r="C1825" s="834" t="s">
        <v>2460</v>
      </c>
      <c r="D1825" s="834" t="s">
        <v>93</v>
      </c>
      <c r="E1825" s="834" t="s">
        <v>2500</v>
      </c>
      <c r="F1825" s="834">
        <v>11</v>
      </c>
      <c r="G1825" s="834" t="s">
        <v>2453</v>
      </c>
      <c r="H1825" s="834">
        <v>1</v>
      </c>
      <c r="I1825" s="834">
        <v>0</v>
      </c>
      <c r="J1825" s="834"/>
      <c r="K1825" s="835">
        <v>0</v>
      </c>
      <c r="L1825" s="835"/>
      <c r="M1825" s="834">
        <v>0</v>
      </c>
      <c r="N1825" s="834"/>
      <c r="O1825" s="836"/>
      <c r="P1825" s="820">
        <f>Tabla1[[#This Row],[Ejec Real Acumu]]-Tabla1[[#This Row],[Proyec Ejec Acumul]]</f>
        <v>0</v>
      </c>
      <c r="Q1825" s="820">
        <f>Tabla1[[#This Row],[Ejec Real Mes]]-Tabla1[[#This Row],[Program Entreg Mes]]</f>
        <v>0</v>
      </c>
    </row>
    <row r="1826" spans="1:17">
      <c r="A1826" s="834">
        <v>4</v>
      </c>
      <c r="B1826" s="834" t="s">
        <v>2459</v>
      </c>
      <c r="C1826" s="834" t="s">
        <v>2460</v>
      </c>
      <c r="D1826" s="834" t="s">
        <v>93</v>
      </c>
      <c r="E1826" s="834" t="s">
        <v>2501</v>
      </c>
      <c r="F1826" s="834">
        <v>11</v>
      </c>
      <c r="G1826" s="834" t="s">
        <v>2453</v>
      </c>
      <c r="H1826" s="834">
        <v>1</v>
      </c>
      <c r="I1826" s="834">
        <v>1</v>
      </c>
      <c r="J1826" s="834"/>
      <c r="K1826" s="835">
        <v>1</v>
      </c>
      <c r="L1826" s="835"/>
      <c r="M1826" s="834">
        <v>0</v>
      </c>
      <c r="N1826" s="834"/>
      <c r="O1826" s="836"/>
      <c r="P1826" s="820">
        <f>Tabla1[[#This Row],[Ejec Real Acumu]]-Tabla1[[#This Row],[Proyec Ejec Acumul]]</f>
        <v>-1</v>
      </c>
      <c r="Q1826" s="820">
        <f>Tabla1[[#This Row],[Ejec Real Mes]]-Tabla1[[#This Row],[Program Entreg Mes]]</f>
        <v>0</v>
      </c>
    </row>
    <row r="1827" spans="1:17">
      <c r="A1827" s="834">
        <v>5</v>
      </c>
      <c r="B1827" s="834" t="s">
        <v>2459</v>
      </c>
      <c r="C1827" s="834" t="s">
        <v>2460</v>
      </c>
      <c r="D1827" s="834" t="s">
        <v>93</v>
      </c>
      <c r="E1827" s="834" t="s">
        <v>2502</v>
      </c>
      <c r="F1827" s="834">
        <v>11</v>
      </c>
      <c r="G1827" s="834" t="s">
        <v>2453</v>
      </c>
      <c r="H1827" s="834">
        <v>1</v>
      </c>
      <c r="I1827" s="834">
        <v>1</v>
      </c>
      <c r="J1827" s="834"/>
      <c r="K1827" s="835">
        <v>1</v>
      </c>
      <c r="L1827" s="835"/>
      <c r="M1827" s="834">
        <v>0</v>
      </c>
      <c r="N1827" s="834"/>
      <c r="O1827" s="836"/>
      <c r="P1827" s="820">
        <f>Tabla1[[#This Row],[Ejec Real Acumu]]-Tabla1[[#This Row],[Proyec Ejec Acumul]]</f>
        <v>-1</v>
      </c>
      <c r="Q1827" s="820">
        <f>Tabla1[[#This Row],[Ejec Real Mes]]-Tabla1[[#This Row],[Program Entreg Mes]]</f>
        <v>0</v>
      </c>
    </row>
    <row r="1828" spans="1:17">
      <c r="A1828" s="834">
        <v>6</v>
      </c>
      <c r="B1828" s="834" t="s">
        <v>2459</v>
      </c>
      <c r="C1828" s="834" t="s">
        <v>2460</v>
      </c>
      <c r="D1828" s="834" t="s">
        <v>93</v>
      </c>
      <c r="E1828" s="834" t="s">
        <v>2503</v>
      </c>
      <c r="F1828" s="834">
        <v>11</v>
      </c>
      <c r="G1828" s="834" t="s">
        <v>2453</v>
      </c>
      <c r="H1828" s="834">
        <v>1</v>
      </c>
      <c r="I1828" s="834">
        <v>1</v>
      </c>
      <c r="J1828" s="834"/>
      <c r="K1828" s="835">
        <v>1</v>
      </c>
      <c r="L1828" s="835"/>
      <c r="M1828" s="834">
        <v>0</v>
      </c>
      <c r="N1828" s="834"/>
      <c r="O1828" s="836"/>
      <c r="P1828" s="820">
        <f>Tabla1[[#This Row],[Ejec Real Acumu]]-Tabla1[[#This Row],[Proyec Ejec Acumul]]</f>
        <v>-1</v>
      </c>
      <c r="Q1828" s="820">
        <f>Tabla1[[#This Row],[Ejec Real Mes]]-Tabla1[[#This Row],[Program Entreg Mes]]</f>
        <v>0</v>
      </c>
    </row>
    <row r="1829" spans="1:17">
      <c r="A1829" s="834">
        <v>7</v>
      </c>
      <c r="B1829" s="834" t="s">
        <v>2459</v>
      </c>
      <c r="C1829" s="834" t="s">
        <v>2460</v>
      </c>
      <c r="D1829" s="834" t="s">
        <v>93</v>
      </c>
      <c r="E1829" s="834" t="s">
        <v>2504</v>
      </c>
      <c r="F1829" s="834">
        <v>11</v>
      </c>
      <c r="G1829" s="834" t="s">
        <v>2453</v>
      </c>
      <c r="H1829" s="834">
        <v>1</v>
      </c>
      <c r="I1829" s="834">
        <v>1</v>
      </c>
      <c r="J1829" s="834"/>
      <c r="K1829" s="835">
        <v>1</v>
      </c>
      <c r="L1829" s="835"/>
      <c r="M1829" s="834">
        <v>0</v>
      </c>
      <c r="N1829" s="834"/>
      <c r="O1829" s="836"/>
      <c r="P1829" s="820">
        <f>Tabla1[[#This Row],[Ejec Real Acumu]]-Tabla1[[#This Row],[Proyec Ejec Acumul]]</f>
        <v>-1</v>
      </c>
      <c r="Q1829" s="820">
        <f>Tabla1[[#This Row],[Ejec Real Mes]]-Tabla1[[#This Row],[Program Entreg Mes]]</f>
        <v>0</v>
      </c>
    </row>
    <row r="1830" spans="1:17">
      <c r="A1830" s="834">
        <v>8</v>
      </c>
      <c r="B1830" s="834" t="s">
        <v>2459</v>
      </c>
      <c r="C1830" s="834" t="s">
        <v>2460</v>
      </c>
      <c r="D1830" s="834" t="s">
        <v>93</v>
      </c>
      <c r="E1830" s="834" t="s">
        <v>2505</v>
      </c>
      <c r="F1830" s="834">
        <v>11</v>
      </c>
      <c r="G1830" s="834" t="s">
        <v>2453</v>
      </c>
      <c r="H1830" s="834">
        <v>2</v>
      </c>
      <c r="I1830" s="834">
        <v>1</v>
      </c>
      <c r="J1830" s="834"/>
      <c r="K1830" s="835">
        <v>0.5</v>
      </c>
      <c r="L1830" s="835"/>
      <c r="M1830" s="834">
        <v>0</v>
      </c>
      <c r="N1830" s="834"/>
      <c r="O1830" s="836"/>
      <c r="P1830" s="820">
        <f>Tabla1[[#This Row],[Ejec Real Acumu]]-Tabla1[[#This Row],[Proyec Ejec Acumul]]</f>
        <v>-1</v>
      </c>
      <c r="Q1830" s="820">
        <f>Tabla1[[#This Row],[Ejec Real Mes]]-Tabla1[[#This Row],[Program Entreg Mes]]</f>
        <v>0</v>
      </c>
    </row>
    <row r="1831" spans="1:17">
      <c r="A1831" s="834">
        <v>9</v>
      </c>
      <c r="B1831" s="834" t="s">
        <v>2459</v>
      </c>
      <c r="C1831" s="834" t="s">
        <v>2460</v>
      </c>
      <c r="D1831" s="834" t="s">
        <v>93</v>
      </c>
      <c r="E1831" s="834" t="s">
        <v>2506</v>
      </c>
      <c r="F1831" s="834">
        <v>11</v>
      </c>
      <c r="G1831" s="834" t="s">
        <v>2453</v>
      </c>
      <c r="H1831" s="834">
        <v>3</v>
      </c>
      <c r="I1831" s="834">
        <v>2</v>
      </c>
      <c r="J1831" s="834"/>
      <c r="K1831" s="835">
        <v>0.66666666666666663</v>
      </c>
      <c r="L1831" s="835"/>
      <c r="M1831" s="834">
        <v>0</v>
      </c>
      <c r="N1831" s="834"/>
      <c r="O1831" s="836"/>
      <c r="P1831" s="820">
        <f>Tabla1[[#This Row],[Ejec Real Acumu]]-Tabla1[[#This Row],[Proyec Ejec Acumul]]</f>
        <v>-2</v>
      </c>
      <c r="Q1831" s="820">
        <f>Tabla1[[#This Row],[Ejec Real Mes]]-Tabla1[[#This Row],[Program Entreg Mes]]</f>
        <v>0</v>
      </c>
    </row>
    <row r="1832" spans="1:17">
      <c r="A1832" s="834">
        <v>10</v>
      </c>
      <c r="B1832" s="834" t="s">
        <v>2459</v>
      </c>
      <c r="C1832" s="834" t="s">
        <v>2460</v>
      </c>
      <c r="D1832" s="834" t="s">
        <v>2507</v>
      </c>
      <c r="E1832" s="834" t="s">
        <v>2508</v>
      </c>
      <c r="F1832" s="834">
        <v>11</v>
      </c>
      <c r="G1832" s="834" t="s">
        <v>2453</v>
      </c>
      <c r="H1832" s="834">
        <v>3</v>
      </c>
      <c r="I1832" s="834">
        <v>2</v>
      </c>
      <c r="J1832" s="834"/>
      <c r="K1832" s="835">
        <v>0.66666666666666663</v>
      </c>
      <c r="L1832" s="835"/>
      <c r="M1832" s="834">
        <v>0</v>
      </c>
      <c r="N1832" s="834"/>
      <c r="O1832" s="836"/>
      <c r="P1832" s="820">
        <f>Tabla1[[#This Row],[Ejec Real Acumu]]-Tabla1[[#This Row],[Proyec Ejec Acumul]]</f>
        <v>-2</v>
      </c>
      <c r="Q1832" s="820">
        <f>Tabla1[[#This Row],[Ejec Real Mes]]-Tabla1[[#This Row],[Program Entreg Mes]]</f>
        <v>0</v>
      </c>
    </row>
    <row r="1833" spans="1:17">
      <c r="A1833" s="834">
        <v>11</v>
      </c>
      <c r="B1833" s="834" t="s">
        <v>2459</v>
      </c>
      <c r="C1833" s="834" t="s">
        <v>2460</v>
      </c>
      <c r="D1833" s="834" t="s">
        <v>93</v>
      </c>
      <c r="E1833" s="834" t="s">
        <v>2509</v>
      </c>
      <c r="F1833" s="834">
        <v>11</v>
      </c>
      <c r="G1833" s="834" t="s">
        <v>2453</v>
      </c>
      <c r="H1833" s="834">
        <v>3</v>
      </c>
      <c r="I1833" s="834">
        <v>2</v>
      </c>
      <c r="J1833" s="834"/>
      <c r="K1833" s="835">
        <v>0.66666666666666663</v>
      </c>
      <c r="L1833" s="835"/>
      <c r="M1833" s="834">
        <v>0</v>
      </c>
      <c r="N1833" s="834"/>
      <c r="O1833" s="836"/>
      <c r="P1833" s="820">
        <f>Tabla1[[#This Row],[Ejec Real Acumu]]-Tabla1[[#This Row],[Proyec Ejec Acumul]]</f>
        <v>-2</v>
      </c>
      <c r="Q1833" s="820">
        <f>Tabla1[[#This Row],[Ejec Real Mes]]-Tabla1[[#This Row],[Program Entreg Mes]]</f>
        <v>0</v>
      </c>
    </row>
    <row r="1834" spans="1:17">
      <c r="A1834" s="834">
        <v>12</v>
      </c>
      <c r="B1834" s="834" t="s">
        <v>2459</v>
      </c>
      <c r="C1834" s="834" t="s">
        <v>2460</v>
      </c>
      <c r="D1834" s="834" t="s">
        <v>764</v>
      </c>
      <c r="E1834" s="834" t="s">
        <v>2510</v>
      </c>
      <c r="F1834" s="834">
        <v>11</v>
      </c>
      <c r="G1834" s="834" t="s">
        <v>2453</v>
      </c>
      <c r="H1834" s="837">
        <v>0.30000000000000004</v>
      </c>
      <c r="I1834" s="834">
        <v>0.2</v>
      </c>
      <c r="J1834" s="834"/>
      <c r="K1834" s="835">
        <v>0.66666666666666663</v>
      </c>
      <c r="L1834" s="835"/>
      <c r="M1834" s="834">
        <v>0</v>
      </c>
      <c r="N1834" s="834"/>
      <c r="O1834" s="836"/>
      <c r="P1834" s="820">
        <f>Tabla1[[#This Row],[Ejec Real Acumu]]-Tabla1[[#This Row],[Proyec Ejec Acumul]]</f>
        <v>-0.2</v>
      </c>
      <c r="Q1834" s="820">
        <f>Tabla1[[#This Row],[Ejec Real Mes]]-Tabla1[[#This Row],[Program Entreg Mes]]</f>
        <v>0</v>
      </c>
    </row>
    <row r="1835" spans="1:17">
      <c r="A1835" s="834">
        <v>13</v>
      </c>
      <c r="B1835" s="834" t="s">
        <v>2459</v>
      </c>
      <c r="C1835" s="834" t="s">
        <v>2460</v>
      </c>
      <c r="D1835" s="834" t="s">
        <v>764</v>
      </c>
      <c r="E1835" s="834" t="s">
        <v>2511</v>
      </c>
      <c r="F1835" s="834">
        <v>11</v>
      </c>
      <c r="G1835" s="834" t="s">
        <v>2453</v>
      </c>
      <c r="H1835" s="834">
        <v>5</v>
      </c>
      <c r="I1835" s="834">
        <v>3</v>
      </c>
      <c r="J1835" s="834"/>
      <c r="K1835" s="835">
        <v>0.6</v>
      </c>
      <c r="L1835" s="835"/>
      <c r="M1835" s="834">
        <v>0</v>
      </c>
      <c r="N1835" s="834"/>
      <c r="O1835" s="836"/>
      <c r="P1835" s="820">
        <f>Tabla1[[#This Row],[Ejec Real Acumu]]-Tabla1[[#This Row],[Proyec Ejec Acumul]]</f>
        <v>-3</v>
      </c>
      <c r="Q1835" s="820">
        <f>Tabla1[[#This Row],[Ejec Real Mes]]-Tabla1[[#This Row],[Program Entreg Mes]]</f>
        <v>0</v>
      </c>
    </row>
    <row r="1836" spans="1:17">
      <c r="A1836" s="834">
        <v>14</v>
      </c>
      <c r="B1836" s="834" t="s">
        <v>2459</v>
      </c>
      <c r="C1836" s="834" t="s">
        <v>2460</v>
      </c>
      <c r="D1836" s="834" t="s">
        <v>76</v>
      </c>
      <c r="E1836" s="834" t="s">
        <v>2512</v>
      </c>
      <c r="F1836" s="834">
        <v>11</v>
      </c>
      <c r="G1836" s="834" t="s">
        <v>2453</v>
      </c>
      <c r="H1836" s="834">
        <v>3</v>
      </c>
      <c r="I1836" s="834">
        <v>3</v>
      </c>
      <c r="J1836" s="834"/>
      <c r="K1836" s="835">
        <v>1</v>
      </c>
      <c r="L1836" s="835"/>
      <c r="M1836" s="834">
        <v>1</v>
      </c>
      <c r="N1836" s="834"/>
      <c r="O1836" s="836"/>
      <c r="P1836" s="820">
        <f>Tabla1[[#This Row],[Ejec Real Acumu]]-Tabla1[[#This Row],[Proyec Ejec Acumul]]</f>
        <v>-3</v>
      </c>
      <c r="Q1836" s="820">
        <f>Tabla1[[#This Row],[Ejec Real Mes]]-Tabla1[[#This Row],[Program Entreg Mes]]</f>
        <v>-1</v>
      </c>
    </row>
    <row r="1837" spans="1:17">
      <c r="A1837" s="834">
        <v>15</v>
      </c>
      <c r="B1837" s="834" t="s">
        <v>2459</v>
      </c>
      <c r="C1837" s="834" t="s">
        <v>2460</v>
      </c>
      <c r="D1837" s="834" t="s">
        <v>93</v>
      </c>
      <c r="E1837" s="834" t="s">
        <v>2513</v>
      </c>
      <c r="F1837" s="834">
        <v>11</v>
      </c>
      <c r="G1837" s="834" t="s">
        <v>2453</v>
      </c>
      <c r="H1837" s="834">
        <v>1</v>
      </c>
      <c r="I1837" s="834">
        <v>0</v>
      </c>
      <c r="J1837" s="834"/>
      <c r="K1837" s="835">
        <v>0</v>
      </c>
      <c r="L1837" s="835"/>
      <c r="M1837" s="834">
        <v>0</v>
      </c>
      <c r="N1837" s="834"/>
      <c r="O1837" s="836"/>
      <c r="P1837" s="820">
        <f>Tabla1[[#This Row],[Ejec Real Acumu]]-Tabla1[[#This Row],[Proyec Ejec Acumul]]</f>
        <v>0</v>
      </c>
      <c r="Q1837" s="820">
        <f>Tabla1[[#This Row],[Ejec Real Mes]]-Tabla1[[#This Row],[Program Entreg Mes]]</f>
        <v>0</v>
      </c>
    </row>
    <row r="1838" spans="1:17">
      <c r="A1838" s="834">
        <v>16</v>
      </c>
      <c r="B1838" s="834" t="s">
        <v>2459</v>
      </c>
      <c r="C1838" s="834" t="s">
        <v>2460</v>
      </c>
      <c r="D1838" s="834" t="s">
        <v>93</v>
      </c>
      <c r="E1838" s="834" t="s">
        <v>2514</v>
      </c>
      <c r="F1838" s="834">
        <v>11</v>
      </c>
      <c r="G1838" s="834" t="s">
        <v>2453</v>
      </c>
      <c r="H1838" s="834">
        <v>1</v>
      </c>
      <c r="I1838" s="834">
        <v>0</v>
      </c>
      <c r="J1838" s="834"/>
      <c r="K1838" s="835">
        <v>0</v>
      </c>
      <c r="L1838" s="835"/>
      <c r="M1838" s="834">
        <v>0</v>
      </c>
      <c r="N1838" s="834"/>
      <c r="O1838" s="836"/>
      <c r="P1838" s="820">
        <f>Tabla1[[#This Row],[Ejec Real Acumu]]-Tabla1[[#This Row],[Proyec Ejec Acumul]]</f>
        <v>0</v>
      </c>
      <c r="Q1838" s="820">
        <f>Tabla1[[#This Row],[Ejec Real Mes]]-Tabla1[[#This Row],[Program Entreg Mes]]</f>
        <v>0</v>
      </c>
    </row>
    <row r="1839" spans="1:17">
      <c r="A1839" s="834">
        <v>17</v>
      </c>
      <c r="B1839" s="834" t="s">
        <v>2459</v>
      </c>
      <c r="C1839" s="834" t="s">
        <v>2460</v>
      </c>
      <c r="D1839" s="834" t="s">
        <v>93</v>
      </c>
      <c r="E1839" s="834" t="s">
        <v>2515</v>
      </c>
      <c r="F1839" s="834">
        <v>11</v>
      </c>
      <c r="G1839" s="834" t="s">
        <v>2453</v>
      </c>
      <c r="H1839" s="834">
        <v>1</v>
      </c>
      <c r="I1839" s="834">
        <v>0</v>
      </c>
      <c r="J1839" s="834"/>
      <c r="K1839" s="835">
        <v>0</v>
      </c>
      <c r="L1839" s="835"/>
      <c r="M1839" s="834">
        <v>0</v>
      </c>
      <c r="N1839" s="834"/>
      <c r="O1839" s="836"/>
      <c r="P1839" s="820">
        <f>Tabla1[[#This Row],[Ejec Real Acumu]]-Tabla1[[#This Row],[Proyec Ejec Acumul]]</f>
        <v>0</v>
      </c>
      <c r="Q1839" s="820">
        <f>Tabla1[[#This Row],[Ejec Real Mes]]-Tabla1[[#This Row],[Program Entreg Mes]]</f>
        <v>0</v>
      </c>
    </row>
    <row r="1840" spans="1:17">
      <c r="A1840" s="834">
        <v>18</v>
      </c>
      <c r="B1840" s="834" t="s">
        <v>2459</v>
      </c>
      <c r="C1840" s="834" t="s">
        <v>2460</v>
      </c>
      <c r="D1840" s="834" t="s">
        <v>2507</v>
      </c>
      <c r="E1840" s="834" t="s">
        <v>2516</v>
      </c>
      <c r="F1840" s="834">
        <v>11</v>
      </c>
      <c r="G1840" s="834" t="s">
        <v>2453</v>
      </c>
      <c r="H1840" s="834">
        <v>1</v>
      </c>
      <c r="I1840" s="834">
        <v>0</v>
      </c>
      <c r="J1840" s="834"/>
      <c r="K1840" s="835">
        <v>0</v>
      </c>
      <c r="L1840" s="835"/>
      <c r="M1840" s="834">
        <v>0</v>
      </c>
      <c r="N1840" s="834"/>
      <c r="O1840" s="836"/>
      <c r="P1840" s="820">
        <f>Tabla1[[#This Row],[Ejec Real Acumu]]-Tabla1[[#This Row],[Proyec Ejec Acumul]]</f>
        <v>0</v>
      </c>
      <c r="Q1840" s="820">
        <f>Tabla1[[#This Row],[Ejec Real Mes]]-Tabla1[[#This Row],[Program Entreg Mes]]</f>
        <v>0</v>
      </c>
    </row>
    <row r="1841" spans="1:17">
      <c r="A1841" s="834">
        <v>19</v>
      </c>
      <c r="B1841" s="834" t="s">
        <v>2459</v>
      </c>
      <c r="C1841" s="834" t="s">
        <v>2460</v>
      </c>
      <c r="D1841" s="834" t="s">
        <v>76</v>
      </c>
      <c r="E1841" s="834" t="s">
        <v>2517</v>
      </c>
      <c r="F1841" s="834">
        <v>11</v>
      </c>
      <c r="G1841" s="834" t="s">
        <v>2453</v>
      </c>
      <c r="H1841" s="834">
        <v>1</v>
      </c>
      <c r="I1841" s="834">
        <v>1</v>
      </c>
      <c r="J1841" s="834"/>
      <c r="K1841" s="835">
        <v>1</v>
      </c>
      <c r="L1841" s="835"/>
      <c r="M1841" s="834">
        <v>0</v>
      </c>
      <c r="N1841" s="834"/>
      <c r="O1841" s="836"/>
      <c r="P1841" s="820">
        <f>Tabla1[[#This Row],[Ejec Real Acumu]]-Tabla1[[#This Row],[Proyec Ejec Acumul]]</f>
        <v>-1</v>
      </c>
      <c r="Q1841" s="820">
        <f>Tabla1[[#This Row],[Ejec Real Mes]]-Tabla1[[#This Row],[Program Entreg Mes]]</f>
        <v>0</v>
      </c>
    </row>
    <row r="1842" spans="1:17">
      <c r="A1842" s="834">
        <v>20</v>
      </c>
      <c r="B1842" s="834" t="s">
        <v>2459</v>
      </c>
      <c r="C1842" s="834" t="s">
        <v>2460</v>
      </c>
      <c r="D1842" s="834" t="s">
        <v>76</v>
      </c>
      <c r="E1842" s="834" t="s">
        <v>2518</v>
      </c>
      <c r="F1842" s="834">
        <v>11</v>
      </c>
      <c r="G1842" s="834" t="s">
        <v>2453</v>
      </c>
      <c r="H1842" s="834">
        <v>1</v>
      </c>
      <c r="I1842" s="834">
        <v>1</v>
      </c>
      <c r="J1842" s="834"/>
      <c r="K1842" s="835">
        <v>1</v>
      </c>
      <c r="L1842" s="835"/>
      <c r="M1842" s="834">
        <v>0</v>
      </c>
      <c r="N1842" s="834"/>
      <c r="O1842" s="836"/>
      <c r="P1842" s="820">
        <f>Tabla1[[#This Row],[Ejec Real Acumu]]-Tabla1[[#This Row],[Proyec Ejec Acumul]]</f>
        <v>-1</v>
      </c>
      <c r="Q1842" s="820">
        <f>Tabla1[[#This Row],[Ejec Real Mes]]-Tabla1[[#This Row],[Program Entreg Mes]]</f>
        <v>0</v>
      </c>
    </row>
    <row r="1843" spans="1:17">
      <c r="A1843" s="834">
        <v>21</v>
      </c>
      <c r="B1843" s="834" t="s">
        <v>2459</v>
      </c>
      <c r="C1843" s="834" t="s">
        <v>2460</v>
      </c>
      <c r="D1843" s="834" t="s">
        <v>76</v>
      </c>
      <c r="E1843" s="834" t="s">
        <v>1077</v>
      </c>
      <c r="F1843" s="834">
        <v>11</v>
      </c>
      <c r="G1843" s="834" t="s">
        <v>2453</v>
      </c>
      <c r="H1843" s="834">
        <v>2</v>
      </c>
      <c r="I1843" s="834">
        <v>1</v>
      </c>
      <c r="J1843" s="834"/>
      <c r="K1843" s="835">
        <v>0.5</v>
      </c>
      <c r="L1843" s="835"/>
      <c r="M1843" s="834">
        <v>0</v>
      </c>
      <c r="N1843" s="834"/>
      <c r="O1843" s="836"/>
      <c r="P1843" s="820">
        <f>Tabla1[[#This Row],[Ejec Real Acumu]]-Tabla1[[#This Row],[Proyec Ejec Acumul]]</f>
        <v>-1</v>
      </c>
      <c r="Q1843" s="820">
        <f>Tabla1[[#This Row],[Ejec Real Mes]]-Tabla1[[#This Row],[Program Entreg Mes]]</f>
        <v>0</v>
      </c>
    </row>
    <row r="1844" spans="1:17">
      <c r="A1844" s="834">
        <v>22</v>
      </c>
      <c r="B1844" s="834" t="s">
        <v>2459</v>
      </c>
      <c r="C1844" s="834" t="s">
        <v>2460</v>
      </c>
      <c r="D1844" s="834" t="s">
        <v>76</v>
      </c>
      <c r="E1844" s="834" t="s">
        <v>2519</v>
      </c>
      <c r="F1844" s="834">
        <v>11</v>
      </c>
      <c r="G1844" s="834" t="s">
        <v>2453</v>
      </c>
      <c r="H1844" s="834">
        <v>1</v>
      </c>
      <c r="I1844" s="834">
        <v>1</v>
      </c>
      <c r="J1844" s="834"/>
      <c r="K1844" s="835">
        <v>1</v>
      </c>
      <c r="L1844" s="835"/>
      <c r="M1844" s="834">
        <v>0</v>
      </c>
      <c r="N1844" s="834"/>
      <c r="O1844" s="836"/>
      <c r="P1844" s="820">
        <f>Tabla1[[#This Row],[Ejec Real Acumu]]-Tabla1[[#This Row],[Proyec Ejec Acumul]]</f>
        <v>-1</v>
      </c>
      <c r="Q1844" s="820">
        <f>Tabla1[[#This Row],[Ejec Real Mes]]-Tabla1[[#This Row],[Program Entreg Mes]]</f>
        <v>0</v>
      </c>
    </row>
    <row r="1845" spans="1:17">
      <c r="A1845" s="834">
        <v>23</v>
      </c>
      <c r="B1845" s="834" t="s">
        <v>2459</v>
      </c>
      <c r="C1845" s="834" t="s">
        <v>2460</v>
      </c>
      <c r="D1845" s="834" t="s">
        <v>688</v>
      </c>
      <c r="E1845" s="834" t="s">
        <v>2520</v>
      </c>
      <c r="F1845" s="834">
        <v>11</v>
      </c>
      <c r="G1845" s="834" t="s">
        <v>2453</v>
      </c>
      <c r="H1845" s="834">
        <v>4</v>
      </c>
      <c r="I1845" s="834">
        <v>0</v>
      </c>
      <c r="J1845" s="834"/>
      <c r="K1845" s="835">
        <v>0</v>
      </c>
      <c r="L1845" s="835"/>
      <c r="M1845" s="834">
        <v>0</v>
      </c>
      <c r="N1845" s="834"/>
      <c r="O1845" s="836"/>
      <c r="P1845" s="820">
        <f>Tabla1[[#This Row],[Ejec Real Acumu]]-Tabla1[[#This Row],[Proyec Ejec Acumul]]</f>
        <v>0</v>
      </c>
      <c r="Q1845" s="820">
        <f>Tabla1[[#This Row],[Ejec Real Mes]]-Tabla1[[#This Row],[Program Entreg Mes]]</f>
        <v>0</v>
      </c>
    </row>
    <row r="1846" spans="1:17">
      <c r="A1846" s="834">
        <v>24</v>
      </c>
      <c r="B1846" s="834" t="s">
        <v>2459</v>
      </c>
      <c r="C1846" s="834" t="s">
        <v>2460</v>
      </c>
      <c r="D1846" s="834" t="s">
        <v>76</v>
      </c>
      <c r="E1846" s="834" t="s">
        <v>2521</v>
      </c>
      <c r="F1846" s="834">
        <v>11</v>
      </c>
      <c r="G1846" s="834" t="s">
        <v>2453</v>
      </c>
      <c r="H1846" s="834">
        <v>10</v>
      </c>
      <c r="I1846" s="834">
        <v>5</v>
      </c>
      <c r="J1846" s="834"/>
      <c r="K1846" s="835">
        <v>0.5</v>
      </c>
      <c r="L1846" s="835"/>
      <c r="M1846" s="834">
        <v>0</v>
      </c>
      <c r="N1846" s="834"/>
      <c r="O1846" s="836"/>
      <c r="P1846" s="820">
        <f>Tabla1[[#This Row],[Ejec Real Acumu]]-Tabla1[[#This Row],[Proyec Ejec Acumul]]</f>
        <v>-5</v>
      </c>
      <c r="Q1846" s="820">
        <f>Tabla1[[#This Row],[Ejec Real Mes]]-Tabla1[[#This Row],[Program Entreg Mes]]</f>
        <v>0</v>
      </c>
    </row>
    <row r="1847" spans="1:17">
      <c r="A1847" s="834">
        <v>25</v>
      </c>
      <c r="B1847" s="834" t="s">
        <v>2459</v>
      </c>
      <c r="C1847" s="834" t="s">
        <v>2460</v>
      </c>
      <c r="D1847" s="834" t="s">
        <v>76</v>
      </c>
      <c r="E1847" s="834" t="s">
        <v>2522</v>
      </c>
      <c r="F1847" s="834">
        <v>11</v>
      </c>
      <c r="G1847" s="834" t="s">
        <v>2453</v>
      </c>
      <c r="H1847" s="834">
        <v>4</v>
      </c>
      <c r="I1847" s="834">
        <v>3</v>
      </c>
      <c r="J1847" s="834"/>
      <c r="K1847" s="835">
        <v>0.75</v>
      </c>
      <c r="L1847" s="835"/>
      <c r="M1847" s="834">
        <v>0</v>
      </c>
      <c r="N1847" s="834"/>
      <c r="O1847" s="836"/>
      <c r="P1847" s="820">
        <f>Tabla1[[#This Row],[Ejec Real Acumu]]-Tabla1[[#This Row],[Proyec Ejec Acumul]]</f>
        <v>-3</v>
      </c>
      <c r="Q1847" s="820">
        <f>Tabla1[[#This Row],[Ejec Real Mes]]-Tabla1[[#This Row],[Program Entreg Mes]]</f>
        <v>0</v>
      </c>
    </row>
    <row r="1848" spans="1:17">
      <c r="A1848" s="834">
        <v>26</v>
      </c>
      <c r="B1848" s="834" t="s">
        <v>2459</v>
      </c>
      <c r="C1848" s="834" t="s">
        <v>2460</v>
      </c>
      <c r="D1848" s="834" t="s">
        <v>76</v>
      </c>
      <c r="E1848" s="834" t="s">
        <v>2523</v>
      </c>
      <c r="F1848" s="834">
        <v>11</v>
      </c>
      <c r="G1848" s="834" t="s">
        <v>2453</v>
      </c>
      <c r="H1848" s="834">
        <v>4</v>
      </c>
      <c r="I1848" s="834">
        <v>3</v>
      </c>
      <c r="J1848" s="834"/>
      <c r="K1848" s="835">
        <v>0.75</v>
      </c>
      <c r="L1848" s="835"/>
      <c r="M1848" s="834">
        <v>0</v>
      </c>
      <c r="N1848" s="834"/>
      <c r="O1848" s="836"/>
      <c r="P1848" s="820">
        <f>Tabla1[[#This Row],[Ejec Real Acumu]]-Tabla1[[#This Row],[Proyec Ejec Acumul]]</f>
        <v>-3</v>
      </c>
      <c r="Q1848" s="820">
        <f>Tabla1[[#This Row],[Ejec Real Mes]]-Tabla1[[#This Row],[Program Entreg Mes]]</f>
        <v>0</v>
      </c>
    </row>
    <row r="1849" spans="1:17">
      <c r="A1849" s="834">
        <v>27</v>
      </c>
      <c r="B1849" s="834" t="s">
        <v>2459</v>
      </c>
      <c r="C1849" s="834" t="s">
        <v>2460</v>
      </c>
      <c r="D1849" s="834" t="s">
        <v>76</v>
      </c>
      <c r="E1849" s="834" t="s">
        <v>2524</v>
      </c>
      <c r="F1849" s="834">
        <v>11</v>
      </c>
      <c r="G1849" s="834" t="s">
        <v>2453</v>
      </c>
      <c r="H1849" s="834">
        <v>3</v>
      </c>
      <c r="I1849" s="834">
        <v>2</v>
      </c>
      <c r="J1849" s="834"/>
      <c r="K1849" s="835">
        <v>0.66666666666666663</v>
      </c>
      <c r="L1849" s="835"/>
      <c r="M1849" s="834">
        <v>0</v>
      </c>
      <c r="N1849" s="834"/>
      <c r="O1849" s="836"/>
      <c r="P1849" s="820">
        <f>Tabla1[[#This Row],[Ejec Real Acumu]]-Tabla1[[#This Row],[Proyec Ejec Acumul]]</f>
        <v>-2</v>
      </c>
      <c r="Q1849" s="820">
        <f>Tabla1[[#This Row],[Ejec Real Mes]]-Tabla1[[#This Row],[Program Entreg Mes]]</f>
        <v>0</v>
      </c>
    </row>
    <row r="1850" spans="1:17">
      <c r="A1850" s="834">
        <v>28</v>
      </c>
      <c r="B1850" s="834" t="s">
        <v>2459</v>
      </c>
      <c r="C1850" s="834" t="s">
        <v>2460</v>
      </c>
      <c r="D1850" s="834" t="s">
        <v>76</v>
      </c>
      <c r="E1850" s="834" t="s">
        <v>2525</v>
      </c>
      <c r="F1850" s="834">
        <v>11</v>
      </c>
      <c r="G1850" s="834" t="s">
        <v>2453</v>
      </c>
      <c r="H1850" s="837">
        <v>1</v>
      </c>
      <c r="I1850" s="834">
        <v>0.75</v>
      </c>
      <c r="J1850" s="834"/>
      <c r="K1850" s="835">
        <v>0.75</v>
      </c>
      <c r="L1850" s="835"/>
      <c r="M1850" s="834">
        <v>0</v>
      </c>
      <c r="N1850" s="834"/>
      <c r="O1850" s="836"/>
      <c r="P1850" s="820">
        <f>Tabla1[[#This Row],[Ejec Real Acumu]]-Tabla1[[#This Row],[Proyec Ejec Acumul]]</f>
        <v>-0.75</v>
      </c>
      <c r="Q1850" s="820">
        <f>Tabla1[[#This Row],[Ejec Real Mes]]-Tabla1[[#This Row],[Program Entreg Mes]]</f>
        <v>0</v>
      </c>
    </row>
    <row r="1851" spans="1:17">
      <c r="A1851" s="834">
        <v>29</v>
      </c>
      <c r="B1851" s="834" t="s">
        <v>2459</v>
      </c>
      <c r="C1851" s="834" t="s">
        <v>2460</v>
      </c>
      <c r="D1851" s="834" t="s">
        <v>764</v>
      </c>
      <c r="E1851" s="834" t="s">
        <v>2526</v>
      </c>
      <c r="F1851" s="834">
        <v>11</v>
      </c>
      <c r="G1851" s="834" t="s">
        <v>2453</v>
      </c>
      <c r="H1851" s="834">
        <v>1</v>
      </c>
      <c r="I1851" s="834">
        <v>0</v>
      </c>
      <c r="J1851" s="834"/>
      <c r="K1851" s="835">
        <v>0</v>
      </c>
      <c r="L1851" s="835"/>
      <c r="M1851" s="834">
        <v>0</v>
      </c>
      <c r="N1851" s="834"/>
      <c r="O1851" s="836"/>
      <c r="P1851" s="820">
        <f>Tabla1[[#This Row],[Ejec Real Acumu]]-Tabla1[[#This Row],[Proyec Ejec Acumul]]</f>
        <v>0</v>
      </c>
      <c r="Q1851" s="820">
        <f>Tabla1[[#This Row],[Ejec Real Mes]]-Tabla1[[#This Row],[Program Entreg Mes]]</f>
        <v>0</v>
      </c>
    </row>
    <row r="1852" spans="1:17">
      <c r="A1852" s="834">
        <v>30</v>
      </c>
      <c r="B1852" s="834" t="s">
        <v>2459</v>
      </c>
      <c r="C1852" s="834" t="s">
        <v>2460</v>
      </c>
      <c r="D1852" s="834" t="s">
        <v>93</v>
      </c>
      <c r="E1852" s="834" t="s">
        <v>2527</v>
      </c>
      <c r="F1852" s="834">
        <v>11</v>
      </c>
      <c r="G1852" s="834" t="s">
        <v>2453</v>
      </c>
      <c r="H1852" s="834">
        <v>1</v>
      </c>
      <c r="I1852" s="834">
        <v>1</v>
      </c>
      <c r="J1852" s="834"/>
      <c r="K1852" s="835">
        <v>1</v>
      </c>
      <c r="L1852" s="835"/>
      <c r="M1852" s="834">
        <v>0</v>
      </c>
      <c r="N1852" s="834"/>
      <c r="O1852" s="836"/>
      <c r="P1852" s="820">
        <f>Tabla1[[#This Row],[Ejec Real Acumu]]-Tabla1[[#This Row],[Proyec Ejec Acumul]]</f>
        <v>-1</v>
      </c>
      <c r="Q1852" s="820">
        <f>Tabla1[[#This Row],[Ejec Real Mes]]-Tabla1[[#This Row],[Program Entreg Mes]]</f>
        <v>0</v>
      </c>
    </row>
    <row r="1853" spans="1:17">
      <c r="A1853" s="834">
        <v>31</v>
      </c>
      <c r="B1853" s="834" t="s">
        <v>2459</v>
      </c>
      <c r="C1853" s="834" t="s">
        <v>2460</v>
      </c>
      <c r="D1853" s="834" t="s">
        <v>764</v>
      </c>
      <c r="E1853" s="834" t="s">
        <v>2528</v>
      </c>
      <c r="F1853" s="834">
        <v>11</v>
      </c>
      <c r="G1853" s="834" t="s">
        <v>2453</v>
      </c>
      <c r="H1853" s="834">
        <v>1</v>
      </c>
      <c r="I1853" s="834">
        <v>0</v>
      </c>
      <c r="J1853" s="834"/>
      <c r="K1853" s="835">
        <v>0</v>
      </c>
      <c r="L1853" s="835"/>
      <c r="M1853" s="834">
        <v>0</v>
      </c>
      <c r="N1853" s="834"/>
      <c r="O1853" s="836"/>
      <c r="P1853" s="820">
        <f>Tabla1[[#This Row],[Ejec Real Acumu]]-Tabla1[[#This Row],[Proyec Ejec Acumul]]</f>
        <v>0</v>
      </c>
      <c r="Q1853" s="820">
        <f>Tabla1[[#This Row],[Ejec Real Mes]]-Tabla1[[#This Row],[Program Entreg Mes]]</f>
        <v>0</v>
      </c>
    </row>
    <row r="1854" spans="1:17">
      <c r="A1854" s="834">
        <v>32</v>
      </c>
      <c r="B1854" s="834" t="s">
        <v>2459</v>
      </c>
      <c r="C1854" s="834" t="s">
        <v>2460</v>
      </c>
      <c r="D1854" s="834" t="s">
        <v>76</v>
      </c>
      <c r="E1854" s="834" t="s">
        <v>2529</v>
      </c>
      <c r="F1854" s="834">
        <v>11</v>
      </c>
      <c r="G1854" s="834" t="s">
        <v>2453</v>
      </c>
      <c r="H1854" s="834">
        <v>1</v>
      </c>
      <c r="I1854" s="834">
        <v>1</v>
      </c>
      <c r="J1854" s="834"/>
      <c r="K1854" s="835">
        <v>1</v>
      </c>
      <c r="L1854" s="835"/>
      <c r="M1854" s="834">
        <v>0</v>
      </c>
      <c r="N1854" s="834"/>
      <c r="O1854" s="836"/>
      <c r="P1854" s="820">
        <f>Tabla1[[#This Row],[Ejec Real Acumu]]-Tabla1[[#This Row],[Proyec Ejec Acumul]]</f>
        <v>-1</v>
      </c>
      <c r="Q1854" s="820">
        <f>Tabla1[[#This Row],[Ejec Real Mes]]-Tabla1[[#This Row],[Program Entreg Mes]]</f>
        <v>0</v>
      </c>
    </row>
    <row r="1855" spans="1:17">
      <c r="A1855" s="834">
        <v>33</v>
      </c>
      <c r="B1855" s="834" t="s">
        <v>2459</v>
      </c>
      <c r="C1855" s="834" t="s">
        <v>2460</v>
      </c>
      <c r="D1855" s="834" t="s">
        <v>76</v>
      </c>
      <c r="E1855" s="834" t="s">
        <v>2530</v>
      </c>
      <c r="F1855" s="834">
        <v>11</v>
      </c>
      <c r="G1855" s="834" t="s">
        <v>2453</v>
      </c>
      <c r="H1855" s="834">
        <v>4</v>
      </c>
      <c r="I1855" s="834">
        <v>3</v>
      </c>
      <c r="J1855" s="834"/>
      <c r="K1855" s="835">
        <v>0.75</v>
      </c>
      <c r="L1855" s="835"/>
      <c r="M1855" s="834">
        <v>0</v>
      </c>
      <c r="N1855" s="834"/>
      <c r="O1855" s="836"/>
      <c r="P1855" s="820">
        <f>Tabla1[[#This Row],[Ejec Real Acumu]]-Tabla1[[#This Row],[Proyec Ejec Acumul]]</f>
        <v>-3</v>
      </c>
      <c r="Q1855" s="820">
        <f>Tabla1[[#This Row],[Ejec Real Mes]]-Tabla1[[#This Row],[Program Entreg Mes]]</f>
        <v>0</v>
      </c>
    </row>
    <row r="1856" spans="1:17">
      <c r="A1856" s="834">
        <v>34</v>
      </c>
      <c r="B1856" s="834" t="s">
        <v>2459</v>
      </c>
      <c r="C1856" s="834" t="s">
        <v>2460</v>
      </c>
      <c r="D1856" s="834" t="s">
        <v>764</v>
      </c>
      <c r="E1856" s="834" t="s">
        <v>2531</v>
      </c>
      <c r="F1856" s="834">
        <v>11</v>
      </c>
      <c r="G1856" s="834" t="s">
        <v>2453</v>
      </c>
      <c r="H1856" s="834">
        <v>1</v>
      </c>
      <c r="I1856" s="834">
        <v>0</v>
      </c>
      <c r="J1856" s="834"/>
      <c r="K1856" s="835">
        <v>0</v>
      </c>
      <c r="L1856" s="835"/>
      <c r="M1856" s="834">
        <v>0</v>
      </c>
      <c r="N1856" s="834"/>
      <c r="O1856" s="836"/>
      <c r="P1856" s="820">
        <f>Tabla1[[#This Row],[Ejec Real Acumu]]-Tabla1[[#This Row],[Proyec Ejec Acumul]]</f>
        <v>0</v>
      </c>
      <c r="Q1856" s="820">
        <f>Tabla1[[#This Row],[Ejec Real Mes]]-Tabla1[[#This Row],[Program Entreg Mes]]</f>
        <v>0</v>
      </c>
    </row>
    <row r="1857" spans="1:17">
      <c r="A1857" s="834">
        <v>35</v>
      </c>
      <c r="B1857" s="834" t="s">
        <v>2459</v>
      </c>
      <c r="C1857" s="834" t="s">
        <v>2460</v>
      </c>
      <c r="D1857" s="834" t="s">
        <v>2532</v>
      </c>
      <c r="E1857" s="834" t="s">
        <v>2533</v>
      </c>
      <c r="F1857" s="834">
        <v>11</v>
      </c>
      <c r="G1857" s="834" t="s">
        <v>2453</v>
      </c>
      <c r="H1857" s="834">
        <v>1</v>
      </c>
      <c r="I1857" s="834">
        <v>1</v>
      </c>
      <c r="J1857" s="834"/>
      <c r="K1857" s="835">
        <v>1</v>
      </c>
      <c r="L1857" s="835"/>
      <c r="M1857" s="834">
        <v>0</v>
      </c>
      <c r="N1857" s="834"/>
      <c r="O1857" s="836"/>
      <c r="P1857" s="820">
        <f>Tabla1[[#This Row],[Ejec Real Acumu]]-Tabla1[[#This Row],[Proyec Ejec Acumul]]</f>
        <v>-1</v>
      </c>
      <c r="Q1857" s="820">
        <f>Tabla1[[#This Row],[Ejec Real Mes]]-Tabla1[[#This Row],[Program Entreg Mes]]</f>
        <v>0</v>
      </c>
    </row>
    <row r="1858" spans="1:17">
      <c r="A1858" s="834">
        <v>36</v>
      </c>
      <c r="B1858" s="834" t="s">
        <v>2459</v>
      </c>
      <c r="C1858" s="834" t="s">
        <v>2460</v>
      </c>
      <c r="D1858" s="834" t="s">
        <v>76</v>
      </c>
      <c r="E1858" s="834" t="s">
        <v>2534</v>
      </c>
      <c r="F1858" s="834">
        <v>11</v>
      </c>
      <c r="G1858" s="834" t="s">
        <v>2453</v>
      </c>
      <c r="H1858" s="834">
        <v>4</v>
      </c>
      <c r="I1858" s="834">
        <v>3</v>
      </c>
      <c r="J1858" s="834"/>
      <c r="K1858" s="835">
        <v>0.75</v>
      </c>
      <c r="L1858" s="835"/>
      <c r="M1858" s="834">
        <v>0</v>
      </c>
      <c r="N1858" s="834"/>
      <c r="O1858" s="836"/>
      <c r="P1858" s="820">
        <f>Tabla1[[#This Row],[Ejec Real Acumu]]-Tabla1[[#This Row],[Proyec Ejec Acumul]]</f>
        <v>-3</v>
      </c>
      <c r="Q1858" s="820">
        <f>Tabla1[[#This Row],[Ejec Real Mes]]-Tabla1[[#This Row],[Program Entreg Mes]]</f>
        <v>0</v>
      </c>
    </row>
    <row r="1859" spans="1:17">
      <c r="A1859" s="834">
        <v>37</v>
      </c>
      <c r="B1859" s="834" t="s">
        <v>2459</v>
      </c>
      <c r="C1859" s="834" t="s">
        <v>2460</v>
      </c>
      <c r="D1859" s="834" t="s">
        <v>764</v>
      </c>
      <c r="E1859" s="834" t="s">
        <v>2535</v>
      </c>
      <c r="F1859" s="834">
        <v>11</v>
      </c>
      <c r="G1859" s="834" t="s">
        <v>2453</v>
      </c>
      <c r="H1859" s="834">
        <v>1</v>
      </c>
      <c r="I1859" s="834">
        <v>1</v>
      </c>
      <c r="J1859" s="834"/>
      <c r="K1859" s="835">
        <v>1</v>
      </c>
      <c r="L1859" s="835"/>
      <c r="M1859" s="834">
        <v>0</v>
      </c>
      <c r="N1859" s="834"/>
      <c r="O1859" s="836"/>
      <c r="P1859" s="820">
        <f>Tabla1[[#This Row],[Ejec Real Acumu]]-Tabla1[[#This Row],[Proyec Ejec Acumul]]</f>
        <v>-1</v>
      </c>
      <c r="Q1859" s="820">
        <f>Tabla1[[#This Row],[Ejec Real Mes]]-Tabla1[[#This Row],[Program Entreg Mes]]</f>
        <v>0</v>
      </c>
    </row>
    <row r="1860" spans="1:17">
      <c r="A1860" s="834">
        <v>38</v>
      </c>
      <c r="B1860" s="834" t="s">
        <v>2459</v>
      </c>
      <c r="C1860" s="834" t="s">
        <v>2460</v>
      </c>
      <c r="D1860" s="834" t="s">
        <v>76</v>
      </c>
      <c r="E1860" s="834" t="s">
        <v>2536</v>
      </c>
      <c r="F1860" s="834">
        <v>11</v>
      </c>
      <c r="G1860" s="834" t="s">
        <v>2453</v>
      </c>
      <c r="H1860" s="834">
        <v>1</v>
      </c>
      <c r="I1860" s="834">
        <v>1</v>
      </c>
      <c r="J1860" s="834"/>
      <c r="K1860" s="835">
        <v>1</v>
      </c>
      <c r="L1860" s="835"/>
      <c r="M1860" s="834">
        <v>0</v>
      </c>
      <c r="N1860" s="834"/>
      <c r="O1860" s="836"/>
      <c r="P1860" s="820">
        <f>Tabla1[[#This Row],[Ejec Real Acumu]]-Tabla1[[#This Row],[Proyec Ejec Acumul]]</f>
        <v>-1</v>
      </c>
      <c r="Q1860" s="820">
        <f>Tabla1[[#This Row],[Ejec Real Mes]]-Tabla1[[#This Row],[Program Entreg Mes]]</f>
        <v>0</v>
      </c>
    </row>
    <row r="1861" spans="1:17">
      <c r="A1861" s="834">
        <v>1</v>
      </c>
      <c r="B1861" s="834" t="s">
        <v>2459</v>
      </c>
      <c r="C1861" s="834" t="s">
        <v>2460</v>
      </c>
      <c r="D1861" s="834" t="s">
        <v>93</v>
      </c>
      <c r="E1861" s="834" t="s">
        <v>2498</v>
      </c>
      <c r="F1861" s="834">
        <v>12</v>
      </c>
      <c r="G1861" s="834" t="s">
        <v>2454</v>
      </c>
      <c r="H1861" s="834">
        <v>1</v>
      </c>
      <c r="I1861" s="834">
        <v>1</v>
      </c>
      <c r="J1861" s="834"/>
      <c r="K1861" s="835">
        <v>1</v>
      </c>
      <c r="L1861" s="835"/>
      <c r="M1861" s="834">
        <v>1</v>
      </c>
      <c r="N1861" s="834"/>
      <c r="O1861" s="836"/>
      <c r="P1861" s="820">
        <f>Tabla1[[#This Row],[Ejec Real Acumu]]-Tabla1[[#This Row],[Proyec Ejec Acumul]]</f>
        <v>-1</v>
      </c>
      <c r="Q1861" s="820">
        <f>Tabla1[[#This Row],[Ejec Real Mes]]-Tabla1[[#This Row],[Program Entreg Mes]]</f>
        <v>-1</v>
      </c>
    </row>
    <row r="1862" spans="1:17">
      <c r="A1862" s="834">
        <v>2</v>
      </c>
      <c r="B1862" s="834" t="s">
        <v>2459</v>
      </c>
      <c r="C1862" s="834" t="s">
        <v>2460</v>
      </c>
      <c r="D1862" s="834" t="s">
        <v>63</v>
      </c>
      <c r="E1862" s="834" t="s">
        <v>2499</v>
      </c>
      <c r="F1862" s="834">
        <v>12</v>
      </c>
      <c r="G1862" s="834" t="s">
        <v>2454</v>
      </c>
      <c r="H1862" s="834">
        <v>1</v>
      </c>
      <c r="I1862" s="834">
        <v>1</v>
      </c>
      <c r="J1862" s="834"/>
      <c r="K1862" s="835">
        <v>1</v>
      </c>
      <c r="L1862" s="835"/>
      <c r="M1862" s="834">
        <v>1</v>
      </c>
      <c r="N1862" s="834"/>
      <c r="O1862" s="836"/>
      <c r="P1862" s="820">
        <f>Tabla1[[#This Row],[Ejec Real Acumu]]-Tabla1[[#This Row],[Proyec Ejec Acumul]]</f>
        <v>-1</v>
      </c>
      <c r="Q1862" s="820">
        <f>Tabla1[[#This Row],[Ejec Real Mes]]-Tabla1[[#This Row],[Program Entreg Mes]]</f>
        <v>-1</v>
      </c>
    </row>
    <row r="1863" spans="1:17">
      <c r="A1863" s="834">
        <v>3</v>
      </c>
      <c r="B1863" s="834" t="s">
        <v>2459</v>
      </c>
      <c r="C1863" s="834" t="s">
        <v>2460</v>
      </c>
      <c r="D1863" s="834" t="s">
        <v>93</v>
      </c>
      <c r="E1863" s="834" t="s">
        <v>2500</v>
      </c>
      <c r="F1863" s="834">
        <v>12</v>
      </c>
      <c r="G1863" s="834" t="s">
        <v>2454</v>
      </c>
      <c r="H1863" s="834">
        <v>1</v>
      </c>
      <c r="I1863" s="834">
        <v>1</v>
      </c>
      <c r="J1863" s="834"/>
      <c r="K1863" s="835">
        <v>1</v>
      </c>
      <c r="L1863" s="835"/>
      <c r="M1863" s="834">
        <v>1</v>
      </c>
      <c r="N1863" s="834"/>
      <c r="O1863" s="836"/>
      <c r="P1863" s="820">
        <f>Tabla1[[#This Row],[Ejec Real Acumu]]-Tabla1[[#This Row],[Proyec Ejec Acumul]]</f>
        <v>-1</v>
      </c>
      <c r="Q1863" s="820">
        <f>Tabla1[[#This Row],[Ejec Real Mes]]-Tabla1[[#This Row],[Program Entreg Mes]]</f>
        <v>-1</v>
      </c>
    </row>
    <row r="1864" spans="1:17">
      <c r="A1864" s="834">
        <v>4</v>
      </c>
      <c r="B1864" s="834" t="s">
        <v>2459</v>
      </c>
      <c r="C1864" s="834" t="s">
        <v>2460</v>
      </c>
      <c r="D1864" s="834" t="s">
        <v>93</v>
      </c>
      <c r="E1864" s="834" t="s">
        <v>2501</v>
      </c>
      <c r="F1864" s="834">
        <v>12</v>
      </c>
      <c r="G1864" s="834" t="s">
        <v>2454</v>
      </c>
      <c r="H1864" s="834">
        <v>1</v>
      </c>
      <c r="I1864" s="834">
        <v>1</v>
      </c>
      <c r="J1864" s="834"/>
      <c r="K1864" s="835">
        <v>1</v>
      </c>
      <c r="L1864" s="835"/>
      <c r="M1864" s="834">
        <v>0</v>
      </c>
      <c r="N1864" s="834"/>
      <c r="O1864" s="836"/>
      <c r="P1864" s="820">
        <f>Tabla1[[#This Row],[Ejec Real Acumu]]-Tabla1[[#This Row],[Proyec Ejec Acumul]]</f>
        <v>-1</v>
      </c>
      <c r="Q1864" s="820">
        <f>Tabla1[[#This Row],[Ejec Real Mes]]-Tabla1[[#This Row],[Program Entreg Mes]]</f>
        <v>0</v>
      </c>
    </row>
    <row r="1865" spans="1:17">
      <c r="A1865" s="834">
        <v>5</v>
      </c>
      <c r="B1865" s="834" t="s">
        <v>2459</v>
      </c>
      <c r="C1865" s="834" t="s">
        <v>2460</v>
      </c>
      <c r="D1865" s="834" t="s">
        <v>93</v>
      </c>
      <c r="E1865" s="834" t="s">
        <v>2502</v>
      </c>
      <c r="F1865" s="834">
        <v>12</v>
      </c>
      <c r="G1865" s="834" t="s">
        <v>2454</v>
      </c>
      <c r="H1865" s="834">
        <v>1</v>
      </c>
      <c r="I1865" s="834">
        <v>1</v>
      </c>
      <c r="J1865" s="834"/>
      <c r="K1865" s="835">
        <v>1</v>
      </c>
      <c r="L1865" s="835"/>
      <c r="M1865" s="834">
        <v>0</v>
      </c>
      <c r="N1865" s="834"/>
      <c r="O1865" s="836"/>
      <c r="P1865" s="820">
        <f>Tabla1[[#This Row],[Ejec Real Acumu]]-Tabla1[[#This Row],[Proyec Ejec Acumul]]</f>
        <v>-1</v>
      </c>
      <c r="Q1865" s="820">
        <f>Tabla1[[#This Row],[Ejec Real Mes]]-Tabla1[[#This Row],[Program Entreg Mes]]</f>
        <v>0</v>
      </c>
    </row>
    <row r="1866" spans="1:17">
      <c r="A1866" s="834">
        <v>6</v>
      </c>
      <c r="B1866" s="834" t="s">
        <v>2459</v>
      </c>
      <c r="C1866" s="834" t="s">
        <v>2460</v>
      </c>
      <c r="D1866" s="834" t="s">
        <v>93</v>
      </c>
      <c r="E1866" s="834" t="s">
        <v>2503</v>
      </c>
      <c r="F1866" s="834">
        <v>12</v>
      </c>
      <c r="G1866" s="834" t="s">
        <v>2454</v>
      </c>
      <c r="H1866" s="834">
        <v>1</v>
      </c>
      <c r="I1866" s="834">
        <v>1</v>
      </c>
      <c r="J1866" s="834"/>
      <c r="K1866" s="835">
        <v>1</v>
      </c>
      <c r="L1866" s="835"/>
      <c r="M1866" s="834">
        <v>0</v>
      </c>
      <c r="N1866" s="834"/>
      <c r="O1866" s="836"/>
      <c r="P1866" s="820">
        <f>Tabla1[[#This Row],[Ejec Real Acumu]]-Tabla1[[#This Row],[Proyec Ejec Acumul]]</f>
        <v>-1</v>
      </c>
      <c r="Q1866" s="820">
        <f>Tabla1[[#This Row],[Ejec Real Mes]]-Tabla1[[#This Row],[Program Entreg Mes]]</f>
        <v>0</v>
      </c>
    </row>
    <row r="1867" spans="1:17">
      <c r="A1867" s="834">
        <v>7</v>
      </c>
      <c r="B1867" s="834" t="s">
        <v>2459</v>
      </c>
      <c r="C1867" s="834" t="s">
        <v>2460</v>
      </c>
      <c r="D1867" s="834" t="s">
        <v>93</v>
      </c>
      <c r="E1867" s="834" t="s">
        <v>2504</v>
      </c>
      <c r="F1867" s="834">
        <v>12</v>
      </c>
      <c r="G1867" s="834" t="s">
        <v>2454</v>
      </c>
      <c r="H1867" s="834">
        <v>1</v>
      </c>
      <c r="I1867" s="834">
        <v>1</v>
      </c>
      <c r="J1867" s="834"/>
      <c r="K1867" s="835">
        <v>1</v>
      </c>
      <c r="L1867" s="835"/>
      <c r="M1867" s="834">
        <v>0</v>
      </c>
      <c r="N1867" s="834"/>
      <c r="O1867" s="836"/>
      <c r="P1867" s="820">
        <f>Tabla1[[#This Row],[Ejec Real Acumu]]-Tabla1[[#This Row],[Proyec Ejec Acumul]]</f>
        <v>-1</v>
      </c>
      <c r="Q1867" s="820">
        <f>Tabla1[[#This Row],[Ejec Real Mes]]-Tabla1[[#This Row],[Program Entreg Mes]]</f>
        <v>0</v>
      </c>
    </row>
    <row r="1868" spans="1:17">
      <c r="A1868" s="834">
        <v>8</v>
      </c>
      <c r="B1868" s="834" t="s">
        <v>2459</v>
      </c>
      <c r="C1868" s="834" t="s">
        <v>2460</v>
      </c>
      <c r="D1868" s="834" t="s">
        <v>93</v>
      </c>
      <c r="E1868" s="834" t="s">
        <v>2505</v>
      </c>
      <c r="F1868" s="834">
        <v>12</v>
      </c>
      <c r="G1868" s="834" t="s">
        <v>2454</v>
      </c>
      <c r="H1868" s="834">
        <v>2</v>
      </c>
      <c r="I1868" s="834">
        <v>2</v>
      </c>
      <c r="J1868" s="834"/>
      <c r="K1868" s="835">
        <v>1</v>
      </c>
      <c r="L1868" s="835"/>
      <c r="M1868" s="834">
        <v>1</v>
      </c>
      <c r="N1868" s="834"/>
      <c r="O1868" s="836"/>
      <c r="P1868" s="820">
        <f>Tabla1[[#This Row],[Ejec Real Acumu]]-Tabla1[[#This Row],[Proyec Ejec Acumul]]</f>
        <v>-2</v>
      </c>
      <c r="Q1868" s="820">
        <f>Tabla1[[#This Row],[Ejec Real Mes]]-Tabla1[[#This Row],[Program Entreg Mes]]</f>
        <v>-1</v>
      </c>
    </row>
    <row r="1869" spans="1:17">
      <c r="A1869" s="834">
        <v>9</v>
      </c>
      <c r="B1869" s="834" t="s">
        <v>2459</v>
      </c>
      <c r="C1869" s="834" t="s">
        <v>2460</v>
      </c>
      <c r="D1869" s="834" t="s">
        <v>93</v>
      </c>
      <c r="E1869" s="834" t="s">
        <v>2506</v>
      </c>
      <c r="F1869" s="834">
        <v>12</v>
      </c>
      <c r="G1869" s="834" t="s">
        <v>2454</v>
      </c>
      <c r="H1869" s="834">
        <v>3</v>
      </c>
      <c r="I1869" s="834">
        <v>3</v>
      </c>
      <c r="J1869" s="834"/>
      <c r="K1869" s="835">
        <v>1</v>
      </c>
      <c r="L1869" s="835"/>
      <c r="M1869" s="834">
        <v>1</v>
      </c>
      <c r="N1869" s="834"/>
      <c r="O1869" s="836"/>
      <c r="P1869" s="820">
        <f>Tabla1[[#This Row],[Ejec Real Acumu]]-Tabla1[[#This Row],[Proyec Ejec Acumul]]</f>
        <v>-3</v>
      </c>
      <c r="Q1869" s="820">
        <f>Tabla1[[#This Row],[Ejec Real Mes]]-Tabla1[[#This Row],[Program Entreg Mes]]</f>
        <v>-1</v>
      </c>
    </row>
    <row r="1870" spans="1:17">
      <c r="A1870" s="834">
        <v>10</v>
      </c>
      <c r="B1870" s="834" t="s">
        <v>2459</v>
      </c>
      <c r="C1870" s="834" t="s">
        <v>2460</v>
      </c>
      <c r="D1870" s="834" t="s">
        <v>2507</v>
      </c>
      <c r="E1870" s="834" t="s">
        <v>2508</v>
      </c>
      <c r="F1870" s="834">
        <v>12</v>
      </c>
      <c r="G1870" s="834" t="s">
        <v>2454</v>
      </c>
      <c r="H1870" s="834">
        <v>3</v>
      </c>
      <c r="I1870" s="834">
        <v>3</v>
      </c>
      <c r="J1870" s="834"/>
      <c r="K1870" s="835">
        <v>1</v>
      </c>
      <c r="L1870" s="835"/>
      <c r="M1870" s="834">
        <v>1</v>
      </c>
      <c r="N1870" s="834"/>
      <c r="O1870" s="836"/>
      <c r="P1870" s="820">
        <f>Tabla1[[#This Row],[Ejec Real Acumu]]-Tabla1[[#This Row],[Proyec Ejec Acumul]]</f>
        <v>-3</v>
      </c>
      <c r="Q1870" s="820">
        <f>Tabla1[[#This Row],[Ejec Real Mes]]-Tabla1[[#This Row],[Program Entreg Mes]]</f>
        <v>-1</v>
      </c>
    </row>
    <row r="1871" spans="1:17">
      <c r="A1871" s="834">
        <v>11</v>
      </c>
      <c r="B1871" s="834" t="s">
        <v>2459</v>
      </c>
      <c r="C1871" s="834" t="s">
        <v>2460</v>
      </c>
      <c r="D1871" s="834" t="s">
        <v>93</v>
      </c>
      <c r="E1871" s="834" t="s">
        <v>2509</v>
      </c>
      <c r="F1871" s="834">
        <v>12</v>
      </c>
      <c r="G1871" s="834" t="s">
        <v>2454</v>
      </c>
      <c r="H1871" s="834">
        <v>3</v>
      </c>
      <c r="I1871" s="834">
        <v>3</v>
      </c>
      <c r="J1871" s="834"/>
      <c r="K1871" s="835">
        <v>1</v>
      </c>
      <c r="L1871" s="835"/>
      <c r="M1871" s="834">
        <v>1</v>
      </c>
      <c r="N1871" s="834"/>
      <c r="O1871" s="836"/>
      <c r="P1871" s="820">
        <f>Tabla1[[#This Row],[Ejec Real Acumu]]-Tabla1[[#This Row],[Proyec Ejec Acumul]]</f>
        <v>-3</v>
      </c>
      <c r="Q1871" s="820">
        <f>Tabla1[[#This Row],[Ejec Real Mes]]-Tabla1[[#This Row],[Program Entreg Mes]]</f>
        <v>-1</v>
      </c>
    </row>
    <row r="1872" spans="1:17">
      <c r="A1872" s="834">
        <v>12</v>
      </c>
      <c r="B1872" s="834" t="s">
        <v>2459</v>
      </c>
      <c r="C1872" s="834" t="s">
        <v>2460</v>
      </c>
      <c r="D1872" s="834" t="s">
        <v>764</v>
      </c>
      <c r="E1872" s="834" t="s">
        <v>2510</v>
      </c>
      <c r="F1872" s="834">
        <v>12</v>
      </c>
      <c r="G1872" s="834" t="s">
        <v>2454</v>
      </c>
      <c r="H1872" s="837">
        <v>0.30000000000000004</v>
      </c>
      <c r="I1872" s="834">
        <v>0.30000000000000004</v>
      </c>
      <c r="J1872" s="834"/>
      <c r="K1872" s="835">
        <v>1</v>
      </c>
      <c r="L1872" s="835"/>
      <c r="M1872" s="834">
        <v>0.1</v>
      </c>
      <c r="N1872" s="834"/>
      <c r="O1872" s="836"/>
      <c r="P1872" s="820">
        <f>Tabla1[[#This Row],[Ejec Real Acumu]]-Tabla1[[#This Row],[Proyec Ejec Acumul]]</f>
        <v>-0.30000000000000004</v>
      </c>
      <c r="Q1872" s="820">
        <f>Tabla1[[#This Row],[Ejec Real Mes]]-Tabla1[[#This Row],[Program Entreg Mes]]</f>
        <v>-0.1</v>
      </c>
    </row>
    <row r="1873" spans="1:17">
      <c r="A1873" s="834">
        <v>13</v>
      </c>
      <c r="B1873" s="834" t="s">
        <v>2459</v>
      </c>
      <c r="C1873" s="834" t="s">
        <v>2460</v>
      </c>
      <c r="D1873" s="834" t="s">
        <v>764</v>
      </c>
      <c r="E1873" s="834" t="s">
        <v>2511</v>
      </c>
      <c r="F1873" s="834">
        <v>12</v>
      </c>
      <c r="G1873" s="834" t="s">
        <v>2454</v>
      </c>
      <c r="H1873" s="834">
        <v>5</v>
      </c>
      <c r="I1873" s="834">
        <v>5</v>
      </c>
      <c r="J1873" s="834"/>
      <c r="K1873" s="835">
        <v>1</v>
      </c>
      <c r="L1873" s="835"/>
      <c r="M1873" s="834">
        <v>2</v>
      </c>
      <c r="N1873" s="834"/>
      <c r="O1873" s="836"/>
      <c r="P1873" s="820">
        <f>Tabla1[[#This Row],[Ejec Real Acumu]]-Tabla1[[#This Row],[Proyec Ejec Acumul]]</f>
        <v>-5</v>
      </c>
      <c r="Q1873" s="820">
        <f>Tabla1[[#This Row],[Ejec Real Mes]]-Tabla1[[#This Row],[Program Entreg Mes]]</f>
        <v>-2</v>
      </c>
    </row>
    <row r="1874" spans="1:17">
      <c r="A1874" s="834">
        <v>14</v>
      </c>
      <c r="B1874" s="834" t="s">
        <v>2459</v>
      </c>
      <c r="C1874" s="834" t="s">
        <v>2460</v>
      </c>
      <c r="D1874" s="834" t="s">
        <v>76</v>
      </c>
      <c r="E1874" s="834" t="s">
        <v>2512</v>
      </c>
      <c r="F1874" s="834">
        <v>12</v>
      </c>
      <c r="G1874" s="834" t="s">
        <v>2454</v>
      </c>
      <c r="H1874" s="834">
        <v>3</v>
      </c>
      <c r="I1874" s="834">
        <v>3</v>
      </c>
      <c r="J1874" s="834"/>
      <c r="K1874" s="835">
        <v>1</v>
      </c>
      <c r="L1874" s="835"/>
      <c r="M1874" s="834">
        <v>0</v>
      </c>
      <c r="N1874" s="834"/>
      <c r="O1874" s="836"/>
      <c r="P1874" s="820">
        <f>Tabla1[[#This Row],[Ejec Real Acumu]]-Tabla1[[#This Row],[Proyec Ejec Acumul]]</f>
        <v>-3</v>
      </c>
      <c r="Q1874" s="820">
        <f>Tabla1[[#This Row],[Ejec Real Mes]]-Tabla1[[#This Row],[Program Entreg Mes]]</f>
        <v>0</v>
      </c>
    </row>
    <row r="1875" spans="1:17">
      <c r="A1875" s="834">
        <v>15</v>
      </c>
      <c r="B1875" s="834" t="s">
        <v>2459</v>
      </c>
      <c r="C1875" s="834" t="s">
        <v>2460</v>
      </c>
      <c r="D1875" s="834" t="s">
        <v>93</v>
      </c>
      <c r="E1875" s="834" t="s">
        <v>2513</v>
      </c>
      <c r="F1875" s="834">
        <v>12</v>
      </c>
      <c r="G1875" s="834" t="s">
        <v>2454</v>
      </c>
      <c r="H1875" s="834">
        <v>1</v>
      </c>
      <c r="I1875" s="834">
        <v>1</v>
      </c>
      <c r="J1875" s="834"/>
      <c r="K1875" s="835">
        <v>1</v>
      </c>
      <c r="L1875" s="835"/>
      <c r="M1875" s="834">
        <v>1</v>
      </c>
      <c r="N1875" s="834"/>
      <c r="O1875" s="836"/>
      <c r="P1875" s="820">
        <f>Tabla1[[#This Row],[Ejec Real Acumu]]-Tabla1[[#This Row],[Proyec Ejec Acumul]]</f>
        <v>-1</v>
      </c>
      <c r="Q1875" s="820">
        <f>Tabla1[[#This Row],[Ejec Real Mes]]-Tabla1[[#This Row],[Program Entreg Mes]]</f>
        <v>-1</v>
      </c>
    </row>
    <row r="1876" spans="1:17">
      <c r="A1876" s="834">
        <v>16</v>
      </c>
      <c r="B1876" s="834" t="s">
        <v>2459</v>
      </c>
      <c r="C1876" s="834" t="s">
        <v>2460</v>
      </c>
      <c r="D1876" s="834" t="s">
        <v>93</v>
      </c>
      <c r="E1876" s="834" t="s">
        <v>2514</v>
      </c>
      <c r="F1876" s="834">
        <v>12</v>
      </c>
      <c r="G1876" s="834" t="s">
        <v>2454</v>
      </c>
      <c r="H1876" s="834">
        <v>1</v>
      </c>
      <c r="I1876" s="834">
        <v>1</v>
      </c>
      <c r="J1876" s="834"/>
      <c r="K1876" s="835">
        <v>1</v>
      </c>
      <c r="L1876" s="835"/>
      <c r="M1876" s="834">
        <v>1</v>
      </c>
      <c r="N1876" s="834"/>
      <c r="O1876" s="836"/>
      <c r="P1876" s="820">
        <f>Tabla1[[#This Row],[Ejec Real Acumu]]-Tabla1[[#This Row],[Proyec Ejec Acumul]]</f>
        <v>-1</v>
      </c>
      <c r="Q1876" s="820">
        <f>Tabla1[[#This Row],[Ejec Real Mes]]-Tabla1[[#This Row],[Program Entreg Mes]]</f>
        <v>-1</v>
      </c>
    </row>
    <row r="1877" spans="1:17">
      <c r="A1877" s="834">
        <v>17</v>
      </c>
      <c r="B1877" s="834" t="s">
        <v>2459</v>
      </c>
      <c r="C1877" s="834" t="s">
        <v>2460</v>
      </c>
      <c r="D1877" s="834" t="s">
        <v>93</v>
      </c>
      <c r="E1877" s="834" t="s">
        <v>2515</v>
      </c>
      <c r="F1877" s="834">
        <v>12</v>
      </c>
      <c r="G1877" s="834" t="s">
        <v>2454</v>
      </c>
      <c r="H1877" s="834">
        <v>1</v>
      </c>
      <c r="I1877" s="834">
        <v>1</v>
      </c>
      <c r="J1877" s="834"/>
      <c r="K1877" s="835">
        <v>1</v>
      </c>
      <c r="L1877" s="835"/>
      <c r="M1877" s="834">
        <v>1</v>
      </c>
      <c r="N1877" s="834"/>
      <c r="O1877" s="836"/>
      <c r="P1877" s="820">
        <f>Tabla1[[#This Row],[Ejec Real Acumu]]-Tabla1[[#This Row],[Proyec Ejec Acumul]]</f>
        <v>-1</v>
      </c>
      <c r="Q1877" s="820">
        <f>Tabla1[[#This Row],[Ejec Real Mes]]-Tabla1[[#This Row],[Program Entreg Mes]]</f>
        <v>-1</v>
      </c>
    </row>
    <row r="1878" spans="1:17">
      <c r="A1878" s="834">
        <v>18</v>
      </c>
      <c r="B1878" s="834" t="s">
        <v>2459</v>
      </c>
      <c r="C1878" s="834" t="s">
        <v>2460</v>
      </c>
      <c r="D1878" s="834" t="s">
        <v>2507</v>
      </c>
      <c r="E1878" s="834" t="s">
        <v>2516</v>
      </c>
      <c r="F1878" s="834">
        <v>12</v>
      </c>
      <c r="G1878" s="834" t="s">
        <v>2454</v>
      </c>
      <c r="H1878" s="834">
        <v>1</v>
      </c>
      <c r="I1878" s="834">
        <v>1</v>
      </c>
      <c r="J1878" s="834"/>
      <c r="K1878" s="835">
        <v>1</v>
      </c>
      <c r="L1878" s="835"/>
      <c r="M1878" s="834">
        <v>1</v>
      </c>
      <c r="N1878" s="834"/>
      <c r="O1878" s="836"/>
      <c r="P1878" s="820">
        <f>Tabla1[[#This Row],[Ejec Real Acumu]]-Tabla1[[#This Row],[Proyec Ejec Acumul]]</f>
        <v>-1</v>
      </c>
      <c r="Q1878" s="820">
        <f>Tabla1[[#This Row],[Ejec Real Mes]]-Tabla1[[#This Row],[Program Entreg Mes]]</f>
        <v>-1</v>
      </c>
    </row>
    <row r="1879" spans="1:17">
      <c r="A1879" s="834">
        <v>19</v>
      </c>
      <c r="B1879" s="834" t="s">
        <v>2459</v>
      </c>
      <c r="C1879" s="834" t="s">
        <v>2460</v>
      </c>
      <c r="D1879" s="834" t="s">
        <v>76</v>
      </c>
      <c r="E1879" s="834" t="s">
        <v>2517</v>
      </c>
      <c r="F1879" s="834">
        <v>12</v>
      </c>
      <c r="G1879" s="834" t="s">
        <v>2454</v>
      </c>
      <c r="H1879" s="834">
        <v>1</v>
      </c>
      <c r="I1879" s="834">
        <v>1</v>
      </c>
      <c r="J1879" s="834"/>
      <c r="K1879" s="835">
        <v>1</v>
      </c>
      <c r="L1879" s="835"/>
      <c r="M1879" s="834">
        <v>0</v>
      </c>
      <c r="N1879" s="834"/>
      <c r="O1879" s="836"/>
      <c r="P1879" s="820">
        <f>Tabla1[[#This Row],[Ejec Real Acumu]]-Tabla1[[#This Row],[Proyec Ejec Acumul]]</f>
        <v>-1</v>
      </c>
      <c r="Q1879" s="820">
        <f>Tabla1[[#This Row],[Ejec Real Mes]]-Tabla1[[#This Row],[Program Entreg Mes]]</f>
        <v>0</v>
      </c>
    </row>
    <row r="1880" spans="1:17">
      <c r="A1880" s="834">
        <v>20</v>
      </c>
      <c r="B1880" s="834" t="s">
        <v>2459</v>
      </c>
      <c r="C1880" s="834" t="s">
        <v>2460</v>
      </c>
      <c r="D1880" s="834" t="s">
        <v>76</v>
      </c>
      <c r="E1880" s="834" t="s">
        <v>2518</v>
      </c>
      <c r="F1880" s="834">
        <v>12</v>
      </c>
      <c r="G1880" s="834" t="s">
        <v>2454</v>
      </c>
      <c r="H1880" s="834">
        <v>1</v>
      </c>
      <c r="I1880" s="834">
        <v>1</v>
      </c>
      <c r="J1880" s="834"/>
      <c r="K1880" s="835">
        <v>1</v>
      </c>
      <c r="L1880" s="835"/>
      <c r="M1880" s="834">
        <v>0</v>
      </c>
      <c r="N1880" s="834"/>
      <c r="O1880" s="836"/>
      <c r="P1880" s="820">
        <f>Tabla1[[#This Row],[Ejec Real Acumu]]-Tabla1[[#This Row],[Proyec Ejec Acumul]]</f>
        <v>-1</v>
      </c>
      <c r="Q1880" s="820">
        <f>Tabla1[[#This Row],[Ejec Real Mes]]-Tabla1[[#This Row],[Program Entreg Mes]]</f>
        <v>0</v>
      </c>
    </row>
    <row r="1881" spans="1:17">
      <c r="A1881" s="834">
        <v>21</v>
      </c>
      <c r="B1881" s="834" t="s">
        <v>2459</v>
      </c>
      <c r="C1881" s="834" t="s">
        <v>2460</v>
      </c>
      <c r="D1881" s="834" t="s">
        <v>76</v>
      </c>
      <c r="E1881" s="834" t="s">
        <v>1077</v>
      </c>
      <c r="F1881" s="834">
        <v>12</v>
      </c>
      <c r="G1881" s="834" t="s">
        <v>2454</v>
      </c>
      <c r="H1881" s="834">
        <v>2</v>
      </c>
      <c r="I1881" s="834">
        <v>2</v>
      </c>
      <c r="J1881" s="834"/>
      <c r="K1881" s="835">
        <v>1</v>
      </c>
      <c r="L1881" s="835"/>
      <c r="M1881" s="834">
        <v>1</v>
      </c>
      <c r="N1881" s="834"/>
      <c r="O1881" s="836"/>
      <c r="P1881" s="820">
        <f>Tabla1[[#This Row],[Ejec Real Acumu]]-Tabla1[[#This Row],[Proyec Ejec Acumul]]</f>
        <v>-2</v>
      </c>
      <c r="Q1881" s="820">
        <f>Tabla1[[#This Row],[Ejec Real Mes]]-Tabla1[[#This Row],[Program Entreg Mes]]</f>
        <v>-1</v>
      </c>
    </row>
    <row r="1882" spans="1:17">
      <c r="A1882" s="834">
        <v>22</v>
      </c>
      <c r="B1882" s="834" t="s">
        <v>2459</v>
      </c>
      <c r="C1882" s="834" t="s">
        <v>2460</v>
      </c>
      <c r="D1882" s="834" t="s">
        <v>76</v>
      </c>
      <c r="E1882" s="834" t="s">
        <v>2519</v>
      </c>
      <c r="F1882" s="834">
        <v>12</v>
      </c>
      <c r="G1882" s="834" t="s">
        <v>2454</v>
      </c>
      <c r="H1882" s="834">
        <v>1</v>
      </c>
      <c r="I1882" s="834">
        <v>1</v>
      </c>
      <c r="J1882" s="834"/>
      <c r="K1882" s="835">
        <v>1</v>
      </c>
      <c r="L1882" s="835"/>
      <c r="M1882" s="834">
        <v>0</v>
      </c>
      <c r="N1882" s="834"/>
      <c r="O1882" s="836"/>
      <c r="P1882" s="820">
        <f>Tabla1[[#This Row],[Ejec Real Acumu]]-Tabla1[[#This Row],[Proyec Ejec Acumul]]</f>
        <v>-1</v>
      </c>
      <c r="Q1882" s="820">
        <f>Tabla1[[#This Row],[Ejec Real Mes]]-Tabla1[[#This Row],[Program Entreg Mes]]</f>
        <v>0</v>
      </c>
    </row>
    <row r="1883" spans="1:17">
      <c r="A1883" s="834">
        <v>23</v>
      </c>
      <c r="B1883" s="834" t="s">
        <v>2459</v>
      </c>
      <c r="C1883" s="834" t="s">
        <v>2460</v>
      </c>
      <c r="D1883" s="834" t="s">
        <v>688</v>
      </c>
      <c r="E1883" s="834" t="s">
        <v>2520</v>
      </c>
      <c r="F1883" s="834">
        <v>12</v>
      </c>
      <c r="G1883" s="834" t="s">
        <v>2454</v>
      </c>
      <c r="H1883" s="834">
        <v>4</v>
      </c>
      <c r="I1883" s="834">
        <v>4</v>
      </c>
      <c r="J1883" s="834"/>
      <c r="K1883" s="835">
        <v>1</v>
      </c>
      <c r="L1883" s="835"/>
      <c r="M1883" s="834">
        <v>4</v>
      </c>
      <c r="N1883" s="834"/>
      <c r="O1883" s="836"/>
      <c r="P1883" s="820">
        <f>Tabla1[[#This Row],[Ejec Real Acumu]]-Tabla1[[#This Row],[Proyec Ejec Acumul]]</f>
        <v>-4</v>
      </c>
      <c r="Q1883" s="820">
        <f>Tabla1[[#This Row],[Ejec Real Mes]]-Tabla1[[#This Row],[Program Entreg Mes]]</f>
        <v>-4</v>
      </c>
    </row>
    <row r="1884" spans="1:17">
      <c r="A1884" s="834">
        <v>24</v>
      </c>
      <c r="B1884" s="834" t="s">
        <v>2459</v>
      </c>
      <c r="C1884" s="834" t="s">
        <v>2460</v>
      </c>
      <c r="D1884" s="834" t="s">
        <v>76</v>
      </c>
      <c r="E1884" s="834" t="s">
        <v>2521</v>
      </c>
      <c r="F1884" s="834">
        <v>12</v>
      </c>
      <c r="G1884" s="834" t="s">
        <v>2454</v>
      </c>
      <c r="H1884" s="834">
        <v>10</v>
      </c>
      <c r="I1884" s="834">
        <v>10</v>
      </c>
      <c r="J1884" s="834"/>
      <c r="K1884" s="835">
        <v>1</v>
      </c>
      <c r="L1884" s="835"/>
      <c r="M1884" s="834">
        <v>5</v>
      </c>
      <c r="N1884" s="834"/>
      <c r="O1884" s="836"/>
      <c r="P1884" s="820">
        <f>Tabla1[[#This Row],[Ejec Real Acumu]]-Tabla1[[#This Row],[Proyec Ejec Acumul]]</f>
        <v>-10</v>
      </c>
      <c r="Q1884" s="820">
        <f>Tabla1[[#This Row],[Ejec Real Mes]]-Tabla1[[#This Row],[Program Entreg Mes]]</f>
        <v>-5</v>
      </c>
    </row>
    <row r="1885" spans="1:17">
      <c r="A1885" s="834">
        <v>25</v>
      </c>
      <c r="B1885" s="834" t="s">
        <v>2459</v>
      </c>
      <c r="C1885" s="834" t="s">
        <v>2460</v>
      </c>
      <c r="D1885" s="834" t="s">
        <v>76</v>
      </c>
      <c r="E1885" s="834" t="s">
        <v>2522</v>
      </c>
      <c r="F1885" s="834">
        <v>12</v>
      </c>
      <c r="G1885" s="834" t="s">
        <v>2454</v>
      </c>
      <c r="H1885" s="834">
        <v>4</v>
      </c>
      <c r="I1885" s="834">
        <v>4</v>
      </c>
      <c r="J1885" s="834"/>
      <c r="K1885" s="835">
        <v>1</v>
      </c>
      <c r="L1885" s="835"/>
      <c r="M1885" s="834">
        <v>1</v>
      </c>
      <c r="N1885" s="834"/>
      <c r="O1885" s="836"/>
      <c r="P1885" s="820">
        <f>Tabla1[[#This Row],[Ejec Real Acumu]]-Tabla1[[#This Row],[Proyec Ejec Acumul]]</f>
        <v>-4</v>
      </c>
      <c r="Q1885" s="820">
        <f>Tabla1[[#This Row],[Ejec Real Mes]]-Tabla1[[#This Row],[Program Entreg Mes]]</f>
        <v>-1</v>
      </c>
    </row>
    <row r="1886" spans="1:17">
      <c r="A1886" s="834">
        <v>26</v>
      </c>
      <c r="B1886" s="834" t="s">
        <v>2459</v>
      </c>
      <c r="C1886" s="834" t="s">
        <v>2460</v>
      </c>
      <c r="D1886" s="834" t="s">
        <v>76</v>
      </c>
      <c r="E1886" s="834" t="s">
        <v>2523</v>
      </c>
      <c r="F1886" s="834">
        <v>12</v>
      </c>
      <c r="G1886" s="834" t="s">
        <v>2454</v>
      </c>
      <c r="H1886" s="834">
        <v>4</v>
      </c>
      <c r="I1886" s="834">
        <v>4</v>
      </c>
      <c r="J1886" s="834"/>
      <c r="K1886" s="835">
        <v>1</v>
      </c>
      <c r="L1886" s="835"/>
      <c r="M1886" s="834">
        <v>1</v>
      </c>
      <c r="N1886" s="834"/>
      <c r="O1886" s="836"/>
      <c r="P1886" s="820">
        <f>Tabla1[[#This Row],[Ejec Real Acumu]]-Tabla1[[#This Row],[Proyec Ejec Acumul]]</f>
        <v>-4</v>
      </c>
      <c r="Q1886" s="820">
        <f>Tabla1[[#This Row],[Ejec Real Mes]]-Tabla1[[#This Row],[Program Entreg Mes]]</f>
        <v>-1</v>
      </c>
    </row>
    <row r="1887" spans="1:17">
      <c r="A1887" s="834">
        <v>27</v>
      </c>
      <c r="B1887" s="834" t="s">
        <v>2459</v>
      </c>
      <c r="C1887" s="834" t="s">
        <v>2460</v>
      </c>
      <c r="D1887" s="834" t="s">
        <v>76</v>
      </c>
      <c r="E1887" s="834" t="s">
        <v>2524</v>
      </c>
      <c r="F1887" s="834">
        <v>12</v>
      </c>
      <c r="G1887" s="834" t="s">
        <v>2454</v>
      </c>
      <c r="H1887" s="834">
        <v>3</v>
      </c>
      <c r="I1887" s="834">
        <v>3</v>
      </c>
      <c r="J1887" s="834"/>
      <c r="K1887" s="835">
        <v>1</v>
      </c>
      <c r="L1887" s="835"/>
      <c r="M1887" s="834">
        <v>1</v>
      </c>
      <c r="N1887" s="834"/>
      <c r="O1887" s="836"/>
      <c r="P1887" s="820">
        <f>Tabla1[[#This Row],[Ejec Real Acumu]]-Tabla1[[#This Row],[Proyec Ejec Acumul]]</f>
        <v>-3</v>
      </c>
      <c r="Q1887" s="820">
        <f>Tabla1[[#This Row],[Ejec Real Mes]]-Tabla1[[#This Row],[Program Entreg Mes]]</f>
        <v>-1</v>
      </c>
    </row>
    <row r="1888" spans="1:17">
      <c r="A1888" s="834">
        <v>28</v>
      </c>
      <c r="B1888" s="834" t="s">
        <v>2459</v>
      </c>
      <c r="C1888" s="834" t="s">
        <v>2460</v>
      </c>
      <c r="D1888" s="834" t="s">
        <v>76</v>
      </c>
      <c r="E1888" s="834" t="s">
        <v>2525</v>
      </c>
      <c r="F1888" s="834">
        <v>12</v>
      </c>
      <c r="G1888" s="834" t="s">
        <v>2454</v>
      </c>
      <c r="H1888" s="837">
        <v>1</v>
      </c>
      <c r="I1888" s="834">
        <v>1</v>
      </c>
      <c r="J1888" s="834"/>
      <c r="K1888" s="835">
        <v>1</v>
      </c>
      <c r="L1888" s="835"/>
      <c r="M1888" s="834">
        <v>0.25</v>
      </c>
      <c r="N1888" s="834"/>
      <c r="O1888" s="836"/>
      <c r="P1888" s="820">
        <f>Tabla1[[#This Row],[Ejec Real Acumu]]-Tabla1[[#This Row],[Proyec Ejec Acumul]]</f>
        <v>-1</v>
      </c>
      <c r="Q1888" s="820">
        <f>Tabla1[[#This Row],[Ejec Real Mes]]-Tabla1[[#This Row],[Program Entreg Mes]]</f>
        <v>-0.25</v>
      </c>
    </row>
    <row r="1889" spans="1:17">
      <c r="A1889" s="834">
        <v>29</v>
      </c>
      <c r="B1889" s="834" t="s">
        <v>2459</v>
      </c>
      <c r="C1889" s="834" t="s">
        <v>2460</v>
      </c>
      <c r="D1889" s="834" t="s">
        <v>764</v>
      </c>
      <c r="E1889" s="834" t="s">
        <v>2526</v>
      </c>
      <c r="F1889" s="834">
        <v>12</v>
      </c>
      <c r="G1889" s="834" t="s">
        <v>2454</v>
      </c>
      <c r="H1889" s="834">
        <v>1</v>
      </c>
      <c r="I1889" s="834">
        <v>1</v>
      </c>
      <c r="J1889" s="834"/>
      <c r="K1889" s="835">
        <v>1</v>
      </c>
      <c r="L1889" s="835"/>
      <c r="M1889" s="834">
        <v>1</v>
      </c>
      <c r="N1889" s="834"/>
      <c r="O1889" s="836"/>
      <c r="P1889" s="820">
        <f>Tabla1[[#This Row],[Ejec Real Acumu]]-Tabla1[[#This Row],[Proyec Ejec Acumul]]</f>
        <v>-1</v>
      </c>
      <c r="Q1889" s="820">
        <f>Tabla1[[#This Row],[Ejec Real Mes]]-Tabla1[[#This Row],[Program Entreg Mes]]</f>
        <v>-1</v>
      </c>
    </row>
    <row r="1890" spans="1:17">
      <c r="A1890" s="834">
        <v>30</v>
      </c>
      <c r="B1890" s="834" t="s">
        <v>2459</v>
      </c>
      <c r="C1890" s="834" t="s">
        <v>2460</v>
      </c>
      <c r="D1890" s="834" t="s">
        <v>93</v>
      </c>
      <c r="E1890" s="834" t="s">
        <v>2527</v>
      </c>
      <c r="F1890" s="834">
        <v>12</v>
      </c>
      <c r="G1890" s="834" t="s">
        <v>2454</v>
      </c>
      <c r="H1890" s="834">
        <v>1</v>
      </c>
      <c r="I1890" s="834">
        <v>1</v>
      </c>
      <c r="J1890" s="834"/>
      <c r="K1890" s="835">
        <v>1</v>
      </c>
      <c r="L1890" s="835"/>
      <c r="M1890" s="834">
        <v>0</v>
      </c>
      <c r="N1890" s="834"/>
      <c r="O1890" s="836"/>
      <c r="P1890" s="820">
        <f>Tabla1[[#This Row],[Ejec Real Acumu]]-Tabla1[[#This Row],[Proyec Ejec Acumul]]</f>
        <v>-1</v>
      </c>
      <c r="Q1890" s="820">
        <f>Tabla1[[#This Row],[Ejec Real Mes]]-Tabla1[[#This Row],[Program Entreg Mes]]</f>
        <v>0</v>
      </c>
    </row>
    <row r="1891" spans="1:17">
      <c r="A1891" s="834">
        <v>31</v>
      </c>
      <c r="B1891" s="834" t="s">
        <v>2459</v>
      </c>
      <c r="C1891" s="834" t="s">
        <v>2460</v>
      </c>
      <c r="D1891" s="834" t="s">
        <v>764</v>
      </c>
      <c r="E1891" s="834" t="s">
        <v>2528</v>
      </c>
      <c r="F1891" s="834">
        <v>12</v>
      </c>
      <c r="G1891" s="834" t="s">
        <v>2454</v>
      </c>
      <c r="H1891" s="834">
        <v>1</v>
      </c>
      <c r="I1891" s="834">
        <v>1</v>
      </c>
      <c r="J1891" s="834"/>
      <c r="K1891" s="835">
        <v>1</v>
      </c>
      <c r="L1891" s="835"/>
      <c r="M1891" s="834">
        <v>1</v>
      </c>
      <c r="N1891" s="834"/>
      <c r="O1891" s="836"/>
      <c r="P1891" s="820">
        <f>Tabla1[[#This Row],[Ejec Real Acumu]]-Tabla1[[#This Row],[Proyec Ejec Acumul]]</f>
        <v>-1</v>
      </c>
      <c r="Q1891" s="820">
        <f>Tabla1[[#This Row],[Ejec Real Mes]]-Tabla1[[#This Row],[Program Entreg Mes]]</f>
        <v>-1</v>
      </c>
    </row>
    <row r="1892" spans="1:17" ht="33" customHeight="1">
      <c r="A1892" s="834">
        <v>32</v>
      </c>
      <c r="B1892" s="834" t="s">
        <v>2459</v>
      </c>
      <c r="C1892" s="834" t="s">
        <v>2460</v>
      </c>
      <c r="D1892" s="834" t="s">
        <v>76</v>
      </c>
      <c r="E1892" s="834" t="s">
        <v>2529</v>
      </c>
      <c r="F1892" s="834">
        <v>12</v>
      </c>
      <c r="G1892" s="834" t="s">
        <v>2454</v>
      </c>
      <c r="H1892" s="834">
        <v>1</v>
      </c>
      <c r="I1892" s="834">
        <v>1</v>
      </c>
      <c r="J1892" s="834"/>
      <c r="K1892" s="835">
        <v>1</v>
      </c>
      <c r="L1892" s="835"/>
      <c r="M1892" s="834">
        <v>0</v>
      </c>
      <c r="N1892" s="834"/>
      <c r="O1892" s="836"/>
      <c r="P1892" s="820">
        <f>Tabla1[[#This Row],[Ejec Real Acumu]]-Tabla1[[#This Row],[Proyec Ejec Acumul]]</f>
        <v>-1</v>
      </c>
      <c r="Q1892" s="820">
        <f>Tabla1[[#This Row],[Ejec Real Mes]]-Tabla1[[#This Row],[Program Entreg Mes]]</f>
        <v>0</v>
      </c>
    </row>
    <row r="1893" spans="1:17">
      <c r="A1893" s="834">
        <v>33</v>
      </c>
      <c r="B1893" s="834" t="s">
        <v>2459</v>
      </c>
      <c r="C1893" s="834" t="s">
        <v>2460</v>
      </c>
      <c r="D1893" s="834" t="s">
        <v>76</v>
      </c>
      <c r="E1893" s="834" t="s">
        <v>2530</v>
      </c>
      <c r="F1893" s="834">
        <v>12</v>
      </c>
      <c r="G1893" s="834" t="s">
        <v>2454</v>
      </c>
      <c r="H1893" s="834">
        <v>4</v>
      </c>
      <c r="I1893" s="834">
        <v>4</v>
      </c>
      <c r="J1893" s="834"/>
      <c r="K1893" s="835">
        <v>1</v>
      </c>
      <c r="L1893" s="835"/>
      <c r="M1893" s="834">
        <v>1</v>
      </c>
      <c r="N1893" s="834"/>
      <c r="O1893" s="836"/>
      <c r="P1893" s="820">
        <f>Tabla1[[#This Row],[Ejec Real Acumu]]-Tabla1[[#This Row],[Proyec Ejec Acumul]]</f>
        <v>-4</v>
      </c>
      <c r="Q1893" s="820">
        <f>Tabla1[[#This Row],[Ejec Real Mes]]-Tabla1[[#This Row],[Program Entreg Mes]]</f>
        <v>-1</v>
      </c>
    </row>
    <row r="1894" spans="1:17">
      <c r="A1894" s="834">
        <v>34</v>
      </c>
      <c r="B1894" s="834" t="s">
        <v>2459</v>
      </c>
      <c r="C1894" s="834" t="s">
        <v>2460</v>
      </c>
      <c r="D1894" s="834" t="s">
        <v>764</v>
      </c>
      <c r="E1894" s="834" t="s">
        <v>2531</v>
      </c>
      <c r="F1894" s="834">
        <v>12</v>
      </c>
      <c r="G1894" s="834" t="s">
        <v>2454</v>
      </c>
      <c r="H1894" s="834">
        <v>1</v>
      </c>
      <c r="I1894" s="834">
        <v>1</v>
      </c>
      <c r="J1894" s="834"/>
      <c r="K1894" s="835">
        <v>1</v>
      </c>
      <c r="L1894" s="835"/>
      <c r="M1894" s="834">
        <v>1</v>
      </c>
      <c r="N1894" s="834"/>
      <c r="O1894" s="836"/>
      <c r="P1894" s="820">
        <f>Tabla1[[#This Row],[Ejec Real Acumu]]-Tabla1[[#This Row],[Proyec Ejec Acumul]]</f>
        <v>-1</v>
      </c>
      <c r="Q1894" s="820">
        <f>Tabla1[[#This Row],[Ejec Real Mes]]-Tabla1[[#This Row],[Program Entreg Mes]]</f>
        <v>-1</v>
      </c>
    </row>
    <row r="1895" spans="1:17">
      <c r="A1895" s="834">
        <v>35</v>
      </c>
      <c r="B1895" s="834" t="s">
        <v>2459</v>
      </c>
      <c r="C1895" s="834" t="s">
        <v>2460</v>
      </c>
      <c r="D1895" s="834" t="s">
        <v>2532</v>
      </c>
      <c r="E1895" s="834" t="s">
        <v>2533</v>
      </c>
      <c r="F1895" s="834">
        <v>12</v>
      </c>
      <c r="G1895" s="834" t="s">
        <v>2454</v>
      </c>
      <c r="H1895" s="834">
        <v>1</v>
      </c>
      <c r="I1895" s="834">
        <v>1</v>
      </c>
      <c r="J1895" s="834"/>
      <c r="K1895" s="835">
        <v>1</v>
      </c>
      <c r="L1895" s="835"/>
      <c r="M1895" s="834">
        <v>0</v>
      </c>
      <c r="N1895" s="834"/>
      <c r="O1895" s="836"/>
      <c r="P1895" s="820">
        <f>Tabla1[[#This Row],[Ejec Real Acumu]]-Tabla1[[#This Row],[Proyec Ejec Acumul]]</f>
        <v>-1</v>
      </c>
      <c r="Q1895" s="820">
        <f>Tabla1[[#This Row],[Ejec Real Mes]]-Tabla1[[#This Row],[Program Entreg Mes]]</f>
        <v>0</v>
      </c>
    </row>
    <row r="1896" spans="1:17">
      <c r="A1896" s="834">
        <v>36</v>
      </c>
      <c r="B1896" s="834" t="s">
        <v>2459</v>
      </c>
      <c r="C1896" s="834" t="s">
        <v>2460</v>
      </c>
      <c r="D1896" s="834" t="s">
        <v>76</v>
      </c>
      <c r="E1896" s="834" t="s">
        <v>2534</v>
      </c>
      <c r="F1896" s="834">
        <v>12</v>
      </c>
      <c r="G1896" s="834" t="s">
        <v>2454</v>
      </c>
      <c r="H1896" s="834">
        <v>4</v>
      </c>
      <c r="I1896" s="834">
        <v>4</v>
      </c>
      <c r="J1896" s="834"/>
      <c r="K1896" s="835">
        <v>1</v>
      </c>
      <c r="L1896" s="835"/>
      <c r="M1896" s="834">
        <v>1</v>
      </c>
      <c r="N1896" s="834"/>
      <c r="O1896" s="836"/>
      <c r="P1896" s="820">
        <f>Tabla1[[#This Row],[Ejec Real Acumu]]-Tabla1[[#This Row],[Proyec Ejec Acumul]]</f>
        <v>-4</v>
      </c>
      <c r="Q1896" s="820">
        <f>Tabla1[[#This Row],[Ejec Real Mes]]-Tabla1[[#This Row],[Program Entreg Mes]]</f>
        <v>-1</v>
      </c>
    </row>
    <row r="1897" spans="1:17">
      <c r="A1897" s="834">
        <v>37</v>
      </c>
      <c r="B1897" s="834" t="s">
        <v>2459</v>
      </c>
      <c r="C1897" s="834" t="s">
        <v>2460</v>
      </c>
      <c r="D1897" s="834" t="s">
        <v>764</v>
      </c>
      <c r="E1897" s="834" t="s">
        <v>2535</v>
      </c>
      <c r="F1897" s="834">
        <v>12</v>
      </c>
      <c r="G1897" s="834" t="s">
        <v>2454</v>
      </c>
      <c r="H1897" s="834">
        <v>1</v>
      </c>
      <c r="I1897" s="834">
        <v>1</v>
      </c>
      <c r="J1897" s="834"/>
      <c r="K1897" s="835">
        <v>1</v>
      </c>
      <c r="L1897" s="835"/>
      <c r="M1897" s="834">
        <v>0</v>
      </c>
      <c r="N1897" s="834"/>
      <c r="O1897" s="836"/>
      <c r="P1897" s="820">
        <f>Tabla1[[#This Row],[Ejec Real Acumu]]-Tabla1[[#This Row],[Proyec Ejec Acumul]]</f>
        <v>-1</v>
      </c>
      <c r="Q1897" s="820">
        <f>Tabla1[[#This Row],[Ejec Real Mes]]-Tabla1[[#This Row],[Program Entreg Mes]]</f>
        <v>0</v>
      </c>
    </row>
    <row r="1898" spans="1:17">
      <c r="A1898" s="834">
        <v>38</v>
      </c>
      <c r="B1898" s="834" t="s">
        <v>2459</v>
      </c>
      <c r="C1898" s="834" t="s">
        <v>2460</v>
      </c>
      <c r="D1898" s="834" t="s">
        <v>76</v>
      </c>
      <c r="E1898" s="834" t="s">
        <v>2536</v>
      </c>
      <c r="F1898" s="834">
        <v>12</v>
      </c>
      <c r="G1898" s="834" t="s">
        <v>2454</v>
      </c>
      <c r="H1898" s="834">
        <v>1</v>
      </c>
      <c r="I1898" s="834">
        <v>1</v>
      </c>
      <c r="J1898" s="834"/>
      <c r="K1898" s="835">
        <v>1</v>
      </c>
      <c r="L1898" s="835"/>
      <c r="M1898" s="834">
        <v>0</v>
      </c>
      <c r="N1898" s="834"/>
      <c r="O1898" s="836"/>
      <c r="P1898" s="820">
        <f>Tabla1[[#This Row],[Ejec Real Acumu]]-Tabla1[[#This Row],[Proyec Ejec Acumul]]</f>
        <v>-1</v>
      </c>
      <c r="Q1898" s="820">
        <f>Tabla1[[#This Row],[Ejec Real Mes]]-Tabla1[[#This Row],[Program Entreg Mes]]</f>
        <v>0</v>
      </c>
    </row>
    <row r="1899" spans="1:17">
      <c r="A1899" s="824">
        <v>1</v>
      </c>
      <c r="B1899" s="824" t="s">
        <v>2461</v>
      </c>
      <c r="C1899" s="824" t="s">
        <v>2462</v>
      </c>
      <c r="D1899" s="824" t="s">
        <v>688</v>
      </c>
      <c r="E1899" s="824" t="s">
        <v>2537</v>
      </c>
      <c r="F1899" s="824">
        <v>1</v>
      </c>
      <c r="G1899" s="824" t="s">
        <v>2443</v>
      </c>
      <c r="H1899" s="824">
        <v>1</v>
      </c>
      <c r="I1899" s="824">
        <v>0</v>
      </c>
      <c r="J1899" s="824">
        <v>0</v>
      </c>
      <c r="K1899" s="825">
        <v>0</v>
      </c>
      <c r="L1899" s="825">
        <v>0</v>
      </c>
      <c r="M1899" s="824">
        <v>0</v>
      </c>
      <c r="N1899" s="824">
        <v>0</v>
      </c>
      <c r="O1899" s="838" t="e">
        <v>#DIV/0!</v>
      </c>
      <c r="P1899" s="820">
        <f>Tabla1[[#This Row],[Ejec Real Acumu]]-Tabla1[[#This Row],[Proyec Ejec Acumul]]</f>
        <v>0</v>
      </c>
      <c r="Q1899" s="820">
        <f>Tabla1[[#This Row],[Ejec Real Mes]]-Tabla1[[#This Row],[Program Entreg Mes]]</f>
        <v>0</v>
      </c>
    </row>
    <row r="1900" spans="1:17">
      <c r="A1900" s="824">
        <v>2</v>
      </c>
      <c r="B1900" s="824" t="s">
        <v>2461</v>
      </c>
      <c r="C1900" s="824" t="s">
        <v>2462</v>
      </c>
      <c r="D1900" s="824" t="s">
        <v>688</v>
      </c>
      <c r="E1900" s="824" t="s">
        <v>2538</v>
      </c>
      <c r="F1900" s="824">
        <v>1</v>
      </c>
      <c r="G1900" s="824" t="s">
        <v>2443</v>
      </c>
      <c r="H1900" s="824">
        <v>1</v>
      </c>
      <c r="I1900" s="824">
        <v>0</v>
      </c>
      <c r="J1900" s="824">
        <v>0</v>
      </c>
      <c r="K1900" s="825">
        <v>0</v>
      </c>
      <c r="L1900" s="825">
        <v>0</v>
      </c>
      <c r="M1900" s="824">
        <v>0</v>
      </c>
      <c r="N1900" s="824">
        <v>0</v>
      </c>
      <c r="O1900" s="838" t="e">
        <v>#DIV/0!</v>
      </c>
      <c r="P1900" s="820">
        <f>Tabla1[[#This Row],[Ejec Real Acumu]]-Tabla1[[#This Row],[Proyec Ejec Acumul]]</f>
        <v>0</v>
      </c>
      <c r="Q1900" s="820">
        <f>Tabla1[[#This Row],[Ejec Real Mes]]-Tabla1[[#This Row],[Program Entreg Mes]]</f>
        <v>0</v>
      </c>
    </row>
    <row r="1901" spans="1:17">
      <c r="A1901" s="824">
        <v>3</v>
      </c>
      <c r="B1901" s="824" t="s">
        <v>2461</v>
      </c>
      <c r="C1901" s="824" t="s">
        <v>2462</v>
      </c>
      <c r="D1901" s="824" t="s">
        <v>688</v>
      </c>
      <c r="E1901" s="824" t="s">
        <v>2539</v>
      </c>
      <c r="F1901" s="824">
        <v>1</v>
      </c>
      <c r="G1901" s="824" t="s">
        <v>2443</v>
      </c>
      <c r="H1901" s="824">
        <v>1</v>
      </c>
      <c r="I1901" s="824">
        <v>0</v>
      </c>
      <c r="J1901" s="824">
        <v>0</v>
      </c>
      <c r="K1901" s="825">
        <v>0</v>
      </c>
      <c r="L1901" s="825">
        <v>0</v>
      </c>
      <c r="M1901" s="824">
        <v>0</v>
      </c>
      <c r="N1901" s="824">
        <v>0</v>
      </c>
      <c r="O1901" s="838" t="e">
        <v>#DIV/0!</v>
      </c>
      <c r="P1901" s="820">
        <f>Tabla1[[#This Row],[Ejec Real Acumu]]-Tabla1[[#This Row],[Proyec Ejec Acumul]]</f>
        <v>0</v>
      </c>
      <c r="Q1901" s="820">
        <f>Tabla1[[#This Row],[Ejec Real Mes]]-Tabla1[[#This Row],[Program Entreg Mes]]</f>
        <v>0</v>
      </c>
    </row>
    <row r="1902" spans="1:17">
      <c r="A1902" s="824">
        <v>4</v>
      </c>
      <c r="B1902" s="824" t="s">
        <v>2461</v>
      </c>
      <c r="C1902" s="824" t="s">
        <v>2462</v>
      </c>
      <c r="D1902" s="824" t="s">
        <v>688</v>
      </c>
      <c r="E1902" s="824" t="s">
        <v>2540</v>
      </c>
      <c r="F1902" s="824">
        <v>1</v>
      </c>
      <c r="G1902" s="824" t="s">
        <v>2443</v>
      </c>
      <c r="H1902" s="824">
        <v>1</v>
      </c>
      <c r="I1902" s="824">
        <v>0</v>
      </c>
      <c r="J1902" s="824">
        <v>0</v>
      </c>
      <c r="K1902" s="825">
        <v>0</v>
      </c>
      <c r="L1902" s="825">
        <v>0</v>
      </c>
      <c r="M1902" s="824">
        <v>0</v>
      </c>
      <c r="N1902" s="824">
        <v>0</v>
      </c>
      <c r="O1902" s="838" t="e">
        <v>#DIV/0!</v>
      </c>
      <c r="P1902" s="820">
        <f>Tabla1[[#This Row],[Ejec Real Acumu]]-Tabla1[[#This Row],[Proyec Ejec Acumul]]</f>
        <v>0</v>
      </c>
      <c r="Q1902" s="820">
        <f>Tabla1[[#This Row],[Ejec Real Mes]]-Tabla1[[#This Row],[Program Entreg Mes]]</f>
        <v>0</v>
      </c>
    </row>
    <row r="1903" spans="1:17">
      <c r="A1903" s="824">
        <v>5</v>
      </c>
      <c r="B1903" s="824" t="s">
        <v>2461</v>
      </c>
      <c r="C1903" s="824" t="s">
        <v>2462</v>
      </c>
      <c r="D1903" s="824" t="s">
        <v>688</v>
      </c>
      <c r="E1903" s="824" t="s">
        <v>2541</v>
      </c>
      <c r="F1903" s="824">
        <v>1</v>
      </c>
      <c r="G1903" s="824" t="s">
        <v>2443</v>
      </c>
      <c r="H1903" s="824">
        <v>1</v>
      </c>
      <c r="I1903" s="824">
        <v>0</v>
      </c>
      <c r="J1903" s="824">
        <v>0</v>
      </c>
      <c r="K1903" s="825">
        <v>0</v>
      </c>
      <c r="L1903" s="825">
        <v>0</v>
      </c>
      <c r="M1903" s="824">
        <v>0</v>
      </c>
      <c r="N1903" s="824">
        <v>0</v>
      </c>
      <c r="O1903" s="838" t="e">
        <v>#DIV/0!</v>
      </c>
      <c r="P1903" s="820">
        <f>Tabla1[[#This Row],[Ejec Real Acumu]]-Tabla1[[#This Row],[Proyec Ejec Acumul]]</f>
        <v>0</v>
      </c>
      <c r="Q1903" s="820">
        <f>Tabla1[[#This Row],[Ejec Real Mes]]-Tabla1[[#This Row],[Program Entreg Mes]]</f>
        <v>0</v>
      </c>
    </row>
    <row r="1904" spans="1:17">
      <c r="A1904" s="824">
        <v>6</v>
      </c>
      <c r="B1904" s="824" t="s">
        <v>2461</v>
      </c>
      <c r="C1904" s="824" t="s">
        <v>2462</v>
      </c>
      <c r="D1904" s="824" t="s">
        <v>688</v>
      </c>
      <c r="E1904" s="824" t="s">
        <v>2542</v>
      </c>
      <c r="F1904" s="824">
        <v>1</v>
      </c>
      <c r="G1904" s="824" t="s">
        <v>2443</v>
      </c>
      <c r="H1904" s="824">
        <v>1</v>
      </c>
      <c r="I1904" s="824">
        <v>0</v>
      </c>
      <c r="J1904" s="824">
        <v>0</v>
      </c>
      <c r="K1904" s="825">
        <v>0</v>
      </c>
      <c r="L1904" s="825">
        <v>0</v>
      </c>
      <c r="M1904" s="824">
        <v>0</v>
      </c>
      <c r="N1904" s="824">
        <v>0</v>
      </c>
      <c r="O1904" s="838" t="e">
        <v>#DIV/0!</v>
      </c>
      <c r="P1904" s="820">
        <f>Tabla1[[#This Row],[Ejec Real Acumu]]-Tabla1[[#This Row],[Proyec Ejec Acumul]]</f>
        <v>0</v>
      </c>
      <c r="Q1904" s="820">
        <f>Tabla1[[#This Row],[Ejec Real Mes]]-Tabla1[[#This Row],[Program Entreg Mes]]</f>
        <v>0</v>
      </c>
    </row>
    <row r="1905" spans="1:17">
      <c r="A1905" s="824">
        <v>7</v>
      </c>
      <c r="B1905" s="824" t="s">
        <v>2461</v>
      </c>
      <c r="C1905" s="824" t="s">
        <v>2462</v>
      </c>
      <c r="D1905" s="824" t="s">
        <v>688</v>
      </c>
      <c r="E1905" s="824" t="s">
        <v>2543</v>
      </c>
      <c r="F1905" s="824">
        <v>1</v>
      </c>
      <c r="G1905" s="824" t="s">
        <v>2443</v>
      </c>
      <c r="H1905" s="824">
        <v>1</v>
      </c>
      <c r="I1905" s="824">
        <v>0</v>
      </c>
      <c r="J1905" s="824">
        <v>0</v>
      </c>
      <c r="K1905" s="825">
        <v>0</v>
      </c>
      <c r="L1905" s="825">
        <v>0</v>
      </c>
      <c r="M1905" s="824">
        <v>0</v>
      </c>
      <c r="N1905" s="824">
        <v>0</v>
      </c>
      <c r="O1905" s="838" t="e">
        <v>#DIV/0!</v>
      </c>
      <c r="P1905" s="820">
        <f>Tabla1[[#This Row],[Ejec Real Acumu]]-Tabla1[[#This Row],[Proyec Ejec Acumul]]</f>
        <v>0</v>
      </c>
      <c r="Q1905" s="820">
        <f>Tabla1[[#This Row],[Ejec Real Mes]]-Tabla1[[#This Row],[Program Entreg Mes]]</f>
        <v>0</v>
      </c>
    </row>
    <row r="1906" spans="1:17">
      <c r="A1906" s="824">
        <v>8</v>
      </c>
      <c r="B1906" s="824" t="s">
        <v>2461</v>
      </c>
      <c r="C1906" s="824" t="s">
        <v>2462</v>
      </c>
      <c r="D1906" s="824" t="s">
        <v>688</v>
      </c>
      <c r="E1906" s="824" t="s">
        <v>2544</v>
      </c>
      <c r="F1906" s="824">
        <v>1</v>
      </c>
      <c r="G1906" s="824" t="s">
        <v>2443</v>
      </c>
      <c r="H1906" s="824">
        <v>4</v>
      </c>
      <c r="I1906" s="824">
        <v>0</v>
      </c>
      <c r="J1906" s="824">
        <v>0</v>
      </c>
      <c r="K1906" s="825">
        <v>0</v>
      </c>
      <c r="L1906" s="825">
        <v>0</v>
      </c>
      <c r="M1906" s="824">
        <v>0</v>
      </c>
      <c r="N1906" s="824">
        <v>0</v>
      </c>
      <c r="O1906" s="838" t="e">
        <v>#DIV/0!</v>
      </c>
      <c r="P1906" s="820">
        <f>Tabla1[[#This Row],[Ejec Real Acumu]]-Tabla1[[#This Row],[Proyec Ejec Acumul]]</f>
        <v>0</v>
      </c>
      <c r="Q1906" s="820">
        <f>Tabla1[[#This Row],[Ejec Real Mes]]-Tabla1[[#This Row],[Program Entreg Mes]]</f>
        <v>0</v>
      </c>
    </row>
    <row r="1907" spans="1:17">
      <c r="A1907" s="824">
        <v>9</v>
      </c>
      <c r="B1907" s="824" t="s">
        <v>2461</v>
      </c>
      <c r="C1907" s="824" t="s">
        <v>2462</v>
      </c>
      <c r="D1907" s="824" t="s">
        <v>688</v>
      </c>
      <c r="E1907" s="824" t="s">
        <v>2545</v>
      </c>
      <c r="F1907" s="824">
        <v>1</v>
      </c>
      <c r="G1907" s="824" t="s">
        <v>2443</v>
      </c>
      <c r="H1907" s="824">
        <v>3</v>
      </c>
      <c r="I1907" s="824">
        <v>0</v>
      </c>
      <c r="J1907" s="824">
        <v>0</v>
      </c>
      <c r="K1907" s="825">
        <v>0</v>
      </c>
      <c r="L1907" s="825">
        <v>0</v>
      </c>
      <c r="M1907" s="824">
        <v>0</v>
      </c>
      <c r="N1907" s="824">
        <v>0</v>
      </c>
      <c r="O1907" s="838" t="e">
        <v>#DIV/0!</v>
      </c>
      <c r="P1907" s="820">
        <f>Tabla1[[#This Row],[Ejec Real Acumu]]-Tabla1[[#This Row],[Proyec Ejec Acumul]]</f>
        <v>0</v>
      </c>
      <c r="Q1907" s="820">
        <f>Tabla1[[#This Row],[Ejec Real Mes]]-Tabla1[[#This Row],[Program Entreg Mes]]</f>
        <v>0</v>
      </c>
    </row>
    <row r="1908" spans="1:17">
      <c r="A1908" s="824">
        <v>10</v>
      </c>
      <c r="B1908" s="824" t="s">
        <v>2461</v>
      </c>
      <c r="C1908" s="824" t="s">
        <v>2462</v>
      </c>
      <c r="D1908" s="824" t="s">
        <v>688</v>
      </c>
      <c r="E1908" s="824" t="s">
        <v>2546</v>
      </c>
      <c r="F1908" s="824">
        <v>1</v>
      </c>
      <c r="G1908" s="824" t="s">
        <v>2443</v>
      </c>
      <c r="H1908" s="824">
        <v>4</v>
      </c>
      <c r="I1908" s="824">
        <v>0</v>
      </c>
      <c r="J1908" s="824">
        <v>0</v>
      </c>
      <c r="K1908" s="825">
        <v>0</v>
      </c>
      <c r="L1908" s="825">
        <v>0</v>
      </c>
      <c r="M1908" s="824">
        <v>0</v>
      </c>
      <c r="N1908" s="824">
        <v>0</v>
      </c>
      <c r="O1908" s="838" t="e">
        <v>#DIV/0!</v>
      </c>
      <c r="P1908" s="820">
        <f>Tabla1[[#This Row],[Ejec Real Acumu]]-Tabla1[[#This Row],[Proyec Ejec Acumul]]</f>
        <v>0</v>
      </c>
      <c r="Q1908" s="820">
        <f>Tabla1[[#This Row],[Ejec Real Mes]]-Tabla1[[#This Row],[Program Entreg Mes]]</f>
        <v>0</v>
      </c>
    </row>
    <row r="1909" spans="1:17">
      <c r="A1909" s="824">
        <v>11</v>
      </c>
      <c r="B1909" s="824" t="s">
        <v>2461</v>
      </c>
      <c r="C1909" s="824" t="s">
        <v>2462</v>
      </c>
      <c r="D1909" s="824" t="s">
        <v>688</v>
      </c>
      <c r="E1909" s="824" t="s">
        <v>2547</v>
      </c>
      <c r="F1909" s="824">
        <v>1</v>
      </c>
      <c r="G1909" s="824" t="s">
        <v>2443</v>
      </c>
      <c r="H1909" s="824">
        <v>1</v>
      </c>
      <c r="I1909" s="824">
        <v>0</v>
      </c>
      <c r="J1909" s="824">
        <v>0</v>
      </c>
      <c r="K1909" s="825">
        <v>0</v>
      </c>
      <c r="L1909" s="825">
        <v>0</v>
      </c>
      <c r="M1909" s="824">
        <v>0</v>
      </c>
      <c r="N1909" s="824">
        <v>0</v>
      </c>
      <c r="O1909" s="838" t="e">
        <v>#DIV/0!</v>
      </c>
      <c r="P1909" s="820">
        <f>Tabla1[[#This Row],[Ejec Real Acumu]]-Tabla1[[#This Row],[Proyec Ejec Acumul]]</f>
        <v>0</v>
      </c>
      <c r="Q1909" s="820">
        <f>Tabla1[[#This Row],[Ejec Real Mes]]-Tabla1[[#This Row],[Program Entreg Mes]]</f>
        <v>0</v>
      </c>
    </row>
    <row r="1910" spans="1:17">
      <c r="A1910" s="824">
        <v>12</v>
      </c>
      <c r="B1910" s="824" t="s">
        <v>2461</v>
      </c>
      <c r="C1910" s="824" t="s">
        <v>2462</v>
      </c>
      <c r="D1910" s="824" t="s">
        <v>688</v>
      </c>
      <c r="E1910" s="824" t="s">
        <v>2548</v>
      </c>
      <c r="F1910" s="824">
        <v>1</v>
      </c>
      <c r="G1910" s="824" t="s">
        <v>2443</v>
      </c>
      <c r="H1910" s="824">
        <v>1</v>
      </c>
      <c r="I1910" s="824">
        <v>0</v>
      </c>
      <c r="J1910" s="824">
        <v>0</v>
      </c>
      <c r="K1910" s="825">
        <v>0</v>
      </c>
      <c r="L1910" s="825">
        <v>0</v>
      </c>
      <c r="M1910" s="824">
        <v>0</v>
      </c>
      <c r="N1910" s="824">
        <v>0</v>
      </c>
      <c r="O1910" s="838" t="e">
        <v>#DIV/0!</v>
      </c>
      <c r="P1910" s="820">
        <f>Tabla1[[#This Row],[Ejec Real Acumu]]-Tabla1[[#This Row],[Proyec Ejec Acumul]]</f>
        <v>0</v>
      </c>
      <c r="Q1910" s="820">
        <f>Tabla1[[#This Row],[Ejec Real Mes]]-Tabla1[[#This Row],[Program Entreg Mes]]</f>
        <v>0</v>
      </c>
    </row>
    <row r="1911" spans="1:17">
      <c r="A1911" s="824">
        <v>13</v>
      </c>
      <c r="B1911" s="824" t="s">
        <v>2461</v>
      </c>
      <c r="C1911" s="824" t="s">
        <v>2462</v>
      </c>
      <c r="D1911" s="824" t="s">
        <v>688</v>
      </c>
      <c r="E1911" s="824" t="s">
        <v>2549</v>
      </c>
      <c r="F1911" s="824">
        <v>1</v>
      </c>
      <c r="G1911" s="824" t="s">
        <v>2443</v>
      </c>
      <c r="H1911" s="824">
        <v>1</v>
      </c>
      <c r="I1911" s="824">
        <v>1</v>
      </c>
      <c r="J1911" s="824">
        <v>1</v>
      </c>
      <c r="K1911" s="825">
        <v>1</v>
      </c>
      <c r="L1911" s="825">
        <v>1</v>
      </c>
      <c r="M1911" s="824">
        <v>1</v>
      </c>
      <c r="N1911" s="824">
        <v>1</v>
      </c>
      <c r="O1911" s="838">
        <v>1</v>
      </c>
      <c r="P1911" s="820">
        <f>Tabla1[[#This Row],[Ejec Real Acumu]]-Tabla1[[#This Row],[Proyec Ejec Acumul]]</f>
        <v>0</v>
      </c>
      <c r="Q1911" s="820">
        <f>Tabla1[[#This Row],[Ejec Real Mes]]-Tabla1[[#This Row],[Program Entreg Mes]]</f>
        <v>0</v>
      </c>
    </row>
    <row r="1912" spans="1:17">
      <c r="A1912" s="824">
        <v>14</v>
      </c>
      <c r="B1912" s="824" t="s">
        <v>2461</v>
      </c>
      <c r="C1912" s="824" t="s">
        <v>2462</v>
      </c>
      <c r="D1912" s="824" t="s">
        <v>688</v>
      </c>
      <c r="E1912" s="824" t="s">
        <v>2550</v>
      </c>
      <c r="F1912" s="824">
        <v>1</v>
      </c>
      <c r="G1912" s="824" t="s">
        <v>2443</v>
      </c>
      <c r="H1912" s="824">
        <v>1</v>
      </c>
      <c r="I1912" s="824">
        <v>0</v>
      </c>
      <c r="J1912" s="824">
        <v>0</v>
      </c>
      <c r="K1912" s="825">
        <v>0</v>
      </c>
      <c r="L1912" s="825">
        <v>0</v>
      </c>
      <c r="M1912" s="824">
        <v>0</v>
      </c>
      <c r="N1912" s="824">
        <v>0</v>
      </c>
      <c r="O1912" s="838" t="e">
        <v>#DIV/0!</v>
      </c>
      <c r="P1912" s="820">
        <f>Tabla1[[#This Row],[Ejec Real Acumu]]-Tabla1[[#This Row],[Proyec Ejec Acumul]]</f>
        <v>0</v>
      </c>
      <c r="Q1912" s="820">
        <f>Tabla1[[#This Row],[Ejec Real Mes]]-Tabla1[[#This Row],[Program Entreg Mes]]</f>
        <v>0</v>
      </c>
    </row>
    <row r="1913" spans="1:17">
      <c r="A1913" s="824">
        <v>15</v>
      </c>
      <c r="B1913" s="824" t="s">
        <v>2461</v>
      </c>
      <c r="C1913" s="824" t="s">
        <v>2462</v>
      </c>
      <c r="D1913" s="824" t="s">
        <v>688</v>
      </c>
      <c r="E1913" s="824" t="s">
        <v>2551</v>
      </c>
      <c r="F1913" s="824">
        <v>1</v>
      </c>
      <c r="G1913" s="824" t="s">
        <v>2443</v>
      </c>
      <c r="H1913" s="824">
        <v>12</v>
      </c>
      <c r="I1913" s="824">
        <v>1</v>
      </c>
      <c r="J1913" s="824">
        <v>1</v>
      </c>
      <c r="K1913" s="825">
        <v>8.3333333333333329E-2</v>
      </c>
      <c r="L1913" s="825">
        <v>8.3333333333333329E-2</v>
      </c>
      <c r="M1913" s="824">
        <v>1</v>
      </c>
      <c r="N1913" s="824">
        <v>1</v>
      </c>
      <c r="O1913" s="838">
        <v>1</v>
      </c>
      <c r="P1913" s="820">
        <f>Tabla1[[#This Row],[Ejec Real Acumu]]-Tabla1[[#This Row],[Proyec Ejec Acumul]]</f>
        <v>0</v>
      </c>
      <c r="Q1913" s="820">
        <f>Tabla1[[#This Row],[Ejec Real Mes]]-Tabla1[[#This Row],[Program Entreg Mes]]</f>
        <v>0</v>
      </c>
    </row>
    <row r="1914" spans="1:17">
      <c r="A1914" s="824">
        <v>16</v>
      </c>
      <c r="B1914" s="824" t="s">
        <v>2461</v>
      </c>
      <c r="C1914" s="824" t="s">
        <v>2462</v>
      </c>
      <c r="D1914" s="824" t="s">
        <v>688</v>
      </c>
      <c r="E1914" s="824" t="s">
        <v>2552</v>
      </c>
      <c r="F1914" s="824">
        <v>1</v>
      </c>
      <c r="G1914" s="824" t="s">
        <v>2443</v>
      </c>
      <c r="H1914" s="824">
        <v>4</v>
      </c>
      <c r="I1914" s="824">
        <v>0</v>
      </c>
      <c r="J1914" s="824">
        <v>0</v>
      </c>
      <c r="K1914" s="825">
        <v>0</v>
      </c>
      <c r="L1914" s="825">
        <v>0</v>
      </c>
      <c r="M1914" s="824">
        <v>0</v>
      </c>
      <c r="N1914" s="824">
        <v>0</v>
      </c>
      <c r="O1914" s="838" t="e">
        <v>#DIV/0!</v>
      </c>
      <c r="P1914" s="820">
        <f>Tabla1[[#This Row],[Ejec Real Acumu]]-Tabla1[[#This Row],[Proyec Ejec Acumul]]</f>
        <v>0</v>
      </c>
      <c r="Q1914" s="820">
        <f>Tabla1[[#This Row],[Ejec Real Mes]]-Tabla1[[#This Row],[Program Entreg Mes]]</f>
        <v>0</v>
      </c>
    </row>
    <row r="1915" spans="1:17">
      <c r="A1915" s="824">
        <v>17</v>
      </c>
      <c r="B1915" s="824" t="s">
        <v>2461</v>
      </c>
      <c r="C1915" s="824" t="s">
        <v>2462</v>
      </c>
      <c r="D1915" s="824" t="s">
        <v>688</v>
      </c>
      <c r="E1915" s="824" t="s">
        <v>2553</v>
      </c>
      <c r="F1915" s="824">
        <v>1</v>
      </c>
      <c r="G1915" s="824" t="s">
        <v>2443</v>
      </c>
      <c r="H1915" s="824">
        <v>3</v>
      </c>
      <c r="I1915" s="824">
        <v>0</v>
      </c>
      <c r="J1915" s="824">
        <v>0</v>
      </c>
      <c r="K1915" s="825">
        <v>0</v>
      </c>
      <c r="L1915" s="825">
        <v>0</v>
      </c>
      <c r="M1915" s="824">
        <v>0</v>
      </c>
      <c r="N1915" s="824">
        <v>0</v>
      </c>
      <c r="O1915" s="838" t="e">
        <v>#DIV/0!</v>
      </c>
      <c r="P1915" s="820">
        <f>Tabla1[[#This Row],[Ejec Real Acumu]]-Tabla1[[#This Row],[Proyec Ejec Acumul]]</f>
        <v>0</v>
      </c>
      <c r="Q1915" s="820">
        <f>Tabla1[[#This Row],[Ejec Real Mes]]-Tabla1[[#This Row],[Program Entreg Mes]]</f>
        <v>0</v>
      </c>
    </row>
    <row r="1916" spans="1:17">
      <c r="A1916" s="824">
        <v>18</v>
      </c>
      <c r="B1916" s="824" t="s">
        <v>2461</v>
      </c>
      <c r="C1916" s="824" t="s">
        <v>2462</v>
      </c>
      <c r="D1916" s="824" t="s">
        <v>688</v>
      </c>
      <c r="E1916" s="824" t="s">
        <v>2554</v>
      </c>
      <c r="F1916" s="824">
        <v>1</v>
      </c>
      <c r="G1916" s="824" t="s">
        <v>2443</v>
      </c>
      <c r="H1916" s="824">
        <v>12</v>
      </c>
      <c r="I1916" s="824">
        <v>1</v>
      </c>
      <c r="J1916" s="824">
        <v>1</v>
      </c>
      <c r="K1916" s="825">
        <v>8.3333333333333329E-2</v>
      </c>
      <c r="L1916" s="825">
        <v>8.3333333333333329E-2</v>
      </c>
      <c r="M1916" s="824">
        <v>1</v>
      </c>
      <c r="N1916" s="824">
        <v>1</v>
      </c>
      <c r="O1916" s="838">
        <v>1</v>
      </c>
      <c r="P1916" s="820">
        <f>Tabla1[[#This Row],[Ejec Real Acumu]]-Tabla1[[#This Row],[Proyec Ejec Acumul]]</f>
        <v>0</v>
      </c>
      <c r="Q1916" s="820">
        <f>Tabla1[[#This Row],[Ejec Real Mes]]-Tabla1[[#This Row],[Program Entreg Mes]]</f>
        <v>0</v>
      </c>
    </row>
    <row r="1917" spans="1:17">
      <c r="A1917" s="824">
        <v>19</v>
      </c>
      <c r="B1917" s="824" t="s">
        <v>2461</v>
      </c>
      <c r="C1917" s="824" t="s">
        <v>2462</v>
      </c>
      <c r="D1917" s="824" t="s">
        <v>688</v>
      </c>
      <c r="E1917" s="824" t="s">
        <v>2555</v>
      </c>
      <c r="F1917" s="824">
        <v>1</v>
      </c>
      <c r="G1917" s="824" t="s">
        <v>2443</v>
      </c>
      <c r="H1917" s="824">
        <v>1</v>
      </c>
      <c r="I1917" s="824">
        <v>0</v>
      </c>
      <c r="J1917" s="824">
        <v>0</v>
      </c>
      <c r="K1917" s="825">
        <v>0</v>
      </c>
      <c r="L1917" s="825">
        <v>0</v>
      </c>
      <c r="M1917" s="824">
        <v>0</v>
      </c>
      <c r="N1917" s="824">
        <v>0</v>
      </c>
      <c r="O1917" s="838" t="e">
        <v>#DIV/0!</v>
      </c>
      <c r="P1917" s="820">
        <f>Tabla1[[#This Row],[Ejec Real Acumu]]-Tabla1[[#This Row],[Proyec Ejec Acumul]]</f>
        <v>0</v>
      </c>
      <c r="Q1917" s="820">
        <f>Tabla1[[#This Row],[Ejec Real Mes]]-Tabla1[[#This Row],[Program Entreg Mes]]</f>
        <v>0</v>
      </c>
    </row>
    <row r="1918" spans="1:17">
      <c r="A1918" s="824">
        <v>20</v>
      </c>
      <c r="B1918" s="824" t="s">
        <v>2461</v>
      </c>
      <c r="C1918" s="824" t="s">
        <v>2462</v>
      </c>
      <c r="D1918" s="824" t="s">
        <v>688</v>
      </c>
      <c r="E1918" s="824" t="s">
        <v>2556</v>
      </c>
      <c r="F1918" s="824">
        <v>1</v>
      </c>
      <c r="G1918" s="824" t="s">
        <v>2443</v>
      </c>
      <c r="H1918" s="824">
        <v>3</v>
      </c>
      <c r="I1918" s="824">
        <v>0</v>
      </c>
      <c r="J1918" s="824">
        <v>0</v>
      </c>
      <c r="K1918" s="825">
        <v>0</v>
      </c>
      <c r="L1918" s="825">
        <v>0</v>
      </c>
      <c r="M1918" s="824">
        <v>0</v>
      </c>
      <c r="N1918" s="824">
        <v>0</v>
      </c>
      <c r="O1918" s="838" t="e">
        <v>#DIV/0!</v>
      </c>
      <c r="P1918" s="820">
        <f>Tabla1[[#This Row],[Ejec Real Acumu]]-Tabla1[[#This Row],[Proyec Ejec Acumul]]</f>
        <v>0</v>
      </c>
      <c r="Q1918" s="820">
        <f>Tabla1[[#This Row],[Ejec Real Mes]]-Tabla1[[#This Row],[Program Entreg Mes]]</f>
        <v>0</v>
      </c>
    </row>
    <row r="1919" spans="1:17">
      <c r="A1919" s="824">
        <v>21</v>
      </c>
      <c r="B1919" s="824" t="s">
        <v>2461</v>
      </c>
      <c r="C1919" s="824" t="s">
        <v>2462</v>
      </c>
      <c r="D1919" s="824" t="s">
        <v>688</v>
      </c>
      <c r="E1919" s="824" t="s">
        <v>2557</v>
      </c>
      <c r="F1919" s="824">
        <v>1</v>
      </c>
      <c r="G1919" s="824" t="s">
        <v>2443</v>
      </c>
      <c r="H1919" s="824">
        <v>1</v>
      </c>
      <c r="I1919" s="824">
        <v>0</v>
      </c>
      <c r="J1919" s="824">
        <v>0</v>
      </c>
      <c r="K1919" s="825">
        <v>0</v>
      </c>
      <c r="L1919" s="825">
        <v>0</v>
      </c>
      <c r="M1919" s="824">
        <v>0</v>
      </c>
      <c r="N1919" s="824">
        <v>0</v>
      </c>
      <c r="O1919" s="838" t="e">
        <v>#DIV/0!</v>
      </c>
      <c r="P1919" s="820">
        <f>Tabla1[[#This Row],[Ejec Real Acumu]]-Tabla1[[#This Row],[Proyec Ejec Acumul]]</f>
        <v>0</v>
      </c>
      <c r="Q1919" s="820">
        <f>Tabla1[[#This Row],[Ejec Real Mes]]-Tabla1[[#This Row],[Program Entreg Mes]]</f>
        <v>0</v>
      </c>
    </row>
    <row r="1920" spans="1:17">
      <c r="A1920" s="824">
        <v>22</v>
      </c>
      <c r="B1920" s="824" t="s">
        <v>2461</v>
      </c>
      <c r="C1920" s="824" t="s">
        <v>2462</v>
      </c>
      <c r="D1920" s="824" t="s">
        <v>688</v>
      </c>
      <c r="E1920" s="824" t="s">
        <v>2558</v>
      </c>
      <c r="F1920" s="824">
        <v>1</v>
      </c>
      <c r="G1920" s="824" t="s">
        <v>2443</v>
      </c>
      <c r="H1920" s="824">
        <v>1</v>
      </c>
      <c r="I1920" s="824">
        <v>0</v>
      </c>
      <c r="J1920" s="824">
        <v>0</v>
      </c>
      <c r="K1920" s="825">
        <v>0</v>
      </c>
      <c r="L1920" s="825">
        <v>0</v>
      </c>
      <c r="M1920" s="824">
        <v>0</v>
      </c>
      <c r="N1920" s="824">
        <v>0</v>
      </c>
      <c r="O1920" s="838" t="e">
        <v>#DIV/0!</v>
      </c>
      <c r="P1920" s="820">
        <f>Tabla1[[#This Row],[Ejec Real Acumu]]-Tabla1[[#This Row],[Proyec Ejec Acumul]]</f>
        <v>0</v>
      </c>
      <c r="Q1920" s="820">
        <f>Tabla1[[#This Row],[Ejec Real Mes]]-Tabla1[[#This Row],[Program Entreg Mes]]</f>
        <v>0</v>
      </c>
    </row>
    <row r="1921" spans="1:17">
      <c r="A1921" s="824">
        <v>23</v>
      </c>
      <c r="B1921" s="824" t="s">
        <v>2461</v>
      </c>
      <c r="C1921" s="824" t="s">
        <v>2462</v>
      </c>
      <c r="D1921" s="824" t="s">
        <v>688</v>
      </c>
      <c r="E1921" s="824" t="s">
        <v>2559</v>
      </c>
      <c r="F1921" s="824">
        <v>1</v>
      </c>
      <c r="G1921" s="824" t="s">
        <v>2443</v>
      </c>
      <c r="H1921" s="824">
        <v>4</v>
      </c>
      <c r="I1921" s="824">
        <v>0</v>
      </c>
      <c r="J1921" s="824">
        <v>0</v>
      </c>
      <c r="K1921" s="825">
        <v>0</v>
      </c>
      <c r="L1921" s="825">
        <v>0</v>
      </c>
      <c r="M1921" s="824">
        <v>0</v>
      </c>
      <c r="N1921" s="824">
        <v>0</v>
      </c>
      <c r="O1921" s="838" t="e">
        <v>#DIV/0!</v>
      </c>
      <c r="P1921" s="820">
        <f>Tabla1[[#This Row],[Ejec Real Acumu]]-Tabla1[[#This Row],[Proyec Ejec Acumul]]</f>
        <v>0</v>
      </c>
      <c r="Q1921" s="820">
        <f>Tabla1[[#This Row],[Ejec Real Mes]]-Tabla1[[#This Row],[Program Entreg Mes]]</f>
        <v>0</v>
      </c>
    </row>
    <row r="1922" spans="1:17">
      <c r="A1922" s="824">
        <v>24</v>
      </c>
      <c r="B1922" s="824" t="s">
        <v>2461</v>
      </c>
      <c r="C1922" s="824" t="s">
        <v>2462</v>
      </c>
      <c r="D1922" s="824" t="s">
        <v>688</v>
      </c>
      <c r="E1922" s="824" t="s">
        <v>2560</v>
      </c>
      <c r="F1922" s="824">
        <v>1</v>
      </c>
      <c r="G1922" s="824" t="s">
        <v>2443</v>
      </c>
      <c r="H1922" s="824">
        <v>1</v>
      </c>
      <c r="I1922" s="824">
        <v>0</v>
      </c>
      <c r="J1922" s="824">
        <v>0</v>
      </c>
      <c r="K1922" s="825">
        <v>0</v>
      </c>
      <c r="L1922" s="825">
        <v>0</v>
      </c>
      <c r="M1922" s="824">
        <v>0</v>
      </c>
      <c r="N1922" s="824">
        <v>0</v>
      </c>
      <c r="O1922" s="838" t="e">
        <v>#DIV/0!</v>
      </c>
      <c r="P1922" s="820">
        <f>Tabla1[[#This Row],[Ejec Real Acumu]]-Tabla1[[#This Row],[Proyec Ejec Acumul]]</f>
        <v>0</v>
      </c>
      <c r="Q1922" s="820">
        <f>Tabla1[[#This Row],[Ejec Real Mes]]-Tabla1[[#This Row],[Program Entreg Mes]]</f>
        <v>0</v>
      </c>
    </row>
    <row r="1923" spans="1:17">
      <c r="A1923" s="824">
        <v>25</v>
      </c>
      <c r="B1923" s="824" t="s">
        <v>2461</v>
      </c>
      <c r="C1923" s="824" t="s">
        <v>2462</v>
      </c>
      <c r="D1923" s="824" t="s">
        <v>688</v>
      </c>
      <c r="E1923" s="824" t="s">
        <v>2561</v>
      </c>
      <c r="F1923" s="824">
        <v>1</v>
      </c>
      <c r="G1923" s="824" t="s">
        <v>2443</v>
      </c>
      <c r="H1923" s="824">
        <v>1</v>
      </c>
      <c r="I1923" s="824">
        <v>0</v>
      </c>
      <c r="J1923" s="824">
        <v>0</v>
      </c>
      <c r="K1923" s="825">
        <v>0</v>
      </c>
      <c r="L1923" s="825">
        <v>0</v>
      </c>
      <c r="M1923" s="824">
        <v>0</v>
      </c>
      <c r="N1923" s="824">
        <v>0</v>
      </c>
      <c r="O1923" s="838" t="e">
        <v>#DIV/0!</v>
      </c>
      <c r="P1923" s="820">
        <f>Tabla1[[#This Row],[Ejec Real Acumu]]-Tabla1[[#This Row],[Proyec Ejec Acumul]]</f>
        <v>0</v>
      </c>
      <c r="Q1923" s="820">
        <f>Tabla1[[#This Row],[Ejec Real Mes]]-Tabla1[[#This Row],[Program Entreg Mes]]</f>
        <v>0</v>
      </c>
    </row>
    <row r="1924" spans="1:17">
      <c r="A1924" s="824">
        <v>26</v>
      </c>
      <c r="B1924" s="824" t="s">
        <v>2461</v>
      </c>
      <c r="C1924" s="824" t="s">
        <v>2462</v>
      </c>
      <c r="D1924" s="824" t="s">
        <v>688</v>
      </c>
      <c r="E1924" s="824" t="s">
        <v>2562</v>
      </c>
      <c r="F1924" s="824">
        <v>1</v>
      </c>
      <c r="G1924" s="824" t="s">
        <v>2443</v>
      </c>
      <c r="H1924" s="824">
        <v>1</v>
      </c>
      <c r="I1924" s="824">
        <v>0</v>
      </c>
      <c r="J1924" s="824">
        <v>0</v>
      </c>
      <c r="K1924" s="825">
        <v>0</v>
      </c>
      <c r="L1924" s="825">
        <v>0</v>
      </c>
      <c r="M1924" s="824">
        <v>0</v>
      </c>
      <c r="N1924" s="824">
        <v>0</v>
      </c>
      <c r="O1924" s="838" t="e">
        <v>#DIV/0!</v>
      </c>
      <c r="P1924" s="820">
        <f>Tabla1[[#This Row],[Ejec Real Acumu]]-Tabla1[[#This Row],[Proyec Ejec Acumul]]</f>
        <v>0</v>
      </c>
      <c r="Q1924" s="820">
        <f>Tabla1[[#This Row],[Ejec Real Mes]]-Tabla1[[#This Row],[Program Entreg Mes]]</f>
        <v>0</v>
      </c>
    </row>
    <row r="1925" spans="1:17">
      <c r="A1925" s="824">
        <v>27</v>
      </c>
      <c r="B1925" s="824" t="s">
        <v>2461</v>
      </c>
      <c r="C1925" s="824" t="s">
        <v>2462</v>
      </c>
      <c r="D1925" s="824" t="s">
        <v>688</v>
      </c>
      <c r="E1925" s="824" t="s">
        <v>2563</v>
      </c>
      <c r="F1925" s="824">
        <v>1</v>
      </c>
      <c r="G1925" s="824" t="s">
        <v>2443</v>
      </c>
      <c r="H1925" s="824">
        <v>1</v>
      </c>
      <c r="I1925" s="824">
        <v>0</v>
      </c>
      <c r="J1925" s="824">
        <v>0</v>
      </c>
      <c r="K1925" s="825">
        <v>0</v>
      </c>
      <c r="L1925" s="825">
        <v>0</v>
      </c>
      <c r="M1925" s="824">
        <v>0</v>
      </c>
      <c r="N1925" s="824">
        <v>0</v>
      </c>
      <c r="O1925" s="838" t="e">
        <v>#DIV/0!</v>
      </c>
      <c r="P1925" s="820">
        <f>Tabla1[[#This Row],[Ejec Real Acumu]]-Tabla1[[#This Row],[Proyec Ejec Acumul]]</f>
        <v>0</v>
      </c>
      <c r="Q1925" s="820">
        <f>Tabla1[[#This Row],[Ejec Real Mes]]-Tabla1[[#This Row],[Program Entreg Mes]]</f>
        <v>0</v>
      </c>
    </row>
    <row r="1926" spans="1:17">
      <c r="A1926" s="824">
        <v>28</v>
      </c>
      <c r="B1926" s="824" t="s">
        <v>2461</v>
      </c>
      <c r="C1926" s="824" t="s">
        <v>2462</v>
      </c>
      <c r="D1926" s="824" t="s">
        <v>688</v>
      </c>
      <c r="E1926" s="824" t="s">
        <v>2564</v>
      </c>
      <c r="F1926" s="824">
        <v>1</v>
      </c>
      <c r="G1926" s="824" t="s">
        <v>2443</v>
      </c>
      <c r="H1926" s="824">
        <v>1</v>
      </c>
      <c r="I1926" s="824">
        <v>0</v>
      </c>
      <c r="J1926" s="824">
        <v>0</v>
      </c>
      <c r="K1926" s="825">
        <v>0</v>
      </c>
      <c r="L1926" s="825">
        <v>0</v>
      </c>
      <c r="M1926" s="824">
        <v>0</v>
      </c>
      <c r="N1926" s="824">
        <v>0</v>
      </c>
      <c r="O1926" s="838" t="e">
        <v>#DIV/0!</v>
      </c>
      <c r="P1926" s="820">
        <f>Tabla1[[#This Row],[Ejec Real Acumu]]-Tabla1[[#This Row],[Proyec Ejec Acumul]]</f>
        <v>0</v>
      </c>
      <c r="Q1926" s="820">
        <f>Tabla1[[#This Row],[Ejec Real Mes]]-Tabla1[[#This Row],[Program Entreg Mes]]</f>
        <v>0</v>
      </c>
    </row>
    <row r="1927" spans="1:17">
      <c r="A1927" s="824">
        <v>29</v>
      </c>
      <c r="B1927" s="824" t="s">
        <v>2461</v>
      </c>
      <c r="C1927" s="824" t="s">
        <v>2462</v>
      </c>
      <c r="D1927" s="824" t="s">
        <v>688</v>
      </c>
      <c r="E1927" s="824" t="s">
        <v>2565</v>
      </c>
      <c r="F1927" s="824">
        <v>1</v>
      </c>
      <c r="G1927" s="824" t="s">
        <v>2443</v>
      </c>
      <c r="H1927" s="824">
        <v>2</v>
      </c>
      <c r="I1927" s="824">
        <v>0</v>
      </c>
      <c r="J1927" s="824">
        <v>0</v>
      </c>
      <c r="K1927" s="825">
        <v>0</v>
      </c>
      <c r="L1927" s="825">
        <v>0</v>
      </c>
      <c r="M1927" s="824">
        <v>0</v>
      </c>
      <c r="N1927" s="824">
        <v>0</v>
      </c>
      <c r="O1927" s="838" t="e">
        <v>#DIV/0!</v>
      </c>
      <c r="P1927" s="820">
        <f>Tabla1[[#This Row],[Ejec Real Acumu]]-Tabla1[[#This Row],[Proyec Ejec Acumul]]</f>
        <v>0</v>
      </c>
      <c r="Q1927" s="820">
        <f>Tabla1[[#This Row],[Ejec Real Mes]]-Tabla1[[#This Row],[Program Entreg Mes]]</f>
        <v>0</v>
      </c>
    </row>
    <row r="1928" spans="1:17">
      <c r="A1928" s="824">
        <v>30</v>
      </c>
      <c r="B1928" s="824" t="s">
        <v>2461</v>
      </c>
      <c r="C1928" s="824" t="s">
        <v>2462</v>
      </c>
      <c r="D1928" s="824" t="s">
        <v>688</v>
      </c>
      <c r="E1928" s="824" t="s">
        <v>2566</v>
      </c>
      <c r="F1928" s="824">
        <v>1</v>
      </c>
      <c r="G1928" s="824" t="s">
        <v>2443</v>
      </c>
      <c r="H1928" s="824">
        <v>2</v>
      </c>
      <c r="I1928" s="824">
        <v>0</v>
      </c>
      <c r="J1928" s="824">
        <v>0</v>
      </c>
      <c r="K1928" s="825">
        <v>0</v>
      </c>
      <c r="L1928" s="825">
        <v>0</v>
      </c>
      <c r="M1928" s="824">
        <v>0</v>
      </c>
      <c r="N1928" s="824">
        <v>0</v>
      </c>
      <c r="O1928" s="838" t="e">
        <v>#DIV/0!</v>
      </c>
      <c r="P1928" s="820">
        <f>Tabla1[[#This Row],[Ejec Real Acumu]]-Tabla1[[#This Row],[Proyec Ejec Acumul]]</f>
        <v>0</v>
      </c>
      <c r="Q1928" s="820">
        <f>Tabla1[[#This Row],[Ejec Real Mes]]-Tabla1[[#This Row],[Program Entreg Mes]]</f>
        <v>0</v>
      </c>
    </row>
    <row r="1929" spans="1:17">
      <c r="A1929" s="824">
        <v>31</v>
      </c>
      <c r="B1929" s="824" t="s">
        <v>2461</v>
      </c>
      <c r="C1929" s="824" t="s">
        <v>2462</v>
      </c>
      <c r="D1929" s="824" t="s">
        <v>688</v>
      </c>
      <c r="E1929" s="824" t="s">
        <v>2567</v>
      </c>
      <c r="F1929" s="824">
        <v>1</v>
      </c>
      <c r="G1929" s="824" t="s">
        <v>2443</v>
      </c>
      <c r="H1929" s="824">
        <v>1</v>
      </c>
      <c r="I1929" s="824">
        <v>0</v>
      </c>
      <c r="J1929" s="824">
        <v>0</v>
      </c>
      <c r="K1929" s="825">
        <v>0</v>
      </c>
      <c r="L1929" s="825">
        <v>0</v>
      </c>
      <c r="M1929" s="824">
        <v>0</v>
      </c>
      <c r="N1929" s="824">
        <v>0</v>
      </c>
      <c r="O1929" s="838" t="e">
        <v>#DIV/0!</v>
      </c>
      <c r="P1929" s="820">
        <f>Tabla1[[#This Row],[Ejec Real Acumu]]-Tabla1[[#This Row],[Proyec Ejec Acumul]]</f>
        <v>0</v>
      </c>
      <c r="Q1929" s="820">
        <f>Tabla1[[#This Row],[Ejec Real Mes]]-Tabla1[[#This Row],[Program Entreg Mes]]</f>
        <v>0</v>
      </c>
    </row>
    <row r="1930" spans="1:17">
      <c r="A1930" s="824">
        <v>32</v>
      </c>
      <c r="B1930" s="824" t="s">
        <v>2461</v>
      </c>
      <c r="C1930" s="824" t="s">
        <v>2462</v>
      </c>
      <c r="D1930" s="824" t="s">
        <v>688</v>
      </c>
      <c r="E1930" s="824" t="s">
        <v>2568</v>
      </c>
      <c r="F1930" s="824">
        <v>1</v>
      </c>
      <c r="G1930" s="824" t="s">
        <v>2443</v>
      </c>
      <c r="H1930" s="824">
        <v>2</v>
      </c>
      <c r="I1930" s="824">
        <v>0</v>
      </c>
      <c r="J1930" s="824">
        <v>0</v>
      </c>
      <c r="K1930" s="825">
        <v>0</v>
      </c>
      <c r="L1930" s="825">
        <v>0</v>
      </c>
      <c r="M1930" s="824">
        <v>0</v>
      </c>
      <c r="N1930" s="824">
        <v>0</v>
      </c>
      <c r="O1930" s="838" t="e">
        <v>#DIV/0!</v>
      </c>
      <c r="P1930" s="820">
        <f>Tabla1[[#This Row],[Ejec Real Acumu]]-Tabla1[[#This Row],[Proyec Ejec Acumul]]</f>
        <v>0</v>
      </c>
      <c r="Q1930" s="820">
        <f>Tabla1[[#This Row],[Ejec Real Mes]]-Tabla1[[#This Row],[Program Entreg Mes]]</f>
        <v>0</v>
      </c>
    </row>
    <row r="1931" spans="1:17">
      <c r="A1931" s="824">
        <v>33</v>
      </c>
      <c r="B1931" s="824" t="s">
        <v>2461</v>
      </c>
      <c r="C1931" s="824" t="s">
        <v>2462</v>
      </c>
      <c r="D1931" s="824" t="s">
        <v>688</v>
      </c>
      <c r="E1931" s="824" t="s">
        <v>2569</v>
      </c>
      <c r="F1931" s="824">
        <v>1</v>
      </c>
      <c r="G1931" s="824" t="s">
        <v>2443</v>
      </c>
      <c r="H1931" s="824">
        <v>1</v>
      </c>
      <c r="I1931" s="824">
        <v>0</v>
      </c>
      <c r="J1931" s="824">
        <v>0</v>
      </c>
      <c r="K1931" s="825">
        <v>0</v>
      </c>
      <c r="L1931" s="825">
        <v>0</v>
      </c>
      <c r="M1931" s="824">
        <v>0</v>
      </c>
      <c r="N1931" s="824">
        <v>0</v>
      </c>
      <c r="O1931" s="838" t="e">
        <v>#DIV/0!</v>
      </c>
      <c r="P1931" s="820">
        <f>Tabla1[[#This Row],[Ejec Real Acumu]]-Tabla1[[#This Row],[Proyec Ejec Acumul]]</f>
        <v>0</v>
      </c>
      <c r="Q1931" s="820">
        <f>Tabla1[[#This Row],[Ejec Real Mes]]-Tabla1[[#This Row],[Program Entreg Mes]]</f>
        <v>0</v>
      </c>
    </row>
    <row r="1932" spans="1:17">
      <c r="A1932" s="824">
        <v>34</v>
      </c>
      <c r="B1932" s="824" t="s">
        <v>2461</v>
      </c>
      <c r="C1932" s="824" t="s">
        <v>2462</v>
      </c>
      <c r="D1932" s="824" t="s">
        <v>688</v>
      </c>
      <c r="E1932" s="824" t="s">
        <v>2570</v>
      </c>
      <c r="F1932" s="824">
        <v>1</v>
      </c>
      <c r="G1932" s="824" t="s">
        <v>2443</v>
      </c>
      <c r="H1932" s="824">
        <v>2</v>
      </c>
      <c r="I1932" s="824">
        <v>0</v>
      </c>
      <c r="J1932" s="824">
        <v>0</v>
      </c>
      <c r="K1932" s="825">
        <v>0</v>
      </c>
      <c r="L1932" s="825">
        <v>0</v>
      </c>
      <c r="M1932" s="824">
        <v>0</v>
      </c>
      <c r="N1932" s="824">
        <v>0</v>
      </c>
      <c r="O1932" s="838" t="e">
        <v>#DIV/0!</v>
      </c>
      <c r="P1932" s="820">
        <f>Tabla1[[#This Row],[Ejec Real Acumu]]-Tabla1[[#This Row],[Proyec Ejec Acumul]]</f>
        <v>0</v>
      </c>
      <c r="Q1932" s="820">
        <f>Tabla1[[#This Row],[Ejec Real Mes]]-Tabla1[[#This Row],[Program Entreg Mes]]</f>
        <v>0</v>
      </c>
    </row>
    <row r="1933" spans="1:17">
      <c r="A1933" s="824">
        <v>35</v>
      </c>
      <c r="B1933" s="824" t="s">
        <v>2461</v>
      </c>
      <c r="C1933" s="824" t="s">
        <v>2462</v>
      </c>
      <c r="D1933" s="824" t="s">
        <v>688</v>
      </c>
      <c r="E1933" s="824" t="s">
        <v>2571</v>
      </c>
      <c r="F1933" s="824">
        <v>1</v>
      </c>
      <c r="G1933" s="824" t="s">
        <v>2443</v>
      </c>
      <c r="H1933" s="824">
        <v>11</v>
      </c>
      <c r="I1933" s="824">
        <v>0</v>
      </c>
      <c r="J1933" s="824">
        <v>0</v>
      </c>
      <c r="K1933" s="825">
        <v>0</v>
      </c>
      <c r="L1933" s="825">
        <v>0</v>
      </c>
      <c r="M1933" s="824">
        <v>0</v>
      </c>
      <c r="N1933" s="824">
        <v>0</v>
      </c>
      <c r="O1933" s="838" t="e">
        <v>#DIV/0!</v>
      </c>
      <c r="P1933" s="820">
        <f>Tabla1[[#This Row],[Ejec Real Acumu]]-Tabla1[[#This Row],[Proyec Ejec Acumul]]</f>
        <v>0</v>
      </c>
      <c r="Q1933" s="820">
        <f>Tabla1[[#This Row],[Ejec Real Mes]]-Tabla1[[#This Row],[Program Entreg Mes]]</f>
        <v>0</v>
      </c>
    </row>
    <row r="1934" spans="1:17">
      <c r="A1934" s="824">
        <v>1</v>
      </c>
      <c r="B1934" s="824" t="s">
        <v>2461</v>
      </c>
      <c r="C1934" s="824" t="s">
        <v>2462</v>
      </c>
      <c r="D1934" s="824" t="s">
        <v>688</v>
      </c>
      <c r="E1934" s="824" t="s">
        <v>2537</v>
      </c>
      <c r="F1934" s="824">
        <v>2</v>
      </c>
      <c r="G1934" s="824" t="s">
        <v>2444</v>
      </c>
      <c r="H1934" s="824">
        <v>1</v>
      </c>
      <c r="I1934" s="824">
        <v>0</v>
      </c>
      <c r="J1934" s="824">
        <v>0</v>
      </c>
      <c r="K1934" s="825">
        <v>0</v>
      </c>
      <c r="L1934" s="825">
        <v>0</v>
      </c>
      <c r="M1934" s="824">
        <v>0</v>
      </c>
      <c r="N1934" s="824">
        <v>0</v>
      </c>
      <c r="O1934" s="838" t="e">
        <v>#DIV/0!</v>
      </c>
      <c r="P1934" s="820">
        <f>Tabla1[[#This Row],[Ejec Real Acumu]]-Tabla1[[#This Row],[Proyec Ejec Acumul]]</f>
        <v>0</v>
      </c>
      <c r="Q1934" s="820">
        <f>Tabla1[[#This Row],[Ejec Real Mes]]-Tabla1[[#This Row],[Program Entreg Mes]]</f>
        <v>0</v>
      </c>
    </row>
    <row r="1935" spans="1:17">
      <c r="A1935" s="824">
        <v>2</v>
      </c>
      <c r="B1935" s="824" t="s">
        <v>2461</v>
      </c>
      <c r="C1935" s="824" t="s">
        <v>2462</v>
      </c>
      <c r="D1935" s="824" t="s">
        <v>688</v>
      </c>
      <c r="E1935" s="824" t="s">
        <v>2538</v>
      </c>
      <c r="F1935" s="824">
        <v>2</v>
      </c>
      <c r="G1935" s="824" t="s">
        <v>2444</v>
      </c>
      <c r="H1935" s="824">
        <v>1</v>
      </c>
      <c r="I1935" s="824">
        <v>0</v>
      </c>
      <c r="J1935" s="824">
        <v>0</v>
      </c>
      <c r="K1935" s="825">
        <v>0</v>
      </c>
      <c r="L1935" s="825">
        <v>0</v>
      </c>
      <c r="M1935" s="824">
        <v>0</v>
      </c>
      <c r="N1935" s="824">
        <v>0</v>
      </c>
      <c r="O1935" s="838" t="e">
        <v>#DIV/0!</v>
      </c>
      <c r="P1935" s="820">
        <f>Tabla1[[#This Row],[Ejec Real Acumu]]-Tabla1[[#This Row],[Proyec Ejec Acumul]]</f>
        <v>0</v>
      </c>
      <c r="Q1935" s="820">
        <f>Tabla1[[#This Row],[Ejec Real Mes]]-Tabla1[[#This Row],[Program Entreg Mes]]</f>
        <v>0</v>
      </c>
    </row>
    <row r="1936" spans="1:17">
      <c r="A1936" s="824">
        <v>3</v>
      </c>
      <c r="B1936" s="824" t="s">
        <v>2461</v>
      </c>
      <c r="C1936" s="824" t="s">
        <v>2462</v>
      </c>
      <c r="D1936" s="824" t="s">
        <v>688</v>
      </c>
      <c r="E1936" s="824" t="s">
        <v>2539</v>
      </c>
      <c r="F1936" s="824">
        <v>2</v>
      </c>
      <c r="G1936" s="824" t="s">
        <v>2444</v>
      </c>
      <c r="H1936" s="824">
        <v>1</v>
      </c>
      <c r="I1936" s="824">
        <v>0</v>
      </c>
      <c r="J1936" s="824">
        <v>0</v>
      </c>
      <c r="K1936" s="825">
        <v>0</v>
      </c>
      <c r="L1936" s="825">
        <v>0</v>
      </c>
      <c r="M1936" s="824">
        <v>0</v>
      </c>
      <c r="N1936" s="824">
        <v>0</v>
      </c>
      <c r="O1936" s="838" t="e">
        <v>#DIV/0!</v>
      </c>
      <c r="P1936" s="820">
        <f>Tabla1[[#This Row],[Ejec Real Acumu]]-Tabla1[[#This Row],[Proyec Ejec Acumul]]</f>
        <v>0</v>
      </c>
      <c r="Q1936" s="820">
        <f>Tabla1[[#This Row],[Ejec Real Mes]]-Tabla1[[#This Row],[Program Entreg Mes]]</f>
        <v>0</v>
      </c>
    </row>
    <row r="1937" spans="1:17">
      <c r="A1937" s="824">
        <v>4</v>
      </c>
      <c r="B1937" s="824" t="s">
        <v>2461</v>
      </c>
      <c r="C1937" s="824" t="s">
        <v>2462</v>
      </c>
      <c r="D1937" s="824" t="s">
        <v>688</v>
      </c>
      <c r="E1937" s="824" t="s">
        <v>2540</v>
      </c>
      <c r="F1937" s="824">
        <v>2</v>
      </c>
      <c r="G1937" s="824" t="s">
        <v>2444</v>
      </c>
      <c r="H1937" s="824">
        <v>1</v>
      </c>
      <c r="I1937" s="824">
        <v>0</v>
      </c>
      <c r="J1937" s="824">
        <v>0</v>
      </c>
      <c r="K1937" s="825">
        <v>0</v>
      </c>
      <c r="L1937" s="825">
        <v>0</v>
      </c>
      <c r="M1937" s="824">
        <v>0</v>
      </c>
      <c r="N1937" s="824">
        <v>0</v>
      </c>
      <c r="O1937" s="838" t="e">
        <v>#DIV/0!</v>
      </c>
      <c r="P1937" s="820">
        <f>Tabla1[[#This Row],[Ejec Real Acumu]]-Tabla1[[#This Row],[Proyec Ejec Acumul]]</f>
        <v>0</v>
      </c>
      <c r="Q1937" s="820">
        <f>Tabla1[[#This Row],[Ejec Real Mes]]-Tabla1[[#This Row],[Program Entreg Mes]]</f>
        <v>0</v>
      </c>
    </row>
    <row r="1938" spans="1:17">
      <c r="A1938" s="824">
        <v>5</v>
      </c>
      <c r="B1938" s="824" t="s">
        <v>2461</v>
      </c>
      <c r="C1938" s="824" t="s">
        <v>2462</v>
      </c>
      <c r="D1938" s="824" t="s">
        <v>688</v>
      </c>
      <c r="E1938" s="824" t="s">
        <v>2541</v>
      </c>
      <c r="F1938" s="824">
        <v>2</v>
      </c>
      <c r="G1938" s="824" t="s">
        <v>2444</v>
      </c>
      <c r="H1938" s="824">
        <v>1</v>
      </c>
      <c r="I1938" s="824">
        <v>0</v>
      </c>
      <c r="J1938" s="824">
        <v>0</v>
      </c>
      <c r="K1938" s="825">
        <v>0</v>
      </c>
      <c r="L1938" s="825">
        <v>0</v>
      </c>
      <c r="M1938" s="824">
        <v>0</v>
      </c>
      <c r="N1938" s="824">
        <v>0</v>
      </c>
      <c r="O1938" s="838" t="e">
        <v>#DIV/0!</v>
      </c>
      <c r="P1938" s="820">
        <f>Tabla1[[#This Row],[Ejec Real Acumu]]-Tabla1[[#This Row],[Proyec Ejec Acumul]]</f>
        <v>0</v>
      </c>
      <c r="Q1938" s="820">
        <f>Tabla1[[#This Row],[Ejec Real Mes]]-Tabla1[[#This Row],[Program Entreg Mes]]</f>
        <v>0</v>
      </c>
    </row>
    <row r="1939" spans="1:17">
      <c r="A1939" s="824">
        <v>6</v>
      </c>
      <c r="B1939" s="824" t="s">
        <v>2461</v>
      </c>
      <c r="C1939" s="824" t="s">
        <v>2462</v>
      </c>
      <c r="D1939" s="824" t="s">
        <v>688</v>
      </c>
      <c r="E1939" s="824" t="s">
        <v>2542</v>
      </c>
      <c r="F1939" s="824">
        <v>2</v>
      </c>
      <c r="G1939" s="824" t="s">
        <v>2444</v>
      </c>
      <c r="H1939" s="824">
        <v>1</v>
      </c>
      <c r="I1939" s="824">
        <v>0</v>
      </c>
      <c r="J1939" s="824">
        <v>0</v>
      </c>
      <c r="K1939" s="825">
        <v>0</v>
      </c>
      <c r="L1939" s="825">
        <v>0</v>
      </c>
      <c r="M1939" s="824">
        <v>0</v>
      </c>
      <c r="N1939" s="824">
        <v>0</v>
      </c>
      <c r="O1939" s="838" t="e">
        <v>#DIV/0!</v>
      </c>
      <c r="P1939" s="820">
        <f>Tabla1[[#This Row],[Ejec Real Acumu]]-Tabla1[[#This Row],[Proyec Ejec Acumul]]</f>
        <v>0</v>
      </c>
      <c r="Q1939" s="820">
        <f>Tabla1[[#This Row],[Ejec Real Mes]]-Tabla1[[#This Row],[Program Entreg Mes]]</f>
        <v>0</v>
      </c>
    </row>
    <row r="1940" spans="1:17">
      <c r="A1940" s="824">
        <v>7</v>
      </c>
      <c r="B1940" s="824" t="s">
        <v>2461</v>
      </c>
      <c r="C1940" s="824" t="s">
        <v>2462</v>
      </c>
      <c r="D1940" s="824" t="s">
        <v>688</v>
      </c>
      <c r="E1940" s="824" t="s">
        <v>2543</v>
      </c>
      <c r="F1940" s="824">
        <v>2</v>
      </c>
      <c r="G1940" s="824" t="s">
        <v>2444</v>
      </c>
      <c r="H1940" s="824">
        <v>1</v>
      </c>
      <c r="I1940" s="824">
        <v>0</v>
      </c>
      <c r="J1940" s="824">
        <v>0</v>
      </c>
      <c r="K1940" s="825">
        <v>0</v>
      </c>
      <c r="L1940" s="825">
        <v>0</v>
      </c>
      <c r="M1940" s="824">
        <v>0</v>
      </c>
      <c r="N1940" s="824">
        <v>0</v>
      </c>
      <c r="O1940" s="838" t="e">
        <v>#DIV/0!</v>
      </c>
      <c r="P1940" s="820">
        <f>Tabla1[[#This Row],[Ejec Real Acumu]]-Tabla1[[#This Row],[Proyec Ejec Acumul]]</f>
        <v>0</v>
      </c>
      <c r="Q1940" s="820">
        <f>Tabla1[[#This Row],[Ejec Real Mes]]-Tabla1[[#This Row],[Program Entreg Mes]]</f>
        <v>0</v>
      </c>
    </row>
    <row r="1941" spans="1:17">
      <c r="A1941" s="824">
        <v>8</v>
      </c>
      <c r="B1941" s="824" t="s">
        <v>2461</v>
      </c>
      <c r="C1941" s="824" t="s">
        <v>2462</v>
      </c>
      <c r="D1941" s="824" t="s">
        <v>688</v>
      </c>
      <c r="E1941" s="824" t="s">
        <v>2544</v>
      </c>
      <c r="F1941" s="824">
        <v>2</v>
      </c>
      <c r="G1941" s="824" t="s">
        <v>2444</v>
      </c>
      <c r="H1941" s="824">
        <v>4</v>
      </c>
      <c r="I1941" s="824">
        <v>0</v>
      </c>
      <c r="J1941" s="824">
        <v>0</v>
      </c>
      <c r="K1941" s="825">
        <v>0</v>
      </c>
      <c r="L1941" s="825">
        <v>0</v>
      </c>
      <c r="M1941" s="824">
        <v>0</v>
      </c>
      <c r="N1941" s="824">
        <v>0</v>
      </c>
      <c r="O1941" s="838" t="e">
        <v>#DIV/0!</v>
      </c>
      <c r="P1941" s="820">
        <f>Tabla1[[#This Row],[Ejec Real Acumu]]-Tabla1[[#This Row],[Proyec Ejec Acumul]]</f>
        <v>0</v>
      </c>
      <c r="Q1941" s="820">
        <f>Tabla1[[#This Row],[Ejec Real Mes]]-Tabla1[[#This Row],[Program Entreg Mes]]</f>
        <v>0</v>
      </c>
    </row>
    <row r="1942" spans="1:17">
      <c r="A1942" s="824">
        <v>9</v>
      </c>
      <c r="B1942" s="824" t="s">
        <v>2461</v>
      </c>
      <c r="C1942" s="824" t="s">
        <v>2462</v>
      </c>
      <c r="D1942" s="824" t="s">
        <v>688</v>
      </c>
      <c r="E1942" s="824" t="s">
        <v>2545</v>
      </c>
      <c r="F1942" s="824">
        <v>2</v>
      </c>
      <c r="G1942" s="824" t="s">
        <v>2444</v>
      </c>
      <c r="H1942" s="824">
        <v>3</v>
      </c>
      <c r="I1942" s="824">
        <v>0</v>
      </c>
      <c r="J1942" s="824">
        <v>0</v>
      </c>
      <c r="K1942" s="825">
        <v>0</v>
      </c>
      <c r="L1942" s="825">
        <v>0</v>
      </c>
      <c r="M1942" s="824">
        <v>0</v>
      </c>
      <c r="N1942" s="824">
        <v>0</v>
      </c>
      <c r="O1942" s="838" t="e">
        <v>#DIV/0!</v>
      </c>
      <c r="P1942" s="820">
        <f>Tabla1[[#This Row],[Ejec Real Acumu]]-Tabla1[[#This Row],[Proyec Ejec Acumul]]</f>
        <v>0</v>
      </c>
      <c r="Q1942" s="820">
        <f>Tabla1[[#This Row],[Ejec Real Mes]]-Tabla1[[#This Row],[Program Entreg Mes]]</f>
        <v>0</v>
      </c>
    </row>
    <row r="1943" spans="1:17">
      <c r="A1943" s="824">
        <v>10</v>
      </c>
      <c r="B1943" s="824" t="s">
        <v>2461</v>
      </c>
      <c r="C1943" s="824" t="s">
        <v>2462</v>
      </c>
      <c r="D1943" s="824" t="s">
        <v>688</v>
      </c>
      <c r="E1943" s="824" t="s">
        <v>2546</v>
      </c>
      <c r="F1943" s="824">
        <v>2</v>
      </c>
      <c r="G1943" s="824" t="s">
        <v>2444</v>
      </c>
      <c r="H1943" s="824">
        <v>4</v>
      </c>
      <c r="I1943" s="824">
        <v>0</v>
      </c>
      <c r="J1943" s="824">
        <v>0</v>
      </c>
      <c r="K1943" s="825">
        <v>0</v>
      </c>
      <c r="L1943" s="825">
        <v>0</v>
      </c>
      <c r="M1943" s="824">
        <v>0</v>
      </c>
      <c r="N1943" s="824">
        <v>0</v>
      </c>
      <c r="O1943" s="838" t="e">
        <v>#DIV/0!</v>
      </c>
      <c r="P1943" s="820">
        <f>Tabla1[[#This Row],[Ejec Real Acumu]]-Tabla1[[#This Row],[Proyec Ejec Acumul]]</f>
        <v>0</v>
      </c>
      <c r="Q1943" s="820">
        <f>Tabla1[[#This Row],[Ejec Real Mes]]-Tabla1[[#This Row],[Program Entreg Mes]]</f>
        <v>0</v>
      </c>
    </row>
    <row r="1944" spans="1:17">
      <c r="A1944" s="824">
        <v>11</v>
      </c>
      <c r="B1944" s="824" t="s">
        <v>2461</v>
      </c>
      <c r="C1944" s="824" t="s">
        <v>2462</v>
      </c>
      <c r="D1944" s="824" t="s">
        <v>688</v>
      </c>
      <c r="E1944" s="824" t="s">
        <v>2547</v>
      </c>
      <c r="F1944" s="824">
        <v>2</v>
      </c>
      <c r="G1944" s="824" t="s">
        <v>2444</v>
      </c>
      <c r="H1944" s="824">
        <v>1</v>
      </c>
      <c r="I1944" s="824">
        <v>0</v>
      </c>
      <c r="J1944" s="824">
        <v>0</v>
      </c>
      <c r="K1944" s="825">
        <v>0</v>
      </c>
      <c r="L1944" s="825">
        <v>0</v>
      </c>
      <c r="M1944" s="824">
        <v>0</v>
      </c>
      <c r="N1944" s="824">
        <v>0</v>
      </c>
      <c r="O1944" s="838" t="e">
        <v>#DIV/0!</v>
      </c>
      <c r="P1944" s="820">
        <f>Tabla1[[#This Row],[Ejec Real Acumu]]-Tabla1[[#This Row],[Proyec Ejec Acumul]]</f>
        <v>0</v>
      </c>
      <c r="Q1944" s="820">
        <f>Tabla1[[#This Row],[Ejec Real Mes]]-Tabla1[[#This Row],[Program Entreg Mes]]</f>
        <v>0</v>
      </c>
    </row>
    <row r="1945" spans="1:17">
      <c r="A1945" s="824">
        <v>12</v>
      </c>
      <c r="B1945" s="824" t="s">
        <v>2461</v>
      </c>
      <c r="C1945" s="824" t="s">
        <v>2462</v>
      </c>
      <c r="D1945" s="824" t="s">
        <v>688</v>
      </c>
      <c r="E1945" s="824" t="s">
        <v>2548</v>
      </c>
      <c r="F1945" s="824">
        <v>2</v>
      </c>
      <c r="G1945" s="824" t="s">
        <v>2444</v>
      </c>
      <c r="H1945" s="824">
        <v>1</v>
      </c>
      <c r="I1945" s="824">
        <v>1</v>
      </c>
      <c r="J1945" s="824">
        <v>1</v>
      </c>
      <c r="K1945" s="825">
        <v>1</v>
      </c>
      <c r="L1945" s="825">
        <v>1</v>
      </c>
      <c r="M1945" s="824">
        <v>1</v>
      </c>
      <c r="N1945" s="824">
        <v>1</v>
      </c>
      <c r="O1945" s="838">
        <v>1</v>
      </c>
      <c r="P1945" s="820">
        <f>Tabla1[[#This Row],[Ejec Real Acumu]]-Tabla1[[#This Row],[Proyec Ejec Acumul]]</f>
        <v>0</v>
      </c>
      <c r="Q1945" s="820">
        <f>Tabla1[[#This Row],[Ejec Real Mes]]-Tabla1[[#This Row],[Program Entreg Mes]]</f>
        <v>0</v>
      </c>
    </row>
    <row r="1946" spans="1:17">
      <c r="A1946" s="824">
        <v>13</v>
      </c>
      <c r="B1946" s="824" t="s">
        <v>2461</v>
      </c>
      <c r="C1946" s="824" t="s">
        <v>2462</v>
      </c>
      <c r="D1946" s="824" t="s">
        <v>688</v>
      </c>
      <c r="E1946" s="824" t="s">
        <v>2549</v>
      </c>
      <c r="F1946" s="824">
        <v>2</v>
      </c>
      <c r="G1946" s="824" t="s">
        <v>2444</v>
      </c>
      <c r="H1946" s="824">
        <v>1</v>
      </c>
      <c r="I1946" s="824">
        <v>1</v>
      </c>
      <c r="J1946" s="824">
        <v>1</v>
      </c>
      <c r="K1946" s="825">
        <v>1</v>
      </c>
      <c r="L1946" s="825">
        <v>1</v>
      </c>
      <c r="M1946" s="824">
        <v>0</v>
      </c>
      <c r="N1946" s="824">
        <v>0</v>
      </c>
      <c r="O1946" s="838" t="e">
        <v>#DIV/0!</v>
      </c>
      <c r="P1946" s="820">
        <f>Tabla1[[#This Row],[Ejec Real Acumu]]-Tabla1[[#This Row],[Proyec Ejec Acumul]]</f>
        <v>0</v>
      </c>
      <c r="Q1946" s="820">
        <f>Tabla1[[#This Row],[Ejec Real Mes]]-Tabla1[[#This Row],[Program Entreg Mes]]</f>
        <v>0</v>
      </c>
    </row>
    <row r="1947" spans="1:17">
      <c r="A1947" s="824">
        <v>14</v>
      </c>
      <c r="B1947" s="824" t="s">
        <v>2461</v>
      </c>
      <c r="C1947" s="824" t="s">
        <v>2462</v>
      </c>
      <c r="D1947" s="824" t="s">
        <v>688</v>
      </c>
      <c r="E1947" s="824" t="s">
        <v>2550</v>
      </c>
      <c r="F1947" s="824">
        <v>2</v>
      </c>
      <c r="G1947" s="824" t="s">
        <v>2444</v>
      </c>
      <c r="H1947" s="824">
        <v>1</v>
      </c>
      <c r="I1947" s="824">
        <v>0</v>
      </c>
      <c r="J1947" s="824">
        <v>0</v>
      </c>
      <c r="K1947" s="825">
        <v>0</v>
      </c>
      <c r="L1947" s="825">
        <v>0</v>
      </c>
      <c r="M1947" s="824">
        <v>0</v>
      </c>
      <c r="N1947" s="824">
        <v>0</v>
      </c>
      <c r="O1947" s="838" t="e">
        <v>#DIV/0!</v>
      </c>
      <c r="P1947" s="820">
        <f>Tabla1[[#This Row],[Ejec Real Acumu]]-Tabla1[[#This Row],[Proyec Ejec Acumul]]</f>
        <v>0</v>
      </c>
      <c r="Q1947" s="820">
        <f>Tabla1[[#This Row],[Ejec Real Mes]]-Tabla1[[#This Row],[Program Entreg Mes]]</f>
        <v>0</v>
      </c>
    </row>
    <row r="1948" spans="1:17">
      <c r="A1948" s="824">
        <v>15</v>
      </c>
      <c r="B1948" s="824" t="s">
        <v>2461</v>
      </c>
      <c r="C1948" s="824" t="s">
        <v>2462</v>
      </c>
      <c r="D1948" s="824" t="s">
        <v>688</v>
      </c>
      <c r="E1948" s="824" t="s">
        <v>2551</v>
      </c>
      <c r="F1948" s="824">
        <v>2</v>
      </c>
      <c r="G1948" s="824" t="s">
        <v>2444</v>
      </c>
      <c r="H1948" s="824">
        <v>12</v>
      </c>
      <c r="I1948" s="824">
        <v>2</v>
      </c>
      <c r="J1948" s="824">
        <v>2</v>
      </c>
      <c r="K1948" s="825">
        <v>0.16666666666666666</v>
      </c>
      <c r="L1948" s="825">
        <v>0.16666666666666666</v>
      </c>
      <c r="M1948" s="824">
        <v>1</v>
      </c>
      <c r="N1948" s="824">
        <v>1</v>
      </c>
      <c r="O1948" s="838">
        <v>1</v>
      </c>
      <c r="P1948" s="820">
        <f>Tabla1[[#This Row],[Ejec Real Acumu]]-Tabla1[[#This Row],[Proyec Ejec Acumul]]</f>
        <v>0</v>
      </c>
      <c r="Q1948" s="820">
        <f>Tabla1[[#This Row],[Ejec Real Mes]]-Tabla1[[#This Row],[Program Entreg Mes]]</f>
        <v>0</v>
      </c>
    </row>
    <row r="1949" spans="1:17">
      <c r="A1949" s="824">
        <v>16</v>
      </c>
      <c r="B1949" s="824" t="s">
        <v>2461</v>
      </c>
      <c r="C1949" s="824" t="s">
        <v>2462</v>
      </c>
      <c r="D1949" s="824" t="s">
        <v>688</v>
      </c>
      <c r="E1949" s="824" t="s">
        <v>2552</v>
      </c>
      <c r="F1949" s="824">
        <v>2</v>
      </c>
      <c r="G1949" s="824" t="s">
        <v>2444</v>
      </c>
      <c r="H1949" s="824">
        <v>4</v>
      </c>
      <c r="I1949" s="824">
        <v>0</v>
      </c>
      <c r="J1949" s="824">
        <v>0</v>
      </c>
      <c r="K1949" s="825">
        <v>0</v>
      </c>
      <c r="L1949" s="825">
        <v>0</v>
      </c>
      <c r="M1949" s="824">
        <v>0</v>
      </c>
      <c r="N1949" s="824">
        <v>0</v>
      </c>
      <c r="O1949" s="838" t="e">
        <v>#DIV/0!</v>
      </c>
      <c r="P1949" s="820">
        <f>Tabla1[[#This Row],[Ejec Real Acumu]]-Tabla1[[#This Row],[Proyec Ejec Acumul]]</f>
        <v>0</v>
      </c>
      <c r="Q1949" s="820">
        <f>Tabla1[[#This Row],[Ejec Real Mes]]-Tabla1[[#This Row],[Program Entreg Mes]]</f>
        <v>0</v>
      </c>
    </row>
    <row r="1950" spans="1:17">
      <c r="A1950" s="824">
        <v>17</v>
      </c>
      <c r="B1950" s="824" t="s">
        <v>2461</v>
      </c>
      <c r="C1950" s="824" t="s">
        <v>2462</v>
      </c>
      <c r="D1950" s="824" t="s">
        <v>688</v>
      </c>
      <c r="E1950" s="824" t="s">
        <v>2553</v>
      </c>
      <c r="F1950" s="824">
        <v>2</v>
      </c>
      <c r="G1950" s="824" t="s">
        <v>2444</v>
      </c>
      <c r="H1950" s="824">
        <v>3</v>
      </c>
      <c r="I1950" s="824">
        <v>0</v>
      </c>
      <c r="J1950" s="824">
        <v>0</v>
      </c>
      <c r="K1950" s="825">
        <v>0</v>
      </c>
      <c r="L1950" s="825">
        <v>0</v>
      </c>
      <c r="M1950" s="824">
        <v>0</v>
      </c>
      <c r="N1950" s="824">
        <v>0</v>
      </c>
      <c r="O1950" s="838" t="e">
        <v>#DIV/0!</v>
      </c>
      <c r="P1950" s="820">
        <f>Tabla1[[#This Row],[Ejec Real Acumu]]-Tabla1[[#This Row],[Proyec Ejec Acumul]]</f>
        <v>0</v>
      </c>
      <c r="Q1950" s="820">
        <f>Tabla1[[#This Row],[Ejec Real Mes]]-Tabla1[[#This Row],[Program Entreg Mes]]</f>
        <v>0</v>
      </c>
    </row>
    <row r="1951" spans="1:17">
      <c r="A1951" s="824">
        <v>18</v>
      </c>
      <c r="B1951" s="824" t="s">
        <v>2461</v>
      </c>
      <c r="C1951" s="824" t="s">
        <v>2462</v>
      </c>
      <c r="D1951" s="824" t="s">
        <v>688</v>
      </c>
      <c r="E1951" s="824" t="s">
        <v>2554</v>
      </c>
      <c r="F1951" s="824">
        <v>2</v>
      </c>
      <c r="G1951" s="824" t="s">
        <v>2444</v>
      </c>
      <c r="H1951" s="824">
        <v>12</v>
      </c>
      <c r="I1951" s="824">
        <v>2</v>
      </c>
      <c r="J1951" s="824">
        <v>2</v>
      </c>
      <c r="K1951" s="825">
        <v>0.16666666666666666</v>
      </c>
      <c r="L1951" s="825">
        <v>0.16666666666666666</v>
      </c>
      <c r="M1951" s="824">
        <v>1</v>
      </c>
      <c r="N1951" s="824">
        <v>1</v>
      </c>
      <c r="O1951" s="838">
        <v>1</v>
      </c>
      <c r="P1951" s="820">
        <f>Tabla1[[#This Row],[Ejec Real Acumu]]-Tabla1[[#This Row],[Proyec Ejec Acumul]]</f>
        <v>0</v>
      </c>
      <c r="Q1951" s="820">
        <f>Tabla1[[#This Row],[Ejec Real Mes]]-Tabla1[[#This Row],[Program Entreg Mes]]</f>
        <v>0</v>
      </c>
    </row>
    <row r="1952" spans="1:17">
      <c r="A1952" s="824">
        <v>19</v>
      </c>
      <c r="B1952" s="824" t="s">
        <v>2461</v>
      </c>
      <c r="C1952" s="824" t="s">
        <v>2462</v>
      </c>
      <c r="D1952" s="824" t="s">
        <v>688</v>
      </c>
      <c r="E1952" s="824" t="s">
        <v>2555</v>
      </c>
      <c r="F1952" s="824">
        <v>2</v>
      </c>
      <c r="G1952" s="824" t="s">
        <v>2444</v>
      </c>
      <c r="H1952" s="824">
        <v>1</v>
      </c>
      <c r="I1952" s="824">
        <v>0</v>
      </c>
      <c r="J1952" s="824">
        <v>0</v>
      </c>
      <c r="K1952" s="825">
        <v>0</v>
      </c>
      <c r="L1952" s="825">
        <v>0</v>
      </c>
      <c r="M1952" s="824">
        <v>0</v>
      </c>
      <c r="N1952" s="824">
        <v>0</v>
      </c>
      <c r="O1952" s="838" t="e">
        <v>#DIV/0!</v>
      </c>
      <c r="P1952" s="820">
        <f>Tabla1[[#This Row],[Ejec Real Acumu]]-Tabla1[[#This Row],[Proyec Ejec Acumul]]</f>
        <v>0</v>
      </c>
      <c r="Q1952" s="820">
        <f>Tabla1[[#This Row],[Ejec Real Mes]]-Tabla1[[#This Row],[Program Entreg Mes]]</f>
        <v>0</v>
      </c>
    </row>
    <row r="1953" spans="1:17">
      <c r="A1953" s="824">
        <v>20</v>
      </c>
      <c r="B1953" s="824" t="s">
        <v>2461</v>
      </c>
      <c r="C1953" s="824" t="s">
        <v>2462</v>
      </c>
      <c r="D1953" s="824" t="s">
        <v>688</v>
      </c>
      <c r="E1953" s="824" t="s">
        <v>2556</v>
      </c>
      <c r="F1953" s="824">
        <v>2</v>
      </c>
      <c r="G1953" s="824" t="s">
        <v>2444</v>
      </c>
      <c r="H1953" s="824">
        <v>3</v>
      </c>
      <c r="I1953" s="824">
        <v>0</v>
      </c>
      <c r="J1953" s="824">
        <v>0</v>
      </c>
      <c r="K1953" s="825">
        <v>0</v>
      </c>
      <c r="L1953" s="825">
        <v>0</v>
      </c>
      <c r="M1953" s="824">
        <v>0</v>
      </c>
      <c r="N1953" s="824">
        <v>0</v>
      </c>
      <c r="O1953" s="838" t="e">
        <v>#DIV/0!</v>
      </c>
      <c r="P1953" s="820">
        <f>Tabla1[[#This Row],[Ejec Real Acumu]]-Tabla1[[#This Row],[Proyec Ejec Acumul]]</f>
        <v>0</v>
      </c>
      <c r="Q1953" s="820">
        <f>Tabla1[[#This Row],[Ejec Real Mes]]-Tabla1[[#This Row],[Program Entreg Mes]]</f>
        <v>0</v>
      </c>
    </row>
    <row r="1954" spans="1:17">
      <c r="A1954" s="824">
        <v>21</v>
      </c>
      <c r="B1954" s="824" t="s">
        <v>2461</v>
      </c>
      <c r="C1954" s="824" t="s">
        <v>2462</v>
      </c>
      <c r="D1954" s="824" t="s">
        <v>688</v>
      </c>
      <c r="E1954" s="824" t="s">
        <v>2557</v>
      </c>
      <c r="F1954" s="824">
        <v>2</v>
      </c>
      <c r="G1954" s="824" t="s">
        <v>2444</v>
      </c>
      <c r="H1954" s="824">
        <v>1</v>
      </c>
      <c r="I1954" s="824">
        <v>0</v>
      </c>
      <c r="J1954" s="824">
        <v>0</v>
      </c>
      <c r="K1954" s="825">
        <v>0</v>
      </c>
      <c r="L1954" s="825">
        <v>0</v>
      </c>
      <c r="M1954" s="824">
        <v>0</v>
      </c>
      <c r="N1954" s="824">
        <v>0</v>
      </c>
      <c r="O1954" s="838" t="e">
        <v>#DIV/0!</v>
      </c>
      <c r="P1954" s="820">
        <f>Tabla1[[#This Row],[Ejec Real Acumu]]-Tabla1[[#This Row],[Proyec Ejec Acumul]]</f>
        <v>0</v>
      </c>
      <c r="Q1954" s="820">
        <f>Tabla1[[#This Row],[Ejec Real Mes]]-Tabla1[[#This Row],[Program Entreg Mes]]</f>
        <v>0</v>
      </c>
    </row>
    <row r="1955" spans="1:17">
      <c r="A1955" s="824">
        <v>22</v>
      </c>
      <c r="B1955" s="824" t="s">
        <v>2461</v>
      </c>
      <c r="C1955" s="824" t="s">
        <v>2462</v>
      </c>
      <c r="D1955" s="824" t="s">
        <v>688</v>
      </c>
      <c r="E1955" s="824" t="s">
        <v>2558</v>
      </c>
      <c r="F1955" s="824">
        <v>2</v>
      </c>
      <c r="G1955" s="824" t="s">
        <v>2444</v>
      </c>
      <c r="H1955" s="824">
        <v>1</v>
      </c>
      <c r="I1955" s="824">
        <v>0</v>
      </c>
      <c r="J1955" s="824">
        <v>0</v>
      </c>
      <c r="K1955" s="825">
        <v>0</v>
      </c>
      <c r="L1955" s="825">
        <v>0</v>
      </c>
      <c r="M1955" s="824">
        <v>0</v>
      </c>
      <c r="N1955" s="824">
        <v>0</v>
      </c>
      <c r="O1955" s="838" t="e">
        <v>#DIV/0!</v>
      </c>
      <c r="P1955" s="820">
        <f>Tabla1[[#This Row],[Ejec Real Acumu]]-Tabla1[[#This Row],[Proyec Ejec Acumul]]</f>
        <v>0</v>
      </c>
      <c r="Q1955" s="820">
        <f>Tabla1[[#This Row],[Ejec Real Mes]]-Tabla1[[#This Row],[Program Entreg Mes]]</f>
        <v>0</v>
      </c>
    </row>
    <row r="1956" spans="1:17">
      <c r="A1956" s="824">
        <v>23</v>
      </c>
      <c r="B1956" s="824" t="s">
        <v>2461</v>
      </c>
      <c r="C1956" s="824" t="s">
        <v>2462</v>
      </c>
      <c r="D1956" s="824" t="s">
        <v>688</v>
      </c>
      <c r="E1956" s="824" t="s">
        <v>2559</v>
      </c>
      <c r="F1956" s="824">
        <v>2</v>
      </c>
      <c r="G1956" s="824" t="s">
        <v>2444</v>
      </c>
      <c r="H1956" s="824">
        <v>4</v>
      </c>
      <c r="I1956" s="824">
        <v>0</v>
      </c>
      <c r="J1956" s="824">
        <v>0</v>
      </c>
      <c r="K1956" s="825">
        <v>0</v>
      </c>
      <c r="L1956" s="825">
        <v>0</v>
      </c>
      <c r="M1956" s="824">
        <v>0</v>
      </c>
      <c r="N1956" s="824">
        <v>0</v>
      </c>
      <c r="O1956" s="838" t="e">
        <v>#DIV/0!</v>
      </c>
      <c r="P1956" s="820">
        <f>Tabla1[[#This Row],[Ejec Real Acumu]]-Tabla1[[#This Row],[Proyec Ejec Acumul]]</f>
        <v>0</v>
      </c>
      <c r="Q1956" s="820">
        <f>Tabla1[[#This Row],[Ejec Real Mes]]-Tabla1[[#This Row],[Program Entreg Mes]]</f>
        <v>0</v>
      </c>
    </row>
    <row r="1957" spans="1:17">
      <c r="A1957" s="824">
        <v>24</v>
      </c>
      <c r="B1957" s="824" t="s">
        <v>2461</v>
      </c>
      <c r="C1957" s="824" t="s">
        <v>2462</v>
      </c>
      <c r="D1957" s="824" t="s">
        <v>688</v>
      </c>
      <c r="E1957" s="824" t="s">
        <v>2560</v>
      </c>
      <c r="F1957" s="824">
        <v>2</v>
      </c>
      <c r="G1957" s="824" t="s">
        <v>2444</v>
      </c>
      <c r="H1957" s="824">
        <v>1</v>
      </c>
      <c r="I1957" s="824">
        <v>0</v>
      </c>
      <c r="J1957" s="824">
        <v>0</v>
      </c>
      <c r="K1957" s="825">
        <v>0</v>
      </c>
      <c r="L1957" s="825">
        <v>0</v>
      </c>
      <c r="M1957" s="824">
        <v>0</v>
      </c>
      <c r="N1957" s="824">
        <v>0</v>
      </c>
      <c r="O1957" s="838" t="e">
        <v>#DIV/0!</v>
      </c>
      <c r="P1957" s="820">
        <f>Tabla1[[#This Row],[Ejec Real Acumu]]-Tabla1[[#This Row],[Proyec Ejec Acumul]]</f>
        <v>0</v>
      </c>
      <c r="Q1957" s="820">
        <f>Tabla1[[#This Row],[Ejec Real Mes]]-Tabla1[[#This Row],[Program Entreg Mes]]</f>
        <v>0</v>
      </c>
    </row>
    <row r="1958" spans="1:17">
      <c r="A1958" s="824">
        <v>25</v>
      </c>
      <c r="B1958" s="824" t="s">
        <v>2461</v>
      </c>
      <c r="C1958" s="824" t="s">
        <v>2462</v>
      </c>
      <c r="D1958" s="824" t="s">
        <v>688</v>
      </c>
      <c r="E1958" s="824" t="s">
        <v>2561</v>
      </c>
      <c r="F1958" s="824">
        <v>2</v>
      </c>
      <c r="G1958" s="824" t="s">
        <v>2444</v>
      </c>
      <c r="H1958" s="824">
        <v>1</v>
      </c>
      <c r="I1958" s="824">
        <v>0</v>
      </c>
      <c r="J1958" s="824">
        <v>0</v>
      </c>
      <c r="K1958" s="825">
        <v>0</v>
      </c>
      <c r="L1958" s="825">
        <v>0</v>
      </c>
      <c r="M1958" s="824">
        <v>0</v>
      </c>
      <c r="N1958" s="824">
        <v>0</v>
      </c>
      <c r="O1958" s="838" t="e">
        <v>#DIV/0!</v>
      </c>
      <c r="P1958" s="820">
        <f>Tabla1[[#This Row],[Ejec Real Acumu]]-Tabla1[[#This Row],[Proyec Ejec Acumul]]</f>
        <v>0</v>
      </c>
      <c r="Q1958" s="820">
        <f>Tabla1[[#This Row],[Ejec Real Mes]]-Tabla1[[#This Row],[Program Entreg Mes]]</f>
        <v>0</v>
      </c>
    </row>
    <row r="1959" spans="1:17">
      <c r="A1959" s="824">
        <v>26</v>
      </c>
      <c r="B1959" s="824" t="s">
        <v>2461</v>
      </c>
      <c r="C1959" s="824" t="s">
        <v>2462</v>
      </c>
      <c r="D1959" s="824" t="s">
        <v>688</v>
      </c>
      <c r="E1959" s="824" t="s">
        <v>2562</v>
      </c>
      <c r="F1959" s="824">
        <v>2</v>
      </c>
      <c r="G1959" s="824" t="s">
        <v>2444</v>
      </c>
      <c r="H1959" s="824">
        <v>1</v>
      </c>
      <c r="I1959" s="824">
        <v>0</v>
      </c>
      <c r="J1959" s="824">
        <v>0</v>
      </c>
      <c r="K1959" s="825">
        <v>0</v>
      </c>
      <c r="L1959" s="825">
        <v>0</v>
      </c>
      <c r="M1959" s="824">
        <v>0</v>
      </c>
      <c r="N1959" s="824">
        <v>0</v>
      </c>
      <c r="O1959" s="838" t="e">
        <v>#DIV/0!</v>
      </c>
      <c r="P1959" s="820">
        <f>Tabla1[[#This Row],[Ejec Real Acumu]]-Tabla1[[#This Row],[Proyec Ejec Acumul]]</f>
        <v>0</v>
      </c>
      <c r="Q1959" s="820">
        <f>Tabla1[[#This Row],[Ejec Real Mes]]-Tabla1[[#This Row],[Program Entreg Mes]]</f>
        <v>0</v>
      </c>
    </row>
    <row r="1960" spans="1:17">
      <c r="A1960" s="824">
        <v>27</v>
      </c>
      <c r="B1960" s="824" t="s">
        <v>2461</v>
      </c>
      <c r="C1960" s="824" t="s">
        <v>2462</v>
      </c>
      <c r="D1960" s="824" t="s">
        <v>688</v>
      </c>
      <c r="E1960" s="824" t="s">
        <v>2563</v>
      </c>
      <c r="F1960" s="824">
        <v>2</v>
      </c>
      <c r="G1960" s="824" t="s">
        <v>2444</v>
      </c>
      <c r="H1960" s="824">
        <v>1</v>
      </c>
      <c r="I1960" s="824">
        <v>0</v>
      </c>
      <c r="J1960" s="824">
        <v>0</v>
      </c>
      <c r="K1960" s="825">
        <v>0</v>
      </c>
      <c r="L1960" s="825">
        <v>0</v>
      </c>
      <c r="M1960" s="824">
        <v>0</v>
      </c>
      <c r="N1960" s="824">
        <v>0</v>
      </c>
      <c r="O1960" s="838" t="e">
        <v>#DIV/0!</v>
      </c>
      <c r="P1960" s="820">
        <f>Tabla1[[#This Row],[Ejec Real Acumu]]-Tabla1[[#This Row],[Proyec Ejec Acumul]]</f>
        <v>0</v>
      </c>
      <c r="Q1960" s="820">
        <f>Tabla1[[#This Row],[Ejec Real Mes]]-Tabla1[[#This Row],[Program Entreg Mes]]</f>
        <v>0</v>
      </c>
    </row>
    <row r="1961" spans="1:17">
      <c r="A1961" s="824">
        <v>28</v>
      </c>
      <c r="B1961" s="824" t="s">
        <v>2461</v>
      </c>
      <c r="C1961" s="824" t="s">
        <v>2462</v>
      </c>
      <c r="D1961" s="824" t="s">
        <v>688</v>
      </c>
      <c r="E1961" s="824" t="s">
        <v>2564</v>
      </c>
      <c r="F1961" s="824">
        <v>2</v>
      </c>
      <c r="G1961" s="824" t="s">
        <v>2444</v>
      </c>
      <c r="H1961" s="824">
        <v>1</v>
      </c>
      <c r="I1961" s="824">
        <v>0</v>
      </c>
      <c r="J1961" s="824">
        <v>0</v>
      </c>
      <c r="K1961" s="825">
        <v>0</v>
      </c>
      <c r="L1961" s="825">
        <v>0</v>
      </c>
      <c r="M1961" s="824">
        <v>0</v>
      </c>
      <c r="N1961" s="824">
        <v>0</v>
      </c>
      <c r="O1961" s="838" t="e">
        <v>#DIV/0!</v>
      </c>
      <c r="P1961" s="820">
        <f>Tabla1[[#This Row],[Ejec Real Acumu]]-Tabla1[[#This Row],[Proyec Ejec Acumul]]</f>
        <v>0</v>
      </c>
      <c r="Q1961" s="820">
        <f>Tabla1[[#This Row],[Ejec Real Mes]]-Tabla1[[#This Row],[Program Entreg Mes]]</f>
        <v>0</v>
      </c>
    </row>
    <row r="1962" spans="1:17">
      <c r="A1962" s="824">
        <v>29</v>
      </c>
      <c r="B1962" s="824" t="s">
        <v>2461</v>
      </c>
      <c r="C1962" s="824" t="s">
        <v>2462</v>
      </c>
      <c r="D1962" s="824" t="s">
        <v>688</v>
      </c>
      <c r="E1962" s="824" t="s">
        <v>2565</v>
      </c>
      <c r="F1962" s="824">
        <v>2</v>
      </c>
      <c r="G1962" s="824" t="s">
        <v>2444</v>
      </c>
      <c r="H1962" s="824">
        <v>2</v>
      </c>
      <c r="I1962" s="824">
        <v>0</v>
      </c>
      <c r="J1962" s="824">
        <v>0</v>
      </c>
      <c r="K1962" s="825">
        <v>0</v>
      </c>
      <c r="L1962" s="825">
        <v>0</v>
      </c>
      <c r="M1962" s="824">
        <v>0</v>
      </c>
      <c r="N1962" s="824">
        <v>0</v>
      </c>
      <c r="O1962" s="838" t="e">
        <v>#DIV/0!</v>
      </c>
      <c r="P1962" s="820">
        <f>Tabla1[[#This Row],[Ejec Real Acumu]]-Tabla1[[#This Row],[Proyec Ejec Acumul]]</f>
        <v>0</v>
      </c>
      <c r="Q1962" s="820">
        <f>Tabla1[[#This Row],[Ejec Real Mes]]-Tabla1[[#This Row],[Program Entreg Mes]]</f>
        <v>0</v>
      </c>
    </row>
    <row r="1963" spans="1:17">
      <c r="A1963" s="824">
        <v>30</v>
      </c>
      <c r="B1963" s="824" t="s">
        <v>2461</v>
      </c>
      <c r="C1963" s="824" t="s">
        <v>2462</v>
      </c>
      <c r="D1963" s="824" t="s">
        <v>688</v>
      </c>
      <c r="E1963" s="824" t="s">
        <v>2566</v>
      </c>
      <c r="F1963" s="824">
        <v>2</v>
      </c>
      <c r="G1963" s="824" t="s">
        <v>2444</v>
      </c>
      <c r="H1963" s="824">
        <v>2</v>
      </c>
      <c r="I1963" s="824">
        <v>0</v>
      </c>
      <c r="J1963" s="824">
        <v>0</v>
      </c>
      <c r="K1963" s="825">
        <v>0</v>
      </c>
      <c r="L1963" s="825">
        <v>0</v>
      </c>
      <c r="M1963" s="824">
        <v>0</v>
      </c>
      <c r="N1963" s="824">
        <v>0</v>
      </c>
      <c r="O1963" s="838" t="e">
        <v>#DIV/0!</v>
      </c>
      <c r="P1963" s="820">
        <f>Tabla1[[#This Row],[Ejec Real Acumu]]-Tabla1[[#This Row],[Proyec Ejec Acumul]]</f>
        <v>0</v>
      </c>
      <c r="Q1963" s="820">
        <f>Tabla1[[#This Row],[Ejec Real Mes]]-Tabla1[[#This Row],[Program Entreg Mes]]</f>
        <v>0</v>
      </c>
    </row>
    <row r="1964" spans="1:17">
      <c r="A1964" s="824">
        <v>31</v>
      </c>
      <c r="B1964" s="824" t="s">
        <v>2461</v>
      </c>
      <c r="C1964" s="824" t="s">
        <v>2462</v>
      </c>
      <c r="D1964" s="824" t="s">
        <v>688</v>
      </c>
      <c r="E1964" s="824" t="s">
        <v>2567</v>
      </c>
      <c r="F1964" s="824">
        <v>2</v>
      </c>
      <c r="G1964" s="824" t="s">
        <v>2444</v>
      </c>
      <c r="H1964" s="824">
        <v>1</v>
      </c>
      <c r="I1964" s="824">
        <v>0</v>
      </c>
      <c r="J1964" s="824">
        <v>0</v>
      </c>
      <c r="K1964" s="825">
        <v>0</v>
      </c>
      <c r="L1964" s="825">
        <v>0</v>
      </c>
      <c r="M1964" s="824">
        <v>0</v>
      </c>
      <c r="N1964" s="824">
        <v>0</v>
      </c>
      <c r="O1964" s="838" t="e">
        <v>#DIV/0!</v>
      </c>
      <c r="P1964" s="820">
        <f>Tabla1[[#This Row],[Ejec Real Acumu]]-Tabla1[[#This Row],[Proyec Ejec Acumul]]</f>
        <v>0</v>
      </c>
      <c r="Q1964" s="820">
        <f>Tabla1[[#This Row],[Ejec Real Mes]]-Tabla1[[#This Row],[Program Entreg Mes]]</f>
        <v>0</v>
      </c>
    </row>
    <row r="1965" spans="1:17">
      <c r="A1965" s="824">
        <v>32</v>
      </c>
      <c r="B1965" s="824" t="s">
        <v>2461</v>
      </c>
      <c r="C1965" s="824" t="s">
        <v>2462</v>
      </c>
      <c r="D1965" s="824" t="s">
        <v>688</v>
      </c>
      <c r="E1965" s="824" t="s">
        <v>2568</v>
      </c>
      <c r="F1965" s="824">
        <v>2</v>
      </c>
      <c r="G1965" s="824" t="s">
        <v>2444</v>
      </c>
      <c r="H1965" s="824">
        <v>2</v>
      </c>
      <c r="I1965" s="824">
        <v>0</v>
      </c>
      <c r="J1965" s="824">
        <v>0</v>
      </c>
      <c r="K1965" s="825">
        <v>0</v>
      </c>
      <c r="L1965" s="825">
        <v>0</v>
      </c>
      <c r="M1965" s="824">
        <v>0</v>
      </c>
      <c r="N1965" s="824">
        <v>0</v>
      </c>
      <c r="O1965" s="838" t="e">
        <v>#DIV/0!</v>
      </c>
      <c r="P1965" s="820">
        <f>Tabla1[[#This Row],[Ejec Real Acumu]]-Tabla1[[#This Row],[Proyec Ejec Acumul]]</f>
        <v>0</v>
      </c>
      <c r="Q1965" s="820">
        <f>Tabla1[[#This Row],[Ejec Real Mes]]-Tabla1[[#This Row],[Program Entreg Mes]]</f>
        <v>0</v>
      </c>
    </row>
    <row r="1966" spans="1:17">
      <c r="A1966" s="824">
        <v>33</v>
      </c>
      <c r="B1966" s="824" t="s">
        <v>2461</v>
      </c>
      <c r="C1966" s="824" t="s">
        <v>2462</v>
      </c>
      <c r="D1966" s="824" t="s">
        <v>688</v>
      </c>
      <c r="E1966" s="824" t="s">
        <v>2569</v>
      </c>
      <c r="F1966" s="824">
        <v>2</v>
      </c>
      <c r="G1966" s="824" t="s">
        <v>2444</v>
      </c>
      <c r="H1966" s="824">
        <v>1</v>
      </c>
      <c r="I1966" s="824">
        <v>0</v>
      </c>
      <c r="J1966" s="824">
        <v>0</v>
      </c>
      <c r="K1966" s="825">
        <v>0</v>
      </c>
      <c r="L1966" s="825">
        <v>0</v>
      </c>
      <c r="M1966" s="824">
        <v>0</v>
      </c>
      <c r="N1966" s="824">
        <v>0</v>
      </c>
      <c r="O1966" s="838" t="e">
        <v>#DIV/0!</v>
      </c>
      <c r="P1966" s="820">
        <f>Tabla1[[#This Row],[Ejec Real Acumu]]-Tabla1[[#This Row],[Proyec Ejec Acumul]]</f>
        <v>0</v>
      </c>
      <c r="Q1966" s="820">
        <f>Tabla1[[#This Row],[Ejec Real Mes]]-Tabla1[[#This Row],[Program Entreg Mes]]</f>
        <v>0</v>
      </c>
    </row>
    <row r="1967" spans="1:17">
      <c r="A1967" s="824">
        <v>34</v>
      </c>
      <c r="B1967" s="824" t="s">
        <v>2461</v>
      </c>
      <c r="C1967" s="824" t="s">
        <v>2462</v>
      </c>
      <c r="D1967" s="824" t="s">
        <v>688</v>
      </c>
      <c r="E1967" s="824" t="s">
        <v>2570</v>
      </c>
      <c r="F1967" s="824">
        <v>2</v>
      </c>
      <c r="G1967" s="824" t="s">
        <v>2444</v>
      </c>
      <c r="H1967" s="824">
        <v>2</v>
      </c>
      <c r="I1967" s="824">
        <v>0</v>
      </c>
      <c r="J1967" s="824">
        <v>0</v>
      </c>
      <c r="K1967" s="825">
        <v>0</v>
      </c>
      <c r="L1967" s="825">
        <v>0</v>
      </c>
      <c r="M1967" s="824">
        <v>0</v>
      </c>
      <c r="N1967" s="824">
        <v>0</v>
      </c>
      <c r="O1967" s="838" t="e">
        <v>#DIV/0!</v>
      </c>
      <c r="P1967" s="820">
        <f>Tabla1[[#This Row],[Ejec Real Acumu]]-Tabla1[[#This Row],[Proyec Ejec Acumul]]</f>
        <v>0</v>
      </c>
      <c r="Q1967" s="820">
        <f>Tabla1[[#This Row],[Ejec Real Mes]]-Tabla1[[#This Row],[Program Entreg Mes]]</f>
        <v>0</v>
      </c>
    </row>
    <row r="1968" spans="1:17">
      <c r="A1968" s="824">
        <v>35</v>
      </c>
      <c r="B1968" s="824" t="s">
        <v>2461</v>
      </c>
      <c r="C1968" s="824" t="s">
        <v>2462</v>
      </c>
      <c r="D1968" s="824" t="s">
        <v>688</v>
      </c>
      <c r="E1968" s="824" t="s">
        <v>2571</v>
      </c>
      <c r="F1968" s="824">
        <v>2</v>
      </c>
      <c r="G1968" s="824" t="s">
        <v>2444</v>
      </c>
      <c r="H1968" s="824">
        <v>11</v>
      </c>
      <c r="I1968" s="824">
        <v>1</v>
      </c>
      <c r="J1968" s="824">
        <v>1</v>
      </c>
      <c r="K1968" s="825">
        <v>9.0909090909090912E-2</v>
      </c>
      <c r="L1968" s="825">
        <v>9.0909090909090912E-2</v>
      </c>
      <c r="M1968" s="824">
        <v>1</v>
      </c>
      <c r="N1968" s="824">
        <v>1</v>
      </c>
      <c r="O1968" s="838">
        <v>1</v>
      </c>
      <c r="P1968" s="820">
        <f>Tabla1[[#This Row],[Ejec Real Acumu]]-Tabla1[[#This Row],[Proyec Ejec Acumul]]</f>
        <v>0</v>
      </c>
      <c r="Q1968" s="820">
        <f>Tabla1[[#This Row],[Ejec Real Mes]]-Tabla1[[#This Row],[Program Entreg Mes]]</f>
        <v>0</v>
      </c>
    </row>
    <row r="1969" spans="1:17">
      <c r="A1969" s="824">
        <v>1</v>
      </c>
      <c r="B1969" s="824" t="s">
        <v>2461</v>
      </c>
      <c r="C1969" s="824" t="s">
        <v>2462</v>
      </c>
      <c r="D1969" s="824" t="s">
        <v>688</v>
      </c>
      <c r="E1969" s="824" t="s">
        <v>2537</v>
      </c>
      <c r="F1969" s="824">
        <v>3</v>
      </c>
      <c r="G1969" s="824" t="s">
        <v>2445</v>
      </c>
      <c r="H1969" s="824">
        <v>1</v>
      </c>
      <c r="I1969" s="824">
        <v>0</v>
      </c>
      <c r="J1969" s="824">
        <v>0</v>
      </c>
      <c r="K1969" s="825">
        <v>0</v>
      </c>
      <c r="L1969" s="825">
        <v>0</v>
      </c>
      <c r="M1969" s="824">
        <v>0</v>
      </c>
      <c r="N1969" s="824">
        <v>0</v>
      </c>
      <c r="O1969" s="838" t="e">
        <v>#DIV/0!</v>
      </c>
      <c r="P1969" s="820">
        <f>Tabla1[[#This Row],[Ejec Real Acumu]]-Tabla1[[#This Row],[Proyec Ejec Acumul]]</f>
        <v>0</v>
      </c>
      <c r="Q1969" s="820">
        <f>Tabla1[[#This Row],[Ejec Real Mes]]-Tabla1[[#This Row],[Program Entreg Mes]]</f>
        <v>0</v>
      </c>
    </row>
    <row r="1970" spans="1:17">
      <c r="A1970" s="824">
        <v>2</v>
      </c>
      <c r="B1970" s="824" t="s">
        <v>2461</v>
      </c>
      <c r="C1970" s="824" t="s">
        <v>2462</v>
      </c>
      <c r="D1970" s="824" t="s">
        <v>688</v>
      </c>
      <c r="E1970" s="824" t="s">
        <v>2538</v>
      </c>
      <c r="F1970" s="824">
        <v>3</v>
      </c>
      <c r="G1970" s="824" t="s">
        <v>2445</v>
      </c>
      <c r="H1970" s="824">
        <v>1</v>
      </c>
      <c r="I1970" s="824">
        <v>0</v>
      </c>
      <c r="J1970" s="824">
        <v>0</v>
      </c>
      <c r="K1970" s="825">
        <v>0</v>
      </c>
      <c r="L1970" s="825">
        <v>0</v>
      </c>
      <c r="M1970" s="824">
        <v>0</v>
      </c>
      <c r="N1970" s="824">
        <v>0</v>
      </c>
      <c r="O1970" s="838" t="e">
        <v>#DIV/0!</v>
      </c>
      <c r="P1970" s="820">
        <f>Tabla1[[#This Row],[Ejec Real Acumu]]-Tabla1[[#This Row],[Proyec Ejec Acumul]]</f>
        <v>0</v>
      </c>
      <c r="Q1970" s="820">
        <f>Tabla1[[#This Row],[Ejec Real Mes]]-Tabla1[[#This Row],[Program Entreg Mes]]</f>
        <v>0</v>
      </c>
    </row>
    <row r="1971" spans="1:17">
      <c r="A1971" s="824">
        <v>3</v>
      </c>
      <c r="B1971" s="824" t="s">
        <v>2461</v>
      </c>
      <c r="C1971" s="824" t="s">
        <v>2462</v>
      </c>
      <c r="D1971" s="824" t="s">
        <v>688</v>
      </c>
      <c r="E1971" s="824" t="s">
        <v>2539</v>
      </c>
      <c r="F1971" s="824">
        <v>3</v>
      </c>
      <c r="G1971" s="824" t="s">
        <v>2445</v>
      </c>
      <c r="H1971" s="824">
        <v>1</v>
      </c>
      <c r="I1971" s="824">
        <v>0</v>
      </c>
      <c r="J1971" s="824">
        <v>0</v>
      </c>
      <c r="K1971" s="825">
        <v>0</v>
      </c>
      <c r="L1971" s="825">
        <v>0</v>
      </c>
      <c r="M1971" s="824">
        <v>0</v>
      </c>
      <c r="N1971" s="824">
        <v>0</v>
      </c>
      <c r="O1971" s="838" t="e">
        <v>#DIV/0!</v>
      </c>
      <c r="P1971" s="820">
        <f>Tabla1[[#This Row],[Ejec Real Acumu]]-Tabla1[[#This Row],[Proyec Ejec Acumul]]</f>
        <v>0</v>
      </c>
      <c r="Q1971" s="820">
        <f>Tabla1[[#This Row],[Ejec Real Mes]]-Tabla1[[#This Row],[Program Entreg Mes]]</f>
        <v>0</v>
      </c>
    </row>
    <row r="1972" spans="1:17">
      <c r="A1972" s="824">
        <v>4</v>
      </c>
      <c r="B1972" s="824" t="s">
        <v>2461</v>
      </c>
      <c r="C1972" s="824" t="s">
        <v>2462</v>
      </c>
      <c r="D1972" s="824" t="s">
        <v>688</v>
      </c>
      <c r="E1972" s="824" t="s">
        <v>2540</v>
      </c>
      <c r="F1972" s="824">
        <v>3</v>
      </c>
      <c r="G1972" s="824" t="s">
        <v>2445</v>
      </c>
      <c r="H1972" s="824">
        <v>1</v>
      </c>
      <c r="I1972" s="824">
        <v>0</v>
      </c>
      <c r="J1972" s="824">
        <v>0</v>
      </c>
      <c r="K1972" s="825">
        <v>0</v>
      </c>
      <c r="L1972" s="825">
        <v>0</v>
      </c>
      <c r="M1972" s="824">
        <v>0</v>
      </c>
      <c r="N1972" s="824">
        <v>0</v>
      </c>
      <c r="O1972" s="838" t="e">
        <v>#DIV/0!</v>
      </c>
      <c r="P1972" s="820">
        <f>Tabla1[[#This Row],[Ejec Real Acumu]]-Tabla1[[#This Row],[Proyec Ejec Acumul]]</f>
        <v>0</v>
      </c>
      <c r="Q1972" s="820">
        <f>Tabla1[[#This Row],[Ejec Real Mes]]-Tabla1[[#This Row],[Program Entreg Mes]]</f>
        <v>0</v>
      </c>
    </row>
    <row r="1973" spans="1:17">
      <c r="A1973" s="824">
        <v>5</v>
      </c>
      <c r="B1973" s="824" t="s">
        <v>2461</v>
      </c>
      <c r="C1973" s="824" t="s">
        <v>2462</v>
      </c>
      <c r="D1973" s="824" t="s">
        <v>688</v>
      </c>
      <c r="E1973" s="824" t="s">
        <v>2541</v>
      </c>
      <c r="F1973" s="824">
        <v>3</v>
      </c>
      <c r="G1973" s="824" t="s">
        <v>2445</v>
      </c>
      <c r="H1973" s="824">
        <v>1</v>
      </c>
      <c r="I1973" s="824">
        <v>0</v>
      </c>
      <c r="J1973" s="824">
        <v>0</v>
      </c>
      <c r="K1973" s="825">
        <v>0</v>
      </c>
      <c r="L1973" s="825">
        <v>0</v>
      </c>
      <c r="M1973" s="824">
        <v>0</v>
      </c>
      <c r="N1973" s="824">
        <v>0</v>
      </c>
      <c r="O1973" s="838" t="e">
        <v>#DIV/0!</v>
      </c>
      <c r="P1973" s="820">
        <f>Tabla1[[#This Row],[Ejec Real Acumu]]-Tabla1[[#This Row],[Proyec Ejec Acumul]]</f>
        <v>0</v>
      </c>
      <c r="Q1973" s="820">
        <f>Tabla1[[#This Row],[Ejec Real Mes]]-Tabla1[[#This Row],[Program Entreg Mes]]</f>
        <v>0</v>
      </c>
    </row>
    <row r="1974" spans="1:17">
      <c r="A1974" s="824">
        <v>6</v>
      </c>
      <c r="B1974" s="824" t="s">
        <v>2461</v>
      </c>
      <c r="C1974" s="824" t="s">
        <v>2462</v>
      </c>
      <c r="D1974" s="824" t="s">
        <v>688</v>
      </c>
      <c r="E1974" s="824" t="s">
        <v>2542</v>
      </c>
      <c r="F1974" s="824">
        <v>3</v>
      </c>
      <c r="G1974" s="824" t="s">
        <v>2445</v>
      </c>
      <c r="H1974" s="824">
        <v>1</v>
      </c>
      <c r="I1974" s="824">
        <v>1</v>
      </c>
      <c r="J1974" s="824">
        <v>1</v>
      </c>
      <c r="K1974" s="825">
        <v>1</v>
      </c>
      <c r="L1974" s="825">
        <v>1</v>
      </c>
      <c r="M1974" s="824">
        <v>1</v>
      </c>
      <c r="N1974" s="824">
        <v>1</v>
      </c>
      <c r="O1974" s="838">
        <v>1</v>
      </c>
      <c r="P1974" s="820">
        <f>Tabla1[[#This Row],[Ejec Real Acumu]]-Tabla1[[#This Row],[Proyec Ejec Acumul]]</f>
        <v>0</v>
      </c>
      <c r="Q1974" s="820">
        <f>Tabla1[[#This Row],[Ejec Real Mes]]-Tabla1[[#This Row],[Program Entreg Mes]]</f>
        <v>0</v>
      </c>
    </row>
    <row r="1975" spans="1:17">
      <c r="A1975" s="824">
        <v>7</v>
      </c>
      <c r="B1975" s="824" t="s">
        <v>2461</v>
      </c>
      <c r="C1975" s="824" t="s">
        <v>2462</v>
      </c>
      <c r="D1975" s="824" t="s">
        <v>688</v>
      </c>
      <c r="E1975" s="824" t="s">
        <v>2543</v>
      </c>
      <c r="F1975" s="824">
        <v>3</v>
      </c>
      <c r="G1975" s="824" t="s">
        <v>2445</v>
      </c>
      <c r="H1975" s="824">
        <v>1</v>
      </c>
      <c r="I1975" s="824">
        <v>1</v>
      </c>
      <c r="J1975" s="824">
        <v>1</v>
      </c>
      <c r="K1975" s="825">
        <v>1</v>
      </c>
      <c r="L1975" s="825">
        <v>1</v>
      </c>
      <c r="M1975" s="824">
        <v>1</v>
      </c>
      <c r="N1975" s="824">
        <v>1</v>
      </c>
      <c r="O1975" s="838">
        <v>1</v>
      </c>
      <c r="P1975" s="820">
        <f>Tabla1[[#This Row],[Ejec Real Acumu]]-Tabla1[[#This Row],[Proyec Ejec Acumul]]</f>
        <v>0</v>
      </c>
      <c r="Q1975" s="820">
        <f>Tabla1[[#This Row],[Ejec Real Mes]]-Tabla1[[#This Row],[Program Entreg Mes]]</f>
        <v>0</v>
      </c>
    </row>
    <row r="1976" spans="1:17">
      <c r="A1976" s="824">
        <v>8</v>
      </c>
      <c r="B1976" s="824" t="s">
        <v>2461</v>
      </c>
      <c r="C1976" s="824" t="s">
        <v>2462</v>
      </c>
      <c r="D1976" s="824" t="s">
        <v>688</v>
      </c>
      <c r="E1976" s="824" t="s">
        <v>2544</v>
      </c>
      <c r="F1976" s="824">
        <v>3</v>
      </c>
      <c r="G1976" s="824" t="s">
        <v>2445</v>
      </c>
      <c r="H1976" s="824">
        <v>4</v>
      </c>
      <c r="I1976" s="824">
        <v>1</v>
      </c>
      <c r="J1976" s="824">
        <v>1</v>
      </c>
      <c r="K1976" s="825">
        <v>0.25</v>
      </c>
      <c r="L1976" s="825">
        <v>0.25</v>
      </c>
      <c r="M1976" s="824">
        <v>1</v>
      </c>
      <c r="N1976" s="824">
        <v>1</v>
      </c>
      <c r="O1976" s="838">
        <v>1</v>
      </c>
      <c r="P1976" s="820">
        <f>Tabla1[[#This Row],[Ejec Real Acumu]]-Tabla1[[#This Row],[Proyec Ejec Acumul]]</f>
        <v>0</v>
      </c>
      <c r="Q1976" s="820">
        <f>Tabla1[[#This Row],[Ejec Real Mes]]-Tabla1[[#This Row],[Program Entreg Mes]]</f>
        <v>0</v>
      </c>
    </row>
    <row r="1977" spans="1:17">
      <c r="A1977" s="824">
        <v>9</v>
      </c>
      <c r="B1977" s="824" t="s">
        <v>2461</v>
      </c>
      <c r="C1977" s="824" t="s">
        <v>2462</v>
      </c>
      <c r="D1977" s="824" t="s">
        <v>688</v>
      </c>
      <c r="E1977" s="824" t="s">
        <v>2545</v>
      </c>
      <c r="F1977" s="824">
        <v>3</v>
      </c>
      <c r="G1977" s="824" t="s">
        <v>2445</v>
      </c>
      <c r="H1977" s="824">
        <v>3</v>
      </c>
      <c r="I1977" s="824">
        <v>0</v>
      </c>
      <c r="J1977" s="824">
        <v>0</v>
      </c>
      <c r="K1977" s="825">
        <v>0</v>
      </c>
      <c r="L1977" s="825">
        <v>0</v>
      </c>
      <c r="M1977" s="824">
        <v>0</v>
      </c>
      <c r="N1977" s="824">
        <v>0</v>
      </c>
      <c r="O1977" s="838" t="e">
        <v>#DIV/0!</v>
      </c>
      <c r="P1977" s="820">
        <f>Tabla1[[#This Row],[Ejec Real Acumu]]-Tabla1[[#This Row],[Proyec Ejec Acumul]]</f>
        <v>0</v>
      </c>
      <c r="Q1977" s="820">
        <f>Tabla1[[#This Row],[Ejec Real Mes]]-Tabla1[[#This Row],[Program Entreg Mes]]</f>
        <v>0</v>
      </c>
    </row>
    <row r="1978" spans="1:17">
      <c r="A1978" s="824">
        <v>10</v>
      </c>
      <c r="B1978" s="824" t="s">
        <v>2461</v>
      </c>
      <c r="C1978" s="824" t="s">
        <v>2462</v>
      </c>
      <c r="D1978" s="824" t="s">
        <v>688</v>
      </c>
      <c r="E1978" s="824" t="s">
        <v>2546</v>
      </c>
      <c r="F1978" s="824">
        <v>3</v>
      </c>
      <c r="G1978" s="824" t="s">
        <v>2445</v>
      </c>
      <c r="H1978" s="824">
        <v>4</v>
      </c>
      <c r="I1978" s="824">
        <v>1</v>
      </c>
      <c r="J1978" s="824">
        <v>1</v>
      </c>
      <c r="K1978" s="825">
        <v>0.25</v>
      </c>
      <c r="L1978" s="825">
        <v>0.25</v>
      </c>
      <c r="M1978" s="824">
        <v>1</v>
      </c>
      <c r="N1978" s="824">
        <v>1</v>
      </c>
      <c r="O1978" s="838">
        <v>1</v>
      </c>
      <c r="P1978" s="820">
        <f>Tabla1[[#This Row],[Ejec Real Acumu]]-Tabla1[[#This Row],[Proyec Ejec Acumul]]</f>
        <v>0</v>
      </c>
      <c r="Q1978" s="820">
        <f>Tabla1[[#This Row],[Ejec Real Mes]]-Tabla1[[#This Row],[Program Entreg Mes]]</f>
        <v>0</v>
      </c>
    </row>
    <row r="1979" spans="1:17">
      <c r="A1979" s="824">
        <v>11</v>
      </c>
      <c r="B1979" s="824" t="s">
        <v>2461</v>
      </c>
      <c r="C1979" s="824" t="s">
        <v>2462</v>
      </c>
      <c r="D1979" s="824" t="s">
        <v>688</v>
      </c>
      <c r="E1979" s="824" t="s">
        <v>2547</v>
      </c>
      <c r="F1979" s="824">
        <v>3</v>
      </c>
      <c r="G1979" s="824" t="s">
        <v>2445</v>
      </c>
      <c r="H1979" s="824">
        <v>1</v>
      </c>
      <c r="I1979" s="824">
        <v>0</v>
      </c>
      <c r="J1979" s="824">
        <v>0</v>
      </c>
      <c r="K1979" s="825">
        <v>0</v>
      </c>
      <c r="L1979" s="825">
        <v>0</v>
      </c>
      <c r="M1979" s="824">
        <v>0</v>
      </c>
      <c r="N1979" s="824">
        <v>0</v>
      </c>
      <c r="O1979" s="838" t="e">
        <v>#DIV/0!</v>
      </c>
      <c r="P1979" s="820">
        <f>Tabla1[[#This Row],[Ejec Real Acumu]]-Tabla1[[#This Row],[Proyec Ejec Acumul]]</f>
        <v>0</v>
      </c>
      <c r="Q1979" s="820">
        <f>Tabla1[[#This Row],[Ejec Real Mes]]-Tabla1[[#This Row],[Program Entreg Mes]]</f>
        <v>0</v>
      </c>
    </row>
    <row r="1980" spans="1:17">
      <c r="A1980" s="824">
        <v>12</v>
      </c>
      <c r="B1980" s="824" t="s">
        <v>2461</v>
      </c>
      <c r="C1980" s="824" t="s">
        <v>2462</v>
      </c>
      <c r="D1980" s="824" t="s">
        <v>688</v>
      </c>
      <c r="E1980" s="824" t="s">
        <v>2548</v>
      </c>
      <c r="F1980" s="824">
        <v>3</v>
      </c>
      <c r="G1980" s="824" t="s">
        <v>2445</v>
      </c>
      <c r="H1980" s="824">
        <v>1</v>
      </c>
      <c r="I1980" s="824">
        <v>1</v>
      </c>
      <c r="J1980" s="824">
        <v>1</v>
      </c>
      <c r="K1980" s="825">
        <v>1</v>
      </c>
      <c r="L1980" s="825">
        <v>1</v>
      </c>
      <c r="M1980" s="824">
        <v>0</v>
      </c>
      <c r="N1980" s="824">
        <v>0</v>
      </c>
      <c r="O1980" s="838" t="e">
        <v>#DIV/0!</v>
      </c>
      <c r="P1980" s="820">
        <f>Tabla1[[#This Row],[Ejec Real Acumu]]-Tabla1[[#This Row],[Proyec Ejec Acumul]]</f>
        <v>0</v>
      </c>
      <c r="Q1980" s="820">
        <f>Tabla1[[#This Row],[Ejec Real Mes]]-Tabla1[[#This Row],[Program Entreg Mes]]</f>
        <v>0</v>
      </c>
    </row>
    <row r="1981" spans="1:17">
      <c r="A1981" s="824">
        <v>13</v>
      </c>
      <c r="B1981" s="824" t="s">
        <v>2461</v>
      </c>
      <c r="C1981" s="824" t="s">
        <v>2462</v>
      </c>
      <c r="D1981" s="824" t="s">
        <v>688</v>
      </c>
      <c r="E1981" s="824" t="s">
        <v>2549</v>
      </c>
      <c r="F1981" s="824">
        <v>3</v>
      </c>
      <c r="G1981" s="824" t="s">
        <v>2445</v>
      </c>
      <c r="H1981" s="824">
        <v>1</v>
      </c>
      <c r="I1981" s="824">
        <v>1</v>
      </c>
      <c r="J1981" s="824">
        <v>1</v>
      </c>
      <c r="K1981" s="825">
        <v>1</v>
      </c>
      <c r="L1981" s="825">
        <v>1</v>
      </c>
      <c r="M1981" s="824">
        <v>0</v>
      </c>
      <c r="N1981" s="824">
        <v>0</v>
      </c>
      <c r="O1981" s="838" t="e">
        <v>#DIV/0!</v>
      </c>
      <c r="P1981" s="820">
        <f>Tabla1[[#This Row],[Ejec Real Acumu]]-Tabla1[[#This Row],[Proyec Ejec Acumul]]</f>
        <v>0</v>
      </c>
      <c r="Q1981" s="820">
        <f>Tabla1[[#This Row],[Ejec Real Mes]]-Tabla1[[#This Row],[Program Entreg Mes]]</f>
        <v>0</v>
      </c>
    </row>
    <row r="1982" spans="1:17">
      <c r="A1982" s="824">
        <v>14</v>
      </c>
      <c r="B1982" s="824" t="s">
        <v>2461</v>
      </c>
      <c r="C1982" s="824" t="s">
        <v>2462</v>
      </c>
      <c r="D1982" s="824" t="s">
        <v>688</v>
      </c>
      <c r="E1982" s="824" t="s">
        <v>2550</v>
      </c>
      <c r="F1982" s="824">
        <v>3</v>
      </c>
      <c r="G1982" s="824" t="s">
        <v>2445</v>
      </c>
      <c r="H1982" s="824">
        <v>1</v>
      </c>
      <c r="I1982" s="824">
        <v>0</v>
      </c>
      <c r="J1982" s="824">
        <v>0</v>
      </c>
      <c r="K1982" s="825">
        <v>0</v>
      </c>
      <c r="L1982" s="825">
        <v>0</v>
      </c>
      <c r="M1982" s="824">
        <v>0</v>
      </c>
      <c r="N1982" s="824">
        <v>0</v>
      </c>
      <c r="O1982" s="838" t="e">
        <v>#DIV/0!</v>
      </c>
      <c r="P1982" s="820">
        <f>Tabla1[[#This Row],[Ejec Real Acumu]]-Tabla1[[#This Row],[Proyec Ejec Acumul]]</f>
        <v>0</v>
      </c>
      <c r="Q1982" s="820">
        <f>Tabla1[[#This Row],[Ejec Real Mes]]-Tabla1[[#This Row],[Program Entreg Mes]]</f>
        <v>0</v>
      </c>
    </row>
    <row r="1983" spans="1:17">
      <c r="A1983" s="824">
        <v>15</v>
      </c>
      <c r="B1983" s="824" t="s">
        <v>2461</v>
      </c>
      <c r="C1983" s="824" t="s">
        <v>2462</v>
      </c>
      <c r="D1983" s="824" t="s">
        <v>688</v>
      </c>
      <c r="E1983" s="824" t="s">
        <v>2551</v>
      </c>
      <c r="F1983" s="824">
        <v>3</v>
      </c>
      <c r="G1983" s="824" t="s">
        <v>2445</v>
      </c>
      <c r="H1983" s="824">
        <v>12</v>
      </c>
      <c r="I1983" s="824">
        <v>3</v>
      </c>
      <c r="J1983" s="824">
        <v>3</v>
      </c>
      <c r="K1983" s="825">
        <v>0.25</v>
      </c>
      <c r="L1983" s="825">
        <v>0.25</v>
      </c>
      <c r="M1983" s="824">
        <v>1</v>
      </c>
      <c r="N1983" s="824">
        <v>1</v>
      </c>
      <c r="O1983" s="838">
        <v>1</v>
      </c>
      <c r="P1983" s="820">
        <f>Tabla1[[#This Row],[Ejec Real Acumu]]-Tabla1[[#This Row],[Proyec Ejec Acumul]]</f>
        <v>0</v>
      </c>
      <c r="Q1983" s="820">
        <f>Tabla1[[#This Row],[Ejec Real Mes]]-Tabla1[[#This Row],[Program Entreg Mes]]</f>
        <v>0</v>
      </c>
    </row>
    <row r="1984" spans="1:17">
      <c r="A1984" s="824">
        <v>16</v>
      </c>
      <c r="B1984" s="824" t="s">
        <v>2461</v>
      </c>
      <c r="C1984" s="824" t="s">
        <v>2462</v>
      </c>
      <c r="D1984" s="824" t="s">
        <v>688</v>
      </c>
      <c r="E1984" s="824" t="s">
        <v>2552</v>
      </c>
      <c r="F1984" s="824">
        <v>3</v>
      </c>
      <c r="G1984" s="824" t="s">
        <v>2445</v>
      </c>
      <c r="H1984" s="824">
        <v>4</v>
      </c>
      <c r="I1984" s="824">
        <v>1</v>
      </c>
      <c r="J1984" s="824">
        <v>1</v>
      </c>
      <c r="K1984" s="825">
        <v>0.25</v>
      </c>
      <c r="L1984" s="825">
        <v>0.25</v>
      </c>
      <c r="M1984" s="824">
        <v>1</v>
      </c>
      <c r="N1984" s="824">
        <v>1</v>
      </c>
      <c r="O1984" s="838">
        <v>1</v>
      </c>
      <c r="P1984" s="820">
        <f>Tabla1[[#This Row],[Ejec Real Acumu]]-Tabla1[[#This Row],[Proyec Ejec Acumul]]</f>
        <v>0</v>
      </c>
      <c r="Q1984" s="820">
        <f>Tabla1[[#This Row],[Ejec Real Mes]]-Tabla1[[#This Row],[Program Entreg Mes]]</f>
        <v>0</v>
      </c>
    </row>
    <row r="1985" spans="1:17">
      <c r="A1985" s="824">
        <v>17</v>
      </c>
      <c r="B1985" s="824" t="s">
        <v>2461</v>
      </c>
      <c r="C1985" s="824" t="s">
        <v>2462</v>
      </c>
      <c r="D1985" s="824" t="s">
        <v>688</v>
      </c>
      <c r="E1985" s="824" t="s">
        <v>2553</v>
      </c>
      <c r="F1985" s="824">
        <v>3</v>
      </c>
      <c r="G1985" s="824" t="s">
        <v>2445</v>
      </c>
      <c r="H1985" s="824">
        <v>3</v>
      </c>
      <c r="I1985" s="824">
        <v>0</v>
      </c>
      <c r="J1985" s="824">
        <v>0</v>
      </c>
      <c r="K1985" s="825">
        <v>0</v>
      </c>
      <c r="L1985" s="825">
        <v>0</v>
      </c>
      <c r="M1985" s="824">
        <v>0</v>
      </c>
      <c r="N1985" s="824">
        <v>0</v>
      </c>
      <c r="O1985" s="838" t="e">
        <v>#DIV/0!</v>
      </c>
      <c r="P1985" s="820">
        <f>Tabla1[[#This Row],[Ejec Real Acumu]]-Tabla1[[#This Row],[Proyec Ejec Acumul]]</f>
        <v>0</v>
      </c>
      <c r="Q1985" s="820">
        <f>Tabla1[[#This Row],[Ejec Real Mes]]-Tabla1[[#This Row],[Program Entreg Mes]]</f>
        <v>0</v>
      </c>
    </row>
    <row r="1986" spans="1:17">
      <c r="A1986" s="824">
        <v>18</v>
      </c>
      <c r="B1986" s="824" t="s">
        <v>2461</v>
      </c>
      <c r="C1986" s="824" t="s">
        <v>2462</v>
      </c>
      <c r="D1986" s="824" t="s">
        <v>688</v>
      </c>
      <c r="E1986" s="824" t="s">
        <v>2554</v>
      </c>
      <c r="F1986" s="824">
        <v>3</v>
      </c>
      <c r="G1986" s="824" t="s">
        <v>2445</v>
      </c>
      <c r="H1986" s="824">
        <v>12</v>
      </c>
      <c r="I1986" s="824">
        <v>3</v>
      </c>
      <c r="J1986" s="824">
        <v>3</v>
      </c>
      <c r="K1986" s="825">
        <v>0.25</v>
      </c>
      <c r="L1986" s="825">
        <v>0.25</v>
      </c>
      <c r="M1986" s="824">
        <v>1</v>
      </c>
      <c r="N1986" s="824">
        <v>1</v>
      </c>
      <c r="O1986" s="838">
        <v>1</v>
      </c>
      <c r="P1986" s="820">
        <f>Tabla1[[#This Row],[Ejec Real Acumu]]-Tabla1[[#This Row],[Proyec Ejec Acumul]]</f>
        <v>0</v>
      </c>
      <c r="Q1986" s="820">
        <f>Tabla1[[#This Row],[Ejec Real Mes]]-Tabla1[[#This Row],[Program Entreg Mes]]</f>
        <v>0</v>
      </c>
    </row>
    <row r="1987" spans="1:17">
      <c r="A1987" s="824">
        <v>19</v>
      </c>
      <c r="B1987" s="824" t="s">
        <v>2461</v>
      </c>
      <c r="C1987" s="824" t="s">
        <v>2462</v>
      </c>
      <c r="D1987" s="824" t="s">
        <v>688</v>
      </c>
      <c r="E1987" s="824" t="s">
        <v>2555</v>
      </c>
      <c r="F1987" s="824">
        <v>3</v>
      </c>
      <c r="G1987" s="824" t="s">
        <v>2445</v>
      </c>
      <c r="H1987" s="824">
        <v>1</v>
      </c>
      <c r="I1987" s="824">
        <v>0</v>
      </c>
      <c r="J1987" s="824">
        <v>0</v>
      </c>
      <c r="K1987" s="825">
        <v>0</v>
      </c>
      <c r="L1987" s="825">
        <v>0</v>
      </c>
      <c r="M1987" s="824">
        <v>0</v>
      </c>
      <c r="N1987" s="824">
        <v>0</v>
      </c>
      <c r="O1987" s="838" t="e">
        <v>#DIV/0!</v>
      </c>
      <c r="P1987" s="820">
        <f>Tabla1[[#This Row],[Ejec Real Acumu]]-Tabla1[[#This Row],[Proyec Ejec Acumul]]</f>
        <v>0</v>
      </c>
      <c r="Q1987" s="820">
        <f>Tabla1[[#This Row],[Ejec Real Mes]]-Tabla1[[#This Row],[Program Entreg Mes]]</f>
        <v>0</v>
      </c>
    </row>
    <row r="1988" spans="1:17">
      <c r="A1988" s="824">
        <v>20</v>
      </c>
      <c r="B1988" s="824" t="s">
        <v>2461</v>
      </c>
      <c r="C1988" s="824" t="s">
        <v>2462</v>
      </c>
      <c r="D1988" s="824" t="s">
        <v>688</v>
      </c>
      <c r="E1988" s="824" t="s">
        <v>2556</v>
      </c>
      <c r="F1988" s="824">
        <v>3</v>
      </c>
      <c r="G1988" s="824" t="s">
        <v>2445</v>
      </c>
      <c r="H1988" s="824">
        <v>3</v>
      </c>
      <c r="I1988" s="824">
        <v>0</v>
      </c>
      <c r="J1988" s="824">
        <v>0</v>
      </c>
      <c r="K1988" s="825">
        <v>0</v>
      </c>
      <c r="L1988" s="825">
        <v>0</v>
      </c>
      <c r="M1988" s="824">
        <v>0</v>
      </c>
      <c r="N1988" s="824">
        <v>0</v>
      </c>
      <c r="O1988" s="838" t="e">
        <v>#DIV/0!</v>
      </c>
      <c r="P1988" s="820">
        <f>Tabla1[[#This Row],[Ejec Real Acumu]]-Tabla1[[#This Row],[Proyec Ejec Acumul]]</f>
        <v>0</v>
      </c>
      <c r="Q1988" s="820">
        <f>Tabla1[[#This Row],[Ejec Real Mes]]-Tabla1[[#This Row],[Program Entreg Mes]]</f>
        <v>0</v>
      </c>
    </row>
    <row r="1989" spans="1:17">
      <c r="A1989" s="824">
        <v>21</v>
      </c>
      <c r="B1989" s="824" t="s">
        <v>2461</v>
      </c>
      <c r="C1989" s="824" t="s">
        <v>2462</v>
      </c>
      <c r="D1989" s="824" t="s">
        <v>688</v>
      </c>
      <c r="E1989" s="824" t="s">
        <v>2557</v>
      </c>
      <c r="F1989" s="824">
        <v>3</v>
      </c>
      <c r="G1989" s="824" t="s">
        <v>2445</v>
      </c>
      <c r="H1989" s="824">
        <v>1</v>
      </c>
      <c r="I1989" s="824">
        <v>0</v>
      </c>
      <c r="J1989" s="824">
        <v>0</v>
      </c>
      <c r="K1989" s="825">
        <v>0</v>
      </c>
      <c r="L1989" s="825">
        <v>0</v>
      </c>
      <c r="M1989" s="824">
        <v>0</v>
      </c>
      <c r="N1989" s="824">
        <v>0</v>
      </c>
      <c r="O1989" s="838" t="e">
        <v>#DIV/0!</v>
      </c>
      <c r="P1989" s="820">
        <f>Tabla1[[#This Row],[Ejec Real Acumu]]-Tabla1[[#This Row],[Proyec Ejec Acumul]]</f>
        <v>0</v>
      </c>
      <c r="Q1989" s="820">
        <f>Tabla1[[#This Row],[Ejec Real Mes]]-Tabla1[[#This Row],[Program Entreg Mes]]</f>
        <v>0</v>
      </c>
    </row>
    <row r="1990" spans="1:17">
      <c r="A1990" s="824">
        <v>22</v>
      </c>
      <c r="B1990" s="824" t="s">
        <v>2461</v>
      </c>
      <c r="C1990" s="824" t="s">
        <v>2462</v>
      </c>
      <c r="D1990" s="824" t="s">
        <v>688</v>
      </c>
      <c r="E1990" s="824" t="s">
        <v>2558</v>
      </c>
      <c r="F1990" s="824">
        <v>3</v>
      </c>
      <c r="G1990" s="824" t="s">
        <v>2445</v>
      </c>
      <c r="H1990" s="824">
        <v>1</v>
      </c>
      <c r="I1990" s="824">
        <v>1</v>
      </c>
      <c r="J1990" s="824">
        <v>1</v>
      </c>
      <c r="K1990" s="825">
        <v>1</v>
      </c>
      <c r="L1990" s="825">
        <v>1</v>
      </c>
      <c r="M1990" s="824">
        <v>1</v>
      </c>
      <c r="N1990" s="824">
        <v>1</v>
      </c>
      <c r="O1990" s="838">
        <v>1</v>
      </c>
      <c r="P1990" s="820">
        <f>Tabla1[[#This Row],[Ejec Real Acumu]]-Tabla1[[#This Row],[Proyec Ejec Acumul]]</f>
        <v>0</v>
      </c>
      <c r="Q1990" s="820">
        <f>Tabla1[[#This Row],[Ejec Real Mes]]-Tabla1[[#This Row],[Program Entreg Mes]]</f>
        <v>0</v>
      </c>
    </row>
    <row r="1991" spans="1:17">
      <c r="A1991" s="824">
        <v>23</v>
      </c>
      <c r="B1991" s="824" t="s">
        <v>2461</v>
      </c>
      <c r="C1991" s="824" t="s">
        <v>2462</v>
      </c>
      <c r="D1991" s="824" t="s">
        <v>688</v>
      </c>
      <c r="E1991" s="824" t="s">
        <v>2559</v>
      </c>
      <c r="F1991" s="824">
        <v>3</v>
      </c>
      <c r="G1991" s="824" t="s">
        <v>2445</v>
      </c>
      <c r="H1991" s="824">
        <v>4</v>
      </c>
      <c r="I1991" s="824">
        <v>1</v>
      </c>
      <c r="J1991" s="824">
        <v>1</v>
      </c>
      <c r="K1991" s="825">
        <v>0.25</v>
      </c>
      <c r="L1991" s="825">
        <v>0.25</v>
      </c>
      <c r="M1991" s="824">
        <v>1</v>
      </c>
      <c r="N1991" s="824">
        <v>1</v>
      </c>
      <c r="O1991" s="838">
        <v>1</v>
      </c>
      <c r="P1991" s="820">
        <f>Tabla1[[#This Row],[Ejec Real Acumu]]-Tabla1[[#This Row],[Proyec Ejec Acumul]]</f>
        <v>0</v>
      </c>
      <c r="Q1991" s="820">
        <f>Tabla1[[#This Row],[Ejec Real Mes]]-Tabla1[[#This Row],[Program Entreg Mes]]</f>
        <v>0</v>
      </c>
    </row>
    <row r="1992" spans="1:17">
      <c r="A1992" s="824">
        <v>24</v>
      </c>
      <c r="B1992" s="824" t="s">
        <v>2461</v>
      </c>
      <c r="C1992" s="824" t="s">
        <v>2462</v>
      </c>
      <c r="D1992" s="824" t="s">
        <v>688</v>
      </c>
      <c r="E1992" s="824" t="s">
        <v>2560</v>
      </c>
      <c r="F1992" s="824">
        <v>3</v>
      </c>
      <c r="G1992" s="824" t="s">
        <v>2445</v>
      </c>
      <c r="H1992" s="824">
        <v>1</v>
      </c>
      <c r="I1992" s="824">
        <v>0</v>
      </c>
      <c r="J1992" s="824">
        <v>0</v>
      </c>
      <c r="K1992" s="825">
        <v>0</v>
      </c>
      <c r="L1992" s="825">
        <v>0</v>
      </c>
      <c r="M1992" s="824">
        <v>0</v>
      </c>
      <c r="N1992" s="824">
        <v>0</v>
      </c>
      <c r="O1992" s="838" t="e">
        <v>#DIV/0!</v>
      </c>
      <c r="P1992" s="820">
        <f>Tabla1[[#This Row],[Ejec Real Acumu]]-Tabla1[[#This Row],[Proyec Ejec Acumul]]</f>
        <v>0</v>
      </c>
      <c r="Q1992" s="820">
        <f>Tabla1[[#This Row],[Ejec Real Mes]]-Tabla1[[#This Row],[Program Entreg Mes]]</f>
        <v>0</v>
      </c>
    </row>
    <row r="1993" spans="1:17">
      <c r="A1993" s="824">
        <v>25</v>
      </c>
      <c r="B1993" s="824" t="s">
        <v>2461</v>
      </c>
      <c r="C1993" s="824" t="s">
        <v>2462</v>
      </c>
      <c r="D1993" s="824" t="s">
        <v>688</v>
      </c>
      <c r="E1993" s="824" t="s">
        <v>2561</v>
      </c>
      <c r="F1993" s="824">
        <v>3</v>
      </c>
      <c r="G1993" s="824" t="s">
        <v>2445</v>
      </c>
      <c r="H1993" s="824">
        <v>1</v>
      </c>
      <c r="I1993" s="824">
        <v>0</v>
      </c>
      <c r="J1993" s="824">
        <v>0</v>
      </c>
      <c r="K1993" s="825">
        <v>0</v>
      </c>
      <c r="L1993" s="825">
        <v>0</v>
      </c>
      <c r="M1993" s="824">
        <v>0</v>
      </c>
      <c r="N1993" s="824">
        <v>0</v>
      </c>
      <c r="O1993" s="838" t="e">
        <v>#DIV/0!</v>
      </c>
      <c r="P1993" s="820">
        <f>Tabla1[[#This Row],[Ejec Real Acumu]]-Tabla1[[#This Row],[Proyec Ejec Acumul]]</f>
        <v>0</v>
      </c>
      <c r="Q1993" s="820">
        <f>Tabla1[[#This Row],[Ejec Real Mes]]-Tabla1[[#This Row],[Program Entreg Mes]]</f>
        <v>0</v>
      </c>
    </row>
    <row r="1994" spans="1:17">
      <c r="A1994" s="824">
        <v>26</v>
      </c>
      <c r="B1994" s="824" t="s">
        <v>2461</v>
      </c>
      <c r="C1994" s="824" t="s">
        <v>2462</v>
      </c>
      <c r="D1994" s="824" t="s">
        <v>688</v>
      </c>
      <c r="E1994" s="824" t="s">
        <v>2562</v>
      </c>
      <c r="F1994" s="824">
        <v>3</v>
      </c>
      <c r="G1994" s="824" t="s">
        <v>2445</v>
      </c>
      <c r="H1994" s="824">
        <v>1</v>
      </c>
      <c r="I1994" s="824">
        <v>0</v>
      </c>
      <c r="J1994" s="824">
        <v>0</v>
      </c>
      <c r="K1994" s="825">
        <v>0</v>
      </c>
      <c r="L1994" s="825">
        <v>0</v>
      </c>
      <c r="M1994" s="824">
        <v>0</v>
      </c>
      <c r="N1994" s="824">
        <v>0</v>
      </c>
      <c r="O1994" s="838" t="e">
        <v>#DIV/0!</v>
      </c>
      <c r="P1994" s="820">
        <f>Tabla1[[#This Row],[Ejec Real Acumu]]-Tabla1[[#This Row],[Proyec Ejec Acumul]]</f>
        <v>0</v>
      </c>
      <c r="Q1994" s="820">
        <f>Tabla1[[#This Row],[Ejec Real Mes]]-Tabla1[[#This Row],[Program Entreg Mes]]</f>
        <v>0</v>
      </c>
    </row>
    <row r="1995" spans="1:17">
      <c r="A1995" s="824">
        <v>27</v>
      </c>
      <c r="B1995" s="824" t="s">
        <v>2461</v>
      </c>
      <c r="C1995" s="824" t="s">
        <v>2462</v>
      </c>
      <c r="D1995" s="824" t="s">
        <v>688</v>
      </c>
      <c r="E1995" s="824" t="s">
        <v>2563</v>
      </c>
      <c r="F1995" s="824">
        <v>3</v>
      </c>
      <c r="G1995" s="824" t="s">
        <v>2445</v>
      </c>
      <c r="H1995" s="824">
        <v>1</v>
      </c>
      <c r="I1995" s="824">
        <v>0</v>
      </c>
      <c r="J1995" s="824">
        <v>0</v>
      </c>
      <c r="K1995" s="825">
        <v>0</v>
      </c>
      <c r="L1995" s="825">
        <v>0</v>
      </c>
      <c r="M1995" s="824">
        <v>0</v>
      </c>
      <c r="N1995" s="824">
        <v>0</v>
      </c>
      <c r="O1995" s="838" t="e">
        <v>#DIV/0!</v>
      </c>
      <c r="P1995" s="820">
        <f>Tabla1[[#This Row],[Ejec Real Acumu]]-Tabla1[[#This Row],[Proyec Ejec Acumul]]</f>
        <v>0</v>
      </c>
      <c r="Q1995" s="820">
        <f>Tabla1[[#This Row],[Ejec Real Mes]]-Tabla1[[#This Row],[Program Entreg Mes]]</f>
        <v>0</v>
      </c>
    </row>
    <row r="1996" spans="1:17">
      <c r="A1996" s="824">
        <v>28</v>
      </c>
      <c r="B1996" s="824" t="s">
        <v>2461</v>
      </c>
      <c r="C1996" s="824" t="s">
        <v>2462</v>
      </c>
      <c r="D1996" s="824" t="s">
        <v>688</v>
      </c>
      <c r="E1996" s="824" t="s">
        <v>2564</v>
      </c>
      <c r="F1996" s="824">
        <v>3</v>
      </c>
      <c r="G1996" s="824" t="s">
        <v>2445</v>
      </c>
      <c r="H1996" s="824">
        <v>1</v>
      </c>
      <c r="I1996" s="824">
        <v>0</v>
      </c>
      <c r="J1996" s="824">
        <v>0</v>
      </c>
      <c r="K1996" s="825">
        <v>0</v>
      </c>
      <c r="L1996" s="825">
        <v>0</v>
      </c>
      <c r="M1996" s="824">
        <v>0</v>
      </c>
      <c r="N1996" s="824">
        <v>0</v>
      </c>
      <c r="O1996" s="838" t="e">
        <v>#DIV/0!</v>
      </c>
      <c r="P1996" s="820">
        <f>Tabla1[[#This Row],[Ejec Real Acumu]]-Tabla1[[#This Row],[Proyec Ejec Acumul]]</f>
        <v>0</v>
      </c>
      <c r="Q1996" s="820">
        <f>Tabla1[[#This Row],[Ejec Real Mes]]-Tabla1[[#This Row],[Program Entreg Mes]]</f>
        <v>0</v>
      </c>
    </row>
    <row r="1997" spans="1:17">
      <c r="A1997" s="824">
        <v>29</v>
      </c>
      <c r="B1997" s="824" t="s">
        <v>2461</v>
      </c>
      <c r="C1997" s="824" t="s">
        <v>2462</v>
      </c>
      <c r="D1997" s="824" t="s">
        <v>688</v>
      </c>
      <c r="E1997" s="824" t="s">
        <v>2565</v>
      </c>
      <c r="F1997" s="824">
        <v>3</v>
      </c>
      <c r="G1997" s="824" t="s">
        <v>2445</v>
      </c>
      <c r="H1997" s="824">
        <v>2</v>
      </c>
      <c r="I1997" s="824">
        <v>0</v>
      </c>
      <c r="J1997" s="824">
        <v>0</v>
      </c>
      <c r="K1997" s="825">
        <v>0</v>
      </c>
      <c r="L1997" s="825">
        <v>0</v>
      </c>
      <c r="M1997" s="824">
        <v>0</v>
      </c>
      <c r="N1997" s="824">
        <v>0</v>
      </c>
      <c r="O1997" s="838" t="e">
        <v>#DIV/0!</v>
      </c>
      <c r="P1997" s="820">
        <f>Tabla1[[#This Row],[Ejec Real Acumu]]-Tabla1[[#This Row],[Proyec Ejec Acumul]]</f>
        <v>0</v>
      </c>
      <c r="Q1997" s="820">
        <f>Tabla1[[#This Row],[Ejec Real Mes]]-Tabla1[[#This Row],[Program Entreg Mes]]</f>
        <v>0</v>
      </c>
    </row>
    <row r="1998" spans="1:17">
      <c r="A1998" s="824">
        <v>30</v>
      </c>
      <c r="B1998" s="824" t="s">
        <v>2461</v>
      </c>
      <c r="C1998" s="824" t="s">
        <v>2462</v>
      </c>
      <c r="D1998" s="824" t="s">
        <v>688</v>
      </c>
      <c r="E1998" s="824" t="s">
        <v>2566</v>
      </c>
      <c r="F1998" s="824">
        <v>3</v>
      </c>
      <c r="G1998" s="824" t="s">
        <v>2445</v>
      </c>
      <c r="H1998" s="824">
        <v>2</v>
      </c>
      <c r="I1998" s="824">
        <v>0</v>
      </c>
      <c r="J1998" s="824">
        <v>0</v>
      </c>
      <c r="K1998" s="825">
        <v>0</v>
      </c>
      <c r="L1998" s="825">
        <v>0</v>
      </c>
      <c r="M1998" s="824">
        <v>0</v>
      </c>
      <c r="N1998" s="824">
        <v>0</v>
      </c>
      <c r="O1998" s="838" t="e">
        <v>#DIV/0!</v>
      </c>
      <c r="P1998" s="820">
        <f>Tabla1[[#This Row],[Ejec Real Acumu]]-Tabla1[[#This Row],[Proyec Ejec Acumul]]</f>
        <v>0</v>
      </c>
      <c r="Q1998" s="820">
        <f>Tabla1[[#This Row],[Ejec Real Mes]]-Tabla1[[#This Row],[Program Entreg Mes]]</f>
        <v>0</v>
      </c>
    </row>
    <row r="1999" spans="1:17">
      <c r="A1999" s="824">
        <v>31</v>
      </c>
      <c r="B1999" s="824" t="s">
        <v>2461</v>
      </c>
      <c r="C1999" s="824" t="s">
        <v>2462</v>
      </c>
      <c r="D1999" s="824" t="s">
        <v>688</v>
      </c>
      <c r="E1999" s="824" t="s">
        <v>2567</v>
      </c>
      <c r="F1999" s="824">
        <v>3</v>
      </c>
      <c r="G1999" s="824" t="s">
        <v>2445</v>
      </c>
      <c r="H1999" s="824">
        <v>1</v>
      </c>
      <c r="I1999" s="824">
        <v>0</v>
      </c>
      <c r="J1999" s="824">
        <v>0</v>
      </c>
      <c r="K1999" s="825">
        <v>0</v>
      </c>
      <c r="L1999" s="825">
        <v>0</v>
      </c>
      <c r="M1999" s="824">
        <v>0</v>
      </c>
      <c r="N1999" s="824">
        <v>0</v>
      </c>
      <c r="O1999" s="838" t="e">
        <v>#DIV/0!</v>
      </c>
      <c r="P1999" s="820">
        <f>Tabla1[[#This Row],[Ejec Real Acumu]]-Tabla1[[#This Row],[Proyec Ejec Acumul]]</f>
        <v>0</v>
      </c>
      <c r="Q1999" s="820">
        <f>Tabla1[[#This Row],[Ejec Real Mes]]-Tabla1[[#This Row],[Program Entreg Mes]]</f>
        <v>0</v>
      </c>
    </row>
    <row r="2000" spans="1:17">
      <c r="A2000" s="824">
        <v>32</v>
      </c>
      <c r="B2000" s="824" t="s">
        <v>2461</v>
      </c>
      <c r="C2000" s="824" t="s">
        <v>2462</v>
      </c>
      <c r="D2000" s="824" t="s">
        <v>688</v>
      </c>
      <c r="E2000" s="824" t="s">
        <v>2568</v>
      </c>
      <c r="F2000" s="824">
        <v>3</v>
      </c>
      <c r="G2000" s="824" t="s">
        <v>2445</v>
      </c>
      <c r="H2000" s="824">
        <v>2</v>
      </c>
      <c r="I2000" s="824">
        <v>0</v>
      </c>
      <c r="J2000" s="824">
        <v>0</v>
      </c>
      <c r="K2000" s="825">
        <v>0</v>
      </c>
      <c r="L2000" s="825">
        <v>0</v>
      </c>
      <c r="M2000" s="824">
        <v>0</v>
      </c>
      <c r="N2000" s="824">
        <v>0</v>
      </c>
      <c r="O2000" s="838" t="e">
        <v>#DIV/0!</v>
      </c>
      <c r="P2000" s="820">
        <f>Tabla1[[#This Row],[Ejec Real Acumu]]-Tabla1[[#This Row],[Proyec Ejec Acumul]]</f>
        <v>0</v>
      </c>
      <c r="Q2000" s="820">
        <f>Tabla1[[#This Row],[Ejec Real Mes]]-Tabla1[[#This Row],[Program Entreg Mes]]</f>
        <v>0</v>
      </c>
    </row>
    <row r="2001" spans="1:17">
      <c r="A2001" s="824">
        <v>33</v>
      </c>
      <c r="B2001" s="824" t="s">
        <v>2461</v>
      </c>
      <c r="C2001" s="824" t="s">
        <v>2462</v>
      </c>
      <c r="D2001" s="824" t="s">
        <v>688</v>
      </c>
      <c r="E2001" s="824" t="s">
        <v>2569</v>
      </c>
      <c r="F2001" s="824">
        <v>3</v>
      </c>
      <c r="G2001" s="824" t="s">
        <v>2445</v>
      </c>
      <c r="H2001" s="824">
        <v>1</v>
      </c>
      <c r="I2001" s="824">
        <v>0</v>
      </c>
      <c r="J2001" s="824">
        <v>0</v>
      </c>
      <c r="K2001" s="825">
        <v>0</v>
      </c>
      <c r="L2001" s="825">
        <v>0</v>
      </c>
      <c r="M2001" s="824">
        <v>0</v>
      </c>
      <c r="N2001" s="824">
        <v>0</v>
      </c>
      <c r="O2001" s="838" t="e">
        <v>#DIV/0!</v>
      </c>
      <c r="P2001" s="820">
        <f>Tabla1[[#This Row],[Ejec Real Acumu]]-Tabla1[[#This Row],[Proyec Ejec Acumul]]</f>
        <v>0</v>
      </c>
      <c r="Q2001" s="820">
        <f>Tabla1[[#This Row],[Ejec Real Mes]]-Tabla1[[#This Row],[Program Entreg Mes]]</f>
        <v>0</v>
      </c>
    </row>
    <row r="2002" spans="1:17">
      <c r="A2002" s="824">
        <v>34</v>
      </c>
      <c r="B2002" s="824" t="s">
        <v>2461</v>
      </c>
      <c r="C2002" s="824" t="s">
        <v>2462</v>
      </c>
      <c r="D2002" s="824" t="s">
        <v>688</v>
      </c>
      <c r="E2002" s="824" t="s">
        <v>2570</v>
      </c>
      <c r="F2002" s="824">
        <v>3</v>
      </c>
      <c r="G2002" s="824" t="s">
        <v>2445</v>
      </c>
      <c r="H2002" s="824">
        <v>2</v>
      </c>
      <c r="I2002" s="824">
        <v>0</v>
      </c>
      <c r="J2002" s="824">
        <v>0</v>
      </c>
      <c r="K2002" s="825">
        <v>0</v>
      </c>
      <c r="L2002" s="825">
        <v>0</v>
      </c>
      <c r="M2002" s="824">
        <v>0</v>
      </c>
      <c r="N2002" s="824">
        <v>0</v>
      </c>
      <c r="O2002" s="838" t="e">
        <v>#DIV/0!</v>
      </c>
      <c r="P2002" s="820">
        <f>Tabla1[[#This Row],[Ejec Real Acumu]]-Tabla1[[#This Row],[Proyec Ejec Acumul]]</f>
        <v>0</v>
      </c>
      <c r="Q2002" s="820">
        <f>Tabla1[[#This Row],[Ejec Real Mes]]-Tabla1[[#This Row],[Program Entreg Mes]]</f>
        <v>0</v>
      </c>
    </row>
    <row r="2003" spans="1:17">
      <c r="A2003" s="824">
        <v>35</v>
      </c>
      <c r="B2003" s="824" t="s">
        <v>2461</v>
      </c>
      <c r="C2003" s="824" t="s">
        <v>2462</v>
      </c>
      <c r="D2003" s="824" t="s">
        <v>688</v>
      </c>
      <c r="E2003" s="824" t="s">
        <v>2571</v>
      </c>
      <c r="F2003" s="824">
        <v>3</v>
      </c>
      <c r="G2003" s="824" t="s">
        <v>2445</v>
      </c>
      <c r="H2003" s="824">
        <v>11</v>
      </c>
      <c r="I2003" s="824">
        <v>2</v>
      </c>
      <c r="J2003" s="824">
        <v>2</v>
      </c>
      <c r="K2003" s="825">
        <v>0.18181818181818182</v>
      </c>
      <c r="L2003" s="825">
        <v>0.18181818181818182</v>
      </c>
      <c r="M2003" s="824">
        <v>1</v>
      </c>
      <c r="N2003" s="824">
        <v>1</v>
      </c>
      <c r="O2003" s="838">
        <v>1</v>
      </c>
      <c r="P2003" s="820">
        <f>Tabla1[[#This Row],[Ejec Real Acumu]]-Tabla1[[#This Row],[Proyec Ejec Acumul]]</f>
        <v>0</v>
      </c>
      <c r="Q2003" s="820">
        <f>Tabla1[[#This Row],[Ejec Real Mes]]-Tabla1[[#This Row],[Program Entreg Mes]]</f>
        <v>0</v>
      </c>
    </row>
    <row r="2004" spans="1:17">
      <c r="A2004" s="824">
        <v>1</v>
      </c>
      <c r="B2004" s="824" t="s">
        <v>2461</v>
      </c>
      <c r="C2004" s="824" t="s">
        <v>2462</v>
      </c>
      <c r="D2004" s="824" t="s">
        <v>688</v>
      </c>
      <c r="E2004" s="824" t="s">
        <v>2537</v>
      </c>
      <c r="F2004" s="824">
        <v>4</v>
      </c>
      <c r="G2004" s="824" t="s">
        <v>2446</v>
      </c>
      <c r="H2004" s="824">
        <v>1</v>
      </c>
      <c r="I2004" s="824">
        <v>0</v>
      </c>
      <c r="J2004" s="824">
        <v>0</v>
      </c>
      <c r="K2004" s="825">
        <v>0</v>
      </c>
      <c r="L2004" s="825">
        <v>0</v>
      </c>
      <c r="M2004" s="824">
        <v>0</v>
      </c>
      <c r="N2004" s="824">
        <v>0</v>
      </c>
      <c r="O2004" s="838" t="e">
        <v>#DIV/0!</v>
      </c>
      <c r="P2004" s="820">
        <f>Tabla1[[#This Row],[Ejec Real Acumu]]-Tabla1[[#This Row],[Proyec Ejec Acumul]]</f>
        <v>0</v>
      </c>
      <c r="Q2004" s="820">
        <f>Tabla1[[#This Row],[Ejec Real Mes]]-Tabla1[[#This Row],[Program Entreg Mes]]</f>
        <v>0</v>
      </c>
    </row>
    <row r="2005" spans="1:17">
      <c r="A2005" s="824">
        <v>2</v>
      </c>
      <c r="B2005" s="824" t="s">
        <v>2461</v>
      </c>
      <c r="C2005" s="824" t="s">
        <v>2462</v>
      </c>
      <c r="D2005" s="824" t="s">
        <v>688</v>
      </c>
      <c r="E2005" s="824" t="s">
        <v>2538</v>
      </c>
      <c r="F2005" s="824">
        <v>4</v>
      </c>
      <c r="G2005" s="824" t="s">
        <v>2446</v>
      </c>
      <c r="H2005" s="824">
        <v>1</v>
      </c>
      <c r="I2005" s="824">
        <v>0</v>
      </c>
      <c r="J2005" s="824">
        <v>0</v>
      </c>
      <c r="K2005" s="825">
        <v>0</v>
      </c>
      <c r="L2005" s="825">
        <v>0</v>
      </c>
      <c r="M2005" s="824">
        <v>0</v>
      </c>
      <c r="N2005" s="824">
        <v>0</v>
      </c>
      <c r="O2005" s="838" t="e">
        <v>#DIV/0!</v>
      </c>
      <c r="P2005" s="820">
        <f>Tabla1[[#This Row],[Ejec Real Acumu]]-Tabla1[[#This Row],[Proyec Ejec Acumul]]</f>
        <v>0</v>
      </c>
      <c r="Q2005" s="820">
        <f>Tabla1[[#This Row],[Ejec Real Mes]]-Tabla1[[#This Row],[Program Entreg Mes]]</f>
        <v>0</v>
      </c>
    </row>
    <row r="2006" spans="1:17">
      <c r="A2006" s="824">
        <v>3</v>
      </c>
      <c r="B2006" s="824" t="s">
        <v>2461</v>
      </c>
      <c r="C2006" s="824" t="s">
        <v>2462</v>
      </c>
      <c r="D2006" s="824" t="s">
        <v>688</v>
      </c>
      <c r="E2006" s="824" t="s">
        <v>2539</v>
      </c>
      <c r="F2006" s="824">
        <v>4</v>
      </c>
      <c r="G2006" s="824" t="s">
        <v>2446</v>
      </c>
      <c r="H2006" s="824">
        <v>1</v>
      </c>
      <c r="I2006" s="824">
        <v>0</v>
      </c>
      <c r="J2006" s="824">
        <v>0</v>
      </c>
      <c r="K2006" s="825">
        <v>0</v>
      </c>
      <c r="L2006" s="825">
        <v>0</v>
      </c>
      <c r="M2006" s="824">
        <v>0</v>
      </c>
      <c r="N2006" s="824">
        <v>0</v>
      </c>
      <c r="O2006" s="838" t="e">
        <v>#DIV/0!</v>
      </c>
      <c r="P2006" s="820">
        <f>Tabla1[[#This Row],[Ejec Real Acumu]]-Tabla1[[#This Row],[Proyec Ejec Acumul]]</f>
        <v>0</v>
      </c>
      <c r="Q2006" s="820">
        <f>Tabla1[[#This Row],[Ejec Real Mes]]-Tabla1[[#This Row],[Program Entreg Mes]]</f>
        <v>0</v>
      </c>
    </row>
    <row r="2007" spans="1:17">
      <c r="A2007" s="824">
        <v>4</v>
      </c>
      <c r="B2007" s="824" t="s">
        <v>2461</v>
      </c>
      <c r="C2007" s="824" t="s">
        <v>2462</v>
      </c>
      <c r="D2007" s="824" t="s">
        <v>688</v>
      </c>
      <c r="E2007" s="824" t="s">
        <v>2540</v>
      </c>
      <c r="F2007" s="824">
        <v>4</v>
      </c>
      <c r="G2007" s="824" t="s">
        <v>2446</v>
      </c>
      <c r="H2007" s="824">
        <v>1</v>
      </c>
      <c r="I2007" s="824">
        <v>0</v>
      </c>
      <c r="J2007" s="824">
        <v>0</v>
      </c>
      <c r="K2007" s="825">
        <v>0</v>
      </c>
      <c r="L2007" s="825">
        <v>0</v>
      </c>
      <c r="M2007" s="824">
        <v>0</v>
      </c>
      <c r="N2007" s="824">
        <v>0</v>
      </c>
      <c r="O2007" s="838" t="e">
        <v>#DIV/0!</v>
      </c>
      <c r="P2007" s="820">
        <f>Tabla1[[#This Row],[Ejec Real Acumu]]-Tabla1[[#This Row],[Proyec Ejec Acumul]]</f>
        <v>0</v>
      </c>
      <c r="Q2007" s="820">
        <f>Tabla1[[#This Row],[Ejec Real Mes]]-Tabla1[[#This Row],[Program Entreg Mes]]</f>
        <v>0</v>
      </c>
    </row>
    <row r="2008" spans="1:17">
      <c r="A2008" s="824">
        <v>5</v>
      </c>
      <c r="B2008" s="824" t="s">
        <v>2461</v>
      </c>
      <c r="C2008" s="824" t="s">
        <v>2462</v>
      </c>
      <c r="D2008" s="824" t="s">
        <v>688</v>
      </c>
      <c r="E2008" s="824" t="s">
        <v>2541</v>
      </c>
      <c r="F2008" s="824">
        <v>4</v>
      </c>
      <c r="G2008" s="824" t="s">
        <v>2446</v>
      </c>
      <c r="H2008" s="824">
        <v>1</v>
      </c>
      <c r="I2008" s="824">
        <v>0</v>
      </c>
      <c r="J2008" s="824">
        <v>0</v>
      </c>
      <c r="K2008" s="825">
        <v>0</v>
      </c>
      <c r="L2008" s="825">
        <v>0</v>
      </c>
      <c r="M2008" s="824">
        <v>0</v>
      </c>
      <c r="N2008" s="824">
        <v>0</v>
      </c>
      <c r="O2008" s="838" t="e">
        <v>#DIV/0!</v>
      </c>
      <c r="P2008" s="820">
        <f>Tabla1[[#This Row],[Ejec Real Acumu]]-Tabla1[[#This Row],[Proyec Ejec Acumul]]</f>
        <v>0</v>
      </c>
      <c r="Q2008" s="820">
        <f>Tabla1[[#This Row],[Ejec Real Mes]]-Tabla1[[#This Row],[Program Entreg Mes]]</f>
        <v>0</v>
      </c>
    </row>
    <row r="2009" spans="1:17">
      <c r="A2009" s="824">
        <v>6</v>
      </c>
      <c r="B2009" s="824" t="s">
        <v>2461</v>
      </c>
      <c r="C2009" s="824" t="s">
        <v>2462</v>
      </c>
      <c r="D2009" s="824" t="s">
        <v>688</v>
      </c>
      <c r="E2009" s="824" t="s">
        <v>2542</v>
      </c>
      <c r="F2009" s="824">
        <v>4</v>
      </c>
      <c r="G2009" s="824" t="s">
        <v>2446</v>
      </c>
      <c r="H2009" s="824">
        <v>1</v>
      </c>
      <c r="I2009" s="824">
        <v>1</v>
      </c>
      <c r="J2009" s="824">
        <v>1</v>
      </c>
      <c r="K2009" s="825">
        <v>1</v>
      </c>
      <c r="L2009" s="825">
        <v>1</v>
      </c>
      <c r="M2009" s="824">
        <v>0</v>
      </c>
      <c r="N2009" s="824">
        <v>0</v>
      </c>
      <c r="O2009" s="838" t="e">
        <v>#DIV/0!</v>
      </c>
      <c r="P2009" s="820">
        <f>Tabla1[[#This Row],[Ejec Real Acumu]]-Tabla1[[#This Row],[Proyec Ejec Acumul]]</f>
        <v>0</v>
      </c>
      <c r="Q2009" s="820">
        <f>Tabla1[[#This Row],[Ejec Real Mes]]-Tabla1[[#This Row],[Program Entreg Mes]]</f>
        <v>0</v>
      </c>
    </row>
    <row r="2010" spans="1:17">
      <c r="A2010" s="824">
        <v>7</v>
      </c>
      <c r="B2010" s="824" t="s">
        <v>2461</v>
      </c>
      <c r="C2010" s="824" t="s">
        <v>2462</v>
      </c>
      <c r="D2010" s="824" t="s">
        <v>688</v>
      </c>
      <c r="E2010" s="824" t="s">
        <v>2543</v>
      </c>
      <c r="F2010" s="824">
        <v>4</v>
      </c>
      <c r="G2010" s="824" t="s">
        <v>2446</v>
      </c>
      <c r="H2010" s="824">
        <v>1</v>
      </c>
      <c r="I2010" s="824">
        <v>1</v>
      </c>
      <c r="J2010" s="824">
        <v>1</v>
      </c>
      <c r="K2010" s="825">
        <v>1</v>
      </c>
      <c r="L2010" s="825">
        <v>1</v>
      </c>
      <c r="M2010" s="824">
        <v>0</v>
      </c>
      <c r="N2010" s="824">
        <v>0</v>
      </c>
      <c r="O2010" s="838" t="e">
        <v>#DIV/0!</v>
      </c>
      <c r="P2010" s="820">
        <f>Tabla1[[#This Row],[Ejec Real Acumu]]-Tabla1[[#This Row],[Proyec Ejec Acumul]]</f>
        <v>0</v>
      </c>
      <c r="Q2010" s="820">
        <f>Tabla1[[#This Row],[Ejec Real Mes]]-Tabla1[[#This Row],[Program Entreg Mes]]</f>
        <v>0</v>
      </c>
    </row>
    <row r="2011" spans="1:17">
      <c r="A2011" s="824">
        <v>8</v>
      </c>
      <c r="B2011" s="824" t="s">
        <v>2461</v>
      </c>
      <c r="C2011" s="824" t="s">
        <v>2462</v>
      </c>
      <c r="D2011" s="824" t="s">
        <v>688</v>
      </c>
      <c r="E2011" s="824" t="s">
        <v>2544</v>
      </c>
      <c r="F2011" s="824">
        <v>4</v>
      </c>
      <c r="G2011" s="824" t="s">
        <v>2446</v>
      </c>
      <c r="H2011" s="824">
        <v>4</v>
      </c>
      <c r="I2011" s="824">
        <v>1</v>
      </c>
      <c r="J2011" s="824">
        <v>1</v>
      </c>
      <c r="K2011" s="825">
        <v>0.25</v>
      </c>
      <c r="L2011" s="825">
        <v>0.25</v>
      </c>
      <c r="M2011" s="824">
        <v>0</v>
      </c>
      <c r="N2011" s="824">
        <v>0</v>
      </c>
      <c r="O2011" s="838" t="e">
        <v>#DIV/0!</v>
      </c>
      <c r="P2011" s="820">
        <f>Tabla1[[#This Row],[Ejec Real Acumu]]-Tabla1[[#This Row],[Proyec Ejec Acumul]]</f>
        <v>0</v>
      </c>
      <c r="Q2011" s="820">
        <f>Tabla1[[#This Row],[Ejec Real Mes]]-Tabla1[[#This Row],[Program Entreg Mes]]</f>
        <v>0</v>
      </c>
    </row>
    <row r="2012" spans="1:17">
      <c r="A2012" s="824">
        <v>9</v>
      </c>
      <c r="B2012" s="824" t="s">
        <v>2461</v>
      </c>
      <c r="C2012" s="824" t="s">
        <v>2462</v>
      </c>
      <c r="D2012" s="824" t="s">
        <v>688</v>
      </c>
      <c r="E2012" s="824" t="s">
        <v>2545</v>
      </c>
      <c r="F2012" s="824">
        <v>4</v>
      </c>
      <c r="G2012" s="824" t="s">
        <v>2446</v>
      </c>
      <c r="H2012" s="824">
        <v>3</v>
      </c>
      <c r="I2012" s="824">
        <v>1</v>
      </c>
      <c r="J2012" s="824">
        <v>1</v>
      </c>
      <c r="K2012" s="825">
        <v>0.33333333333333331</v>
      </c>
      <c r="L2012" s="825">
        <v>0.33333333333333331</v>
      </c>
      <c r="M2012" s="824">
        <v>1</v>
      </c>
      <c r="N2012" s="824">
        <v>1</v>
      </c>
      <c r="O2012" s="838">
        <v>1</v>
      </c>
      <c r="P2012" s="820">
        <f>Tabla1[[#This Row],[Ejec Real Acumu]]-Tabla1[[#This Row],[Proyec Ejec Acumul]]</f>
        <v>0</v>
      </c>
      <c r="Q2012" s="820">
        <f>Tabla1[[#This Row],[Ejec Real Mes]]-Tabla1[[#This Row],[Program Entreg Mes]]</f>
        <v>0</v>
      </c>
    </row>
    <row r="2013" spans="1:17">
      <c r="A2013" s="824">
        <v>10</v>
      </c>
      <c r="B2013" s="824" t="s">
        <v>2461</v>
      </c>
      <c r="C2013" s="824" t="s">
        <v>2462</v>
      </c>
      <c r="D2013" s="824" t="s">
        <v>688</v>
      </c>
      <c r="E2013" s="824" t="s">
        <v>2546</v>
      </c>
      <c r="F2013" s="824">
        <v>4</v>
      </c>
      <c r="G2013" s="824" t="s">
        <v>2446</v>
      </c>
      <c r="H2013" s="824">
        <v>4</v>
      </c>
      <c r="I2013" s="824">
        <v>1</v>
      </c>
      <c r="J2013" s="824">
        <v>1</v>
      </c>
      <c r="K2013" s="825">
        <v>0.25</v>
      </c>
      <c r="L2013" s="825">
        <v>0.25</v>
      </c>
      <c r="M2013" s="824">
        <v>0</v>
      </c>
      <c r="N2013" s="824">
        <v>0</v>
      </c>
      <c r="O2013" s="838" t="e">
        <v>#DIV/0!</v>
      </c>
      <c r="P2013" s="820">
        <f>Tabla1[[#This Row],[Ejec Real Acumu]]-Tabla1[[#This Row],[Proyec Ejec Acumul]]</f>
        <v>0</v>
      </c>
      <c r="Q2013" s="820">
        <f>Tabla1[[#This Row],[Ejec Real Mes]]-Tabla1[[#This Row],[Program Entreg Mes]]</f>
        <v>0</v>
      </c>
    </row>
    <row r="2014" spans="1:17">
      <c r="A2014" s="824">
        <v>11</v>
      </c>
      <c r="B2014" s="824" t="s">
        <v>2461</v>
      </c>
      <c r="C2014" s="824" t="s">
        <v>2462</v>
      </c>
      <c r="D2014" s="824" t="s">
        <v>688</v>
      </c>
      <c r="E2014" s="824" t="s">
        <v>2547</v>
      </c>
      <c r="F2014" s="824">
        <v>4</v>
      </c>
      <c r="G2014" s="824" t="s">
        <v>2446</v>
      </c>
      <c r="H2014" s="824">
        <v>1</v>
      </c>
      <c r="I2014" s="824">
        <v>0</v>
      </c>
      <c r="J2014" s="824">
        <v>0</v>
      </c>
      <c r="K2014" s="825">
        <v>0</v>
      </c>
      <c r="L2014" s="825">
        <v>0</v>
      </c>
      <c r="M2014" s="824">
        <v>0</v>
      </c>
      <c r="N2014" s="824">
        <v>0</v>
      </c>
      <c r="O2014" s="838" t="e">
        <v>#DIV/0!</v>
      </c>
      <c r="P2014" s="820">
        <f>Tabla1[[#This Row],[Ejec Real Acumu]]-Tabla1[[#This Row],[Proyec Ejec Acumul]]</f>
        <v>0</v>
      </c>
      <c r="Q2014" s="820">
        <f>Tabla1[[#This Row],[Ejec Real Mes]]-Tabla1[[#This Row],[Program Entreg Mes]]</f>
        <v>0</v>
      </c>
    </row>
    <row r="2015" spans="1:17">
      <c r="A2015" s="824">
        <v>12</v>
      </c>
      <c r="B2015" s="824" t="s">
        <v>2461</v>
      </c>
      <c r="C2015" s="824" t="s">
        <v>2462</v>
      </c>
      <c r="D2015" s="824" t="s">
        <v>688</v>
      </c>
      <c r="E2015" s="824" t="s">
        <v>2548</v>
      </c>
      <c r="F2015" s="824">
        <v>4</v>
      </c>
      <c r="G2015" s="824" t="s">
        <v>2446</v>
      </c>
      <c r="H2015" s="824">
        <v>1</v>
      </c>
      <c r="I2015" s="824">
        <v>1</v>
      </c>
      <c r="J2015" s="824">
        <v>1</v>
      </c>
      <c r="K2015" s="825">
        <v>1</v>
      </c>
      <c r="L2015" s="825">
        <v>1</v>
      </c>
      <c r="M2015" s="824">
        <v>0</v>
      </c>
      <c r="N2015" s="824">
        <v>0</v>
      </c>
      <c r="O2015" s="838" t="e">
        <v>#DIV/0!</v>
      </c>
      <c r="P2015" s="820">
        <f>Tabla1[[#This Row],[Ejec Real Acumu]]-Tabla1[[#This Row],[Proyec Ejec Acumul]]</f>
        <v>0</v>
      </c>
      <c r="Q2015" s="820">
        <f>Tabla1[[#This Row],[Ejec Real Mes]]-Tabla1[[#This Row],[Program Entreg Mes]]</f>
        <v>0</v>
      </c>
    </row>
    <row r="2016" spans="1:17">
      <c r="A2016" s="824">
        <v>13</v>
      </c>
      <c r="B2016" s="824" t="s">
        <v>2461</v>
      </c>
      <c r="C2016" s="824" t="s">
        <v>2462</v>
      </c>
      <c r="D2016" s="824" t="s">
        <v>688</v>
      </c>
      <c r="E2016" s="824" t="s">
        <v>2549</v>
      </c>
      <c r="F2016" s="824">
        <v>4</v>
      </c>
      <c r="G2016" s="824" t="s">
        <v>2446</v>
      </c>
      <c r="H2016" s="824">
        <v>1</v>
      </c>
      <c r="I2016" s="824">
        <v>1</v>
      </c>
      <c r="J2016" s="824">
        <v>1</v>
      </c>
      <c r="K2016" s="825">
        <v>1</v>
      </c>
      <c r="L2016" s="825">
        <v>1</v>
      </c>
      <c r="M2016" s="824">
        <v>0</v>
      </c>
      <c r="N2016" s="824">
        <v>0</v>
      </c>
      <c r="O2016" s="838" t="e">
        <v>#DIV/0!</v>
      </c>
      <c r="P2016" s="820">
        <f>Tabla1[[#This Row],[Ejec Real Acumu]]-Tabla1[[#This Row],[Proyec Ejec Acumul]]</f>
        <v>0</v>
      </c>
      <c r="Q2016" s="820">
        <f>Tabla1[[#This Row],[Ejec Real Mes]]-Tabla1[[#This Row],[Program Entreg Mes]]</f>
        <v>0</v>
      </c>
    </row>
    <row r="2017" spans="1:17">
      <c r="A2017" s="824">
        <v>14</v>
      </c>
      <c r="B2017" s="824" t="s">
        <v>2461</v>
      </c>
      <c r="C2017" s="824" t="s">
        <v>2462</v>
      </c>
      <c r="D2017" s="824" t="s">
        <v>688</v>
      </c>
      <c r="E2017" s="824" t="s">
        <v>2550</v>
      </c>
      <c r="F2017" s="824">
        <v>4</v>
      </c>
      <c r="G2017" s="824" t="s">
        <v>2446</v>
      </c>
      <c r="H2017" s="824">
        <v>1</v>
      </c>
      <c r="I2017" s="824">
        <v>0</v>
      </c>
      <c r="J2017" s="824">
        <v>0</v>
      </c>
      <c r="K2017" s="825">
        <v>0</v>
      </c>
      <c r="L2017" s="825">
        <v>0</v>
      </c>
      <c r="M2017" s="824">
        <v>0</v>
      </c>
      <c r="N2017" s="824">
        <v>0</v>
      </c>
      <c r="O2017" s="838" t="e">
        <v>#DIV/0!</v>
      </c>
      <c r="P2017" s="820">
        <f>Tabla1[[#This Row],[Ejec Real Acumu]]-Tabla1[[#This Row],[Proyec Ejec Acumul]]</f>
        <v>0</v>
      </c>
      <c r="Q2017" s="820">
        <f>Tabla1[[#This Row],[Ejec Real Mes]]-Tabla1[[#This Row],[Program Entreg Mes]]</f>
        <v>0</v>
      </c>
    </row>
    <row r="2018" spans="1:17">
      <c r="A2018" s="824">
        <v>15</v>
      </c>
      <c r="B2018" s="824" t="s">
        <v>2461</v>
      </c>
      <c r="C2018" s="824" t="s">
        <v>2462</v>
      </c>
      <c r="D2018" s="824" t="s">
        <v>688</v>
      </c>
      <c r="E2018" s="824" t="s">
        <v>2551</v>
      </c>
      <c r="F2018" s="824">
        <v>4</v>
      </c>
      <c r="G2018" s="824" t="s">
        <v>2446</v>
      </c>
      <c r="H2018" s="824">
        <v>12</v>
      </c>
      <c r="I2018" s="824">
        <v>4</v>
      </c>
      <c r="J2018" s="824">
        <v>4</v>
      </c>
      <c r="K2018" s="825">
        <v>0.33333333333333331</v>
      </c>
      <c r="L2018" s="825">
        <v>0.33333333333333331</v>
      </c>
      <c r="M2018" s="824">
        <v>1</v>
      </c>
      <c r="N2018" s="824">
        <v>1</v>
      </c>
      <c r="O2018" s="838">
        <v>1</v>
      </c>
      <c r="P2018" s="820">
        <f>Tabla1[[#This Row],[Ejec Real Acumu]]-Tabla1[[#This Row],[Proyec Ejec Acumul]]</f>
        <v>0</v>
      </c>
      <c r="Q2018" s="820">
        <f>Tabla1[[#This Row],[Ejec Real Mes]]-Tabla1[[#This Row],[Program Entreg Mes]]</f>
        <v>0</v>
      </c>
    </row>
    <row r="2019" spans="1:17">
      <c r="A2019" s="824">
        <v>16</v>
      </c>
      <c r="B2019" s="824" t="s">
        <v>2461</v>
      </c>
      <c r="C2019" s="824" t="s">
        <v>2462</v>
      </c>
      <c r="D2019" s="824" t="s">
        <v>688</v>
      </c>
      <c r="E2019" s="824" t="s">
        <v>2552</v>
      </c>
      <c r="F2019" s="824">
        <v>4</v>
      </c>
      <c r="G2019" s="824" t="s">
        <v>2446</v>
      </c>
      <c r="H2019" s="824">
        <v>4</v>
      </c>
      <c r="I2019" s="824">
        <v>1</v>
      </c>
      <c r="J2019" s="824">
        <v>1</v>
      </c>
      <c r="K2019" s="825">
        <v>0.25</v>
      </c>
      <c r="L2019" s="825">
        <v>0.25</v>
      </c>
      <c r="M2019" s="824">
        <v>0</v>
      </c>
      <c r="N2019" s="824">
        <v>0</v>
      </c>
      <c r="O2019" s="838" t="e">
        <v>#DIV/0!</v>
      </c>
      <c r="P2019" s="820">
        <f>Tabla1[[#This Row],[Ejec Real Acumu]]-Tabla1[[#This Row],[Proyec Ejec Acumul]]</f>
        <v>0</v>
      </c>
      <c r="Q2019" s="820">
        <f>Tabla1[[#This Row],[Ejec Real Mes]]-Tabla1[[#This Row],[Program Entreg Mes]]</f>
        <v>0</v>
      </c>
    </row>
    <row r="2020" spans="1:17">
      <c r="A2020" s="824">
        <v>17</v>
      </c>
      <c r="B2020" s="824" t="s">
        <v>2461</v>
      </c>
      <c r="C2020" s="824" t="s">
        <v>2462</v>
      </c>
      <c r="D2020" s="824" t="s">
        <v>688</v>
      </c>
      <c r="E2020" s="824" t="s">
        <v>2553</v>
      </c>
      <c r="F2020" s="824">
        <v>4</v>
      </c>
      <c r="G2020" s="824" t="s">
        <v>2446</v>
      </c>
      <c r="H2020" s="824">
        <v>3</v>
      </c>
      <c r="I2020" s="824">
        <v>1</v>
      </c>
      <c r="J2020" s="824">
        <v>1</v>
      </c>
      <c r="K2020" s="825">
        <v>0.33333333333333331</v>
      </c>
      <c r="L2020" s="825">
        <v>0.33333333333333331</v>
      </c>
      <c r="M2020" s="824">
        <v>1</v>
      </c>
      <c r="N2020" s="824">
        <v>1</v>
      </c>
      <c r="O2020" s="838">
        <v>1</v>
      </c>
      <c r="P2020" s="820">
        <f>Tabla1[[#This Row],[Ejec Real Acumu]]-Tabla1[[#This Row],[Proyec Ejec Acumul]]</f>
        <v>0</v>
      </c>
      <c r="Q2020" s="820">
        <f>Tabla1[[#This Row],[Ejec Real Mes]]-Tabla1[[#This Row],[Program Entreg Mes]]</f>
        <v>0</v>
      </c>
    </row>
    <row r="2021" spans="1:17">
      <c r="A2021" s="824">
        <v>18</v>
      </c>
      <c r="B2021" s="824" t="s">
        <v>2461</v>
      </c>
      <c r="C2021" s="824" t="s">
        <v>2462</v>
      </c>
      <c r="D2021" s="824" t="s">
        <v>688</v>
      </c>
      <c r="E2021" s="824" t="s">
        <v>2554</v>
      </c>
      <c r="F2021" s="824">
        <v>4</v>
      </c>
      <c r="G2021" s="824" t="s">
        <v>2446</v>
      </c>
      <c r="H2021" s="824">
        <v>12</v>
      </c>
      <c r="I2021" s="824">
        <v>4</v>
      </c>
      <c r="J2021" s="824">
        <v>4</v>
      </c>
      <c r="K2021" s="825">
        <v>0.33333333333333331</v>
      </c>
      <c r="L2021" s="825">
        <v>0.33333333333333331</v>
      </c>
      <c r="M2021" s="824">
        <v>1</v>
      </c>
      <c r="N2021" s="824">
        <v>1</v>
      </c>
      <c r="O2021" s="838">
        <v>1</v>
      </c>
      <c r="P2021" s="820">
        <f>Tabla1[[#This Row],[Ejec Real Acumu]]-Tabla1[[#This Row],[Proyec Ejec Acumul]]</f>
        <v>0</v>
      </c>
      <c r="Q2021" s="820">
        <f>Tabla1[[#This Row],[Ejec Real Mes]]-Tabla1[[#This Row],[Program Entreg Mes]]</f>
        <v>0</v>
      </c>
    </row>
    <row r="2022" spans="1:17">
      <c r="A2022" s="824">
        <v>19</v>
      </c>
      <c r="B2022" s="824" t="s">
        <v>2461</v>
      </c>
      <c r="C2022" s="824" t="s">
        <v>2462</v>
      </c>
      <c r="D2022" s="824" t="s">
        <v>688</v>
      </c>
      <c r="E2022" s="824" t="s">
        <v>2555</v>
      </c>
      <c r="F2022" s="824">
        <v>4</v>
      </c>
      <c r="G2022" s="824" t="s">
        <v>2446</v>
      </c>
      <c r="H2022" s="824">
        <v>1</v>
      </c>
      <c r="I2022" s="824">
        <v>0</v>
      </c>
      <c r="J2022" s="824">
        <v>0</v>
      </c>
      <c r="K2022" s="825">
        <v>0</v>
      </c>
      <c r="L2022" s="825">
        <v>0</v>
      </c>
      <c r="M2022" s="824">
        <v>0</v>
      </c>
      <c r="N2022" s="824">
        <v>0</v>
      </c>
      <c r="O2022" s="838" t="e">
        <v>#DIV/0!</v>
      </c>
      <c r="P2022" s="820">
        <f>Tabla1[[#This Row],[Ejec Real Acumu]]-Tabla1[[#This Row],[Proyec Ejec Acumul]]</f>
        <v>0</v>
      </c>
      <c r="Q2022" s="820">
        <f>Tabla1[[#This Row],[Ejec Real Mes]]-Tabla1[[#This Row],[Program Entreg Mes]]</f>
        <v>0</v>
      </c>
    </row>
    <row r="2023" spans="1:17">
      <c r="A2023" s="824">
        <v>20</v>
      </c>
      <c r="B2023" s="824" t="s">
        <v>2461</v>
      </c>
      <c r="C2023" s="824" t="s">
        <v>2462</v>
      </c>
      <c r="D2023" s="824" t="s">
        <v>688</v>
      </c>
      <c r="E2023" s="824" t="s">
        <v>2556</v>
      </c>
      <c r="F2023" s="824">
        <v>4</v>
      </c>
      <c r="G2023" s="824" t="s">
        <v>2446</v>
      </c>
      <c r="H2023" s="824">
        <v>3</v>
      </c>
      <c r="I2023" s="824">
        <v>1</v>
      </c>
      <c r="J2023" s="824">
        <v>1</v>
      </c>
      <c r="K2023" s="825">
        <v>0.33333333333333331</v>
      </c>
      <c r="L2023" s="825">
        <v>0.33333333333333331</v>
      </c>
      <c r="M2023" s="824">
        <v>1</v>
      </c>
      <c r="N2023" s="824">
        <v>1</v>
      </c>
      <c r="O2023" s="838">
        <v>1</v>
      </c>
      <c r="P2023" s="820">
        <f>Tabla1[[#This Row],[Ejec Real Acumu]]-Tabla1[[#This Row],[Proyec Ejec Acumul]]</f>
        <v>0</v>
      </c>
      <c r="Q2023" s="820">
        <f>Tabla1[[#This Row],[Ejec Real Mes]]-Tabla1[[#This Row],[Program Entreg Mes]]</f>
        <v>0</v>
      </c>
    </row>
    <row r="2024" spans="1:17">
      <c r="A2024" s="824">
        <v>21</v>
      </c>
      <c r="B2024" s="824" t="s">
        <v>2461</v>
      </c>
      <c r="C2024" s="824" t="s">
        <v>2462</v>
      </c>
      <c r="D2024" s="824" t="s">
        <v>688</v>
      </c>
      <c r="E2024" s="824" t="s">
        <v>2557</v>
      </c>
      <c r="F2024" s="824">
        <v>4</v>
      </c>
      <c r="G2024" s="824" t="s">
        <v>2446</v>
      </c>
      <c r="H2024" s="824">
        <v>1</v>
      </c>
      <c r="I2024" s="824">
        <v>0</v>
      </c>
      <c r="J2024" s="824">
        <v>0</v>
      </c>
      <c r="K2024" s="825">
        <v>0</v>
      </c>
      <c r="L2024" s="825">
        <v>0</v>
      </c>
      <c r="M2024" s="824">
        <v>0</v>
      </c>
      <c r="N2024" s="824">
        <v>0</v>
      </c>
      <c r="O2024" s="838" t="e">
        <v>#DIV/0!</v>
      </c>
      <c r="P2024" s="820">
        <f>Tabla1[[#This Row],[Ejec Real Acumu]]-Tabla1[[#This Row],[Proyec Ejec Acumul]]</f>
        <v>0</v>
      </c>
      <c r="Q2024" s="820">
        <f>Tabla1[[#This Row],[Ejec Real Mes]]-Tabla1[[#This Row],[Program Entreg Mes]]</f>
        <v>0</v>
      </c>
    </row>
    <row r="2025" spans="1:17">
      <c r="A2025" s="824">
        <v>22</v>
      </c>
      <c r="B2025" s="824" t="s">
        <v>2461</v>
      </c>
      <c r="C2025" s="824" t="s">
        <v>2462</v>
      </c>
      <c r="D2025" s="824" t="s">
        <v>688</v>
      </c>
      <c r="E2025" s="824" t="s">
        <v>2558</v>
      </c>
      <c r="F2025" s="824">
        <v>4</v>
      </c>
      <c r="G2025" s="824" t="s">
        <v>2446</v>
      </c>
      <c r="H2025" s="824">
        <v>1</v>
      </c>
      <c r="I2025" s="824">
        <v>1</v>
      </c>
      <c r="J2025" s="824">
        <v>1</v>
      </c>
      <c r="K2025" s="825">
        <v>1</v>
      </c>
      <c r="L2025" s="825">
        <v>1</v>
      </c>
      <c r="M2025" s="824">
        <v>0</v>
      </c>
      <c r="N2025" s="824">
        <v>0</v>
      </c>
      <c r="O2025" s="838" t="e">
        <v>#DIV/0!</v>
      </c>
      <c r="P2025" s="820">
        <f>Tabla1[[#This Row],[Ejec Real Acumu]]-Tabla1[[#This Row],[Proyec Ejec Acumul]]</f>
        <v>0</v>
      </c>
      <c r="Q2025" s="820">
        <f>Tabla1[[#This Row],[Ejec Real Mes]]-Tabla1[[#This Row],[Program Entreg Mes]]</f>
        <v>0</v>
      </c>
    </row>
    <row r="2026" spans="1:17">
      <c r="A2026" s="824">
        <v>23</v>
      </c>
      <c r="B2026" s="824" t="s">
        <v>2461</v>
      </c>
      <c r="C2026" s="824" t="s">
        <v>2462</v>
      </c>
      <c r="D2026" s="824" t="s">
        <v>688</v>
      </c>
      <c r="E2026" s="824" t="s">
        <v>2559</v>
      </c>
      <c r="F2026" s="824">
        <v>4</v>
      </c>
      <c r="G2026" s="824" t="s">
        <v>2446</v>
      </c>
      <c r="H2026" s="824">
        <v>4</v>
      </c>
      <c r="I2026" s="824">
        <v>1</v>
      </c>
      <c r="J2026" s="824">
        <v>1</v>
      </c>
      <c r="K2026" s="825">
        <v>0.25</v>
      </c>
      <c r="L2026" s="825">
        <v>0.25</v>
      </c>
      <c r="M2026" s="824">
        <v>0</v>
      </c>
      <c r="N2026" s="824">
        <v>0</v>
      </c>
      <c r="O2026" s="838" t="e">
        <v>#DIV/0!</v>
      </c>
      <c r="P2026" s="820">
        <f>Tabla1[[#This Row],[Ejec Real Acumu]]-Tabla1[[#This Row],[Proyec Ejec Acumul]]</f>
        <v>0</v>
      </c>
      <c r="Q2026" s="820">
        <f>Tabla1[[#This Row],[Ejec Real Mes]]-Tabla1[[#This Row],[Program Entreg Mes]]</f>
        <v>0</v>
      </c>
    </row>
    <row r="2027" spans="1:17">
      <c r="A2027" s="824">
        <v>24</v>
      </c>
      <c r="B2027" s="824" t="s">
        <v>2461</v>
      </c>
      <c r="C2027" s="824" t="s">
        <v>2462</v>
      </c>
      <c r="D2027" s="824" t="s">
        <v>688</v>
      </c>
      <c r="E2027" s="824" t="s">
        <v>2560</v>
      </c>
      <c r="F2027" s="824">
        <v>4</v>
      </c>
      <c r="G2027" s="824" t="s">
        <v>2446</v>
      </c>
      <c r="H2027" s="824">
        <v>1</v>
      </c>
      <c r="I2027" s="824">
        <v>0</v>
      </c>
      <c r="J2027" s="824">
        <v>0</v>
      </c>
      <c r="K2027" s="825">
        <v>0</v>
      </c>
      <c r="L2027" s="825">
        <v>0</v>
      </c>
      <c r="M2027" s="824">
        <v>0</v>
      </c>
      <c r="N2027" s="824">
        <v>0</v>
      </c>
      <c r="O2027" s="838" t="e">
        <v>#DIV/0!</v>
      </c>
      <c r="P2027" s="820">
        <f>Tabla1[[#This Row],[Ejec Real Acumu]]-Tabla1[[#This Row],[Proyec Ejec Acumul]]</f>
        <v>0</v>
      </c>
      <c r="Q2027" s="820">
        <f>Tabla1[[#This Row],[Ejec Real Mes]]-Tabla1[[#This Row],[Program Entreg Mes]]</f>
        <v>0</v>
      </c>
    </row>
    <row r="2028" spans="1:17">
      <c r="A2028" s="824">
        <v>25</v>
      </c>
      <c r="B2028" s="824" t="s">
        <v>2461</v>
      </c>
      <c r="C2028" s="824" t="s">
        <v>2462</v>
      </c>
      <c r="D2028" s="824" t="s">
        <v>688</v>
      </c>
      <c r="E2028" s="824" t="s">
        <v>2561</v>
      </c>
      <c r="F2028" s="824">
        <v>4</v>
      </c>
      <c r="G2028" s="824" t="s">
        <v>2446</v>
      </c>
      <c r="H2028" s="824">
        <v>1</v>
      </c>
      <c r="I2028" s="824">
        <v>0</v>
      </c>
      <c r="J2028" s="824">
        <v>0</v>
      </c>
      <c r="K2028" s="825">
        <v>0</v>
      </c>
      <c r="L2028" s="825">
        <v>0</v>
      </c>
      <c r="M2028" s="824">
        <v>0</v>
      </c>
      <c r="N2028" s="824">
        <v>0</v>
      </c>
      <c r="O2028" s="838" t="e">
        <v>#DIV/0!</v>
      </c>
      <c r="P2028" s="820">
        <f>Tabla1[[#This Row],[Ejec Real Acumu]]-Tabla1[[#This Row],[Proyec Ejec Acumul]]</f>
        <v>0</v>
      </c>
      <c r="Q2028" s="820">
        <f>Tabla1[[#This Row],[Ejec Real Mes]]-Tabla1[[#This Row],[Program Entreg Mes]]</f>
        <v>0</v>
      </c>
    </row>
    <row r="2029" spans="1:17">
      <c r="A2029" s="824">
        <v>26</v>
      </c>
      <c r="B2029" s="824" t="s">
        <v>2461</v>
      </c>
      <c r="C2029" s="824" t="s">
        <v>2462</v>
      </c>
      <c r="D2029" s="824" t="s">
        <v>688</v>
      </c>
      <c r="E2029" s="824" t="s">
        <v>2562</v>
      </c>
      <c r="F2029" s="824">
        <v>4</v>
      </c>
      <c r="G2029" s="824" t="s">
        <v>2446</v>
      </c>
      <c r="H2029" s="824">
        <v>1</v>
      </c>
      <c r="I2029" s="824">
        <v>0</v>
      </c>
      <c r="J2029" s="824">
        <v>0</v>
      </c>
      <c r="K2029" s="825">
        <v>0</v>
      </c>
      <c r="L2029" s="825">
        <v>0</v>
      </c>
      <c r="M2029" s="824">
        <v>0</v>
      </c>
      <c r="N2029" s="824">
        <v>0</v>
      </c>
      <c r="O2029" s="838" t="e">
        <v>#DIV/0!</v>
      </c>
      <c r="P2029" s="820">
        <f>Tabla1[[#This Row],[Ejec Real Acumu]]-Tabla1[[#This Row],[Proyec Ejec Acumul]]</f>
        <v>0</v>
      </c>
      <c r="Q2029" s="820">
        <f>Tabla1[[#This Row],[Ejec Real Mes]]-Tabla1[[#This Row],[Program Entreg Mes]]</f>
        <v>0</v>
      </c>
    </row>
    <row r="2030" spans="1:17">
      <c r="A2030" s="824">
        <v>27</v>
      </c>
      <c r="B2030" s="824" t="s">
        <v>2461</v>
      </c>
      <c r="C2030" s="824" t="s">
        <v>2462</v>
      </c>
      <c r="D2030" s="824" t="s">
        <v>688</v>
      </c>
      <c r="E2030" s="824" t="s">
        <v>2563</v>
      </c>
      <c r="F2030" s="824">
        <v>4</v>
      </c>
      <c r="G2030" s="824" t="s">
        <v>2446</v>
      </c>
      <c r="H2030" s="824">
        <v>1</v>
      </c>
      <c r="I2030" s="824">
        <v>0</v>
      </c>
      <c r="J2030" s="824">
        <v>0</v>
      </c>
      <c r="K2030" s="825">
        <v>0</v>
      </c>
      <c r="L2030" s="825">
        <v>0</v>
      </c>
      <c r="M2030" s="824">
        <v>0</v>
      </c>
      <c r="N2030" s="824">
        <v>0</v>
      </c>
      <c r="O2030" s="838" t="e">
        <v>#DIV/0!</v>
      </c>
      <c r="P2030" s="820">
        <f>Tabla1[[#This Row],[Ejec Real Acumu]]-Tabla1[[#This Row],[Proyec Ejec Acumul]]</f>
        <v>0</v>
      </c>
      <c r="Q2030" s="820">
        <f>Tabla1[[#This Row],[Ejec Real Mes]]-Tabla1[[#This Row],[Program Entreg Mes]]</f>
        <v>0</v>
      </c>
    </row>
    <row r="2031" spans="1:17">
      <c r="A2031" s="824">
        <v>28</v>
      </c>
      <c r="B2031" s="824" t="s">
        <v>2461</v>
      </c>
      <c r="C2031" s="824" t="s">
        <v>2462</v>
      </c>
      <c r="D2031" s="824" t="s">
        <v>688</v>
      </c>
      <c r="E2031" s="824" t="s">
        <v>2564</v>
      </c>
      <c r="F2031" s="824">
        <v>4</v>
      </c>
      <c r="G2031" s="824" t="s">
        <v>2446</v>
      </c>
      <c r="H2031" s="824">
        <v>1</v>
      </c>
      <c r="I2031" s="824">
        <v>0</v>
      </c>
      <c r="J2031" s="824">
        <v>0</v>
      </c>
      <c r="K2031" s="825">
        <v>0</v>
      </c>
      <c r="L2031" s="825">
        <v>0</v>
      </c>
      <c r="M2031" s="824">
        <v>0</v>
      </c>
      <c r="N2031" s="824">
        <v>0</v>
      </c>
      <c r="O2031" s="838" t="e">
        <v>#DIV/0!</v>
      </c>
      <c r="P2031" s="820">
        <f>Tabla1[[#This Row],[Ejec Real Acumu]]-Tabla1[[#This Row],[Proyec Ejec Acumul]]</f>
        <v>0</v>
      </c>
      <c r="Q2031" s="820">
        <f>Tabla1[[#This Row],[Ejec Real Mes]]-Tabla1[[#This Row],[Program Entreg Mes]]</f>
        <v>0</v>
      </c>
    </row>
    <row r="2032" spans="1:17">
      <c r="A2032" s="824">
        <v>29</v>
      </c>
      <c r="B2032" s="824" t="s">
        <v>2461</v>
      </c>
      <c r="C2032" s="824" t="s">
        <v>2462</v>
      </c>
      <c r="D2032" s="824" t="s">
        <v>688</v>
      </c>
      <c r="E2032" s="824" t="s">
        <v>2565</v>
      </c>
      <c r="F2032" s="824">
        <v>4</v>
      </c>
      <c r="G2032" s="824" t="s">
        <v>2446</v>
      </c>
      <c r="H2032" s="824">
        <v>2</v>
      </c>
      <c r="I2032" s="824">
        <v>0</v>
      </c>
      <c r="J2032" s="824">
        <v>0</v>
      </c>
      <c r="K2032" s="825">
        <v>0</v>
      </c>
      <c r="L2032" s="825">
        <v>0</v>
      </c>
      <c r="M2032" s="824">
        <v>0</v>
      </c>
      <c r="N2032" s="824">
        <v>0</v>
      </c>
      <c r="O2032" s="838" t="e">
        <v>#DIV/0!</v>
      </c>
      <c r="P2032" s="820">
        <f>Tabla1[[#This Row],[Ejec Real Acumu]]-Tabla1[[#This Row],[Proyec Ejec Acumul]]</f>
        <v>0</v>
      </c>
      <c r="Q2032" s="820">
        <f>Tabla1[[#This Row],[Ejec Real Mes]]-Tabla1[[#This Row],[Program Entreg Mes]]</f>
        <v>0</v>
      </c>
    </row>
    <row r="2033" spans="1:17">
      <c r="A2033" s="824">
        <v>30</v>
      </c>
      <c r="B2033" s="824" t="s">
        <v>2461</v>
      </c>
      <c r="C2033" s="824" t="s">
        <v>2462</v>
      </c>
      <c r="D2033" s="824" t="s">
        <v>688</v>
      </c>
      <c r="E2033" s="824" t="s">
        <v>2566</v>
      </c>
      <c r="F2033" s="824">
        <v>4</v>
      </c>
      <c r="G2033" s="824" t="s">
        <v>2446</v>
      </c>
      <c r="H2033" s="824">
        <v>2</v>
      </c>
      <c r="I2033" s="824">
        <v>0</v>
      </c>
      <c r="J2033" s="824">
        <v>0</v>
      </c>
      <c r="K2033" s="825">
        <v>0</v>
      </c>
      <c r="L2033" s="825">
        <v>0</v>
      </c>
      <c r="M2033" s="824">
        <v>0</v>
      </c>
      <c r="N2033" s="824">
        <v>0</v>
      </c>
      <c r="O2033" s="838" t="e">
        <v>#DIV/0!</v>
      </c>
      <c r="P2033" s="820">
        <f>Tabla1[[#This Row],[Ejec Real Acumu]]-Tabla1[[#This Row],[Proyec Ejec Acumul]]</f>
        <v>0</v>
      </c>
      <c r="Q2033" s="820">
        <f>Tabla1[[#This Row],[Ejec Real Mes]]-Tabla1[[#This Row],[Program Entreg Mes]]</f>
        <v>0</v>
      </c>
    </row>
    <row r="2034" spans="1:17">
      <c r="A2034" s="824">
        <v>31</v>
      </c>
      <c r="B2034" s="824" t="s">
        <v>2461</v>
      </c>
      <c r="C2034" s="824" t="s">
        <v>2462</v>
      </c>
      <c r="D2034" s="824" t="s">
        <v>688</v>
      </c>
      <c r="E2034" s="824" t="s">
        <v>2567</v>
      </c>
      <c r="F2034" s="824">
        <v>4</v>
      </c>
      <c r="G2034" s="824" t="s">
        <v>2446</v>
      </c>
      <c r="H2034" s="824">
        <v>1</v>
      </c>
      <c r="I2034" s="824">
        <v>0</v>
      </c>
      <c r="J2034" s="824">
        <v>0</v>
      </c>
      <c r="K2034" s="825">
        <v>0</v>
      </c>
      <c r="L2034" s="825">
        <v>0</v>
      </c>
      <c r="M2034" s="824">
        <v>0</v>
      </c>
      <c r="N2034" s="824">
        <v>0</v>
      </c>
      <c r="O2034" s="838" t="e">
        <v>#DIV/0!</v>
      </c>
      <c r="P2034" s="820">
        <f>Tabla1[[#This Row],[Ejec Real Acumu]]-Tabla1[[#This Row],[Proyec Ejec Acumul]]</f>
        <v>0</v>
      </c>
      <c r="Q2034" s="820">
        <f>Tabla1[[#This Row],[Ejec Real Mes]]-Tabla1[[#This Row],[Program Entreg Mes]]</f>
        <v>0</v>
      </c>
    </row>
    <row r="2035" spans="1:17">
      <c r="A2035" s="824">
        <v>32</v>
      </c>
      <c r="B2035" s="824" t="s">
        <v>2461</v>
      </c>
      <c r="C2035" s="824" t="s">
        <v>2462</v>
      </c>
      <c r="D2035" s="824" t="s">
        <v>688</v>
      </c>
      <c r="E2035" s="824" t="s">
        <v>2568</v>
      </c>
      <c r="F2035" s="824">
        <v>4</v>
      </c>
      <c r="G2035" s="824" t="s">
        <v>2446</v>
      </c>
      <c r="H2035" s="824">
        <v>2</v>
      </c>
      <c r="I2035" s="824">
        <v>0</v>
      </c>
      <c r="J2035" s="824">
        <v>0</v>
      </c>
      <c r="K2035" s="825">
        <v>0</v>
      </c>
      <c r="L2035" s="825">
        <v>0</v>
      </c>
      <c r="M2035" s="824">
        <v>0</v>
      </c>
      <c r="N2035" s="824">
        <v>0</v>
      </c>
      <c r="O2035" s="838" t="e">
        <v>#DIV/0!</v>
      </c>
      <c r="P2035" s="820">
        <f>Tabla1[[#This Row],[Ejec Real Acumu]]-Tabla1[[#This Row],[Proyec Ejec Acumul]]</f>
        <v>0</v>
      </c>
      <c r="Q2035" s="820">
        <f>Tabla1[[#This Row],[Ejec Real Mes]]-Tabla1[[#This Row],[Program Entreg Mes]]</f>
        <v>0</v>
      </c>
    </row>
    <row r="2036" spans="1:17">
      <c r="A2036" s="824">
        <v>33</v>
      </c>
      <c r="B2036" s="824" t="s">
        <v>2461</v>
      </c>
      <c r="C2036" s="824" t="s">
        <v>2462</v>
      </c>
      <c r="D2036" s="824" t="s">
        <v>688</v>
      </c>
      <c r="E2036" s="824" t="s">
        <v>2569</v>
      </c>
      <c r="F2036" s="824">
        <v>4</v>
      </c>
      <c r="G2036" s="824" t="s">
        <v>2446</v>
      </c>
      <c r="H2036" s="824">
        <v>1</v>
      </c>
      <c r="I2036" s="824">
        <v>0</v>
      </c>
      <c r="J2036" s="824">
        <v>0</v>
      </c>
      <c r="K2036" s="825">
        <v>0</v>
      </c>
      <c r="L2036" s="825">
        <v>0</v>
      </c>
      <c r="M2036" s="824">
        <v>0</v>
      </c>
      <c r="N2036" s="824">
        <v>0</v>
      </c>
      <c r="O2036" s="838" t="e">
        <v>#DIV/0!</v>
      </c>
      <c r="P2036" s="820">
        <f>Tabla1[[#This Row],[Ejec Real Acumu]]-Tabla1[[#This Row],[Proyec Ejec Acumul]]</f>
        <v>0</v>
      </c>
      <c r="Q2036" s="820">
        <f>Tabla1[[#This Row],[Ejec Real Mes]]-Tabla1[[#This Row],[Program Entreg Mes]]</f>
        <v>0</v>
      </c>
    </row>
    <row r="2037" spans="1:17">
      <c r="A2037" s="824">
        <v>34</v>
      </c>
      <c r="B2037" s="824" t="s">
        <v>2461</v>
      </c>
      <c r="C2037" s="824" t="s">
        <v>2462</v>
      </c>
      <c r="D2037" s="824" t="s">
        <v>688</v>
      </c>
      <c r="E2037" s="824" t="s">
        <v>2570</v>
      </c>
      <c r="F2037" s="824">
        <v>4</v>
      </c>
      <c r="G2037" s="824" t="s">
        <v>2446</v>
      </c>
      <c r="H2037" s="824">
        <v>2</v>
      </c>
      <c r="I2037" s="824">
        <v>1</v>
      </c>
      <c r="J2037" s="824">
        <v>1</v>
      </c>
      <c r="K2037" s="825">
        <v>0.5</v>
      </c>
      <c r="L2037" s="825">
        <v>0.5</v>
      </c>
      <c r="M2037" s="824">
        <v>1</v>
      </c>
      <c r="N2037" s="824">
        <v>1</v>
      </c>
      <c r="O2037" s="838">
        <v>1</v>
      </c>
      <c r="P2037" s="820">
        <f>Tabla1[[#This Row],[Ejec Real Acumu]]-Tabla1[[#This Row],[Proyec Ejec Acumul]]</f>
        <v>0</v>
      </c>
      <c r="Q2037" s="820">
        <f>Tabla1[[#This Row],[Ejec Real Mes]]-Tabla1[[#This Row],[Program Entreg Mes]]</f>
        <v>0</v>
      </c>
    </row>
    <row r="2038" spans="1:17">
      <c r="A2038" s="824">
        <v>35</v>
      </c>
      <c r="B2038" s="824" t="s">
        <v>2461</v>
      </c>
      <c r="C2038" s="824" t="s">
        <v>2462</v>
      </c>
      <c r="D2038" s="824" t="s">
        <v>688</v>
      </c>
      <c r="E2038" s="824" t="s">
        <v>2571</v>
      </c>
      <c r="F2038" s="824">
        <v>4</v>
      </c>
      <c r="G2038" s="824" t="s">
        <v>2446</v>
      </c>
      <c r="H2038" s="824">
        <v>11</v>
      </c>
      <c r="I2038" s="824">
        <v>3</v>
      </c>
      <c r="J2038" s="824">
        <v>3</v>
      </c>
      <c r="K2038" s="825">
        <v>0.27272727272727271</v>
      </c>
      <c r="L2038" s="825">
        <v>0.27272727272727271</v>
      </c>
      <c r="M2038" s="824">
        <v>1</v>
      </c>
      <c r="N2038" s="824">
        <v>1</v>
      </c>
      <c r="O2038" s="838">
        <v>1</v>
      </c>
      <c r="P2038" s="820">
        <f>Tabla1[[#This Row],[Ejec Real Acumu]]-Tabla1[[#This Row],[Proyec Ejec Acumul]]</f>
        <v>0</v>
      </c>
      <c r="Q2038" s="820">
        <f>Tabla1[[#This Row],[Ejec Real Mes]]-Tabla1[[#This Row],[Program Entreg Mes]]</f>
        <v>0</v>
      </c>
    </row>
    <row r="2039" spans="1:17">
      <c r="A2039" s="824">
        <v>1</v>
      </c>
      <c r="B2039" s="824" t="s">
        <v>2461</v>
      </c>
      <c r="C2039" s="824" t="s">
        <v>2462</v>
      </c>
      <c r="D2039" s="824" t="s">
        <v>688</v>
      </c>
      <c r="E2039" s="824" t="s">
        <v>2537</v>
      </c>
      <c r="F2039" s="824">
        <v>5</v>
      </c>
      <c r="G2039" s="824" t="s">
        <v>2447</v>
      </c>
      <c r="H2039" s="824">
        <v>1</v>
      </c>
      <c r="I2039" s="824">
        <v>0</v>
      </c>
      <c r="J2039" s="824">
        <v>0</v>
      </c>
      <c r="K2039" s="825">
        <v>0</v>
      </c>
      <c r="L2039" s="825">
        <v>0</v>
      </c>
      <c r="M2039" s="824">
        <v>0</v>
      </c>
      <c r="N2039" s="824">
        <v>0</v>
      </c>
      <c r="O2039" s="838" t="e">
        <v>#DIV/0!</v>
      </c>
      <c r="P2039" s="820">
        <f>Tabla1[[#This Row],[Ejec Real Acumu]]-Tabla1[[#This Row],[Proyec Ejec Acumul]]</f>
        <v>0</v>
      </c>
      <c r="Q2039" s="820">
        <f>Tabla1[[#This Row],[Ejec Real Mes]]-Tabla1[[#This Row],[Program Entreg Mes]]</f>
        <v>0</v>
      </c>
    </row>
    <row r="2040" spans="1:17">
      <c r="A2040" s="824">
        <v>2</v>
      </c>
      <c r="B2040" s="824" t="s">
        <v>2461</v>
      </c>
      <c r="C2040" s="824" t="s">
        <v>2462</v>
      </c>
      <c r="D2040" s="824" t="s">
        <v>688</v>
      </c>
      <c r="E2040" s="824" t="s">
        <v>2538</v>
      </c>
      <c r="F2040" s="824">
        <v>5</v>
      </c>
      <c r="G2040" s="824" t="s">
        <v>2447</v>
      </c>
      <c r="H2040" s="824">
        <v>1</v>
      </c>
      <c r="I2040" s="824">
        <v>0</v>
      </c>
      <c r="J2040" s="824">
        <v>0</v>
      </c>
      <c r="K2040" s="825">
        <v>0</v>
      </c>
      <c r="L2040" s="825">
        <v>0</v>
      </c>
      <c r="M2040" s="824">
        <v>0</v>
      </c>
      <c r="N2040" s="824">
        <v>0</v>
      </c>
      <c r="O2040" s="838" t="e">
        <v>#DIV/0!</v>
      </c>
      <c r="P2040" s="820">
        <f>Tabla1[[#This Row],[Ejec Real Acumu]]-Tabla1[[#This Row],[Proyec Ejec Acumul]]</f>
        <v>0</v>
      </c>
      <c r="Q2040" s="820">
        <f>Tabla1[[#This Row],[Ejec Real Mes]]-Tabla1[[#This Row],[Program Entreg Mes]]</f>
        <v>0</v>
      </c>
    </row>
    <row r="2041" spans="1:17">
      <c r="A2041" s="824">
        <v>3</v>
      </c>
      <c r="B2041" s="824" t="s">
        <v>2461</v>
      </c>
      <c r="C2041" s="824" t="s">
        <v>2462</v>
      </c>
      <c r="D2041" s="824" t="s">
        <v>688</v>
      </c>
      <c r="E2041" s="824" t="s">
        <v>2539</v>
      </c>
      <c r="F2041" s="824">
        <v>5</v>
      </c>
      <c r="G2041" s="824" t="s">
        <v>2447</v>
      </c>
      <c r="H2041" s="824">
        <v>1</v>
      </c>
      <c r="I2041" s="824">
        <v>0</v>
      </c>
      <c r="J2041" s="824">
        <v>0</v>
      </c>
      <c r="K2041" s="825">
        <v>0</v>
      </c>
      <c r="L2041" s="825">
        <v>0</v>
      </c>
      <c r="M2041" s="824">
        <v>0</v>
      </c>
      <c r="N2041" s="824">
        <v>0</v>
      </c>
      <c r="O2041" s="838" t="e">
        <v>#DIV/0!</v>
      </c>
      <c r="P2041" s="820">
        <f>Tabla1[[#This Row],[Ejec Real Acumu]]-Tabla1[[#This Row],[Proyec Ejec Acumul]]</f>
        <v>0</v>
      </c>
      <c r="Q2041" s="820">
        <f>Tabla1[[#This Row],[Ejec Real Mes]]-Tabla1[[#This Row],[Program Entreg Mes]]</f>
        <v>0</v>
      </c>
    </row>
    <row r="2042" spans="1:17">
      <c r="A2042" s="824">
        <v>4</v>
      </c>
      <c r="B2042" s="824" t="s">
        <v>2461</v>
      </c>
      <c r="C2042" s="824" t="s">
        <v>2462</v>
      </c>
      <c r="D2042" s="824" t="s">
        <v>688</v>
      </c>
      <c r="E2042" s="824" t="s">
        <v>2540</v>
      </c>
      <c r="F2042" s="824">
        <v>5</v>
      </c>
      <c r="G2042" s="824" t="s">
        <v>2447</v>
      </c>
      <c r="H2042" s="824">
        <v>1</v>
      </c>
      <c r="I2042" s="824">
        <v>0</v>
      </c>
      <c r="J2042" s="824">
        <v>0</v>
      </c>
      <c r="K2042" s="825">
        <v>0</v>
      </c>
      <c r="L2042" s="825">
        <v>0</v>
      </c>
      <c r="M2042" s="824">
        <v>0</v>
      </c>
      <c r="N2042" s="824">
        <v>0</v>
      </c>
      <c r="O2042" s="838" t="e">
        <v>#DIV/0!</v>
      </c>
      <c r="P2042" s="820">
        <f>Tabla1[[#This Row],[Ejec Real Acumu]]-Tabla1[[#This Row],[Proyec Ejec Acumul]]</f>
        <v>0</v>
      </c>
      <c r="Q2042" s="820">
        <f>Tabla1[[#This Row],[Ejec Real Mes]]-Tabla1[[#This Row],[Program Entreg Mes]]</f>
        <v>0</v>
      </c>
    </row>
    <row r="2043" spans="1:17">
      <c r="A2043" s="824">
        <v>5</v>
      </c>
      <c r="B2043" s="824" t="s">
        <v>2461</v>
      </c>
      <c r="C2043" s="824" t="s">
        <v>2462</v>
      </c>
      <c r="D2043" s="824" t="s">
        <v>688</v>
      </c>
      <c r="E2043" s="824" t="s">
        <v>2541</v>
      </c>
      <c r="F2043" s="824">
        <v>5</v>
      </c>
      <c r="G2043" s="824" t="s">
        <v>2447</v>
      </c>
      <c r="H2043" s="824">
        <v>1</v>
      </c>
      <c r="I2043" s="824">
        <v>0</v>
      </c>
      <c r="J2043" s="824">
        <v>0</v>
      </c>
      <c r="K2043" s="825">
        <v>0</v>
      </c>
      <c r="L2043" s="825">
        <v>0</v>
      </c>
      <c r="M2043" s="824">
        <v>0</v>
      </c>
      <c r="N2043" s="824">
        <v>0</v>
      </c>
      <c r="O2043" s="838" t="e">
        <v>#DIV/0!</v>
      </c>
      <c r="P2043" s="820">
        <f>Tabla1[[#This Row],[Ejec Real Acumu]]-Tabla1[[#This Row],[Proyec Ejec Acumul]]</f>
        <v>0</v>
      </c>
      <c r="Q2043" s="820">
        <f>Tabla1[[#This Row],[Ejec Real Mes]]-Tabla1[[#This Row],[Program Entreg Mes]]</f>
        <v>0</v>
      </c>
    </row>
    <row r="2044" spans="1:17">
      <c r="A2044" s="824">
        <v>6</v>
      </c>
      <c r="B2044" s="824" t="s">
        <v>2461</v>
      </c>
      <c r="C2044" s="824" t="s">
        <v>2462</v>
      </c>
      <c r="D2044" s="824" t="s">
        <v>688</v>
      </c>
      <c r="E2044" s="824" t="s">
        <v>2542</v>
      </c>
      <c r="F2044" s="824">
        <v>5</v>
      </c>
      <c r="G2044" s="824" t="s">
        <v>2447</v>
      </c>
      <c r="H2044" s="824">
        <v>1</v>
      </c>
      <c r="I2044" s="824">
        <v>1</v>
      </c>
      <c r="J2044" s="824">
        <v>1</v>
      </c>
      <c r="K2044" s="825">
        <v>1</v>
      </c>
      <c r="L2044" s="825">
        <v>1</v>
      </c>
      <c r="M2044" s="824">
        <v>0</v>
      </c>
      <c r="N2044" s="824">
        <v>0</v>
      </c>
      <c r="O2044" s="838" t="e">
        <v>#DIV/0!</v>
      </c>
      <c r="P2044" s="820">
        <f>Tabla1[[#This Row],[Ejec Real Acumu]]-Tabla1[[#This Row],[Proyec Ejec Acumul]]</f>
        <v>0</v>
      </c>
      <c r="Q2044" s="820">
        <f>Tabla1[[#This Row],[Ejec Real Mes]]-Tabla1[[#This Row],[Program Entreg Mes]]</f>
        <v>0</v>
      </c>
    </row>
    <row r="2045" spans="1:17">
      <c r="A2045" s="824">
        <v>7</v>
      </c>
      <c r="B2045" s="824" t="s">
        <v>2461</v>
      </c>
      <c r="C2045" s="824" t="s">
        <v>2462</v>
      </c>
      <c r="D2045" s="824" t="s">
        <v>688</v>
      </c>
      <c r="E2045" s="824" t="s">
        <v>2543</v>
      </c>
      <c r="F2045" s="824">
        <v>5</v>
      </c>
      <c r="G2045" s="824" t="s">
        <v>2447</v>
      </c>
      <c r="H2045" s="824">
        <v>1</v>
      </c>
      <c r="I2045" s="824">
        <v>1</v>
      </c>
      <c r="J2045" s="824">
        <v>1</v>
      </c>
      <c r="K2045" s="825">
        <v>1</v>
      </c>
      <c r="L2045" s="825">
        <v>1</v>
      </c>
      <c r="M2045" s="824">
        <v>0</v>
      </c>
      <c r="N2045" s="824">
        <v>0</v>
      </c>
      <c r="O2045" s="838" t="e">
        <v>#DIV/0!</v>
      </c>
      <c r="P2045" s="820">
        <f>Tabla1[[#This Row],[Ejec Real Acumu]]-Tabla1[[#This Row],[Proyec Ejec Acumul]]</f>
        <v>0</v>
      </c>
      <c r="Q2045" s="820">
        <f>Tabla1[[#This Row],[Ejec Real Mes]]-Tabla1[[#This Row],[Program Entreg Mes]]</f>
        <v>0</v>
      </c>
    </row>
    <row r="2046" spans="1:17">
      <c r="A2046" s="824">
        <v>8</v>
      </c>
      <c r="B2046" s="824" t="s">
        <v>2461</v>
      </c>
      <c r="C2046" s="824" t="s">
        <v>2462</v>
      </c>
      <c r="D2046" s="824" t="s">
        <v>688</v>
      </c>
      <c r="E2046" s="824" t="s">
        <v>2544</v>
      </c>
      <c r="F2046" s="824">
        <v>5</v>
      </c>
      <c r="G2046" s="824" t="s">
        <v>2447</v>
      </c>
      <c r="H2046" s="824">
        <v>4</v>
      </c>
      <c r="I2046" s="824">
        <v>1</v>
      </c>
      <c r="J2046" s="824">
        <v>1</v>
      </c>
      <c r="K2046" s="825">
        <v>0.25</v>
      </c>
      <c r="L2046" s="825">
        <v>0.25</v>
      </c>
      <c r="M2046" s="824">
        <v>0</v>
      </c>
      <c r="N2046" s="824">
        <v>0</v>
      </c>
      <c r="O2046" s="838" t="e">
        <v>#DIV/0!</v>
      </c>
      <c r="P2046" s="820">
        <f>Tabla1[[#This Row],[Ejec Real Acumu]]-Tabla1[[#This Row],[Proyec Ejec Acumul]]</f>
        <v>0</v>
      </c>
      <c r="Q2046" s="820">
        <f>Tabla1[[#This Row],[Ejec Real Mes]]-Tabla1[[#This Row],[Program Entreg Mes]]</f>
        <v>0</v>
      </c>
    </row>
    <row r="2047" spans="1:17">
      <c r="A2047" s="824">
        <v>9</v>
      </c>
      <c r="B2047" s="824" t="s">
        <v>2461</v>
      </c>
      <c r="C2047" s="824" t="s">
        <v>2462</v>
      </c>
      <c r="D2047" s="824" t="s">
        <v>688</v>
      </c>
      <c r="E2047" s="824" t="s">
        <v>2545</v>
      </c>
      <c r="F2047" s="824">
        <v>5</v>
      </c>
      <c r="G2047" s="824" t="s">
        <v>2447</v>
      </c>
      <c r="H2047" s="824">
        <v>3</v>
      </c>
      <c r="I2047" s="824">
        <v>1</v>
      </c>
      <c r="J2047" s="824">
        <v>1</v>
      </c>
      <c r="K2047" s="825">
        <v>0.33333333333333331</v>
      </c>
      <c r="L2047" s="825">
        <v>0.33333333333333331</v>
      </c>
      <c r="M2047" s="824">
        <v>0</v>
      </c>
      <c r="N2047" s="824">
        <v>0</v>
      </c>
      <c r="O2047" s="838" t="e">
        <v>#DIV/0!</v>
      </c>
      <c r="P2047" s="820">
        <f>Tabla1[[#This Row],[Ejec Real Acumu]]-Tabla1[[#This Row],[Proyec Ejec Acumul]]</f>
        <v>0</v>
      </c>
      <c r="Q2047" s="820">
        <f>Tabla1[[#This Row],[Ejec Real Mes]]-Tabla1[[#This Row],[Program Entreg Mes]]</f>
        <v>0</v>
      </c>
    </row>
    <row r="2048" spans="1:17">
      <c r="A2048" s="824">
        <v>10</v>
      </c>
      <c r="B2048" s="824" t="s">
        <v>2461</v>
      </c>
      <c r="C2048" s="824" t="s">
        <v>2462</v>
      </c>
      <c r="D2048" s="824" t="s">
        <v>688</v>
      </c>
      <c r="E2048" s="824" t="s">
        <v>2546</v>
      </c>
      <c r="F2048" s="824">
        <v>5</v>
      </c>
      <c r="G2048" s="824" t="s">
        <v>2447</v>
      </c>
      <c r="H2048" s="824">
        <v>4</v>
      </c>
      <c r="I2048" s="824">
        <v>1</v>
      </c>
      <c r="J2048" s="824">
        <v>1</v>
      </c>
      <c r="K2048" s="825">
        <v>0.25</v>
      </c>
      <c r="L2048" s="825">
        <v>0.25</v>
      </c>
      <c r="M2048" s="824">
        <v>0</v>
      </c>
      <c r="N2048" s="824">
        <v>0</v>
      </c>
      <c r="O2048" s="838" t="e">
        <v>#DIV/0!</v>
      </c>
      <c r="P2048" s="820">
        <f>Tabla1[[#This Row],[Ejec Real Acumu]]-Tabla1[[#This Row],[Proyec Ejec Acumul]]</f>
        <v>0</v>
      </c>
      <c r="Q2048" s="820">
        <f>Tabla1[[#This Row],[Ejec Real Mes]]-Tabla1[[#This Row],[Program Entreg Mes]]</f>
        <v>0</v>
      </c>
    </row>
    <row r="2049" spans="1:17">
      <c r="A2049" s="824">
        <v>11</v>
      </c>
      <c r="B2049" s="824" t="s">
        <v>2461</v>
      </c>
      <c r="C2049" s="824" t="s">
        <v>2462</v>
      </c>
      <c r="D2049" s="824" t="s">
        <v>688</v>
      </c>
      <c r="E2049" s="824" t="s">
        <v>2547</v>
      </c>
      <c r="F2049" s="824">
        <v>5</v>
      </c>
      <c r="G2049" s="824" t="s">
        <v>2447</v>
      </c>
      <c r="H2049" s="824">
        <v>1</v>
      </c>
      <c r="I2049" s="824">
        <v>0</v>
      </c>
      <c r="J2049" s="824">
        <v>0</v>
      </c>
      <c r="K2049" s="825">
        <v>0</v>
      </c>
      <c r="L2049" s="825">
        <v>0</v>
      </c>
      <c r="M2049" s="824">
        <v>0</v>
      </c>
      <c r="N2049" s="824">
        <v>0</v>
      </c>
      <c r="O2049" s="838" t="e">
        <v>#DIV/0!</v>
      </c>
      <c r="P2049" s="820">
        <f>Tabla1[[#This Row],[Ejec Real Acumu]]-Tabla1[[#This Row],[Proyec Ejec Acumul]]</f>
        <v>0</v>
      </c>
      <c r="Q2049" s="820">
        <f>Tabla1[[#This Row],[Ejec Real Mes]]-Tabla1[[#This Row],[Program Entreg Mes]]</f>
        <v>0</v>
      </c>
    </row>
    <row r="2050" spans="1:17">
      <c r="A2050" s="824">
        <v>12</v>
      </c>
      <c r="B2050" s="824" t="s">
        <v>2461</v>
      </c>
      <c r="C2050" s="824" t="s">
        <v>2462</v>
      </c>
      <c r="D2050" s="824" t="s">
        <v>688</v>
      </c>
      <c r="E2050" s="824" t="s">
        <v>2548</v>
      </c>
      <c r="F2050" s="824">
        <v>5</v>
      </c>
      <c r="G2050" s="824" t="s">
        <v>2447</v>
      </c>
      <c r="H2050" s="824">
        <v>1</v>
      </c>
      <c r="I2050" s="824">
        <v>1</v>
      </c>
      <c r="J2050" s="824">
        <v>1</v>
      </c>
      <c r="K2050" s="825">
        <v>1</v>
      </c>
      <c r="L2050" s="825">
        <v>1</v>
      </c>
      <c r="M2050" s="824">
        <v>0</v>
      </c>
      <c r="N2050" s="824">
        <v>0</v>
      </c>
      <c r="O2050" s="838" t="e">
        <v>#DIV/0!</v>
      </c>
      <c r="P2050" s="820">
        <f>Tabla1[[#This Row],[Ejec Real Acumu]]-Tabla1[[#This Row],[Proyec Ejec Acumul]]</f>
        <v>0</v>
      </c>
      <c r="Q2050" s="820">
        <f>Tabla1[[#This Row],[Ejec Real Mes]]-Tabla1[[#This Row],[Program Entreg Mes]]</f>
        <v>0</v>
      </c>
    </row>
    <row r="2051" spans="1:17">
      <c r="A2051" s="824">
        <v>13</v>
      </c>
      <c r="B2051" s="824" t="s">
        <v>2461</v>
      </c>
      <c r="C2051" s="824" t="s">
        <v>2462</v>
      </c>
      <c r="D2051" s="824" t="s">
        <v>688</v>
      </c>
      <c r="E2051" s="824" t="s">
        <v>2549</v>
      </c>
      <c r="F2051" s="824">
        <v>5</v>
      </c>
      <c r="G2051" s="824" t="s">
        <v>2447</v>
      </c>
      <c r="H2051" s="824">
        <v>1</v>
      </c>
      <c r="I2051" s="824">
        <v>1</v>
      </c>
      <c r="J2051" s="824">
        <v>1</v>
      </c>
      <c r="K2051" s="825">
        <v>1</v>
      </c>
      <c r="L2051" s="825">
        <v>1</v>
      </c>
      <c r="M2051" s="824">
        <v>0</v>
      </c>
      <c r="N2051" s="824">
        <v>0</v>
      </c>
      <c r="O2051" s="838" t="e">
        <v>#DIV/0!</v>
      </c>
      <c r="P2051" s="820">
        <f>Tabla1[[#This Row],[Ejec Real Acumu]]-Tabla1[[#This Row],[Proyec Ejec Acumul]]</f>
        <v>0</v>
      </c>
      <c r="Q2051" s="820">
        <f>Tabla1[[#This Row],[Ejec Real Mes]]-Tabla1[[#This Row],[Program Entreg Mes]]</f>
        <v>0</v>
      </c>
    </row>
    <row r="2052" spans="1:17">
      <c r="A2052" s="824">
        <v>14</v>
      </c>
      <c r="B2052" s="824" t="s">
        <v>2461</v>
      </c>
      <c r="C2052" s="824" t="s">
        <v>2462</v>
      </c>
      <c r="D2052" s="824" t="s">
        <v>688</v>
      </c>
      <c r="E2052" s="824" t="s">
        <v>2550</v>
      </c>
      <c r="F2052" s="824">
        <v>5</v>
      </c>
      <c r="G2052" s="824" t="s">
        <v>2447</v>
      </c>
      <c r="H2052" s="824">
        <v>1</v>
      </c>
      <c r="I2052" s="824">
        <v>0</v>
      </c>
      <c r="J2052" s="824">
        <v>0</v>
      </c>
      <c r="K2052" s="825">
        <v>0</v>
      </c>
      <c r="L2052" s="825">
        <v>0</v>
      </c>
      <c r="M2052" s="824">
        <v>0</v>
      </c>
      <c r="N2052" s="824">
        <v>0</v>
      </c>
      <c r="O2052" s="838" t="e">
        <v>#DIV/0!</v>
      </c>
      <c r="P2052" s="820">
        <f>Tabla1[[#This Row],[Ejec Real Acumu]]-Tabla1[[#This Row],[Proyec Ejec Acumul]]</f>
        <v>0</v>
      </c>
      <c r="Q2052" s="820">
        <f>Tabla1[[#This Row],[Ejec Real Mes]]-Tabla1[[#This Row],[Program Entreg Mes]]</f>
        <v>0</v>
      </c>
    </row>
    <row r="2053" spans="1:17">
      <c r="A2053" s="824">
        <v>15</v>
      </c>
      <c r="B2053" s="824" t="s">
        <v>2461</v>
      </c>
      <c r="C2053" s="824" t="s">
        <v>2462</v>
      </c>
      <c r="D2053" s="824" t="s">
        <v>688</v>
      </c>
      <c r="E2053" s="824" t="s">
        <v>2551</v>
      </c>
      <c r="F2053" s="824">
        <v>5</v>
      </c>
      <c r="G2053" s="824" t="s">
        <v>2447</v>
      </c>
      <c r="H2053" s="824">
        <v>12</v>
      </c>
      <c r="I2053" s="824">
        <v>5</v>
      </c>
      <c r="J2053" s="824">
        <v>5</v>
      </c>
      <c r="K2053" s="825">
        <v>0.41666666666666669</v>
      </c>
      <c r="L2053" s="825">
        <v>0.41666666666666669</v>
      </c>
      <c r="M2053" s="824">
        <v>1</v>
      </c>
      <c r="N2053" s="824">
        <v>1</v>
      </c>
      <c r="O2053" s="838">
        <v>1</v>
      </c>
      <c r="P2053" s="820">
        <f>Tabla1[[#This Row],[Ejec Real Acumu]]-Tabla1[[#This Row],[Proyec Ejec Acumul]]</f>
        <v>0</v>
      </c>
      <c r="Q2053" s="820">
        <f>Tabla1[[#This Row],[Ejec Real Mes]]-Tabla1[[#This Row],[Program Entreg Mes]]</f>
        <v>0</v>
      </c>
    </row>
    <row r="2054" spans="1:17">
      <c r="A2054" s="824">
        <v>16</v>
      </c>
      <c r="B2054" s="824" t="s">
        <v>2461</v>
      </c>
      <c r="C2054" s="824" t="s">
        <v>2462</v>
      </c>
      <c r="D2054" s="824" t="s">
        <v>688</v>
      </c>
      <c r="E2054" s="824" t="s">
        <v>2552</v>
      </c>
      <c r="F2054" s="824">
        <v>5</v>
      </c>
      <c r="G2054" s="824" t="s">
        <v>2447</v>
      </c>
      <c r="H2054" s="824">
        <v>4</v>
      </c>
      <c r="I2054" s="824">
        <v>1</v>
      </c>
      <c r="J2054" s="824">
        <v>1</v>
      </c>
      <c r="K2054" s="825">
        <v>0.25</v>
      </c>
      <c r="L2054" s="825">
        <v>0.25</v>
      </c>
      <c r="M2054" s="824">
        <v>0</v>
      </c>
      <c r="N2054" s="824">
        <v>0</v>
      </c>
      <c r="O2054" s="838" t="e">
        <v>#DIV/0!</v>
      </c>
      <c r="P2054" s="820">
        <f>Tabla1[[#This Row],[Ejec Real Acumu]]-Tabla1[[#This Row],[Proyec Ejec Acumul]]</f>
        <v>0</v>
      </c>
      <c r="Q2054" s="820">
        <f>Tabla1[[#This Row],[Ejec Real Mes]]-Tabla1[[#This Row],[Program Entreg Mes]]</f>
        <v>0</v>
      </c>
    </row>
    <row r="2055" spans="1:17">
      <c r="A2055" s="824">
        <v>17</v>
      </c>
      <c r="B2055" s="824" t="s">
        <v>2461</v>
      </c>
      <c r="C2055" s="824" t="s">
        <v>2462</v>
      </c>
      <c r="D2055" s="824" t="s">
        <v>688</v>
      </c>
      <c r="E2055" s="824" t="s">
        <v>2553</v>
      </c>
      <c r="F2055" s="824">
        <v>5</v>
      </c>
      <c r="G2055" s="824" t="s">
        <v>2447</v>
      </c>
      <c r="H2055" s="824">
        <v>3</v>
      </c>
      <c r="I2055" s="824">
        <v>1</v>
      </c>
      <c r="J2055" s="824">
        <v>2</v>
      </c>
      <c r="K2055" s="825">
        <v>0.33333333333333331</v>
      </c>
      <c r="L2055" s="825">
        <v>0.66666666666666663</v>
      </c>
      <c r="M2055" s="824">
        <v>0</v>
      </c>
      <c r="N2055" s="824">
        <v>1</v>
      </c>
      <c r="O2055" s="838" t="e">
        <v>#DIV/0!</v>
      </c>
      <c r="P2055" s="820">
        <f>Tabla1[[#This Row],[Ejec Real Acumu]]-Tabla1[[#This Row],[Proyec Ejec Acumul]]</f>
        <v>1</v>
      </c>
      <c r="Q2055" s="820">
        <f>Tabla1[[#This Row],[Ejec Real Mes]]-Tabla1[[#This Row],[Program Entreg Mes]]</f>
        <v>1</v>
      </c>
    </row>
    <row r="2056" spans="1:17">
      <c r="A2056" s="824">
        <v>18</v>
      </c>
      <c r="B2056" s="824" t="s">
        <v>2461</v>
      </c>
      <c r="C2056" s="824" t="s">
        <v>2462</v>
      </c>
      <c r="D2056" s="824" t="s">
        <v>688</v>
      </c>
      <c r="E2056" s="824" t="s">
        <v>2554</v>
      </c>
      <c r="F2056" s="824">
        <v>5</v>
      </c>
      <c r="G2056" s="824" t="s">
        <v>2447</v>
      </c>
      <c r="H2056" s="824">
        <v>12</v>
      </c>
      <c r="I2056" s="824">
        <v>5</v>
      </c>
      <c r="J2056" s="824">
        <v>5</v>
      </c>
      <c r="K2056" s="825">
        <v>0.41666666666666669</v>
      </c>
      <c r="L2056" s="825">
        <v>0.41666666666666669</v>
      </c>
      <c r="M2056" s="824">
        <v>1</v>
      </c>
      <c r="N2056" s="824">
        <v>1</v>
      </c>
      <c r="O2056" s="838">
        <v>1</v>
      </c>
      <c r="P2056" s="820">
        <f>Tabla1[[#This Row],[Ejec Real Acumu]]-Tabla1[[#This Row],[Proyec Ejec Acumul]]</f>
        <v>0</v>
      </c>
      <c r="Q2056" s="820">
        <f>Tabla1[[#This Row],[Ejec Real Mes]]-Tabla1[[#This Row],[Program Entreg Mes]]</f>
        <v>0</v>
      </c>
    </row>
    <row r="2057" spans="1:17">
      <c r="A2057" s="824">
        <v>19</v>
      </c>
      <c r="B2057" s="824" t="s">
        <v>2461</v>
      </c>
      <c r="C2057" s="824" t="s">
        <v>2462</v>
      </c>
      <c r="D2057" s="824" t="s">
        <v>688</v>
      </c>
      <c r="E2057" s="824" t="s">
        <v>2555</v>
      </c>
      <c r="F2057" s="824">
        <v>5</v>
      </c>
      <c r="G2057" s="824" t="s">
        <v>2447</v>
      </c>
      <c r="H2057" s="824">
        <v>1</v>
      </c>
      <c r="I2057" s="824">
        <v>0</v>
      </c>
      <c r="J2057" s="824">
        <v>0</v>
      </c>
      <c r="K2057" s="825">
        <v>0</v>
      </c>
      <c r="L2057" s="825">
        <v>0</v>
      </c>
      <c r="M2057" s="824">
        <v>0</v>
      </c>
      <c r="N2057" s="824">
        <v>0</v>
      </c>
      <c r="O2057" s="838" t="e">
        <v>#DIV/0!</v>
      </c>
      <c r="P2057" s="820">
        <f>Tabla1[[#This Row],[Ejec Real Acumu]]-Tabla1[[#This Row],[Proyec Ejec Acumul]]</f>
        <v>0</v>
      </c>
      <c r="Q2057" s="820">
        <f>Tabla1[[#This Row],[Ejec Real Mes]]-Tabla1[[#This Row],[Program Entreg Mes]]</f>
        <v>0</v>
      </c>
    </row>
    <row r="2058" spans="1:17">
      <c r="A2058" s="824">
        <v>20</v>
      </c>
      <c r="B2058" s="824" t="s">
        <v>2461</v>
      </c>
      <c r="C2058" s="824" t="s">
        <v>2462</v>
      </c>
      <c r="D2058" s="824" t="s">
        <v>688</v>
      </c>
      <c r="E2058" s="824" t="s">
        <v>2556</v>
      </c>
      <c r="F2058" s="824">
        <v>5</v>
      </c>
      <c r="G2058" s="824" t="s">
        <v>2447</v>
      </c>
      <c r="H2058" s="824">
        <v>3</v>
      </c>
      <c r="I2058" s="824">
        <v>1</v>
      </c>
      <c r="J2058" s="824">
        <v>1</v>
      </c>
      <c r="K2058" s="825">
        <v>0.33333333333333331</v>
      </c>
      <c r="L2058" s="825">
        <v>0.33333333333333331</v>
      </c>
      <c r="M2058" s="824">
        <v>0</v>
      </c>
      <c r="N2058" s="824">
        <v>0</v>
      </c>
      <c r="O2058" s="838" t="e">
        <v>#DIV/0!</v>
      </c>
      <c r="P2058" s="820">
        <f>Tabla1[[#This Row],[Ejec Real Acumu]]-Tabla1[[#This Row],[Proyec Ejec Acumul]]</f>
        <v>0</v>
      </c>
      <c r="Q2058" s="820">
        <f>Tabla1[[#This Row],[Ejec Real Mes]]-Tabla1[[#This Row],[Program Entreg Mes]]</f>
        <v>0</v>
      </c>
    </row>
    <row r="2059" spans="1:17">
      <c r="A2059" s="824">
        <v>21</v>
      </c>
      <c r="B2059" s="824" t="s">
        <v>2461</v>
      </c>
      <c r="C2059" s="824" t="s">
        <v>2462</v>
      </c>
      <c r="D2059" s="824" t="s">
        <v>688</v>
      </c>
      <c r="E2059" s="824" t="s">
        <v>2557</v>
      </c>
      <c r="F2059" s="824">
        <v>5</v>
      </c>
      <c r="G2059" s="824" t="s">
        <v>2447</v>
      </c>
      <c r="H2059" s="824">
        <v>1</v>
      </c>
      <c r="I2059" s="824">
        <v>0</v>
      </c>
      <c r="J2059" s="824">
        <v>0</v>
      </c>
      <c r="K2059" s="825">
        <v>0</v>
      </c>
      <c r="L2059" s="825">
        <v>0</v>
      </c>
      <c r="M2059" s="824">
        <v>0</v>
      </c>
      <c r="N2059" s="824">
        <v>0</v>
      </c>
      <c r="O2059" s="838" t="e">
        <v>#DIV/0!</v>
      </c>
      <c r="P2059" s="820">
        <f>Tabla1[[#This Row],[Ejec Real Acumu]]-Tabla1[[#This Row],[Proyec Ejec Acumul]]</f>
        <v>0</v>
      </c>
      <c r="Q2059" s="820">
        <f>Tabla1[[#This Row],[Ejec Real Mes]]-Tabla1[[#This Row],[Program Entreg Mes]]</f>
        <v>0</v>
      </c>
    </row>
    <row r="2060" spans="1:17">
      <c r="A2060" s="824">
        <v>22</v>
      </c>
      <c r="B2060" s="824" t="s">
        <v>2461</v>
      </c>
      <c r="C2060" s="824" t="s">
        <v>2462</v>
      </c>
      <c r="D2060" s="824" t="s">
        <v>688</v>
      </c>
      <c r="E2060" s="824" t="s">
        <v>2558</v>
      </c>
      <c r="F2060" s="824">
        <v>5</v>
      </c>
      <c r="G2060" s="824" t="s">
        <v>2447</v>
      </c>
      <c r="H2060" s="824">
        <v>1</v>
      </c>
      <c r="I2060" s="824">
        <v>1</v>
      </c>
      <c r="J2060" s="824">
        <v>1</v>
      </c>
      <c r="K2060" s="825">
        <v>1</v>
      </c>
      <c r="L2060" s="825">
        <v>1</v>
      </c>
      <c r="M2060" s="824">
        <v>0</v>
      </c>
      <c r="N2060" s="824">
        <v>0</v>
      </c>
      <c r="O2060" s="838" t="e">
        <v>#DIV/0!</v>
      </c>
      <c r="P2060" s="820">
        <f>Tabla1[[#This Row],[Ejec Real Acumu]]-Tabla1[[#This Row],[Proyec Ejec Acumul]]</f>
        <v>0</v>
      </c>
      <c r="Q2060" s="820">
        <f>Tabla1[[#This Row],[Ejec Real Mes]]-Tabla1[[#This Row],[Program Entreg Mes]]</f>
        <v>0</v>
      </c>
    </row>
    <row r="2061" spans="1:17">
      <c r="A2061" s="824">
        <v>23</v>
      </c>
      <c r="B2061" s="824" t="s">
        <v>2461</v>
      </c>
      <c r="C2061" s="824" t="s">
        <v>2462</v>
      </c>
      <c r="D2061" s="824" t="s">
        <v>688</v>
      </c>
      <c r="E2061" s="824" t="s">
        <v>2559</v>
      </c>
      <c r="F2061" s="824">
        <v>5</v>
      </c>
      <c r="G2061" s="824" t="s">
        <v>2447</v>
      </c>
      <c r="H2061" s="824">
        <v>4</v>
      </c>
      <c r="I2061" s="824">
        <v>1</v>
      </c>
      <c r="J2061" s="824">
        <v>1</v>
      </c>
      <c r="K2061" s="825">
        <v>0.25</v>
      </c>
      <c r="L2061" s="825">
        <v>0.25</v>
      </c>
      <c r="M2061" s="824">
        <v>0</v>
      </c>
      <c r="N2061" s="824">
        <v>0</v>
      </c>
      <c r="O2061" s="838" t="e">
        <v>#DIV/0!</v>
      </c>
      <c r="P2061" s="820">
        <f>Tabla1[[#This Row],[Ejec Real Acumu]]-Tabla1[[#This Row],[Proyec Ejec Acumul]]</f>
        <v>0</v>
      </c>
      <c r="Q2061" s="820">
        <f>Tabla1[[#This Row],[Ejec Real Mes]]-Tabla1[[#This Row],[Program Entreg Mes]]</f>
        <v>0</v>
      </c>
    </row>
    <row r="2062" spans="1:17">
      <c r="A2062" s="824">
        <v>24</v>
      </c>
      <c r="B2062" s="824" t="s">
        <v>2461</v>
      </c>
      <c r="C2062" s="824" t="s">
        <v>2462</v>
      </c>
      <c r="D2062" s="824" t="s">
        <v>688</v>
      </c>
      <c r="E2062" s="824" t="s">
        <v>2560</v>
      </c>
      <c r="F2062" s="824">
        <v>5</v>
      </c>
      <c r="G2062" s="824" t="s">
        <v>2447</v>
      </c>
      <c r="H2062" s="824">
        <v>1</v>
      </c>
      <c r="I2062" s="824">
        <v>0</v>
      </c>
      <c r="J2062" s="824">
        <v>0</v>
      </c>
      <c r="K2062" s="825">
        <v>0</v>
      </c>
      <c r="L2062" s="825">
        <v>0</v>
      </c>
      <c r="M2062" s="824">
        <v>0</v>
      </c>
      <c r="N2062" s="824">
        <v>0</v>
      </c>
      <c r="O2062" s="838" t="e">
        <v>#DIV/0!</v>
      </c>
      <c r="P2062" s="820">
        <f>Tabla1[[#This Row],[Ejec Real Acumu]]-Tabla1[[#This Row],[Proyec Ejec Acumul]]</f>
        <v>0</v>
      </c>
      <c r="Q2062" s="820">
        <f>Tabla1[[#This Row],[Ejec Real Mes]]-Tabla1[[#This Row],[Program Entreg Mes]]</f>
        <v>0</v>
      </c>
    </row>
    <row r="2063" spans="1:17">
      <c r="A2063" s="824">
        <v>25</v>
      </c>
      <c r="B2063" s="824" t="s">
        <v>2461</v>
      </c>
      <c r="C2063" s="824" t="s">
        <v>2462</v>
      </c>
      <c r="D2063" s="824" t="s">
        <v>688</v>
      </c>
      <c r="E2063" s="824" t="s">
        <v>2561</v>
      </c>
      <c r="F2063" s="824">
        <v>5</v>
      </c>
      <c r="G2063" s="824" t="s">
        <v>2447</v>
      </c>
      <c r="H2063" s="824">
        <v>1</v>
      </c>
      <c r="I2063" s="824">
        <v>0</v>
      </c>
      <c r="J2063" s="824">
        <v>0</v>
      </c>
      <c r="K2063" s="825">
        <v>0</v>
      </c>
      <c r="L2063" s="825">
        <v>0</v>
      </c>
      <c r="M2063" s="824">
        <v>0</v>
      </c>
      <c r="N2063" s="824">
        <v>0</v>
      </c>
      <c r="O2063" s="838" t="e">
        <v>#DIV/0!</v>
      </c>
      <c r="P2063" s="820">
        <f>Tabla1[[#This Row],[Ejec Real Acumu]]-Tabla1[[#This Row],[Proyec Ejec Acumul]]</f>
        <v>0</v>
      </c>
      <c r="Q2063" s="820">
        <f>Tabla1[[#This Row],[Ejec Real Mes]]-Tabla1[[#This Row],[Program Entreg Mes]]</f>
        <v>0</v>
      </c>
    </row>
    <row r="2064" spans="1:17">
      <c r="A2064" s="824">
        <v>26</v>
      </c>
      <c r="B2064" s="824" t="s">
        <v>2461</v>
      </c>
      <c r="C2064" s="824" t="s">
        <v>2462</v>
      </c>
      <c r="D2064" s="824" t="s">
        <v>688</v>
      </c>
      <c r="E2064" s="824" t="s">
        <v>2562</v>
      </c>
      <c r="F2064" s="824">
        <v>5</v>
      </c>
      <c r="G2064" s="824" t="s">
        <v>2447</v>
      </c>
      <c r="H2064" s="824">
        <v>1</v>
      </c>
      <c r="I2064" s="824">
        <v>0</v>
      </c>
      <c r="J2064" s="824">
        <v>0</v>
      </c>
      <c r="K2064" s="825">
        <v>0</v>
      </c>
      <c r="L2064" s="825">
        <v>0</v>
      </c>
      <c r="M2064" s="824">
        <v>0</v>
      </c>
      <c r="N2064" s="824">
        <v>0</v>
      </c>
      <c r="O2064" s="838" t="e">
        <v>#DIV/0!</v>
      </c>
      <c r="P2064" s="820">
        <f>Tabla1[[#This Row],[Ejec Real Acumu]]-Tabla1[[#This Row],[Proyec Ejec Acumul]]</f>
        <v>0</v>
      </c>
      <c r="Q2064" s="820">
        <f>Tabla1[[#This Row],[Ejec Real Mes]]-Tabla1[[#This Row],[Program Entreg Mes]]</f>
        <v>0</v>
      </c>
    </row>
    <row r="2065" spans="1:17">
      <c r="A2065" s="824">
        <v>27</v>
      </c>
      <c r="B2065" s="824" t="s">
        <v>2461</v>
      </c>
      <c r="C2065" s="824" t="s">
        <v>2462</v>
      </c>
      <c r="D2065" s="824" t="s">
        <v>688</v>
      </c>
      <c r="E2065" s="824" t="s">
        <v>2563</v>
      </c>
      <c r="F2065" s="824">
        <v>5</v>
      </c>
      <c r="G2065" s="824" t="s">
        <v>2447</v>
      </c>
      <c r="H2065" s="824">
        <v>1</v>
      </c>
      <c r="I2065" s="824">
        <v>0</v>
      </c>
      <c r="J2065" s="824">
        <v>0</v>
      </c>
      <c r="K2065" s="825">
        <v>0</v>
      </c>
      <c r="L2065" s="825">
        <v>0</v>
      </c>
      <c r="M2065" s="824">
        <v>0</v>
      </c>
      <c r="N2065" s="824">
        <v>0</v>
      </c>
      <c r="O2065" s="838" t="e">
        <v>#DIV/0!</v>
      </c>
      <c r="P2065" s="820">
        <f>Tabla1[[#This Row],[Ejec Real Acumu]]-Tabla1[[#This Row],[Proyec Ejec Acumul]]</f>
        <v>0</v>
      </c>
      <c r="Q2065" s="820">
        <f>Tabla1[[#This Row],[Ejec Real Mes]]-Tabla1[[#This Row],[Program Entreg Mes]]</f>
        <v>0</v>
      </c>
    </row>
    <row r="2066" spans="1:17">
      <c r="A2066" s="824">
        <v>28</v>
      </c>
      <c r="B2066" s="824" t="s">
        <v>2461</v>
      </c>
      <c r="C2066" s="824" t="s">
        <v>2462</v>
      </c>
      <c r="D2066" s="824" t="s">
        <v>688</v>
      </c>
      <c r="E2066" s="824" t="s">
        <v>2564</v>
      </c>
      <c r="F2066" s="824">
        <v>5</v>
      </c>
      <c r="G2066" s="824" t="s">
        <v>2447</v>
      </c>
      <c r="H2066" s="824">
        <v>1</v>
      </c>
      <c r="I2066" s="824">
        <v>0</v>
      </c>
      <c r="J2066" s="824">
        <v>0</v>
      </c>
      <c r="K2066" s="825">
        <v>0</v>
      </c>
      <c r="L2066" s="825">
        <v>0</v>
      </c>
      <c r="M2066" s="824">
        <v>0</v>
      </c>
      <c r="N2066" s="824">
        <v>0</v>
      </c>
      <c r="O2066" s="838" t="e">
        <v>#DIV/0!</v>
      </c>
      <c r="P2066" s="820">
        <f>Tabla1[[#This Row],[Ejec Real Acumu]]-Tabla1[[#This Row],[Proyec Ejec Acumul]]</f>
        <v>0</v>
      </c>
      <c r="Q2066" s="820">
        <f>Tabla1[[#This Row],[Ejec Real Mes]]-Tabla1[[#This Row],[Program Entreg Mes]]</f>
        <v>0</v>
      </c>
    </row>
    <row r="2067" spans="1:17">
      <c r="A2067" s="824">
        <v>29</v>
      </c>
      <c r="B2067" s="824" t="s">
        <v>2461</v>
      </c>
      <c r="C2067" s="824" t="s">
        <v>2462</v>
      </c>
      <c r="D2067" s="824" t="s">
        <v>688</v>
      </c>
      <c r="E2067" s="824" t="s">
        <v>2565</v>
      </c>
      <c r="F2067" s="824">
        <v>5</v>
      </c>
      <c r="G2067" s="824" t="s">
        <v>2447</v>
      </c>
      <c r="H2067" s="824">
        <v>2</v>
      </c>
      <c r="I2067" s="824">
        <v>1</v>
      </c>
      <c r="J2067" s="824">
        <v>1</v>
      </c>
      <c r="K2067" s="825">
        <v>0.5</v>
      </c>
      <c r="L2067" s="825">
        <v>0.5</v>
      </c>
      <c r="M2067" s="824">
        <v>1</v>
      </c>
      <c r="N2067" s="824">
        <v>1</v>
      </c>
      <c r="O2067" s="838">
        <v>1</v>
      </c>
      <c r="P2067" s="820">
        <f>Tabla1[[#This Row],[Ejec Real Acumu]]-Tabla1[[#This Row],[Proyec Ejec Acumul]]</f>
        <v>0</v>
      </c>
      <c r="Q2067" s="820">
        <f>Tabla1[[#This Row],[Ejec Real Mes]]-Tabla1[[#This Row],[Program Entreg Mes]]</f>
        <v>0</v>
      </c>
    </row>
    <row r="2068" spans="1:17">
      <c r="A2068" s="824">
        <v>30</v>
      </c>
      <c r="B2068" s="824" t="s">
        <v>2461</v>
      </c>
      <c r="C2068" s="824" t="s">
        <v>2462</v>
      </c>
      <c r="D2068" s="824" t="s">
        <v>688</v>
      </c>
      <c r="E2068" s="824" t="s">
        <v>2566</v>
      </c>
      <c r="F2068" s="824">
        <v>5</v>
      </c>
      <c r="G2068" s="824" t="s">
        <v>2447</v>
      </c>
      <c r="H2068" s="824">
        <v>2</v>
      </c>
      <c r="I2068" s="824">
        <v>0</v>
      </c>
      <c r="J2068" s="824">
        <v>0</v>
      </c>
      <c r="K2068" s="825">
        <v>0</v>
      </c>
      <c r="L2068" s="825">
        <v>0</v>
      </c>
      <c r="M2068" s="824">
        <v>0</v>
      </c>
      <c r="N2068" s="824">
        <v>0</v>
      </c>
      <c r="O2068" s="838" t="e">
        <v>#DIV/0!</v>
      </c>
      <c r="P2068" s="820">
        <f>Tabla1[[#This Row],[Ejec Real Acumu]]-Tabla1[[#This Row],[Proyec Ejec Acumul]]</f>
        <v>0</v>
      </c>
      <c r="Q2068" s="820">
        <f>Tabla1[[#This Row],[Ejec Real Mes]]-Tabla1[[#This Row],[Program Entreg Mes]]</f>
        <v>0</v>
      </c>
    </row>
    <row r="2069" spans="1:17">
      <c r="A2069" s="824">
        <v>31</v>
      </c>
      <c r="B2069" s="824" t="s">
        <v>2461</v>
      </c>
      <c r="C2069" s="824" t="s">
        <v>2462</v>
      </c>
      <c r="D2069" s="824" t="s">
        <v>688</v>
      </c>
      <c r="E2069" s="824" t="s">
        <v>2567</v>
      </c>
      <c r="F2069" s="824">
        <v>5</v>
      </c>
      <c r="G2069" s="824" t="s">
        <v>2447</v>
      </c>
      <c r="H2069" s="824">
        <v>1</v>
      </c>
      <c r="I2069" s="824">
        <v>0</v>
      </c>
      <c r="J2069" s="824">
        <v>0</v>
      </c>
      <c r="K2069" s="825">
        <v>0</v>
      </c>
      <c r="L2069" s="825">
        <v>0</v>
      </c>
      <c r="M2069" s="824">
        <v>0</v>
      </c>
      <c r="N2069" s="824">
        <v>0</v>
      </c>
      <c r="O2069" s="838" t="e">
        <v>#DIV/0!</v>
      </c>
      <c r="P2069" s="820">
        <f>Tabla1[[#This Row],[Ejec Real Acumu]]-Tabla1[[#This Row],[Proyec Ejec Acumul]]</f>
        <v>0</v>
      </c>
      <c r="Q2069" s="820">
        <f>Tabla1[[#This Row],[Ejec Real Mes]]-Tabla1[[#This Row],[Program Entreg Mes]]</f>
        <v>0</v>
      </c>
    </row>
    <row r="2070" spans="1:17">
      <c r="A2070" s="824">
        <v>32</v>
      </c>
      <c r="B2070" s="824" t="s">
        <v>2461</v>
      </c>
      <c r="C2070" s="824" t="s">
        <v>2462</v>
      </c>
      <c r="D2070" s="824" t="s">
        <v>688</v>
      </c>
      <c r="E2070" s="824" t="s">
        <v>2568</v>
      </c>
      <c r="F2070" s="824">
        <v>5</v>
      </c>
      <c r="G2070" s="824" t="s">
        <v>2447</v>
      </c>
      <c r="H2070" s="824">
        <v>2</v>
      </c>
      <c r="I2070" s="824">
        <v>0</v>
      </c>
      <c r="J2070" s="824">
        <v>0</v>
      </c>
      <c r="K2070" s="825">
        <v>0</v>
      </c>
      <c r="L2070" s="825">
        <v>0</v>
      </c>
      <c r="M2070" s="824">
        <v>0</v>
      </c>
      <c r="N2070" s="824">
        <v>0</v>
      </c>
      <c r="O2070" s="838" t="e">
        <v>#DIV/0!</v>
      </c>
      <c r="P2070" s="820">
        <f>Tabla1[[#This Row],[Ejec Real Acumu]]-Tabla1[[#This Row],[Proyec Ejec Acumul]]</f>
        <v>0</v>
      </c>
      <c r="Q2070" s="820">
        <f>Tabla1[[#This Row],[Ejec Real Mes]]-Tabla1[[#This Row],[Program Entreg Mes]]</f>
        <v>0</v>
      </c>
    </row>
    <row r="2071" spans="1:17">
      <c r="A2071" s="824">
        <v>33</v>
      </c>
      <c r="B2071" s="824" t="s">
        <v>2461</v>
      </c>
      <c r="C2071" s="824" t="s">
        <v>2462</v>
      </c>
      <c r="D2071" s="824" t="s">
        <v>688</v>
      </c>
      <c r="E2071" s="824" t="s">
        <v>2569</v>
      </c>
      <c r="F2071" s="824">
        <v>5</v>
      </c>
      <c r="G2071" s="824" t="s">
        <v>2447</v>
      </c>
      <c r="H2071" s="824">
        <v>1</v>
      </c>
      <c r="I2071" s="824">
        <v>0</v>
      </c>
      <c r="J2071" s="824">
        <v>0</v>
      </c>
      <c r="K2071" s="825">
        <v>0</v>
      </c>
      <c r="L2071" s="825">
        <v>0</v>
      </c>
      <c r="M2071" s="824">
        <v>0</v>
      </c>
      <c r="N2071" s="824">
        <v>0</v>
      </c>
      <c r="O2071" s="838" t="e">
        <v>#DIV/0!</v>
      </c>
      <c r="P2071" s="820">
        <f>Tabla1[[#This Row],[Ejec Real Acumu]]-Tabla1[[#This Row],[Proyec Ejec Acumul]]</f>
        <v>0</v>
      </c>
      <c r="Q2071" s="820">
        <f>Tabla1[[#This Row],[Ejec Real Mes]]-Tabla1[[#This Row],[Program Entreg Mes]]</f>
        <v>0</v>
      </c>
    </row>
    <row r="2072" spans="1:17">
      <c r="A2072" s="824">
        <v>34</v>
      </c>
      <c r="B2072" s="824" t="s">
        <v>2461</v>
      </c>
      <c r="C2072" s="824" t="s">
        <v>2462</v>
      </c>
      <c r="D2072" s="824" t="s">
        <v>688</v>
      </c>
      <c r="E2072" s="824" t="s">
        <v>2570</v>
      </c>
      <c r="F2072" s="824">
        <v>5</v>
      </c>
      <c r="G2072" s="824" t="s">
        <v>2447</v>
      </c>
      <c r="H2072" s="824">
        <v>2</v>
      </c>
      <c r="I2072" s="824">
        <v>1</v>
      </c>
      <c r="J2072" s="824">
        <v>1</v>
      </c>
      <c r="K2072" s="825">
        <v>0.5</v>
      </c>
      <c r="L2072" s="825">
        <v>0.5</v>
      </c>
      <c r="M2072" s="824">
        <v>0</v>
      </c>
      <c r="N2072" s="824">
        <v>0</v>
      </c>
      <c r="O2072" s="838" t="e">
        <v>#DIV/0!</v>
      </c>
      <c r="P2072" s="820">
        <f>Tabla1[[#This Row],[Ejec Real Acumu]]-Tabla1[[#This Row],[Proyec Ejec Acumul]]</f>
        <v>0</v>
      </c>
      <c r="Q2072" s="820">
        <f>Tabla1[[#This Row],[Ejec Real Mes]]-Tabla1[[#This Row],[Program Entreg Mes]]</f>
        <v>0</v>
      </c>
    </row>
    <row r="2073" spans="1:17">
      <c r="A2073" s="824">
        <v>35</v>
      </c>
      <c r="B2073" s="824" t="s">
        <v>2461</v>
      </c>
      <c r="C2073" s="824" t="s">
        <v>2462</v>
      </c>
      <c r="D2073" s="824" t="s">
        <v>688</v>
      </c>
      <c r="E2073" s="824" t="s">
        <v>2571</v>
      </c>
      <c r="F2073" s="824">
        <v>5</v>
      </c>
      <c r="G2073" s="824" t="s">
        <v>2447</v>
      </c>
      <c r="H2073" s="824">
        <v>11</v>
      </c>
      <c r="I2073" s="824">
        <v>4</v>
      </c>
      <c r="J2073" s="824">
        <v>4</v>
      </c>
      <c r="K2073" s="825">
        <v>0.36363636363636365</v>
      </c>
      <c r="L2073" s="825">
        <v>0.36363636363636365</v>
      </c>
      <c r="M2073" s="824">
        <v>1</v>
      </c>
      <c r="N2073" s="824">
        <v>1</v>
      </c>
      <c r="O2073" s="838">
        <v>1</v>
      </c>
      <c r="P2073" s="820">
        <f>Tabla1[[#This Row],[Ejec Real Acumu]]-Tabla1[[#This Row],[Proyec Ejec Acumul]]</f>
        <v>0</v>
      </c>
      <c r="Q2073" s="820">
        <f>Tabla1[[#This Row],[Ejec Real Mes]]-Tabla1[[#This Row],[Program Entreg Mes]]</f>
        <v>0</v>
      </c>
    </row>
    <row r="2074" spans="1:17">
      <c r="A2074" s="824">
        <v>1</v>
      </c>
      <c r="B2074" s="824" t="s">
        <v>2461</v>
      </c>
      <c r="C2074" s="824" t="s">
        <v>2462</v>
      </c>
      <c r="D2074" s="824" t="s">
        <v>688</v>
      </c>
      <c r="E2074" s="824" t="s">
        <v>2537</v>
      </c>
      <c r="F2074" s="824">
        <v>6</v>
      </c>
      <c r="G2074" s="824" t="s">
        <v>2448</v>
      </c>
      <c r="H2074" s="824">
        <v>1</v>
      </c>
      <c r="I2074" s="824">
        <v>1</v>
      </c>
      <c r="J2074" s="824">
        <v>0</v>
      </c>
      <c r="K2074" s="825">
        <v>1</v>
      </c>
      <c r="L2074" s="825">
        <v>0</v>
      </c>
      <c r="M2074" s="824">
        <v>1</v>
      </c>
      <c r="N2074" s="824">
        <v>0</v>
      </c>
      <c r="O2074" s="838">
        <v>0</v>
      </c>
      <c r="P2074" s="820">
        <f>Tabla1[[#This Row],[Ejec Real Acumu]]-Tabla1[[#This Row],[Proyec Ejec Acumul]]</f>
        <v>-1</v>
      </c>
      <c r="Q2074" s="820">
        <f>Tabla1[[#This Row],[Ejec Real Mes]]-Tabla1[[#This Row],[Program Entreg Mes]]</f>
        <v>-1</v>
      </c>
    </row>
    <row r="2075" spans="1:17">
      <c r="A2075" s="824">
        <v>2</v>
      </c>
      <c r="B2075" s="824" t="s">
        <v>2461</v>
      </c>
      <c r="C2075" s="824" t="s">
        <v>2462</v>
      </c>
      <c r="D2075" s="824" t="s">
        <v>688</v>
      </c>
      <c r="E2075" s="824" t="s">
        <v>2538</v>
      </c>
      <c r="F2075" s="824">
        <v>6</v>
      </c>
      <c r="G2075" s="824" t="s">
        <v>2448</v>
      </c>
      <c r="H2075" s="824">
        <v>1</v>
      </c>
      <c r="I2075" s="824">
        <v>0</v>
      </c>
      <c r="J2075" s="824">
        <v>0</v>
      </c>
      <c r="K2075" s="825">
        <v>0</v>
      </c>
      <c r="L2075" s="825">
        <v>0</v>
      </c>
      <c r="M2075" s="824">
        <v>0</v>
      </c>
      <c r="N2075" s="824">
        <v>0</v>
      </c>
      <c r="O2075" s="838" t="e">
        <v>#DIV/0!</v>
      </c>
      <c r="P2075" s="820">
        <f>Tabla1[[#This Row],[Ejec Real Acumu]]-Tabla1[[#This Row],[Proyec Ejec Acumul]]</f>
        <v>0</v>
      </c>
      <c r="Q2075" s="820">
        <f>Tabla1[[#This Row],[Ejec Real Mes]]-Tabla1[[#This Row],[Program Entreg Mes]]</f>
        <v>0</v>
      </c>
    </row>
    <row r="2076" spans="1:17">
      <c r="A2076" s="824">
        <v>3</v>
      </c>
      <c r="B2076" s="824" t="s">
        <v>2461</v>
      </c>
      <c r="C2076" s="824" t="s">
        <v>2462</v>
      </c>
      <c r="D2076" s="824" t="s">
        <v>688</v>
      </c>
      <c r="E2076" s="824" t="s">
        <v>2539</v>
      </c>
      <c r="F2076" s="824">
        <v>6</v>
      </c>
      <c r="G2076" s="824" t="s">
        <v>2448</v>
      </c>
      <c r="H2076" s="824">
        <v>1</v>
      </c>
      <c r="I2076" s="824">
        <v>0</v>
      </c>
      <c r="J2076" s="824">
        <v>0</v>
      </c>
      <c r="K2076" s="825">
        <v>0</v>
      </c>
      <c r="L2076" s="825">
        <v>0</v>
      </c>
      <c r="M2076" s="824">
        <v>0</v>
      </c>
      <c r="N2076" s="824">
        <v>0</v>
      </c>
      <c r="O2076" s="838" t="e">
        <v>#DIV/0!</v>
      </c>
      <c r="P2076" s="820">
        <f>Tabla1[[#This Row],[Ejec Real Acumu]]-Tabla1[[#This Row],[Proyec Ejec Acumul]]</f>
        <v>0</v>
      </c>
      <c r="Q2076" s="820">
        <f>Tabla1[[#This Row],[Ejec Real Mes]]-Tabla1[[#This Row],[Program Entreg Mes]]</f>
        <v>0</v>
      </c>
    </row>
    <row r="2077" spans="1:17">
      <c r="A2077" s="824">
        <v>4</v>
      </c>
      <c r="B2077" s="824" t="s">
        <v>2461</v>
      </c>
      <c r="C2077" s="824" t="s">
        <v>2462</v>
      </c>
      <c r="D2077" s="824" t="s">
        <v>688</v>
      </c>
      <c r="E2077" s="824" t="s">
        <v>2540</v>
      </c>
      <c r="F2077" s="824">
        <v>6</v>
      </c>
      <c r="G2077" s="824" t="s">
        <v>2448</v>
      </c>
      <c r="H2077" s="824">
        <v>1</v>
      </c>
      <c r="I2077" s="824">
        <v>0</v>
      </c>
      <c r="J2077" s="824">
        <v>0</v>
      </c>
      <c r="K2077" s="825">
        <v>0</v>
      </c>
      <c r="L2077" s="825">
        <v>0</v>
      </c>
      <c r="M2077" s="824">
        <v>0</v>
      </c>
      <c r="N2077" s="824">
        <v>0</v>
      </c>
      <c r="O2077" s="838" t="e">
        <v>#DIV/0!</v>
      </c>
      <c r="P2077" s="820">
        <f>Tabla1[[#This Row],[Ejec Real Acumu]]-Tabla1[[#This Row],[Proyec Ejec Acumul]]</f>
        <v>0</v>
      </c>
      <c r="Q2077" s="820">
        <f>Tabla1[[#This Row],[Ejec Real Mes]]-Tabla1[[#This Row],[Program Entreg Mes]]</f>
        <v>0</v>
      </c>
    </row>
    <row r="2078" spans="1:17">
      <c r="A2078" s="824">
        <v>5</v>
      </c>
      <c r="B2078" s="824" t="s">
        <v>2461</v>
      </c>
      <c r="C2078" s="824" t="s">
        <v>2462</v>
      </c>
      <c r="D2078" s="824" t="s">
        <v>688</v>
      </c>
      <c r="E2078" s="824" t="s">
        <v>2541</v>
      </c>
      <c r="F2078" s="824">
        <v>6</v>
      </c>
      <c r="G2078" s="824" t="s">
        <v>2448</v>
      </c>
      <c r="H2078" s="824">
        <v>1</v>
      </c>
      <c r="I2078" s="824">
        <v>0</v>
      </c>
      <c r="J2078" s="824">
        <v>0</v>
      </c>
      <c r="K2078" s="825">
        <v>0</v>
      </c>
      <c r="L2078" s="825">
        <v>0</v>
      </c>
      <c r="M2078" s="824">
        <v>0</v>
      </c>
      <c r="N2078" s="824">
        <v>0</v>
      </c>
      <c r="O2078" s="838" t="e">
        <v>#DIV/0!</v>
      </c>
      <c r="P2078" s="820">
        <f>Tabla1[[#This Row],[Ejec Real Acumu]]-Tabla1[[#This Row],[Proyec Ejec Acumul]]</f>
        <v>0</v>
      </c>
      <c r="Q2078" s="820">
        <f>Tabla1[[#This Row],[Ejec Real Mes]]-Tabla1[[#This Row],[Program Entreg Mes]]</f>
        <v>0</v>
      </c>
    </row>
    <row r="2079" spans="1:17">
      <c r="A2079" s="824">
        <v>6</v>
      </c>
      <c r="B2079" s="824" t="s">
        <v>2461</v>
      </c>
      <c r="C2079" s="824" t="s">
        <v>2462</v>
      </c>
      <c r="D2079" s="824" t="s">
        <v>688</v>
      </c>
      <c r="E2079" s="824" t="s">
        <v>2542</v>
      </c>
      <c r="F2079" s="824">
        <v>6</v>
      </c>
      <c r="G2079" s="824" t="s">
        <v>2448</v>
      </c>
      <c r="H2079" s="824">
        <v>1</v>
      </c>
      <c r="I2079" s="824">
        <v>1</v>
      </c>
      <c r="J2079" s="824">
        <v>1</v>
      </c>
      <c r="K2079" s="825">
        <v>1</v>
      </c>
      <c r="L2079" s="825">
        <v>1</v>
      </c>
      <c r="M2079" s="824">
        <v>0</v>
      </c>
      <c r="N2079" s="824">
        <v>0</v>
      </c>
      <c r="O2079" s="838" t="e">
        <v>#DIV/0!</v>
      </c>
      <c r="P2079" s="820">
        <f>Tabla1[[#This Row],[Ejec Real Acumu]]-Tabla1[[#This Row],[Proyec Ejec Acumul]]</f>
        <v>0</v>
      </c>
      <c r="Q2079" s="820">
        <f>Tabla1[[#This Row],[Ejec Real Mes]]-Tabla1[[#This Row],[Program Entreg Mes]]</f>
        <v>0</v>
      </c>
    </row>
    <row r="2080" spans="1:17">
      <c r="A2080" s="824">
        <v>7</v>
      </c>
      <c r="B2080" s="824" t="s">
        <v>2461</v>
      </c>
      <c r="C2080" s="824" t="s">
        <v>2462</v>
      </c>
      <c r="D2080" s="824" t="s">
        <v>688</v>
      </c>
      <c r="E2080" s="824" t="s">
        <v>2543</v>
      </c>
      <c r="F2080" s="824">
        <v>6</v>
      </c>
      <c r="G2080" s="824" t="s">
        <v>2448</v>
      </c>
      <c r="H2080" s="824">
        <v>1</v>
      </c>
      <c r="I2080" s="824">
        <v>1</v>
      </c>
      <c r="J2080" s="824">
        <v>1</v>
      </c>
      <c r="K2080" s="825">
        <v>1</v>
      </c>
      <c r="L2080" s="825">
        <v>1</v>
      </c>
      <c r="M2080" s="824">
        <v>0</v>
      </c>
      <c r="N2080" s="824">
        <v>0</v>
      </c>
      <c r="O2080" s="838" t="e">
        <v>#DIV/0!</v>
      </c>
      <c r="P2080" s="820">
        <f>Tabla1[[#This Row],[Ejec Real Acumu]]-Tabla1[[#This Row],[Proyec Ejec Acumul]]</f>
        <v>0</v>
      </c>
      <c r="Q2080" s="820">
        <f>Tabla1[[#This Row],[Ejec Real Mes]]-Tabla1[[#This Row],[Program Entreg Mes]]</f>
        <v>0</v>
      </c>
    </row>
    <row r="2081" spans="1:17">
      <c r="A2081" s="824">
        <v>8</v>
      </c>
      <c r="B2081" s="824" t="s">
        <v>2461</v>
      </c>
      <c r="C2081" s="824" t="s">
        <v>2462</v>
      </c>
      <c r="D2081" s="824" t="s">
        <v>688</v>
      </c>
      <c r="E2081" s="824" t="s">
        <v>2544</v>
      </c>
      <c r="F2081" s="824">
        <v>6</v>
      </c>
      <c r="G2081" s="824" t="s">
        <v>2448</v>
      </c>
      <c r="H2081" s="824">
        <v>4</v>
      </c>
      <c r="I2081" s="824">
        <v>2</v>
      </c>
      <c r="J2081" s="824">
        <v>2</v>
      </c>
      <c r="K2081" s="825">
        <v>0.5</v>
      </c>
      <c r="L2081" s="825">
        <v>0.5</v>
      </c>
      <c r="M2081" s="824">
        <v>1</v>
      </c>
      <c r="N2081" s="824">
        <v>1</v>
      </c>
      <c r="O2081" s="838">
        <v>1</v>
      </c>
      <c r="P2081" s="820">
        <f>Tabla1[[#This Row],[Ejec Real Acumu]]-Tabla1[[#This Row],[Proyec Ejec Acumul]]</f>
        <v>0</v>
      </c>
      <c r="Q2081" s="820">
        <f>Tabla1[[#This Row],[Ejec Real Mes]]-Tabla1[[#This Row],[Program Entreg Mes]]</f>
        <v>0</v>
      </c>
    </row>
    <row r="2082" spans="1:17">
      <c r="A2082" s="824">
        <v>9</v>
      </c>
      <c r="B2082" s="824" t="s">
        <v>2461</v>
      </c>
      <c r="C2082" s="824" t="s">
        <v>2462</v>
      </c>
      <c r="D2082" s="824" t="s">
        <v>688</v>
      </c>
      <c r="E2082" s="824" t="s">
        <v>2545</v>
      </c>
      <c r="F2082" s="824">
        <v>6</v>
      </c>
      <c r="G2082" s="824" t="s">
        <v>2448</v>
      </c>
      <c r="H2082" s="824">
        <v>3</v>
      </c>
      <c r="I2082" s="824">
        <v>1</v>
      </c>
      <c r="J2082" s="824">
        <v>1</v>
      </c>
      <c r="K2082" s="825">
        <v>0.33333333333333331</v>
      </c>
      <c r="L2082" s="825">
        <v>0.33333333333333331</v>
      </c>
      <c r="M2082" s="824">
        <v>0</v>
      </c>
      <c r="N2082" s="824">
        <v>0</v>
      </c>
      <c r="O2082" s="838" t="e">
        <v>#DIV/0!</v>
      </c>
      <c r="P2082" s="820">
        <f>Tabla1[[#This Row],[Ejec Real Acumu]]-Tabla1[[#This Row],[Proyec Ejec Acumul]]</f>
        <v>0</v>
      </c>
      <c r="Q2082" s="820">
        <f>Tabla1[[#This Row],[Ejec Real Mes]]-Tabla1[[#This Row],[Program Entreg Mes]]</f>
        <v>0</v>
      </c>
    </row>
    <row r="2083" spans="1:17">
      <c r="A2083" s="824">
        <v>10</v>
      </c>
      <c r="B2083" s="824" t="s">
        <v>2461</v>
      </c>
      <c r="C2083" s="824" t="s">
        <v>2462</v>
      </c>
      <c r="D2083" s="824" t="s">
        <v>688</v>
      </c>
      <c r="E2083" s="824" t="s">
        <v>2546</v>
      </c>
      <c r="F2083" s="824">
        <v>6</v>
      </c>
      <c r="G2083" s="824" t="s">
        <v>2448</v>
      </c>
      <c r="H2083" s="824">
        <v>4</v>
      </c>
      <c r="I2083" s="824">
        <v>2</v>
      </c>
      <c r="J2083" s="824">
        <v>2</v>
      </c>
      <c r="K2083" s="825">
        <v>0.5</v>
      </c>
      <c r="L2083" s="825">
        <v>0.5</v>
      </c>
      <c r="M2083" s="824">
        <v>1</v>
      </c>
      <c r="N2083" s="824">
        <v>1</v>
      </c>
      <c r="O2083" s="838">
        <v>1</v>
      </c>
      <c r="P2083" s="820">
        <f>Tabla1[[#This Row],[Ejec Real Acumu]]-Tabla1[[#This Row],[Proyec Ejec Acumul]]</f>
        <v>0</v>
      </c>
      <c r="Q2083" s="820">
        <f>Tabla1[[#This Row],[Ejec Real Mes]]-Tabla1[[#This Row],[Program Entreg Mes]]</f>
        <v>0</v>
      </c>
    </row>
    <row r="2084" spans="1:17">
      <c r="A2084" s="824">
        <v>11</v>
      </c>
      <c r="B2084" s="824" t="s">
        <v>2461</v>
      </c>
      <c r="C2084" s="824" t="s">
        <v>2462</v>
      </c>
      <c r="D2084" s="824" t="s">
        <v>688</v>
      </c>
      <c r="E2084" s="824" t="s">
        <v>2547</v>
      </c>
      <c r="F2084" s="824">
        <v>6</v>
      </c>
      <c r="G2084" s="824" t="s">
        <v>2448</v>
      </c>
      <c r="H2084" s="824">
        <v>1</v>
      </c>
      <c r="I2084" s="824">
        <v>1</v>
      </c>
      <c r="J2084" s="824">
        <v>0</v>
      </c>
      <c r="K2084" s="825">
        <v>1</v>
      </c>
      <c r="L2084" s="825">
        <v>0</v>
      </c>
      <c r="M2084" s="824">
        <v>1</v>
      </c>
      <c r="N2084" s="824">
        <v>0</v>
      </c>
      <c r="O2084" s="838">
        <v>0</v>
      </c>
      <c r="P2084" s="820">
        <f>Tabla1[[#This Row],[Ejec Real Acumu]]-Tabla1[[#This Row],[Proyec Ejec Acumul]]</f>
        <v>-1</v>
      </c>
      <c r="Q2084" s="820">
        <f>Tabla1[[#This Row],[Ejec Real Mes]]-Tabla1[[#This Row],[Program Entreg Mes]]</f>
        <v>-1</v>
      </c>
    </row>
    <row r="2085" spans="1:17">
      <c r="A2085" s="824">
        <v>12</v>
      </c>
      <c r="B2085" s="824" t="s">
        <v>2461</v>
      </c>
      <c r="C2085" s="824" t="s">
        <v>2462</v>
      </c>
      <c r="D2085" s="824" t="s">
        <v>688</v>
      </c>
      <c r="E2085" s="824" t="s">
        <v>2548</v>
      </c>
      <c r="F2085" s="824">
        <v>6</v>
      </c>
      <c r="G2085" s="824" t="s">
        <v>2448</v>
      </c>
      <c r="H2085" s="824">
        <v>1</v>
      </c>
      <c r="I2085" s="824">
        <v>1</v>
      </c>
      <c r="J2085" s="824">
        <v>1</v>
      </c>
      <c r="K2085" s="825">
        <v>1</v>
      </c>
      <c r="L2085" s="825">
        <v>1</v>
      </c>
      <c r="M2085" s="824">
        <v>0</v>
      </c>
      <c r="N2085" s="824">
        <v>0</v>
      </c>
      <c r="O2085" s="838" t="e">
        <v>#DIV/0!</v>
      </c>
      <c r="P2085" s="820">
        <f>Tabla1[[#This Row],[Ejec Real Acumu]]-Tabla1[[#This Row],[Proyec Ejec Acumul]]</f>
        <v>0</v>
      </c>
      <c r="Q2085" s="820">
        <f>Tabla1[[#This Row],[Ejec Real Mes]]-Tabla1[[#This Row],[Program Entreg Mes]]</f>
        <v>0</v>
      </c>
    </row>
    <row r="2086" spans="1:17">
      <c r="A2086" s="824">
        <v>13</v>
      </c>
      <c r="B2086" s="824" t="s">
        <v>2461</v>
      </c>
      <c r="C2086" s="824" t="s">
        <v>2462</v>
      </c>
      <c r="D2086" s="824" t="s">
        <v>688</v>
      </c>
      <c r="E2086" s="824" t="s">
        <v>2549</v>
      </c>
      <c r="F2086" s="824">
        <v>6</v>
      </c>
      <c r="G2086" s="824" t="s">
        <v>2448</v>
      </c>
      <c r="H2086" s="824">
        <v>1</v>
      </c>
      <c r="I2086" s="824">
        <v>1</v>
      </c>
      <c r="J2086" s="824">
        <v>1</v>
      </c>
      <c r="K2086" s="825">
        <v>1</v>
      </c>
      <c r="L2086" s="825">
        <v>1</v>
      </c>
      <c r="M2086" s="824">
        <v>0</v>
      </c>
      <c r="N2086" s="824">
        <v>0</v>
      </c>
      <c r="O2086" s="838" t="e">
        <v>#DIV/0!</v>
      </c>
      <c r="P2086" s="820">
        <f>Tabla1[[#This Row],[Ejec Real Acumu]]-Tabla1[[#This Row],[Proyec Ejec Acumul]]</f>
        <v>0</v>
      </c>
      <c r="Q2086" s="820">
        <f>Tabla1[[#This Row],[Ejec Real Mes]]-Tabla1[[#This Row],[Program Entreg Mes]]</f>
        <v>0</v>
      </c>
    </row>
    <row r="2087" spans="1:17">
      <c r="A2087" s="824">
        <v>14</v>
      </c>
      <c r="B2087" s="824" t="s">
        <v>2461</v>
      </c>
      <c r="C2087" s="824" t="s">
        <v>2462</v>
      </c>
      <c r="D2087" s="824" t="s">
        <v>688</v>
      </c>
      <c r="E2087" s="824" t="s">
        <v>2550</v>
      </c>
      <c r="F2087" s="824">
        <v>6</v>
      </c>
      <c r="G2087" s="824" t="s">
        <v>2448</v>
      </c>
      <c r="H2087" s="824">
        <v>1</v>
      </c>
      <c r="I2087" s="824">
        <v>0</v>
      </c>
      <c r="J2087" s="824">
        <v>0</v>
      </c>
      <c r="K2087" s="825">
        <v>0</v>
      </c>
      <c r="L2087" s="825">
        <v>0</v>
      </c>
      <c r="M2087" s="824">
        <v>0</v>
      </c>
      <c r="N2087" s="824">
        <v>0</v>
      </c>
      <c r="O2087" s="838" t="e">
        <v>#DIV/0!</v>
      </c>
      <c r="P2087" s="820">
        <f>Tabla1[[#This Row],[Ejec Real Acumu]]-Tabla1[[#This Row],[Proyec Ejec Acumul]]</f>
        <v>0</v>
      </c>
      <c r="Q2087" s="820">
        <f>Tabla1[[#This Row],[Ejec Real Mes]]-Tabla1[[#This Row],[Program Entreg Mes]]</f>
        <v>0</v>
      </c>
    </row>
    <row r="2088" spans="1:17">
      <c r="A2088" s="824">
        <v>15</v>
      </c>
      <c r="B2088" s="824" t="s">
        <v>2461</v>
      </c>
      <c r="C2088" s="824" t="s">
        <v>2462</v>
      </c>
      <c r="D2088" s="824" t="s">
        <v>688</v>
      </c>
      <c r="E2088" s="824" t="s">
        <v>2551</v>
      </c>
      <c r="F2088" s="824">
        <v>6</v>
      </c>
      <c r="G2088" s="824" t="s">
        <v>2448</v>
      </c>
      <c r="H2088" s="824">
        <v>12</v>
      </c>
      <c r="I2088" s="824">
        <v>6</v>
      </c>
      <c r="J2088" s="824">
        <v>6</v>
      </c>
      <c r="K2088" s="825">
        <v>0.5</v>
      </c>
      <c r="L2088" s="825">
        <v>0.5</v>
      </c>
      <c r="M2088" s="824">
        <v>1</v>
      </c>
      <c r="N2088" s="824">
        <v>1</v>
      </c>
      <c r="O2088" s="838">
        <v>1</v>
      </c>
      <c r="P2088" s="820">
        <f>Tabla1[[#This Row],[Ejec Real Acumu]]-Tabla1[[#This Row],[Proyec Ejec Acumul]]</f>
        <v>0</v>
      </c>
      <c r="Q2088" s="820">
        <f>Tabla1[[#This Row],[Ejec Real Mes]]-Tabla1[[#This Row],[Program Entreg Mes]]</f>
        <v>0</v>
      </c>
    </row>
    <row r="2089" spans="1:17">
      <c r="A2089" s="824">
        <v>16</v>
      </c>
      <c r="B2089" s="824" t="s">
        <v>2461</v>
      </c>
      <c r="C2089" s="824" t="s">
        <v>2462</v>
      </c>
      <c r="D2089" s="824" t="s">
        <v>688</v>
      </c>
      <c r="E2089" s="824" t="s">
        <v>2552</v>
      </c>
      <c r="F2089" s="824">
        <v>6</v>
      </c>
      <c r="G2089" s="824" t="s">
        <v>2448</v>
      </c>
      <c r="H2089" s="824">
        <v>4</v>
      </c>
      <c r="I2089" s="824">
        <v>2</v>
      </c>
      <c r="J2089" s="824">
        <v>2</v>
      </c>
      <c r="K2089" s="825">
        <v>0.5</v>
      </c>
      <c r="L2089" s="825">
        <v>0.5</v>
      </c>
      <c r="M2089" s="824">
        <v>1</v>
      </c>
      <c r="N2089" s="824">
        <v>1</v>
      </c>
      <c r="O2089" s="838">
        <v>1</v>
      </c>
      <c r="P2089" s="820">
        <f>Tabla1[[#This Row],[Ejec Real Acumu]]-Tabla1[[#This Row],[Proyec Ejec Acumul]]</f>
        <v>0</v>
      </c>
      <c r="Q2089" s="820">
        <f>Tabla1[[#This Row],[Ejec Real Mes]]-Tabla1[[#This Row],[Program Entreg Mes]]</f>
        <v>0</v>
      </c>
    </row>
    <row r="2090" spans="1:17">
      <c r="A2090" s="824">
        <v>17</v>
      </c>
      <c r="B2090" s="824" t="s">
        <v>2461</v>
      </c>
      <c r="C2090" s="824" t="s">
        <v>2462</v>
      </c>
      <c r="D2090" s="824" t="s">
        <v>688</v>
      </c>
      <c r="E2090" s="824" t="s">
        <v>2553</v>
      </c>
      <c r="F2090" s="824">
        <v>6</v>
      </c>
      <c r="G2090" s="824" t="s">
        <v>2448</v>
      </c>
      <c r="H2090" s="824">
        <v>3</v>
      </c>
      <c r="I2090" s="824">
        <v>1</v>
      </c>
      <c r="J2090" s="824">
        <v>2</v>
      </c>
      <c r="K2090" s="825">
        <v>0.33333333333333331</v>
      </c>
      <c r="L2090" s="825">
        <v>0.66666666666666663</v>
      </c>
      <c r="M2090" s="824">
        <v>0</v>
      </c>
      <c r="N2090" s="824">
        <v>0</v>
      </c>
      <c r="O2090" s="838" t="e">
        <v>#DIV/0!</v>
      </c>
      <c r="P2090" s="820">
        <f>Tabla1[[#This Row],[Ejec Real Acumu]]-Tabla1[[#This Row],[Proyec Ejec Acumul]]</f>
        <v>1</v>
      </c>
      <c r="Q2090" s="820">
        <f>Tabla1[[#This Row],[Ejec Real Mes]]-Tabla1[[#This Row],[Program Entreg Mes]]</f>
        <v>0</v>
      </c>
    </row>
    <row r="2091" spans="1:17">
      <c r="A2091" s="824">
        <v>18</v>
      </c>
      <c r="B2091" s="824" t="s">
        <v>2461</v>
      </c>
      <c r="C2091" s="824" t="s">
        <v>2462</v>
      </c>
      <c r="D2091" s="824" t="s">
        <v>688</v>
      </c>
      <c r="E2091" s="824" t="s">
        <v>2554</v>
      </c>
      <c r="F2091" s="824">
        <v>6</v>
      </c>
      <c r="G2091" s="824" t="s">
        <v>2448</v>
      </c>
      <c r="H2091" s="824">
        <v>12</v>
      </c>
      <c r="I2091" s="824">
        <v>6</v>
      </c>
      <c r="J2091" s="824">
        <v>6</v>
      </c>
      <c r="K2091" s="825">
        <v>0.5</v>
      </c>
      <c r="L2091" s="825">
        <v>0.5</v>
      </c>
      <c r="M2091" s="824">
        <v>1</v>
      </c>
      <c r="N2091" s="824">
        <v>1</v>
      </c>
      <c r="O2091" s="838">
        <v>1</v>
      </c>
      <c r="P2091" s="820">
        <f>Tabla1[[#This Row],[Ejec Real Acumu]]-Tabla1[[#This Row],[Proyec Ejec Acumul]]</f>
        <v>0</v>
      </c>
      <c r="Q2091" s="820">
        <f>Tabla1[[#This Row],[Ejec Real Mes]]-Tabla1[[#This Row],[Program Entreg Mes]]</f>
        <v>0</v>
      </c>
    </row>
    <row r="2092" spans="1:17">
      <c r="A2092" s="824">
        <v>19</v>
      </c>
      <c r="B2092" s="824" t="s">
        <v>2461</v>
      </c>
      <c r="C2092" s="824" t="s">
        <v>2462</v>
      </c>
      <c r="D2092" s="824" t="s">
        <v>688</v>
      </c>
      <c r="E2092" s="824" t="s">
        <v>2555</v>
      </c>
      <c r="F2092" s="824">
        <v>6</v>
      </c>
      <c r="G2092" s="824" t="s">
        <v>2448</v>
      </c>
      <c r="H2092" s="824">
        <v>1</v>
      </c>
      <c r="I2092" s="824">
        <v>0</v>
      </c>
      <c r="J2092" s="824">
        <v>0</v>
      </c>
      <c r="K2092" s="825">
        <v>0</v>
      </c>
      <c r="L2092" s="825">
        <v>0</v>
      </c>
      <c r="M2092" s="824">
        <v>0</v>
      </c>
      <c r="N2092" s="824">
        <v>0</v>
      </c>
      <c r="O2092" s="838" t="e">
        <v>#DIV/0!</v>
      </c>
      <c r="P2092" s="820">
        <f>Tabla1[[#This Row],[Ejec Real Acumu]]-Tabla1[[#This Row],[Proyec Ejec Acumul]]</f>
        <v>0</v>
      </c>
      <c r="Q2092" s="820">
        <f>Tabla1[[#This Row],[Ejec Real Mes]]-Tabla1[[#This Row],[Program Entreg Mes]]</f>
        <v>0</v>
      </c>
    </row>
    <row r="2093" spans="1:17">
      <c r="A2093" s="824">
        <v>20</v>
      </c>
      <c r="B2093" s="824" t="s">
        <v>2461</v>
      </c>
      <c r="C2093" s="824" t="s">
        <v>2462</v>
      </c>
      <c r="D2093" s="824" t="s">
        <v>688</v>
      </c>
      <c r="E2093" s="824" t="s">
        <v>2556</v>
      </c>
      <c r="F2093" s="824">
        <v>6</v>
      </c>
      <c r="G2093" s="824" t="s">
        <v>2448</v>
      </c>
      <c r="H2093" s="824">
        <v>3</v>
      </c>
      <c r="I2093" s="824">
        <v>1</v>
      </c>
      <c r="J2093" s="824">
        <v>1</v>
      </c>
      <c r="K2093" s="825">
        <v>0.33333333333333331</v>
      </c>
      <c r="L2093" s="825">
        <v>0.33333333333333331</v>
      </c>
      <c r="M2093" s="824">
        <v>0</v>
      </c>
      <c r="N2093" s="824">
        <v>0</v>
      </c>
      <c r="O2093" s="838" t="e">
        <v>#DIV/0!</v>
      </c>
      <c r="P2093" s="820">
        <f>Tabla1[[#This Row],[Ejec Real Acumu]]-Tabla1[[#This Row],[Proyec Ejec Acumul]]</f>
        <v>0</v>
      </c>
      <c r="Q2093" s="820">
        <f>Tabla1[[#This Row],[Ejec Real Mes]]-Tabla1[[#This Row],[Program Entreg Mes]]</f>
        <v>0</v>
      </c>
    </row>
    <row r="2094" spans="1:17">
      <c r="A2094" s="824">
        <v>21</v>
      </c>
      <c r="B2094" s="824" t="s">
        <v>2461</v>
      </c>
      <c r="C2094" s="824" t="s">
        <v>2462</v>
      </c>
      <c r="D2094" s="824" t="s">
        <v>688</v>
      </c>
      <c r="E2094" s="824" t="s">
        <v>2557</v>
      </c>
      <c r="F2094" s="824">
        <v>6</v>
      </c>
      <c r="G2094" s="824" t="s">
        <v>2448</v>
      </c>
      <c r="H2094" s="824">
        <v>1</v>
      </c>
      <c r="I2094" s="824">
        <v>0</v>
      </c>
      <c r="J2094" s="824">
        <v>0</v>
      </c>
      <c r="K2094" s="825">
        <v>0</v>
      </c>
      <c r="L2094" s="825">
        <v>0</v>
      </c>
      <c r="M2094" s="824">
        <v>0</v>
      </c>
      <c r="N2094" s="824">
        <v>0</v>
      </c>
      <c r="O2094" s="838" t="e">
        <v>#DIV/0!</v>
      </c>
      <c r="P2094" s="820">
        <f>Tabla1[[#This Row],[Ejec Real Acumu]]-Tabla1[[#This Row],[Proyec Ejec Acumul]]</f>
        <v>0</v>
      </c>
      <c r="Q2094" s="820">
        <f>Tabla1[[#This Row],[Ejec Real Mes]]-Tabla1[[#This Row],[Program Entreg Mes]]</f>
        <v>0</v>
      </c>
    </row>
    <row r="2095" spans="1:17">
      <c r="A2095" s="824">
        <v>22</v>
      </c>
      <c r="B2095" s="824" t="s">
        <v>2461</v>
      </c>
      <c r="C2095" s="824" t="s">
        <v>2462</v>
      </c>
      <c r="D2095" s="824" t="s">
        <v>688</v>
      </c>
      <c r="E2095" s="824" t="s">
        <v>2558</v>
      </c>
      <c r="F2095" s="824">
        <v>6</v>
      </c>
      <c r="G2095" s="824" t="s">
        <v>2448</v>
      </c>
      <c r="H2095" s="824">
        <v>1</v>
      </c>
      <c r="I2095" s="824">
        <v>1</v>
      </c>
      <c r="J2095" s="824">
        <v>1</v>
      </c>
      <c r="K2095" s="825">
        <v>1</v>
      </c>
      <c r="L2095" s="825">
        <v>1</v>
      </c>
      <c r="M2095" s="824">
        <v>0</v>
      </c>
      <c r="N2095" s="824">
        <v>0</v>
      </c>
      <c r="O2095" s="838" t="e">
        <v>#DIV/0!</v>
      </c>
      <c r="P2095" s="820">
        <f>Tabla1[[#This Row],[Ejec Real Acumu]]-Tabla1[[#This Row],[Proyec Ejec Acumul]]</f>
        <v>0</v>
      </c>
      <c r="Q2095" s="820">
        <f>Tabla1[[#This Row],[Ejec Real Mes]]-Tabla1[[#This Row],[Program Entreg Mes]]</f>
        <v>0</v>
      </c>
    </row>
    <row r="2096" spans="1:17">
      <c r="A2096" s="824">
        <v>23</v>
      </c>
      <c r="B2096" s="824" t="s">
        <v>2461</v>
      </c>
      <c r="C2096" s="824" t="s">
        <v>2462</v>
      </c>
      <c r="D2096" s="824" t="s">
        <v>688</v>
      </c>
      <c r="E2096" s="824" t="s">
        <v>2559</v>
      </c>
      <c r="F2096" s="824">
        <v>6</v>
      </c>
      <c r="G2096" s="824" t="s">
        <v>2448</v>
      </c>
      <c r="H2096" s="824">
        <v>4</v>
      </c>
      <c r="I2096" s="824">
        <v>2</v>
      </c>
      <c r="J2096" s="824">
        <v>2</v>
      </c>
      <c r="K2096" s="825">
        <v>0.5</v>
      </c>
      <c r="L2096" s="825">
        <v>0.5</v>
      </c>
      <c r="M2096" s="824">
        <v>1</v>
      </c>
      <c r="N2096" s="824">
        <v>1</v>
      </c>
      <c r="O2096" s="838">
        <v>1</v>
      </c>
      <c r="P2096" s="820">
        <f>Tabla1[[#This Row],[Ejec Real Acumu]]-Tabla1[[#This Row],[Proyec Ejec Acumul]]</f>
        <v>0</v>
      </c>
      <c r="Q2096" s="820">
        <f>Tabla1[[#This Row],[Ejec Real Mes]]-Tabla1[[#This Row],[Program Entreg Mes]]</f>
        <v>0</v>
      </c>
    </row>
    <row r="2097" spans="1:17">
      <c r="A2097" s="824">
        <v>24</v>
      </c>
      <c r="B2097" s="824" t="s">
        <v>2461</v>
      </c>
      <c r="C2097" s="824" t="s">
        <v>2462</v>
      </c>
      <c r="D2097" s="824" t="s">
        <v>688</v>
      </c>
      <c r="E2097" s="824" t="s">
        <v>2560</v>
      </c>
      <c r="F2097" s="824">
        <v>6</v>
      </c>
      <c r="G2097" s="824" t="s">
        <v>2448</v>
      </c>
      <c r="H2097" s="824">
        <v>1</v>
      </c>
      <c r="I2097" s="824">
        <v>0</v>
      </c>
      <c r="J2097" s="824">
        <v>0</v>
      </c>
      <c r="K2097" s="825">
        <v>0</v>
      </c>
      <c r="L2097" s="825">
        <v>0</v>
      </c>
      <c r="M2097" s="824">
        <v>0</v>
      </c>
      <c r="N2097" s="824">
        <v>0</v>
      </c>
      <c r="O2097" s="838" t="e">
        <v>#DIV/0!</v>
      </c>
      <c r="P2097" s="820">
        <f>Tabla1[[#This Row],[Ejec Real Acumu]]-Tabla1[[#This Row],[Proyec Ejec Acumul]]</f>
        <v>0</v>
      </c>
      <c r="Q2097" s="820">
        <f>Tabla1[[#This Row],[Ejec Real Mes]]-Tabla1[[#This Row],[Program Entreg Mes]]</f>
        <v>0</v>
      </c>
    </row>
    <row r="2098" spans="1:17">
      <c r="A2098" s="824">
        <v>25</v>
      </c>
      <c r="B2098" s="824" t="s">
        <v>2461</v>
      </c>
      <c r="C2098" s="824" t="s">
        <v>2462</v>
      </c>
      <c r="D2098" s="824" t="s">
        <v>688</v>
      </c>
      <c r="E2098" s="824" t="s">
        <v>2561</v>
      </c>
      <c r="F2098" s="824">
        <v>6</v>
      </c>
      <c r="G2098" s="824" t="s">
        <v>2448</v>
      </c>
      <c r="H2098" s="824">
        <v>1</v>
      </c>
      <c r="I2098" s="824">
        <v>0</v>
      </c>
      <c r="J2098" s="824">
        <v>0</v>
      </c>
      <c r="K2098" s="825">
        <v>0</v>
      </c>
      <c r="L2098" s="825">
        <v>0</v>
      </c>
      <c r="M2098" s="824">
        <v>0</v>
      </c>
      <c r="N2098" s="824">
        <v>0</v>
      </c>
      <c r="O2098" s="838" t="e">
        <v>#DIV/0!</v>
      </c>
      <c r="P2098" s="820">
        <f>Tabla1[[#This Row],[Ejec Real Acumu]]-Tabla1[[#This Row],[Proyec Ejec Acumul]]</f>
        <v>0</v>
      </c>
      <c r="Q2098" s="820">
        <f>Tabla1[[#This Row],[Ejec Real Mes]]-Tabla1[[#This Row],[Program Entreg Mes]]</f>
        <v>0</v>
      </c>
    </row>
    <row r="2099" spans="1:17">
      <c r="A2099" s="824">
        <v>26</v>
      </c>
      <c r="B2099" s="824" t="s">
        <v>2461</v>
      </c>
      <c r="C2099" s="824" t="s">
        <v>2462</v>
      </c>
      <c r="D2099" s="824" t="s">
        <v>688</v>
      </c>
      <c r="E2099" s="824" t="s">
        <v>2562</v>
      </c>
      <c r="F2099" s="824">
        <v>6</v>
      </c>
      <c r="G2099" s="824" t="s">
        <v>2448</v>
      </c>
      <c r="H2099" s="824">
        <v>1</v>
      </c>
      <c r="I2099" s="824">
        <v>0</v>
      </c>
      <c r="J2099" s="824">
        <v>0</v>
      </c>
      <c r="K2099" s="825">
        <v>0</v>
      </c>
      <c r="L2099" s="825">
        <v>0</v>
      </c>
      <c r="M2099" s="824">
        <v>0</v>
      </c>
      <c r="N2099" s="824">
        <v>0</v>
      </c>
      <c r="O2099" s="838" t="e">
        <v>#DIV/0!</v>
      </c>
      <c r="P2099" s="820">
        <f>Tabla1[[#This Row],[Ejec Real Acumu]]-Tabla1[[#This Row],[Proyec Ejec Acumul]]</f>
        <v>0</v>
      </c>
      <c r="Q2099" s="820">
        <f>Tabla1[[#This Row],[Ejec Real Mes]]-Tabla1[[#This Row],[Program Entreg Mes]]</f>
        <v>0</v>
      </c>
    </row>
    <row r="2100" spans="1:17">
      <c r="A2100" s="824">
        <v>27</v>
      </c>
      <c r="B2100" s="824" t="s">
        <v>2461</v>
      </c>
      <c r="C2100" s="824" t="s">
        <v>2462</v>
      </c>
      <c r="D2100" s="824" t="s">
        <v>688</v>
      </c>
      <c r="E2100" s="824" t="s">
        <v>2563</v>
      </c>
      <c r="F2100" s="824">
        <v>6</v>
      </c>
      <c r="G2100" s="824" t="s">
        <v>2448</v>
      </c>
      <c r="H2100" s="824">
        <v>1</v>
      </c>
      <c r="I2100" s="824">
        <v>0</v>
      </c>
      <c r="J2100" s="824">
        <v>0</v>
      </c>
      <c r="K2100" s="825">
        <v>0</v>
      </c>
      <c r="L2100" s="825">
        <v>0</v>
      </c>
      <c r="M2100" s="824">
        <v>0</v>
      </c>
      <c r="N2100" s="824">
        <v>0</v>
      </c>
      <c r="O2100" s="838" t="e">
        <v>#DIV/0!</v>
      </c>
      <c r="P2100" s="820">
        <f>Tabla1[[#This Row],[Ejec Real Acumu]]-Tabla1[[#This Row],[Proyec Ejec Acumul]]</f>
        <v>0</v>
      </c>
      <c r="Q2100" s="820">
        <f>Tabla1[[#This Row],[Ejec Real Mes]]-Tabla1[[#This Row],[Program Entreg Mes]]</f>
        <v>0</v>
      </c>
    </row>
    <row r="2101" spans="1:17">
      <c r="A2101" s="824">
        <v>28</v>
      </c>
      <c r="B2101" s="824" t="s">
        <v>2461</v>
      </c>
      <c r="C2101" s="824" t="s">
        <v>2462</v>
      </c>
      <c r="D2101" s="824" t="s">
        <v>688</v>
      </c>
      <c r="E2101" s="824" t="s">
        <v>2564</v>
      </c>
      <c r="F2101" s="824">
        <v>6</v>
      </c>
      <c r="G2101" s="824" t="s">
        <v>2448</v>
      </c>
      <c r="H2101" s="824">
        <v>1</v>
      </c>
      <c r="I2101" s="824">
        <v>0</v>
      </c>
      <c r="J2101" s="824">
        <v>0</v>
      </c>
      <c r="K2101" s="825">
        <v>0</v>
      </c>
      <c r="L2101" s="825">
        <v>0</v>
      </c>
      <c r="M2101" s="824">
        <v>0</v>
      </c>
      <c r="N2101" s="824">
        <v>0</v>
      </c>
      <c r="O2101" s="838" t="e">
        <v>#DIV/0!</v>
      </c>
      <c r="P2101" s="820">
        <f>Tabla1[[#This Row],[Ejec Real Acumu]]-Tabla1[[#This Row],[Proyec Ejec Acumul]]</f>
        <v>0</v>
      </c>
      <c r="Q2101" s="820">
        <f>Tabla1[[#This Row],[Ejec Real Mes]]-Tabla1[[#This Row],[Program Entreg Mes]]</f>
        <v>0</v>
      </c>
    </row>
    <row r="2102" spans="1:17">
      <c r="A2102" s="824">
        <v>29</v>
      </c>
      <c r="B2102" s="824" t="s">
        <v>2461</v>
      </c>
      <c r="C2102" s="824" t="s">
        <v>2462</v>
      </c>
      <c r="D2102" s="824" t="s">
        <v>688</v>
      </c>
      <c r="E2102" s="824" t="s">
        <v>2565</v>
      </c>
      <c r="F2102" s="824">
        <v>6</v>
      </c>
      <c r="G2102" s="824" t="s">
        <v>2448</v>
      </c>
      <c r="H2102" s="824">
        <v>2</v>
      </c>
      <c r="I2102" s="824">
        <v>1</v>
      </c>
      <c r="J2102" s="824">
        <v>1</v>
      </c>
      <c r="K2102" s="825">
        <v>0.5</v>
      </c>
      <c r="L2102" s="825">
        <v>0.5</v>
      </c>
      <c r="M2102" s="824">
        <v>0</v>
      </c>
      <c r="N2102" s="824">
        <v>0</v>
      </c>
      <c r="O2102" s="838" t="e">
        <v>#DIV/0!</v>
      </c>
      <c r="P2102" s="820">
        <f>Tabla1[[#This Row],[Ejec Real Acumu]]-Tabla1[[#This Row],[Proyec Ejec Acumul]]</f>
        <v>0</v>
      </c>
      <c r="Q2102" s="820">
        <f>Tabla1[[#This Row],[Ejec Real Mes]]-Tabla1[[#This Row],[Program Entreg Mes]]</f>
        <v>0</v>
      </c>
    </row>
    <row r="2103" spans="1:17">
      <c r="A2103" s="824">
        <v>30</v>
      </c>
      <c r="B2103" s="824" t="s">
        <v>2461</v>
      </c>
      <c r="C2103" s="824" t="s">
        <v>2462</v>
      </c>
      <c r="D2103" s="824" t="s">
        <v>688</v>
      </c>
      <c r="E2103" s="824" t="s">
        <v>2566</v>
      </c>
      <c r="F2103" s="824">
        <v>6</v>
      </c>
      <c r="G2103" s="824" t="s">
        <v>2448</v>
      </c>
      <c r="H2103" s="824">
        <v>2</v>
      </c>
      <c r="I2103" s="824">
        <v>1</v>
      </c>
      <c r="J2103" s="824">
        <v>1</v>
      </c>
      <c r="K2103" s="825">
        <v>0.5</v>
      </c>
      <c r="L2103" s="825">
        <v>0.5</v>
      </c>
      <c r="M2103" s="824">
        <v>1</v>
      </c>
      <c r="N2103" s="824">
        <v>1</v>
      </c>
      <c r="O2103" s="838">
        <v>1</v>
      </c>
      <c r="P2103" s="820">
        <f>Tabla1[[#This Row],[Ejec Real Acumu]]-Tabla1[[#This Row],[Proyec Ejec Acumul]]</f>
        <v>0</v>
      </c>
      <c r="Q2103" s="820">
        <f>Tabla1[[#This Row],[Ejec Real Mes]]-Tabla1[[#This Row],[Program Entreg Mes]]</f>
        <v>0</v>
      </c>
    </row>
    <row r="2104" spans="1:17">
      <c r="A2104" s="824">
        <v>31</v>
      </c>
      <c r="B2104" s="824" t="s">
        <v>2461</v>
      </c>
      <c r="C2104" s="824" t="s">
        <v>2462</v>
      </c>
      <c r="D2104" s="824" t="s">
        <v>688</v>
      </c>
      <c r="E2104" s="824" t="s">
        <v>2567</v>
      </c>
      <c r="F2104" s="824">
        <v>6</v>
      </c>
      <c r="G2104" s="824" t="s">
        <v>2448</v>
      </c>
      <c r="H2104" s="824">
        <v>1</v>
      </c>
      <c r="I2104" s="824">
        <v>0</v>
      </c>
      <c r="J2104" s="824">
        <v>0</v>
      </c>
      <c r="K2104" s="825">
        <v>0</v>
      </c>
      <c r="L2104" s="825">
        <v>0</v>
      </c>
      <c r="M2104" s="824">
        <v>0</v>
      </c>
      <c r="N2104" s="824">
        <v>0</v>
      </c>
      <c r="O2104" s="838" t="e">
        <v>#DIV/0!</v>
      </c>
      <c r="P2104" s="820">
        <f>Tabla1[[#This Row],[Ejec Real Acumu]]-Tabla1[[#This Row],[Proyec Ejec Acumul]]</f>
        <v>0</v>
      </c>
      <c r="Q2104" s="820">
        <f>Tabla1[[#This Row],[Ejec Real Mes]]-Tabla1[[#This Row],[Program Entreg Mes]]</f>
        <v>0</v>
      </c>
    </row>
    <row r="2105" spans="1:17">
      <c r="A2105" s="824">
        <v>32</v>
      </c>
      <c r="B2105" s="824" t="s">
        <v>2461</v>
      </c>
      <c r="C2105" s="824" t="s">
        <v>2462</v>
      </c>
      <c r="D2105" s="824" t="s">
        <v>688</v>
      </c>
      <c r="E2105" s="824" t="s">
        <v>2568</v>
      </c>
      <c r="F2105" s="824">
        <v>6</v>
      </c>
      <c r="G2105" s="824" t="s">
        <v>2448</v>
      </c>
      <c r="H2105" s="824">
        <v>2</v>
      </c>
      <c r="I2105" s="824">
        <v>0</v>
      </c>
      <c r="J2105" s="824">
        <v>0</v>
      </c>
      <c r="K2105" s="825">
        <v>0</v>
      </c>
      <c r="L2105" s="825">
        <v>0</v>
      </c>
      <c r="M2105" s="824">
        <v>0</v>
      </c>
      <c r="N2105" s="824">
        <v>0</v>
      </c>
      <c r="O2105" s="838" t="e">
        <v>#DIV/0!</v>
      </c>
      <c r="P2105" s="820">
        <f>Tabla1[[#This Row],[Ejec Real Acumu]]-Tabla1[[#This Row],[Proyec Ejec Acumul]]</f>
        <v>0</v>
      </c>
      <c r="Q2105" s="820">
        <f>Tabla1[[#This Row],[Ejec Real Mes]]-Tabla1[[#This Row],[Program Entreg Mes]]</f>
        <v>0</v>
      </c>
    </row>
    <row r="2106" spans="1:17">
      <c r="A2106" s="824">
        <v>33</v>
      </c>
      <c r="B2106" s="824" t="s">
        <v>2461</v>
      </c>
      <c r="C2106" s="824" t="s">
        <v>2462</v>
      </c>
      <c r="D2106" s="824" t="s">
        <v>688</v>
      </c>
      <c r="E2106" s="824" t="s">
        <v>2569</v>
      </c>
      <c r="F2106" s="824">
        <v>6</v>
      </c>
      <c r="G2106" s="824" t="s">
        <v>2448</v>
      </c>
      <c r="H2106" s="824">
        <v>1</v>
      </c>
      <c r="I2106" s="824">
        <v>0</v>
      </c>
      <c r="J2106" s="824">
        <v>0</v>
      </c>
      <c r="K2106" s="825">
        <v>0</v>
      </c>
      <c r="L2106" s="825">
        <v>0</v>
      </c>
      <c r="M2106" s="824">
        <v>0</v>
      </c>
      <c r="N2106" s="824">
        <v>0</v>
      </c>
      <c r="O2106" s="838" t="e">
        <v>#DIV/0!</v>
      </c>
      <c r="P2106" s="820">
        <f>Tabla1[[#This Row],[Ejec Real Acumu]]-Tabla1[[#This Row],[Proyec Ejec Acumul]]</f>
        <v>0</v>
      </c>
      <c r="Q2106" s="820">
        <f>Tabla1[[#This Row],[Ejec Real Mes]]-Tabla1[[#This Row],[Program Entreg Mes]]</f>
        <v>0</v>
      </c>
    </row>
    <row r="2107" spans="1:17">
      <c r="A2107" s="824">
        <v>34</v>
      </c>
      <c r="B2107" s="824" t="s">
        <v>2461</v>
      </c>
      <c r="C2107" s="824" t="s">
        <v>2462</v>
      </c>
      <c r="D2107" s="824" t="s">
        <v>688</v>
      </c>
      <c r="E2107" s="824" t="s">
        <v>2570</v>
      </c>
      <c r="F2107" s="824">
        <v>6</v>
      </c>
      <c r="G2107" s="824" t="s">
        <v>2448</v>
      </c>
      <c r="H2107" s="824">
        <v>2</v>
      </c>
      <c r="I2107" s="824">
        <v>1</v>
      </c>
      <c r="J2107" s="824">
        <v>1</v>
      </c>
      <c r="K2107" s="825">
        <v>0.5</v>
      </c>
      <c r="L2107" s="825">
        <v>0.5</v>
      </c>
      <c r="M2107" s="824">
        <v>0</v>
      </c>
      <c r="N2107" s="824">
        <v>0</v>
      </c>
      <c r="O2107" s="838" t="e">
        <v>#DIV/0!</v>
      </c>
      <c r="P2107" s="820">
        <f>Tabla1[[#This Row],[Ejec Real Acumu]]-Tabla1[[#This Row],[Proyec Ejec Acumul]]</f>
        <v>0</v>
      </c>
      <c r="Q2107" s="820">
        <f>Tabla1[[#This Row],[Ejec Real Mes]]-Tabla1[[#This Row],[Program Entreg Mes]]</f>
        <v>0</v>
      </c>
    </row>
    <row r="2108" spans="1:17">
      <c r="A2108" s="824">
        <v>35</v>
      </c>
      <c r="B2108" s="824" t="s">
        <v>2461</v>
      </c>
      <c r="C2108" s="824" t="s">
        <v>2462</v>
      </c>
      <c r="D2108" s="824" t="s">
        <v>688</v>
      </c>
      <c r="E2108" s="824" t="s">
        <v>2571</v>
      </c>
      <c r="F2108" s="824">
        <v>6</v>
      </c>
      <c r="G2108" s="824" t="s">
        <v>2448</v>
      </c>
      <c r="H2108" s="824">
        <v>11</v>
      </c>
      <c r="I2108" s="824">
        <v>5</v>
      </c>
      <c r="J2108" s="824">
        <v>5</v>
      </c>
      <c r="K2108" s="825">
        <v>0.45454545454545453</v>
      </c>
      <c r="L2108" s="825">
        <v>0.45454545454545453</v>
      </c>
      <c r="M2108" s="824">
        <v>1</v>
      </c>
      <c r="N2108" s="824">
        <v>1</v>
      </c>
      <c r="O2108" s="838">
        <v>1</v>
      </c>
      <c r="P2108" s="820">
        <f>Tabla1[[#This Row],[Ejec Real Acumu]]-Tabla1[[#This Row],[Proyec Ejec Acumul]]</f>
        <v>0</v>
      </c>
      <c r="Q2108" s="820">
        <f>Tabla1[[#This Row],[Ejec Real Mes]]-Tabla1[[#This Row],[Program Entreg Mes]]</f>
        <v>0</v>
      </c>
    </row>
    <row r="2109" spans="1:17">
      <c r="A2109" s="824">
        <v>1</v>
      </c>
      <c r="B2109" s="824" t="s">
        <v>2461</v>
      </c>
      <c r="C2109" s="824" t="s">
        <v>2462</v>
      </c>
      <c r="D2109" s="824" t="s">
        <v>688</v>
      </c>
      <c r="E2109" s="824" t="s">
        <v>2537</v>
      </c>
      <c r="F2109" s="824">
        <v>7</v>
      </c>
      <c r="G2109" s="824" t="s">
        <v>2449</v>
      </c>
      <c r="H2109" s="824">
        <v>1</v>
      </c>
      <c r="I2109" s="824">
        <v>1</v>
      </c>
      <c r="J2109" s="824">
        <v>0</v>
      </c>
      <c r="K2109" s="825">
        <v>1</v>
      </c>
      <c r="L2109" s="825">
        <v>0</v>
      </c>
      <c r="M2109" s="824">
        <v>0</v>
      </c>
      <c r="N2109" s="824">
        <v>0</v>
      </c>
      <c r="O2109" s="838" t="e">
        <v>#DIV/0!</v>
      </c>
      <c r="P2109" s="820">
        <f>Tabla1[[#This Row],[Ejec Real Acumu]]-Tabla1[[#This Row],[Proyec Ejec Acumul]]</f>
        <v>-1</v>
      </c>
      <c r="Q2109" s="820">
        <f>Tabla1[[#This Row],[Ejec Real Mes]]-Tabla1[[#This Row],[Program Entreg Mes]]</f>
        <v>0</v>
      </c>
    </row>
    <row r="2110" spans="1:17">
      <c r="A2110" s="824">
        <v>2</v>
      </c>
      <c r="B2110" s="824" t="s">
        <v>2461</v>
      </c>
      <c r="C2110" s="824" t="s">
        <v>2462</v>
      </c>
      <c r="D2110" s="824" t="s">
        <v>688</v>
      </c>
      <c r="E2110" s="824" t="s">
        <v>2538</v>
      </c>
      <c r="F2110" s="824">
        <v>7</v>
      </c>
      <c r="G2110" s="824" t="s">
        <v>2449</v>
      </c>
      <c r="H2110" s="824">
        <v>1</v>
      </c>
      <c r="I2110" s="824">
        <v>0</v>
      </c>
      <c r="J2110" s="824">
        <v>0</v>
      </c>
      <c r="K2110" s="825">
        <v>0</v>
      </c>
      <c r="L2110" s="825">
        <v>0</v>
      </c>
      <c r="M2110" s="824">
        <v>0</v>
      </c>
      <c r="N2110" s="824">
        <v>0</v>
      </c>
      <c r="O2110" s="838" t="e">
        <v>#DIV/0!</v>
      </c>
      <c r="P2110" s="820">
        <f>Tabla1[[#This Row],[Ejec Real Acumu]]-Tabla1[[#This Row],[Proyec Ejec Acumul]]</f>
        <v>0</v>
      </c>
      <c r="Q2110" s="820">
        <f>Tabla1[[#This Row],[Ejec Real Mes]]-Tabla1[[#This Row],[Program Entreg Mes]]</f>
        <v>0</v>
      </c>
    </row>
    <row r="2111" spans="1:17">
      <c r="A2111" s="824">
        <v>3</v>
      </c>
      <c r="B2111" s="824" t="s">
        <v>2461</v>
      </c>
      <c r="C2111" s="824" t="s">
        <v>2462</v>
      </c>
      <c r="D2111" s="824" t="s">
        <v>688</v>
      </c>
      <c r="E2111" s="824" t="s">
        <v>2539</v>
      </c>
      <c r="F2111" s="824">
        <v>7</v>
      </c>
      <c r="G2111" s="824" t="s">
        <v>2449</v>
      </c>
      <c r="H2111" s="824">
        <v>1</v>
      </c>
      <c r="I2111" s="824">
        <v>1</v>
      </c>
      <c r="J2111" s="824">
        <v>0</v>
      </c>
      <c r="K2111" s="825">
        <v>1</v>
      </c>
      <c r="L2111" s="825">
        <v>0</v>
      </c>
      <c r="M2111" s="824">
        <v>1</v>
      </c>
      <c r="N2111" s="824">
        <v>0</v>
      </c>
      <c r="O2111" s="838">
        <v>0</v>
      </c>
      <c r="P2111" s="820">
        <f>Tabla1[[#This Row],[Ejec Real Acumu]]-Tabla1[[#This Row],[Proyec Ejec Acumul]]</f>
        <v>-1</v>
      </c>
      <c r="Q2111" s="820">
        <f>Tabla1[[#This Row],[Ejec Real Mes]]-Tabla1[[#This Row],[Program Entreg Mes]]</f>
        <v>-1</v>
      </c>
    </row>
    <row r="2112" spans="1:17">
      <c r="A2112" s="824">
        <v>4</v>
      </c>
      <c r="B2112" s="824" t="s">
        <v>2461</v>
      </c>
      <c r="C2112" s="824" t="s">
        <v>2462</v>
      </c>
      <c r="D2112" s="824" t="s">
        <v>688</v>
      </c>
      <c r="E2112" s="824" t="s">
        <v>2540</v>
      </c>
      <c r="F2112" s="824">
        <v>7</v>
      </c>
      <c r="G2112" s="824" t="s">
        <v>2449</v>
      </c>
      <c r="H2112" s="824">
        <v>1</v>
      </c>
      <c r="I2112" s="824">
        <v>1</v>
      </c>
      <c r="J2112" s="824">
        <v>0</v>
      </c>
      <c r="K2112" s="825">
        <v>1</v>
      </c>
      <c r="L2112" s="825">
        <v>0</v>
      </c>
      <c r="M2112" s="824">
        <v>1</v>
      </c>
      <c r="N2112" s="824">
        <v>0</v>
      </c>
      <c r="O2112" s="838">
        <v>0</v>
      </c>
      <c r="P2112" s="820">
        <f>Tabla1[[#This Row],[Ejec Real Acumu]]-Tabla1[[#This Row],[Proyec Ejec Acumul]]</f>
        <v>-1</v>
      </c>
      <c r="Q2112" s="820">
        <f>Tabla1[[#This Row],[Ejec Real Mes]]-Tabla1[[#This Row],[Program Entreg Mes]]</f>
        <v>-1</v>
      </c>
    </row>
    <row r="2113" spans="1:17">
      <c r="A2113" s="824">
        <v>5</v>
      </c>
      <c r="B2113" s="824" t="s">
        <v>2461</v>
      </c>
      <c r="C2113" s="824" t="s">
        <v>2462</v>
      </c>
      <c r="D2113" s="824" t="s">
        <v>688</v>
      </c>
      <c r="E2113" s="824" t="s">
        <v>2541</v>
      </c>
      <c r="F2113" s="824">
        <v>7</v>
      </c>
      <c r="G2113" s="824" t="s">
        <v>2449</v>
      </c>
      <c r="H2113" s="824">
        <v>1</v>
      </c>
      <c r="I2113" s="824">
        <v>0</v>
      </c>
      <c r="J2113" s="824">
        <v>0</v>
      </c>
      <c r="K2113" s="825">
        <v>0</v>
      </c>
      <c r="L2113" s="825">
        <v>0</v>
      </c>
      <c r="M2113" s="824">
        <v>0</v>
      </c>
      <c r="N2113" s="824">
        <v>0</v>
      </c>
      <c r="O2113" s="838" t="e">
        <v>#DIV/0!</v>
      </c>
      <c r="P2113" s="820">
        <f>Tabla1[[#This Row],[Ejec Real Acumu]]-Tabla1[[#This Row],[Proyec Ejec Acumul]]</f>
        <v>0</v>
      </c>
      <c r="Q2113" s="820">
        <f>Tabla1[[#This Row],[Ejec Real Mes]]-Tabla1[[#This Row],[Program Entreg Mes]]</f>
        <v>0</v>
      </c>
    </row>
    <row r="2114" spans="1:17">
      <c r="A2114" s="824">
        <v>6</v>
      </c>
      <c r="B2114" s="824" t="s">
        <v>2461</v>
      </c>
      <c r="C2114" s="824" t="s">
        <v>2462</v>
      </c>
      <c r="D2114" s="824" t="s">
        <v>688</v>
      </c>
      <c r="E2114" s="824" t="s">
        <v>2542</v>
      </c>
      <c r="F2114" s="824">
        <v>7</v>
      </c>
      <c r="G2114" s="824" t="s">
        <v>2449</v>
      </c>
      <c r="H2114" s="824">
        <v>1</v>
      </c>
      <c r="I2114" s="824">
        <v>1</v>
      </c>
      <c r="J2114" s="824">
        <v>1</v>
      </c>
      <c r="K2114" s="825">
        <v>1</v>
      </c>
      <c r="L2114" s="825">
        <v>1</v>
      </c>
      <c r="M2114" s="824">
        <v>0</v>
      </c>
      <c r="N2114" s="824">
        <v>0</v>
      </c>
      <c r="O2114" s="838" t="e">
        <v>#DIV/0!</v>
      </c>
      <c r="P2114" s="820">
        <f>Tabla1[[#This Row],[Ejec Real Acumu]]-Tabla1[[#This Row],[Proyec Ejec Acumul]]</f>
        <v>0</v>
      </c>
      <c r="Q2114" s="820">
        <f>Tabla1[[#This Row],[Ejec Real Mes]]-Tabla1[[#This Row],[Program Entreg Mes]]</f>
        <v>0</v>
      </c>
    </row>
    <row r="2115" spans="1:17">
      <c r="A2115" s="824">
        <v>7</v>
      </c>
      <c r="B2115" s="824" t="s">
        <v>2461</v>
      </c>
      <c r="C2115" s="824" t="s">
        <v>2462</v>
      </c>
      <c r="D2115" s="824" t="s">
        <v>688</v>
      </c>
      <c r="E2115" s="824" t="s">
        <v>2543</v>
      </c>
      <c r="F2115" s="824">
        <v>7</v>
      </c>
      <c r="G2115" s="824" t="s">
        <v>2449</v>
      </c>
      <c r="H2115" s="824">
        <v>1</v>
      </c>
      <c r="I2115" s="824">
        <v>1</v>
      </c>
      <c r="J2115" s="824">
        <v>1</v>
      </c>
      <c r="K2115" s="825">
        <v>1</v>
      </c>
      <c r="L2115" s="825">
        <v>1</v>
      </c>
      <c r="M2115" s="824">
        <v>0</v>
      </c>
      <c r="N2115" s="824">
        <v>0</v>
      </c>
      <c r="O2115" s="838" t="e">
        <v>#DIV/0!</v>
      </c>
      <c r="P2115" s="820">
        <f>Tabla1[[#This Row],[Ejec Real Acumu]]-Tabla1[[#This Row],[Proyec Ejec Acumul]]</f>
        <v>0</v>
      </c>
      <c r="Q2115" s="820">
        <f>Tabla1[[#This Row],[Ejec Real Mes]]-Tabla1[[#This Row],[Program Entreg Mes]]</f>
        <v>0</v>
      </c>
    </row>
    <row r="2116" spans="1:17">
      <c r="A2116" s="824">
        <v>8</v>
      </c>
      <c r="B2116" s="824" t="s">
        <v>2461</v>
      </c>
      <c r="C2116" s="824" t="s">
        <v>2462</v>
      </c>
      <c r="D2116" s="824" t="s">
        <v>688</v>
      </c>
      <c r="E2116" s="824" t="s">
        <v>2544</v>
      </c>
      <c r="F2116" s="824">
        <v>7</v>
      </c>
      <c r="G2116" s="824" t="s">
        <v>2449</v>
      </c>
      <c r="H2116" s="824">
        <v>4</v>
      </c>
      <c r="I2116" s="824">
        <v>2</v>
      </c>
      <c r="J2116" s="824">
        <v>2</v>
      </c>
      <c r="K2116" s="825">
        <v>0.5</v>
      </c>
      <c r="L2116" s="825">
        <v>0.5</v>
      </c>
      <c r="M2116" s="824">
        <v>0</v>
      </c>
      <c r="N2116" s="824">
        <v>0</v>
      </c>
      <c r="O2116" s="838" t="e">
        <v>#DIV/0!</v>
      </c>
      <c r="P2116" s="820">
        <f>Tabla1[[#This Row],[Ejec Real Acumu]]-Tabla1[[#This Row],[Proyec Ejec Acumul]]</f>
        <v>0</v>
      </c>
      <c r="Q2116" s="820">
        <f>Tabla1[[#This Row],[Ejec Real Mes]]-Tabla1[[#This Row],[Program Entreg Mes]]</f>
        <v>0</v>
      </c>
    </row>
    <row r="2117" spans="1:17">
      <c r="A2117" s="824">
        <v>9</v>
      </c>
      <c r="B2117" s="824" t="s">
        <v>2461</v>
      </c>
      <c r="C2117" s="824" t="s">
        <v>2462</v>
      </c>
      <c r="D2117" s="824" t="s">
        <v>688</v>
      </c>
      <c r="E2117" s="824" t="s">
        <v>2545</v>
      </c>
      <c r="F2117" s="824">
        <v>7</v>
      </c>
      <c r="G2117" s="824" t="s">
        <v>2449</v>
      </c>
      <c r="H2117" s="824">
        <v>3</v>
      </c>
      <c r="I2117" s="824">
        <v>2</v>
      </c>
      <c r="J2117" s="824">
        <v>2</v>
      </c>
      <c r="K2117" s="825">
        <v>0.66666666666666663</v>
      </c>
      <c r="L2117" s="825">
        <v>0.66666666666666663</v>
      </c>
      <c r="M2117" s="824">
        <v>1</v>
      </c>
      <c r="N2117" s="824">
        <v>1</v>
      </c>
      <c r="O2117" s="838">
        <v>1</v>
      </c>
      <c r="P2117" s="820">
        <f>Tabla1[[#This Row],[Ejec Real Acumu]]-Tabla1[[#This Row],[Proyec Ejec Acumul]]</f>
        <v>0</v>
      </c>
      <c r="Q2117" s="820">
        <f>Tabla1[[#This Row],[Ejec Real Mes]]-Tabla1[[#This Row],[Program Entreg Mes]]</f>
        <v>0</v>
      </c>
    </row>
    <row r="2118" spans="1:17">
      <c r="A2118" s="824">
        <v>10</v>
      </c>
      <c r="B2118" s="824" t="s">
        <v>2461</v>
      </c>
      <c r="C2118" s="824" t="s">
        <v>2462</v>
      </c>
      <c r="D2118" s="824" t="s">
        <v>688</v>
      </c>
      <c r="E2118" s="824" t="s">
        <v>2546</v>
      </c>
      <c r="F2118" s="824">
        <v>7</v>
      </c>
      <c r="G2118" s="824" t="s">
        <v>2449</v>
      </c>
      <c r="H2118" s="824">
        <v>4</v>
      </c>
      <c r="I2118" s="824">
        <v>2</v>
      </c>
      <c r="J2118" s="824">
        <v>2</v>
      </c>
      <c r="K2118" s="825">
        <v>0.5</v>
      </c>
      <c r="L2118" s="825">
        <v>0.5</v>
      </c>
      <c r="M2118" s="824">
        <v>0</v>
      </c>
      <c r="N2118" s="824">
        <v>0</v>
      </c>
      <c r="O2118" s="838" t="e">
        <v>#DIV/0!</v>
      </c>
      <c r="P2118" s="820">
        <f>Tabla1[[#This Row],[Ejec Real Acumu]]-Tabla1[[#This Row],[Proyec Ejec Acumul]]</f>
        <v>0</v>
      </c>
      <c r="Q2118" s="820">
        <f>Tabla1[[#This Row],[Ejec Real Mes]]-Tabla1[[#This Row],[Program Entreg Mes]]</f>
        <v>0</v>
      </c>
    </row>
    <row r="2119" spans="1:17">
      <c r="A2119" s="824">
        <v>11</v>
      </c>
      <c r="B2119" s="824" t="s">
        <v>2461</v>
      </c>
      <c r="C2119" s="824" t="s">
        <v>2462</v>
      </c>
      <c r="D2119" s="824" t="s">
        <v>688</v>
      </c>
      <c r="E2119" s="824" t="s">
        <v>2547</v>
      </c>
      <c r="F2119" s="824">
        <v>7</v>
      </c>
      <c r="G2119" s="824" t="s">
        <v>2449</v>
      </c>
      <c r="H2119" s="824">
        <v>1</v>
      </c>
      <c r="I2119" s="824">
        <v>1</v>
      </c>
      <c r="J2119" s="824">
        <v>0</v>
      </c>
      <c r="K2119" s="825">
        <v>1</v>
      </c>
      <c r="L2119" s="825">
        <v>0</v>
      </c>
      <c r="M2119" s="824">
        <v>0</v>
      </c>
      <c r="N2119" s="824">
        <v>0</v>
      </c>
      <c r="O2119" s="838" t="e">
        <v>#DIV/0!</v>
      </c>
      <c r="P2119" s="820">
        <f>Tabla1[[#This Row],[Ejec Real Acumu]]-Tabla1[[#This Row],[Proyec Ejec Acumul]]</f>
        <v>-1</v>
      </c>
      <c r="Q2119" s="820">
        <f>Tabla1[[#This Row],[Ejec Real Mes]]-Tabla1[[#This Row],[Program Entreg Mes]]</f>
        <v>0</v>
      </c>
    </row>
    <row r="2120" spans="1:17">
      <c r="A2120" s="824">
        <v>12</v>
      </c>
      <c r="B2120" s="824" t="s">
        <v>2461</v>
      </c>
      <c r="C2120" s="824" t="s">
        <v>2462</v>
      </c>
      <c r="D2120" s="824" t="s">
        <v>688</v>
      </c>
      <c r="E2120" s="824" t="s">
        <v>2548</v>
      </c>
      <c r="F2120" s="824">
        <v>7</v>
      </c>
      <c r="G2120" s="824" t="s">
        <v>2449</v>
      </c>
      <c r="H2120" s="824">
        <v>1</v>
      </c>
      <c r="I2120" s="824">
        <v>1</v>
      </c>
      <c r="J2120" s="824">
        <v>1</v>
      </c>
      <c r="K2120" s="825">
        <v>1</v>
      </c>
      <c r="L2120" s="825">
        <v>1</v>
      </c>
      <c r="M2120" s="824">
        <v>0</v>
      </c>
      <c r="N2120" s="824">
        <v>0</v>
      </c>
      <c r="O2120" s="838" t="e">
        <v>#DIV/0!</v>
      </c>
      <c r="P2120" s="820">
        <f>Tabla1[[#This Row],[Ejec Real Acumu]]-Tabla1[[#This Row],[Proyec Ejec Acumul]]</f>
        <v>0</v>
      </c>
      <c r="Q2120" s="820">
        <f>Tabla1[[#This Row],[Ejec Real Mes]]-Tabla1[[#This Row],[Program Entreg Mes]]</f>
        <v>0</v>
      </c>
    </row>
    <row r="2121" spans="1:17">
      <c r="A2121" s="824">
        <v>13</v>
      </c>
      <c r="B2121" s="824" t="s">
        <v>2461</v>
      </c>
      <c r="C2121" s="824" t="s">
        <v>2462</v>
      </c>
      <c r="D2121" s="824" t="s">
        <v>688</v>
      </c>
      <c r="E2121" s="824" t="s">
        <v>2549</v>
      </c>
      <c r="F2121" s="824">
        <v>7</v>
      </c>
      <c r="G2121" s="824" t="s">
        <v>2449</v>
      </c>
      <c r="H2121" s="824">
        <v>1</v>
      </c>
      <c r="I2121" s="824">
        <v>1</v>
      </c>
      <c r="J2121" s="824">
        <v>1</v>
      </c>
      <c r="K2121" s="825">
        <v>1</v>
      </c>
      <c r="L2121" s="825">
        <v>1</v>
      </c>
      <c r="M2121" s="824">
        <v>0</v>
      </c>
      <c r="N2121" s="824">
        <v>0</v>
      </c>
      <c r="O2121" s="838" t="e">
        <v>#DIV/0!</v>
      </c>
      <c r="P2121" s="820">
        <f>Tabla1[[#This Row],[Ejec Real Acumu]]-Tabla1[[#This Row],[Proyec Ejec Acumul]]</f>
        <v>0</v>
      </c>
      <c r="Q2121" s="820">
        <f>Tabla1[[#This Row],[Ejec Real Mes]]-Tabla1[[#This Row],[Program Entreg Mes]]</f>
        <v>0</v>
      </c>
    </row>
    <row r="2122" spans="1:17">
      <c r="A2122" s="824">
        <v>14</v>
      </c>
      <c r="B2122" s="824" t="s">
        <v>2461</v>
      </c>
      <c r="C2122" s="824" t="s">
        <v>2462</v>
      </c>
      <c r="D2122" s="824" t="s">
        <v>688</v>
      </c>
      <c r="E2122" s="824" t="s">
        <v>2550</v>
      </c>
      <c r="F2122" s="824">
        <v>7</v>
      </c>
      <c r="G2122" s="824" t="s">
        <v>2449</v>
      </c>
      <c r="H2122" s="824">
        <v>1</v>
      </c>
      <c r="I2122" s="824">
        <v>0</v>
      </c>
      <c r="J2122" s="824">
        <v>0</v>
      </c>
      <c r="K2122" s="825">
        <v>0</v>
      </c>
      <c r="L2122" s="825">
        <v>0</v>
      </c>
      <c r="M2122" s="824">
        <v>0</v>
      </c>
      <c r="N2122" s="824">
        <v>0</v>
      </c>
      <c r="O2122" s="838" t="e">
        <v>#DIV/0!</v>
      </c>
      <c r="P2122" s="820">
        <f>Tabla1[[#This Row],[Ejec Real Acumu]]-Tabla1[[#This Row],[Proyec Ejec Acumul]]</f>
        <v>0</v>
      </c>
      <c r="Q2122" s="820">
        <f>Tabla1[[#This Row],[Ejec Real Mes]]-Tabla1[[#This Row],[Program Entreg Mes]]</f>
        <v>0</v>
      </c>
    </row>
    <row r="2123" spans="1:17">
      <c r="A2123" s="824">
        <v>15</v>
      </c>
      <c r="B2123" s="824" t="s">
        <v>2461</v>
      </c>
      <c r="C2123" s="824" t="s">
        <v>2462</v>
      </c>
      <c r="D2123" s="824" t="s">
        <v>688</v>
      </c>
      <c r="E2123" s="824" t="s">
        <v>2551</v>
      </c>
      <c r="F2123" s="824">
        <v>7</v>
      </c>
      <c r="G2123" s="824" t="s">
        <v>2449</v>
      </c>
      <c r="H2123" s="824">
        <v>12</v>
      </c>
      <c r="I2123" s="824">
        <v>7</v>
      </c>
      <c r="J2123" s="824">
        <v>7</v>
      </c>
      <c r="K2123" s="825">
        <v>0.58333333333333337</v>
      </c>
      <c r="L2123" s="825">
        <v>0.58333333333333337</v>
      </c>
      <c r="M2123" s="824">
        <v>1</v>
      </c>
      <c r="N2123" s="824">
        <v>1</v>
      </c>
      <c r="O2123" s="838">
        <v>1</v>
      </c>
      <c r="P2123" s="820">
        <f>Tabla1[[#This Row],[Ejec Real Acumu]]-Tabla1[[#This Row],[Proyec Ejec Acumul]]</f>
        <v>0</v>
      </c>
      <c r="Q2123" s="820">
        <f>Tabla1[[#This Row],[Ejec Real Mes]]-Tabla1[[#This Row],[Program Entreg Mes]]</f>
        <v>0</v>
      </c>
    </row>
    <row r="2124" spans="1:17">
      <c r="A2124" s="824">
        <v>16</v>
      </c>
      <c r="B2124" s="824" t="s">
        <v>2461</v>
      </c>
      <c r="C2124" s="824" t="s">
        <v>2462</v>
      </c>
      <c r="D2124" s="824" t="s">
        <v>688</v>
      </c>
      <c r="E2124" s="824" t="s">
        <v>2552</v>
      </c>
      <c r="F2124" s="824">
        <v>7</v>
      </c>
      <c r="G2124" s="824" t="s">
        <v>2449</v>
      </c>
      <c r="H2124" s="824">
        <v>4</v>
      </c>
      <c r="I2124" s="824">
        <v>2</v>
      </c>
      <c r="J2124" s="824">
        <v>2</v>
      </c>
      <c r="K2124" s="825">
        <v>0.5</v>
      </c>
      <c r="L2124" s="825">
        <v>0.5</v>
      </c>
      <c r="M2124" s="824">
        <v>0</v>
      </c>
      <c r="N2124" s="824">
        <v>0</v>
      </c>
      <c r="O2124" s="838" t="e">
        <v>#DIV/0!</v>
      </c>
      <c r="P2124" s="820">
        <f>Tabla1[[#This Row],[Ejec Real Acumu]]-Tabla1[[#This Row],[Proyec Ejec Acumul]]</f>
        <v>0</v>
      </c>
      <c r="Q2124" s="820">
        <f>Tabla1[[#This Row],[Ejec Real Mes]]-Tabla1[[#This Row],[Program Entreg Mes]]</f>
        <v>0</v>
      </c>
    </row>
    <row r="2125" spans="1:17">
      <c r="A2125" s="824">
        <v>17</v>
      </c>
      <c r="B2125" s="824" t="s">
        <v>2461</v>
      </c>
      <c r="C2125" s="824" t="s">
        <v>2462</v>
      </c>
      <c r="D2125" s="824" t="s">
        <v>688</v>
      </c>
      <c r="E2125" s="824" t="s">
        <v>2553</v>
      </c>
      <c r="F2125" s="824">
        <v>7</v>
      </c>
      <c r="G2125" s="824" t="s">
        <v>2449</v>
      </c>
      <c r="H2125" s="824">
        <v>3</v>
      </c>
      <c r="I2125" s="824">
        <v>2</v>
      </c>
      <c r="J2125" s="824">
        <v>3</v>
      </c>
      <c r="K2125" s="825">
        <v>0.66666666666666663</v>
      </c>
      <c r="L2125" s="825">
        <v>1</v>
      </c>
      <c r="M2125" s="824">
        <v>1</v>
      </c>
      <c r="N2125" s="824">
        <v>1</v>
      </c>
      <c r="O2125" s="838">
        <v>1</v>
      </c>
      <c r="P2125" s="820">
        <f>Tabla1[[#This Row],[Ejec Real Acumu]]-Tabla1[[#This Row],[Proyec Ejec Acumul]]</f>
        <v>1</v>
      </c>
      <c r="Q2125" s="820">
        <f>Tabla1[[#This Row],[Ejec Real Mes]]-Tabla1[[#This Row],[Program Entreg Mes]]</f>
        <v>0</v>
      </c>
    </row>
    <row r="2126" spans="1:17">
      <c r="A2126" s="824">
        <v>18</v>
      </c>
      <c r="B2126" s="824" t="s">
        <v>2461</v>
      </c>
      <c r="C2126" s="824" t="s">
        <v>2462</v>
      </c>
      <c r="D2126" s="824" t="s">
        <v>688</v>
      </c>
      <c r="E2126" s="824" t="s">
        <v>2554</v>
      </c>
      <c r="F2126" s="824">
        <v>7</v>
      </c>
      <c r="G2126" s="824" t="s">
        <v>2449</v>
      </c>
      <c r="H2126" s="824">
        <v>12</v>
      </c>
      <c r="I2126" s="824">
        <v>7</v>
      </c>
      <c r="J2126" s="824">
        <v>7</v>
      </c>
      <c r="K2126" s="825">
        <v>0.58333333333333337</v>
      </c>
      <c r="L2126" s="825">
        <v>0.58333333333333337</v>
      </c>
      <c r="M2126" s="824">
        <v>1</v>
      </c>
      <c r="N2126" s="824">
        <v>1</v>
      </c>
      <c r="O2126" s="838">
        <v>1</v>
      </c>
      <c r="P2126" s="820">
        <f>Tabla1[[#This Row],[Ejec Real Acumu]]-Tabla1[[#This Row],[Proyec Ejec Acumul]]</f>
        <v>0</v>
      </c>
      <c r="Q2126" s="820">
        <f>Tabla1[[#This Row],[Ejec Real Mes]]-Tabla1[[#This Row],[Program Entreg Mes]]</f>
        <v>0</v>
      </c>
    </row>
    <row r="2127" spans="1:17">
      <c r="A2127" s="824">
        <v>19</v>
      </c>
      <c r="B2127" s="824" t="s">
        <v>2461</v>
      </c>
      <c r="C2127" s="824" t="s">
        <v>2462</v>
      </c>
      <c r="D2127" s="824" t="s">
        <v>688</v>
      </c>
      <c r="E2127" s="824" t="s">
        <v>2555</v>
      </c>
      <c r="F2127" s="824">
        <v>7</v>
      </c>
      <c r="G2127" s="824" t="s">
        <v>2449</v>
      </c>
      <c r="H2127" s="824">
        <v>1</v>
      </c>
      <c r="I2127" s="824">
        <v>0</v>
      </c>
      <c r="J2127" s="824">
        <v>0</v>
      </c>
      <c r="K2127" s="825">
        <v>0</v>
      </c>
      <c r="L2127" s="825">
        <v>0</v>
      </c>
      <c r="M2127" s="824">
        <v>0</v>
      </c>
      <c r="N2127" s="824">
        <v>0</v>
      </c>
      <c r="O2127" s="838" t="e">
        <v>#DIV/0!</v>
      </c>
      <c r="P2127" s="820">
        <f>Tabla1[[#This Row],[Ejec Real Acumu]]-Tabla1[[#This Row],[Proyec Ejec Acumul]]</f>
        <v>0</v>
      </c>
      <c r="Q2127" s="820">
        <f>Tabla1[[#This Row],[Ejec Real Mes]]-Tabla1[[#This Row],[Program Entreg Mes]]</f>
        <v>0</v>
      </c>
    </row>
    <row r="2128" spans="1:17">
      <c r="A2128" s="824">
        <v>20</v>
      </c>
      <c r="B2128" s="824" t="s">
        <v>2461</v>
      </c>
      <c r="C2128" s="824" t="s">
        <v>2462</v>
      </c>
      <c r="D2128" s="824" t="s">
        <v>688</v>
      </c>
      <c r="E2128" s="824" t="s">
        <v>2556</v>
      </c>
      <c r="F2128" s="824">
        <v>7</v>
      </c>
      <c r="G2128" s="824" t="s">
        <v>2449</v>
      </c>
      <c r="H2128" s="824">
        <v>3</v>
      </c>
      <c r="I2128" s="824">
        <v>2</v>
      </c>
      <c r="J2128" s="824">
        <v>2</v>
      </c>
      <c r="K2128" s="825">
        <v>0.66666666666666663</v>
      </c>
      <c r="L2128" s="825">
        <v>0.66666666666666663</v>
      </c>
      <c r="M2128" s="824">
        <v>1</v>
      </c>
      <c r="N2128" s="824">
        <v>1</v>
      </c>
      <c r="O2128" s="838">
        <v>1</v>
      </c>
      <c r="P2128" s="820">
        <f>Tabla1[[#This Row],[Ejec Real Acumu]]-Tabla1[[#This Row],[Proyec Ejec Acumul]]</f>
        <v>0</v>
      </c>
      <c r="Q2128" s="820">
        <f>Tabla1[[#This Row],[Ejec Real Mes]]-Tabla1[[#This Row],[Program Entreg Mes]]</f>
        <v>0</v>
      </c>
    </row>
    <row r="2129" spans="1:17">
      <c r="A2129" s="824">
        <v>21</v>
      </c>
      <c r="B2129" s="824" t="s">
        <v>2461</v>
      </c>
      <c r="C2129" s="824" t="s">
        <v>2462</v>
      </c>
      <c r="D2129" s="824" t="s">
        <v>688</v>
      </c>
      <c r="E2129" s="824" t="s">
        <v>2557</v>
      </c>
      <c r="F2129" s="824">
        <v>7</v>
      </c>
      <c r="G2129" s="824" t="s">
        <v>2449</v>
      </c>
      <c r="H2129" s="824">
        <v>1</v>
      </c>
      <c r="I2129" s="824">
        <v>0</v>
      </c>
      <c r="J2129" s="824">
        <v>0</v>
      </c>
      <c r="K2129" s="825">
        <v>0</v>
      </c>
      <c r="L2129" s="825">
        <v>0</v>
      </c>
      <c r="M2129" s="824">
        <v>0</v>
      </c>
      <c r="N2129" s="824">
        <v>0</v>
      </c>
      <c r="O2129" s="838" t="e">
        <v>#DIV/0!</v>
      </c>
      <c r="P2129" s="820">
        <f>Tabla1[[#This Row],[Ejec Real Acumu]]-Tabla1[[#This Row],[Proyec Ejec Acumul]]</f>
        <v>0</v>
      </c>
      <c r="Q2129" s="820">
        <f>Tabla1[[#This Row],[Ejec Real Mes]]-Tabla1[[#This Row],[Program Entreg Mes]]</f>
        <v>0</v>
      </c>
    </row>
    <row r="2130" spans="1:17">
      <c r="A2130" s="824">
        <v>22</v>
      </c>
      <c r="B2130" s="824" t="s">
        <v>2461</v>
      </c>
      <c r="C2130" s="824" t="s">
        <v>2462</v>
      </c>
      <c r="D2130" s="824" t="s">
        <v>688</v>
      </c>
      <c r="E2130" s="824" t="s">
        <v>2558</v>
      </c>
      <c r="F2130" s="824">
        <v>7</v>
      </c>
      <c r="G2130" s="824" t="s">
        <v>2449</v>
      </c>
      <c r="H2130" s="824">
        <v>1</v>
      </c>
      <c r="I2130" s="824">
        <v>1</v>
      </c>
      <c r="J2130" s="824">
        <v>1</v>
      </c>
      <c r="K2130" s="825">
        <v>1</v>
      </c>
      <c r="L2130" s="825">
        <v>1</v>
      </c>
      <c r="M2130" s="824">
        <v>0</v>
      </c>
      <c r="N2130" s="824">
        <v>0</v>
      </c>
      <c r="O2130" s="838" t="e">
        <v>#DIV/0!</v>
      </c>
      <c r="P2130" s="820">
        <f>Tabla1[[#This Row],[Ejec Real Acumu]]-Tabla1[[#This Row],[Proyec Ejec Acumul]]</f>
        <v>0</v>
      </c>
      <c r="Q2130" s="820">
        <f>Tabla1[[#This Row],[Ejec Real Mes]]-Tabla1[[#This Row],[Program Entreg Mes]]</f>
        <v>0</v>
      </c>
    </row>
    <row r="2131" spans="1:17">
      <c r="A2131" s="824">
        <v>23</v>
      </c>
      <c r="B2131" s="824" t="s">
        <v>2461</v>
      </c>
      <c r="C2131" s="824" t="s">
        <v>2462</v>
      </c>
      <c r="D2131" s="824" t="s">
        <v>688</v>
      </c>
      <c r="E2131" s="824" t="s">
        <v>2559</v>
      </c>
      <c r="F2131" s="824">
        <v>7</v>
      </c>
      <c r="G2131" s="824" t="s">
        <v>2449</v>
      </c>
      <c r="H2131" s="824">
        <v>4</v>
      </c>
      <c r="I2131" s="824">
        <v>2</v>
      </c>
      <c r="J2131" s="824">
        <v>2</v>
      </c>
      <c r="K2131" s="825">
        <v>0.5</v>
      </c>
      <c r="L2131" s="825">
        <v>0.5</v>
      </c>
      <c r="M2131" s="824">
        <v>0</v>
      </c>
      <c r="N2131" s="824">
        <v>0</v>
      </c>
      <c r="O2131" s="838" t="e">
        <v>#DIV/0!</v>
      </c>
      <c r="P2131" s="820">
        <f>Tabla1[[#This Row],[Ejec Real Acumu]]-Tabla1[[#This Row],[Proyec Ejec Acumul]]</f>
        <v>0</v>
      </c>
      <c r="Q2131" s="820">
        <f>Tabla1[[#This Row],[Ejec Real Mes]]-Tabla1[[#This Row],[Program Entreg Mes]]</f>
        <v>0</v>
      </c>
    </row>
    <row r="2132" spans="1:17">
      <c r="A2132" s="824">
        <v>24</v>
      </c>
      <c r="B2132" s="824" t="s">
        <v>2461</v>
      </c>
      <c r="C2132" s="824" t="s">
        <v>2462</v>
      </c>
      <c r="D2132" s="824" t="s">
        <v>688</v>
      </c>
      <c r="E2132" s="824" t="s">
        <v>2560</v>
      </c>
      <c r="F2132" s="824">
        <v>7</v>
      </c>
      <c r="G2132" s="824" t="s">
        <v>2449</v>
      </c>
      <c r="H2132" s="824">
        <v>1</v>
      </c>
      <c r="I2132" s="824">
        <v>0</v>
      </c>
      <c r="J2132" s="824">
        <v>0</v>
      </c>
      <c r="K2132" s="825">
        <v>0</v>
      </c>
      <c r="L2132" s="825">
        <v>0</v>
      </c>
      <c r="M2132" s="824">
        <v>0</v>
      </c>
      <c r="N2132" s="824">
        <v>0</v>
      </c>
      <c r="O2132" s="838" t="e">
        <v>#DIV/0!</v>
      </c>
      <c r="P2132" s="820">
        <f>Tabla1[[#This Row],[Ejec Real Acumu]]-Tabla1[[#This Row],[Proyec Ejec Acumul]]</f>
        <v>0</v>
      </c>
      <c r="Q2132" s="820">
        <f>Tabla1[[#This Row],[Ejec Real Mes]]-Tabla1[[#This Row],[Program Entreg Mes]]</f>
        <v>0</v>
      </c>
    </row>
    <row r="2133" spans="1:17">
      <c r="A2133" s="824">
        <v>25</v>
      </c>
      <c r="B2133" s="824" t="s">
        <v>2461</v>
      </c>
      <c r="C2133" s="824" t="s">
        <v>2462</v>
      </c>
      <c r="D2133" s="824" t="s">
        <v>688</v>
      </c>
      <c r="E2133" s="824" t="s">
        <v>2561</v>
      </c>
      <c r="F2133" s="824">
        <v>7</v>
      </c>
      <c r="G2133" s="824" t="s">
        <v>2449</v>
      </c>
      <c r="H2133" s="824">
        <v>1</v>
      </c>
      <c r="I2133" s="824">
        <v>0</v>
      </c>
      <c r="J2133" s="824">
        <v>0</v>
      </c>
      <c r="K2133" s="825">
        <v>0</v>
      </c>
      <c r="L2133" s="825">
        <v>0</v>
      </c>
      <c r="M2133" s="824">
        <v>0</v>
      </c>
      <c r="N2133" s="824">
        <v>0</v>
      </c>
      <c r="O2133" s="838" t="e">
        <v>#DIV/0!</v>
      </c>
      <c r="P2133" s="820">
        <f>Tabla1[[#This Row],[Ejec Real Acumu]]-Tabla1[[#This Row],[Proyec Ejec Acumul]]</f>
        <v>0</v>
      </c>
      <c r="Q2133" s="820">
        <f>Tabla1[[#This Row],[Ejec Real Mes]]-Tabla1[[#This Row],[Program Entreg Mes]]</f>
        <v>0</v>
      </c>
    </row>
    <row r="2134" spans="1:17">
      <c r="A2134" s="824">
        <v>26</v>
      </c>
      <c r="B2134" s="824" t="s">
        <v>2461</v>
      </c>
      <c r="C2134" s="824" t="s">
        <v>2462</v>
      </c>
      <c r="D2134" s="824" t="s">
        <v>688</v>
      </c>
      <c r="E2134" s="824" t="s">
        <v>2562</v>
      </c>
      <c r="F2134" s="824">
        <v>7</v>
      </c>
      <c r="G2134" s="824" t="s">
        <v>2449</v>
      </c>
      <c r="H2134" s="824">
        <v>1</v>
      </c>
      <c r="I2134" s="824">
        <v>0</v>
      </c>
      <c r="J2134" s="824">
        <v>0</v>
      </c>
      <c r="K2134" s="825">
        <v>0</v>
      </c>
      <c r="L2134" s="825">
        <v>0</v>
      </c>
      <c r="M2134" s="824">
        <v>0</v>
      </c>
      <c r="N2134" s="824">
        <v>0</v>
      </c>
      <c r="O2134" s="838" t="e">
        <v>#DIV/0!</v>
      </c>
      <c r="P2134" s="820">
        <f>Tabla1[[#This Row],[Ejec Real Acumu]]-Tabla1[[#This Row],[Proyec Ejec Acumul]]</f>
        <v>0</v>
      </c>
      <c r="Q2134" s="820">
        <f>Tabla1[[#This Row],[Ejec Real Mes]]-Tabla1[[#This Row],[Program Entreg Mes]]</f>
        <v>0</v>
      </c>
    </row>
    <row r="2135" spans="1:17">
      <c r="A2135" s="824">
        <v>27</v>
      </c>
      <c r="B2135" s="824" t="s">
        <v>2461</v>
      </c>
      <c r="C2135" s="824" t="s">
        <v>2462</v>
      </c>
      <c r="D2135" s="824" t="s">
        <v>688</v>
      </c>
      <c r="E2135" s="824" t="s">
        <v>2563</v>
      </c>
      <c r="F2135" s="824">
        <v>7</v>
      </c>
      <c r="G2135" s="824" t="s">
        <v>2449</v>
      </c>
      <c r="H2135" s="824">
        <v>1</v>
      </c>
      <c r="I2135" s="824">
        <v>0</v>
      </c>
      <c r="J2135" s="824">
        <v>0</v>
      </c>
      <c r="K2135" s="825">
        <v>0</v>
      </c>
      <c r="L2135" s="825">
        <v>0</v>
      </c>
      <c r="M2135" s="824">
        <v>0</v>
      </c>
      <c r="N2135" s="824">
        <v>0</v>
      </c>
      <c r="O2135" s="838" t="e">
        <v>#DIV/0!</v>
      </c>
      <c r="P2135" s="820">
        <f>Tabla1[[#This Row],[Ejec Real Acumu]]-Tabla1[[#This Row],[Proyec Ejec Acumul]]</f>
        <v>0</v>
      </c>
      <c r="Q2135" s="820">
        <f>Tabla1[[#This Row],[Ejec Real Mes]]-Tabla1[[#This Row],[Program Entreg Mes]]</f>
        <v>0</v>
      </c>
    </row>
    <row r="2136" spans="1:17">
      <c r="A2136" s="824">
        <v>28</v>
      </c>
      <c r="B2136" s="824" t="s">
        <v>2461</v>
      </c>
      <c r="C2136" s="824" t="s">
        <v>2462</v>
      </c>
      <c r="D2136" s="824" t="s">
        <v>688</v>
      </c>
      <c r="E2136" s="824" t="s">
        <v>2564</v>
      </c>
      <c r="F2136" s="824">
        <v>7</v>
      </c>
      <c r="G2136" s="824" t="s">
        <v>2449</v>
      </c>
      <c r="H2136" s="824">
        <v>1</v>
      </c>
      <c r="I2136" s="824">
        <v>0</v>
      </c>
      <c r="J2136" s="824">
        <v>0</v>
      </c>
      <c r="K2136" s="825">
        <v>0</v>
      </c>
      <c r="L2136" s="825">
        <v>0</v>
      </c>
      <c r="M2136" s="824">
        <v>0</v>
      </c>
      <c r="N2136" s="824">
        <v>0</v>
      </c>
      <c r="O2136" s="838" t="e">
        <v>#DIV/0!</v>
      </c>
      <c r="P2136" s="820">
        <f>Tabla1[[#This Row],[Ejec Real Acumu]]-Tabla1[[#This Row],[Proyec Ejec Acumul]]</f>
        <v>0</v>
      </c>
      <c r="Q2136" s="820">
        <f>Tabla1[[#This Row],[Ejec Real Mes]]-Tabla1[[#This Row],[Program Entreg Mes]]</f>
        <v>0</v>
      </c>
    </row>
    <row r="2137" spans="1:17">
      <c r="A2137" s="824">
        <v>29</v>
      </c>
      <c r="B2137" s="824" t="s">
        <v>2461</v>
      </c>
      <c r="C2137" s="824" t="s">
        <v>2462</v>
      </c>
      <c r="D2137" s="824" t="s">
        <v>688</v>
      </c>
      <c r="E2137" s="824" t="s">
        <v>2565</v>
      </c>
      <c r="F2137" s="824">
        <v>7</v>
      </c>
      <c r="G2137" s="824" t="s">
        <v>2449</v>
      </c>
      <c r="H2137" s="824">
        <v>2</v>
      </c>
      <c r="I2137" s="824">
        <v>1</v>
      </c>
      <c r="J2137" s="824">
        <v>1</v>
      </c>
      <c r="K2137" s="825">
        <v>0.5</v>
      </c>
      <c r="L2137" s="825">
        <v>0.5</v>
      </c>
      <c r="M2137" s="824">
        <v>0</v>
      </c>
      <c r="N2137" s="824">
        <v>0</v>
      </c>
      <c r="O2137" s="838" t="e">
        <v>#DIV/0!</v>
      </c>
      <c r="P2137" s="820">
        <f>Tabla1[[#This Row],[Ejec Real Acumu]]-Tabla1[[#This Row],[Proyec Ejec Acumul]]</f>
        <v>0</v>
      </c>
      <c r="Q2137" s="820">
        <f>Tabla1[[#This Row],[Ejec Real Mes]]-Tabla1[[#This Row],[Program Entreg Mes]]</f>
        <v>0</v>
      </c>
    </row>
    <row r="2138" spans="1:17">
      <c r="A2138" s="824">
        <v>30</v>
      </c>
      <c r="B2138" s="824" t="s">
        <v>2461</v>
      </c>
      <c r="C2138" s="824" t="s">
        <v>2462</v>
      </c>
      <c r="D2138" s="824" t="s">
        <v>688</v>
      </c>
      <c r="E2138" s="824" t="s">
        <v>2566</v>
      </c>
      <c r="F2138" s="824">
        <v>7</v>
      </c>
      <c r="G2138" s="824" t="s">
        <v>2449</v>
      </c>
      <c r="H2138" s="824">
        <v>2</v>
      </c>
      <c r="I2138" s="824">
        <v>1</v>
      </c>
      <c r="J2138" s="824">
        <v>1</v>
      </c>
      <c r="K2138" s="825">
        <v>0.5</v>
      </c>
      <c r="L2138" s="825">
        <v>0.5</v>
      </c>
      <c r="M2138" s="824">
        <v>0</v>
      </c>
      <c r="N2138" s="824">
        <v>0</v>
      </c>
      <c r="O2138" s="838" t="e">
        <v>#DIV/0!</v>
      </c>
      <c r="P2138" s="820">
        <f>Tabla1[[#This Row],[Ejec Real Acumu]]-Tabla1[[#This Row],[Proyec Ejec Acumul]]</f>
        <v>0</v>
      </c>
      <c r="Q2138" s="820">
        <f>Tabla1[[#This Row],[Ejec Real Mes]]-Tabla1[[#This Row],[Program Entreg Mes]]</f>
        <v>0</v>
      </c>
    </row>
    <row r="2139" spans="1:17">
      <c r="A2139" s="824">
        <v>31</v>
      </c>
      <c r="B2139" s="824" t="s">
        <v>2461</v>
      </c>
      <c r="C2139" s="824" t="s">
        <v>2462</v>
      </c>
      <c r="D2139" s="824" t="s">
        <v>688</v>
      </c>
      <c r="E2139" s="824" t="s">
        <v>2567</v>
      </c>
      <c r="F2139" s="824">
        <v>7</v>
      </c>
      <c r="G2139" s="824" t="s">
        <v>2449</v>
      </c>
      <c r="H2139" s="824">
        <v>1</v>
      </c>
      <c r="I2139" s="824">
        <v>0</v>
      </c>
      <c r="J2139" s="824">
        <v>0</v>
      </c>
      <c r="K2139" s="825">
        <v>0</v>
      </c>
      <c r="L2139" s="825">
        <v>0</v>
      </c>
      <c r="M2139" s="824">
        <v>0</v>
      </c>
      <c r="N2139" s="824">
        <v>0</v>
      </c>
      <c r="O2139" s="838" t="e">
        <v>#DIV/0!</v>
      </c>
      <c r="P2139" s="820">
        <f>Tabla1[[#This Row],[Ejec Real Acumu]]-Tabla1[[#This Row],[Proyec Ejec Acumul]]</f>
        <v>0</v>
      </c>
      <c r="Q2139" s="820">
        <f>Tabla1[[#This Row],[Ejec Real Mes]]-Tabla1[[#This Row],[Program Entreg Mes]]</f>
        <v>0</v>
      </c>
    </row>
    <row r="2140" spans="1:17">
      <c r="A2140" s="824">
        <v>32</v>
      </c>
      <c r="B2140" s="824" t="s">
        <v>2461</v>
      </c>
      <c r="C2140" s="824" t="s">
        <v>2462</v>
      </c>
      <c r="D2140" s="824" t="s">
        <v>688</v>
      </c>
      <c r="E2140" s="824" t="s">
        <v>2568</v>
      </c>
      <c r="F2140" s="824">
        <v>7</v>
      </c>
      <c r="G2140" s="824" t="s">
        <v>2449</v>
      </c>
      <c r="H2140" s="824">
        <v>2</v>
      </c>
      <c r="I2140" s="824">
        <v>1</v>
      </c>
      <c r="J2140" s="824">
        <v>0</v>
      </c>
      <c r="K2140" s="825">
        <v>0.5</v>
      </c>
      <c r="L2140" s="825">
        <v>0</v>
      </c>
      <c r="M2140" s="824">
        <v>1</v>
      </c>
      <c r="N2140" s="824">
        <v>0</v>
      </c>
      <c r="O2140" s="838">
        <v>0</v>
      </c>
      <c r="P2140" s="820">
        <f>Tabla1[[#This Row],[Ejec Real Acumu]]-Tabla1[[#This Row],[Proyec Ejec Acumul]]</f>
        <v>-1</v>
      </c>
      <c r="Q2140" s="820">
        <f>Tabla1[[#This Row],[Ejec Real Mes]]-Tabla1[[#This Row],[Program Entreg Mes]]</f>
        <v>-1</v>
      </c>
    </row>
    <row r="2141" spans="1:17">
      <c r="A2141" s="824">
        <v>33</v>
      </c>
      <c r="B2141" s="824" t="s">
        <v>2461</v>
      </c>
      <c r="C2141" s="824" t="s">
        <v>2462</v>
      </c>
      <c r="D2141" s="824" t="s">
        <v>688</v>
      </c>
      <c r="E2141" s="824" t="s">
        <v>2569</v>
      </c>
      <c r="F2141" s="824">
        <v>7</v>
      </c>
      <c r="G2141" s="824" t="s">
        <v>2449</v>
      </c>
      <c r="H2141" s="824">
        <v>1</v>
      </c>
      <c r="I2141" s="824">
        <v>0</v>
      </c>
      <c r="J2141" s="824">
        <v>0</v>
      </c>
      <c r="K2141" s="825">
        <v>0</v>
      </c>
      <c r="L2141" s="825">
        <v>0</v>
      </c>
      <c r="M2141" s="824">
        <v>0</v>
      </c>
      <c r="N2141" s="824">
        <v>0</v>
      </c>
      <c r="O2141" s="838" t="e">
        <v>#DIV/0!</v>
      </c>
      <c r="P2141" s="820">
        <f>Tabla1[[#This Row],[Ejec Real Acumu]]-Tabla1[[#This Row],[Proyec Ejec Acumul]]</f>
        <v>0</v>
      </c>
      <c r="Q2141" s="820">
        <f>Tabla1[[#This Row],[Ejec Real Mes]]-Tabla1[[#This Row],[Program Entreg Mes]]</f>
        <v>0</v>
      </c>
    </row>
    <row r="2142" spans="1:17">
      <c r="A2142" s="824">
        <v>34</v>
      </c>
      <c r="B2142" s="824" t="s">
        <v>2461</v>
      </c>
      <c r="C2142" s="824" t="s">
        <v>2462</v>
      </c>
      <c r="D2142" s="824" t="s">
        <v>688</v>
      </c>
      <c r="E2142" s="824" t="s">
        <v>2570</v>
      </c>
      <c r="F2142" s="824">
        <v>7</v>
      </c>
      <c r="G2142" s="824" t="s">
        <v>2449</v>
      </c>
      <c r="H2142" s="824">
        <v>2</v>
      </c>
      <c r="I2142" s="824">
        <v>2</v>
      </c>
      <c r="J2142" s="824">
        <v>2</v>
      </c>
      <c r="K2142" s="825">
        <v>1</v>
      </c>
      <c r="L2142" s="825">
        <v>1</v>
      </c>
      <c r="M2142" s="824">
        <v>1</v>
      </c>
      <c r="N2142" s="824">
        <v>1</v>
      </c>
      <c r="O2142" s="838">
        <v>1</v>
      </c>
      <c r="P2142" s="820">
        <f>Tabla1[[#This Row],[Ejec Real Acumu]]-Tabla1[[#This Row],[Proyec Ejec Acumul]]</f>
        <v>0</v>
      </c>
      <c r="Q2142" s="820">
        <f>Tabla1[[#This Row],[Ejec Real Mes]]-Tabla1[[#This Row],[Program Entreg Mes]]</f>
        <v>0</v>
      </c>
    </row>
    <row r="2143" spans="1:17">
      <c r="A2143" s="824">
        <v>35</v>
      </c>
      <c r="B2143" s="824" t="s">
        <v>2461</v>
      </c>
      <c r="C2143" s="824" t="s">
        <v>2462</v>
      </c>
      <c r="D2143" s="824" t="s">
        <v>688</v>
      </c>
      <c r="E2143" s="824" t="s">
        <v>2571</v>
      </c>
      <c r="F2143" s="824">
        <v>7</v>
      </c>
      <c r="G2143" s="824" t="s">
        <v>2449</v>
      </c>
      <c r="H2143" s="824">
        <v>11</v>
      </c>
      <c r="I2143" s="824">
        <v>6</v>
      </c>
      <c r="J2143" s="824">
        <v>6</v>
      </c>
      <c r="K2143" s="825">
        <v>0.54545454545454541</v>
      </c>
      <c r="L2143" s="825">
        <v>0.54545454545454541</v>
      </c>
      <c r="M2143" s="824">
        <v>1</v>
      </c>
      <c r="N2143" s="824">
        <v>1</v>
      </c>
      <c r="O2143" s="838">
        <v>1</v>
      </c>
      <c r="P2143" s="820">
        <f>Tabla1[[#This Row],[Ejec Real Acumu]]-Tabla1[[#This Row],[Proyec Ejec Acumul]]</f>
        <v>0</v>
      </c>
      <c r="Q2143" s="820">
        <f>Tabla1[[#This Row],[Ejec Real Mes]]-Tabla1[[#This Row],[Program Entreg Mes]]</f>
        <v>0</v>
      </c>
    </row>
    <row r="2144" spans="1:17">
      <c r="A2144" s="824">
        <v>1</v>
      </c>
      <c r="B2144" s="824" t="s">
        <v>2461</v>
      </c>
      <c r="C2144" s="824" t="s">
        <v>2462</v>
      </c>
      <c r="D2144" s="824" t="s">
        <v>688</v>
      </c>
      <c r="E2144" s="824" t="s">
        <v>2537</v>
      </c>
      <c r="F2144" s="824">
        <v>8</v>
      </c>
      <c r="G2144" s="824" t="s">
        <v>2450</v>
      </c>
      <c r="H2144" s="824">
        <v>1</v>
      </c>
      <c r="I2144" s="824">
        <v>1</v>
      </c>
      <c r="J2144" s="824">
        <v>0</v>
      </c>
      <c r="K2144" s="825">
        <v>1</v>
      </c>
      <c r="L2144" s="825">
        <v>0</v>
      </c>
      <c r="M2144" s="824">
        <v>0</v>
      </c>
      <c r="N2144" s="824">
        <v>0</v>
      </c>
      <c r="O2144" s="838" t="e">
        <v>#DIV/0!</v>
      </c>
      <c r="P2144" s="820">
        <f>Tabla1[[#This Row],[Ejec Real Acumu]]-Tabla1[[#This Row],[Proyec Ejec Acumul]]</f>
        <v>-1</v>
      </c>
      <c r="Q2144" s="820">
        <f>Tabla1[[#This Row],[Ejec Real Mes]]-Tabla1[[#This Row],[Program Entreg Mes]]</f>
        <v>0</v>
      </c>
    </row>
    <row r="2145" spans="1:17">
      <c r="A2145" s="824">
        <v>2</v>
      </c>
      <c r="B2145" s="824" t="s">
        <v>2461</v>
      </c>
      <c r="C2145" s="824" t="s">
        <v>2462</v>
      </c>
      <c r="D2145" s="824" t="s">
        <v>688</v>
      </c>
      <c r="E2145" s="824" t="s">
        <v>2538</v>
      </c>
      <c r="F2145" s="824">
        <v>8</v>
      </c>
      <c r="G2145" s="824" t="s">
        <v>2450</v>
      </c>
      <c r="H2145" s="824">
        <v>1</v>
      </c>
      <c r="I2145" s="824">
        <v>0</v>
      </c>
      <c r="J2145" s="824">
        <v>0</v>
      </c>
      <c r="K2145" s="825">
        <v>0</v>
      </c>
      <c r="L2145" s="825">
        <v>0</v>
      </c>
      <c r="M2145" s="824">
        <v>0</v>
      </c>
      <c r="N2145" s="824">
        <v>0</v>
      </c>
      <c r="O2145" s="838" t="e">
        <v>#DIV/0!</v>
      </c>
      <c r="P2145" s="820">
        <f>Tabla1[[#This Row],[Ejec Real Acumu]]-Tabla1[[#This Row],[Proyec Ejec Acumul]]</f>
        <v>0</v>
      </c>
      <c r="Q2145" s="820">
        <f>Tabla1[[#This Row],[Ejec Real Mes]]-Tabla1[[#This Row],[Program Entreg Mes]]</f>
        <v>0</v>
      </c>
    </row>
    <row r="2146" spans="1:17">
      <c r="A2146" s="824">
        <v>3</v>
      </c>
      <c r="B2146" s="824" t="s">
        <v>2461</v>
      </c>
      <c r="C2146" s="824" t="s">
        <v>2462</v>
      </c>
      <c r="D2146" s="824" t="s">
        <v>688</v>
      </c>
      <c r="E2146" s="824" t="s">
        <v>2539</v>
      </c>
      <c r="F2146" s="824">
        <v>8</v>
      </c>
      <c r="G2146" s="824" t="s">
        <v>2450</v>
      </c>
      <c r="H2146" s="824">
        <v>1</v>
      </c>
      <c r="I2146" s="824">
        <v>1</v>
      </c>
      <c r="J2146" s="824">
        <v>0</v>
      </c>
      <c r="K2146" s="825">
        <v>1</v>
      </c>
      <c r="L2146" s="825">
        <v>0</v>
      </c>
      <c r="M2146" s="824">
        <v>0</v>
      </c>
      <c r="N2146" s="824">
        <v>0</v>
      </c>
      <c r="O2146" s="838" t="e">
        <v>#DIV/0!</v>
      </c>
      <c r="P2146" s="820">
        <f>Tabla1[[#This Row],[Ejec Real Acumu]]-Tabla1[[#This Row],[Proyec Ejec Acumul]]</f>
        <v>-1</v>
      </c>
      <c r="Q2146" s="820">
        <f>Tabla1[[#This Row],[Ejec Real Mes]]-Tabla1[[#This Row],[Program Entreg Mes]]</f>
        <v>0</v>
      </c>
    </row>
    <row r="2147" spans="1:17">
      <c r="A2147" s="824">
        <v>4</v>
      </c>
      <c r="B2147" s="824" t="s">
        <v>2461</v>
      </c>
      <c r="C2147" s="824" t="s">
        <v>2462</v>
      </c>
      <c r="D2147" s="824" t="s">
        <v>688</v>
      </c>
      <c r="E2147" s="824" t="s">
        <v>2540</v>
      </c>
      <c r="F2147" s="824">
        <v>8</v>
      </c>
      <c r="G2147" s="824" t="s">
        <v>2450</v>
      </c>
      <c r="H2147" s="824">
        <v>1</v>
      </c>
      <c r="I2147" s="824">
        <v>1</v>
      </c>
      <c r="J2147" s="824">
        <v>0</v>
      </c>
      <c r="K2147" s="825">
        <v>1</v>
      </c>
      <c r="L2147" s="825">
        <v>0</v>
      </c>
      <c r="M2147" s="824">
        <v>0</v>
      </c>
      <c r="N2147" s="824">
        <v>0</v>
      </c>
      <c r="O2147" s="838" t="e">
        <v>#DIV/0!</v>
      </c>
      <c r="P2147" s="820">
        <f>Tabla1[[#This Row],[Ejec Real Acumu]]-Tabla1[[#This Row],[Proyec Ejec Acumul]]</f>
        <v>-1</v>
      </c>
      <c r="Q2147" s="820">
        <f>Tabla1[[#This Row],[Ejec Real Mes]]-Tabla1[[#This Row],[Program Entreg Mes]]</f>
        <v>0</v>
      </c>
    </row>
    <row r="2148" spans="1:17">
      <c r="A2148" s="824">
        <v>5</v>
      </c>
      <c r="B2148" s="824" t="s">
        <v>2461</v>
      </c>
      <c r="C2148" s="824" t="s">
        <v>2462</v>
      </c>
      <c r="D2148" s="824" t="s">
        <v>688</v>
      </c>
      <c r="E2148" s="824" t="s">
        <v>2541</v>
      </c>
      <c r="F2148" s="824">
        <v>8</v>
      </c>
      <c r="G2148" s="824" t="s">
        <v>2450</v>
      </c>
      <c r="H2148" s="824">
        <v>1</v>
      </c>
      <c r="I2148" s="824">
        <v>1</v>
      </c>
      <c r="J2148" s="824">
        <v>1</v>
      </c>
      <c r="K2148" s="825">
        <v>1</v>
      </c>
      <c r="L2148" s="825">
        <v>1</v>
      </c>
      <c r="M2148" s="824">
        <v>1</v>
      </c>
      <c r="N2148" s="824">
        <v>1</v>
      </c>
      <c r="O2148" s="838">
        <v>1</v>
      </c>
      <c r="P2148" s="820">
        <f>Tabla1[[#This Row],[Ejec Real Acumu]]-Tabla1[[#This Row],[Proyec Ejec Acumul]]</f>
        <v>0</v>
      </c>
      <c r="Q2148" s="820">
        <f>Tabla1[[#This Row],[Ejec Real Mes]]-Tabla1[[#This Row],[Program Entreg Mes]]</f>
        <v>0</v>
      </c>
    </row>
    <row r="2149" spans="1:17">
      <c r="A2149" s="824">
        <v>6</v>
      </c>
      <c r="B2149" s="824" t="s">
        <v>2461</v>
      </c>
      <c r="C2149" s="824" t="s">
        <v>2462</v>
      </c>
      <c r="D2149" s="824" t="s">
        <v>688</v>
      </c>
      <c r="E2149" s="824" t="s">
        <v>2542</v>
      </c>
      <c r="F2149" s="824">
        <v>8</v>
      </c>
      <c r="G2149" s="824" t="s">
        <v>2450</v>
      </c>
      <c r="H2149" s="824">
        <v>1</v>
      </c>
      <c r="I2149" s="824">
        <v>1</v>
      </c>
      <c r="J2149" s="824">
        <v>1</v>
      </c>
      <c r="K2149" s="825">
        <v>1</v>
      </c>
      <c r="L2149" s="825">
        <v>1</v>
      </c>
      <c r="M2149" s="824">
        <v>0</v>
      </c>
      <c r="N2149" s="824">
        <v>0</v>
      </c>
      <c r="O2149" s="838" t="e">
        <v>#DIV/0!</v>
      </c>
      <c r="P2149" s="820">
        <f>Tabla1[[#This Row],[Ejec Real Acumu]]-Tabla1[[#This Row],[Proyec Ejec Acumul]]</f>
        <v>0</v>
      </c>
      <c r="Q2149" s="820">
        <f>Tabla1[[#This Row],[Ejec Real Mes]]-Tabla1[[#This Row],[Program Entreg Mes]]</f>
        <v>0</v>
      </c>
    </row>
    <row r="2150" spans="1:17">
      <c r="A2150" s="824">
        <v>7</v>
      </c>
      <c r="B2150" s="824" t="s">
        <v>2461</v>
      </c>
      <c r="C2150" s="824" t="s">
        <v>2462</v>
      </c>
      <c r="D2150" s="824" t="s">
        <v>688</v>
      </c>
      <c r="E2150" s="824" t="s">
        <v>2543</v>
      </c>
      <c r="F2150" s="824">
        <v>8</v>
      </c>
      <c r="G2150" s="824" t="s">
        <v>2450</v>
      </c>
      <c r="H2150" s="824">
        <v>1</v>
      </c>
      <c r="I2150" s="824">
        <v>1</v>
      </c>
      <c r="J2150" s="824">
        <v>1</v>
      </c>
      <c r="K2150" s="825">
        <v>1</v>
      </c>
      <c r="L2150" s="825">
        <v>1</v>
      </c>
      <c r="M2150" s="824">
        <v>0</v>
      </c>
      <c r="N2150" s="824">
        <v>0</v>
      </c>
      <c r="O2150" s="838" t="e">
        <v>#DIV/0!</v>
      </c>
      <c r="P2150" s="820">
        <f>Tabla1[[#This Row],[Ejec Real Acumu]]-Tabla1[[#This Row],[Proyec Ejec Acumul]]</f>
        <v>0</v>
      </c>
      <c r="Q2150" s="820">
        <f>Tabla1[[#This Row],[Ejec Real Mes]]-Tabla1[[#This Row],[Program Entreg Mes]]</f>
        <v>0</v>
      </c>
    </row>
    <row r="2151" spans="1:17">
      <c r="A2151" s="824">
        <v>8</v>
      </c>
      <c r="B2151" s="824" t="s">
        <v>2461</v>
      </c>
      <c r="C2151" s="824" t="s">
        <v>2462</v>
      </c>
      <c r="D2151" s="824" t="s">
        <v>688</v>
      </c>
      <c r="E2151" s="824" t="s">
        <v>2544</v>
      </c>
      <c r="F2151" s="824">
        <v>8</v>
      </c>
      <c r="G2151" s="824" t="s">
        <v>2450</v>
      </c>
      <c r="H2151" s="824">
        <v>4</v>
      </c>
      <c r="I2151" s="824">
        <v>2</v>
      </c>
      <c r="J2151" s="824">
        <v>2</v>
      </c>
      <c r="K2151" s="825">
        <v>0.5</v>
      </c>
      <c r="L2151" s="825">
        <v>0.5</v>
      </c>
      <c r="M2151" s="824">
        <v>0</v>
      </c>
      <c r="N2151" s="824">
        <v>0</v>
      </c>
      <c r="O2151" s="838" t="e">
        <v>#DIV/0!</v>
      </c>
      <c r="P2151" s="820">
        <f>Tabla1[[#This Row],[Ejec Real Acumu]]-Tabla1[[#This Row],[Proyec Ejec Acumul]]</f>
        <v>0</v>
      </c>
      <c r="Q2151" s="820">
        <f>Tabla1[[#This Row],[Ejec Real Mes]]-Tabla1[[#This Row],[Program Entreg Mes]]</f>
        <v>0</v>
      </c>
    </row>
    <row r="2152" spans="1:17">
      <c r="A2152" s="824">
        <v>9</v>
      </c>
      <c r="B2152" s="824" t="s">
        <v>2461</v>
      </c>
      <c r="C2152" s="824" t="s">
        <v>2462</v>
      </c>
      <c r="D2152" s="824" t="s">
        <v>688</v>
      </c>
      <c r="E2152" s="824" t="s">
        <v>2545</v>
      </c>
      <c r="F2152" s="824">
        <v>8</v>
      </c>
      <c r="G2152" s="824" t="s">
        <v>2450</v>
      </c>
      <c r="H2152" s="824">
        <v>3</v>
      </c>
      <c r="I2152" s="824">
        <v>2</v>
      </c>
      <c r="J2152" s="824">
        <v>2</v>
      </c>
      <c r="K2152" s="825">
        <v>0.66666666666666663</v>
      </c>
      <c r="L2152" s="825">
        <v>0.66666666666666663</v>
      </c>
      <c r="M2152" s="824">
        <v>0</v>
      </c>
      <c r="N2152" s="824">
        <v>0</v>
      </c>
      <c r="O2152" s="838" t="e">
        <v>#DIV/0!</v>
      </c>
      <c r="P2152" s="820">
        <f>Tabla1[[#This Row],[Ejec Real Acumu]]-Tabla1[[#This Row],[Proyec Ejec Acumul]]</f>
        <v>0</v>
      </c>
      <c r="Q2152" s="820">
        <f>Tabla1[[#This Row],[Ejec Real Mes]]-Tabla1[[#This Row],[Program Entreg Mes]]</f>
        <v>0</v>
      </c>
    </row>
    <row r="2153" spans="1:17">
      <c r="A2153" s="824">
        <v>10</v>
      </c>
      <c r="B2153" s="824" t="s">
        <v>2461</v>
      </c>
      <c r="C2153" s="824" t="s">
        <v>2462</v>
      </c>
      <c r="D2153" s="824" t="s">
        <v>688</v>
      </c>
      <c r="E2153" s="824" t="s">
        <v>2546</v>
      </c>
      <c r="F2153" s="824">
        <v>8</v>
      </c>
      <c r="G2153" s="824" t="s">
        <v>2450</v>
      </c>
      <c r="H2153" s="824">
        <v>4</v>
      </c>
      <c r="I2153" s="824">
        <v>2</v>
      </c>
      <c r="J2153" s="824">
        <v>2</v>
      </c>
      <c r="K2153" s="825">
        <v>0.5</v>
      </c>
      <c r="L2153" s="825">
        <v>0.5</v>
      </c>
      <c r="M2153" s="824">
        <v>0</v>
      </c>
      <c r="N2153" s="824">
        <v>0</v>
      </c>
      <c r="O2153" s="838" t="e">
        <v>#DIV/0!</v>
      </c>
      <c r="P2153" s="820">
        <f>Tabla1[[#This Row],[Ejec Real Acumu]]-Tabla1[[#This Row],[Proyec Ejec Acumul]]</f>
        <v>0</v>
      </c>
      <c r="Q2153" s="820">
        <f>Tabla1[[#This Row],[Ejec Real Mes]]-Tabla1[[#This Row],[Program Entreg Mes]]</f>
        <v>0</v>
      </c>
    </row>
    <row r="2154" spans="1:17">
      <c r="A2154" s="824">
        <v>11</v>
      </c>
      <c r="B2154" s="824" t="s">
        <v>2461</v>
      </c>
      <c r="C2154" s="824" t="s">
        <v>2462</v>
      </c>
      <c r="D2154" s="824" t="s">
        <v>688</v>
      </c>
      <c r="E2154" s="824" t="s">
        <v>2547</v>
      </c>
      <c r="F2154" s="824">
        <v>8</v>
      </c>
      <c r="G2154" s="824" t="s">
        <v>2450</v>
      </c>
      <c r="H2154" s="824">
        <v>1</v>
      </c>
      <c r="I2154" s="824">
        <v>1</v>
      </c>
      <c r="J2154" s="824">
        <v>0</v>
      </c>
      <c r="K2154" s="825">
        <v>1</v>
      </c>
      <c r="L2154" s="825">
        <v>0</v>
      </c>
      <c r="M2154" s="824">
        <v>0</v>
      </c>
      <c r="N2154" s="824">
        <v>0</v>
      </c>
      <c r="O2154" s="838" t="e">
        <v>#DIV/0!</v>
      </c>
      <c r="P2154" s="820">
        <f>Tabla1[[#This Row],[Ejec Real Acumu]]-Tabla1[[#This Row],[Proyec Ejec Acumul]]</f>
        <v>-1</v>
      </c>
      <c r="Q2154" s="820">
        <f>Tabla1[[#This Row],[Ejec Real Mes]]-Tabla1[[#This Row],[Program Entreg Mes]]</f>
        <v>0</v>
      </c>
    </row>
    <row r="2155" spans="1:17">
      <c r="A2155" s="824">
        <v>12</v>
      </c>
      <c r="B2155" s="824" t="s">
        <v>2461</v>
      </c>
      <c r="C2155" s="824" t="s">
        <v>2462</v>
      </c>
      <c r="D2155" s="824" t="s">
        <v>688</v>
      </c>
      <c r="E2155" s="824" t="s">
        <v>2548</v>
      </c>
      <c r="F2155" s="824">
        <v>8</v>
      </c>
      <c r="G2155" s="824" t="s">
        <v>2450</v>
      </c>
      <c r="H2155" s="824">
        <v>1</v>
      </c>
      <c r="I2155" s="824">
        <v>1</v>
      </c>
      <c r="J2155" s="824">
        <v>1</v>
      </c>
      <c r="K2155" s="825">
        <v>1</v>
      </c>
      <c r="L2155" s="825">
        <v>1</v>
      </c>
      <c r="M2155" s="824">
        <v>0</v>
      </c>
      <c r="N2155" s="824">
        <v>0</v>
      </c>
      <c r="O2155" s="838" t="e">
        <v>#DIV/0!</v>
      </c>
      <c r="P2155" s="820">
        <f>Tabla1[[#This Row],[Ejec Real Acumu]]-Tabla1[[#This Row],[Proyec Ejec Acumul]]</f>
        <v>0</v>
      </c>
      <c r="Q2155" s="820">
        <f>Tabla1[[#This Row],[Ejec Real Mes]]-Tabla1[[#This Row],[Program Entreg Mes]]</f>
        <v>0</v>
      </c>
    </row>
    <row r="2156" spans="1:17">
      <c r="A2156" s="824">
        <v>13</v>
      </c>
      <c r="B2156" s="824" t="s">
        <v>2461</v>
      </c>
      <c r="C2156" s="824" t="s">
        <v>2462</v>
      </c>
      <c r="D2156" s="824" t="s">
        <v>688</v>
      </c>
      <c r="E2156" s="824" t="s">
        <v>2549</v>
      </c>
      <c r="F2156" s="824">
        <v>8</v>
      </c>
      <c r="G2156" s="824" t="s">
        <v>2450</v>
      </c>
      <c r="H2156" s="824">
        <v>1</v>
      </c>
      <c r="I2156" s="824">
        <v>1</v>
      </c>
      <c r="J2156" s="824">
        <v>1</v>
      </c>
      <c r="K2156" s="825">
        <v>1</v>
      </c>
      <c r="L2156" s="825">
        <v>1</v>
      </c>
      <c r="M2156" s="824">
        <v>0</v>
      </c>
      <c r="N2156" s="824">
        <v>0</v>
      </c>
      <c r="O2156" s="838" t="e">
        <v>#DIV/0!</v>
      </c>
      <c r="P2156" s="820">
        <f>Tabla1[[#This Row],[Ejec Real Acumu]]-Tabla1[[#This Row],[Proyec Ejec Acumul]]</f>
        <v>0</v>
      </c>
      <c r="Q2156" s="820">
        <f>Tabla1[[#This Row],[Ejec Real Mes]]-Tabla1[[#This Row],[Program Entreg Mes]]</f>
        <v>0</v>
      </c>
    </row>
    <row r="2157" spans="1:17">
      <c r="A2157" s="824">
        <v>14</v>
      </c>
      <c r="B2157" s="824" t="s">
        <v>2461</v>
      </c>
      <c r="C2157" s="824" t="s">
        <v>2462</v>
      </c>
      <c r="D2157" s="824" t="s">
        <v>688</v>
      </c>
      <c r="E2157" s="824" t="s">
        <v>2550</v>
      </c>
      <c r="F2157" s="824">
        <v>8</v>
      </c>
      <c r="G2157" s="824" t="s">
        <v>2450</v>
      </c>
      <c r="H2157" s="824">
        <v>1</v>
      </c>
      <c r="I2157" s="824">
        <v>0</v>
      </c>
      <c r="J2157" s="824">
        <v>0</v>
      </c>
      <c r="K2157" s="825">
        <v>0</v>
      </c>
      <c r="L2157" s="825">
        <v>0</v>
      </c>
      <c r="M2157" s="824">
        <v>0</v>
      </c>
      <c r="N2157" s="824">
        <v>0</v>
      </c>
      <c r="O2157" s="838" t="e">
        <v>#DIV/0!</v>
      </c>
      <c r="P2157" s="820">
        <f>Tabla1[[#This Row],[Ejec Real Acumu]]-Tabla1[[#This Row],[Proyec Ejec Acumul]]</f>
        <v>0</v>
      </c>
      <c r="Q2157" s="820">
        <f>Tabla1[[#This Row],[Ejec Real Mes]]-Tabla1[[#This Row],[Program Entreg Mes]]</f>
        <v>0</v>
      </c>
    </row>
    <row r="2158" spans="1:17">
      <c r="A2158" s="824">
        <v>15</v>
      </c>
      <c r="B2158" s="824" t="s">
        <v>2461</v>
      </c>
      <c r="C2158" s="824" t="s">
        <v>2462</v>
      </c>
      <c r="D2158" s="824" t="s">
        <v>688</v>
      </c>
      <c r="E2158" s="824" t="s">
        <v>2551</v>
      </c>
      <c r="F2158" s="824">
        <v>8</v>
      </c>
      <c r="G2158" s="824" t="s">
        <v>2450</v>
      </c>
      <c r="H2158" s="824">
        <v>12</v>
      </c>
      <c r="I2158" s="824">
        <v>8</v>
      </c>
      <c r="J2158" s="824">
        <v>8</v>
      </c>
      <c r="K2158" s="825">
        <v>0.66666666666666663</v>
      </c>
      <c r="L2158" s="825">
        <v>0.66666666666666663</v>
      </c>
      <c r="M2158" s="824">
        <v>1</v>
      </c>
      <c r="N2158" s="824">
        <v>1</v>
      </c>
      <c r="O2158" s="838">
        <v>1</v>
      </c>
      <c r="P2158" s="820">
        <f>Tabla1[[#This Row],[Ejec Real Acumu]]-Tabla1[[#This Row],[Proyec Ejec Acumul]]</f>
        <v>0</v>
      </c>
      <c r="Q2158" s="820">
        <f>Tabla1[[#This Row],[Ejec Real Mes]]-Tabla1[[#This Row],[Program Entreg Mes]]</f>
        <v>0</v>
      </c>
    </row>
    <row r="2159" spans="1:17">
      <c r="A2159" s="824">
        <v>16</v>
      </c>
      <c r="B2159" s="824" t="s">
        <v>2461</v>
      </c>
      <c r="C2159" s="824" t="s">
        <v>2462</v>
      </c>
      <c r="D2159" s="824" t="s">
        <v>688</v>
      </c>
      <c r="E2159" s="824" t="s">
        <v>2552</v>
      </c>
      <c r="F2159" s="824">
        <v>8</v>
      </c>
      <c r="G2159" s="824" t="s">
        <v>2450</v>
      </c>
      <c r="H2159" s="824">
        <v>4</v>
      </c>
      <c r="I2159" s="824">
        <v>2</v>
      </c>
      <c r="J2159" s="824">
        <v>2</v>
      </c>
      <c r="K2159" s="825">
        <v>0.5</v>
      </c>
      <c r="L2159" s="825">
        <v>0.5</v>
      </c>
      <c r="M2159" s="824">
        <v>0</v>
      </c>
      <c r="N2159" s="824">
        <v>0</v>
      </c>
      <c r="O2159" s="838" t="e">
        <v>#DIV/0!</v>
      </c>
      <c r="P2159" s="820">
        <f>Tabla1[[#This Row],[Ejec Real Acumu]]-Tabla1[[#This Row],[Proyec Ejec Acumul]]</f>
        <v>0</v>
      </c>
      <c r="Q2159" s="820">
        <f>Tabla1[[#This Row],[Ejec Real Mes]]-Tabla1[[#This Row],[Program Entreg Mes]]</f>
        <v>0</v>
      </c>
    </row>
    <row r="2160" spans="1:17">
      <c r="A2160" s="824">
        <v>17</v>
      </c>
      <c r="B2160" s="824" t="s">
        <v>2461</v>
      </c>
      <c r="C2160" s="824" t="s">
        <v>2462</v>
      </c>
      <c r="D2160" s="824" t="s">
        <v>688</v>
      </c>
      <c r="E2160" s="824" t="s">
        <v>2553</v>
      </c>
      <c r="F2160" s="824">
        <v>8</v>
      </c>
      <c r="G2160" s="824" t="s">
        <v>2450</v>
      </c>
      <c r="H2160" s="824">
        <v>3</v>
      </c>
      <c r="I2160" s="824">
        <v>2</v>
      </c>
      <c r="J2160" s="824">
        <v>3</v>
      </c>
      <c r="K2160" s="825">
        <v>0.66666666666666663</v>
      </c>
      <c r="L2160" s="825">
        <v>1</v>
      </c>
      <c r="M2160" s="824">
        <v>0</v>
      </c>
      <c r="N2160" s="824">
        <v>0</v>
      </c>
      <c r="O2160" s="838" t="e">
        <v>#DIV/0!</v>
      </c>
      <c r="P2160" s="820">
        <f>Tabla1[[#This Row],[Ejec Real Acumu]]-Tabla1[[#This Row],[Proyec Ejec Acumul]]</f>
        <v>1</v>
      </c>
      <c r="Q2160" s="820">
        <f>Tabla1[[#This Row],[Ejec Real Mes]]-Tabla1[[#This Row],[Program Entreg Mes]]</f>
        <v>0</v>
      </c>
    </row>
    <row r="2161" spans="1:17">
      <c r="A2161" s="824">
        <v>18</v>
      </c>
      <c r="B2161" s="824" t="s">
        <v>2461</v>
      </c>
      <c r="C2161" s="824" t="s">
        <v>2462</v>
      </c>
      <c r="D2161" s="824" t="s">
        <v>688</v>
      </c>
      <c r="E2161" s="824" t="s">
        <v>2554</v>
      </c>
      <c r="F2161" s="824">
        <v>8</v>
      </c>
      <c r="G2161" s="824" t="s">
        <v>2450</v>
      </c>
      <c r="H2161" s="824">
        <v>12</v>
      </c>
      <c r="I2161" s="824">
        <v>8</v>
      </c>
      <c r="J2161" s="824">
        <v>8</v>
      </c>
      <c r="K2161" s="825">
        <v>0.66666666666666663</v>
      </c>
      <c r="L2161" s="825">
        <v>0.66666666666666663</v>
      </c>
      <c r="M2161" s="824">
        <v>1</v>
      </c>
      <c r="N2161" s="824">
        <v>1</v>
      </c>
      <c r="O2161" s="838">
        <v>1</v>
      </c>
      <c r="P2161" s="820">
        <f>Tabla1[[#This Row],[Ejec Real Acumu]]-Tabla1[[#This Row],[Proyec Ejec Acumul]]</f>
        <v>0</v>
      </c>
      <c r="Q2161" s="820">
        <f>Tabla1[[#This Row],[Ejec Real Mes]]-Tabla1[[#This Row],[Program Entreg Mes]]</f>
        <v>0</v>
      </c>
    </row>
    <row r="2162" spans="1:17">
      <c r="A2162" s="824">
        <v>19</v>
      </c>
      <c r="B2162" s="824" t="s">
        <v>2461</v>
      </c>
      <c r="C2162" s="824" t="s">
        <v>2462</v>
      </c>
      <c r="D2162" s="824" t="s">
        <v>688</v>
      </c>
      <c r="E2162" s="824" t="s">
        <v>2555</v>
      </c>
      <c r="F2162" s="824">
        <v>8</v>
      </c>
      <c r="G2162" s="824" t="s">
        <v>2450</v>
      </c>
      <c r="H2162" s="824">
        <v>1</v>
      </c>
      <c r="I2162" s="824">
        <v>0</v>
      </c>
      <c r="J2162" s="824">
        <v>0</v>
      </c>
      <c r="K2162" s="825">
        <v>0</v>
      </c>
      <c r="L2162" s="825">
        <v>0</v>
      </c>
      <c r="M2162" s="824">
        <v>0</v>
      </c>
      <c r="N2162" s="824">
        <v>0</v>
      </c>
      <c r="O2162" s="838" t="e">
        <v>#DIV/0!</v>
      </c>
      <c r="P2162" s="820">
        <f>Tabla1[[#This Row],[Ejec Real Acumu]]-Tabla1[[#This Row],[Proyec Ejec Acumul]]</f>
        <v>0</v>
      </c>
      <c r="Q2162" s="820">
        <f>Tabla1[[#This Row],[Ejec Real Mes]]-Tabla1[[#This Row],[Program Entreg Mes]]</f>
        <v>0</v>
      </c>
    </row>
    <row r="2163" spans="1:17">
      <c r="A2163" s="824">
        <v>20</v>
      </c>
      <c r="B2163" s="824" t="s">
        <v>2461</v>
      </c>
      <c r="C2163" s="824" t="s">
        <v>2462</v>
      </c>
      <c r="D2163" s="824" t="s">
        <v>688</v>
      </c>
      <c r="E2163" s="824" t="s">
        <v>2556</v>
      </c>
      <c r="F2163" s="824">
        <v>8</v>
      </c>
      <c r="G2163" s="824" t="s">
        <v>2450</v>
      </c>
      <c r="H2163" s="824">
        <v>3</v>
      </c>
      <c r="I2163" s="824">
        <v>2</v>
      </c>
      <c r="J2163" s="824">
        <v>2</v>
      </c>
      <c r="K2163" s="825">
        <v>0.66666666666666663</v>
      </c>
      <c r="L2163" s="825">
        <v>0.66666666666666663</v>
      </c>
      <c r="M2163" s="824">
        <v>0</v>
      </c>
      <c r="N2163" s="824">
        <v>0</v>
      </c>
      <c r="O2163" s="838" t="e">
        <v>#DIV/0!</v>
      </c>
      <c r="P2163" s="820">
        <f>Tabla1[[#This Row],[Ejec Real Acumu]]-Tabla1[[#This Row],[Proyec Ejec Acumul]]</f>
        <v>0</v>
      </c>
      <c r="Q2163" s="820">
        <f>Tabla1[[#This Row],[Ejec Real Mes]]-Tabla1[[#This Row],[Program Entreg Mes]]</f>
        <v>0</v>
      </c>
    </row>
    <row r="2164" spans="1:17">
      <c r="A2164" s="824">
        <v>21</v>
      </c>
      <c r="B2164" s="824" t="s">
        <v>2461</v>
      </c>
      <c r="C2164" s="824" t="s">
        <v>2462</v>
      </c>
      <c r="D2164" s="824" t="s">
        <v>688</v>
      </c>
      <c r="E2164" s="824" t="s">
        <v>2557</v>
      </c>
      <c r="F2164" s="824">
        <v>8</v>
      </c>
      <c r="G2164" s="824" t="s">
        <v>2450</v>
      </c>
      <c r="H2164" s="824">
        <v>1</v>
      </c>
      <c r="I2164" s="824">
        <v>0</v>
      </c>
      <c r="J2164" s="824">
        <v>0</v>
      </c>
      <c r="K2164" s="825">
        <v>0</v>
      </c>
      <c r="L2164" s="825">
        <v>0</v>
      </c>
      <c r="M2164" s="824">
        <v>0</v>
      </c>
      <c r="N2164" s="824">
        <v>0</v>
      </c>
      <c r="O2164" s="838" t="e">
        <v>#DIV/0!</v>
      </c>
      <c r="P2164" s="820">
        <f>Tabla1[[#This Row],[Ejec Real Acumu]]-Tabla1[[#This Row],[Proyec Ejec Acumul]]</f>
        <v>0</v>
      </c>
      <c r="Q2164" s="820">
        <f>Tabla1[[#This Row],[Ejec Real Mes]]-Tabla1[[#This Row],[Program Entreg Mes]]</f>
        <v>0</v>
      </c>
    </row>
    <row r="2165" spans="1:17">
      <c r="A2165" s="824">
        <v>22</v>
      </c>
      <c r="B2165" s="824" t="s">
        <v>2461</v>
      </c>
      <c r="C2165" s="824" t="s">
        <v>2462</v>
      </c>
      <c r="D2165" s="824" t="s">
        <v>688</v>
      </c>
      <c r="E2165" s="824" t="s">
        <v>2558</v>
      </c>
      <c r="F2165" s="824">
        <v>8</v>
      </c>
      <c r="G2165" s="824" t="s">
        <v>2450</v>
      </c>
      <c r="H2165" s="824">
        <v>1</v>
      </c>
      <c r="I2165" s="824">
        <v>1</v>
      </c>
      <c r="J2165" s="824">
        <v>1</v>
      </c>
      <c r="K2165" s="825">
        <v>1</v>
      </c>
      <c r="L2165" s="825">
        <v>1</v>
      </c>
      <c r="M2165" s="824">
        <v>0</v>
      </c>
      <c r="N2165" s="824">
        <v>0</v>
      </c>
      <c r="O2165" s="838" t="e">
        <v>#DIV/0!</v>
      </c>
      <c r="P2165" s="820">
        <f>Tabla1[[#This Row],[Ejec Real Acumu]]-Tabla1[[#This Row],[Proyec Ejec Acumul]]</f>
        <v>0</v>
      </c>
      <c r="Q2165" s="820">
        <f>Tabla1[[#This Row],[Ejec Real Mes]]-Tabla1[[#This Row],[Program Entreg Mes]]</f>
        <v>0</v>
      </c>
    </row>
    <row r="2166" spans="1:17">
      <c r="A2166" s="824">
        <v>23</v>
      </c>
      <c r="B2166" s="824" t="s">
        <v>2461</v>
      </c>
      <c r="C2166" s="824" t="s">
        <v>2462</v>
      </c>
      <c r="D2166" s="824" t="s">
        <v>688</v>
      </c>
      <c r="E2166" s="824" t="s">
        <v>2559</v>
      </c>
      <c r="F2166" s="824">
        <v>8</v>
      </c>
      <c r="G2166" s="824" t="s">
        <v>2450</v>
      </c>
      <c r="H2166" s="824">
        <v>4</v>
      </c>
      <c r="I2166" s="824">
        <v>2</v>
      </c>
      <c r="J2166" s="824">
        <v>2</v>
      </c>
      <c r="K2166" s="825">
        <v>0.5</v>
      </c>
      <c r="L2166" s="825">
        <v>0.5</v>
      </c>
      <c r="M2166" s="824">
        <v>0</v>
      </c>
      <c r="N2166" s="824">
        <v>0</v>
      </c>
      <c r="O2166" s="838" t="e">
        <v>#DIV/0!</v>
      </c>
      <c r="P2166" s="820">
        <f>Tabla1[[#This Row],[Ejec Real Acumu]]-Tabla1[[#This Row],[Proyec Ejec Acumul]]</f>
        <v>0</v>
      </c>
      <c r="Q2166" s="820">
        <f>Tabla1[[#This Row],[Ejec Real Mes]]-Tabla1[[#This Row],[Program Entreg Mes]]</f>
        <v>0</v>
      </c>
    </row>
    <row r="2167" spans="1:17">
      <c r="A2167" s="824">
        <v>24</v>
      </c>
      <c r="B2167" s="824" t="s">
        <v>2461</v>
      </c>
      <c r="C2167" s="824" t="s">
        <v>2462</v>
      </c>
      <c r="D2167" s="824" t="s">
        <v>688</v>
      </c>
      <c r="E2167" s="824" t="s">
        <v>2560</v>
      </c>
      <c r="F2167" s="824">
        <v>8</v>
      </c>
      <c r="G2167" s="824" t="s">
        <v>2450</v>
      </c>
      <c r="H2167" s="824">
        <v>1</v>
      </c>
      <c r="I2167" s="824">
        <v>1</v>
      </c>
      <c r="J2167" s="824">
        <v>1</v>
      </c>
      <c r="K2167" s="825">
        <v>1</v>
      </c>
      <c r="L2167" s="825">
        <v>1</v>
      </c>
      <c r="M2167" s="824">
        <v>1</v>
      </c>
      <c r="N2167" s="824">
        <v>1</v>
      </c>
      <c r="O2167" s="838">
        <v>1</v>
      </c>
      <c r="P2167" s="820">
        <f>Tabla1[[#This Row],[Ejec Real Acumu]]-Tabla1[[#This Row],[Proyec Ejec Acumul]]</f>
        <v>0</v>
      </c>
      <c r="Q2167" s="820">
        <f>Tabla1[[#This Row],[Ejec Real Mes]]-Tabla1[[#This Row],[Program Entreg Mes]]</f>
        <v>0</v>
      </c>
    </row>
    <row r="2168" spans="1:17">
      <c r="A2168" s="824">
        <v>25</v>
      </c>
      <c r="B2168" s="824" t="s">
        <v>2461</v>
      </c>
      <c r="C2168" s="824" t="s">
        <v>2462</v>
      </c>
      <c r="D2168" s="824" t="s">
        <v>688</v>
      </c>
      <c r="E2168" s="824" t="s">
        <v>2561</v>
      </c>
      <c r="F2168" s="824">
        <v>8</v>
      </c>
      <c r="G2168" s="824" t="s">
        <v>2450</v>
      </c>
      <c r="H2168" s="824">
        <v>1</v>
      </c>
      <c r="I2168" s="824">
        <v>1</v>
      </c>
      <c r="J2168" s="824">
        <v>1</v>
      </c>
      <c r="K2168" s="825">
        <v>1</v>
      </c>
      <c r="L2168" s="825">
        <v>1</v>
      </c>
      <c r="M2168" s="824">
        <v>1</v>
      </c>
      <c r="N2168" s="824">
        <v>1</v>
      </c>
      <c r="O2168" s="838">
        <v>1</v>
      </c>
      <c r="P2168" s="820">
        <f>Tabla1[[#This Row],[Ejec Real Acumu]]-Tabla1[[#This Row],[Proyec Ejec Acumul]]</f>
        <v>0</v>
      </c>
      <c r="Q2168" s="820">
        <f>Tabla1[[#This Row],[Ejec Real Mes]]-Tabla1[[#This Row],[Program Entreg Mes]]</f>
        <v>0</v>
      </c>
    </row>
    <row r="2169" spans="1:17">
      <c r="A2169" s="824">
        <v>26</v>
      </c>
      <c r="B2169" s="824" t="s">
        <v>2461</v>
      </c>
      <c r="C2169" s="824" t="s">
        <v>2462</v>
      </c>
      <c r="D2169" s="824" t="s">
        <v>688</v>
      </c>
      <c r="E2169" s="824" t="s">
        <v>2562</v>
      </c>
      <c r="F2169" s="824">
        <v>8</v>
      </c>
      <c r="G2169" s="824" t="s">
        <v>2450</v>
      </c>
      <c r="H2169" s="824">
        <v>1</v>
      </c>
      <c r="I2169" s="824">
        <v>0</v>
      </c>
      <c r="J2169" s="824">
        <v>0</v>
      </c>
      <c r="K2169" s="825">
        <v>0</v>
      </c>
      <c r="L2169" s="825">
        <v>0</v>
      </c>
      <c r="M2169" s="824">
        <v>0</v>
      </c>
      <c r="N2169" s="824">
        <v>0</v>
      </c>
      <c r="O2169" s="838" t="e">
        <v>#DIV/0!</v>
      </c>
      <c r="P2169" s="820">
        <f>Tabla1[[#This Row],[Ejec Real Acumu]]-Tabla1[[#This Row],[Proyec Ejec Acumul]]</f>
        <v>0</v>
      </c>
      <c r="Q2169" s="820">
        <f>Tabla1[[#This Row],[Ejec Real Mes]]-Tabla1[[#This Row],[Program Entreg Mes]]</f>
        <v>0</v>
      </c>
    </row>
    <row r="2170" spans="1:17">
      <c r="A2170" s="824">
        <v>27</v>
      </c>
      <c r="B2170" s="824" t="s">
        <v>2461</v>
      </c>
      <c r="C2170" s="824" t="s">
        <v>2462</v>
      </c>
      <c r="D2170" s="824" t="s">
        <v>688</v>
      </c>
      <c r="E2170" s="824" t="s">
        <v>2563</v>
      </c>
      <c r="F2170" s="824">
        <v>8</v>
      </c>
      <c r="G2170" s="824" t="s">
        <v>2450</v>
      </c>
      <c r="H2170" s="824">
        <v>1</v>
      </c>
      <c r="I2170" s="824">
        <v>0</v>
      </c>
      <c r="J2170" s="824">
        <v>0</v>
      </c>
      <c r="K2170" s="825">
        <v>0</v>
      </c>
      <c r="L2170" s="825">
        <v>0</v>
      </c>
      <c r="M2170" s="824">
        <v>0</v>
      </c>
      <c r="N2170" s="824">
        <v>0</v>
      </c>
      <c r="O2170" s="838" t="e">
        <v>#DIV/0!</v>
      </c>
      <c r="P2170" s="820">
        <f>Tabla1[[#This Row],[Ejec Real Acumu]]-Tabla1[[#This Row],[Proyec Ejec Acumul]]</f>
        <v>0</v>
      </c>
      <c r="Q2170" s="820">
        <f>Tabla1[[#This Row],[Ejec Real Mes]]-Tabla1[[#This Row],[Program Entreg Mes]]</f>
        <v>0</v>
      </c>
    </row>
    <row r="2171" spans="1:17">
      <c r="A2171" s="824">
        <v>28</v>
      </c>
      <c r="B2171" s="824" t="s">
        <v>2461</v>
      </c>
      <c r="C2171" s="824" t="s">
        <v>2462</v>
      </c>
      <c r="D2171" s="824" t="s">
        <v>688</v>
      </c>
      <c r="E2171" s="824" t="s">
        <v>2564</v>
      </c>
      <c r="F2171" s="824">
        <v>8</v>
      </c>
      <c r="G2171" s="824" t="s">
        <v>2450</v>
      </c>
      <c r="H2171" s="824">
        <v>1</v>
      </c>
      <c r="I2171" s="824">
        <v>0</v>
      </c>
      <c r="J2171" s="824">
        <v>0</v>
      </c>
      <c r="K2171" s="825">
        <v>0</v>
      </c>
      <c r="L2171" s="825">
        <v>0</v>
      </c>
      <c r="M2171" s="824">
        <v>0</v>
      </c>
      <c r="N2171" s="824">
        <v>0</v>
      </c>
      <c r="O2171" s="838" t="e">
        <v>#DIV/0!</v>
      </c>
      <c r="P2171" s="820">
        <f>Tabla1[[#This Row],[Ejec Real Acumu]]-Tabla1[[#This Row],[Proyec Ejec Acumul]]</f>
        <v>0</v>
      </c>
      <c r="Q2171" s="820">
        <f>Tabla1[[#This Row],[Ejec Real Mes]]-Tabla1[[#This Row],[Program Entreg Mes]]</f>
        <v>0</v>
      </c>
    </row>
    <row r="2172" spans="1:17">
      <c r="A2172" s="824">
        <v>29</v>
      </c>
      <c r="B2172" s="824" t="s">
        <v>2461</v>
      </c>
      <c r="C2172" s="824" t="s">
        <v>2462</v>
      </c>
      <c r="D2172" s="824" t="s">
        <v>688</v>
      </c>
      <c r="E2172" s="824" t="s">
        <v>2565</v>
      </c>
      <c r="F2172" s="824">
        <v>8</v>
      </c>
      <c r="G2172" s="824" t="s">
        <v>2450</v>
      </c>
      <c r="H2172" s="824">
        <v>2</v>
      </c>
      <c r="I2172" s="824">
        <v>1</v>
      </c>
      <c r="J2172" s="824">
        <v>1</v>
      </c>
      <c r="K2172" s="825">
        <v>0.5</v>
      </c>
      <c r="L2172" s="825">
        <v>0.5</v>
      </c>
      <c r="M2172" s="824">
        <v>0</v>
      </c>
      <c r="N2172" s="824">
        <v>0</v>
      </c>
      <c r="O2172" s="838" t="e">
        <v>#DIV/0!</v>
      </c>
      <c r="P2172" s="820">
        <f>Tabla1[[#This Row],[Ejec Real Acumu]]-Tabla1[[#This Row],[Proyec Ejec Acumul]]</f>
        <v>0</v>
      </c>
      <c r="Q2172" s="820">
        <f>Tabla1[[#This Row],[Ejec Real Mes]]-Tabla1[[#This Row],[Program Entreg Mes]]</f>
        <v>0</v>
      </c>
    </row>
    <row r="2173" spans="1:17">
      <c r="A2173" s="824">
        <v>30</v>
      </c>
      <c r="B2173" s="824" t="s">
        <v>2461</v>
      </c>
      <c r="C2173" s="824" t="s">
        <v>2462</v>
      </c>
      <c r="D2173" s="824" t="s">
        <v>688</v>
      </c>
      <c r="E2173" s="824" t="s">
        <v>2566</v>
      </c>
      <c r="F2173" s="824">
        <v>8</v>
      </c>
      <c r="G2173" s="824" t="s">
        <v>2450</v>
      </c>
      <c r="H2173" s="824">
        <v>2</v>
      </c>
      <c r="I2173" s="824">
        <v>1</v>
      </c>
      <c r="J2173" s="824">
        <v>1</v>
      </c>
      <c r="K2173" s="825">
        <v>0.5</v>
      </c>
      <c r="L2173" s="825">
        <v>0.5</v>
      </c>
      <c r="M2173" s="824">
        <v>0</v>
      </c>
      <c r="N2173" s="824">
        <v>0</v>
      </c>
      <c r="O2173" s="838" t="e">
        <v>#DIV/0!</v>
      </c>
      <c r="P2173" s="820">
        <f>Tabla1[[#This Row],[Ejec Real Acumu]]-Tabla1[[#This Row],[Proyec Ejec Acumul]]</f>
        <v>0</v>
      </c>
      <c r="Q2173" s="820">
        <f>Tabla1[[#This Row],[Ejec Real Mes]]-Tabla1[[#This Row],[Program Entreg Mes]]</f>
        <v>0</v>
      </c>
    </row>
    <row r="2174" spans="1:17">
      <c r="A2174" s="824">
        <v>31</v>
      </c>
      <c r="B2174" s="824" t="s">
        <v>2461</v>
      </c>
      <c r="C2174" s="824" t="s">
        <v>2462</v>
      </c>
      <c r="D2174" s="824" t="s">
        <v>688</v>
      </c>
      <c r="E2174" s="824" t="s">
        <v>2567</v>
      </c>
      <c r="F2174" s="824">
        <v>8</v>
      </c>
      <c r="G2174" s="824" t="s">
        <v>2450</v>
      </c>
      <c r="H2174" s="824">
        <v>1</v>
      </c>
      <c r="I2174" s="824">
        <v>0</v>
      </c>
      <c r="J2174" s="824">
        <v>0</v>
      </c>
      <c r="K2174" s="825">
        <v>0</v>
      </c>
      <c r="L2174" s="825">
        <v>0</v>
      </c>
      <c r="M2174" s="824">
        <v>0</v>
      </c>
      <c r="N2174" s="824">
        <v>0</v>
      </c>
      <c r="O2174" s="838" t="e">
        <v>#DIV/0!</v>
      </c>
      <c r="P2174" s="820">
        <f>Tabla1[[#This Row],[Ejec Real Acumu]]-Tabla1[[#This Row],[Proyec Ejec Acumul]]</f>
        <v>0</v>
      </c>
      <c r="Q2174" s="820">
        <f>Tabla1[[#This Row],[Ejec Real Mes]]-Tabla1[[#This Row],[Program Entreg Mes]]</f>
        <v>0</v>
      </c>
    </row>
    <row r="2175" spans="1:17">
      <c r="A2175" s="824">
        <v>32</v>
      </c>
      <c r="B2175" s="824" t="s">
        <v>2461</v>
      </c>
      <c r="C2175" s="824" t="s">
        <v>2462</v>
      </c>
      <c r="D2175" s="824" t="s">
        <v>688</v>
      </c>
      <c r="E2175" s="824" t="s">
        <v>2568</v>
      </c>
      <c r="F2175" s="824">
        <v>8</v>
      </c>
      <c r="G2175" s="824" t="s">
        <v>2450</v>
      </c>
      <c r="H2175" s="824">
        <v>2</v>
      </c>
      <c r="I2175" s="824">
        <v>1</v>
      </c>
      <c r="J2175" s="824">
        <v>0</v>
      </c>
      <c r="K2175" s="825">
        <v>0.5</v>
      </c>
      <c r="L2175" s="825">
        <v>0</v>
      </c>
      <c r="M2175" s="824">
        <v>0</v>
      </c>
      <c r="N2175" s="824">
        <v>0</v>
      </c>
      <c r="O2175" s="838" t="e">
        <v>#DIV/0!</v>
      </c>
      <c r="P2175" s="820">
        <f>Tabla1[[#This Row],[Ejec Real Acumu]]-Tabla1[[#This Row],[Proyec Ejec Acumul]]</f>
        <v>-1</v>
      </c>
      <c r="Q2175" s="820">
        <f>Tabla1[[#This Row],[Ejec Real Mes]]-Tabla1[[#This Row],[Program Entreg Mes]]</f>
        <v>0</v>
      </c>
    </row>
    <row r="2176" spans="1:17">
      <c r="A2176" s="824">
        <v>33</v>
      </c>
      <c r="B2176" s="824" t="s">
        <v>2461</v>
      </c>
      <c r="C2176" s="824" t="s">
        <v>2462</v>
      </c>
      <c r="D2176" s="824" t="s">
        <v>688</v>
      </c>
      <c r="E2176" s="824" t="s">
        <v>2569</v>
      </c>
      <c r="F2176" s="824">
        <v>8</v>
      </c>
      <c r="G2176" s="824" t="s">
        <v>2450</v>
      </c>
      <c r="H2176" s="824">
        <v>1</v>
      </c>
      <c r="I2176" s="824">
        <v>0</v>
      </c>
      <c r="J2176" s="824">
        <v>0</v>
      </c>
      <c r="K2176" s="825">
        <v>0</v>
      </c>
      <c r="L2176" s="825">
        <v>0</v>
      </c>
      <c r="M2176" s="824">
        <v>0</v>
      </c>
      <c r="N2176" s="824">
        <v>0</v>
      </c>
      <c r="O2176" s="838" t="e">
        <v>#DIV/0!</v>
      </c>
      <c r="P2176" s="820">
        <f>Tabla1[[#This Row],[Ejec Real Acumu]]-Tabla1[[#This Row],[Proyec Ejec Acumul]]</f>
        <v>0</v>
      </c>
      <c r="Q2176" s="820">
        <f>Tabla1[[#This Row],[Ejec Real Mes]]-Tabla1[[#This Row],[Program Entreg Mes]]</f>
        <v>0</v>
      </c>
    </row>
    <row r="2177" spans="1:17">
      <c r="A2177" s="824">
        <v>34</v>
      </c>
      <c r="B2177" s="824" t="s">
        <v>2461</v>
      </c>
      <c r="C2177" s="824" t="s">
        <v>2462</v>
      </c>
      <c r="D2177" s="824" t="s">
        <v>688</v>
      </c>
      <c r="E2177" s="824" t="s">
        <v>2570</v>
      </c>
      <c r="F2177" s="824">
        <v>8</v>
      </c>
      <c r="G2177" s="824" t="s">
        <v>2450</v>
      </c>
      <c r="H2177" s="824">
        <v>2</v>
      </c>
      <c r="I2177" s="824">
        <v>2</v>
      </c>
      <c r="J2177" s="824">
        <v>2</v>
      </c>
      <c r="K2177" s="825">
        <v>1</v>
      </c>
      <c r="L2177" s="825">
        <v>1</v>
      </c>
      <c r="M2177" s="824">
        <v>0</v>
      </c>
      <c r="N2177" s="824">
        <v>0</v>
      </c>
      <c r="O2177" s="838" t="e">
        <v>#DIV/0!</v>
      </c>
      <c r="P2177" s="820">
        <f>Tabla1[[#This Row],[Ejec Real Acumu]]-Tabla1[[#This Row],[Proyec Ejec Acumul]]</f>
        <v>0</v>
      </c>
      <c r="Q2177" s="820">
        <f>Tabla1[[#This Row],[Ejec Real Mes]]-Tabla1[[#This Row],[Program Entreg Mes]]</f>
        <v>0</v>
      </c>
    </row>
    <row r="2178" spans="1:17">
      <c r="A2178" s="824">
        <v>35</v>
      </c>
      <c r="B2178" s="824" t="s">
        <v>2461</v>
      </c>
      <c r="C2178" s="824" t="s">
        <v>2462</v>
      </c>
      <c r="D2178" s="824" t="s">
        <v>688</v>
      </c>
      <c r="E2178" s="824" t="s">
        <v>2571</v>
      </c>
      <c r="F2178" s="824">
        <v>8</v>
      </c>
      <c r="G2178" s="824" t="s">
        <v>2450</v>
      </c>
      <c r="H2178" s="824">
        <v>11</v>
      </c>
      <c r="I2178" s="824">
        <v>7</v>
      </c>
      <c r="J2178" s="824">
        <v>7</v>
      </c>
      <c r="K2178" s="825">
        <v>0.63636363636363635</v>
      </c>
      <c r="L2178" s="825">
        <v>0.63636363636363635</v>
      </c>
      <c r="M2178" s="824">
        <v>1</v>
      </c>
      <c r="N2178" s="824">
        <v>1</v>
      </c>
      <c r="O2178" s="838">
        <v>1</v>
      </c>
      <c r="P2178" s="820">
        <f>Tabla1[[#This Row],[Ejec Real Acumu]]-Tabla1[[#This Row],[Proyec Ejec Acumul]]</f>
        <v>0</v>
      </c>
      <c r="Q2178" s="820">
        <f>Tabla1[[#This Row],[Ejec Real Mes]]-Tabla1[[#This Row],[Program Entreg Mes]]</f>
        <v>0</v>
      </c>
    </row>
    <row r="2179" spans="1:17">
      <c r="A2179" s="824">
        <v>1</v>
      </c>
      <c r="B2179" s="824" t="s">
        <v>2461</v>
      </c>
      <c r="C2179" s="824" t="s">
        <v>2462</v>
      </c>
      <c r="D2179" s="824" t="s">
        <v>688</v>
      </c>
      <c r="E2179" s="824" t="s">
        <v>2537</v>
      </c>
      <c r="F2179" s="824">
        <v>9</v>
      </c>
      <c r="G2179" s="824" t="s">
        <v>2451</v>
      </c>
      <c r="H2179" s="824">
        <v>1</v>
      </c>
      <c r="I2179" s="824">
        <v>1</v>
      </c>
      <c r="J2179" s="824">
        <v>0</v>
      </c>
      <c r="K2179" s="825">
        <v>1</v>
      </c>
      <c r="L2179" s="825">
        <v>0</v>
      </c>
      <c r="M2179" s="824">
        <v>0</v>
      </c>
      <c r="N2179" s="824">
        <v>0</v>
      </c>
      <c r="O2179" s="838" t="e">
        <v>#DIV/0!</v>
      </c>
      <c r="P2179" s="820">
        <f>Tabla1[[#This Row],[Ejec Real Acumu]]-Tabla1[[#This Row],[Proyec Ejec Acumul]]</f>
        <v>-1</v>
      </c>
      <c r="Q2179" s="820">
        <f>Tabla1[[#This Row],[Ejec Real Mes]]-Tabla1[[#This Row],[Program Entreg Mes]]</f>
        <v>0</v>
      </c>
    </row>
    <row r="2180" spans="1:17">
      <c r="A2180" s="824">
        <v>2</v>
      </c>
      <c r="B2180" s="824" t="s">
        <v>2461</v>
      </c>
      <c r="C2180" s="824" t="s">
        <v>2462</v>
      </c>
      <c r="D2180" s="824" t="s">
        <v>688</v>
      </c>
      <c r="E2180" s="824" t="s">
        <v>2538</v>
      </c>
      <c r="F2180" s="824">
        <v>9</v>
      </c>
      <c r="G2180" s="824" t="s">
        <v>2451</v>
      </c>
      <c r="H2180" s="824">
        <v>1</v>
      </c>
      <c r="I2180" s="824">
        <v>0</v>
      </c>
      <c r="J2180" s="824">
        <v>0</v>
      </c>
      <c r="K2180" s="825">
        <v>0</v>
      </c>
      <c r="L2180" s="825">
        <v>0</v>
      </c>
      <c r="M2180" s="824">
        <v>0</v>
      </c>
      <c r="N2180" s="824">
        <v>0</v>
      </c>
      <c r="O2180" s="838" t="e">
        <v>#DIV/0!</v>
      </c>
      <c r="P2180" s="820">
        <f>Tabla1[[#This Row],[Ejec Real Acumu]]-Tabla1[[#This Row],[Proyec Ejec Acumul]]</f>
        <v>0</v>
      </c>
      <c r="Q2180" s="820">
        <f>Tabla1[[#This Row],[Ejec Real Mes]]-Tabla1[[#This Row],[Program Entreg Mes]]</f>
        <v>0</v>
      </c>
    </row>
    <row r="2181" spans="1:17">
      <c r="A2181" s="824">
        <v>3</v>
      </c>
      <c r="B2181" s="824" t="s">
        <v>2461</v>
      </c>
      <c r="C2181" s="824" t="s">
        <v>2462</v>
      </c>
      <c r="D2181" s="824" t="s">
        <v>688</v>
      </c>
      <c r="E2181" s="824" t="s">
        <v>2539</v>
      </c>
      <c r="F2181" s="824">
        <v>9</v>
      </c>
      <c r="G2181" s="824" t="s">
        <v>2451</v>
      </c>
      <c r="H2181" s="824">
        <v>1</v>
      </c>
      <c r="I2181" s="824">
        <v>1</v>
      </c>
      <c r="J2181" s="824">
        <v>0</v>
      </c>
      <c r="K2181" s="825">
        <v>1</v>
      </c>
      <c r="L2181" s="825">
        <v>0</v>
      </c>
      <c r="M2181" s="824">
        <v>0</v>
      </c>
      <c r="N2181" s="824">
        <v>0</v>
      </c>
      <c r="O2181" s="838" t="e">
        <v>#DIV/0!</v>
      </c>
      <c r="P2181" s="820">
        <f>Tabla1[[#This Row],[Ejec Real Acumu]]-Tabla1[[#This Row],[Proyec Ejec Acumul]]</f>
        <v>-1</v>
      </c>
      <c r="Q2181" s="820">
        <f>Tabla1[[#This Row],[Ejec Real Mes]]-Tabla1[[#This Row],[Program Entreg Mes]]</f>
        <v>0</v>
      </c>
    </row>
    <row r="2182" spans="1:17">
      <c r="A2182" s="824">
        <v>4</v>
      </c>
      <c r="B2182" s="824" t="s">
        <v>2461</v>
      </c>
      <c r="C2182" s="824" t="s">
        <v>2462</v>
      </c>
      <c r="D2182" s="824" t="s">
        <v>688</v>
      </c>
      <c r="E2182" s="824" t="s">
        <v>2540</v>
      </c>
      <c r="F2182" s="824">
        <v>9</v>
      </c>
      <c r="G2182" s="824" t="s">
        <v>2451</v>
      </c>
      <c r="H2182" s="824">
        <v>1</v>
      </c>
      <c r="I2182" s="824">
        <v>1</v>
      </c>
      <c r="J2182" s="824">
        <v>0</v>
      </c>
      <c r="K2182" s="825">
        <v>1</v>
      </c>
      <c r="L2182" s="825">
        <v>0</v>
      </c>
      <c r="M2182" s="824">
        <v>0</v>
      </c>
      <c r="N2182" s="824">
        <v>0</v>
      </c>
      <c r="O2182" s="838" t="e">
        <v>#DIV/0!</v>
      </c>
      <c r="P2182" s="820">
        <f>Tabla1[[#This Row],[Ejec Real Acumu]]-Tabla1[[#This Row],[Proyec Ejec Acumul]]</f>
        <v>-1</v>
      </c>
      <c r="Q2182" s="820">
        <f>Tabla1[[#This Row],[Ejec Real Mes]]-Tabla1[[#This Row],[Program Entreg Mes]]</f>
        <v>0</v>
      </c>
    </row>
    <row r="2183" spans="1:17">
      <c r="A2183" s="824">
        <v>5</v>
      </c>
      <c r="B2183" s="824" t="s">
        <v>2461</v>
      </c>
      <c r="C2183" s="824" t="s">
        <v>2462</v>
      </c>
      <c r="D2183" s="824" t="s">
        <v>688</v>
      </c>
      <c r="E2183" s="824" t="s">
        <v>2541</v>
      </c>
      <c r="F2183" s="824">
        <v>9</v>
      </c>
      <c r="G2183" s="824" t="s">
        <v>2451</v>
      </c>
      <c r="H2183" s="824">
        <v>1</v>
      </c>
      <c r="I2183" s="824">
        <v>1</v>
      </c>
      <c r="J2183" s="824">
        <v>1</v>
      </c>
      <c r="K2183" s="825">
        <v>1</v>
      </c>
      <c r="L2183" s="825">
        <v>1</v>
      </c>
      <c r="M2183" s="824">
        <v>0</v>
      </c>
      <c r="N2183" s="824">
        <v>0</v>
      </c>
      <c r="O2183" s="838" t="e">
        <v>#DIV/0!</v>
      </c>
      <c r="P2183" s="820">
        <f>Tabla1[[#This Row],[Ejec Real Acumu]]-Tabla1[[#This Row],[Proyec Ejec Acumul]]</f>
        <v>0</v>
      </c>
      <c r="Q2183" s="820">
        <f>Tabla1[[#This Row],[Ejec Real Mes]]-Tabla1[[#This Row],[Program Entreg Mes]]</f>
        <v>0</v>
      </c>
    </row>
    <row r="2184" spans="1:17">
      <c r="A2184" s="824">
        <v>6</v>
      </c>
      <c r="B2184" s="824" t="s">
        <v>2461</v>
      </c>
      <c r="C2184" s="824" t="s">
        <v>2462</v>
      </c>
      <c r="D2184" s="824" t="s">
        <v>688</v>
      </c>
      <c r="E2184" s="824" t="s">
        <v>2542</v>
      </c>
      <c r="F2184" s="824">
        <v>9</v>
      </c>
      <c r="G2184" s="824" t="s">
        <v>2451</v>
      </c>
      <c r="H2184" s="824">
        <v>1</v>
      </c>
      <c r="I2184" s="824">
        <v>1</v>
      </c>
      <c r="J2184" s="824">
        <v>1</v>
      </c>
      <c r="K2184" s="825">
        <v>1</v>
      </c>
      <c r="L2184" s="825">
        <v>1</v>
      </c>
      <c r="M2184" s="824">
        <v>0</v>
      </c>
      <c r="N2184" s="824">
        <v>0</v>
      </c>
      <c r="O2184" s="838" t="e">
        <v>#DIV/0!</v>
      </c>
      <c r="P2184" s="820">
        <f>Tabla1[[#This Row],[Ejec Real Acumu]]-Tabla1[[#This Row],[Proyec Ejec Acumul]]</f>
        <v>0</v>
      </c>
      <c r="Q2184" s="820">
        <f>Tabla1[[#This Row],[Ejec Real Mes]]-Tabla1[[#This Row],[Program Entreg Mes]]</f>
        <v>0</v>
      </c>
    </row>
    <row r="2185" spans="1:17">
      <c r="A2185" s="824">
        <v>7</v>
      </c>
      <c r="B2185" s="824" t="s">
        <v>2461</v>
      </c>
      <c r="C2185" s="824" t="s">
        <v>2462</v>
      </c>
      <c r="D2185" s="824" t="s">
        <v>688</v>
      </c>
      <c r="E2185" s="824" t="s">
        <v>2543</v>
      </c>
      <c r="F2185" s="824">
        <v>9</v>
      </c>
      <c r="G2185" s="824" t="s">
        <v>2451</v>
      </c>
      <c r="H2185" s="824">
        <v>1</v>
      </c>
      <c r="I2185" s="824">
        <v>1</v>
      </c>
      <c r="J2185" s="824">
        <v>1</v>
      </c>
      <c r="K2185" s="825">
        <v>1</v>
      </c>
      <c r="L2185" s="825">
        <v>1</v>
      </c>
      <c r="M2185" s="824">
        <v>0</v>
      </c>
      <c r="N2185" s="824">
        <v>0</v>
      </c>
      <c r="O2185" s="838" t="e">
        <v>#DIV/0!</v>
      </c>
      <c r="P2185" s="820">
        <f>Tabla1[[#This Row],[Ejec Real Acumu]]-Tabla1[[#This Row],[Proyec Ejec Acumul]]</f>
        <v>0</v>
      </c>
      <c r="Q2185" s="820">
        <f>Tabla1[[#This Row],[Ejec Real Mes]]-Tabla1[[#This Row],[Program Entreg Mes]]</f>
        <v>0</v>
      </c>
    </row>
    <row r="2186" spans="1:17">
      <c r="A2186" s="824">
        <v>8</v>
      </c>
      <c r="B2186" s="824" t="s">
        <v>2461</v>
      </c>
      <c r="C2186" s="824" t="s">
        <v>2462</v>
      </c>
      <c r="D2186" s="824" t="s">
        <v>688</v>
      </c>
      <c r="E2186" s="824" t="s">
        <v>2544</v>
      </c>
      <c r="F2186" s="824">
        <v>9</v>
      </c>
      <c r="G2186" s="824" t="s">
        <v>2451</v>
      </c>
      <c r="H2186" s="824">
        <v>4</v>
      </c>
      <c r="I2186" s="824">
        <v>3</v>
      </c>
      <c r="J2186" s="824">
        <v>3</v>
      </c>
      <c r="K2186" s="825">
        <v>0.75</v>
      </c>
      <c r="L2186" s="825">
        <v>0.75</v>
      </c>
      <c r="M2186" s="824">
        <v>1</v>
      </c>
      <c r="N2186" s="824">
        <v>1</v>
      </c>
      <c r="O2186" s="838">
        <v>1</v>
      </c>
      <c r="P2186" s="820">
        <f>Tabla1[[#This Row],[Ejec Real Acumu]]-Tabla1[[#This Row],[Proyec Ejec Acumul]]</f>
        <v>0</v>
      </c>
      <c r="Q2186" s="820">
        <f>Tabla1[[#This Row],[Ejec Real Mes]]-Tabla1[[#This Row],[Program Entreg Mes]]</f>
        <v>0</v>
      </c>
    </row>
    <row r="2187" spans="1:17">
      <c r="A2187" s="824">
        <v>9</v>
      </c>
      <c r="B2187" s="824" t="s">
        <v>2461</v>
      </c>
      <c r="C2187" s="824" t="s">
        <v>2462</v>
      </c>
      <c r="D2187" s="824" t="s">
        <v>688</v>
      </c>
      <c r="E2187" s="824" t="s">
        <v>2545</v>
      </c>
      <c r="F2187" s="824">
        <v>9</v>
      </c>
      <c r="G2187" s="824" t="s">
        <v>2451</v>
      </c>
      <c r="H2187" s="824">
        <v>3</v>
      </c>
      <c r="I2187" s="824">
        <v>2</v>
      </c>
      <c r="J2187" s="824">
        <v>2</v>
      </c>
      <c r="K2187" s="825">
        <v>0.66666666666666663</v>
      </c>
      <c r="L2187" s="825">
        <v>0.66666666666666663</v>
      </c>
      <c r="M2187" s="824">
        <v>0</v>
      </c>
      <c r="N2187" s="824">
        <v>0</v>
      </c>
      <c r="O2187" s="838" t="e">
        <v>#DIV/0!</v>
      </c>
      <c r="P2187" s="820">
        <f>Tabla1[[#This Row],[Ejec Real Acumu]]-Tabla1[[#This Row],[Proyec Ejec Acumul]]</f>
        <v>0</v>
      </c>
      <c r="Q2187" s="820">
        <f>Tabla1[[#This Row],[Ejec Real Mes]]-Tabla1[[#This Row],[Program Entreg Mes]]</f>
        <v>0</v>
      </c>
    </row>
    <row r="2188" spans="1:17">
      <c r="A2188" s="824">
        <v>10</v>
      </c>
      <c r="B2188" s="824" t="s">
        <v>2461</v>
      </c>
      <c r="C2188" s="824" t="s">
        <v>2462</v>
      </c>
      <c r="D2188" s="824" t="s">
        <v>688</v>
      </c>
      <c r="E2188" s="824" t="s">
        <v>2546</v>
      </c>
      <c r="F2188" s="824">
        <v>9</v>
      </c>
      <c r="G2188" s="824" t="s">
        <v>2451</v>
      </c>
      <c r="H2188" s="824">
        <v>4</v>
      </c>
      <c r="I2188" s="824">
        <v>3</v>
      </c>
      <c r="J2188" s="824">
        <v>3</v>
      </c>
      <c r="K2188" s="825">
        <v>0.75</v>
      </c>
      <c r="L2188" s="825">
        <v>0.75</v>
      </c>
      <c r="M2188" s="824">
        <v>1</v>
      </c>
      <c r="N2188" s="824">
        <v>1</v>
      </c>
      <c r="O2188" s="838">
        <v>1</v>
      </c>
      <c r="P2188" s="820">
        <f>Tabla1[[#This Row],[Ejec Real Acumu]]-Tabla1[[#This Row],[Proyec Ejec Acumul]]</f>
        <v>0</v>
      </c>
      <c r="Q2188" s="820">
        <f>Tabla1[[#This Row],[Ejec Real Mes]]-Tabla1[[#This Row],[Program Entreg Mes]]</f>
        <v>0</v>
      </c>
    </row>
    <row r="2189" spans="1:17">
      <c r="A2189" s="824">
        <v>11</v>
      </c>
      <c r="B2189" s="824" t="s">
        <v>2461</v>
      </c>
      <c r="C2189" s="824" t="s">
        <v>2462</v>
      </c>
      <c r="D2189" s="824" t="s">
        <v>688</v>
      </c>
      <c r="E2189" s="824" t="s">
        <v>2547</v>
      </c>
      <c r="F2189" s="824">
        <v>9</v>
      </c>
      <c r="G2189" s="824" t="s">
        <v>2451</v>
      </c>
      <c r="H2189" s="824">
        <v>1</v>
      </c>
      <c r="I2189" s="824">
        <v>1</v>
      </c>
      <c r="J2189" s="824">
        <v>0</v>
      </c>
      <c r="K2189" s="825">
        <v>1</v>
      </c>
      <c r="L2189" s="825">
        <v>0</v>
      </c>
      <c r="M2189" s="824">
        <v>0</v>
      </c>
      <c r="N2189" s="824">
        <v>0</v>
      </c>
      <c r="O2189" s="838" t="e">
        <v>#DIV/0!</v>
      </c>
      <c r="P2189" s="820">
        <f>Tabla1[[#This Row],[Ejec Real Acumu]]-Tabla1[[#This Row],[Proyec Ejec Acumul]]</f>
        <v>-1</v>
      </c>
      <c r="Q2189" s="820">
        <f>Tabla1[[#This Row],[Ejec Real Mes]]-Tabla1[[#This Row],[Program Entreg Mes]]</f>
        <v>0</v>
      </c>
    </row>
    <row r="2190" spans="1:17">
      <c r="A2190" s="824">
        <v>12</v>
      </c>
      <c r="B2190" s="824" t="s">
        <v>2461</v>
      </c>
      <c r="C2190" s="824" t="s">
        <v>2462</v>
      </c>
      <c r="D2190" s="824" t="s">
        <v>688</v>
      </c>
      <c r="E2190" s="824" t="s">
        <v>2548</v>
      </c>
      <c r="F2190" s="824">
        <v>9</v>
      </c>
      <c r="G2190" s="824" t="s">
        <v>2451</v>
      </c>
      <c r="H2190" s="824">
        <v>1</v>
      </c>
      <c r="I2190" s="824">
        <v>1</v>
      </c>
      <c r="J2190" s="824">
        <v>1</v>
      </c>
      <c r="K2190" s="825">
        <v>1</v>
      </c>
      <c r="L2190" s="825">
        <v>1</v>
      </c>
      <c r="M2190" s="824">
        <v>0</v>
      </c>
      <c r="N2190" s="824">
        <v>0</v>
      </c>
      <c r="O2190" s="838" t="e">
        <v>#DIV/0!</v>
      </c>
      <c r="P2190" s="820">
        <f>Tabla1[[#This Row],[Ejec Real Acumu]]-Tabla1[[#This Row],[Proyec Ejec Acumul]]</f>
        <v>0</v>
      </c>
      <c r="Q2190" s="820">
        <f>Tabla1[[#This Row],[Ejec Real Mes]]-Tabla1[[#This Row],[Program Entreg Mes]]</f>
        <v>0</v>
      </c>
    </row>
    <row r="2191" spans="1:17">
      <c r="A2191" s="824">
        <v>13</v>
      </c>
      <c r="B2191" s="824" t="s">
        <v>2461</v>
      </c>
      <c r="C2191" s="824" t="s">
        <v>2462</v>
      </c>
      <c r="D2191" s="824" t="s">
        <v>688</v>
      </c>
      <c r="E2191" s="824" t="s">
        <v>2549</v>
      </c>
      <c r="F2191" s="824">
        <v>9</v>
      </c>
      <c r="G2191" s="824" t="s">
        <v>2451</v>
      </c>
      <c r="H2191" s="824">
        <v>1</v>
      </c>
      <c r="I2191" s="824">
        <v>1</v>
      </c>
      <c r="J2191" s="824">
        <v>1</v>
      </c>
      <c r="K2191" s="825">
        <v>1</v>
      </c>
      <c r="L2191" s="825">
        <v>1</v>
      </c>
      <c r="M2191" s="824">
        <v>0</v>
      </c>
      <c r="N2191" s="824">
        <v>0</v>
      </c>
      <c r="O2191" s="838" t="e">
        <v>#DIV/0!</v>
      </c>
      <c r="P2191" s="820">
        <f>Tabla1[[#This Row],[Ejec Real Acumu]]-Tabla1[[#This Row],[Proyec Ejec Acumul]]</f>
        <v>0</v>
      </c>
      <c r="Q2191" s="820">
        <f>Tabla1[[#This Row],[Ejec Real Mes]]-Tabla1[[#This Row],[Program Entreg Mes]]</f>
        <v>0</v>
      </c>
    </row>
    <row r="2192" spans="1:17">
      <c r="A2192" s="824">
        <v>14</v>
      </c>
      <c r="B2192" s="824" t="s">
        <v>2461</v>
      </c>
      <c r="C2192" s="824" t="s">
        <v>2462</v>
      </c>
      <c r="D2192" s="824" t="s">
        <v>688</v>
      </c>
      <c r="E2192" s="824" t="s">
        <v>2550</v>
      </c>
      <c r="F2192" s="824">
        <v>9</v>
      </c>
      <c r="G2192" s="824" t="s">
        <v>2451</v>
      </c>
      <c r="H2192" s="824">
        <v>1</v>
      </c>
      <c r="I2192" s="824">
        <v>0</v>
      </c>
      <c r="J2192" s="824">
        <v>0</v>
      </c>
      <c r="K2192" s="825">
        <v>0</v>
      </c>
      <c r="L2192" s="825">
        <v>0</v>
      </c>
      <c r="M2192" s="824">
        <v>0</v>
      </c>
      <c r="N2192" s="824">
        <v>0</v>
      </c>
      <c r="O2192" s="838" t="e">
        <v>#DIV/0!</v>
      </c>
      <c r="P2192" s="820">
        <f>Tabla1[[#This Row],[Ejec Real Acumu]]-Tabla1[[#This Row],[Proyec Ejec Acumul]]</f>
        <v>0</v>
      </c>
      <c r="Q2192" s="820">
        <f>Tabla1[[#This Row],[Ejec Real Mes]]-Tabla1[[#This Row],[Program Entreg Mes]]</f>
        <v>0</v>
      </c>
    </row>
    <row r="2193" spans="1:17">
      <c r="A2193" s="824">
        <v>15</v>
      </c>
      <c r="B2193" s="824" t="s">
        <v>2461</v>
      </c>
      <c r="C2193" s="824" t="s">
        <v>2462</v>
      </c>
      <c r="D2193" s="824" t="s">
        <v>688</v>
      </c>
      <c r="E2193" s="824" t="s">
        <v>2551</v>
      </c>
      <c r="F2193" s="824">
        <v>9</v>
      </c>
      <c r="G2193" s="824" t="s">
        <v>2451</v>
      </c>
      <c r="H2193" s="824">
        <v>12</v>
      </c>
      <c r="I2193" s="824">
        <v>9</v>
      </c>
      <c r="J2193" s="824">
        <v>9</v>
      </c>
      <c r="K2193" s="825">
        <v>0.75</v>
      </c>
      <c r="L2193" s="825">
        <v>0.75</v>
      </c>
      <c r="M2193" s="824">
        <v>1</v>
      </c>
      <c r="N2193" s="824">
        <v>1</v>
      </c>
      <c r="O2193" s="838">
        <v>1</v>
      </c>
      <c r="P2193" s="820">
        <f>Tabla1[[#This Row],[Ejec Real Acumu]]-Tabla1[[#This Row],[Proyec Ejec Acumul]]</f>
        <v>0</v>
      </c>
      <c r="Q2193" s="820">
        <f>Tabla1[[#This Row],[Ejec Real Mes]]-Tabla1[[#This Row],[Program Entreg Mes]]</f>
        <v>0</v>
      </c>
    </row>
    <row r="2194" spans="1:17">
      <c r="A2194" s="824">
        <v>16</v>
      </c>
      <c r="B2194" s="824" t="s">
        <v>2461</v>
      </c>
      <c r="C2194" s="824" t="s">
        <v>2462</v>
      </c>
      <c r="D2194" s="824" t="s">
        <v>688</v>
      </c>
      <c r="E2194" s="824" t="s">
        <v>2552</v>
      </c>
      <c r="F2194" s="824">
        <v>9</v>
      </c>
      <c r="G2194" s="824" t="s">
        <v>2451</v>
      </c>
      <c r="H2194" s="824">
        <v>4</v>
      </c>
      <c r="I2194" s="824">
        <v>3</v>
      </c>
      <c r="J2194" s="824">
        <v>3</v>
      </c>
      <c r="K2194" s="825">
        <v>0.75</v>
      </c>
      <c r="L2194" s="825">
        <v>0.75</v>
      </c>
      <c r="M2194" s="824">
        <v>1</v>
      </c>
      <c r="N2194" s="824">
        <v>1</v>
      </c>
      <c r="O2194" s="838">
        <v>1</v>
      </c>
      <c r="P2194" s="820">
        <f>Tabla1[[#This Row],[Ejec Real Acumu]]-Tabla1[[#This Row],[Proyec Ejec Acumul]]</f>
        <v>0</v>
      </c>
      <c r="Q2194" s="820">
        <f>Tabla1[[#This Row],[Ejec Real Mes]]-Tabla1[[#This Row],[Program Entreg Mes]]</f>
        <v>0</v>
      </c>
    </row>
    <row r="2195" spans="1:17">
      <c r="A2195" s="824">
        <v>17</v>
      </c>
      <c r="B2195" s="824" t="s">
        <v>2461</v>
      </c>
      <c r="C2195" s="824" t="s">
        <v>2462</v>
      </c>
      <c r="D2195" s="824" t="s">
        <v>688</v>
      </c>
      <c r="E2195" s="824" t="s">
        <v>2553</v>
      </c>
      <c r="F2195" s="824">
        <v>9</v>
      </c>
      <c r="G2195" s="824" t="s">
        <v>2451</v>
      </c>
      <c r="H2195" s="824">
        <v>3</v>
      </c>
      <c r="I2195" s="824">
        <v>2</v>
      </c>
      <c r="J2195" s="824">
        <v>3</v>
      </c>
      <c r="K2195" s="825">
        <v>0.66666666666666663</v>
      </c>
      <c r="L2195" s="825">
        <v>1</v>
      </c>
      <c r="M2195" s="824">
        <v>0</v>
      </c>
      <c r="N2195" s="824">
        <v>0</v>
      </c>
      <c r="O2195" s="838" t="e">
        <v>#DIV/0!</v>
      </c>
      <c r="P2195" s="820">
        <f>Tabla1[[#This Row],[Ejec Real Acumu]]-Tabla1[[#This Row],[Proyec Ejec Acumul]]</f>
        <v>1</v>
      </c>
      <c r="Q2195" s="820">
        <f>Tabla1[[#This Row],[Ejec Real Mes]]-Tabla1[[#This Row],[Program Entreg Mes]]</f>
        <v>0</v>
      </c>
    </row>
    <row r="2196" spans="1:17">
      <c r="A2196" s="824">
        <v>18</v>
      </c>
      <c r="B2196" s="824" t="s">
        <v>2461</v>
      </c>
      <c r="C2196" s="824" t="s">
        <v>2462</v>
      </c>
      <c r="D2196" s="824" t="s">
        <v>688</v>
      </c>
      <c r="E2196" s="824" t="s">
        <v>2554</v>
      </c>
      <c r="F2196" s="824">
        <v>9</v>
      </c>
      <c r="G2196" s="824" t="s">
        <v>2451</v>
      </c>
      <c r="H2196" s="824">
        <v>12</v>
      </c>
      <c r="I2196" s="824">
        <v>9</v>
      </c>
      <c r="J2196" s="824">
        <v>9</v>
      </c>
      <c r="K2196" s="825">
        <v>0.75</v>
      </c>
      <c r="L2196" s="825">
        <v>0.75</v>
      </c>
      <c r="M2196" s="824">
        <v>1</v>
      </c>
      <c r="N2196" s="824">
        <v>1</v>
      </c>
      <c r="O2196" s="838">
        <v>1</v>
      </c>
      <c r="P2196" s="820">
        <f>Tabla1[[#This Row],[Ejec Real Acumu]]-Tabla1[[#This Row],[Proyec Ejec Acumul]]</f>
        <v>0</v>
      </c>
      <c r="Q2196" s="820">
        <f>Tabla1[[#This Row],[Ejec Real Mes]]-Tabla1[[#This Row],[Program Entreg Mes]]</f>
        <v>0</v>
      </c>
    </row>
    <row r="2197" spans="1:17">
      <c r="A2197" s="824">
        <v>19</v>
      </c>
      <c r="B2197" s="824" t="s">
        <v>2461</v>
      </c>
      <c r="C2197" s="824" t="s">
        <v>2462</v>
      </c>
      <c r="D2197" s="824" t="s">
        <v>688</v>
      </c>
      <c r="E2197" s="824" t="s">
        <v>2555</v>
      </c>
      <c r="F2197" s="824">
        <v>9</v>
      </c>
      <c r="G2197" s="824" t="s">
        <v>2451</v>
      </c>
      <c r="H2197" s="824">
        <v>1</v>
      </c>
      <c r="I2197" s="824">
        <v>0</v>
      </c>
      <c r="J2197" s="824">
        <v>0</v>
      </c>
      <c r="K2197" s="825">
        <v>0</v>
      </c>
      <c r="L2197" s="825">
        <v>0</v>
      </c>
      <c r="M2197" s="824">
        <v>0</v>
      </c>
      <c r="N2197" s="824">
        <v>0</v>
      </c>
      <c r="O2197" s="838" t="e">
        <v>#DIV/0!</v>
      </c>
      <c r="P2197" s="820">
        <f>Tabla1[[#This Row],[Ejec Real Acumu]]-Tabla1[[#This Row],[Proyec Ejec Acumul]]</f>
        <v>0</v>
      </c>
      <c r="Q2197" s="820">
        <f>Tabla1[[#This Row],[Ejec Real Mes]]-Tabla1[[#This Row],[Program Entreg Mes]]</f>
        <v>0</v>
      </c>
    </row>
    <row r="2198" spans="1:17">
      <c r="A2198" s="824">
        <v>20</v>
      </c>
      <c r="B2198" s="824" t="s">
        <v>2461</v>
      </c>
      <c r="C2198" s="824" t="s">
        <v>2462</v>
      </c>
      <c r="D2198" s="824" t="s">
        <v>688</v>
      </c>
      <c r="E2198" s="824" t="s">
        <v>2556</v>
      </c>
      <c r="F2198" s="824">
        <v>9</v>
      </c>
      <c r="G2198" s="824" t="s">
        <v>2451</v>
      </c>
      <c r="H2198" s="824">
        <v>3</v>
      </c>
      <c r="I2198" s="824">
        <v>2</v>
      </c>
      <c r="J2198" s="824">
        <v>2</v>
      </c>
      <c r="K2198" s="825">
        <v>0.66666666666666663</v>
      </c>
      <c r="L2198" s="825">
        <v>0.66666666666666663</v>
      </c>
      <c r="M2198" s="824">
        <v>0</v>
      </c>
      <c r="N2198" s="824">
        <v>0</v>
      </c>
      <c r="O2198" s="838" t="e">
        <v>#DIV/0!</v>
      </c>
      <c r="P2198" s="820">
        <f>Tabla1[[#This Row],[Ejec Real Acumu]]-Tabla1[[#This Row],[Proyec Ejec Acumul]]</f>
        <v>0</v>
      </c>
      <c r="Q2198" s="820">
        <f>Tabla1[[#This Row],[Ejec Real Mes]]-Tabla1[[#This Row],[Program Entreg Mes]]</f>
        <v>0</v>
      </c>
    </row>
    <row r="2199" spans="1:17">
      <c r="A2199" s="824">
        <v>21</v>
      </c>
      <c r="B2199" s="824" t="s">
        <v>2461</v>
      </c>
      <c r="C2199" s="824" t="s">
        <v>2462</v>
      </c>
      <c r="D2199" s="824" t="s">
        <v>688</v>
      </c>
      <c r="E2199" s="824" t="s">
        <v>2557</v>
      </c>
      <c r="F2199" s="824">
        <v>9</v>
      </c>
      <c r="G2199" s="824" t="s">
        <v>2451</v>
      </c>
      <c r="H2199" s="824">
        <v>1</v>
      </c>
      <c r="I2199" s="824">
        <v>0</v>
      </c>
      <c r="J2199" s="824">
        <v>0</v>
      </c>
      <c r="K2199" s="825">
        <v>0</v>
      </c>
      <c r="L2199" s="825">
        <v>0</v>
      </c>
      <c r="M2199" s="824">
        <v>0</v>
      </c>
      <c r="N2199" s="824">
        <v>0</v>
      </c>
      <c r="O2199" s="838" t="e">
        <v>#DIV/0!</v>
      </c>
      <c r="P2199" s="820">
        <f>Tabla1[[#This Row],[Ejec Real Acumu]]-Tabla1[[#This Row],[Proyec Ejec Acumul]]</f>
        <v>0</v>
      </c>
      <c r="Q2199" s="820">
        <f>Tabla1[[#This Row],[Ejec Real Mes]]-Tabla1[[#This Row],[Program Entreg Mes]]</f>
        <v>0</v>
      </c>
    </row>
    <row r="2200" spans="1:17">
      <c r="A2200" s="824">
        <v>22</v>
      </c>
      <c r="B2200" s="824" t="s">
        <v>2461</v>
      </c>
      <c r="C2200" s="824" t="s">
        <v>2462</v>
      </c>
      <c r="D2200" s="824" t="s">
        <v>688</v>
      </c>
      <c r="E2200" s="824" t="s">
        <v>2558</v>
      </c>
      <c r="F2200" s="824">
        <v>9</v>
      </c>
      <c r="G2200" s="824" t="s">
        <v>2451</v>
      </c>
      <c r="H2200" s="824">
        <v>1</v>
      </c>
      <c r="I2200" s="824">
        <v>1</v>
      </c>
      <c r="J2200" s="824">
        <v>1</v>
      </c>
      <c r="K2200" s="825">
        <v>1</v>
      </c>
      <c r="L2200" s="825">
        <v>1</v>
      </c>
      <c r="M2200" s="824">
        <v>0</v>
      </c>
      <c r="N2200" s="824">
        <v>0</v>
      </c>
      <c r="O2200" s="838" t="e">
        <v>#DIV/0!</v>
      </c>
      <c r="P2200" s="820">
        <f>Tabla1[[#This Row],[Ejec Real Acumu]]-Tabla1[[#This Row],[Proyec Ejec Acumul]]</f>
        <v>0</v>
      </c>
      <c r="Q2200" s="820">
        <f>Tabla1[[#This Row],[Ejec Real Mes]]-Tabla1[[#This Row],[Program Entreg Mes]]</f>
        <v>0</v>
      </c>
    </row>
    <row r="2201" spans="1:17">
      <c r="A2201" s="824">
        <v>23</v>
      </c>
      <c r="B2201" s="824" t="s">
        <v>2461</v>
      </c>
      <c r="C2201" s="824" t="s">
        <v>2462</v>
      </c>
      <c r="D2201" s="824" t="s">
        <v>688</v>
      </c>
      <c r="E2201" s="824" t="s">
        <v>2559</v>
      </c>
      <c r="F2201" s="824">
        <v>9</v>
      </c>
      <c r="G2201" s="824" t="s">
        <v>2451</v>
      </c>
      <c r="H2201" s="824">
        <v>4</v>
      </c>
      <c r="I2201" s="824">
        <v>3</v>
      </c>
      <c r="J2201" s="824">
        <v>3</v>
      </c>
      <c r="K2201" s="825">
        <v>0.75</v>
      </c>
      <c r="L2201" s="825">
        <v>0.75</v>
      </c>
      <c r="M2201" s="824">
        <v>1</v>
      </c>
      <c r="N2201" s="824">
        <v>1</v>
      </c>
      <c r="O2201" s="838">
        <v>1</v>
      </c>
      <c r="P2201" s="820">
        <f>Tabla1[[#This Row],[Ejec Real Acumu]]-Tabla1[[#This Row],[Proyec Ejec Acumul]]</f>
        <v>0</v>
      </c>
      <c r="Q2201" s="820">
        <f>Tabla1[[#This Row],[Ejec Real Mes]]-Tabla1[[#This Row],[Program Entreg Mes]]</f>
        <v>0</v>
      </c>
    </row>
    <row r="2202" spans="1:17">
      <c r="A2202" s="824">
        <v>24</v>
      </c>
      <c r="B2202" s="824" t="s">
        <v>2461</v>
      </c>
      <c r="C2202" s="824" t="s">
        <v>2462</v>
      </c>
      <c r="D2202" s="824" t="s">
        <v>688</v>
      </c>
      <c r="E2202" s="824" t="s">
        <v>2560</v>
      </c>
      <c r="F2202" s="824">
        <v>9</v>
      </c>
      <c r="G2202" s="824" t="s">
        <v>2451</v>
      </c>
      <c r="H2202" s="824">
        <v>1</v>
      </c>
      <c r="I2202" s="824">
        <v>1</v>
      </c>
      <c r="J2202" s="824">
        <v>1</v>
      </c>
      <c r="K2202" s="825">
        <v>1</v>
      </c>
      <c r="L2202" s="825">
        <v>1</v>
      </c>
      <c r="M2202" s="824">
        <v>0</v>
      </c>
      <c r="N2202" s="824">
        <v>0</v>
      </c>
      <c r="O2202" s="838" t="e">
        <v>#DIV/0!</v>
      </c>
      <c r="P2202" s="820">
        <f>Tabla1[[#This Row],[Ejec Real Acumu]]-Tabla1[[#This Row],[Proyec Ejec Acumul]]</f>
        <v>0</v>
      </c>
      <c r="Q2202" s="820">
        <f>Tabla1[[#This Row],[Ejec Real Mes]]-Tabla1[[#This Row],[Program Entreg Mes]]</f>
        <v>0</v>
      </c>
    </row>
    <row r="2203" spans="1:17">
      <c r="A2203" s="824">
        <v>25</v>
      </c>
      <c r="B2203" s="824" t="s">
        <v>2461</v>
      </c>
      <c r="C2203" s="824" t="s">
        <v>2462</v>
      </c>
      <c r="D2203" s="824" t="s">
        <v>688</v>
      </c>
      <c r="E2203" s="824" t="s">
        <v>2561</v>
      </c>
      <c r="F2203" s="824">
        <v>9</v>
      </c>
      <c r="G2203" s="824" t="s">
        <v>2451</v>
      </c>
      <c r="H2203" s="824">
        <v>1</v>
      </c>
      <c r="I2203" s="824">
        <v>1</v>
      </c>
      <c r="J2203" s="824">
        <v>1</v>
      </c>
      <c r="K2203" s="825">
        <v>1</v>
      </c>
      <c r="L2203" s="825">
        <v>1</v>
      </c>
      <c r="M2203" s="824">
        <v>0</v>
      </c>
      <c r="N2203" s="824">
        <v>0</v>
      </c>
      <c r="O2203" s="838" t="e">
        <v>#DIV/0!</v>
      </c>
      <c r="P2203" s="820">
        <f>Tabla1[[#This Row],[Ejec Real Acumu]]-Tabla1[[#This Row],[Proyec Ejec Acumul]]</f>
        <v>0</v>
      </c>
      <c r="Q2203" s="820">
        <f>Tabla1[[#This Row],[Ejec Real Mes]]-Tabla1[[#This Row],[Program Entreg Mes]]</f>
        <v>0</v>
      </c>
    </row>
    <row r="2204" spans="1:17">
      <c r="A2204" s="824">
        <v>26</v>
      </c>
      <c r="B2204" s="824" t="s">
        <v>2461</v>
      </c>
      <c r="C2204" s="824" t="s">
        <v>2462</v>
      </c>
      <c r="D2204" s="824" t="s">
        <v>688</v>
      </c>
      <c r="E2204" s="824" t="s">
        <v>2562</v>
      </c>
      <c r="F2204" s="824">
        <v>9</v>
      </c>
      <c r="G2204" s="824" t="s">
        <v>2451</v>
      </c>
      <c r="H2204" s="824">
        <v>1</v>
      </c>
      <c r="I2204" s="824">
        <v>0</v>
      </c>
      <c r="J2204" s="824">
        <v>0</v>
      </c>
      <c r="K2204" s="825">
        <v>0</v>
      </c>
      <c r="L2204" s="825">
        <v>0</v>
      </c>
      <c r="M2204" s="824">
        <v>0</v>
      </c>
      <c r="N2204" s="824">
        <v>0</v>
      </c>
      <c r="O2204" s="838" t="e">
        <v>#DIV/0!</v>
      </c>
      <c r="P2204" s="820">
        <f>Tabla1[[#This Row],[Ejec Real Acumu]]-Tabla1[[#This Row],[Proyec Ejec Acumul]]</f>
        <v>0</v>
      </c>
      <c r="Q2204" s="820">
        <f>Tabla1[[#This Row],[Ejec Real Mes]]-Tabla1[[#This Row],[Program Entreg Mes]]</f>
        <v>0</v>
      </c>
    </row>
    <row r="2205" spans="1:17">
      <c r="A2205" s="824">
        <v>27</v>
      </c>
      <c r="B2205" s="824" t="s">
        <v>2461</v>
      </c>
      <c r="C2205" s="824" t="s">
        <v>2462</v>
      </c>
      <c r="D2205" s="824" t="s">
        <v>688</v>
      </c>
      <c r="E2205" s="824" t="s">
        <v>2563</v>
      </c>
      <c r="F2205" s="824">
        <v>9</v>
      </c>
      <c r="G2205" s="824" t="s">
        <v>2451</v>
      </c>
      <c r="H2205" s="824">
        <v>1</v>
      </c>
      <c r="I2205" s="824">
        <v>0</v>
      </c>
      <c r="J2205" s="824">
        <v>0</v>
      </c>
      <c r="K2205" s="825">
        <v>0</v>
      </c>
      <c r="L2205" s="825">
        <v>0</v>
      </c>
      <c r="M2205" s="824">
        <v>0</v>
      </c>
      <c r="N2205" s="824">
        <v>0</v>
      </c>
      <c r="O2205" s="838" t="e">
        <v>#DIV/0!</v>
      </c>
      <c r="P2205" s="820">
        <f>Tabla1[[#This Row],[Ejec Real Acumu]]-Tabla1[[#This Row],[Proyec Ejec Acumul]]</f>
        <v>0</v>
      </c>
      <c r="Q2205" s="820">
        <f>Tabla1[[#This Row],[Ejec Real Mes]]-Tabla1[[#This Row],[Program Entreg Mes]]</f>
        <v>0</v>
      </c>
    </row>
    <row r="2206" spans="1:17">
      <c r="A2206" s="824">
        <v>28</v>
      </c>
      <c r="B2206" s="824" t="s">
        <v>2461</v>
      </c>
      <c r="C2206" s="824" t="s">
        <v>2462</v>
      </c>
      <c r="D2206" s="824" t="s">
        <v>688</v>
      </c>
      <c r="E2206" s="824" t="s">
        <v>2564</v>
      </c>
      <c r="F2206" s="824">
        <v>9</v>
      </c>
      <c r="G2206" s="824" t="s">
        <v>2451</v>
      </c>
      <c r="H2206" s="824">
        <v>1</v>
      </c>
      <c r="I2206" s="824">
        <v>0</v>
      </c>
      <c r="J2206" s="824">
        <v>0</v>
      </c>
      <c r="K2206" s="825">
        <v>0</v>
      </c>
      <c r="L2206" s="825">
        <v>0</v>
      </c>
      <c r="M2206" s="824">
        <v>0</v>
      </c>
      <c r="N2206" s="824">
        <v>0</v>
      </c>
      <c r="O2206" s="838" t="e">
        <v>#DIV/0!</v>
      </c>
      <c r="P2206" s="820">
        <f>Tabla1[[#This Row],[Ejec Real Acumu]]-Tabla1[[#This Row],[Proyec Ejec Acumul]]</f>
        <v>0</v>
      </c>
      <c r="Q2206" s="820">
        <f>Tabla1[[#This Row],[Ejec Real Mes]]-Tabla1[[#This Row],[Program Entreg Mes]]</f>
        <v>0</v>
      </c>
    </row>
    <row r="2207" spans="1:17">
      <c r="A2207" s="824">
        <v>29</v>
      </c>
      <c r="B2207" s="824" t="s">
        <v>2461</v>
      </c>
      <c r="C2207" s="824" t="s">
        <v>2462</v>
      </c>
      <c r="D2207" s="824" t="s">
        <v>688</v>
      </c>
      <c r="E2207" s="824" t="s">
        <v>2565</v>
      </c>
      <c r="F2207" s="824">
        <v>9</v>
      </c>
      <c r="G2207" s="824" t="s">
        <v>2451</v>
      </c>
      <c r="H2207" s="824">
        <v>2</v>
      </c>
      <c r="I2207" s="824">
        <v>1</v>
      </c>
      <c r="J2207" s="824">
        <v>1</v>
      </c>
      <c r="K2207" s="825">
        <v>0.5</v>
      </c>
      <c r="L2207" s="825">
        <v>0.5</v>
      </c>
      <c r="M2207" s="824">
        <v>0</v>
      </c>
      <c r="N2207" s="824">
        <v>0</v>
      </c>
      <c r="O2207" s="838" t="e">
        <v>#DIV/0!</v>
      </c>
      <c r="P2207" s="820">
        <f>Tabla1[[#This Row],[Ejec Real Acumu]]-Tabla1[[#This Row],[Proyec Ejec Acumul]]</f>
        <v>0</v>
      </c>
      <c r="Q2207" s="820">
        <f>Tabla1[[#This Row],[Ejec Real Mes]]-Tabla1[[#This Row],[Program Entreg Mes]]</f>
        <v>0</v>
      </c>
    </row>
    <row r="2208" spans="1:17">
      <c r="A2208" s="824">
        <v>30</v>
      </c>
      <c r="B2208" s="824" t="s">
        <v>2461</v>
      </c>
      <c r="C2208" s="824" t="s">
        <v>2462</v>
      </c>
      <c r="D2208" s="824" t="s">
        <v>688</v>
      </c>
      <c r="E2208" s="824" t="s">
        <v>2566</v>
      </c>
      <c r="F2208" s="824">
        <v>9</v>
      </c>
      <c r="G2208" s="824" t="s">
        <v>2451</v>
      </c>
      <c r="H2208" s="824">
        <v>2</v>
      </c>
      <c r="I2208" s="824">
        <v>1</v>
      </c>
      <c r="J2208" s="824">
        <v>1</v>
      </c>
      <c r="K2208" s="825">
        <v>0.5</v>
      </c>
      <c r="L2208" s="825">
        <v>0.5</v>
      </c>
      <c r="M2208" s="824">
        <v>0</v>
      </c>
      <c r="N2208" s="824">
        <v>0</v>
      </c>
      <c r="O2208" s="838" t="e">
        <v>#DIV/0!</v>
      </c>
      <c r="P2208" s="820">
        <f>Tabla1[[#This Row],[Ejec Real Acumu]]-Tabla1[[#This Row],[Proyec Ejec Acumul]]</f>
        <v>0</v>
      </c>
      <c r="Q2208" s="820">
        <f>Tabla1[[#This Row],[Ejec Real Mes]]-Tabla1[[#This Row],[Program Entreg Mes]]</f>
        <v>0</v>
      </c>
    </row>
    <row r="2209" spans="1:17">
      <c r="A2209" s="824">
        <v>31</v>
      </c>
      <c r="B2209" s="824" t="s">
        <v>2461</v>
      </c>
      <c r="C2209" s="824" t="s">
        <v>2462</v>
      </c>
      <c r="D2209" s="824" t="s">
        <v>688</v>
      </c>
      <c r="E2209" s="824" t="s">
        <v>2567</v>
      </c>
      <c r="F2209" s="824">
        <v>9</v>
      </c>
      <c r="G2209" s="824" t="s">
        <v>2451</v>
      </c>
      <c r="H2209" s="824">
        <v>1</v>
      </c>
      <c r="I2209" s="824">
        <v>1</v>
      </c>
      <c r="J2209" s="824">
        <v>1</v>
      </c>
      <c r="K2209" s="825">
        <v>1</v>
      </c>
      <c r="L2209" s="825">
        <v>1</v>
      </c>
      <c r="M2209" s="824">
        <v>1</v>
      </c>
      <c r="N2209" s="824">
        <v>1</v>
      </c>
      <c r="O2209" s="838">
        <v>1</v>
      </c>
      <c r="P2209" s="820">
        <f>Tabla1[[#This Row],[Ejec Real Acumu]]-Tabla1[[#This Row],[Proyec Ejec Acumul]]</f>
        <v>0</v>
      </c>
      <c r="Q2209" s="820">
        <f>Tabla1[[#This Row],[Ejec Real Mes]]-Tabla1[[#This Row],[Program Entreg Mes]]</f>
        <v>0</v>
      </c>
    </row>
    <row r="2210" spans="1:17">
      <c r="A2210" s="824">
        <v>32</v>
      </c>
      <c r="B2210" s="824" t="s">
        <v>2461</v>
      </c>
      <c r="C2210" s="824" t="s">
        <v>2462</v>
      </c>
      <c r="D2210" s="824" t="s">
        <v>688</v>
      </c>
      <c r="E2210" s="824" t="s">
        <v>2568</v>
      </c>
      <c r="F2210" s="824">
        <v>9</v>
      </c>
      <c r="G2210" s="824" t="s">
        <v>2451</v>
      </c>
      <c r="H2210" s="824">
        <v>2</v>
      </c>
      <c r="I2210" s="824">
        <v>1</v>
      </c>
      <c r="J2210" s="824">
        <v>0</v>
      </c>
      <c r="K2210" s="825">
        <v>0.5</v>
      </c>
      <c r="L2210" s="825">
        <v>0</v>
      </c>
      <c r="M2210" s="824">
        <v>0</v>
      </c>
      <c r="N2210" s="824">
        <v>0</v>
      </c>
      <c r="O2210" s="838" t="e">
        <v>#DIV/0!</v>
      </c>
      <c r="P2210" s="820">
        <f>Tabla1[[#This Row],[Ejec Real Acumu]]-Tabla1[[#This Row],[Proyec Ejec Acumul]]</f>
        <v>-1</v>
      </c>
      <c r="Q2210" s="820">
        <f>Tabla1[[#This Row],[Ejec Real Mes]]-Tabla1[[#This Row],[Program Entreg Mes]]</f>
        <v>0</v>
      </c>
    </row>
    <row r="2211" spans="1:17">
      <c r="A2211" s="824">
        <v>33</v>
      </c>
      <c r="B2211" s="824" t="s">
        <v>2461</v>
      </c>
      <c r="C2211" s="824" t="s">
        <v>2462</v>
      </c>
      <c r="D2211" s="824" t="s">
        <v>688</v>
      </c>
      <c r="E2211" s="824" t="s">
        <v>2569</v>
      </c>
      <c r="F2211" s="824">
        <v>9</v>
      </c>
      <c r="G2211" s="824" t="s">
        <v>2451</v>
      </c>
      <c r="H2211" s="824">
        <v>1</v>
      </c>
      <c r="I2211" s="824">
        <v>0</v>
      </c>
      <c r="J2211" s="824">
        <v>0</v>
      </c>
      <c r="K2211" s="825">
        <v>0</v>
      </c>
      <c r="L2211" s="825">
        <v>0</v>
      </c>
      <c r="M2211" s="824">
        <v>0</v>
      </c>
      <c r="N2211" s="824">
        <v>0</v>
      </c>
      <c r="O2211" s="838" t="e">
        <v>#DIV/0!</v>
      </c>
      <c r="P2211" s="820">
        <f>Tabla1[[#This Row],[Ejec Real Acumu]]-Tabla1[[#This Row],[Proyec Ejec Acumul]]</f>
        <v>0</v>
      </c>
      <c r="Q2211" s="820">
        <f>Tabla1[[#This Row],[Ejec Real Mes]]-Tabla1[[#This Row],[Program Entreg Mes]]</f>
        <v>0</v>
      </c>
    </row>
    <row r="2212" spans="1:17">
      <c r="A2212" s="824">
        <v>34</v>
      </c>
      <c r="B2212" s="824" t="s">
        <v>2461</v>
      </c>
      <c r="C2212" s="824" t="s">
        <v>2462</v>
      </c>
      <c r="D2212" s="824" t="s">
        <v>688</v>
      </c>
      <c r="E2212" s="824" t="s">
        <v>2570</v>
      </c>
      <c r="F2212" s="824">
        <v>9</v>
      </c>
      <c r="G2212" s="824" t="s">
        <v>2451</v>
      </c>
      <c r="H2212" s="824">
        <v>2</v>
      </c>
      <c r="I2212" s="824">
        <v>2</v>
      </c>
      <c r="J2212" s="824">
        <v>2</v>
      </c>
      <c r="K2212" s="825">
        <v>1</v>
      </c>
      <c r="L2212" s="825">
        <v>1</v>
      </c>
      <c r="M2212" s="824">
        <v>0</v>
      </c>
      <c r="N2212" s="824">
        <v>0</v>
      </c>
      <c r="O2212" s="838" t="e">
        <v>#DIV/0!</v>
      </c>
      <c r="P2212" s="820">
        <f>Tabla1[[#This Row],[Ejec Real Acumu]]-Tabla1[[#This Row],[Proyec Ejec Acumul]]</f>
        <v>0</v>
      </c>
      <c r="Q2212" s="820">
        <f>Tabla1[[#This Row],[Ejec Real Mes]]-Tabla1[[#This Row],[Program Entreg Mes]]</f>
        <v>0</v>
      </c>
    </row>
    <row r="2213" spans="1:17">
      <c r="A2213" s="824">
        <v>35</v>
      </c>
      <c r="B2213" s="824" t="s">
        <v>2461</v>
      </c>
      <c r="C2213" s="824" t="s">
        <v>2462</v>
      </c>
      <c r="D2213" s="824" t="s">
        <v>688</v>
      </c>
      <c r="E2213" s="824" t="s">
        <v>2571</v>
      </c>
      <c r="F2213" s="824">
        <v>9</v>
      </c>
      <c r="G2213" s="824" t="s">
        <v>2451</v>
      </c>
      <c r="H2213" s="824">
        <v>11</v>
      </c>
      <c r="I2213" s="824">
        <v>8</v>
      </c>
      <c r="J2213" s="824">
        <v>8</v>
      </c>
      <c r="K2213" s="825">
        <v>0.72727272727272729</v>
      </c>
      <c r="L2213" s="825">
        <v>0.72727272727272729</v>
      </c>
      <c r="M2213" s="824">
        <v>1</v>
      </c>
      <c r="N2213" s="824">
        <v>1</v>
      </c>
      <c r="O2213" s="838">
        <v>1</v>
      </c>
      <c r="P2213" s="820">
        <f>Tabla1[[#This Row],[Ejec Real Acumu]]-Tabla1[[#This Row],[Proyec Ejec Acumul]]</f>
        <v>0</v>
      </c>
      <c r="Q2213" s="820">
        <f>Tabla1[[#This Row],[Ejec Real Mes]]-Tabla1[[#This Row],[Program Entreg Mes]]</f>
        <v>0</v>
      </c>
    </row>
    <row r="2214" spans="1:17">
      <c r="A2214" s="824">
        <v>1</v>
      </c>
      <c r="B2214" s="824" t="s">
        <v>2461</v>
      </c>
      <c r="C2214" s="824" t="s">
        <v>2462</v>
      </c>
      <c r="D2214" s="824" t="s">
        <v>688</v>
      </c>
      <c r="E2214" s="824" t="s">
        <v>2537</v>
      </c>
      <c r="F2214" s="824">
        <v>10</v>
      </c>
      <c r="G2214" s="824" t="s">
        <v>2452</v>
      </c>
      <c r="H2214" s="824">
        <v>1</v>
      </c>
      <c r="I2214" s="824">
        <v>1</v>
      </c>
      <c r="J2214" s="824"/>
      <c r="K2214" s="825">
        <v>1</v>
      </c>
      <c r="L2214" s="825"/>
      <c r="M2214" s="824">
        <v>0</v>
      </c>
      <c r="N2214" s="824"/>
      <c r="O2214" s="838"/>
      <c r="P2214" s="820">
        <f>Tabla1[[#This Row],[Ejec Real Acumu]]-Tabla1[[#This Row],[Proyec Ejec Acumul]]</f>
        <v>-1</v>
      </c>
      <c r="Q2214" s="820">
        <f>Tabla1[[#This Row],[Ejec Real Mes]]-Tabla1[[#This Row],[Program Entreg Mes]]</f>
        <v>0</v>
      </c>
    </row>
    <row r="2215" spans="1:17">
      <c r="A2215" s="824">
        <v>2</v>
      </c>
      <c r="B2215" s="824" t="s">
        <v>2461</v>
      </c>
      <c r="C2215" s="824" t="s">
        <v>2462</v>
      </c>
      <c r="D2215" s="824" t="s">
        <v>688</v>
      </c>
      <c r="E2215" s="824" t="s">
        <v>2538</v>
      </c>
      <c r="F2215" s="824">
        <v>10</v>
      </c>
      <c r="G2215" s="824" t="s">
        <v>2452</v>
      </c>
      <c r="H2215" s="824">
        <v>1</v>
      </c>
      <c r="I2215" s="824">
        <v>1</v>
      </c>
      <c r="J2215" s="824"/>
      <c r="K2215" s="825">
        <v>1</v>
      </c>
      <c r="L2215" s="825"/>
      <c r="M2215" s="824">
        <v>1</v>
      </c>
      <c r="N2215" s="824"/>
      <c r="O2215" s="838"/>
      <c r="P2215" s="820">
        <f>Tabla1[[#This Row],[Ejec Real Acumu]]-Tabla1[[#This Row],[Proyec Ejec Acumul]]</f>
        <v>-1</v>
      </c>
      <c r="Q2215" s="820">
        <f>Tabla1[[#This Row],[Ejec Real Mes]]-Tabla1[[#This Row],[Program Entreg Mes]]</f>
        <v>-1</v>
      </c>
    </row>
    <row r="2216" spans="1:17">
      <c r="A2216" s="824">
        <v>3</v>
      </c>
      <c r="B2216" s="824" t="s">
        <v>2461</v>
      </c>
      <c r="C2216" s="824" t="s">
        <v>2462</v>
      </c>
      <c r="D2216" s="824" t="s">
        <v>688</v>
      </c>
      <c r="E2216" s="824" t="s">
        <v>2539</v>
      </c>
      <c r="F2216" s="824">
        <v>10</v>
      </c>
      <c r="G2216" s="824" t="s">
        <v>2452</v>
      </c>
      <c r="H2216" s="824">
        <v>1</v>
      </c>
      <c r="I2216" s="824">
        <v>1</v>
      </c>
      <c r="J2216" s="824"/>
      <c r="K2216" s="825">
        <v>1</v>
      </c>
      <c r="L2216" s="825"/>
      <c r="M2216" s="824">
        <v>0</v>
      </c>
      <c r="N2216" s="824"/>
      <c r="O2216" s="838"/>
      <c r="P2216" s="820">
        <f>Tabla1[[#This Row],[Ejec Real Acumu]]-Tabla1[[#This Row],[Proyec Ejec Acumul]]</f>
        <v>-1</v>
      </c>
      <c r="Q2216" s="820">
        <f>Tabla1[[#This Row],[Ejec Real Mes]]-Tabla1[[#This Row],[Program Entreg Mes]]</f>
        <v>0</v>
      </c>
    </row>
    <row r="2217" spans="1:17">
      <c r="A2217" s="824">
        <v>4</v>
      </c>
      <c r="B2217" s="824" t="s">
        <v>2461</v>
      </c>
      <c r="C2217" s="824" t="s">
        <v>2462</v>
      </c>
      <c r="D2217" s="824" t="s">
        <v>688</v>
      </c>
      <c r="E2217" s="824" t="s">
        <v>2540</v>
      </c>
      <c r="F2217" s="824">
        <v>10</v>
      </c>
      <c r="G2217" s="824" t="s">
        <v>2452</v>
      </c>
      <c r="H2217" s="824">
        <v>1</v>
      </c>
      <c r="I2217" s="824">
        <v>1</v>
      </c>
      <c r="J2217" s="824"/>
      <c r="K2217" s="825">
        <v>1</v>
      </c>
      <c r="L2217" s="825"/>
      <c r="M2217" s="824">
        <v>0</v>
      </c>
      <c r="N2217" s="824"/>
      <c r="O2217" s="838"/>
      <c r="P2217" s="820">
        <f>Tabla1[[#This Row],[Ejec Real Acumu]]-Tabla1[[#This Row],[Proyec Ejec Acumul]]</f>
        <v>-1</v>
      </c>
      <c r="Q2217" s="820">
        <f>Tabla1[[#This Row],[Ejec Real Mes]]-Tabla1[[#This Row],[Program Entreg Mes]]</f>
        <v>0</v>
      </c>
    </row>
    <row r="2218" spans="1:17">
      <c r="A2218" s="824">
        <v>5</v>
      </c>
      <c r="B2218" s="824" t="s">
        <v>2461</v>
      </c>
      <c r="C2218" s="824" t="s">
        <v>2462</v>
      </c>
      <c r="D2218" s="824" t="s">
        <v>688</v>
      </c>
      <c r="E2218" s="824" t="s">
        <v>2541</v>
      </c>
      <c r="F2218" s="824">
        <v>10</v>
      </c>
      <c r="G2218" s="824" t="s">
        <v>2452</v>
      </c>
      <c r="H2218" s="824">
        <v>1</v>
      </c>
      <c r="I2218" s="824">
        <v>1</v>
      </c>
      <c r="J2218" s="824"/>
      <c r="K2218" s="825">
        <v>1</v>
      </c>
      <c r="L2218" s="825"/>
      <c r="M2218" s="824">
        <v>0</v>
      </c>
      <c r="N2218" s="824"/>
      <c r="O2218" s="838"/>
      <c r="P2218" s="820">
        <f>Tabla1[[#This Row],[Ejec Real Acumu]]-Tabla1[[#This Row],[Proyec Ejec Acumul]]</f>
        <v>-1</v>
      </c>
      <c r="Q2218" s="820">
        <f>Tabla1[[#This Row],[Ejec Real Mes]]-Tabla1[[#This Row],[Program Entreg Mes]]</f>
        <v>0</v>
      </c>
    </row>
    <row r="2219" spans="1:17">
      <c r="A2219" s="824">
        <v>6</v>
      </c>
      <c r="B2219" s="824" t="s">
        <v>2461</v>
      </c>
      <c r="C2219" s="824" t="s">
        <v>2462</v>
      </c>
      <c r="D2219" s="824" t="s">
        <v>688</v>
      </c>
      <c r="E2219" s="824" t="s">
        <v>2542</v>
      </c>
      <c r="F2219" s="824">
        <v>10</v>
      </c>
      <c r="G2219" s="824" t="s">
        <v>2452</v>
      </c>
      <c r="H2219" s="824">
        <v>1</v>
      </c>
      <c r="I2219" s="824">
        <v>1</v>
      </c>
      <c r="J2219" s="824"/>
      <c r="K2219" s="825">
        <v>1</v>
      </c>
      <c r="L2219" s="825"/>
      <c r="M2219" s="824">
        <v>0</v>
      </c>
      <c r="N2219" s="824"/>
      <c r="O2219" s="838"/>
      <c r="P2219" s="820">
        <f>Tabla1[[#This Row],[Ejec Real Acumu]]-Tabla1[[#This Row],[Proyec Ejec Acumul]]</f>
        <v>-1</v>
      </c>
      <c r="Q2219" s="820">
        <f>Tabla1[[#This Row],[Ejec Real Mes]]-Tabla1[[#This Row],[Program Entreg Mes]]</f>
        <v>0</v>
      </c>
    </row>
    <row r="2220" spans="1:17">
      <c r="A2220" s="824">
        <v>7</v>
      </c>
      <c r="B2220" s="824" t="s">
        <v>2461</v>
      </c>
      <c r="C2220" s="824" t="s">
        <v>2462</v>
      </c>
      <c r="D2220" s="824" t="s">
        <v>688</v>
      </c>
      <c r="E2220" s="824" t="s">
        <v>2543</v>
      </c>
      <c r="F2220" s="824">
        <v>10</v>
      </c>
      <c r="G2220" s="824" t="s">
        <v>2452</v>
      </c>
      <c r="H2220" s="824">
        <v>1</v>
      </c>
      <c r="I2220" s="824">
        <v>1</v>
      </c>
      <c r="J2220" s="824"/>
      <c r="K2220" s="825">
        <v>1</v>
      </c>
      <c r="L2220" s="825"/>
      <c r="M2220" s="824">
        <v>0</v>
      </c>
      <c r="N2220" s="824"/>
      <c r="O2220" s="838"/>
      <c r="P2220" s="820">
        <f>Tabla1[[#This Row],[Ejec Real Acumu]]-Tabla1[[#This Row],[Proyec Ejec Acumul]]</f>
        <v>-1</v>
      </c>
      <c r="Q2220" s="820">
        <f>Tabla1[[#This Row],[Ejec Real Mes]]-Tabla1[[#This Row],[Program Entreg Mes]]</f>
        <v>0</v>
      </c>
    </row>
    <row r="2221" spans="1:17">
      <c r="A2221" s="824">
        <v>8</v>
      </c>
      <c r="B2221" s="824" t="s">
        <v>2461</v>
      </c>
      <c r="C2221" s="824" t="s">
        <v>2462</v>
      </c>
      <c r="D2221" s="824" t="s">
        <v>688</v>
      </c>
      <c r="E2221" s="824" t="s">
        <v>2544</v>
      </c>
      <c r="F2221" s="824">
        <v>10</v>
      </c>
      <c r="G2221" s="824" t="s">
        <v>2452</v>
      </c>
      <c r="H2221" s="824">
        <v>4</v>
      </c>
      <c r="I2221" s="824">
        <v>3</v>
      </c>
      <c r="J2221" s="824"/>
      <c r="K2221" s="825">
        <v>0.75</v>
      </c>
      <c r="L2221" s="825"/>
      <c r="M2221" s="824">
        <v>0</v>
      </c>
      <c r="N2221" s="824"/>
      <c r="O2221" s="838"/>
      <c r="P2221" s="820">
        <f>Tabla1[[#This Row],[Ejec Real Acumu]]-Tabla1[[#This Row],[Proyec Ejec Acumul]]</f>
        <v>-3</v>
      </c>
      <c r="Q2221" s="820">
        <f>Tabla1[[#This Row],[Ejec Real Mes]]-Tabla1[[#This Row],[Program Entreg Mes]]</f>
        <v>0</v>
      </c>
    </row>
    <row r="2222" spans="1:17">
      <c r="A2222" s="824">
        <v>9</v>
      </c>
      <c r="B2222" s="824" t="s">
        <v>2461</v>
      </c>
      <c r="C2222" s="824" t="s">
        <v>2462</v>
      </c>
      <c r="D2222" s="824" t="s">
        <v>688</v>
      </c>
      <c r="E2222" s="824" t="s">
        <v>2545</v>
      </c>
      <c r="F2222" s="824">
        <v>10</v>
      </c>
      <c r="G2222" s="824" t="s">
        <v>2452</v>
      </c>
      <c r="H2222" s="824">
        <v>3</v>
      </c>
      <c r="I2222" s="824">
        <v>3</v>
      </c>
      <c r="J2222" s="824"/>
      <c r="K2222" s="825">
        <v>1</v>
      </c>
      <c r="L2222" s="825"/>
      <c r="M2222" s="824">
        <v>1</v>
      </c>
      <c r="N2222" s="824"/>
      <c r="O2222" s="838"/>
      <c r="P2222" s="820">
        <f>Tabla1[[#This Row],[Ejec Real Acumu]]-Tabla1[[#This Row],[Proyec Ejec Acumul]]</f>
        <v>-3</v>
      </c>
      <c r="Q2222" s="820">
        <f>Tabla1[[#This Row],[Ejec Real Mes]]-Tabla1[[#This Row],[Program Entreg Mes]]</f>
        <v>-1</v>
      </c>
    </row>
    <row r="2223" spans="1:17">
      <c r="A2223" s="824">
        <v>10</v>
      </c>
      <c r="B2223" s="824" t="s">
        <v>2461</v>
      </c>
      <c r="C2223" s="824" t="s">
        <v>2462</v>
      </c>
      <c r="D2223" s="824" t="s">
        <v>688</v>
      </c>
      <c r="E2223" s="824" t="s">
        <v>2546</v>
      </c>
      <c r="F2223" s="824">
        <v>10</v>
      </c>
      <c r="G2223" s="824" t="s">
        <v>2452</v>
      </c>
      <c r="H2223" s="824">
        <v>4</v>
      </c>
      <c r="I2223" s="824">
        <v>3</v>
      </c>
      <c r="J2223" s="824"/>
      <c r="K2223" s="825">
        <v>0.75</v>
      </c>
      <c r="L2223" s="825"/>
      <c r="M2223" s="824">
        <v>0</v>
      </c>
      <c r="N2223" s="824"/>
      <c r="O2223" s="838"/>
      <c r="P2223" s="820">
        <f>Tabla1[[#This Row],[Ejec Real Acumu]]-Tabla1[[#This Row],[Proyec Ejec Acumul]]</f>
        <v>-3</v>
      </c>
      <c r="Q2223" s="820">
        <f>Tabla1[[#This Row],[Ejec Real Mes]]-Tabla1[[#This Row],[Program Entreg Mes]]</f>
        <v>0</v>
      </c>
    </row>
    <row r="2224" spans="1:17">
      <c r="A2224" s="824">
        <v>11</v>
      </c>
      <c r="B2224" s="824" t="s">
        <v>2461</v>
      </c>
      <c r="C2224" s="824" t="s">
        <v>2462</v>
      </c>
      <c r="D2224" s="824" t="s">
        <v>688</v>
      </c>
      <c r="E2224" s="824" t="s">
        <v>2547</v>
      </c>
      <c r="F2224" s="824">
        <v>10</v>
      </c>
      <c r="G2224" s="824" t="s">
        <v>2452</v>
      </c>
      <c r="H2224" s="824">
        <v>1</v>
      </c>
      <c r="I2224" s="824">
        <v>1</v>
      </c>
      <c r="J2224" s="824"/>
      <c r="K2224" s="825">
        <v>1</v>
      </c>
      <c r="L2224" s="825"/>
      <c r="M2224" s="824">
        <v>0</v>
      </c>
      <c r="N2224" s="824"/>
      <c r="O2224" s="838"/>
      <c r="P2224" s="820">
        <f>Tabla1[[#This Row],[Ejec Real Acumu]]-Tabla1[[#This Row],[Proyec Ejec Acumul]]</f>
        <v>-1</v>
      </c>
      <c r="Q2224" s="820">
        <f>Tabla1[[#This Row],[Ejec Real Mes]]-Tabla1[[#This Row],[Program Entreg Mes]]</f>
        <v>0</v>
      </c>
    </row>
    <row r="2225" spans="1:17">
      <c r="A2225" s="824">
        <v>12</v>
      </c>
      <c r="B2225" s="824" t="s">
        <v>2461</v>
      </c>
      <c r="C2225" s="824" t="s">
        <v>2462</v>
      </c>
      <c r="D2225" s="824" t="s">
        <v>688</v>
      </c>
      <c r="E2225" s="824" t="s">
        <v>2548</v>
      </c>
      <c r="F2225" s="824">
        <v>10</v>
      </c>
      <c r="G2225" s="824" t="s">
        <v>2452</v>
      </c>
      <c r="H2225" s="824">
        <v>1</v>
      </c>
      <c r="I2225" s="824">
        <v>1</v>
      </c>
      <c r="J2225" s="824"/>
      <c r="K2225" s="825">
        <v>1</v>
      </c>
      <c r="L2225" s="825"/>
      <c r="M2225" s="824">
        <v>0</v>
      </c>
      <c r="N2225" s="824"/>
      <c r="O2225" s="838"/>
      <c r="P2225" s="820">
        <f>Tabla1[[#This Row],[Ejec Real Acumu]]-Tabla1[[#This Row],[Proyec Ejec Acumul]]</f>
        <v>-1</v>
      </c>
      <c r="Q2225" s="820">
        <f>Tabla1[[#This Row],[Ejec Real Mes]]-Tabla1[[#This Row],[Program Entreg Mes]]</f>
        <v>0</v>
      </c>
    </row>
    <row r="2226" spans="1:17">
      <c r="A2226" s="824">
        <v>13</v>
      </c>
      <c r="B2226" s="824" t="s">
        <v>2461</v>
      </c>
      <c r="C2226" s="824" t="s">
        <v>2462</v>
      </c>
      <c r="D2226" s="824" t="s">
        <v>688</v>
      </c>
      <c r="E2226" s="824" t="s">
        <v>2549</v>
      </c>
      <c r="F2226" s="824">
        <v>10</v>
      </c>
      <c r="G2226" s="824" t="s">
        <v>2452</v>
      </c>
      <c r="H2226" s="824">
        <v>1</v>
      </c>
      <c r="I2226" s="824">
        <v>1</v>
      </c>
      <c r="J2226" s="824"/>
      <c r="K2226" s="825">
        <v>1</v>
      </c>
      <c r="L2226" s="825"/>
      <c r="M2226" s="824">
        <v>0</v>
      </c>
      <c r="N2226" s="824"/>
      <c r="O2226" s="838"/>
      <c r="P2226" s="820">
        <f>Tabla1[[#This Row],[Ejec Real Acumu]]-Tabla1[[#This Row],[Proyec Ejec Acumul]]</f>
        <v>-1</v>
      </c>
      <c r="Q2226" s="820">
        <f>Tabla1[[#This Row],[Ejec Real Mes]]-Tabla1[[#This Row],[Program Entreg Mes]]</f>
        <v>0</v>
      </c>
    </row>
    <row r="2227" spans="1:17">
      <c r="A2227" s="824">
        <v>14</v>
      </c>
      <c r="B2227" s="824" t="s">
        <v>2461</v>
      </c>
      <c r="C2227" s="824" t="s">
        <v>2462</v>
      </c>
      <c r="D2227" s="824" t="s">
        <v>688</v>
      </c>
      <c r="E2227" s="824" t="s">
        <v>2550</v>
      </c>
      <c r="F2227" s="824">
        <v>10</v>
      </c>
      <c r="G2227" s="824" t="s">
        <v>2452</v>
      </c>
      <c r="H2227" s="824">
        <v>1</v>
      </c>
      <c r="I2227" s="824">
        <v>1</v>
      </c>
      <c r="J2227" s="824"/>
      <c r="K2227" s="825">
        <v>1</v>
      </c>
      <c r="L2227" s="825"/>
      <c r="M2227" s="824">
        <v>1</v>
      </c>
      <c r="N2227" s="824"/>
      <c r="O2227" s="838"/>
      <c r="P2227" s="820">
        <f>Tabla1[[#This Row],[Ejec Real Acumu]]-Tabla1[[#This Row],[Proyec Ejec Acumul]]</f>
        <v>-1</v>
      </c>
      <c r="Q2227" s="820">
        <f>Tabla1[[#This Row],[Ejec Real Mes]]-Tabla1[[#This Row],[Program Entreg Mes]]</f>
        <v>-1</v>
      </c>
    </row>
    <row r="2228" spans="1:17">
      <c r="A2228" s="824">
        <v>15</v>
      </c>
      <c r="B2228" s="824" t="s">
        <v>2461</v>
      </c>
      <c r="C2228" s="824" t="s">
        <v>2462</v>
      </c>
      <c r="D2228" s="824" t="s">
        <v>688</v>
      </c>
      <c r="E2228" s="824" t="s">
        <v>2551</v>
      </c>
      <c r="F2228" s="824">
        <v>10</v>
      </c>
      <c r="G2228" s="824" t="s">
        <v>2452</v>
      </c>
      <c r="H2228" s="824">
        <v>12</v>
      </c>
      <c r="I2228" s="824">
        <v>10</v>
      </c>
      <c r="J2228" s="824"/>
      <c r="K2228" s="825">
        <v>0.83333333333333337</v>
      </c>
      <c r="L2228" s="825"/>
      <c r="M2228" s="824">
        <v>1</v>
      </c>
      <c r="N2228" s="824"/>
      <c r="O2228" s="838"/>
      <c r="P2228" s="820">
        <f>Tabla1[[#This Row],[Ejec Real Acumu]]-Tabla1[[#This Row],[Proyec Ejec Acumul]]</f>
        <v>-10</v>
      </c>
      <c r="Q2228" s="820">
        <f>Tabla1[[#This Row],[Ejec Real Mes]]-Tabla1[[#This Row],[Program Entreg Mes]]</f>
        <v>-1</v>
      </c>
    </row>
    <row r="2229" spans="1:17">
      <c r="A2229" s="824">
        <v>16</v>
      </c>
      <c r="B2229" s="824" t="s">
        <v>2461</v>
      </c>
      <c r="C2229" s="824" t="s">
        <v>2462</v>
      </c>
      <c r="D2229" s="824" t="s">
        <v>688</v>
      </c>
      <c r="E2229" s="824" t="s">
        <v>2552</v>
      </c>
      <c r="F2229" s="824">
        <v>10</v>
      </c>
      <c r="G2229" s="824" t="s">
        <v>2452</v>
      </c>
      <c r="H2229" s="824">
        <v>4</v>
      </c>
      <c r="I2229" s="824">
        <v>3</v>
      </c>
      <c r="J2229" s="824"/>
      <c r="K2229" s="825">
        <v>0.75</v>
      </c>
      <c r="L2229" s="825"/>
      <c r="M2229" s="824">
        <v>0</v>
      </c>
      <c r="N2229" s="824"/>
      <c r="O2229" s="838"/>
      <c r="P2229" s="820">
        <f>Tabla1[[#This Row],[Ejec Real Acumu]]-Tabla1[[#This Row],[Proyec Ejec Acumul]]</f>
        <v>-3</v>
      </c>
      <c r="Q2229" s="820">
        <f>Tabla1[[#This Row],[Ejec Real Mes]]-Tabla1[[#This Row],[Program Entreg Mes]]</f>
        <v>0</v>
      </c>
    </row>
    <row r="2230" spans="1:17">
      <c r="A2230" s="824">
        <v>17</v>
      </c>
      <c r="B2230" s="824" t="s">
        <v>2461</v>
      </c>
      <c r="C2230" s="824" t="s">
        <v>2462</v>
      </c>
      <c r="D2230" s="824" t="s">
        <v>688</v>
      </c>
      <c r="E2230" s="824" t="s">
        <v>2553</v>
      </c>
      <c r="F2230" s="824">
        <v>10</v>
      </c>
      <c r="G2230" s="824" t="s">
        <v>2452</v>
      </c>
      <c r="H2230" s="824">
        <v>3</v>
      </c>
      <c r="I2230" s="824">
        <v>3</v>
      </c>
      <c r="J2230" s="824"/>
      <c r="K2230" s="825">
        <v>1</v>
      </c>
      <c r="L2230" s="825"/>
      <c r="M2230" s="824">
        <v>1</v>
      </c>
      <c r="N2230" s="824"/>
      <c r="O2230" s="838"/>
      <c r="P2230" s="820">
        <f>Tabla1[[#This Row],[Ejec Real Acumu]]-Tabla1[[#This Row],[Proyec Ejec Acumul]]</f>
        <v>-3</v>
      </c>
      <c r="Q2230" s="820">
        <f>Tabla1[[#This Row],[Ejec Real Mes]]-Tabla1[[#This Row],[Program Entreg Mes]]</f>
        <v>-1</v>
      </c>
    </row>
    <row r="2231" spans="1:17">
      <c r="A2231" s="824">
        <v>18</v>
      </c>
      <c r="B2231" s="824" t="s">
        <v>2461</v>
      </c>
      <c r="C2231" s="824" t="s">
        <v>2462</v>
      </c>
      <c r="D2231" s="824" t="s">
        <v>688</v>
      </c>
      <c r="E2231" s="824" t="s">
        <v>2554</v>
      </c>
      <c r="F2231" s="824">
        <v>10</v>
      </c>
      <c r="G2231" s="824" t="s">
        <v>2452</v>
      </c>
      <c r="H2231" s="824">
        <v>12</v>
      </c>
      <c r="I2231" s="824">
        <v>10</v>
      </c>
      <c r="J2231" s="824"/>
      <c r="K2231" s="825">
        <v>0.83333333333333337</v>
      </c>
      <c r="L2231" s="825"/>
      <c r="M2231" s="824">
        <v>1</v>
      </c>
      <c r="N2231" s="824"/>
      <c r="O2231" s="838"/>
      <c r="P2231" s="820">
        <f>Tabla1[[#This Row],[Ejec Real Acumu]]-Tabla1[[#This Row],[Proyec Ejec Acumul]]</f>
        <v>-10</v>
      </c>
      <c r="Q2231" s="820">
        <f>Tabla1[[#This Row],[Ejec Real Mes]]-Tabla1[[#This Row],[Program Entreg Mes]]</f>
        <v>-1</v>
      </c>
    </row>
    <row r="2232" spans="1:17">
      <c r="A2232" s="824">
        <v>19</v>
      </c>
      <c r="B2232" s="824" t="s">
        <v>2461</v>
      </c>
      <c r="C2232" s="824" t="s">
        <v>2462</v>
      </c>
      <c r="D2232" s="824" t="s">
        <v>688</v>
      </c>
      <c r="E2232" s="824" t="s">
        <v>2555</v>
      </c>
      <c r="F2232" s="824">
        <v>10</v>
      </c>
      <c r="G2232" s="824" t="s">
        <v>2452</v>
      </c>
      <c r="H2232" s="824">
        <v>1</v>
      </c>
      <c r="I2232" s="824">
        <v>0</v>
      </c>
      <c r="J2232" s="824"/>
      <c r="K2232" s="825">
        <v>0</v>
      </c>
      <c r="L2232" s="825"/>
      <c r="M2232" s="824">
        <v>0</v>
      </c>
      <c r="N2232" s="824"/>
      <c r="O2232" s="838"/>
      <c r="P2232" s="820">
        <f>Tabla1[[#This Row],[Ejec Real Acumu]]-Tabla1[[#This Row],[Proyec Ejec Acumul]]</f>
        <v>0</v>
      </c>
      <c r="Q2232" s="820">
        <f>Tabla1[[#This Row],[Ejec Real Mes]]-Tabla1[[#This Row],[Program Entreg Mes]]</f>
        <v>0</v>
      </c>
    </row>
    <row r="2233" spans="1:17">
      <c r="A2233" s="824">
        <v>20</v>
      </c>
      <c r="B2233" s="824" t="s">
        <v>2461</v>
      </c>
      <c r="C2233" s="824" t="s">
        <v>2462</v>
      </c>
      <c r="D2233" s="824" t="s">
        <v>688</v>
      </c>
      <c r="E2233" s="824" t="s">
        <v>2556</v>
      </c>
      <c r="F2233" s="824">
        <v>10</v>
      </c>
      <c r="G2233" s="824" t="s">
        <v>2452</v>
      </c>
      <c r="H2233" s="824">
        <v>3</v>
      </c>
      <c r="I2233" s="824">
        <v>3</v>
      </c>
      <c r="J2233" s="824"/>
      <c r="K2233" s="825">
        <v>1</v>
      </c>
      <c r="L2233" s="825"/>
      <c r="M2233" s="824">
        <v>1</v>
      </c>
      <c r="N2233" s="824"/>
      <c r="O2233" s="838"/>
      <c r="P2233" s="820">
        <f>Tabla1[[#This Row],[Ejec Real Acumu]]-Tabla1[[#This Row],[Proyec Ejec Acumul]]</f>
        <v>-3</v>
      </c>
      <c r="Q2233" s="820">
        <f>Tabla1[[#This Row],[Ejec Real Mes]]-Tabla1[[#This Row],[Program Entreg Mes]]</f>
        <v>-1</v>
      </c>
    </row>
    <row r="2234" spans="1:17">
      <c r="A2234" s="824">
        <v>21</v>
      </c>
      <c r="B2234" s="824" t="s">
        <v>2461</v>
      </c>
      <c r="C2234" s="824" t="s">
        <v>2462</v>
      </c>
      <c r="D2234" s="824" t="s">
        <v>688</v>
      </c>
      <c r="E2234" s="824" t="s">
        <v>2557</v>
      </c>
      <c r="F2234" s="824">
        <v>10</v>
      </c>
      <c r="G2234" s="824" t="s">
        <v>2452</v>
      </c>
      <c r="H2234" s="824">
        <v>1</v>
      </c>
      <c r="I2234" s="824">
        <v>0</v>
      </c>
      <c r="J2234" s="824"/>
      <c r="K2234" s="825">
        <v>0</v>
      </c>
      <c r="L2234" s="825"/>
      <c r="M2234" s="824">
        <v>0</v>
      </c>
      <c r="N2234" s="824"/>
      <c r="O2234" s="838"/>
      <c r="P2234" s="820">
        <f>Tabla1[[#This Row],[Ejec Real Acumu]]-Tabla1[[#This Row],[Proyec Ejec Acumul]]</f>
        <v>0</v>
      </c>
      <c r="Q2234" s="820">
        <f>Tabla1[[#This Row],[Ejec Real Mes]]-Tabla1[[#This Row],[Program Entreg Mes]]</f>
        <v>0</v>
      </c>
    </row>
    <row r="2235" spans="1:17">
      <c r="A2235" s="824">
        <v>22</v>
      </c>
      <c r="B2235" s="824" t="s">
        <v>2461</v>
      </c>
      <c r="C2235" s="824" t="s">
        <v>2462</v>
      </c>
      <c r="D2235" s="824" t="s">
        <v>688</v>
      </c>
      <c r="E2235" s="824" t="s">
        <v>2558</v>
      </c>
      <c r="F2235" s="824">
        <v>10</v>
      </c>
      <c r="G2235" s="824" t="s">
        <v>2452</v>
      </c>
      <c r="H2235" s="824">
        <v>1</v>
      </c>
      <c r="I2235" s="824">
        <v>1</v>
      </c>
      <c r="J2235" s="824"/>
      <c r="K2235" s="825">
        <v>1</v>
      </c>
      <c r="L2235" s="825"/>
      <c r="M2235" s="824">
        <v>0</v>
      </c>
      <c r="N2235" s="824"/>
      <c r="O2235" s="838"/>
      <c r="P2235" s="820">
        <f>Tabla1[[#This Row],[Ejec Real Acumu]]-Tabla1[[#This Row],[Proyec Ejec Acumul]]</f>
        <v>-1</v>
      </c>
      <c r="Q2235" s="820">
        <f>Tabla1[[#This Row],[Ejec Real Mes]]-Tabla1[[#This Row],[Program Entreg Mes]]</f>
        <v>0</v>
      </c>
    </row>
    <row r="2236" spans="1:17">
      <c r="A2236" s="824">
        <v>23</v>
      </c>
      <c r="B2236" s="824" t="s">
        <v>2461</v>
      </c>
      <c r="C2236" s="824" t="s">
        <v>2462</v>
      </c>
      <c r="D2236" s="824" t="s">
        <v>688</v>
      </c>
      <c r="E2236" s="824" t="s">
        <v>2559</v>
      </c>
      <c r="F2236" s="824">
        <v>10</v>
      </c>
      <c r="G2236" s="824" t="s">
        <v>2452</v>
      </c>
      <c r="H2236" s="824">
        <v>4</v>
      </c>
      <c r="I2236" s="824">
        <v>3</v>
      </c>
      <c r="J2236" s="824"/>
      <c r="K2236" s="825">
        <v>0.75</v>
      </c>
      <c r="L2236" s="825"/>
      <c r="M2236" s="824">
        <v>0</v>
      </c>
      <c r="N2236" s="824"/>
      <c r="O2236" s="838"/>
      <c r="P2236" s="820">
        <f>Tabla1[[#This Row],[Ejec Real Acumu]]-Tabla1[[#This Row],[Proyec Ejec Acumul]]</f>
        <v>-3</v>
      </c>
      <c r="Q2236" s="820">
        <f>Tabla1[[#This Row],[Ejec Real Mes]]-Tabla1[[#This Row],[Program Entreg Mes]]</f>
        <v>0</v>
      </c>
    </row>
    <row r="2237" spans="1:17">
      <c r="A2237" s="824">
        <v>24</v>
      </c>
      <c r="B2237" s="824" t="s">
        <v>2461</v>
      </c>
      <c r="C2237" s="824" t="s">
        <v>2462</v>
      </c>
      <c r="D2237" s="824" t="s">
        <v>688</v>
      </c>
      <c r="E2237" s="824" t="s">
        <v>2560</v>
      </c>
      <c r="F2237" s="824">
        <v>10</v>
      </c>
      <c r="G2237" s="824" t="s">
        <v>2452</v>
      </c>
      <c r="H2237" s="824">
        <v>1</v>
      </c>
      <c r="I2237" s="824">
        <v>1</v>
      </c>
      <c r="J2237" s="824"/>
      <c r="K2237" s="825">
        <v>1</v>
      </c>
      <c r="L2237" s="825"/>
      <c r="M2237" s="824">
        <v>0</v>
      </c>
      <c r="N2237" s="824"/>
      <c r="O2237" s="838"/>
      <c r="P2237" s="820">
        <f>Tabla1[[#This Row],[Ejec Real Acumu]]-Tabla1[[#This Row],[Proyec Ejec Acumul]]</f>
        <v>-1</v>
      </c>
      <c r="Q2237" s="820">
        <f>Tabla1[[#This Row],[Ejec Real Mes]]-Tabla1[[#This Row],[Program Entreg Mes]]</f>
        <v>0</v>
      </c>
    </row>
    <row r="2238" spans="1:17">
      <c r="A2238" s="824">
        <v>25</v>
      </c>
      <c r="B2238" s="824" t="s">
        <v>2461</v>
      </c>
      <c r="C2238" s="824" t="s">
        <v>2462</v>
      </c>
      <c r="D2238" s="824" t="s">
        <v>688</v>
      </c>
      <c r="E2238" s="824" t="s">
        <v>2561</v>
      </c>
      <c r="F2238" s="824">
        <v>10</v>
      </c>
      <c r="G2238" s="824" t="s">
        <v>2452</v>
      </c>
      <c r="H2238" s="824">
        <v>1</v>
      </c>
      <c r="I2238" s="824">
        <v>1</v>
      </c>
      <c r="J2238" s="824"/>
      <c r="K2238" s="825">
        <v>1</v>
      </c>
      <c r="L2238" s="825"/>
      <c r="M2238" s="824">
        <v>0</v>
      </c>
      <c r="N2238" s="824"/>
      <c r="O2238" s="838"/>
      <c r="P2238" s="820">
        <f>Tabla1[[#This Row],[Ejec Real Acumu]]-Tabla1[[#This Row],[Proyec Ejec Acumul]]</f>
        <v>-1</v>
      </c>
      <c r="Q2238" s="820">
        <f>Tabla1[[#This Row],[Ejec Real Mes]]-Tabla1[[#This Row],[Program Entreg Mes]]</f>
        <v>0</v>
      </c>
    </row>
    <row r="2239" spans="1:17">
      <c r="A2239" s="824">
        <v>26</v>
      </c>
      <c r="B2239" s="824" t="s">
        <v>2461</v>
      </c>
      <c r="C2239" s="824" t="s">
        <v>2462</v>
      </c>
      <c r="D2239" s="824" t="s">
        <v>688</v>
      </c>
      <c r="E2239" s="824" t="s">
        <v>2562</v>
      </c>
      <c r="F2239" s="824">
        <v>10</v>
      </c>
      <c r="G2239" s="824" t="s">
        <v>2452</v>
      </c>
      <c r="H2239" s="824">
        <v>1</v>
      </c>
      <c r="I2239" s="824">
        <v>0</v>
      </c>
      <c r="J2239" s="824"/>
      <c r="K2239" s="825">
        <v>0</v>
      </c>
      <c r="L2239" s="825"/>
      <c r="M2239" s="824">
        <v>0</v>
      </c>
      <c r="N2239" s="824"/>
      <c r="O2239" s="838"/>
      <c r="P2239" s="820">
        <f>Tabla1[[#This Row],[Ejec Real Acumu]]-Tabla1[[#This Row],[Proyec Ejec Acumul]]</f>
        <v>0</v>
      </c>
      <c r="Q2239" s="820">
        <f>Tabla1[[#This Row],[Ejec Real Mes]]-Tabla1[[#This Row],[Program Entreg Mes]]</f>
        <v>0</v>
      </c>
    </row>
    <row r="2240" spans="1:17">
      <c r="A2240" s="824">
        <v>27</v>
      </c>
      <c r="B2240" s="824" t="s">
        <v>2461</v>
      </c>
      <c r="C2240" s="824" t="s">
        <v>2462</v>
      </c>
      <c r="D2240" s="824" t="s">
        <v>688</v>
      </c>
      <c r="E2240" s="824" t="s">
        <v>2563</v>
      </c>
      <c r="F2240" s="824">
        <v>10</v>
      </c>
      <c r="G2240" s="824" t="s">
        <v>2452</v>
      </c>
      <c r="H2240" s="824">
        <v>1</v>
      </c>
      <c r="I2240" s="824">
        <v>0</v>
      </c>
      <c r="J2240" s="824"/>
      <c r="K2240" s="825">
        <v>0</v>
      </c>
      <c r="L2240" s="825"/>
      <c r="M2240" s="824">
        <v>0</v>
      </c>
      <c r="N2240" s="824"/>
      <c r="O2240" s="838"/>
      <c r="P2240" s="820">
        <f>Tabla1[[#This Row],[Ejec Real Acumu]]-Tabla1[[#This Row],[Proyec Ejec Acumul]]</f>
        <v>0</v>
      </c>
      <c r="Q2240" s="820">
        <f>Tabla1[[#This Row],[Ejec Real Mes]]-Tabla1[[#This Row],[Program Entreg Mes]]</f>
        <v>0</v>
      </c>
    </row>
    <row r="2241" spans="1:17">
      <c r="A2241" s="824">
        <v>28</v>
      </c>
      <c r="B2241" s="824" t="s">
        <v>2461</v>
      </c>
      <c r="C2241" s="824" t="s">
        <v>2462</v>
      </c>
      <c r="D2241" s="824" t="s">
        <v>688</v>
      </c>
      <c r="E2241" s="824" t="s">
        <v>2564</v>
      </c>
      <c r="F2241" s="824">
        <v>10</v>
      </c>
      <c r="G2241" s="824" t="s">
        <v>2452</v>
      </c>
      <c r="H2241" s="824">
        <v>1</v>
      </c>
      <c r="I2241" s="824">
        <v>0</v>
      </c>
      <c r="J2241" s="824"/>
      <c r="K2241" s="825">
        <v>0</v>
      </c>
      <c r="L2241" s="825"/>
      <c r="M2241" s="824">
        <v>0</v>
      </c>
      <c r="N2241" s="824"/>
      <c r="O2241" s="838"/>
      <c r="P2241" s="820">
        <f>Tabla1[[#This Row],[Ejec Real Acumu]]-Tabla1[[#This Row],[Proyec Ejec Acumul]]</f>
        <v>0</v>
      </c>
      <c r="Q2241" s="820">
        <f>Tabla1[[#This Row],[Ejec Real Mes]]-Tabla1[[#This Row],[Program Entreg Mes]]</f>
        <v>0</v>
      </c>
    </row>
    <row r="2242" spans="1:17">
      <c r="A2242" s="824">
        <v>29</v>
      </c>
      <c r="B2242" s="824" t="s">
        <v>2461</v>
      </c>
      <c r="C2242" s="824" t="s">
        <v>2462</v>
      </c>
      <c r="D2242" s="824" t="s">
        <v>688</v>
      </c>
      <c r="E2242" s="824" t="s">
        <v>2565</v>
      </c>
      <c r="F2242" s="824">
        <v>10</v>
      </c>
      <c r="G2242" s="824" t="s">
        <v>2452</v>
      </c>
      <c r="H2242" s="824">
        <v>2</v>
      </c>
      <c r="I2242" s="824">
        <v>1</v>
      </c>
      <c r="J2242" s="824"/>
      <c r="K2242" s="825">
        <v>0.5</v>
      </c>
      <c r="L2242" s="825"/>
      <c r="M2242" s="824">
        <v>0</v>
      </c>
      <c r="N2242" s="824"/>
      <c r="O2242" s="838"/>
      <c r="P2242" s="820">
        <f>Tabla1[[#This Row],[Ejec Real Acumu]]-Tabla1[[#This Row],[Proyec Ejec Acumul]]</f>
        <v>-1</v>
      </c>
      <c r="Q2242" s="820">
        <f>Tabla1[[#This Row],[Ejec Real Mes]]-Tabla1[[#This Row],[Program Entreg Mes]]</f>
        <v>0</v>
      </c>
    </row>
    <row r="2243" spans="1:17">
      <c r="A2243" s="824">
        <v>30</v>
      </c>
      <c r="B2243" s="824" t="s">
        <v>2461</v>
      </c>
      <c r="C2243" s="824" t="s">
        <v>2462</v>
      </c>
      <c r="D2243" s="824" t="s">
        <v>688</v>
      </c>
      <c r="E2243" s="824" t="s">
        <v>2566</v>
      </c>
      <c r="F2243" s="824">
        <v>10</v>
      </c>
      <c r="G2243" s="824" t="s">
        <v>2452</v>
      </c>
      <c r="H2243" s="824">
        <v>2</v>
      </c>
      <c r="I2243" s="824">
        <v>1</v>
      </c>
      <c r="J2243" s="824"/>
      <c r="K2243" s="825">
        <v>0.5</v>
      </c>
      <c r="L2243" s="825"/>
      <c r="M2243" s="824">
        <v>0</v>
      </c>
      <c r="N2243" s="824"/>
      <c r="O2243" s="838"/>
      <c r="P2243" s="820">
        <f>Tabla1[[#This Row],[Ejec Real Acumu]]-Tabla1[[#This Row],[Proyec Ejec Acumul]]</f>
        <v>-1</v>
      </c>
      <c r="Q2243" s="820">
        <f>Tabla1[[#This Row],[Ejec Real Mes]]-Tabla1[[#This Row],[Program Entreg Mes]]</f>
        <v>0</v>
      </c>
    </row>
    <row r="2244" spans="1:17">
      <c r="A2244" s="824">
        <v>31</v>
      </c>
      <c r="B2244" s="824" t="s">
        <v>2461</v>
      </c>
      <c r="C2244" s="824" t="s">
        <v>2462</v>
      </c>
      <c r="D2244" s="824" t="s">
        <v>688</v>
      </c>
      <c r="E2244" s="824" t="s">
        <v>2567</v>
      </c>
      <c r="F2244" s="824">
        <v>10</v>
      </c>
      <c r="G2244" s="824" t="s">
        <v>2452</v>
      </c>
      <c r="H2244" s="824">
        <v>1</v>
      </c>
      <c r="I2244" s="824">
        <v>1</v>
      </c>
      <c r="J2244" s="824"/>
      <c r="K2244" s="825">
        <v>1</v>
      </c>
      <c r="L2244" s="825"/>
      <c r="M2244" s="824">
        <v>0</v>
      </c>
      <c r="N2244" s="824"/>
      <c r="O2244" s="838"/>
      <c r="P2244" s="820">
        <f>Tabla1[[#This Row],[Ejec Real Acumu]]-Tabla1[[#This Row],[Proyec Ejec Acumul]]</f>
        <v>-1</v>
      </c>
      <c r="Q2244" s="820">
        <f>Tabla1[[#This Row],[Ejec Real Mes]]-Tabla1[[#This Row],[Program Entreg Mes]]</f>
        <v>0</v>
      </c>
    </row>
    <row r="2245" spans="1:17">
      <c r="A2245" s="824">
        <v>32</v>
      </c>
      <c r="B2245" s="824" t="s">
        <v>2461</v>
      </c>
      <c r="C2245" s="824" t="s">
        <v>2462</v>
      </c>
      <c r="D2245" s="824" t="s">
        <v>688</v>
      </c>
      <c r="E2245" s="824" t="s">
        <v>2568</v>
      </c>
      <c r="F2245" s="824">
        <v>10</v>
      </c>
      <c r="G2245" s="824" t="s">
        <v>2452</v>
      </c>
      <c r="H2245" s="824">
        <v>2</v>
      </c>
      <c r="I2245" s="824">
        <v>2</v>
      </c>
      <c r="J2245" s="824"/>
      <c r="K2245" s="825">
        <v>1</v>
      </c>
      <c r="L2245" s="825"/>
      <c r="M2245" s="824">
        <v>1</v>
      </c>
      <c r="N2245" s="824"/>
      <c r="O2245" s="838"/>
      <c r="P2245" s="820">
        <f>Tabla1[[#This Row],[Ejec Real Acumu]]-Tabla1[[#This Row],[Proyec Ejec Acumul]]</f>
        <v>-2</v>
      </c>
      <c r="Q2245" s="820">
        <f>Tabla1[[#This Row],[Ejec Real Mes]]-Tabla1[[#This Row],[Program Entreg Mes]]</f>
        <v>-1</v>
      </c>
    </row>
    <row r="2246" spans="1:17">
      <c r="A2246" s="824">
        <v>33</v>
      </c>
      <c r="B2246" s="824" t="s">
        <v>2461</v>
      </c>
      <c r="C2246" s="824" t="s">
        <v>2462</v>
      </c>
      <c r="D2246" s="824" t="s">
        <v>688</v>
      </c>
      <c r="E2246" s="824" t="s">
        <v>2569</v>
      </c>
      <c r="F2246" s="824">
        <v>10</v>
      </c>
      <c r="G2246" s="824" t="s">
        <v>2452</v>
      </c>
      <c r="H2246" s="824">
        <v>1</v>
      </c>
      <c r="I2246" s="824">
        <v>0</v>
      </c>
      <c r="J2246" s="824"/>
      <c r="K2246" s="825">
        <v>0</v>
      </c>
      <c r="L2246" s="825"/>
      <c r="M2246" s="824">
        <v>0</v>
      </c>
      <c r="N2246" s="824"/>
      <c r="O2246" s="838"/>
      <c r="P2246" s="820">
        <f>Tabla1[[#This Row],[Ejec Real Acumu]]-Tabla1[[#This Row],[Proyec Ejec Acumul]]</f>
        <v>0</v>
      </c>
      <c r="Q2246" s="820">
        <f>Tabla1[[#This Row],[Ejec Real Mes]]-Tabla1[[#This Row],[Program Entreg Mes]]</f>
        <v>0</v>
      </c>
    </row>
    <row r="2247" spans="1:17">
      <c r="A2247" s="824">
        <v>34</v>
      </c>
      <c r="B2247" s="824" t="s">
        <v>2461</v>
      </c>
      <c r="C2247" s="824" t="s">
        <v>2462</v>
      </c>
      <c r="D2247" s="824" t="s">
        <v>688</v>
      </c>
      <c r="E2247" s="824" t="s">
        <v>2570</v>
      </c>
      <c r="F2247" s="824">
        <v>10</v>
      </c>
      <c r="G2247" s="824" t="s">
        <v>2452</v>
      </c>
      <c r="H2247" s="824">
        <v>2</v>
      </c>
      <c r="I2247" s="824">
        <v>2</v>
      </c>
      <c r="J2247" s="824"/>
      <c r="K2247" s="825">
        <v>1</v>
      </c>
      <c r="L2247" s="825"/>
      <c r="M2247" s="824">
        <v>0</v>
      </c>
      <c r="N2247" s="824"/>
      <c r="O2247" s="838"/>
      <c r="P2247" s="820">
        <f>Tabla1[[#This Row],[Ejec Real Acumu]]-Tabla1[[#This Row],[Proyec Ejec Acumul]]</f>
        <v>-2</v>
      </c>
      <c r="Q2247" s="820">
        <f>Tabla1[[#This Row],[Ejec Real Mes]]-Tabla1[[#This Row],[Program Entreg Mes]]</f>
        <v>0</v>
      </c>
    </row>
    <row r="2248" spans="1:17">
      <c r="A2248" s="824">
        <v>35</v>
      </c>
      <c r="B2248" s="824" t="s">
        <v>2461</v>
      </c>
      <c r="C2248" s="824" t="s">
        <v>2462</v>
      </c>
      <c r="D2248" s="824" t="s">
        <v>688</v>
      </c>
      <c r="E2248" s="824" t="s">
        <v>2571</v>
      </c>
      <c r="F2248" s="824">
        <v>10</v>
      </c>
      <c r="G2248" s="824" t="s">
        <v>2452</v>
      </c>
      <c r="H2248" s="824">
        <v>11</v>
      </c>
      <c r="I2248" s="824">
        <v>9</v>
      </c>
      <c r="J2248" s="824"/>
      <c r="K2248" s="825">
        <v>0.81818181818181823</v>
      </c>
      <c r="L2248" s="825"/>
      <c r="M2248" s="824">
        <v>1</v>
      </c>
      <c r="N2248" s="824"/>
      <c r="O2248" s="838"/>
      <c r="P2248" s="820">
        <f>Tabla1[[#This Row],[Ejec Real Acumu]]-Tabla1[[#This Row],[Proyec Ejec Acumul]]</f>
        <v>-9</v>
      </c>
      <c r="Q2248" s="820">
        <f>Tabla1[[#This Row],[Ejec Real Mes]]-Tabla1[[#This Row],[Program Entreg Mes]]</f>
        <v>-1</v>
      </c>
    </row>
    <row r="2249" spans="1:17">
      <c r="A2249" s="824">
        <v>1</v>
      </c>
      <c r="B2249" s="824" t="s">
        <v>2461</v>
      </c>
      <c r="C2249" s="824" t="s">
        <v>2462</v>
      </c>
      <c r="D2249" s="824" t="s">
        <v>688</v>
      </c>
      <c r="E2249" s="824" t="s">
        <v>2537</v>
      </c>
      <c r="F2249" s="824">
        <v>11</v>
      </c>
      <c r="G2249" s="824" t="s">
        <v>2453</v>
      </c>
      <c r="H2249" s="824">
        <v>1</v>
      </c>
      <c r="I2249" s="824">
        <v>1</v>
      </c>
      <c r="J2249" s="824"/>
      <c r="K2249" s="825">
        <v>1</v>
      </c>
      <c r="L2249" s="825"/>
      <c r="M2249" s="824">
        <v>0</v>
      </c>
      <c r="N2249" s="824"/>
      <c r="O2249" s="838"/>
      <c r="P2249" s="820">
        <f>Tabla1[[#This Row],[Ejec Real Acumu]]-Tabla1[[#This Row],[Proyec Ejec Acumul]]</f>
        <v>-1</v>
      </c>
      <c r="Q2249" s="820">
        <f>Tabla1[[#This Row],[Ejec Real Mes]]-Tabla1[[#This Row],[Program Entreg Mes]]</f>
        <v>0</v>
      </c>
    </row>
    <row r="2250" spans="1:17">
      <c r="A2250" s="824">
        <v>2</v>
      </c>
      <c r="B2250" s="824" t="s">
        <v>2461</v>
      </c>
      <c r="C2250" s="824" t="s">
        <v>2462</v>
      </c>
      <c r="D2250" s="824" t="s">
        <v>688</v>
      </c>
      <c r="E2250" s="824" t="s">
        <v>2538</v>
      </c>
      <c r="F2250" s="824">
        <v>11</v>
      </c>
      <c r="G2250" s="824" t="s">
        <v>2453</v>
      </c>
      <c r="H2250" s="824">
        <v>1</v>
      </c>
      <c r="I2250" s="824">
        <v>1</v>
      </c>
      <c r="J2250" s="824"/>
      <c r="K2250" s="825">
        <v>1</v>
      </c>
      <c r="L2250" s="825"/>
      <c r="M2250" s="824">
        <v>0</v>
      </c>
      <c r="N2250" s="824"/>
      <c r="O2250" s="838"/>
      <c r="P2250" s="820">
        <f>Tabla1[[#This Row],[Ejec Real Acumu]]-Tabla1[[#This Row],[Proyec Ejec Acumul]]</f>
        <v>-1</v>
      </c>
      <c r="Q2250" s="820">
        <f>Tabla1[[#This Row],[Ejec Real Mes]]-Tabla1[[#This Row],[Program Entreg Mes]]</f>
        <v>0</v>
      </c>
    </row>
    <row r="2251" spans="1:17">
      <c r="A2251" s="824">
        <v>3</v>
      </c>
      <c r="B2251" s="824" t="s">
        <v>2461</v>
      </c>
      <c r="C2251" s="824" t="s">
        <v>2462</v>
      </c>
      <c r="D2251" s="824" t="s">
        <v>688</v>
      </c>
      <c r="E2251" s="824" t="s">
        <v>2539</v>
      </c>
      <c r="F2251" s="824">
        <v>11</v>
      </c>
      <c r="G2251" s="824" t="s">
        <v>2453</v>
      </c>
      <c r="H2251" s="824">
        <v>1</v>
      </c>
      <c r="I2251" s="824">
        <v>1</v>
      </c>
      <c r="J2251" s="824"/>
      <c r="K2251" s="825">
        <v>1</v>
      </c>
      <c r="L2251" s="825"/>
      <c r="M2251" s="824">
        <v>0</v>
      </c>
      <c r="N2251" s="824"/>
      <c r="O2251" s="838"/>
      <c r="P2251" s="820">
        <f>Tabla1[[#This Row],[Ejec Real Acumu]]-Tabla1[[#This Row],[Proyec Ejec Acumul]]</f>
        <v>-1</v>
      </c>
      <c r="Q2251" s="820">
        <f>Tabla1[[#This Row],[Ejec Real Mes]]-Tabla1[[#This Row],[Program Entreg Mes]]</f>
        <v>0</v>
      </c>
    </row>
    <row r="2252" spans="1:17">
      <c r="A2252" s="824">
        <v>4</v>
      </c>
      <c r="B2252" s="824" t="s">
        <v>2461</v>
      </c>
      <c r="C2252" s="824" t="s">
        <v>2462</v>
      </c>
      <c r="D2252" s="824" t="s">
        <v>688</v>
      </c>
      <c r="E2252" s="824" t="s">
        <v>2540</v>
      </c>
      <c r="F2252" s="824">
        <v>11</v>
      </c>
      <c r="G2252" s="824" t="s">
        <v>2453</v>
      </c>
      <c r="H2252" s="824">
        <v>1</v>
      </c>
      <c r="I2252" s="824">
        <v>1</v>
      </c>
      <c r="J2252" s="824"/>
      <c r="K2252" s="825">
        <v>1</v>
      </c>
      <c r="L2252" s="825"/>
      <c r="M2252" s="824">
        <v>0</v>
      </c>
      <c r="N2252" s="824"/>
      <c r="O2252" s="838"/>
      <c r="P2252" s="820">
        <f>Tabla1[[#This Row],[Ejec Real Acumu]]-Tabla1[[#This Row],[Proyec Ejec Acumul]]</f>
        <v>-1</v>
      </c>
      <c r="Q2252" s="820">
        <f>Tabla1[[#This Row],[Ejec Real Mes]]-Tabla1[[#This Row],[Program Entreg Mes]]</f>
        <v>0</v>
      </c>
    </row>
    <row r="2253" spans="1:17">
      <c r="A2253" s="824">
        <v>5</v>
      </c>
      <c r="B2253" s="824" t="s">
        <v>2461</v>
      </c>
      <c r="C2253" s="824" t="s">
        <v>2462</v>
      </c>
      <c r="D2253" s="824" t="s">
        <v>688</v>
      </c>
      <c r="E2253" s="824" t="s">
        <v>2541</v>
      </c>
      <c r="F2253" s="824">
        <v>11</v>
      </c>
      <c r="G2253" s="824" t="s">
        <v>2453</v>
      </c>
      <c r="H2253" s="824">
        <v>1</v>
      </c>
      <c r="I2253" s="824">
        <v>1</v>
      </c>
      <c r="J2253" s="824"/>
      <c r="K2253" s="825">
        <v>1</v>
      </c>
      <c r="L2253" s="825"/>
      <c r="M2253" s="824">
        <v>0</v>
      </c>
      <c r="N2253" s="824"/>
      <c r="O2253" s="838"/>
      <c r="P2253" s="820">
        <f>Tabla1[[#This Row],[Ejec Real Acumu]]-Tabla1[[#This Row],[Proyec Ejec Acumul]]</f>
        <v>-1</v>
      </c>
      <c r="Q2253" s="820">
        <f>Tabla1[[#This Row],[Ejec Real Mes]]-Tabla1[[#This Row],[Program Entreg Mes]]</f>
        <v>0</v>
      </c>
    </row>
    <row r="2254" spans="1:17">
      <c r="A2254" s="824">
        <v>6</v>
      </c>
      <c r="B2254" s="824" t="s">
        <v>2461</v>
      </c>
      <c r="C2254" s="824" t="s">
        <v>2462</v>
      </c>
      <c r="D2254" s="824" t="s">
        <v>688</v>
      </c>
      <c r="E2254" s="824" t="s">
        <v>2542</v>
      </c>
      <c r="F2254" s="824">
        <v>11</v>
      </c>
      <c r="G2254" s="824" t="s">
        <v>2453</v>
      </c>
      <c r="H2254" s="824">
        <v>1</v>
      </c>
      <c r="I2254" s="824">
        <v>1</v>
      </c>
      <c r="J2254" s="824"/>
      <c r="K2254" s="825">
        <v>1</v>
      </c>
      <c r="L2254" s="825"/>
      <c r="M2254" s="824">
        <v>0</v>
      </c>
      <c r="N2254" s="824"/>
      <c r="O2254" s="838"/>
      <c r="P2254" s="820">
        <f>Tabla1[[#This Row],[Ejec Real Acumu]]-Tabla1[[#This Row],[Proyec Ejec Acumul]]</f>
        <v>-1</v>
      </c>
      <c r="Q2254" s="820">
        <f>Tabla1[[#This Row],[Ejec Real Mes]]-Tabla1[[#This Row],[Program Entreg Mes]]</f>
        <v>0</v>
      </c>
    </row>
    <row r="2255" spans="1:17">
      <c r="A2255" s="824">
        <v>7</v>
      </c>
      <c r="B2255" s="824" t="s">
        <v>2461</v>
      </c>
      <c r="C2255" s="824" t="s">
        <v>2462</v>
      </c>
      <c r="D2255" s="824" t="s">
        <v>688</v>
      </c>
      <c r="E2255" s="824" t="s">
        <v>2543</v>
      </c>
      <c r="F2255" s="824">
        <v>11</v>
      </c>
      <c r="G2255" s="824" t="s">
        <v>2453</v>
      </c>
      <c r="H2255" s="824">
        <v>1</v>
      </c>
      <c r="I2255" s="824">
        <v>1</v>
      </c>
      <c r="J2255" s="824"/>
      <c r="K2255" s="825">
        <v>1</v>
      </c>
      <c r="L2255" s="825"/>
      <c r="M2255" s="824">
        <v>0</v>
      </c>
      <c r="N2255" s="824"/>
      <c r="O2255" s="838"/>
      <c r="P2255" s="820">
        <f>Tabla1[[#This Row],[Ejec Real Acumu]]-Tabla1[[#This Row],[Proyec Ejec Acumul]]</f>
        <v>-1</v>
      </c>
      <c r="Q2255" s="820">
        <f>Tabla1[[#This Row],[Ejec Real Mes]]-Tabla1[[#This Row],[Program Entreg Mes]]</f>
        <v>0</v>
      </c>
    </row>
    <row r="2256" spans="1:17">
      <c r="A2256" s="824">
        <v>8</v>
      </c>
      <c r="B2256" s="824" t="s">
        <v>2461</v>
      </c>
      <c r="C2256" s="824" t="s">
        <v>2462</v>
      </c>
      <c r="D2256" s="824" t="s">
        <v>688</v>
      </c>
      <c r="E2256" s="824" t="s">
        <v>2544</v>
      </c>
      <c r="F2256" s="824">
        <v>11</v>
      </c>
      <c r="G2256" s="824" t="s">
        <v>2453</v>
      </c>
      <c r="H2256" s="824">
        <v>4</v>
      </c>
      <c r="I2256" s="824">
        <v>3</v>
      </c>
      <c r="J2256" s="824"/>
      <c r="K2256" s="825">
        <v>0.75</v>
      </c>
      <c r="L2256" s="825"/>
      <c r="M2256" s="824">
        <v>0</v>
      </c>
      <c r="N2256" s="824"/>
      <c r="O2256" s="838"/>
      <c r="P2256" s="820">
        <f>Tabla1[[#This Row],[Ejec Real Acumu]]-Tabla1[[#This Row],[Proyec Ejec Acumul]]</f>
        <v>-3</v>
      </c>
      <c r="Q2256" s="820">
        <f>Tabla1[[#This Row],[Ejec Real Mes]]-Tabla1[[#This Row],[Program Entreg Mes]]</f>
        <v>0</v>
      </c>
    </row>
    <row r="2257" spans="1:17">
      <c r="A2257" s="824">
        <v>9</v>
      </c>
      <c r="B2257" s="824" t="s">
        <v>2461</v>
      </c>
      <c r="C2257" s="824" t="s">
        <v>2462</v>
      </c>
      <c r="D2257" s="824" t="s">
        <v>688</v>
      </c>
      <c r="E2257" s="824" t="s">
        <v>2545</v>
      </c>
      <c r="F2257" s="824">
        <v>11</v>
      </c>
      <c r="G2257" s="824" t="s">
        <v>2453</v>
      </c>
      <c r="H2257" s="824">
        <v>3</v>
      </c>
      <c r="I2257" s="824">
        <v>3</v>
      </c>
      <c r="J2257" s="824"/>
      <c r="K2257" s="825">
        <v>1</v>
      </c>
      <c r="L2257" s="825"/>
      <c r="M2257" s="824">
        <v>0</v>
      </c>
      <c r="N2257" s="824"/>
      <c r="O2257" s="838"/>
      <c r="P2257" s="820">
        <f>Tabla1[[#This Row],[Ejec Real Acumu]]-Tabla1[[#This Row],[Proyec Ejec Acumul]]</f>
        <v>-3</v>
      </c>
      <c r="Q2257" s="820">
        <f>Tabla1[[#This Row],[Ejec Real Mes]]-Tabla1[[#This Row],[Program Entreg Mes]]</f>
        <v>0</v>
      </c>
    </row>
    <row r="2258" spans="1:17">
      <c r="A2258" s="824">
        <v>10</v>
      </c>
      <c r="B2258" s="824" t="s">
        <v>2461</v>
      </c>
      <c r="C2258" s="824" t="s">
        <v>2462</v>
      </c>
      <c r="D2258" s="824" t="s">
        <v>688</v>
      </c>
      <c r="E2258" s="824" t="s">
        <v>2546</v>
      </c>
      <c r="F2258" s="824">
        <v>11</v>
      </c>
      <c r="G2258" s="824" t="s">
        <v>2453</v>
      </c>
      <c r="H2258" s="824">
        <v>4</v>
      </c>
      <c r="I2258" s="824">
        <v>3</v>
      </c>
      <c r="J2258" s="824"/>
      <c r="K2258" s="825">
        <v>0.75</v>
      </c>
      <c r="L2258" s="825"/>
      <c r="M2258" s="824">
        <v>0</v>
      </c>
      <c r="N2258" s="824"/>
      <c r="O2258" s="838"/>
      <c r="P2258" s="820">
        <f>Tabla1[[#This Row],[Ejec Real Acumu]]-Tabla1[[#This Row],[Proyec Ejec Acumul]]</f>
        <v>-3</v>
      </c>
      <c r="Q2258" s="820">
        <f>Tabla1[[#This Row],[Ejec Real Mes]]-Tabla1[[#This Row],[Program Entreg Mes]]</f>
        <v>0</v>
      </c>
    </row>
    <row r="2259" spans="1:17">
      <c r="A2259" s="824">
        <v>11</v>
      </c>
      <c r="B2259" s="824" t="s">
        <v>2461</v>
      </c>
      <c r="C2259" s="824" t="s">
        <v>2462</v>
      </c>
      <c r="D2259" s="824" t="s">
        <v>688</v>
      </c>
      <c r="E2259" s="824" t="s">
        <v>2547</v>
      </c>
      <c r="F2259" s="824">
        <v>11</v>
      </c>
      <c r="G2259" s="824" t="s">
        <v>2453</v>
      </c>
      <c r="H2259" s="824">
        <v>1</v>
      </c>
      <c r="I2259" s="824">
        <v>1</v>
      </c>
      <c r="J2259" s="824"/>
      <c r="K2259" s="825">
        <v>1</v>
      </c>
      <c r="L2259" s="825"/>
      <c r="M2259" s="824">
        <v>0</v>
      </c>
      <c r="N2259" s="824"/>
      <c r="O2259" s="838"/>
      <c r="P2259" s="820">
        <f>Tabla1[[#This Row],[Ejec Real Acumu]]-Tabla1[[#This Row],[Proyec Ejec Acumul]]</f>
        <v>-1</v>
      </c>
      <c r="Q2259" s="820">
        <f>Tabla1[[#This Row],[Ejec Real Mes]]-Tabla1[[#This Row],[Program Entreg Mes]]</f>
        <v>0</v>
      </c>
    </row>
    <row r="2260" spans="1:17">
      <c r="A2260" s="824">
        <v>12</v>
      </c>
      <c r="B2260" s="824" t="s">
        <v>2461</v>
      </c>
      <c r="C2260" s="824" t="s">
        <v>2462</v>
      </c>
      <c r="D2260" s="824" t="s">
        <v>688</v>
      </c>
      <c r="E2260" s="824" t="s">
        <v>2548</v>
      </c>
      <c r="F2260" s="824">
        <v>11</v>
      </c>
      <c r="G2260" s="824" t="s">
        <v>2453</v>
      </c>
      <c r="H2260" s="824">
        <v>1</v>
      </c>
      <c r="I2260" s="824">
        <v>1</v>
      </c>
      <c r="J2260" s="824"/>
      <c r="K2260" s="825">
        <v>1</v>
      </c>
      <c r="L2260" s="825"/>
      <c r="M2260" s="824">
        <v>0</v>
      </c>
      <c r="N2260" s="824"/>
      <c r="O2260" s="838"/>
      <c r="P2260" s="820">
        <f>Tabla1[[#This Row],[Ejec Real Acumu]]-Tabla1[[#This Row],[Proyec Ejec Acumul]]</f>
        <v>-1</v>
      </c>
      <c r="Q2260" s="820">
        <f>Tabla1[[#This Row],[Ejec Real Mes]]-Tabla1[[#This Row],[Program Entreg Mes]]</f>
        <v>0</v>
      </c>
    </row>
    <row r="2261" spans="1:17">
      <c r="A2261" s="824">
        <v>13</v>
      </c>
      <c r="B2261" s="824" t="s">
        <v>2461</v>
      </c>
      <c r="C2261" s="824" t="s">
        <v>2462</v>
      </c>
      <c r="D2261" s="824" t="s">
        <v>688</v>
      </c>
      <c r="E2261" s="824" t="s">
        <v>2549</v>
      </c>
      <c r="F2261" s="824">
        <v>11</v>
      </c>
      <c r="G2261" s="824" t="s">
        <v>2453</v>
      </c>
      <c r="H2261" s="824">
        <v>1</v>
      </c>
      <c r="I2261" s="824">
        <v>1</v>
      </c>
      <c r="J2261" s="824"/>
      <c r="K2261" s="825">
        <v>1</v>
      </c>
      <c r="L2261" s="825"/>
      <c r="M2261" s="824">
        <v>0</v>
      </c>
      <c r="N2261" s="824"/>
      <c r="O2261" s="838"/>
      <c r="P2261" s="820">
        <f>Tabla1[[#This Row],[Ejec Real Acumu]]-Tabla1[[#This Row],[Proyec Ejec Acumul]]</f>
        <v>-1</v>
      </c>
      <c r="Q2261" s="820">
        <f>Tabla1[[#This Row],[Ejec Real Mes]]-Tabla1[[#This Row],[Program Entreg Mes]]</f>
        <v>0</v>
      </c>
    </row>
    <row r="2262" spans="1:17">
      <c r="A2262" s="824">
        <v>14</v>
      </c>
      <c r="B2262" s="824" t="s">
        <v>2461</v>
      </c>
      <c r="C2262" s="824" t="s">
        <v>2462</v>
      </c>
      <c r="D2262" s="824" t="s">
        <v>688</v>
      </c>
      <c r="E2262" s="824" t="s">
        <v>2550</v>
      </c>
      <c r="F2262" s="824">
        <v>11</v>
      </c>
      <c r="G2262" s="824" t="s">
        <v>2453</v>
      </c>
      <c r="H2262" s="824">
        <v>1</v>
      </c>
      <c r="I2262" s="824">
        <v>1</v>
      </c>
      <c r="J2262" s="824"/>
      <c r="K2262" s="825">
        <v>1</v>
      </c>
      <c r="L2262" s="825"/>
      <c r="M2262" s="824">
        <v>0</v>
      </c>
      <c r="N2262" s="824"/>
      <c r="O2262" s="838"/>
      <c r="P2262" s="820">
        <f>Tabla1[[#This Row],[Ejec Real Acumu]]-Tabla1[[#This Row],[Proyec Ejec Acumul]]</f>
        <v>-1</v>
      </c>
      <c r="Q2262" s="820">
        <f>Tabla1[[#This Row],[Ejec Real Mes]]-Tabla1[[#This Row],[Program Entreg Mes]]</f>
        <v>0</v>
      </c>
    </row>
    <row r="2263" spans="1:17">
      <c r="A2263" s="824">
        <v>15</v>
      </c>
      <c r="B2263" s="824" t="s">
        <v>2461</v>
      </c>
      <c r="C2263" s="824" t="s">
        <v>2462</v>
      </c>
      <c r="D2263" s="824" t="s">
        <v>688</v>
      </c>
      <c r="E2263" s="824" t="s">
        <v>2551</v>
      </c>
      <c r="F2263" s="824">
        <v>11</v>
      </c>
      <c r="G2263" s="824" t="s">
        <v>2453</v>
      </c>
      <c r="H2263" s="824">
        <v>12</v>
      </c>
      <c r="I2263" s="824">
        <v>11</v>
      </c>
      <c r="J2263" s="824"/>
      <c r="K2263" s="825">
        <v>0.91666666666666663</v>
      </c>
      <c r="L2263" s="825"/>
      <c r="M2263" s="824">
        <v>1</v>
      </c>
      <c r="N2263" s="824"/>
      <c r="O2263" s="838"/>
      <c r="P2263" s="820">
        <f>Tabla1[[#This Row],[Ejec Real Acumu]]-Tabla1[[#This Row],[Proyec Ejec Acumul]]</f>
        <v>-11</v>
      </c>
      <c r="Q2263" s="820">
        <f>Tabla1[[#This Row],[Ejec Real Mes]]-Tabla1[[#This Row],[Program Entreg Mes]]</f>
        <v>-1</v>
      </c>
    </row>
    <row r="2264" spans="1:17">
      <c r="A2264" s="824">
        <v>16</v>
      </c>
      <c r="B2264" s="824" t="s">
        <v>2461</v>
      </c>
      <c r="C2264" s="824" t="s">
        <v>2462</v>
      </c>
      <c r="D2264" s="824" t="s">
        <v>688</v>
      </c>
      <c r="E2264" s="824" t="s">
        <v>2552</v>
      </c>
      <c r="F2264" s="824">
        <v>11</v>
      </c>
      <c r="G2264" s="824" t="s">
        <v>2453</v>
      </c>
      <c r="H2264" s="824">
        <v>4</v>
      </c>
      <c r="I2264" s="824">
        <v>3</v>
      </c>
      <c r="J2264" s="824"/>
      <c r="K2264" s="825">
        <v>0.75</v>
      </c>
      <c r="L2264" s="825"/>
      <c r="M2264" s="824">
        <v>0</v>
      </c>
      <c r="N2264" s="824"/>
      <c r="O2264" s="838"/>
      <c r="P2264" s="820">
        <f>Tabla1[[#This Row],[Ejec Real Acumu]]-Tabla1[[#This Row],[Proyec Ejec Acumul]]</f>
        <v>-3</v>
      </c>
      <c r="Q2264" s="820">
        <f>Tabla1[[#This Row],[Ejec Real Mes]]-Tabla1[[#This Row],[Program Entreg Mes]]</f>
        <v>0</v>
      </c>
    </row>
    <row r="2265" spans="1:17">
      <c r="A2265" s="824">
        <v>17</v>
      </c>
      <c r="B2265" s="824" t="s">
        <v>2461</v>
      </c>
      <c r="C2265" s="824" t="s">
        <v>2462</v>
      </c>
      <c r="D2265" s="824" t="s">
        <v>688</v>
      </c>
      <c r="E2265" s="824" t="s">
        <v>2553</v>
      </c>
      <c r="F2265" s="824">
        <v>11</v>
      </c>
      <c r="G2265" s="824" t="s">
        <v>2453</v>
      </c>
      <c r="H2265" s="824">
        <v>3</v>
      </c>
      <c r="I2265" s="824">
        <v>3</v>
      </c>
      <c r="J2265" s="824"/>
      <c r="K2265" s="825">
        <v>1</v>
      </c>
      <c r="L2265" s="825"/>
      <c r="M2265" s="824">
        <v>0</v>
      </c>
      <c r="N2265" s="824"/>
      <c r="O2265" s="838"/>
      <c r="P2265" s="820">
        <f>Tabla1[[#This Row],[Ejec Real Acumu]]-Tabla1[[#This Row],[Proyec Ejec Acumul]]</f>
        <v>-3</v>
      </c>
      <c r="Q2265" s="820">
        <f>Tabla1[[#This Row],[Ejec Real Mes]]-Tabla1[[#This Row],[Program Entreg Mes]]</f>
        <v>0</v>
      </c>
    </row>
    <row r="2266" spans="1:17">
      <c r="A2266" s="824">
        <v>18</v>
      </c>
      <c r="B2266" s="824" t="s">
        <v>2461</v>
      </c>
      <c r="C2266" s="824" t="s">
        <v>2462</v>
      </c>
      <c r="D2266" s="824" t="s">
        <v>688</v>
      </c>
      <c r="E2266" s="824" t="s">
        <v>2554</v>
      </c>
      <c r="F2266" s="824">
        <v>11</v>
      </c>
      <c r="G2266" s="824" t="s">
        <v>2453</v>
      </c>
      <c r="H2266" s="824">
        <v>12</v>
      </c>
      <c r="I2266" s="824">
        <v>11</v>
      </c>
      <c r="J2266" s="824"/>
      <c r="K2266" s="825">
        <v>0.91666666666666663</v>
      </c>
      <c r="L2266" s="825"/>
      <c r="M2266" s="824">
        <v>1</v>
      </c>
      <c r="N2266" s="824"/>
      <c r="O2266" s="838"/>
      <c r="P2266" s="820">
        <f>Tabla1[[#This Row],[Ejec Real Acumu]]-Tabla1[[#This Row],[Proyec Ejec Acumul]]</f>
        <v>-11</v>
      </c>
      <c r="Q2266" s="820">
        <f>Tabla1[[#This Row],[Ejec Real Mes]]-Tabla1[[#This Row],[Program Entreg Mes]]</f>
        <v>-1</v>
      </c>
    </row>
    <row r="2267" spans="1:17">
      <c r="A2267" s="824">
        <v>19</v>
      </c>
      <c r="B2267" s="824" t="s">
        <v>2461</v>
      </c>
      <c r="C2267" s="824" t="s">
        <v>2462</v>
      </c>
      <c r="D2267" s="824" t="s">
        <v>688</v>
      </c>
      <c r="E2267" s="824" t="s">
        <v>2555</v>
      </c>
      <c r="F2267" s="824">
        <v>11</v>
      </c>
      <c r="G2267" s="824" t="s">
        <v>2453</v>
      </c>
      <c r="H2267" s="824">
        <v>1</v>
      </c>
      <c r="I2267" s="824">
        <v>1</v>
      </c>
      <c r="J2267" s="824"/>
      <c r="K2267" s="825">
        <v>1</v>
      </c>
      <c r="L2267" s="825"/>
      <c r="M2267" s="824">
        <v>1</v>
      </c>
      <c r="N2267" s="824"/>
      <c r="O2267" s="838"/>
      <c r="P2267" s="820">
        <f>Tabla1[[#This Row],[Ejec Real Acumu]]-Tabla1[[#This Row],[Proyec Ejec Acumul]]</f>
        <v>-1</v>
      </c>
      <c r="Q2267" s="820">
        <f>Tabla1[[#This Row],[Ejec Real Mes]]-Tabla1[[#This Row],[Program Entreg Mes]]</f>
        <v>-1</v>
      </c>
    </row>
    <row r="2268" spans="1:17">
      <c r="A2268" s="824">
        <v>20</v>
      </c>
      <c r="B2268" s="824" t="s">
        <v>2461</v>
      </c>
      <c r="C2268" s="824" t="s">
        <v>2462</v>
      </c>
      <c r="D2268" s="824" t="s">
        <v>688</v>
      </c>
      <c r="E2268" s="824" t="s">
        <v>2556</v>
      </c>
      <c r="F2268" s="824">
        <v>11</v>
      </c>
      <c r="G2268" s="824" t="s">
        <v>2453</v>
      </c>
      <c r="H2268" s="824">
        <v>3</v>
      </c>
      <c r="I2268" s="824">
        <v>3</v>
      </c>
      <c r="J2268" s="824"/>
      <c r="K2268" s="825">
        <v>1</v>
      </c>
      <c r="L2268" s="825"/>
      <c r="M2268" s="824">
        <v>0</v>
      </c>
      <c r="N2268" s="824"/>
      <c r="O2268" s="838"/>
      <c r="P2268" s="820">
        <f>Tabla1[[#This Row],[Ejec Real Acumu]]-Tabla1[[#This Row],[Proyec Ejec Acumul]]</f>
        <v>-3</v>
      </c>
      <c r="Q2268" s="820">
        <f>Tabla1[[#This Row],[Ejec Real Mes]]-Tabla1[[#This Row],[Program Entreg Mes]]</f>
        <v>0</v>
      </c>
    </row>
    <row r="2269" spans="1:17">
      <c r="A2269" s="824">
        <v>21</v>
      </c>
      <c r="B2269" s="824" t="s">
        <v>2461</v>
      </c>
      <c r="C2269" s="824" t="s">
        <v>2462</v>
      </c>
      <c r="D2269" s="824" t="s">
        <v>688</v>
      </c>
      <c r="E2269" s="824" t="s">
        <v>2557</v>
      </c>
      <c r="F2269" s="824">
        <v>11</v>
      </c>
      <c r="G2269" s="824" t="s">
        <v>2453</v>
      </c>
      <c r="H2269" s="824">
        <v>1</v>
      </c>
      <c r="I2269" s="824">
        <v>0</v>
      </c>
      <c r="J2269" s="824"/>
      <c r="K2269" s="825">
        <v>0</v>
      </c>
      <c r="L2269" s="825"/>
      <c r="M2269" s="824">
        <v>0</v>
      </c>
      <c r="N2269" s="824"/>
      <c r="O2269" s="838"/>
      <c r="P2269" s="820">
        <f>Tabla1[[#This Row],[Ejec Real Acumu]]-Tabla1[[#This Row],[Proyec Ejec Acumul]]</f>
        <v>0</v>
      </c>
      <c r="Q2269" s="820">
        <f>Tabla1[[#This Row],[Ejec Real Mes]]-Tabla1[[#This Row],[Program Entreg Mes]]</f>
        <v>0</v>
      </c>
    </row>
    <row r="2270" spans="1:17">
      <c r="A2270" s="824">
        <v>22</v>
      </c>
      <c r="B2270" s="824" t="s">
        <v>2461</v>
      </c>
      <c r="C2270" s="824" t="s">
        <v>2462</v>
      </c>
      <c r="D2270" s="824" t="s">
        <v>688</v>
      </c>
      <c r="E2270" s="824" t="s">
        <v>2558</v>
      </c>
      <c r="F2270" s="824">
        <v>11</v>
      </c>
      <c r="G2270" s="824" t="s">
        <v>2453</v>
      </c>
      <c r="H2270" s="824">
        <v>1</v>
      </c>
      <c r="I2270" s="824">
        <v>1</v>
      </c>
      <c r="J2270" s="824"/>
      <c r="K2270" s="825">
        <v>1</v>
      </c>
      <c r="L2270" s="825"/>
      <c r="M2270" s="824">
        <v>0</v>
      </c>
      <c r="N2270" s="824"/>
      <c r="O2270" s="838"/>
      <c r="P2270" s="820">
        <f>Tabla1[[#This Row],[Ejec Real Acumu]]-Tabla1[[#This Row],[Proyec Ejec Acumul]]</f>
        <v>-1</v>
      </c>
      <c r="Q2270" s="820">
        <f>Tabla1[[#This Row],[Ejec Real Mes]]-Tabla1[[#This Row],[Program Entreg Mes]]</f>
        <v>0</v>
      </c>
    </row>
    <row r="2271" spans="1:17">
      <c r="A2271" s="824">
        <v>23</v>
      </c>
      <c r="B2271" s="824" t="s">
        <v>2461</v>
      </c>
      <c r="C2271" s="824" t="s">
        <v>2462</v>
      </c>
      <c r="D2271" s="824" t="s">
        <v>688</v>
      </c>
      <c r="E2271" s="824" t="s">
        <v>2559</v>
      </c>
      <c r="F2271" s="824">
        <v>11</v>
      </c>
      <c r="G2271" s="824" t="s">
        <v>2453</v>
      </c>
      <c r="H2271" s="824">
        <v>4</v>
      </c>
      <c r="I2271" s="824">
        <v>3</v>
      </c>
      <c r="J2271" s="824"/>
      <c r="K2271" s="825">
        <v>0.75</v>
      </c>
      <c r="L2271" s="825"/>
      <c r="M2271" s="824">
        <v>0</v>
      </c>
      <c r="N2271" s="824"/>
      <c r="O2271" s="838"/>
      <c r="P2271" s="820">
        <f>Tabla1[[#This Row],[Ejec Real Acumu]]-Tabla1[[#This Row],[Proyec Ejec Acumul]]</f>
        <v>-3</v>
      </c>
      <c r="Q2271" s="820">
        <f>Tabla1[[#This Row],[Ejec Real Mes]]-Tabla1[[#This Row],[Program Entreg Mes]]</f>
        <v>0</v>
      </c>
    </row>
    <row r="2272" spans="1:17">
      <c r="A2272" s="824">
        <v>24</v>
      </c>
      <c r="B2272" s="824" t="s">
        <v>2461</v>
      </c>
      <c r="C2272" s="824" t="s">
        <v>2462</v>
      </c>
      <c r="D2272" s="824" t="s">
        <v>688</v>
      </c>
      <c r="E2272" s="824" t="s">
        <v>2560</v>
      </c>
      <c r="F2272" s="824">
        <v>11</v>
      </c>
      <c r="G2272" s="824" t="s">
        <v>2453</v>
      </c>
      <c r="H2272" s="824">
        <v>1</v>
      </c>
      <c r="I2272" s="824">
        <v>1</v>
      </c>
      <c r="J2272" s="824"/>
      <c r="K2272" s="825">
        <v>1</v>
      </c>
      <c r="L2272" s="825"/>
      <c r="M2272" s="824">
        <v>0</v>
      </c>
      <c r="N2272" s="824"/>
      <c r="O2272" s="838"/>
      <c r="P2272" s="820">
        <f>Tabla1[[#This Row],[Ejec Real Acumu]]-Tabla1[[#This Row],[Proyec Ejec Acumul]]</f>
        <v>-1</v>
      </c>
      <c r="Q2272" s="820">
        <f>Tabla1[[#This Row],[Ejec Real Mes]]-Tabla1[[#This Row],[Program Entreg Mes]]</f>
        <v>0</v>
      </c>
    </row>
    <row r="2273" spans="1:17">
      <c r="A2273" s="824">
        <v>25</v>
      </c>
      <c r="B2273" s="824" t="s">
        <v>2461</v>
      </c>
      <c r="C2273" s="824" t="s">
        <v>2462</v>
      </c>
      <c r="D2273" s="824" t="s">
        <v>688</v>
      </c>
      <c r="E2273" s="824" t="s">
        <v>2561</v>
      </c>
      <c r="F2273" s="824">
        <v>11</v>
      </c>
      <c r="G2273" s="824" t="s">
        <v>2453</v>
      </c>
      <c r="H2273" s="824">
        <v>1</v>
      </c>
      <c r="I2273" s="824">
        <v>1</v>
      </c>
      <c r="J2273" s="824"/>
      <c r="K2273" s="825">
        <v>1</v>
      </c>
      <c r="L2273" s="825"/>
      <c r="M2273" s="824">
        <v>0</v>
      </c>
      <c r="N2273" s="824"/>
      <c r="O2273" s="838"/>
      <c r="P2273" s="820">
        <f>Tabla1[[#This Row],[Ejec Real Acumu]]-Tabla1[[#This Row],[Proyec Ejec Acumul]]</f>
        <v>-1</v>
      </c>
      <c r="Q2273" s="820">
        <f>Tabla1[[#This Row],[Ejec Real Mes]]-Tabla1[[#This Row],[Program Entreg Mes]]</f>
        <v>0</v>
      </c>
    </row>
    <row r="2274" spans="1:17">
      <c r="A2274" s="824">
        <v>26</v>
      </c>
      <c r="B2274" s="824" t="s">
        <v>2461</v>
      </c>
      <c r="C2274" s="824" t="s">
        <v>2462</v>
      </c>
      <c r="D2274" s="824" t="s">
        <v>688</v>
      </c>
      <c r="E2274" s="824" t="s">
        <v>2562</v>
      </c>
      <c r="F2274" s="824">
        <v>11</v>
      </c>
      <c r="G2274" s="824" t="s">
        <v>2453</v>
      </c>
      <c r="H2274" s="824">
        <v>1</v>
      </c>
      <c r="I2274" s="824">
        <v>0</v>
      </c>
      <c r="J2274" s="824"/>
      <c r="K2274" s="825">
        <v>0</v>
      </c>
      <c r="L2274" s="825"/>
      <c r="M2274" s="824">
        <v>0</v>
      </c>
      <c r="N2274" s="824"/>
      <c r="O2274" s="838"/>
      <c r="P2274" s="820">
        <f>Tabla1[[#This Row],[Ejec Real Acumu]]-Tabla1[[#This Row],[Proyec Ejec Acumul]]</f>
        <v>0</v>
      </c>
      <c r="Q2274" s="820">
        <f>Tabla1[[#This Row],[Ejec Real Mes]]-Tabla1[[#This Row],[Program Entreg Mes]]</f>
        <v>0</v>
      </c>
    </row>
    <row r="2275" spans="1:17">
      <c r="A2275" s="824">
        <v>27</v>
      </c>
      <c r="B2275" s="824" t="s">
        <v>2461</v>
      </c>
      <c r="C2275" s="824" t="s">
        <v>2462</v>
      </c>
      <c r="D2275" s="824" t="s">
        <v>688</v>
      </c>
      <c r="E2275" s="824" t="s">
        <v>2563</v>
      </c>
      <c r="F2275" s="824">
        <v>11</v>
      </c>
      <c r="G2275" s="824" t="s">
        <v>2453</v>
      </c>
      <c r="H2275" s="824">
        <v>1</v>
      </c>
      <c r="I2275" s="824">
        <v>1</v>
      </c>
      <c r="J2275" s="824"/>
      <c r="K2275" s="825">
        <v>1</v>
      </c>
      <c r="L2275" s="825"/>
      <c r="M2275" s="824">
        <v>1</v>
      </c>
      <c r="N2275" s="824"/>
      <c r="O2275" s="838"/>
      <c r="P2275" s="820">
        <f>Tabla1[[#This Row],[Ejec Real Acumu]]-Tabla1[[#This Row],[Proyec Ejec Acumul]]</f>
        <v>-1</v>
      </c>
      <c r="Q2275" s="820">
        <f>Tabla1[[#This Row],[Ejec Real Mes]]-Tabla1[[#This Row],[Program Entreg Mes]]</f>
        <v>-1</v>
      </c>
    </row>
    <row r="2276" spans="1:17">
      <c r="A2276" s="824">
        <v>28</v>
      </c>
      <c r="B2276" s="824" t="s">
        <v>2461</v>
      </c>
      <c r="C2276" s="824" t="s">
        <v>2462</v>
      </c>
      <c r="D2276" s="824" t="s">
        <v>688</v>
      </c>
      <c r="E2276" s="824" t="s">
        <v>2564</v>
      </c>
      <c r="F2276" s="824">
        <v>11</v>
      </c>
      <c r="G2276" s="824" t="s">
        <v>2453</v>
      </c>
      <c r="H2276" s="824">
        <v>1</v>
      </c>
      <c r="I2276" s="824">
        <v>1</v>
      </c>
      <c r="J2276" s="824"/>
      <c r="K2276" s="825">
        <v>1</v>
      </c>
      <c r="L2276" s="825"/>
      <c r="M2276" s="824">
        <v>1</v>
      </c>
      <c r="N2276" s="824"/>
      <c r="O2276" s="838"/>
      <c r="P2276" s="820">
        <f>Tabla1[[#This Row],[Ejec Real Acumu]]-Tabla1[[#This Row],[Proyec Ejec Acumul]]</f>
        <v>-1</v>
      </c>
      <c r="Q2276" s="820">
        <f>Tabla1[[#This Row],[Ejec Real Mes]]-Tabla1[[#This Row],[Program Entreg Mes]]</f>
        <v>-1</v>
      </c>
    </row>
    <row r="2277" spans="1:17">
      <c r="A2277" s="824">
        <v>29</v>
      </c>
      <c r="B2277" s="824" t="s">
        <v>2461</v>
      </c>
      <c r="C2277" s="824" t="s">
        <v>2462</v>
      </c>
      <c r="D2277" s="824" t="s">
        <v>688</v>
      </c>
      <c r="E2277" s="824" t="s">
        <v>2565</v>
      </c>
      <c r="F2277" s="824">
        <v>11</v>
      </c>
      <c r="G2277" s="824" t="s">
        <v>2453</v>
      </c>
      <c r="H2277" s="824">
        <v>2</v>
      </c>
      <c r="I2277" s="824">
        <v>2</v>
      </c>
      <c r="J2277" s="824"/>
      <c r="K2277" s="825">
        <v>1</v>
      </c>
      <c r="L2277" s="825"/>
      <c r="M2277" s="824">
        <v>1</v>
      </c>
      <c r="N2277" s="824"/>
      <c r="O2277" s="838"/>
      <c r="P2277" s="820">
        <f>Tabla1[[#This Row],[Ejec Real Acumu]]-Tabla1[[#This Row],[Proyec Ejec Acumul]]</f>
        <v>-2</v>
      </c>
      <c r="Q2277" s="820">
        <f>Tabla1[[#This Row],[Ejec Real Mes]]-Tabla1[[#This Row],[Program Entreg Mes]]</f>
        <v>-1</v>
      </c>
    </row>
    <row r="2278" spans="1:17">
      <c r="A2278" s="824">
        <v>30</v>
      </c>
      <c r="B2278" s="824" t="s">
        <v>2461</v>
      </c>
      <c r="C2278" s="824" t="s">
        <v>2462</v>
      </c>
      <c r="D2278" s="824" t="s">
        <v>688</v>
      </c>
      <c r="E2278" s="824" t="s">
        <v>2566</v>
      </c>
      <c r="F2278" s="824">
        <v>11</v>
      </c>
      <c r="G2278" s="824" t="s">
        <v>2453</v>
      </c>
      <c r="H2278" s="824">
        <v>2</v>
      </c>
      <c r="I2278" s="824">
        <v>1</v>
      </c>
      <c r="J2278" s="824"/>
      <c r="K2278" s="825">
        <v>0.5</v>
      </c>
      <c r="L2278" s="825"/>
      <c r="M2278" s="824">
        <v>0</v>
      </c>
      <c r="N2278" s="824"/>
      <c r="O2278" s="838"/>
      <c r="P2278" s="820">
        <f>Tabla1[[#This Row],[Ejec Real Acumu]]-Tabla1[[#This Row],[Proyec Ejec Acumul]]</f>
        <v>-1</v>
      </c>
      <c r="Q2278" s="820">
        <f>Tabla1[[#This Row],[Ejec Real Mes]]-Tabla1[[#This Row],[Program Entreg Mes]]</f>
        <v>0</v>
      </c>
    </row>
    <row r="2279" spans="1:17">
      <c r="A2279" s="824">
        <v>31</v>
      </c>
      <c r="B2279" s="824" t="s">
        <v>2461</v>
      </c>
      <c r="C2279" s="824" t="s">
        <v>2462</v>
      </c>
      <c r="D2279" s="824" t="s">
        <v>688</v>
      </c>
      <c r="E2279" s="824" t="s">
        <v>2567</v>
      </c>
      <c r="F2279" s="824">
        <v>11</v>
      </c>
      <c r="G2279" s="824" t="s">
        <v>2453</v>
      </c>
      <c r="H2279" s="824">
        <v>1</v>
      </c>
      <c r="I2279" s="824">
        <v>1</v>
      </c>
      <c r="J2279" s="824"/>
      <c r="K2279" s="825">
        <v>1</v>
      </c>
      <c r="L2279" s="825"/>
      <c r="M2279" s="824">
        <v>0</v>
      </c>
      <c r="N2279" s="824"/>
      <c r="O2279" s="838"/>
      <c r="P2279" s="820">
        <f>Tabla1[[#This Row],[Ejec Real Acumu]]-Tabla1[[#This Row],[Proyec Ejec Acumul]]</f>
        <v>-1</v>
      </c>
      <c r="Q2279" s="820">
        <f>Tabla1[[#This Row],[Ejec Real Mes]]-Tabla1[[#This Row],[Program Entreg Mes]]</f>
        <v>0</v>
      </c>
    </row>
    <row r="2280" spans="1:17">
      <c r="A2280" s="824">
        <v>32</v>
      </c>
      <c r="B2280" s="824" t="s">
        <v>2461</v>
      </c>
      <c r="C2280" s="824" t="s">
        <v>2462</v>
      </c>
      <c r="D2280" s="824" t="s">
        <v>688</v>
      </c>
      <c r="E2280" s="824" t="s">
        <v>2568</v>
      </c>
      <c r="F2280" s="824">
        <v>11</v>
      </c>
      <c r="G2280" s="824" t="s">
        <v>2453</v>
      </c>
      <c r="H2280" s="824">
        <v>2</v>
      </c>
      <c r="I2280" s="824">
        <v>2</v>
      </c>
      <c r="J2280" s="824"/>
      <c r="K2280" s="825">
        <v>1</v>
      </c>
      <c r="L2280" s="825"/>
      <c r="M2280" s="824">
        <v>0</v>
      </c>
      <c r="N2280" s="824"/>
      <c r="O2280" s="838"/>
      <c r="P2280" s="820">
        <f>Tabla1[[#This Row],[Ejec Real Acumu]]-Tabla1[[#This Row],[Proyec Ejec Acumul]]</f>
        <v>-2</v>
      </c>
      <c r="Q2280" s="820">
        <f>Tabla1[[#This Row],[Ejec Real Mes]]-Tabla1[[#This Row],[Program Entreg Mes]]</f>
        <v>0</v>
      </c>
    </row>
    <row r="2281" spans="1:17">
      <c r="A2281" s="824">
        <v>33</v>
      </c>
      <c r="B2281" s="824" t="s">
        <v>2461</v>
      </c>
      <c r="C2281" s="824" t="s">
        <v>2462</v>
      </c>
      <c r="D2281" s="824" t="s">
        <v>688</v>
      </c>
      <c r="E2281" s="824" t="s">
        <v>2569</v>
      </c>
      <c r="F2281" s="824">
        <v>11</v>
      </c>
      <c r="G2281" s="824" t="s">
        <v>2453</v>
      </c>
      <c r="H2281" s="824">
        <v>1</v>
      </c>
      <c r="I2281" s="824">
        <v>0</v>
      </c>
      <c r="J2281" s="824"/>
      <c r="K2281" s="825">
        <v>0</v>
      </c>
      <c r="L2281" s="825"/>
      <c r="M2281" s="824">
        <v>0</v>
      </c>
      <c r="N2281" s="824"/>
      <c r="O2281" s="838"/>
      <c r="P2281" s="820">
        <f>Tabla1[[#This Row],[Ejec Real Acumu]]-Tabla1[[#This Row],[Proyec Ejec Acumul]]</f>
        <v>0</v>
      </c>
      <c r="Q2281" s="820">
        <f>Tabla1[[#This Row],[Ejec Real Mes]]-Tabla1[[#This Row],[Program Entreg Mes]]</f>
        <v>0</v>
      </c>
    </row>
    <row r="2282" spans="1:17">
      <c r="A2282" s="824">
        <v>34</v>
      </c>
      <c r="B2282" s="824" t="s">
        <v>2461</v>
      </c>
      <c r="C2282" s="824" t="s">
        <v>2462</v>
      </c>
      <c r="D2282" s="824" t="s">
        <v>688</v>
      </c>
      <c r="E2282" s="824" t="s">
        <v>2570</v>
      </c>
      <c r="F2282" s="824">
        <v>11</v>
      </c>
      <c r="G2282" s="824" t="s">
        <v>2453</v>
      </c>
      <c r="H2282" s="824">
        <v>2</v>
      </c>
      <c r="I2282" s="824">
        <v>2</v>
      </c>
      <c r="J2282" s="824"/>
      <c r="K2282" s="825">
        <v>1</v>
      </c>
      <c r="L2282" s="825"/>
      <c r="M2282" s="824">
        <v>0</v>
      </c>
      <c r="N2282" s="824"/>
      <c r="O2282" s="838"/>
      <c r="P2282" s="820">
        <f>Tabla1[[#This Row],[Ejec Real Acumu]]-Tabla1[[#This Row],[Proyec Ejec Acumul]]</f>
        <v>-2</v>
      </c>
      <c r="Q2282" s="820">
        <f>Tabla1[[#This Row],[Ejec Real Mes]]-Tabla1[[#This Row],[Program Entreg Mes]]</f>
        <v>0</v>
      </c>
    </row>
    <row r="2283" spans="1:17">
      <c r="A2283" s="824">
        <v>35</v>
      </c>
      <c r="B2283" s="824" t="s">
        <v>2461</v>
      </c>
      <c r="C2283" s="824" t="s">
        <v>2462</v>
      </c>
      <c r="D2283" s="824" t="s">
        <v>688</v>
      </c>
      <c r="E2283" s="824" t="s">
        <v>2571</v>
      </c>
      <c r="F2283" s="824">
        <v>11</v>
      </c>
      <c r="G2283" s="824" t="s">
        <v>2453</v>
      </c>
      <c r="H2283" s="824">
        <v>11</v>
      </c>
      <c r="I2283" s="824">
        <v>10</v>
      </c>
      <c r="J2283" s="824"/>
      <c r="K2283" s="825">
        <v>0.90909090909090906</v>
      </c>
      <c r="L2283" s="825"/>
      <c r="M2283" s="824">
        <v>1</v>
      </c>
      <c r="N2283" s="824"/>
      <c r="O2283" s="838"/>
      <c r="P2283" s="820">
        <f>Tabla1[[#This Row],[Ejec Real Acumu]]-Tabla1[[#This Row],[Proyec Ejec Acumul]]</f>
        <v>-10</v>
      </c>
      <c r="Q2283" s="820">
        <f>Tabla1[[#This Row],[Ejec Real Mes]]-Tabla1[[#This Row],[Program Entreg Mes]]</f>
        <v>-1</v>
      </c>
    </row>
    <row r="2284" spans="1:17">
      <c r="A2284" s="824">
        <v>1</v>
      </c>
      <c r="B2284" s="824" t="s">
        <v>2461</v>
      </c>
      <c r="C2284" s="824" t="s">
        <v>2462</v>
      </c>
      <c r="D2284" s="824" t="s">
        <v>688</v>
      </c>
      <c r="E2284" s="824" t="s">
        <v>2537</v>
      </c>
      <c r="F2284" s="824">
        <v>12</v>
      </c>
      <c r="G2284" s="824" t="s">
        <v>2454</v>
      </c>
      <c r="H2284" s="824">
        <v>1</v>
      </c>
      <c r="I2284" s="824">
        <v>1</v>
      </c>
      <c r="J2284" s="824"/>
      <c r="K2284" s="825">
        <v>1</v>
      </c>
      <c r="L2284" s="825"/>
      <c r="M2284" s="824">
        <v>0</v>
      </c>
      <c r="N2284" s="824"/>
      <c r="O2284" s="838"/>
      <c r="P2284" s="820">
        <f>Tabla1[[#This Row],[Ejec Real Acumu]]-Tabla1[[#This Row],[Proyec Ejec Acumul]]</f>
        <v>-1</v>
      </c>
      <c r="Q2284" s="820">
        <f>Tabla1[[#This Row],[Ejec Real Mes]]-Tabla1[[#This Row],[Program Entreg Mes]]</f>
        <v>0</v>
      </c>
    </row>
    <row r="2285" spans="1:17">
      <c r="A2285" s="824">
        <v>2</v>
      </c>
      <c r="B2285" s="824" t="s">
        <v>2461</v>
      </c>
      <c r="C2285" s="824" t="s">
        <v>2462</v>
      </c>
      <c r="D2285" s="824" t="s">
        <v>688</v>
      </c>
      <c r="E2285" s="824" t="s">
        <v>2538</v>
      </c>
      <c r="F2285" s="824">
        <v>12</v>
      </c>
      <c r="G2285" s="824" t="s">
        <v>2454</v>
      </c>
      <c r="H2285" s="824">
        <v>1</v>
      </c>
      <c r="I2285" s="824">
        <v>1</v>
      </c>
      <c r="J2285" s="824"/>
      <c r="K2285" s="825">
        <v>1</v>
      </c>
      <c r="L2285" s="825"/>
      <c r="M2285" s="824">
        <v>0</v>
      </c>
      <c r="N2285" s="824"/>
      <c r="O2285" s="838"/>
      <c r="P2285" s="820">
        <f>Tabla1[[#This Row],[Ejec Real Acumu]]-Tabla1[[#This Row],[Proyec Ejec Acumul]]</f>
        <v>-1</v>
      </c>
      <c r="Q2285" s="820">
        <f>Tabla1[[#This Row],[Ejec Real Mes]]-Tabla1[[#This Row],[Program Entreg Mes]]</f>
        <v>0</v>
      </c>
    </row>
    <row r="2286" spans="1:17">
      <c r="A2286" s="824">
        <v>3</v>
      </c>
      <c r="B2286" s="824" t="s">
        <v>2461</v>
      </c>
      <c r="C2286" s="824" t="s">
        <v>2462</v>
      </c>
      <c r="D2286" s="824" t="s">
        <v>688</v>
      </c>
      <c r="E2286" s="824" t="s">
        <v>2539</v>
      </c>
      <c r="F2286" s="824">
        <v>12</v>
      </c>
      <c r="G2286" s="824" t="s">
        <v>2454</v>
      </c>
      <c r="H2286" s="824">
        <v>1</v>
      </c>
      <c r="I2286" s="824">
        <v>1</v>
      </c>
      <c r="J2286" s="824"/>
      <c r="K2286" s="825">
        <v>1</v>
      </c>
      <c r="L2286" s="825"/>
      <c r="M2286" s="824">
        <v>0</v>
      </c>
      <c r="N2286" s="824"/>
      <c r="O2286" s="838"/>
      <c r="P2286" s="820">
        <f>Tabla1[[#This Row],[Ejec Real Acumu]]-Tabla1[[#This Row],[Proyec Ejec Acumul]]</f>
        <v>-1</v>
      </c>
      <c r="Q2286" s="820">
        <f>Tabla1[[#This Row],[Ejec Real Mes]]-Tabla1[[#This Row],[Program Entreg Mes]]</f>
        <v>0</v>
      </c>
    </row>
    <row r="2287" spans="1:17">
      <c r="A2287" s="824">
        <v>4</v>
      </c>
      <c r="B2287" s="824" t="s">
        <v>2461</v>
      </c>
      <c r="C2287" s="824" t="s">
        <v>2462</v>
      </c>
      <c r="D2287" s="824" t="s">
        <v>688</v>
      </c>
      <c r="E2287" s="824" t="s">
        <v>2540</v>
      </c>
      <c r="F2287" s="824">
        <v>12</v>
      </c>
      <c r="G2287" s="824" t="s">
        <v>2454</v>
      </c>
      <c r="H2287" s="824">
        <v>1</v>
      </c>
      <c r="I2287" s="824">
        <v>1</v>
      </c>
      <c r="J2287" s="824"/>
      <c r="K2287" s="825">
        <v>1</v>
      </c>
      <c r="L2287" s="825"/>
      <c r="M2287" s="824">
        <v>0</v>
      </c>
      <c r="N2287" s="824"/>
      <c r="O2287" s="838"/>
      <c r="P2287" s="820">
        <f>Tabla1[[#This Row],[Ejec Real Acumu]]-Tabla1[[#This Row],[Proyec Ejec Acumul]]</f>
        <v>-1</v>
      </c>
      <c r="Q2287" s="820">
        <f>Tabla1[[#This Row],[Ejec Real Mes]]-Tabla1[[#This Row],[Program Entreg Mes]]</f>
        <v>0</v>
      </c>
    </row>
    <row r="2288" spans="1:17">
      <c r="A2288" s="824">
        <v>5</v>
      </c>
      <c r="B2288" s="824" t="s">
        <v>2461</v>
      </c>
      <c r="C2288" s="824" t="s">
        <v>2462</v>
      </c>
      <c r="D2288" s="824" t="s">
        <v>688</v>
      </c>
      <c r="E2288" s="824" t="s">
        <v>2541</v>
      </c>
      <c r="F2288" s="824">
        <v>12</v>
      </c>
      <c r="G2288" s="824" t="s">
        <v>2454</v>
      </c>
      <c r="H2288" s="824">
        <v>1</v>
      </c>
      <c r="I2288" s="824">
        <v>1</v>
      </c>
      <c r="J2288" s="824"/>
      <c r="K2288" s="825">
        <v>1</v>
      </c>
      <c r="L2288" s="825"/>
      <c r="M2288" s="824">
        <v>0</v>
      </c>
      <c r="N2288" s="824"/>
      <c r="O2288" s="838"/>
      <c r="P2288" s="820">
        <f>Tabla1[[#This Row],[Ejec Real Acumu]]-Tabla1[[#This Row],[Proyec Ejec Acumul]]</f>
        <v>-1</v>
      </c>
      <c r="Q2288" s="820">
        <f>Tabla1[[#This Row],[Ejec Real Mes]]-Tabla1[[#This Row],[Program Entreg Mes]]</f>
        <v>0</v>
      </c>
    </row>
    <row r="2289" spans="1:17">
      <c r="A2289" s="824">
        <v>6</v>
      </c>
      <c r="B2289" s="824" t="s">
        <v>2461</v>
      </c>
      <c r="C2289" s="824" t="s">
        <v>2462</v>
      </c>
      <c r="D2289" s="824" t="s">
        <v>688</v>
      </c>
      <c r="E2289" s="824" t="s">
        <v>2542</v>
      </c>
      <c r="F2289" s="824">
        <v>12</v>
      </c>
      <c r="G2289" s="824" t="s">
        <v>2454</v>
      </c>
      <c r="H2289" s="824">
        <v>1</v>
      </c>
      <c r="I2289" s="824">
        <v>1</v>
      </c>
      <c r="J2289" s="824"/>
      <c r="K2289" s="825">
        <v>1</v>
      </c>
      <c r="L2289" s="825"/>
      <c r="M2289" s="824">
        <v>0</v>
      </c>
      <c r="N2289" s="824"/>
      <c r="O2289" s="838"/>
      <c r="P2289" s="820">
        <f>Tabla1[[#This Row],[Ejec Real Acumu]]-Tabla1[[#This Row],[Proyec Ejec Acumul]]</f>
        <v>-1</v>
      </c>
      <c r="Q2289" s="820">
        <f>Tabla1[[#This Row],[Ejec Real Mes]]-Tabla1[[#This Row],[Program Entreg Mes]]</f>
        <v>0</v>
      </c>
    </row>
    <row r="2290" spans="1:17">
      <c r="A2290" s="824">
        <v>7</v>
      </c>
      <c r="B2290" s="824" t="s">
        <v>2461</v>
      </c>
      <c r="C2290" s="824" t="s">
        <v>2462</v>
      </c>
      <c r="D2290" s="824" t="s">
        <v>688</v>
      </c>
      <c r="E2290" s="824" t="s">
        <v>2543</v>
      </c>
      <c r="F2290" s="824">
        <v>12</v>
      </c>
      <c r="G2290" s="824" t="s">
        <v>2454</v>
      </c>
      <c r="H2290" s="824">
        <v>1</v>
      </c>
      <c r="I2290" s="824">
        <v>1</v>
      </c>
      <c r="J2290" s="824"/>
      <c r="K2290" s="825">
        <v>1</v>
      </c>
      <c r="L2290" s="825"/>
      <c r="M2290" s="824">
        <v>0</v>
      </c>
      <c r="N2290" s="824"/>
      <c r="O2290" s="838"/>
      <c r="P2290" s="820">
        <f>Tabla1[[#This Row],[Ejec Real Acumu]]-Tabla1[[#This Row],[Proyec Ejec Acumul]]</f>
        <v>-1</v>
      </c>
      <c r="Q2290" s="820">
        <f>Tabla1[[#This Row],[Ejec Real Mes]]-Tabla1[[#This Row],[Program Entreg Mes]]</f>
        <v>0</v>
      </c>
    </row>
    <row r="2291" spans="1:17">
      <c r="A2291" s="824">
        <v>8</v>
      </c>
      <c r="B2291" s="824" t="s">
        <v>2461</v>
      </c>
      <c r="C2291" s="824" t="s">
        <v>2462</v>
      </c>
      <c r="D2291" s="824" t="s">
        <v>688</v>
      </c>
      <c r="E2291" s="824" t="s">
        <v>2544</v>
      </c>
      <c r="F2291" s="824">
        <v>12</v>
      </c>
      <c r="G2291" s="824" t="s">
        <v>2454</v>
      </c>
      <c r="H2291" s="824">
        <v>4</v>
      </c>
      <c r="I2291" s="824">
        <v>4</v>
      </c>
      <c r="J2291" s="824"/>
      <c r="K2291" s="825">
        <v>1</v>
      </c>
      <c r="L2291" s="825"/>
      <c r="M2291" s="824">
        <v>1</v>
      </c>
      <c r="N2291" s="824"/>
      <c r="O2291" s="838"/>
      <c r="P2291" s="820">
        <f>Tabla1[[#This Row],[Ejec Real Acumu]]-Tabla1[[#This Row],[Proyec Ejec Acumul]]</f>
        <v>-4</v>
      </c>
      <c r="Q2291" s="820">
        <f>Tabla1[[#This Row],[Ejec Real Mes]]-Tabla1[[#This Row],[Program Entreg Mes]]</f>
        <v>-1</v>
      </c>
    </row>
    <row r="2292" spans="1:17">
      <c r="A2292" s="824">
        <v>9</v>
      </c>
      <c r="B2292" s="824" t="s">
        <v>2461</v>
      </c>
      <c r="C2292" s="824" t="s">
        <v>2462</v>
      </c>
      <c r="D2292" s="824" t="s">
        <v>688</v>
      </c>
      <c r="E2292" s="824" t="s">
        <v>2545</v>
      </c>
      <c r="F2292" s="824">
        <v>12</v>
      </c>
      <c r="G2292" s="824" t="s">
        <v>2454</v>
      </c>
      <c r="H2292" s="824">
        <v>3</v>
      </c>
      <c r="I2292" s="824">
        <v>3</v>
      </c>
      <c r="J2292" s="824"/>
      <c r="K2292" s="825">
        <v>1</v>
      </c>
      <c r="L2292" s="825"/>
      <c r="M2292" s="824">
        <v>0</v>
      </c>
      <c r="N2292" s="824"/>
      <c r="O2292" s="838"/>
      <c r="P2292" s="820">
        <f>Tabla1[[#This Row],[Ejec Real Acumu]]-Tabla1[[#This Row],[Proyec Ejec Acumul]]</f>
        <v>-3</v>
      </c>
      <c r="Q2292" s="820">
        <f>Tabla1[[#This Row],[Ejec Real Mes]]-Tabla1[[#This Row],[Program Entreg Mes]]</f>
        <v>0</v>
      </c>
    </row>
    <row r="2293" spans="1:17">
      <c r="A2293" s="824">
        <v>10</v>
      </c>
      <c r="B2293" s="824" t="s">
        <v>2461</v>
      </c>
      <c r="C2293" s="824" t="s">
        <v>2462</v>
      </c>
      <c r="D2293" s="824" t="s">
        <v>688</v>
      </c>
      <c r="E2293" s="824" t="s">
        <v>2546</v>
      </c>
      <c r="F2293" s="824">
        <v>12</v>
      </c>
      <c r="G2293" s="824" t="s">
        <v>2454</v>
      </c>
      <c r="H2293" s="824">
        <v>4</v>
      </c>
      <c r="I2293" s="824">
        <v>4</v>
      </c>
      <c r="J2293" s="824"/>
      <c r="K2293" s="825">
        <v>1</v>
      </c>
      <c r="L2293" s="825"/>
      <c r="M2293" s="824">
        <v>1</v>
      </c>
      <c r="N2293" s="824"/>
      <c r="O2293" s="838"/>
      <c r="P2293" s="820">
        <f>Tabla1[[#This Row],[Ejec Real Acumu]]-Tabla1[[#This Row],[Proyec Ejec Acumul]]</f>
        <v>-4</v>
      </c>
      <c r="Q2293" s="820">
        <f>Tabla1[[#This Row],[Ejec Real Mes]]-Tabla1[[#This Row],[Program Entreg Mes]]</f>
        <v>-1</v>
      </c>
    </row>
    <row r="2294" spans="1:17">
      <c r="A2294" s="824">
        <v>11</v>
      </c>
      <c r="B2294" s="824" t="s">
        <v>2461</v>
      </c>
      <c r="C2294" s="824" t="s">
        <v>2462</v>
      </c>
      <c r="D2294" s="824" t="s">
        <v>688</v>
      </c>
      <c r="E2294" s="824" t="s">
        <v>2547</v>
      </c>
      <c r="F2294" s="824">
        <v>12</v>
      </c>
      <c r="G2294" s="824" t="s">
        <v>2454</v>
      </c>
      <c r="H2294" s="824">
        <v>1</v>
      </c>
      <c r="I2294" s="824">
        <v>1</v>
      </c>
      <c r="J2294" s="824"/>
      <c r="K2294" s="825">
        <v>1</v>
      </c>
      <c r="L2294" s="825"/>
      <c r="M2294" s="824">
        <v>0</v>
      </c>
      <c r="N2294" s="824"/>
      <c r="O2294" s="838"/>
      <c r="P2294" s="820">
        <f>Tabla1[[#This Row],[Ejec Real Acumu]]-Tabla1[[#This Row],[Proyec Ejec Acumul]]</f>
        <v>-1</v>
      </c>
      <c r="Q2294" s="820">
        <f>Tabla1[[#This Row],[Ejec Real Mes]]-Tabla1[[#This Row],[Program Entreg Mes]]</f>
        <v>0</v>
      </c>
    </row>
    <row r="2295" spans="1:17">
      <c r="A2295" s="824">
        <v>12</v>
      </c>
      <c r="B2295" s="824" t="s">
        <v>2461</v>
      </c>
      <c r="C2295" s="824" t="s">
        <v>2462</v>
      </c>
      <c r="D2295" s="824" t="s">
        <v>688</v>
      </c>
      <c r="E2295" s="824" t="s">
        <v>2548</v>
      </c>
      <c r="F2295" s="824">
        <v>12</v>
      </c>
      <c r="G2295" s="824" t="s">
        <v>2454</v>
      </c>
      <c r="H2295" s="824">
        <v>1</v>
      </c>
      <c r="I2295" s="824">
        <v>1</v>
      </c>
      <c r="J2295" s="824"/>
      <c r="K2295" s="825">
        <v>1</v>
      </c>
      <c r="L2295" s="825"/>
      <c r="M2295" s="824">
        <v>0</v>
      </c>
      <c r="N2295" s="824"/>
      <c r="O2295" s="838"/>
      <c r="P2295" s="820">
        <f>Tabla1[[#This Row],[Ejec Real Acumu]]-Tabla1[[#This Row],[Proyec Ejec Acumul]]</f>
        <v>-1</v>
      </c>
      <c r="Q2295" s="820">
        <f>Tabla1[[#This Row],[Ejec Real Mes]]-Tabla1[[#This Row],[Program Entreg Mes]]</f>
        <v>0</v>
      </c>
    </row>
    <row r="2296" spans="1:17">
      <c r="A2296" s="824">
        <v>13</v>
      </c>
      <c r="B2296" s="824" t="s">
        <v>2461</v>
      </c>
      <c r="C2296" s="824" t="s">
        <v>2462</v>
      </c>
      <c r="D2296" s="824" t="s">
        <v>688</v>
      </c>
      <c r="E2296" s="824" t="s">
        <v>2549</v>
      </c>
      <c r="F2296" s="824">
        <v>12</v>
      </c>
      <c r="G2296" s="824" t="s">
        <v>2454</v>
      </c>
      <c r="H2296" s="824">
        <v>1</v>
      </c>
      <c r="I2296" s="824">
        <v>1</v>
      </c>
      <c r="J2296" s="824"/>
      <c r="K2296" s="825">
        <v>1</v>
      </c>
      <c r="L2296" s="825"/>
      <c r="M2296" s="824">
        <v>0</v>
      </c>
      <c r="N2296" s="824"/>
      <c r="O2296" s="838"/>
      <c r="P2296" s="820">
        <f>Tabla1[[#This Row],[Ejec Real Acumu]]-Tabla1[[#This Row],[Proyec Ejec Acumul]]</f>
        <v>-1</v>
      </c>
      <c r="Q2296" s="820">
        <f>Tabla1[[#This Row],[Ejec Real Mes]]-Tabla1[[#This Row],[Program Entreg Mes]]</f>
        <v>0</v>
      </c>
    </row>
    <row r="2297" spans="1:17">
      <c r="A2297" s="824">
        <v>14</v>
      </c>
      <c r="B2297" s="824" t="s">
        <v>2461</v>
      </c>
      <c r="C2297" s="824" t="s">
        <v>2462</v>
      </c>
      <c r="D2297" s="824" t="s">
        <v>688</v>
      </c>
      <c r="E2297" s="824" t="s">
        <v>2550</v>
      </c>
      <c r="F2297" s="824">
        <v>12</v>
      </c>
      <c r="G2297" s="824" t="s">
        <v>2454</v>
      </c>
      <c r="H2297" s="824">
        <v>1</v>
      </c>
      <c r="I2297" s="824">
        <v>1</v>
      </c>
      <c r="J2297" s="824"/>
      <c r="K2297" s="825">
        <v>1</v>
      </c>
      <c r="L2297" s="825"/>
      <c r="M2297" s="824">
        <v>0</v>
      </c>
      <c r="N2297" s="824"/>
      <c r="O2297" s="838"/>
      <c r="P2297" s="820">
        <f>Tabla1[[#This Row],[Ejec Real Acumu]]-Tabla1[[#This Row],[Proyec Ejec Acumul]]</f>
        <v>-1</v>
      </c>
      <c r="Q2297" s="820">
        <f>Tabla1[[#This Row],[Ejec Real Mes]]-Tabla1[[#This Row],[Program Entreg Mes]]</f>
        <v>0</v>
      </c>
    </row>
    <row r="2298" spans="1:17">
      <c r="A2298" s="824">
        <v>15</v>
      </c>
      <c r="B2298" s="824" t="s">
        <v>2461</v>
      </c>
      <c r="C2298" s="824" t="s">
        <v>2462</v>
      </c>
      <c r="D2298" s="824" t="s">
        <v>688</v>
      </c>
      <c r="E2298" s="824" t="s">
        <v>2551</v>
      </c>
      <c r="F2298" s="824">
        <v>12</v>
      </c>
      <c r="G2298" s="824" t="s">
        <v>2454</v>
      </c>
      <c r="H2298" s="824">
        <v>12</v>
      </c>
      <c r="I2298" s="824">
        <v>12</v>
      </c>
      <c r="J2298" s="824"/>
      <c r="K2298" s="825">
        <v>1</v>
      </c>
      <c r="L2298" s="825"/>
      <c r="M2298" s="824">
        <v>1</v>
      </c>
      <c r="N2298" s="824"/>
      <c r="O2298" s="838"/>
      <c r="P2298" s="820">
        <f>Tabla1[[#This Row],[Ejec Real Acumu]]-Tabla1[[#This Row],[Proyec Ejec Acumul]]</f>
        <v>-12</v>
      </c>
      <c r="Q2298" s="820">
        <f>Tabla1[[#This Row],[Ejec Real Mes]]-Tabla1[[#This Row],[Program Entreg Mes]]</f>
        <v>-1</v>
      </c>
    </row>
    <row r="2299" spans="1:17">
      <c r="A2299" s="824">
        <v>16</v>
      </c>
      <c r="B2299" s="824" t="s">
        <v>2461</v>
      </c>
      <c r="C2299" s="824" t="s">
        <v>2462</v>
      </c>
      <c r="D2299" s="824" t="s">
        <v>688</v>
      </c>
      <c r="E2299" s="824" t="s">
        <v>2552</v>
      </c>
      <c r="F2299" s="824">
        <v>12</v>
      </c>
      <c r="G2299" s="824" t="s">
        <v>2454</v>
      </c>
      <c r="H2299" s="824">
        <v>4</v>
      </c>
      <c r="I2299" s="824">
        <v>4</v>
      </c>
      <c r="J2299" s="824"/>
      <c r="K2299" s="825">
        <v>1</v>
      </c>
      <c r="L2299" s="825"/>
      <c r="M2299" s="824">
        <v>1</v>
      </c>
      <c r="N2299" s="824"/>
      <c r="O2299" s="838"/>
      <c r="P2299" s="820">
        <f>Tabla1[[#This Row],[Ejec Real Acumu]]-Tabla1[[#This Row],[Proyec Ejec Acumul]]</f>
        <v>-4</v>
      </c>
      <c r="Q2299" s="820">
        <f>Tabla1[[#This Row],[Ejec Real Mes]]-Tabla1[[#This Row],[Program Entreg Mes]]</f>
        <v>-1</v>
      </c>
    </row>
    <row r="2300" spans="1:17">
      <c r="A2300" s="824">
        <v>17</v>
      </c>
      <c r="B2300" s="824" t="s">
        <v>2461</v>
      </c>
      <c r="C2300" s="824" t="s">
        <v>2462</v>
      </c>
      <c r="D2300" s="824" t="s">
        <v>688</v>
      </c>
      <c r="E2300" s="824" t="s">
        <v>2553</v>
      </c>
      <c r="F2300" s="824">
        <v>12</v>
      </c>
      <c r="G2300" s="824" t="s">
        <v>2454</v>
      </c>
      <c r="H2300" s="824">
        <v>3</v>
      </c>
      <c r="I2300" s="824">
        <v>3</v>
      </c>
      <c r="J2300" s="824"/>
      <c r="K2300" s="825">
        <v>1</v>
      </c>
      <c r="L2300" s="825"/>
      <c r="M2300" s="824">
        <v>0</v>
      </c>
      <c r="N2300" s="824"/>
      <c r="O2300" s="838"/>
      <c r="P2300" s="820">
        <f>Tabla1[[#This Row],[Ejec Real Acumu]]-Tabla1[[#This Row],[Proyec Ejec Acumul]]</f>
        <v>-3</v>
      </c>
      <c r="Q2300" s="820">
        <f>Tabla1[[#This Row],[Ejec Real Mes]]-Tabla1[[#This Row],[Program Entreg Mes]]</f>
        <v>0</v>
      </c>
    </row>
    <row r="2301" spans="1:17">
      <c r="A2301" s="824">
        <v>18</v>
      </c>
      <c r="B2301" s="824" t="s">
        <v>2461</v>
      </c>
      <c r="C2301" s="824" t="s">
        <v>2462</v>
      </c>
      <c r="D2301" s="824" t="s">
        <v>688</v>
      </c>
      <c r="E2301" s="824" t="s">
        <v>2554</v>
      </c>
      <c r="F2301" s="824">
        <v>12</v>
      </c>
      <c r="G2301" s="824" t="s">
        <v>2454</v>
      </c>
      <c r="H2301" s="824">
        <v>12</v>
      </c>
      <c r="I2301" s="824">
        <v>12</v>
      </c>
      <c r="J2301" s="824"/>
      <c r="K2301" s="825">
        <v>1</v>
      </c>
      <c r="L2301" s="825"/>
      <c r="M2301" s="824">
        <v>1</v>
      </c>
      <c r="N2301" s="824"/>
      <c r="O2301" s="838"/>
      <c r="P2301" s="820">
        <f>Tabla1[[#This Row],[Ejec Real Acumu]]-Tabla1[[#This Row],[Proyec Ejec Acumul]]</f>
        <v>-12</v>
      </c>
      <c r="Q2301" s="820">
        <f>Tabla1[[#This Row],[Ejec Real Mes]]-Tabla1[[#This Row],[Program Entreg Mes]]</f>
        <v>-1</v>
      </c>
    </row>
    <row r="2302" spans="1:17">
      <c r="A2302" s="824">
        <v>19</v>
      </c>
      <c r="B2302" s="824" t="s">
        <v>2461</v>
      </c>
      <c r="C2302" s="824" t="s">
        <v>2462</v>
      </c>
      <c r="D2302" s="824" t="s">
        <v>688</v>
      </c>
      <c r="E2302" s="824" t="s">
        <v>2555</v>
      </c>
      <c r="F2302" s="824">
        <v>12</v>
      </c>
      <c r="G2302" s="824" t="s">
        <v>2454</v>
      </c>
      <c r="H2302" s="824">
        <v>1</v>
      </c>
      <c r="I2302" s="824">
        <v>1</v>
      </c>
      <c r="J2302" s="824"/>
      <c r="K2302" s="825">
        <v>1</v>
      </c>
      <c r="L2302" s="825"/>
      <c r="M2302" s="824">
        <v>0</v>
      </c>
      <c r="N2302" s="824"/>
      <c r="O2302" s="838"/>
      <c r="P2302" s="820">
        <f>Tabla1[[#This Row],[Ejec Real Acumu]]-Tabla1[[#This Row],[Proyec Ejec Acumul]]</f>
        <v>-1</v>
      </c>
      <c r="Q2302" s="820">
        <f>Tabla1[[#This Row],[Ejec Real Mes]]-Tabla1[[#This Row],[Program Entreg Mes]]</f>
        <v>0</v>
      </c>
    </row>
    <row r="2303" spans="1:17">
      <c r="A2303" s="824">
        <v>20</v>
      </c>
      <c r="B2303" s="824" t="s">
        <v>2461</v>
      </c>
      <c r="C2303" s="824" t="s">
        <v>2462</v>
      </c>
      <c r="D2303" s="824" t="s">
        <v>688</v>
      </c>
      <c r="E2303" s="824" t="s">
        <v>2556</v>
      </c>
      <c r="F2303" s="824">
        <v>12</v>
      </c>
      <c r="G2303" s="824" t="s">
        <v>2454</v>
      </c>
      <c r="H2303" s="824">
        <v>3</v>
      </c>
      <c r="I2303" s="824">
        <v>3</v>
      </c>
      <c r="J2303" s="824"/>
      <c r="K2303" s="825">
        <v>1</v>
      </c>
      <c r="L2303" s="825"/>
      <c r="M2303" s="824">
        <v>0</v>
      </c>
      <c r="N2303" s="824"/>
      <c r="O2303" s="838"/>
      <c r="P2303" s="820">
        <f>Tabla1[[#This Row],[Ejec Real Acumu]]-Tabla1[[#This Row],[Proyec Ejec Acumul]]</f>
        <v>-3</v>
      </c>
      <c r="Q2303" s="820">
        <f>Tabla1[[#This Row],[Ejec Real Mes]]-Tabla1[[#This Row],[Program Entreg Mes]]</f>
        <v>0</v>
      </c>
    </row>
    <row r="2304" spans="1:17">
      <c r="A2304" s="824">
        <v>21</v>
      </c>
      <c r="B2304" s="824" t="s">
        <v>2461</v>
      </c>
      <c r="C2304" s="824" t="s">
        <v>2462</v>
      </c>
      <c r="D2304" s="824" t="s">
        <v>688</v>
      </c>
      <c r="E2304" s="824" t="s">
        <v>2557</v>
      </c>
      <c r="F2304" s="824">
        <v>12</v>
      </c>
      <c r="G2304" s="824" t="s">
        <v>2454</v>
      </c>
      <c r="H2304" s="824">
        <v>1</v>
      </c>
      <c r="I2304" s="824">
        <v>1</v>
      </c>
      <c r="J2304" s="824"/>
      <c r="K2304" s="825">
        <v>1</v>
      </c>
      <c r="L2304" s="825"/>
      <c r="M2304" s="824">
        <v>1</v>
      </c>
      <c r="N2304" s="824"/>
      <c r="O2304" s="838"/>
      <c r="P2304" s="820">
        <f>Tabla1[[#This Row],[Ejec Real Acumu]]-Tabla1[[#This Row],[Proyec Ejec Acumul]]</f>
        <v>-1</v>
      </c>
      <c r="Q2304" s="820">
        <f>Tabla1[[#This Row],[Ejec Real Mes]]-Tabla1[[#This Row],[Program Entreg Mes]]</f>
        <v>-1</v>
      </c>
    </row>
    <row r="2305" spans="1:17">
      <c r="A2305" s="824">
        <v>22</v>
      </c>
      <c r="B2305" s="824" t="s">
        <v>2461</v>
      </c>
      <c r="C2305" s="824" t="s">
        <v>2462</v>
      </c>
      <c r="D2305" s="824" t="s">
        <v>688</v>
      </c>
      <c r="E2305" s="824" t="s">
        <v>2558</v>
      </c>
      <c r="F2305" s="824">
        <v>12</v>
      </c>
      <c r="G2305" s="824" t="s">
        <v>2454</v>
      </c>
      <c r="H2305" s="824">
        <v>1</v>
      </c>
      <c r="I2305" s="824">
        <v>1</v>
      </c>
      <c r="J2305" s="824"/>
      <c r="K2305" s="825">
        <v>1</v>
      </c>
      <c r="L2305" s="825"/>
      <c r="M2305" s="824">
        <v>0</v>
      </c>
      <c r="N2305" s="824"/>
      <c r="O2305" s="838"/>
      <c r="P2305" s="820">
        <f>Tabla1[[#This Row],[Ejec Real Acumu]]-Tabla1[[#This Row],[Proyec Ejec Acumul]]</f>
        <v>-1</v>
      </c>
      <c r="Q2305" s="820">
        <f>Tabla1[[#This Row],[Ejec Real Mes]]-Tabla1[[#This Row],[Program Entreg Mes]]</f>
        <v>0</v>
      </c>
    </row>
    <row r="2306" spans="1:17">
      <c r="A2306" s="824">
        <v>23</v>
      </c>
      <c r="B2306" s="824" t="s">
        <v>2461</v>
      </c>
      <c r="C2306" s="824" t="s">
        <v>2462</v>
      </c>
      <c r="D2306" s="824" t="s">
        <v>688</v>
      </c>
      <c r="E2306" s="824" t="s">
        <v>2559</v>
      </c>
      <c r="F2306" s="824">
        <v>12</v>
      </c>
      <c r="G2306" s="824" t="s">
        <v>2454</v>
      </c>
      <c r="H2306" s="824">
        <v>4</v>
      </c>
      <c r="I2306" s="824">
        <v>4</v>
      </c>
      <c r="J2306" s="824"/>
      <c r="K2306" s="825">
        <v>1</v>
      </c>
      <c r="L2306" s="825"/>
      <c r="M2306" s="824">
        <v>1</v>
      </c>
      <c r="N2306" s="824"/>
      <c r="O2306" s="838"/>
      <c r="P2306" s="820">
        <f>Tabla1[[#This Row],[Ejec Real Acumu]]-Tabla1[[#This Row],[Proyec Ejec Acumul]]</f>
        <v>-4</v>
      </c>
      <c r="Q2306" s="820">
        <f>Tabla1[[#This Row],[Ejec Real Mes]]-Tabla1[[#This Row],[Program Entreg Mes]]</f>
        <v>-1</v>
      </c>
    </row>
    <row r="2307" spans="1:17">
      <c r="A2307" s="824">
        <v>24</v>
      </c>
      <c r="B2307" s="824" t="s">
        <v>2461</v>
      </c>
      <c r="C2307" s="824" t="s">
        <v>2462</v>
      </c>
      <c r="D2307" s="824" t="s">
        <v>688</v>
      </c>
      <c r="E2307" s="824" t="s">
        <v>2560</v>
      </c>
      <c r="F2307" s="824">
        <v>12</v>
      </c>
      <c r="G2307" s="824" t="s">
        <v>2454</v>
      </c>
      <c r="H2307" s="824">
        <v>1</v>
      </c>
      <c r="I2307" s="824">
        <v>1</v>
      </c>
      <c r="J2307" s="824"/>
      <c r="K2307" s="825">
        <v>1</v>
      </c>
      <c r="L2307" s="825"/>
      <c r="M2307" s="824">
        <v>0</v>
      </c>
      <c r="N2307" s="824"/>
      <c r="O2307" s="838"/>
      <c r="P2307" s="820">
        <f>Tabla1[[#This Row],[Ejec Real Acumu]]-Tabla1[[#This Row],[Proyec Ejec Acumul]]</f>
        <v>-1</v>
      </c>
      <c r="Q2307" s="820">
        <f>Tabla1[[#This Row],[Ejec Real Mes]]-Tabla1[[#This Row],[Program Entreg Mes]]</f>
        <v>0</v>
      </c>
    </row>
    <row r="2308" spans="1:17">
      <c r="A2308" s="824">
        <v>25</v>
      </c>
      <c r="B2308" s="824" t="s">
        <v>2461</v>
      </c>
      <c r="C2308" s="824" t="s">
        <v>2462</v>
      </c>
      <c r="D2308" s="824" t="s">
        <v>688</v>
      </c>
      <c r="E2308" s="824" t="s">
        <v>2561</v>
      </c>
      <c r="F2308" s="824">
        <v>12</v>
      </c>
      <c r="G2308" s="824" t="s">
        <v>2454</v>
      </c>
      <c r="H2308" s="824">
        <v>1</v>
      </c>
      <c r="I2308" s="824">
        <v>1</v>
      </c>
      <c r="J2308" s="824"/>
      <c r="K2308" s="825">
        <v>1</v>
      </c>
      <c r="L2308" s="825"/>
      <c r="M2308" s="824">
        <v>0</v>
      </c>
      <c r="N2308" s="824"/>
      <c r="O2308" s="838"/>
      <c r="P2308" s="820">
        <f>Tabla1[[#This Row],[Ejec Real Acumu]]-Tabla1[[#This Row],[Proyec Ejec Acumul]]</f>
        <v>-1</v>
      </c>
      <c r="Q2308" s="820">
        <f>Tabla1[[#This Row],[Ejec Real Mes]]-Tabla1[[#This Row],[Program Entreg Mes]]</f>
        <v>0</v>
      </c>
    </row>
    <row r="2309" spans="1:17">
      <c r="A2309" s="824">
        <v>26</v>
      </c>
      <c r="B2309" s="824" t="s">
        <v>2461</v>
      </c>
      <c r="C2309" s="824" t="s">
        <v>2462</v>
      </c>
      <c r="D2309" s="824" t="s">
        <v>688</v>
      </c>
      <c r="E2309" s="824" t="s">
        <v>2562</v>
      </c>
      <c r="F2309" s="824">
        <v>12</v>
      </c>
      <c r="G2309" s="824" t="s">
        <v>2454</v>
      </c>
      <c r="H2309" s="824">
        <v>1</v>
      </c>
      <c r="I2309" s="824">
        <v>1</v>
      </c>
      <c r="J2309" s="824"/>
      <c r="K2309" s="825">
        <v>1</v>
      </c>
      <c r="L2309" s="825"/>
      <c r="M2309" s="824">
        <v>1</v>
      </c>
      <c r="N2309" s="824"/>
      <c r="O2309" s="838"/>
      <c r="P2309" s="820">
        <f>Tabla1[[#This Row],[Ejec Real Acumu]]-Tabla1[[#This Row],[Proyec Ejec Acumul]]</f>
        <v>-1</v>
      </c>
      <c r="Q2309" s="820">
        <f>Tabla1[[#This Row],[Ejec Real Mes]]-Tabla1[[#This Row],[Program Entreg Mes]]</f>
        <v>-1</v>
      </c>
    </row>
    <row r="2310" spans="1:17">
      <c r="A2310" s="824">
        <v>27</v>
      </c>
      <c r="B2310" s="824" t="s">
        <v>2461</v>
      </c>
      <c r="C2310" s="824" t="s">
        <v>2462</v>
      </c>
      <c r="D2310" s="824" t="s">
        <v>688</v>
      </c>
      <c r="E2310" s="824" t="s">
        <v>2563</v>
      </c>
      <c r="F2310" s="824">
        <v>12</v>
      </c>
      <c r="G2310" s="824" t="s">
        <v>2454</v>
      </c>
      <c r="H2310" s="824">
        <v>1</v>
      </c>
      <c r="I2310" s="824">
        <v>1</v>
      </c>
      <c r="J2310" s="824"/>
      <c r="K2310" s="825">
        <v>1</v>
      </c>
      <c r="L2310" s="825"/>
      <c r="M2310" s="824">
        <v>0</v>
      </c>
      <c r="N2310" s="824"/>
      <c r="O2310" s="838"/>
      <c r="P2310" s="820">
        <f>Tabla1[[#This Row],[Ejec Real Acumu]]-Tabla1[[#This Row],[Proyec Ejec Acumul]]</f>
        <v>-1</v>
      </c>
      <c r="Q2310" s="820">
        <f>Tabla1[[#This Row],[Ejec Real Mes]]-Tabla1[[#This Row],[Program Entreg Mes]]</f>
        <v>0</v>
      </c>
    </row>
    <row r="2311" spans="1:17">
      <c r="A2311" s="824">
        <v>28</v>
      </c>
      <c r="B2311" s="824" t="s">
        <v>2461</v>
      </c>
      <c r="C2311" s="824" t="s">
        <v>2462</v>
      </c>
      <c r="D2311" s="824" t="s">
        <v>688</v>
      </c>
      <c r="E2311" s="824" t="s">
        <v>2564</v>
      </c>
      <c r="F2311" s="824">
        <v>12</v>
      </c>
      <c r="G2311" s="824" t="s">
        <v>2454</v>
      </c>
      <c r="H2311" s="824">
        <v>1</v>
      </c>
      <c r="I2311" s="824">
        <v>1</v>
      </c>
      <c r="J2311" s="824"/>
      <c r="K2311" s="825">
        <v>1</v>
      </c>
      <c r="L2311" s="825"/>
      <c r="M2311" s="824">
        <v>0</v>
      </c>
      <c r="N2311" s="824"/>
      <c r="O2311" s="838"/>
      <c r="P2311" s="820">
        <f>Tabla1[[#This Row],[Ejec Real Acumu]]-Tabla1[[#This Row],[Proyec Ejec Acumul]]</f>
        <v>-1</v>
      </c>
      <c r="Q2311" s="820">
        <f>Tabla1[[#This Row],[Ejec Real Mes]]-Tabla1[[#This Row],[Program Entreg Mes]]</f>
        <v>0</v>
      </c>
    </row>
    <row r="2312" spans="1:17">
      <c r="A2312" s="824">
        <v>29</v>
      </c>
      <c r="B2312" s="824" t="s">
        <v>2461</v>
      </c>
      <c r="C2312" s="824" t="s">
        <v>2462</v>
      </c>
      <c r="D2312" s="824" t="s">
        <v>688</v>
      </c>
      <c r="E2312" s="824" t="s">
        <v>2565</v>
      </c>
      <c r="F2312" s="824">
        <v>12</v>
      </c>
      <c r="G2312" s="824" t="s">
        <v>2454</v>
      </c>
      <c r="H2312" s="824">
        <v>2</v>
      </c>
      <c r="I2312" s="824">
        <v>2</v>
      </c>
      <c r="J2312" s="824"/>
      <c r="K2312" s="825">
        <v>1</v>
      </c>
      <c r="L2312" s="825"/>
      <c r="M2312" s="824">
        <v>0</v>
      </c>
      <c r="N2312" s="824"/>
      <c r="O2312" s="838"/>
      <c r="P2312" s="820">
        <f>Tabla1[[#This Row],[Ejec Real Acumu]]-Tabla1[[#This Row],[Proyec Ejec Acumul]]</f>
        <v>-2</v>
      </c>
      <c r="Q2312" s="820">
        <f>Tabla1[[#This Row],[Ejec Real Mes]]-Tabla1[[#This Row],[Program Entreg Mes]]</f>
        <v>0</v>
      </c>
    </row>
    <row r="2313" spans="1:17">
      <c r="A2313" s="824">
        <v>30</v>
      </c>
      <c r="B2313" s="824" t="s">
        <v>2461</v>
      </c>
      <c r="C2313" s="824" t="s">
        <v>2462</v>
      </c>
      <c r="D2313" s="824" t="s">
        <v>688</v>
      </c>
      <c r="E2313" s="824" t="s">
        <v>2566</v>
      </c>
      <c r="F2313" s="824">
        <v>12</v>
      </c>
      <c r="G2313" s="824" t="s">
        <v>2454</v>
      </c>
      <c r="H2313" s="824">
        <v>2</v>
      </c>
      <c r="I2313" s="824">
        <v>2</v>
      </c>
      <c r="J2313" s="824"/>
      <c r="K2313" s="825">
        <v>1</v>
      </c>
      <c r="L2313" s="825"/>
      <c r="M2313" s="824">
        <v>1</v>
      </c>
      <c r="N2313" s="824"/>
      <c r="O2313" s="838"/>
      <c r="P2313" s="820">
        <f>Tabla1[[#This Row],[Ejec Real Acumu]]-Tabla1[[#This Row],[Proyec Ejec Acumul]]</f>
        <v>-2</v>
      </c>
      <c r="Q2313" s="820">
        <f>Tabla1[[#This Row],[Ejec Real Mes]]-Tabla1[[#This Row],[Program Entreg Mes]]</f>
        <v>-1</v>
      </c>
    </row>
    <row r="2314" spans="1:17">
      <c r="A2314" s="824">
        <v>31</v>
      </c>
      <c r="B2314" s="824" t="s">
        <v>2461</v>
      </c>
      <c r="C2314" s="824" t="s">
        <v>2462</v>
      </c>
      <c r="D2314" s="824" t="s">
        <v>688</v>
      </c>
      <c r="E2314" s="824" t="s">
        <v>2567</v>
      </c>
      <c r="F2314" s="824">
        <v>12</v>
      </c>
      <c r="G2314" s="824" t="s">
        <v>2454</v>
      </c>
      <c r="H2314" s="824">
        <v>1</v>
      </c>
      <c r="I2314" s="824">
        <v>1</v>
      </c>
      <c r="J2314" s="824"/>
      <c r="K2314" s="825">
        <v>1</v>
      </c>
      <c r="L2314" s="825"/>
      <c r="M2314" s="824">
        <v>0</v>
      </c>
      <c r="N2314" s="824"/>
      <c r="O2314" s="838"/>
      <c r="P2314" s="820">
        <f>Tabla1[[#This Row],[Ejec Real Acumu]]-Tabla1[[#This Row],[Proyec Ejec Acumul]]</f>
        <v>-1</v>
      </c>
      <c r="Q2314" s="820">
        <f>Tabla1[[#This Row],[Ejec Real Mes]]-Tabla1[[#This Row],[Program Entreg Mes]]</f>
        <v>0</v>
      </c>
    </row>
    <row r="2315" spans="1:17">
      <c r="A2315" s="824">
        <v>32</v>
      </c>
      <c r="B2315" s="824" t="s">
        <v>2461</v>
      </c>
      <c r="C2315" s="824" t="s">
        <v>2462</v>
      </c>
      <c r="D2315" s="824" t="s">
        <v>688</v>
      </c>
      <c r="E2315" s="824" t="s">
        <v>2568</v>
      </c>
      <c r="F2315" s="824">
        <v>12</v>
      </c>
      <c r="G2315" s="824" t="s">
        <v>2454</v>
      </c>
      <c r="H2315" s="824">
        <v>2</v>
      </c>
      <c r="I2315" s="824">
        <v>2</v>
      </c>
      <c r="J2315" s="824"/>
      <c r="K2315" s="825">
        <v>1</v>
      </c>
      <c r="L2315" s="825"/>
      <c r="M2315" s="824">
        <v>0</v>
      </c>
      <c r="N2315" s="824"/>
      <c r="O2315" s="838"/>
      <c r="P2315" s="820">
        <f>Tabla1[[#This Row],[Ejec Real Acumu]]-Tabla1[[#This Row],[Proyec Ejec Acumul]]</f>
        <v>-2</v>
      </c>
      <c r="Q2315" s="820">
        <f>Tabla1[[#This Row],[Ejec Real Mes]]-Tabla1[[#This Row],[Program Entreg Mes]]</f>
        <v>0</v>
      </c>
    </row>
    <row r="2316" spans="1:17">
      <c r="A2316" s="824">
        <v>33</v>
      </c>
      <c r="B2316" s="824" t="s">
        <v>2461</v>
      </c>
      <c r="C2316" s="824" t="s">
        <v>2462</v>
      </c>
      <c r="D2316" s="824" t="s">
        <v>688</v>
      </c>
      <c r="E2316" s="824" t="s">
        <v>2569</v>
      </c>
      <c r="F2316" s="824">
        <v>12</v>
      </c>
      <c r="G2316" s="824" t="s">
        <v>2454</v>
      </c>
      <c r="H2316" s="824">
        <v>1</v>
      </c>
      <c r="I2316" s="824">
        <v>1</v>
      </c>
      <c r="J2316" s="824"/>
      <c r="K2316" s="825">
        <v>1</v>
      </c>
      <c r="L2316" s="825"/>
      <c r="M2316" s="824">
        <v>1</v>
      </c>
      <c r="N2316" s="824"/>
      <c r="O2316" s="838"/>
      <c r="P2316" s="820">
        <f>Tabla1[[#This Row],[Ejec Real Acumu]]-Tabla1[[#This Row],[Proyec Ejec Acumul]]</f>
        <v>-1</v>
      </c>
      <c r="Q2316" s="820">
        <f>Tabla1[[#This Row],[Ejec Real Mes]]-Tabla1[[#This Row],[Program Entreg Mes]]</f>
        <v>-1</v>
      </c>
    </row>
    <row r="2317" spans="1:17">
      <c r="A2317" s="824">
        <v>34</v>
      </c>
      <c r="B2317" s="824" t="s">
        <v>2461</v>
      </c>
      <c r="C2317" s="824" t="s">
        <v>2462</v>
      </c>
      <c r="D2317" s="824" t="s">
        <v>688</v>
      </c>
      <c r="E2317" s="824" t="s">
        <v>2570</v>
      </c>
      <c r="F2317" s="824">
        <v>12</v>
      </c>
      <c r="G2317" s="824" t="s">
        <v>2454</v>
      </c>
      <c r="H2317" s="824">
        <v>2</v>
      </c>
      <c r="I2317" s="824">
        <v>2</v>
      </c>
      <c r="J2317" s="824"/>
      <c r="K2317" s="825">
        <v>1</v>
      </c>
      <c r="L2317" s="825"/>
      <c r="M2317" s="824">
        <v>0</v>
      </c>
      <c r="N2317" s="824"/>
      <c r="O2317" s="838"/>
      <c r="P2317" s="820">
        <f>Tabla1[[#This Row],[Ejec Real Acumu]]-Tabla1[[#This Row],[Proyec Ejec Acumul]]</f>
        <v>-2</v>
      </c>
      <c r="Q2317" s="820">
        <f>Tabla1[[#This Row],[Ejec Real Mes]]-Tabla1[[#This Row],[Program Entreg Mes]]</f>
        <v>0</v>
      </c>
    </row>
    <row r="2318" spans="1:17">
      <c r="A2318" s="824">
        <v>35</v>
      </c>
      <c r="B2318" s="824" t="s">
        <v>2461</v>
      </c>
      <c r="C2318" s="824" t="s">
        <v>2462</v>
      </c>
      <c r="D2318" s="824" t="s">
        <v>688</v>
      </c>
      <c r="E2318" s="824" t="s">
        <v>2571</v>
      </c>
      <c r="F2318" s="824">
        <v>12</v>
      </c>
      <c r="G2318" s="824" t="s">
        <v>2454</v>
      </c>
      <c r="H2318" s="824">
        <v>11</v>
      </c>
      <c r="I2318" s="824">
        <v>11</v>
      </c>
      <c r="J2318" s="824"/>
      <c r="K2318" s="825">
        <v>1</v>
      </c>
      <c r="L2318" s="825"/>
      <c r="M2318" s="824">
        <v>1</v>
      </c>
      <c r="N2318" s="824"/>
      <c r="O2318" s="838"/>
      <c r="P2318" s="820">
        <f>Tabla1[[#This Row],[Ejec Real Acumu]]-Tabla1[[#This Row],[Proyec Ejec Acumul]]</f>
        <v>-11</v>
      </c>
      <c r="Q2318" s="820">
        <f>Tabla1[[#This Row],[Ejec Real Mes]]-Tabla1[[#This Row],[Program Entreg Mes]]</f>
        <v>-1</v>
      </c>
    </row>
    <row r="2319" spans="1:17">
      <c r="A2319" s="828">
        <v>1</v>
      </c>
      <c r="B2319" s="828" t="s">
        <v>2463</v>
      </c>
      <c r="C2319" s="828" t="s">
        <v>2464</v>
      </c>
      <c r="D2319" s="828" t="s">
        <v>688</v>
      </c>
      <c r="E2319" s="828" t="s">
        <v>2572</v>
      </c>
      <c r="F2319" s="828">
        <v>1</v>
      </c>
      <c r="G2319" s="828" t="s">
        <v>2443</v>
      </c>
      <c r="H2319" s="828">
        <v>1</v>
      </c>
      <c r="I2319" s="828">
        <v>0</v>
      </c>
      <c r="J2319" s="828">
        <v>0</v>
      </c>
      <c r="K2319" s="829">
        <v>0</v>
      </c>
      <c r="L2319" s="829">
        <v>0</v>
      </c>
      <c r="M2319" s="828">
        <v>0</v>
      </c>
      <c r="N2319" s="828">
        <v>0</v>
      </c>
      <c r="O2319" s="830" t="e">
        <v>#DIV/0!</v>
      </c>
      <c r="P2319" s="820">
        <f>Tabla1[[#This Row],[Ejec Real Acumu]]-Tabla1[[#This Row],[Proyec Ejec Acumul]]</f>
        <v>0</v>
      </c>
      <c r="Q2319" s="820">
        <f>Tabla1[[#This Row],[Ejec Real Mes]]-Tabla1[[#This Row],[Program Entreg Mes]]</f>
        <v>0</v>
      </c>
    </row>
    <row r="2320" spans="1:17">
      <c r="A2320" s="828">
        <v>2</v>
      </c>
      <c r="B2320" s="828" t="s">
        <v>2463</v>
      </c>
      <c r="C2320" s="828" t="s">
        <v>2464</v>
      </c>
      <c r="D2320" s="828" t="s">
        <v>688</v>
      </c>
      <c r="E2320" s="828" t="s">
        <v>2573</v>
      </c>
      <c r="F2320" s="828">
        <v>1</v>
      </c>
      <c r="G2320" s="828" t="s">
        <v>2443</v>
      </c>
      <c r="H2320" s="828">
        <v>1</v>
      </c>
      <c r="I2320" s="828">
        <v>0</v>
      </c>
      <c r="J2320" s="828">
        <v>0</v>
      </c>
      <c r="K2320" s="829">
        <v>0</v>
      </c>
      <c r="L2320" s="829">
        <v>0</v>
      </c>
      <c r="M2320" s="828">
        <v>0</v>
      </c>
      <c r="N2320" s="828">
        <v>0</v>
      </c>
      <c r="O2320" s="830" t="e">
        <v>#DIV/0!</v>
      </c>
      <c r="P2320" s="820">
        <f>Tabla1[[#This Row],[Ejec Real Acumu]]-Tabla1[[#This Row],[Proyec Ejec Acumul]]</f>
        <v>0</v>
      </c>
      <c r="Q2320" s="820">
        <f>Tabla1[[#This Row],[Ejec Real Mes]]-Tabla1[[#This Row],[Program Entreg Mes]]</f>
        <v>0</v>
      </c>
    </row>
    <row r="2321" spans="1:17">
      <c r="A2321" s="828">
        <v>3</v>
      </c>
      <c r="B2321" s="828" t="s">
        <v>2463</v>
      </c>
      <c r="C2321" s="828" t="s">
        <v>2464</v>
      </c>
      <c r="D2321" s="828" t="s">
        <v>688</v>
      </c>
      <c r="E2321" s="828" t="s">
        <v>2574</v>
      </c>
      <c r="F2321" s="828">
        <v>1</v>
      </c>
      <c r="G2321" s="828" t="s">
        <v>2443</v>
      </c>
      <c r="H2321" s="828">
        <v>1</v>
      </c>
      <c r="I2321" s="828">
        <v>0</v>
      </c>
      <c r="J2321" s="828">
        <v>0</v>
      </c>
      <c r="K2321" s="829">
        <v>0</v>
      </c>
      <c r="L2321" s="829">
        <v>0</v>
      </c>
      <c r="M2321" s="828">
        <v>0</v>
      </c>
      <c r="N2321" s="828">
        <v>0</v>
      </c>
      <c r="O2321" s="830" t="e">
        <v>#DIV/0!</v>
      </c>
      <c r="P2321" s="820">
        <f>Tabla1[[#This Row],[Ejec Real Acumu]]-Tabla1[[#This Row],[Proyec Ejec Acumul]]</f>
        <v>0</v>
      </c>
      <c r="Q2321" s="820">
        <f>Tabla1[[#This Row],[Ejec Real Mes]]-Tabla1[[#This Row],[Program Entreg Mes]]</f>
        <v>0</v>
      </c>
    </row>
    <row r="2322" spans="1:17">
      <c r="A2322" s="828">
        <v>4</v>
      </c>
      <c r="B2322" s="828" t="s">
        <v>2463</v>
      </c>
      <c r="C2322" s="828" t="s">
        <v>2464</v>
      </c>
      <c r="D2322" s="828" t="s">
        <v>688</v>
      </c>
      <c r="E2322" s="828" t="s">
        <v>2575</v>
      </c>
      <c r="F2322" s="828">
        <v>1</v>
      </c>
      <c r="G2322" s="828" t="s">
        <v>2443</v>
      </c>
      <c r="H2322" s="828">
        <v>1</v>
      </c>
      <c r="I2322" s="828">
        <v>0</v>
      </c>
      <c r="J2322" s="828">
        <v>0</v>
      </c>
      <c r="K2322" s="829">
        <v>0</v>
      </c>
      <c r="L2322" s="829">
        <v>0</v>
      </c>
      <c r="M2322" s="828">
        <v>0</v>
      </c>
      <c r="N2322" s="828">
        <v>0</v>
      </c>
      <c r="O2322" s="830" t="e">
        <v>#DIV/0!</v>
      </c>
      <c r="P2322" s="820">
        <f>Tabla1[[#This Row],[Ejec Real Acumu]]-Tabla1[[#This Row],[Proyec Ejec Acumul]]</f>
        <v>0</v>
      </c>
      <c r="Q2322" s="820">
        <f>Tabla1[[#This Row],[Ejec Real Mes]]-Tabla1[[#This Row],[Program Entreg Mes]]</f>
        <v>0</v>
      </c>
    </row>
    <row r="2323" spans="1:17">
      <c r="A2323" s="828">
        <v>5</v>
      </c>
      <c r="B2323" s="828" t="s">
        <v>2463</v>
      </c>
      <c r="C2323" s="828" t="s">
        <v>2464</v>
      </c>
      <c r="D2323" s="828" t="s">
        <v>688</v>
      </c>
      <c r="E2323" s="828" t="s">
        <v>2576</v>
      </c>
      <c r="F2323" s="828">
        <v>1</v>
      </c>
      <c r="G2323" s="828" t="s">
        <v>2443</v>
      </c>
      <c r="H2323" s="828">
        <v>4</v>
      </c>
      <c r="I2323" s="828">
        <v>0</v>
      </c>
      <c r="J2323" s="828">
        <v>0</v>
      </c>
      <c r="K2323" s="829">
        <v>0</v>
      </c>
      <c r="L2323" s="829">
        <v>0</v>
      </c>
      <c r="M2323" s="828">
        <v>0</v>
      </c>
      <c r="N2323" s="828">
        <v>0</v>
      </c>
      <c r="O2323" s="830" t="e">
        <v>#DIV/0!</v>
      </c>
      <c r="P2323" s="820">
        <f>Tabla1[[#This Row],[Ejec Real Acumu]]-Tabla1[[#This Row],[Proyec Ejec Acumul]]</f>
        <v>0</v>
      </c>
      <c r="Q2323" s="820">
        <f>Tabla1[[#This Row],[Ejec Real Mes]]-Tabla1[[#This Row],[Program Entreg Mes]]</f>
        <v>0</v>
      </c>
    </row>
    <row r="2324" spans="1:17">
      <c r="A2324" s="828">
        <v>6</v>
      </c>
      <c r="B2324" s="828" t="s">
        <v>2463</v>
      </c>
      <c r="C2324" s="828" t="s">
        <v>2464</v>
      </c>
      <c r="D2324" s="828" t="s">
        <v>688</v>
      </c>
      <c r="E2324" s="828" t="s">
        <v>2577</v>
      </c>
      <c r="F2324" s="828">
        <v>1</v>
      </c>
      <c r="G2324" s="828" t="s">
        <v>2443</v>
      </c>
      <c r="H2324" s="828">
        <v>1</v>
      </c>
      <c r="I2324" s="828">
        <v>0</v>
      </c>
      <c r="J2324" s="828">
        <v>0</v>
      </c>
      <c r="K2324" s="829">
        <v>0</v>
      </c>
      <c r="L2324" s="829">
        <v>0</v>
      </c>
      <c r="M2324" s="828">
        <v>0</v>
      </c>
      <c r="N2324" s="828">
        <v>0</v>
      </c>
      <c r="O2324" s="830" t="e">
        <v>#DIV/0!</v>
      </c>
      <c r="P2324" s="820">
        <f>Tabla1[[#This Row],[Ejec Real Acumu]]-Tabla1[[#This Row],[Proyec Ejec Acumul]]</f>
        <v>0</v>
      </c>
      <c r="Q2324" s="820">
        <f>Tabla1[[#This Row],[Ejec Real Mes]]-Tabla1[[#This Row],[Program Entreg Mes]]</f>
        <v>0</v>
      </c>
    </row>
    <row r="2325" spans="1:17">
      <c r="A2325" s="828">
        <v>7</v>
      </c>
      <c r="B2325" s="828" t="s">
        <v>2463</v>
      </c>
      <c r="C2325" s="828" t="s">
        <v>2464</v>
      </c>
      <c r="D2325" s="828" t="s">
        <v>688</v>
      </c>
      <c r="E2325" s="828" t="s">
        <v>2578</v>
      </c>
      <c r="F2325" s="828">
        <v>1</v>
      </c>
      <c r="G2325" s="828" t="s">
        <v>2443</v>
      </c>
      <c r="H2325" s="828">
        <v>1</v>
      </c>
      <c r="I2325" s="828">
        <v>0</v>
      </c>
      <c r="J2325" s="828">
        <v>0</v>
      </c>
      <c r="K2325" s="829">
        <v>0</v>
      </c>
      <c r="L2325" s="829">
        <v>0</v>
      </c>
      <c r="M2325" s="828">
        <v>0</v>
      </c>
      <c r="N2325" s="828">
        <v>0</v>
      </c>
      <c r="O2325" s="830" t="e">
        <v>#DIV/0!</v>
      </c>
      <c r="P2325" s="820">
        <f>Tabla1[[#This Row],[Ejec Real Acumu]]-Tabla1[[#This Row],[Proyec Ejec Acumul]]</f>
        <v>0</v>
      </c>
      <c r="Q2325" s="820">
        <f>Tabla1[[#This Row],[Ejec Real Mes]]-Tabla1[[#This Row],[Program Entreg Mes]]</f>
        <v>0</v>
      </c>
    </row>
    <row r="2326" spans="1:17">
      <c r="A2326" s="828">
        <v>8</v>
      </c>
      <c r="B2326" s="828" t="s">
        <v>2463</v>
      </c>
      <c r="C2326" s="828" t="s">
        <v>2464</v>
      </c>
      <c r="D2326" s="828" t="s">
        <v>688</v>
      </c>
      <c r="E2326" s="828" t="s">
        <v>2579</v>
      </c>
      <c r="F2326" s="828">
        <v>1</v>
      </c>
      <c r="G2326" s="828" t="s">
        <v>2443</v>
      </c>
      <c r="H2326" s="828">
        <v>1</v>
      </c>
      <c r="I2326" s="828">
        <v>0</v>
      </c>
      <c r="J2326" s="828">
        <v>0</v>
      </c>
      <c r="K2326" s="829">
        <v>0</v>
      </c>
      <c r="L2326" s="829">
        <v>0</v>
      </c>
      <c r="M2326" s="828">
        <v>0</v>
      </c>
      <c r="N2326" s="828">
        <v>0</v>
      </c>
      <c r="O2326" s="830" t="e">
        <v>#DIV/0!</v>
      </c>
      <c r="P2326" s="820">
        <f>Tabla1[[#This Row],[Ejec Real Acumu]]-Tabla1[[#This Row],[Proyec Ejec Acumul]]</f>
        <v>0</v>
      </c>
      <c r="Q2326" s="820">
        <f>Tabla1[[#This Row],[Ejec Real Mes]]-Tabla1[[#This Row],[Program Entreg Mes]]</f>
        <v>0</v>
      </c>
    </row>
    <row r="2327" spans="1:17">
      <c r="A2327" s="828">
        <v>9</v>
      </c>
      <c r="B2327" s="828" t="s">
        <v>2463</v>
      </c>
      <c r="C2327" s="828" t="s">
        <v>2464</v>
      </c>
      <c r="D2327" s="828" t="s">
        <v>688</v>
      </c>
      <c r="E2327" s="828" t="s">
        <v>2580</v>
      </c>
      <c r="F2327" s="828">
        <v>1</v>
      </c>
      <c r="G2327" s="828" t="s">
        <v>2443</v>
      </c>
      <c r="H2327" s="828">
        <v>2</v>
      </c>
      <c r="I2327" s="828">
        <v>0</v>
      </c>
      <c r="J2327" s="828">
        <v>1</v>
      </c>
      <c r="K2327" s="829">
        <v>0</v>
      </c>
      <c r="L2327" s="829">
        <v>0.5</v>
      </c>
      <c r="M2327" s="828">
        <v>0</v>
      </c>
      <c r="N2327" s="828">
        <v>1</v>
      </c>
      <c r="O2327" s="830" t="e">
        <v>#DIV/0!</v>
      </c>
      <c r="P2327" s="820">
        <f>Tabla1[[#This Row],[Ejec Real Acumu]]-Tabla1[[#This Row],[Proyec Ejec Acumul]]</f>
        <v>1</v>
      </c>
      <c r="Q2327" s="820">
        <f>Tabla1[[#This Row],[Ejec Real Mes]]-Tabla1[[#This Row],[Program Entreg Mes]]</f>
        <v>1</v>
      </c>
    </row>
    <row r="2328" spans="1:17">
      <c r="A2328" s="828">
        <v>10</v>
      </c>
      <c r="B2328" s="828" t="s">
        <v>2463</v>
      </c>
      <c r="C2328" s="828" t="s">
        <v>2464</v>
      </c>
      <c r="D2328" s="828" t="s">
        <v>688</v>
      </c>
      <c r="E2328" s="828" t="s">
        <v>2581</v>
      </c>
      <c r="F2328" s="828">
        <v>1</v>
      </c>
      <c r="G2328" s="828" t="s">
        <v>2443</v>
      </c>
      <c r="H2328" s="828">
        <v>1</v>
      </c>
      <c r="I2328" s="828">
        <v>0</v>
      </c>
      <c r="J2328" s="828">
        <v>0</v>
      </c>
      <c r="K2328" s="829">
        <v>0</v>
      </c>
      <c r="L2328" s="829">
        <v>0</v>
      </c>
      <c r="M2328" s="828">
        <v>0</v>
      </c>
      <c r="N2328" s="828">
        <v>0</v>
      </c>
      <c r="O2328" s="830" t="e">
        <v>#DIV/0!</v>
      </c>
      <c r="P2328" s="820">
        <f>Tabla1[[#This Row],[Ejec Real Acumu]]-Tabla1[[#This Row],[Proyec Ejec Acumul]]</f>
        <v>0</v>
      </c>
      <c r="Q2328" s="820">
        <f>Tabla1[[#This Row],[Ejec Real Mes]]-Tabla1[[#This Row],[Program Entreg Mes]]</f>
        <v>0</v>
      </c>
    </row>
    <row r="2329" spans="1:17">
      <c r="A2329" s="828">
        <v>11</v>
      </c>
      <c r="B2329" s="828" t="s">
        <v>2463</v>
      </c>
      <c r="C2329" s="828" t="s">
        <v>2464</v>
      </c>
      <c r="D2329" s="828" t="s">
        <v>688</v>
      </c>
      <c r="E2329" s="828" t="s">
        <v>2582</v>
      </c>
      <c r="F2329" s="828">
        <v>1</v>
      </c>
      <c r="G2329" s="828" t="s">
        <v>2443</v>
      </c>
      <c r="H2329" s="828">
        <v>1</v>
      </c>
      <c r="I2329" s="828">
        <v>0</v>
      </c>
      <c r="J2329" s="828">
        <v>0</v>
      </c>
      <c r="K2329" s="829">
        <v>0</v>
      </c>
      <c r="L2329" s="829">
        <v>0</v>
      </c>
      <c r="M2329" s="828">
        <v>0</v>
      </c>
      <c r="N2329" s="828">
        <v>0</v>
      </c>
      <c r="O2329" s="830" t="e">
        <v>#DIV/0!</v>
      </c>
      <c r="P2329" s="820">
        <f>Tabla1[[#This Row],[Ejec Real Acumu]]-Tabla1[[#This Row],[Proyec Ejec Acumul]]</f>
        <v>0</v>
      </c>
      <c r="Q2329" s="820">
        <f>Tabla1[[#This Row],[Ejec Real Mes]]-Tabla1[[#This Row],[Program Entreg Mes]]</f>
        <v>0</v>
      </c>
    </row>
    <row r="2330" spans="1:17">
      <c r="A2330" s="828">
        <v>12</v>
      </c>
      <c r="B2330" s="828" t="s">
        <v>2463</v>
      </c>
      <c r="C2330" s="828" t="s">
        <v>2464</v>
      </c>
      <c r="D2330" s="828" t="s">
        <v>688</v>
      </c>
      <c r="E2330" s="828" t="s">
        <v>2583</v>
      </c>
      <c r="F2330" s="828">
        <v>1</v>
      </c>
      <c r="G2330" s="828" t="s">
        <v>2443</v>
      </c>
      <c r="H2330" s="828">
        <v>1</v>
      </c>
      <c r="I2330" s="828">
        <v>0</v>
      </c>
      <c r="J2330" s="828">
        <v>0</v>
      </c>
      <c r="K2330" s="829">
        <v>0</v>
      </c>
      <c r="L2330" s="829">
        <v>0</v>
      </c>
      <c r="M2330" s="828">
        <v>0</v>
      </c>
      <c r="N2330" s="828">
        <v>0</v>
      </c>
      <c r="O2330" s="830" t="e">
        <v>#DIV/0!</v>
      </c>
      <c r="P2330" s="820">
        <f>Tabla1[[#This Row],[Ejec Real Acumu]]-Tabla1[[#This Row],[Proyec Ejec Acumul]]</f>
        <v>0</v>
      </c>
      <c r="Q2330" s="820">
        <f>Tabla1[[#This Row],[Ejec Real Mes]]-Tabla1[[#This Row],[Program Entreg Mes]]</f>
        <v>0</v>
      </c>
    </row>
    <row r="2331" spans="1:17">
      <c r="A2331" s="828">
        <v>13</v>
      </c>
      <c r="B2331" s="828" t="s">
        <v>2463</v>
      </c>
      <c r="C2331" s="828" t="s">
        <v>2464</v>
      </c>
      <c r="D2331" s="828" t="s">
        <v>688</v>
      </c>
      <c r="E2331" s="828" t="s">
        <v>2584</v>
      </c>
      <c r="F2331" s="828">
        <v>1</v>
      </c>
      <c r="G2331" s="828" t="s">
        <v>2443</v>
      </c>
      <c r="H2331" s="828">
        <v>1</v>
      </c>
      <c r="I2331" s="828">
        <v>0</v>
      </c>
      <c r="J2331" s="828">
        <v>0</v>
      </c>
      <c r="K2331" s="829">
        <v>0</v>
      </c>
      <c r="L2331" s="829">
        <v>0</v>
      </c>
      <c r="M2331" s="828">
        <v>0</v>
      </c>
      <c r="N2331" s="828">
        <v>0</v>
      </c>
      <c r="O2331" s="830" t="e">
        <v>#DIV/0!</v>
      </c>
      <c r="P2331" s="820">
        <f>Tabla1[[#This Row],[Ejec Real Acumu]]-Tabla1[[#This Row],[Proyec Ejec Acumul]]</f>
        <v>0</v>
      </c>
      <c r="Q2331" s="820">
        <f>Tabla1[[#This Row],[Ejec Real Mes]]-Tabla1[[#This Row],[Program Entreg Mes]]</f>
        <v>0</v>
      </c>
    </row>
    <row r="2332" spans="1:17">
      <c r="A2332" s="828">
        <v>14</v>
      </c>
      <c r="B2332" s="828" t="s">
        <v>2463</v>
      </c>
      <c r="C2332" s="828" t="s">
        <v>2464</v>
      </c>
      <c r="D2332" s="828" t="s">
        <v>688</v>
      </c>
      <c r="E2332" s="828" t="s">
        <v>2585</v>
      </c>
      <c r="F2332" s="828">
        <v>1</v>
      </c>
      <c r="G2332" s="828" t="s">
        <v>2443</v>
      </c>
      <c r="H2332" s="828">
        <v>1</v>
      </c>
      <c r="I2332" s="828">
        <v>0</v>
      </c>
      <c r="J2332" s="828">
        <v>0</v>
      </c>
      <c r="K2332" s="829">
        <v>0</v>
      </c>
      <c r="L2332" s="829">
        <v>0</v>
      </c>
      <c r="M2332" s="828">
        <v>0</v>
      </c>
      <c r="N2332" s="828">
        <v>0</v>
      </c>
      <c r="O2332" s="830" t="e">
        <v>#DIV/0!</v>
      </c>
      <c r="P2332" s="820">
        <f>Tabla1[[#This Row],[Ejec Real Acumu]]-Tabla1[[#This Row],[Proyec Ejec Acumul]]</f>
        <v>0</v>
      </c>
      <c r="Q2332" s="820">
        <f>Tabla1[[#This Row],[Ejec Real Mes]]-Tabla1[[#This Row],[Program Entreg Mes]]</f>
        <v>0</v>
      </c>
    </row>
    <row r="2333" spans="1:17">
      <c r="A2333" s="828">
        <v>15</v>
      </c>
      <c r="B2333" s="828" t="s">
        <v>2463</v>
      </c>
      <c r="C2333" s="828" t="s">
        <v>2464</v>
      </c>
      <c r="D2333" s="828" t="s">
        <v>688</v>
      </c>
      <c r="E2333" s="828" t="s">
        <v>2586</v>
      </c>
      <c r="F2333" s="828">
        <v>1</v>
      </c>
      <c r="G2333" s="828" t="s">
        <v>2443</v>
      </c>
      <c r="H2333" s="828">
        <v>1</v>
      </c>
      <c r="I2333" s="828">
        <v>0</v>
      </c>
      <c r="J2333" s="828">
        <v>0</v>
      </c>
      <c r="K2333" s="829">
        <v>0</v>
      </c>
      <c r="L2333" s="829">
        <v>0</v>
      </c>
      <c r="M2333" s="828">
        <v>0</v>
      </c>
      <c r="N2333" s="828">
        <v>0</v>
      </c>
      <c r="O2333" s="830" t="e">
        <v>#DIV/0!</v>
      </c>
      <c r="P2333" s="820">
        <f>Tabla1[[#This Row],[Ejec Real Acumu]]-Tabla1[[#This Row],[Proyec Ejec Acumul]]</f>
        <v>0</v>
      </c>
      <c r="Q2333" s="820">
        <f>Tabla1[[#This Row],[Ejec Real Mes]]-Tabla1[[#This Row],[Program Entreg Mes]]</f>
        <v>0</v>
      </c>
    </row>
    <row r="2334" spans="1:17">
      <c r="A2334" s="828">
        <v>16</v>
      </c>
      <c r="B2334" s="828" t="s">
        <v>2463</v>
      </c>
      <c r="C2334" s="828" t="s">
        <v>2464</v>
      </c>
      <c r="D2334" s="828" t="s">
        <v>688</v>
      </c>
      <c r="E2334" s="828" t="s">
        <v>2587</v>
      </c>
      <c r="F2334" s="828">
        <v>1</v>
      </c>
      <c r="G2334" s="828" t="s">
        <v>2443</v>
      </c>
      <c r="H2334" s="828">
        <v>1</v>
      </c>
      <c r="I2334" s="828">
        <v>0</v>
      </c>
      <c r="J2334" s="828">
        <v>0</v>
      </c>
      <c r="K2334" s="829">
        <v>0</v>
      </c>
      <c r="L2334" s="829">
        <v>0</v>
      </c>
      <c r="M2334" s="828">
        <v>0</v>
      </c>
      <c r="N2334" s="828">
        <v>0</v>
      </c>
      <c r="O2334" s="830" t="e">
        <v>#DIV/0!</v>
      </c>
      <c r="P2334" s="820">
        <f>Tabla1[[#This Row],[Ejec Real Acumu]]-Tabla1[[#This Row],[Proyec Ejec Acumul]]</f>
        <v>0</v>
      </c>
      <c r="Q2334" s="820">
        <f>Tabla1[[#This Row],[Ejec Real Mes]]-Tabla1[[#This Row],[Program Entreg Mes]]</f>
        <v>0</v>
      </c>
    </row>
    <row r="2335" spans="1:17">
      <c r="A2335" s="828">
        <v>17</v>
      </c>
      <c r="B2335" s="828" t="s">
        <v>2463</v>
      </c>
      <c r="C2335" s="828" t="s">
        <v>2464</v>
      </c>
      <c r="D2335" s="828" t="s">
        <v>688</v>
      </c>
      <c r="E2335" s="828" t="s">
        <v>2588</v>
      </c>
      <c r="F2335" s="828">
        <v>1</v>
      </c>
      <c r="G2335" s="828" t="s">
        <v>2443</v>
      </c>
      <c r="H2335" s="828">
        <v>2</v>
      </c>
      <c r="I2335" s="828">
        <v>0</v>
      </c>
      <c r="J2335" s="828">
        <v>0</v>
      </c>
      <c r="K2335" s="829">
        <v>0</v>
      </c>
      <c r="L2335" s="829">
        <v>0</v>
      </c>
      <c r="M2335" s="828">
        <v>0</v>
      </c>
      <c r="N2335" s="828">
        <v>0</v>
      </c>
      <c r="O2335" s="830" t="e">
        <v>#DIV/0!</v>
      </c>
      <c r="P2335" s="820">
        <f>Tabla1[[#This Row],[Ejec Real Acumu]]-Tabla1[[#This Row],[Proyec Ejec Acumul]]</f>
        <v>0</v>
      </c>
      <c r="Q2335" s="820">
        <f>Tabla1[[#This Row],[Ejec Real Mes]]-Tabla1[[#This Row],[Program Entreg Mes]]</f>
        <v>0</v>
      </c>
    </row>
    <row r="2336" spans="1:17">
      <c r="A2336" s="828">
        <v>18</v>
      </c>
      <c r="B2336" s="828" t="s">
        <v>2463</v>
      </c>
      <c r="C2336" s="828" t="s">
        <v>2464</v>
      </c>
      <c r="D2336" s="828" t="s">
        <v>688</v>
      </c>
      <c r="E2336" s="828" t="s">
        <v>2589</v>
      </c>
      <c r="F2336" s="828">
        <v>1</v>
      </c>
      <c r="G2336" s="828" t="s">
        <v>2443</v>
      </c>
      <c r="H2336" s="828">
        <v>4</v>
      </c>
      <c r="I2336" s="828">
        <v>0</v>
      </c>
      <c r="J2336" s="828">
        <v>0</v>
      </c>
      <c r="K2336" s="829">
        <v>0</v>
      </c>
      <c r="L2336" s="829">
        <v>0</v>
      </c>
      <c r="M2336" s="828">
        <v>0</v>
      </c>
      <c r="N2336" s="828">
        <v>0</v>
      </c>
      <c r="O2336" s="830" t="e">
        <v>#DIV/0!</v>
      </c>
      <c r="P2336" s="820">
        <f>Tabla1[[#This Row],[Ejec Real Acumu]]-Tabla1[[#This Row],[Proyec Ejec Acumul]]</f>
        <v>0</v>
      </c>
      <c r="Q2336" s="820">
        <f>Tabla1[[#This Row],[Ejec Real Mes]]-Tabla1[[#This Row],[Program Entreg Mes]]</f>
        <v>0</v>
      </c>
    </row>
    <row r="2337" spans="1:17">
      <c r="A2337" s="828">
        <v>19</v>
      </c>
      <c r="B2337" s="828" t="s">
        <v>2463</v>
      </c>
      <c r="C2337" s="828" t="s">
        <v>2464</v>
      </c>
      <c r="D2337" s="828" t="s">
        <v>688</v>
      </c>
      <c r="E2337" s="828" t="s">
        <v>2590</v>
      </c>
      <c r="F2337" s="828">
        <v>1</v>
      </c>
      <c r="G2337" s="828" t="s">
        <v>2443</v>
      </c>
      <c r="H2337" s="828">
        <v>1</v>
      </c>
      <c r="I2337" s="828">
        <v>0</v>
      </c>
      <c r="J2337" s="828">
        <v>0</v>
      </c>
      <c r="K2337" s="829">
        <v>0</v>
      </c>
      <c r="L2337" s="829">
        <v>0</v>
      </c>
      <c r="M2337" s="828">
        <v>0</v>
      </c>
      <c r="N2337" s="828">
        <v>0</v>
      </c>
      <c r="O2337" s="830" t="e">
        <v>#DIV/0!</v>
      </c>
      <c r="P2337" s="820">
        <f>Tabla1[[#This Row],[Ejec Real Acumu]]-Tabla1[[#This Row],[Proyec Ejec Acumul]]</f>
        <v>0</v>
      </c>
      <c r="Q2337" s="820">
        <f>Tabla1[[#This Row],[Ejec Real Mes]]-Tabla1[[#This Row],[Program Entreg Mes]]</f>
        <v>0</v>
      </c>
    </row>
    <row r="2338" spans="1:17">
      <c r="A2338" s="828">
        <v>20</v>
      </c>
      <c r="B2338" s="828" t="s">
        <v>2463</v>
      </c>
      <c r="C2338" s="828" t="s">
        <v>2464</v>
      </c>
      <c r="D2338" s="828" t="s">
        <v>688</v>
      </c>
      <c r="E2338" s="828" t="s">
        <v>2591</v>
      </c>
      <c r="F2338" s="828">
        <v>1</v>
      </c>
      <c r="G2338" s="828" t="s">
        <v>2443</v>
      </c>
      <c r="H2338" s="828">
        <v>1</v>
      </c>
      <c r="I2338" s="828">
        <v>0</v>
      </c>
      <c r="J2338" s="828">
        <v>0</v>
      </c>
      <c r="K2338" s="829">
        <v>0</v>
      </c>
      <c r="L2338" s="829">
        <v>0</v>
      </c>
      <c r="M2338" s="828">
        <v>0</v>
      </c>
      <c r="N2338" s="828">
        <v>0</v>
      </c>
      <c r="O2338" s="830" t="e">
        <v>#DIV/0!</v>
      </c>
      <c r="P2338" s="820">
        <f>Tabla1[[#This Row],[Ejec Real Acumu]]-Tabla1[[#This Row],[Proyec Ejec Acumul]]</f>
        <v>0</v>
      </c>
      <c r="Q2338" s="820">
        <f>Tabla1[[#This Row],[Ejec Real Mes]]-Tabla1[[#This Row],[Program Entreg Mes]]</f>
        <v>0</v>
      </c>
    </row>
    <row r="2339" spans="1:17">
      <c r="A2339" s="828">
        <v>21</v>
      </c>
      <c r="B2339" s="828" t="s">
        <v>2463</v>
      </c>
      <c r="C2339" s="828" t="s">
        <v>2464</v>
      </c>
      <c r="D2339" s="828" t="s">
        <v>688</v>
      </c>
      <c r="E2339" s="828" t="s">
        <v>2592</v>
      </c>
      <c r="F2339" s="828">
        <v>1</v>
      </c>
      <c r="G2339" s="828" t="s">
        <v>2443</v>
      </c>
      <c r="H2339" s="828">
        <v>1</v>
      </c>
      <c r="I2339" s="828">
        <v>0</v>
      </c>
      <c r="J2339" s="828">
        <v>0</v>
      </c>
      <c r="K2339" s="829">
        <v>0</v>
      </c>
      <c r="L2339" s="829">
        <v>0</v>
      </c>
      <c r="M2339" s="828">
        <v>0</v>
      </c>
      <c r="N2339" s="828">
        <v>0</v>
      </c>
      <c r="O2339" s="830" t="e">
        <v>#DIV/0!</v>
      </c>
      <c r="P2339" s="820">
        <f>Tabla1[[#This Row],[Ejec Real Acumu]]-Tabla1[[#This Row],[Proyec Ejec Acumul]]</f>
        <v>0</v>
      </c>
      <c r="Q2339" s="820">
        <f>Tabla1[[#This Row],[Ejec Real Mes]]-Tabla1[[#This Row],[Program Entreg Mes]]</f>
        <v>0</v>
      </c>
    </row>
    <row r="2340" spans="1:17">
      <c r="A2340" s="828">
        <v>22</v>
      </c>
      <c r="B2340" s="828" t="s">
        <v>2463</v>
      </c>
      <c r="C2340" s="828" t="s">
        <v>2464</v>
      </c>
      <c r="D2340" s="828" t="s">
        <v>688</v>
      </c>
      <c r="E2340" s="828" t="s">
        <v>2593</v>
      </c>
      <c r="F2340" s="828">
        <v>1</v>
      </c>
      <c r="G2340" s="828" t="s">
        <v>2443</v>
      </c>
      <c r="H2340" s="828">
        <v>1</v>
      </c>
      <c r="I2340" s="828">
        <v>0</v>
      </c>
      <c r="J2340" s="828">
        <v>0</v>
      </c>
      <c r="K2340" s="829">
        <v>0</v>
      </c>
      <c r="L2340" s="829">
        <v>0</v>
      </c>
      <c r="M2340" s="828">
        <v>0</v>
      </c>
      <c r="N2340" s="828">
        <v>0</v>
      </c>
      <c r="O2340" s="830" t="e">
        <v>#DIV/0!</v>
      </c>
      <c r="P2340" s="820">
        <f>Tabla1[[#This Row],[Ejec Real Acumu]]-Tabla1[[#This Row],[Proyec Ejec Acumul]]</f>
        <v>0</v>
      </c>
      <c r="Q2340" s="820">
        <f>Tabla1[[#This Row],[Ejec Real Mes]]-Tabla1[[#This Row],[Program Entreg Mes]]</f>
        <v>0</v>
      </c>
    </row>
    <row r="2341" spans="1:17">
      <c r="A2341" s="828">
        <v>23</v>
      </c>
      <c r="B2341" s="828" t="s">
        <v>2463</v>
      </c>
      <c r="C2341" s="828" t="s">
        <v>2464</v>
      </c>
      <c r="D2341" s="828" t="s">
        <v>688</v>
      </c>
      <c r="E2341" s="828" t="s">
        <v>2594</v>
      </c>
      <c r="F2341" s="828">
        <v>1</v>
      </c>
      <c r="G2341" s="828" t="s">
        <v>2443</v>
      </c>
      <c r="H2341" s="828">
        <v>1</v>
      </c>
      <c r="I2341" s="828">
        <v>0</v>
      </c>
      <c r="J2341" s="828">
        <v>0</v>
      </c>
      <c r="K2341" s="829">
        <v>0</v>
      </c>
      <c r="L2341" s="829">
        <v>0</v>
      </c>
      <c r="M2341" s="828">
        <v>0</v>
      </c>
      <c r="N2341" s="828">
        <v>0</v>
      </c>
      <c r="O2341" s="830" t="e">
        <v>#DIV/0!</v>
      </c>
      <c r="P2341" s="820">
        <f>Tabla1[[#This Row],[Ejec Real Acumu]]-Tabla1[[#This Row],[Proyec Ejec Acumul]]</f>
        <v>0</v>
      </c>
      <c r="Q2341" s="820">
        <f>Tabla1[[#This Row],[Ejec Real Mes]]-Tabla1[[#This Row],[Program Entreg Mes]]</f>
        <v>0</v>
      </c>
    </row>
    <row r="2342" spans="1:17">
      <c r="A2342" s="828">
        <v>24</v>
      </c>
      <c r="B2342" s="828" t="s">
        <v>2463</v>
      </c>
      <c r="C2342" s="828" t="s">
        <v>2464</v>
      </c>
      <c r="D2342" s="828" t="s">
        <v>688</v>
      </c>
      <c r="E2342" s="828" t="s">
        <v>2595</v>
      </c>
      <c r="F2342" s="828">
        <v>1</v>
      </c>
      <c r="G2342" s="828" t="s">
        <v>2443</v>
      </c>
      <c r="H2342" s="828">
        <v>1</v>
      </c>
      <c r="I2342" s="828">
        <v>0</v>
      </c>
      <c r="J2342" s="828">
        <v>0</v>
      </c>
      <c r="K2342" s="829">
        <v>0</v>
      </c>
      <c r="L2342" s="829">
        <v>0</v>
      </c>
      <c r="M2342" s="828">
        <v>0</v>
      </c>
      <c r="N2342" s="828">
        <v>0</v>
      </c>
      <c r="O2342" s="830" t="e">
        <v>#DIV/0!</v>
      </c>
      <c r="P2342" s="820">
        <f>Tabla1[[#This Row],[Ejec Real Acumu]]-Tabla1[[#This Row],[Proyec Ejec Acumul]]</f>
        <v>0</v>
      </c>
      <c r="Q2342" s="820">
        <f>Tabla1[[#This Row],[Ejec Real Mes]]-Tabla1[[#This Row],[Program Entreg Mes]]</f>
        <v>0</v>
      </c>
    </row>
    <row r="2343" spans="1:17">
      <c r="A2343" s="828">
        <v>25</v>
      </c>
      <c r="B2343" s="828" t="s">
        <v>2463</v>
      </c>
      <c r="C2343" s="828" t="s">
        <v>2464</v>
      </c>
      <c r="D2343" s="828" t="s">
        <v>688</v>
      </c>
      <c r="E2343" s="828" t="s">
        <v>2596</v>
      </c>
      <c r="F2343" s="828">
        <v>1</v>
      </c>
      <c r="G2343" s="828" t="s">
        <v>2443</v>
      </c>
      <c r="H2343" s="828">
        <v>1</v>
      </c>
      <c r="I2343" s="828">
        <v>0</v>
      </c>
      <c r="J2343" s="828">
        <v>0</v>
      </c>
      <c r="K2343" s="829">
        <v>0</v>
      </c>
      <c r="L2343" s="829">
        <v>0</v>
      </c>
      <c r="M2343" s="828">
        <v>0</v>
      </c>
      <c r="N2343" s="828">
        <v>0</v>
      </c>
      <c r="O2343" s="830" t="e">
        <v>#DIV/0!</v>
      </c>
      <c r="P2343" s="820">
        <f>Tabla1[[#This Row],[Ejec Real Acumu]]-Tabla1[[#This Row],[Proyec Ejec Acumul]]</f>
        <v>0</v>
      </c>
      <c r="Q2343" s="820">
        <f>Tabla1[[#This Row],[Ejec Real Mes]]-Tabla1[[#This Row],[Program Entreg Mes]]</f>
        <v>0</v>
      </c>
    </row>
    <row r="2344" spans="1:17">
      <c r="A2344" s="828">
        <v>26</v>
      </c>
      <c r="B2344" s="828" t="s">
        <v>2463</v>
      </c>
      <c r="C2344" s="828" t="s">
        <v>2464</v>
      </c>
      <c r="D2344" s="828" t="s">
        <v>688</v>
      </c>
      <c r="E2344" s="828" t="s">
        <v>2597</v>
      </c>
      <c r="F2344" s="828">
        <v>1</v>
      </c>
      <c r="G2344" s="828" t="s">
        <v>2443</v>
      </c>
      <c r="H2344" s="828">
        <v>1</v>
      </c>
      <c r="I2344" s="828">
        <v>0</v>
      </c>
      <c r="J2344" s="828">
        <v>0</v>
      </c>
      <c r="K2344" s="829">
        <v>0</v>
      </c>
      <c r="L2344" s="829">
        <v>0</v>
      </c>
      <c r="M2344" s="828">
        <v>0</v>
      </c>
      <c r="N2344" s="828">
        <v>0</v>
      </c>
      <c r="O2344" s="830" t="e">
        <v>#DIV/0!</v>
      </c>
      <c r="P2344" s="820">
        <f>Tabla1[[#This Row],[Ejec Real Acumu]]-Tabla1[[#This Row],[Proyec Ejec Acumul]]</f>
        <v>0</v>
      </c>
      <c r="Q2344" s="820">
        <f>Tabla1[[#This Row],[Ejec Real Mes]]-Tabla1[[#This Row],[Program Entreg Mes]]</f>
        <v>0</v>
      </c>
    </row>
    <row r="2345" spans="1:17">
      <c r="A2345" s="828">
        <v>27</v>
      </c>
      <c r="B2345" s="828" t="s">
        <v>2463</v>
      </c>
      <c r="C2345" s="828" t="s">
        <v>2464</v>
      </c>
      <c r="D2345" s="828" t="s">
        <v>688</v>
      </c>
      <c r="E2345" s="828" t="s">
        <v>2598</v>
      </c>
      <c r="F2345" s="828">
        <v>1</v>
      </c>
      <c r="G2345" s="828" t="s">
        <v>2443</v>
      </c>
      <c r="H2345" s="828">
        <v>1</v>
      </c>
      <c r="I2345" s="828">
        <v>0</v>
      </c>
      <c r="J2345" s="828">
        <v>0</v>
      </c>
      <c r="K2345" s="829">
        <v>0</v>
      </c>
      <c r="L2345" s="829">
        <v>0</v>
      </c>
      <c r="M2345" s="828">
        <v>0</v>
      </c>
      <c r="N2345" s="828">
        <v>0</v>
      </c>
      <c r="O2345" s="830" t="e">
        <v>#DIV/0!</v>
      </c>
      <c r="P2345" s="820">
        <f>Tabla1[[#This Row],[Ejec Real Acumu]]-Tabla1[[#This Row],[Proyec Ejec Acumul]]</f>
        <v>0</v>
      </c>
      <c r="Q2345" s="820">
        <f>Tabla1[[#This Row],[Ejec Real Mes]]-Tabla1[[#This Row],[Program Entreg Mes]]</f>
        <v>0</v>
      </c>
    </row>
    <row r="2346" spans="1:17">
      <c r="A2346" s="828">
        <v>28</v>
      </c>
      <c r="B2346" s="828" t="s">
        <v>2463</v>
      </c>
      <c r="C2346" s="828" t="s">
        <v>2464</v>
      </c>
      <c r="D2346" s="828" t="s">
        <v>688</v>
      </c>
      <c r="E2346" s="828" t="s">
        <v>2599</v>
      </c>
      <c r="F2346" s="828">
        <v>1</v>
      </c>
      <c r="G2346" s="828" t="s">
        <v>2443</v>
      </c>
      <c r="H2346" s="828">
        <v>1</v>
      </c>
      <c r="I2346" s="828">
        <v>0</v>
      </c>
      <c r="J2346" s="828">
        <v>0</v>
      </c>
      <c r="K2346" s="829">
        <v>0</v>
      </c>
      <c r="L2346" s="829">
        <v>0</v>
      </c>
      <c r="M2346" s="828">
        <v>0</v>
      </c>
      <c r="N2346" s="828">
        <v>0</v>
      </c>
      <c r="O2346" s="830" t="e">
        <v>#DIV/0!</v>
      </c>
      <c r="P2346" s="820">
        <f>Tabla1[[#This Row],[Ejec Real Acumu]]-Tabla1[[#This Row],[Proyec Ejec Acumul]]</f>
        <v>0</v>
      </c>
      <c r="Q2346" s="820">
        <f>Tabla1[[#This Row],[Ejec Real Mes]]-Tabla1[[#This Row],[Program Entreg Mes]]</f>
        <v>0</v>
      </c>
    </row>
    <row r="2347" spans="1:17">
      <c r="A2347" s="828">
        <v>29</v>
      </c>
      <c r="B2347" s="828" t="s">
        <v>2463</v>
      </c>
      <c r="C2347" s="828" t="s">
        <v>2464</v>
      </c>
      <c r="D2347" s="828" t="s">
        <v>688</v>
      </c>
      <c r="E2347" s="828" t="s">
        <v>2600</v>
      </c>
      <c r="F2347" s="828">
        <v>1</v>
      </c>
      <c r="G2347" s="828" t="s">
        <v>2443</v>
      </c>
      <c r="H2347" s="828">
        <v>1</v>
      </c>
      <c r="I2347" s="828">
        <v>0</v>
      </c>
      <c r="J2347" s="828">
        <v>0</v>
      </c>
      <c r="K2347" s="829">
        <v>0</v>
      </c>
      <c r="L2347" s="829">
        <v>0</v>
      </c>
      <c r="M2347" s="828">
        <v>0</v>
      </c>
      <c r="N2347" s="828">
        <v>0</v>
      </c>
      <c r="O2347" s="830" t="e">
        <v>#DIV/0!</v>
      </c>
      <c r="P2347" s="820">
        <f>Tabla1[[#This Row],[Ejec Real Acumu]]-Tabla1[[#This Row],[Proyec Ejec Acumul]]</f>
        <v>0</v>
      </c>
      <c r="Q2347" s="820">
        <f>Tabla1[[#This Row],[Ejec Real Mes]]-Tabla1[[#This Row],[Program Entreg Mes]]</f>
        <v>0</v>
      </c>
    </row>
    <row r="2348" spans="1:17">
      <c r="A2348" s="828">
        <v>30</v>
      </c>
      <c r="B2348" s="828" t="s">
        <v>2463</v>
      </c>
      <c r="C2348" s="828" t="s">
        <v>2464</v>
      </c>
      <c r="D2348" s="828" t="s">
        <v>688</v>
      </c>
      <c r="E2348" s="828" t="s">
        <v>2601</v>
      </c>
      <c r="F2348" s="828">
        <v>1</v>
      </c>
      <c r="G2348" s="828" t="s">
        <v>2443</v>
      </c>
      <c r="H2348" s="828">
        <v>1</v>
      </c>
      <c r="I2348" s="828">
        <v>0</v>
      </c>
      <c r="J2348" s="828">
        <v>0</v>
      </c>
      <c r="K2348" s="829">
        <v>0</v>
      </c>
      <c r="L2348" s="829">
        <v>0</v>
      </c>
      <c r="M2348" s="828">
        <v>0</v>
      </c>
      <c r="N2348" s="828">
        <v>0</v>
      </c>
      <c r="O2348" s="830" t="e">
        <v>#DIV/0!</v>
      </c>
      <c r="P2348" s="820">
        <f>Tabla1[[#This Row],[Ejec Real Acumu]]-Tabla1[[#This Row],[Proyec Ejec Acumul]]</f>
        <v>0</v>
      </c>
      <c r="Q2348" s="820">
        <f>Tabla1[[#This Row],[Ejec Real Mes]]-Tabla1[[#This Row],[Program Entreg Mes]]</f>
        <v>0</v>
      </c>
    </row>
    <row r="2349" spans="1:17">
      <c r="A2349" s="828">
        <v>31</v>
      </c>
      <c r="B2349" s="828" t="s">
        <v>2463</v>
      </c>
      <c r="C2349" s="828" t="s">
        <v>2464</v>
      </c>
      <c r="D2349" s="828" t="s">
        <v>688</v>
      </c>
      <c r="E2349" s="828" t="s">
        <v>2602</v>
      </c>
      <c r="F2349" s="828">
        <v>1</v>
      </c>
      <c r="G2349" s="828" t="s">
        <v>2443</v>
      </c>
      <c r="H2349" s="828">
        <v>1</v>
      </c>
      <c r="I2349" s="828">
        <v>0</v>
      </c>
      <c r="J2349" s="828">
        <v>0</v>
      </c>
      <c r="K2349" s="829">
        <v>0</v>
      </c>
      <c r="L2349" s="829">
        <v>0</v>
      </c>
      <c r="M2349" s="828">
        <v>0</v>
      </c>
      <c r="N2349" s="828">
        <v>0</v>
      </c>
      <c r="O2349" s="830" t="e">
        <v>#DIV/0!</v>
      </c>
      <c r="P2349" s="820">
        <f>Tabla1[[#This Row],[Ejec Real Acumu]]-Tabla1[[#This Row],[Proyec Ejec Acumul]]</f>
        <v>0</v>
      </c>
      <c r="Q2349" s="820">
        <f>Tabla1[[#This Row],[Ejec Real Mes]]-Tabla1[[#This Row],[Program Entreg Mes]]</f>
        <v>0</v>
      </c>
    </row>
    <row r="2350" spans="1:17">
      <c r="A2350" s="828">
        <v>32</v>
      </c>
      <c r="B2350" s="828" t="s">
        <v>2463</v>
      </c>
      <c r="C2350" s="828" t="s">
        <v>2464</v>
      </c>
      <c r="D2350" s="828" t="s">
        <v>688</v>
      </c>
      <c r="E2350" s="828" t="s">
        <v>2603</v>
      </c>
      <c r="F2350" s="828">
        <v>1</v>
      </c>
      <c r="G2350" s="828" t="s">
        <v>2443</v>
      </c>
      <c r="H2350" s="828">
        <v>1</v>
      </c>
      <c r="I2350" s="828">
        <v>0</v>
      </c>
      <c r="J2350" s="828">
        <v>0</v>
      </c>
      <c r="K2350" s="829">
        <v>0</v>
      </c>
      <c r="L2350" s="829">
        <v>0</v>
      </c>
      <c r="M2350" s="828">
        <v>0</v>
      </c>
      <c r="N2350" s="828">
        <v>0</v>
      </c>
      <c r="O2350" s="830" t="e">
        <v>#DIV/0!</v>
      </c>
      <c r="P2350" s="820">
        <f>Tabla1[[#This Row],[Ejec Real Acumu]]-Tabla1[[#This Row],[Proyec Ejec Acumul]]</f>
        <v>0</v>
      </c>
      <c r="Q2350" s="820">
        <f>Tabla1[[#This Row],[Ejec Real Mes]]-Tabla1[[#This Row],[Program Entreg Mes]]</f>
        <v>0</v>
      </c>
    </row>
    <row r="2351" spans="1:17">
      <c r="A2351" s="828">
        <v>33</v>
      </c>
      <c r="B2351" s="828" t="s">
        <v>2463</v>
      </c>
      <c r="C2351" s="828" t="s">
        <v>2464</v>
      </c>
      <c r="D2351" s="828" t="s">
        <v>688</v>
      </c>
      <c r="E2351" s="828" t="s">
        <v>2604</v>
      </c>
      <c r="F2351" s="828">
        <v>1</v>
      </c>
      <c r="G2351" s="828" t="s">
        <v>2443</v>
      </c>
      <c r="H2351" s="828">
        <v>1</v>
      </c>
      <c r="I2351" s="828">
        <v>0</v>
      </c>
      <c r="J2351" s="828">
        <v>0</v>
      </c>
      <c r="K2351" s="829">
        <v>0</v>
      </c>
      <c r="L2351" s="829">
        <v>0</v>
      </c>
      <c r="M2351" s="828">
        <v>0</v>
      </c>
      <c r="N2351" s="828">
        <v>0</v>
      </c>
      <c r="O2351" s="830" t="e">
        <v>#DIV/0!</v>
      </c>
      <c r="P2351" s="820">
        <f>Tabla1[[#This Row],[Ejec Real Acumu]]-Tabla1[[#This Row],[Proyec Ejec Acumul]]</f>
        <v>0</v>
      </c>
      <c r="Q2351" s="820">
        <f>Tabla1[[#This Row],[Ejec Real Mes]]-Tabla1[[#This Row],[Program Entreg Mes]]</f>
        <v>0</v>
      </c>
    </row>
    <row r="2352" spans="1:17">
      <c r="A2352" s="828">
        <v>34</v>
      </c>
      <c r="B2352" s="828" t="s">
        <v>2463</v>
      </c>
      <c r="C2352" s="828" t="s">
        <v>2464</v>
      </c>
      <c r="D2352" s="828" t="s">
        <v>688</v>
      </c>
      <c r="E2352" s="828" t="s">
        <v>2605</v>
      </c>
      <c r="F2352" s="828">
        <v>1</v>
      </c>
      <c r="G2352" s="828" t="s">
        <v>2443</v>
      </c>
      <c r="H2352" s="828">
        <v>1</v>
      </c>
      <c r="I2352" s="828">
        <v>0</v>
      </c>
      <c r="J2352" s="828">
        <v>0</v>
      </c>
      <c r="K2352" s="829">
        <v>0</v>
      </c>
      <c r="L2352" s="829">
        <v>0</v>
      </c>
      <c r="M2352" s="828">
        <v>0</v>
      </c>
      <c r="N2352" s="828">
        <v>0</v>
      </c>
      <c r="O2352" s="830" t="e">
        <v>#DIV/0!</v>
      </c>
      <c r="P2352" s="820">
        <f>Tabla1[[#This Row],[Ejec Real Acumu]]-Tabla1[[#This Row],[Proyec Ejec Acumul]]</f>
        <v>0</v>
      </c>
      <c r="Q2352" s="820">
        <f>Tabla1[[#This Row],[Ejec Real Mes]]-Tabla1[[#This Row],[Program Entreg Mes]]</f>
        <v>0</v>
      </c>
    </row>
    <row r="2353" spans="1:17">
      <c r="A2353" s="828">
        <v>35</v>
      </c>
      <c r="B2353" s="828" t="s">
        <v>2463</v>
      </c>
      <c r="C2353" s="828" t="s">
        <v>2464</v>
      </c>
      <c r="D2353" s="828" t="s">
        <v>688</v>
      </c>
      <c r="E2353" s="828" t="s">
        <v>2606</v>
      </c>
      <c r="F2353" s="828">
        <v>1</v>
      </c>
      <c r="G2353" s="828" t="s">
        <v>2443</v>
      </c>
      <c r="H2353" s="828">
        <v>1</v>
      </c>
      <c r="I2353" s="828">
        <v>0</v>
      </c>
      <c r="J2353" s="828">
        <v>0</v>
      </c>
      <c r="K2353" s="829">
        <v>0</v>
      </c>
      <c r="L2353" s="829">
        <v>0</v>
      </c>
      <c r="M2353" s="828">
        <v>0</v>
      </c>
      <c r="N2353" s="828">
        <v>0</v>
      </c>
      <c r="O2353" s="830" t="e">
        <v>#DIV/0!</v>
      </c>
      <c r="P2353" s="820">
        <f>Tabla1[[#This Row],[Ejec Real Acumu]]-Tabla1[[#This Row],[Proyec Ejec Acumul]]</f>
        <v>0</v>
      </c>
      <c r="Q2353" s="820">
        <f>Tabla1[[#This Row],[Ejec Real Mes]]-Tabla1[[#This Row],[Program Entreg Mes]]</f>
        <v>0</v>
      </c>
    </row>
    <row r="2354" spans="1:17">
      <c r="A2354" s="828">
        <v>36</v>
      </c>
      <c r="B2354" s="828" t="s">
        <v>2463</v>
      </c>
      <c r="C2354" s="828" t="s">
        <v>2464</v>
      </c>
      <c r="D2354" s="828" t="s">
        <v>688</v>
      </c>
      <c r="E2354" s="828" t="s">
        <v>2607</v>
      </c>
      <c r="F2354" s="828"/>
      <c r="G2354" s="828" t="s">
        <v>2443</v>
      </c>
      <c r="H2354" s="828">
        <v>2</v>
      </c>
      <c r="I2354" s="828">
        <v>0</v>
      </c>
      <c r="J2354" s="828">
        <v>0</v>
      </c>
      <c r="K2354" s="829">
        <v>0</v>
      </c>
      <c r="L2354" s="829">
        <v>0</v>
      </c>
      <c r="M2354" s="828">
        <v>0</v>
      </c>
      <c r="N2354" s="828">
        <v>0</v>
      </c>
      <c r="O2354" s="830" t="e">
        <v>#DIV/0!</v>
      </c>
      <c r="P2354" s="820">
        <f>Tabla1[[#This Row],[Ejec Real Acumu]]-Tabla1[[#This Row],[Proyec Ejec Acumul]]</f>
        <v>0</v>
      </c>
      <c r="Q2354" s="820">
        <f>Tabla1[[#This Row],[Ejec Real Mes]]-Tabla1[[#This Row],[Program Entreg Mes]]</f>
        <v>0</v>
      </c>
    </row>
    <row r="2355" spans="1:17">
      <c r="A2355" s="828">
        <v>37</v>
      </c>
      <c r="B2355" s="828" t="s">
        <v>2463</v>
      </c>
      <c r="C2355" s="828" t="s">
        <v>2464</v>
      </c>
      <c r="D2355" s="828" t="s">
        <v>688</v>
      </c>
      <c r="E2355" s="828" t="s">
        <v>2608</v>
      </c>
      <c r="F2355" s="828">
        <v>1</v>
      </c>
      <c r="G2355" s="828" t="s">
        <v>2443</v>
      </c>
      <c r="H2355" s="828">
        <v>1</v>
      </c>
      <c r="I2355" s="828">
        <v>0</v>
      </c>
      <c r="J2355" s="828">
        <v>0</v>
      </c>
      <c r="K2355" s="829">
        <v>0</v>
      </c>
      <c r="L2355" s="829">
        <v>0</v>
      </c>
      <c r="M2355" s="828">
        <v>0</v>
      </c>
      <c r="N2355" s="828">
        <v>0</v>
      </c>
      <c r="O2355" s="830" t="e">
        <v>#DIV/0!</v>
      </c>
      <c r="P2355" s="820">
        <f>Tabla1[[#This Row],[Ejec Real Acumu]]-Tabla1[[#This Row],[Proyec Ejec Acumul]]</f>
        <v>0</v>
      </c>
      <c r="Q2355" s="820">
        <f>Tabla1[[#This Row],[Ejec Real Mes]]-Tabla1[[#This Row],[Program Entreg Mes]]</f>
        <v>0</v>
      </c>
    </row>
    <row r="2356" spans="1:17">
      <c r="A2356" s="828">
        <v>38</v>
      </c>
      <c r="B2356" s="828" t="s">
        <v>2463</v>
      </c>
      <c r="C2356" s="828" t="s">
        <v>2464</v>
      </c>
      <c r="D2356" s="828" t="s">
        <v>688</v>
      </c>
      <c r="E2356" s="828" t="s">
        <v>2609</v>
      </c>
      <c r="F2356" s="828">
        <v>1</v>
      </c>
      <c r="G2356" s="828" t="s">
        <v>2443</v>
      </c>
      <c r="H2356" s="828">
        <v>1</v>
      </c>
      <c r="I2356" s="828">
        <v>0</v>
      </c>
      <c r="J2356" s="828">
        <v>0</v>
      </c>
      <c r="K2356" s="829">
        <v>0</v>
      </c>
      <c r="L2356" s="829">
        <v>0</v>
      </c>
      <c r="M2356" s="828">
        <v>0</v>
      </c>
      <c r="N2356" s="828">
        <v>0</v>
      </c>
      <c r="O2356" s="830" t="e">
        <v>#DIV/0!</v>
      </c>
      <c r="P2356" s="820">
        <f>Tabla1[[#This Row],[Ejec Real Acumu]]-Tabla1[[#This Row],[Proyec Ejec Acumul]]</f>
        <v>0</v>
      </c>
      <c r="Q2356" s="820">
        <f>Tabla1[[#This Row],[Ejec Real Mes]]-Tabla1[[#This Row],[Program Entreg Mes]]</f>
        <v>0</v>
      </c>
    </row>
    <row r="2357" spans="1:17">
      <c r="A2357" s="828">
        <v>1</v>
      </c>
      <c r="B2357" s="828" t="s">
        <v>2463</v>
      </c>
      <c r="C2357" s="828" t="s">
        <v>2464</v>
      </c>
      <c r="D2357" s="828" t="s">
        <v>688</v>
      </c>
      <c r="E2357" s="828" t="s">
        <v>2572</v>
      </c>
      <c r="F2357" s="828">
        <v>2</v>
      </c>
      <c r="G2357" s="828" t="s">
        <v>2444</v>
      </c>
      <c r="H2357" s="828">
        <v>1</v>
      </c>
      <c r="I2357" s="828">
        <v>0</v>
      </c>
      <c r="J2357" s="828">
        <v>0</v>
      </c>
      <c r="K2357" s="829">
        <v>0</v>
      </c>
      <c r="L2357" s="829">
        <v>0</v>
      </c>
      <c r="M2357" s="828">
        <v>0</v>
      </c>
      <c r="N2357" s="828">
        <v>0</v>
      </c>
      <c r="O2357" s="830" t="e">
        <v>#DIV/0!</v>
      </c>
      <c r="P2357" s="820">
        <f>Tabla1[[#This Row],[Ejec Real Acumu]]-Tabla1[[#This Row],[Proyec Ejec Acumul]]</f>
        <v>0</v>
      </c>
      <c r="Q2357" s="820">
        <f>Tabla1[[#This Row],[Ejec Real Mes]]-Tabla1[[#This Row],[Program Entreg Mes]]</f>
        <v>0</v>
      </c>
    </row>
    <row r="2358" spans="1:17">
      <c r="A2358" s="828">
        <v>2</v>
      </c>
      <c r="B2358" s="828" t="s">
        <v>2463</v>
      </c>
      <c r="C2358" s="828" t="s">
        <v>2464</v>
      </c>
      <c r="D2358" s="828" t="s">
        <v>688</v>
      </c>
      <c r="E2358" s="828" t="s">
        <v>2573</v>
      </c>
      <c r="F2358" s="828">
        <v>2</v>
      </c>
      <c r="G2358" s="828" t="s">
        <v>2444</v>
      </c>
      <c r="H2358" s="828">
        <v>1</v>
      </c>
      <c r="I2358" s="828">
        <v>0</v>
      </c>
      <c r="J2358" s="828">
        <v>0</v>
      </c>
      <c r="K2358" s="829">
        <v>0</v>
      </c>
      <c r="L2358" s="829">
        <v>0</v>
      </c>
      <c r="M2358" s="828">
        <v>0</v>
      </c>
      <c r="N2358" s="828">
        <v>0</v>
      </c>
      <c r="O2358" s="830" t="e">
        <v>#DIV/0!</v>
      </c>
      <c r="P2358" s="820">
        <f>Tabla1[[#This Row],[Ejec Real Acumu]]-Tabla1[[#This Row],[Proyec Ejec Acumul]]</f>
        <v>0</v>
      </c>
      <c r="Q2358" s="820">
        <f>Tabla1[[#This Row],[Ejec Real Mes]]-Tabla1[[#This Row],[Program Entreg Mes]]</f>
        <v>0</v>
      </c>
    </row>
    <row r="2359" spans="1:17">
      <c r="A2359" s="828">
        <v>3</v>
      </c>
      <c r="B2359" s="828" t="s">
        <v>2463</v>
      </c>
      <c r="C2359" s="828" t="s">
        <v>2464</v>
      </c>
      <c r="D2359" s="828" t="s">
        <v>688</v>
      </c>
      <c r="E2359" s="828" t="s">
        <v>2574</v>
      </c>
      <c r="F2359" s="828">
        <v>2</v>
      </c>
      <c r="G2359" s="828" t="s">
        <v>2444</v>
      </c>
      <c r="H2359" s="828">
        <v>1</v>
      </c>
      <c r="I2359" s="828">
        <v>0</v>
      </c>
      <c r="J2359" s="828">
        <v>0</v>
      </c>
      <c r="K2359" s="829">
        <v>0</v>
      </c>
      <c r="L2359" s="829">
        <v>0</v>
      </c>
      <c r="M2359" s="828">
        <v>0</v>
      </c>
      <c r="N2359" s="828">
        <v>0</v>
      </c>
      <c r="O2359" s="830" t="e">
        <v>#DIV/0!</v>
      </c>
      <c r="P2359" s="820">
        <f>Tabla1[[#This Row],[Ejec Real Acumu]]-Tabla1[[#This Row],[Proyec Ejec Acumul]]</f>
        <v>0</v>
      </c>
      <c r="Q2359" s="820">
        <f>Tabla1[[#This Row],[Ejec Real Mes]]-Tabla1[[#This Row],[Program Entreg Mes]]</f>
        <v>0</v>
      </c>
    </row>
    <row r="2360" spans="1:17">
      <c r="A2360" s="828">
        <v>4</v>
      </c>
      <c r="B2360" s="828" t="s">
        <v>2463</v>
      </c>
      <c r="C2360" s="828" t="s">
        <v>2464</v>
      </c>
      <c r="D2360" s="828" t="s">
        <v>688</v>
      </c>
      <c r="E2360" s="828" t="s">
        <v>2575</v>
      </c>
      <c r="F2360" s="828">
        <v>2</v>
      </c>
      <c r="G2360" s="828" t="s">
        <v>2444</v>
      </c>
      <c r="H2360" s="828">
        <v>1</v>
      </c>
      <c r="I2360" s="828">
        <v>0</v>
      </c>
      <c r="J2360" s="828">
        <v>0</v>
      </c>
      <c r="K2360" s="829">
        <v>0</v>
      </c>
      <c r="L2360" s="829">
        <v>0</v>
      </c>
      <c r="M2360" s="828">
        <v>0</v>
      </c>
      <c r="N2360" s="828">
        <v>0</v>
      </c>
      <c r="O2360" s="830" t="e">
        <v>#DIV/0!</v>
      </c>
      <c r="P2360" s="820">
        <f>Tabla1[[#This Row],[Ejec Real Acumu]]-Tabla1[[#This Row],[Proyec Ejec Acumul]]</f>
        <v>0</v>
      </c>
      <c r="Q2360" s="820">
        <f>Tabla1[[#This Row],[Ejec Real Mes]]-Tabla1[[#This Row],[Program Entreg Mes]]</f>
        <v>0</v>
      </c>
    </row>
    <row r="2361" spans="1:17">
      <c r="A2361" s="828">
        <v>5</v>
      </c>
      <c r="B2361" s="828" t="s">
        <v>2463</v>
      </c>
      <c r="C2361" s="828" t="s">
        <v>2464</v>
      </c>
      <c r="D2361" s="828" t="s">
        <v>688</v>
      </c>
      <c r="E2361" s="828" t="s">
        <v>2576</v>
      </c>
      <c r="F2361" s="828">
        <v>2</v>
      </c>
      <c r="G2361" s="828" t="s">
        <v>2444</v>
      </c>
      <c r="H2361" s="828">
        <v>4</v>
      </c>
      <c r="I2361" s="828">
        <v>0</v>
      </c>
      <c r="J2361" s="828">
        <v>0</v>
      </c>
      <c r="K2361" s="829">
        <v>0</v>
      </c>
      <c r="L2361" s="829">
        <v>0</v>
      </c>
      <c r="M2361" s="828">
        <v>0</v>
      </c>
      <c r="N2361" s="828">
        <v>0</v>
      </c>
      <c r="O2361" s="830" t="e">
        <v>#DIV/0!</v>
      </c>
      <c r="P2361" s="820">
        <f>Tabla1[[#This Row],[Ejec Real Acumu]]-Tabla1[[#This Row],[Proyec Ejec Acumul]]</f>
        <v>0</v>
      </c>
      <c r="Q2361" s="820">
        <f>Tabla1[[#This Row],[Ejec Real Mes]]-Tabla1[[#This Row],[Program Entreg Mes]]</f>
        <v>0</v>
      </c>
    </row>
    <row r="2362" spans="1:17">
      <c r="A2362" s="828">
        <v>6</v>
      </c>
      <c r="B2362" s="828" t="s">
        <v>2463</v>
      </c>
      <c r="C2362" s="828" t="s">
        <v>2464</v>
      </c>
      <c r="D2362" s="828" t="s">
        <v>688</v>
      </c>
      <c r="E2362" s="828" t="s">
        <v>2577</v>
      </c>
      <c r="F2362" s="828">
        <v>2</v>
      </c>
      <c r="G2362" s="828" t="s">
        <v>2444</v>
      </c>
      <c r="H2362" s="828">
        <v>1</v>
      </c>
      <c r="I2362" s="828">
        <v>0</v>
      </c>
      <c r="J2362" s="828">
        <v>0</v>
      </c>
      <c r="K2362" s="829">
        <v>0</v>
      </c>
      <c r="L2362" s="829">
        <v>0</v>
      </c>
      <c r="M2362" s="828">
        <v>0</v>
      </c>
      <c r="N2362" s="828">
        <v>0</v>
      </c>
      <c r="O2362" s="830" t="e">
        <v>#DIV/0!</v>
      </c>
      <c r="P2362" s="820">
        <f>Tabla1[[#This Row],[Ejec Real Acumu]]-Tabla1[[#This Row],[Proyec Ejec Acumul]]</f>
        <v>0</v>
      </c>
      <c r="Q2362" s="820">
        <f>Tabla1[[#This Row],[Ejec Real Mes]]-Tabla1[[#This Row],[Program Entreg Mes]]</f>
        <v>0</v>
      </c>
    </row>
    <row r="2363" spans="1:17">
      <c r="A2363" s="828">
        <v>7</v>
      </c>
      <c r="B2363" s="828" t="s">
        <v>2463</v>
      </c>
      <c r="C2363" s="828" t="s">
        <v>2464</v>
      </c>
      <c r="D2363" s="828" t="s">
        <v>688</v>
      </c>
      <c r="E2363" s="828" t="s">
        <v>2578</v>
      </c>
      <c r="F2363" s="828">
        <v>2</v>
      </c>
      <c r="G2363" s="828" t="s">
        <v>2444</v>
      </c>
      <c r="H2363" s="828">
        <v>1</v>
      </c>
      <c r="I2363" s="828">
        <v>0</v>
      </c>
      <c r="J2363" s="828">
        <v>1</v>
      </c>
      <c r="K2363" s="829">
        <v>0</v>
      </c>
      <c r="L2363" s="829">
        <v>1</v>
      </c>
      <c r="M2363" s="828">
        <v>0</v>
      </c>
      <c r="N2363" s="828">
        <v>1</v>
      </c>
      <c r="O2363" s="830" t="e">
        <v>#DIV/0!</v>
      </c>
      <c r="P2363" s="820">
        <f>Tabla1[[#This Row],[Ejec Real Acumu]]-Tabla1[[#This Row],[Proyec Ejec Acumul]]</f>
        <v>1</v>
      </c>
      <c r="Q2363" s="820">
        <f>Tabla1[[#This Row],[Ejec Real Mes]]-Tabla1[[#This Row],[Program Entreg Mes]]</f>
        <v>1</v>
      </c>
    </row>
    <row r="2364" spans="1:17">
      <c r="A2364" s="828">
        <v>8</v>
      </c>
      <c r="B2364" s="828" t="s">
        <v>2463</v>
      </c>
      <c r="C2364" s="828" t="s">
        <v>2464</v>
      </c>
      <c r="D2364" s="828" t="s">
        <v>688</v>
      </c>
      <c r="E2364" s="828" t="s">
        <v>2579</v>
      </c>
      <c r="F2364" s="828">
        <v>2</v>
      </c>
      <c r="G2364" s="828" t="s">
        <v>2444</v>
      </c>
      <c r="H2364" s="828">
        <v>1</v>
      </c>
      <c r="I2364" s="828">
        <v>0</v>
      </c>
      <c r="J2364" s="828">
        <v>0</v>
      </c>
      <c r="K2364" s="829">
        <v>0</v>
      </c>
      <c r="L2364" s="829">
        <v>0</v>
      </c>
      <c r="M2364" s="828">
        <v>0</v>
      </c>
      <c r="N2364" s="828">
        <v>0</v>
      </c>
      <c r="O2364" s="830" t="e">
        <v>#DIV/0!</v>
      </c>
      <c r="P2364" s="820">
        <f>Tabla1[[#This Row],[Ejec Real Acumu]]-Tabla1[[#This Row],[Proyec Ejec Acumul]]</f>
        <v>0</v>
      </c>
      <c r="Q2364" s="820">
        <f>Tabla1[[#This Row],[Ejec Real Mes]]-Tabla1[[#This Row],[Program Entreg Mes]]</f>
        <v>0</v>
      </c>
    </row>
    <row r="2365" spans="1:17">
      <c r="A2365" s="828">
        <v>9</v>
      </c>
      <c r="B2365" s="828" t="s">
        <v>2463</v>
      </c>
      <c r="C2365" s="828" t="s">
        <v>2464</v>
      </c>
      <c r="D2365" s="828" t="s">
        <v>688</v>
      </c>
      <c r="E2365" s="828" t="s">
        <v>2580</v>
      </c>
      <c r="F2365" s="828">
        <v>2</v>
      </c>
      <c r="G2365" s="828" t="s">
        <v>2444</v>
      </c>
      <c r="H2365" s="828">
        <v>2</v>
      </c>
      <c r="I2365" s="828">
        <v>1</v>
      </c>
      <c r="J2365" s="828">
        <v>1</v>
      </c>
      <c r="K2365" s="829">
        <v>0.5</v>
      </c>
      <c r="L2365" s="829">
        <v>0.5</v>
      </c>
      <c r="M2365" s="828">
        <v>1</v>
      </c>
      <c r="N2365" s="828">
        <v>0</v>
      </c>
      <c r="O2365" s="830">
        <v>0</v>
      </c>
      <c r="P2365" s="820">
        <f>Tabla1[[#This Row],[Ejec Real Acumu]]-Tabla1[[#This Row],[Proyec Ejec Acumul]]</f>
        <v>0</v>
      </c>
      <c r="Q2365" s="820">
        <f>Tabla1[[#This Row],[Ejec Real Mes]]-Tabla1[[#This Row],[Program Entreg Mes]]</f>
        <v>-1</v>
      </c>
    </row>
    <row r="2366" spans="1:17">
      <c r="A2366" s="828">
        <v>10</v>
      </c>
      <c r="B2366" s="828" t="s">
        <v>2463</v>
      </c>
      <c r="C2366" s="828" t="s">
        <v>2464</v>
      </c>
      <c r="D2366" s="828" t="s">
        <v>688</v>
      </c>
      <c r="E2366" s="828" t="s">
        <v>2581</v>
      </c>
      <c r="F2366" s="828">
        <v>2</v>
      </c>
      <c r="G2366" s="828" t="s">
        <v>2444</v>
      </c>
      <c r="H2366" s="828">
        <v>1</v>
      </c>
      <c r="I2366" s="828">
        <v>0</v>
      </c>
      <c r="J2366" s="828">
        <v>0</v>
      </c>
      <c r="K2366" s="829">
        <v>0</v>
      </c>
      <c r="L2366" s="829">
        <v>0</v>
      </c>
      <c r="M2366" s="828">
        <v>0</v>
      </c>
      <c r="N2366" s="828">
        <v>0</v>
      </c>
      <c r="O2366" s="830" t="e">
        <v>#DIV/0!</v>
      </c>
      <c r="P2366" s="820">
        <f>Tabla1[[#This Row],[Ejec Real Acumu]]-Tabla1[[#This Row],[Proyec Ejec Acumul]]</f>
        <v>0</v>
      </c>
      <c r="Q2366" s="820">
        <f>Tabla1[[#This Row],[Ejec Real Mes]]-Tabla1[[#This Row],[Program Entreg Mes]]</f>
        <v>0</v>
      </c>
    </row>
    <row r="2367" spans="1:17">
      <c r="A2367" s="828">
        <v>11</v>
      </c>
      <c r="B2367" s="828" t="s">
        <v>2463</v>
      </c>
      <c r="C2367" s="828" t="s">
        <v>2464</v>
      </c>
      <c r="D2367" s="828" t="s">
        <v>688</v>
      </c>
      <c r="E2367" s="828" t="s">
        <v>2582</v>
      </c>
      <c r="F2367" s="828">
        <v>2</v>
      </c>
      <c r="G2367" s="828" t="s">
        <v>2444</v>
      </c>
      <c r="H2367" s="828">
        <v>1</v>
      </c>
      <c r="I2367" s="828">
        <v>0</v>
      </c>
      <c r="J2367" s="828">
        <v>0</v>
      </c>
      <c r="K2367" s="829">
        <v>0</v>
      </c>
      <c r="L2367" s="829">
        <v>0</v>
      </c>
      <c r="M2367" s="828">
        <v>0</v>
      </c>
      <c r="N2367" s="828">
        <v>0</v>
      </c>
      <c r="O2367" s="830" t="e">
        <v>#DIV/0!</v>
      </c>
      <c r="P2367" s="820">
        <f>Tabla1[[#This Row],[Ejec Real Acumu]]-Tabla1[[#This Row],[Proyec Ejec Acumul]]</f>
        <v>0</v>
      </c>
      <c r="Q2367" s="820">
        <f>Tabla1[[#This Row],[Ejec Real Mes]]-Tabla1[[#This Row],[Program Entreg Mes]]</f>
        <v>0</v>
      </c>
    </row>
    <row r="2368" spans="1:17">
      <c r="A2368" s="828">
        <v>12</v>
      </c>
      <c r="B2368" s="828" t="s">
        <v>2463</v>
      </c>
      <c r="C2368" s="828" t="s">
        <v>2464</v>
      </c>
      <c r="D2368" s="828" t="s">
        <v>688</v>
      </c>
      <c r="E2368" s="828" t="s">
        <v>2583</v>
      </c>
      <c r="F2368" s="828">
        <v>2</v>
      </c>
      <c r="G2368" s="828" t="s">
        <v>2444</v>
      </c>
      <c r="H2368" s="828">
        <v>1</v>
      </c>
      <c r="I2368" s="828">
        <v>0</v>
      </c>
      <c r="J2368" s="828">
        <v>0</v>
      </c>
      <c r="K2368" s="829">
        <v>0</v>
      </c>
      <c r="L2368" s="829">
        <v>0</v>
      </c>
      <c r="M2368" s="828">
        <v>0</v>
      </c>
      <c r="N2368" s="828">
        <v>0</v>
      </c>
      <c r="O2368" s="830" t="e">
        <v>#DIV/0!</v>
      </c>
      <c r="P2368" s="820">
        <f>Tabla1[[#This Row],[Ejec Real Acumu]]-Tabla1[[#This Row],[Proyec Ejec Acumul]]</f>
        <v>0</v>
      </c>
      <c r="Q2368" s="820">
        <f>Tabla1[[#This Row],[Ejec Real Mes]]-Tabla1[[#This Row],[Program Entreg Mes]]</f>
        <v>0</v>
      </c>
    </row>
    <row r="2369" spans="1:17">
      <c r="A2369" s="828">
        <v>13</v>
      </c>
      <c r="B2369" s="828" t="s">
        <v>2463</v>
      </c>
      <c r="C2369" s="828" t="s">
        <v>2464</v>
      </c>
      <c r="D2369" s="828" t="s">
        <v>688</v>
      </c>
      <c r="E2369" s="828" t="s">
        <v>2584</v>
      </c>
      <c r="F2369" s="828">
        <v>2</v>
      </c>
      <c r="G2369" s="828" t="s">
        <v>2444</v>
      </c>
      <c r="H2369" s="828">
        <v>1</v>
      </c>
      <c r="I2369" s="828">
        <v>0</v>
      </c>
      <c r="J2369" s="828">
        <v>0</v>
      </c>
      <c r="K2369" s="829">
        <v>0</v>
      </c>
      <c r="L2369" s="829">
        <v>0</v>
      </c>
      <c r="M2369" s="828">
        <v>0</v>
      </c>
      <c r="N2369" s="828">
        <v>0</v>
      </c>
      <c r="O2369" s="830" t="e">
        <v>#DIV/0!</v>
      </c>
      <c r="P2369" s="820">
        <f>Tabla1[[#This Row],[Ejec Real Acumu]]-Tabla1[[#This Row],[Proyec Ejec Acumul]]</f>
        <v>0</v>
      </c>
      <c r="Q2369" s="820">
        <f>Tabla1[[#This Row],[Ejec Real Mes]]-Tabla1[[#This Row],[Program Entreg Mes]]</f>
        <v>0</v>
      </c>
    </row>
    <row r="2370" spans="1:17">
      <c r="A2370" s="828">
        <v>14</v>
      </c>
      <c r="B2370" s="828" t="s">
        <v>2463</v>
      </c>
      <c r="C2370" s="828" t="s">
        <v>2464</v>
      </c>
      <c r="D2370" s="828" t="s">
        <v>688</v>
      </c>
      <c r="E2370" s="828" t="s">
        <v>2585</v>
      </c>
      <c r="F2370" s="828">
        <v>2</v>
      </c>
      <c r="G2370" s="828" t="s">
        <v>2444</v>
      </c>
      <c r="H2370" s="828">
        <v>1</v>
      </c>
      <c r="I2370" s="828">
        <v>0</v>
      </c>
      <c r="J2370" s="828">
        <v>0</v>
      </c>
      <c r="K2370" s="829">
        <v>0</v>
      </c>
      <c r="L2370" s="829">
        <v>0</v>
      </c>
      <c r="M2370" s="828">
        <v>0</v>
      </c>
      <c r="N2370" s="828">
        <v>0</v>
      </c>
      <c r="O2370" s="830" t="e">
        <v>#DIV/0!</v>
      </c>
      <c r="P2370" s="820">
        <f>Tabla1[[#This Row],[Ejec Real Acumu]]-Tabla1[[#This Row],[Proyec Ejec Acumul]]</f>
        <v>0</v>
      </c>
      <c r="Q2370" s="820">
        <f>Tabla1[[#This Row],[Ejec Real Mes]]-Tabla1[[#This Row],[Program Entreg Mes]]</f>
        <v>0</v>
      </c>
    </row>
    <row r="2371" spans="1:17">
      <c r="A2371" s="828">
        <v>15</v>
      </c>
      <c r="B2371" s="828" t="s">
        <v>2463</v>
      </c>
      <c r="C2371" s="828" t="s">
        <v>2464</v>
      </c>
      <c r="D2371" s="828" t="s">
        <v>688</v>
      </c>
      <c r="E2371" s="828" t="s">
        <v>2586</v>
      </c>
      <c r="F2371" s="828">
        <v>2</v>
      </c>
      <c r="G2371" s="828" t="s">
        <v>2444</v>
      </c>
      <c r="H2371" s="828">
        <v>1</v>
      </c>
      <c r="I2371" s="828">
        <v>0</v>
      </c>
      <c r="J2371" s="828">
        <v>0</v>
      </c>
      <c r="K2371" s="829">
        <v>0</v>
      </c>
      <c r="L2371" s="829">
        <v>0</v>
      </c>
      <c r="M2371" s="828">
        <v>0</v>
      </c>
      <c r="N2371" s="828">
        <v>0</v>
      </c>
      <c r="O2371" s="830" t="e">
        <v>#DIV/0!</v>
      </c>
      <c r="P2371" s="820">
        <f>Tabla1[[#This Row],[Ejec Real Acumu]]-Tabla1[[#This Row],[Proyec Ejec Acumul]]</f>
        <v>0</v>
      </c>
      <c r="Q2371" s="820">
        <f>Tabla1[[#This Row],[Ejec Real Mes]]-Tabla1[[#This Row],[Program Entreg Mes]]</f>
        <v>0</v>
      </c>
    </row>
    <row r="2372" spans="1:17">
      <c r="A2372" s="828">
        <v>16</v>
      </c>
      <c r="B2372" s="828" t="s">
        <v>2463</v>
      </c>
      <c r="C2372" s="828" t="s">
        <v>2464</v>
      </c>
      <c r="D2372" s="828" t="s">
        <v>688</v>
      </c>
      <c r="E2372" s="828" t="s">
        <v>2587</v>
      </c>
      <c r="F2372" s="828">
        <v>2</v>
      </c>
      <c r="G2372" s="828" t="s">
        <v>2444</v>
      </c>
      <c r="H2372" s="828">
        <v>1</v>
      </c>
      <c r="I2372" s="828">
        <v>0</v>
      </c>
      <c r="J2372" s="828">
        <v>0</v>
      </c>
      <c r="K2372" s="829">
        <v>0</v>
      </c>
      <c r="L2372" s="829">
        <v>0</v>
      </c>
      <c r="M2372" s="828">
        <v>0</v>
      </c>
      <c r="N2372" s="828">
        <v>0</v>
      </c>
      <c r="O2372" s="830" t="e">
        <v>#DIV/0!</v>
      </c>
      <c r="P2372" s="820">
        <f>Tabla1[[#This Row],[Ejec Real Acumu]]-Tabla1[[#This Row],[Proyec Ejec Acumul]]</f>
        <v>0</v>
      </c>
      <c r="Q2372" s="820">
        <f>Tabla1[[#This Row],[Ejec Real Mes]]-Tabla1[[#This Row],[Program Entreg Mes]]</f>
        <v>0</v>
      </c>
    </row>
    <row r="2373" spans="1:17">
      <c r="A2373" s="828">
        <v>17</v>
      </c>
      <c r="B2373" s="828" t="s">
        <v>2463</v>
      </c>
      <c r="C2373" s="828" t="s">
        <v>2464</v>
      </c>
      <c r="D2373" s="828" t="s">
        <v>688</v>
      </c>
      <c r="E2373" s="828" t="s">
        <v>2588</v>
      </c>
      <c r="F2373" s="828">
        <v>2</v>
      </c>
      <c r="G2373" s="828" t="s">
        <v>2444</v>
      </c>
      <c r="H2373" s="828">
        <v>2</v>
      </c>
      <c r="I2373" s="828">
        <v>0</v>
      </c>
      <c r="J2373" s="828">
        <v>0</v>
      </c>
      <c r="K2373" s="829">
        <v>0</v>
      </c>
      <c r="L2373" s="829">
        <v>0</v>
      </c>
      <c r="M2373" s="828">
        <v>0</v>
      </c>
      <c r="N2373" s="828">
        <v>0</v>
      </c>
      <c r="O2373" s="830" t="e">
        <v>#DIV/0!</v>
      </c>
      <c r="P2373" s="820">
        <f>Tabla1[[#This Row],[Ejec Real Acumu]]-Tabla1[[#This Row],[Proyec Ejec Acumul]]</f>
        <v>0</v>
      </c>
      <c r="Q2373" s="820">
        <f>Tabla1[[#This Row],[Ejec Real Mes]]-Tabla1[[#This Row],[Program Entreg Mes]]</f>
        <v>0</v>
      </c>
    </row>
    <row r="2374" spans="1:17">
      <c r="A2374" s="828">
        <v>18</v>
      </c>
      <c r="B2374" s="828" t="s">
        <v>2463</v>
      </c>
      <c r="C2374" s="828" t="s">
        <v>2464</v>
      </c>
      <c r="D2374" s="828" t="s">
        <v>688</v>
      </c>
      <c r="E2374" s="828" t="s">
        <v>2589</v>
      </c>
      <c r="F2374" s="828">
        <v>2</v>
      </c>
      <c r="G2374" s="828" t="s">
        <v>2444</v>
      </c>
      <c r="H2374" s="828">
        <v>4</v>
      </c>
      <c r="I2374" s="828">
        <v>0</v>
      </c>
      <c r="J2374" s="828">
        <v>0</v>
      </c>
      <c r="K2374" s="829">
        <v>0</v>
      </c>
      <c r="L2374" s="829">
        <v>0</v>
      </c>
      <c r="M2374" s="828">
        <v>0</v>
      </c>
      <c r="N2374" s="828">
        <v>0</v>
      </c>
      <c r="O2374" s="830" t="e">
        <v>#DIV/0!</v>
      </c>
      <c r="P2374" s="820">
        <f>Tabla1[[#This Row],[Ejec Real Acumu]]-Tabla1[[#This Row],[Proyec Ejec Acumul]]</f>
        <v>0</v>
      </c>
      <c r="Q2374" s="820">
        <f>Tabla1[[#This Row],[Ejec Real Mes]]-Tabla1[[#This Row],[Program Entreg Mes]]</f>
        <v>0</v>
      </c>
    </row>
    <row r="2375" spans="1:17">
      <c r="A2375" s="828">
        <v>19</v>
      </c>
      <c r="B2375" s="828" t="s">
        <v>2463</v>
      </c>
      <c r="C2375" s="828" t="s">
        <v>2464</v>
      </c>
      <c r="D2375" s="828" t="s">
        <v>688</v>
      </c>
      <c r="E2375" s="828" t="s">
        <v>2590</v>
      </c>
      <c r="F2375" s="828">
        <v>2</v>
      </c>
      <c r="G2375" s="828" t="s">
        <v>2444</v>
      </c>
      <c r="H2375" s="828">
        <v>1</v>
      </c>
      <c r="I2375" s="828">
        <v>0</v>
      </c>
      <c r="J2375" s="828">
        <v>0</v>
      </c>
      <c r="K2375" s="829">
        <v>0</v>
      </c>
      <c r="L2375" s="829">
        <v>0</v>
      </c>
      <c r="M2375" s="828">
        <v>0</v>
      </c>
      <c r="N2375" s="828">
        <v>0</v>
      </c>
      <c r="O2375" s="830" t="e">
        <v>#DIV/0!</v>
      </c>
      <c r="P2375" s="820">
        <f>Tabla1[[#This Row],[Ejec Real Acumu]]-Tabla1[[#This Row],[Proyec Ejec Acumul]]</f>
        <v>0</v>
      </c>
      <c r="Q2375" s="820">
        <f>Tabla1[[#This Row],[Ejec Real Mes]]-Tabla1[[#This Row],[Program Entreg Mes]]</f>
        <v>0</v>
      </c>
    </row>
    <row r="2376" spans="1:17">
      <c r="A2376" s="828">
        <v>20</v>
      </c>
      <c r="B2376" s="828" t="s">
        <v>2463</v>
      </c>
      <c r="C2376" s="828" t="s">
        <v>2464</v>
      </c>
      <c r="D2376" s="828" t="s">
        <v>688</v>
      </c>
      <c r="E2376" s="828" t="s">
        <v>2591</v>
      </c>
      <c r="F2376" s="828">
        <v>2</v>
      </c>
      <c r="G2376" s="828" t="s">
        <v>2444</v>
      </c>
      <c r="H2376" s="828">
        <v>1</v>
      </c>
      <c r="I2376" s="828">
        <v>0</v>
      </c>
      <c r="J2376" s="828">
        <v>0</v>
      </c>
      <c r="K2376" s="829">
        <v>0</v>
      </c>
      <c r="L2376" s="829">
        <v>0</v>
      </c>
      <c r="M2376" s="828">
        <v>0</v>
      </c>
      <c r="N2376" s="828">
        <v>0</v>
      </c>
      <c r="O2376" s="830" t="e">
        <v>#DIV/0!</v>
      </c>
      <c r="P2376" s="820">
        <f>Tabla1[[#This Row],[Ejec Real Acumu]]-Tabla1[[#This Row],[Proyec Ejec Acumul]]</f>
        <v>0</v>
      </c>
      <c r="Q2376" s="820">
        <f>Tabla1[[#This Row],[Ejec Real Mes]]-Tabla1[[#This Row],[Program Entreg Mes]]</f>
        <v>0</v>
      </c>
    </row>
    <row r="2377" spans="1:17">
      <c r="A2377" s="828">
        <v>21</v>
      </c>
      <c r="B2377" s="828" t="s">
        <v>2463</v>
      </c>
      <c r="C2377" s="828" t="s">
        <v>2464</v>
      </c>
      <c r="D2377" s="828" t="s">
        <v>688</v>
      </c>
      <c r="E2377" s="828" t="s">
        <v>2592</v>
      </c>
      <c r="F2377" s="828">
        <v>2</v>
      </c>
      <c r="G2377" s="828" t="s">
        <v>2444</v>
      </c>
      <c r="H2377" s="828">
        <v>1</v>
      </c>
      <c r="I2377" s="828">
        <v>0</v>
      </c>
      <c r="J2377" s="828">
        <v>0</v>
      </c>
      <c r="K2377" s="829">
        <v>0</v>
      </c>
      <c r="L2377" s="829">
        <v>0</v>
      </c>
      <c r="M2377" s="828">
        <v>0</v>
      </c>
      <c r="N2377" s="828">
        <v>0</v>
      </c>
      <c r="O2377" s="830" t="e">
        <v>#DIV/0!</v>
      </c>
      <c r="P2377" s="820">
        <f>Tabla1[[#This Row],[Ejec Real Acumu]]-Tabla1[[#This Row],[Proyec Ejec Acumul]]</f>
        <v>0</v>
      </c>
      <c r="Q2377" s="820">
        <f>Tabla1[[#This Row],[Ejec Real Mes]]-Tabla1[[#This Row],[Program Entreg Mes]]</f>
        <v>0</v>
      </c>
    </row>
    <row r="2378" spans="1:17">
      <c r="A2378" s="828">
        <v>22</v>
      </c>
      <c r="B2378" s="828" t="s">
        <v>2463</v>
      </c>
      <c r="C2378" s="828" t="s">
        <v>2464</v>
      </c>
      <c r="D2378" s="828" t="s">
        <v>688</v>
      </c>
      <c r="E2378" s="828" t="s">
        <v>2593</v>
      </c>
      <c r="F2378" s="828">
        <v>2</v>
      </c>
      <c r="G2378" s="828" t="s">
        <v>2444</v>
      </c>
      <c r="H2378" s="828">
        <v>1</v>
      </c>
      <c r="I2378" s="828">
        <v>0</v>
      </c>
      <c r="J2378" s="828">
        <v>0</v>
      </c>
      <c r="K2378" s="829">
        <v>0</v>
      </c>
      <c r="L2378" s="829">
        <v>0</v>
      </c>
      <c r="M2378" s="828">
        <v>0</v>
      </c>
      <c r="N2378" s="828">
        <v>0</v>
      </c>
      <c r="O2378" s="830" t="e">
        <v>#DIV/0!</v>
      </c>
      <c r="P2378" s="820">
        <f>Tabla1[[#This Row],[Ejec Real Acumu]]-Tabla1[[#This Row],[Proyec Ejec Acumul]]</f>
        <v>0</v>
      </c>
      <c r="Q2378" s="820">
        <f>Tabla1[[#This Row],[Ejec Real Mes]]-Tabla1[[#This Row],[Program Entreg Mes]]</f>
        <v>0</v>
      </c>
    </row>
    <row r="2379" spans="1:17">
      <c r="A2379" s="828">
        <v>23</v>
      </c>
      <c r="B2379" s="828" t="s">
        <v>2463</v>
      </c>
      <c r="C2379" s="828" t="s">
        <v>2464</v>
      </c>
      <c r="D2379" s="828" t="s">
        <v>688</v>
      </c>
      <c r="E2379" s="828" t="s">
        <v>2594</v>
      </c>
      <c r="F2379" s="828">
        <v>2</v>
      </c>
      <c r="G2379" s="828" t="s">
        <v>2444</v>
      </c>
      <c r="H2379" s="828">
        <v>1</v>
      </c>
      <c r="I2379" s="828">
        <v>0</v>
      </c>
      <c r="J2379" s="828">
        <v>0</v>
      </c>
      <c r="K2379" s="829">
        <v>0</v>
      </c>
      <c r="L2379" s="829">
        <v>0</v>
      </c>
      <c r="M2379" s="828">
        <v>0</v>
      </c>
      <c r="N2379" s="828">
        <v>0</v>
      </c>
      <c r="O2379" s="830" t="e">
        <v>#DIV/0!</v>
      </c>
      <c r="P2379" s="820">
        <f>Tabla1[[#This Row],[Ejec Real Acumu]]-Tabla1[[#This Row],[Proyec Ejec Acumul]]</f>
        <v>0</v>
      </c>
      <c r="Q2379" s="820">
        <f>Tabla1[[#This Row],[Ejec Real Mes]]-Tabla1[[#This Row],[Program Entreg Mes]]</f>
        <v>0</v>
      </c>
    </row>
    <row r="2380" spans="1:17">
      <c r="A2380" s="828">
        <v>24</v>
      </c>
      <c r="B2380" s="828" t="s">
        <v>2463</v>
      </c>
      <c r="C2380" s="828" t="s">
        <v>2464</v>
      </c>
      <c r="D2380" s="828" t="s">
        <v>688</v>
      </c>
      <c r="E2380" s="828" t="s">
        <v>2595</v>
      </c>
      <c r="F2380" s="828">
        <v>2</v>
      </c>
      <c r="G2380" s="828" t="s">
        <v>2444</v>
      </c>
      <c r="H2380" s="828">
        <v>1</v>
      </c>
      <c r="I2380" s="828">
        <v>0</v>
      </c>
      <c r="J2380" s="828">
        <v>0</v>
      </c>
      <c r="K2380" s="829">
        <v>0</v>
      </c>
      <c r="L2380" s="829">
        <v>0</v>
      </c>
      <c r="M2380" s="828">
        <v>0</v>
      </c>
      <c r="N2380" s="828">
        <v>0</v>
      </c>
      <c r="O2380" s="830" t="e">
        <v>#DIV/0!</v>
      </c>
      <c r="P2380" s="820">
        <f>Tabla1[[#This Row],[Ejec Real Acumu]]-Tabla1[[#This Row],[Proyec Ejec Acumul]]</f>
        <v>0</v>
      </c>
      <c r="Q2380" s="820">
        <f>Tabla1[[#This Row],[Ejec Real Mes]]-Tabla1[[#This Row],[Program Entreg Mes]]</f>
        <v>0</v>
      </c>
    </row>
    <row r="2381" spans="1:17">
      <c r="A2381" s="828">
        <v>25</v>
      </c>
      <c r="B2381" s="828" t="s">
        <v>2463</v>
      </c>
      <c r="C2381" s="828" t="s">
        <v>2464</v>
      </c>
      <c r="D2381" s="828" t="s">
        <v>688</v>
      </c>
      <c r="E2381" s="828" t="s">
        <v>2596</v>
      </c>
      <c r="F2381" s="828">
        <v>2</v>
      </c>
      <c r="G2381" s="828" t="s">
        <v>2444</v>
      </c>
      <c r="H2381" s="828">
        <v>1</v>
      </c>
      <c r="I2381" s="828">
        <v>0</v>
      </c>
      <c r="J2381" s="828">
        <v>0</v>
      </c>
      <c r="K2381" s="829">
        <v>0</v>
      </c>
      <c r="L2381" s="829">
        <v>0</v>
      </c>
      <c r="M2381" s="828">
        <v>0</v>
      </c>
      <c r="N2381" s="828">
        <v>0</v>
      </c>
      <c r="O2381" s="830" t="e">
        <v>#DIV/0!</v>
      </c>
      <c r="P2381" s="820">
        <f>Tabla1[[#This Row],[Ejec Real Acumu]]-Tabla1[[#This Row],[Proyec Ejec Acumul]]</f>
        <v>0</v>
      </c>
      <c r="Q2381" s="820">
        <f>Tabla1[[#This Row],[Ejec Real Mes]]-Tabla1[[#This Row],[Program Entreg Mes]]</f>
        <v>0</v>
      </c>
    </row>
    <row r="2382" spans="1:17">
      <c r="A2382" s="828">
        <v>26</v>
      </c>
      <c r="B2382" s="828" t="s">
        <v>2463</v>
      </c>
      <c r="C2382" s="828" t="s">
        <v>2464</v>
      </c>
      <c r="D2382" s="828" t="s">
        <v>688</v>
      </c>
      <c r="E2382" s="828" t="s">
        <v>2597</v>
      </c>
      <c r="F2382" s="828">
        <v>2</v>
      </c>
      <c r="G2382" s="828" t="s">
        <v>2444</v>
      </c>
      <c r="H2382" s="828">
        <v>1</v>
      </c>
      <c r="I2382" s="828">
        <v>0</v>
      </c>
      <c r="J2382" s="828">
        <v>0</v>
      </c>
      <c r="K2382" s="829">
        <v>0</v>
      </c>
      <c r="L2382" s="829">
        <v>0</v>
      </c>
      <c r="M2382" s="828">
        <v>0</v>
      </c>
      <c r="N2382" s="828">
        <v>0</v>
      </c>
      <c r="O2382" s="830" t="e">
        <v>#DIV/0!</v>
      </c>
      <c r="P2382" s="820">
        <f>Tabla1[[#This Row],[Ejec Real Acumu]]-Tabla1[[#This Row],[Proyec Ejec Acumul]]</f>
        <v>0</v>
      </c>
      <c r="Q2382" s="820">
        <f>Tabla1[[#This Row],[Ejec Real Mes]]-Tabla1[[#This Row],[Program Entreg Mes]]</f>
        <v>0</v>
      </c>
    </row>
    <row r="2383" spans="1:17">
      <c r="A2383" s="828">
        <v>27</v>
      </c>
      <c r="B2383" s="828" t="s">
        <v>2463</v>
      </c>
      <c r="C2383" s="828" t="s">
        <v>2464</v>
      </c>
      <c r="D2383" s="828" t="s">
        <v>688</v>
      </c>
      <c r="E2383" s="828" t="s">
        <v>2598</v>
      </c>
      <c r="F2383" s="828">
        <v>2</v>
      </c>
      <c r="G2383" s="828" t="s">
        <v>2444</v>
      </c>
      <c r="H2383" s="828">
        <v>1</v>
      </c>
      <c r="I2383" s="828">
        <v>0</v>
      </c>
      <c r="J2383" s="828">
        <v>0</v>
      </c>
      <c r="K2383" s="829">
        <v>0</v>
      </c>
      <c r="L2383" s="829">
        <v>0</v>
      </c>
      <c r="M2383" s="828">
        <v>0</v>
      </c>
      <c r="N2383" s="828">
        <v>0</v>
      </c>
      <c r="O2383" s="830" t="e">
        <v>#DIV/0!</v>
      </c>
      <c r="P2383" s="820">
        <f>Tabla1[[#This Row],[Ejec Real Acumu]]-Tabla1[[#This Row],[Proyec Ejec Acumul]]</f>
        <v>0</v>
      </c>
      <c r="Q2383" s="820">
        <f>Tabla1[[#This Row],[Ejec Real Mes]]-Tabla1[[#This Row],[Program Entreg Mes]]</f>
        <v>0</v>
      </c>
    </row>
    <row r="2384" spans="1:17">
      <c r="A2384" s="828">
        <v>28</v>
      </c>
      <c r="B2384" s="828" t="s">
        <v>2463</v>
      </c>
      <c r="C2384" s="828" t="s">
        <v>2464</v>
      </c>
      <c r="D2384" s="828" t="s">
        <v>688</v>
      </c>
      <c r="E2384" s="828" t="s">
        <v>2599</v>
      </c>
      <c r="F2384" s="828">
        <v>2</v>
      </c>
      <c r="G2384" s="828" t="s">
        <v>2444</v>
      </c>
      <c r="H2384" s="828">
        <v>1</v>
      </c>
      <c r="I2384" s="828">
        <v>0</v>
      </c>
      <c r="J2384" s="828">
        <v>0</v>
      </c>
      <c r="K2384" s="829">
        <v>0</v>
      </c>
      <c r="L2384" s="829">
        <v>0</v>
      </c>
      <c r="M2384" s="828">
        <v>0</v>
      </c>
      <c r="N2384" s="828">
        <v>0</v>
      </c>
      <c r="O2384" s="830" t="e">
        <v>#DIV/0!</v>
      </c>
      <c r="P2384" s="820">
        <f>Tabla1[[#This Row],[Ejec Real Acumu]]-Tabla1[[#This Row],[Proyec Ejec Acumul]]</f>
        <v>0</v>
      </c>
      <c r="Q2384" s="820">
        <f>Tabla1[[#This Row],[Ejec Real Mes]]-Tabla1[[#This Row],[Program Entreg Mes]]</f>
        <v>0</v>
      </c>
    </row>
    <row r="2385" spans="1:17">
      <c r="A2385" s="828">
        <v>29</v>
      </c>
      <c r="B2385" s="828" t="s">
        <v>2463</v>
      </c>
      <c r="C2385" s="828" t="s">
        <v>2464</v>
      </c>
      <c r="D2385" s="828" t="s">
        <v>688</v>
      </c>
      <c r="E2385" s="828" t="s">
        <v>2600</v>
      </c>
      <c r="F2385" s="828">
        <v>2</v>
      </c>
      <c r="G2385" s="828" t="s">
        <v>2444</v>
      </c>
      <c r="H2385" s="828">
        <v>1</v>
      </c>
      <c r="I2385" s="828">
        <v>0</v>
      </c>
      <c r="J2385" s="828">
        <v>0</v>
      </c>
      <c r="K2385" s="829">
        <v>0</v>
      </c>
      <c r="L2385" s="829">
        <v>0</v>
      </c>
      <c r="M2385" s="828">
        <v>0</v>
      </c>
      <c r="N2385" s="828">
        <v>0</v>
      </c>
      <c r="O2385" s="830" t="e">
        <v>#DIV/0!</v>
      </c>
      <c r="P2385" s="820">
        <f>Tabla1[[#This Row],[Ejec Real Acumu]]-Tabla1[[#This Row],[Proyec Ejec Acumul]]</f>
        <v>0</v>
      </c>
      <c r="Q2385" s="820">
        <f>Tabla1[[#This Row],[Ejec Real Mes]]-Tabla1[[#This Row],[Program Entreg Mes]]</f>
        <v>0</v>
      </c>
    </row>
    <row r="2386" spans="1:17">
      <c r="A2386" s="828">
        <v>30</v>
      </c>
      <c r="B2386" s="828" t="s">
        <v>2463</v>
      </c>
      <c r="C2386" s="828" t="s">
        <v>2464</v>
      </c>
      <c r="D2386" s="828" t="s">
        <v>688</v>
      </c>
      <c r="E2386" s="828" t="s">
        <v>2601</v>
      </c>
      <c r="F2386" s="828">
        <v>2</v>
      </c>
      <c r="G2386" s="828" t="s">
        <v>2444</v>
      </c>
      <c r="H2386" s="828">
        <v>1</v>
      </c>
      <c r="I2386" s="828">
        <v>0</v>
      </c>
      <c r="J2386" s="828">
        <v>0</v>
      </c>
      <c r="K2386" s="829">
        <v>0</v>
      </c>
      <c r="L2386" s="829">
        <v>0</v>
      </c>
      <c r="M2386" s="828">
        <v>0</v>
      </c>
      <c r="N2386" s="828">
        <v>0</v>
      </c>
      <c r="O2386" s="830" t="e">
        <v>#DIV/0!</v>
      </c>
      <c r="P2386" s="820">
        <f>Tabla1[[#This Row],[Ejec Real Acumu]]-Tabla1[[#This Row],[Proyec Ejec Acumul]]</f>
        <v>0</v>
      </c>
      <c r="Q2386" s="820">
        <f>Tabla1[[#This Row],[Ejec Real Mes]]-Tabla1[[#This Row],[Program Entreg Mes]]</f>
        <v>0</v>
      </c>
    </row>
    <row r="2387" spans="1:17">
      <c r="A2387" s="828">
        <v>31</v>
      </c>
      <c r="B2387" s="828" t="s">
        <v>2463</v>
      </c>
      <c r="C2387" s="828" t="s">
        <v>2464</v>
      </c>
      <c r="D2387" s="828" t="s">
        <v>688</v>
      </c>
      <c r="E2387" s="828" t="s">
        <v>2602</v>
      </c>
      <c r="F2387" s="828">
        <v>2</v>
      </c>
      <c r="G2387" s="828" t="s">
        <v>2444</v>
      </c>
      <c r="H2387" s="828">
        <v>1</v>
      </c>
      <c r="I2387" s="828">
        <v>0</v>
      </c>
      <c r="J2387" s="828">
        <v>0</v>
      </c>
      <c r="K2387" s="829">
        <v>0</v>
      </c>
      <c r="L2387" s="829">
        <v>0</v>
      </c>
      <c r="M2387" s="828">
        <v>0</v>
      </c>
      <c r="N2387" s="828">
        <v>0</v>
      </c>
      <c r="O2387" s="830" t="e">
        <v>#DIV/0!</v>
      </c>
      <c r="P2387" s="820">
        <f>Tabla1[[#This Row],[Ejec Real Acumu]]-Tabla1[[#This Row],[Proyec Ejec Acumul]]</f>
        <v>0</v>
      </c>
      <c r="Q2387" s="820">
        <f>Tabla1[[#This Row],[Ejec Real Mes]]-Tabla1[[#This Row],[Program Entreg Mes]]</f>
        <v>0</v>
      </c>
    </row>
    <row r="2388" spans="1:17">
      <c r="A2388" s="828">
        <v>32</v>
      </c>
      <c r="B2388" s="828" t="s">
        <v>2463</v>
      </c>
      <c r="C2388" s="828" t="s">
        <v>2464</v>
      </c>
      <c r="D2388" s="828" t="s">
        <v>688</v>
      </c>
      <c r="E2388" s="828" t="s">
        <v>2603</v>
      </c>
      <c r="F2388" s="828">
        <v>2</v>
      </c>
      <c r="G2388" s="828" t="s">
        <v>2444</v>
      </c>
      <c r="H2388" s="828">
        <v>1</v>
      </c>
      <c r="I2388" s="828">
        <v>0</v>
      </c>
      <c r="J2388" s="828">
        <v>0</v>
      </c>
      <c r="K2388" s="829">
        <v>0</v>
      </c>
      <c r="L2388" s="829">
        <v>0</v>
      </c>
      <c r="M2388" s="828">
        <v>0</v>
      </c>
      <c r="N2388" s="828">
        <v>0</v>
      </c>
      <c r="O2388" s="830" t="e">
        <v>#DIV/0!</v>
      </c>
      <c r="P2388" s="820">
        <f>Tabla1[[#This Row],[Ejec Real Acumu]]-Tabla1[[#This Row],[Proyec Ejec Acumul]]</f>
        <v>0</v>
      </c>
      <c r="Q2388" s="820">
        <f>Tabla1[[#This Row],[Ejec Real Mes]]-Tabla1[[#This Row],[Program Entreg Mes]]</f>
        <v>0</v>
      </c>
    </row>
    <row r="2389" spans="1:17">
      <c r="A2389" s="828">
        <v>33</v>
      </c>
      <c r="B2389" s="828" t="s">
        <v>2463</v>
      </c>
      <c r="C2389" s="828" t="s">
        <v>2464</v>
      </c>
      <c r="D2389" s="828" t="s">
        <v>688</v>
      </c>
      <c r="E2389" s="828" t="s">
        <v>2604</v>
      </c>
      <c r="F2389" s="828">
        <v>2</v>
      </c>
      <c r="G2389" s="828" t="s">
        <v>2444</v>
      </c>
      <c r="H2389" s="828">
        <v>1</v>
      </c>
      <c r="I2389" s="828">
        <v>0</v>
      </c>
      <c r="J2389" s="828">
        <v>0</v>
      </c>
      <c r="K2389" s="829">
        <v>0</v>
      </c>
      <c r="L2389" s="829">
        <v>0</v>
      </c>
      <c r="M2389" s="828">
        <v>0</v>
      </c>
      <c r="N2389" s="828">
        <v>0</v>
      </c>
      <c r="O2389" s="830" t="e">
        <v>#DIV/0!</v>
      </c>
      <c r="P2389" s="820">
        <f>Tabla1[[#This Row],[Ejec Real Acumu]]-Tabla1[[#This Row],[Proyec Ejec Acumul]]</f>
        <v>0</v>
      </c>
      <c r="Q2389" s="820">
        <f>Tabla1[[#This Row],[Ejec Real Mes]]-Tabla1[[#This Row],[Program Entreg Mes]]</f>
        <v>0</v>
      </c>
    </row>
    <row r="2390" spans="1:17">
      <c r="A2390" s="828">
        <v>34</v>
      </c>
      <c r="B2390" s="828" t="s">
        <v>2463</v>
      </c>
      <c r="C2390" s="828" t="s">
        <v>2464</v>
      </c>
      <c r="D2390" s="828" t="s">
        <v>688</v>
      </c>
      <c r="E2390" s="828" t="s">
        <v>2605</v>
      </c>
      <c r="F2390" s="828">
        <v>2</v>
      </c>
      <c r="G2390" s="828" t="s">
        <v>2444</v>
      </c>
      <c r="H2390" s="828">
        <v>1</v>
      </c>
      <c r="I2390" s="828">
        <v>0</v>
      </c>
      <c r="J2390" s="828">
        <v>0</v>
      </c>
      <c r="K2390" s="829">
        <v>0</v>
      </c>
      <c r="L2390" s="829">
        <v>0</v>
      </c>
      <c r="M2390" s="828">
        <v>0</v>
      </c>
      <c r="N2390" s="828">
        <v>0</v>
      </c>
      <c r="O2390" s="830" t="e">
        <v>#DIV/0!</v>
      </c>
      <c r="P2390" s="820">
        <f>Tabla1[[#This Row],[Ejec Real Acumu]]-Tabla1[[#This Row],[Proyec Ejec Acumul]]</f>
        <v>0</v>
      </c>
      <c r="Q2390" s="820">
        <f>Tabla1[[#This Row],[Ejec Real Mes]]-Tabla1[[#This Row],[Program Entreg Mes]]</f>
        <v>0</v>
      </c>
    </row>
    <row r="2391" spans="1:17">
      <c r="A2391" s="828">
        <v>35</v>
      </c>
      <c r="B2391" s="828" t="s">
        <v>2463</v>
      </c>
      <c r="C2391" s="828" t="s">
        <v>2464</v>
      </c>
      <c r="D2391" s="828" t="s">
        <v>688</v>
      </c>
      <c r="E2391" s="828" t="s">
        <v>2606</v>
      </c>
      <c r="F2391" s="828">
        <v>2</v>
      </c>
      <c r="G2391" s="828" t="s">
        <v>2444</v>
      </c>
      <c r="H2391" s="828">
        <v>1</v>
      </c>
      <c r="I2391" s="828">
        <v>0</v>
      </c>
      <c r="J2391" s="828">
        <v>0</v>
      </c>
      <c r="K2391" s="829">
        <v>0</v>
      </c>
      <c r="L2391" s="829">
        <v>0</v>
      </c>
      <c r="M2391" s="828">
        <v>0</v>
      </c>
      <c r="N2391" s="828">
        <v>0</v>
      </c>
      <c r="O2391" s="830" t="e">
        <v>#DIV/0!</v>
      </c>
      <c r="P2391" s="820">
        <f>Tabla1[[#This Row],[Ejec Real Acumu]]-Tabla1[[#This Row],[Proyec Ejec Acumul]]</f>
        <v>0</v>
      </c>
      <c r="Q2391" s="820">
        <f>Tabla1[[#This Row],[Ejec Real Mes]]-Tabla1[[#This Row],[Program Entreg Mes]]</f>
        <v>0</v>
      </c>
    </row>
    <row r="2392" spans="1:17">
      <c r="A2392" s="828">
        <v>36</v>
      </c>
      <c r="B2392" s="828" t="s">
        <v>2463</v>
      </c>
      <c r="C2392" s="828" t="s">
        <v>2464</v>
      </c>
      <c r="D2392" s="828" t="s">
        <v>688</v>
      </c>
      <c r="E2392" s="828" t="s">
        <v>2607</v>
      </c>
      <c r="F2392" s="828">
        <v>2</v>
      </c>
      <c r="G2392" s="828" t="s">
        <v>2444</v>
      </c>
      <c r="H2392" s="828">
        <v>2</v>
      </c>
      <c r="I2392" s="828">
        <v>0</v>
      </c>
      <c r="J2392" s="828">
        <v>0</v>
      </c>
      <c r="K2392" s="829">
        <v>0</v>
      </c>
      <c r="L2392" s="829">
        <v>0</v>
      </c>
      <c r="M2392" s="828">
        <v>0</v>
      </c>
      <c r="N2392" s="828">
        <v>0</v>
      </c>
      <c r="O2392" s="830" t="e">
        <v>#DIV/0!</v>
      </c>
      <c r="P2392" s="820">
        <f>Tabla1[[#This Row],[Ejec Real Acumu]]-Tabla1[[#This Row],[Proyec Ejec Acumul]]</f>
        <v>0</v>
      </c>
      <c r="Q2392" s="820">
        <f>Tabla1[[#This Row],[Ejec Real Mes]]-Tabla1[[#This Row],[Program Entreg Mes]]</f>
        <v>0</v>
      </c>
    </row>
    <row r="2393" spans="1:17">
      <c r="A2393" s="828">
        <v>37</v>
      </c>
      <c r="B2393" s="828" t="s">
        <v>2463</v>
      </c>
      <c r="C2393" s="828" t="s">
        <v>2464</v>
      </c>
      <c r="D2393" s="828" t="s">
        <v>688</v>
      </c>
      <c r="E2393" s="828" t="s">
        <v>2608</v>
      </c>
      <c r="F2393" s="828">
        <v>2</v>
      </c>
      <c r="G2393" s="828" t="s">
        <v>2444</v>
      </c>
      <c r="H2393" s="828">
        <v>1</v>
      </c>
      <c r="I2393" s="828">
        <v>0</v>
      </c>
      <c r="J2393" s="828">
        <v>0</v>
      </c>
      <c r="K2393" s="829">
        <v>0</v>
      </c>
      <c r="L2393" s="829">
        <v>0</v>
      </c>
      <c r="M2393" s="828">
        <v>0</v>
      </c>
      <c r="N2393" s="828">
        <v>0</v>
      </c>
      <c r="O2393" s="830" t="e">
        <v>#DIV/0!</v>
      </c>
      <c r="P2393" s="820">
        <f>Tabla1[[#This Row],[Ejec Real Acumu]]-Tabla1[[#This Row],[Proyec Ejec Acumul]]</f>
        <v>0</v>
      </c>
      <c r="Q2393" s="820">
        <f>Tabla1[[#This Row],[Ejec Real Mes]]-Tabla1[[#This Row],[Program Entreg Mes]]</f>
        <v>0</v>
      </c>
    </row>
    <row r="2394" spans="1:17">
      <c r="A2394" s="828">
        <v>38</v>
      </c>
      <c r="B2394" s="828" t="s">
        <v>2463</v>
      </c>
      <c r="C2394" s="828" t="s">
        <v>2464</v>
      </c>
      <c r="D2394" s="828" t="s">
        <v>688</v>
      </c>
      <c r="E2394" s="828" t="s">
        <v>2609</v>
      </c>
      <c r="F2394" s="828">
        <v>2</v>
      </c>
      <c r="G2394" s="828" t="s">
        <v>2444</v>
      </c>
      <c r="H2394" s="828">
        <v>1</v>
      </c>
      <c r="I2394" s="828">
        <v>0</v>
      </c>
      <c r="J2394" s="828">
        <v>0</v>
      </c>
      <c r="K2394" s="829">
        <v>0</v>
      </c>
      <c r="L2394" s="829">
        <v>0</v>
      </c>
      <c r="M2394" s="828">
        <v>0</v>
      </c>
      <c r="N2394" s="828">
        <v>0</v>
      </c>
      <c r="O2394" s="830" t="e">
        <v>#DIV/0!</v>
      </c>
      <c r="P2394" s="820">
        <f>Tabla1[[#This Row],[Ejec Real Acumu]]-Tabla1[[#This Row],[Proyec Ejec Acumul]]</f>
        <v>0</v>
      </c>
      <c r="Q2394" s="820">
        <f>Tabla1[[#This Row],[Ejec Real Mes]]-Tabla1[[#This Row],[Program Entreg Mes]]</f>
        <v>0</v>
      </c>
    </row>
    <row r="2395" spans="1:17">
      <c r="A2395" s="828">
        <v>1</v>
      </c>
      <c r="B2395" s="828" t="s">
        <v>2463</v>
      </c>
      <c r="C2395" s="828" t="s">
        <v>2464</v>
      </c>
      <c r="D2395" s="828" t="s">
        <v>688</v>
      </c>
      <c r="E2395" s="828" t="s">
        <v>2572</v>
      </c>
      <c r="F2395" s="828">
        <v>3</v>
      </c>
      <c r="G2395" s="828" t="s">
        <v>2445</v>
      </c>
      <c r="H2395" s="828">
        <v>1</v>
      </c>
      <c r="I2395" s="828">
        <v>0</v>
      </c>
      <c r="J2395" s="828">
        <v>0</v>
      </c>
      <c r="K2395" s="829">
        <v>0</v>
      </c>
      <c r="L2395" s="829">
        <v>0</v>
      </c>
      <c r="M2395" s="828">
        <v>0</v>
      </c>
      <c r="N2395" s="828">
        <v>0</v>
      </c>
      <c r="O2395" s="830" t="e">
        <v>#DIV/0!</v>
      </c>
      <c r="P2395" s="820">
        <f>Tabla1[[#This Row],[Ejec Real Acumu]]-Tabla1[[#This Row],[Proyec Ejec Acumul]]</f>
        <v>0</v>
      </c>
      <c r="Q2395" s="820">
        <f>Tabla1[[#This Row],[Ejec Real Mes]]-Tabla1[[#This Row],[Program Entreg Mes]]</f>
        <v>0</v>
      </c>
    </row>
    <row r="2396" spans="1:17">
      <c r="A2396" s="828">
        <v>2</v>
      </c>
      <c r="B2396" s="828" t="s">
        <v>2463</v>
      </c>
      <c r="C2396" s="828" t="s">
        <v>2464</v>
      </c>
      <c r="D2396" s="828" t="s">
        <v>688</v>
      </c>
      <c r="E2396" s="828" t="s">
        <v>2573</v>
      </c>
      <c r="F2396" s="828">
        <v>3</v>
      </c>
      <c r="G2396" s="828" t="s">
        <v>2445</v>
      </c>
      <c r="H2396" s="828">
        <v>1</v>
      </c>
      <c r="I2396" s="828">
        <v>0</v>
      </c>
      <c r="J2396" s="828">
        <v>0</v>
      </c>
      <c r="K2396" s="829">
        <v>0</v>
      </c>
      <c r="L2396" s="829">
        <v>0</v>
      </c>
      <c r="M2396" s="828">
        <v>0</v>
      </c>
      <c r="N2396" s="828">
        <v>0</v>
      </c>
      <c r="O2396" s="830" t="e">
        <v>#DIV/0!</v>
      </c>
      <c r="P2396" s="820">
        <f>Tabla1[[#This Row],[Ejec Real Acumu]]-Tabla1[[#This Row],[Proyec Ejec Acumul]]</f>
        <v>0</v>
      </c>
      <c r="Q2396" s="820">
        <f>Tabla1[[#This Row],[Ejec Real Mes]]-Tabla1[[#This Row],[Program Entreg Mes]]</f>
        <v>0</v>
      </c>
    </row>
    <row r="2397" spans="1:17">
      <c r="A2397" s="828">
        <v>3</v>
      </c>
      <c r="B2397" s="828" t="s">
        <v>2463</v>
      </c>
      <c r="C2397" s="828" t="s">
        <v>2464</v>
      </c>
      <c r="D2397" s="828" t="s">
        <v>688</v>
      </c>
      <c r="E2397" s="828" t="s">
        <v>2574</v>
      </c>
      <c r="F2397" s="828">
        <v>3</v>
      </c>
      <c r="G2397" s="828" t="s">
        <v>2445</v>
      </c>
      <c r="H2397" s="828">
        <v>1</v>
      </c>
      <c r="I2397" s="828">
        <v>0</v>
      </c>
      <c r="J2397" s="828">
        <v>0</v>
      </c>
      <c r="K2397" s="829">
        <v>0</v>
      </c>
      <c r="L2397" s="829">
        <v>0</v>
      </c>
      <c r="M2397" s="828">
        <v>0</v>
      </c>
      <c r="N2397" s="828">
        <v>0</v>
      </c>
      <c r="O2397" s="830" t="e">
        <v>#DIV/0!</v>
      </c>
      <c r="P2397" s="820">
        <f>Tabla1[[#This Row],[Ejec Real Acumu]]-Tabla1[[#This Row],[Proyec Ejec Acumul]]</f>
        <v>0</v>
      </c>
      <c r="Q2397" s="820">
        <f>Tabla1[[#This Row],[Ejec Real Mes]]-Tabla1[[#This Row],[Program Entreg Mes]]</f>
        <v>0</v>
      </c>
    </row>
    <row r="2398" spans="1:17">
      <c r="A2398" s="828">
        <v>4</v>
      </c>
      <c r="B2398" s="828" t="s">
        <v>2463</v>
      </c>
      <c r="C2398" s="828" t="s">
        <v>2464</v>
      </c>
      <c r="D2398" s="828" t="s">
        <v>688</v>
      </c>
      <c r="E2398" s="828" t="s">
        <v>2575</v>
      </c>
      <c r="F2398" s="828">
        <v>3</v>
      </c>
      <c r="G2398" s="828" t="s">
        <v>2445</v>
      </c>
      <c r="H2398" s="828">
        <v>1</v>
      </c>
      <c r="I2398" s="828">
        <v>0</v>
      </c>
      <c r="J2398" s="828">
        <v>0</v>
      </c>
      <c r="K2398" s="829">
        <v>0</v>
      </c>
      <c r="L2398" s="829">
        <v>0</v>
      </c>
      <c r="M2398" s="828">
        <v>0</v>
      </c>
      <c r="N2398" s="828">
        <v>0</v>
      </c>
      <c r="O2398" s="830" t="e">
        <v>#DIV/0!</v>
      </c>
      <c r="P2398" s="820">
        <f>Tabla1[[#This Row],[Ejec Real Acumu]]-Tabla1[[#This Row],[Proyec Ejec Acumul]]</f>
        <v>0</v>
      </c>
      <c r="Q2398" s="820">
        <f>Tabla1[[#This Row],[Ejec Real Mes]]-Tabla1[[#This Row],[Program Entreg Mes]]</f>
        <v>0</v>
      </c>
    </row>
    <row r="2399" spans="1:17">
      <c r="A2399" s="828">
        <v>5</v>
      </c>
      <c r="B2399" s="828" t="s">
        <v>2463</v>
      </c>
      <c r="C2399" s="828" t="s">
        <v>2464</v>
      </c>
      <c r="D2399" s="828" t="s">
        <v>688</v>
      </c>
      <c r="E2399" s="828" t="s">
        <v>2576</v>
      </c>
      <c r="F2399" s="828">
        <v>3</v>
      </c>
      <c r="G2399" s="828" t="s">
        <v>2445</v>
      </c>
      <c r="H2399" s="828">
        <v>4</v>
      </c>
      <c r="I2399" s="828">
        <v>1</v>
      </c>
      <c r="J2399" s="828">
        <v>1</v>
      </c>
      <c r="K2399" s="829">
        <v>0.25</v>
      </c>
      <c r="L2399" s="829">
        <v>0.25</v>
      </c>
      <c r="M2399" s="828">
        <v>1</v>
      </c>
      <c r="N2399" s="828">
        <v>1</v>
      </c>
      <c r="O2399" s="830">
        <v>1</v>
      </c>
      <c r="P2399" s="820">
        <f>Tabla1[[#This Row],[Ejec Real Acumu]]-Tabla1[[#This Row],[Proyec Ejec Acumul]]</f>
        <v>0</v>
      </c>
      <c r="Q2399" s="820">
        <f>Tabla1[[#This Row],[Ejec Real Mes]]-Tabla1[[#This Row],[Program Entreg Mes]]</f>
        <v>0</v>
      </c>
    </row>
    <row r="2400" spans="1:17">
      <c r="A2400" s="828">
        <v>6</v>
      </c>
      <c r="B2400" s="828" t="s">
        <v>2463</v>
      </c>
      <c r="C2400" s="828" t="s">
        <v>2464</v>
      </c>
      <c r="D2400" s="828" t="s">
        <v>688</v>
      </c>
      <c r="E2400" s="828" t="s">
        <v>2577</v>
      </c>
      <c r="F2400" s="828">
        <v>3</v>
      </c>
      <c r="G2400" s="828" t="s">
        <v>2445</v>
      </c>
      <c r="H2400" s="828">
        <v>1</v>
      </c>
      <c r="I2400" s="828">
        <v>0</v>
      </c>
      <c r="J2400" s="828">
        <v>0</v>
      </c>
      <c r="K2400" s="829">
        <v>0</v>
      </c>
      <c r="L2400" s="829">
        <v>0</v>
      </c>
      <c r="M2400" s="828">
        <v>0</v>
      </c>
      <c r="N2400" s="828">
        <v>0</v>
      </c>
      <c r="O2400" s="830" t="e">
        <v>#DIV/0!</v>
      </c>
      <c r="P2400" s="820">
        <f>Tabla1[[#This Row],[Ejec Real Acumu]]-Tabla1[[#This Row],[Proyec Ejec Acumul]]</f>
        <v>0</v>
      </c>
      <c r="Q2400" s="820">
        <f>Tabla1[[#This Row],[Ejec Real Mes]]-Tabla1[[#This Row],[Program Entreg Mes]]</f>
        <v>0</v>
      </c>
    </row>
    <row r="2401" spans="1:17">
      <c r="A2401" s="828">
        <v>7</v>
      </c>
      <c r="B2401" s="828" t="s">
        <v>2463</v>
      </c>
      <c r="C2401" s="828" t="s">
        <v>2464</v>
      </c>
      <c r="D2401" s="828" t="s">
        <v>688</v>
      </c>
      <c r="E2401" s="828" t="s">
        <v>2578</v>
      </c>
      <c r="F2401" s="828">
        <v>3</v>
      </c>
      <c r="G2401" s="828" t="s">
        <v>2445</v>
      </c>
      <c r="H2401" s="828">
        <v>1</v>
      </c>
      <c r="I2401" s="828">
        <v>1</v>
      </c>
      <c r="J2401" s="828">
        <v>1</v>
      </c>
      <c r="K2401" s="829">
        <v>1</v>
      </c>
      <c r="L2401" s="829">
        <v>1</v>
      </c>
      <c r="M2401" s="828">
        <v>1</v>
      </c>
      <c r="N2401" s="828">
        <v>0</v>
      </c>
      <c r="O2401" s="830">
        <v>0</v>
      </c>
      <c r="P2401" s="820">
        <f>Tabla1[[#This Row],[Ejec Real Acumu]]-Tabla1[[#This Row],[Proyec Ejec Acumul]]</f>
        <v>0</v>
      </c>
      <c r="Q2401" s="820">
        <f>Tabla1[[#This Row],[Ejec Real Mes]]-Tabla1[[#This Row],[Program Entreg Mes]]</f>
        <v>-1</v>
      </c>
    </row>
    <row r="2402" spans="1:17">
      <c r="A2402" s="828">
        <v>8</v>
      </c>
      <c r="B2402" s="828" t="s">
        <v>2463</v>
      </c>
      <c r="C2402" s="828" t="s">
        <v>2464</v>
      </c>
      <c r="D2402" s="828" t="s">
        <v>688</v>
      </c>
      <c r="E2402" s="828" t="s">
        <v>2579</v>
      </c>
      <c r="F2402" s="828">
        <v>3</v>
      </c>
      <c r="G2402" s="828" t="s">
        <v>2445</v>
      </c>
      <c r="H2402" s="828">
        <v>1</v>
      </c>
      <c r="I2402" s="828">
        <v>0</v>
      </c>
      <c r="J2402" s="828">
        <v>0</v>
      </c>
      <c r="K2402" s="829">
        <v>0</v>
      </c>
      <c r="L2402" s="829">
        <v>0</v>
      </c>
      <c r="M2402" s="828">
        <v>0</v>
      </c>
      <c r="N2402" s="828">
        <v>0</v>
      </c>
      <c r="O2402" s="830" t="e">
        <v>#DIV/0!</v>
      </c>
      <c r="P2402" s="820">
        <f>Tabla1[[#This Row],[Ejec Real Acumu]]-Tabla1[[#This Row],[Proyec Ejec Acumul]]</f>
        <v>0</v>
      </c>
      <c r="Q2402" s="820">
        <f>Tabla1[[#This Row],[Ejec Real Mes]]-Tabla1[[#This Row],[Program Entreg Mes]]</f>
        <v>0</v>
      </c>
    </row>
    <row r="2403" spans="1:17">
      <c r="A2403" s="828">
        <v>9</v>
      </c>
      <c r="B2403" s="828" t="s">
        <v>2463</v>
      </c>
      <c r="C2403" s="828" t="s">
        <v>2464</v>
      </c>
      <c r="D2403" s="828" t="s">
        <v>688</v>
      </c>
      <c r="E2403" s="828" t="s">
        <v>2580</v>
      </c>
      <c r="F2403" s="828">
        <v>3</v>
      </c>
      <c r="G2403" s="828" t="s">
        <v>2445</v>
      </c>
      <c r="H2403" s="828">
        <v>2</v>
      </c>
      <c r="I2403" s="828">
        <v>1</v>
      </c>
      <c r="J2403" s="828">
        <v>1</v>
      </c>
      <c r="K2403" s="829">
        <v>0.5</v>
      </c>
      <c r="L2403" s="829">
        <v>0.5</v>
      </c>
      <c r="M2403" s="828">
        <v>0</v>
      </c>
      <c r="N2403" s="828">
        <v>0</v>
      </c>
      <c r="O2403" s="830" t="e">
        <v>#DIV/0!</v>
      </c>
      <c r="P2403" s="820">
        <f>Tabla1[[#This Row],[Ejec Real Acumu]]-Tabla1[[#This Row],[Proyec Ejec Acumul]]</f>
        <v>0</v>
      </c>
      <c r="Q2403" s="820">
        <f>Tabla1[[#This Row],[Ejec Real Mes]]-Tabla1[[#This Row],[Program Entreg Mes]]</f>
        <v>0</v>
      </c>
    </row>
    <row r="2404" spans="1:17">
      <c r="A2404" s="828">
        <v>10</v>
      </c>
      <c r="B2404" s="828" t="s">
        <v>2463</v>
      </c>
      <c r="C2404" s="828" t="s">
        <v>2464</v>
      </c>
      <c r="D2404" s="828" t="s">
        <v>688</v>
      </c>
      <c r="E2404" s="828" t="s">
        <v>2581</v>
      </c>
      <c r="F2404" s="828">
        <v>3</v>
      </c>
      <c r="G2404" s="828" t="s">
        <v>2445</v>
      </c>
      <c r="H2404" s="828">
        <v>1</v>
      </c>
      <c r="I2404" s="828">
        <v>0</v>
      </c>
      <c r="J2404" s="828">
        <v>0</v>
      </c>
      <c r="K2404" s="829">
        <v>0</v>
      </c>
      <c r="L2404" s="829">
        <v>0</v>
      </c>
      <c r="M2404" s="828">
        <v>0</v>
      </c>
      <c r="N2404" s="828">
        <v>0</v>
      </c>
      <c r="O2404" s="830" t="e">
        <v>#DIV/0!</v>
      </c>
      <c r="P2404" s="820">
        <f>Tabla1[[#This Row],[Ejec Real Acumu]]-Tabla1[[#This Row],[Proyec Ejec Acumul]]</f>
        <v>0</v>
      </c>
      <c r="Q2404" s="820">
        <f>Tabla1[[#This Row],[Ejec Real Mes]]-Tabla1[[#This Row],[Program Entreg Mes]]</f>
        <v>0</v>
      </c>
    </row>
    <row r="2405" spans="1:17">
      <c r="A2405" s="828">
        <v>11</v>
      </c>
      <c r="B2405" s="828" t="s">
        <v>2463</v>
      </c>
      <c r="C2405" s="828" t="s">
        <v>2464</v>
      </c>
      <c r="D2405" s="828" t="s">
        <v>688</v>
      </c>
      <c r="E2405" s="828" t="s">
        <v>2582</v>
      </c>
      <c r="F2405" s="828">
        <v>3</v>
      </c>
      <c r="G2405" s="828" t="s">
        <v>2445</v>
      </c>
      <c r="H2405" s="828">
        <v>1</v>
      </c>
      <c r="I2405" s="828">
        <v>1</v>
      </c>
      <c r="J2405" s="828">
        <v>1</v>
      </c>
      <c r="K2405" s="829">
        <v>1</v>
      </c>
      <c r="L2405" s="829">
        <v>1</v>
      </c>
      <c r="M2405" s="828">
        <v>1</v>
      </c>
      <c r="N2405" s="828">
        <v>1</v>
      </c>
      <c r="O2405" s="830">
        <v>1</v>
      </c>
      <c r="P2405" s="820">
        <f>Tabla1[[#This Row],[Ejec Real Acumu]]-Tabla1[[#This Row],[Proyec Ejec Acumul]]</f>
        <v>0</v>
      </c>
      <c r="Q2405" s="820">
        <f>Tabla1[[#This Row],[Ejec Real Mes]]-Tabla1[[#This Row],[Program Entreg Mes]]</f>
        <v>0</v>
      </c>
    </row>
    <row r="2406" spans="1:17">
      <c r="A2406" s="828">
        <v>12</v>
      </c>
      <c r="B2406" s="828" t="s">
        <v>2463</v>
      </c>
      <c r="C2406" s="828" t="s">
        <v>2464</v>
      </c>
      <c r="D2406" s="828" t="s">
        <v>688</v>
      </c>
      <c r="E2406" s="828" t="s">
        <v>2583</v>
      </c>
      <c r="F2406" s="828">
        <v>3</v>
      </c>
      <c r="G2406" s="828" t="s">
        <v>2445</v>
      </c>
      <c r="H2406" s="828">
        <v>1</v>
      </c>
      <c r="I2406" s="828">
        <v>1</v>
      </c>
      <c r="J2406" s="828">
        <v>0</v>
      </c>
      <c r="K2406" s="829">
        <v>1</v>
      </c>
      <c r="L2406" s="829">
        <v>0</v>
      </c>
      <c r="M2406" s="828">
        <v>1</v>
      </c>
      <c r="N2406" s="828">
        <v>0</v>
      </c>
      <c r="O2406" s="830">
        <v>0</v>
      </c>
      <c r="P2406" s="820">
        <f>Tabla1[[#This Row],[Ejec Real Acumu]]-Tabla1[[#This Row],[Proyec Ejec Acumul]]</f>
        <v>-1</v>
      </c>
      <c r="Q2406" s="820">
        <f>Tabla1[[#This Row],[Ejec Real Mes]]-Tabla1[[#This Row],[Program Entreg Mes]]</f>
        <v>-1</v>
      </c>
    </row>
    <row r="2407" spans="1:17">
      <c r="A2407" s="828">
        <v>13</v>
      </c>
      <c r="B2407" s="828" t="s">
        <v>2463</v>
      </c>
      <c r="C2407" s="828" t="s">
        <v>2464</v>
      </c>
      <c r="D2407" s="828" t="s">
        <v>688</v>
      </c>
      <c r="E2407" s="828" t="s">
        <v>2584</v>
      </c>
      <c r="F2407" s="828">
        <v>3</v>
      </c>
      <c r="G2407" s="828" t="s">
        <v>2445</v>
      </c>
      <c r="H2407" s="828">
        <v>1</v>
      </c>
      <c r="I2407" s="828">
        <v>0</v>
      </c>
      <c r="J2407" s="828">
        <v>0</v>
      </c>
      <c r="K2407" s="829">
        <v>0</v>
      </c>
      <c r="L2407" s="829">
        <v>0</v>
      </c>
      <c r="M2407" s="828">
        <v>0</v>
      </c>
      <c r="N2407" s="828">
        <v>0</v>
      </c>
      <c r="O2407" s="830" t="e">
        <v>#DIV/0!</v>
      </c>
      <c r="P2407" s="820">
        <f>Tabla1[[#This Row],[Ejec Real Acumu]]-Tabla1[[#This Row],[Proyec Ejec Acumul]]</f>
        <v>0</v>
      </c>
      <c r="Q2407" s="820">
        <f>Tabla1[[#This Row],[Ejec Real Mes]]-Tabla1[[#This Row],[Program Entreg Mes]]</f>
        <v>0</v>
      </c>
    </row>
    <row r="2408" spans="1:17">
      <c r="A2408" s="828">
        <v>14</v>
      </c>
      <c r="B2408" s="828" t="s">
        <v>2463</v>
      </c>
      <c r="C2408" s="828" t="s">
        <v>2464</v>
      </c>
      <c r="D2408" s="828" t="s">
        <v>688</v>
      </c>
      <c r="E2408" s="828" t="s">
        <v>2585</v>
      </c>
      <c r="F2408" s="828">
        <v>3</v>
      </c>
      <c r="G2408" s="828" t="s">
        <v>2445</v>
      </c>
      <c r="H2408" s="828">
        <v>1</v>
      </c>
      <c r="I2408" s="828">
        <v>0</v>
      </c>
      <c r="J2408" s="828">
        <v>0</v>
      </c>
      <c r="K2408" s="829">
        <v>0</v>
      </c>
      <c r="L2408" s="829">
        <v>0</v>
      </c>
      <c r="M2408" s="828">
        <v>0</v>
      </c>
      <c r="N2408" s="828">
        <v>0</v>
      </c>
      <c r="O2408" s="830" t="e">
        <v>#DIV/0!</v>
      </c>
      <c r="P2408" s="820">
        <f>Tabla1[[#This Row],[Ejec Real Acumu]]-Tabla1[[#This Row],[Proyec Ejec Acumul]]</f>
        <v>0</v>
      </c>
      <c r="Q2408" s="820">
        <f>Tabla1[[#This Row],[Ejec Real Mes]]-Tabla1[[#This Row],[Program Entreg Mes]]</f>
        <v>0</v>
      </c>
    </row>
    <row r="2409" spans="1:17">
      <c r="A2409" s="828">
        <v>15</v>
      </c>
      <c r="B2409" s="828" t="s">
        <v>2463</v>
      </c>
      <c r="C2409" s="828" t="s">
        <v>2464</v>
      </c>
      <c r="D2409" s="828" t="s">
        <v>688</v>
      </c>
      <c r="E2409" s="828" t="s">
        <v>2586</v>
      </c>
      <c r="F2409" s="828">
        <v>3</v>
      </c>
      <c r="G2409" s="828" t="s">
        <v>2445</v>
      </c>
      <c r="H2409" s="828">
        <v>1</v>
      </c>
      <c r="I2409" s="828">
        <v>0</v>
      </c>
      <c r="J2409" s="828">
        <v>0</v>
      </c>
      <c r="K2409" s="829">
        <v>0</v>
      </c>
      <c r="L2409" s="829">
        <v>0</v>
      </c>
      <c r="M2409" s="828">
        <v>0</v>
      </c>
      <c r="N2409" s="828">
        <v>0</v>
      </c>
      <c r="O2409" s="830" t="e">
        <v>#DIV/0!</v>
      </c>
      <c r="P2409" s="820">
        <f>Tabla1[[#This Row],[Ejec Real Acumu]]-Tabla1[[#This Row],[Proyec Ejec Acumul]]</f>
        <v>0</v>
      </c>
      <c r="Q2409" s="820">
        <f>Tabla1[[#This Row],[Ejec Real Mes]]-Tabla1[[#This Row],[Program Entreg Mes]]</f>
        <v>0</v>
      </c>
    </row>
    <row r="2410" spans="1:17">
      <c r="A2410" s="828">
        <v>16</v>
      </c>
      <c r="B2410" s="828" t="s">
        <v>2463</v>
      </c>
      <c r="C2410" s="828" t="s">
        <v>2464</v>
      </c>
      <c r="D2410" s="828" t="s">
        <v>688</v>
      </c>
      <c r="E2410" s="828" t="s">
        <v>2587</v>
      </c>
      <c r="F2410" s="828">
        <v>3</v>
      </c>
      <c r="G2410" s="828" t="s">
        <v>2445</v>
      </c>
      <c r="H2410" s="828">
        <v>1</v>
      </c>
      <c r="I2410" s="828">
        <v>0</v>
      </c>
      <c r="J2410" s="828">
        <v>0</v>
      </c>
      <c r="K2410" s="829">
        <v>0</v>
      </c>
      <c r="L2410" s="829">
        <v>0</v>
      </c>
      <c r="M2410" s="828">
        <v>0</v>
      </c>
      <c r="N2410" s="828">
        <v>0</v>
      </c>
      <c r="O2410" s="830" t="e">
        <v>#DIV/0!</v>
      </c>
      <c r="P2410" s="820">
        <f>Tabla1[[#This Row],[Ejec Real Acumu]]-Tabla1[[#This Row],[Proyec Ejec Acumul]]</f>
        <v>0</v>
      </c>
      <c r="Q2410" s="820">
        <f>Tabla1[[#This Row],[Ejec Real Mes]]-Tabla1[[#This Row],[Program Entreg Mes]]</f>
        <v>0</v>
      </c>
    </row>
    <row r="2411" spans="1:17">
      <c r="A2411" s="828">
        <v>17</v>
      </c>
      <c r="B2411" s="828" t="s">
        <v>2463</v>
      </c>
      <c r="C2411" s="828" t="s">
        <v>2464</v>
      </c>
      <c r="D2411" s="828" t="s">
        <v>688</v>
      </c>
      <c r="E2411" s="828" t="s">
        <v>2588</v>
      </c>
      <c r="F2411" s="828">
        <v>3</v>
      </c>
      <c r="G2411" s="828" t="s">
        <v>2445</v>
      </c>
      <c r="H2411" s="828">
        <v>2</v>
      </c>
      <c r="I2411" s="828">
        <v>0</v>
      </c>
      <c r="J2411" s="828">
        <v>0</v>
      </c>
      <c r="K2411" s="829">
        <v>0</v>
      </c>
      <c r="L2411" s="829">
        <v>0</v>
      </c>
      <c r="M2411" s="828">
        <v>0</v>
      </c>
      <c r="N2411" s="828">
        <v>0</v>
      </c>
      <c r="O2411" s="830" t="e">
        <v>#DIV/0!</v>
      </c>
      <c r="P2411" s="820">
        <f>Tabla1[[#This Row],[Ejec Real Acumu]]-Tabla1[[#This Row],[Proyec Ejec Acumul]]</f>
        <v>0</v>
      </c>
      <c r="Q2411" s="820">
        <f>Tabla1[[#This Row],[Ejec Real Mes]]-Tabla1[[#This Row],[Program Entreg Mes]]</f>
        <v>0</v>
      </c>
    </row>
    <row r="2412" spans="1:17">
      <c r="A2412" s="828">
        <v>18</v>
      </c>
      <c r="B2412" s="828" t="s">
        <v>2463</v>
      </c>
      <c r="C2412" s="828" t="s">
        <v>2464</v>
      </c>
      <c r="D2412" s="828" t="s">
        <v>688</v>
      </c>
      <c r="E2412" s="828" t="s">
        <v>2589</v>
      </c>
      <c r="F2412" s="828">
        <v>3</v>
      </c>
      <c r="G2412" s="828" t="s">
        <v>2445</v>
      </c>
      <c r="H2412" s="828">
        <v>4</v>
      </c>
      <c r="I2412" s="828">
        <v>1</v>
      </c>
      <c r="J2412" s="828">
        <v>1</v>
      </c>
      <c r="K2412" s="829">
        <v>0.25</v>
      </c>
      <c r="L2412" s="829">
        <v>0.25</v>
      </c>
      <c r="M2412" s="828">
        <v>1</v>
      </c>
      <c r="N2412" s="828">
        <v>1</v>
      </c>
      <c r="O2412" s="830">
        <v>1</v>
      </c>
      <c r="P2412" s="820">
        <f>Tabla1[[#This Row],[Ejec Real Acumu]]-Tabla1[[#This Row],[Proyec Ejec Acumul]]</f>
        <v>0</v>
      </c>
      <c r="Q2412" s="820">
        <f>Tabla1[[#This Row],[Ejec Real Mes]]-Tabla1[[#This Row],[Program Entreg Mes]]</f>
        <v>0</v>
      </c>
    </row>
    <row r="2413" spans="1:17">
      <c r="A2413" s="828">
        <v>19</v>
      </c>
      <c r="B2413" s="828" t="s">
        <v>2463</v>
      </c>
      <c r="C2413" s="828" t="s">
        <v>2464</v>
      </c>
      <c r="D2413" s="828" t="s">
        <v>688</v>
      </c>
      <c r="E2413" s="828" t="s">
        <v>2590</v>
      </c>
      <c r="F2413" s="828">
        <v>3</v>
      </c>
      <c r="G2413" s="828" t="s">
        <v>2445</v>
      </c>
      <c r="H2413" s="828">
        <v>1</v>
      </c>
      <c r="I2413" s="828">
        <v>0</v>
      </c>
      <c r="J2413" s="828">
        <v>0</v>
      </c>
      <c r="K2413" s="829">
        <v>0</v>
      </c>
      <c r="L2413" s="829">
        <v>0</v>
      </c>
      <c r="M2413" s="828">
        <v>0</v>
      </c>
      <c r="N2413" s="828">
        <v>0</v>
      </c>
      <c r="O2413" s="830" t="e">
        <v>#DIV/0!</v>
      </c>
      <c r="P2413" s="820">
        <f>Tabla1[[#This Row],[Ejec Real Acumu]]-Tabla1[[#This Row],[Proyec Ejec Acumul]]</f>
        <v>0</v>
      </c>
      <c r="Q2413" s="820">
        <f>Tabla1[[#This Row],[Ejec Real Mes]]-Tabla1[[#This Row],[Program Entreg Mes]]</f>
        <v>0</v>
      </c>
    </row>
    <row r="2414" spans="1:17">
      <c r="A2414" s="828">
        <v>20</v>
      </c>
      <c r="B2414" s="828" t="s">
        <v>2463</v>
      </c>
      <c r="C2414" s="828" t="s">
        <v>2464</v>
      </c>
      <c r="D2414" s="828" t="s">
        <v>688</v>
      </c>
      <c r="E2414" s="828" t="s">
        <v>2591</v>
      </c>
      <c r="F2414" s="828">
        <v>3</v>
      </c>
      <c r="G2414" s="828" t="s">
        <v>2445</v>
      </c>
      <c r="H2414" s="828">
        <v>1</v>
      </c>
      <c r="I2414" s="828">
        <v>0</v>
      </c>
      <c r="J2414" s="828">
        <v>0</v>
      </c>
      <c r="K2414" s="829">
        <v>0</v>
      </c>
      <c r="L2414" s="829">
        <v>0</v>
      </c>
      <c r="M2414" s="828">
        <v>0</v>
      </c>
      <c r="N2414" s="828">
        <v>0</v>
      </c>
      <c r="O2414" s="830" t="e">
        <v>#DIV/0!</v>
      </c>
      <c r="P2414" s="820">
        <f>Tabla1[[#This Row],[Ejec Real Acumu]]-Tabla1[[#This Row],[Proyec Ejec Acumul]]</f>
        <v>0</v>
      </c>
      <c r="Q2414" s="820">
        <f>Tabla1[[#This Row],[Ejec Real Mes]]-Tabla1[[#This Row],[Program Entreg Mes]]</f>
        <v>0</v>
      </c>
    </row>
    <row r="2415" spans="1:17">
      <c r="A2415" s="828">
        <v>21</v>
      </c>
      <c r="B2415" s="828" t="s">
        <v>2463</v>
      </c>
      <c r="C2415" s="828" t="s">
        <v>2464</v>
      </c>
      <c r="D2415" s="828" t="s">
        <v>688</v>
      </c>
      <c r="E2415" s="828" t="s">
        <v>2592</v>
      </c>
      <c r="F2415" s="828">
        <v>3</v>
      </c>
      <c r="G2415" s="828" t="s">
        <v>2445</v>
      </c>
      <c r="H2415" s="828">
        <v>1</v>
      </c>
      <c r="I2415" s="828">
        <v>0</v>
      </c>
      <c r="J2415" s="828">
        <v>0</v>
      </c>
      <c r="K2415" s="829">
        <v>0</v>
      </c>
      <c r="L2415" s="829">
        <v>0</v>
      </c>
      <c r="M2415" s="828">
        <v>0</v>
      </c>
      <c r="N2415" s="828">
        <v>0</v>
      </c>
      <c r="O2415" s="830" t="e">
        <v>#DIV/0!</v>
      </c>
      <c r="P2415" s="820">
        <f>Tabla1[[#This Row],[Ejec Real Acumu]]-Tabla1[[#This Row],[Proyec Ejec Acumul]]</f>
        <v>0</v>
      </c>
      <c r="Q2415" s="820">
        <f>Tabla1[[#This Row],[Ejec Real Mes]]-Tabla1[[#This Row],[Program Entreg Mes]]</f>
        <v>0</v>
      </c>
    </row>
    <row r="2416" spans="1:17">
      <c r="A2416" s="828">
        <v>22</v>
      </c>
      <c r="B2416" s="828" t="s">
        <v>2463</v>
      </c>
      <c r="C2416" s="828" t="s">
        <v>2464</v>
      </c>
      <c r="D2416" s="828" t="s">
        <v>688</v>
      </c>
      <c r="E2416" s="828" t="s">
        <v>2593</v>
      </c>
      <c r="F2416" s="828">
        <v>3</v>
      </c>
      <c r="G2416" s="828" t="s">
        <v>2445</v>
      </c>
      <c r="H2416" s="828">
        <v>1</v>
      </c>
      <c r="I2416" s="828">
        <v>0</v>
      </c>
      <c r="J2416" s="828">
        <v>0</v>
      </c>
      <c r="K2416" s="829">
        <v>0</v>
      </c>
      <c r="L2416" s="829">
        <v>0</v>
      </c>
      <c r="M2416" s="828">
        <v>0</v>
      </c>
      <c r="N2416" s="828">
        <v>0</v>
      </c>
      <c r="O2416" s="830" t="e">
        <v>#DIV/0!</v>
      </c>
      <c r="P2416" s="820">
        <f>Tabla1[[#This Row],[Ejec Real Acumu]]-Tabla1[[#This Row],[Proyec Ejec Acumul]]</f>
        <v>0</v>
      </c>
      <c r="Q2416" s="820">
        <f>Tabla1[[#This Row],[Ejec Real Mes]]-Tabla1[[#This Row],[Program Entreg Mes]]</f>
        <v>0</v>
      </c>
    </row>
    <row r="2417" spans="1:17">
      <c r="A2417" s="828">
        <v>23</v>
      </c>
      <c r="B2417" s="828" t="s">
        <v>2463</v>
      </c>
      <c r="C2417" s="828" t="s">
        <v>2464</v>
      </c>
      <c r="D2417" s="828" t="s">
        <v>688</v>
      </c>
      <c r="E2417" s="828" t="s">
        <v>2594</v>
      </c>
      <c r="F2417" s="828">
        <v>3</v>
      </c>
      <c r="G2417" s="828" t="s">
        <v>2445</v>
      </c>
      <c r="H2417" s="828">
        <v>1</v>
      </c>
      <c r="I2417" s="828">
        <v>0</v>
      </c>
      <c r="J2417" s="828">
        <v>0</v>
      </c>
      <c r="K2417" s="829">
        <v>0</v>
      </c>
      <c r="L2417" s="829">
        <v>0</v>
      </c>
      <c r="M2417" s="828">
        <v>0</v>
      </c>
      <c r="N2417" s="828">
        <v>0</v>
      </c>
      <c r="O2417" s="830" t="e">
        <v>#DIV/0!</v>
      </c>
      <c r="P2417" s="820">
        <f>Tabla1[[#This Row],[Ejec Real Acumu]]-Tabla1[[#This Row],[Proyec Ejec Acumul]]</f>
        <v>0</v>
      </c>
      <c r="Q2417" s="820">
        <f>Tabla1[[#This Row],[Ejec Real Mes]]-Tabla1[[#This Row],[Program Entreg Mes]]</f>
        <v>0</v>
      </c>
    </row>
    <row r="2418" spans="1:17">
      <c r="A2418" s="828">
        <v>24</v>
      </c>
      <c r="B2418" s="828" t="s">
        <v>2463</v>
      </c>
      <c r="C2418" s="828" t="s">
        <v>2464</v>
      </c>
      <c r="D2418" s="828" t="s">
        <v>688</v>
      </c>
      <c r="E2418" s="828" t="s">
        <v>2595</v>
      </c>
      <c r="F2418" s="828">
        <v>3</v>
      </c>
      <c r="G2418" s="828" t="s">
        <v>2445</v>
      </c>
      <c r="H2418" s="828">
        <v>1</v>
      </c>
      <c r="I2418" s="828">
        <v>0</v>
      </c>
      <c r="J2418" s="828">
        <v>0</v>
      </c>
      <c r="K2418" s="829">
        <v>0</v>
      </c>
      <c r="L2418" s="829">
        <v>0</v>
      </c>
      <c r="M2418" s="828">
        <v>0</v>
      </c>
      <c r="N2418" s="828">
        <v>0</v>
      </c>
      <c r="O2418" s="830" t="e">
        <v>#DIV/0!</v>
      </c>
      <c r="P2418" s="820">
        <f>Tabla1[[#This Row],[Ejec Real Acumu]]-Tabla1[[#This Row],[Proyec Ejec Acumul]]</f>
        <v>0</v>
      </c>
      <c r="Q2418" s="820">
        <f>Tabla1[[#This Row],[Ejec Real Mes]]-Tabla1[[#This Row],[Program Entreg Mes]]</f>
        <v>0</v>
      </c>
    </row>
    <row r="2419" spans="1:17">
      <c r="A2419" s="828">
        <v>25</v>
      </c>
      <c r="B2419" s="828" t="s">
        <v>2463</v>
      </c>
      <c r="C2419" s="828" t="s">
        <v>2464</v>
      </c>
      <c r="D2419" s="828" t="s">
        <v>688</v>
      </c>
      <c r="E2419" s="828" t="s">
        <v>2596</v>
      </c>
      <c r="F2419" s="828">
        <v>3</v>
      </c>
      <c r="G2419" s="828" t="s">
        <v>2445</v>
      </c>
      <c r="H2419" s="828">
        <v>1</v>
      </c>
      <c r="I2419" s="828">
        <v>0</v>
      </c>
      <c r="J2419" s="828">
        <v>0</v>
      </c>
      <c r="K2419" s="829">
        <v>0</v>
      </c>
      <c r="L2419" s="829">
        <v>0</v>
      </c>
      <c r="M2419" s="828">
        <v>0</v>
      </c>
      <c r="N2419" s="828">
        <v>0</v>
      </c>
      <c r="O2419" s="830" t="e">
        <v>#DIV/0!</v>
      </c>
      <c r="P2419" s="820">
        <f>Tabla1[[#This Row],[Ejec Real Acumu]]-Tabla1[[#This Row],[Proyec Ejec Acumul]]</f>
        <v>0</v>
      </c>
      <c r="Q2419" s="820">
        <f>Tabla1[[#This Row],[Ejec Real Mes]]-Tabla1[[#This Row],[Program Entreg Mes]]</f>
        <v>0</v>
      </c>
    </row>
    <row r="2420" spans="1:17">
      <c r="A2420" s="828">
        <v>26</v>
      </c>
      <c r="B2420" s="828" t="s">
        <v>2463</v>
      </c>
      <c r="C2420" s="828" t="s">
        <v>2464</v>
      </c>
      <c r="D2420" s="828" t="s">
        <v>688</v>
      </c>
      <c r="E2420" s="828" t="s">
        <v>2597</v>
      </c>
      <c r="F2420" s="828">
        <v>3</v>
      </c>
      <c r="G2420" s="828" t="s">
        <v>2445</v>
      </c>
      <c r="H2420" s="828">
        <v>1</v>
      </c>
      <c r="I2420" s="828">
        <v>0</v>
      </c>
      <c r="J2420" s="828">
        <v>0</v>
      </c>
      <c r="K2420" s="829">
        <v>0</v>
      </c>
      <c r="L2420" s="829">
        <v>0</v>
      </c>
      <c r="M2420" s="828">
        <v>0</v>
      </c>
      <c r="N2420" s="828">
        <v>0</v>
      </c>
      <c r="O2420" s="830" t="e">
        <v>#DIV/0!</v>
      </c>
      <c r="P2420" s="820">
        <f>Tabla1[[#This Row],[Ejec Real Acumu]]-Tabla1[[#This Row],[Proyec Ejec Acumul]]</f>
        <v>0</v>
      </c>
      <c r="Q2420" s="820">
        <f>Tabla1[[#This Row],[Ejec Real Mes]]-Tabla1[[#This Row],[Program Entreg Mes]]</f>
        <v>0</v>
      </c>
    </row>
    <row r="2421" spans="1:17">
      <c r="A2421" s="828">
        <v>27</v>
      </c>
      <c r="B2421" s="828" t="s">
        <v>2463</v>
      </c>
      <c r="C2421" s="828" t="s">
        <v>2464</v>
      </c>
      <c r="D2421" s="828" t="s">
        <v>688</v>
      </c>
      <c r="E2421" s="828" t="s">
        <v>2598</v>
      </c>
      <c r="F2421" s="828">
        <v>3</v>
      </c>
      <c r="G2421" s="828" t="s">
        <v>2445</v>
      </c>
      <c r="H2421" s="828">
        <v>1</v>
      </c>
      <c r="I2421" s="828">
        <v>0</v>
      </c>
      <c r="J2421" s="828">
        <v>0</v>
      </c>
      <c r="K2421" s="829">
        <v>0</v>
      </c>
      <c r="L2421" s="829">
        <v>0</v>
      </c>
      <c r="M2421" s="828">
        <v>0</v>
      </c>
      <c r="N2421" s="828">
        <v>0</v>
      </c>
      <c r="O2421" s="830" t="e">
        <v>#DIV/0!</v>
      </c>
      <c r="P2421" s="820">
        <f>Tabla1[[#This Row],[Ejec Real Acumu]]-Tabla1[[#This Row],[Proyec Ejec Acumul]]</f>
        <v>0</v>
      </c>
      <c r="Q2421" s="820">
        <f>Tabla1[[#This Row],[Ejec Real Mes]]-Tabla1[[#This Row],[Program Entreg Mes]]</f>
        <v>0</v>
      </c>
    </row>
    <row r="2422" spans="1:17">
      <c r="A2422" s="828">
        <v>28</v>
      </c>
      <c r="B2422" s="828" t="s">
        <v>2463</v>
      </c>
      <c r="C2422" s="828" t="s">
        <v>2464</v>
      </c>
      <c r="D2422" s="828" t="s">
        <v>688</v>
      </c>
      <c r="E2422" s="828" t="s">
        <v>2599</v>
      </c>
      <c r="F2422" s="828">
        <v>3</v>
      </c>
      <c r="G2422" s="828" t="s">
        <v>2445</v>
      </c>
      <c r="H2422" s="828">
        <v>1</v>
      </c>
      <c r="I2422" s="828">
        <v>0</v>
      </c>
      <c r="J2422" s="828">
        <v>0</v>
      </c>
      <c r="K2422" s="829">
        <v>0</v>
      </c>
      <c r="L2422" s="829">
        <v>0</v>
      </c>
      <c r="M2422" s="828">
        <v>0</v>
      </c>
      <c r="N2422" s="828">
        <v>0</v>
      </c>
      <c r="O2422" s="830" t="e">
        <v>#DIV/0!</v>
      </c>
      <c r="P2422" s="820">
        <f>Tabla1[[#This Row],[Ejec Real Acumu]]-Tabla1[[#This Row],[Proyec Ejec Acumul]]</f>
        <v>0</v>
      </c>
      <c r="Q2422" s="820">
        <f>Tabla1[[#This Row],[Ejec Real Mes]]-Tabla1[[#This Row],[Program Entreg Mes]]</f>
        <v>0</v>
      </c>
    </row>
    <row r="2423" spans="1:17">
      <c r="A2423" s="828">
        <v>29</v>
      </c>
      <c r="B2423" s="828" t="s">
        <v>2463</v>
      </c>
      <c r="C2423" s="828" t="s">
        <v>2464</v>
      </c>
      <c r="D2423" s="828" t="s">
        <v>688</v>
      </c>
      <c r="E2423" s="828" t="s">
        <v>2600</v>
      </c>
      <c r="F2423" s="828">
        <v>3</v>
      </c>
      <c r="G2423" s="828" t="s">
        <v>2445</v>
      </c>
      <c r="H2423" s="828">
        <v>1</v>
      </c>
      <c r="I2423" s="828">
        <v>0</v>
      </c>
      <c r="J2423" s="828">
        <v>0</v>
      </c>
      <c r="K2423" s="829">
        <v>0</v>
      </c>
      <c r="L2423" s="829">
        <v>0</v>
      </c>
      <c r="M2423" s="828">
        <v>0</v>
      </c>
      <c r="N2423" s="828">
        <v>0</v>
      </c>
      <c r="O2423" s="830" t="e">
        <v>#DIV/0!</v>
      </c>
      <c r="P2423" s="820">
        <f>Tabla1[[#This Row],[Ejec Real Acumu]]-Tabla1[[#This Row],[Proyec Ejec Acumul]]</f>
        <v>0</v>
      </c>
      <c r="Q2423" s="820">
        <f>Tabla1[[#This Row],[Ejec Real Mes]]-Tabla1[[#This Row],[Program Entreg Mes]]</f>
        <v>0</v>
      </c>
    </row>
    <row r="2424" spans="1:17">
      <c r="A2424" s="828">
        <v>30</v>
      </c>
      <c r="B2424" s="828" t="s">
        <v>2463</v>
      </c>
      <c r="C2424" s="828" t="s">
        <v>2464</v>
      </c>
      <c r="D2424" s="828" t="s">
        <v>688</v>
      </c>
      <c r="E2424" s="828" t="s">
        <v>2601</v>
      </c>
      <c r="F2424" s="828">
        <v>3</v>
      </c>
      <c r="G2424" s="828" t="s">
        <v>2445</v>
      </c>
      <c r="H2424" s="828">
        <v>1</v>
      </c>
      <c r="I2424" s="828">
        <v>0</v>
      </c>
      <c r="J2424" s="828">
        <v>0</v>
      </c>
      <c r="K2424" s="829">
        <v>0</v>
      </c>
      <c r="L2424" s="829">
        <v>0</v>
      </c>
      <c r="M2424" s="828">
        <v>0</v>
      </c>
      <c r="N2424" s="828">
        <v>0</v>
      </c>
      <c r="O2424" s="830" t="e">
        <v>#DIV/0!</v>
      </c>
      <c r="P2424" s="820">
        <f>Tabla1[[#This Row],[Ejec Real Acumu]]-Tabla1[[#This Row],[Proyec Ejec Acumul]]</f>
        <v>0</v>
      </c>
      <c r="Q2424" s="820">
        <f>Tabla1[[#This Row],[Ejec Real Mes]]-Tabla1[[#This Row],[Program Entreg Mes]]</f>
        <v>0</v>
      </c>
    </row>
    <row r="2425" spans="1:17">
      <c r="A2425" s="828">
        <v>31</v>
      </c>
      <c r="B2425" s="828" t="s">
        <v>2463</v>
      </c>
      <c r="C2425" s="828" t="s">
        <v>2464</v>
      </c>
      <c r="D2425" s="828" t="s">
        <v>688</v>
      </c>
      <c r="E2425" s="828" t="s">
        <v>2602</v>
      </c>
      <c r="F2425" s="828">
        <v>3</v>
      </c>
      <c r="G2425" s="828" t="s">
        <v>2445</v>
      </c>
      <c r="H2425" s="828">
        <v>1</v>
      </c>
      <c r="I2425" s="828">
        <v>0</v>
      </c>
      <c r="J2425" s="828">
        <v>0</v>
      </c>
      <c r="K2425" s="829">
        <v>0</v>
      </c>
      <c r="L2425" s="829">
        <v>0</v>
      </c>
      <c r="M2425" s="828">
        <v>0</v>
      </c>
      <c r="N2425" s="828">
        <v>0</v>
      </c>
      <c r="O2425" s="830" t="e">
        <v>#DIV/0!</v>
      </c>
      <c r="P2425" s="820">
        <f>Tabla1[[#This Row],[Ejec Real Acumu]]-Tabla1[[#This Row],[Proyec Ejec Acumul]]</f>
        <v>0</v>
      </c>
      <c r="Q2425" s="820">
        <f>Tabla1[[#This Row],[Ejec Real Mes]]-Tabla1[[#This Row],[Program Entreg Mes]]</f>
        <v>0</v>
      </c>
    </row>
    <row r="2426" spans="1:17">
      <c r="A2426" s="828">
        <v>32</v>
      </c>
      <c r="B2426" s="828" t="s">
        <v>2463</v>
      </c>
      <c r="C2426" s="828" t="s">
        <v>2464</v>
      </c>
      <c r="D2426" s="828" t="s">
        <v>688</v>
      </c>
      <c r="E2426" s="828" t="s">
        <v>2603</v>
      </c>
      <c r="F2426" s="828">
        <v>3</v>
      </c>
      <c r="G2426" s="828" t="s">
        <v>2445</v>
      </c>
      <c r="H2426" s="828">
        <v>1</v>
      </c>
      <c r="I2426" s="828">
        <v>0</v>
      </c>
      <c r="J2426" s="828">
        <v>0</v>
      </c>
      <c r="K2426" s="829">
        <v>0</v>
      </c>
      <c r="L2426" s="829">
        <v>0</v>
      </c>
      <c r="M2426" s="828">
        <v>0</v>
      </c>
      <c r="N2426" s="828">
        <v>0</v>
      </c>
      <c r="O2426" s="830" t="e">
        <v>#DIV/0!</v>
      </c>
      <c r="P2426" s="820">
        <f>Tabla1[[#This Row],[Ejec Real Acumu]]-Tabla1[[#This Row],[Proyec Ejec Acumul]]</f>
        <v>0</v>
      </c>
      <c r="Q2426" s="820">
        <f>Tabla1[[#This Row],[Ejec Real Mes]]-Tabla1[[#This Row],[Program Entreg Mes]]</f>
        <v>0</v>
      </c>
    </row>
    <row r="2427" spans="1:17">
      <c r="A2427" s="828">
        <v>33</v>
      </c>
      <c r="B2427" s="828" t="s">
        <v>2463</v>
      </c>
      <c r="C2427" s="828" t="s">
        <v>2464</v>
      </c>
      <c r="D2427" s="828" t="s">
        <v>688</v>
      </c>
      <c r="E2427" s="828" t="s">
        <v>2604</v>
      </c>
      <c r="F2427" s="828">
        <v>3</v>
      </c>
      <c r="G2427" s="828" t="s">
        <v>2445</v>
      </c>
      <c r="H2427" s="828">
        <v>1</v>
      </c>
      <c r="I2427" s="828">
        <v>0</v>
      </c>
      <c r="J2427" s="828">
        <v>0</v>
      </c>
      <c r="K2427" s="829">
        <v>0</v>
      </c>
      <c r="L2427" s="829">
        <v>0</v>
      </c>
      <c r="M2427" s="828">
        <v>0</v>
      </c>
      <c r="N2427" s="828">
        <v>0</v>
      </c>
      <c r="O2427" s="830" t="e">
        <v>#DIV/0!</v>
      </c>
      <c r="P2427" s="820">
        <f>Tabla1[[#This Row],[Ejec Real Acumu]]-Tabla1[[#This Row],[Proyec Ejec Acumul]]</f>
        <v>0</v>
      </c>
      <c r="Q2427" s="820">
        <f>Tabla1[[#This Row],[Ejec Real Mes]]-Tabla1[[#This Row],[Program Entreg Mes]]</f>
        <v>0</v>
      </c>
    </row>
    <row r="2428" spans="1:17">
      <c r="A2428" s="828">
        <v>34</v>
      </c>
      <c r="B2428" s="828" t="s">
        <v>2463</v>
      </c>
      <c r="C2428" s="828" t="s">
        <v>2464</v>
      </c>
      <c r="D2428" s="828" t="s">
        <v>688</v>
      </c>
      <c r="E2428" s="828" t="s">
        <v>2605</v>
      </c>
      <c r="F2428" s="828">
        <v>3</v>
      </c>
      <c r="G2428" s="828" t="s">
        <v>2445</v>
      </c>
      <c r="H2428" s="828">
        <v>1</v>
      </c>
      <c r="I2428" s="828">
        <v>0</v>
      </c>
      <c r="J2428" s="828">
        <v>0</v>
      </c>
      <c r="K2428" s="829">
        <v>0</v>
      </c>
      <c r="L2428" s="829">
        <v>0</v>
      </c>
      <c r="M2428" s="828">
        <v>0</v>
      </c>
      <c r="N2428" s="828">
        <v>0</v>
      </c>
      <c r="O2428" s="830" t="e">
        <v>#DIV/0!</v>
      </c>
      <c r="P2428" s="820">
        <f>Tabla1[[#This Row],[Ejec Real Acumu]]-Tabla1[[#This Row],[Proyec Ejec Acumul]]</f>
        <v>0</v>
      </c>
      <c r="Q2428" s="820">
        <f>Tabla1[[#This Row],[Ejec Real Mes]]-Tabla1[[#This Row],[Program Entreg Mes]]</f>
        <v>0</v>
      </c>
    </row>
    <row r="2429" spans="1:17">
      <c r="A2429" s="828">
        <v>35</v>
      </c>
      <c r="B2429" s="828" t="s">
        <v>2463</v>
      </c>
      <c r="C2429" s="828" t="s">
        <v>2464</v>
      </c>
      <c r="D2429" s="828" t="s">
        <v>688</v>
      </c>
      <c r="E2429" s="828" t="s">
        <v>2606</v>
      </c>
      <c r="F2429" s="828">
        <v>3</v>
      </c>
      <c r="G2429" s="828" t="s">
        <v>2445</v>
      </c>
      <c r="H2429" s="828">
        <v>1</v>
      </c>
      <c r="I2429" s="828">
        <v>0</v>
      </c>
      <c r="J2429" s="828">
        <v>0</v>
      </c>
      <c r="K2429" s="829">
        <v>0</v>
      </c>
      <c r="L2429" s="829">
        <v>0</v>
      </c>
      <c r="M2429" s="828">
        <v>0</v>
      </c>
      <c r="N2429" s="828">
        <v>0</v>
      </c>
      <c r="O2429" s="830" t="e">
        <v>#DIV/0!</v>
      </c>
      <c r="P2429" s="820">
        <f>Tabla1[[#This Row],[Ejec Real Acumu]]-Tabla1[[#This Row],[Proyec Ejec Acumul]]</f>
        <v>0</v>
      </c>
      <c r="Q2429" s="820">
        <f>Tabla1[[#This Row],[Ejec Real Mes]]-Tabla1[[#This Row],[Program Entreg Mes]]</f>
        <v>0</v>
      </c>
    </row>
    <row r="2430" spans="1:17">
      <c r="A2430" s="828">
        <v>36</v>
      </c>
      <c r="B2430" s="828" t="s">
        <v>2463</v>
      </c>
      <c r="C2430" s="828" t="s">
        <v>2464</v>
      </c>
      <c r="D2430" s="828" t="s">
        <v>688</v>
      </c>
      <c r="E2430" s="828" t="s">
        <v>2607</v>
      </c>
      <c r="F2430" s="828">
        <v>3</v>
      </c>
      <c r="G2430" s="828" t="s">
        <v>2445</v>
      </c>
      <c r="H2430" s="828">
        <v>2</v>
      </c>
      <c r="I2430" s="828">
        <v>0</v>
      </c>
      <c r="J2430" s="828">
        <v>0</v>
      </c>
      <c r="K2430" s="829">
        <v>0</v>
      </c>
      <c r="L2430" s="829">
        <v>0</v>
      </c>
      <c r="M2430" s="828">
        <v>0</v>
      </c>
      <c r="N2430" s="828">
        <v>0</v>
      </c>
      <c r="O2430" s="830" t="e">
        <v>#DIV/0!</v>
      </c>
      <c r="P2430" s="820">
        <f>Tabla1[[#This Row],[Ejec Real Acumu]]-Tabla1[[#This Row],[Proyec Ejec Acumul]]</f>
        <v>0</v>
      </c>
      <c r="Q2430" s="820">
        <f>Tabla1[[#This Row],[Ejec Real Mes]]-Tabla1[[#This Row],[Program Entreg Mes]]</f>
        <v>0</v>
      </c>
    </row>
    <row r="2431" spans="1:17">
      <c r="A2431" s="828">
        <v>37</v>
      </c>
      <c r="B2431" s="828" t="s">
        <v>2463</v>
      </c>
      <c r="C2431" s="828" t="s">
        <v>2464</v>
      </c>
      <c r="D2431" s="828" t="s">
        <v>688</v>
      </c>
      <c r="E2431" s="828" t="s">
        <v>2608</v>
      </c>
      <c r="F2431" s="828">
        <v>3</v>
      </c>
      <c r="G2431" s="828" t="s">
        <v>2445</v>
      </c>
      <c r="H2431" s="828">
        <v>1</v>
      </c>
      <c r="I2431" s="828">
        <v>0</v>
      </c>
      <c r="J2431" s="828">
        <v>0</v>
      </c>
      <c r="K2431" s="829">
        <v>0</v>
      </c>
      <c r="L2431" s="829">
        <v>0</v>
      </c>
      <c r="M2431" s="828">
        <v>0</v>
      </c>
      <c r="N2431" s="828">
        <v>0</v>
      </c>
      <c r="O2431" s="830" t="e">
        <v>#DIV/0!</v>
      </c>
      <c r="P2431" s="820">
        <f>Tabla1[[#This Row],[Ejec Real Acumu]]-Tabla1[[#This Row],[Proyec Ejec Acumul]]</f>
        <v>0</v>
      </c>
      <c r="Q2431" s="820">
        <f>Tabla1[[#This Row],[Ejec Real Mes]]-Tabla1[[#This Row],[Program Entreg Mes]]</f>
        <v>0</v>
      </c>
    </row>
    <row r="2432" spans="1:17">
      <c r="A2432" s="828">
        <v>38</v>
      </c>
      <c r="B2432" s="828" t="s">
        <v>2463</v>
      </c>
      <c r="C2432" s="828" t="s">
        <v>2464</v>
      </c>
      <c r="D2432" s="828" t="s">
        <v>688</v>
      </c>
      <c r="E2432" s="828" t="s">
        <v>2609</v>
      </c>
      <c r="F2432" s="828">
        <v>3</v>
      </c>
      <c r="G2432" s="828" t="s">
        <v>2445</v>
      </c>
      <c r="H2432" s="828">
        <v>1</v>
      </c>
      <c r="I2432" s="828">
        <v>0</v>
      </c>
      <c r="J2432" s="828">
        <v>0</v>
      </c>
      <c r="K2432" s="829">
        <v>0</v>
      </c>
      <c r="L2432" s="829">
        <v>0</v>
      </c>
      <c r="M2432" s="828">
        <v>0</v>
      </c>
      <c r="N2432" s="828">
        <v>0</v>
      </c>
      <c r="O2432" s="830" t="e">
        <v>#DIV/0!</v>
      </c>
      <c r="P2432" s="820">
        <f>Tabla1[[#This Row],[Ejec Real Acumu]]-Tabla1[[#This Row],[Proyec Ejec Acumul]]</f>
        <v>0</v>
      </c>
      <c r="Q2432" s="820">
        <f>Tabla1[[#This Row],[Ejec Real Mes]]-Tabla1[[#This Row],[Program Entreg Mes]]</f>
        <v>0</v>
      </c>
    </row>
    <row r="2433" spans="1:17">
      <c r="A2433" s="828">
        <v>1</v>
      </c>
      <c r="B2433" s="828" t="s">
        <v>2463</v>
      </c>
      <c r="C2433" s="828" t="s">
        <v>2464</v>
      </c>
      <c r="D2433" s="828" t="s">
        <v>688</v>
      </c>
      <c r="E2433" s="828" t="s">
        <v>2572</v>
      </c>
      <c r="F2433" s="828">
        <v>4</v>
      </c>
      <c r="G2433" s="828" t="s">
        <v>2446</v>
      </c>
      <c r="H2433" s="828">
        <v>1</v>
      </c>
      <c r="I2433" s="828">
        <v>0</v>
      </c>
      <c r="J2433" s="828">
        <v>0</v>
      </c>
      <c r="K2433" s="829">
        <v>0</v>
      </c>
      <c r="L2433" s="829">
        <v>0</v>
      </c>
      <c r="M2433" s="828">
        <v>0</v>
      </c>
      <c r="N2433" s="828">
        <v>0</v>
      </c>
      <c r="O2433" s="830" t="e">
        <v>#DIV/0!</v>
      </c>
      <c r="P2433" s="820">
        <f>Tabla1[[#This Row],[Ejec Real Acumu]]-Tabla1[[#This Row],[Proyec Ejec Acumul]]</f>
        <v>0</v>
      </c>
      <c r="Q2433" s="820">
        <f>Tabla1[[#This Row],[Ejec Real Mes]]-Tabla1[[#This Row],[Program Entreg Mes]]</f>
        <v>0</v>
      </c>
    </row>
    <row r="2434" spans="1:17">
      <c r="A2434" s="828">
        <v>2</v>
      </c>
      <c r="B2434" s="828" t="s">
        <v>2463</v>
      </c>
      <c r="C2434" s="828" t="s">
        <v>2464</v>
      </c>
      <c r="D2434" s="828" t="s">
        <v>688</v>
      </c>
      <c r="E2434" s="828" t="s">
        <v>2573</v>
      </c>
      <c r="F2434" s="828">
        <v>4</v>
      </c>
      <c r="G2434" s="828" t="s">
        <v>2446</v>
      </c>
      <c r="H2434" s="828">
        <v>1</v>
      </c>
      <c r="I2434" s="828">
        <v>0</v>
      </c>
      <c r="J2434" s="828">
        <v>0</v>
      </c>
      <c r="K2434" s="829">
        <v>0</v>
      </c>
      <c r="L2434" s="829">
        <v>0</v>
      </c>
      <c r="M2434" s="828">
        <v>0</v>
      </c>
      <c r="N2434" s="828">
        <v>0</v>
      </c>
      <c r="O2434" s="830" t="e">
        <v>#DIV/0!</v>
      </c>
      <c r="P2434" s="820">
        <f>Tabla1[[#This Row],[Ejec Real Acumu]]-Tabla1[[#This Row],[Proyec Ejec Acumul]]</f>
        <v>0</v>
      </c>
      <c r="Q2434" s="820">
        <f>Tabla1[[#This Row],[Ejec Real Mes]]-Tabla1[[#This Row],[Program Entreg Mes]]</f>
        <v>0</v>
      </c>
    </row>
    <row r="2435" spans="1:17">
      <c r="A2435" s="828">
        <v>3</v>
      </c>
      <c r="B2435" s="828" t="s">
        <v>2463</v>
      </c>
      <c r="C2435" s="828" t="s">
        <v>2464</v>
      </c>
      <c r="D2435" s="828" t="s">
        <v>688</v>
      </c>
      <c r="E2435" s="828" t="s">
        <v>2574</v>
      </c>
      <c r="F2435" s="828">
        <v>4</v>
      </c>
      <c r="G2435" s="828" t="s">
        <v>2446</v>
      </c>
      <c r="H2435" s="828">
        <v>1</v>
      </c>
      <c r="I2435" s="828">
        <v>0</v>
      </c>
      <c r="J2435" s="828">
        <v>0</v>
      </c>
      <c r="K2435" s="829">
        <v>0</v>
      </c>
      <c r="L2435" s="829">
        <v>0</v>
      </c>
      <c r="M2435" s="828">
        <v>0</v>
      </c>
      <c r="N2435" s="828">
        <v>0</v>
      </c>
      <c r="O2435" s="830" t="e">
        <v>#DIV/0!</v>
      </c>
      <c r="P2435" s="820">
        <f>Tabla1[[#This Row],[Ejec Real Acumu]]-Tabla1[[#This Row],[Proyec Ejec Acumul]]</f>
        <v>0</v>
      </c>
      <c r="Q2435" s="820">
        <f>Tabla1[[#This Row],[Ejec Real Mes]]-Tabla1[[#This Row],[Program Entreg Mes]]</f>
        <v>0</v>
      </c>
    </row>
    <row r="2436" spans="1:17">
      <c r="A2436" s="828">
        <v>4</v>
      </c>
      <c r="B2436" s="828" t="s">
        <v>2463</v>
      </c>
      <c r="C2436" s="828" t="s">
        <v>2464</v>
      </c>
      <c r="D2436" s="828" t="s">
        <v>688</v>
      </c>
      <c r="E2436" s="828" t="s">
        <v>2575</v>
      </c>
      <c r="F2436" s="828">
        <v>4</v>
      </c>
      <c r="G2436" s="828" t="s">
        <v>2446</v>
      </c>
      <c r="H2436" s="828">
        <v>1</v>
      </c>
      <c r="I2436" s="828">
        <v>0</v>
      </c>
      <c r="J2436" s="828">
        <v>0</v>
      </c>
      <c r="K2436" s="829">
        <v>0</v>
      </c>
      <c r="L2436" s="829">
        <v>0</v>
      </c>
      <c r="M2436" s="828">
        <v>0</v>
      </c>
      <c r="N2436" s="828">
        <v>0</v>
      </c>
      <c r="O2436" s="830" t="e">
        <v>#DIV/0!</v>
      </c>
      <c r="P2436" s="820">
        <f>Tabla1[[#This Row],[Ejec Real Acumu]]-Tabla1[[#This Row],[Proyec Ejec Acumul]]</f>
        <v>0</v>
      </c>
      <c r="Q2436" s="820">
        <f>Tabla1[[#This Row],[Ejec Real Mes]]-Tabla1[[#This Row],[Program Entreg Mes]]</f>
        <v>0</v>
      </c>
    </row>
    <row r="2437" spans="1:17">
      <c r="A2437" s="828">
        <v>5</v>
      </c>
      <c r="B2437" s="828" t="s">
        <v>2463</v>
      </c>
      <c r="C2437" s="828" t="s">
        <v>2464</v>
      </c>
      <c r="D2437" s="828" t="s">
        <v>688</v>
      </c>
      <c r="E2437" s="828" t="s">
        <v>2576</v>
      </c>
      <c r="F2437" s="828">
        <v>4</v>
      </c>
      <c r="G2437" s="828" t="s">
        <v>2446</v>
      </c>
      <c r="H2437" s="828">
        <v>4</v>
      </c>
      <c r="I2437" s="828">
        <v>1</v>
      </c>
      <c r="J2437" s="828">
        <v>1</v>
      </c>
      <c r="K2437" s="829">
        <v>0.25</v>
      </c>
      <c r="L2437" s="829">
        <v>0.25</v>
      </c>
      <c r="M2437" s="828">
        <v>0</v>
      </c>
      <c r="N2437" s="828">
        <v>0</v>
      </c>
      <c r="O2437" s="830" t="e">
        <v>#DIV/0!</v>
      </c>
      <c r="P2437" s="820">
        <f>Tabla1[[#This Row],[Ejec Real Acumu]]-Tabla1[[#This Row],[Proyec Ejec Acumul]]</f>
        <v>0</v>
      </c>
      <c r="Q2437" s="820">
        <f>Tabla1[[#This Row],[Ejec Real Mes]]-Tabla1[[#This Row],[Program Entreg Mes]]</f>
        <v>0</v>
      </c>
    </row>
    <row r="2438" spans="1:17">
      <c r="A2438" s="828">
        <v>6</v>
      </c>
      <c r="B2438" s="828" t="s">
        <v>2463</v>
      </c>
      <c r="C2438" s="828" t="s">
        <v>2464</v>
      </c>
      <c r="D2438" s="828" t="s">
        <v>688</v>
      </c>
      <c r="E2438" s="828" t="s">
        <v>2577</v>
      </c>
      <c r="F2438" s="828">
        <v>4</v>
      </c>
      <c r="G2438" s="828" t="s">
        <v>2446</v>
      </c>
      <c r="H2438" s="828">
        <v>1</v>
      </c>
      <c r="I2438" s="828">
        <v>0</v>
      </c>
      <c r="J2438" s="828">
        <v>0</v>
      </c>
      <c r="K2438" s="829">
        <v>0</v>
      </c>
      <c r="L2438" s="829">
        <v>0</v>
      </c>
      <c r="M2438" s="828">
        <v>0</v>
      </c>
      <c r="N2438" s="828">
        <v>0</v>
      </c>
      <c r="O2438" s="830" t="e">
        <v>#DIV/0!</v>
      </c>
      <c r="P2438" s="820">
        <f>Tabla1[[#This Row],[Ejec Real Acumu]]-Tabla1[[#This Row],[Proyec Ejec Acumul]]</f>
        <v>0</v>
      </c>
      <c r="Q2438" s="820">
        <f>Tabla1[[#This Row],[Ejec Real Mes]]-Tabla1[[#This Row],[Program Entreg Mes]]</f>
        <v>0</v>
      </c>
    </row>
    <row r="2439" spans="1:17">
      <c r="A2439" s="828">
        <v>7</v>
      </c>
      <c r="B2439" s="828" t="s">
        <v>2463</v>
      </c>
      <c r="C2439" s="828" t="s">
        <v>2464</v>
      </c>
      <c r="D2439" s="828" t="s">
        <v>688</v>
      </c>
      <c r="E2439" s="828" t="s">
        <v>2578</v>
      </c>
      <c r="F2439" s="828">
        <v>4</v>
      </c>
      <c r="G2439" s="828" t="s">
        <v>2446</v>
      </c>
      <c r="H2439" s="828">
        <v>1</v>
      </c>
      <c r="I2439" s="828">
        <v>1</v>
      </c>
      <c r="J2439" s="828">
        <v>1</v>
      </c>
      <c r="K2439" s="829">
        <v>1</v>
      </c>
      <c r="L2439" s="829">
        <v>1</v>
      </c>
      <c r="M2439" s="828">
        <v>0</v>
      </c>
      <c r="N2439" s="828">
        <v>0</v>
      </c>
      <c r="O2439" s="830" t="e">
        <v>#DIV/0!</v>
      </c>
      <c r="P2439" s="820">
        <f>Tabla1[[#This Row],[Ejec Real Acumu]]-Tabla1[[#This Row],[Proyec Ejec Acumul]]</f>
        <v>0</v>
      </c>
      <c r="Q2439" s="820">
        <f>Tabla1[[#This Row],[Ejec Real Mes]]-Tabla1[[#This Row],[Program Entreg Mes]]</f>
        <v>0</v>
      </c>
    </row>
    <row r="2440" spans="1:17">
      <c r="A2440" s="828">
        <v>8</v>
      </c>
      <c r="B2440" s="828" t="s">
        <v>2463</v>
      </c>
      <c r="C2440" s="828" t="s">
        <v>2464</v>
      </c>
      <c r="D2440" s="828" t="s">
        <v>688</v>
      </c>
      <c r="E2440" s="828" t="s">
        <v>2579</v>
      </c>
      <c r="F2440" s="828">
        <v>4</v>
      </c>
      <c r="G2440" s="828" t="s">
        <v>2446</v>
      </c>
      <c r="H2440" s="828">
        <v>1</v>
      </c>
      <c r="I2440" s="828">
        <v>0</v>
      </c>
      <c r="J2440" s="828">
        <v>0</v>
      </c>
      <c r="K2440" s="829">
        <v>0</v>
      </c>
      <c r="L2440" s="829">
        <v>0</v>
      </c>
      <c r="M2440" s="828">
        <v>0</v>
      </c>
      <c r="N2440" s="828">
        <v>0</v>
      </c>
      <c r="O2440" s="830" t="e">
        <v>#DIV/0!</v>
      </c>
      <c r="P2440" s="820">
        <f>Tabla1[[#This Row],[Ejec Real Acumu]]-Tabla1[[#This Row],[Proyec Ejec Acumul]]</f>
        <v>0</v>
      </c>
      <c r="Q2440" s="820">
        <f>Tabla1[[#This Row],[Ejec Real Mes]]-Tabla1[[#This Row],[Program Entreg Mes]]</f>
        <v>0</v>
      </c>
    </row>
    <row r="2441" spans="1:17">
      <c r="A2441" s="828">
        <v>9</v>
      </c>
      <c r="B2441" s="828" t="s">
        <v>2463</v>
      </c>
      <c r="C2441" s="828" t="s">
        <v>2464</v>
      </c>
      <c r="D2441" s="828" t="s">
        <v>688</v>
      </c>
      <c r="E2441" s="828" t="s">
        <v>2580</v>
      </c>
      <c r="F2441" s="828">
        <v>4</v>
      </c>
      <c r="G2441" s="828" t="s">
        <v>2446</v>
      </c>
      <c r="H2441" s="828">
        <v>2</v>
      </c>
      <c r="I2441" s="828">
        <v>1</v>
      </c>
      <c r="J2441" s="828">
        <v>1</v>
      </c>
      <c r="K2441" s="829">
        <v>0.5</v>
      </c>
      <c r="L2441" s="829">
        <v>0.5</v>
      </c>
      <c r="M2441" s="828">
        <v>0</v>
      </c>
      <c r="N2441" s="828">
        <v>0</v>
      </c>
      <c r="O2441" s="830" t="e">
        <v>#DIV/0!</v>
      </c>
      <c r="P2441" s="820">
        <f>Tabla1[[#This Row],[Ejec Real Acumu]]-Tabla1[[#This Row],[Proyec Ejec Acumul]]</f>
        <v>0</v>
      </c>
      <c r="Q2441" s="820">
        <f>Tabla1[[#This Row],[Ejec Real Mes]]-Tabla1[[#This Row],[Program Entreg Mes]]</f>
        <v>0</v>
      </c>
    </row>
    <row r="2442" spans="1:17">
      <c r="A2442" s="828">
        <v>10</v>
      </c>
      <c r="B2442" s="828" t="s">
        <v>2463</v>
      </c>
      <c r="C2442" s="828" t="s">
        <v>2464</v>
      </c>
      <c r="D2442" s="828" t="s">
        <v>688</v>
      </c>
      <c r="E2442" s="828" t="s">
        <v>2581</v>
      </c>
      <c r="F2442" s="828">
        <v>4</v>
      </c>
      <c r="G2442" s="828" t="s">
        <v>2446</v>
      </c>
      <c r="H2442" s="828">
        <v>1</v>
      </c>
      <c r="I2442" s="828">
        <v>0</v>
      </c>
      <c r="J2442" s="828">
        <v>0</v>
      </c>
      <c r="K2442" s="829">
        <v>0</v>
      </c>
      <c r="L2442" s="829">
        <v>0</v>
      </c>
      <c r="M2442" s="828">
        <v>0</v>
      </c>
      <c r="N2442" s="828">
        <v>0</v>
      </c>
      <c r="O2442" s="830" t="e">
        <v>#DIV/0!</v>
      </c>
      <c r="P2442" s="820">
        <f>Tabla1[[#This Row],[Ejec Real Acumu]]-Tabla1[[#This Row],[Proyec Ejec Acumul]]</f>
        <v>0</v>
      </c>
      <c r="Q2442" s="820">
        <f>Tabla1[[#This Row],[Ejec Real Mes]]-Tabla1[[#This Row],[Program Entreg Mes]]</f>
        <v>0</v>
      </c>
    </row>
    <row r="2443" spans="1:17">
      <c r="A2443" s="828">
        <v>11</v>
      </c>
      <c r="B2443" s="828" t="s">
        <v>2463</v>
      </c>
      <c r="C2443" s="828" t="s">
        <v>2464</v>
      </c>
      <c r="D2443" s="828" t="s">
        <v>688</v>
      </c>
      <c r="E2443" s="828" t="s">
        <v>2582</v>
      </c>
      <c r="F2443" s="828">
        <v>4</v>
      </c>
      <c r="G2443" s="828" t="s">
        <v>2446</v>
      </c>
      <c r="H2443" s="828">
        <v>1</v>
      </c>
      <c r="I2443" s="828">
        <v>1</v>
      </c>
      <c r="J2443" s="828">
        <v>1</v>
      </c>
      <c r="K2443" s="829">
        <v>1</v>
      </c>
      <c r="L2443" s="829">
        <v>1</v>
      </c>
      <c r="M2443" s="828">
        <v>0</v>
      </c>
      <c r="N2443" s="828">
        <v>0</v>
      </c>
      <c r="O2443" s="830" t="e">
        <v>#DIV/0!</v>
      </c>
      <c r="P2443" s="820">
        <f>Tabla1[[#This Row],[Ejec Real Acumu]]-Tabla1[[#This Row],[Proyec Ejec Acumul]]</f>
        <v>0</v>
      </c>
      <c r="Q2443" s="820">
        <f>Tabla1[[#This Row],[Ejec Real Mes]]-Tabla1[[#This Row],[Program Entreg Mes]]</f>
        <v>0</v>
      </c>
    </row>
    <row r="2444" spans="1:17">
      <c r="A2444" s="828">
        <v>12</v>
      </c>
      <c r="B2444" s="828" t="s">
        <v>2463</v>
      </c>
      <c r="C2444" s="828" t="s">
        <v>2464</v>
      </c>
      <c r="D2444" s="828" t="s">
        <v>688</v>
      </c>
      <c r="E2444" s="828" t="s">
        <v>2583</v>
      </c>
      <c r="F2444" s="828">
        <v>4</v>
      </c>
      <c r="G2444" s="828" t="s">
        <v>2446</v>
      </c>
      <c r="H2444" s="828">
        <v>1</v>
      </c>
      <c r="I2444" s="828">
        <v>1</v>
      </c>
      <c r="J2444" s="828">
        <v>1</v>
      </c>
      <c r="K2444" s="829">
        <v>1</v>
      </c>
      <c r="L2444" s="829">
        <v>1</v>
      </c>
      <c r="M2444" s="828">
        <v>0</v>
      </c>
      <c r="N2444" s="828">
        <v>1</v>
      </c>
      <c r="O2444" s="830" t="e">
        <v>#DIV/0!</v>
      </c>
      <c r="P2444" s="820">
        <f>Tabla1[[#This Row],[Ejec Real Acumu]]-Tabla1[[#This Row],[Proyec Ejec Acumul]]</f>
        <v>0</v>
      </c>
      <c r="Q2444" s="820">
        <f>Tabla1[[#This Row],[Ejec Real Mes]]-Tabla1[[#This Row],[Program Entreg Mes]]</f>
        <v>1</v>
      </c>
    </row>
    <row r="2445" spans="1:17">
      <c r="A2445" s="828">
        <v>13</v>
      </c>
      <c r="B2445" s="828" t="s">
        <v>2463</v>
      </c>
      <c r="C2445" s="828" t="s">
        <v>2464</v>
      </c>
      <c r="D2445" s="828" t="s">
        <v>688</v>
      </c>
      <c r="E2445" s="828" t="s">
        <v>2584</v>
      </c>
      <c r="F2445" s="828">
        <v>4</v>
      </c>
      <c r="G2445" s="828" t="s">
        <v>2446</v>
      </c>
      <c r="H2445" s="828">
        <v>1</v>
      </c>
      <c r="I2445" s="828">
        <v>0</v>
      </c>
      <c r="J2445" s="828">
        <v>0</v>
      </c>
      <c r="K2445" s="829">
        <v>0</v>
      </c>
      <c r="L2445" s="829">
        <v>0</v>
      </c>
      <c r="M2445" s="828">
        <v>0</v>
      </c>
      <c r="N2445" s="828">
        <v>0</v>
      </c>
      <c r="O2445" s="830" t="e">
        <v>#DIV/0!</v>
      </c>
      <c r="P2445" s="820">
        <f>Tabla1[[#This Row],[Ejec Real Acumu]]-Tabla1[[#This Row],[Proyec Ejec Acumul]]</f>
        <v>0</v>
      </c>
      <c r="Q2445" s="820">
        <f>Tabla1[[#This Row],[Ejec Real Mes]]-Tabla1[[#This Row],[Program Entreg Mes]]</f>
        <v>0</v>
      </c>
    </row>
    <row r="2446" spans="1:17">
      <c r="A2446" s="828">
        <v>14</v>
      </c>
      <c r="B2446" s="828" t="s">
        <v>2463</v>
      </c>
      <c r="C2446" s="828" t="s">
        <v>2464</v>
      </c>
      <c r="D2446" s="828" t="s">
        <v>688</v>
      </c>
      <c r="E2446" s="828" t="s">
        <v>2585</v>
      </c>
      <c r="F2446" s="828">
        <v>4</v>
      </c>
      <c r="G2446" s="828" t="s">
        <v>2446</v>
      </c>
      <c r="H2446" s="828">
        <v>1</v>
      </c>
      <c r="I2446" s="828">
        <v>0</v>
      </c>
      <c r="J2446" s="828">
        <v>0</v>
      </c>
      <c r="K2446" s="829">
        <v>0</v>
      </c>
      <c r="L2446" s="829">
        <v>0</v>
      </c>
      <c r="M2446" s="828">
        <v>0</v>
      </c>
      <c r="N2446" s="828">
        <v>0</v>
      </c>
      <c r="O2446" s="830" t="e">
        <v>#DIV/0!</v>
      </c>
      <c r="P2446" s="820">
        <f>Tabla1[[#This Row],[Ejec Real Acumu]]-Tabla1[[#This Row],[Proyec Ejec Acumul]]</f>
        <v>0</v>
      </c>
      <c r="Q2446" s="820">
        <f>Tabla1[[#This Row],[Ejec Real Mes]]-Tabla1[[#This Row],[Program Entreg Mes]]</f>
        <v>0</v>
      </c>
    </row>
    <row r="2447" spans="1:17">
      <c r="A2447" s="828">
        <v>15</v>
      </c>
      <c r="B2447" s="828" t="s">
        <v>2463</v>
      </c>
      <c r="C2447" s="828" t="s">
        <v>2464</v>
      </c>
      <c r="D2447" s="828" t="s">
        <v>688</v>
      </c>
      <c r="E2447" s="828" t="s">
        <v>2586</v>
      </c>
      <c r="F2447" s="828">
        <v>4</v>
      </c>
      <c r="G2447" s="828" t="s">
        <v>2446</v>
      </c>
      <c r="H2447" s="828">
        <v>1</v>
      </c>
      <c r="I2447" s="828">
        <v>0</v>
      </c>
      <c r="J2447" s="828">
        <v>0</v>
      </c>
      <c r="K2447" s="829">
        <v>0</v>
      </c>
      <c r="L2447" s="829">
        <v>0</v>
      </c>
      <c r="M2447" s="828">
        <v>0</v>
      </c>
      <c r="N2447" s="828">
        <v>0</v>
      </c>
      <c r="O2447" s="830" t="e">
        <v>#DIV/0!</v>
      </c>
      <c r="P2447" s="820">
        <f>Tabla1[[#This Row],[Ejec Real Acumu]]-Tabla1[[#This Row],[Proyec Ejec Acumul]]</f>
        <v>0</v>
      </c>
      <c r="Q2447" s="820">
        <f>Tabla1[[#This Row],[Ejec Real Mes]]-Tabla1[[#This Row],[Program Entreg Mes]]</f>
        <v>0</v>
      </c>
    </row>
    <row r="2448" spans="1:17">
      <c r="A2448" s="828">
        <v>16</v>
      </c>
      <c r="B2448" s="828" t="s">
        <v>2463</v>
      </c>
      <c r="C2448" s="828" t="s">
        <v>2464</v>
      </c>
      <c r="D2448" s="828" t="s">
        <v>688</v>
      </c>
      <c r="E2448" s="828" t="s">
        <v>2587</v>
      </c>
      <c r="F2448" s="828">
        <v>4</v>
      </c>
      <c r="G2448" s="828" t="s">
        <v>2446</v>
      </c>
      <c r="H2448" s="828">
        <v>1</v>
      </c>
      <c r="I2448" s="828">
        <v>0</v>
      </c>
      <c r="J2448" s="828">
        <v>0</v>
      </c>
      <c r="K2448" s="829">
        <v>0</v>
      </c>
      <c r="L2448" s="829">
        <v>0</v>
      </c>
      <c r="M2448" s="828">
        <v>0</v>
      </c>
      <c r="N2448" s="828">
        <v>0</v>
      </c>
      <c r="O2448" s="830" t="e">
        <v>#DIV/0!</v>
      </c>
      <c r="P2448" s="820">
        <f>Tabla1[[#This Row],[Ejec Real Acumu]]-Tabla1[[#This Row],[Proyec Ejec Acumul]]</f>
        <v>0</v>
      </c>
      <c r="Q2448" s="820">
        <f>Tabla1[[#This Row],[Ejec Real Mes]]-Tabla1[[#This Row],[Program Entreg Mes]]</f>
        <v>0</v>
      </c>
    </row>
    <row r="2449" spans="1:17">
      <c r="A2449" s="828">
        <v>17</v>
      </c>
      <c r="B2449" s="828" t="s">
        <v>2463</v>
      </c>
      <c r="C2449" s="828" t="s">
        <v>2464</v>
      </c>
      <c r="D2449" s="828" t="s">
        <v>688</v>
      </c>
      <c r="E2449" s="828" t="s">
        <v>2588</v>
      </c>
      <c r="F2449" s="828">
        <v>4</v>
      </c>
      <c r="G2449" s="828" t="s">
        <v>2446</v>
      </c>
      <c r="H2449" s="828">
        <v>2</v>
      </c>
      <c r="I2449" s="828">
        <v>0</v>
      </c>
      <c r="J2449" s="828">
        <v>0</v>
      </c>
      <c r="K2449" s="829">
        <v>0</v>
      </c>
      <c r="L2449" s="829">
        <v>0</v>
      </c>
      <c r="M2449" s="828">
        <v>0</v>
      </c>
      <c r="N2449" s="828">
        <v>0</v>
      </c>
      <c r="O2449" s="830" t="e">
        <v>#DIV/0!</v>
      </c>
      <c r="P2449" s="820">
        <f>Tabla1[[#This Row],[Ejec Real Acumu]]-Tabla1[[#This Row],[Proyec Ejec Acumul]]</f>
        <v>0</v>
      </c>
      <c r="Q2449" s="820">
        <f>Tabla1[[#This Row],[Ejec Real Mes]]-Tabla1[[#This Row],[Program Entreg Mes]]</f>
        <v>0</v>
      </c>
    </row>
    <row r="2450" spans="1:17">
      <c r="A2450" s="828">
        <v>18</v>
      </c>
      <c r="B2450" s="828" t="s">
        <v>2463</v>
      </c>
      <c r="C2450" s="828" t="s">
        <v>2464</v>
      </c>
      <c r="D2450" s="828" t="s">
        <v>688</v>
      </c>
      <c r="E2450" s="828" t="s">
        <v>2589</v>
      </c>
      <c r="F2450" s="828">
        <v>4</v>
      </c>
      <c r="G2450" s="828" t="s">
        <v>2446</v>
      </c>
      <c r="H2450" s="828">
        <v>4</v>
      </c>
      <c r="I2450" s="828">
        <v>1</v>
      </c>
      <c r="J2450" s="828">
        <v>1</v>
      </c>
      <c r="K2450" s="829">
        <v>0.25</v>
      </c>
      <c r="L2450" s="829">
        <v>0.25</v>
      </c>
      <c r="M2450" s="828">
        <v>0</v>
      </c>
      <c r="N2450" s="828">
        <v>0</v>
      </c>
      <c r="O2450" s="830" t="e">
        <v>#DIV/0!</v>
      </c>
      <c r="P2450" s="820">
        <f>Tabla1[[#This Row],[Ejec Real Acumu]]-Tabla1[[#This Row],[Proyec Ejec Acumul]]</f>
        <v>0</v>
      </c>
      <c r="Q2450" s="820">
        <f>Tabla1[[#This Row],[Ejec Real Mes]]-Tabla1[[#This Row],[Program Entreg Mes]]</f>
        <v>0</v>
      </c>
    </row>
    <row r="2451" spans="1:17">
      <c r="A2451" s="828">
        <v>19</v>
      </c>
      <c r="B2451" s="828" t="s">
        <v>2463</v>
      </c>
      <c r="C2451" s="828" t="s">
        <v>2464</v>
      </c>
      <c r="D2451" s="828" t="s">
        <v>688</v>
      </c>
      <c r="E2451" s="828" t="s">
        <v>2590</v>
      </c>
      <c r="F2451" s="828">
        <v>4</v>
      </c>
      <c r="G2451" s="828" t="s">
        <v>2446</v>
      </c>
      <c r="H2451" s="828">
        <v>1</v>
      </c>
      <c r="I2451" s="828">
        <v>0</v>
      </c>
      <c r="J2451" s="828">
        <v>0</v>
      </c>
      <c r="K2451" s="829">
        <v>0</v>
      </c>
      <c r="L2451" s="829">
        <v>0</v>
      </c>
      <c r="M2451" s="828">
        <v>0</v>
      </c>
      <c r="N2451" s="828">
        <v>0</v>
      </c>
      <c r="O2451" s="830" t="e">
        <v>#DIV/0!</v>
      </c>
      <c r="P2451" s="820">
        <f>Tabla1[[#This Row],[Ejec Real Acumu]]-Tabla1[[#This Row],[Proyec Ejec Acumul]]</f>
        <v>0</v>
      </c>
      <c r="Q2451" s="820">
        <f>Tabla1[[#This Row],[Ejec Real Mes]]-Tabla1[[#This Row],[Program Entreg Mes]]</f>
        <v>0</v>
      </c>
    </row>
    <row r="2452" spans="1:17">
      <c r="A2452" s="828">
        <v>20</v>
      </c>
      <c r="B2452" s="828" t="s">
        <v>2463</v>
      </c>
      <c r="C2452" s="828" t="s">
        <v>2464</v>
      </c>
      <c r="D2452" s="828" t="s">
        <v>688</v>
      </c>
      <c r="E2452" s="828" t="s">
        <v>2591</v>
      </c>
      <c r="F2452" s="828">
        <v>4</v>
      </c>
      <c r="G2452" s="828" t="s">
        <v>2446</v>
      </c>
      <c r="H2452" s="828">
        <v>1</v>
      </c>
      <c r="I2452" s="828">
        <v>0</v>
      </c>
      <c r="J2452" s="828">
        <v>0</v>
      </c>
      <c r="K2452" s="829">
        <v>0</v>
      </c>
      <c r="L2452" s="829">
        <v>0</v>
      </c>
      <c r="M2452" s="828">
        <v>0</v>
      </c>
      <c r="N2452" s="828">
        <v>0</v>
      </c>
      <c r="O2452" s="830" t="e">
        <v>#DIV/0!</v>
      </c>
      <c r="P2452" s="820">
        <f>Tabla1[[#This Row],[Ejec Real Acumu]]-Tabla1[[#This Row],[Proyec Ejec Acumul]]</f>
        <v>0</v>
      </c>
      <c r="Q2452" s="820">
        <f>Tabla1[[#This Row],[Ejec Real Mes]]-Tabla1[[#This Row],[Program Entreg Mes]]</f>
        <v>0</v>
      </c>
    </row>
    <row r="2453" spans="1:17">
      <c r="A2453" s="828">
        <v>21</v>
      </c>
      <c r="B2453" s="828" t="s">
        <v>2463</v>
      </c>
      <c r="C2453" s="828" t="s">
        <v>2464</v>
      </c>
      <c r="D2453" s="828" t="s">
        <v>688</v>
      </c>
      <c r="E2453" s="828" t="s">
        <v>2592</v>
      </c>
      <c r="F2453" s="828">
        <v>4</v>
      </c>
      <c r="G2453" s="828" t="s">
        <v>2446</v>
      </c>
      <c r="H2453" s="828">
        <v>1</v>
      </c>
      <c r="I2453" s="828">
        <v>0</v>
      </c>
      <c r="J2453" s="828">
        <v>0</v>
      </c>
      <c r="K2453" s="829">
        <v>0</v>
      </c>
      <c r="L2453" s="829">
        <v>0</v>
      </c>
      <c r="M2453" s="828">
        <v>0</v>
      </c>
      <c r="N2453" s="828">
        <v>0</v>
      </c>
      <c r="O2453" s="830" t="e">
        <v>#DIV/0!</v>
      </c>
      <c r="P2453" s="820">
        <f>Tabla1[[#This Row],[Ejec Real Acumu]]-Tabla1[[#This Row],[Proyec Ejec Acumul]]</f>
        <v>0</v>
      </c>
      <c r="Q2453" s="820">
        <f>Tabla1[[#This Row],[Ejec Real Mes]]-Tabla1[[#This Row],[Program Entreg Mes]]</f>
        <v>0</v>
      </c>
    </row>
    <row r="2454" spans="1:17">
      <c r="A2454" s="828">
        <v>22</v>
      </c>
      <c r="B2454" s="828" t="s">
        <v>2463</v>
      </c>
      <c r="C2454" s="828" t="s">
        <v>2464</v>
      </c>
      <c r="D2454" s="828" t="s">
        <v>688</v>
      </c>
      <c r="E2454" s="828" t="s">
        <v>2593</v>
      </c>
      <c r="F2454" s="828">
        <v>4</v>
      </c>
      <c r="G2454" s="828" t="s">
        <v>2446</v>
      </c>
      <c r="H2454" s="828">
        <v>1</v>
      </c>
      <c r="I2454" s="828">
        <v>0</v>
      </c>
      <c r="J2454" s="828">
        <v>0</v>
      </c>
      <c r="K2454" s="829">
        <v>0</v>
      </c>
      <c r="L2454" s="829">
        <v>0</v>
      </c>
      <c r="M2454" s="828">
        <v>0</v>
      </c>
      <c r="N2454" s="828">
        <v>0</v>
      </c>
      <c r="O2454" s="830" t="e">
        <v>#DIV/0!</v>
      </c>
      <c r="P2454" s="820">
        <f>Tabla1[[#This Row],[Ejec Real Acumu]]-Tabla1[[#This Row],[Proyec Ejec Acumul]]</f>
        <v>0</v>
      </c>
      <c r="Q2454" s="820">
        <f>Tabla1[[#This Row],[Ejec Real Mes]]-Tabla1[[#This Row],[Program Entreg Mes]]</f>
        <v>0</v>
      </c>
    </row>
    <row r="2455" spans="1:17">
      <c r="A2455" s="828">
        <v>23</v>
      </c>
      <c r="B2455" s="828" t="s">
        <v>2463</v>
      </c>
      <c r="C2455" s="828" t="s">
        <v>2464</v>
      </c>
      <c r="D2455" s="828" t="s">
        <v>688</v>
      </c>
      <c r="E2455" s="828" t="s">
        <v>2594</v>
      </c>
      <c r="F2455" s="828">
        <v>4</v>
      </c>
      <c r="G2455" s="828" t="s">
        <v>2446</v>
      </c>
      <c r="H2455" s="828">
        <v>1</v>
      </c>
      <c r="I2455" s="828">
        <v>0</v>
      </c>
      <c r="J2455" s="828">
        <v>0</v>
      </c>
      <c r="K2455" s="829">
        <v>0</v>
      </c>
      <c r="L2455" s="829">
        <v>0</v>
      </c>
      <c r="M2455" s="828">
        <v>0</v>
      </c>
      <c r="N2455" s="828">
        <v>0</v>
      </c>
      <c r="O2455" s="830" t="e">
        <v>#DIV/0!</v>
      </c>
      <c r="P2455" s="820">
        <f>Tabla1[[#This Row],[Ejec Real Acumu]]-Tabla1[[#This Row],[Proyec Ejec Acumul]]</f>
        <v>0</v>
      </c>
      <c r="Q2455" s="820">
        <f>Tabla1[[#This Row],[Ejec Real Mes]]-Tabla1[[#This Row],[Program Entreg Mes]]</f>
        <v>0</v>
      </c>
    </row>
    <row r="2456" spans="1:17">
      <c r="A2456" s="828">
        <v>24</v>
      </c>
      <c r="B2456" s="828" t="s">
        <v>2463</v>
      </c>
      <c r="C2456" s="828" t="s">
        <v>2464</v>
      </c>
      <c r="D2456" s="828" t="s">
        <v>688</v>
      </c>
      <c r="E2456" s="828" t="s">
        <v>2595</v>
      </c>
      <c r="F2456" s="828">
        <v>4</v>
      </c>
      <c r="G2456" s="828" t="s">
        <v>2446</v>
      </c>
      <c r="H2456" s="828">
        <v>1</v>
      </c>
      <c r="I2456" s="828">
        <v>0</v>
      </c>
      <c r="J2456" s="828">
        <v>0</v>
      </c>
      <c r="K2456" s="829">
        <v>0</v>
      </c>
      <c r="L2456" s="829">
        <v>0</v>
      </c>
      <c r="M2456" s="828">
        <v>0</v>
      </c>
      <c r="N2456" s="828">
        <v>0</v>
      </c>
      <c r="O2456" s="830" t="e">
        <v>#DIV/0!</v>
      </c>
      <c r="P2456" s="820">
        <f>Tabla1[[#This Row],[Ejec Real Acumu]]-Tabla1[[#This Row],[Proyec Ejec Acumul]]</f>
        <v>0</v>
      </c>
      <c r="Q2456" s="820">
        <f>Tabla1[[#This Row],[Ejec Real Mes]]-Tabla1[[#This Row],[Program Entreg Mes]]</f>
        <v>0</v>
      </c>
    </row>
    <row r="2457" spans="1:17">
      <c r="A2457" s="828">
        <v>25</v>
      </c>
      <c r="B2457" s="828" t="s">
        <v>2463</v>
      </c>
      <c r="C2457" s="828" t="s">
        <v>2464</v>
      </c>
      <c r="D2457" s="828" t="s">
        <v>688</v>
      </c>
      <c r="E2457" s="828" t="s">
        <v>2596</v>
      </c>
      <c r="F2457" s="828">
        <v>4</v>
      </c>
      <c r="G2457" s="828" t="s">
        <v>2446</v>
      </c>
      <c r="H2457" s="828">
        <v>1</v>
      </c>
      <c r="I2457" s="828">
        <v>0</v>
      </c>
      <c r="J2457" s="828">
        <v>0</v>
      </c>
      <c r="K2457" s="829">
        <v>0</v>
      </c>
      <c r="L2457" s="829">
        <v>0</v>
      </c>
      <c r="M2457" s="828">
        <v>0</v>
      </c>
      <c r="N2457" s="828">
        <v>0</v>
      </c>
      <c r="O2457" s="830" t="e">
        <v>#DIV/0!</v>
      </c>
      <c r="P2457" s="820">
        <f>Tabla1[[#This Row],[Ejec Real Acumu]]-Tabla1[[#This Row],[Proyec Ejec Acumul]]</f>
        <v>0</v>
      </c>
      <c r="Q2457" s="820">
        <f>Tabla1[[#This Row],[Ejec Real Mes]]-Tabla1[[#This Row],[Program Entreg Mes]]</f>
        <v>0</v>
      </c>
    </row>
    <row r="2458" spans="1:17">
      <c r="A2458" s="828">
        <v>26</v>
      </c>
      <c r="B2458" s="828" t="s">
        <v>2463</v>
      </c>
      <c r="C2458" s="828" t="s">
        <v>2464</v>
      </c>
      <c r="D2458" s="828" t="s">
        <v>688</v>
      </c>
      <c r="E2458" s="828" t="s">
        <v>2597</v>
      </c>
      <c r="F2458" s="828">
        <v>4</v>
      </c>
      <c r="G2458" s="828" t="s">
        <v>2446</v>
      </c>
      <c r="H2458" s="828">
        <v>1</v>
      </c>
      <c r="I2458" s="828">
        <v>0</v>
      </c>
      <c r="J2458" s="828">
        <v>0</v>
      </c>
      <c r="K2458" s="829">
        <v>0</v>
      </c>
      <c r="L2458" s="829">
        <v>0</v>
      </c>
      <c r="M2458" s="828">
        <v>0</v>
      </c>
      <c r="N2458" s="828">
        <v>0</v>
      </c>
      <c r="O2458" s="830" t="e">
        <v>#DIV/0!</v>
      </c>
      <c r="P2458" s="820">
        <f>Tabla1[[#This Row],[Ejec Real Acumu]]-Tabla1[[#This Row],[Proyec Ejec Acumul]]</f>
        <v>0</v>
      </c>
      <c r="Q2458" s="820">
        <f>Tabla1[[#This Row],[Ejec Real Mes]]-Tabla1[[#This Row],[Program Entreg Mes]]</f>
        <v>0</v>
      </c>
    </row>
    <row r="2459" spans="1:17">
      <c r="A2459" s="828">
        <v>27</v>
      </c>
      <c r="B2459" s="828" t="s">
        <v>2463</v>
      </c>
      <c r="C2459" s="828" t="s">
        <v>2464</v>
      </c>
      <c r="D2459" s="828" t="s">
        <v>688</v>
      </c>
      <c r="E2459" s="828" t="s">
        <v>2598</v>
      </c>
      <c r="F2459" s="828">
        <v>4</v>
      </c>
      <c r="G2459" s="828" t="s">
        <v>2446</v>
      </c>
      <c r="H2459" s="828">
        <v>1</v>
      </c>
      <c r="I2459" s="828">
        <v>0</v>
      </c>
      <c r="J2459" s="828">
        <v>0</v>
      </c>
      <c r="K2459" s="829">
        <v>0</v>
      </c>
      <c r="L2459" s="829">
        <v>0</v>
      </c>
      <c r="M2459" s="828">
        <v>0</v>
      </c>
      <c r="N2459" s="828">
        <v>0</v>
      </c>
      <c r="O2459" s="830" t="e">
        <v>#DIV/0!</v>
      </c>
      <c r="P2459" s="820">
        <f>Tabla1[[#This Row],[Ejec Real Acumu]]-Tabla1[[#This Row],[Proyec Ejec Acumul]]</f>
        <v>0</v>
      </c>
      <c r="Q2459" s="820">
        <f>Tabla1[[#This Row],[Ejec Real Mes]]-Tabla1[[#This Row],[Program Entreg Mes]]</f>
        <v>0</v>
      </c>
    </row>
    <row r="2460" spans="1:17">
      <c r="A2460" s="828">
        <v>28</v>
      </c>
      <c r="B2460" s="828" t="s">
        <v>2463</v>
      </c>
      <c r="C2460" s="828" t="s">
        <v>2464</v>
      </c>
      <c r="D2460" s="828" t="s">
        <v>688</v>
      </c>
      <c r="E2460" s="828" t="s">
        <v>2599</v>
      </c>
      <c r="F2460" s="828">
        <v>4</v>
      </c>
      <c r="G2460" s="828" t="s">
        <v>2446</v>
      </c>
      <c r="H2460" s="828">
        <v>1</v>
      </c>
      <c r="I2460" s="828">
        <v>0</v>
      </c>
      <c r="J2460" s="828">
        <v>0</v>
      </c>
      <c r="K2460" s="829">
        <v>0</v>
      </c>
      <c r="L2460" s="829">
        <v>0</v>
      </c>
      <c r="M2460" s="828">
        <v>0</v>
      </c>
      <c r="N2460" s="828">
        <v>0</v>
      </c>
      <c r="O2460" s="830" t="e">
        <v>#DIV/0!</v>
      </c>
      <c r="P2460" s="820">
        <f>Tabla1[[#This Row],[Ejec Real Acumu]]-Tabla1[[#This Row],[Proyec Ejec Acumul]]</f>
        <v>0</v>
      </c>
      <c r="Q2460" s="820">
        <f>Tabla1[[#This Row],[Ejec Real Mes]]-Tabla1[[#This Row],[Program Entreg Mes]]</f>
        <v>0</v>
      </c>
    </row>
    <row r="2461" spans="1:17">
      <c r="A2461" s="828">
        <v>29</v>
      </c>
      <c r="B2461" s="828" t="s">
        <v>2463</v>
      </c>
      <c r="C2461" s="828" t="s">
        <v>2464</v>
      </c>
      <c r="D2461" s="828" t="s">
        <v>688</v>
      </c>
      <c r="E2461" s="828" t="s">
        <v>2600</v>
      </c>
      <c r="F2461" s="828">
        <v>4</v>
      </c>
      <c r="G2461" s="828" t="s">
        <v>2446</v>
      </c>
      <c r="H2461" s="828">
        <v>1</v>
      </c>
      <c r="I2461" s="828">
        <v>0</v>
      </c>
      <c r="J2461" s="828">
        <v>0</v>
      </c>
      <c r="K2461" s="829">
        <v>0</v>
      </c>
      <c r="L2461" s="829">
        <v>0</v>
      </c>
      <c r="M2461" s="828">
        <v>0</v>
      </c>
      <c r="N2461" s="828">
        <v>0</v>
      </c>
      <c r="O2461" s="830" t="e">
        <v>#DIV/0!</v>
      </c>
      <c r="P2461" s="820">
        <f>Tabla1[[#This Row],[Ejec Real Acumu]]-Tabla1[[#This Row],[Proyec Ejec Acumul]]</f>
        <v>0</v>
      </c>
      <c r="Q2461" s="820">
        <f>Tabla1[[#This Row],[Ejec Real Mes]]-Tabla1[[#This Row],[Program Entreg Mes]]</f>
        <v>0</v>
      </c>
    </row>
    <row r="2462" spans="1:17">
      <c r="A2462" s="828">
        <v>30</v>
      </c>
      <c r="B2462" s="828" t="s">
        <v>2463</v>
      </c>
      <c r="C2462" s="828" t="s">
        <v>2464</v>
      </c>
      <c r="D2462" s="828" t="s">
        <v>688</v>
      </c>
      <c r="E2462" s="828" t="s">
        <v>2601</v>
      </c>
      <c r="F2462" s="828">
        <v>4</v>
      </c>
      <c r="G2462" s="828" t="s">
        <v>2446</v>
      </c>
      <c r="H2462" s="828">
        <v>1</v>
      </c>
      <c r="I2462" s="828">
        <v>0</v>
      </c>
      <c r="J2462" s="828">
        <v>0</v>
      </c>
      <c r="K2462" s="829">
        <v>0</v>
      </c>
      <c r="L2462" s="829">
        <v>0</v>
      </c>
      <c r="M2462" s="828">
        <v>0</v>
      </c>
      <c r="N2462" s="828">
        <v>0</v>
      </c>
      <c r="O2462" s="830" t="e">
        <v>#DIV/0!</v>
      </c>
      <c r="P2462" s="820">
        <f>Tabla1[[#This Row],[Ejec Real Acumu]]-Tabla1[[#This Row],[Proyec Ejec Acumul]]</f>
        <v>0</v>
      </c>
      <c r="Q2462" s="820">
        <f>Tabla1[[#This Row],[Ejec Real Mes]]-Tabla1[[#This Row],[Program Entreg Mes]]</f>
        <v>0</v>
      </c>
    </row>
    <row r="2463" spans="1:17">
      <c r="A2463" s="828">
        <v>31</v>
      </c>
      <c r="B2463" s="828" t="s">
        <v>2463</v>
      </c>
      <c r="C2463" s="828" t="s">
        <v>2464</v>
      </c>
      <c r="D2463" s="828" t="s">
        <v>688</v>
      </c>
      <c r="E2463" s="828" t="s">
        <v>2602</v>
      </c>
      <c r="F2463" s="828">
        <v>4</v>
      </c>
      <c r="G2463" s="828" t="s">
        <v>2446</v>
      </c>
      <c r="H2463" s="828">
        <v>1</v>
      </c>
      <c r="I2463" s="828">
        <v>0</v>
      </c>
      <c r="J2463" s="828">
        <v>0</v>
      </c>
      <c r="K2463" s="829">
        <v>0</v>
      </c>
      <c r="L2463" s="829">
        <v>0</v>
      </c>
      <c r="M2463" s="828">
        <v>0</v>
      </c>
      <c r="N2463" s="828">
        <v>0</v>
      </c>
      <c r="O2463" s="830" t="e">
        <v>#DIV/0!</v>
      </c>
      <c r="P2463" s="820">
        <f>Tabla1[[#This Row],[Ejec Real Acumu]]-Tabla1[[#This Row],[Proyec Ejec Acumul]]</f>
        <v>0</v>
      </c>
      <c r="Q2463" s="820">
        <f>Tabla1[[#This Row],[Ejec Real Mes]]-Tabla1[[#This Row],[Program Entreg Mes]]</f>
        <v>0</v>
      </c>
    </row>
    <row r="2464" spans="1:17">
      <c r="A2464" s="828">
        <v>32</v>
      </c>
      <c r="B2464" s="828" t="s">
        <v>2463</v>
      </c>
      <c r="C2464" s="828" t="s">
        <v>2464</v>
      </c>
      <c r="D2464" s="828" t="s">
        <v>688</v>
      </c>
      <c r="E2464" s="828" t="s">
        <v>2603</v>
      </c>
      <c r="F2464" s="828">
        <v>4</v>
      </c>
      <c r="G2464" s="828" t="s">
        <v>2446</v>
      </c>
      <c r="H2464" s="828">
        <v>1</v>
      </c>
      <c r="I2464" s="828">
        <v>0</v>
      </c>
      <c r="J2464" s="828">
        <v>0</v>
      </c>
      <c r="K2464" s="829">
        <v>0</v>
      </c>
      <c r="L2464" s="829">
        <v>0</v>
      </c>
      <c r="M2464" s="828">
        <v>0</v>
      </c>
      <c r="N2464" s="828">
        <v>0</v>
      </c>
      <c r="O2464" s="830" t="e">
        <v>#DIV/0!</v>
      </c>
      <c r="P2464" s="820">
        <f>Tabla1[[#This Row],[Ejec Real Acumu]]-Tabla1[[#This Row],[Proyec Ejec Acumul]]</f>
        <v>0</v>
      </c>
      <c r="Q2464" s="820">
        <f>Tabla1[[#This Row],[Ejec Real Mes]]-Tabla1[[#This Row],[Program Entreg Mes]]</f>
        <v>0</v>
      </c>
    </row>
    <row r="2465" spans="1:17">
      <c r="A2465" s="828">
        <v>33</v>
      </c>
      <c r="B2465" s="828" t="s">
        <v>2463</v>
      </c>
      <c r="C2465" s="828" t="s">
        <v>2464</v>
      </c>
      <c r="D2465" s="828" t="s">
        <v>688</v>
      </c>
      <c r="E2465" s="828" t="s">
        <v>2604</v>
      </c>
      <c r="F2465" s="828">
        <v>4</v>
      </c>
      <c r="G2465" s="828" t="s">
        <v>2446</v>
      </c>
      <c r="H2465" s="828">
        <v>1</v>
      </c>
      <c r="I2465" s="828">
        <v>0</v>
      </c>
      <c r="J2465" s="828">
        <v>0</v>
      </c>
      <c r="K2465" s="829">
        <v>0</v>
      </c>
      <c r="L2465" s="829">
        <v>0</v>
      </c>
      <c r="M2465" s="828">
        <v>0</v>
      </c>
      <c r="N2465" s="828">
        <v>0</v>
      </c>
      <c r="O2465" s="830" t="e">
        <v>#DIV/0!</v>
      </c>
      <c r="P2465" s="820">
        <f>Tabla1[[#This Row],[Ejec Real Acumu]]-Tabla1[[#This Row],[Proyec Ejec Acumul]]</f>
        <v>0</v>
      </c>
      <c r="Q2465" s="820">
        <f>Tabla1[[#This Row],[Ejec Real Mes]]-Tabla1[[#This Row],[Program Entreg Mes]]</f>
        <v>0</v>
      </c>
    </row>
    <row r="2466" spans="1:17">
      <c r="A2466" s="828">
        <v>34</v>
      </c>
      <c r="B2466" s="828" t="s">
        <v>2463</v>
      </c>
      <c r="C2466" s="828" t="s">
        <v>2464</v>
      </c>
      <c r="D2466" s="828" t="s">
        <v>688</v>
      </c>
      <c r="E2466" s="828" t="s">
        <v>2605</v>
      </c>
      <c r="F2466" s="828">
        <v>4</v>
      </c>
      <c r="G2466" s="828" t="s">
        <v>2446</v>
      </c>
      <c r="H2466" s="828">
        <v>1</v>
      </c>
      <c r="I2466" s="828">
        <v>0</v>
      </c>
      <c r="J2466" s="828">
        <v>0</v>
      </c>
      <c r="K2466" s="829">
        <v>0</v>
      </c>
      <c r="L2466" s="829">
        <v>0</v>
      </c>
      <c r="M2466" s="828">
        <v>0</v>
      </c>
      <c r="N2466" s="828">
        <v>0</v>
      </c>
      <c r="O2466" s="830" t="e">
        <v>#DIV/0!</v>
      </c>
      <c r="P2466" s="820">
        <f>Tabla1[[#This Row],[Ejec Real Acumu]]-Tabla1[[#This Row],[Proyec Ejec Acumul]]</f>
        <v>0</v>
      </c>
      <c r="Q2466" s="820">
        <f>Tabla1[[#This Row],[Ejec Real Mes]]-Tabla1[[#This Row],[Program Entreg Mes]]</f>
        <v>0</v>
      </c>
    </row>
    <row r="2467" spans="1:17">
      <c r="A2467" s="828">
        <v>35</v>
      </c>
      <c r="B2467" s="828" t="s">
        <v>2463</v>
      </c>
      <c r="C2467" s="828" t="s">
        <v>2464</v>
      </c>
      <c r="D2467" s="828" t="s">
        <v>688</v>
      </c>
      <c r="E2467" s="828" t="s">
        <v>2606</v>
      </c>
      <c r="F2467" s="828">
        <v>4</v>
      </c>
      <c r="G2467" s="828" t="s">
        <v>2446</v>
      </c>
      <c r="H2467" s="828">
        <v>1</v>
      </c>
      <c r="I2467" s="828">
        <v>0</v>
      </c>
      <c r="J2467" s="828">
        <v>0</v>
      </c>
      <c r="K2467" s="829">
        <v>0</v>
      </c>
      <c r="L2467" s="829">
        <v>0</v>
      </c>
      <c r="M2467" s="828">
        <v>0</v>
      </c>
      <c r="N2467" s="828">
        <v>0</v>
      </c>
      <c r="O2467" s="830" t="e">
        <v>#DIV/0!</v>
      </c>
      <c r="P2467" s="820">
        <f>Tabla1[[#This Row],[Ejec Real Acumu]]-Tabla1[[#This Row],[Proyec Ejec Acumul]]</f>
        <v>0</v>
      </c>
      <c r="Q2467" s="820">
        <f>Tabla1[[#This Row],[Ejec Real Mes]]-Tabla1[[#This Row],[Program Entreg Mes]]</f>
        <v>0</v>
      </c>
    </row>
    <row r="2468" spans="1:17">
      <c r="A2468" s="828">
        <v>36</v>
      </c>
      <c r="B2468" s="828" t="s">
        <v>2463</v>
      </c>
      <c r="C2468" s="828" t="s">
        <v>2464</v>
      </c>
      <c r="D2468" s="828" t="s">
        <v>688</v>
      </c>
      <c r="E2468" s="828" t="s">
        <v>2607</v>
      </c>
      <c r="F2468" s="828">
        <v>4</v>
      </c>
      <c r="G2468" s="828" t="s">
        <v>2446</v>
      </c>
      <c r="H2468" s="828">
        <v>2</v>
      </c>
      <c r="I2468" s="828">
        <v>0</v>
      </c>
      <c r="J2468" s="828">
        <v>0</v>
      </c>
      <c r="K2468" s="829">
        <v>0</v>
      </c>
      <c r="L2468" s="829">
        <v>0</v>
      </c>
      <c r="M2468" s="828">
        <v>0</v>
      </c>
      <c r="N2468" s="828">
        <v>0</v>
      </c>
      <c r="O2468" s="830" t="e">
        <v>#DIV/0!</v>
      </c>
      <c r="P2468" s="820">
        <f>Tabla1[[#This Row],[Ejec Real Acumu]]-Tabla1[[#This Row],[Proyec Ejec Acumul]]</f>
        <v>0</v>
      </c>
      <c r="Q2468" s="820">
        <f>Tabla1[[#This Row],[Ejec Real Mes]]-Tabla1[[#This Row],[Program Entreg Mes]]</f>
        <v>0</v>
      </c>
    </row>
    <row r="2469" spans="1:17">
      <c r="A2469" s="828">
        <v>37</v>
      </c>
      <c r="B2469" s="828" t="s">
        <v>2463</v>
      </c>
      <c r="C2469" s="828" t="s">
        <v>2464</v>
      </c>
      <c r="D2469" s="828" t="s">
        <v>688</v>
      </c>
      <c r="E2469" s="828" t="s">
        <v>2608</v>
      </c>
      <c r="F2469" s="828">
        <v>4</v>
      </c>
      <c r="G2469" s="828" t="s">
        <v>2446</v>
      </c>
      <c r="H2469" s="828">
        <v>1</v>
      </c>
      <c r="I2469" s="828">
        <v>0</v>
      </c>
      <c r="J2469" s="828">
        <v>0</v>
      </c>
      <c r="K2469" s="829">
        <v>0</v>
      </c>
      <c r="L2469" s="829">
        <v>0</v>
      </c>
      <c r="M2469" s="828">
        <v>0</v>
      </c>
      <c r="N2469" s="828">
        <v>0</v>
      </c>
      <c r="O2469" s="830" t="e">
        <v>#DIV/0!</v>
      </c>
      <c r="P2469" s="820">
        <f>Tabla1[[#This Row],[Ejec Real Acumu]]-Tabla1[[#This Row],[Proyec Ejec Acumul]]</f>
        <v>0</v>
      </c>
      <c r="Q2469" s="820">
        <f>Tabla1[[#This Row],[Ejec Real Mes]]-Tabla1[[#This Row],[Program Entreg Mes]]</f>
        <v>0</v>
      </c>
    </row>
    <row r="2470" spans="1:17">
      <c r="A2470" s="828">
        <v>38</v>
      </c>
      <c r="B2470" s="828" t="s">
        <v>2463</v>
      </c>
      <c r="C2470" s="828" t="s">
        <v>2464</v>
      </c>
      <c r="D2470" s="828" t="s">
        <v>688</v>
      </c>
      <c r="E2470" s="828" t="s">
        <v>2609</v>
      </c>
      <c r="F2470" s="828">
        <v>4</v>
      </c>
      <c r="G2470" s="828" t="s">
        <v>2446</v>
      </c>
      <c r="H2470" s="828">
        <v>1</v>
      </c>
      <c r="I2470" s="828">
        <v>0</v>
      </c>
      <c r="J2470" s="828">
        <v>0</v>
      </c>
      <c r="K2470" s="829">
        <v>0</v>
      </c>
      <c r="L2470" s="829">
        <v>0</v>
      </c>
      <c r="M2470" s="828">
        <v>0</v>
      </c>
      <c r="N2470" s="828">
        <v>0</v>
      </c>
      <c r="O2470" s="830" t="e">
        <v>#DIV/0!</v>
      </c>
      <c r="P2470" s="820">
        <f>Tabla1[[#This Row],[Ejec Real Acumu]]-Tabla1[[#This Row],[Proyec Ejec Acumul]]</f>
        <v>0</v>
      </c>
      <c r="Q2470" s="820">
        <f>Tabla1[[#This Row],[Ejec Real Mes]]-Tabla1[[#This Row],[Program Entreg Mes]]</f>
        <v>0</v>
      </c>
    </row>
    <row r="2471" spans="1:17">
      <c r="A2471" s="828">
        <v>1</v>
      </c>
      <c r="B2471" s="828" t="s">
        <v>2463</v>
      </c>
      <c r="C2471" s="828" t="s">
        <v>2464</v>
      </c>
      <c r="D2471" s="828" t="s">
        <v>688</v>
      </c>
      <c r="E2471" s="828" t="s">
        <v>2572</v>
      </c>
      <c r="F2471" s="828">
        <v>5</v>
      </c>
      <c r="G2471" s="828" t="s">
        <v>2447</v>
      </c>
      <c r="H2471" s="828">
        <v>1</v>
      </c>
      <c r="I2471" s="828">
        <v>0</v>
      </c>
      <c r="J2471" s="828">
        <v>0</v>
      </c>
      <c r="K2471" s="829">
        <v>0</v>
      </c>
      <c r="L2471" s="829">
        <v>0</v>
      </c>
      <c r="M2471" s="828">
        <v>0</v>
      </c>
      <c r="N2471" s="828">
        <v>0</v>
      </c>
      <c r="O2471" s="830" t="e">
        <v>#DIV/0!</v>
      </c>
      <c r="P2471" s="820">
        <f>Tabla1[[#This Row],[Ejec Real Acumu]]-Tabla1[[#This Row],[Proyec Ejec Acumul]]</f>
        <v>0</v>
      </c>
      <c r="Q2471" s="820">
        <f>Tabla1[[#This Row],[Ejec Real Mes]]-Tabla1[[#This Row],[Program Entreg Mes]]</f>
        <v>0</v>
      </c>
    </row>
    <row r="2472" spans="1:17">
      <c r="A2472" s="828">
        <v>2</v>
      </c>
      <c r="B2472" s="828" t="s">
        <v>2463</v>
      </c>
      <c r="C2472" s="828" t="s">
        <v>2464</v>
      </c>
      <c r="D2472" s="828" t="s">
        <v>688</v>
      </c>
      <c r="E2472" s="828" t="s">
        <v>2573</v>
      </c>
      <c r="F2472" s="828">
        <v>5</v>
      </c>
      <c r="G2472" s="828" t="s">
        <v>2447</v>
      </c>
      <c r="H2472" s="828">
        <v>1</v>
      </c>
      <c r="I2472" s="828">
        <v>0</v>
      </c>
      <c r="J2472" s="828">
        <v>0</v>
      </c>
      <c r="K2472" s="829">
        <v>0</v>
      </c>
      <c r="L2472" s="829">
        <v>0</v>
      </c>
      <c r="M2472" s="828">
        <v>0</v>
      </c>
      <c r="N2472" s="828">
        <v>0</v>
      </c>
      <c r="O2472" s="830" t="e">
        <v>#DIV/0!</v>
      </c>
      <c r="P2472" s="820">
        <f>Tabla1[[#This Row],[Ejec Real Acumu]]-Tabla1[[#This Row],[Proyec Ejec Acumul]]</f>
        <v>0</v>
      </c>
      <c r="Q2472" s="820">
        <f>Tabla1[[#This Row],[Ejec Real Mes]]-Tabla1[[#This Row],[Program Entreg Mes]]</f>
        <v>0</v>
      </c>
    </row>
    <row r="2473" spans="1:17">
      <c r="A2473" s="828">
        <v>3</v>
      </c>
      <c r="B2473" s="828" t="s">
        <v>2463</v>
      </c>
      <c r="C2473" s="828" t="s">
        <v>2464</v>
      </c>
      <c r="D2473" s="828" t="s">
        <v>688</v>
      </c>
      <c r="E2473" s="828" t="s">
        <v>2574</v>
      </c>
      <c r="F2473" s="828">
        <v>5</v>
      </c>
      <c r="G2473" s="828" t="s">
        <v>2447</v>
      </c>
      <c r="H2473" s="828">
        <v>1</v>
      </c>
      <c r="I2473" s="828">
        <v>0</v>
      </c>
      <c r="J2473" s="828">
        <v>0</v>
      </c>
      <c r="K2473" s="829">
        <v>0</v>
      </c>
      <c r="L2473" s="829">
        <v>0</v>
      </c>
      <c r="M2473" s="828">
        <v>0</v>
      </c>
      <c r="N2473" s="828">
        <v>0</v>
      </c>
      <c r="O2473" s="830" t="e">
        <v>#DIV/0!</v>
      </c>
      <c r="P2473" s="820">
        <f>Tabla1[[#This Row],[Ejec Real Acumu]]-Tabla1[[#This Row],[Proyec Ejec Acumul]]</f>
        <v>0</v>
      </c>
      <c r="Q2473" s="820">
        <f>Tabla1[[#This Row],[Ejec Real Mes]]-Tabla1[[#This Row],[Program Entreg Mes]]</f>
        <v>0</v>
      </c>
    </row>
    <row r="2474" spans="1:17">
      <c r="A2474" s="828">
        <v>4</v>
      </c>
      <c r="B2474" s="828" t="s">
        <v>2463</v>
      </c>
      <c r="C2474" s="828" t="s">
        <v>2464</v>
      </c>
      <c r="D2474" s="828" t="s">
        <v>688</v>
      </c>
      <c r="E2474" s="828" t="s">
        <v>2575</v>
      </c>
      <c r="F2474" s="828">
        <v>5</v>
      </c>
      <c r="G2474" s="828" t="s">
        <v>2447</v>
      </c>
      <c r="H2474" s="828">
        <v>1</v>
      </c>
      <c r="I2474" s="828">
        <v>0</v>
      </c>
      <c r="J2474" s="828">
        <v>0</v>
      </c>
      <c r="K2474" s="829">
        <v>0</v>
      </c>
      <c r="L2474" s="829">
        <v>0</v>
      </c>
      <c r="M2474" s="828">
        <v>0</v>
      </c>
      <c r="N2474" s="828">
        <v>0</v>
      </c>
      <c r="O2474" s="830" t="e">
        <v>#DIV/0!</v>
      </c>
      <c r="P2474" s="820">
        <f>Tabla1[[#This Row],[Ejec Real Acumu]]-Tabla1[[#This Row],[Proyec Ejec Acumul]]</f>
        <v>0</v>
      </c>
      <c r="Q2474" s="820">
        <f>Tabla1[[#This Row],[Ejec Real Mes]]-Tabla1[[#This Row],[Program Entreg Mes]]</f>
        <v>0</v>
      </c>
    </row>
    <row r="2475" spans="1:17">
      <c r="A2475" s="828">
        <v>5</v>
      </c>
      <c r="B2475" s="828" t="s">
        <v>2463</v>
      </c>
      <c r="C2475" s="828" t="s">
        <v>2464</v>
      </c>
      <c r="D2475" s="828" t="s">
        <v>688</v>
      </c>
      <c r="E2475" s="828" t="s">
        <v>2576</v>
      </c>
      <c r="F2475" s="828">
        <v>5</v>
      </c>
      <c r="G2475" s="828" t="s">
        <v>2447</v>
      </c>
      <c r="H2475" s="828">
        <v>4</v>
      </c>
      <c r="I2475" s="828">
        <v>1</v>
      </c>
      <c r="J2475" s="828">
        <v>1</v>
      </c>
      <c r="K2475" s="829">
        <v>0.25</v>
      </c>
      <c r="L2475" s="829">
        <v>0.25</v>
      </c>
      <c r="M2475" s="828">
        <v>0</v>
      </c>
      <c r="N2475" s="828">
        <v>0</v>
      </c>
      <c r="O2475" s="830" t="e">
        <v>#DIV/0!</v>
      </c>
      <c r="P2475" s="820">
        <f>Tabla1[[#This Row],[Ejec Real Acumu]]-Tabla1[[#This Row],[Proyec Ejec Acumul]]</f>
        <v>0</v>
      </c>
      <c r="Q2475" s="820">
        <f>Tabla1[[#This Row],[Ejec Real Mes]]-Tabla1[[#This Row],[Program Entreg Mes]]</f>
        <v>0</v>
      </c>
    </row>
    <row r="2476" spans="1:17">
      <c r="A2476" s="828">
        <v>6</v>
      </c>
      <c r="B2476" s="828" t="s">
        <v>2463</v>
      </c>
      <c r="C2476" s="828" t="s">
        <v>2464</v>
      </c>
      <c r="D2476" s="828" t="s">
        <v>688</v>
      </c>
      <c r="E2476" s="828" t="s">
        <v>2577</v>
      </c>
      <c r="F2476" s="828">
        <v>5</v>
      </c>
      <c r="G2476" s="828" t="s">
        <v>2447</v>
      </c>
      <c r="H2476" s="828">
        <v>1</v>
      </c>
      <c r="I2476" s="828">
        <v>0</v>
      </c>
      <c r="J2476" s="828">
        <v>0</v>
      </c>
      <c r="K2476" s="829">
        <v>0</v>
      </c>
      <c r="L2476" s="829">
        <v>0</v>
      </c>
      <c r="M2476" s="828">
        <v>0</v>
      </c>
      <c r="N2476" s="828">
        <v>0</v>
      </c>
      <c r="O2476" s="830" t="e">
        <v>#DIV/0!</v>
      </c>
      <c r="P2476" s="820">
        <f>Tabla1[[#This Row],[Ejec Real Acumu]]-Tabla1[[#This Row],[Proyec Ejec Acumul]]</f>
        <v>0</v>
      </c>
      <c r="Q2476" s="820">
        <f>Tabla1[[#This Row],[Ejec Real Mes]]-Tabla1[[#This Row],[Program Entreg Mes]]</f>
        <v>0</v>
      </c>
    </row>
    <row r="2477" spans="1:17">
      <c r="A2477" s="828">
        <v>7</v>
      </c>
      <c r="B2477" s="828" t="s">
        <v>2463</v>
      </c>
      <c r="C2477" s="828" t="s">
        <v>2464</v>
      </c>
      <c r="D2477" s="828" t="s">
        <v>688</v>
      </c>
      <c r="E2477" s="828" t="s">
        <v>2578</v>
      </c>
      <c r="F2477" s="828">
        <v>5</v>
      </c>
      <c r="G2477" s="828" t="s">
        <v>2447</v>
      </c>
      <c r="H2477" s="828">
        <v>1</v>
      </c>
      <c r="I2477" s="828">
        <v>1</v>
      </c>
      <c r="J2477" s="828">
        <v>1</v>
      </c>
      <c r="K2477" s="829">
        <v>1</v>
      </c>
      <c r="L2477" s="829">
        <v>1</v>
      </c>
      <c r="M2477" s="828">
        <v>0</v>
      </c>
      <c r="N2477" s="828">
        <v>0</v>
      </c>
      <c r="O2477" s="830" t="e">
        <v>#DIV/0!</v>
      </c>
      <c r="P2477" s="820">
        <f>Tabla1[[#This Row],[Ejec Real Acumu]]-Tabla1[[#This Row],[Proyec Ejec Acumul]]</f>
        <v>0</v>
      </c>
      <c r="Q2477" s="820">
        <f>Tabla1[[#This Row],[Ejec Real Mes]]-Tabla1[[#This Row],[Program Entreg Mes]]</f>
        <v>0</v>
      </c>
    </row>
    <row r="2478" spans="1:17">
      <c r="A2478" s="828">
        <v>8</v>
      </c>
      <c r="B2478" s="828" t="s">
        <v>2463</v>
      </c>
      <c r="C2478" s="828" t="s">
        <v>2464</v>
      </c>
      <c r="D2478" s="828" t="s">
        <v>688</v>
      </c>
      <c r="E2478" s="828" t="s">
        <v>2579</v>
      </c>
      <c r="F2478" s="828">
        <v>5</v>
      </c>
      <c r="G2478" s="828" t="s">
        <v>2447</v>
      </c>
      <c r="H2478" s="828">
        <v>1</v>
      </c>
      <c r="I2478" s="828">
        <v>0</v>
      </c>
      <c r="J2478" s="828">
        <v>0</v>
      </c>
      <c r="K2478" s="829">
        <v>0</v>
      </c>
      <c r="L2478" s="829">
        <v>0</v>
      </c>
      <c r="M2478" s="828">
        <v>0</v>
      </c>
      <c r="N2478" s="828">
        <v>0</v>
      </c>
      <c r="O2478" s="830" t="e">
        <v>#DIV/0!</v>
      </c>
      <c r="P2478" s="820">
        <f>Tabla1[[#This Row],[Ejec Real Acumu]]-Tabla1[[#This Row],[Proyec Ejec Acumul]]</f>
        <v>0</v>
      </c>
      <c r="Q2478" s="820">
        <f>Tabla1[[#This Row],[Ejec Real Mes]]-Tabla1[[#This Row],[Program Entreg Mes]]</f>
        <v>0</v>
      </c>
    </row>
    <row r="2479" spans="1:17">
      <c r="A2479" s="828">
        <v>9</v>
      </c>
      <c r="B2479" s="828" t="s">
        <v>2463</v>
      </c>
      <c r="C2479" s="828" t="s">
        <v>2464</v>
      </c>
      <c r="D2479" s="828" t="s">
        <v>688</v>
      </c>
      <c r="E2479" s="828" t="s">
        <v>2580</v>
      </c>
      <c r="F2479" s="828">
        <v>5</v>
      </c>
      <c r="G2479" s="828" t="s">
        <v>2447</v>
      </c>
      <c r="H2479" s="828">
        <v>2</v>
      </c>
      <c r="I2479" s="828">
        <v>1</v>
      </c>
      <c r="J2479" s="828">
        <v>1</v>
      </c>
      <c r="K2479" s="829">
        <v>0.5</v>
      </c>
      <c r="L2479" s="829">
        <v>0.5</v>
      </c>
      <c r="M2479" s="828">
        <v>0</v>
      </c>
      <c r="N2479" s="828">
        <v>0</v>
      </c>
      <c r="O2479" s="830" t="e">
        <v>#DIV/0!</v>
      </c>
      <c r="P2479" s="820">
        <f>Tabla1[[#This Row],[Ejec Real Acumu]]-Tabla1[[#This Row],[Proyec Ejec Acumul]]</f>
        <v>0</v>
      </c>
      <c r="Q2479" s="820">
        <f>Tabla1[[#This Row],[Ejec Real Mes]]-Tabla1[[#This Row],[Program Entreg Mes]]</f>
        <v>0</v>
      </c>
    </row>
    <row r="2480" spans="1:17">
      <c r="A2480" s="828">
        <v>10</v>
      </c>
      <c r="B2480" s="828" t="s">
        <v>2463</v>
      </c>
      <c r="C2480" s="828" t="s">
        <v>2464</v>
      </c>
      <c r="D2480" s="828" t="s">
        <v>688</v>
      </c>
      <c r="E2480" s="828" t="s">
        <v>2581</v>
      </c>
      <c r="F2480" s="828">
        <v>5</v>
      </c>
      <c r="G2480" s="828" t="s">
        <v>2447</v>
      </c>
      <c r="H2480" s="828">
        <v>1</v>
      </c>
      <c r="I2480" s="828">
        <v>0</v>
      </c>
      <c r="J2480" s="828">
        <v>0</v>
      </c>
      <c r="K2480" s="829">
        <v>0</v>
      </c>
      <c r="L2480" s="829">
        <v>0</v>
      </c>
      <c r="M2480" s="828">
        <v>0</v>
      </c>
      <c r="N2480" s="828">
        <v>0</v>
      </c>
      <c r="O2480" s="830" t="e">
        <v>#DIV/0!</v>
      </c>
      <c r="P2480" s="820">
        <f>Tabla1[[#This Row],[Ejec Real Acumu]]-Tabla1[[#This Row],[Proyec Ejec Acumul]]</f>
        <v>0</v>
      </c>
      <c r="Q2480" s="820">
        <f>Tabla1[[#This Row],[Ejec Real Mes]]-Tabla1[[#This Row],[Program Entreg Mes]]</f>
        <v>0</v>
      </c>
    </row>
    <row r="2481" spans="1:17">
      <c r="A2481" s="828">
        <v>11</v>
      </c>
      <c r="B2481" s="828" t="s">
        <v>2463</v>
      </c>
      <c r="C2481" s="828" t="s">
        <v>2464</v>
      </c>
      <c r="D2481" s="828" t="s">
        <v>688</v>
      </c>
      <c r="E2481" s="828" t="s">
        <v>2582</v>
      </c>
      <c r="F2481" s="828">
        <v>5</v>
      </c>
      <c r="G2481" s="828" t="s">
        <v>2447</v>
      </c>
      <c r="H2481" s="828">
        <v>1</v>
      </c>
      <c r="I2481" s="828">
        <v>1</v>
      </c>
      <c r="J2481" s="828">
        <v>1</v>
      </c>
      <c r="K2481" s="829">
        <v>1</v>
      </c>
      <c r="L2481" s="829">
        <v>1</v>
      </c>
      <c r="M2481" s="828">
        <v>0</v>
      </c>
      <c r="N2481" s="828">
        <v>0</v>
      </c>
      <c r="O2481" s="830" t="e">
        <v>#DIV/0!</v>
      </c>
      <c r="P2481" s="820">
        <f>Tabla1[[#This Row],[Ejec Real Acumu]]-Tabla1[[#This Row],[Proyec Ejec Acumul]]</f>
        <v>0</v>
      </c>
      <c r="Q2481" s="820">
        <f>Tabla1[[#This Row],[Ejec Real Mes]]-Tabla1[[#This Row],[Program Entreg Mes]]</f>
        <v>0</v>
      </c>
    </row>
    <row r="2482" spans="1:17">
      <c r="A2482" s="828">
        <v>12</v>
      </c>
      <c r="B2482" s="828" t="s">
        <v>2463</v>
      </c>
      <c r="C2482" s="828" t="s">
        <v>2464</v>
      </c>
      <c r="D2482" s="828" t="s">
        <v>688</v>
      </c>
      <c r="E2482" s="828" t="s">
        <v>2583</v>
      </c>
      <c r="F2482" s="828">
        <v>5</v>
      </c>
      <c r="G2482" s="828" t="s">
        <v>2447</v>
      </c>
      <c r="H2482" s="828">
        <v>1</v>
      </c>
      <c r="I2482" s="828">
        <v>1</v>
      </c>
      <c r="J2482" s="828">
        <v>1</v>
      </c>
      <c r="K2482" s="829">
        <v>1</v>
      </c>
      <c r="L2482" s="829">
        <v>1</v>
      </c>
      <c r="M2482" s="828">
        <v>0</v>
      </c>
      <c r="N2482" s="828">
        <v>0</v>
      </c>
      <c r="O2482" s="830" t="e">
        <v>#DIV/0!</v>
      </c>
      <c r="P2482" s="820">
        <f>Tabla1[[#This Row],[Ejec Real Acumu]]-Tabla1[[#This Row],[Proyec Ejec Acumul]]</f>
        <v>0</v>
      </c>
      <c r="Q2482" s="820">
        <f>Tabla1[[#This Row],[Ejec Real Mes]]-Tabla1[[#This Row],[Program Entreg Mes]]</f>
        <v>0</v>
      </c>
    </row>
    <row r="2483" spans="1:17">
      <c r="A2483" s="828">
        <v>13</v>
      </c>
      <c r="B2483" s="828" t="s">
        <v>2463</v>
      </c>
      <c r="C2483" s="828" t="s">
        <v>2464</v>
      </c>
      <c r="D2483" s="828" t="s">
        <v>688</v>
      </c>
      <c r="E2483" s="828" t="s">
        <v>2584</v>
      </c>
      <c r="F2483" s="828">
        <v>5</v>
      </c>
      <c r="G2483" s="828" t="s">
        <v>2447</v>
      </c>
      <c r="H2483" s="828">
        <v>1</v>
      </c>
      <c r="I2483" s="828">
        <v>0</v>
      </c>
      <c r="J2483" s="828">
        <v>0</v>
      </c>
      <c r="K2483" s="829">
        <v>0</v>
      </c>
      <c r="L2483" s="829">
        <v>0</v>
      </c>
      <c r="M2483" s="828">
        <v>0</v>
      </c>
      <c r="N2483" s="828">
        <v>0</v>
      </c>
      <c r="O2483" s="830" t="e">
        <v>#DIV/0!</v>
      </c>
      <c r="P2483" s="820">
        <f>Tabla1[[#This Row],[Ejec Real Acumu]]-Tabla1[[#This Row],[Proyec Ejec Acumul]]</f>
        <v>0</v>
      </c>
      <c r="Q2483" s="820">
        <f>Tabla1[[#This Row],[Ejec Real Mes]]-Tabla1[[#This Row],[Program Entreg Mes]]</f>
        <v>0</v>
      </c>
    </row>
    <row r="2484" spans="1:17">
      <c r="A2484" s="828">
        <v>14</v>
      </c>
      <c r="B2484" s="828" t="s">
        <v>2463</v>
      </c>
      <c r="C2484" s="828" t="s">
        <v>2464</v>
      </c>
      <c r="D2484" s="828" t="s">
        <v>688</v>
      </c>
      <c r="E2484" s="828" t="s">
        <v>2585</v>
      </c>
      <c r="F2484" s="828">
        <v>5</v>
      </c>
      <c r="G2484" s="828" t="s">
        <v>2447</v>
      </c>
      <c r="H2484" s="828">
        <v>1</v>
      </c>
      <c r="I2484" s="828">
        <v>0</v>
      </c>
      <c r="J2484" s="828">
        <v>0</v>
      </c>
      <c r="K2484" s="829">
        <v>0</v>
      </c>
      <c r="L2484" s="829">
        <v>0</v>
      </c>
      <c r="M2484" s="828">
        <v>0</v>
      </c>
      <c r="N2484" s="828">
        <v>0</v>
      </c>
      <c r="O2484" s="830" t="e">
        <v>#DIV/0!</v>
      </c>
      <c r="P2484" s="820">
        <f>Tabla1[[#This Row],[Ejec Real Acumu]]-Tabla1[[#This Row],[Proyec Ejec Acumul]]</f>
        <v>0</v>
      </c>
      <c r="Q2484" s="820">
        <f>Tabla1[[#This Row],[Ejec Real Mes]]-Tabla1[[#This Row],[Program Entreg Mes]]</f>
        <v>0</v>
      </c>
    </row>
    <row r="2485" spans="1:17">
      <c r="A2485" s="828">
        <v>15</v>
      </c>
      <c r="B2485" s="828" t="s">
        <v>2463</v>
      </c>
      <c r="C2485" s="828" t="s">
        <v>2464</v>
      </c>
      <c r="D2485" s="828" t="s">
        <v>688</v>
      </c>
      <c r="E2485" s="828" t="s">
        <v>2586</v>
      </c>
      <c r="F2485" s="828">
        <v>5</v>
      </c>
      <c r="G2485" s="828" t="s">
        <v>2447</v>
      </c>
      <c r="H2485" s="828">
        <v>1</v>
      </c>
      <c r="I2485" s="828">
        <v>0</v>
      </c>
      <c r="J2485" s="828">
        <v>0</v>
      </c>
      <c r="K2485" s="829">
        <v>0</v>
      </c>
      <c r="L2485" s="829">
        <v>0</v>
      </c>
      <c r="M2485" s="828">
        <v>0</v>
      </c>
      <c r="N2485" s="828">
        <v>0</v>
      </c>
      <c r="O2485" s="830" t="e">
        <v>#DIV/0!</v>
      </c>
      <c r="P2485" s="820">
        <f>Tabla1[[#This Row],[Ejec Real Acumu]]-Tabla1[[#This Row],[Proyec Ejec Acumul]]</f>
        <v>0</v>
      </c>
      <c r="Q2485" s="820">
        <f>Tabla1[[#This Row],[Ejec Real Mes]]-Tabla1[[#This Row],[Program Entreg Mes]]</f>
        <v>0</v>
      </c>
    </row>
    <row r="2486" spans="1:17">
      <c r="A2486" s="828">
        <v>16</v>
      </c>
      <c r="B2486" s="828" t="s">
        <v>2463</v>
      </c>
      <c r="C2486" s="828" t="s">
        <v>2464</v>
      </c>
      <c r="D2486" s="828" t="s">
        <v>688</v>
      </c>
      <c r="E2486" s="828" t="s">
        <v>2587</v>
      </c>
      <c r="F2486" s="828">
        <v>5</v>
      </c>
      <c r="G2486" s="828" t="s">
        <v>2447</v>
      </c>
      <c r="H2486" s="828">
        <v>1</v>
      </c>
      <c r="I2486" s="828">
        <v>0</v>
      </c>
      <c r="J2486" s="828">
        <v>0</v>
      </c>
      <c r="K2486" s="829">
        <v>0</v>
      </c>
      <c r="L2486" s="829">
        <v>0</v>
      </c>
      <c r="M2486" s="828">
        <v>0</v>
      </c>
      <c r="N2486" s="828">
        <v>0</v>
      </c>
      <c r="O2486" s="830" t="e">
        <v>#DIV/0!</v>
      </c>
      <c r="P2486" s="820">
        <f>Tabla1[[#This Row],[Ejec Real Acumu]]-Tabla1[[#This Row],[Proyec Ejec Acumul]]</f>
        <v>0</v>
      </c>
      <c r="Q2486" s="820">
        <f>Tabla1[[#This Row],[Ejec Real Mes]]-Tabla1[[#This Row],[Program Entreg Mes]]</f>
        <v>0</v>
      </c>
    </row>
    <row r="2487" spans="1:17">
      <c r="A2487" s="828">
        <v>17</v>
      </c>
      <c r="B2487" s="828" t="s">
        <v>2463</v>
      </c>
      <c r="C2487" s="828" t="s">
        <v>2464</v>
      </c>
      <c r="D2487" s="828" t="s">
        <v>688</v>
      </c>
      <c r="E2487" s="828" t="s">
        <v>2588</v>
      </c>
      <c r="F2487" s="828">
        <v>5</v>
      </c>
      <c r="G2487" s="828" t="s">
        <v>2447</v>
      </c>
      <c r="H2487" s="828">
        <v>2</v>
      </c>
      <c r="I2487" s="828">
        <v>0</v>
      </c>
      <c r="J2487" s="828">
        <v>0</v>
      </c>
      <c r="K2487" s="829">
        <v>0</v>
      </c>
      <c r="L2487" s="829">
        <v>0</v>
      </c>
      <c r="M2487" s="828">
        <v>0</v>
      </c>
      <c r="N2487" s="828">
        <v>1</v>
      </c>
      <c r="O2487" s="830" t="e">
        <v>#DIV/0!</v>
      </c>
      <c r="P2487" s="820">
        <f>Tabla1[[#This Row],[Ejec Real Acumu]]-Tabla1[[#This Row],[Proyec Ejec Acumul]]</f>
        <v>0</v>
      </c>
      <c r="Q2487" s="820">
        <f>Tabla1[[#This Row],[Ejec Real Mes]]-Tabla1[[#This Row],[Program Entreg Mes]]</f>
        <v>1</v>
      </c>
    </row>
    <row r="2488" spans="1:17">
      <c r="A2488" s="828">
        <v>18</v>
      </c>
      <c r="B2488" s="828" t="s">
        <v>2463</v>
      </c>
      <c r="C2488" s="828" t="s">
        <v>2464</v>
      </c>
      <c r="D2488" s="828" t="s">
        <v>688</v>
      </c>
      <c r="E2488" s="828" t="s">
        <v>2589</v>
      </c>
      <c r="F2488" s="828">
        <v>5</v>
      </c>
      <c r="G2488" s="828" t="s">
        <v>2447</v>
      </c>
      <c r="H2488" s="828">
        <v>4</v>
      </c>
      <c r="I2488" s="828">
        <v>1</v>
      </c>
      <c r="J2488" s="828">
        <v>1</v>
      </c>
      <c r="K2488" s="829">
        <v>0.25</v>
      </c>
      <c r="L2488" s="829">
        <v>0.25</v>
      </c>
      <c r="M2488" s="828">
        <v>0</v>
      </c>
      <c r="N2488" s="828">
        <v>0</v>
      </c>
      <c r="O2488" s="830" t="e">
        <v>#DIV/0!</v>
      </c>
      <c r="P2488" s="820">
        <f>Tabla1[[#This Row],[Ejec Real Acumu]]-Tabla1[[#This Row],[Proyec Ejec Acumul]]</f>
        <v>0</v>
      </c>
      <c r="Q2488" s="820">
        <f>Tabla1[[#This Row],[Ejec Real Mes]]-Tabla1[[#This Row],[Program Entreg Mes]]</f>
        <v>0</v>
      </c>
    </row>
    <row r="2489" spans="1:17">
      <c r="A2489" s="828">
        <v>19</v>
      </c>
      <c r="B2489" s="828" t="s">
        <v>2463</v>
      </c>
      <c r="C2489" s="828" t="s">
        <v>2464</v>
      </c>
      <c r="D2489" s="828" t="s">
        <v>688</v>
      </c>
      <c r="E2489" s="828" t="s">
        <v>2590</v>
      </c>
      <c r="F2489" s="828">
        <v>5</v>
      </c>
      <c r="G2489" s="828" t="s">
        <v>2447</v>
      </c>
      <c r="H2489" s="828">
        <v>1</v>
      </c>
      <c r="I2489" s="828">
        <v>1</v>
      </c>
      <c r="J2489" s="828">
        <v>1</v>
      </c>
      <c r="K2489" s="829">
        <v>1</v>
      </c>
      <c r="L2489" s="829">
        <v>1</v>
      </c>
      <c r="M2489" s="828">
        <v>1</v>
      </c>
      <c r="N2489" s="828">
        <v>0</v>
      </c>
      <c r="O2489" s="830">
        <v>0</v>
      </c>
      <c r="P2489" s="820">
        <f>Tabla1[[#This Row],[Ejec Real Acumu]]-Tabla1[[#This Row],[Proyec Ejec Acumul]]</f>
        <v>0</v>
      </c>
      <c r="Q2489" s="820">
        <f>Tabla1[[#This Row],[Ejec Real Mes]]-Tabla1[[#This Row],[Program Entreg Mes]]</f>
        <v>-1</v>
      </c>
    </row>
    <row r="2490" spans="1:17">
      <c r="A2490" s="828">
        <v>20</v>
      </c>
      <c r="B2490" s="828" t="s">
        <v>2463</v>
      </c>
      <c r="C2490" s="828" t="s">
        <v>2464</v>
      </c>
      <c r="D2490" s="828" t="s">
        <v>688</v>
      </c>
      <c r="E2490" s="828" t="s">
        <v>2591</v>
      </c>
      <c r="F2490" s="828">
        <v>5</v>
      </c>
      <c r="G2490" s="828" t="s">
        <v>2447</v>
      </c>
      <c r="H2490" s="828">
        <v>1</v>
      </c>
      <c r="I2490" s="828">
        <v>0</v>
      </c>
      <c r="J2490" s="828">
        <v>0</v>
      </c>
      <c r="K2490" s="829">
        <v>0</v>
      </c>
      <c r="L2490" s="829">
        <v>0</v>
      </c>
      <c r="M2490" s="828">
        <v>0</v>
      </c>
      <c r="N2490" s="828">
        <v>0</v>
      </c>
      <c r="O2490" s="830" t="e">
        <v>#DIV/0!</v>
      </c>
      <c r="P2490" s="820">
        <f>Tabla1[[#This Row],[Ejec Real Acumu]]-Tabla1[[#This Row],[Proyec Ejec Acumul]]</f>
        <v>0</v>
      </c>
      <c r="Q2490" s="820">
        <f>Tabla1[[#This Row],[Ejec Real Mes]]-Tabla1[[#This Row],[Program Entreg Mes]]</f>
        <v>0</v>
      </c>
    </row>
    <row r="2491" spans="1:17">
      <c r="A2491" s="828">
        <v>21</v>
      </c>
      <c r="B2491" s="828" t="s">
        <v>2463</v>
      </c>
      <c r="C2491" s="828" t="s">
        <v>2464</v>
      </c>
      <c r="D2491" s="828" t="s">
        <v>688</v>
      </c>
      <c r="E2491" s="828" t="s">
        <v>2592</v>
      </c>
      <c r="F2491" s="828">
        <v>5</v>
      </c>
      <c r="G2491" s="828" t="s">
        <v>2447</v>
      </c>
      <c r="H2491" s="828">
        <v>1</v>
      </c>
      <c r="I2491" s="828">
        <v>0</v>
      </c>
      <c r="J2491" s="828">
        <v>0</v>
      </c>
      <c r="K2491" s="829">
        <v>0</v>
      </c>
      <c r="L2491" s="829">
        <v>0</v>
      </c>
      <c r="M2491" s="828">
        <v>0</v>
      </c>
      <c r="N2491" s="828">
        <v>0</v>
      </c>
      <c r="O2491" s="830" t="e">
        <v>#DIV/0!</v>
      </c>
      <c r="P2491" s="820">
        <f>Tabla1[[#This Row],[Ejec Real Acumu]]-Tabla1[[#This Row],[Proyec Ejec Acumul]]</f>
        <v>0</v>
      </c>
      <c r="Q2491" s="820">
        <f>Tabla1[[#This Row],[Ejec Real Mes]]-Tabla1[[#This Row],[Program Entreg Mes]]</f>
        <v>0</v>
      </c>
    </row>
    <row r="2492" spans="1:17">
      <c r="A2492" s="828">
        <v>22</v>
      </c>
      <c r="B2492" s="828" t="s">
        <v>2463</v>
      </c>
      <c r="C2492" s="828" t="s">
        <v>2464</v>
      </c>
      <c r="D2492" s="828" t="s">
        <v>688</v>
      </c>
      <c r="E2492" s="828" t="s">
        <v>2593</v>
      </c>
      <c r="F2492" s="828">
        <v>5</v>
      </c>
      <c r="G2492" s="828" t="s">
        <v>2447</v>
      </c>
      <c r="H2492" s="828">
        <v>1</v>
      </c>
      <c r="I2492" s="828">
        <v>0</v>
      </c>
      <c r="J2492" s="828">
        <v>0</v>
      </c>
      <c r="K2492" s="829">
        <v>0</v>
      </c>
      <c r="L2492" s="829">
        <v>0</v>
      </c>
      <c r="M2492" s="828">
        <v>0</v>
      </c>
      <c r="N2492" s="828">
        <v>0</v>
      </c>
      <c r="O2492" s="830" t="e">
        <v>#DIV/0!</v>
      </c>
      <c r="P2492" s="820">
        <f>Tabla1[[#This Row],[Ejec Real Acumu]]-Tabla1[[#This Row],[Proyec Ejec Acumul]]</f>
        <v>0</v>
      </c>
      <c r="Q2492" s="820">
        <f>Tabla1[[#This Row],[Ejec Real Mes]]-Tabla1[[#This Row],[Program Entreg Mes]]</f>
        <v>0</v>
      </c>
    </row>
    <row r="2493" spans="1:17">
      <c r="A2493" s="828">
        <v>23</v>
      </c>
      <c r="B2493" s="828" t="s">
        <v>2463</v>
      </c>
      <c r="C2493" s="828" t="s">
        <v>2464</v>
      </c>
      <c r="D2493" s="828" t="s">
        <v>688</v>
      </c>
      <c r="E2493" s="828" t="s">
        <v>2594</v>
      </c>
      <c r="F2493" s="828">
        <v>5</v>
      </c>
      <c r="G2493" s="828" t="s">
        <v>2447</v>
      </c>
      <c r="H2493" s="828">
        <v>1</v>
      </c>
      <c r="I2493" s="828">
        <v>0</v>
      </c>
      <c r="J2493" s="828">
        <v>0</v>
      </c>
      <c r="K2493" s="829">
        <v>0</v>
      </c>
      <c r="L2493" s="829">
        <v>0</v>
      </c>
      <c r="M2493" s="828">
        <v>0</v>
      </c>
      <c r="N2493" s="828">
        <v>0</v>
      </c>
      <c r="O2493" s="830" t="e">
        <v>#DIV/0!</v>
      </c>
      <c r="P2493" s="820">
        <f>Tabla1[[#This Row],[Ejec Real Acumu]]-Tabla1[[#This Row],[Proyec Ejec Acumul]]</f>
        <v>0</v>
      </c>
      <c r="Q2493" s="820">
        <f>Tabla1[[#This Row],[Ejec Real Mes]]-Tabla1[[#This Row],[Program Entreg Mes]]</f>
        <v>0</v>
      </c>
    </row>
    <row r="2494" spans="1:17">
      <c r="A2494" s="828">
        <v>24</v>
      </c>
      <c r="B2494" s="828" t="s">
        <v>2463</v>
      </c>
      <c r="C2494" s="828" t="s">
        <v>2464</v>
      </c>
      <c r="D2494" s="828" t="s">
        <v>688</v>
      </c>
      <c r="E2494" s="828" t="s">
        <v>2595</v>
      </c>
      <c r="F2494" s="828">
        <v>5</v>
      </c>
      <c r="G2494" s="828" t="s">
        <v>2447</v>
      </c>
      <c r="H2494" s="828">
        <v>1</v>
      </c>
      <c r="I2494" s="828">
        <v>0</v>
      </c>
      <c r="J2494" s="828">
        <v>0</v>
      </c>
      <c r="K2494" s="829">
        <v>0</v>
      </c>
      <c r="L2494" s="829">
        <v>0</v>
      </c>
      <c r="M2494" s="828">
        <v>0</v>
      </c>
      <c r="N2494" s="828">
        <v>0</v>
      </c>
      <c r="O2494" s="830" t="e">
        <v>#DIV/0!</v>
      </c>
      <c r="P2494" s="820">
        <f>Tabla1[[#This Row],[Ejec Real Acumu]]-Tabla1[[#This Row],[Proyec Ejec Acumul]]</f>
        <v>0</v>
      </c>
      <c r="Q2494" s="820">
        <f>Tabla1[[#This Row],[Ejec Real Mes]]-Tabla1[[#This Row],[Program Entreg Mes]]</f>
        <v>0</v>
      </c>
    </row>
    <row r="2495" spans="1:17">
      <c r="A2495" s="828">
        <v>25</v>
      </c>
      <c r="B2495" s="828" t="s">
        <v>2463</v>
      </c>
      <c r="C2495" s="828" t="s">
        <v>2464</v>
      </c>
      <c r="D2495" s="828" t="s">
        <v>688</v>
      </c>
      <c r="E2495" s="828" t="s">
        <v>2596</v>
      </c>
      <c r="F2495" s="828">
        <v>5</v>
      </c>
      <c r="G2495" s="828" t="s">
        <v>2447</v>
      </c>
      <c r="H2495" s="828">
        <v>1</v>
      </c>
      <c r="I2495" s="828">
        <v>0</v>
      </c>
      <c r="J2495" s="828">
        <v>0</v>
      </c>
      <c r="K2495" s="829">
        <v>0</v>
      </c>
      <c r="L2495" s="829">
        <v>0</v>
      </c>
      <c r="M2495" s="828">
        <v>0</v>
      </c>
      <c r="N2495" s="828">
        <v>0</v>
      </c>
      <c r="O2495" s="830" t="e">
        <v>#DIV/0!</v>
      </c>
      <c r="P2495" s="820">
        <f>Tabla1[[#This Row],[Ejec Real Acumu]]-Tabla1[[#This Row],[Proyec Ejec Acumul]]</f>
        <v>0</v>
      </c>
      <c r="Q2495" s="820">
        <f>Tabla1[[#This Row],[Ejec Real Mes]]-Tabla1[[#This Row],[Program Entreg Mes]]</f>
        <v>0</v>
      </c>
    </row>
    <row r="2496" spans="1:17">
      <c r="A2496" s="828">
        <v>26</v>
      </c>
      <c r="B2496" s="828" t="s">
        <v>2463</v>
      </c>
      <c r="C2496" s="828" t="s">
        <v>2464</v>
      </c>
      <c r="D2496" s="828" t="s">
        <v>688</v>
      </c>
      <c r="E2496" s="828" t="s">
        <v>2597</v>
      </c>
      <c r="F2496" s="828">
        <v>5</v>
      </c>
      <c r="G2496" s="828" t="s">
        <v>2447</v>
      </c>
      <c r="H2496" s="828">
        <v>1</v>
      </c>
      <c r="I2496" s="828">
        <v>0</v>
      </c>
      <c r="J2496" s="828">
        <v>0</v>
      </c>
      <c r="K2496" s="829">
        <v>0</v>
      </c>
      <c r="L2496" s="829">
        <v>0</v>
      </c>
      <c r="M2496" s="828">
        <v>0</v>
      </c>
      <c r="N2496" s="828">
        <v>0</v>
      </c>
      <c r="O2496" s="830" t="e">
        <v>#DIV/0!</v>
      </c>
      <c r="P2496" s="820">
        <f>Tabla1[[#This Row],[Ejec Real Acumu]]-Tabla1[[#This Row],[Proyec Ejec Acumul]]</f>
        <v>0</v>
      </c>
      <c r="Q2496" s="820">
        <f>Tabla1[[#This Row],[Ejec Real Mes]]-Tabla1[[#This Row],[Program Entreg Mes]]</f>
        <v>0</v>
      </c>
    </row>
    <row r="2497" spans="1:17">
      <c r="A2497" s="828">
        <v>27</v>
      </c>
      <c r="B2497" s="828" t="s">
        <v>2463</v>
      </c>
      <c r="C2497" s="828" t="s">
        <v>2464</v>
      </c>
      <c r="D2497" s="828" t="s">
        <v>688</v>
      </c>
      <c r="E2497" s="828" t="s">
        <v>2598</v>
      </c>
      <c r="F2497" s="828">
        <v>5</v>
      </c>
      <c r="G2497" s="828" t="s">
        <v>2447</v>
      </c>
      <c r="H2497" s="828">
        <v>1</v>
      </c>
      <c r="I2497" s="828">
        <v>0</v>
      </c>
      <c r="J2497" s="828">
        <v>0</v>
      </c>
      <c r="K2497" s="829">
        <v>0</v>
      </c>
      <c r="L2497" s="829">
        <v>0</v>
      </c>
      <c r="M2497" s="828">
        <v>0</v>
      </c>
      <c r="N2497" s="828">
        <v>0</v>
      </c>
      <c r="O2497" s="830" t="e">
        <v>#DIV/0!</v>
      </c>
      <c r="P2497" s="820">
        <f>Tabla1[[#This Row],[Ejec Real Acumu]]-Tabla1[[#This Row],[Proyec Ejec Acumul]]</f>
        <v>0</v>
      </c>
      <c r="Q2497" s="820">
        <f>Tabla1[[#This Row],[Ejec Real Mes]]-Tabla1[[#This Row],[Program Entreg Mes]]</f>
        <v>0</v>
      </c>
    </row>
    <row r="2498" spans="1:17">
      <c r="A2498" s="828">
        <v>28</v>
      </c>
      <c r="B2498" s="828" t="s">
        <v>2463</v>
      </c>
      <c r="C2498" s="828" t="s">
        <v>2464</v>
      </c>
      <c r="D2498" s="828" t="s">
        <v>688</v>
      </c>
      <c r="E2498" s="828" t="s">
        <v>2599</v>
      </c>
      <c r="F2498" s="828">
        <v>5</v>
      </c>
      <c r="G2498" s="828" t="s">
        <v>2447</v>
      </c>
      <c r="H2498" s="828">
        <v>1</v>
      </c>
      <c r="I2498" s="828">
        <v>0</v>
      </c>
      <c r="J2498" s="828">
        <v>0</v>
      </c>
      <c r="K2498" s="829">
        <v>0</v>
      </c>
      <c r="L2498" s="829">
        <v>0</v>
      </c>
      <c r="M2498" s="828">
        <v>0</v>
      </c>
      <c r="N2498" s="828">
        <v>0</v>
      </c>
      <c r="O2498" s="830" t="e">
        <v>#DIV/0!</v>
      </c>
      <c r="P2498" s="820">
        <f>Tabla1[[#This Row],[Ejec Real Acumu]]-Tabla1[[#This Row],[Proyec Ejec Acumul]]</f>
        <v>0</v>
      </c>
      <c r="Q2498" s="820">
        <f>Tabla1[[#This Row],[Ejec Real Mes]]-Tabla1[[#This Row],[Program Entreg Mes]]</f>
        <v>0</v>
      </c>
    </row>
    <row r="2499" spans="1:17">
      <c r="A2499" s="828">
        <v>29</v>
      </c>
      <c r="B2499" s="828" t="s">
        <v>2463</v>
      </c>
      <c r="C2499" s="828" t="s">
        <v>2464</v>
      </c>
      <c r="D2499" s="828" t="s">
        <v>688</v>
      </c>
      <c r="E2499" s="828" t="s">
        <v>2600</v>
      </c>
      <c r="F2499" s="828">
        <v>5</v>
      </c>
      <c r="G2499" s="828" t="s">
        <v>2447</v>
      </c>
      <c r="H2499" s="828">
        <v>1</v>
      </c>
      <c r="I2499" s="828">
        <v>0</v>
      </c>
      <c r="J2499" s="828">
        <v>0</v>
      </c>
      <c r="K2499" s="829">
        <v>0</v>
      </c>
      <c r="L2499" s="829">
        <v>0</v>
      </c>
      <c r="M2499" s="828">
        <v>0</v>
      </c>
      <c r="N2499" s="828">
        <v>0</v>
      </c>
      <c r="O2499" s="830" t="e">
        <v>#DIV/0!</v>
      </c>
      <c r="P2499" s="820">
        <f>Tabla1[[#This Row],[Ejec Real Acumu]]-Tabla1[[#This Row],[Proyec Ejec Acumul]]</f>
        <v>0</v>
      </c>
      <c r="Q2499" s="820">
        <f>Tabla1[[#This Row],[Ejec Real Mes]]-Tabla1[[#This Row],[Program Entreg Mes]]</f>
        <v>0</v>
      </c>
    </row>
    <row r="2500" spans="1:17">
      <c r="A2500" s="828">
        <v>30</v>
      </c>
      <c r="B2500" s="828" t="s">
        <v>2463</v>
      </c>
      <c r="C2500" s="828" t="s">
        <v>2464</v>
      </c>
      <c r="D2500" s="828" t="s">
        <v>688</v>
      </c>
      <c r="E2500" s="828" t="s">
        <v>2601</v>
      </c>
      <c r="F2500" s="828">
        <v>5</v>
      </c>
      <c r="G2500" s="828" t="s">
        <v>2447</v>
      </c>
      <c r="H2500" s="828">
        <v>1</v>
      </c>
      <c r="I2500" s="828">
        <v>0</v>
      </c>
      <c r="J2500" s="828">
        <v>0</v>
      </c>
      <c r="K2500" s="829">
        <v>0</v>
      </c>
      <c r="L2500" s="829">
        <v>0</v>
      </c>
      <c r="M2500" s="828">
        <v>0</v>
      </c>
      <c r="N2500" s="828">
        <v>0</v>
      </c>
      <c r="O2500" s="830" t="e">
        <v>#DIV/0!</v>
      </c>
      <c r="P2500" s="820">
        <f>Tabla1[[#This Row],[Ejec Real Acumu]]-Tabla1[[#This Row],[Proyec Ejec Acumul]]</f>
        <v>0</v>
      </c>
      <c r="Q2500" s="820">
        <f>Tabla1[[#This Row],[Ejec Real Mes]]-Tabla1[[#This Row],[Program Entreg Mes]]</f>
        <v>0</v>
      </c>
    </row>
    <row r="2501" spans="1:17">
      <c r="A2501" s="828">
        <v>31</v>
      </c>
      <c r="B2501" s="828" t="s">
        <v>2463</v>
      </c>
      <c r="C2501" s="828" t="s">
        <v>2464</v>
      </c>
      <c r="D2501" s="828" t="s">
        <v>688</v>
      </c>
      <c r="E2501" s="828" t="s">
        <v>2602</v>
      </c>
      <c r="F2501" s="828">
        <v>5</v>
      </c>
      <c r="G2501" s="828" t="s">
        <v>2447</v>
      </c>
      <c r="H2501" s="828">
        <v>1</v>
      </c>
      <c r="I2501" s="828">
        <v>0</v>
      </c>
      <c r="J2501" s="828">
        <v>0</v>
      </c>
      <c r="K2501" s="829">
        <v>0</v>
      </c>
      <c r="L2501" s="829">
        <v>0</v>
      </c>
      <c r="M2501" s="828">
        <v>0</v>
      </c>
      <c r="N2501" s="828">
        <v>0</v>
      </c>
      <c r="O2501" s="830" t="e">
        <v>#DIV/0!</v>
      </c>
      <c r="P2501" s="820">
        <f>Tabla1[[#This Row],[Ejec Real Acumu]]-Tabla1[[#This Row],[Proyec Ejec Acumul]]</f>
        <v>0</v>
      </c>
      <c r="Q2501" s="820">
        <f>Tabla1[[#This Row],[Ejec Real Mes]]-Tabla1[[#This Row],[Program Entreg Mes]]</f>
        <v>0</v>
      </c>
    </row>
    <row r="2502" spans="1:17">
      <c r="A2502" s="828">
        <v>32</v>
      </c>
      <c r="B2502" s="828" t="s">
        <v>2463</v>
      </c>
      <c r="C2502" s="828" t="s">
        <v>2464</v>
      </c>
      <c r="D2502" s="828" t="s">
        <v>688</v>
      </c>
      <c r="E2502" s="828" t="s">
        <v>2603</v>
      </c>
      <c r="F2502" s="828">
        <v>5</v>
      </c>
      <c r="G2502" s="828" t="s">
        <v>2447</v>
      </c>
      <c r="H2502" s="828">
        <v>1</v>
      </c>
      <c r="I2502" s="828">
        <v>0</v>
      </c>
      <c r="J2502" s="828">
        <v>0</v>
      </c>
      <c r="K2502" s="829">
        <v>0</v>
      </c>
      <c r="L2502" s="829">
        <v>0</v>
      </c>
      <c r="M2502" s="828">
        <v>0</v>
      </c>
      <c r="N2502" s="828">
        <v>0</v>
      </c>
      <c r="O2502" s="830" t="e">
        <v>#DIV/0!</v>
      </c>
      <c r="P2502" s="820">
        <f>Tabla1[[#This Row],[Ejec Real Acumu]]-Tabla1[[#This Row],[Proyec Ejec Acumul]]</f>
        <v>0</v>
      </c>
      <c r="Q2502" s="820">
        <f>Tabla1[[#This Row],[Ejec Real Mes]]-Tabla1[[#This Row],[Program Entreg Mes]]</f>
        <v>0</v>
      </c>
    </row>
    <row r="2503" spans="1:17">
      <c r="A2503" s="828">
        <v>33</v>
      </c>
      <c r="B2503" s="828" t="s">
        <v>2463</v>
      </c>
      <c r="C2503" s="828" t="s">
        <v>2464</v>
      </c>
      <c r="D2503" s="828" t="s">
        <v>688</v>
      </c>
      <c r="E2503" s="828" t="s">
        <v>2604</v>
      </c>
      <c r="F2503" s="828">
        <v>5</v>
      </c>
      <c r="G2503" s="828" t="s">
        <v>2447</v>
      </c>
      <c r="H2503" s="828">
        <v>1</v>
      </c>
      <c r="I2503" s="828">
        <v>0</v>
      </c>
      <c r="J2503" s="828">
        <v>0</v>
      </c>
      <c r="K2503" s="829">
        <v>0</v>
      </c>
      <c r="L2503" s="829">
        <v>0</v>
      </c>
      <c r="M2503" s="828">
        <v>0</v>
      </c>
      <c r="N2503" s="828">
        <v>0</v>
      </c>
      <c r="O2503" s="830" t="e">
        <v>#DIV/0!</v>
      </c>
      <c r="P2503" s="820">
        <f>Tabla1[[#This Row],[Ejec Real Acumu]]-Tabla1[[#This Row],[Proyec Ejec Acumul]]</f>
        <v>0</v>
      </c>
      <c r="Q2503" s="820">
        <f>Tabla1[[#This Row],[Ejec Real Mes]]-Tabla1[[#This Row],[Program Entreg Mes]]</f>
        <v>0</v>
      </c>
    </row>
    <row r="2504" spans="1:17">
      <c r="A2504" s="828">
        <v>34</v>
      </c>
      <c r="B2504" s="828" t="s">
        <v>2463</v>
      </c>
      <c r="C2504" s="828" t="s">
        <v>2464</v>
      </c>
      <c r="D2504" s="828" t="s">
        <v>688</v>
      </c>
      <c r="E2504" s="828" t="s">
        <v>2605</v>
      </c>
      <c r="F2504" s="828">
        <v>5</v>
      </c>
      <c r="G2504" s="828" t="s">
        <v>2447</v>
      </c>
      <c r="H2504" s="828">
        <v>1</v>
      </c>
      <c r="I2504" s="828">
        <v>0</v>
      </c>
      <c r="J2504" s="828">
        <v>0</v>
      </c>
      <c r="K2504" s="829">
        <v>0</v>
      </c>
      <c r="L2504" s="829">
        <v>0</v>
      </c>
      <c r="M2504" s="828">
        <v>0</v>
      </c>
      <c r="N2504" s="828">
        <v>0</v>
      </c>
      <c r="O2504" s="830" t="e">
        <v>#DIV/0!</v>
      </c>
      <c r="P2504" s="820">
        <f>Tabla1[[#This Row],[Ejec Real Acumu]]-Tabla1[[#This Row],[Proyec Ejec Acumul]]</f>
        <v>0</v>
      </c>
      <c r="Q2504" s="820">
        <f>Tabla1[[#This Row],[Ejec Real Mes]]-Tabla1[[#This Row],[Program Entreg Mes]]</f>
        <v>0</v>
      </c>
    </row>
    <row r="2505" spans="1:17">
      <c r="A2505" s="828">
        <v>35</v>
      </c>
      <c r="B2505" s="828" t="s">
        <v>2463</v>
      </c>
      <c r="C2505" s="828" t="s">
        <v>2464</v>
      </c>
      <c r="D2505" s="828" t="s">
        <v>688</v>
      </c>
      <c r="E2505" s="828" t="s">
        <v>2606</v>
      </c>
      <c r="F2505" s="828">
        <v>5</v>
      </c>
      <c r="G2505" s="828" t="s">
        <v>2447</v>
      </c>
      <c r="H2505" s="828">
        <v>1</v>
      </c>
      <c r="I2505" s="828">
        <v>0</v>
      </c>
      <c r="J2505" s="828">
        <v>0</v>
      </c>
      <c r="K2505" s="829">
        <v>0</v>
      </c>
      <c r="L2505" s="829">
        <v>0</v>
      </c>
      <c r="M2505" s="828">
        <v>0</v>
      </c>
      <c r="N2505" s="828">
        <v>0</v>
      </c>
      <c r="O2505" s="830" t="e">
        <v>#DIV/0!</v>
      </c>
      <c r="P2505" s="820">
        <f>Tabla1[[#This Row],[Ejec Real Acumu]]-Tabla1[[#This Row],[Proyec Ejec Acumul]]</f>
        <v>0</v>
      </c>
      <c r="Q2505" s="820">
        <f>Tabla1[[#This Row],[Ejec Real Mes]]-Tabla1[[#This Row],[Program Entreg Mes]]</f>
        <v>0</v>
      </c>
    </row>
    <row r="2506" spans="1:17">
      <c r="A2506" s="828">
        <v>36</v>
      </c>
      <c r="B2506" s="828" t="s">
        <v>2463</v>
      </c>
      <c r="C2506" s="828" t="s">
        <v>2464</v>
      </c>
      <c r="D2506" s="828" t="s">
        <v>688</v>
      </c>
      <c r="E2506" s="828" t="s">
        <v>2607</v>
      </c>
      <c r="F2506" s="828">
        <v>5</v>
      </c>
      <c r="G2506" s="828" t="s">
        <v>2447</v>
      </c>
      <c r="H2506" s="828">
        <v>2</v>
      </c>
      <c r="I2506" s="828">
        <v>0</v>
      </c>
      <c r="J2506" s="828">
        <v>0</v>
      </c>
      <c r="K2506" s="829">
        <v>0</v>
      </c>
      <c r="L2506" s="829">
        <v>0</v>
      </c>
      <c r="M2506" s="828">
        <v>0</v>
      </c>
      <c r="N2506" s="828">
        <v>0</v>
      </c>
      <c r="O2506" s="830" t="e">
        <v>#DIV/0!</v>
      </c>
      <c r="P2506" s="820">
        <f>Tabla1[[#This Row],[Ejec Real Acumu]]-Tabla1[[#This Row],[Proyec Ejec Acumul]]</f>
        <v>0</v>
      </c>
      <c r="Q2506" s="820">
        <f>Tabla1[[#This Row],[Ejec Real Mes]]-Tabla1[[#This Row],[Program Entreg Mes]]</f>
        <v>0</v>
      </c>
    </row>
    <row r="2507" spans="1:17">
      <c r="A2507" s="828">
        <v>37</v>
      </c>
      <c r="B2507" s="828" t="s">
        <v>2463</v>
      </c>
      <c r="C2507" s="828" t="s">
        <v>2464</v>
      </c>
      <c r="D2507" s="828" t="s">
        <v>688</v>
      </c>
      <c r="E2507" s="828" t="s">
        <v>2608</v>
      </c>
      <c r="F2507" s="828">
        <v>5</v>
      </c>
      <c r="G2507" s="828" t="s">
        <v>2447</v>
      </c>
      <c r="H2507" s="828">
        <v>1</v>
      </c>
      <c r="I2507" s="828">
        <v>0</v>
      </c>
      <c r="J2507" s="828">
        <v>0</v>
      </c>
      <c r="K2507" s="829">
        <v>0</v>
      </c>
      <c r="L2507" s="829">
        <v>0</v>
      </c>
      <c r="M2507" s="828">
        <v>0</v>
      </c>
      <c r="N2507" s="828">
        <v>0</v>
      </c>
      <c r="O2507" s="830" t="e">
        <v>#DIV/0!</v>
      </c>
      <c r="P2507" s="820">
        <f>Tabla1[[#This Row],[Ejec Real Acumu]]-Tabla1[[#This Row],[Proyec Ejec Acumul]]</f>
        <v>0</v>
      </c>
      <c r="Q2507" s="820">
        <f>Tabla1[[#This Row],[Ejec Real Mes]]-Tabla1[[#This Row],[Program Entreg Mes]]</f>
        <v>0</v>
      </c>
    </row>
    <row r="2508" spans="1:17">
      <c r="A2508" s="828">
        <v>38</v>
      </c>
      <c r="B2508" s="828" t="s">
        <v>2463</v>
      </c>
      <c r="C2508" s="828" t="s">
        <v>2464</v>
      </c>
      <c r="D2508" s="828" t="s">
        <v>688</v>
      </c>
      <c r="E2508" s="828" t="s">
        <v>2609</v>
      </c>
      <c r="F2508" s="828">
        <v>5</v>
      </c>
      <c r="G2508" s="828" t="s">
        <v>2447</v>
      </c>
      <c r="H2508" s="828">
        <v>1</v>
      </c>
      <c r="I2508" s="828">
        <v>0</v>
      </c>
      <c r="J2508" s="828">
        <v>0</v>
      </c>
      <c r="K2508" s="829">
        <v>0</v>
      </c>
      <c r="L2508" s="829">
        <v>0</v>
      </c>
      <c r="M2508" s="828">
        <v>0</v>
      </c>
      <c r="N2508" s="828">
        <v>0</v>
      </c>
      <c r="O2508" s="830" t="e">
        <v>#DIV/0!</v>
      </c>
      <c r="P2508" s="820">
        <f>Tabla1[[#This Row],[Ejec Real Acumu]]-Tabla1[[#This Row],[Proyec Ejec Acumul]]</f>
        <v>0</v>
      </c>
      <c r="Q2508" s="820">
        <f>Tabla1[[#This Row],[Ejec Real Mes]]-Tabla1[[#This Row],[Program Entreg Mes]]</f>
        <v>0</v>
      </c>
    </row>
    <row r="2509" spans="1:17">
      <c r="A2509" s="828">
        <v>1</v>
      </c>
      <c r="B2509" s="828" t="s">
        <v>2463</v>
      </c>
      <c r="C2509" s="828" t="s">
        <v>2464</v>
      </c>
      <c r="D2509" s="828" t="s">
        <v>688</v>
      </c>
      <c r="E2509" s="828" t="s">
        <v>2572</v>
      </c>
      <c r="F2509" s="828">
        <v>6</v>
      </c>
      <c r="G2509" s="828" t="s">
        <v>2448</v>
      </c>
      <c r="H2509" s="828">
        <v>1</v>
      </c>
      <c r="I2509" s="828">
        <v>1</v>
      </c>
      <c r="J2509" s="828">
        <v>2</v>
      </c>
      <c r="K2509" s="829">
        <v>1</v>
      </c>
      <c r="L2509" s="829">
        <v>2</v>
      </c>
      <c r="M2509" s="828">
        <v>1</v>
      </c>
      <c r="N2509" s="828">
        <v>2</v>
      </c>
      <c r="O2509" s="830">
        <v>2</v>
      </c>
      <c r="P2509" s="820">
        <f>Tabla1[[#This Row],[Ejec Real Acumu]]-Tabla1[[#This Row],[Proyec Ejec Acumul]]</f>
        <v>1</v>
      </c>
      <c r="Q2509" s="820">
        <f>Tabla1[[#This Row],[Ejec Real Mes]]-Tabla1[[#This Row],[Program Entreg Mes]]</f>
        <v>1</v>
      </c>
    </row>
    <row r="2510" spans="1:17">
      <c r="A2510" s="828">
        <v>2</v>
      </c>
      <c r="B2510" s="828" t="s">
        <v>2463</v>
      </c>
      <c r="C2510" s="828" t="s">
        <v>2464</v>
      </c>
      <c r="D2510" s="828" t="s">
        <v>688</v>
      </c>
      <c r="E2510" s="828" t="s">
        <v>2573</v>
      </c>
      <c r="F2510" s="828">
        <v>6</v>
      </c>
      <c r="G2510" s="828" t="s">
        <v>2448</v>
      </c>
      <c r="H2510" s="828">
        <v>1</v>
      </c>
      <c r="I2510" s="828">
        <v>0</v>
      </c>
      <c r="J2510" s="828">
        <v>0</v>
      </c>
      <c r="K2510" s="829">
        <v>0</v>
      </c>
      <c r="L2510" s="829">
        <v>0</v>
      </c>
      <c r="M2510" s="828">
        <v>0</v>
      </c>
      <c r="N2510" s="828">
        <v>0</v>
      </c>
      <c r="O2510" s="830" t="e">
        <v>#DIV/0!</v>
      </c>
      <c r="P2510" s="820">
        <f>Tabla1[[#This Row],[Ejec Real Acumu]]-Tabla1[[#This Row],[Proyec Ejec Acumul]]</f>
        <v>0</v>
      </c>
      <c r="Q2510" s="820">
        <f>Tabla1[[#This Row],[Ejec Real Mes]]-Tabla1[[#This Row],[Program Entreg Mes]]</f>
        <v>0</v>
      </c>
    </row>
    <row r="2511" spans="1:17">
      <c r="A2511" s="828">
        <v>3</v>
      </c>
      <c r="B2511" s="828" t="s">
        <v>2463</v>
      </c>
      <c r="C2511" s="828" t="s">
        <v>2464</v>
      </c>
      <c r="D2511" s="828" t="s">
        <v>688</v>
      </c>
      <c r="E2511" s="828" t="s">
        <v>2574</v>
      </c>
      <c r="F2511" s="828">
        <v>6</v>
      </c>
      <c r="G2511" s="828" t="s">
        <v>2448</v>
      </c>
      <c r="H2511" s="828">
        <v>1</v>
      </c>
      <c r="I2511" s="828">
        <v>0</v>
      </c>
      <c r="J2511" s="828">
        <v>0</v>
      </c>
      <c r="K2511" s="829">
        <v>0</v>
      </c>
      <c r="L2511" s="829">
        <v>0</v>
      </c>
      <c r="M2511" s="828">
        <v>0</v>
      </c>
      <c r="N2511" s="828">
        <v>0</v>
      </c>
      <c r="O2511" s="830" t="e">
        <v>#DIV/0!</v>
      </c>
      <c r="P2511" s="820">
        <f>Tabla1[[#This Row],[Ejec Real Acumu]]-Tabla1[[#This Row],[Proyec Ejec Acumul]]</f>
        <v>0</v>
      </c>
      <c r="Q2511" s="820">
        <f>Tabla1[[#This Row],[Ejec Real Mes]]-Tabla1[[#This Row],[Program Entreg Mes]]</f>
        <v>0</v>
      </c>
    </row>
    <row r="2512" spans="1:17">
      <c r="A2512" s="828">
        <v>4</v>
      </c>
      <c r="B2512" s="828" t="s">
        <v>2463</v>
      </c>
      <c r="C2512" s="828" t="s">
        <v>2464</v>
      </c>
      <c r="D2512" s="828" t="s">
        <v>688</v>
      </c>
      <c r="E2512" s="828" t="s">
        <v>2575</v>
      </c>
      <c r="F2512" s="828">
        <v>6</v>
      </c>
      <c r="G2512" s="828" t="s">
        <v>2448</v>
      </c>
      <c r="H2512" s="828">
        <v>1</v>
      </c>
      <c r="I2512" s="828">
        <v>0</v>
      </c>
      <c r="J2512" s="828">
        <v>0</v>
      </c>
      <c r="K2512" s="829">
        <v>0</v>
      </c>
      <c r="L2512" s="829">
        <v>0</v>
      </c>
      <c r="M2512" s="828">
        <v>0</v>
      </c>
      <c r="N2512" s="828">
        <v>0</v>
      </c>
      <c r="O2512" s="830" t="e">
        <v>#DIV/0!</v>
      </c>
      <c r="P2512" s="820">
        <f>Tabla1[[#This Row],[Ejec Real Acumu]]-Tabla1[[#This Row],[Proyec Ejec Acumul]]</f>
        <v>0</v>
      </c>
      <c r="Q2512" s="820">
        <f>Tabla1[[#This Row],[Ejec Real Mes]]-Tabla1[[#This Row],[Program Entreg Mes]]</f>
        <v>0</v>
      </c>
    </row>
    <row r="2513" spans="1:17">
      <c r="A2513" s="828">
        <v>5</v>
      </c>
      <c r="B2513" s="828" t="s">
        <v>2463</v>
      </c>
      <c r="C2513" s="828" t="s">
        <v>2464</v>
      </c>
      <c r="D2513" s="828" t="s">
        <v>688</v>
      </c>
      <c r="E2513" s="828" t="s">
        <v>2576</v>
      </c>
      <c r="F2513" s="828">
        <v>6</v>
      </c>
      <c r="G2513" s="828" t="s">
        <v>2448</v>
      </c>
      <c r="H2513" s="828">
        <v>4</v>
      </c>
      <c r="I2513" s="828">
        <v>2</v>
      </c>
      <c r="J2513" s="828">
        <v>2</v>
      </c>
      <c r="K2513" s="829">
        <v>0.5</v>
      </c>
      <c r="L2513" s="829">
        <v>0.5</v>
      </c>
      <c r="M2513" s="828">
        <v>1</v>
      </c>
      <c r="N2513" s="828">
        <v>1</v>
      </c>
      <c r="O2513" s="830">
        <v>1</v>
      </c>
      <c r="P2513" s="820">
        <f>Tabla1[[#This Row],[Ejec Real Acumu]]-Tabla1[[#This Row],[Proyec Ejec Acumul]]</f>
        <v>0</v>
      </c>
      <c r="Q2513" s="820">
        <f>Tabla1[[#This Row],[Ejec Real Mes]]-Tabla1[[#This Row],[Program Entreg Mes]]</f>
        <v>0</v>
      </c>
    </row>
    <row r="2514" spans="1:17">
      <c r="A2514" s="828">
        <v>6</v>
      </c>
      <c r="B2514" s="828" t="s">
        <v>2463</v>
      </c>
      <c r="C2514" s="828" t="s">
        <v>2464</v>
      </c>
      <c r="D2514" s="828" t="s">
        <v>688</v>
      </c>
      <c r="E2514" s="828" t="s">
        <v>2577</v>
      </c>
      <c r="F2514" s="828">
        <v>6</v>
      </c>
      <c r="G2514" s="828" t="s">
        <v>2448</v>
      </c>
      <c r="H2514" s="828">
        <v>1</v>
      </c>
      <c r="I2514" s="828">
        <v>0</v>
      </c>
      <c r="J2514" s="828">
        <v>0</v>
      </c>
      <c r="K2514" s="829">
        <v>0</v>
      </c>
      <c r="L2514" s="829">
        <v>0</v>
      </c>
      <c r="M2514" s="828">
        <v>0</v>
      </c>
      <c r="N2514" s="828">
        <v>0</v>
      </c>
      <c r="O2514" s="830" t="e">
        <v>#DIV/0!</v>
      </c>
      <c r="P2514" s="820">
        <f>Tabla1[[#This Row],[Ejec Real Acumu]]-Tabla1[[#This Row],[Proyec Ejec Acumul]]</f>
        <v>0</v>
      </c>
      <c r="Q2514" s="820">
        <f>Tabla1[[#This Row],[Ejec Real Mes]]-Tabla1[[#This Row],[Program Entreg Mes]]</f>
        <v>0</v>
      </c>
    </row>
    <row r="2515" spans="1:17">
      <c r="A2515" s="828">
        <v>7</v>
      </c>
      <c r="B2515" s="828" t="s">
        <v>2463</v>
      </c>
      <c r="C2515" s="828" t="s">
        <v>2464</v>
      </c>
      <c r="D2515" s="828" t="s">
        <v>688</v>
      </c>
      <c r="E2515" s="828" t="s">
        <v>2578</v>
      </c>
      <c r="F2515" s="828">
        <v>6</v>
      </c>
      <c r="G2515" s="828" t="s">
        <v>2448</v>
      </c>
      <c r="H2515" s="828">
        <v>1</v>
      </c>
      <c r="I2515" s="828">
        <v>1</v>
      </c>
      <c r="J2515" s="828">
        <v>1</v>
      </c>
      <c r="K2515" s="829">
        <v>1</v>
      </c>
      <c r="L2515" s="829">
        <v>1</v>
      </c>
      <c r="M2515" s="828">
        <v>0</v>
      </c>
      <c r="N2515" s="828">
        <v>0</v>
      </c>
      <c r="O2515" s="830" t="e">
        <v>#DIV/0!</v>
      </c>
      <c r="P2515" s="820">
        <f>Tabla1[[#This Row],[Ejec Real Acumu]]-Tabla1[[#This Row],[Proyec Ejec Acumul]]</f>
        <v>0</v>
      </c>
      <c r="Q2515" s="820">
        <f>Tabla1[[#This Row],[Ejec Real Mes]]-Tabla1[[#This Row],[Program Entreg Mes]]</f>
        <v>0</v>
      </c>
    </row>
    <row r="2516" spans="1:17">
      <c r="A2516" s="828">
        <v>8</v>
      </c>
      <c r="B2516" s="828" t="s">
        <v>2463</v>
      </c>
      <c r="C2516" s="828" t="s">
        <v>2464</v>
      </c>
      <c r="D2516" s="828" t="s">
        <v>688</v>
      </c>
      <c r="E2516" s="828" t="s">
        <v>2579</v>
      </c>
      <c r="F2516" s="828">
        <v>6</v>
      </c>
      <c r="G2516" s="828" t="s">
        <v>2448</v>
      </c>
      <c r="H2516" s="828">
        <v>1</v>
      </c>
      <c r="I2516" s="828">
        <v>0</v>
      </c>
      <c r="J2516" s="828">
        <v>0</v>
      </c>
      <c r="K2516" s="829">
        <v>0</v>
      </c>
      <c r="L2516" s="829">
        <v>0</v>
      </c>
      <c r="M2516" s="828">
        <v>0</v>
      </c>
      <c r="N2516" s="828">
        <v>0</v>
      </c>
      <c r="O2516" s="830" t="e">
        <v>#DIV/0!</v>
      </c>
      <c r="P2516" s="820">
        <f>Tabla1[[#This Row],[Ejec Real Acumu]]-Tabla1[[#This Row],[Proyec Ejec Acumul]]</f>
        <v>0</v>
      </c>
      <c r="Q2516" s="820">
        <f>Tabla1[[#This Row],[Ejec Real Mes]]-Tabla1[[#This Row],[Program Entreg Mes]]</f>
        <v>0</v>
      </c>
    </row>
    <row r="2517" spans="1:17">
      <c r="A2517" s="828">
        <v>9</v>
      </c>
      <c r="B2517" s="828" t="s">
        <v>2463</v>
      </c>
      <c r="C2517" s="828" t="s">
        <v>2464</v>
      </c>
      <c r="D2517" s="828" t="s">
        <v>688</v>
      </c>
      <c r="E2517" s="828" t="s">
        <v>2580</v>
      </c>
      <c r="F2517" s="828">
        <v>6</v>
      </c>
      <c r="G2517" s="828" t="s">
        <v>2448</v>
      </c>
      <c r="H2517" s="828">
        <v>2</v>
      </c>
      <c r="I2517" s="828">
        <v>1</v>
      </c>
      <c r="J2517" s="828">
        <v>1</v>
      </c>
      <c r="K2517" s="829">
        <v>0.5</v>
      </c>
      <c r="L2517" s="829">
        <v>0.5</v>
      </c>
      <c r="M2517" s="828">
        <v>0</v>
      </c>
      <c r="N2517" s="828">
        <v>0</v>
      </c>
      <c r="O2517" s="830" t="e">
        <v>#DIV/0!</v>
      </c>
      <c r="P2517" s="820">
        <f>Tabla1[[#This Row],[Ejec Real Acumu]]-Tabla1[[#This Row],[Proyec Ejec Acumul]]</f>
        <v>0</v>
      </c>
      <c r="Q2517" s="820">
        <f>Tabla1[[#This Row],[Ejec Real Mes]]-Tabla1[[#This Row],[Program Entreg Mes]]</f>
        <v>0</v>
      </c>
    </row>
    <row r="2518" spans="1:17">
      <c r="A2518" s="828">
        <v>10</v>
      </c>
      <c r="B2518" s="828" t="s">
        <v>2463</v>
      </c>
      <c r="C2518" s="828" t="s">
        <v>2464</v>
      </c>
      <c r="D2518" s="828" t="s">
        <v>688</v>
      </c>
      <c r="E2518" s="828" t="s">
        <v>2581</v>
      </c>
      <c r="F2518" s="828">
        <v>6</v>
      </c>
      <c r="G2518" s="828" t="s">
        <v>2448</v>
      </c>
      <c r="H2518" s="828">
        <v>1</v>
      </c>
      <c r="I2518" s="828">
        <v>0</v>
      </c>
      <c r="J2518" s="828">
        <v>0</v>
      </c>
      <c r="K2518" s="829">
        <v>0</v>
      </c>
      <c r="L2518" s="829">
        <v>0</v>
      </c>
      <c r="M2518" s="828">
        <v>0</v>
      </c>
      <c r="N2518" s="828">
        <v>0</v>
      </c>
      <c r="O2518" s="830" t="e">
        <v>#DIV/0!</v>
      </c>
      <c r="P2518" s="820">
        <f>Tabla1[[#This Row],[Ejec Real Acumu]]-Tabla1[[#This Row],[Proyec Ejec Acumul]]</f>
        <v>0</v>
      </c>
      <c r="Q2518" s="820">
        <f>Tabla1[[#This Row],[Ejec Real Mes]]-Tabla1[[#This Row],[Program Entreg Mes]]</f>
        <v>0</v>
      </c>
    </row>
    <row r="2519" spans="1:17">
      <c r="A2519" s="828">
        <v>11</v>
      </c>
      <c r="B2519" s="828" t="s">
        <v>2463</v>
      </c>
      <c r="C2519" s="828" t="s">
        <v>2464</v>
      </c>
      <c r="D2519" s="828" t="s">
        <v>688</v>
      </c>
      <c r="E2519" s="828" t="s">
        <v>2582</v>
      </c>
      <c r="F2519" s="828">
        <v>6</v>
      </c>
      <c r="G2519" s="828" t="s">
        <v>2448</v>
      </c>
      <c r="H2519" s="828">
        <v>1</v>
      </c>
      <c r="I2519" s="828">
        <v>1</v>
      </c>
      <c r="J2519" s="828">
        <v>1</v>
      </c>
      <c r="K2519" s="829">
        <v>1</v>
      </c>
      <c r="L2519" s="829">
        <v>1</v>
      </c>
      <c r="M2519" s="828">
        <v>0</v>
      </c>
      <c r="N2519" s="828">
        <v>0</v>
      </c>
      <c r="O2519" s="830" t="e">
        <v>#DIV/0!</v>
      </c>
      <c r="P2519" s="820">
        <f>Tabla1[[#This Row],[Ejec Real Acumu]]-Tabla1[[#This Row],[Proyec Ejec Acumul]]</f>
        <v>0</v>
      </c>
      <c r="Q2519" s="820">
        <f>Tabla1[[#This Row],[Ejec Real Mes]]-Tabla1[[#This Row],[Program Entreg Mes]]</f>
        <v>0</v>
      </c>
    </row>
    <row r="2520" spans="1:17">
      <c r="A2520" s="828">
        <v>12</v>
      </c>
      <c r="B2520" s="828" t="s">
        <v>2463</v>
      </c>
      <c r="C2520" s="828" t="s">
        <v>2464</v>
      </c>
      <c r="D2520" s="828" t="s">
        <v>688</v>
      </c>
      <c r="E2520" s="828" t="s">
        <v>2583</v>
      </c>
      <c r="F2520" s="828">
        <v>6</v>
      </c>
      <c r="G2520" s="828" t="s">
        <v>2448</v>
      </c>
      <c r="H2520" s="828">
        <v>1</v>
      </c>
      <c r="I2520" s="828">
        <v>1</v>
      </c>
      <c r="J2520" s="828">
        <v>1</v>
      </c>
      <c r="K2520" s="829">
        <v>1</v>
      </c>
      <c r="L2520" s="829">
        <v>1</v>
      </c>
      <c r="M2520" s="828">
        <v>0</v>
      </c>
      <c r="N2520" s="828">
        <v>0</v>
      </c>
      <c r="O2520" s="830" t="e">
        <v>#DIV/0!</v>
      </c>
      <c r="P2520" s="820">
        <f>Tabla1[[#This Row],[Ejec Real Acumu]]-Tabla1[[#This Row],[Proyec Ejec Acumul]]</f>
        <v>0</v>
      </c>
      <c r="Q2520" s="820">
        <f>Tabla1[[#This Row],[Ejec Real Mes]]-Tabla1[[#This Row],[Program Entreg Mes]]</f>
        <v>0</v>
      </c>
    </row>
    <row r="2521" spans="1:17">
      <c r="A2521" s="828">
        <v>13</v>
      </c>
      <c r="B2521" s="828" t="s">
        <v>2463</v>
      </c>
      <c r="C2521" s="828" t="s">
        <v>2464</v>
      </c>
      <c r="D2521" s="828" t="s">
        <v>688</v>
      </c>
      <c r="E2521" s="828" t="s">
        <v>2584</v>
      </c>
      <c r="F2521" s="828">
        <v>6</v>
      </c>
      <c r="G2521" s="828" t="s">
        <v>2448</v>
      </c>
      <c r="H2521" s="828">
        <v>1</v>
      </c>
      <c r="I2521" s="828">
        <v>1</v>
      </c>
      <c r="J2521" s="828">
        <v>1</v>
      </c>
      <c r="K2521" s="829">
        <v>1</v>
      </c>
      <c r="L2521" s="829">
        <v>1</v>
      </c>
      <c r="M2521" s="828">
        <v>1</v>
      </c>
      <c r="N2521" s="828">
        <v>1</v>
      </c>
      <c r="O2521" s="830">
        <v>1</v>
      </c>
      <c r="P2521" s="820">
        <f>Tabla1[[#This Row],[Ejec Real Acumu]]-Tabla1[[#This Row],[Proyec Ejec Acumul]]</f>
        <v>0</v>
      </c>
      <c r="Q2521" s="820">
        <f>Tabla1[[#This Row],[Ejec Real Mes]]-Tabla1[[#This Row],[Program Entreg Mes]]</f>
        <v>0</v>
      </c>
    </row>
    <row r="2522" spans="1:17">
      <c r="A2522" s="828">
        <v>14</v>
      </c>
      <c r="B2522" s="828" t="s">
        <v>2463</v>
      </c>
      <c r="C2522" s="828" t="s">
        <v>2464</v>
      </c>
      <c r="D2522" s="828" t="s">
        <v>688</v>
      </c>
      <c r="E2522" s="828" t="s">
        <v>2585</v>
      </c>
      <c r="F2522" s="828">
        <v>6</v>
      </c>
      <c r="G2522" s="828" t="s">
        <v>2448</v>
      </c>
      <c r="H2522" s="828">
        <v>1</v>
      </c>
      <c r="I2522" s="828">
        <v>1</v>
      </c>
      <c r="J2522" s="828">
        <v>1</v>
      </c>
      <c r="K2522" s="829">
        <v>1</v>
      </c>
      <c r="L2522" s="829">
        <v>1</v>
      </c>
      <c r="M2522" s="828">
        <v>1</v>
      </c>
      <c r="N2522" s="828">
        <v>1</v>
      </c>
      <c r="O2522" s="830">
        <v>1</v>
      </c>
      <c r="P2522" s="820">
        <f>Tabla1[[#This Row],[Ejec Real Acumu]]-Tabla1[[#This Row],[Proyec Ejec Acumul]]</f>
        <v>0</v>
      </c>
      <c r="Q2522" s="820">
        <f>Tabla1[[#This Row],[Ejec Real Mes]]-Tabla1[[#This Row],[Program Entreg Mes]]</f>
        <v>0</v>
      </c>
    </row>
    <row r="2523" spans="1:17">
      <c r="A2523" s="828">
        <v>15</v>
      </c>
      <c r="B2523" s="828" t="s">
        <v>2463</v>
      </c>
      <c r="C2523" s="828" t="s">
        <v>2464</v>
      </c>
      <c r="D2523" s="828" t="s">
        <v>688</v>
      </c>
      <c r="E2523" s="828" t="s">
        <v>2586</v>
      </c>
      <c r="F2523" s="828">
        <v>6</v>
      </c>
      <c r="G2523" s="828" t="s">
        <v>2448</v>
      </c>
      <c r="H2523" s="828">
        <v>1</v>
      </c>
      <c r="I2523" s="828">
        <v>0</v>
      </c>
      <c r="J2523" s="828">
        <v>0</v>
      </c>
      <c r="K2523" s="829">
        <v>0</v>
      </c>
      <c r="L2523" s="829">
        <v>0</v>
      </c>
      <c r="M2523" s="828">
        <v>0</v>
      </c>
      <c r="N2523" s="828">
        <v>0</v>
      </c>
      <c r="O2523" s="830" t="e">
        <v>#DIV/0!</v>
      </c>
      <c r="P2523" s="820">
        <f>Tabla1[[#This Row],[Ejec Real Acumu]]-Tabla1[[#This Row],[Proyec Ejec Acumul]]</f>
        <v>0</v>
      </c>
      <c r="Q2523" s="820">
        <f>Tabla1[[#This Row],[Ejec Real Mes]]-Tabla1[[#This Row],[Program Entreg Mes]]</f>
        <v>0</v>
      </c>
    </row>
    <row r="2524" spans="1:17">
      <c r="A2524" s="828">
        <v>16</v>
      </c>
      <c r="B2524" s="828" t="s">
        <v>2463</v>
      </c>
      <c r="C2524" s="828" t="s">
        <v>2464</v>
      </c>
      <c r="D2524" s="828" t="s">
        <v>688</v>
      </c>
      <c r="E2524" s="828" t="s">
        <v>2587</v>
      </c>
      <c r="F2524" s="828">
        <v>6</v>
      </c>
      <c r="G2524" s="828" t="s">
        <v>2448</v>
      </c>
      <c r="H2524" s="828">
        <v>1</v>
      </c>
      <c r="I2524" s="828">
        <v>0</v>
      </c>
      <c r="J2524" s="828">
        <v>0</v>
      </c>
      <c r="K2524" s="829">
        <v>0</v>
      </c>
      <c r="L2524" s="829">
        <v>0</v>
      </c>
      <c r="M2524" s="828">
        <v>0</v>
      </c>
      <c r="N2524" s="828">
        <v>0</v>
      </c>
      <c r="O2524" s="830" t="e">
        <v>#DIV/0!</v>
      </c>
      <c r="P2524" s="820">
        <f>Tabla1[[#This Row],[Ejec Real Acumu]]-Tabla1[[#This Row],[Proyec Ejec Acumul]]</f>
        <v>0</v>
      </c>
      <c r="Q2524" s="820">
        <f>Tabla1[[#This Row],[Ejec Real Mes]]-Tabla1[[#This Row],[Program Entreg Mes]]</f>
        <v>0</v>
      </c>
    </row>
    <row r="2525" spans="1:17">
      <c r="A2525" s="828">
        <v>17</v>
      </c>
      <c r="B2525" s="828" t="s">
        <v>2463</v>
      </c>
      <c r="C2525" s="828" t="s">
        <v>2464</v>
      </c>
      <c r="D2525" s="828" t="s">
        <v>688</v>
      </c>
      <c r="E2525" s="828" t="s">
        <v>2588</v>
      </c>
      <c r="F2525" s="828">
        <v>6</v>
      </c>
      <c r="G2525" s="828" t="s">
        <v>2448</v>
      </c>
      <c r="H2525" s="828">
        <v>2</v>
      </c>
      <c r="I2525" s="828">
        <v>0</v>
      </c>
      <c r="J2525" s="828">
        <v>0</v>
      </c>
      <c r="K2525" s="829">
        <v>0</v>
      </c>
      <c r="L2525" s="829">
        <v>0</v>
      </c>
      <c r="M2525" s="828">
        <v>0</v>
      </c>
      <c r="N2525" s="828">
        <v>0</v>
      </c>
      <c r="O2525" s="830" t="e">
        <v>#DIV/0!</v>
      </c>
      <c r="P2525" s="820">
        <f>Tabla1[[#This Row],[Ejec Real Acumu]]-Tabla1[[#This Row],[Proyec Ejec Acumul]]</f>
        <v>0</v>
      </c>
      <c r="Q2525" s="820">
        <f>Tabla1[[#This Row],[Ejec Real Mes]]-Tabla1[[#This Row],[Program Entreg Mes]]</f>
        <v>0</v>
      </c>
    </row>
    <row r="2526" spans="1:17">
      <c r="A2526" s="828">
        <v>18</v>
      </c>
      <c r="B2526" s="828" t="s">
        <v>2463</v>
      </c>
      <c r="C2526" s="828" t="s">
        <v>2464</v>
      </c>
      <c r="D2526" s="828" t="s">
        <v>688</v>
      </c>
      <c r="E2526" s="828" t="s">
        <v>2589</v>
      </c>
      <c r="F2526" s="828">
        <v>6</v>
      </c>
      <c r="G2526" s="828" t="s">
        <v>2448</v>
      </c>
      <c r="H2526" s="828">
        <v>4</v>
      </c>
      <c r="I2526" s="828">
        <v>2</v>
      </c>
      <c r="J2526" s="828">
        <v>2</v>
      </c>
      <c r="K2526" s="829">
        <v>0.5</v>
      </c>
      <c r="L2526" s="829">
        <v>0.5</v>
      </c>
      <c r="M2526" s="828">
        <v>1</v>
      </c>
      <c r="N2526" s="828">
        <v>1</v>
      </c>
      <c r="O2526" s="830">
        <v>1</v>
      </c>
      <c r="P2526" s="820">
        <f>Tabla1[[#This Row],[Ejec Real Acumu]]-Tabla1[[#This Row],[Proyec Ejec Acumul]]</f>
        <v>0</v>
      </c>
      <c r="Q2526" s="820">
        <f>Tabla1[[#This Row],[Ejec Real Mes]]-Tabla1[[#This Row],[Program Entreg Mes]]</f>
        <v>0</v>
      </c>
    </row>
    <row r="2527" spans="1:17">
      <c r="A2527" s="828">
        <v>19</v>
      </c>
      <c r="B2527" s="828" t="s">
        <v>2463</v>
      </c>
      <c r="C2527" s="828" t="s">
        <v>2464</v>
      </c>
      <c r="D2527" s="828" t="s">
        <v>688</v>
      </c>
      <c r="E2527" s="828" t="s">
        <v>2590</v>
      </c>
      <c r="F2527" s="828">
        <v>6</v>
      </c>
      <c r="G2527" s="828" t="s">
        <v>2448</v>
      </c>
      <c r="H2527" s="828">
        <v>1</v>
      </c>
      <c r="I2527" s="828">
        <v>1</v>
      </c>
      <c r="J2527" s="828">
        <v>1</v>
      </c>
      <c r="K2527" s="829">
        <v>1</v>
      </c>
      <c r="L2527" s="829">
        <v>1</v>
      </c>
      <c r="M2527" s="828">
        <v>0</v>
      </c>
      <c r="N2527" s="828">
        <v>0</v>
      </c>
      <c r="O2527" s="830" t="e">
        <v>#DIV/0!</v>
      </c>
      <c r="P2527" s="820">
        <f>Tabla1[[#This Row],[Ejec Real Acumu]]-Tabla1[[#This Row],[Proyec Ejec Acumul]]</f>
        <v>0</v>
      </c>
      <c r="Q2527" s="820">
        <f>Tabla1[[#This Row],[Ejec Real Mes]]-Tabla1[[#This Row],[Program Entreg Mes]]</f>
        <v>0</v>
      </c>
    </row>
    <row r="2528" spans="1:17">
      <c r="A2528" s="828">
        <v>20</v>
      </c>
      <c r="B2528" s="828" t="s">
        <v>2463</v>
      </c>
      <c r="C2528" s="828" t="s">
        <v>2464</v>
      </c>
      <c r="D2528" s="828" t="s">
        <v>688</v>
      </c>
      <c r="E2528" s="828" t="s">
        <v>2591</v>
      </c>
      <c r="F2528" s="828">
        <v>6</v>
      </c>
      <c r="G2528" s="828" t="s">
        <v>2448</v>
      </c>
      <c r="H2528" s="828">
        <v>1</v>
      </c>
      <c r="I2528" s="828">
        <v>0</v>
      </c>
      <c r="J2528" s="828">
        <v>0</v>
      </c>
      <c r="K2528" s="829">
        <v>0</v>
      </c>
      <c r="L2528" s="829">
        <v>0</v>
      </c>
      <c r="M2528" s="828">
        <v>0</v>
      </c>
      <c r="N2528" s="828">
        <v>0</v>
      </c>
      <c r="O2528" s="830" t="e">
        <v>#DIV/0!</v>
      </c>
      <c r="P2528" s="820">
        <f>Tabla1[[#This Row],[Ejec Real Acumu]]-Tabla1[[#This Row],[Proyec Ejec Acumul]]</f>
        <v>0</v>
      </c>
      <c r="Q2528" s="820">
        <f>Tabla1[[#This Row],[Ejec Real Mes]]-Tabla1[[#This Row],[Program Entreg Mes]]</f>
        <v>0</v>
      </c>
    </row>
    <row r="2529" spans="1:17">
      <c r="A2529" s="828">
        <v>21</v>
      </c>
      <c r="B2529" s="828" t="s">
        <v>2463</v>
      </c>
      <c r="C2529" s="828" t="s">
        <v>2464</v>
      </c>
      <c r="D2529" s="828" t="s">
        <v>688</v>
      </c>
      <c r="E2529" s="828" t="s">
        <v>2592</v>
      </c>
      <c r="F2529" s="828">
        <v>6</v>
      </c>
      <c r="G2529" s="828" t="s">
        <v>2448</v>
      </c>
      <c r="H2529" s="828">
        <v>1</v>
      </c>
      <c r="I2529" s="828">
        <v>1</v>
      </c>
      <c r="J2529" s="828">
        <v>2</v>
      </c>
      <c r="K2529" s="829">
        <v>1</v>
      </c>
      <c r="L2529" s="829">
        <v>2</v>
      </c>
      <c r="M2529" s="828">
        <v>1</v>
      </c>
      <c r="N2529" s="828">
        <v>2</v>
      </c>
      <c r="O2529" s="830">
        <v>2</v>
      </c>
      <c r="P2529" s="820">
        <f>Tabla1[[#This Row],[Ejec Real Acumu]]-Tabla1[[#This Row],[Proyec Ejec Acumul]]</f>
        <v>1</v>
      </c>
      <c r="Q2529" s="820">
        <f>Tabla1[[#This Row],[Ejec Real Mes]]-Tabla1[[#This Row],[Program Entreg Mes]]</f>
        <v>1</v>
      </c>
    </row>
    <row r="2530" spans="1:17">
      <c r="A2530" s="828">
        <v>22</v>
      </c>
      <c r="B2530" s="828" t="s">
        <v>2463</v>
      </c>
      <c r="C2530" s="828" t="s">
        <v>2464</v>
      </c>
      <c r="D2530" s="828" t="s">
        <v>688</v>
      </c>
      <c r="E2530" s="828" t="s">
        <v>2593</v>
      </c>
      <c r="F2530" s="828">
        <v>6</v>
      </c>
      <c r="G2530" s="828" t="s">
        <v>2448</v>
      </c>
      <c r="H2530" s="828">
        <v>1</v>
      </c>
      <c r="I2530" s="828">
        <v>0</v>
      </c>
      <c r="J2530" s="828">
        <v>0</v>
      </c>
      <c r="K2530" s="829">
        <v>0</v>
      </c>
      <c r="L2530" s="829">
        <v>0</v>
      </c>
      <c r="M2530" s="828">
        <v>0</v>
      </c>
      <c r="N2530" s="828">
        <v>0</v>
      </c>
      <c r="O2530" s="830" t="e">
        <v>#DIV/0!</v>
      </c>
      <c r="P2530" s="820">
        <f>Tabla1[[#This Row],[Ejec Real Acumu]]-Tabla1[[#This Row],[Proyec Ejec Acumul]]</f>
        <v>0</v>
      </c>
      <c r="Q2530" s="820">
        <f>Tabla1[[#This Row],[Ejec Real Mes]]-Tabla1[[#This Row],[Program Entreg Mes]]</f>
        <v>0</v>
      </c>
    </row>
    <row r="2531" spans="1:17">
      <c r="A2531" s="828">
        <v>23</v>
      </c>
      <c r="B2531" s="828" t="s">
        <v>2463</v>
      </c>
      <c r="C2531" s="828" t="s">
        <v>2464</v>
      </c>
      <c r="D2531" s="828" t="s">
        <v>688</v>
      </c>
      <c r="E2531" s="828" t="s">
        <v>2594</v>
      </c>
      <c r="F2531" s="828">
        <v>6</v>
      </c>
      <c r="G2531" s="828" t="s">
        <v>2448</v>
      </c>
      <c r="H2531" s="828">
        <v>1</v>
      </c>
      <c r="I2531" s="828">
        <v>0</v>
      </c>
      <c r="J2531" s="828">
        <v>0</v>
      </c>
      <c r="K2531" s="829">
        <v>0</v>
      </c>
      <c r="L2531" s="829">
        <v>0</v>
      </c>
      <c r="M2531" s="828">
        <v>0</v>
      </c>
      <c r="N2531" s="828">
        <v>0</v>
      </c>
      <c r="O2531" s="830" t="e">
        <v>#DIV/0!</v>
      </c>
      <c r="P2531" s="820">
        <f>Tabla1[[#This Row],[Ejec Real Acumu]]-Tabla1[[#This Row],[Proyec Ejec Acumul]]</f>
        <v>0</v>
      </c>
      <c r="Q2531" s="820">
        <f>Tabla1[[#This Row],[Ejec Real Mes]]-Tabla1[[#This Row],[Program Entreg Mes]]</f>
        <v>0</v>
      </c>
    </row>
    <row r="2532" spans="1:17">
      <c r="A2532" s="828">
        <v>24</v>
      </c>
      <c r="B2532" s="828" t="s">
        <v>2463</v>
      </c>
      <c r="C2532" s="828" t="s">
        <v>2464</v>
      </c>
      <c r="D2532" s="828" t="s">
        <v>688</v>
      </c>
      <c r="E2532" s="828" t="s">
        <v>2595</v>
      </c>
      <c r="F2532" s="828">
        <v>6</v>
      </c>
      <c r="G2532" s="828" t="s">
        <v>2448</v>
      </c>
      <c r="H2532" s="828">
        <v>1</v>
      </c>
      <c r="I2532" s="828">
        <v>0</v>
      </c>
      <c r="J2532" s="828">
        <v>0</v>
      </c>
      <c r="K2532" s="829">
        <v>0</v>
      </c>
      <c r="L2532" s="829">
        <v>0</v>
      </c>
      <c r="M2532" s="828">
        <v>0</v>
      </c>
      <c r="N2532" s="828">
        <v>0</v>
      </c>
      <c r="O2532" s="830" t="e">
        <v>#DIV/0!</v>
      </c>
      <c r="P2532" s="820">
        <f>Tabla1[[#This Row],[Ejec Real Acumu]]-Tabla1[[#This Row],[Proyec Ejec Acumul]]</f>
        <v>0</v>
      </c>
      <c r="Q2532" s="820">
        <f>Tabla1[[#This Row],[Ejec Real Mes]]-Tabla1[[#This Row],[Program Entreg Mes]]</f>
        <v>0</v>
      </c>
    </row>
    <row r="2533" spans="1:17">
      <c r="A2533" s="828">
        <v>25</v>
      </c>
      <c r="B2533" s="828" t="s">
        <v>2463</v>
      </c>
      <c r="C2533" s="828" t="s">
        <v>2464</v>
      </c>
      <c r="D2533" s="828" t="s">
        <v>688</v>
      </c>
      <c r="E2533" s="828" t="s">
        <v>2596</v>
      </c>
      <c r="F2533" s="828">
        <v>6</v>
      </c>
      <c r="G2533" s="828" t="s">
        <v>2448</v>
      </c>
      <c r="H2533" s="828">
        <v>1</v>
      </c>
      <c r="I2533" s="828">
        <v>0</v>
      </c>
      <c r="J2533" s="828">
        <v>0</v>
      </c>
      <c r="K2533" s="829">
        <v>0</v>
      </c>
      <c r="L2533" s="829">
        <v>0</v>
      </c>
      <c r="M2533" s="828">
        <v>0</v>
      </c>
      <c r="N2533" s="828">
        <v>0</v>
      </c>
      <c r="O2533" s="830" t="e">
        <v>#DIV/0!</v>
      </c>
      <c r="P2533" s="820">
        <f>Tabla1[[#This Row],[Ejec Real Acumu]]-Tabla1[[#This Row],[Proyec Ejec Acumul]]</f>
        <v>0</v>
      </c>
      <c r="Q2533" s="820">
        <f>Tabla1[[#This Row],[Ejec Real Mes]]-Tabla1[[#This Row],[Program Entreg Mes]]</f>
        <v>0</v>
      </c>
    </row>
    <row r="2534" spans="1:17">
      <c r="A2534" s="828">
        <v>26</v>
      </c>
      <c r="B2534" s="828" t="s">
        <v>2463</v>
      </c>
      <c r="C2534" s="828" t="s">
        <v>2464</v>
      </c>
      <c r="D2534" s="828" t="s">
        <v>688</v>
      </c>
      <c r="E2534" s="828" t="s">
        <v>2597</v>
      </c>
      <c r="F2534" s="828">
        <v>6</v>
      </c>
      <c r="G2534" s="828" t="s">
        <v>2448</v>
      </c>
      <c r="H2534" s="828">
        <v>1</v>
      </c>
      <c r="I2534" s="828">
        <v>0</v>
      </c>
      <c r="J2534" s="828">
        <v>0</v>
      </c>
      <c r="K2534" s="829">
        <v>0</v>
      </c>
      <c r="L2534" s="829">
        <v>0</v>
      </c>
      <c r="M2534" s="828">
        <v>0</v>
      </c>
      <c r="N2534" s="828">
        <v>0</v>
      </c>
      <c r="O2534" s="830" t="e">
        <v>#DIV/0!</v>
      </c>
      <c r="P2534" s="820">
        <f>Tabla1[[#This Row],[Ejec Real Acumu]]-Tabla1[[#This Row],[Proyec Ejec Acumul]]</f>
        <v>0</v>
      </c>
      <c r="Q2534" s="820">
        <f>Tabla1[[#This Row],[Ejec Real Mes]]-Tabla1[[#This Row],[Program Entreg Mes]]</f>
        <v>0</v>
      </c>
    </row>
    <row r="2535" spans="1:17">
      <c r="A2535" s="828">
        <v>27</v>
      </c>
      <c r="B2535" s="828" t="s">
        <v>2463</v>
      </c>
      <c r="C2535" s="828" t="s">
        <v>2464</v>
      </c>
      <c r="D2535" s="828" t="s">
        <v>688</v>
      </c>
      <c r="E2535" s="828" t="s">
        <v>2598</v>
      </c>
      <c r="F2535" s="828">
        <v>6</v>
      </c>
      <c r="G2535" s="828" t="s">
        <v>2448</v>
      </c>
      <c r="H2535" s="828">
        <v>1</v>
      </c>
      <c r="I2535" s="828">
        <v>0</v>
      </c>
      <c r="J2535" s="828">
        <v>0</v>
      </c>
      <c r="K2535" s="829">
        <v>0</v>
      </c>
      <c r="L2535" s="829">
        <v>0</v>
      </c>
      <c r="M2535" s="828">
        <v>0</v>
      </c>
      <c r="N2535" s="828">
        <v>0</v>
      </c>
      <c r="O2535" s="830" t="e">
        <v>#DIV/0!</v>
      </c>
      <c r="P2535" s="820">
        <f>Tabla1[[#This Row],[Ejec Real Acumu]]-Tabla1[[#This Row],[Proyec Ejec Acumul]]</f>
        <v>0</v>
      </c>
      <c r="Q2535" s="820">
        <f>Tabla1[[#This Row],[Ejec Real Mes]]-Tabla1[[#This Row],[Program Entreg Mes]]</f>
        <v>0</v>
      </c>
    </row>
    <row r="2536" spans="1:17">
      <c r="A2536" s="828">
        <v>28</v>
      </c>
      <c r="B2536" s="828" t="s">
        <v>2463</v>
      </c>
      <c r="C2536" s="828" t="s">
        <v>2464</v>
      </c>
      <c r="D2536" s="828" t="s">
        <v>688</v>
      </c>
      <c r="E2536" s="828" t="s">
        <v>2599</v>
      </c>
      <c r="F2536" s="828">
        <v>6</v>
      </c>
      <c r="G2536" s="828" t="s">
        <v>2448</v>
      </c>
      <c r="H2536" s="828">
        <v>1</v>
      </c>
      <c r="I2536" s="828">
        <v>0</v>
      </c>
      <c r="J2536" s="828">
        <v>0</v>
      </c>
      <c r="K2536" s="829">
        <v>0</v>
      </c>
      <c r="L2536" s="829">
        <v>0</v>
      </c>
      <c r="M2536" s="828">
        <v>0</v>
      </c>
      <c r="N2536" s="828">
        <v>0</v>
      </c>
      <c r="O2536" s="830" t="e">
        <v>#DIV/0!</v>
      </c>
      <c r="P2536" s="820">
        <f>Tabla1[[#This Row],[Ejec Real Acumu]]-Tabla1[[#This Row],[Proyec Ejec Acumul]]</f>
        <v>0</v>
      </c>
      <c r="Q2536" s="820">
        <f>Tabla1[[#This Row],[Ejec Real Mes]]-Tabla1[[#This Row],[Program Entreg Mes]]</f>
        <v>0</v>
      </c>
    </row>
    <row r="2537" spans="1:17">
      <c r="A2537" s="828">
        <v>29</v>
      </c>
      <c r="B2537" s="828" t="s">
        <v>2463</v>
      </c>
      <c r="C2537" s="828" t="s">
        <v>2464</v>
      </c>
      <c r="D2537" s="828" t="s">
        <v>688</v>
      </c>
      <c r="E2537" s="828" t="s">
        <v>2600</v>
      </c>
      <c r="F2537" s="828">
        <v>6</v>
      </c>
      <c r="G2537" s="828" t="s">
        <v>2448</v>
      </c>
      <c r="H2537" s="828">
        <v>1</v>
      </c>
      <c r="I2537" s="828">
        <v>1</v>
      </c>
      <c r="J2537" s="828">
        <v>1</v>
      </c>
      <c r="K2537" s="829">
        <v>1</v>
      </c>
      <c r="L2537" s="829">
        <v>1</v>
      </c>
      <c r="M2537" s="828">
        <v>1</v>
      </c>
      <c r="N2537" s="828">
        <v>1</v>
      </c>
      <c r="O2537" s="830">
        <v>1</v>
      </c>
      <c r="P2537" s="820">
        <f>Tabla1[[#This Row],[Ejec Real Acumu]]-Tabla1[[#This Row],[Proyec Ejec Acumul]]</f>
        <v>0</v>
      </c>
      <c r="Q2537" s="820">
        <f>Tabla1[[#This Row],[Ejec Real Mes]]-Tabla1[[#This Row],[Program Entreg Mes]]</f>
        <v>0</v>
      </c>
    </row>
    <row r="2538" spans="1:17">
      <c r="A2538" s="828">
        <v>30</v>
      </c>
      <c r="B2538" s="828" t="s">
        <v>2463</v>
      </c>
      <c r="C2538" s="828" t="s">
        <v>2464</v>
      </c>
      <c r="D2538" s="828" t="s">
        <v>688</v>
      </c>
      <c r="E2538" s="828" t="s">
        <v>2601</v>
      </c>
      <c r="F2538" s="828">
        <v>6</v>
      </c>
      <c r="G2538" s="828" t="s">
        <v>2448</v>
      </c>
      <c r="H2538" s="828">
        <v>1</v>
      </c>
      <c r="I2538" s="828">
        <v>0</v>
      </c>
      <c r="J2538" s="828">
        <v>0</v>
      </c>
      <c r="K2538" s="829">
        <v>0</v>
      </c>
      <c r="L2538" s="829">
        <v>0</v>
      </c>
      <c r="M2538" s="828">
        <v>0</v>
      </c>
      <c r="N2538" s="828">
        <v>0</v>
      </c>
      <c r="O2538" s="830" t="e">
        <v>#DIV/0!</v>
      </c>
      <c r="P2538" s="820">
        <f>Tabla1[[#This Row],[Ejec Real Acumu]]-Tabla1[[#This Row],[Proyec Ejec Acumul]]</f>
        <v>0</v>
      </c>
      <c r="Q2538" s="820">
        <f>Tabla1[[#This Row],[Ejec Real Mes]]-Tabla1[[#This Row],[Program Entreg Mes]]</f>
        <v>0</v>
      </c>
    </row>
    <row r="2539" spans="1:17">
      <c r="A2539" s="828">
        <v>31</v>
      </c>
      <c r="B2539" s="828" t="s">
        <v>2463</v>
      </c>
      <c r="C2539" s="828" t="s">
        <v>2464</v>
      </c>
      <c r="D2539" s="828" t="s">
        <v>688</v>
      </c>
      <c r="E2539" s="828" t="s">
        <v>2602</v>
      </c>
      <c r="F2539" s="828">
        <v>6</v>
      </c>
      <c r="G2539" s="828" t="s">
        <v>2448</v>
      </c>
      <c r="H2539" s="828">
        <v>1</v>
      </c>
      <c r="I2539" s="828">
        <v>0</v>
      </c>
      <c r="J2539" s="828">
        <v>0</v>
      </c>
      <c r="K2539" s="829">
        <v>0</v>
      </c>
      <c r="L2539" s="829">
        <v>0</v>
      </c>
      <c r="M2539" s="828">
        <v>0</v>
      </c>
      <c r="N2539" s="828">
        <v>0</v>
      </c>
      <c r="O2539" s="830" t="e">
        <v>#DIV/0!</v>
      </c>
      <c r="P2539" s="820">
        <f>Tabla1[[#This Row],[Ejec Real Acumu]]-Tabla1[[#This Row],[Proyec Ejec Acumul]]</f>
        <v>0</v>
      </c>
      <c r="Q2539" s="820">
        <f>Tabla1[[#This Row],[Ejec Real Mes]]-Tabla1[[#This Row],[Program Entreg Mes]]</f>
        <v>0</v>
      </c>
    </row>
    <row r="2540" spans="1:17">
      <c r="A2540" s="828">
        <v>32</v>
      </c>
      <c r="B2540" s="828" t="s">
        <v>2463</v>
      </c>
      <c r="C2540" s="828" t="s">
        <v>2464</v>
      </c>
      <c r="D2540" s="828" t="s">
        <v>688</v>
      </c>
      <c r="E2540" s="828" t="s">
        <v>2603</v>
      </c>
      <c r="F2540" s="828">
        <v>6</v>
      </c>
      <c r="G2540" s="828" t="s">
        <v>2448</v>
      </c>
      <c r="H2540" s="828">
        <v>1</v>
      </c>
      <c r="I2540" s="828">
        <v>1</v>
      </c>
      <c r="J2540" s="828">
        <v>1</v>
      </c>
      <c r="K2540" s="829">
        <v>1</v>
      </c>
      <c r="L2540" s="829">
        <v>1</v>
      </c>
      <c r="M2540" s="828">
        <v>1</v>
      </c>
      <c r="N2540" s="828">
        <v>1</v>
      </c>
      <c r="O2540" s="830">
        <v>1</v>
      </c>
      <c r="P2540" s="820">
        <f>Tabla1[[#This Row],[Ejec Real Acumu]]-Tabla1[[#This Row],[Proyec Ejec Acumul]]</f>
        <v>0</v>
      </c>
      <c r="Q2540" s="820">
        <f>Tabla1[[#This Row],[Ejec Real Mes]]-Tabla1[[#This Row],[Program Entreg Mes]]</f>
        <v>0</v>
      </c>
    </row>
    <row r="2541" spans="1:17">
      <c r="A2541" s="828">
        <v>33</v>
      </c>
      <c r="B2541" s="828" t="s">
        <v>2463</v>
      </c>
      <c r="C2541" s="828" t="s">
        <v>2464</v>
      </c>
      <c r="D2541" s="828" t="s">
        <v>688</v>
      </c>
      <c r="E2541" s="828" t="s">
        <v>2604</v>
      </c>
      <c r="F2541" s="828">
        <v>6</v>
      </c>
      <c r="G2541" s="828" t="s">
        <v>2448</v>
      </c>
      <c r="H2541" s="828">
        <v>1</v>
      </c>
      <c r="I2541" s="828">
        <v>0</v>
      </c>
      <c r="J2541" s="828">
        <v>0</v>
      </c>
      <c r="K2541" s="829">
        <v>0</v>
      </c>
      <c r="L2541" s="829">
        <v>0</v>
      </c>
      <c r="M2541" s="828">
        <v>0</v>
      </c>
      <c r="N2541" s="828">
        <v>0</v>
      </c>
      <c r="O2541" s="830" t="e">
        <v>#DIV/0!</v>
      </c>
      <c r="P2541" s="820">
        <f>Tabla1[[#This Row],[Ejec Real Acumu]]-Tabla1[[#This Row],[Proyec Ejec Acumul]]</f>
        <v>0</v>
      </c>
      <c r="Q2541" s="820">
        <f>Tabla1[[#This Row],[Ejec Real Mes]]-Tabla1[[#This Row],[Program Entreg Mes]]</f>
        <v>0</v>
      </c>
    </row>
    <row r="2542" spans="1:17">
      <c r="A2542" s="828">
        <v>34</v>
      </c>
      <c r="B2542" s="828" t="s">
        <v>2463</v>
      </c>
      <c r="C2542" s="828" t="s">
        <v>2464</v>
      </c>
      <c r="D2542" s="828" t="s">
        <v>688</v>
      </c>
      <c r="E2542" s="828" t="s">
        <v>2605</v>
      </c>
      <c r="F2542" s="828">
        <v>6</v>
      </c>
      <c r="G2542" s="828" t="s">
        <v>2448</v>
      </c>
      <c r="H2542" s="828">
        <v>1</v>
      </c>
      <c r="I2542" s="828">
        <v>0</v>
      </c>
      <c r="J2542" s="828">
        <v>0</v>
      </c>
      <c r="K2542" s="829">
        <v>0</v>
      </c>
      <c r="L2542" s="829">
        <v>0</v>
      </c>
      <c r="M2542" s="828">
        <v>0</v>
      </c>
      <c r="N2542" s="828">
        <v>0</v>
      </c>
      <c r="O2542" s="830" t="e">
        <v>#DIV/0!</v>
      </c>
      <c r="P2542" s="820">
        <f>Tabla1[[#This Row],[Ejec Real Acumu]]-Tabla1[[#This Row],[Proyec Ejec Acumul]]</f>
        <v>0</v>
      </c>
      <c r="Q2542" s="820">
        <f>Tabla1[[#This Row],[Ejec Real Mes]]-Tabla1[[#This Row],[Program Entreg Mes]]</f>
        <v>0</v>
      </c>
    </row>
    <row r="2543" spans="1:17">
      <c r="A2543" s="828">
        <v>35</v>
      </c>
      <c r="B2543" s="828" t="s">
        <v>2463</v>
      </c>
      <c r="C2543" s="828" t="s">
        <v>2464</v>
      </c>
      <c r="D2543" s="828" t="s">
        <v>688</v>
      </c>
      <c r="E2543" s="828" t="s">
        <v>2606</v>
      </c>
      <c r="F2543" s="828">
        <v>6</v>
      </c>
      <c r="G2543" s="828" t="s">
        <v>2448</v>
      </c>
      <c r="H2543" s="828">
        <v>1</v>
      </c>
      <c r="I2543" s="828">
        <v>1</v>
      </c>
      <c r="J2543" s="828">
        <v>2</v>
      </c>
      <c r="K2543" s="829">
        <v>1</v>
      </c>
      <c r="L2543" s="829">
        <v>2</v>
      </c>
      <c r="M2543" s="828">
        <v>1</v>
      </c>
      <c r="N2543" s="828">
        <v>2</v>
      </c>
      <c r="O2543" s="830">
        <v>2</v>
      </c>
      <c r="P2543" s="820">
        <f>Tabla1[[#This Row],[Ejec Real Acumu]]-Tabla1[[#This Row],[Proyec Ejec Acumul]]</f>
        <v>1</v>
      </c>
      <c r="Q2543" s="820">
        <f>Tabla1[[#This Row],[Ejec Real Mes]]-Tabla1[[#This Row],[Program Entreg Mes]]</f>
        <v>1</v>
      </c>
    </row>
    <row r="2544" spans="1:17">
      <c r="A2544" s="828">
        <v>36</v>
      </c>
      <c r="B2544" s="828" t="s">
        <v>2463</v>
      </c>
      <c r="C2544" s="828" t="s">
        <v>2464</v>
      </c>
      <c r="D2544" s="828" t="s">
        <v>688</v>
      </c>
      <c r="E2544" s="828" t="s">
        <v>2607</v>
      </c>
      <c r="F2544" s="828">
        <v>6</v>
      </c>
      <c r="G2544" s="828" t="s">
        <v>2448</v>
      </c>
      <c r="H2544" s="828">
        <v>2</v>
      </c>
      <c r="I2544" s="828">
        <v>0</v>
      </c>
      <c r="J2544" s="828">
        <v>0</v>
      </c>
      <c r="K2544" s="829">
        <v>0</v>
      </c>
      <c r="L2544" s="829">
        <v>0</v>
      </c>
      <c r="M2544" s="828">
        <v>0</v>
      </c>
      <c r="N2544" s="828">
        <v>0</v>
      </c>
      <c r="O2544" s="830" t="e">
        <v>#DIV/0!</v>
      </c>
      <c r="P2544" s="820">
        <f>Tabla1[[#This Row],[Ejec Real Acumu]]-Tabla1[[#This Row],[Proyec Ejec Acumul]]</f>
        <v>0</v>
      </c>
      <c r="Q2544" s="820">
        <f>Tabla1[[#This Row],[Ejec Real Mes]]-Tabla1[[#This Row],[Program Entreg Mes]]</f>
        <v>0</v>
      </c>
    </row>
    <row r="2545" spans="1:17">
      <c r="A2545" s="828">
        <v>37</v>
      </c>
      <c r="B2545" s="828" t="s">
        <v>2463</v>
      </c>
      <c r="C2545" s="828" t="s">
        <v>2464</v>
      </c>
      <c r="D2545" s="828" t="s">
        <v>688</v>
      </c>
      <c r="E2545" s="828" t="s">
        <v>2608</v>
      </c>
      <c r="F2545" s="828">
        <v>6</v>
      </c>
      <c r="G2545" s="828" t="s">
        <v>2448</v>
      </c>
      <c r="H2545" s="828">
        <v>1</v>
      </c>
      <c r="I2545" s="828">
        <v>0</v>
      </c>
      <c r="J2545" s="828">
        <v>0</v>
      </c>
      <c r="K2545" s="829">
        <v>0</v>
      </c>
      <c r="L2545" s="829">
        <v>0</v>
      </c>
      <c r="M2545" s="828">
        <v>0</v>
      </c>
      <c r="N2545" s="828">
        <v>0</v>
      </c>
      <c r="O2545" s="830" t="e">
        <v>#DIV/0!</v>
      </c>
      <c r="P2545" s="820">
        <f>Tabla1[[#This Row],[Ejec Real Acumu]]-Tabla1[[#This Row],[Proyec Ejec Acumul]]</f>
        <v>0</v>
      </c>
      <c r="Q2545" s="820">
        <f>Tabla1[[#This Row],[Ejec Real Mes]]-Tabla1[[#This Row],[Program Entreg Mes]]</f>
        <v>0</v>
      </c>
    </row>
    <row r="2546" spans="1:17">
      <c r="A2546" s="828">
        <v>38</v>
      </c>
      <c r="B2546" s="828" t="s">
        <v>2463</v>
      </c>
      <c r="C2546" s="828" t="s">
        <v>2464</v>
      </c>
      <c r="D2546" s="828" t="s">
        <v>688</v>
      </c>
      <c r="E2546" s="828" t="s">
        <v>2609</v>
      </c>
      <c r="F2546" s="828">
        <v>6</v>
      </c>
      <c r="G2546" s="828" t="s">
        <v>2448</v>
      </c>
      <c r="H2546" s="828">
        <v>1</v>
      </c>
      <c r="I2546" s="828">
        <v>1</v>
      </c>
      <c r="J2546" s="828">
        <v>1</v>
      </c>
      <c r="K2546" s="829">
        <v>1</v>
      </c>
      <c r="L2546" s="829">
        <v>1</v>
      </c>
      <c r="M2546" s="828">
        <v>1</v>
      </c>
      <c r="N2546" s="828">
        <v>1</v>
      </c>
      <c r="O2546" s="830">
        <v>1</v>
      </c>
      <c r="P2546" s="820">
        <f>Tabla1[[#This Row],[Ejec Real Acumu]]-Tabla1[[#This Row],[Proyec Ejec Acumul]]</f>
        <v>0</v>
      </c>
      <c r="Q2546" s="820">
        <f>Tabla1[[#This Row],[Ejec Real Mes]]-Tabla1[[#This Row],[Program Entreg Mes]]</f>
        <v>0</v>
      </c>
    </row>
    <row r="2547" spans="1:17">
      <c r="A2547" s="828">
        <v>1</v>
      </c>
      <c r="B2547" s="828" t="s">
        <v>2463</v>
      </c>
      <c r="C2547" s="828" t="s">
        <v>2464</v>
      </c>
      <c r="D2547" s="828" t="s">
        <v>688</v>
      </c>
      <c r="E2547" s="828" t="s">
        <v>2572</v>
      </c>
      <c r="F2547" s="828">
        <v>7</v>
      </c>
      <c r="G2547" s="828" t="s">
        <v>2449</v>
      </c>
      <c r="H2547" s="828">
        <v>1</v>
      </c>
      <c r="I2547" s="828">
        <v>1</v>
      </c>
      <c r="J2547" s="828">
        <v>2</v>
      </c>
      <c r="K2547" s="829">
        <v>1</v>
      </c>
      <c r="L2547" s="829">
        <v>2</v>
      </c>
      <c r="M2547" s="828">
        <v>0</v>
      </c>
      <c r="N2547" s="828">
        <v>0</v>
      </c>
      <c r="O2547" s="830" t="e">
        <v>#DIV/0!</v>
      </c>
      <c r="P2547" s="820">
        <f>Tabla1[[#This Row],[Ejec Real Acumu]]-Tabla1[[#This Row],[Proyec Ejec Acumul]]</f>
        <v>1</v>
      </c>
      <c r="Q2547" s="820">
        <f>Tabla1[[#This Row],[Ejec Real Mes]]-Tabla1[[#This Row],[Program Entreg Mes]]</f>
        <v>0</v>
      </c>
    </row>
    <row r="2548" spans="1:17">
      <c r="A2548" s="828">
        <v>2</v>
      </c>
      <c r="B2548" s="828" t="s">
        <v>2463</v>
      </c>
      <c r="C2548" s="828" t="s">
        <v>2464</v>
      </c>
      <c r="D2548" s="828" t="s">
        <v>688</v>
      </c>
      <c r="E2548" s="828" t="s">
        <v>2573</v>
      </c>
      <c r="F2548" s="828">
        <v>7</v>
      </c>
      <c r="G2548" s="828" t="s">
        <v>2449</v>
      </c>
      <c r="H2548" s="828">
        <v>1</v>
      </c>
      <c r="I2548" s="828">
        <v>0</v>
      </c>
      <c r="J2548" s="828">
        <v>0</v>
      </c>
      <c r="K2548" s="829">
        <v>0</v>
      </c>
      <c r="L2548" s="829">
        <v>0</v>
      </c>
      <c r="M2548" s="828">
        <v>0</v>
      </c>
      <c r="N2548" s="828">
        <v>0</v>
      </c>
      <c r="O2548" s="830" t="e">
        <v>#DIV/0!</v>
      </c>
      <c r="P2548" s="820">
        <f>Tabla1[[#This Row],[Ejec Real Acumu]]-Tabla1[[#This Row],[Proyec Ejec Acumul]]</f>
        <v>0</v>
      </c>
      <c r="Q2548" s="820">
        <f>Tabla1[[#This Row],[Ejec Real Mes]]-Tabla1[[#This Row],[Program Entreg Mes]]</f>
        <v>0</v>
      </c>
    </row>
    <row r="2549" spans="1:17">
      <c r="A2549" s="828">
        <v>3</v>
      </c>
      <c r="B2549" s="828" t="s">
        <v>2463</v>
      </c>
      <c r="C2549" s="828" t="s">
        <v>2464</v>
      </c>
      <c r="D2549" s="828" t="s">
        <v>688</v>
      </c>
      <c r="E2549" s="828" t="s">
        <v>2574</v>
      </c>
      <c r="F2549" s="828">
        <v>7</v>
      </c>
      <c r="G2549" s="828" t="s">
        <v>2449</v>
      </c>
      <c r="H2549" s="828">
        <v>1</v>
      </c>
      <c r="I2549" s="828">
        <v>0</v>
      </c>
      <c r="J2549" s="828">
        <v>0</v>
      </c>
      <c r="K2549" s="829">
        <v>0</v>
      </c>
      <c r="L2549" s="829">
        <v>0</v>
      </c>
      <c r="M2549" s="828">
        <v>0</v>
      </c>
      <c r="N2549" s="828">
        <v>0</v>
      </c>
      <c r="O2549" s="830" t="e">
        <v>#DIV/0!</v>
      </c>
      <c r="P2549" s="820">
        <f>Tabla1[[#This Row],[Ejec Real Acumu]]-Tabla1[[#This Row],[Proyec Ejec Acumul]]</f>
        <v>0</v>
      </c>
      <c r="Q2549" s="820">
        <f>Tabla1[[#This Row],[Ejec Real Mes]]-Tabla1[[#This Row],[Program Entreg Mes]]</f>
        <v>0</v>
      </c>
    </row>
    <row r="2550" spans="1:17">
      <c r="A2550" s="828">
        <v>4</v>
      </c>
      <c r="B2550" s="828" t="s">
        <v>2463</v>
      </c>
      <c r="C2550" s="828" t="s">
        <v>2464</v>
      </c>
      <c r="D2550" s="828" t="s">
        <v>688</v>
      </c>
      <c r="E2550" s="828" t="s">
        <v>2575</v>
      </c>
      <c r="F2550" s="828">
        <v>7</v>
      </c>
      <c r="G2550" s="828" t="s">
        <v>2449</v>
      </c>
      <c r="H2550" s="828">
        <v>1</v>
      </c>
      <c r="I2550" s="828">
        <v>0</v>
      </c>
      <c r="J2550" s="828">
        <v>0</v>
      </c>
      <c r="K2550" s="829">
        <v>0</v>
      </c>
      <c r="L2550" s="829">
        <v>0</v>
      </c>
      <c r="M2550" s="828">
        <v>0</v>
      </c>
      <c r="N2550" s="828">
        <v>0</v>
      </c>
      <c r="O2550" s="830" t="e">
        <v>#DIV/0!</v>
      </c>
      <c r="P2550" s="820">
        <f>Tabla1[[#This Row],[Ejec Real Acumu]]-Tabla1[[#This Row],[Proyec Ejec Acumul]]</f>
        <v>0</v>
      </c>
      <c r="Q2550" s="820">
        <f>Tabla1[[#This Row],[Ejec Real Mes]]-Tabla1[[#This Row],[Program Entreg Mes]]</f>
        <v>0</v>
      </c>
    </row>
    <row r="2551" spans="1:17">
      <c r="A2551" s="828">
        <v>5</v>
      </c>
      <c r="B2551" s="828" t="s">
        <v>2463</v>
      </c>
      <c r="C2551" s="828" t="s">
        <v>2464</v>
      </c>
      <c r="D2551" s="828" t="s">
        <v>688</v>
      </c>
      <c r="E2551" s="828" t="s">
        <v>2576</v>
      </c>
      <c r="F2551" s="828">
        <v>7</v>
      </c>
      <c r="G2551" s="828" t="s">
        <v>2449</v>
      </c>
      <c r="H2551" s="828">
        <v>4</v>
      </c>
      <c r="I2551" s="828">
        <v>2</v>
      </c>
      <c r="J2551" s="828">
        <v>2</v>
      </c>
      <c r="K2551" s="829">
        <v>0.5</v>
      </c>
      <c r="L2551" s="829">
        <v>0.5</v>
      </c>
      <c r="M2551" s="828">
        <v>0</v>
      </c>
      <c r="N2551" s="828">
        <v>0</v>
      </c>
      <c r="O2551" s="830" t="e">
        <v>#DIV/0!</v>
      </c>
      <c r="P2551" s="820">
        <f>Tabla1[[#This Row],[Ejec Real Acumu]]-Tabla1[[#This Row],[Proyec Ejec Acumul]]</f>
        <v>0</v>
      </c>
      <c r="Q2551" s="820">
        <f>Tabla1[[#This Row],[Ejec Real Mes]]-Tabla1[[#This Row],[Program Entreg Mes]]</f>
        <v>0</v>
      </c>
    </row>
    <row r="2552" spans="1:17">
      <c r="A2552" s="828">
        <v>6</v>
      </c>
      <c r="B2552" s="828" t="s">
        <v>2463</v>
      </c>
      <c r="C2552" s="828" t="s">
        <v>2464</v>
      </c>
      <c r="D2552" s="828" t="s">
        <v>688</v>
      </c>
      <c r="E2552" s="828" t="s">
        <v>2577</v>
      </c>
      <c r="F2552" s="828">
        <v>7</v>
      </c>
      <c r="G2552" s="828" t="s">
        <v>2449</v>
      </c>
      <c r="H2552" s="828">
        <v>1</v>
      </c>
      <c r="I2552" s="828">
        <v>0</v>
      </c>
      <c r="J2552" s="828">
        <v>0</v>
      </c>
      <c r="K2552" s="829">
        <v>0</v>
      </c>
      <c r="L2552" s="829">
        <v>0</v>
      </c>
      <c r="M2552" s="828">
        <v>0</v>
      </c>
      <c r="N2552" s="828">
        <v>0</v>
      </c>
      <c r="O2552" s="830" t="e">
        <v>#DIV/0!</v>
      </c>
      <c r="P2552" s="820">
        <f>Tabla1[[#This Row],[Ejec Real Acumu]]-Tabla1[[#This Row],[Proyec Ejec Acumul]]</f>
        <v>0</v>
      </c>
      <c r="Q2552" s="820">
        <f>Tabla1[[#This Row],[Ejec Real Mes]]-Tabla1[[#This Row],[Program Entreg Mes]]</f>
        <v>0</v>
      </c>
    </row>
    <row r="2553" spans="1:17">
      <c r="A2553" s="828">
        <v>7</v>
      </c>
      <c r="B2553" s="828" t="s">
        <v>2463</v>
      </c>
      <c r="C2553" s="828" t="s">
        <v>2464</v>
      </c>
      <c r="D2553" s="828" t="s">
        <v>688</v>
      </c>
      <c r="E2553" s="828" t="s">
        <v>2578</v>
      </c>
      <c r="F2553" s="828">
        <v>7</v>
      </c>
      <c r="G2553" s="828" t="s">
        <v>2449</v>
      </c>
      <c r="H2553" s="828">
        <v>1</v>
      </c>
      <c r="I2553" s="828">
        <v>1</v>
      </c>
      <c r="J2553" s="828">
        <v>1</v>
      </c>
      <c r="K2553" s="829">
        <v>1</v>
      </c>
      <c r="L2553" s="829">
        <v>1</v>
      </c>
      <c r="M2553" s="828">
        <v>0</v>
      </c>
      <c r="N2553" s="828">
        <v>0</v>
      </c>
      <c r="O2553" s="830" t="e">
        <v>#DIV/0!</v>
      </c>
      <c r="P2553" s="820">
        <f>Tabla1[[#This Row],[Ejec Real Acumu]]-Tabla1[[#This Row],[Proyec Ejec Acumul]]</f>
        <v>0</v>
      </c>
      <c r="Q2553" s="820">
        <f>Tabla1[[#This Row],[Ejec Real Mes]]-Tabla1[[#This Row],[Program Entreg Mes]]</f>
        <v>0</v>
      </c>
    </row>
    <row r="2554" spans="1:17">
      <c r="A2554" s="828">
        <v>8</v>
      </c>
      <c r="B2554" s="828" t="s">
        <v>2463</v>
      </c>
      <c r="C2554" s="828" t="s">
        <v>2464</v>
      </c>
      <c r="D2554" s="828" t="s">
        <v>688</v>
      </c>
      <c r="E2554" s="828" t="s">
        <v>2579</v>
      </c>
      <c r="F2554" s="828">
        <v>7</v>
      </c>
      <c r="G2554" s="828" t="s">
        <v>2449</v>
      </c>
      <c r="H2554" s="828">
        <v>1</v>
      </c>
      <c r="I2554" s="828">
        <v>0</v>
      </c>
      <c r="J2554" s="828">
        <v>0</v>
      </c>
      <c r="K2554" s="829">
        <v>0</v>
      </c>
      <c r="L2554" s="829">
        <v>0</v>
      </c>
      <c r="M2554" s="828">
        <v>0</v>
      </c>
      <c r="N2554" s="828">
        <v>0</v>
      </c>
      <c r="O2554" s="830" t="e">
        <v>#DIV/0!</v>
      </c>
      <c r="P2554" s="820">
        <f>Tabla1[[#This Row],[Ejec Real Acumu]]-Tabla1[[#This Row],[Proyec Ejec Acumul]]</f>
        <v>0</v>
      </c>
      <c r="Q2554" s="820">
        <f>Tabla1[[#This Row],[Ejec Real Mes]]-Tabla1[[#This Row],[Program Entreg Mes]]</f>
        <v>0</v>
      </c>
    </row>
    <row r="2555" spans="1:17">
      <c r="A2555" s="828">
        <v>9</v>
      </c>
      <c r="B2555" s="828" t="s">
        <v>2463</v>
      </c>
      <c r="C2555" s="828" t="s">
        <v>2464</v>
      </c>
      <c r="D2555" s="828" t="s">
        <v>688</v>
      </c>
      <c r="E2555" s="828" t="s">
        <v>2580</v>
      </c>
      <c r="F2555" s="828">
        <v>7</v>
      </c>
      <c r="G2555" s="828" t="s">
        <v>2449</v>
      </c>
      <c r="H2555" s="828">
        <v>2</v>
      </c>
      <c r="I2555" s="828">
        <v>1</v>
      </c>
      <c r="J2555" s="828">
        <v>1</v>
      </c>
      <c r="K2555" s="829">
        <v>0.5</v>
      </c>
      <c r="L2555" s="829">
        <v>0.5</v>
      </c>
      <c r="M2555" s="828">
        <v>0</v>
      </c>
      <c r="N2555" s="828">
        <v>0</v>
      </c>
      <c r="O2555" s="830" t="e">
        <v>#DIV/0!</v>
      </c>
      <c r="P2555" s="820">
        <f>Tabla1[[#This Row],[Ejec Real Acumu]]-Tabla1[[#This Row],[Proyec Ejec Acumul]]</f>
        <v>0</v>
      </c>
      <c r="Q2555" s="820">
        <f>Tabla1[[#This Row],[Ejec Real Mes]]-Tabla1[[#This Row],[Program Entreg Mes]]</f>
        <v>0</v>
      </c>
    </row>
    <row r="2556" spans="1:17">
      <c r="A2556" s="828">
        <v>10</v>
      </c>
      <c r="B2556" s="828" t="s">
        <v>2463</v>
      </c>
      <c r="C2556" s="828" t="s">
        <v>2464</v>
      </c>
      <c r="D2556" s="828" t="s">
        <v>688</v>
      </c>
      <c r="E2556" s="828" t="s">
        <v>2581</v>
      </c>
      <c r="F2556" s="828">
        <v>7</v>
      </c>
      <c r="G2556" s="828" t="s">
        <v>2449</v>
      </c>
      <c r="H2556" s="828">
        <v>1</v>
      </c>
      <c r="I2556" s="828">
        <v>1</v>
      </c>
      <c r="J2556" s="828">
        <v>1</v>
      </c>
      <c r="K2556" s="829">
        <v>1</v>
      </c>
      <c r="L2556" s="829">
        <v>1</v>
      </c>
      <c r="M2556" s="828">
        <v>1</v>
      </c>
      <c r="N2556" s="828">
        <v>1</v>
      </c>
      <c r="O2556" s="830">
        <v>1</v>
      </c>
      <c r="P2556" s="820">
        <f>Tabla1[[#This Row],[Ejec Real Acumu]]-Tabla1[[#This Row],[Proyec Ejec Acumul]]</f>
        <v>0</v>
      </c>
      <c r="Q2556" s="820">
        <f>Tabla1[[#This Row],[Ejec Real Mes]]-Tabla1[[#This Row],[Program Entreg Mes]]</f>
        <v>0</v>
      </c>
    </row>
    <row r="2557" spans="1:17">
      <c r="A2557" s="828">
        <v>11</v>
      </c>
      <c r="B2557" s="828" t="s">
        <v>2463</v>
      </c>
      <c r="C2557" s="828" t="s">
        <v>2464</v>
      </c>
      <c r="D2557" s="828" t="s">
        <v>688</v>
      </c>
      <c r="E2557" s="828" t="s">
        <v>2582</v>
      </c>
      <c r="F2557" s="828">
        <v>7</v>
      </c>
      <c r="G2557" s="828" t="s">
        <v>2449</v>
      </c>
      <c r="H2557" s="828">
        <v>1</v>
      </c>
      <c r="I2557" s="828">
        <v>1</v>
      </c>
      <c r="J2557" s="828">
        <v>1</v>
      </c>
      <c r="K2557" s="829">
        <v>1</v>
      </c>
      <c r="L2557" s="829">
        <v>1</v>
      </c>
      <c r="M2557" s="828">
        <v>0</v>
      </c>
      <c r="N2557" s="828">
        <v>0</v>
      </c>
      <c r="O2557" s="830" t="e">
        <v>#DIV/0!</v>
      </c>
      <c r="P2557" s="820">
        <f>Tabla1[[#This Row],[Ejec Real Acumu]]-Tabla1[[#This Row],[Proyec Ejec Acumul]]</f>
        <v>0</v>
      </c>
      <c r="Q2557" s="820">
        <f>Tabla1[[#This Row],[Ejec Real Mes]]-Tabla1[[#This Row],[Program Entreg Mes]]</f>
        <v>0</v>
      </c>
    </row>
    <row r="2558" spans="1:17">
      <c r="A2558" s="828">
        <v>12</v>
      </c>
      <c r="B2558" s="828" t="s">
        <v>2463</v>
      </c>
      <c r="C2558" s="828" t="s">
        <v>2464</v>
      </c>
      <c r="D2558" s="828" t="s">
        <v>688</v>
      </c>
      <c r="E2558" s="828" t="s">
        <v>2583</v>
      </c>
      <c r="F2558" s="828">
        <v>7</v>
      </c>
      <c r="G2558" s="828" t="s">
        <v>2449</v>
      </c>
      <c r="H2558" s="828">
        <v>1</v>
      </c>
      <c r="I2558" s="828">
        <v>1</v>
      </c>
      <c r="J2558" s="828">
        <v>1</v>
      </c>
      <c r="K2558" s="829">
        <v>1</v>
      </c>
      <c r="L2558" s="829">
        <v>1</v>
      </c>
      <c r="M2558" s="828">
        <v>0</v>
      </c>
      <c r="N2558" s="828">
        <v>0</v>
      </c>
      <c r="O2558" s="830" t="e">
        <v>#DIV/0!</v>
      </c>
      <c r="P2558" s="820">
        <f>Tabla1[[#This Row],[Ejec Real Acumu]]-Tabla1[[#This Row],[Proyec Ejec Acumul]]</f>
        <v>0</v>
      </c>
      <c r="Q2558" s="820">
        <f>Tabla1[[#This Row],[Ejec Real Mes]]-Tabla1[[#This Row],[Program Entreg Mes]]</f>
        <v>0</v>
      </c>
    </row>
    <row r="2559" spans="1:17">
      <c r="A2559" s="828">
        <v>13</v>
      </c>
      <c r="B2559" s="828" t="s">
        <v>2463</v>
      </c>
      <c r="C2559" s="828" t="s">
        <v>2464</v>
      </c>
      <c r="D2559" s="828" t="s">
        <v>688</v>
      </c>
      <c r="E2559" s="828" t="s">
        <v>2584</v>
      </c>
      <c r="F2559" s="828">
        <v>7</v>
      </c>
      <c r="G2559" s="828" t="s">
        <v>2449</v>
      </c>
      <c r="H2559" s="828">
        <v>1</v>
      </c>
      <c r="I2559" s="828">
        <v>1</v>
      </c>
      <c r="J2559" s="828">
        <v>1</v>
      </c>
      <c r="K2559" s="829">
        <v>1</v>
      </c>
      <c r="L2559" s="829">
        <v>1</v>
      </c>
      <c r="M2559" s="828">
        <v>0</v>
      </c>
      <c r="N2559" s="828">
        <v>0</v>
      </c>
      <c r="O2559" s="830" t="e">
        <v>#DIV/0!</v>
      </c>
      <c r="P2559" s="820">
        <f>Tabla1[[#This Row],[Ejec Real Acumu]]-Tabla1[[#This Row],[Proyec Ejec Acumul]]</f>
        <v>0</v>
      </c>
      <c r="Q2559" s="820">
        <f>Tabla1[[#This Row],[Ejec Real Mes]]-Tabla1[[#This Row],[Program Entreg Mes]]</f>
        <v>0</v>
      </c>
    </row>
    <row r="2560" spans="1:17">
      <c r="A2560" s="828">
        <v>14</v>
      </c>
      <c r="B2560" s="828" t="s">
        <v>2463</v>
      </c>
      <c r="C2560" s="828" t="s">
        <v>2464</v>
      </c>
      <c r="D2560" s="828" t="s">
        <v>688</v>
      </c>
      <c r="E2560" s="828" t="s">
        <v>2585</v>
      </c>
      <c r="F2560" s="828">
        <v>7</v>
      </c>
      <c r="G2560" s="828" t="s">
        <v>2449</v>
      </c>
      <c r="H2560" s="828">
        <v>1</v>
      </c>
      <c r="I2560" s="828">
        <v>1</v>
      </c>
      <c r="J2560" s="828">
        <v>2</v>
      </c>
      <c r="K2560" s="829">
        <v>1</v>
      </c>
      <c r="L2560" s="829">
        <v>2</v>
      </c>
      <c r="M2560" s="828">
        <v>0</v>
      </c>
      <c r="N2560" s="828">
        <v>1</v>
      </c>
      <c r="O2560" s="830" t="e">
        <v>#DIV/0!</v>
      </c>
      <c r="P2560" s="820">
        <f>Tabla1[[#This Row],[Ejec Real Acumu]]-Tabla1[[#This Row],[Proyec Ejec Acumul]]</f>
        <v>1</v>
      </c>
      <c r="Q2560" s="820">
        <f>Tabla1[[#This Row],[Ejec Real Mes]]-Tabla1[[#This Row],[Program Entreg Mes]]</f>
        <v>1</v>
      </c>
    </row>
    <row r="2561" spans="1:17">
      <c r="A2561" s="828">
        <v>15</v>
      </c>
      <c r="B2561" s="828" t="s">
        <v>2463</v>
      </c>
      <c r="C2561" s="828" t="s">
        <v>2464</v>
      </c>
      <c r="D2561" s="828" t="s">
        <v>688</v>
      </c>
      <c r="E2561" s="828" t="s">
        <v>2586</v>
      </c>
      <c r="F2561" s="828">
        <v>7</v>
      </c>
      <c r="G2561" s="828" t="s">
        <v>2449</v>
      </c>
      <c r="H2561" s="828">
        <v>1</v>
      </c>
      <c r="I2561" s="828">
        <v>0</v>
      </c>
      <c r="J2561" s="828">
        <v>0</v>
      </c>
      <c r="K2561" s="829">
        <v>0</v>
      </c>
      <c r="L2561" s="829">
        <v>0</v>
      </c>
      <c r="M2561" s="828">
        <v>0</v>
      </c>
      <c r="N2561" s="828">
        <v>0</v>
      </c>
      <c r="O2561" s="830" t="e">
        <v>#DIV/0!</v>
      </c>
      <c r="P2561" s="820">
        <f>Tabla1[[#This Row],[Ejec Real Acumu]]-Tabla1[[#This Row],[Proyec Ejec Acumul]]</f>
        <v>0</v>
      </c>
      <c r="Q2561" s="820">
        <f>Tabla1[[#This Row],[Ejec Real Mes]]-Tabla1[[#This Row],[Program Entreg Mes]]</f>
        <v>0</v>
      </c>
    </row>
    <row r="2562" spans="1:17">
      <c r="A2562" s="828">
        <v>16</v>
      </c>
      <c r="B2562" s="828" t="s">
        <v>2463</v>
      </c>
      <c r="C2562" s="828" t="s">
        <v>2464</v>
      </c>
      <c r="D2562" s="828" t="s">
        <v>688</v>
      </c>
      <c r="E2562" s="828" t="s">
        <v>2587</v>
      </c>
      <c r="F2562" s="828">
        <v>7</v>
      </c>
      <c r="G2562" s="828" t="s">
        <v>2449</v>
      </c>
      <c r="H2562" s="828">
        <v>1</v>
      </c>
      <c r="I2562" s="828">
        <v>0</v>
      </c>
      <c r="J2562" s="828">
        <v>0</v>
      </c>
      <c r="K2562" s="829">
        <v>0</v>
      </c>
      <c r="L2562" s="829">
        <v>0</v>
      </c>
      <c r="M2562" s="828">
        <v>0</v>
      </c>
      <c r="N2562" s="828">
        <v>0</v>
      </c>
      <c r="O2562" s="830" t="e">
        <v>#DIV/0!</v>
      </c>
      <c r="P2562" s="820">
        <f>Tabla1[[#This Row],[Ejec Real Acumu]]-Tabla1[[#This Row],[Proyec Ejec Acumul]]</f>
        <v>0</v>
      </c>
      <c r="Q2562" s="820">
        <f>Tabla1[[#This Row],[Ejec Real Mes]]-Tabla1[[#This Row],[Program Entreg Mes]]</f>
        <v>0</v>
      </c>
    </row>
    <row r="2563" spans="1:17">
      <c r="A2563" s="828">
        <v>17</v>
      </c>
      <c r="B2563" s="828" t="s">
        <v>2463</v>
      </c>
      <c r="C2563" s="828" t="s">
        <v>2464</v>
      </c>
      <c r="D2563" s="828" t="s">
        <v>688</v>
      </c>
      <c r="E2563" s="828" t="s">
        <v>2588</v>
      </c>
      <c r="F2563" s="828">
        <v>7</v>
      </c>
      <c r="G2563" s="828" t="s">
        <v>2449</v>
      </c>
      <c r="H2563" s="828">
        <v>2</v>
      </c>
      <c r="I2563" s="828">
        <v>0</v>
      </c>
      <c r="J2563" s="828">
        <v>0</v>
      </c>
      <c r="K2563" s="829">
        <v>0</v>
      </c>
      <c r="L2563" s="829">
        <v>0</v>
      </c>
      <c r="M2563" s="828">
        <v>0</v>
      </c>
      <c r="N2563" s="828">
        <v>0</v>
      </c>
      <c r="O2563" s="830" t="e">
        <v>#DIV/0!</v>
      </c>
      <c r="P2563" s="820">
        <f>Tabla1[[#This Row],[Ejec Real Acumu]]-Tabla1[[#This Row],[Proyec Ejec Acumul]]</f>
        <v>0</v>
      </c>
      <c r="Q2563" s="820">
        <f>Tabla1[[#This Row],[Ejec Real Mes]]-Tabla1[[#This Row],[Program Entreg Mes]]</f>
        <v>0</v>
      </c>
    </row>
    <row r="2564" spans="1:17">
      <c r="A2564" s="828">
        <v>18</v>
      </c>
      <c r="B2564" s="828" t="s">
        <v>2463</v>
      </c>
      <c r="C2564" s="828" t="s">
        <v>2464</v>
      </c>
      <c r="D2564" s="828" t="s">
        <v>688</v>
      </c>
      <c r="E2564" s="828" t="s">
        <v>2589</v>
      </c>
      <c r="F2564" s="828">
        <v>7</v>
      </c>
      <c r="G2564" s="828" t="s">
        <v>2449</v>
      </c>
      <c r="H2564" s="828">
        <v>4</v>
      </c>
      <c r="I2564" s="828">
        <v>2</v>
      </c>
      <c r="J2564" s="828">
        <v>2</v>
      </c>
      <c r="K2564" s="829">
        <v>0.5</v>
      </c>
      <c r="L2564" s="829">
        <v>0.5</v>
      </c>
      <c r="M2564" s="828">
        <v>0</v>
      </c>
      <c r="N2564" s="828">
        <v>0</v>
      </c>
      <c r="O2564" s="830" t="e">
        <v>#DIV/0!</v>
      </c>
      <c r="P2564" s="820">
        <f>Tabla1[[#This Row],[Ejec Real Acumu]]-Tabla1[[#This Row],[Proyec Ejec Acumul]]</f>
        <v>0</v>
      </c>
      <c r="Q2564" s="820">
        <f>Tabla1[[#This Row],[Ejec Real Mes]]-Tabla1[[#This Row],[Program Entreg Mes]]</f>
        <v>0</v>
      </c>
    </row>
    <row r="2565" spans="1:17">
      <c r="A2565" s="828">
        <v>19</v>
      </c>
      <c r="B2565" s="828" t="s">
        <v>2463</v>
      </c>
      <c r="C2565" s="828" t="s">
        <v>2464</v>
      </c>
      <c r="D2565" s="828" t="s">
        <v>688</v>
      </c>
      <c r="E2565" s="828" t="s">
        <v>2590</v>
      </c>
      <c r="F2565" s="828">
        <v>7</v>
      </c>
      <c r="G2565" s="828" t="s">
        <v>2449</v>
      </c>
      <c r="H2565" s="828">
        <v>1</v>
      </c>
      <c r="I2565" s="828">
        <v>1</v>
      </c>
      <c r="J2565" s="828">
        <v>1</v>
      </c>
      <c r="K2565" s="829">
        <v>1</v>
      </c>
      <c r="L2565" s="829">
        <v>1</v>
      </c>
      <c r="M2565" s="828">
        <v>0</v>
      </c>
      <c r="N2565" s="828">
        <v>0</v>
      </c>
      <c r="O2565" s="830" t="e">
        <v>#DIV/0!</v>
      </c>
      <c r="P2565" s="820">
        <f>Tabla1[[#This Row],[Ejec Real Acumu]]-Tabla1[[#This Row],[Proyec Ejec Acumul]]</f>
        <v>0</v>
      </c>
      <c r="Q2565" s="820">
        <f>Tabla1[[#This Row],[Ejec Real Mes]]-Tabla1[[#This Row],[Program Entreg Mes]]</f>
        <v>0</v>
      </c>
    </row>
    <row r="2566" spans="1:17">
      <c r="A2566" s="828">
        <v>20</v>
      </c>
      <c r="B2566" s="828" t="s">
        <v>2463</v>
      </c>
      <c r="C2566" s="828" t="s">
        <v>2464</v>
      </c>
      <c r="D2566" s="828" t="s">
        <v>688</v>
      </c>
      <c r="E2566" s="828" t="s">
        <v>2591</v>
      </c>
      <c r="F2566" s="828">
        <v>7</v>
      </c>
      <c r="G2566" s="828" t="s">
        <v>2449</v>
      </c>
      <c r="H2566" s="828">
        <v>1</v>
      </c>
      <c r="I2566" s="828">
        <v>0</v>
      </c>
      <c r="J2566" s="828">
        <v>1</v>
      </c>
      <c r="K2566" s="829">
        <v>0</v>
      </c>
      <c r="L2566" s="829">
        <v>1</v>
      </c>
      <c r="M2566" s="828">
        <v>0</v>
      </c>
      <c r="N2566" s="828">
        <v>1</v>
      </c>
      <c r="O2566" s="830" t="e">
        <v>#DIV/0!</v>
      </c>
      <c r="P2566" s="820">
        <f>Tabla1[[#This Row],[Ejec Real Acumu]]-Tabla1[[#This Row],[Proyec Ejec Acumul]]</f>
        <v>1</v>
      </c>
      <c r="Q2566" s="820">
        <f>Tabla1[[#This Row],[Ejec Real Mes]]-Tabla1[[#This Row],[Program Entreg Mes]]</f>
        <v>1</v>
      </c>
    </row>
    <row r="2567" spans="1:17">
      <c r="A2567" s="828">
        <v>21</v>
      </c>
      <c r="B2567" s="828" t="s">
        <v>2463</v>
      </c>
      <c r="C2567" s="828" t="s">
        <v>2464</v>
      </c>
      <c r="D2567" s="828" t="s">
        <v>688</v>
      </c>
      <c r="E2567" s="828" t="s">
        <v>2592</v>
      </c>
      <c r="F2567" s="828">
        <v>7</v>
      </c>
      <c r="G2567" s="828" t="s">
        <v>2449</v>
      </c>
      <c r="H2567" s="828">
        <v>1</v>
      </c>
      <c r="I2567" s="828">
        <v>1</v>
      </c>
      <c r="J2567" s="828">
        <v>2</v>
      </c>
      <c r="K2567" s="829">
        <v>1</v>
      </c>
      <c r="L2567" s="829">
        <v>2</v>
      </c>
      <c r="M2567" s="828">
        <v>0</v>
      </c>
      <c r="N2567" s="828">
        <v>0</v>
      </c>
      <c r="O2567" s="830" t="e">
        <v>#DIV/0!</v>
      </c>
      <c r="P2567" s="820">
        <f>Tabla1[[#This Row],[Ejec Real Acumu]]-Tabla1[[#This Row],[Proyec Ejec Acumul]]</f>
        <v>1</v>
      </c>
      <c r="Q2567" s="820">
        <f>Tabla1[[#This Row],[Ejec Real Mes]]-Tabla1[[#This Row],[Program Entreg Mes]]</f>
        <v>0</v>
      </c>
    </row>
    <row r="2568" spans="1:17">
      <c r="A2568" s="828">
        <v>22</v>
      </c>
      <c r="B2568" s="828" t="s">
        <v>2463</v>
      </c>
      <c r="C2568" s="828" t="s">
        <v>2464</v>
      </c>
      <c r="D2568" s="828" t="s">
        <v>688</v>
      </c>
      <c r="E2568" s="828" t="s">
        <v>2593</v>
      </c>
      <c r="F2568" s="828">
        <v>7</v>
      </c>
      <c r="G2568" s="828" t="s">
        <v>2449</v>
      </c>
      <c r="H2568" s="828">
        <v>1</v>
      </c>
      <c r="I2568" s="828">
        <v>0</v>
      </c>
      <c r="J2568" s="828">
        <v>0</v>
      </c>
      <c r="K2568" s="829">
        <v>0</v>
      </c>
      <c r="L2568" s="829">
        <v>0</v>
      </c>
      <c r="M2568" s="828">
        <v>0</v>
      </c>
      <c r="N2568" s="828">
        <v>0</v>
      </c>
      <c r="O2568" s="830" t="e">
        <v>#DIV/0!</v>
      </c>
      <c r="P2568" s="820">
        <f>Tabla1[[#This Row],[Ejec Real Acumu]]-Tabla1[[#This Row],[Proyec Ejec Acumul]]</f>
        <v>0</v>
      </c>
      <c r="Q2568" s="820">
        <f>Tabla1[[#This Row],[Ejec Real Mes]]-Tabla1[[#This Row],[Program Entreg Mes]]</f>
        <v>0</v>
      </c>
    </row>
    <row r="2569" spans="1:17">
      <c r="A2569" s="828">
        <v>23</v>
      </c>
      <c r="B2569" s="828" t="s">
        <v>2463</v>
      </c>
      <c r="C2569" s="828" t="s">
        <v>2464</v>
      </c>
      <c r="D2569" s="828" t="s">
        <v>688</v>
      </c>
      <c r="E2569" s="828" t="s">
        <v>2594</v>
      </c>
      <c r="F2569" s="828">
        <v>7</v>
      </c>
      <c r="G2569" s="828" t="s">
        <v>2449</v>
      </c>
      <c r="H2569" s="828">
        <v>1</v>
      </c>
      <c r="I2569" s="828">
        <v>0</v>
      </c>
      <c r="J2569" s="828">
        <v>0</v>
      </c>
      <c r="K2569" s="829">
        <v>0</v>
      </c>
      <c r="L2569" s="829">
        <v>0</v>
      </c>
      <c r="M2569" s="828">
        <v>0</v>
      </c>
      <c r="N2569" s="828">
        <v>0</v>
      </c>
      <c r="O2569" s="830" t="e">
        <v>#DIV/0!</v>
      </c>
      <c r="P2569" s="820">
        <f>Tabla1[[#This Row],[Ejec Real Acumu]]-Tabla1[[#This Row],[Proyec Ejec Acumul]]</f>
        <v>0</v>
      </c>
      <c r="Q2569" s="820">
        <f>Tabla1[[#This Row],[Ejec Real Mes]]-Tabla1[[#This Row],[Program Entreg Mes]]</f>
        <v>0</v>
      </c>
    </row>
    <row r="2570" spans="1:17">
      <c r="A2570" s="828">
        <v>24</v>
      </c>
      <c r="B2570" s="828" t="s">
        <v>2463</v>
      </c>
      <c r="C2570" s="828" t="s">
        <v>2464</v>
      </c>
      <c r="D2570" s="828" t="s">
        <v>688</v>
      </c>
      <c r="E2570" s="828" t="s">
        <v>2595</v>
      </c>
      <c r="F2570" s="828">
        <v>7</v>
      </c>
      <c r="G2570" s="828" t="s">
        <v>2449</v>
      </c>
      <c r="H2570" s="828">
        <v>1</v>
      </c>
      <c r="I2570" s="828">
        <v>0</v>
      </c>
      <c r="J2570" s="828">
        <v>0</v>
      </c>
      <c r="K2570" s="829">
        <v>0</v>
      </c>
      <c r="L2570" s="829">
        <v>0</v>
      </c>
      <c r="M2570" s="828">
        <v>0</v>
      </c>
      <c r="N2570" s="828">
        <v>0</v>
      </c>
      <c r="O2570" s="830" t="e">
        <v>#DIV/0!</v>
      </c>
      <c r="P2570" s="820">
        <f>Tabla1[[#This Row],[Ejec Real Acumu]]-Tabla1[[#This Row],[Proyec Ejec Acumul]]</f>
        <v>0</v>
      </c>
      <c r="Q2570" s="820">
        <f>Tabla1[[#This Row],[Ejec Real Mes]]-Tabla1[[#This Row],[Program Entreg Mes]]</f>
        <v>0</v>
      </c>
    </row>
    <row r="2571" spans="1:17">
      <c r="A2571" s="828">
        <v>25</v>
      </c>
      <c r="B2571" s="828" t="s">
        <v>2463</v>
      </c>
      <c r="C2571" s="828" t="s">
        <v>2464</v>
      </c>
      <c r="D2571" s="828" t="s">
        <v>688</v>
      </c>
      <c r="E2571" s="828" t="s">
        <v>2596</v>
      </c>
      <c r="F2571" s="828">
        <v>7</v>
      </c>
      <c r="G2571" s="828" t="s">
        <v>2449</v>
      </c>
      <c r="H2571" s="828">
        <v>1</v>
      </c>
      <c r="I2571" s="828">
        <v>0</v>
      </c>
      <c r="J2571" s="828">
        <v>0</v>
      </c>
      <c r="K2571" s="829">
        <v>0</v>
      </c>
      <c r="L2571" s="829">
        <v>0</v>
      </c>
      <c r="M2571" s="828">
        <v>0</v>
      </c>
      <c r="N2571" s="828">
        <v>0</v>
      </c>
      <c r="O2571" s="830" t="e">
        <v>#DIV/0!</v>
      </c>
      <c r="P2571" s="820">
        <f>Tabla1[[#This Row],[Ejec Real Acumu]]-Tabla1[[#This Row],[Proyec Ejec Acumul]]</f>
        <v>0</v>
      </c>
      <c r="Q2571" s="820">
        <f>Tabla1[[#This Row],[Ejec Real Mes]]-Tabla1[[#This Row],[Program Entreg Mes]]</f>
        <v>0</v>
      </c>
    </row>
    <row r="2572" spans="1:17">
      <c r="A2572" s="828">
        <v>26</v>
      </c>
      <c r="B2572" s="828" t="s">
        <v>2463</v>
      </c>
      <c r="C2572" s="828" t="s">
        <v>2464</v>
      </c>
      <c r="D2572" s="828" t="s">
        <v>688</v>
      </c>
      <c r="E2572" s="828" t="s">
        <v>2597</v>
      </c>
      <c r="F2572" s="828">
        <v>7</v>
      </c>
      <c r="G2572" s="828" t="s">
        <v>2449</v>
      </c>
      <c r="H2572" s="828">
        <v>1</v>
      </c>
      <c r="I2572" s="828">
        <v>1</v>
      </c>
      <c r="J2572" s="828">
        <v>0</v>
      </c>
      <c r="K2572" s="829">
        <v>1</v>
      </c>
      <c r="L2572" s="829">
        <v>0</v>
      </c>
      <c r="M2572" s="828">
        <v>1</v>
      </c>
      <c r="N2572" s="828">
        <v>0</v>
      </c>
      <c r="O2572" s="830">
        <v>0</v>
      </c>
      <c r="P2572" s="820">
        <f>Tabla1[[#This Row],[Ejec Real Acumu]]-Tabla1[[#This Row],[Proyec Ejec Acumul]]</f>
        <v>-1</v>
      </c>
      <c r="Q2572" s="820">
        <f>Tabla1[[#This Row],[Ejec Real Mes]]-Tabla1[[#This Row],[Program Entreg Mes]]</f>
        <v>-1</v>
      </c>
    </row>
    <row r="2573" spans="1:17">
      <c r="A2573" s="828">
        <v>27</v>
      </c>
      <c r="B2573" s="828" t="s">
        <v>2463</v>
      </c>
      <c r="C2573" s="828" t="s">
        <v>2464</v>
      </c>
      <c r="D2573" s="828" t="s">
        <v>688</v>
      </c>
      <c r="E2573" s="828" t="s">
        <v>2598</v>
      </c>
      <c r="F2573" s="828">
        <v>7</v>
      </c>
      <c r="G2573" s="828" t="s">
        <v>2449</v>
      </c>
      <c r="H2573" s="828">
        <v>1</v>
      </c>
      <c r="I2573" s="828">
        <v>0</v>
      </c>
      <c r="J2573" s="828">
        <v>0</v>
      </c>
      <c r="K2573" s="829">
        <v>0</v>
      </c>
      <c r="L2573" s="829">
        <v>0</v>
      </c>
      <c r="M2573" s="828">
        <v>0</v>
      </c>
      <c r="N2573" s="828">
        <v>0</v>
      </c>
      <c r="O2573" s="830" t="e">
        <v>#DIV/0!</v>
      </c>
      <c r="P2573" s="820">
        <f>Tabla1[[#This Row],[Ejec Real Acumu]]-Tabla1[[#This Row],[Proyec Ejec Acumul]]</f>
        <v>0</v>
      </c>
      <c r="Q2573" s="820">
        <f>Tabla1[[#This Row],[Ejec Real Mes]]-Tabla1[[#This Row],[Program Entreg Mes]]</f>
        <v>0</v>
      </c>
    </row>
    <row r="2574" spans="1:17">
      <c r="A2574" s="828">
        <v>28</v>
      </c>
      <c r="B2574" s="828" t="s">
        <v>2463</v>
      </c>
      <c r="C2574" s="828" t="s">
        <v>2464</v>
      </c>
      <c r="D2574" s="828" t="s">
        <v>688</v>
      </c>
      <c r="E2574" s="828" t="s">
        <v>2599</v>
      </c>
      <c r="F2574" s="828">
        <v>7</v>
      </c>
      <c r="G2574" s="828" t="s">
        <v>2449</v>
      </c>
      <c r="H2574" s="828">
        <v>1</v>
      </c>
      <c r="I2574" s="828">
        <v>0</v>
      </c>
      <c r="J2574" s="828">
        <v>0</v>
      </c>
      <c r="K2574" s="829">
        <v>0</v>
      </c>
      <c r="L2574" s="829">
        <v>0</v>
      </c>
      <c r="M2574" s="828">
        <v>0</v>
      </c>
      <c r="N2574" s="828">
        <v>0</v>
      </c>
      <c r="O2574" s="830" t="e">
        <v>#DIV/0!</v>
      </c>
      <c r="P2574" s="820">
        <f>Tabla1[[#This Row],[Ejec Real Acumu]]-Tabla1[[#This Row],[Proyec Ejec Acumul]]</f>
        <v>0</v>
      </c>
      <c r="Q2574" s="820">
        <f>Tabla1[[#This Row],[Ejec Real Mes]]-Tabla1[[#This Row],[Program Entreg Mes]]</f>
        <v>0</v>
      </c>
    </row>
    <row r="2575" spans="1:17">
      <c r="A2575" s="828">
        <v>29</v>
      </c>
      <c r="B2575" s="828" t="s">
        <v>2463</v>
      </c>
      <c r="C2575" s="828" t="s">
        <v>2464</v>
      </c>
      <c r="D2575" s="828" t="s">
        <v>688</v>
      </c>
      <c r="E2575" s="828" t="s">
        <v>2600</v>
      </c>
      <c r="F2575" s="828">
        <v>7</v>
      </c>
      <c r="G2575" s="828" t="s">
        <v>2449</v>
      </c>
      <c r="H2575" s="828">
        <v>1</v>
      </c>
      <c r="I2575" s="828">
        <v>1</v>
      </c>
      <c r="J2575" s="828">
        <v>1</v>
      </c>
      <c r="K2575" s="829">
        <v>1</v>
      </c>
      <c r="L2575" s="829">
        <v>1</v>
      </c>
      <c r="M2575" s="828">
        <v>0</v>
      </c>
      <c r="N2575" s="828">
        <v>0</v>
      </c>
      <c r="O2575" s="830" t="e">
        <v>#DIV/0!</v>
      </c>
      <c r="P2575" s="820">
        <f>Tabla1[[#This Row],[Ejec Real Acumu]]-Tabla1[[#This Row],[Proyec Ejec Acumul]]</f>
        <v>0</v>
      </c>
      <c r="Q2575" s="820">
        <f>Tabla1[[#This Row],[Ejec Real Mes]]-Tabla1[[#This Row],[Program Entreg Mes]]</f>
        <v>0</v>
      </c>
    </row>
    <row r="2576" spans="1:17">
      <c r="A2576" s="828">
        <v>30</v>
      </c>
      <c r="B2576" s="828" t="s">
        <v>2463</v>
      </c>
      <c r="C2576" s="828" t="s">
        <v>2464</v>
      </c>
      <c r="D2576" s="828" t="s">
        <v>688</v>
      </c>
      <c r="E2576" s="828" t="s">
        <v>2601</v>
      </c>
      <c r="F2576" s="828">
        <v>7</v>
      </c>
      <c r="G2576" s="828" t="s">
        <v>2449</v>
      </c>
      <c r="H2576" s="828">
        <v>1</v>
      </c>
      <c r="I2576" s="828">
        <v>1</v>
      </c>
      <c r="J2576" s="828">
        <v>0</v>
      </c>
      <c r="K2576" s="829">
        <v>1</v>
      </c>
      <c r="L2576" s="829">
        <v>0</v>
      </c>
      <c r="M2576" s="828">
        <v>1</v>
      </c>
      <c r="N2576" s="828">
        <v>0</v>
      </c>
      <c r="O2576" s="830">
        <v>0</v>
      </c>
      <c r="P2576" s="820">
        <f>Tabla1[[#This Row],[Ejec Real Acumu]]-Tabla1[[#This Row],[Proyec Ejec Acumul]]</f>
        <v>-1</v>
      </c>
      <c r="Q2576" s="820">
        <f>Tabla1[[#This Row],[Ejec Real Mes]]-Tabla1[[#This Row],[Program Entreg Mes]]</f>
        <v>-1</v>
      </c>
    </row>
    <row r="2577" spans="1:17">
      <c r="A2577" s="828">
        <v>31</v>
      </c>
      <c r="B2577" s="828" t="s">
        <v>2463</v>
      </c>
      <c r="C2577" s="828" t="s">
        <v>2464</v>
      </c>
      <c r="D2577" s="828" t="s">
        <v>688</v>
      </c>
      <c r="E2577" s="828" t="s">
        <v>2602</v>
      </c>
      <c r="F2577" s="828">
        <v>7</v>
      </c>
      <c r="G2577" s="828" t="s">
        <v>2449</v>
      </c>
      <c r="H2577" s="828">
        <v>1</v>
      </c>
      <c r="I2577" s="828">
        <v>0</v>
      </c>
      <c r="J2577" s="828">
        <v>0</v>
      </c>
      <c r="K2577" s="829">
        <v>0</v>
      </c>
      <c r="L2577" s="829">
        <v>0</v>
      </c>
      <c r="M2577" s="828">
        <v>0</v>
      </c>
      <c r="N2577" s="828">
        <v>0</v>
      </c>
      <c r="O2577" s="830" t="e">
        <v>#DIV/0!</v>
      </c>
      <c r="P2577" s="820">
        <f>Tabla1[[#This Row],[Ejec Real Acumu]]-Tabla1[[#This Row],[Proyec Ejec Acumul]]</f>
        <v>0</v>
      </c>
      <c r="Q2577" s="820">
        <f>Tabla1[[#This Row],[Ejec Real Mes]]-Tabla1[[#This Row],[Program Entreg Mes]]</f>
        <v>0</v>
      </c>
    </row>
    <row r="2578" spans="1:17">
      <c r="A2578" s="828">
        <v>32</v>
      </c>
      <c r="B2578" s="828" t="s">
        <v>2463</v>
      </c>
      <c r="C2578" s="828" t="s">
        <v>2464</v>
      </c>
      <c r="D2578" s="828" t="s">
        <v>688</v>
      </c>
      <c r="E2578" s="828" t="s">
        <v>2603</v>
      </c>
      <c r="F2578" s="828">
        <v>7</v>
      </c>
      <c r="G2578" s="828" t="s">
        <v>2449</v>
      </c>
      <c r="H2578" s="828">
        <v>1</v>
      </c>
      <c r="I2578" s="828">
        <v>1</v>
      </c>
      <c r="J2578" s="828">
        <v>1</v>
      </c>
      <c r="K2578" s="829">
        <v>1</v>
      </c>
      <c r="L2578" s="829">
        <v>1</v>
      </c>
      <c r="M2578" s="828">
        <v>0</v>
      </c>
      <c r="N2578" s="828">
        <v>0</v>
      </c>
      <c r="O2578" s="830" t="e">
        <v>#DIV/0!</v>
      </c>
      <c r="P2578" s="820">
        <f>Tabla1[[#This Row],[Ejec Real Acumu]]-Tabla1[[#This Row],[Proyec Ejec Acumul]]</f>
        <v>0</v>
      </c>
      <c r="Q2578" s="820">
        <f>Tabla1[[#This Row],[Ejec Real Mes]]-Tabla1[[#This Row],[Program Entreg Mes]]</f>
        <v>0</v>
      </c>
    </row>
    <row r="2579" spans="1:17">
      <c r="A2579" s="828">
        <v>33</v>
      </c>
      <c r="B2579" s="828" t="s">
        <v>2463</v>
      </c>
      <c r="C2579" s="828" t="s">
        <v>2464</v>
      </c>
      <c r="D2579" s="828" t="s">
        <v>688</v>
      </c>
      <c r="E2579" s="828" t="s">
        <v>2604</v>
      </c>
      <c r="F2579" s="828">
        <v>7</v>
      </c>
      <c r="G2579" s="828" t="s">
        <v>2449</v>
      </c>
      <c r="H2579" s="828">
        <v>1</v>
      </c>
      <c r="I2579" s="828">
        <v>0</v>
      </c>
      <c r="J2579" s="828">
        <v>0</v>
      </c>
      <c r="K2579" s="829">
        <v>0</v>
      </c>
      <c r="L2579" s="829">
        <v>0</v>
      </c>
      <c r="M2579" s="828">
        <v>0</v>
      </c>
      <c r="N2579" s="828">
        <v>0</v>
      </c>
      <c r="O2579" s="830" t="e">
        <v>#DIV/0!</v>
      </c>
      <c r="P2579" s="820">
        <f>Tabla1[[#This Row],[Ejec Real Acumu]]-Tabla1[[#This Row],[Proyec Ejec Acumul]]</f>
        <v>0</v>
      </c>
      <c r="Q2579" s="820">
        <f>Tabla1[[#This Row],[Ejec Real Mes]]-Tabla1[[#This Row],[Program Entreg Mes]]</f>
        <v>0</v>
      </c>
    </row>
    <row r="2580" spans="1:17">
      <c r="A2580" s="828">
        <v>34</v>
      </c>
      <c r="B2580" s="828" t="s">
        <v>2463</v>
      </c>
      <c r="C2580" s="828" t="s">
        <v>2464</v>
      </c>
      <c r="D2580" s="828" t="s">
        <v>688</v>
      </c>
      <c r="E2580" s="828" t="s">
        <v>2605</v>
      </c>
      <c r="F2580" s="828">
        <v>7</v>
      </c>
      <c r="G2580" s="828" t="s">
        <v>2449</v>
      </c>
      <c r="H2580" s="828">
        <v>1</v>
      </c>
      <c r="I2580" s="828">
        <v>0</v>
      </c>
      <c r="J2580" s="828">
        <v>1</v>
      </c>
      <c r="K2580" s="829">
        <v>0</v>
      </c>
      <c r="L2580" s="829">
        <v>1</v>
      </c>
      <c r="M2580" s="828">
        <v>0</v>
      </c>
      <c r="N2580" s="828">
        <v>1</v>
      </c>
      <c r="O2580" s="830" t="e">
        <v>#DIV/0!</v>
      </c>
      <c r="P2580" s="820">
        <f>Tabla1[[#This Row],[Ejec Real Acumu]]-Tabla1[[#This Row],[Proyec Ejec Acumul]]</f>
        <v>1</v>
      </c>
      <c r="Q2580" s="820">
        <f>Tabla1[[#This Row],[Ejec Real Mes]]-Tabla1[[#This Row],[Program Entreg Mes]]</f>
        <v>1</v>
      </c>
    </row>
    <row r="2581" spans="1:17">
      <c r="A2581" s="828">
        <v>35</v>
      </c>
      <c r="B2581" s="828" t="s">
        <v>2463</v>
      </c>
      <c r="C2581" s="828" t="s">
        <v>2464</v>
      </c>
      <c r="D2581" s="828" t="s">
        <v>688</v>
      </c>
      <c r="E2581" s="828" t="s">
        <v>2606</v>
      </c>
      <c r="F2581" s="828">
        <v>7</v>
      </c>
      <c r="G2581" s="828" t="s">
        <v>2449</v>
      </c>
      <c r="H2581" s="828">
        <v>1</v>
      </c>
      <c r="I2581" s="828">
        <v>1</v>
      </c>
      <c r="J2581" s="828">
        <v>2</v>
      </c>
      <c r="K2581" s="829">
        <v>1</v>
      </c>
      <c r="L2581" s="829">
        <v>2</v>
      </c>
      <c r="M2581" s="828">
        <v>0</v>
      </c>
      <c r="N2581" s="828">
        <v>0</v>
      </c>
      <c r="O2581" s="830" t="e">
        <v>#DIV/0!</v>
      </c>
      <c r="P2581" s="820">
        <f>Tabla1[[#This Row],[Ejec Real Acumu]]-Tabla1[[#This Row],[Proyec Ejec Acumul]]</f>
        <v>1</v>
      </c>
      <c r="Q2581" s="820">
        <f>Tabla1[[#This Row],[Ejec Real Mes]]-Tabla1[[#This Row],[Program Entreg Mes]]</f>
        <v>0</v>
      </c>
    </row>
    <row r="2582" spans="1:17">
      <c r="A2582" s="828">
        <v>36</v>
      </c>
      <c r="B2582" s="828" t="s">
        <v>2463</v>
      </c>
      <c r="C2582" s="828" t="s">
        <v>2464</v>
      </c>
      <c r="D2582" s="828" t="s">
        <v>688</v>
      </c>
      <c r="E2582" s="828" t="s">
        <v>2607</v>
      </c>
      <c r="F2582" s="828">
        <v>7</v>
      </c>
      <c r="G2582" s="828" t="s">
        <v>2449</v>
      </c>
      <c r="H2582" s="828">
        <v>2</v>
      </c>
      <c r="I2582" s="828">
        <v>0</v>
      </c>
      <c r="J2582" s="828">
        <v>0</v>
      </c>
      <c r="K2582" s="829">
        <v>0</v>
      </c>
      <c r="L2582" s="829">
        <v>0</v>
      </c>
      <c r="M2582" s="828">
        <v>0</v>
      </c>
      <c r="N2582" s="828">
        <v>0</v>
      </c>
      <c r="O2582" s="830" t="e">
        <v>#DIV/0!</v>
      </c>
      <c r="P2582" s="820">
        <f>Tabla1[[#This Row],[Ejec Real Acumu]]-Tabla1[[#This Row],[Proyec Ejec Acumul]]</f>
        <v>0</v>
      </c>
      <c r="Q2582" s="820">
        <f>Tabla1[[#This Row],[Ejec Real Mes]]-Tabla1[[#This Row],[Program Entreg Mes]]</f>
        <v>0</v>
      </c>
    </row>
    <row r="2583" spans="1:17">
      <c r="A2583" s="828">
        <v>37</v>
      </c>
      <c r="B2583" s="828" t="s">
        <v>2463</v>
      </c>
      <c r="C2583" s="828" t="s">
        <v>2464</v>
      </c>
      <c r="D2583" s="828" t="s">
        <v>688</v>
      </c>
      <c r="E2583" s="828" t="s">
        <v>2608</v>
      </c>
      <c r="F2583" s="828">
        <v>7</v>
      </c>
      <c r="G2583" s="828" t="s">
        <v>2449</v>
      </c>
      <c r="H2583" s="828">
        <v>1</v>
      </c>
      <c r="I2583" s="828">
        <v>0</v>
      </c>
      <c r="J2583" s="828">
        <v>1</v>
      </c>
      <c r="K2583" s="829">
        <v>0</v>
      </c>
      <c r="L2583" s="829">
        <v>1</v>
      </c>
      <c r="M2583" s="828">
        <v>0</v>
      </c>
      <c r="N2583" s="828">
        <v>1</v>
      </c>
      <c r="O2583" s="830" t="e">
        <v>#DIV/0!</v>
      </c>
      <c r="P2583" s="820">
        <f>Tabla1[[#This Row],[Ejec Real Acumu]]-Tabla1[[#This Row],[Proyec Ejec Acumul]]</f>
        <v>1</v>
      </c>
      <c r="Q2583" s="820">
        <f>Tabla1[[#This Row],[Ejec Real Mes]]-Tabla1[[#This Row],[Program Entreg Mes]]</f>
        <v>1</v>
      </c>
    </row>
    <row r="2584" spans="1:17">
      <c r="A2584" s="828">
        <v>38</v>
      </c>
      <c r="B2584" s="828" t="s">
        <v>2463</v>
      </c>
      <c r="C2584" s="828" t="s">
        <v>2464</v>
      </c>
      <c r="D2584" s="828" t="s">
        <v>688</v>
      </c>
      <c r="E2584" s="828" t="s">
        <v>2609</v>
      </c>
      <c r="F2584" s="828">
        <v>7</v>
      </c>
      <c r="G2584" s="828" t="s">
        <v>2449</v>
      </c>
      <c r="H2584" s="828">
        <v>1</v>
      </c>
      <c r="I2584" s="828">
        <v>1</v>
      </c>
      <c r="J2584" s="828">
        <v>1</v>
      </c>
      <c r="K2584" s="829">
        <v>1</v>
      </c>
      <c r="L2584" s="829">
        <v>1</v>
      </c>
      <c r="M2584" s="828">
        <v>0</v>
      </c>
      <c r="N2584" s="828">
        <v>0</v>
      </c>
      <c r="O2584" s="830" t="e">
        <v>#DIV/0!</v>
      </c>
      <c r="P2584" s="820">
        <f>Tabla1[[#This Row],[Ejec Real Acumu]]-Tabla1[[#This Row],[Proyec Ejec Acumul]]</f>
        <v>0</v>
      </c>
      <c r="Q2584" s="820">
        <f>Tabla1[[#This Row],[Ejec Real Mes]]-Tabla1[[#This Row],[Program Entreg Mes]]</f>
        <v>0</v>
      </c>
    </row>
    <row r="2585" spans="1:17">
      <c r="A2585" s="828">
        <v>1</v>
      </c>
      <c r="B2585" s="828" t="s">
        <v>2463</v>
      </c>
      <c r="C2585" s="828" t="s">
        <v>2464</v>
      </c>
      <c r="D2585" s="828" t="s">
        <v>688</v>
      </c>
      <c r="E2585" s="828" t="s">
        <v>2572</v>
      </c>
      <c r="F2585" s="828">
        <v>8</v>
      </c>
      <c r="G2585" s="828" t="s">
        <v>2450</v>
      </c>
      <c r="H2585" s="828">
        <v>1</v>
      </c>
      <c r="I2585" s="828">
        <v>1</v>
      </c>
      <c r="J2585" s="828">
        <v>2</v>
      </c>
      <c r="K2585" s="829">
        <v>1</v>
      </c>
      <c r="L2585" s="829">
        <v>2</v>
      </c>
      <c r="M2585" s="828">
        <v>0</v>
      </c>
      <c r="N2585" s="828">
        <v>0</v>
      </c>
      <c r="O2585" s="830" t="e">
        <v>#DIV/0!</v>
      </c>
      <c r="P2585" s="820">
        <f>Tabla1[[#This Row],[Ejec Real Acumu]]-Tabla1[[#This Row],[Proyec Ejec Acumul]]</f>
        <v>1</v>
      </c>
      <c r="Q2585" s="820">
        <f>Tabla1[[#This Row],[Ejec Real Mes]]-Tabla1[[#This Row],[Program Entreg Mes]]</f>
        <v>0</v>
      </c>
    </row>
    <row r="2586" spans="1:17">
      <c r="A2586" s="828">
        <v>2</v>
      </c>
      <c r="B2586" s="828" t="s">
        <v>2463</v>
      </c>
      <c r="C2586" s="828" t="s">
        <v>2464</v>
      </c>
      <c r="D2586" s="828" t="s">
        <v>688</v>
      </c>
      <c r="E2586" s="828" t="s">
        <v>2573</v>
      </c>
      <c r="F2586" s="828">
        <v>8</v>
      </c>
      <c r="G2586" s="828" t="s">
        <v>2450</v>
      </c>
      <c r="H2586" s="828">
        <v>1</v>
      </c>
      <c r="I2586" s="828">
        <v>0</v>
      </c>
      <c r="J2586" s="828">
        <v>1</v>
      </c>
      <c r="K2586" s="829">
        <v>0</v>
      </c>
      <c r="L2586" s="829">
        <v>1</v>
      </c>
      <c r="M2586" s="828">
        <v>0</v>
      </c>
      <c r="N2586" s="828">
        <v>1</v>
      </c>
      <c r="O2586" s="830" t="e">
        <v>#DIV/0!</v>
      </c>
      <c r="P2586" s="820">
        <f>Tabla1[[#This Row],[Ejec Real Acumu]]-Tabla1[[#This Row],[Proyec Ejec Acumul]]</f>
        <v>1</v>
      </c>
      <c r="Q2586" s="820">
        <f>Tabla1[[#This Row],[Ejec Real Mes]]-Tabla1[[#This Row],[Program Entreg Mes]]</f>
        <v>1</v>
      </c>
    </row>
    <row r="2587" spans="1:17">
      <c r="A2587" s="828">
        <v>3</v>
      </c>
      <c r="B2587" s="828" t="s">
        <v>2463</v>
      </c>
      <c r="C2587" s="828" t="s">
        <v>2464</v>
      </c>
      <c r="D2587" s="828" t="s">
        <v>688</v>
      </c>
      <c r="E2587" s="828" t="s">
        <v>2574</v>
      </c>
      <c r="F2587" s="828">
        <v>8</v>
      </c>
      <c r="G2587" s="828" t="s">
        <v>2450</v>
      </c>
      <c r="H2587" s="828">
        <v>1</v>
      </c>
      <c r="I2587" s="828">
        <v>0</v>
      </c>
      <c r="J2587" s="828">
        <v>0</v>
      </c>
      <c r="K2587" s="829">
        <v>0</v>
      </c>
      <c r="L2587" s="829">
        <v>0</v>
      </c>
      <c r="M2587" s="828">
        <v>0</v>
      </c>
      <c r="N2587" s="828">
        <v>0</v>
      </c>
      <c r="O2587" s="830" t="e">
        <v>#DIV/0!</v>
      </c>
      <c r="P2587" s="820">
        <f>Tabla1[[#This Row],[Ejec Real Acumu]]-Tabla1[[#This Row],[Proyec Ejec Acumul]]</f>
        <v>0</v>
      </c>
      <c r="Q2587" s="820">
        <f>Tabla1[[#This Row],[Ejec Real Mes]]-Tabla1[[#This Row],[Program Entreg Mes]]</f>
        <v>0</v>
      </c>
    </row>
    <row r="2588" spans="1:17">
      <c r="A2588" s="828">
        <v>4</v>
      </c>
      <c r="B2588" s="828" t="s">
        <v>2463</v>
      </c>
      <c r="C2588" s="828" t="s">
        <v>2464</v>
      </c>
      <c r="D2588" s="828" t="s">
        <v>688</v>
      </c>
      <c r="E2588" s="828" t="s">
        <v>2575</v>
      </c>
      <c r="F2588" s="828">
        <v>8</v>
      </c>
      <c r="G2588" s="828" t="s">
        <v>2450</v>
      </c>
      <c r="H2588" s="828">
        <v>1</v>
      </c>
      <c r="I2588" s="828">
        <v>0</v>
      </c>
      <c r="J2588" s="828">
        <v>0</v>
      </c>
      <c r="K2588" s="829">
        <v>0</v>
      </c>
      <c r="L2588" s="829">
        <v>0</v>
      </c>
      <c r="M2588" s="828">
        <v>0</v>
      </c>
      <c r="N2588" s="828">
        <v>0</v>
      </c>
      <c r="O2588" s="830" t="e">
        <v>#DIV/0!</v>
      </c>
      <c r="P2588" s="820">
        <f>Tabla1[[#This Row],[Ejec Real Acumu]]-Tabla1[[#This Row],[Proyec Ejec Acumul]]</f>
        <v>0</v>
      </c>
      <c r="Q2588" s="820">
        <f>Tabla1[[#This Row],[Ejec Real Mes]]-Tabla1[[#This Row],[Program Entreg Mes]]</f>
        <v>0</v>
      </c>
    </row>
    <row r="2589" spans="1:17">
      <c r="A2589" s="828">
        <v>5</v>
      </c>
      <c r="B2589" s="828" t="s">
        <v>2463</v>
      </c>
      <c r="C2589" s="828" t="s">
        <v>2464</v>
      </c>
      <c r="D2589" s="828" t="s">
        <v>688</v>
      </c>
      <c r="E2589" s="828" t="s">
        <v>2576</v>
      </c>
      <c r="F2589" s="828">
        <v>8</v>
      </c>
      <c r="G2589" s="828" t="s">
        <v>2450</v>
      </c>
      <c r="H2589" s="828">
        <v>4</v>
      </c>
      <c r="I2589" s="828">
        <v>2</v>
      </c>
      <c r="J2589" s="828">
        <v>2</v>
      </c>
      <c r="K2589" s="829">
        <v>0.5</v>
      </c>
      <c r="L2589" s="829">
        <v>0.5</v>
      </c>
      <c r="M2589" s="828">
        <v>0</v>
      </c>
      <c r="N2589" s="828">
        <v>0</v>
      </c>
      <c r="O2589" s="830" t="e">
        <v>#DIV/0!</v>
      </c>
      <c r="P2589" s="820">
        <f>Tabla1[[#This Row],[Ejec Real Acumu]]-Tabla1[[#This Row],[Proyec Ejec Acumul]]</f>
        <v>0</v>
      </c>
      <c r="Q2589" s="820">
        <f>Tabla1[[#This Row],[Ejec Real Mes]]-Tabla1[[#This Row],[Program Entreg Mes]]</f>
        <v>0</v>
      </c>
    </row>
    <row r="2590" spans="1:17">
      <c r="A2590" s="828">
        <v>6</v>
      </c>
      <c r="B2590" s="828" t="s">
        <v>2463</v>
      </c>
      <c r="C2590" s="828" t="s">
        <v>2464</v>
      </c>
      <c r="D2590" s="828" t="s">
        <v>688</v>
      </c>
      <c r="E2590" s="828" t="s">
        <v>2577</v>
      </c>
      <c r="F2590" s="828">
        <v>8</v>
      </c>
      <c r="G2590" s="828" t="s">
        <v>2450</v>
      </c>
      <c r="H2590" s="828">
        <v>1</v>
      </c>
      <c r="I2590" s="828">
        <v>1</v>
      </c>
      <c r="J2590" s="828">
        <v>1</v>
      </c>
      <c r="K2590" s="829">
        <v>1</v>
      </c>
      <c r="L2590" s="829">
        <v>1</v>
      </c>
      <c r="M2590" s="828">
        <v>1</v>
      </c>
      <c r="N2590" s="828">
        <v>1</v>
      </c>
      <c r="O2590" s="830">
        <v>1</v>
      </c>
      <c r="P2590" s="820">
        <f>Tabla1[[#This Row],[Ejec Real Acumu]]-Tabla1[[#This Row],[Proyec Ejec Acumul]]</f>
        <v>0</v>
      </c>
      <c r="Q2590" s="820">
        <f>Tabla1[[#This Row],[Ejec Real Mes]]-Tabla1[[#This Row],[Program Entreg Mes]]</f>
        <v>0</v>
      </c>
    </row>
    <row r="2591" spans="1:17">
      <c r="A2591" s="828">
        <v>7</v>
      </c>
      <c r="B2591" s="828" t="s">
        <v>2463</v>
      </c>
      <c r="C2591" s="828" t="s">
        <v>2464</v>
      </c>
      <c r="D2591" s="828" t="s">
        <v>688</v>
      </c>
      <c r="E2591" s="828" t="s">
        <v>2578</v>
      </c>
      <c r="F2591" s="828">
        <v>8</v>
      </c>
      <c r="G2591" s="828" t="s">
        <v>2450</v>
      </c>
      <c r="H2591" s="828">
        <v>1</v>
      </c>
      <c r="I2591" s="828">
        <v>1</v>
      </c>
      <c r="J2591" s="828">
        <v>1</v>
      </c>
      <c r="K2591" s="829">
        <v>1</v>
      </c>
      <c r="L2591" s="829">
        <v>1</v>
      </c>
      <c r="M2591" s="828">
        <v>0</v>
      </c>
      <c r="N2591" s="828">
        <v>0</v>
      </c>
      <c r="O2591" s="830" t="e">
        <v>#DIV/0!</v>
      </c>
      <c r="P2591" s="820">
        <f>Tabla1[[#This Row],[Ejec Real Acumu]]-Tabla1[[#This Row],[Proyec Ejec Acumul]]</f>
        <v>0</v>
      </c>
      <c r="Q2591" s="820">
        <f>Tabla1[[#This Row],[Ejec Real Mes]]-Tabla1[[#This Row],[Program Entreg Mes]]</f>
        <v>0</v>
      </c>
    </row>
    <row r="2592" spans="1:17">
      <c r="A2592" s="828">
        <v>8</v>
      </c>
      <c r="B2592" s="828" t="s">
        <v>2463</v>
      </c>
      <c r="C2592" s="828" t="s">
        <v>2464</v>
      </c>
      <c r="D2592" s="828" t="s">
        <v>688</v>
      </c>
      <c r="E2592" s="828" t="s">
        <v>2579</v>
      </c>
      <c r="F2592" s="828">
        <v>8</v>
      </c>
      <c r="G2592" s="828" t="s">
        <v>2450</v>
      </c>
      <c r="H2592" s="828">
        <v>1</v>
      </c>
      <c r="I2592" s="828">
        <v>0</v>
      </c>
      <c r="J2592" s="828">
        <v>2</v>
      </c>
      <c r="K2592" s="829">
        <v>0</v>
      </c>
      <c r="L2592" s="829">
        <v>2</v>
      </c>
      <c r="M2592" s="828">
        <v>0</v>
      </c>
      <c r="N2592" s="828">
        <v>2</v>
      </c>
      <c r="O2592" s="830" t="e">
        <v>#DIV/0!</v>
      </c>
      <c r="P2592" s="820">
        <f>Tabla1[[#This Row],[Ejec Real Acumu]]-Tabla1[[#This Row],[Proyec Ejec Acumul]]</f>
        <v>2</v>
      </c>
      <c r="Q2592" s="820">
        <f>Tabla1[[#This Row],[Ejec Real Mes]]-Tabla1[[#This Row],[Program Entreg Mes]]</f>
        <v>2</v>
      </c>
    </row>
    <row r="2593" spans="1:17">
      <c r="A2593" s="828">
        <v>9</v>
      </c>
      <c r="B2593" s="828" t="s">
        <v>2463</v>
      </c>
      <c r="C2593" s="828" t="s">
        <v>2464</v>
      </c>
      <c r="D2593" s="828" t="s">
        <v>688</v>
      </c>
      <c r="E2593" s="828" t="s">
        <v>2580</v>
      </c>
      <c r="F2593" s="828">
        <v>8</v>
      </c>
      <c r="G2593" s="828" t="s">
        <v>2450</v>
      </c>
      <c r="H2593" s="828">
        <v>2</v>
      </c>
      <c r="I2593" s="828">
        <v>2</v>
      </c>
      <c r="J2593" s="828">
        <v>2</v>
      </c>
      <c r="K2593" s="829">
        <v>1</v>
      </c>
      <c r="L2593" s="829">
        <v>1</v>
      </c>
      <c r="M2593" s="828">
        <v>1</v>
      </c>
      <c r="N2593" s="828">
        <v>1</v>
      </c>
      <c r="O2593" s="830">
        <v>1</v>
      </c>
      <c r="P2593" s="820">
        <f>Tabla1[[#This Row],[Ejec Real Acumu]]-Tabla1[[#This Row],[Proyec Ejec Acumul]]</f>
        <v>0</v>
      </c>
      <c r="Q2593" s="820">
        <f>Tabla1[[#This Row],[Ejec Real Mes]]-Tabla1[[#This Row],[Program Entreg Mes]]</f>
        <v>0</v>
      </c>
    </row>
    <row r="2594" spans="1:17">
      <c r="A2594" s="828">
        <v>10</v>
      </c>
      <c r="B2594" s="828" t="s">
        <v>2463</v>
      </c>
      <c r="C2594" s="828" t="s">
        <v>2464</v>
      </c>
      <c r="D2594" s="828" t="s">
        <v>688</v>
      </c>
      <c r="E2594" s="828" t="s">
        <v>2581</v>
      </c>
      <c r="F2594" s="828">
        <v>8</v>
      </c>
      <c r="G2594" s="828" t="s">
        <v>2450</v>
      </c>
      <c r="H2594" s="828">
        <v>1</v>
      </c>
      <c r="I2594" s="828">
        <v>1</v>
      </c>
      <c r="J2594" s="828">
        <v>1</v>
      </c>
      <c r="K2594" s="829">
        <v>1</v>
      </c>
      <c r="L2594" s="829">
        <v>1</v>
      </c>
      <c r="M2594" s="828">
        <v>0</v>
      </c>
      <c r="N2594" s="828">
        <v>0</v>
      </c>
      <c r="O2594" s="830" t="e">
        <v>#DIV/0!</v>
      </c>
      <c r="P2594" s="820">
        <f>Tabla1[[#This Row],[Ejec Real Acumu]]-Tabla1[[#This Row],[Proyec Ejec Acumul]]</f>
        <v>0</v>
      </c>
      <c r="Q2594" s="820">
        <f>Tabla1[[#This Row],[Ejec Real Mes]]-Tabla1[[#This Row],[Program Entreg Mes]]</f>
        <v>0</v>
      </c>
    </row>
    <row r="2595" spans="1:17">
      <c r="A2595" s="828">
        <v>11</v>
      </c>
      <c r="B2595" s="828" t="s">
        <v>2463</v>
      </c>
      <c r="C2595" s="828" t="s">
        <v>2464</v>
      </c>
      <c r="D2595" s="828" t="s">
        <v>688</v>
      </c>
      <c r="E2595" s="828" t="s">
        <v>2582</v>
      </c>
      <c r="F2595" s="828">
        <v>8</v>
      </c>
      <c r="G2595" s="828" t="s">
        <v>2450</v>
      </c>
      <c r="H2595" s="828">
        <v>1</v>
      </c>
      <c r="I2595" s="828">
        <v>1</v>
      </c>
      <c r="J2595" s="828">
        <v>1</v>
      </c>
      <c r="K2595" s="829">
        <v>1</v>
      </c>
      <c r="L2595" s="829">
        <v>1</v>
      </c>
      <c r="M2595" s="828">
        <v>0</v>
      </c>
      <c r="N2595" s="828">
        <v>0</v>
      </c>
      <c r="O2595" s="830" t="e">
        <v>#DIV/0!</v>
      </c>
      <c r="P2595" s="820">
        <f>Tabla1[[#This Row],[Ejec Real Acumu]]-Tabla1[[#This Row],[Proyec Ejec Acumul]]</f>
        <v>0</v>
      </c>
      <c r="Q2595" s="820">
        <f>Tabla1[[#This Row],[Ejec Real Mes]]-Tabla1[[#This Row],[Program Entreg Mes]]</f>
        <v>0</v>
      </c>
    </row>
    <row r="2596" spans="1:17">
      <c r="A2596" s="828">
        <v>12</v>
      </c>
      <c r="B2596" s="828" t="s">
        <v>2463</v>
      </c>
      <c r="C2596" s="828" t="s">
        <v>2464</v>
      </c>
      <c r="D2596" s="828" t="s">
        <v>688</v>
      </c>
      <c r="E2596" s="828" t="s">
        <v>2583</v>
      </c>
      <c r="F2596" s="828">
        <v>8</v>
      </c>
      <c r="G2596" s="828" t="s">
        <v>2450</v>
      </c>
      <c r="H2596" s="828">
        <v>1</v>
      </c>
      <c r="I2596" s="828">
        <v>1</v>
      </c>
      <c r="J2596" s="828">
        <v>1</v>
      </c>
      <c r="K2596" s="829">
        <v>1</v>
      </c>
      <c r="L2596" s="829">
        <v>1</v>
      </c>
      <c r="M2596" s="828">
        <v>0</v>
      </c>
      <c r="N2596" s="828">
        <v>0</v>
      </c>
      <c r="O2596" s="830" t="e">
        <v>#DIV/0!</v>
      </c>
      <c r="P2596" s="820">
        <f>Tabla1[[#This Row],[Ejec Real Acumu]]-Tabla1[[#This Row],[Proyec Ejec Acumul]]</f>
        <v>0</v>
      </c>
      <c r="Q2596" s="820">
        <f>Tabla1[[#This Row],[Ejec Real Mes]]-Tabla1[[#This Row],[Program Entreg Mes]]</f>
        <v>0</v>
      </c>
    </row>
    <row r="2597" spans="1:17">
      <c r="A2597" s="828">
        <v>13</v>
      </c>
      <c r="B2597" s="828" t="s">
        <v>2463</v>
      </c>
      <c r="C2597" s="828" t="s">
        <v>2464</v>
      </c>
      <c r="D2597" s="828" t="s">
        <v>688</v>
      </c>
      <c r="E2597" s="828" t="s">
        <v>2584</v>
      </c>
      <c r="F2597" s="828">
        <v>8</v>
      </c>
      <c r="G2597" s="828" t="s">
        <v>2450</v>
      </c>
      <c r="H2597" s="828">
        <v>1</v>
      </c>
      <c r="I2597" s="828">
        <v>1</v>
      </c>
      <c r="J2597" s="828">
        <v>1</v>
      </c>
      <c r="K2597" s="829">
        <v>1</v>
      </c>
      <c r="L2597" s="829">
        <v>1</v>
      </c>
      <c r="M2597" s="828">
        <v>0</v>
      </c>
      <c r="N2597" s="828">
        <v>0</v>
      </c>
      <c r="O2597" s="830" t="e">
        <v>#DIV/0!</v>
      </c>
      <c r="P2597" s="820">
        <f>Tabla1[[#This Row],[Ejec Real Acumu]]-Tabla1[[#This Row],[Proyec Ejec Acumul]]</f>
        <v>0</v>
      </c>
      <c r="Q2597" s="820">
        <f>Tabla1[[#This Row],[Ejec Real Mes]]-Tabla1[[#This Row],[Program Entreg Mes]]</f>
        <v>0</v>
      </c>
    </row>
    <row r="2598" spans="1:17">
      <c r="A2598" s="828">
        <v>14</v>
      </c>
      <c r="B2598" s="828" t="s">
        <v>2463</v>
      </c>
      <c r="C2598" s="828" t="s">
        <v>2464</v>
      </c>
      <c r="D2598" s="828" t="s">
        <v>688</v>
      </c>
      <c r="E2598" s="828" t="s">
        <v>2585</v>
      </c>
      <c r="F2598" s="828">
        <v>8</v>
      </c>
      <c r="G2598" s="828" t="s">
        <v>2450</v>
      </c>
      <c r="H2598" s="828">
        <v>1</v>
      </c>
      <c r="I2598" s="828">
        <v>1</v>
      </c>
      <c r="J2598" s="828">
        <v>2</v>
      </c>
      <c r="K2598" s="829">
        <v>1</v>
      </c>
      <c r="L2598" s="829">
        <v>2</v>
      </c>
      <c r="M2598" s="828">
        <v>0</v>
      </c>
      <c r="N2598" s="828">
        <v>0</v>
      </c>
      <c r="O2598" s="830" t="e">
        <v>#DIV/0!</v>
      </c>
      <c r="P2598" s="820">
        <f>Tabla1[[#This Row],[Ejec Real Acumu]]-Tabla1[[#This Row],[Proyec Ejec Acumul]]</f>
        <v>1</v>
      </c>
      <c r="Q2598" s="820">
        <f>Tabla1[[#This Row],[Ejec Real Mes]]-Tabla1[[#This Row],[Program Entreg Mes]]</f>
        <v>0</v>
      </c>
    </row>
    <row r="2599" spans="1:17">
      <c r="A2599" s="828">
        <v>15</v>
      </c>
      <c r="B2599" s="828" t="s">
        <v>2463</v>
      </c>
      <c r="C2599" s="828" t="s">
        <v>2464</v>
      </c>
      <c r="D2599" s="828" t="s">
        <v>688</v>
      </c>
      <c r="E2599" s="828" t="s">
        <v>2586</v>
      </c>
      <c r="F2599" s="828">
        <v>8</v>
      </c>
      <c r="G2599" s="828" t="s">
        <v>2450</v>
      </c>
      <c r="H2599" s="828">
        <v>1</v>
      </c>
      <c r="I2599" s="828">
        <v>0</v>
      </c>
      <c r="J2599" s="828">
        <v>0</v>
      </c>
      <c r="K2599" s="829">
        <v>0</v>
      </c>
      <c r="L2599" s="829">
        <v>0</v>
      </c>
      <c r="M2599" s="828">
        <v>0</v>
      </c>
      <c r="N2599" s="828">
        <v>0</v>
      </c>
      <c r="O2599" s="830" t="e">
        <v>#DIV/0!</v>
      </c>
      <c r="P2599" s="820">
        <f>Tabla1[[#This Row],[Ejec Real Acumu]]-Tabla1[[#This Row],[Proyec Ejec Acumul]]</f>
        <v>0</v>
      </c>
      <c r="Q2599" s="820">
        <f>Tabla1[[#This Row],[Ejec Real Mes]]-Tabla1[[#This Row],[Program Entreg Mes]]</f>
        <v>0</v>
      </c>
    </row>
    <row r="2600" spans="1:17">
      <c r="A2600" s="828">
        <v>16</v>
      </c>
      <c r="B2600" s="828" t="s">
        <v>2463</v>
      </c>
      <c r="C2600" s="828" t="s">
        <v>2464</v>
      </c>
      <c r="D2600" s="828" t="s">
        <v>688</v>
      </c>
      <c r="E2600" s="828" t="s">
        <v>2587</v>
      </c>
      <c r="F2600" s="828">
        <v>8</v>
      </c>
      <c r="G2600" s="828" t="s">
        <v>2450</v>
      </c>
      <c r="H2600" s="828">
        <v>1</v>
      </c>
      <c r="I2600" s="828">
        <v>0</v>
      </c>
      <c r="J2600" s="828">
        <v>0</v>
      </c>
      <c r="K2600" s="829">
        <v>0</v>
      </c>
      <c r="L2600" s="829">
        <v>0</v>
      </c>
      <c r="M2600" s="828">
        <v>0</v>
      </c>
      <c r="N2600" s="828">
        <v>0</v>
      </c>
      <c r="O2600" s="830" t="e">
        <v>#DIV/0!</v>
      </c>
      <c r="P2600" s="820">
        <f>Tabla1[[#This Row],[Ejec Real Acumu]]-Tabla1[[#This Row],[Proyec Ejec Acumul]]</f>
        <v>0</v>
      </c>
      <c r="Q2600" s="820">
        <f>Tabla1[[#This Row],[Ejec Real Mes]]-Tabla1[[#This Row],[Program Entreg Mes]]</f>
        <v>0</v>
      </c>
    </row>
    <row r="2601" spans="1:17">
      <c r="A2601" s="828">
        <v>17</v>
      </c>
      <c r="B2601" s="828" t="s">
        <v>2463</v>
      </c>
      <c r="C2601" s="828" t="s">
        <v>2464</v>
      </c>
      <c r="D2601" s="828" t="s">
        <v>688</v>
      </c>
      <c r="E2601" s="828" t="s">
        <v>2588</v>
      </c>
      <c r="F2601" s="828">
        <v>8</v>
      </c>
      <c r="G2601" s="828" t="s">
        <v>2450</v>
      </c>
      <c r="H2601" s="828">
        <v>2</v>
      </c>
      <c r="I2601" s="828">
        <v>0</v>
      </c>
      <c r="J2601" s="828">
        <v>0</v>
      </c>
      <c r="K2601" s="829">
        <v>0</v>
      </c>
      <c r="L2601" s="829">
        <v>0</v>
      </c>
      <c r="M2601" s="828">
        <v>0</v>
      </c>
      <c r="N2601" s="828">
        <v>0</v>
      </c>
      <c r="O2601" s="830" t="e">
        <v>#DIV/0!</v>
      </c>
      <c r="P2601" s="820">
        <f>Tabla1[[#This Row],[Ejec Real Acumu]]-Tabla1[[#This Row],[Proyec Ejec Acumul]]</f>
        <v>0</v>
      </c>
      <c r="Q2601" s="820">
        <f>Tabla1[[#This Row],[Ejec Real Mes]]-Tabla1[[#This Row],[Program Entreg Mes]]</f>
        <v>0</v>
      </c>
    </row>
    <row r="2602" spans="1:17">
      <c r="A2602" s="828">
        <v>18</v>
      </c>
      <c r="B2602" s="828" t="s">
        <v>2463</v>
      </c>
      <c r="C2602" s="828" t="s">
        <v>2464</v>
      </c>
      <c r="D2602" s="828" t="s">
        <v>688</v>
      </c>
      <c r="E2602" s="828" t="s">
        <v>2589</v>
      </c>
      <c r="F2602" s="828">
        <v>8</v>
      </c>
      <c r="G2602" s="828" t="s">
        <v>2450</v>
      </c>
      <c r="H2602" s="828">
        <v>4</v>
      </c>
      <c r="I2602" s="828">
        <v>2</v>
      </c>
      <c r="J2602" s="828">
        <v>2</v>
      </c>
      <c r="K2602" s="829">
        <v>0.5</v>
      </c>
      <c r="L2602" s="829">
        <v>0.5</v>
      </c>
      <c r="M2602" s="828">
        <v>0</v>
      </c>
      <c r="N2602" s="828">
        <v>0</v>
      </c>
      <c r="O2602" s="830" t="e">
        <v>#DIV/0!</v>
      </c>
      <c r="P2602" s="820">
        <f>Tabla1[[#This Row],[Ejec Real Acumu]]-Tabla1[[#This Row],[Proyec Ejec Acumul]]</f>
        <v>0</v>
      </c>
      <c r="Q2602" s="820">
        <f>Tabla1[[#This Row],[Ejec Real Mes]]-Tabla1[[#This Row],[Program Entreg Mes]]</f>
        <v>0</v>
      </c>
    </row>
    <row r="2603" spans="1:17">
      <c r="A2603" s="828">
        <v>19</v>
      </c>
      <c r="B2603" s="828" t="s">
        <v>2463</v>
      </c>
      <c r="C2603" s="828" t="s">
        <v>2464</v>
      </c>
      <c r="D2603" s="828" t="s">
        <v>688</v>
      </c>
      <c r="E2603" s="828" t="s">
        <v>2590</v>
      </c>
      <c r="F2603" s="828">
        <v>8</v>
      </c>
      <c r="G2603" s="828" t="s">
        <v>2450</v>
      </c>
      <c r="H2603" s="828">
        <v>1</v>
      </c>
      <c r="I2603" s="828">
        <v>1</v>
      </c>
      <c r="J2603" s="828">
        <v>1</v>
      </c>
      <c r="K2603" s="829">
        <v>1</v>
      </c>
      <c r="L2603" s="829">
        <v>1</v>
      </c>
      <c r="M2603" s="828">
        <v>0</v>
      </c>
      <c r="N2603" s="828">
        <v>0</v>
      </c>
      <c r="O2603" s="830" t="e">
        <v>#DIV/0!</v>
      </c>
      <c r="P2603" s="820">
        <f>Tabla1[[#This Row],[Ejec Real Acumu]]-Tabla1[[#This Row],[Proyec Ejec Acumul]]</f>
        <v>0</v>
      </c>
      <c r="Q2603" s="820">
        <f>Tabla1[[#This Row],[Ejec Real Mes]]-Tabla1[[#This Row],[Program Entreg Mes]]</f>
        <v>0</v>
      </c>
    </row>
    <row r="2604" spans="1:17">
      <c r="A2604" s="828">
        <v>20</v>
      </c>
      <c r="B2604" s="828" t="s">
        <v>2463</v>
      </c>
      <c r="C2604" s="828" t="s">
        <v>2464</v>
      </c>
      <c r="D2604" s="828" t="s">
        <v>688</v>
      </c>
      <c r="E2604" s="828" t="s">
        <v>2591</v>
      </c>
      <c r="F2604" s="828">
        <v>8</v>
      </c>
      <c r="G2604" s="828" t="s">
        <v>2450</v>
      </c>
      <c r="H2604" s="828">
        <v>1</v>
      </c>
      <c r="I2604" s="828">
        <v>0</v>
      </c>
      <c r="J2604" s="828">
        <v>1</v>
      </c>
      <c r="K2604" s="829">
        <v>0</v>
      </c>
      <c r="L2604" s="829">
        <v>1</v>
      </c>
      <c r="M2604" s="828">
        <v>0</v>
      </c>
      <c r="N2604" s="828">
        <v>0</v>
      </c>
      <c r="O2604" s="830" t="e">
        <v>#DIV/0!</v>
      </c>
      <c r="P2604" s="820">
        <f>Tabla1[[#This Row],[Ejec Real Acumu]]-Tabla1[[#This Row],[Proyec Ejec Acumul]]</f>
        <v>1</v>
      </c>
      <c r="Q2604" s="820">
        <f>Tabla1[[#This Row],[Ejec Real Mes]]-Tabla1[[#This Row],[Program Entreg Mes]]</f>
        <v>0</v>
      </c>
    </row>
    <row r="2605" spans="1:17">
      <c r="A2605" s="828">
        <v>21</v>
      </c>
      <c r="B2605" s="828" t="s">
        <v>2463</v>
      </c>
      <c r="C2605" s="828" t="s">
        <v>2464</v>
      </c>
      <c r="D2605" s="828" t="s">
        <v>688</v>
      </c>
      <c r="E2605" s="828" t="s">
        <v>2592</v>
      </c>
      <c r="F2605" s="828">
        <v>8</v>
      </c>
      <c r="G2605" s="828" t="s">
        <v>2450</v>
      </c>
      <c r="H2605" s="828">
        <v>1</v>
      </c>
      <c r="I2605" s="828">
        <v>1</v>
      </c>
      <c r="J2605" s="828">
        <v>2</v>
      </c>
      <c r="K2605" s="829">
        <v>1</v>
      </c>
      <c r="L2605" s="829">
        <v>2</v>
      </c>
      <c r="M2605" s="828">
        <v>0</v>
      </c>
      <c r="N2605" s="828">
        <v>0</v>
      </c>
      <c r="O2605" s="830" t="e">
        <v>#DIV/0!</v>
      </c>
      <c r="P2605" s="820">
        <f>Tabla1[[#This Row],[Ejec Real Acumu]]-Tabla1[[#This Row],[Proyec Ejec Acumul]]</f>
        <v>1</v>
      </c>
      <c r="Q2605" s="820">
        <f>Tabla1[[#This Row],[Ejec Real Mes]]-Tabla1[[#This Row],[Program Entreg Mes]]</f>
        <v>0</v>
      </c>
    </row>
    <row r="2606" spans="1:17">
      <c r="A2606" s="828">
        <v>22</v>
      </c>
      <c r="B2606" s="828" t="s">
        <v>2463</v>
      </c>
      <c r="C2606" s="828" t="s">
        <v>2464</v>
      </c>
      <c r="D2606" s="828" t="s">
        <v>688</v>
      </c>
      <c r="E2606" s="828" t="s">
        <v>2593</v>
      </c>
      <c r="F2606" s="828">
        <v>8</v>
      </c>
      <c r="G2606" s="828" t="s">
        <v>2450</v>
      </c>
      <c r="H2606" s="828">
        <v>1</v>
      </c>
      <c r="I2606" s="828">
        <v>1</v>
      </c>
      <c r="J2606" s="828">
        <v>0</v>
      </c>
      <c r="K2606" s="829">
        <v>1</v>
      </c>
      <c r="L2606" s="829">
        <v>0</v>
      </c>
      <c r="M2606" s="828">
        <v>1</v>
      </c>
      <c r="N2606" s="828">
        <v>0</v>
      </c>
      <c r="O2606" s="830">
        <v>0</v>
      </c>
      <c r="P2606" s="820">
        <f>Tabla1[[#This Row],[Ejec Real Acumu]]-Tabla1[[#This Row],[Proyec Ejec Acumul]]</f>
        <v>-1</v>
      </c>
      <c r="Q2606" s="820">
        <f>Tabla1[[#This Row],[Ejec Real Mes]]-Tabla1[[#This Row],[Program Entreg Mes]]</f>
        <v>-1</v>
      </c>
    </row>
    <row r="2607" spans="1:17">
      <c r="A2607" s="828">
        <v>23</v>
      </c>
      <c r="B2607" s="828" t="s">
        <v>2463</v>
      </c>
      <c r="C2607" s="828" t="s">
        <v>2464</v>
      </c>
      <c r="D2607" s="828" t="s">
        <v>688</v>
      </c>
      <c r="E2607" s="828" t="s">
        <v>2594</v>
      </c>
      <c r="F2607" s="828">
        <v>8</v>
      </c>
      <c r="G2607" s="828" t="s">
        <v>2450</v>
      </c>
      <c r="H2607" s="828">
        <v>1</v>
      </c>
      <c r="I2607" s="828">
        <v>0</v>
      </c>
      <c r="J2607" s="828">
        <v>0</v>
      </c>
      <c r="K2607" s="829">
        <v>0</v>
      </c>
      <c r="L2607" s="829">
        <v>0</v>
      </c>
      <c r="M2607" s="828">
        <v>0</v>
      </c>
      <c r="N2607" s="828">
        <v>0</v>
      </c>
      <c r="O2607" s="830" t="e">
        <v>#DIV/0!</v>
      </c>
      <c r="P2607" s="820">
        <f>Tabla1[[#This Row],[Ejec Real Acumu]]-Tabla1[[#This Row],[Proyec Ejec Acumul]]</f>
        <v>0</v>
      </c>
      <c r="Q2607" s="820">
        <f>Tabla1[[#This Row],[Ejec Real Mes]]-Tabla1[[#This Row],[Program Entreg Mes]]</f>
        <v>0</v>
      </c>
    </row>
    <row r="2608" spans="1:17">
      <c r="A2608" s="828">
        <v>24</v>
      </c>
      <c r="B2608" s="828" t="s">
        <v>2463</v>
      </c>
      <c r="C2608" s="828" t="s">
        <v>2464</v>
      </c>
      <c r="D2608" s="828" t="s">
        <v>688</v>
      </c>
      <c r="E2608" s="828" t="s">
        <v>2595</v>
      </c>
      <c r="F2608" s="828">
        <v>8</v>
      </c>
      <c r="G2608" s="828" t="s">
        <v>2450</v>
      </c>
      <c r="H2608" s="828">
        <v>1</v>
      </c>
      <c r="I2608" s="828">
        <v>0</v>
      </c>
      <c r="J2608" s="828">
        <v>1</v>
      </c>
      <c r="K2608" s="829">
        <v>0</v>
      </c>
      <c r="L2608" s="829">
        <v>1</v>
      </c>
      <c r="M2608" s="828">
        <v>0</v>
      </c>
      <c r="N2608" s="828">
        <v>1</v>
      </c>
      <c r="O2608" s="830" t="e">
        <v>#DIV/0!</v>
      </c>
      <c r="P2608" s="820">
        <f>Tabla1[[#This Row],[Ejec Real Acumu]]-Tabla1[[#This Row],[Proyec Ejec Acumul]]</f>
        <v>1</v>
      </c>
      <c r="Q2608" s="820">
        <f>Tabla1[[#This Row],[Ejec Real Mes]]-Tabla1[[#This Row],[Program Entreg Mes]]</f>
        <v>1</v>
      </c>
    </row>
    <row r="2609" spans="1:17">
      <c r="A2609" s="828">
        <v>25</v>
      </c>
      <c r="B2609" s="828" t="s">
        <v>2463</v>
      </c>
      <c r="C2609" s="828" t="s">
        <v>2464</v>
      </c>
      <c r="D2609" s="828" t="s">
        <v>688</v>
      </c>
      <c r="E2609" s="828" t="s">
        <v>2596</v>
      </c>
      <c r="F2609" s="828">
        <v>8</v>
      </c>
      <c r="G2609" s="828" t="s">
        <v>2450</v>
      </c>
      <c r="H2609" s="828">
        <v>1</v>
      </c>
      <c r="I2609" s="828">
        <v>0</v>
      </c>
      <c r="J2609" s="828">
        <v>1</v>
      </c>
      <c r="K2609" s="829">
        <v>0</v>
      </c>
      <c r="L2609" s="829">
        <v>1</v>
      </c>
      <c r="M2609" s="828">
        <v>0</v>
      </c>
      <c r="N2609" s="828">
        <v>1</v>
      </c>
      <c r="O2609" s="830" t="e">
        <v>#DIV/0!</v>
      </c>
      <c r="P2609" s="820">
        <f>Tabla1[[#This Row],[Ejec Real Acumu]]-Tabla1[[#This Row],[Proyec Ejec Acumul]]</f>
        <v>1</v>
      </c>
      <c r="Q2609" s="820">
        <f>Tabla1[[#This Row],[Ejec Real Mes]]-Tabla1[[#This Row],[Program Entreg Mes]]</f>
        <v>1</v>
      </c>
    </row>
    <row r="2610" spans="1:17">
      <c r="A2610" s="828">
        <v>26</v>
      </c>
      <c r="B2610" s="828" t="s">
        <v>2463</v>
      </c>
      <c r="C2610" s="828" t="s">
        <v>2464</v>
      </c>
      <c r="D2610" s="828" t="s">
        <v>688</v>
      </c>
      <c r="E2610" s="828" t="s">
        <v>2597</v>
      </c>
      <c r="F2610" s="828">
        <v>8</v>
      </c>
      <c r="G2610" s="828" t="s">
        <v>2450</v>
      </c>
      <c r="H2610" s="828">
        <v>1</v>
      </c>
      <c r="I2610" s="828">
        <v>1</v>
      </c>
      <c r="J2610" s="828">
        <v>1</v>
      </c>
      <c r="K2610" s="829">
        <v>1</v>
      </c>
      <c r="L2610" s="829">
        <v>1</v>
      </c>
      <c r="M2610" s="828">
        <v>0</v>
      </c>
      <c r="N2610" s="828">
        <v>1</v>
      </c>
      <c r="O2610" s="830" t="e">
        <v>#DIV/0!</v>
      </c>
      <c r="P2610" s="820">
        <f>Tabla1[[#This Row],[Ejec Real Acumu]]-Tabla1[[#This Row],[Proyec Ejec Acumul]]</f>
        <v>0</v>
      </c>
      <c r="Q2610" s="820">
        <f>Tabla1[[#This Row],[Ejec Real Mes]]-Tabla1[[#This Row],[Program Entreg Mes]]</f>
        <v>1</v>
      </c>
    </row>
    <row r="2611" spans="1:17">
      <c r="A2611" s="828">
        <v>27</v>
      </c>
      <c r="B2611" s="828" t="s">
        <v>2463</v>
      </c>
      <c r="C2611" s="828" t="s">
        <v>2464</v>
      </c>
      <c r="D2611" s="828" t="s">
        <v>688</v>
      </c>
      <c r="E2611" s="828" t="s">
        <v>2598</v>
      </c>
      <c r="F2611" s="828">
        <v>8</v>
      </c>
      <c r="G2611" s="828" t="s">
        <v>2450</v>
      </c>
      <c r="H2611" s="828">
        <v>1</v>
      </c>
      <c r="I2611" s="828">
        <v>0</v>
      </c>
      <c r="J2611" s="828">
        <v>1</v>
      </c>
      <c r="K2611" s="829">
        <v>0</v>
      </c>
      <c r="L2611" s="829">
        <v>1</v>
      </c>
      <c r="M2611" s="828">
        <v>0</v>
      </c>
      <c r="N2611" s="828">
        <v>1</v>
      </c>
      <c r="O2611" s="830" t="e">
        <v>#DIV/0!</v>
      </c>
      <c r="P2611" s="820">
        <f>Tabla1[[#This Row],[Ejec Real Acumu]]-Tabla1[[#This Row],[Proyec Ejec Acumul]]</f>
        <v>1</v>
      </c>
      <c r="Q2611" s="820">
        <f>Tabla1[[#This Row],[Ejec Real Mes]]-Tabla1[[#This Row],[Program Entreg Mes]]</f>
        <v>1</v>
      </c>
    </row>
    <row r="2612" spans="1:17">
      <c r="A2612" s="828">
        <v>28</v>
      </c>
      <c r="B2612" s="828" t="s">
        <v>2463</v>
      </c>
      <c r="C2612" s="828" t="s">
        <v>2464</v>
      </c>
      <c r="D2612" s="828" t="s">
        <v>688</v>
      </c>
      <c r="E2612" s="828" t="s">
        <v>2599</v>
      </c>
      <c r="F2612" s="828">
        <v>8</v>
      </c>
      <c r="G2612" s="828" t="s">
        <v>2450</v>
      </c>
      <c r="H2612" s="828">
        <v>1</v>
      </c>
      <c r="I2612" s="828">
        <v>0</v>
      </c>
      <c r="J2612" s="828">
        <v>0</v>
      </c>
      <c r="K2612" s="829">
        <v>0</v>
      </c>
      <c r="L2612" s="829">
        <v>0</v>
      </c>
      <c r="M2612" s="828">
        <v>0</v>
      </c>
      <c r="N2612" s="828">
        <v>0</v>
      </c>
      <c r="O2612" s="830" t="e">
        <v>#DIV/0!</v>
      </c>
      <c r="P2612" s="820">
        <f>Tabla1[[#This Row],[Ejec Real Acumu]]-Tabla1[[#This Row],[Proyec Ejec Acumul]]</f>
        <v>0</v>
      </c>
      <c r="Q2612" s="820">
        <f>Tabla1[[#This Row],[Ejec Real Mes]]-Tabla1[[#This Row],[Program Entreg Mes]]</f>
        <v>0</v>
      </c>
    </row>
    <row r="2613" spans="1:17">
      <c r="A2613" s="828">
        <v>29</v>
      </c>
      <c r="B2613" s="828" t="s">
        <v>2463</v>
      </c>
      <c r="C2613" s="828" t="s">
        <v>2464</v>
      </c>
      <c r="D2613" s="828" t="s">
        <v>688</v>
      </c>
      <c r="E2613" s="828" t="s">
        <v>2600</v>
      </c>
      <c r="F2613" s="828">
        <v>8</v>
      </c>
      <c r="G2613" s="828" t="s">
        <v>2450</v>
      </c>
      <c r="H2613" s="828">
        <v>1</v>
      </c>
      <c r="I2613" s="828">
        <v>1</v>
      </c>
      <c r="J2613" s="828">
        <v>1</v>
      </c>
      <c r="K2613" s="829">
        <v>1</v>
      </c>
      <c r="L2613" s="829">
        <v>1</v>
      </c>
      <c r="M2613" s="828">
        <v>0</v>
      </c>
      <c r="N2613" s="828">
        <v>0</v>
      </c>
      <c r="O2613" s="830" t="e">
        <v>#DIV/0!</v>
      </c>
      <c r="P2613" s="820">
        <f>Tabla1[[#This Row],[Ejec Real Acumu]]-Tabla1[[#This Row],[Proyec Ejec Acumul]]</f>
        <v>0</v>
      </c>
      <c r="Q2613" s="820">
        <f>Tabla1[[#This Row],[Ejec Real Mes]]-Tabla1[[#This Row],[Program Entreg Mes]]</f>
        <v>0</v>
      </c>
    </row>
    <row r="2614" spans="1:17">
      <c r="A2614" s="828">
        <v>30</v>
      </c>
      <c r="B2614" s="828" t="s">
        <v>2463</v>
      </c>
      <c r="C2614" s="828" t="s">
        <v>2464</v>
      </c>
      <c r="D2614" s="828" t="s">
        <v>688</v>
      </c>
      <c r="E2614" s="828" t="s">
        <v>2601</v>
      </c>
      <c r="F2614" s="828">
        <v>8</v>
      </c>
      <c r="G2614" s="828" t="s">
        <v>2450</v>
      </c>
      <c r="H2614" s="828">
        <v>1</v>
      </c>
      <c r="I2614" s="828">
        <v>1</v>
      </c>
      <c r="J2614" s="828">
        <v>2</v>
      </c>
      <c r="K2614" s="829">
        <v>1</v>
      </c>
      <c r="L2614" s="829">
        <v>2</v>
      </c>
      <c r="M2614" s="828">
        <v>0</v>
      </c>
      <c r="N2614" s="828">
        <v>2</v>
      </c>
      <c r="O2614" s="830" t="e">
        <v>#DIV/0!</v>
      </c>
      <c r="P2614" s="820">
        <f>Tabla1[[#This Row],[Ejec Real Acumu]]-Tabla1[[#This Row],[Proyec Ejec Acumul]]</f>
        <v>1</v>
      </c>
      <c r="Q2614" s="820">
        <f>Tabla1[[#This Row],[Ejec Real Mes]]-Tabla1[[#This Row],[Program Entreg Mes]]</f>
        <v>2</v>
      </c>
    </row>
    <row r="2615" spans="1:17">
      <c r="A2615" s="828">
        <v>31</v>
      </c>
      <c r="B2615" s="828" t="s">
        <v>2463</v>
      </c>
      <c r="C2615" s="828" t="s">
        <v>2464</v>
      </c>
      <c r="D2615" s="828" t="s">
        <v>688</v>
      </c>
      <c r="E2615" s="828" t="s">
        <v>2602</v>
      </c>
      <c r="F2615" s="828">
        <v>8</v>
      </c>
      <c r="G2615" s="828" t="s">
        <v>2450</v>
      </c>
      <c r="H2615" s="828">
        <v>1</v>
      </c>
      <c r="I2615" s="828">
        <v>0</v>
      </c>
      <c r="J2615" s="828">
        <v>0</v>
      </c>
      <c r="K2615" s="829">
        <v>0</v>
      </c>
      <c r="L2615" s="829">
        <v>0</v>
      </c>
      <c r="M2615" s="828">
        <v>0</v>
      </c>
      <c r="N2615" s="828">
        <v>0</v>
      </c>
      <c r="O2615" s="830" t="e">
        <v>#DIV/0!</v>
      </c>
      <c r="P2615" s="820">
        <f>Tabla1[[#This Row],[Ejec Real Acumu]]-Tabla1[[#This Row],[Proyec Ejec Acumul]]</f>
        <v>0</v>
      </c>
      <c r="Q2615" s="820">
        <f>Tabla1[[#This Row],[Ejec Real Mes]]-Tabla1[[#This Row],[Program Entreg Mes]]</f>
        <v>0</v>
      </c>
    </row>
    <row r="2616" spans="1:17">
      <c r="A2616" s="828">
        <v>32</v>
      </c>
      <c r="B2616" s="828" t="s">
        <v>2463</v>
      </c>
      <c r="C2616" s="828" t="s">
        <v>2464</v>
      </c>
      <c r="D2616" s="828" t="s">
        <v>688</v>
      </c>
      <c r="E2616" s="828" t="s">
        <v>2603</v>
      </c>
      <c r="F2616" s="828">
        <v>8</v>
      </c>
      <c r="G2616" s="828" t="s">
        <v>2450</v>
      </c>
      <c r="H2616" s="828">
        <v>1</v>
      </c>
      <c r="I2616" s="828">
        <v>1</v>
      </c>
      <c r="J2616" s="828">
        <v>1</v>
      </c>
      <c r="K2616" s="829">
        <v>1</v>
      </c>
      <c r="L2616" s="829">
        <v>1</v>
      </c>
      <c r="M2616" s="828">
        <v>0</v>
      </c>
      <c r="N2616" s="828">
        <v>0</v>
      </c>
      <c r="O2616" s="830" t="e">
        <v>#DIV/0!</v>
      </c>
      <c r="P2616" s="820">
        <f>Tabla1[[#This Row],[Ejec Real Acumu]]-Tabla1[[#This Row],[Proyec Ejec Acumul]]</f>
        <v>0</v>
      </c>
      <c r="Q2616" s="820">
        <f>Tabla1[[#This Row],[Ejec Real Mes]]-Tabla1[[#This Row],[Program Entreg Mes]]</f>
        <v>0</v>
      </c>
    </row>
    <row r="2617" spans="1:17">
      <c r="A2617" s="828">
        <v>33</v>
      </c>
      <c r="B2617" s="828" t="s">
        <v>2463</v>
      </c>
      <c r="C2617" s="828" t="s">
        <v>2464</v>
      </c>
      <c r="D2617" s="828" t="s">
        <v>688</v>
      </c>
      <c r="E2617" s="828" t="s">
        <v>2604</v>
      </c>
      <c r="F2617" s="828">
        <v>8</v>
      </c>
      <c r="G2617" s="828" t="s">
        <v>2450</v>
      </c>
      <c r="H2617" s="828">
        <v>1</v>
      </c>
      <c r="I2617" s="828">
        <v>0</v>
      </c>
      <c r="J2617" s="828">
        <v>1</v>
      </c>
      <c r="K2617" s="829">
        <v>0</v>
      </c>
      <c r="L2617" s="829">
        <v>1</v>
      </c>
      <c r="M2617" s="828">
        <v>0</v>
      </c>
      <c r="N2617" s="828">
        <v>1</v>
      </c>
      <c r="O2617" s="830" t="e">
        <v>#DIV/0!</v>
      </c>
      <c r="P2617" s="820">
        <f>Tabla1[[#This Row],[Ejec Real Acumu]]-Tabla1[[#This Row],[Proyec Ejec Acumul]]</f>
        <v>1</v>
      </c>
      <c r="Q2617" s="820">
        <f>Tabla1[[#This Row],[Ejec Real Mes]]-Tabla1[[#This Row],[Program Entreg Mes]]</f>
        <v>1</v>
      </c>
    </row>
    <row r="2618" spans="1:17">
      <c r="A2618" s="828">
        <v>34</v>
      </c>
      <c r="B2618" s="828" t="s">
        <v>2463</v>
      </c>
      <c r="C2618" s="828" t="s">
        <v>2464</v>
      </c>
      <c r="D2618" s="828" t="s">
        <v>688</v>
      </c>
      <c r="E2618" s="828" t="s">
        <v>2605</v>
      </c>
      <c r="F2618" s="828">
        <v>8</v>
      </c>
      <c r="G2618" s="828" t="s">
        <v>2450</v>
      </c>
      <c r="H2618" s="828">
        <v>1</v>
      </c>
      <c r="I2618" s="828">
        <v>0</v>
      </c>
      <c r="J2618" s="828">
        <v>1</v>
      </c>
      <c r="K2618" s="829">
        <v>0</v>
      </c>
      <c r="L2618" s="829">
        <v>1</v>
      </c>
      <c r="M2618" s="828">
        <v>0</v>
      </c>
      <c r="N2618" s="828">
        <v>0</v>
      </c>
      <c r="O2618" s="830" t="e">
        <v>#DIV/0!</v>
      </c>
      <c r="P2618" s="820">
        <f>Tabla1[[#This Row],[Ejec Real Acumu]]-Tabla1[[#This Row],[Proyec Ejec Acumul]]</f>
        <v>1</v>
      </c>
      <c r="Q2618" s="820">
        <f>Tabla1[[#This Row],[Ejec Real Mes]]-Tabla1[[#This Row],[Program Entreg Mes]]</f>
        <v>0</v>
      </c>
    </row>
    <row r="2619" spans="1:17">
      <c r="A2619" s="828">
        <v>35</v>
      </c>
      <c r="B2619" s="828" t="s">
        <v>2463</v>
      </c>
      <c r="C2619" s="828" t="s">
        <v>2464</v>
      </c>
      <c r="D2619" s="828" t="s">
        <v>688</v>
      </c>
      <c r="E2619" s="828" t="s">
        <v>2606</v>
      </c>
      <c r="F2619" s="828">
        <v>8</v>
      </c>
      <c r="G2619" s="828" t="s">
        <v>2450</v>
      </c>
      <c r="H2619" s="828">
        <v>1</v>
      </c>
      <c r="I2619" s="828">
        <v>1</v>
      </c>
      <c r="J2619" s="828">
        <v>2</v>
      </c>
      <c r="K2619" s="829">
        <v>1</v>
      </c>
      <c r="L2619" s="829">
        <v>2</v>
      </c>
      <c r="M2619" s="828">
        <v>0</v>
      </c>
      <c r="N2619" s="828">
        <v>0</v>
      </c>
      <c r="O2619" s="830" t="e">
        <v>#DIV/0!</v>
      </c>
      <c r="P2619" s="820">
        <f>Tabla1[[#This Row],[Ejec Real Acumu]]-Tabla1[[#This Row],[Proyec Ejec Acumul]]</f>
        <v>1</v>
      </c>
      <c r="Q2619" s="820">
        <f>Tabla1[[#This Row],[Ejec Real Mes]]-Tabla1[[#This Row],[Program Entreg Mes]]</f>
        <v>0</v>
      </c>
    </row>
    <row r="2620" spans="1:17">
      <c r="A2620" s="828">
        <v>36</v>
      </c>
      <c r="B2620" s="828" t="s">
        <v>2463</v>
      </c>
      <c r="C2620" s="828" t="s">
        <v>2464</v>
      </c>
      <c r="D2620" s="828" t="s">
        <v>688</v>
      </c>
      <c r="E2620" s="828" t="s">
        <v>2607</v>
      </c>
      <c r="F2620" s="828">
        <v>8</v>
      </c>
      <c r="G2620" s="828" t="s">
        <v>2450</v>
      </c>
      <c r="H2620" s="828">
        <v>2</v>
      </c>
      <c r="I2620" s="828">
        <v>0</v>
      </c>
      <c r="J2620" s="828">
        <v>0</v>
      </c>
      <c r="K2620" s="829">
        <v>0</v>
      </c>
      <c r="L2620" s="829">
        <v>0</v>
      </c>
      <c r="M2620" s="828">
        <v>0</v>
      </c>
      <c r="N2620" s="828">
        <v>0</v>
      </c>
      <c r="O2620" s="830" t="e">
        <v>#DIV/0!</v>
      </c>
      <c r="P2620" s="820">
        <f>Tabla1[[#This Row],[Ejec Real Acumu]]-Tabla1[[#This Row],[Proyec Ejec Acumul]]</f>
        <v>0</v>
      </c>
      <c r="Q2620" s="820">
        <f>Tabla1[[#This Row],[Ejec Real Mes]]-Tabla1[[#This Row],[Program Entreg Mes]]</f>
        <v>0</v>
      </c>
    </row>
    <row r="2621" spans="1:17">
      <c r="A2621" s="828">
        <v>37</v>
      </c>
      <c r="B2621" s="828" t="s">
        <v>2463</v>
      </c>
      <c r="C2621" s="828" t="s">
        <v>2464</v>
      </c>
      <c r="D2621" s="828" t="s">
        <v>688</v>
      </c>
      <c r="E2621" s="828" t="s">
        <v>2608</v>
      </c>
      <c r="F2621" s="828">
        <v>8</v>
      </c>
      <c r="G2621" s="828" t="s">
        <v>2450</v>
      </c>
      <c r="H2621" s="828">
        <v>1</v>
      </c>
      <c r="I2621" s="828">
        <v>0</v>
      </c>
      <c r="J2621" s="828">
        <v>1</v>
      </c>
      <c r="K2621" s="829">
        <v>0</v>
      </c>
      <c r="L2621" s="829">
        <v>1</v>
      </c>
      <c r="M2621" s="828">
        <v>0</v>
      </c>
      <c r="N2621" s="828">
        <v>0</v>
      </c>
      <c r="O2621" s="830" t="e">
        <v>#DIV/0!</v>
      </c>
      <c r="P2621" s="820">
        <f>Tabla1[[#This Row],[Ejec Real Acumu]]-Tabla1[[#This Row],[Proyec Ejec Acumul]]</f>
        <v>1</v>
      </c>
      <c r="Q2621" s="820">
        <f>Tabla1[[#This Row],[Ejec Real Mes]]-Tabla1[[#This Row],[Program Entreg Mes]]</f>
        <v>0</v>
      </c>
    </row>
    <row r="2622" spans="1:17">
      <c r="A2622" s="828">
        <v>38</v>
      </c>
      <c r="B2622" s="828" t="s">
        <v>2463</v>
      </c>
      <c r="C2622" s="828" t="s">
        <v>2464</v>
      </c>
      <c r="D2622" s="828" t="s">
        <v>688</v>
      </c>
      <c r="E2622" s="828" t="s">
        <v>2609</v>
      </c>
      <c r="F2622" s="828">
        <v>8</v>
      </c>
      <c r="G2622" s="828" t="s">
        <v>2450</v>
      </c>
      <c r="H2622" s="828">
        <v>1</v>
      </c>
      <c r="I2622" s="828">
        <v>1</v>
      </c>
      <c r="J2622" s="828">
        <v>1</v>
      </c>
      <c r="K2622" s="829">
        <v>1</v>
      </c>
      <c r="L2622" s="829">
        <v>1</v>
      </c>
      <c r="M2622" s="828">
        <v>0</v>
      </c>
      <c r="N2622" s="828">
        <v>0</v>
      </c>
      <c r="O2622" s="830" t="e">
        <v>#DIV/0!</v>
      </c>
      <c r="P2622" s="820">
        <f>Tabla1[[#This Row],[Ejec Real Acumu]]-Tabla1[[#This Row],[Proyec Ejec Acumul]]</f>
        <v>0</v>
      </c>
      <c r="Q2622" s="820">
        <f>Tabla1[[#This Row],[Ejec Real Mes]]-Tabla1[[#This Row],[Program Entreg Mes]]</f>
        <v>0</v>
      </c>
    </row>
    <row r="2623" spans="1:17">
      <c r="A2623" s="828">
        <v>1</v>
      </c>
      <c r="B2623" s="828" t="s">
        <v>2463</v>
      </c>
      <c r="C2623" s="828" t="s">
        <v>2464</v>
      </c>
      <c r="D2623" s="828" t="s">
        <v>688</v>
      </c>
      <c r="E2623" s="828" t="s">
        <v>2572</v>
      </c>
      <c r="F2623" s="828">
        <v>9</v>
      </c>
      <c r="G2623" s="828" t="s">
        <v>2451</v>
      </c>
      <c r="H2623" s="828">
        <v>1</v>
      </c>
      <c r="I2623" s="828">
        <v>1</v>
      </c>
      <c r="J2623" s="828">
        <v>2</v>
      </c>
      <c r="K2623" s="829">
        <v>1</v>
      </c>
      <c r="L2623" s="829">
        <v>2</v>
      </c>
      <c r="M2623" s="828">
        <v>0</v>
      </c>
      <c r="N2623" s="828">
        <v>0</v>
      </c>
      <c r="O2623" s="830" t="e">
        <v>#DIV/0!</v>
      </c>
      <c r="P2623" s="820">
        <f>Tabla1[[#This Row],[Ejec Real Acumu]]-Tabla1[[#This Row],[Proyec Ejec Acumul]]</f>
        <v>1</v>
      </c>
      <c r="Q2623" s="820">
        <f>Tabla1[[#This Row],[Ejec Real Mes]]-Tabla1[[#This Row],[Program Entreg Mes]]</f>
        <v>0</v>
      </c>
    </row>
    <row r="2624" spans="1:17">
      <c r="A2624" s="828">
        <v>2</v>
      </c>
      <c r="B2624" s="828" t="s">
        <v>2463</v>
      </c>
      <c r="C2624" s="828" t="s">
        <v>2464</v>
      </c>
      <c r="D2624" s="828" t="s">
        <v>688</v>
      </c>
      <c r="E2624" s="828" t="s">
        <v>2573</v>
      </c>
      <c r="F2624" s="828">
        <v>9</v>
      </c>
      <c r="G2624" s="828" t="s">
        <v>2451</v>
      </c>
      <c r="H2624" s="828">
        <v>1</v>
      </c>
      <c r="I2624" s="828">
        <v>1</v>
      </c>
      <c r="J2624" s="828">
        <v>2</v>
      </c>
      <c r="K2624" s="829">
        <v>1</v>
      </c>
      <c r="L2624" s="829">
        <v>2</v>
      </c>
      <c r="M2624" s="828">
        <v>1</v>
      </c>
      <c r="N2624" s="828">
        <v>1</v>
      </c>
      <c r="O2624" s="830">
        <v>1</v>
      </c>
      <c r="P2624" s="820">
        <f>Tabla1[[#This Row],[Ejec Real Acumu]]-Tabla1[[#This Row],[Proyec Ejec Acumul]]</f>
        <v>1</v>
      </c>
      <c r="Q2624" s="820">
        <f>Tabla1[[#This Row],[Ejec Real Mes]]-Tabla1[[#This Row],[Program Entreg Mes]]</f>
        <v>0</v>
      </c>
    </row>
    <row r="2625" spans="1:17">
      <c r="A2625" s="828">
        <v>3</v>
      </c>
      <c r="B2625" s="828" t="s">
        <v>2463</v>
      </c>
      <c r="C2625" s="828" t="s">
        <v>2464</v>
      </c>
      <c r="D2625" s="828" t="s">
        <v>688</v>
      </c>
      <c r="E2625" s="828" t="s">
        <v>2574</v>
      </c>
      <c r="F2625" s="828">
        <v>9</v>
      </c>
      <c r="G2625" s="828" t="s">
        <v>2451</v>
      </c>
      <c r="H2625" s="828">
        <v>1</v>
      </c>
      <c r="I2625" s="828">
        <v>0</v>
      </c>
      <c r="J2625" s="828">
        <v>0</v>
      </c>
      <c r="K2625" s="829">
        <v>0</v>
      </c>
      <c r="L2625" s="829">
        <v>0</v>
      </c>
      <c r="M2625" s="828">
        <v>0</v>
      </c>
      <c r="N2625" s="828">
        <v>0</v>
      </c>
      <c r="O2625" s="830" t="e">
        <v>#DIV/0!</v>
      </c>
      <c r="P2625" s="820">
        <f>Tabla1[[#This Row],[Ejec Real Acumu]]-Tabla1[[#This Row],[Proyec Ejec Acumul]]</f>
        <v>0</v>
      </c>
      <c r="Q2625" s="820">
        <f>Tabla1[[#This Row],[Ejec Real Mes]]-Tabla1[[#This Row],[Program Entreg Mes]]</f>
        <v>0</v>
      </c>
    </row>
    <row r="2626" spans="1:17">
      <c r="A2626" s="828">
        <v>4</v>
      </c>
      <c r="B2626" s="828" t="s">
        <v>2463</v>
      </c>
      <c r="C2626" s="828" t="s">
        <v>2464</v>
      </c>
      <c r="D2626" s="828" t="s">
        <v>688</v>
      </c>
      <c r="E2626" s="828" t="s">
        <v>2575</v>
      </c>
      <c r="F2626" s="828">
        <v>9</v>
      </c>
      <c r="G2626" s="828" t="s">
        <v>2451</v>
      </c>
      <c r="H2626" s="828">
        <v>1</v>
      </c>
      <c r="I2626" s="828">
        <v>0</v>
      </c>
      <c r="J2626" s="828">
        <v>0</v>
      </c>
      <c r="K2626" s="829">
        <v>0</v>
      </c>
      <c r="L2626" s="829">
        <v>0</v>
      </c>
      <c r="M2626" s="828">
        <v>0</v>
      </c>
      <c r="N2626" s="828">
        <v>0</v>
      </c>
      <c r="O2626" s="830" t="e">
        <v>#DIV/0!</v>
      </c>
      <c r="P2626" s="820">
        <f>Tabla1[[#This Row],[Ejec Real Acumu]]-Tabla1[[#This Row],[Proyec Ejec Acumul]]</f>
        <v>0</v>
      </c>
      <c r="Q2626" s="820">
        <f>Tabla1[[#This Row],[Ejec Real Mes]]-Tabla1[[#This Row],[Program Entreg Mes]]</f>
        <v>0</v>
      </c>
    </row>
    <row r="2627" spans="1:17">
      <c r="A2627" s="828">
        <v>5</v>
      </c>
      <c r="B2627" s="828" t="s">
        <v>2463</v>
      </c>
      <c r="C2627" s="828" t="s">
        <v>2464</v>
      </c>
      <c r="D2627" s="828" t="s">
        <v>688</v>
      </c>
      <c r="E2627" s="828" t="s">
        <v>2576</v>
      </c>
      <c r="F2627" s="828">
        <v>9</v>
      </c>
      <c r="G2627" s="828" t="s">
        <v>2451</v>
      </c>
      <c r="H2627" s="828">
        <v>4</v>
      </c>
      <c r="I2627" s="828">
        <v>3</v>
      </c>
      <c r="J2627" s="828">
        <v>3</v>
      </c>
      <c r="K2627" s="829">
        <v>0.75</v>
      </c>
      <c r="L2627" s="829">
        <v>0.75</v>
      </c>
      <c r="M2627" s="828">
        <v>1</v>
      </c>
      <c r="N2627" s="828">
        <v>1</v>
      </c>
      <c r="O2627" s="830">
        <v>1</v>
      </c>
      <c r="P2627" s="820">
        <f>Tabla1[[#This Row],[Ejec Real Acumu]]-Tabla1[[#This Row],[Proyec Ejec Acumul]]</f>
        <v>0</v>
      </c>
      <c r="Q2627" s="820">
        <f>Tabla1[[#This Row],[Ejec Real Mes]]-Tabla1[[#This Row],[Program Entreg Mes]]</f>
        <v>0</v>
      </c>
    </row>
    <row r="2628" spans="1:17">
      <c r="A2628" s="828">
        <v>6</v>
      </c>
      <c r="B2628" s="828" t="s">
        <v>2463</v>
      </c>
      <c r="C2628" s="828" t="s">
        <v>2464</v>
      </c>
      <c r="D2628" s="828" t="s">
        <v>688</v>
      </c>
      <c r="E2628" s="828" t="s">
        <v>2577</v>
      </c>
      <c r="F2628" s="828">
        <v>9</v>
      </c>
      <c r="G2628" s="828" t="s">
        <v>2451</v>
      </c>
      <c r="H2628" s="828">
        <v>1</v>
      </c>
      <c r="I2628" s="828">
        <v>1</v>
      </c>
      <c r="J2628" s="828">
        <v>1</v>
      </c>
      <c r="K2628" s="829">
        <v>1</v>
      </c>
      <c r="L2628" s="829">
        <v>1</v>
      </c>
      <c r="M2628" s="828">
        <v>0</v>
      </c>
      <c r="N2628" s="828">
        <v>0</v>
      </c>
      <c r="O2628" s="830" t="e">
        <v>#DIV/0!</v>
      </c>
      <c r="P2628" s="820">
        <f>Tabla1[[#This Row],[Ejec Real Acumu]]-Tabla1[[#This Row],[Proyec Ejec Acumul]]</f>
        <v>0</v>
      </c>
      <c r="Q2628" s="820">
        <f>Tabla1[[#This Row],[Ejec Real Mes]]-Tabla1[[#This Row],[Program Entreg Mes]]</f>
        <v>0</v>
      </c>
    </row>
    <row r="2629" spans="1:17">
      <c r="A2629" s="828">
        <v>7</v>
      </c>
      <c r="B2629" s="828" t="s">
        <v>2463</v>
      </c>
      <c r="C2629" s="828" t="s">
        <v>2464</v>
      </c>
      <c r="D2629" s="828" t="s">
        <v>688</v>
      </c>
      <c r="E2629" s="828" t="s">
        <v>2578</v>
      </c>
      <c r="F2629" s="828">
        <v>9</v>
      </c>
      <c r="G2629" s="828" t="s">
        <v>2451</v>
      </c>
      <c r="H2629" s="828">
        <v>1</v>
      </c>
      <c r="I2629" s="828">
        <v>1</v>
      </c>
      <c r="J2629" s="828">
        <v>1</v>
      </c>
      <c r="K2629" s="829">
        <v>1</v>
      </c>
      <c r="L2629" s="829">
        <v>1</v>
      </c>
      <c r="M2629" s="828">
        <v>0</v>
      </c>
      <c r="N2629" s="828">
        <v>0</v>
      </c>
      <c r="O2629" s="830" t="e">
        <v>#DIV/0!</v>
      </c>
      <c r="P2629" s="820">
        <f>Tabla1[[#This Row],[Ejec Real Acumu]]-Tabla1[[#This Row],[Proyec Ejec Acumul]]</f>
        <v>0</v>
      </c>
      <c r="Q2629" s="820">
        <f>Tabla1[[#This Row],[Ejec Real Mes]]-Tabla1[[#This Row],[Program Entreg Mes]]</f>
        <v>0</v>
      </c>
    </row>
    <row r="2630" spans="1:17">
      <c r="A2630" s="828">
        <v>8</v>
      </c>
      <c r="B2630" s="828" t="s">
        <v>2463</v>
      </c>
      <c r="C2630" s="828" t="s">
        <v>2464</v>
      </c>
      <c r="D2630" s="828" t="s">
        <v>688</v>
      </c>
      <c r="E2630" s="828" t="s">
        <v>2579</v>
      </c>
      <c r="F2630" s="828">
        <v>9</v>
      </c>
      <c r="G2630" s="828" t="s">
        <v>2451</v>
      </c>
      <c r="H2630" s="828">
        <v>1</v>
      </c>
      <c r="I2630" s="828">
        <v>1</v>
      </c>
      <c r="J2630" s="828">
        <v>2</v>
      </c>
      <c r="K2630" s="829">
        <v>1</v>
      </c>
      <c r="L2630" s="829">
        <v>2</v>
      </c>
      <c r="M2630" s="828">
        <v>1</v>
      </c>
      <c r="N2630" s="828">
        <v>0</v>
      </c>
      <c r="O2630" s="830">
        <v>0</v>
      </c>
      <c r="P2630" s="820">
        <f>Tabla1[[#This Row],[Ejec Real Acumu]]-Tabla1[[#This Row],[Proyec Ejec Acumul]]</f>
        <v>1</v>
      </c>
      <c r="Q2630" s="820">
        <f>Tabla1[[#This Row],[Ejec Real Mes]]-Tabla1[[#This Row],[Program Entreg Mes]]</f>
        <v>-1</v>
      </c>
    </row>
    <row r="2631" spans="1:17">
      <c r="A2631" s="828">
        <v>9</v>
      </c>
      <c r="B2631" s="828" t="s">
        <v>2463</v>
      </c>
      <c r="C2631" s="828" t="s">
        <v>2464</v>
      </c>
      <c r="D2631" s="828" t="s">
        <v>688</v>
      </c>
      <c r="E2631" s="828" t="s">
        <v>2580</v>
      </c>
      <c r="F2631" s="828">
        <v>9</v>
      </c>
      <c r="G2631" s="828" t="s">
        <v>2451</v>
      </c>
      <c r="H2631" s="828">
        <v>2</v>
      </c>
      <c r="I2631" s="828">
        <v>2</v>
      </c>
      <c r="J2631" s="828">
        <v>2</v>
      </c>
      <c r="K2631" s="829">
        <v>1</v>
      </c>
      <c r="L2631" s="829">
        <v>1</v>
      </c>
      <c r="M2631" s="828">
        <v>0</v>
      </c>
      <c r="N2631" s="828">
        <v>0</v>
      </c>
      <c r="O2631" s="830" t="e">
        <v>#DIV/0!</v>
      </c>
      <c r="P2631" s="820">
        <f>Tabla1[[#This Row],[Ejec Real Acumu]]-Tabla1[[#This Row],[Proyec Ejec Acumul]]</f>
        <v>0</v>
      </c>
      <c r="Q2631" s="820">
        <f>Tabla1[[#This Row],[Ejec Real Mes]]-Tabla1[[#This Row],[Program Entreg Mes]]</f>
        <v>0</v>
      </c>
    </row>
    <row r="2632" spans="1:17">
      <c r="A2632" s="828">
        <v>10</v>
      </c>
      <c r="B2632" s="828" t="s">
        <v>2463</v>
      </c>
      <c r="C2632" s="828" t="s">
        <v>2464</v>
      </c>
      <c r="D2632" s="828" t="s">
        <v>688</v>
      </c>
      <c r="E2632" s="828" t="s">
        <v>2581</v>
      </c>
      <c r="F2632" s="828">
        <v>9</v>
      </c>
      <c r="G2632" s="828" t="s">
        <v>2451</v>
      </c>
      <c r="H2632" s="828">
        <v>1</v>
      </c>
      <c r="I2632" s="828">
        <v>1</v>
      </c>
      <c r="J2632" s="828">
        <v>1</v>
      </c>
      <c r="K2632" s="829">
        <v>1</v>
      </c>
      <c r="L2632" s="829">
        <v>1</v>
      </c>
      <c r="M2632" s="828">
        <v>0</v>
      </c>
      <c r="N2632" s="828">
        <v>0</v>
      </c>
      <c r="O2632" s="830" t="e">
        <v>#DIV/0!</v>
      </c>
      <c r="P2632" s="820">
        <f>Tabla1[[#This Row],[Ejec Real Acumu]]-Tabla1[[#This Row],[Proyec Ejec Acumul]]</f>
        <v>0</v>
      </c>
      <c r="Q2632" s="820">
        <f>Tabla1[[#This Row],[Ejec Real Mes]]-Tabla1[[#This Row],[Program Entreg Mes]]</f>
        <v>0</v>
      </c>
    </row>
    <row r="2633" spans="1:17">
      <c r="A2633" s="828">
        <v>11</v>
      </c>
      <c r="B2633" s="828" t="s">
        <v>2463</v>
      </c>
      <c r="C2633" s="828" t="s">
        <v>2464</v>
      </c>
      <c r="D2633" s="828" t="s">
        <v>688</v>
      </c>
      <c r="E2633" s="828" t="s">
        <v>2582</v>
      </c>
      <c r="F2633" s="828">
        <v>9</v>
      </c>
      <c r="G2633" s="828" t="s">
        <v>2451</v>
      </c>
      <c r="H2633" s="828">
        <v>1</v>
      </c>
      <c r="I2633" s="828">
        <v>1</v>
      </c>
      <c r="J2633" s="828">
        <v>1</v>
      </c>
      <c r="K2633" s="829">
        <v>1</v>
      </c>
      <c r="L2633" s="829">
        <v>1</v>
      </c>
      <c r="M2633" s="828">
        <v>0</v>
      </c>
      <c r="N2633" s="828">
        <v>0</v>
      </c>
      <c r="O2633" s="830" t="e">
        <v>#DIV/0!</v>
      </c>
      <c r="P2633" s="820">
        <f>Tabla1[[#This Row],[Ejec Real Acumu]]-Tabla1[[#This Row],[Proyec Ejec Acumul]]</f>
        <v>0</v>
      </c>
      <c r="Q2633" s="820">
        <f>Tabla1[[#This Row],[Ejec Real Mes]]-Tabla1[[#This Row],[Program Entreg Mes]]</f>
        <v>0</v>
      </c>
    </row>
    <row r="2634" spans="1:17">
      <c r="A2634" s="828">
        <v>12</v>
      </c>
      <c r="B2634" s="828" t="s">
        <v>2463</v>
      </c>
      <c r="C2634" s="828" t="s">
        <v>2464</v>
      </c>
      <c r="D2634" s="828" t="s">
        <v>688</v>
      </c>
      <c r="E2634" s="828" t="s">
        <v>2583</v>
      </c>
      <c r="F2634" s="828">
        <v>9</v>
      </c>
      <c r="G2634" s="828" t="s">
        <v>2451</v>
      </c>
      <c r="H2634" s="828">
        <v>1</v>
      </c>
      <c r="I2634" s="828">
        <v>1</v>
      </c>
      <c r="J2634" s="828">
        <v>1</v>
      </c>
      <c r="K2634" s="829">
        <v>1</v>
      </c>
      <c r="L2634" s="829">
        <v>1</v>
      </c>
      <c r="M2634" s="828">
        <v>0</v>
      </c>
      <c r="N2634" s="828">
        <v>0</v>
      </c>
      <c r="O2634" s="830" t="e">
        <v>#DIV/0!</v>
      </c>
      <c r="P2634" s="820">
        <f>Tabla1[[#This Row],[Ejec Real Acumu]]-Tabla1[[#This Row],[Proyec Ejec Acumul]]</f>
        <v>0</v>
      </c>
      <c r="Q2634" s="820">
        <f>Tabla1[[#This Row],[Ejec Real Mes]]-Tabla1[[#This Row],[Program Entreg Mes]]</f>
        <v>0</v>
      </c>
    </row>
    <row r="2635" spans="1:17">
      <c r="A2635" s="828">
        <v>13</v>
      </c>
      <c r="B2635" s="828" t="s">
        <v>2463</v>
      </c>
      <c r="C2635" s="828" t="s">
        <v>2464</v>
      </c>
      <c r="D2635" s="828" t="s">
        <v>688</v>
      </c>
      <c r="E2635" s="828" t="s">
        <v>2584</v>
      </c>
      <c r="F2635" s="828">
        <v>9</v>
      </c>
      <c r="G2635" s="828" t="s">
        <v>2451</v>
      </c>
      <c r="H2635" s="828">
        <v>1</v>
      </c>
      <c r="I2635" s="828">
        <v>1</v>
      </c>
      <c r="J2635" s="828">
        <v>1</v>
      </c>
      <c r="K2635" s="829">
        <v>1</v>
      </c>
      <c r="L2635" s="829">
        <v>1</v>
      </c>
      <c r="M2635" s="828">
        <v>0</v>
      </c>
      <c r="N2635" s="828">
        <v>0</v>
      </c>
      <c r="O2635" s="830" t="e">
        <v>#DIV/0!</v>
      </c>
      <c r="P2635" s="820">
        <f>Tabla1[[#This Row],[Ejec Real Acumu]]-Tabla1[[#This Row],[Proyec Ejec Acumul]]</f>
        <v>0</v>
      </c>
      <c r="Q2635" s="820">
        <f>Tabla1[[#This Row],[Ejec Real Mes]]-Tabla1[[#This Row],[Program Entreg Mes]]</f>
        <v>0</v>
      </c>
    </row>
    <row r="2636" spans="1:17">
      <c r="A2636" s="828">
        <v>14</v>
      </c>
      <c r="B2636" s="828" t="s">
        <v>2463</v>
      </c>
      <c r="C2636" s="828" t="s">
        <v>2464</v>
      </c>
      <c r="D2636" s="828" t="s">
        <v>688</v>
      </c>
      <c r="E2636" s="828" t="s">
        <v>2585</v>
      </c>
      <c r="F2636" s="828">
        <v>9</v>
      </c>
      <c r="G2636" s="828" t="s">
        <v>2451</v>
      </c>
      <c r="H2636" s="828">
        <v>1</v>
      </c>
      <c r="I2636" s="828">
        <v>1</v>
      </c>
      <c r="J2636" s="828">
        <v>2</v>
      </c>
      <c r="K2636" s="829">
        <v>1</v>
      </c>
      <c r="L2636" s="829">
        <v>2</v>
      </c>
      <c r="M2636" s="828">
        <v>0</v>
      </c>
      <c r="N2636" s="828">
        <v>0</v>
      </c>
      <c r="O2636" s="830" t="e">
        <v>#DIV/0!</v>
      </c>
      <c r="P2636" s="820">
        <f>Tabla1[[#This Row],[Ejec Real Acumu]]-Tabla1[[#This Row],[Proyec Ejec Acumul]]</f>
        <v>1</v>
      </c>
      <c r="Q2636" s="820">
        <f>Tabla1[[#This Row],[Ejec Real Mes]]-Tabla1[[#This Row],[Program Entreg Mes]]</f>
        <v>0</v>
      </c>
    </row>
    <row r="2637" spans="1:17">
      <c r="A2637" s="828">
        <v>15</v>
      </c>
      <c r="B2637" s="828" t="s">
        <v>2463</v>
      </c>
      <c r="C2637" s="828" t="s">
        <v>2464</v>
      </c>
      <c r="D2637" s="828" t="s">
        <v>688</v>
      </c>
      <c r="E2637" s="828" t="s">
        <v>2586</v>
      </c>
      <c r="F2637" s="828">
        <v>9</v>
      </c>
      <c r="G2637" s="828" t="s">
        <v>2451</v>
      </c>
      <c r="H2637" s="828">
        <v>1</v>
      </c>
      <c r="I2637" s="828">
        <v>0</v>
      </c>
      <c r="J2637" s="828">
        <v>1</v>
      </c>
      <c r="K2637" s="829">
        <v>0</v>
      </c>
      <c r="L2637" s="829">
        <v>1</v>
      </c>
      <c r="M2637" s="828">
        <v>0</v>
      </c>
      <c r="N2637" s="828">
        <v>1</v>
      </c>
      <c r="O2637" s="830" t="e">
        <v>#DIV/0!</v>
      </c>
      <c r="P2637" s="820">
        <f>Tabla1[[#This Row],[Ejec Real Acumu]]-Tabla1[[#This Row],[Proyec Ejec Acumul]]</f>
        <v>1</v>
      </c>
      <c r="Q2637" s="820">
        <f>Tabla1[[#This Row],[Ejec Real Mes]]-Tabla1[[#This Row],[Program Entreg Mes]]</f>
        <v>1</v>
      </c>
    </row>
    <row r="2638" spans="1:17">
      <c r="A2638" s="828">
        <v>16</v>
      </c>
      <c r="B2638" s="828" t="s">
        <v>2463</v>
      </c>
      <c r="C2638" s="828" t="s">
        <v>2464</v>
      </c>
      <c r="D2638" s="828" t="s">
        <v>688</v>
      </c>
      <c r="E2638" s="828" t="s">
        <v>2587</v>
      </c>
      <c r="F2638" s="828">
        <v>9</v>
      </c>
      <c r="G2638" s="828" t="s">
        <v>2451</v>
      </c>
      <c r="H2638" s="828">
        <v>1</v>
      </c>
      <c r="I2638" s="828">
        <v>0</v>
      </c>
      <c r="J2638" s="828">
        <v>0</v>
      </c>
      <c r="K2638" s="829">
        <v>0</v>
      </c>
      <c r="L2638" s="829">
        <v>0</v>
      </c>
      <c r="M2638" s="828">
        <v>0</v>
      </c>
      <c r="N2638" s="828">
        <v>0</v>
      </c>
      <c r="O2638" s="830" t="e">
        <v>#DIV/0!</v>
      </c>
      <c r="P2638" s="820">
        <f>Tabla1[[#This Row],[Ejec Real Acumu]]-Tabla1[[#This Row],[Proyec Ejec Acumul]]</f>
        <v>0</v>
      </c>
      <c r="Q2638" s="820">
        <f>Tabla1[[#This Row],[Ejec Real Mes]]-Tabla1[[#This Row],[Program Entreg Mes]]</f>
        <v>0</v>
      </c>
    </row>
    <row r="2639" spans="1:17">
      <c r="A2639" s="828">
        <v>17</v>
      </c>
      <c r="B2639" s="828" t="s">
        <v>2463</v>
      </c>
      <c r="C2639" s="828" t="s">
        <v>2464</v>
      </c>
      <c r="D2639" s="828" t="s">
        <v>688</v>
      </c>
      <c r="E2639" s="828" t="s">
        <v>2588</v>
      </c>
      <c r="F2639" s="828">
        <v>9</v>
      </c>
      <c r="G2639" s="828" t="s">
        <v>2451</v>
      </c>
      <c r="H2639" s="828">
        <v>2</v>
      </c>
      <c r="I2639" s="828">
        <v>1</v>
      </c>
      <c r="J2639" s="828">
        <v>1</v>
      </c>
      <c r="K2639" s="829">
        <v>0.5</v>
      </c>
      <c r="L2639" s="829">
        <v>0.5</v>
      </c>
      <c r="M2639" s="828">
        <v>1</v>
      </c>
      <c r="N2639" s="828">
        <v>1</v>
      </c>
      <c r="O2639" s="830">
        <v>1</v>
      </c>
      <c r="P2639" s="820">
        <f>Tabla1[[#This Row],[Ejec Real Acumu]]-Tabla1[[#This Row],[Proyec Ejec Acumul]]</f>
        <v>0</v>
      </c>
      <c r="Q2639" s="820">
        <f>Tabla1[[#This Row],[Ejec Real Mes]]-Tabla1[[#This Row],[Program Entreg Mes]]</f>
        <v>0</v>
      </c>
    </row>
    <row r="2640" spans="1:17">
      <c r="A2640" s="828">
        <v>18</v>
      </c>
      <c r="B2640" s="828" t="s">
        <v>2463</v>
      </c>
      <c r="C2640" s="828" t="s">
        <v>2464</v>
      </c>
      <c r="D2640" s="828" t="s">
        <v>688</v>
      </c>
      <c r="E2640" s="828" t="s">
        <v>2589</v>
      </c>
      <c r="F2640" s="828">
        <v>9</v>
      </c>
      <c r="G2640" s="828" t="s">
        <v>2451</v>
      </c>
      <c r="H2640" s="828">
        <v>4</v>
      </c>
      <c r="I2640" s="828">
        <v>3</v>
      </c>
      <c r="J2640" s="828">
        <v>3</v>
      </c>
      <c r="K2640" s="829">
        <v>0.75</v>
      </c>
      <c r="L2640" s="829">
        <v>0.75</v>
      </c>
      <c r="M2640" s="828">
        <v>1</v>
      </c>
      <c r="N2640" s="828">
        <v>1</v>
      </c>
      <c r="O2640" s="830">
        <v>1</v>
      </c>
      <c r="P2640" s="820">
        <f>Tabla1[[#This Row],[Ejec Real Acumu]]-Tabla1[[#This Row],[Proyec Ejec Acumul]]</f>
        <v>0</v>
      </c>
      <c r="Q2640" s="820">
        <f>Tabla1[[#This Row],[Ejec Real Mes]]-Tabla1[[#This Row],[Program Entreg Mes]]</f>
        <v>0</v>
      </c>
    </row>
    <row r="2641" spans="1:17">
      <c r="A2641" s="828">
        <v>19</v>
      </c>
      <c r="B2641" s="828" t="s">
        <v>2463</v>
      </c>
      <c r="C2641" s="828" t="s">
        <v>2464</v>
      </c>
      <c r="D2641" s="828" t="s">
        <v>688</v>
      </c>
      <c r="E2641" s="828" t="s">
        <v>2590</v>
      </c>
      <c r="F2641" s="828">
        <v>9</v>
      </c>
      <c r="G2641" s="828" t="s">
        <v>2451</v>
      </c>
      <c r="H2641" s="828">
        <v>1</v>
      </c>
      <c r="I2641" s="828">
        <v>1</v>
      </c>
      <c r="J2641" s="828">
        <v>1</v>
      </c>
      <c r="K2641" s="829">
        <v>1</v>
      </c>
      <c r="L2641" s="829">
        <v>1</v>
      </c>
      <c r="M2641" s="828">
        <v>0</v>
      </c>
      <c r="N2641" s="828">
        <v>0</v>
      </c>
      <c r="O2641" s="830" t="e">
        <v>#DIV/0!</v>
      </c>
      <c r="P2641" s="820">
        <f>Tabla1[[#This Row],[Ejec Real Acumu]]-Tabla1[[#This Row],[Proyec Ejec Acumul]]</f>
        <v>0</v>
      </c>
      <c r="Q2641" s="820">
        <f>Tabla1[[#This Row],[Ejec Real Mes]]-Tabla1[[#This Row],[Program Entreg Mes]]</f>
        <v>0</v>
      </c>
    </row>
    <row r="2642" spans="1:17">
      <c r="A2642" s="828">
        <v>20</v>
      </c>
      <c r="B2642" s="828" t="s">
        <v>2463</v>
      </c>
      <c r="C2642" s="828" t="s">
        <v>2464</v>
      </c>
      <c r="D2642" s="828" t="s">
        <v>688</v>
      </c>
      <c r="E2642" s="828" t="s">
        <v>2591</v>
      </c>
      <c r="F2642" s="828">
        <v>9</v>
      </c>
      <c r="G2642" s="828" t="s">
        <v>2451</v>
      </c>
      <c r="H2642" s="828">
        <v>1</v>
      </c>
      <c r="I2642" s="828">
        <v>1</v>
      </c>
      <c r="J2642" s="828">
        <v>1</v>
      </c>
      <c r="K2642" s="829">
        <v>1</v>
      </c>
      <c r="L2642" s="829">
        <v>1</v>
      </c>
      <c r="M2642" s="828">
        <v>1</v>
      </c>
      <c r="N2642" s="828">
        <v>0</v>
      </c>
      <c r="O2642" s="830">
        <v>0</v>
      </c>
      <c r="P2642" s="820">
        <f>Tabla1[[#This Row],[Ejec Real Acumu]]-Tabla1[[#This Row],[Proyec Ejec Acumul]]</f>
        <v>0</v>
      </c>
      <c r="Q2642" s="820">
        <f>Tabla1[[#This Row],[Ejec Real Mes]]-Tabla1[[#This Row],[Program Entreg Mes]]</f>
        <v>-1</v>
      </c>
    </row>
    <row r="2643" spans="1:17">
      <c r="A2643" s="828">
        <v>21</v>
      </c>
      <c r="B2643" s="828" t="s">
        <v>2463</v>
      </c>
      <c r="C2643" s="828" t="s">
        <v>2464</v>
      </c>
      <c r="D2643" s="828" t="s">
        <v>688</v>
      </c>
      <c r="E2643" s="828" t="s">
        <v>2592</v>
      </c>
      <c r="F2643" s="828">
        <v>9</v>
      </c>
      <c r="G2643" s="828" t="s">
        <v>2451</v>
      </c>
      <c r="H2643" s="828">
        <v>1</v>
      </c>
      <c r="I2643" s="828">
        <v>1</v>
      </c>
      <c r="J2643" s="828">
        <v>2</v>
      </c>
      <c r="K2643" s="829">
        <v>1</v>
      </c>
      <c r="L2643" s="829">
        <v>2</v>
      </c>
      <c r="M2643" s="828">
        <v>0</v>
      </c>
      <c r="N2643" s="828">
        <v>0</v>
      </c>
      <c r="O2643" s="830" t="e">
        <v>#DIV/0!</v>
      </c>
      <c r="P2643" s="820">
        <f>Tabla1[[#This Row],[Ejec Real Acumu]]-Tabla1[[#This Row],[Proyec Ejec Acumul]]</f>
        <v>1</v>
      </c>
      <c r="Q2643" s="820">
        <f>Tabla1[[#This Row],[Ejec Real Mes]]-Tabla1[[#This Row],[Program Entreg Mes]]</f>
        <v>0</v>
      </c>
    </row>
    <row r="2644" spans="1:17">
      <c r="A2644" s="828">
        <v>22</v>
      </c>
      <c r="B2644" s="828" t="s">
        <v>2463</v>
      </c>
      <c r="C2644" s="828" t="s">
        <v>2464</v>
      </c>
      <c r="D2644" s="828" t="s">
        <v>688</v>
      </c>
      <c r="E2644" s="828" t="s">
        <v>2593</v>
      </c>
      <c r="F2644" s="828">
        <v>9</v>
      </c>
      <c r="G2644" s="828" t="s">
        <v>2451</v>
      </c>
      <c r="H2644" s="828">
        <v>1</v>
      </c>
      <c r="I2644" s="828">
        <v>1</v>
      </c>
      <c r="J2644" s="828">
        <v>1</v>
      </c>
      <c r="K2644" s="829">
        <v>1</v>
      </c>
      <c r="L2644" s="829">
        <v>1</v>
      </c>
      <c r="M2644" s="828">
        <v>0</v>
      </c>
      <c r="N2644" s="828">
        <v>1</v>
      </c>
      <c r="O2644" s="830" t="e">
        <v>#DIV/0!</v>
      </c>
      <c r="P2644" s="820">
        <f>Tabla1[[#This Row],[Ejec Real Acumu]]-Tabla1[[#This Row],[Proyec Ejec Acumul]]</f>
        <v>0</v>
      </c>
      <c r="Q2644" s="820">
        <f>Tabla1[[#This Row],[Ejec Real Mes]]-Tabla1[[#This Row],[Program Entreg Mes]]</f>
        <v>1</v>
      </c>
    </row>
    <row r="2645" spans="1:17">
      <c r="A2645" s="828">
        <v>23</v>
      </c>
      <c r="B2645" s="828" t="s">
        <v>2463</v>
      </c>
      <c r="C2645" s="828" t="s">
        <v>2464</v>
      </c>
      <c r="D2645" s="828" t="s">
        <v>688</v>
      </c>
      <c r="E2645" s="828" t="s">
        <v>2594</v>
      </c>
      <c r="F2645" s="828">
        <v>9</v>
      </c>
      <c r="G2645" s="828" t="s">
        <v>2451</v>
      </c>
      <c r="H2645" s="828">
        <v>1</v>
      </c>
      <c r="I2645" s="828">
        <v>0</v>
      </c>
      <c r="J2645" s="828">
        <v>1</v>
      </c>
      <c r="K2645" s="829">
        <v>0</v>
      </c>
      <c r="L2645" s="829">
        <v>1</v>
      </c>
      <c r="M2645" s="828">
        <v>0</v>
      </c>
      <c r="N2645" s="828">
        <v>1</v>
      </c>
      <c r="O2645" s="830" t="e">
        <v>#DIV/0!</v>
      </c>
      <c r="P2645" s="820">
        <f>Tabla1[[#This Row],[Ejec Real Acumu]]-Tabla1[[#This Row],[Proyec Ejec Acumul]]</f>
        <v>1</v>
      </c>
      <c r="Q2645" s="820">
        <f>Tabla1[[#This Row],[Ejec Real Mes]]-Tabla1[[#This Row],[Program Entreg Mes]]</f>
        <v>1</v>
      </c>
    </row>
    <row r="2646" spans="1:17">
      <c r="A2646" s="828">
        <v>24</v>
      </c>
      <c r="B2646" s="828" t="s">
        <v>2463</v>
      </c>
      <c r="C2646" s="828" t="s">
        <v>2464</v>
      </c>
      <c r="D2646" s="828" t="s">
        <v>688</v>
      </c>
      <c r="E2646" s="828" t="s">
        <v>2595</v>
      </c>
      <c r="F2646" s="828">
        <v>9</v>
      </c>
      <c r="G2646" s="828" t="s">
        <v>2451</v>
      </c>
      <c r="H2646" s="828">
        <v>1</v>
      </c>
      <c r="I2646" s="828">
        <v>1</v>
      </c>
      <c r="J2646" s="828">
        <v>1</v>
      </c>
      <c r="K2646" s="829">
        <v>1</v>
      </c>
      <c r="L2646" s="829">
        <v>1</v>
      </c>
      <c r="M2646" s="828">
        <v>1</v>
      </c>
      <c r="N2646" s="828">
        <v>0</v>
      </c>
      <c r="O2646" s="830">
        <v>0</v>
      </c>
      <c r="P2646" s="820">
        <f>Tabla1[[#This Row],[Ejec Real Acumu]]-Tabla1[[#This Row],[Proyec Ejec Acumul]]</f>
        <v>0</v>
      </c>
      <c r="Q2646" s="820">
        <f>Tabla1[[#This Row],[Ejec Real Mes]]-Tabla1[[#This Row],[Program Entreg Mes]]</f>
        <v>-1</v>
      </c>
    </row>
    <row r="2647" spans="1:17">
      <c r="A2647" s="828">
        <v>25</v>
      </c>
      <c r="B2647" s="828" t="s">
        <v>2463</v>
      </c>
      <c r="C2647" s="828" t="s">
        <v>2464</v>
      </c>
      <c r="D2647" s="828" t="s">
        <v>688</v>
      </c>
      <c r="E2647" s="828" t="s">
        <v>2596</v>
      </c>
      <c r="F2647" s="828">
        <v>9</v>
      </c>
      <c r="G2647" s="828" t="s">
        <v>2451</v>
      </c>
      <c r="H2647" s="828">
        <v>1</v>
      </c>
      <c r="I2647" s="828">
        <v>1</v>
      </c>
      <c r="J2647" s="828">
        <v>1</v>
      </c>
      <c r="K2647" s="829">
        <v>1</v>
      </c>
      <c r="L2647" s="829">
        <v>1</v>
      </c>
      <c r="M2647" s="828">
        <v>1</v>
      </c>
      <c r="N2647" s="828">
        <v>0</v>
      </c>
      <c r="O2647" s="830">
        <v>0</v>
      </c>
      <c r="P2647" s="820">
        <f>Tabla1[[#This Row],[Ejec Real Acumu]]-Tabla1[[#This Row],[Proyec Ejec Acumul]]</f>
        <v>0</v>
      </c>
      <c r="Q2647" s="820">
        <f>Tabla1[[#This Row],[Ejec Real Mes]]-Tabla1[[#This Row],[Program Entreg Mes]]</f>
        <v>-1</v>
      </c>
    </row>
    <row r="2648" spans="1:17">
      <c r="A2648" s="828">
        <v>26</v>
      </c>
      <c r="B2648" s="828" t="s">
        <v>2463</v>
      </c>
      <c r="C2648" s="828" t="s">
        <v>2464</v>
      </c>
      <c r="D2648" s="828" t="s">
        <v>688</v>
      </c>
      <c r="E2648" s="828" t="s">
        <v>2597</v>
      </c>
      <c r="F2648" s="828">
        <v>9</v>
      </c>
      <c r="G2648" s="828" t="s">
        <v>2451</v>
      </c>
      <c r="H2648" s="828">
        <v>1</v>
      </c>
      <c r="I2648" s="828">
        <v>1</v>
      </c>
      <c r="J2648" s="828">
        <v>1</v>
      </c>
      <c r="K2648" s="829">
        <v>1</v>
      </c>
      <c r="L2648" s="829">
        <v>1</v>
      </c>
      <c r="M2648" s="828">
        <v>0</v>
      </c>
      <c r="N2648" s="828">
        <v>0</v>
      </c>
      <c r="O2648" s="830" t="e">
        <v>#DIV/0!</v>
      </c>
      <c r="P2648" s="820">
        <f>Tabla1[[#This Row],[Ejec Real Acumu]]-Tabla1[[#This Row],[Proyec Ejec Acumul]]</f>
        <v>0</v>
      </c>
      <c r="Q2648" s="820">
        <f>Tabla1[[#This Row],[Ejec Real Mes]]-Tabla1[[#This Row],[Program Entreg Mes]]</f>
        <v>0</v>
      </c>
    </row>
    <row r="2649" spans="1:17">
      <c r="A2649" s="828">
        <v>27</v>
      </c>
      <c r="B2649" s="828" t="s">
        <v>2463</v>
      </c>
      <c r="C2649" s="828" t="s">
        <v>2464</v>
      </c>
      <c r="D2649" s="828" t="s">
        <v>688</v>
      </c>
      <c r="E2649" s="828" t="s">
        <v>2598</v>
      </c>
      <c r="F2649" s="828">
        <v>9</v>
      </c>
      <c r="G2649" s="828" t="s">
        <v>2451</v>
      </c>
      <c r="H2649" s="828">
        <v>1</v>
      </c>
      <c r="I2649" s="828">
        <v>1</v>
      </c>
      <c r="J2649" s="828">
        <v>1</v>
      </c>
      <c r="K2649" s="829">
        <v>1</v>
      </c>
      <c r="L2649" s="829">
        <v>1</v>
      </c>
      <c r="M2649" s="828">
        <v>1</v>
      </c>
      <c r="N2649" s="828">
        <v>0</v>
      </c>
      <c r="O2649" s="830">
        <v>0</v>
      </c>
      <c r="P2649" s="820">
        <f>Tabla1[[#This Row],[Ejec Real Acumu]]-Tabla1[[#This Row],[Proyec Ejec Acumul]]</f>
        <v>0</v>
      </c>
      <c r="Q2649" s="820">
        <f>Tabla1[[#This Row],[Ejec Real Mes]]-Tabla1[[#This Row],[Program Entreg Mes]]</f>
        <v>-1</v>
      </c>
    </row>
    <row r="2650" spans="1:17">
      <c r="A2650" s="828">
        <v>28</v>
      </c>
      <c r="B2650" s="828" t="s">
        <v>2463</v>
      </c>
      <c r="C2650" s="828" t="s">
        <v>2464</v>
      </c>
      <c r="D2650" s="828" t="s">
        <v>688</v>
      </c>
      <c r="E2650" s="828" t="s">
        <v>2599</v>
      </c>
      <c r="F2650" s="828">
        <v>9</v>
      </c>
      <c r="G2650" s="828" t="s">
        <v>2451</v>
      </c>
      <c r="H2650" s="828">
        <v>1</v>
      </c>
      <c r="I2650" s="828">
        <v>0</v>
      </c>
      <c r="J2650" s="828">
        <v>0</v>
      </c>
      <c r="K2650" s="829">
        <v>0</v>
      </c>
      <c r="L2650" s="829">
        <v>0</v>
      </c>
      <c r="M2650" s="828">
        <v>0</v>
      </c>
      <c r="N2650" s="828">
        <v>0</v>
      </c>
      <c r="O2650" s="830" t="e">
        <v>#DIV/0!</v>
      </c>
      <c r="P2650" s="820">
        <f>Tabla1[[#This Row],[Ejec Real Acumu]]-Tabla1[[#This Row],[Proyec Ejec Acumul]]</f>
        <v>0</v>
      </c>
      <c r="Q2650" s="820">
        <f>Tabla1[[#This Row],[Ejec Real Mes]]-Tabla1[[#This Row],[Program Entreg Mes]]</f>
        <v>0</v>
      </c>
    </row>
    <row r="2651" spans="1:17">
      <c r="A2651" s="828">
        <v>29</v>
      </c>
      <c r="B2651" s="828" t="s">
        <v>2463</v>
      </c>
      <c r="C2651" s="828" t="s">
        <v>2464</v>
      </c>
      <c r="D2651" s="828" t="s">
        <v>688</v>
      </c>
      <c r="E2651" s="828" t="s">
        <v>2600</v>
      </c>
      <c r="F2651" s="828">
        <v>9</v>
      </c>
      <c r="G2651" s="828" t="s">
        <v>2451</v>
      </c>
      <c r="H2651" s="828">
        <v>1</v>
      </c>
      <c r="I2651" s="828">
        <v>1</v>
      </c>
      <c r="J2651" s="828">
        <v>1</v>
      </c>
      <c r="K2651" s="829">
        <v>1</v>
      </c>
      <c r="L2651" s="829">
        <v>1</v>
      </c>
      <c r="M2651" s="828">
        <v>0</v>
      </c>
      <c r="N2651" s="828">
        <v>0</v>
      </c>
      <c r="O2651" s="830" t="e">
        <v>#DIV/0!</v>
      </c>
      <c r="P2651" s="820">
        <f>Tabla1[[#This Row],[Ejec Real Acumu]]-Tabla1[[#This Row],[Proyec Ejec Acumul]]</f>
        <v>0</v>
      </c>
      <c r="Q2651" s="820">
        <f>Tabla1[[#This Row],[Ejec Real Mes]]-Tabla1[[#This Row],[Program Entreg Mes]]</f>
        <v>0</v>
      </c>
    </row>
    <row r="2652" spans="1:17">
      <c r="A2652" s="828">
        <v>30</v>
      </c>
      <c r="B2652" s="828" t="s">
        <v>2463</v>
      </c>
      <c r="C2652" s="828" t="s">
        <v>2464</v>
      </c>
      <c r="D2652" s="828" t="s">
        <v>688</v>
      </c>
      <c r="E2652" s="828" t="s">
        <v>2601</v>
      </c>
      <c r="F2652" s="828">
        <v>9</v>
      </c>
      <c r="G2652" s="828" t="s">
        <v>2451</v>
      </c>
      <c r="H2652" s="828">
        <v>1</v>
      </c>
      <c r="I2652" s="828">
        <v>1</v>
      </c>
      <c r="J2652" s="828">
        <v>2</v>
      </c>
      <c r="K2652" s="829">
        <v>1</v>
      </c>
      <c r="L2652" s="829">
        <v>2</v>
      </c>
      <c r="M2652" s="828">
        <v>0</v>
      </c>
      <c r="N2652" s="828">
        <v>0</v>
      </c>
      <c r="O2652" s="830" t="e">
        <v>#DIV/0!</v>
      </c>
      <c r="P2652" s="820">
        <f>Tabla1[[#This Row],[Ejec Real Acumu]]-Tabla1[[#This Row],[Proyec Ejec Acumul]]</f>
        <v>1</v>
      </c>
      <c r="Q2652" s="820">
        <f>Tabla1[[#This Row],[Ejec Real Mes]]-Tabla1[[#This Row],[Program Entreg Mes]]</f>
        <v>0</v>
      </c>
    </row>
    <row r="2653" spans="1:17">
      <c r="A2653" s="828">
        <v>31</v>
      </c>
      <c r="B2653" s="828" t="s">
        <v>2463</v>
      </c>
      <c r="C2653" s="828" t="s">
        <v>2464</v>
      </c>
      <c r="D2653" s="828" t="s">
        <v>688</v>
      </c>
      <c r="E2653" s="828" t="s">
        <v>2602</v>
      </c>
      <c r="F2653" s="828">
        <v>9</v>
      </c>
      <c r="G2653" s="828" t="s">
        <v>2451</v>
      </c>
      <c r="H2653" s="828">
        <v>1</v>
      </c>
      <c r="I2653" s="828">
        <v>1</v>
      </c>
      <c r="J2653" s="828">
        <v>0</v>
      </c>
      <c r="K2653" s="829">
        <v>1</v>
      </c>
      <c r="L2653" s="829">
        <v>0</v>
      </c>
      <c r="M2653" s="828">
        <v>1</v>
      </c>
      <c r="N2653" s="828">
        <v>0</v>
      </c>
      <c r="O2653" s="830">
        <v>0</v>
      </c>
      <c r="P2653" s="820">
        <f>Tabla1[[#This Row],[Ejec Real Acumu]]-Tabla1[[#This Row],[Proyec Ejec Acumul]]</f>
        <v>-1</v>
      </c>
      <c r="Q2653" s="820">
        <f>Tabla1[[#This Row],[Ejec Real Mes]]-Tabla1[[#This Row],[Program Entreg Mes]]</f>
        <v>-1</v>
      </c>
    </row>
    <row r="2654" spans="1:17">
      <c r="A2654" s="828">
        <v>32</v>
      </c>
      <c r="B2654" s="828" t="s">
        <v>2463</v>
      </c>
      <c r="C2654" s="828" t="s">
        <v>2464</v>
      </c>
      <c r="D2654" s="828" t="s">
        <v>688</v>
      </c>
      <c r="E2654" s="828" t="s">
        <v>2603</v>
      </c>
      <c r="F2654" s="828">
        <v>9</v>
      </c>
      <c r="G2654" s="828" t="s">
        <v>2451</v>
      </c>
      <c r="H2654" s="828">
        <v>1</v>
      </c>
      <c r="I2654" s="828">
        <v>1</v>
      </c>
      <c r="J2654" s="828">
        <v>1</v>
      </c>
      <c r="K2654" s="829">
        <v>1</v>
      </c>
      <c r="L2654" s="829">
        <v>1</v>
      </c>
      <c r="M2654" s="828">
        <v>0</v>
      </c>
      <c r="N2654" s="828">
        <v>0</v>
      </c>
      <c r="O2654" s="830" t="e">
        <v>#DIV/0!</v>
      </c>
      <c r="P2654" s="820">
        <f>Tabla1[[#This Row],[Ejec Real Acumu]]-Tabla1[[#This Row],[Proyec Ejec Acumul]]</f>
        <v>0</v>
      </c>
      <c r="Q2654" s="820">
        <f>Tabla1[[#This Row],[Ejec Real Mes]]-Tabla1[[#This Row],[Program Entreg Mes]]</f>
        <v>0</v>
      </c>
    </row>
    <row r="2655" spans="1:17">
      <c r="A2655" s="828">
        <v>33</v>
      </c>
      <c r="B2655" s="828" t="s">
        <v>2463</v>
      </c>
      <c r="C2655" s="828" t="s">
        <v>2464</v>
      </c>
      <c r="D2655" s="828" t="s">
        <v>688</v>
      </c>
      <c r="E2655" s="828" t="s">
        <v>2604</v>
      </c>
      <c r="F2655" s="828">
        <v>9</v>
      </c>
      <c r="G2655" s="828" t="s">
        <v>2451</v>
      </c>
      <c r="H2655" s="828">
        <v>1</v>
      </c>
      <c r="I2655" s="828">
        <v>1</v>
      </c>
      <c r="J2655" s="828">
        <v>2</v>
      </c>
      <c r="K2655" s="829">
        <v>1</v>
      </c>
      <c r="L2655" s="829">
        <v>2</v>
      </c>
      <c r="M2655" s="828">
        <v>1</v>
      </c>
      <c r="N2655" s="828">
        <v>1</v>
      </c>
      <c r="O2655" s="830">
        <v>1</v>
      </c>
      <c r="P2655" s="820">
        <f>Tabla1[[#This Row],[Ejec Real Acumu]]-Tabla1[[#This Row],[Proyec Ejec Acumul]]</f>
        <v>1</v>
      </c>
      <c r="Q2655" s="820">
        <f>Tabla1[[#This Row],[Ejec Real Mes]]-Tabla1[[#This Row],[Program Entreg Mes]]</f>
        <v>0</v>
      </c>
    </row>
    <row r="2656" spans="1:17">
      <c r="A2656" s="828">
        <v>34</v>
      </c>
      <c r="B2656" s="828" t="s">
        <v>2463</v>
      </c>
      <c r="C2656" s="828" t="s">
        <v>2464</v>
      </c>
      <c r="D2656" s="828" t="s">
        <v>688</v>
      </c>
      <c r="E2656" s="828" t="s">
        <v>2605</v>
      </c>
      <c r="F2656" s="828">
        <v>9</v>
      </c>
      <c r="G2656" s="828" t="s">
        <v>2451</v>
      </c>
      <c r="H2656" s="828">
        <v>1</v>
      </c>
      <c r="I2656" s="828">
        <v>1</v>
      </c>
      <c r="J2656" s="828">
        <v>2</v>
      </c>
      <c r="K2656" s="829">
        <v>1</v>
      </c>
      <c r="L2656" s="829">
        <v>2</v>
      </c>
      <c r="M2656" s="828">
        <v>1</v>
      </c>
      <c r="N2656" s="828">
        <v>1</v>
      </c>
      <c r="O2656" s="830">
        <v>1</v>
      </c>
      <c r="P2656" s="820">
        <f>Tabla1[[#This Row],[Ejec Real Acumu]]-Tabla1[[#This Row],[Proyec Ejec Acumul]]</f>
        <v>1</v>
      </c>
      <c r="Q2656" s="820">
        <f>Tabla1[[#This Row],[Ejec Real Mes]]-Tabla1[[#This Row],[Program Entreg Mes]]</f>
        <v>0</v>
      </c>
    </row>
    <row r="2657" spans="1:17">
      <c r="A2657" s="828">
        <v>35</v>
      </c>
      <c r="B2657" s="828" t="s">
        <v>2463</v>
      </c>
      <c r="C2657" s="828" t="s">
        <v>2464</v>
      </c>
      <c r="D2657" s="828" t="s">
        <v>688</v>
      </c>
      <c r="E2657" s="828" t="s">
        <v>2606</v>
      </c>
      <c r="F2657" s="828">
        <v>9</v>
      </c>
      <c r="G2657" s="828" t="s">
        <v>2451</v>
      </c>
      <c r="H2657" s="828">
        <v>1</v>
      </c>
      <c r="I2657" s="828">
        <v>1</v>
      </c>
      <c r="J2657" s="828">
        <v>2</v>
      </c>
      <c r="K2657" s="829">
        <v>1</v>
      </c>
      <c r="L2657" s="829">
        <v>2</v>
      </c>
      <c r="M2657" s="828">
        <v>0</v>
      </c>
      <c r="N2657" s="828">
        <v>0</v>
      </c>
      <c r="O2657" s="830" t="e">
        <v>#DIV/0!</v>
      </c>
      <c r="P2657" s="820">
        <f>Tabla1[[#This Row],[Ejec Real Acumu]]-Tabla1[[#This Row],[Proyec Ejec Acumul]]</f>
        <v>1</v>
      </c>
      <c r="Q2657" s="820">
        <f>Tabla1[[#This Row],[Ejec Real Mes]]-Tabla1[[#This Row],[Program Entreg Mes]]</f>
        <v>0</v>
      </c>
    </row>
    <row r="2658" spans="1:17">
      <c r="A2658" s="828">
        <v>36</v>
      </c>
      <c r="B2658" s="828" t="s">
        <v>2463</v>
      </c>
      <c r="C2658" s="828" t="s">
        <v>2464</v>
      </c>
      <c r="D2658" s="828" t="s">
        <v>688</v>
      </c>
      <c r="E2658" s="828" t="s">
        <v>2607</v>
      </c>
      <c r="F2658" s="828">
        <v>9</v>
      </c>
      <c r="G2658" s="828" t="s">
        <v>2451</v>
      </c>
      <c r="H2658" s="828">
        <v>2</v>
      </c>
      <c r="I2658" s="828">
        <v>1</v>
      </c>
      <c r="J2658" s="828">
        <v>1</v>
      </c>
      <c r="K2658" s="829">
        <v>0.5</v>
      </c>
      <c r="L2658" s="829">
        <v>0.5</v>
      </c>
      <c r="M2658" s="828">
        <v>1</v>
      </c>
      <c r="N2658" s="828">
        <v>1</v>
      </c>
      <c r="O2658" s="830">
        <v>1</v>
      </c>
      <c r="P2658" s="820">
        <f>Tabla1[[#This Row],[Ejec Real Acumu]]-Tabla1[[#This Row],[Proyec Ejec Acumul]]</f>
        <v>0</v>
      </c>
      <c r="Q2658" s="820">
        <f>Tabla1[[#This Row],[Ejec Real Mes]]-Tabla1[[#This Row],[Program Entreg Mes]]</f>
        <v>0</v>
      </c>
    </row>
    <row r="2659" spans="1:17">
      <c r="A2659" s="828">
        <v>37</v>
      </c>
      <c r="B2659" s="828" t="s">
        <v>2463</v>
      </c>
      <c r="C2659" s="828" t="s">
        <v>2464</v>
      </c>
      <c r="D2659" s="828" t="s">
        <v>688</v>
      </c>
      <c r="E2659" s="828" t="s">
        <v>2608</v>
      </c>
      <c r="F2659" s="828">
        <v>9</v>
      </c>
      <c r="G2659" s="828" t="s">
        <v>2451</v>
      </c>
      <c r="H2659" s="828">
        <v>1</v>
      </c>
      <c r="I2659" s="828">
        <v>1</v>
      </c>
      <c r="J2659" s="828">
        <v>1</v>
      </c>
      <c r="K2659" s="829">
        <v>1</v>
      </c>
      <c r="L2659" s="829">
        <v>1</v>
      </c>
      <c r="M2659" s="828">
        <v>1</v>
      </c>
      <c r="N2659" s="828">
        <v>0</v>
      </c>
      <c r="O2659" s="830">
        <v>0</v>
      </c>
      <c r="P2659" s="820">
        <f>Tabla1[[#This Row],[Ejec Real Acumu]]-Tabla1[[#This Row],[Proyec Ejec Acumul]]</f>
        <v>0</v>
      </c>
      <c r="Q2659" s="820">
        <f>Tabla1[[#This Row],[Ejec Real Mes]]-Tabla1[[#This Row],[Program Entreg Mes]]</f>
        <v>-1</v>
      </c>
    </row>
    <row r="2660" spans="1:17">
      <c r="A2660" s="828">
        <v>38</v>
      </c>
      <c r="B2660" s="828" t="s">
        <v>2463</v>
      </c>
      <c r="C2660" s="828" t="s">
        <v>2464</v>
      </c>
      <c r="D2660" s="828" t="s">
        <v>688</v>
      </c>
      <c r="E2660" s="828" t="s">
        <v>2609</v>
      </c>
      <c r="F2660" s="828">
        <v>9</v>
      </c>
      <c r="G2660" s="828" t="s">
        <v>2451</v>
      </c>
      <c r="H2660" s="828">
        <v>1</v>
      </c>
      <c r="I2660" s="828">
        <v>1</v>
      </c>
      <c r="J2660" s="828">
        <v>1</v>
      </c>
      <c r="K2660" s="829">
        <v>1</v>
      </c>
      <c r="L2660" s="829">
        <v>1</v>
      </c>
      <c r="M2660" s="828">
        <v>0</v>
      </c>
      <c r="N2660" s="828">
        <v>0</v>
      </c>
      <c r="O2660" s="830" t="e">
        <v>#DIV/0!</v>
      </c>
      <c r="P2660" s="820">
        <f>Tabla1[[#This Row],[Ejec Real Acumu]]-Tabla1[[#This Row],[Proyec Ejec Acumul]]</f>
        <v>0</v>
      </c>
      <c r="Q2660" s="820">
        <f>Tabla1[[#This Row],[Ejec Real Mes]]-Tabla1[[#This Row],[Program Entreg Mes]]</f>
        <v>0</v>
      </c>
    </row>
    <row r="2661" spans="1:17">
      <c r="A2661" s="828">
        <v>1</v>
      </c>
      <c r="B2661" s="828" t="s">
        <v>2463</v>
      </c>
      <c r="C2661" s="828" t="s">
        <v>2464</v>
      </c>
      <c r="D2661" s="828" t="s">
        <v>688</v>
      </c>
      <c r="E2661" s="828" t="s">
        <v>2572</v>
      </c>
      <c r="F2661" s="828">
        <v>10</v>
      </c>
      <c r="G2661" s="828" t="s">
        <v>2452</v>
      </c>
      <c r="H2661" s="828">
        <v>1</v>
      </c>
      <c r="I2661" s="828">
        <v>1</v>
      </c>
      <c r="J2661" s="828"/>
      <c r="K2661" s="829">
        <v>1</v>
      </c>
      <c r="L2661" s="829"/>
      <c r="M2661" s="828">
        <v>0</v>
      </c>
      <c r="N2661" s="828"/>
      <c r="O2661" s="830"/>
      <c r="P2661" s="820">
        <f>Tabla1[[#This Row],[Ejec Real Acumu]]-Tabla1[[#This Row],[Proyec Ejec Acumul]]</f>
        <v>-1</v>
      </c>
      <c r="Q2661" s="820">
        <f>Tabla1[[#This Row],[Ejec Real Mes]]-Tabla1[[#This Row],[Program Entreg Mes]]</f>
        <v>0</v>
      </c>
    </row>
    <row r="2662" spans="1:17">
      <c r="A2662" s="828">
        <v>2</v>
      </c>
      <c r="B2662" s="828" t="s">
        <v>2463</v>
      </c>
      <c r="C2662" s="828" t="s">
        <v>2464</v>
      </c>
      <c r="D2662" s="828" t="s">
        <v>688</v>
      </c>
      <c r="E2662" s="828" t="s">
        <v>2573</v>
      </c>
      <c r="F2662" s="828">
        <v>10</v>
      </c>
      <c r="G2662" s="828" t="s">
        <v>2452</v>
      </c>
      <c r="H2662" s="828">
        <v>1</v>
      </c>
      <c r="I2662" s="828">
        <v>1</v>
      </c>
      <c r="J2662" s="828"/>
      <c r="K2662" s="829">
        <v>1</v>
      </c>
      <c r="L2662" s="829"/>
      <c r="M2662" s="828">
        <v>0</v>
      </c>
      <c r="N2662" s="828"/>
      <c r="O2662" s="830"/>
      <c r="P2662" s="820">
        <f>Tabla1[[#This Row],[Ejec Real Acumu]]-Tabla1[[#This Row],[Proyec Ejec Acumul]]</f>
        <v>-1</v>
      </c>
      <c r="Q2662" s="820">
        <f>Tabla1[[#This Row],[Ejec Real Mes]]-Tabla1[[#This Row],[Program Entreg Mes]]</f>
        <v>0</v>
      </c>
    </row>
    <row r="2663" spans="1:17">
      <c r="A2663" s="828">
        <v>3</v>
      </c>
      <c r="B2663" s="828" t="s">
        <v>2463</v>
      </c>
      <c r="C2663" s="828" t="s">
        <v>2464</v>
      </c>
      <c r="D2663" s="828" t="s">
        <v>688</v>
      </c>
      <c r="E2663" s="828" t="s">
        <v>2574</v>
      </c>
      <c r="F2663" s="828">
        <v>10</v>
      </c>
      <c r="G2663" s="828" t="s">
        <v>2452</v>
      </c>
      <c r="H2663" s="828">
        <v>1</v>
      </c>
      <c r="I2663" s="828">
        <v>0</v>
      </c>
      <c r="J2663" s="828"/>
      <c r="K2663" s="829">
        <v>0</v>
      </c>
      <c r="L2663" s="829"/>
      <c r="M2663" s="828">
        <v>0</v>
      </c>
      <c r="N2663" s="828"/>
      <c r="O2663" s="830"/>
      <c r="P2663" s="820">
        <f>Tabla1[[#This Row],[Ejec Real Acumu]]-Tabla1[[#This Row],[Proyec Ejec Acumul]]</f>
        <v>0</v>
      </c>
      <c r="Q2663" s="820">
        <f>Tabla1[[#This Row],[Ejec Real Mes]]-Tabla1[[#This Row],[Program Entreg Mes]]</f>
        <v>0</v>
      </c>
    </row>
    <row r="2664" spans="1:17">
      <c r="A2664" s="828">
        <v>4</v>
      </c>
      <c r="B2664" s="828" t="s">
        <v>2463</v>
      </c>
      <c r="C2664" s="828" t="s">
        <v>2464</v>
      </c>
      <c r="D2664" s="828" t="s">
        <v>688</v>
      </c>
      <c r="E2664" s="828" t="s">
        <v>2575</v>
      </c>
      <c r="F2664" s="828">
        <v>10</v>
      </c>
      <c r="G2664" s="828" t="s">
        <v>2452</v>
      </c>
      <c r="H2664" s="828">
        <v>1</v>
      </c>
      <c r="I2664" s="828">
        <v>0</v>
      </c>
      <c r="J2664" s="828"/>
      <c r="K2664" s="829">
        <v>0</v>
      </c>
      <c r="L2664" s="829"/>
      <c r="M2664" s="828">
        <v>0</v>
      </c>
      <c r="N2664" s="828"/>
      <c r="O2664" s="830"/>
      <c r="P2664" s="820">
        <f>Tabla1[[#This Row],[Ejec Real Acumu]]-Tabla1[[#This Row],[Proyec Ejec Acumul]]</f>
        <v>0</v>
      </c>
      <c r="Q2664" s="820">
        <f>Tabla1[[#This Row],[Ejec Real Mes]]-Tabla1[[#This Row],[Program Entreg Mes]]</f>
        <v>0</v>
      </c>
    </row>
    <row r="2665" spans="1:17">
      <c r="A2665" s="828">
        <v>5</v>
      </c>
      <c r="B2665" s="828" t="s">
        <v>2463</v>
      </c>
      <c r="C2665" s="828" t="s">
        <v>2464</v>
      </c>
      <c r="D2665" s="828" t="s">
        <v>688</v>
      </c>
      <c r="E2665" s="828" t="s">
        <v>2576</v>
      </c>
      <c r="F2665" s="828">
        <v>10</v>
      </c>
      <c r="G2665" s="828" t="s">
        <v>2452</v>
      </c>
      <c r="H2665" s="828">
        <v>4</v>
      </c>
      <c r="I2665" s="828">
        <v>3</v>
      </c>
      <c r="J2665" s="828"/>
      <c r="K2665" s="829">
        <v>0.75</v>
      </c>
      <c r="L2665" s="829"/>
      <c r="M2665" s="828">
        <v>0</v>
      </c>
      <c r="N2665" s="828"/>
      <c r="O2665" s="830"/>
      <c r="P2665" s="820">
        <f>Tabla1[[#This Row],[Ejec Real Acumu]]-Tabla1[[#This Row],[Proyec Ejec Acumul]]</f>
        <v>-3</v>
      </c>
      <c r="Q2665" s="820">
        <f>Tabla1[[#This Row],[Ejec Real Mes]]-Tabla1[[#This Row],[Program Entreg Mes]]</f>
        <v>0</v>
      </c>
    </row>
    <row r="2666" spans="1:17">
      <c r="A2666" s="828">
        <v>6</v>
      </c>
      <c r="B2666" s="828" t="s">
        <v>2463</v>
      </c>
      <c r="C2666" s="828" t="s">
        <v>2464</v>
      </c>
      <c r="D2666" s="828" t="s">
        <v>688</v>
      </c>
      <c r="E2666" s="828" t="s">
        <v>2577</v>
      </c>
      <c r="F2666" s="828">
        <v>10</v>
      </c>
      <c r="G2666" s="828" t="s">
        <v>2452</v>
      </c>
      <c r="H2666" s="828">
        <v>1</v>
      </c>
      <c r="I2666" s="828">
        <v>1</v>
      </c>
      <c r="J2666" s="828"/>
      <c r="K2666" s="829">
        <v>1</v>
      </c>
      <c r="L2666" s="829"/>
      <c r="M2666" s="828">
        <v>0</v>
      </c>
      <c r="N2666" s="828"/>
      <c r="O2666" s="830"/>
      <c r="P2666" s="820">
        <f>Tabla1[[#This Row],[Ejec Real Acumu]]-Tabla1[[#This Row],[Proyec Ejec Acumul]]</f>
        <v>-1</v>
      </c>
      <c r="Q2666" s="820">
        <f>Tabla1[[#This Row],[Ejec Real Mes]]-Tabla1[[#This Row],[Program Entreg Mes]]</f>
        <v>0</v>
      </c>
    </row>
    <row r="2667" spans="1:17">
      <c r="A2667" s="828">
        <v>7</v>
      </c>
      <c r="B2667" s="828" t="s">
        <v>2463</v>
      </c>
      <c r="C2667" s="828" t="s">
        <v>2464</v>
      </c>
      <c r="D2667" s="828" t="s">
        <v>688</v>
      </c>
      <c r="E2667" s="828" t="s">
        <v>2578</v>
      </c>
      <c r="F2667" s="828">
        <v>10</v>
      </c>
      <c r="G2667" s="828" t="s">
        <v>2452</v>
      </c>
      <c r="H2667" s="828">
        <v>1</v>
      </c>
      <c r="I2667" s="828">
        <v>1</v>
      </c>
      <c r="J2667" s="828"/>
      <c r="K2667" s="829">
        <v>1</v>
      </c>
      <c r="L2667" s="829"/>
      <c r="M2667" s="828">
        <v>0</v>
      </c>
      <c r="N2667" s="828"/>
      <c r="O2667" s="830"/>
      <c r="P2667" s="820">
        <f>Tabla1[[#This Row],[Ejec Real Acumu]]-Tabla1[[#This Row],[Proyec Ejec Acumul]]</f>
        <v>-1</v>
      </c>
      <c r="Q2667" s="820">
        <f>Tabla1[[#This Row],[Ejec Real Mes]]-Tabla1[[#This Row],[Program Entreg Mes]]</f>
        <v>0</v>
      </c>
    </row>
    <row r="2668" spans="1:17">
      <c r="A2668" s="828">
        <v>8</v>
      </c>
      <c r="B2668" s="828" t="s">
        <v>2463</v>
      </c>
      <c r="C2668" s="828" t="s">
        <v>2464</v>
      </c>
      <c r="D2668" s="828" t="s">
        <v>688</v>
      </c>
      <c r="E2668" s="828" t="s">
        <v>2579</v>
      </c>
      <c r="F2668" s="828">
        <v>10</v>
      </c>
      <c r="G2668" s="828" t="s">
        <v>2452</v>
      </c>
      <c r="H2668" s="828">
        <v>1</v>
      </c>
      <c r="I2668" s="828">
        <v>1</v>
      </c>
      <c r="J2668" s="828"/>
      <c r="K2668" s="829">
        <v>1</v>
      </c>
      <c r="L2668" s="829"/>
      <c r="M2668" s="828">
        <v>0</v>
      </c>
      <c r="N2668" s="828"/>
      <c r="O2668" s="830"/>
      <c r="P2668" s="820">
        <f>Tabla1[[#This Row],[Ejec Real Acumu]]-Tabla1[[#This Row],[Proyec Ejec Acumul]]</f>
        <v>-1</v>
      </c>
      <c r="Q2668" s="820">
        <f>Tabla1[[#This Row],[Ejec Real Mes]]-Tabla1[[#This Row],[Program Entreg Mes]]</f>
        <v>0</v>
      </c>
    </row>
    <row r="2669" spans="1:17">
      <c r="A2669" s="828">
        <v>9</v>
      </c>
      <c r="B2669" s="828" t="s">
        <v>2463</v>
      </c>
      <c r="C2669" s="828" t="s">
        <v>2464</v>
      </c>
      <c r="D2669" s="828" t="s">
        <v>688</v>
      </c>
      <c r="E2669" s="828" t="s">
        <v>2580</v>
      </c>
      <c r="F2669" s="828">
        <v>10</v>
      </c>
      <c r="G2669" s="828" t="s">
        <v>2452</v>
      </c>
      <c r="H2669" s="828">
        <v>2</v>
      </c>
      <c r="I2669" s="828">
        <v>2</v>
      </c>
      <c r="J2669" s="828"/>
      <c r="K2669" s="829">
        <v>1</v>
      </c>
      <c r="L2669" s="829"/>
      <c r="M2669" s="828">
        <v>0</v>
      </c>
      <c r="N2669" s="828"/>
      <c r="O2669" s="830"/>
      <c r="P2669" s="820">
        <f>Tabla1[[#This Row],[Ejec Real Acumu]]-Tabla1[[#This Row],[Proyec Ejec Acumul]]</f>
        <v>-2</v>
      </c>
      <c r="Q2669" s="820">
        <f>Tabla1[[#This Row],[Ejec Real Mes]]-Tabla1[[#This Row],[Program Entreg Mes]]</f>
        <v>0</v>
      </c>
    </row>
    <row r="2670" spans="1:17">
      <c r="A2670" s="828">
        <v>10</v>
      </c>
      <c r="B2670" s="828" t="s">
        <v>2463</v>
      </c>
      <c r="C2670" s="828" t="s">
        <v>2464</v>
      </c>
      <c r="D2670" s="828" t="s">
        <v>688</v>
      </c>
      <c r="E2670" s="828" t="s">
        <v>2581</v>
      </c>
      <c r="F2670" s="828">
        <v>10</v>
      </c>
      <c r="G2670" s="828" t="s">
        <v>2452</v>
      </c>
      <c r="H2670" s="828">
        <v>1</v>
      </c>
      <c r="I2670" s="828">
        <v>1</v>
      </c>
      <c r="J2670" s="828"/>
      <c r="K2670" s="829">
        <v>1</v>
      </c>
      <c r="L2670" s="829"/>
      <c r="M2670" s="828">
        <v>0</v>
      </c>
      <c r="N2670" s="828"/>
      <c r="O2670" s="830"/>
      <c r="P2670" s="820">
        <f>Tabla1[[#This Row],[Ejec Real Acumu]]-Tabla1[[#This Row],[Proyec Ejec Acumul]]</f>
        <v>-1</v>
      </c>
      <c r="Q2670" s="820">
        <f>Tabla1[[#This Row],[Ejec Real Mes]]-Tabla1[[#This Row],[Program Entreg Mes]]</f>
        <v>0</v>
      </c>
    </row>
    <row r="2671" spans="1:17">
      <c r="A2671" s="828">
        <v>11</v>
      </c>
      <c r="B2671" s="828" t="s">
        <v>2463</v>
      </c>
      <c r="C2671" s="828" t="s">
        <v>2464</v>
      </c>
      <c r="D2671" s="828" t="s">
        <v>688</v>
      </c>
      <c r="E2671" s="828" t="s">
        <v>2582</v>
      </c>
      <c r="F2671" s="828">
        <v>10</v>
      </c>
      <c r="G2671" s="828" t="s">
        <v>2452</v>
      </c>
      <c r="H2671" s="828">
        <v>1</v>
      </c>
      <c r="I2671" s="828">
        <v>1</v>
      </c>
      <c r="J2671" s="828"/>
      <c r="K2671" s="829">
        <v>1</v>
      </c>
      <c r="L2671" s="829"/>
      <c r="M2671" s="828">
        <v>0</v>
      </c>
      <c r="N2671" s="828"/>
      <c r="O2671" s="830"/>
      <c r="P2671" s="820">
        <f>Tabla1[[#This Row],[Ejec Real Acumu]]-Tabla1[[#This Row],[Proyec Ejec Acumul]]</f>
        <v>-1</v>
      </c>
      <c r="Q2671" s="820">
        <f>Tabla1[[#This Row],[Ejec Real Mes]]-Tabla1[[#This Row],[Program Entreg Mes]]</f>
        <v>0</v>
      </c>
    </row>
    <row r="2672" spans="1:17">
      <c r="A2672" s="828">
        <v>12</v>
      </c>
      <c r="B2672" s="828" t="s">
        <v>2463</v>
      </c>
      <c r="C2672" s="828" t="s">
        <v>2464</v>
      </c>
      <c r="D2672" s="828" t="s">
        <v>688</v>
      </c>
      <c r="E2672" s="828" t="s">
        <v>2583</v>
      </c>
      <c r="F2672" s="828">
        <v>10</v>
      </c>
      <c r="G2672" s="828" t="s">
        <v>2452</v>
      </c>
      <c r="H2672" s="828">
        <v>1</v>
      </c>
      <c r="I2672" s="828">
        <v>1</v>
      </c>
      <c r="J2672" s="828"/>
      <c r="K2672" s="829">
        <v>1</v>
      </c>
      <c r="L2672" s="829"/>
      <c r="M2672" s="828">
        <v>0</v>
      </c>
      <c r="N2672" s="828"/>
      <c r="O2672" s="830"/>
      <c r="P2672" s="820">
        <f>Tabla1[[#This Row],[Ejec Real Acumu]]-Tabla1[[#This Row],[Proyec Ejec Acumul]]</f>
        <v>-1</v>
      </c>
      <c r="Q2672" s="820">
        <f>Tabla1[[#This Row],[Ejec Real Mes]]-Tabla1[[#This Row],[Program Entreg Mes]]</f>
        <v>0</v>
      </c>
    </row>
    <row r="2673" spans="1:17">
      <c r="A2673" s="828">
        <v>13</v>
      </c>
      <c r="B2673" s="828" t="s">
        <v>2463</v>
      </c>
      <c r="C2673" s="828" t="s">
        <v>2464</v>
      </c>
      <c r="D2673" s="828" t="s">
        <v>688</v>
      </c>
      <c r="E2673" s="828" t="s">
        <v>2584</v>
      </c>
      <c r="F2673" s="828">
        <v>10</v>
      </c>
      <c r="G2673" s="828" t="s">
        <v>2452</v>
      </c>
      <c r="H2673" s="828">
        <v>1</v>
      </c>
      <c r="I2673" s="828">
        <v>1</v>
      </c>
      <c r="J2673" s="828"/>
      <c r="K2673" s="829">
        <v>1</v>
      </c>
      <c r="L2673" s="829"/>
      <c r="M2673" s="828">
        <v>0</v>
      </c>
      <c r="N2673" s="828"/>
      <c r="O2673" s="830"/>
      <c r="P2673" s="820">
        <f>Tabla1[[#This Row],[Ejec Real Acumu]]-Tabla1[[#This Row],[Proyec Ejec Acumul]]</f>
        <v>-1</v>
      </c>
      <c r="Q2673" s="820">
        <f>Tabla1[[#This Row],[Ejec Real Mes]]-Tabla1[[#This Row],[Program Entreg Mes]]</f>
        <v>0</v>
      </c>
    </row>
    <row r="2674" spans="1:17">
      <c r="A2674" s="828">
        <v>14</v>
      </c>
      <c r="B2674" s="828" t="s">
        <v>2463</v>
      </c>
      <c r="C2674" s="828" t="s">
        <v>2464</v>
      </c>
      <c r="D2674" s="828" t="s">
        <v>688</v>
      </c>
      <c r="E2674" s="828" t="s">
        <v>2585</v>
      </c>
      <c r="F2674" s="828">
        <v>10</v>
      </c>
      <c r="G2674" s="828" t="s">
        <v>2452</v>
      </c>
      <c r="H2674" s="828">
        <v>1</v>
      </c>
      <c r="I2674" s="828">
        <v>1</v>
      </c>
      <c r="J2674" s="828"/>
      <c r="K2674" s="829">
        <v>1</v>
      </c>
      <c r="L2674" s="829"/>
      <c r="M2674" s="828">
        <v>0</v>
      </c>
      <c r="N2674" s="828"/>
      <c r="O2674" s="830"/>
      <c r="P2674" s="820">
        <f>Tabla1[[#This Row],[Ejec Real Acumu]]-Tabla1[[#This Row],[Proyec Ejec Acumul]]</f>
        <v>-1</v>
      </c>
      <c r="Q2674" s="820">
        <f>Tabla1[[#This Row],[Ejec Real Mes]]-Tabla1[[#This Row],[Program Entreg Mes]]</f>
        <v>0</v>
      </c>
    </row>
    <row r="2675" spans="1:17">
      <c r="A2675" s="828">
        <v>15</v>
      </c>
      <c r="B2675" s="828" t="s">
        <v>2463</v>
      </c>
      <c r="C2675" s="828" t="s">
        <v>2464</v>
      </c>
      <c r="D2675" s="828" t="s">
        <v>688</v>
      </c>
      <c r="E2675" s="828" t="s">
        <v>2586</v>
      </c>
      <c r="F2675" s="828">
        <v>10</v>
      </c>
      <c r="G2675" s="828" t="s">
        <v>2452</v>
      </c>
      <c r="H2675" s="828">
        <v>1</v>
      </c>
      <c r="I2675" s="828">
        <v>0</v>
      </c>
      <c r="J2675" s="828"/>
      <c r="K2675" s="829">
        <v>0</v>
      </c>
      <c r="L2675" s="829"/>
      <c r="M2675" s="828">
        <v>0</v>
      </c>
      <c r="N2675" s="828"/>
      <c r="O2675" s="830"/>
      <c r="P2675" s="820">
        <f>Tabla1[[#This Row],[Ejec Real Acumu]]-Tabla1[[#This Row],[Proyec Ejec Acumul]]</f>
        <v>0</v>
      </c>
      <c r="Q2675" s="820">
        <f>Tabla1[[#This Row],[Ejec Real Mes]]-Tabla1[[#This Row],[Program Entreg Mes]]</f>
        <v>0</v>
      </c>
    </row>
    <row r="2676" spans="1:17">
      <c r="A2676" s="828">
        <v>16</v>
      </c>
      <c r="B2676" s="828" t="s">
        <v>2463</v>
      </c>
      <c r="C2676" s="828" t="s">
        <v>2464</v>
      </c>
      <c r="D2676" s="828" t="s">
        <v>688</v>
      </c>
      <c r="E2676" s="828" t="s">
        <v>2587</v>
      </c>
      <c r="F2676" s="828">
        <v>10</v>
      </c>
      <c r="G2676" s="828" t="s">
        <v>2452</v>
      </c>
      <c r="H2676" s="828">
        <v>1</v>
      </c>
      <c r="I2676" s="828">
        <v>1</v>
      </c>
      <c r="J2676" s="828"/>
      <c r="K2676" s="829">
        <v>1</v>
      </c>
      <c r="L2676" s="829"/>
      <c r="M2676" s="828">
        <v>1</v>
      </c>
      <c r="N2676" s="828"/>
      <c r="O2676" s="830"/>
      <c r="P2676" s="820">
        <f>Tabla1[[#This Row],[Ejec Real Acumu]]-Tabla1[[#This Row],[Proyec Ejec Acumul]]</f>
        <v>-1</v>
      </c>
      <c r="Q2676" s="820">
        <f>Tabla1[[#This Row],[Ejec Real Mes]]-Tabla1[[#This Row],[Program Entreg Mes]]</f>
        <v>-1</v>
      </c>
    </row>
    <row r="2677" spans="1:17">
      <c r="A2677" s="828">
        <v>17</v>
      </c>
      <c r="B2677" s="828" t="s">
        <v>2463</v>
      </c>
      <c r="C2677" s="828" t="s">
        <v>2464</v>
      </c>
      <c r="D2677" s="828" t="s">
        <v>688</v>
      </c>
      <c r="E2677" s="828" t="s">
        <v>2588</v>
      </c>
      <c r="F2677" s="828">
        <v>10</v>
      </c>
      <c r="G2677" s="828" t="s">
        <v>2452</v>
      </c>
      <c r="H2677" s="828">
        <v>2</v>
      </c>
      <c r="I2677" s="828">
        <v>1</v>
      </c>
      <c r="J2677" s="828"/>
      <c r="K2677" s="829">
        <v>0.5</v>
      </c>
      <c r="L2677" s="829"/>
      <c r="M2677" s="828">
        <v>0</v>
      </c>
      <c r="N2677" s="828"/>
      <c r="O2677" s="830"/>
      <c r="P2677" s="820">
        <f>Tabla1[[#This Row],[Ejec Real Acumu]]-Tabla1[[#This Row],[Proyec Ejec Acumul]]</f>
        <v>-1</v>
      </c>
      <c r="Q2677" s="820">
        <f>Tabla1[[#This Row],[Ejec Real Mes]]-Tabla1[[#This Row],[Program Entreg Mes]]</f>
        <v>0</v>
      </c>
    </row>
    <row r="2678" spans="1:17">
      <c r="A2678" s="828">
        <v>18</v>
      </c>
      <c r="B2678" s="828" t="s">
        <v>2463</v>
      </c>
      <c r="C2678" s="828" t="s">
        <v>2464</v>
      </c>
      <c r="D2678" s="828" t="s">
        <v>688</v>
      </c>
      <c r="E2678" s="828" t="s">
        <v>2589</v>
      </c>
      <c r="F2678" s="828">
        <v>10</v>
      </c>
      <c r="G2678" s="828" t="s">
        <v>2452</v>
      </c>
      <c r="H2678" s="828">
        <v>4</v>
      </c>
      <c r="I2678" s="828">
        <v>3</v>
      </c>
      <c r="J2678" s="828"/>
      <c r="K2678" s="829">
        <v>0.75</v>
      </c>
      <c r="L2678" s="829"/>
      <c r="M2678" s="828">
        <v>0</v>
      </c>
      <c r="N2678" s="828"/>
      <c r="O2678" s="830"/>
      <c r="P2678" s="820">
        <f>Tabla1[[#This Row],[Ejec Real Acumu]]-Tabla1[[#This Row],[Proyec Ejec Acumul]]</f>
        <v>-3</v>
      </c>
      <c r="Q2678" s="820">
        <f>Tabla1[[#This Row],[Ejec Real Mes]]-Tabla1[[#This Row],[Program Entreg Mes]]</f>
        <v>0</v>
      </c>
    </row>
    <row r="2679" spans="1:17">
      <c r="A2679" s="828">
        <v>19</v>
      </c>
      <c r="B2679" s="828" t="s">
        <v>2463</v>
      </c>
      <c r="C2679" s="828" t="s">
        <v>2464</v>
      </c>
      <c r="D2679" s="828" t="s">
        <v>688</v>
      </c>
      <c r="E2679" s="828" t="s">
        <v>2590</v>
      </c>
      <c r="F2679" s="828">
        <v>10</v>
      </c>
      <c r="G2679" s="828" t="s">
        <v>2452</v>
      </c>
      <c r="H2679" s="828">
        <v>1</v>
      </c>
      <c r="I2679" s="828">
        <v>1</v>
      </c>
      <c r="J2679" s="828"/>
      <c r="K2679" s="829">
        <v>1</v>
      </c>
      <c r="L2679" s="829"/>
      <c r="M2679" s="828">
        <v>0</v>
      </c>
      <c r="N2679" s="828"/>
      <c r="O2679" s="830"/>
      <c r="P2679" s="820">
        <f>Tabla1[[#This Row],[Ejec Real Acumu]]-Tabla1[[#This Row],[Proyec Ejec Acumul]]</f>
        <v>-1</v>
      </c>
      <c r="Q2679" s="820">
        <f>Tabla1[[#This Row],[Ejec Real Mes]]-Tabla1[[#This Row],[Program Entreg Mes]]</f>
        <v>0</v>
      </c>
    </row>
    <row r="2680" spans="1:17">
      <c r="A2680" s="828">
        <v>20</v>
      </c>
      <c r="B2680" s="828" t="s">
        <v>2463</v>
      </c>
      <c r="C2680" s="828" t="s">
        <v>2464</v>
      </c>
      <c r="D2680" s="828" t="s">
        <v>688</v>
      </c>
      <c r="E2680" s="828" t="s">
        <v>2591</v>
      </c>
      <c r="F2680" s="828">
        <v>10</v>
      </c>
      <c r="G2680" s="828" t="s">
        <v>2452</v>
      </c>
      <c r="H2680" s="828">
        <v>1</v>
      </c>
      <c r="I2680" s="828">
        <v>1</v>
      </c>
      <c r="J2680" s="828"/>
      <c r="K2680" s="829">
        <v>1</v>
      </c>
      <c r="L2680" s="829"/>
      <c r="M2680" s="828">
        <v>0</v>
      </c>
      <c r="N2680" s="828"/>
      <c r="O2680" s="830"/>
      <c r="P2680" s="820">
        <f>Tabla1[[#This Row],[Ejec Real Acumu]]-Tabla1[[#This Row],[Proyec Ejec Acumul]]</f>
        <v>-1</v>
      </c>
      <c r="Q2680" s="820">
        <f>Tabla1[[#This Row],[Ejec Real Mes]]-Tabla1[[#This Row],[Program Entreg Mes]]</f>
        <v>0</v>
      </c>
    </row>
    <row r="2681" spans="1:17">
      <c r="A2681" s="828">
        <v>21</v>
      </c>
      <c r="B2681" s="828" t="s">
        <v>2463</v>
      </c>
      <c r="C2681" s="828" t="s">
        <v>2464</v>
      </c>
      <c r="D2681" s="828" t="s">
        <v>688</v>
      </c>
      <c r="E2681" s="828" t="s">
        <v>2592</v>
      </c>
      <c r="F2681" s="828">
        <v>10</v>
      </c>
      <c r="G2681" s="828" t="s">
        <v>2452</v>
      </c>
      <c r="H2681" s="828">
        <v>1</v>
      </c>
      <c r="I2681" s="828">
        <v>1</v>
      </c>
      <c r="J2681" s="828"/>
      <c r="K2681" s="829">
        <v>1</v>
      </c>
      <c r="L2681" s="829"/>
      <c r="M2681" s="828">
        <v>0</v>
      </c>
      <c r="N2681" s="828"/>
      <c r="O2681" s="830"/>
      <c r="P2681" s="820">
        <f>Tabla1[[#This Row],[Ejec Real Acumu]]-Tabla1[[#This Row],[Proyec Ejec Acumul]]</f>
        <v>-1</v>
      </c>
      <c r="Q2681" s="820">
        <f>Tabla1[[#This Row],[Ejec Real Mes]]-Tabla1[[#This Row],[Program Entreg Mes]]</f>
        <v>0</v>
      </c>
    </row>
    <row r="2682" spans="1:17">
      <c r="A2682" s="828">
        <v>22</v>
      </c>
      <c r="B2682" s="828" t="s">
        <v>2463</v>
      </c>
      <c r="C2682" s="828" t="s">
        <v>2464</v>
      </c>
      <c r="D2682" s="828" t="s">
        <v>688</v>
      </c>
      <c r="E2682" s="828" t="s">
        <v>2593</v>
      </c>
      <c r="F2682" s="828">
        <v>10</v>
      </c>
      <c r="G2682" s="828" t="s">
        <v>2452</v>
      </c>
      <c r="H2682" s="828">
        <v>1</v>
      </c>
      <c r="I2682" s="828">
        <v>1</v>
      </c>
      <c r="J2682" s="828"/>
      <c r="K2682" s="829">
        <v>1</v>
      </c>
      <c r="L2682" s="829"/>
      <c r="M2682" s="828">
        <v>0</v>
      </c>
      <c r="N2682" s="828"/>
      <c r="O2682" s="830"/>
      <c r="P2682" s="820">
        <f>Tabla1[[#This Row],[Ejec Real Acumu]]-Tabla1[[#This Row],[Proyec Ejec Acumul]]</f>
        <v>-1</v>
      </c>
      <c r="Q2682" s="820">
        <f>Tabla1[[#This Row],[Ejec Real Mes]]-Tabla1[[#This Row],[Program Entreg Mes]]</f>
        <v>0</v>
      </c>
    </row>
    <row r="2683" spans="1:17">
      <c r="A2683" s="828">
        <v>23</v>
      </c>
      <c r="B2683" s="828" t="s">
        <v>2463</v>
      </c>
      <c r="C2683" s="828" t="s">
        <v>2464</v>
      </c>
      <c r="D2683" s="828" t="s">
        <v>688</v>
      </c>
      <c r="E2683" s="828" t="s">
        <v>2594</v>
      </c>
      <c r="F2683" s="828">
        <v>10</v>
      </c>
      <c r="G2683" s="828" t="s">
        <v>2452</v>
      </c>
      <c r="H2683" s="828">
        <v>1</v>
      </c>
      <c r="I2683" s="828">
        <v>0</v>
      </c>
      <c r="J2683" s="828"/>
      <c r="K2683" s="829">
        <v>0</v>
      </c>
      <c r="L2683" s="829"/>
      <c r="M2683" s="828">
        <v>0</v>
      </c>
      <c r="N2683" s="828"/>
      <c r="O2683" s="830"/>
      <c r="P2683" s="820">
        <f>Tabla1[[#This Row],[Ejec Real Acumu]]-Tabla1[[#This Row],[Proyec Ejec Acumul]]</f>
        <v>0</v>
      </c>
      <c r="Q2683" s="820">
        <f>Tabla1[[#This Row],[Ejec Real Mes]]-Tabla1[[#This Row],[Program Entreg Mes]]</f>
        <v>0</v>
      </c>
    </row>
    <row r="2684" spans="1:17">
      <c r="A2684" s="828">
        <v>24</v>
      </c>
      <c r="B2684" s="828" t="s">
        <v>2463</v>
      </c>
      <c r="C2684" s="828" t="s">
        <v>2464</v>
      </c>
      <c r="D2684" s="828" t="s">
        <v>688</v>
      </c>
      <c r="E2684" s="828" t="s">
        <v>2595</v>
      </c>
      <c r="F2684" s="828">
        <v>10</v>
      </c>
      <c r="G2684" s="828" t="s">
        <v>2452</v>
      </c>
      <c r="H2684" s="828">
        <v>1</v>
      </c>
      <c r="I2684" s="828">
        <v>1</v>
      </c>
      <c r="J2684" s="828"/>
      <c r="K2684" s="829">
        <v>1</v>
      </c>
      <c r="L2684" s="829"/>
      <c r="M2684" s="828">
        <v>0</v>
      </c>
      <c r="N2684" s="828"/>
      <c r="O2684" s="830"/>
      <c r="P2684" s="820">
        <f>Tabla1[[#This Row],[Ejec Real Acumu]]-Tabla1[[#This Row],[Proyec Ejec Acumul]]</f>
        <v>-1</v>
      </c>
      <c r="Q2684" s="820">
        <f>Tabla1[[#This Row],[Ejec Real Mes]]-Tabla1[[#This Row],[Program Entreg Mes]]</f>
        <v>0</v>
      </c>
    </row>
    <row r="2685" spans="1:17">
      <c r="A2685" s="828">
        <v>25</v>
      </c>
      <c r="B2685" s="828" t="s">
        <v>2463</v>
      </c>
      <c r="C2685" s="828" t="s">
        <v>2464</v>
      </c>
      <c r="D2685" s="828" t="s">
        <v>688</v>
      </c>
      <c r="E2685" s="828" t="s">
        <v>2596</v>
      </c>
      <c r="F2685" s="828">
        <v>10</v>
      </c>
      <c r="G2685" s="828" t="s">
        <v>2452</v>
      </c>
      <c r="H2685" s="828">
        <v>1</v>
      </c>
      <c r="I2685" s="828">
        <v>1</v>
      </c>
      <c r="J2685" s="828"/>
      <c r="K2685" s="829">
        <v>1</v>
      </c>
      <c r="L2685" s="829"/>
      <c r="M2685" s="828">
        <v>0</v>
      </c>
      <c r="N2685" s="828"/>
      <c r="O2685" s="830"/>
      <c r="P2685" s="820">
        <f>Tabla1[[#This Row],[Ejec Real Acumu]]-Tabla1[[#This Row],[Proyec Ejec Acumul]]</f>
        <v>-1</v>
      </c>
      <c r="Q2685" s="820">
        <f>Tabla1[[#This Row],[Ejec Real Mes]]-Tabla1[[#This Row],[Program Entreg Mes]]</f>
        <v>0</v>
      </c>
    </row>
    <row r="2686" spans="1:17">
      <c r="A2686" s="828">
        <v>26</v>
      </c>
      <c r="B2686" s="828" t="s">
        <v>2463</v>
      </c>
      <c r="C2686" s="828" t="s">
        <v>2464</v>
      </c>
      <c r="D2686" s="828" t="s">
        <v>688</v>
      </c>
      <c r="E2686" s="828" t="s">
        <v>2597</v>
      </c>
      <c r="F2686" s="828">
        <v>10</v>
      </c>
      <c r="G2686" s="828" t="s">
        <v>2452</v>
      </c>
      <c r="H2686" s="828">
        <v>1</v>
      </c>
      <c r="I2686" s="828">
        <v>1</v>
      </c>
      <c r="J2686" s="828"/>
      <c r="K2686" s="829">
        <v>1</v>
      </c>
      <c r="L2686" s="829"/>
      <c r="M2686" s="828">
        <v>0</v>
      </c>
      <c r="N2686" s="828"/>
      <c r="O2686" s="830"/>
      <c r="P2686" s="820">
        <f>Tabla1[[#This Row],[Ejec Real Acumu]]-Tabla1[[#This Row],[Proyec Ejec Acumul]]</f>
        <v>-1</v>
      </c>
      <c r="Q2686" s="820">
        <f>Tabla1[[#This Row],[Ejec Real Mes]]-Tabla1[[#This Row],[Program Entreg Mes]]</f>
        <v>0</v>
      </c>
    </row>
    <row r="2687" spans="1:17">
      <c r="A2687" s="828">
        <v>27</v>
      </c>
      <c r="B2687" s="828" t="s">
        <v>2463</v>
      </c>
      <c r="C2687" s="828" t="s">
        <v>2464</v>
      </c>
      <c r="D2687" s="828" t="s">
        <v>688</v>
      </c>
      <c r="E2687" s="828" t="s">
        <v>2598</v>
      </c>
      <c r="F2687" s="828">
        <v>10</v>
      </c>
      <c r="G2687" s="828" t="s">
        <v>2452</v>
      </c>
      <c r="H2687" s="828">
        <v>1</v>
      </c>
      <c r="I2687" s="828">
        <v>1</v>
      </c>
      <c r="J2687" s="828"/>
      <c r="K2687" s="829">
        <v>1</v>
      </c>
      <c r="L2687" s="829"/>
      <c r="M2687" s="828">
        <v>0</v>
      </c>
      <c r="N2687" s="828"/>
      <c r="O2687" s="830"/>
      <c r="P2687" s="820">
        <f>Tabla1[[#This Row],[Ejec Real Acumu]]-Tabla1[[#This Row],[Proyec Ejec Acumul]]</f>
        <v>-1</v>
      </c>
      <c r="Q2687" s="820">
        <f>Tabla1[[#This Row],[Ejec Real Mes]]-Tabla1[[#This Row],[Program Entreg Mes]]</f>
        <v>0</v>
      </c>
    </row>
    <row r="2688" spans="1:17">
      <c r="A2688" s="828">
        <v>28</v>
      </c>
      <c r="B2688" s="828" t="s">
        <v>2463</v>
      </c>
      <c r="C2688" s="828" t="s">
        <v>2464</v>
      </c>
      <c r="D2688" s="828" t="s">
        <v>688</v>
      </c>
      <c r="E2688" s="828" t="s">
        <v>2599</v>
      </c>
      <c r="F2688" s="828">
        <v>10</v>
      </c>
      <c r="G2688" s="828" t="s">
        <v>2452</v>
      </c>
      <c r="H2688" s="828">
        <v>1</v>
      </c>
      <c r="I2688" s="828">
        <v>0</v>
      </c>
      <c r="J2688" s="828"/>
      <c r="K2688" s="829">
        <v>0</v>
      </c>
      <c r="L2688" s="829"/>
      <c r="M2688" s="828">
        <v>0</v>
      </c>
      <c r="N2688" s="828"/>
      <c r="O2688" s="830"/>
      <c r="P2688" s="820">
        <f>Tabla1[[#This Row],[Ejec Real Acumu]]-Tabla1[[#This Row],[Proyec Ejec Acumul]]</f>
        <v>0</v>
      </c>
      <c r="Q2688" s="820">
        <f>Tabla1[[#This Row],[Ejec Real Mes]]-Tabla1[[#This Row],[Program Entreg Mes]]</f>
        <v>0</v>
      </c>
    </row>
    <row r="2689" spans="1:17">
      <c r="A2689" s="828">
        <v>29</v>
      </c>
      <c r="B2689" s="828" t="s">
        <v>2463</v>
      </c>
      <c r="C2689" s="828" t="s">
        <v>2464</v>
      </c>
      <c r="D2689" s="828" t="s">
        <v>688</v>
      </c>
      <c r="E2689" s="828" t="s">
        <v>2600</v>
      </c>
      <c r="F2689" s="828">
        <v>10</v>
      </c>
      <c r="G2689" s="828" t="s">
        <v>2452</v>
      </c>
      <c r="H2689" s="828">
        <v>1</v>
      </c>
      <c r="I2689" s="828">
        <v>1</v>
      </c>
      <c r="J2689" s="828"/>
      <c r="K2689" s="829">
        <v>1</v>
      </c>
      <c r="L2689" s="829"/>
      <c r="M2689" s="828">
        <v>0</v>
      </c>
      <c r="N2689" s="828"/>
      <c r="O2689" s="830"/>
      <c r="P2689" s="820">
        <f>Tabla1[[#This Row],[Ejec Real Acumu]]-Tabla1[[#This Row],[Proyec Ejec Acumul]]</f>
        <v>-1</v>
      </c>
      <c r="Q2689" s="820">
        <f>Tabla1[[#This Row],[Ejec Real Mes]]-Tabla1[[#This Row],[Program Entreg Mes]]</f>
        <v>0</v>
      </c>
    </row>
    <row r="2690" spans="1:17">
      <c r="A2690" s="828">
        <v>30</v>
      </c>
      <c r="B2690" s="828" t="s">
        <v>2463</v>
      </c>
      <c r="C2690" s="828" t="s">
        <v>2464</v>
      </c>
      <c r="D2690" s="828" t="s">
        <v>688</v>
      </c>
      <c r="E2690" s="828" t="s">
        <v>2601</v>
      </c>
      <c r="F2690" s="828">
        <v>10</v>
      </c>
      <c r="G2690" s="828" t="s">
        <v>2452</v>
      </c>
      <c r="H2690" s="828">
        <v>1</v>
      </c>
      <c r="I2690" s="828">
        <v>1</v>
      </c>
      <c r="J2690" s="828"/>
      <c r="K2690" s="829">
        <v>1</v>
      </c>
      <c r="L2690" s="829"/>
      <c r="M2690" s="828">
        <v>0</v>
      </c>
      <c r="N2690" s="828"/>
      <c r="O2690" s="830"/>
      <c r="P2690" s="820">
        <f>Tabla1[[#This Row],[Ejec Real Acumu]]-Tabla1[[#This Row],[Proyec Ejec Acumul]]</f>
        <v>-1</v>
      </c>
      <c r="Q2690" s="820">
        <f>Tabla1[[#This Row],[Ejec Real Mes]]-Tabla1[[#This Row],[Program Entreg Mes]]</f>
        <v>0</v>
      </c>
    </row>
    <row r="2691" spans="1:17">
      <c r="A2691" s="828">
        <v>31</v>
      </c>
      <c r="B2691" s="828" t="s">
        <v>2463</v>
      </c>
      <c r="C2691" s="828" t="s">
        <v>2464</v>
      </c>
      <c r="D2691" s="828" t="s">
        <v>688</v>
      </c>
      <c r="E2691" s="828" t="s">
        <v>2602</v>
      </c>
      <c r="F2691" s="828">
        <v>10</v>
      </c>
      <c r="G2691" s="828" t="s">
        <v>2452</v>
      </c>
      <c r="H2691" s="828">
        <v>1</v>
      </c>
      <c r="I2691" s="828">
        <v>1</v>
      </c>
      <c r="J2691" s="828"/>
      <c r="K2691" s="829">
        <v>1</v>
      </c>
      <c r="L2691" s="829"/>
      <c r="M2691" s="828">
        <v>0</v>
      </c>
      <c r="N2691" s="828"/>
      <c r="O2691" s="830"/>
      <c r="P2691" s="820">
        <f>Tabla1[[#This Row],[Ejec Real Acumu]]-Tabla1[[#This Row],[Proyec Ejec Acumul]]</f>
        <v>-1</v>
      </c>
      <c r="Q2691" s="820">
        <f>Tabla1[[#This Row],[Ejec Real Mes]]-Tabla1[[#This Row],[Program Entreg Mes]]</f>
        <v>0</v>
      </c>
    </row>
    <row r="2692" spans="1:17">
      <c r="A2692" s="828">
        <v>32</v>
      </c>
      <c r="B2692" s="828" t="s">
        <v>2463</v>
      </c>
      <c r="C2692" s="828" t="s">
        <v>2464</v>
      </c>
      <c r="D2692" s="828" t="s">
        <v>688</v>
      </c>
      <c r="E2692" s="828" t="s">
        <v>2603</v>
      </c>
      <c r="F2692" s="828">
        <v>10</v>
      </c>
      <c r="G2692" s="828" t="s">
        <v>2452</v>
      </c>
      <c r="H2692" s="828">
        <v>1</v>
      </c>
      <c r="I2692" s="828">
        <v>1</v>
      </c>
      <c r="J2692" s="828"/>
      <c r="K2692" s="829">
        <v>1</v>
      </c>
      <c r="L2692" s="829"/>
      <c r="M2692" s="828">
        <v>0</v>
      </c>
      <c r="N2692" s="828"/>
      <c r="O2692" s="830"/>
      <c r="P2692" s="820">
        <f>Tabla1[[#This Row],[Ejec Real Acumu]]-Tabla1[[#This Row],[Proyec Ejec Acumul]]</f>
        <v>-1</v>
      </c>
      <c r="Q2692" s="820">
        <f>Tabla1[[#This Row],[Ejec Real Mes]]-Tabla1[[#This Row],[Program Entreg Mes]]</f>
        <v>0</v>
      </c>
    </row>
    <row r="2693" spans="1:17">
      <c r="A2693" s="828">
        <v>33</v>
      </c>
      <c r="B2693" s="828" t="s">
        <v>2463</v>
      </c>
      <c r="C2693" s="828" t="s">
        <v>2464</v>
      </c>
      <c r="D2693" s="828" t="s">
        <v>688</v>
      </c>
      <c r="E2693" s="828" t="s">
        <v>2604</v>
      </c>
      <c r="F2693" s="828">
        <v>10</v>
      </c>
      <c r="G2693" s="828" t="s">
        <v>2452</v>
      </c>
      <c r="H2693" s="828">
        <v>1</v>
      </c>
      <c r="I2693" s="828">
        <v>1</v>
      </c>
      <c r="J2693" s="828"/>
      <c r="K2693" s="829">
        <v>1</v>
      </c>
      <c r="L2693" s="829"/>
      <c r="M2693" s="828">
        <v>0</v>
      </c>
      <c r="N2693" s="828"/>
      <c r="O2693" s="830"/>
      <c r="P2693" s="820">
        <f>Tabla1[[#This Row],[Ejec Real Acumu]]-Tabla1[[#This Row],[Proyec Ejec Acumul]]</f>
        <v>-1</v>
      </c>
      <c r="Q2693" s="820">
        <f>Tabla1[[#This Row],[Ejec Real Mes]]-Tabla1[[#This Row],[Program Entreg Mes]]</f>
        <v>0</v>
      </c>
    </row>
    <row r="2694" spans="1:17">
      <c r="A2694" s="828">
        <v>34</v>
      </c>
      <c r="B2694" s="828" t="s">
        <v>2463</v>
      </c>
      <c r="C2694" s="828" t="s">
        <v>2464</v>
      </c>
      <c r="D2694" s="828" t="s">
        <v>688</v>
      </c>
      <c r="E2694" s="828" t="s">
        <v>2605</v>
      </c>
      <c r="F2694" s="828">
        <v>10</v>
      </c>
      <c r="G2694" s="828" t="s">
        <v>2452</v>
      </c>
      <c r="H2694" s="828">
        <v>1</v>
      </c>
      <c r="I2694" s="828">
        <v>1</v>
      </c>
      <c r="J2694" s="828"/>
      <c r="K2694" s="829">
        <v>1</v>
      </c>
      <c r="L2694" s="829"/>
      <c r="M2694" s="828">
        <v>0</v>
      </c>
      <c r="N2694" s="828"/>
      <c r="O2694" s="830"/>
      <c r="P2694" s="820">
        <f>Tabla1[[#This Row],[Ejec Real Acumu]]-Tabla1[[#This Row],[Proyec Ejec Acumul]]</f>
        <v>-1</v>
      </c>
      <c r="Q2694" s="820">
        <f>Tabla1[[#This Row],[Ejec Real Mes]]-Tabla1[[#This Row],[Program Entreg Mes]]</f>
        <v>0</v>
      </c>
    </row>
    <row r="2695" spans="1:17">
      <c r="A2695" s="828">
        <v>35</v>
      </c>
      <c r="B2695" s="828" t="s">
        <v>2463</v>
      </c>
      <c r="C2695" s="828" t="s">
        <v>2464</v>
      </c>
      <c r="D2695" s="828" t="s">
        <v>688</v>
      </c>
      <c r="E2695" s="828" t="s">
        <v>2606</v>
      </c>
      <c r="F2695" s="828">
        <v>10</v>
      </c>
      <c r="G2695" s="828" t="s">
        <v>2452</v>
      </c>
      <c r="H2695" s="828">
        <v>1</v>
      </c>
      <c r="I2695" s="828">
        <v>1</v>
      </c>
      <c r="J2695" s="828"/>
      <c r="K2695" s="829">
        <v>1</v>
      </c>
      <c r="L2695" s="829"/>
      <c r="M2695" s="828">
        <v>0</v>
      </c>
      <c r="N2695" s="828"/>
      <c r="O2695" s="830"/>
      <c r="P2695" s="820">
        <f>Tabla1[[#This Row],[Ejec Real Acumu]]-Tabla1[[#This Row],[Proyec Ejec Acumul]]</f>
        <v>-1</v>
      </c>
      <c r="Q2695" s="820">
        <f>Tabla1[[#This Row],[Ejec Real Mes]]-Tabla1[[#This Row],[Program Entreg Mes]]</f>
        <v>0</v>
      </c>
    </row>
    <row r="2696" spans="1:17">
      <c r="A2696" s="828">
        <v>36</v>
      </c>
      <c r="B2696" s="828" t="s">
        <v>2463</v>
      </c>
      <c r="C2696" s="828" t="s">
        <v>2464</v>
      </c>
      <c r="D2696" s="828" t="s">
        <v>688</v>
      </c>
      <c r="E2696" s="828" t="s">
        <v>2607</v>
      </c>
      <c r="F2696" s="828">
        <v>10</v>
      </c>
      <c r="G2696" s="828" t="s">
        <v>2452</v>
      </c>
      <c r="H2696" s="828">
        <v>2</v>
      </c>
      <c r="I2696" s="828">
        <v>1</v>
      </c>
      <c r="J2696" s="828"/>
      <c r="K2696" s="829">
        <v>0.5</v>
      </c>
      <c r="L2696" s="829"/>
      <c r="M2696" s="828">
        <v>0</v>
      </c>
      <c r="N2696" s="828"/>
      <c r="O2696" s="830"/>
      <c r="P2696" s="820">
        <f>Tabla1[[#This Row],[Ejec Real Acumu]]-Tabla1[[#This Row],[Proyec Ejec Acumul]]</f>
        <v>-1</v>
      </c>
      <c r="Q2696" s="820">
        <f>Tabla1[[#This Row],[Ejec Real Mes]]-Tabla1[[#This Row],[Program Entreg Mes]]</f>
        <v>0</v>
      </c>
    </row>
    <row r="2697" spans="1:17">
      <c r="A2697" s="828">
        <v>37</v>
      </c>
      <c r="B2697" s="828" t="s">
        <v>2463</v>
      </c>
      <c r="C2697" s="828" t="s">
        <v>2464</v>
      </c>
      <c r="D2697" s="828" t="s">
        <v>688</v>
      </c>
      <c r="E2697" s="828" t="s">
        <v>2608</v>
      </c>
      <c r="F2697" s="828">
        <v>10</v>
      </c>
      <c r="G2697" s="828" t="s">
        <v>2452</v>
      </c>
      <c r="H2697" s="828">
        <v>1</v>
      </c>
      <c r="I2697" s="828">
        <v>1</v>
      </c>
      <c r="J2697" s="828"/>
      <c r="K2697" s="829">
        <v>1</v>
      </c>
      <c r="L2697" s="829"/>
      <c r="M2697" s="828">
        <v>0</v>
      </c>
      <c r="N2697" s="828"/>
      <c r="O2697" s="830"/>
      <c r="P2697" s="820">
        <f>Tabla1[[#This Row],[Ejec Real Acumu]]-Tabla1[[#This Row],[Proyec Ejec Acumul]]</f>
        <v>-1</v>
      </c>
      <c r="Q2697" s="820">
        <f>Tabla1[[#This Row],[Ejec Real Mes]]-Tabla1[[#This Row],[Program Entreg Mes]]</f>
        <v>0</v>
      </c>
    </row>
    <row r="2698" spans="1:17">
      <c r="A2698" s="828">
        <v>38</v>
      </c>
      <c r="B2698" s="828" t="s">
        <v>2463</v>
      </c>
      <c r="C2698" s="828" t="s">
        <v>2464</v>
      </c>
      <c r="D2698" s="828" t="s">
        <v>688</v>
      </c>
      <c r="E2698" s="828" t="s">
        <v>2609</v>
      </c>
      <c r="F2698" s="828">
        <v>10</v>
      </c>
      <c r="G2698" s="828" t="s">
        <v>2452</v>
      </c>
      <c r="H2698" s="828">
        <v>1</v>
      </c>
      <c r="I2698" s="828">
        <v>1</v>
      </c>
      <c r="J2698" s="828"/>
      <c r="K2698" s="829">
        <v>1</v>
      </c>
      <c r="L2698" s="829"/>
      <c r="M2698" s="828">
        <v>0</v>
      </c>
      <c r="N2698" s="828"/>
      <c r="O2698" s="830"/>
      <c r="P2698" s="820">
        <f>Tabla1[[#This Row],[Ejec Real Acumu]]-Tabla1[[#This Row],[Proyec Ejec Acumul]]</f>
        <v>-1</v>
      </c>
      <c r="Q2698" s="820">
        <f>Tabla1[[#This Row],[Ejec Real Mes]]-Tabla1[[#This Row],[Program Entreg Mes]]</f>
        <v>0</v>
      </c>
    </row>
    <row r="2699" spans="1:17">
      <c r="A2699" s="828">
        <v>1</v>
      </c>
      <c r="B2699" s="828" t="s">
        <v>2463</v>
      </c>
      <c r="C2699" s="828" t="s">
        <v>2464</v>
      </c>
      <c r="D2699" s="828" t="s">
        <v>688</v>
      </c>
      <c r="E2699" s="828" t="s">
        <v>2572</v>
      </c>
      <c r="F2699" s="828">
        <v>11</v>
      </c>
      <c r="G2699" s="828" t="s">
        <v>2453</v>
      </c>
      <c r="H2699" s="828">
        <v>1</v>
      </c>
      <c r="I2699" s="828">
        <v>1</v>
      </c>
      <c r="J2699" s="828"/>
      <c r="K2699" s="829">
        <v>1</v>
      </c>
      <c r="L2699" s="829"/>
      <c r="M2699" s="828">
        <v>0</v>
      </c>
      <c r="N2699" s="828"/>
      <c r="O2699" s="830"/>
      <c r="P2699" s="820">
        <f>Tabla1[[#This Row],[Ejec Real Acumu]]-Tabla1[[#This Row],[Proyec Ejec Acumul]]</f>
        <v>-1</v>
      </c>
      <c r="Q2699" s="820">
        <f>Tabla1[[#This Row],[Ejec Real Mes]]-Tabla1[[#This Row],[Program Entreg Mes]]</f>
        <v>0</v>
      </c>
    </row>
    <row r="2700" spans="1:17">
      <c r="A2700" s="828">
        <v>2</v>
      </c>
      <c r="B2700" s="828" t="s">
        <v>2463</v>
      </c>
      <c r="C2700" s="828" t="s">
        <v>2464</v>
      </c>
      <c r="D2700" s="828" t="s">
        <v>688</v>
      </c>
      <c r="E2700" s="828" t="s">
        <v>2573</v>
      </c>
      <c r="F2700" s="828">
        <v>11</v>
      </c>
      <c r="G2700" s="828" t="s">
        <v>2453</v>
      </c>
      <c r="H2700" s="828">
        <v>1</v>
      </c>
      <c r="I2700" s="828">
        <v>1</v>
      </c>
      <c r="J2700" s="828"/>
      <c r="K2700" s="829">
        <v>1</v>
      </c>
      <c r="L2700" s="829"/>
      <c r="M2700" s="828">
        <v>0</v>
      </c>
      <c r="N2700" s="828"/>
      <c r="O2700" s="830"/>
      <c r="P2700" s="820">
        <f>Tabla1[[#This Row],[Ejec Real Acumu]]-Tabla1[[#This Row],[Proyec Ejec Acumul]]</f>
        <v>-1</v>
      </c>
      <c r="Q2700" s="820">
        <f>Tabla1[[#This Row],[Ejec Real Mes]]-Tabla1[[#This Row],[Program Entreg Mes]]</f>
        <v>0</v>
      </c>
    </row>
    <row r="2701" spans="1:17">
      <c r="A2701" s="828">
        <v>3</v>
      </c>
      <c r="B2701" s="828" t="s">
        <v>2463</v>
      </c>
      <c r="C2701" s="828" t="s">
        <v>2464</v>
      </c>
      <c r="D2701" s="828" t="s">
        <v>688</v>
      </c>
      <c r="E2701" s="828" t="s">
        <v>2574</v>
      </c>
      <c r="F2701" s="828">
        <v>11</v>
      </c>
      <c r="G2701" s="828" t="s">
        <v>2453</v>
      </c>
      <c r="H2701" s="828">
        <v>1</v>
      </c>
      <c r="I2701" s="828">
        <v>1</v>
      </c>
      <c r="J2701" s="828"/>
      <c r="K2701" s="829">
        <v>1</v>
      </c>
      <c r="L2701" s="829"/>
      <c r="M2701" s="828">
        <v>1</v>
      </c>
      <c r="N2701" s="828"/>
      <c r="O2701" s="830"/>
      <c r="P2701" s="820">
        <f>Tabla1[[#This Row],[Ejec Real Acumu]]-Tabla1[[#This Row],[Proyec Ejec Acumul]]</f>
        <v>-1</v>
      </c>
      <c r="Q2701" s="820">
        <f>Tabla1[[#This Row],[Ejec Real Mes]]-Tabla1[[#This Row],[Program Entreg Mes]]</f>
        <v>-1</v>
      </c>
    </row>
    <row r="2702" spans="1:17">
      <c r="A2702" s="828">
        <v>4</v>
      </c>
      <c r="B2702" s="828" t="s">
        <v>2463</v>
      </c>
      <c r="C2702" s="828" t="s">
        <v>2464</v>
      </c>
      <c r="D2702" s="828" t="s">
        <v>688</v>
      </c>
      <c r="E2702" s="828" t="s">
        <v>2575</v>
      </c>
      <c r="F2702" s="828">
        <v>11</v>
      </c>
      <c r="G2702" s="828" t="s">
        <v>2453</v>
      </c>
      <c r="H2702" s="828">
        <v>1</v>
      </c>
      <c r="I2702" s="828">
        <v>1</v>
      </c>
      <c r="J2702" s="828"/>
      <c r="K2702" s="829">
        <v>1</v>
      </c>
      <c r="L2702" s="829"/>
      <c r="M2702" s="828">
        <v>1</v>
      </c>
      <c r="N2702" s="828"/>
      <c r="O2702" s="830"/>
      <c r="P2702" s="820">
        <f>Tabla1[[#This Row],[Ejec Real Acumu]]-Tabla1[[#This Row],[Proyec Ejec Acumul]]</f>
        <v>-1</v>
      </c>
      <c r="Q2702" s="820">
        <f>Tabla1[[#This Row],[Ejec Real Mes]]-Tabla1[[#This Row],[Program Entreg Mes]]</f>
        <v>-1</v>
      </c>
    </row>
    <row r="2703" spans="1:17">
      <c r="A2703" s="828">
        <v>5</v>
      </c>
      <c r="B2703" s="828" t="s">
        <v>2463</v>
      </c>
      <c r="C2703" s="828" t="s">
        <v>2464</v>
      </c>
      <c r="D2703" s="828" t="s">
        <v>688</v>
      </c>
      <c r="E2703" s="828" t="s">
        <v>2576</v>
      </c>
      <c r="F2703" s="828">
        <v>11</v>
      </c>
      <c r="G2703" s="828" t="s">
        <v>2453</v>
      </c>
      <c r="H2703" s="828">
        <v>4</v>
      </c>
      <c r="I2703" s="828">
        <v>3</v>
      </c>
      <c r="J2703" s="828"/>
      <c r="K2703" s="829">
        <v>0.75</v>
      </c>
      <c r="L2703" s="829"/>
      <c r="M2703" s="828">
        <v>0</v>
      </c>
      <c r="N2703" s="828"/>
      <c r="O2703" s="830"/>
      <c r="P2703" s="820">
        <f>Tabla1[[#This Row],[Ejec Real Acumu]]-Tabla1[[#This Row],[Proyec Ejec Acumul]]</f>
        <v>-3</v>
      </c>
      <c r="Q2703" s="820">
        <f>Tabla1[[#This Row],[Ejec Real Mes]]-Tabla1[[#This Row],[Program Entreg Mes]]</f>
        <v>0</v>
      </c>
    </row>
    <row r="2704" spans="1:17">
      <c r="A2704" s="828">
        <v>6</v>
      </c>
      <c r="B2704" s="828" t="s">
        <v>2463</v>
      </c>
      <c r="C2704" s="828" t="s">
        <v>2464</v>
      </c>
      <c r="D2704" s="828" t="s">
        <v>688</v>
      </c>
      <c r="E2704" s="828" t="s">
        <v>2577</v>
      </c>
      <c r="F2704" s="828">
        <v>11</v>
      </c>
      <c r="G2704" s="828" t="s">
        <v>2453</v>
      </c>
      <c r="H2704" s="828">
        <v>1</v>
      </c>
      <c r="I2704" s="828">
        <v>1</v>
      </c>
      <c r="J2704" s="828"/>
      <c r="K2704" s="829">
        <v>1</v>
      </c>
      <c r="L2704" s="829"/>
      <c r="M2704" s="828">
        <v>0</v>
      </c>
      <c r="N2704" s="828"/>
      <c r="O2704" s="830"/>
      <c r="P2704" s="820">
        <f>Tabla1[[#This Row],[Ejec Real Acumu]]-Tabla1[[#This Row],[Proyec Ejec Acumul]]</f>
        <v>-1</v>
      </c>
      <c r="Q2704" s="820">
        <f>Tabla1[[#This Row],[Ejec Real Mes]]-Tabla1[[#This Row],[Program Entreg Mes]]</f>
        <v>0</v>
      </c>
    </row>
    <row r="2705" spans="1:17">
      <c r="A2705" s="828">
        <v>7</v>
      </c>
      <c r="B2705" s="828" t="s">
        <v>2463</v>
      </c>
      <c r="C2705" s="828" t="s">
        <v>2464</v>
      </c>
      <c r="D2705" s="828" t="s">
        <v>688</v>
      </c>
      <c r="E2705" s="828" t="s">
        <v>2578</v>
      </c>
      <c r="F2705" s="828">
        <v>11</v>
      </c>
      <c r="G2705" s="828" t="s">
        <v>2453</v>
      </c>
      <c r="H2705" s="828">
        <v>1</v>
      </c>
      <c r="I2705" s="828">
        <v>1</v>
      </c>
      <c r="J2705" s="828"/>
      <c r="K2705" s="829">
        <v>1</v>
      </c>
      <c r="L2705" s="829"/>
      <c r="M2705" s="828">
        <v>0</v>
      </c>
      <c r="N2705" s="828"/>
      <c r="O2705" s="830"/>
      <c r="P2705" s="820">
        <f>Tabla1[[#This Row],[Ejec Real Acumu]]-Tabla1[[#This Row],[Proyec Ejec Acumul]]</f>
        <v>-1</v>
      </c>
      <c r="Q2705" s="820">
        <f>Tabla1[[#This Row],[Ejec Real Mes]]-Tabla1[[#This Row],[Program Entreg Mes]]</f>
        <v>0</v>
      </c>
    </row>
    <row r="2706" spans="1:17">
      <c r="A2706" s="828">
        <v>8</v>
      </c>
      <c r="B2706" s="828" t="s">
        <v>2463</v>
      </c>
      <c r="C2706" s="828" t="s">
        <v>2464</v>
      </c>
      <c r="D2706" s="828" t="s">
        <v>688</v>
      </c>
      <c r="E2706" s="828" t="s">
        <v>2579</v>
      </c>
      <c r="F2706" s="828">
        <v>11</v>
      </c>
      <c r="G2706" s="828" t="s">
        <v>2453</v>
      </c>
      <c r="H2706" s="828">
        <v>1</v>
      </c>
      <c r="I2706" s="828">
        <v>1</v>
      </c>
      <c r="J2706" s="828"/>
      <c r="K2706" s="829">
        <v>1</v>
      </c>
      <c r="L2706" s="829"/>
      <c r="M2706" s="828">
        <v>0</v>
      </c>
      <c r="N2706" s="828"/>
      <c r="O2706" s="830"/>
      <c r="P2706" s="820">
        <f>Tabla1[[#This Row],[Ejec Real Acumu]]-Tabla1[[#This Row],[Proyec Ejec Acumul]]</f>
        <v>-1</v>
      </c>
      <c r="Q2706" s="820">
        <f>Tabla1[[#This Row],[Ejec Real Mes]]-Tabla1[[#This Row],[Program Entreg Mes]]</f>
        <v>0</v>
      </c>
    </row>
    <row r="2707" spans="1:17">
      <c r="A2707" s="828">
        <v>9</v>
      </c>
      <c r="B2707" s="828" t="s">
        <v>2463</v>
      </c>
      <c r="C2707" s="828" t="s">
        <v>2464</v>
      </c>
      <c r="D2707" s="828" t="s">
        <v>688</v>
      </c>
      <c r="E2707" s="828" t="s">
        <v>2580</v>
      </c>
      <c r="F2707" s="828">
        <v>11</v>
      </c>
      <c r="G2707" s="828" t="s">
        <v>2453</v>
      </c>
      <c r="H2707" s="828">
        <v>2</v>
      </c>
      <c r="I2707" s="828">
        <v>2</v>
      </c>
      <c r="J2707" s="828"/>
      <c r="K2707" s="829">
        <v>1</v>
      </c>
      <c r="L2707" s="829"/>
      <c r="M2707" s="828">
        <v>0</v>
      </c>
      <c r="N2707" s="828"/>
      <c r="O2707" s="830"/>
      <c r="P2707" s="820">
        <f>Tabla1[[#This Row],[Ejec Real Acumu]]-Tabla1[[#This Row],[Proyec Ejec Acumul]]</f>
        <v>-2</v>
      </c>
      <c r="Q2707" s="820">
        <f>Tabla1[[#This Row],[Ejec Real Mes]]-Tabla1[[#This Row],[Program Entreg Mes]]</f>
        <v>0</v>
      </c>
    </row>
    <row r="2708" spans="1:17">
      <c r="A2708" s="828">
        <v>10</v>
      </c>
      <c r="B2708" s="828" t="s">
        <v>2463</v>
      </c>
      <c r="C2708" s="828" t="s">
        <v>2464</v>
      </c>
      <c r="D2708" s="828" t="s">
        <v>688</v>
      </c>
      <c r="E2708" s="828" t="s">
        <v>2581</v>
      </c>
      <c r="F2708" s="828">
        <v>11</v>
      </c>
      <c r="G2708" s="828" t="s">
        <v>2453</v>
      </c>
      <c r="H2708" s="828">
        <v>1</v>
      </c>
      <c r="I2708" s="828">
        <v>1</v>
      </c>
      <c r="J2708" s="828"/>
      <c r="K2708" s="829">
        <v>1</v>
      </c>
      <c r="L2708" s="829"/>
      <c r="M2708" s="828">
        <v>0</v>
      </c>
      <c r="N2708" s="828"/>
      <c r="O2708" s="830"/>
      <c r="P2708" s="820">
        <f>Tabla1[[#This Row],[Ejec Real Acumu]]-Tabla1[[#This Row],[Proyec Ejec Acumul]]</f>
        <v>-1</v>
      </c>
      <c r="Q2708" s="820">
        <f>Tabla1[[#This Row],[Ejec Real Mes]]-Tabla1[[#This Row],[Program Entreg Mes]]</f>
        <v>0</v>
      </c>
    </row>
    <row r="2709" spans="1:17">
      <c r="A2709" s="828">
        <v>11</v>
      </c>
      <c r="B2709" s="828" t="s">
        <v>2463</v>
      </c>
      <c r="C2709" s="828" t="s">
        <v>2464</v>
      </c>
      <c r="D2709" s="828" t="s">
        <v>688</v>
      </c>
      <c r="E2709" s="828" t="s">
        <v>2582</v>
      </c>
      <c r="F2709" s="828">
        <v>11</v>
      </c>
      <c r="G2709" s="828" t="s">
        <v>2453</v>
      </c>
      <c r="H2709" s="828">
        <v>1</v>
      </c>
      <c r="I2709" s="828">
        <v>1</v>
      </c>
      <c r="J2709" s="828"/>
      <c r="K2709" s="829">
        <v>1</v>
      </c>
      <c r="L2709" s="829"/>
      <c r="M2709" s="828">
        <v>0</v>
      </c>
      <c r="N2709" s="828"/>
      <c r="O2709" s="830"/>
      <c r="P2709" s="820">
        <f>Tabla1[[#This Row],[Ejec Real Acumu]]-Tabla1[[#This Row],[Proyec Ejec Acumul]]</f>
        <v>-1</v>
      </c>
      <c r="Q2709" s="820">
        <f>Tabla1[[#This Row],[Ejec Real Mes]]-Tabla1[[#This Row],[Program Entreg Mes]]</f>
        <v>0</v>
      </c>
    </row>
    <row r="2710" spans="1:17">
      <c r="A2710" s="828">
        <v>12</v>
      </c>
      <c r="B2710" s="828" t="s">
        <v>2463</v>
      </c>
      <c r="C2710" s="828" t="s">
        <v>2464</v>
      </c>
      <c r="D2710" s="828" t="s">
        <v>688</v>
      </c>
      <c r="E2710" s="828" t="s">
        <v>2583</v>
      </c>
      <c r="F2710" s="828">
        <v>11</v>
      </c>
      <c r="G2710" s="828" t="s">
        <v>2453</v>
      </c>
      <c r="H2710" s="828">
        <v>1</v>
      </c>
      <c r="I2710" s="828">
        <v>1</v>
      </c>
      <c r="J2710" s="828"/>
      <c r="K2710" s="829">
        <v>1</v>
      </c>
      <c r="L2710" s="829"/>
      <c r="M2710" s="828">
        <v>0</v>
      </c>
      <c r="N2710" s="828"/>
      <c r="O2710" s="830"/>
      <c r="P2710" s="820">
        <f>Tabla1[[#This Row],[Ejec Real Acumu]]-Tabla1[[#This Row],[Proyec Ejec Acumul]]</f>
        <v>-1</v>
      </c>
      <c r="Q2710" s="820">
        <f>Tabla1[[#This Row],[Ejec Real Mes]]-Tabla1[[#This Row],[Program Entreg Mes]]</f>
        <v>0</v>
      </c>
    </row>
    <row r="2711" spans="1:17">
      <c r="A2711" s="828">
        <v>13</v>
      </c>
      <c r="B2711" s="828" t="s">
        <v>2463</v>
      </c>
      <c r="C2711" s="828" t="s">
        <v>2464</v>
      </c>
      <c r="D2711" s="828" t="s">
        <v>688</v>
      </c>
      <c r="E2711" s="828" t="s">
        <v>2584</v>
      </c>
      <c r="F2711" s="828">
        <v>11</v>
      </c>
      <c r="G2711" s="828" t="s">
        <v>2453</v>
      </c>
      <c r="H2711" s="828">
        <v>1</v>
      </c>
      <c r="I2711" s="828">
        <v>1</v>
      </c>
      <c r="J2711" s="828"/>
      <c r="K2711" s="829">
        <v>1</v>
      </c>
      <c r="L2711" s="829"/>
      <c r="M2711" s="828">
        <v>0</v>
      </c>
      <c r="N2711" s="828"/>
      <c r="O2711" s="830"/>
      <c r="P2711" s="820">
        <f>Tabla1[[#This Row],[Ejec Real Acumu]]-Tabla1[[#This Row],[Proyec Ejec Acumul]]</f>
        <v>-1</v>
      </c>
      <c r="Q2711" s="820">
        <f>Tabla1[[#This Row],[Ejec Real Mes]]-Tabla1[[#This Row],[Program Entreg Mes]]</f>
        <v>0</v>
      </c>
    </row>
    <row r="2712" spans="1:17">
      <c r="A2712" s="828">
        <v>14</v>
      </c>
      <c r="B2712" s="828" t="s">
        <v>2463</v>
      </c>
      <c r="C2712" s="828" t="s">
        <v>2464</v>
      </c>
      <c r="D2712" s="828" t="s">
        <v>688</v>
      </c>
      <c r="E2712" s="828" t="s">
        <v>2585</v>
      </c>
      <c r="F2712" s="828">
        <v>11</v>
      </c>
      <c r="G2712" s="828" t="s">
        <v>2453</v>
      </c>
      <c r="H2712" s="828">
        <v>1</v>
      </c>
      <c r="I2712" s="828">
        <v>1</v>
      </c>
      <c r="J2712" s="828"/>
      <c r="K2712" s="829">
        <v>1</v>
      </c>
      <c r="L2712" s="829"/>
      <c r="M2712" s="828">
        <v>0</v>
      </c>
      <c r="N2712" s="828"/>
      <c r="O2712" s="830"/>
      <c r="P2712" s="820">
        <f>Tabla1[[#This Row],[Ejec Real Acumu]]-Tabla1[[#This Row],[Proyec Ejec Acumul]]</f>
        <v>-1</v>
      </c>
      <c r="Q2712" s="820">
        <f>Tabla1[[#This Row],[Ejec Real Mes]]-Tabla1[[#This Row],[Program Entreg Mes]]</f>
        <v>0</v>
      </c>
    </row>
    <row r="2713" spans="1:17">
      <c r="A2713" s="828">
        <v>15</v>
      </c>
      <c r="B2713" s="828" t="s">
        <v>2463</v>
      </c>
      <c r="C2713" s="828" t="s">
        <v>2464</v>
      </c>
      <c r="D2713" s="828" t="s">
        <v>688</v>
      </c>
      <c r="E2713" s="828" t="s">
        <v>2586</v>
      </c>
      <c r="F2713" s="828">
        <v>11</v>
      </c>
      <c r="G2713" s="828" t="s">
        <v>2453</v>
      </c>
      <c r="H2713" s="828">
        <v>1</v>
      </c>
      <c r="I2713" s="828">
        <v>0</v>
      </c>
      <c r="J2713" s="828"/>
      <c r="K2713" s="829">
        <v>0</v>
      </c>
      <c r="L2713" s="829"/>
      <c r="M2713" s="828">
        <v>0</v>
      </c>
      <c r="N2713" s="828"/>
      <c r="O2713" s="830"/>
      <c r="P2713" s="820">
        <f>Tabla1[[#This Row],[Ejec Real Acumu]]-Tabla1[[#This Row],[Proyec Ejec Acumul]]</f>
        <v>0</v>
      </c>
      <c r="Q2713" s="820">
        <f>Tabla1[[#This Row],[Ejec Real Mes]]-Tabla1[[#This Row],[Program Entreg Mes]]</f>
        <v>0</v>
      </c>
    </row>
    <row r="2714" spans="1:17">
      <c r="A2714" s="828">
        <v>16</v>
      </c>
      <c r="B2714" s="828" t="s">
        <v>2463</v>
      </c>
      <c r="C2714" s="828" t="s">
        <v>2464</v>
      </c>
      <c r="D2714" s="828" t="s">
        <v>688</v>
      </c>
      <c r="E2714" s="828" t="s">
        <v>2587</v>
      </c>
      <c r="F2714" s="828">
        <v>11</v>
      </c>
      <c r="G2714" s="828" t="s">
        <v>2453</v>
      </c>
      <c r="H2714" s="828">
        <v>1</v>
      </c>
      <c r="I2714" s="828">
        <v>1</v>
      </c>
      <c r="J2714" s="828"/>
      <c r="K2714" s="829">
        <v>1</v>
      </c>
      <c r="L2714" s="829"/>
      <c r="M2714" s="828">
        <v>0</v>
      </c>
      <c r="N2714" s="828"/>
      <c r="O2714" s="830"/>
      <c r="P2714" s="820">
        <f>Tabla1[[#This Row],[Ejec Real Acumu]]-Tabla1[[#This Row],[Proyec Ejec Acumul]]</f>
        <v>-1</v>
      </c>
      <c r="Q2714" s="820">
        <f>Tabla1[[#This Row],[Ejec Real Mes]]-Tabla1[[#This Row],[Program Entreg Mes]]</f>
        <v>0</v>
      </c>
    </row>
    <row r="2715" spans="1:17">
      <c r="A2715" s="828">
        <v>17</v>
      </c>
      <c r="B2715" s="828" t="s">
        <v>2463</v>
      </c>
      <c r="C2715" s="828" t="s">
        <v>2464</v>
      </c>
      <c r="D2715" s="828" t="s">
        <v>688</v>
      </c>
      <c r="E2715" s="828" t="s">
        <v>2588</v>
      </c>
      <c r="F2715" s="828">
        <v>11</v>
      </c>
      <c r="G2715" s="828" t="s">
        <v>2453</v>
      </c>
      <c r="H2715" s="828">
        <v>2</v>
      </c>
      <c r="I2715" s="828">
        <v>2</v>
      </c>
      <c r="J2715" s="828"/>
      <c r="K2715" s="829">
        <v>1</v>
      </c>
      <c r="L2715" s="829"/>
      <c r="M2715" s="828">
        <v>1</v>
      </c>
      <c r="N2715" s="828"/>
      <c r="O2715" s="830"/>
      <c r="P2715" s="820">
        <f>Tabla1[[#This Row],[Ejec Real Acumu]]-Tabla1[[#This Row],[Proyec Ejec Acumul]]</f>
        <v>-2</v>
      </c>
      <c r="Q2715" s="820">
        <f>Tabla1[[#This Row],[Ejec Real Mes]]-Tabla1[[#This Row],[Program Entreg Mes]]</f>
        <v>-1</v>
      </c>
    </row>
    <row r="2716" spans="1:17">
      <c r="A2716" s="828">
        <v>18</v>
      </c>
      <c r="B2716" s="828" t="s">
        <v>2463</v>
      </c>
      <c r="C2716" s="828" t="s">
        <v>2464</v>
      </c>
      <c r="D2716" s="828" t="s">
        <v>688</v>
      </c>
      <c r="E2716" s="828" t="s">
        <v>2589</v>
      </c>
      <c r="F2716" s="828">
        <v>11</v>
      </c>
      <c r="G2716" s="828" t="s">
        <v>2453</v>
      </c>
      <c r="H2716" s="828">
        <v>4</v>
      </c>
      <c r="I2716" s="828">
        <v>3</v>
      </c>
      <c r="J2716" s="828"/>
      <c r="K2716" s="829">
        <v>0.75</v>
      </c>
      <c r="L2716" s="829"/>
      <c r="M2716" s="828">
        <v>0</v>
      </c>
      <c r="N2716" s="828"/>
      <c r="O2716" s="830"/>
      <c r="P2716" s="820">
        <f>Tabla1[[#This Row],[Ejec Real Acumu]]-Tabla1[[#This Row],[Proyec Ejec Acumul]]</f>
        <v>-3</v>
      </c>
      <c r="Q2716" s="820">
        <f>Tabla1[[#This Row],[Ejec Real Mes]]-Tabla1[[#This Row],[Program Entreg Mes]]</f>
        <v>0</v>
      </c>
    </row>
    <row r="2717" spans="1:17">
      <c r="A2717" s="828">
        <v>19</v>
      </c>
      <c r="B2717" s="828" t="s">
        <v>2463</v>
      </c>
      <c r="C2717" s="828" t="s">
        <v>2464</v>
      </c>
      <c r="D2717" s="828" t="s">
        <v>688</v>
      </c>
      <c r="E2717" s="828" t="s">
        <v>2590</v>
      </c>
      <c r="F2717" s="828">
        <v>11</v>
      </c>
      <c r="G2717" s="828" t="s">
        <v>2453</v>
      </c>
      <c r="H2717" s="828">
        <v>1</v>
      </c>
      <c r="I2717" s="828">
        <v>1</v>
      </c>
      <c r="J2717" s="828"/>
      <c r="K2717" s="829">
        <v>1</v>
      </c>
      <c r="L2717" s="829"/>
      <c r="M2717" s="828">
        <v>0</v>
      </c>
      <c r="N2717" s="828"/>
      <c r="O2717" s="830"/>
      <c r="P2717" s="820">
        <f>Tabla1[[#This Row],[Ejec Real Acumu]]-Tabla1[[#This Row],[Proyec Ejec Acumul]]</f>
        <v>-1</v>
      </c>
      <c r="Q2717" s="820">
        <f>Tabla1[[#This Row],[Ejec Real Mes]]-Tabla1[[#This Row],[Program Entreg Mes]]</f>
        <v>0</v>
      </c>
    </row>
    <row r="2718" spans="1:17">
      <c r="A2718" s="828">
        <v>20</v>
      </c>
      <c r="B2718" s="828" t="s">
        <v>2463</v>
      </c>
      <c r="C2718" s="828" t="s">
        <v>2464</v>
      </c>
      <c r="D2718" s="828" t="s">
        <v>688</v>
      </c>
      <c r="E2718" s="828" t="s">
        <v>2591</v>
      </c>
      <c r="F2718" s="828">
        <v>11</v>
      </c>
      <c r="G2718" s="828" t="s">
        <v>2453</v>
      </c>
      <c r="H2718" s="828">
        <v>1</v>
      </c>
      <c r="I2718" s="828">
        <v>1</v>
      </c>
      <c r="J2718" s="828"/>
      <c r="K2718" s="829">
        <v>1</v>
      </c>
      <c r="L2718" s="829"/>
      <c r="M2718" s="828">
        <v>0</v>
      </c>
      <c r="N2718" s="828"/>
      <c r="O2718" s="830"/>
      <c r="P2718" s="820">
        <f>Tabla1[[#This Row],[Ejec Real Acumu]]-Tabla1[[#This Row],[Proyec Ejec Acumul]]</f>
        <v>-1</v>
      </c>
      <c r="Q2718" s="820">
        <f>Tabla1[[#This Row],[Ejec Real Mes]]-Tabla1[[#This Row],[Program Entreg Mes]]</f>
        <v>0</v>
      </c>
    </row>
    <row r="2719" spans="1:17">
      <c r="A2719" s="828">
        <v>21</v>
      </c>
      <c r="B2719" s="828" t="s">
        <v>2463</v>
      </c>
      <c r="C2719" s="828" t="s">
        <v>2464</v>
      </c>
      <c r="D2719" s="828" t="s">
        <v>688</v>
      </c>
      <c r="E2719" s="828" t="s">
        <v>2592</v>
      </c>
      <c r="F2719" s="828">
        <v>11</v>
      </c>
      <c r="G2719" s="828" t="s">
        <v>2453</v>
      </c>
      <c r="H2719" s="828">
        <v>1</v>
      </c>
      <c r="I2719" s="828">
        <v>1</v>
      </c>
      <c r="J2719" s="828"/>
      <c r="K2719" s="829">
        <v>1</v>
      </c>
      <c r="L2719" s="829"/>
      <c r="M2719" s="828">
        <v>0</v>
      </c>
      <c r="N2719" s="828"/>
      <c r="O2719" s="830"/>
      <c r="P2719" s="820">
        <f>Tabla1[[#This Row],[Ejec Real Acumu]]-Tabla1[[#This Row],[Proyec Ejec Acumul]]</f>
        <v>-1</v>
      </c>
      <c r="Q2719" s="820">
        <f>Tabla1[[#This Row],[Ejec Real Mes]]-Tabla1[[#This Row],[Program Entreg Mes]]</f>
        <v>0</v>
      </c>
    </row>
    <row r="2720" spans="1:17">
      <c r="A2720" s="828">
        <v>22</v>
      </c>
      <c r="B2720" s="828" t="s">
        <v>2463</v>
      </c>
      <c r="C2720" s="828" t="s">
        <v>2464</v>
      </c>
      <c r="D2720" s="828" t="s">
        <v>688</v>
      </c>
      <c r="E2720" s="828" t="s">
        <v>2593</v>
      </c>
      <c r="F2720" s="828">
        <v>11</v>
      </c>
      <c r="G2720" s="828" t="s">
        <v>2453</v>
      </c>
      <c r="H2720" s="828">
        <v>1</v>
      </c>
      <c r="I2720" s="828">
        <v>1</v>
      </c>
      <c r="J2720" s="828"/>
      <c r="K2720" s="829">
        <v>1</v>
      </c>
      <c r="L2720" s="829"/>
      <c r="M2720" s="828">
        <v>0</v>
      </c>
      <c r="N2720" s="828"/>
      <c r="O2720" s="830"/>
      <c r="P2720" s="820">
        <f>Tabla1[[#This Row],[Ejec Real Acumu]]-Tabla1[[#This Row],[Proyec Ejec Acumul]]</f>
        <v>-1</v>
      </c>
      <c r="Q2720" s="820">
        <f>Tabla1[[#This Row],[Ejec Real Mes]]-Tabla1[[#This Row],[Program Entreg Mes]]</f>
        <v>0</v>
      </c>
    </row>
    <row r="2721" spans="1:17">
      <c r="A2721" s="828">
        <v>23</v>
      </c>
      <c r="B2721" s="828" t="s">
        <v>2463</v>
      </c>
      <c r="C2721" s="828" t="s">
        <v>2464</v>
      </c>
      <c r="D2721" s="828" t="s">
        <v>688</v>
      </c>
      <c r="E2721" s="828" t="s">
        <v>2594</v>
      </c>
      <c r="F2721" s="828">
        <v>11</v>
      </c>
      <c r="G2721" s="828" t="s">
        <v>2453</v>
      </c>
      <c r="H2721" s="828">
        <v>1</v>
      </c>
      <c r="I2721" s="828">
        <v>1</v>
      </c>
      <c r="J2721" s="828"/>
      <c r="K2721" s="829">
        <v>1</v>
      </c>
      <c r="L2721" s="829"/>
      <c r="M2721" s="828">
        <v>1</v>
      </c>
      <c r="N2721" s="828"/>
      <c r="O2721" s="830"/>
      <c r="P2721" s="820">
        <f>Tabla1[[#This Row],[Ejec Real Acumu]]-Tabla1[[#This Row],[Proyec Ejec Acumul]]</f>
        <v>-1</v>
      </c>
      <c r="Q2721" s="820">
        <f>Tabla1[[#This Row],[Ejec Real Mes]]-Tabla1[[#This Row],[Program Entreg Mes]]</f>
        <v>-1</v>
      </c>
    </row>
    <row r="2722" spans="1:17">
      <c r="A2722" s="828">
        <v>24</v>
      </c>
      <c r="B2722" s="828" t="s">
        <v>2463</v>
      </c>
      <c r="C2722" s="828" t="s">
        <v>2464</v>
      </c>
      <c r="D2722" s="828" t="s">
        <v>688</v>
      </c>
      <c r="E2722" s="828" t="s">
        <v>2595</v>
      </c>
      <c r="F2722" s="828">
        <v>11</v>
      </c>
      <c r="G2722" s="828" t="s">
        <v>2453</v>
      </c>
      <c r="H2722" s="828">
        <v>1</v>
      </c>
      <c r="I2722" s="828">
        <v>1</v>
      </c>
      <c r="J2722" s="828"/>
      <c r="K2722" s="829">
        <v>1</v>
      </c>
      <c r="L2722" s="829"/>
      <c r="M2722" s="828">
        <v>0</v>
      </c>
      <c r="N2722" s="828"/>
      <c r="O2722" s="830"/>
      <c r="P2722" s="820">
        <f>Tabla1[[#This Row],[Ejec Real Acumu]]-Tabla1[[#This Row],[Proyec Ejec Acumul]]</f>
        <v>-1</v>
      </c>
      <c r="Q2722" s="820">
        <f>Tabla1[[#This Row],[Ejec Real Mes]]-Tabla1[[#This Row],[Program Entreg Mes]]</f>
        <v>0</v>
      </c>
    </row>
    <row r="2723" spans="1:17">
      <c r="A2723" s="828">
        <v>25</v>
      </c>
      <c r="B2723" s="828" t="s">
        <v>2463</v>
      </c>
      <c r="C2723" s="828" t="s">
        <v>2464</v>
      </c>
      <c r="D2723" s="828" t="s">
        <v>688</v>
      </c>
      <c r="E2723" s="828" t="s">
        <v>2596</v>
      </c>
      <c r="F2723" s="828">
        <v>11</v>
      </c>
      <c r="G2723" s="828" t="s">
        <v>2453</v>
      </c>
      <c r="H2723" s="828">
        <v>1</v>
      </c>
      <c r="I2723" s="828">
        <v>1</v>
      </c>
      <c r="J2723" s="828"/>
      <c r="K2723" s="829">
        <v>1</v>
      </c>
      <c r="L2723" s="829"/>
      <c r="M2723" s="828">
        <v>0</v>
      </c>
      <c r="N2723" s="828"/>
      <c r="O2723" s="830"/>
      <c r="P2723" s="820">
        <f>Tabla1[[#This Row],[Ejec Real Acumu]]-Tabla1[[#This Row],[Proyec Ejec Acumul]]</f>
        <v>-1</v>
      </c>
      <c r="Q2723" s="820">
        <f>Tabla1[[#This Row],[Ejec Real Mes]]-Tabla1[[#This Row],[Program Entreg Mes]]</f>
        <v>0</v>
      </c>
    </row>
    <row r="2724" spans="1:17">
      <c r="A2724" s="828">
        <v>26</v>
      </c>
      <c r="B2724" s="828" t="s">
        <v>2463</v>
      </c>
      <c r="C2724" s="828" t="s">
        <v>2464</v>
      </c>
      <c r="D2724" s="828" t="s">
        <v>688</v>
      </c>
      <c r="E2724" s="828" t="s">
        <v>2597</v>
      </c>
      <c r="F2724" s="828">
        <v>11</v>
      </c>
      <c r="G2724" s="828" t="s">
        <v>2453</v>
      </c>
      <c r="H2724" s="828">
        <v>1</v>
      </c>
      <c r="I2724" s="828">
        <v>1</v>
      </c>
      <c r="J2724" s="828"/>
      <c r="K2724" s="829">
        <v>1</v>
      </c>
      <c r="L2724" s="829"/>
      <c r="M2724" s="828">
        <v>0</v>
      </c>
      <c r="N2724" s="828"/>
      <c r="O2724" s="830"/>
      <c r="P2724" s="820">
        <f>Tabla1[[#This Row],[Ejec Real Acumu]]-Tabla1[[#This Row],[Proyec Ejec Acumul]]</f>
        <v>-1</v>
      </c>
      <c r="Q2724" s="820">
        <f>Tabla1[[#This Row],[Ejec Real Mes]]-Tabla1[[#This Row],[Program Entreg Mes]]</f>
        <v>0</v>
      </c>
    </row>
    <row r="2725" spans="1:17">
      <c r="A2725" s="828">
        <v>27</v>
      </c>
      <c r="B2725" s="828" t="s">
        <v>2463</v>
      </c>
      <c r="C2725" s="828" t="s">
        <v>2464</v>
      </c>
      <c r="D2725" s="828" t="s">
        <v>688</v>
      </c>
      <c r="E2725" s="828" t="s">
        <v>2598</v>
      </c>
      <c r="F2725" s="828">
        <v>11</v>
      </c>
      <c r="G2725" s="828" t="s">
        <v>2453</v>
      </c>
      <c r="H2725" s="828">
        <v>1</v>
      </c>
      <c r="I2725" s="828">
        <v>1</v>
      </c>
      <c r="J2725" s="828"/>
      <c r="K2725" s="829">
        <v>1</v>
      </c>
      <c r="L2725" s="829"/>
      <c r="M2725" s="828">
        <v>0</v>
      </c>
      <c r="N2725" s="828"/>
      <c r="O2725" s="830"/>
      <c r="P2725" s="820">
        <f>Tabla1[[#This Row],[Ejec Real Acumu]]-Tabla1[[#This Row],[Proyec Ejec Acumul]]</f>
        <v>-1</v>
      </c>
      <c r="Q2725" s="820">
        <f>Tabla1[[#This Row],[Ejec Real Mes]]-Tabla1[[#This Row],[Program Entreg Mes]]</f>
        <v>0</v>
      </c>
    </row>
    <row r="2726" spans="1:17">
      <c r="A2726" s="828">
        <v>28</v>
      </c>
      <c r="B2726" s="828" t="s">
        <v>2463</v>
      </c>
      <c r="C2726" s="828" t="s">
        <v>2464</v>
      </c>
      <c r="D2726" s="828" t="s">
        <v>688</v>
      </c>
      <c r="E2726" s="828" t="s">
        <v>2599</v>
      </c>
      <c r="F2726" s="828">
        <v>11</v>
      </c>
      <c r="G2726" s="828" t="s">
        <v>2453</v>
      </c>
      <c r="H2726" s="828">
        <v>1</v>
      </c>
      <c r="I2726" s="828">
        <v>1</v>
      </c>
      <c r="J2726" s="828"/>
      <c r="K2726" s="829">
        <v>1</v>
      </c>
      <c r="L2726" s="829"/>
      <c r="M2726" s="828">
        <v>1</v>
      </c>
      <c r="N2726" s="828"/>
      <c r="O2726" s="830"/>
      <c r="P2726" s="820">
        <f>Tabla1[[#This Row],[Ejec Real Acumu]]-Tabla1[[#This Row],[Proyec Ejec Acumul]]</f>
        <v>-1</v>
      </c>
      <c r="Q2726" s="820">
        <f>Tabla1[[#This Row],[Ejec Real Mes]]-Tabla1[[#This Row],[Program Entreg Mes]]</f>
        <v>-1</v>
      </c>
    </row>
    <row r="2727" spans="1:17">
      <c r="A2727" s="828">
        <v>29</v>
      </c>
      <c r="B2727" s="828" t="s">
        <v>2463</v>
      </c>
      <c r="C2727" s="828" t="s">
        <v>2464</v>
      </c>
      <c r="D2727" s="828" t="s">
        <v>688</v>
      </c>
      <c r="E2727" s="828" t="s">
        <v>2600</v>
      </c>
      <c r="F2727" s="828">
        <v>11</v>
      </c>
      <c r="G2727" s="828" t="s">
        <v>2453</v>
      </c>
      <c r="H2727" s="828">
        <v>1</v>
      </c>
      <c r="I2727" s="828">
        <v>1</v>
      </c>
      <c r="J2727" s="828"/>
      <c r="K2727" s="829">
        <v>1</v>
      </c>
      <c r="L2727" s="829"/>
      <c r="M2727" s="828">
        <v>0</v>
      </c>
      <c r="N2727" s="828"/>
      <c r="O2727" s="830"/>
      <c r="P2727" s="820">
        <f>Tabla1[[#This Row],[Ejec Real Acumu]]-Tabla1[[#This Row],[Proyec Ejec Acumul]]</f>
        <v>-1</v>
      </c>
      <c r="Q2727" s="820">
        <f>Tabla1[[#This Row],[Ejec Real Mes]]-Tabla1[[#This Row],[Program Entreg Mes]]</f>
        <v>0</v>
      </c>
    </row>
    <row r="2728" spans="1:17">
      <c r="A2728" s="828">
        <v>30</v>
      </c>
      <c r="B2728" s="828" t="s">
        <v>2463</v>
      </c>
      <c r="C2728" s="828" t="s">
        <v>2464</v>
      </c>
      <c r="D2728" s="828" t="s">
        <v>688</v>
      </c>
      <c r="E2728" s="828" t="s">
        <v>2601</v>
      </c>
      <c r="F2728" s="828">
        <v>11</v>
      </c>
      <c r="G2728" s="828" t="s">
        <v>2453</v>
      </c>
      <c r="H2728" s="828">
        <v>1</v>
      </c>
      <c r="I2728" s="828">
        <v>1</v>
      </c>
      <c r="J2728" s="828"/>
      <c r="K2728" s="829">
        <v>1</v>
      </c>
      <c r="L2728" s="829"/>
      <c r="M2728" s="828">
        <v>0</v>
      </c>
      <c r="N2728" s="828"/>
      <c r="O2728" s="830"/>
      <c r="P2728" s="820">
        <f>Tabla1[[#This Row],[Ejec Real Acumu]]-Tabla1[[#This Row],[Proyec Ejec Acumul]]</f>
        <v>-1</v>
      </c>
      <c r="Q2728" s="820">
        <f>Tabla1[[#This Row],[Ejec Real Mes]]-Tabla1[[#This Row],[Program Entreg Mes]]</f>
        <v>0</v>
      </c>
    </row>
    <row r="2729" spans="1:17">
      <c r="A2729" s="828">
        <v>31</v>
      </c>
      <c r="B2729" s="828" t="s">
        <v>2463</v>
      </c>
      <c r="C2729" s="828" t="s">
        <v>2464</v>
      </c>
      <c r="D2729" s="828" t="s">
        <v>688</v>
      </c>
      <c r="E2729" s="828" t="s">
        <v>2602</v>
      </c>
      <c r="F2729" s="828">
        <v>11</v>
      </c>
      <c r="G2729" s="828" t="s">
        <v>2453</v>
      </c>
      <c r="H2729" s="828">
        <v>1</v>
      </c>
      <c r="I2729" s="828">
        <v>1</v>
      </c>
      <c r="J2729" s="828"/>
      <c r="K2729" s="829">
        <v>1</v>
      </c>
      <c r="L2729" s="829"/>
      <c r="M2729" s="828">
        <v>0</v>
      </c>
      <c r="N2729" s="828"/>
      <c r="O2729" s="830"/>
      <c r="P2729" s="820">
        <f>Tabla1[[#This Row],[Ejec Real Acumu]]-Tabla1[[#This Row],[Proyec Ejec Acumul]]</f>
        <v>-1</v>
      </c>
      <c r="Q2729" s="820">
        <f>Tabla1[[#This Row],[Ejec Real Mes]]-Tabla1[[#This Row],[Program Entreg Mes]]</f>
        <v>0</v>
      </c>
    </row>
    <row r="2730" spans="1:17">
      <c r="A2730" s="828">
        <v>32</v>
      </c>
      <c r="B2730" s="828" t="s">
        <v>2463</v>
      </c>
      <c r="C2730" s="828" t="s">
        <v>2464</v>
      </c>
      <c r="D2730" s="828" t="s">
        <v>688</v>
      </c>
      <c r="E2730" s="828" t="s">
        <v>2603</v>
      </c>
      <c r="F2730" s="828">
        <v>11</v>
      </c>
      <c r="G2730" s="828" t="s">
        <v>2453</v>
      </c>
      <c r="H2730" s="828">
        <v>1</v>
      </c>
      <c r="I2730" s="828">
        <v>1</v>
      </c>
      <c r="J2730" s="828"/>
      <c r="K2730" s="829">
        <v>1</v>
      </c>
      <c r="L2730" s="829"/>
      <c r="M2730" s="828">
        <v>0</v>
      </c>
      <c r="N2730" s="828"/>
      <c r="O2730" s="830"/>
      <c r="P2730" s="820">
        <f>Tabla1[[#This Row],[Ejec Real Acumu]]-Tabla1[[#This Row],[Proyec Ejec Acumul]]</f>
        <v>-1</v>
      </c>
      <c r="Q2730" s="820">
        <f>Tabla1[[#This Row],[Ejec Real Mes]]-Tabla1[[#This Row],[Program Entreg Mes]]</f>
        <v>0</v>
      </c>
    </row>
    <row r="2731" spans="1:17">
      <c r="A2731" s="828">
        <v>33</v>
      </c>
      <c r="B2731" s="828" t="s">
        <v>2463</v>
      </c>
      <c r="C2731" s="828" t="s">
        <v>2464</v>
      </c>
      <c r="D2731" s="828" t="s">
        <v>688</v>
      </c>
      <c r="E2731" s="828" t="s">
        <v>2604</v>
      </c>
      <c r="F2731" s="828">
        <v>11</v>
      </c>
      <c r="G2731" s="828" t="s">
        <v>2453</v>
      </c>
      <c r="H2731" s="828">
        <v>1</v>
      </c>
      <c r="I2731" s="828">
        <v>1</v>
      </c>
      <c r="J2731" s="828"/>
      <c r="K2731" s="829">
        <v>1</v>
      </c>
      <c r="L2731" s="829"/>
      <c r="M2731" s="828">
        <v>0</v>
      </c>
      <c r="N2731" s="828"/>
      <c r="O2731" s="830"/>
      <c r="P2731" s="820">
        <f>Tabla1[[#This Row],[Ejec Real Acumu]]-Tabla1[[#This Row],[Proyec Ejec Acumul]]</f>
        <v>-1</v>
      </c>
      <c r="Q2731" s="820">
        <f>Tabla1[[#This Row],[Ejec Real Mes]]-Tabla1[[#This Row],[Program Entreg Mes]]</f>
        <v>0</v>
      </c>
    </row>
    <row r="2732" spans="1:17">
      <c r="A2732" s="828">
        <v>34</v>
      </c>
      <c r="B2732" s="828" t="s">
        <v>2463</v>
      </c>
      <c r="C2732" s="828" t="s">
        <v>2464</v>
      </c>
      <c r="D2732" s="828" t="s">
        <v>688</v>
      </c>
      <c r="E2732" s="828" t="s">
        <v>2605</v>
      </c>
      <c r="F2732" s="828">
        <v>11</v>
      </c>
      <c r="G2732" s="828" t="s">
        <v>2453</v>
      </c>
      <c r="H2732" s="828">
        <v>1</v>
      </c>
      <c r="I2732" s="828">
        <v>1</v>
      </c>
      <c r="J2732" s="828"/>
      <c r="K2732" s="829">
        <v>1</v>
      </c>
      <c r="L2732" s="829"/>
      <c r="M2732" s="828">
        <v>0</v>
      </c>
      <c r="N2732" s="828"/>
      <c r="O2732" s="830"/>
      <c r="P2732" s="820">
        <f>Tabla1[[#This Row],[Ejec Real Acumu]]-Tabla1[[#This Row],[Proyec Ejec Acumul]]</f>
        <v>-1</v>
      </c>
      <c r="Q2732" s="820">
        <f>Tabla1[[#This Row],[Ejec Real Mes]]-Tabla1[[#This Row],[Program Entreg Mes]]</f>
        <v>0</v>
      </c>
    </row>
    <row r="2733" spans="1:17">
      <c r="A2733" s="828">
        <v>35</v>
      </c>
      <c r="B2733" s="828" t="s">
        <v>2463</v>
      </c>
      <c r="C2733" s="828" t="s">
        <v>2464</v>
      </c>
      <c r="D2733" s="828" t="s">
        <v>688</v>
      </c>
      <c r="E2733" s="828" t="s">
        <v>2606</v>
      </c>
      <c r="F2733" s="828">
        <v>11</v>
      </c>
      <c r="G2733" s="828" t="s">
        <v>2453</v>
      </c>
      <c r="H2733" s="828">
        <v>1</v>
      </c>
      <c r="I2733" s="828">
        <v>1</v>
      </c>
      <c r="J2733" s="828"/>
      <c r="K2733" s="829">
        <v>1</v>
      </c>
      <c r="L2733" s="829"/>
      <c r="M2733" s="828">
        <v>0</v>
      </c>
      <c r="N2733" s="828"/>
      <c r="O2733" s="830"/>
      <c r="P2733" s="820">
        <f>Tabla1[[#This Row],[Ejec Real Acumu]]-Tabla1[[#This Row],[Proyec Ejec Acumul]]</f>
        <v>-1</v>
      </c>
      <c r="Q2733" s="820">
        <f>Tabla1[[#This Row],[Ejec Real Mes]]-Tabla1[[#This Row],[Program Entreg Mes]]</f>
        <v>0</v>
      </c>
    </row>
    <row r="2734" spans="1:17">
      <c r="A2734" s="828">
        <v>36</v>
      </c>
      <c r="B2734" s="828" t="s">
        <v>2463</v>
      </c>
      <c r="C2734" s="828" t="s">
        <v>2464</v>
      </c>
      <c r="D2734" s="828" t="s">
        <v>688</v>
      </c>
      <c r="E2734" s="828" t="s">
        <v>2607</v>
      </c>
      <c r="F2734" s="828">
        <v>11</v>
      </c>
      <c r="G2734" s="828" t="s">
        <v>2453</v>
      </c>
      <c r="H2734" s="828">
        <v>2</v>
      </c>
      <c r="I2734" s="828">
        <v>1</v>
      </c>
      <c r="J2734" s="828"/>
      <c r="K2734" s="829">
        <v>0.5</v>
      </c>
      <c r="L2734" s="829"/>
      <c r="M2734" s="828">
        <v>0</v>
      </c>
      <c r="N2734" s="828"/>
      <c r="O2734" s="830"/>
      <c r="P2734" s="820">
        <f>Tabla1[[#This Row],[Ejec Real Acumu]]-Tabla1[[#This Row],[Proyec Ejec Acumul]]</f>
        <v>-1</v>
      </c>
      <c r="Q2734" s="820">
        <f>Tabla1[[#This Row],[Ejec Real Mes]]-Tabla1[[#This Row],[Program Entreg Mes]]</f>
        <v>0</v>
      </c>
    </row>
    <row r="2735" spans="1:17">
      <c r="A2735" s="828">
        <v>37</v>
      </c>
      <c r="B2735" s="828" t="s">
        <v>2463</v>
      </c>
      <c r="C2735" s="828" t="s">
        <v>2464</v>
      </c>
      <c r="D2735" s="828" t="s">
        <v>688</v>
      </c>
      <c r="E2735" s="828" t="s">
        <v>2608</v>
      </c>
      <c r="F2735" s="828">
        <v>11</v>
      </c>
      <c r="G2735" s="828" t="s">
        <v>2453</v>
      </c>
      <c r="H2735" s="828">
        <v>1</v>
      </c>
      <c r="I2735" s="828">
        <v>1</v>
      </c>
      <c r="J2735" s="828"/>
      <c r="K2735" s="829">
        <v>1</v>
      </c>
      <c r="L2735" s="829"/>
      <c r="M2735" s="828">
        <v>0</v>
      </c>
      <c r="N2735" s="828"/>
      <c r="O2735" s="830"/>
      <c r="P2735" s="820">
        <f>Tabla1[[#This Row],[Ejec Real Acumu]]-Tabla1[[#This Row],[Proyec Ejec Acumul]]</f>
        <v>-1</v>
      </c>
      <c r="Q2735" s="820">
        <f>Tabla1[[#This Row],[Ejec Real Mes]]-Tabla1[[#This Row],[Program Entreg Mes]]</f>
        <v>0</v>
      </c>
    </row>
    <row r="2736" spans="1:17">
      <c r="A2736" s="828">
        <v>38</v>
      </c>
      <c r="B2736" s="828" t="s">
        <v>2463</v>
      </c>
      <c r="C2736" s="828" t="s">
        <v>2464</v>
      </c>
      <c r="D2736" s="828" t="s">
        <v>688</v>
      </c>
      <c r="E2736" s="828" t="s">
        <v>2609</v>
      </c>
      <c r="F2736" s="828">
        <v>11</v>
      </c>
      <c r="G2736" s="828" t="s">
        <v>2453</v>
      </c>
      <c r="H2736" s="828">
        <v>1</v>
      </c>
      <c r="I2736" s="828">
        <v>1</v>
      </c>
      <c r="J2736" s="828"/>
      <c r="K2736" s="829">
        <v>1</v>
      </c>
      <c r="L2736" s="829"/>
      <c r="M2736" s="828">
        <v>0</v>
      </c>
      <c r="N2736" s="828"/>
      <c r="O2736" s="830"/>
      <c r="P2736" s="820">
        <f>Tabla1[[#This Row],[Ejec Real Acumu]]-Tabla1[[#This Row],[Proyec Ejec Acumul]]</f>
        <v>-1</v>
      </c>
      <c r="Q2736" s="820">
        <f>Tabla1[[#This Row],[Ejec Real Mes]]-Tabla1[[#This Row],[Program Entreg Mes]]</f>
        <v>0</v>
      </c>
    </row>
    <row r="2737" spans="1:17">
      <c r="A2737" s="828">
        <v>1</v>
      </c>
      <c r="B2737" s="828" t="s">
        <v>2463</v>
      </c>
      <c r="C2737" s="828" t="s">
        <v>2464</v>
      </c>
      <c r="D2737" s="828" t="s">
        <v>688</v>
      </c>
      <c r="E2737" s="828" t="s">
        <v>2572</v>
      </c>
      <c r="F2737" s="828">
        <v>12</v>
      </c>
      <c r="G2737" s="828" t="s">
        <v>2454</v>
      </c>
      <c r="H2737" s="828">
        <v>1</v>
      </c>
      <c r="I2737" s="828">
        <v>1</v>
      </c>
      <c r="J2737" s="828"/>
      <c r="K2737" s="829">
        <v>1</v>
      </c>
      <c r="L2737" s="829"/>
      <c r="M2737" s="828">
        <v>0</v>
      </c>
      <c r="N2737" s="828"/>
      <c r="O2737" s="830"/>
      <c r="P2737" s="820">
        <f>Tabla1[[#This Row],[Ejec Real Acumu]]-Tabla1[[#This Row],[Proyec Ejec Acumul]]</f>
        <v>-1</v>
      </c>
      <c r="Q2737" s="820">
        <f>Tabla1[[#This Row],[Ejec Real Mes]]-Tabla1[[#This Row],[Program Entreg Mes]]</f>
        <v>0</v>
      </c>
    </row>
    <row r="2738" spans="1:17">
      <c r="A2738" s="828">
        <v>2</v>
      </c>
      <c r="B2738" s="828" t="s">
        <v>2463</v>
      </c>
      <c r="C2738" s="828" t="s">
        <v>2464</v>
      </c>
      <c r="D2738" s="828" t="s">
        <v>688</v>
      </c>
      <c r="E2738" s="828" t="s">
        <v>2573</v>
      </c>
      <c r="F2738" s="828">
        <v>12</v>
      </c>
      <c r="G2738" s="828" t="s">
        <v>2454</v>
      </c>
      <c r="H2738" s="828">
        <v>1</v>
      </c>
      <c r="I2738" s="828">
        <v>1</v>
      </c>
      <c r="J2738" s="828"/>
      <c r="K2738" s="829">
        <v>1</v>
      </c>
      <c r="L2738" s="829"/>
      <c r="M2738" s="828">
        <v>0</v>
      </c>
      <c r="N2738" s="828"/>
      <c r="O2738" s="830"/>
      <c r="P2738" s="820">
        <f>Tabla1[[#This Row],[Ejec Real Acumu]]-Tabla1[[#This Row],[Proyec Ejec Acumul]]</f>
        <v>-1</v>
      </c>
      <c r="Q2738" s="820">
        <f>Tabla1[[#This Row],[Ejec Real Mes]]-Tabla1[[#This Row],[Program Entreg Mes]]</f>
        <v>0</v>
      </c>
    </row>
    <row r="2739" spans="1:17">
      <c r="A2739" s="828">
        <v>3</v>
      </c>
      <c r="B2739" s="828" t="s">
        <v>2463</v>
      </c>
      <c r="C2739" s="828" t="s">
        <v>2464</v>
      </c>
      <c r="D2739" s="828" t="s">
        <v>688</v>
      </c>
      <c r="E2739" s="828" t="s">
        <v>2574</v>
      </c>
      <c r="F2739" s="828">
        <v>12</v>
      </c>
      <c r="G2739" s="828" t="s">
        <v>2454</v>
      </c>
      <c r="H2739" s="828">
        <v>1</v>
      </c>
      <c r="I2739" s="828">
        <v>1</v>
      </c>
      <c r="J2739" s="828"/>
      <c r="K2739" s="829">
        <v>1</v>
      </c>
      <c r="L2739" s="829"/>
      <c r="M2739" s="828">
        <v>0</v>
      </c>
      <c r="N2739" s="828"/>
      <c r="O2739" s="830"/>
      <c r="P2739" s="820">
        <f>Tabla1[[#This Row],[Ejec Real Acumu]]-Tabla1[[#This Row],[Proyec Ejec Acumul]]</f>
        <v>-1</v>
      </c>
      <c r="Q2739" s="820">
        <f>Tabla1[[#This Row],[Ejec Real Mes]]-Tabla1[[#This Row],[Program Entreg Mes]]</f>
        <v>0</v>
      </c>
    </row>
    <row r="2740" spans="1:17">
      <c r="A2740" s="828">
        <v>4</v>
      </c>
      <c r="B2740" s="828" t="s">
        <v>2463</v>
      </c>
      <c r="C2740" s="828" t="s">
        <v>2464</v>
      </c>
      <c r="D2740" s="828" t="s">
        <v>688</v>
      </c>
      <c r="E2740" s="828" t="s">
        <v>2575</v>
      </c>
      <c r="F2740" s="828">
        <v>12</v>
      </c>
      <c r="G2740" s="828" t="s">
        <v>2454</v>
      </c>
      <c r="H2740" s="828">
        <v>1</v>
      </c>
      <c r="I2740" s="828">
        <v>1</v>
      </c>
      <c r="J2740" s="828"/>
      <c r="K2740" s="829">
        <v>1</v>
      </c>
      <c r="L2740" s="829"/>
      <c r="M2740" s="828">
        <v>0</v>
      </c>
      <c r="N2740" s="828"/>
      <c r="O2740" s="830"/>
      <c r="P2740" s="820">
        <f>Tabla1[[#This Row],[Ejec Real Acumu]]-Tabla1[[#This Row],[Proyec Ejec Acumul]]</f>
        <v>-1</v>
      </c>
      <c r="Q2740" s="820">
        <f>Tabla1[[#This Row],[Ejec Real Mes]]-Tabla1[[#This Row],[Program Entreg Mes]]</f>
        <v>0</v>
      </c>
    </row>
    <row r="2741" spans="1:17">
      <c r="A2741" s="828">
        <v>5</v>
      </c>
      <c r="B2741" s="828" t="s">
        <v>2463</v>
      </c>
      <c r="C2741" s="828" t="s">
        <v>2464</v>
      </c>
      <c r="D2741" s="828" t="s">
        <v>688</v>
      </c>
      <c r="E2741" s="828" t="s">
        <v>2576</v>
      </c>
      <c r="F2741" s="828">
        <v>12</v>
      </c>
      <c r="G2741" s="828" t="s">
        <v>2454</v>
      </c>
      <c r="H2741" s="828">
        <v>4</v>
      </c>
      <c r="I2741" s="828">
        <v>4</v>
      </c>
      <c r="J2741" s="828"/>
      <c r="K2741" s="829">
        <v>1</v>
      </c>
      <c r="L2741" s="829"/>
      <c r="M2741" s="828">
        <v>1</v>
      </c>
      <c r="N2741" s="828"/>
      <c r="O2741" s="830"/>
      <c r="P2741" s="820">
        <f>Tabla1[[#This Row],[Ejec Real Acumu]]-Tabla1[[#This Row],[Proyec Ejec Acumul]]</f>
        <v>-4</v>
      </c>
      <c r="Q2741" s="820">
        <f>Tabla1[[#This Row],[Ejec Real Mes]]-Tabla1[[#This Row],[Program Entreg Mes]]</f>
        <v>-1</v>
      </c>
    </row>
    <row r="2742" spans="1:17">
      <c r="A2742" s="828">
        <v>6</v>
      </c>
      <c r="B2742" s="828" t="s">
        <v>2463</v>
      </c>
      <c r="C2742" s="828" t="s">
        <v>2464</v>
      </c>
      <c r="D2742" s="828" t="s">
        <v>688</v>
      </c>
      <c r="E2742" s="828" t="s">
        <v>2577</v>
      </c>
      <c r="F2742" s="828">
        <v>12</v>
      </c>
      <c r="G2742" s="828" t="s">
        <v>2454</v>
      </c>
      <c r="H2742" s="828">
        <v>1</v>
      </c>
      <c r="I2742" s="828">
        <v>1</v>
      </c>
      <c r="J2742" s="828"/>
      <c r="K2742" s="829">
        <v>1</v>
      </c>
      <c r="L2742" s="829"/>
      <c r="M2742" s="828">
        <v>0</v>
      </c>
      <c r="N2742" s="828"/>
      <c r="O2742" s="830"/>
      <c r="P2742" s="820">
        <f>Tabla1[[#This Row],[Ejec Real Acumu]]-Tabla1[[#This Row],[Proyec Ejec Acumul]]</f>
        <v>-1</v>
      </c>
      <c r="Q2742" s="820">
        <f>Tabla1[[#This Row],[Ejec Real Mes]]-Tabla1[[#This Row],[Program Entreg Mes]]</f>
        <v>0</v>
      </c>
    </row>
    <row r="2743" spans="1:17">
      <c r="A2743" s="828">
        <v>7</v>
      </c>
      <c r="B2743" s="828" t="s">
        <v>2463</v>
      </c>
      <c r="C2743" s="828" t="s">
        <v>2464</v>
      </c>
      <c r="D2743" s="828" t="s">
        <v>688</v>
      </c>
      <c r="E2743" s="828" t="s">
        <v>2578</v>
      </c>
      <c r="F2743" s="828">
        <v>12</v>
      </c>
      <c r="G2743" s="828" t="s">
        <v>2454</v>
      </c>
      <c r="H2743" s="828">
        <v>1</v>
      </c>
      <c r="I2743" s="828">
        <v>1</v>
      </c>
      <c r="J2743" s="828"/>
      <c r="K2743" s="829">
        <v>1</v>
      </c>
      <c r="L2743" s="829"/>
      <c r="M2743" s="828">
        <v>0</v>
      </c>
      <c r="N2743" s="828"/>
      <c r="O2743" s="830"/>
      <c r="P2743" s="820">
        <f>Tabla1[[#This Row],[Ejec Real Acumu]]-Tabla1[[#This Row],[Proyec Ejec Acumul]]</f>
        <v>-1</v>
      </c>
      <c r="Q2743" s="820">
        <f>Tabla1[[#This Row],[Ejec Real Mes]]-Tabla1[[#This Row],[Program Entreg Mes]]</f>
        <v>0</v>
      </c>
    </row>
    <row r="2744" spans="1:17">
      <c r="A2744" s="828">
        <v>8</v>
      </c>
      <c r="B2744" s="828" t="s">
        <v>2463</v>
      </c>
      <c r="C2744" s="828" t="s">
        <v>2464</v>
      </c>
      <c r="D2744" s="828" t="s">
        <v>688</v>
      </c>
      <c r="E2744" s="828" t="s">
        <v>2579</v>
      </c>
      <c r="F2744" s="828">
        <v>12</v>
      </c>
      <c r="G2744" s="828" t="s">
        <v>2454</v>
      </c>
      <c r="H2744" s="828">
        <v>1</v>
      </c>
      <c r="I2744" s="828">
        <v>1</v>
      </c>
      <c r="J2744" s="828"/>
      <c r="K2744" s="829">
        <v>1</v>
      </c>
      <c r="L2744" s="829"/>
      <c r="M2744" s="828">
        <v>0</v>
      </c>
      <c r="N2744" s="828"/>
      <c r="O2744" s="830"/>
      <c r="P2744" s="820">
        <f>Tabla1[[#This Row],[Ejec Real Acumu]]-Tabla1[[#This Row],[Proyec Ejec Acumul]]</f>
        <v>-1</v>
      </c>
      <c r="Q2744" s="820">
        <f>Tabla1[[#This Row],[Ejec Real Mes]]-Tabla1[[#This Row],[Program Entreg Mes]]</f>
        <v>0</v>
      </c>
    </row>
    <row r="2745" spans="1:17">
      <c r="A2745" s="828">
        <v>9</v>
      </c>
      <c r="B2745" s="828" t="s">
        <v>2463</v>
      </c>
      <c r="C2745" s="828" t="s">
        <v>2464</v>
      </c>
      <c r="D2745" s="828" t="s">
        <v>688</v>
      </c>
      <c r="E2745" s="828" t="s">
        <v>2580</v>
      </c>
      <c r="F2745" s="828">
        <v>12</v>
      </c>
      <c r="G2745" s="828" t="s">
        <v>2454</v>
      </c>
      <c r="H2745" s="828">
        <v>2</v>
      </c>
      <c r="I2745" s="828">
        <v>2</v>
      </c>
      <c r="J2745" s="828"/>
      <c r="K2745" s="829">
        <v>1</v>
      </c>
      <c r="L2745" s="829"/>
      <c r="M2745" s="828">
        <v>0</v>
      </c>
      <c r="N2745" s="828"/>
      <c r="O2745" s="830"/>
      <c r="P2745" s="820">
        <f>Tabla1[[#This Row],[Ejec Real Acumu]]-Tabla1[[#This Row],[Proyec Ejec Acumul]]</f>
        <v>-2</v>
      </c>
      <c r="Q2745" s="820">
        <f>Tabla1[[#This Row],[Ejec Real Mes]]-Tabla1[[#This Row],[Program Entreg Mes]]</f>
        <v>0</v>
      </c>
    </row>
    <row r="2746" spans="1:17">
      <c r="A2746" s="828">
        <v>10</v>
      </c>
      <c r="B2746" s="828" t="s">
        <v>2463</v>
      </c>
      <c r="C2746" s="828" t="s">
        <v>2464</v>
      </c>
      <c r="D2746" s="828" t="s">
        <v>688</v>
      </c>
      <c r="E2746" s="828" t="s">
        <v>2581</v>
      </c>
      <c r="F2746" s="828">
        <v>12</v>
      </c>
      <c r="G2746" s="828" t="s">
        <v>2454</v>
      </c>
      <c r="H2746" s="828">
        <v>1</v>
      </c>
      <c r="I2746" s="828">
        <v>1</v>
      </c>
      <c r="J2746" s="828"/>
      <c r="K2746" s="829">
        <v>1</v>
      </c>
      <c r="L2746" s="829"/>
      <c r="M2746" s="828">
        <v>0</v>
      </c>
      <c r="N2746" s="828"/>
      <c r="O2746" s="830"/>
      <c r="P2746" s="820">
        <f>Tabla1[[#This Row],[Ejec Real Acumu]]-Tabla1[[#This Row],[Proyec Ejec Acumul]]</f>
        <v>-1</v>
      </c>
      <c r="Q2746" s="820">
        <f>Tabla1[[#This Row],[Ejec Real Mes]]-Tabla1[[#This Row],[Program Entreg Mes]]</f>
        <v>0</v>
      </c>
    </row>
    <row r="2747" spans="1:17">
      <c r="A2747" s="828">
        <v>11</v>
      </c>
      <c r="B2747" s="828" t="s">
        <v>2463</v>
      </c>
      <c r="C2747" s="828" t="s">
        <v>2464</v>
      </c>
      <c r="D2747" s="828" t="s">
        <v>688</v>
      </c>
      <c r="E2747" s="828" t="s">
        <v>2582</v>
      </c>
      <c r="F2747" s="828">
        <v>12</v>
      </c>
      <c r="G2747" s="828" t="s">
        <v>2454</v>
      </c>
      <c r="H2747" s="828">
        <v>1</v>
      </c>
      <c r="I2747" s="828">
        <v>1</v>
      </c>
      <c r="J2747" s="828"/>
      <c r="K2747" s="829">
        <v>1</v>
      </c>
      <c r="L2747" s="829"/>
      <c r="M2747" s="828">
        <v>0</v>
      </c>
      <c r="N2747" s="828"/>
      <c r="O2747" s="830"/>
      <c r="P2747" s="820">
        <f>Tabla1[[#This Row],[Ejec Real Acumu]]-Tabla1[[#This Row],[Proyec Ejec Acumul]]</f>
        <v>-1</v>
      </c>
      <c r="Q2747" s="820">
        <f>Tabla1[[#This Row],[Ejec Real Mes]]-Tabla1[[#This Row],[Program Entreg Mes]]</f>
        <v>0</v>
      </c>
    </row>
    <row r="2748" spans="1:17">
      <c r="A2748" s="828">
        <v>12</v>
      </c>
      <c r="B2748" s="828" t="s">
        <v>2463</v>
      </c>
      <c r="C2748" s="828" t="s">
        <v>2464</v>
      </c>
      <c r="D2748" s="828" t="s">
        <v>688</v>
      </c>
      <c r="E2748" s="828" t="s">
        <v>2583</v>
      </c>
      <c r="F2748" s="828">
        <v>12</v>
      </c>
      <c r="G2748" s="828" t="s">
        <v>2454</v>
      </c>
      <c r="H2748" s="828">
        <v>1</v>
      </c>
      <c r="I2748" s="828">
        <v>1</v>
      </c>
      <c r="J2748" s="828"/>
      <c r="K2748" s="829">
        <v>1</v>
      </c>
      <c r="L2748" s="829"/>
      <c r="M2748" s="828">
        <v>0</v>
      </c>
      <c r="N2748" s="828"/>
      <c r="O2748" s="830"/>
      <c r="P2748" s="820">
        <f>Tabla1[[#This Row],[Ejec Real Acumu]]-Tabla1[[#This Row],[Proyec Ejec Acumul]]</f>
        <v>-1</v>
      </c>
      <c r="Q2748" s="820">
        <f>Tabla1[[#This Row],[Ejec Real Mes]]-Tabla1[[#This Row],[Program Entreg Mes]]</f>
        <v>0</v>
      </c>
    </row>
    <row r="2749" spans="1:17">
      <c r="A2749" s="828">
        <v>13</v>
      </c>
      <c r="B2749" s="828" t="s">
        <v>2463</v>
      </c>
      <c r="C2749" s="828" t="s">
        <v>2464</v>
      </c>
      <c r="D2749" s="828" t="s">
        <v>688</v>
      </c>
      <c r="E2749" s="828" t="s">
        <v>2584</v>
      </c>
      <c r="F2749" s="828">
        <v>12</v>
      </c>
      <c r="G2749" s="828" t="s">
        <v>2454</v>
      </c>
      <c r="H2749" s="828">
        <v>1</v>
      </c>
      <c r="I2749" s="828">
        <v>1</v>
      </c>
      <c r="J2749" s="828"/>
      <c r="K2749" s="829">
        <v>1</v>
      </c>
      <c r="L2749" s="829"/>
      <c r="M2749" s="828">
        <v>0</v>
      </c>
      <c r="N2749" s="828"/>
      <c r="O2749" s="830"/>
      <c r="P2749" s="820">
        <f>Tabla1[[#This Row],[Ejec Real Acumu]]-Tabla1[[#This Row],[Proyec Ejec Acumul]]</f>
        <v>-1</v>
      </c>
      <c r="Q2749" s="820">
        <f>Tabla1[[#This Row],[Ejec Real Mes]]-Tabla1[[#This Row],[Program Entreg Mes]]</f>
        <v>0</v>
      </c>
    </row>
    <row r="2750" spans="1:17">
      <c r="A2750" s="828">
        <v>14</v>
      </c>
      <c r="B2750" s="828" t="s">
        <v>2463</v>
      </c>
      <c r="C2750" s="828" t="s">
        <v>2464</v>
      </c>
      <c r="D2750" s="828" t="s">
        <v>688</v>
      </c>
      <c r="E2750" s="828" t="s">
        <v>2585</v>
      </c>
      <c r="F2750" s="828">
        <v>12</v>
      </c>
      <c r="G2750" s="828" t="s">
        <v>2454</v>
      </c>
      <c r="H2750" s="828">
        <v>1</v>
      </c>
      <c r="I2750" s="828">
        <v>1</v>
      </c>
      <c r="J2750" s="828"/>
      <c r="K2750" s="829">
        <v>1</v>
      </c>
      <c r="L2750" s="829"/>
      <c r="M2750" s="828">
        <v>0</v>
      </c>
      <c r="N2750" s="828"/>
      <c r="O2750" s="830"/>
      <c r="P2750" s="820">
        <f>Tabla1[[#This Row],[Ejec Real Acumu]]-Tabla1[[#This Row],[Proyec Ejec Acumul]]</f>
        <v>-1</v>
      </c>
      <c r="Q2750" s="820">
        <f>Tabla1[[#This Row],[Ejec Real Mes]]-Tabla1[[#This Row],[Program Entreg Mes]]</f>
        <v>0</v>
      </c>
    </row>
    <row r="2751" spans="1:17">
      <c r="A2751" s="828">
        <v>15</v>
      </c>
      <c r="B2751" s="828" t="s">
        <v>2463</v>
      </c>
      <c r="C2751" s="828" t="s">
        <v>2464</v>
      </c>
      <c r="D2751" s="828" t="s">
        <v>688</v>
      </c>
      <c r="E2751" s="828" t="s">
        <v>2586</v>
      </c>
      <c r="F2751" s="828">
        <v>12</v>
      </c>
      <c r="G2751" s="828" t="s">
        <v>2454</v>
      </c>
      <c r="H2751" s="828">
        <v>1</v>
      </c>
      <c r="I2751" s="828">
        <v>1</v>
      </c>
      <c r="J2751" s="828"/>
      <c r="K2751" s="829">
        <v>1</v>
      </c>
      <c r="L2751" s="829"/>
      <c r="M2751" s="828">
        <v>1</v>
      </c>
      <c r="N2751" s="828"/>
      <c r="O2751" s="830"/>
      <c r="P2751" s="820">
        <f>Tabla1[[#This Row],[Ejec Real Acumu]]-Tabla1[[#This Row],[Proyec Ejec Acumul]]</f>
        <v>-1</v>
      </c>
      <c r="Q2751" s="820">
        <f>Tabla1[[#This Row],[Ejec Real Mes]]-Tabla1[[#This Row],[Program Entreg Mes]]</f>
        <v>-1</v>
      </c>
    </row>
    <row r="2752" spans="1:17">
      <c r="A2752" s="828">
        <v>16</v>
      </c>
      <c r="B2752" s="828" t="s">
        <v>2463</v>
      </c>
      <c r="C2752" s="828" t="s">
        <v>2464</v>
      </c>
      <c r="D2752" s="828" t="s">
        <v>688</v>
      </c>
      <c r="E2752" s="828" t="s">
        <v>2587</v>
      </c>
      <c r="F2752" s="828">
        <v>12</v>
      </c>
      <c r="G2752" s="828" t="s">
        <v>2454</v>
      </c>
      <c r="H2752" s="828">
        <v>1</v>
      </c>
      <c r="I2752" s="828">
        <v>1</v>
      </c>
      <c r="J2752" s="828"/>
      <c r="K2752" s="829">
        <v>1</v>
      </c>
      <c r="L2752" s="829"/>
      <c r="M2752" s="828">
        <v>0</v>
      </c>
      <c r="N2752" s="828"/>
      <c r="O2752" s="830"/>
      <c r="P2752" s="820">
        <f>Tabla1[[#This Row],[Ejec Real Acumu]]-Tabla1[[#This Row],[Proyec Ejec Acumul]]</f>
        <v>-1</v>
      </c>
      <c r="Q2752" s="820">
        <f>Tabla1[[#This Row],[Ejec Real Mes]]-Tabla1[[#This Row],[Program Entreg Mes]]</f>
        <v>0</v>
      </c>
    </row>
    <row r="2753" spans="1:17">
      <c r="A2753" s="828">
        <v>17</v>
      </c>
      <c r="B2753" s="828" t="s">
        <v>2463</v>
      </c>
      <c r="C2753" s="828" t="s">
        <v>2464</v>
      </c>
      <c r="D2753" s="828" t="s">
        <v>688</v>
      </c>
      <c r="E2753" s="828" t="s">
        <v>2588</v>
      </c>
      <c r="F2753" s="828">
        <v>12</v>
      </c>
      <c r="G2753" s="828" t="s">
        <v>2454</v>
      </c>
      <c r="H2753" s="828">
        <v>2</v>
      </c>
      <c r="I2753" s="828">
        <v>2</v>
      </c>
      <c r="J2753" s="828"/>
      <c r="K2753" s="829">
        <v>1</v>
      </c>
      <c r="L2753" s="829"/>
      <c r="M2753" s="828">
        <v>0</v>
      </c>
      <c r="N2753" s="828"/>
      <c r="O2753" s="830"/>
      <c r="P2753" s="820">
        <f>Tabla1[[#This Row],[Ejec Real Acumu]]-Tabla1[[#This Row],[Proyec Ejec Acumul]]</f>
        <v>-2</v>
      </c>
      <c r="Q2753" s="820">
        <f>Tabla1[[#This Row],[Ejec Real Mes]]-Tabla1[[#This Row],[Program Entreg Mes]]</f>
        <v>0</v>
      </c>
    </row>
    <row r="2754" spans="1:17">
      <c r="A2754" s="828">
        <v>18</v>
      </c>
      <c r="B2754" s="828" t="s">
        <v>2463</v>
      </c>
      <c r="C2754" s="828" t="s">
        <v>2464</v>
      </c>
      <c r="D2754" s="828" t="s">
        <v>688</v>
      </c>
      <c r="E2754" s="828" t="s">
        <v>2589</v>
      </c>
      <c r="F2754" s="828">
        <v>12</v>
      </c>
      <c r="G2754" s="828" t="s">
        <v>2454</v>
      </c>
      <c r="H2754" s="828">
        <v>4</v>
      </c>
      <c r="I2754" s="828">
        <v>4</v>
      </c>
      <c r="J2754" s="828"/>
      <c r="K2754" s="829">
        <v>1</v>
      </c>
      <c r="L2754" s="829"/>
      <c r="M2754" s="828">
        <v>1</v>
      </c>
      <c r="N2754" s="828"/>
      <c r="O2754" s="830"/>
      <c r="P2754" s="820">
        <f>Tabla1[[#This Row],[Ejec Real Acumu]]-Tabla1[[#This Row],[Proyec Ejec Acumul]]</f>
        <v>-4</v>
      </c>
      <c r="Q2754" s="820">
        <f>Tabla1[[#This Row],[Ejec Real Mes]]-Tabla1[[#This Row],[Program Entreg Mes]]</f>
        <v>-1</v>
      </c>
    </row>
    <row r="2755" spans="1:17">
      <c r="A2755" s="828">
        <v>19</v>
      </c>
      <c r="B2755" s="828" t="s">
        <v>2463</v>
      </c>
      <c r="C2755" s="828" t="s">
        <v>2464</v>
      </c>
      <c r="D2755" s="828" t="s">
        <v>688</v>
      </c>
      <c r="E2755" s="828" t="s">
        <v>2590</v>
      </c>
      <c r="F2755" s="828">
        <v>12</v>
      </c>
      <c r="G2755" s="828" t="s">
        <v>2454</v>
      </c>
      <c r="H2755" s="828">
        <v>1</v>
      </c>
      <c r="I2755" s="828">
        <v>1</v>
      </c>
      <c r="J2755" s="828"/>
      <c r="K2755" s="829">
        <v>1</v>
      </c>
      <c r="L2755" s="829"/>
      <c r="M2755" s="828">
        <v>0</v>
      </c>
      <c r="N2755" s="828"/>
      <c r="O2755" s="830"/>
      <c r="P2755" s="820">
        <f>Tabla1[[#This Row],[Ejec Real Acumu]]-Tabla1[[#This Row],[Proyec Ejec Acumul]]</f>
        <v>-1</v>
      </c>
      <c r="Q2755" s="820">
        <f>Tabla1[[#This Row],[Ejec Real Mes]]-Tabla1[[#This Row],[Program Entreg Mes]]</f>
        <v>0</v>
      </c>
    </row>
    <row r="2756" spans="1:17">
      <c r="A2756" s="828">
        <v>20</v>
      </c>
      <c r="B2756" s="828" t="s">
        <v>2463</v>
      </c>
      <c r="C2756" s="828" t="s">
        <v>2464</v>
      </c>
      <c r="D2756" s="828" t="s">
        <v>688</v>
      </c>
      <c r="E2756" s="828" t="s">
        <v>2591</v>
      </c>
      <c r="F2756" s="828">
        <v>12</v>
      </c>
      <c r="G2756" s="828" t="s">
        <v>2454</v>
      </c>
      <c r="H2756" s="828">
        <v>1</v>
      </c>
      <c r="I2756" s="828">
        <v>1</v>
      </c>
      <c r="J2756" s="828"/>
      <c r="K2756" s="829">
        <v>1</v>
      </c>
      <c r="L2756" s="829"/>
      <c r="M2756" s="828">
        <v>0</v>
      </c>
      <c r="N2756" s="828"/>
      <c r="O2756" s="830"/>
      <c r="P2756" s="820">
        <f>Tabla1[[#This Row],[Ejec Real Acumu]]-Tabla1[[#This Row],[Proyec Ejec Acumul]]</f>
        <v>-1</v>
      </c>
      <c r="Q2756" s="820">
        <f>Tabla1[[#This Row],[Ejec Real Mes]]-Tabla1[[#This Row],[Program Entreg Mes]]</f>
        <v>0</v>
      </c>
    </row>
    <row r="2757" spans="1:17">
      <c r="A2757" s="828">
        <v>21</v>
      </c>
      <c r="B2757" s="828" t="s">
        <v>2463</v>
      </c>
      <c r="C2757" s="828" t="s">
        <v>2464</v>
      </c>
      <c r="D2757" s="828" t="s">
        <v>688</v>
      </c>
      <c r="E2757" s="828" t="s">
        <v>2592</v>
      </c>
      <c r="F2757" s="828">
        <v>12</v>
      </c>
      <c r="G2757" s="828" t="s">
        <v>2454</v>
      </c>
      <c r="H2757" s="828">
        <v>1</v>
      </c>
      <c r="I2757" s="828">
        <v>1</v>
      </c>
      <c r="J2757" s="828"/>
      <c r="K2757" s="829">
        <v>1</v>
      </c>
      <c r="L2757" s="829"/>
      <c r="M2757" s="828">
        <v>0</v>
      </c>
      <c r="N2757" s="828"/>
      <c r="O2757" s="830"/>
      <c r="P2757" s="820">
        <f>Tabla1[[#This Row],[Ejec Real Acumu]]-Tabla1[[#This Row],[Proyec Ejec Acumul]]</f>
        <v>-1</v>
      </c>
      <c r="Q2757" s="820">
        <f>Tabla1[[#This Row],[Ejec Real Mes]]-Tabla1[[#This Row],[Program Entreg Mes]]</f>
        <v>0</v>
      </c>
    </row>
    <row r="2758" spans="1:17">
      <c r="A2758" s="828">
        <v>22</v>
      </c>
      <c r="B2758" s="828" t="s">
        <v>2463</v>
      </c>
      <c r="C2758" s="828" t="s">
        <v>2464</v>
      </c>
      <c r="D2758" s="828" t="s">
        <v>688</v>
      </c>
      <c r="E2758" s="828" t="s">
        <v>2593</v>
      </c>
      <c r="F2758" s="828">
        <v>12</v>
      </c>
      <c r="G2758" s="828" t="s">
        <v>2454</v>
      </c>
      <c r="H2758" s="828">
        <v>1</v>
      </c>
      <c r="I2758" s="828">
        <v>1</v>
      </c>
      <c r="J2758" s="828"/>
      <c r="K2758" s="829">
        <v>1</v>
      </c>
      <c r="L2758" s="829"/>
      <c r="M2758" s="828">
        <v>0</v>
      </c>
      <c r="N2758" s="828"/>
      <c r="O2758" s="830"/>
      <c r="P2758" s="820">
        <f>Tabla1[[#This Row],[Ejec Real Acumu]]-Tabla1[[#This Row],[Proyec Ejec Acumul]]</f>
        <v>-1</v>
      </c>
      <c r="Q2758" s="820">
        <f>Tabla1[[#This Row],[Ejec Real Mes]]-Tabla1[[#This Row],[Program Entreg Mes]]</f>
        <v>0</v>
      </c>
    </row>
    <row r="2759" spans="1:17">
      <c r="A2759" s="828">
        <v>23</v>
      </c>
      <c r="B2759" s="828" t="s">
        <v>2463</v>
      </c>
      <c r="C2759" s="828" t="s">
        <v>2464</v>
      </c>
      <c r="D2759" s="828" t="s">
        <v>688</v>
      </c>
      <c r="E2759" s="828" t="s">
        <v>2594</v>
      </c>
      <c r="F2759" s="828">
        <v>12</v>
      </c>
      <c r="G2759" s="828" t="s">
        <v>2454</v>
      </c>
      <c r="H2759" s="828">
        <v>1</v>
      </c>
      <c r="I2759" s="828">
        <v>1</v>
      </c>
      <c r="J2759" s="828"/>
      <c r="K2759" s="829">
        <v>1</v>
      </c>
      <c r="L2759" s="829"/>
      <c r="M2759" s="828">
        <v>0</v>
      </c>
      <c r="N2759" s="828"/>
      <c r="O2759" s="830"/>
      <c r="P2759" s="820">
        <f>Tabla1[[#This Row],[Ejec Real Acumu]]-Tabla1[[#This Row],[Proyec Ejec Acumul]]</f>
        <v>-1</v>
      </c>
      <c r="Q2759" s="820">
        <f>Tabla1[[#This Row],[Ejec Real Mes]]-Tabla1[[#This Row],[Program Entreg Mes]]</f>
        <v>0</v>
      </c>
    </row>
    <row r="2760" spans="1:17">
      <c r="A2760" s="828">
        <v>24</v>
      </c>
      <c r="B2760" s="828" t="s">
        <v>2463</v>
      </c>
      <c r="C2760" s="828" t="s">
        <v>2464</v>
      </c>
      <c r="D2760" s="828" t="s">
        <v>688</v>
      </c>
      <c r="E2760" s="828" t="s">
        <v>2595</v>
      </c>
      <c r="F2760" s="828">
        <v>12</v>
      </c>
      <c r="G2760" s="828" t="s">
        <v>2454</v>
      </c>
      <c r="H2760" s="828">
        <v>1</v>
      </c>
      <c r="I2760" s="828">
        <v>1</v>
      </c>
      <c r="J2760" s="828"/>
      <c r="K2760" s="829">
        <v>1</v>
      </c>
      <c r="L2760" s="829"/>
      <c r="M2760" s="828">
        <v>0</v>
      </c>
      <c r="N2760" s="828"/>
      <c r="O2760" s="830"/>
      <c r="P2760" s="820">
        <f>Tabla1[[#This Row],[Ejec Real Acumu]]-Tabla1[[#This Row],[Proyec Ejec Acumul]]</f>
        <v>-1</v>
      </c>
      <c r="Q2760" s="820">
        <f>Tabla1[[#This Row],[Ejec Real Mes]]-Tabla1[[#This Row],[Program Entreg Mes]]</f>
        <v>0</v>
      </c>
    </row>
    <row r="2761" spans="1:17">
      <c r="A2761" s="828">
        <v>25</v>
      </c>
      <c r="B2761" s="828" t="s">
        <v>2463</v>
      </c>
      <c r="C2761" s="828" t="s">
        <v>2464</v>
      </c>
      <c r="D2761" s="828" t="s">
        <v>688</v>
      </c>
      <c r="E2761" s="828" t="s">
        <v>2596</v>
      </c>
      <c r="F2761" s="828">
        <v>12</v>
      </c>
      <c r="G2761" s="828" t="s">
        <v>2454</v>
      </c>
      <c r="H2761" s="828">
        <v>1</v>
      </c>
      <c r="I2761" s="828">
        <v>1</v>
      </c>
      <c r="J2761" s="828"/>
      <c r="K2761" s="829">
        <v>1</v>
      </c>
      <c r="L2761" s="829"/>
      <c r="M2761" s="828">
        <v>0</v>
      </c>
      <c r="N2761" s="828"/>
      <c r="O2761" s="830"/>
      <c r="P2761" s="820">
        <f>Tabla1[[#This Row],[Ejec Real Acumu]]-Tabla1[[#This Row],[Proyec Ejec Acumul]]</f>
        <v>-1</v>
      </c>
      <c r="Q2761" s="820">
        <f>Tabla1[[#This Row],[Ejec Real Mes]]-Tabla1[[#This Row],[Program Entreg Mes]]</f>
        <v>0</v>
      </c>
    </row>
    <row r="2762" spans="1:17">
      <c r="A2762" s="828">
        <v>26</v>
      </c>
      <c r="B2762" s="828" t="s">
        <v>2463</v>
      </c>
      <c r="C2762" s="828" t="s">
        <v>2464</v>
      </c>
      <c r="D2762" s="828" t="s">
        <v>688</v>
      </c>
      <c r="E2762" s="828" t="s">
        <v>2597</v>
      </c>
      <c r="F2762" s="828">
        <v>12</v>
      </c>
      <c r="G2762" s="828" t="s">
        <v>2454</v>
      </c>
      <c r="H2762" s="828">
        <v>1</v>
      </c>
      <c r="I2762" s="828">
        <v>1</v>
      </c>
      <c r="J2762" s="828"/>
      <c r="K2762" s="829">
        <v>1</v>
      </c>
      <c r="L2762" s="829"/>
      <c r="M2762" s="828">
        <v>0</v>
      </c>
      <c r="N2762" s="828"/>
      <c r="O2762" s="830"/>
      <c r="P2762" s="820">
        <f>Tabla1[[#This Row],[Ejec Real Acumu]]-Tabla1[[#This Row],[Proyec Ejec Acumul]]</f>
        <v>-1</v>
      </c>
      <c r="Q2762" s="820">
        <f>Tabla1[[#This Row],[Ejec Real Mes]]-Tabla1[[#This Row],[Program Entreg Mes]]</f>
        <v>0</v>
      </c>
    </row>
    <row r="2763" spans="1:17">
      <c r="A2763" s="828">
        <v>27</v>
      </c>
      <c r="B2763" s="828" t="s">
        <v>2463</v>
      </c>
      <c r="C2763" s="828" t="s">
        <v>2464</v>
      </c>
      <c r="D2763" s="834" t="s">
        <v>688</v>
      </c>
      <c r="E2763" s="828" t="s">
        <v>2598</v>
      </c>
      <c r="F2763" s="828">
        <v>12</v>
      </c>
      <c r="G2763" s="828" t="s">
        <v>2454</v>
      </c>
      <c r="H2763" s="834">
        <v>1</v>
      </c>
      <c r="I2763" s="828">
        <v>1</v>
      </c>
      <c r="J2763" s="828"/>
      <c r="K2763" s="829">
        <v>1</v>
      </c>
      <c r="L2763" s="829"/>
      <c r="M2763" s="828">
        <v>0</v>
      </c>
      <c r="N2763" s="828"/>
      <c r="O2763" s="830"/>
      <c r="P2763" s="820">
        <f>Tabla1[[#This Row],[Ejec Real Acumu]]-Tabla1[[#This Row],[Proyec Ejec Acumul]]</f>
        <v>-1</v>
      </c>
      <c r="Q2763" s="820">
        <f>Tabla1[[#This Row],[Ejec Real Mes]]-Tabla1[[#This Row],[Program Entreg Mes]]</f>
        <v>0</v>
      </c>
    </row>
    <row r="2764" spans="1:17">
      <c r="A2764" s="828">
        <v>28</v>
      </c>
      <c r="B2764" s="828" t="s">
        <v>2463</v>
      </c>
      <c r="C2764" s="828" t="s">
        <v>2464</v>
      </c>
      <c r="D2764" s="834" t="s">
        <v>688</v>
      </c>
      <c r="E2764" s="828" t="s">
        <v>2599</v>
      </c>
      <c r="F2764" s="828">
        <v>12</v>
      </c>
      <c r="G2764" s="828" t="s">
        <v>2454</v>
      </c>
      <c r="H2764" s="834">
        <v>1</v>
      </c>
      <c r="I2764" s="828">
        <v>1</v>
      </c>
      <c r="J2764" s="828"/>
      <c r="K2764" s="829">
        <v>1</v>
      </c>
      <c r="L2764" s="829"/>
      <c r="M2764" s="828">
        <v>0</v>
      </c>
      <c r="N2764" s="828"/>
      <c r="O2764" s="830"/>
      <c r="P2764" s="820">
        <f>Tabla1[[#This Row],[Ejec Real Acumu]]-Tabla1[[#This Row],[Proyec Ejec Acumul]]</f>
        <v>-1</v>
      </c>
      <c r="Q2764" s="820">
        <f>Tabla1[[#This Row],[Ejec Real Mes]]-Tabla1[[#This Row],[Program Entreg Mes]]</f>
        <v>0</v>
      </c>
    </row>
    <row r="2765" spans="1:17">
      <c r="A2765" s="828">
        <v>29</v>
      </c>
      <c r="B2765" s="828" t="s">
        <v>2463</v>
      </c>
      <c r="C2765" s="828" t="s">
        <v>2464</v>
      </c>
      <c r="D2765" s="834" t="s">
        <v>688</v>
      </c>
      <c r="E2765" s="828" t="s">
        <v>2600</v>
      </c>
      <c r="F2765" s="828">
        <v>12</v>
      </c>
      <c r="G2765" s="828" t="s">
        <v>2454</v>
      </c>
      <c r="H2765" s="834">
        <v>1</v>
      </c>
      <c r="I2765" s="828">
        <v>1</v>
      </c>
      <c r="J2765" s="828"/>
      <c r="K2765" s="829">
        <v>1</v>
      </c>
      <c r="L2765" s="829"/>
      <c r="M2765" s="828">
        <v>0</v>
      </c>
      <c r="N2765" s="828"/>
      <c r="O2765" s="830"/>
      <c r="P2765" s="820">
        <f>Tabla1[[#This Row],[Ejec Real Acumu]]-Tabla1[[#This Row],[Proyec Ejec Acumul]]</f>
        <v>-1</v>
      </c>
      <c r="Q2765" s="820">
        <f>Tabla1[[#This Row],[Ejec Real Mes]]-Tabla1[[#This Row],[Program Entreg Mes]]</f>
        <v>0</v>
      </c>
    </row>
    <row r="2766" spans="1:17">
      <c r="A2766" s="828">
        <v>30</v>
      </c>
      <c r="B2766" s="828" t="s">
        <v>2463</v>
      </c>
      <c r="C2766" s="828" t="s">
        <v>2464</v>
      </c>
      <c r="D2766" s="834" t="s">
        <v>688</v>
      </c>
      <c r="E2766" s="828" t="s">
        <v>2601</v>
      </c>
      <c r="F2766" s="828">
        <v>12</v>
      </c>
      <c r="G2766" s="828" t="s">
        <v>2454</v>
      </c>
      <c r="H2766" s="834">
        <v>1</v>
      </c>
      <c r="I2766" s="828">
        <v>1</v>
      </c>
      <c r="J2766" s="828"/>
      <c r="K2766" s="829">
        <v>1</v>
      </c>
      <c r="L2766" s="829"/>
      <c r="M2766" s="828">
        <v>0</v>
      </c>
      <c r="N2766" s="828"/>
      <c r="O2766" s="830"/>
      <c r="P2766" s="820">
        <f>Tabla1[[#This Row],[Ejec Real Acumu]]-Tabla1[[#This Row],[Proyec Ejec Acumul]]</f>
        <v>-1</v>
      </c>
      <c r="Q2766" s="820">
        <f>Tabla1[[#This Row],[Ejec Real Mes]]-Tabla1[[#This Row],[Program Entreg Mes]]</f>
        <v>0</v>
      </c>
    </row>
    <row r="2767" spans="1:17">
      <c r="A2767" s="828">
        <v>31</v>
      </c>
      <c r="B2767" s="828" t="s">
        <v>2463</v>
      </c>
      <c r="C2767" s="828" t="s">
        <v>2464</v>
      </c>
      <c r="D2767" s="834" t="s">
        <v>688</v>
      </c>
      <c r="E2767" s="828" t="s">
        <v>2602</v>
      </c>
      <c r="F2767" s="828">
        <v>12</v>
      </c>
      <c r="G2767" s="828" t="s">
        <v>2454</v>
      </c>
      <c r="H2767" s="834">
        <v>1</v>
      </c>
      <c r="I2767" s="828">
        <v>1</v>
      </c>
      <c r="J2767" s="828"/>
      <c r="K2767" s="829">
        <v>1</v>
      </c>
      <c r="L2767" s="829"/>
      <c r="M2767" s="828">
        <v>0</v>
      </c>
      <c r="N2767" s="828"/>
      <c r="O2767" s="830"/>
      <c r="P2767" s="820">
        <f>Tabla1[[#This Row],[Ejec Real Acumu]]-Tabla1[[#This Row],[Proyec Ejec Acumul]]</f>
        <v>-1</v>
      </c>
      <c r="Q2767" s="820">
        <f>Tabla1[[#This Row],[Ejec Real Mes]]-Tabla1[[#This Row],[Program Entreg Mes]]</f>
        <v>0</v>
      </c>
    </row>
    <row r="2768" spans="1:17">
      <c r="A2768" s="828">
        <v>32</v>
      </c>
      <c r="B2768" s="828" t="s">
        <v>2463</v>
      </c>
      <c r="C2768" s="828" t="s">
        <v>2464</v>
      </c>
      <c r="D2768" s="834" t="s">
        <v>688</v>
      </c>
      <c r="E2768" s="828" t="s">
        <v>2603</v>
      </c>
      <c r="F2768" s="828">
        <v>12</v>
      </c>
      <c r="G2768" s="828" t="s">
        <v>2454</v>
      </c>
      <c r="H2768" s="834">
        <v>1</v>
      </c>
      <c r="I2768" s="828">
        <v>1</v>
      </c>
      <c r="J2768" s="828"/>
      <c r="K2768" s="829">
        <v>1</v>
      </c>
      <c r="L2768" s="829"/>
      <c r="M2768" s="828">
        <v>0</v>
      </c>
      <c r="N2768" s="828"/>
      <c r="O2768" s="830"/>
      <c r="P2768" s="820">
        <f>Tabla1[[#This Row],[Ejec Real Acumu]]-Tabla1[[#This Row],[Proyec Ejec Acumul]]</f>
        <v>-1</v>
      </c>
      <c r="Q2768" s="820">
        <f>Tabla1[[#This Row],[Ejec Real Mes]]-Tabla1[[#This Row],[Program Entreg Mes]]</f>
        <v>0</v>
      </c>
    </row>
    <row r="2769" spans="1:17">
      <c r="A2769" s="828">
        <v>33</v>
      </c>
      <c r="B2769" s="828" t="s">
        <v>2463</v>
      </c>
      <c r="C2769" s="828" t="s">
        <v>2464</v>
      </c>
      <c r="D2769" s="834" t="s">
        <v>688</v>
      </c>
      <c r="E2769" s="828" t="s">
        <v>2604</v>
      </c>
      <c r="F2769" s="828">
        <v>12</v>
      </c>
      <c r="G2769" s="828" t="s">
        <v>2454</v>
      </c>
      <c r="H2769" s="834">
        <v>1</v>
      </c>
      <c r="I2769" s="828">
        <v>1</v>
      </c>
      <c r="J2769" s="828"/>
      <c r="K2769" s="829">
        <v>1</v>
      </c>
      <c r="L2769" s="829"/>
      <c r="M2769" s="828">
        <v>0</v>
      </c>
      <c r="N2769" s="828"/>
      <c r="O2769" s="830"/>
      <c r="P2769" s="820">
        <f>Tabla1[[#This Row],[Ejec Real Acumu]]-Tabla1[[#This Row],[Proyec Ejec Acumul]]</f>
        <v>-1</v>
      </c>
      <c r="Q2769" s="820">
        <f>Tabla1[[#This Row],[Ejec Real Mes]]-Tabla1[[#This Row],[Program Entreg Mes]]</f>
        <v>0</v>
      </c>
    </row>
    <row r="2770" spans="1:17">
      <c r="A2770" s="828">
        <v>34</v>
      </c>
      <c r="B2770" s="828" t="s">
        <v>2463</v>
      </c>
      <c r="C2770" s="828" t="s">
        <v>2464</v>
      </c>
      <c r="D2770" s="834" t="s">
        <v>688</v>
      </c>
      <c r="E2770" s="828" t="s">
        <v>2605</v>
      </c>
      <c r="F2770" s="828">
        <v>12</v>
      </c>
      <c r="G2770" s="828" t="s">
        <v>2454</v>
      </c>
      <c r="H2770" s="834">
        <v>1</v>
      </c>
      <c r="I2770" s="828">
        <v>1</v>
      </c>
      <c r="J2770" s="828"/>
      <c r="K2770" s="829">
        <v>1</v>
      </c>
      <c r="L2770" s="829"/>
      <c r="M2770" s="828">
        <v>0</v>
      </c>
      <c r="N2770" s="828"/>
      <c r="O2770" s="830"/>
      <c r="P2770" s="820">
        <f>Tabla1[[#This Row],[Ejec Real Acumu]]-Tabla1[[#This Row],[Proyec Ejec Acumul]]</f>
        <v>-1</v>
      </c>
      <c r="Q2770" s="820">
        <f>Tabla1[[#This Row],[Ejec Real Mes]]-Tabla1[[#This Row],[Program Entreg Mes]]</f>
        <v>0</v>
      </c>
    </row>
    <row r="2771" spans="1:17">
      <c r="A2771" s="828">
        <v>35</v>
      </c>
      <c r="B2771" s="828" t="s">
        <v>2463</v>
      </c>
      <c r="C2771" s="828" t="s">
        <v>2464</v>
      </c>
      <c r="D2771" s="834" t="s">
        <v>688</v>
      </c>
      <c r="E2771" s="828" t="s">
        <v>2606</v>
      </c>
      <c r="F2771" s="828">
        <v>12</v>
      </c>
      <c r="G2771" s="828" t="s">
        <v>2454</v>
      </c>
      <c r="H2771" s="834">
        <v>1</v>
      </c>
      <c r="I2771" s="828">
        <v>1</v>
      </c>
      <c r="J2771" s="828"/>
      <c r="K2771" s="829">
        <v>1</v>
      </c>
      <c r="L2771" s="829"/>
      <c r="M2771" s="828">
        <v>0</v>
      </c>
      <c r="N2771" s="828"/>
      <c r="O2771" s="830"/>
      <c r="P2771" s="820">
        <f>Tabla1[[#This Row],[Ejec Real Acumu]]-Tabla1[[#This Row],[Proyec Ejec Acumul]]</f>
        <v>-1</v>
      </c>
      <c r="Q2771" s="820">
        <f>Tabla1[[#This Row],[Ejec Real Mes]]-Tabla1[[#This Row],[Program Entreg Mes]]</f>
        <v>0</v>
      </c>
    </row>
    <row r="2772" spans="1:17">
      <c r="A2772" s="828">
        <v>36</v>
      </c>
      <c r="B2772" s="828" t="s">
        <v>2463</v>
      </c>
      <c r="C2772" s="828" t="s">
        <v>2464</v>
      </c>
      <c r="D2772" s="834" t="s">
        <v>688</v>
      </c>
      <c r="E2772" s="828" t="s">
        <v>2607</v>
      </c>
      <c r="F2772" s="828">
        <v>12</v>
      </c>
      <c r="G2772" s="828" t="s">
        <v>2454</v>
      </c>
      <c r="H2772" s="834">
        <v>2</v>
      </c>
      <c r="I2772" s="828">
        <v>2</v>
      </c>
      <c r="J2772" s="828"/>
      <c r="K2772" s="829">
        <v>1</v>
      </c>
      <c r="L2772" s="829"/>
      <c r="M2772" s="828">
        <v>1</v>
      </c>
      <c r="N2772" s="828"/>
      <c r="O2772" s="830"/>
      <c r="P2772" s="820">
        <f>Tabla1[[#This Row],[Ejec Real Acumu]]-Tabla1[[#This Row],[Proyec Ejec Acumul]]</f>
        <v>-2</v>
      </c>
      <c r="Q2772" s="820">
        <f>Tabla1[[#This Row],[Ejec Real Mes]]-Tabla1[[#This Row],[Program Entreg Mes]]</f>
        <v>-1</v>
      </c>
    </row>
    <row r="2773" spans="1:17">
      <c r="A2773" s="828">
        <v>37</v>
      </c>
      <c r="B2773" s="828" t="s">
        <v>2463</v>
      </c>
      <c r="C2773" s="828" t="s">
        <v>2464</v>
      </c>
      <c r="D2773" s="834" t="s">
        <v>688</v>
      </c>
      <c r="E2773" s="828" t="s">
        <v>2608</v>
      </c>
      <c r="F2773" s="828">
        <v>12</v>
      </c>
      <c r="G2773" s="828" t="s">
        <v>2454</v>
      </c>
      <c r="H2773" s="834">
        <v>1</v>
      </c>
      <c r="I2773" s="828">
        <v>1</v>
      </c>
      <c r="J2773" s="828"/>
      <c r="K2773" s="829">
        <v>1</v>
      </c>
      <c r="L2773" s="829"/>
      <c r="M2773" s="828">
        <v>0</v>
      </c>
      <c r="N2773" s="828"/>
      <c r="O2773" s="830"/>
      <c r="P2773" s="820">
        <f>Tabla1[[#This Row],[Ejec Real Acumu]]-Tabla1[[#This Row],[Proyec Ejec Acumul]]</f>
        <v>-1</v>
      </c>
      <c r="Q2773" s="820">
        <f>Tabla1[[#This Row],[Ejec Real Mes]]-Tabla1[[#This Row],[Program Entreg Mes]]</f>
        <v>0</v>
      </c>
    </row>
    <row r="2774" spans="1:17">
      <c r="A2774" s="828">
        <v>38</v>
      </c>
      <c r="B2774" s="828" t="s">
        <v>2463</v>
      </c>
      <c r="C2774" s="828" t="s">
        <v>2464</v>
      </c>
      <c r="D2774" s="834" t="s">
        <v>688</v>
      </c>
      <c r="E2774" s="828" t="s">
        <v>2609</v>
      </c>
      <c r="F2774" s="828">
        <v>12</v>
      </c>
      <c r="G2774" s="828" t="s">
        <v>2454</v>
      </c>
      <c r="H2774" s="834">
        <v>1</v>
      </c>
      <c r="I2774" s="828">
        <v>1</v>
      </c>
      <c r="J2774" s="828"/>
      <c r="K2774" s="829">
        <v>1</v>
      </c>
      <c r="L2774" s="829"/>
      <c r="M2774" s="828">
        <v>0</v>
      </c>
      <c r="N2774" s="828"/>
      <c r="O2774" s="830"/>
      <c r="P2774" s="820">
        <f>Tabla1[[#This Row],[Ejec Real Acumu]]-Tabla1[[#This Row],[Proyec Ejec Acumul]]</f>
        <v>-1</v>
      </c>
      <c r="Q2774" s="820">
        <f>Tabla1[[#This Row],[Ejec Real Mes]]-Tabla1[[#This Row],[Program Entreg Mes]]</f>
        <v>0</v>
      </c>
    </row>
    <row r="2775" spans="1:17">
      <c r="A2775" s="828">
        <v>1</v>
      </c>
      <c r="B2775" s="828" t="s">
        <v>2465</v>
      </c>
      <c r="C2775" s="828" t="s">
        <v>2466</v>
      </c>
      <c r="D2775" s="834" t="s">
        <v>764</v>
      </c>
      <c r="E2775" s="828" t="s">
        <v>2610</v>
      </c>
      <c r="F2775" s="828">
        <v>1</v>
      </c>
      <c r="G2775" s="828" t="s">
        <v>2443</v>
      </c>
      <c r="H2775" s="834">
        <v>3</v>
      </c>
      <c r="I2775" s="828">
        <v>0</v>
      </c>
      <c r="J2775" s="828">
        <v>0</v>
      </c>
      <c r="K2775" s="829">
        <v>0</v>
      </c>
      <c r="L2775" s="829">
        <v>0</v>
      </c>
      <c r="M2775" s="828">
        <v>0</v>
      </c>
      <c r="N2775" s="828">
        <v>0</v>
      </c>
      <c r="O2775" s="830" t="e">
        <v>#DIV/0!</v>
      </c>
      <c r="P2775" s="820">
        <f>Tabla1[[#This Row],[Ejec Real Acumu]]-Tabla1[[#This Row],[Proyec Ejec Acumul]]</f>
        <v>0</v>
      </c>
      <c r="Q2775" s="820">
        <f>Tabla1[[#This Row],[Ejec Real Mes]]-Tabla1[[#This Row],[Program Entreg Mes]]</f>
        <v>0</v>
      </c>
    </row>
    <row r="2776" spans="1:17">
      <c r="A2776" s="828">
        <v>2</v>
      </c>
      <c r="B2776" s="828" t="s">
        <v>2465</v>
      </c>
      <c r="C2776" s="828" t="s">
        <v>2466</v>
      </c>
      <c r="D2776" s="834" t="s">
        <v>764</v>
      </c>
      <c r="E2776" s="828" t="s">
        <v>2611</v>
      </c>
      <c r="F2776" s="828">
        <v>1</v>
      </c>
      <c r="G2776" s="828" t="s">
        <v>2443</v>
      </c>
      <c r="H2776" s="834">
        <v>1</v>
      </c>
      <c r="I2776" s="828">
        <v>0</v>
      </c>
      <c r="J2776" s="828">
        <v>0</v>
      </c>
      <c r="K2776" s="829">
        <v>0</v>
      </c>
      <c r="L2776" s="829">
        <v>0</v>
      </c>
      <c r="M2776" s="828">
        <v>0</v>
      </c>
      <c r="N2776" s="828">
        <v>0</v>
      </c>
      <c r="O2776" s="830" t="e">
        <v>#DIV/0!</v>
      </c>
      <c r="P2776" s="820">
        <f>Tabla1[[#This Row],[Ejec Real Acumu]]-Tabla1[[#This Row],[Proyec Ejec Acumul]]</f>
        <v>0</v>
      </c>
      <c r="Q2776" s="820">
        <f>Tabla1[[#This Row],[Ejec Real Mes]]-Tabla1[[#This Row],[Program Entreg Mes]]</f>
        <v>0</v>
      </c>
    </row>
    <row r="2777" spans="1:17">
      <c r="A2777" s="828">
        <v>3</v>
      </c>
      <c r="B2777" s="828" t="s">
        <v>2465</v>
      </c>
      <c r="C2777" s="828" t="s">
        <v>2466</v>
      </c>
      <c r="D2777" s="834" t="s">
        <v>764</v>
      </c>
      <c r="E2777" s="828" t="s">
        <v>2612</v>
      </c>
      <c r="F2777" s="828">
        <v>1</v>
      </c>
      <c r="G2777" s="828" t="s">
        <v>2443</v>
      </c>
      <c r="H2777" s="834">
        <v>2</v>
      </c>
      <c r="I2777" s="828">
        <v>0</v>
      </c>
      <c r="J2777" s="828">
        <v>0</v>
      </c>
      <c r="K2777" s="829">
        <v>0</v>
      </c>
      <c r="L2777" s="829">
        <v>0</v>
      </c>
      <c r="M2777" s="828">
        <v>0</v>
      </c>
      <c r="N2777" s="828">
        <v>0</v>
      </c>
      <c r="O2777" s="830" t="e">
        <v>#DIV/0!</v>
      </c>
      <c r="P2777" s="820">
        <f>Tabla1[[#This Row],[Ejec Real Acumu]]-Tabla1[[#This Row],[Proyec Ejec Acumul]]</f>
        <v>0</v>
      </c>
      <c r="Q2777" s="820">
        <f>Tabla1[[#This Row],[Ejec Real Mes]]-Tabla1[[#This Row],[Program Entreg Mes]]</f>
        <v>0</v>
      </c>
    </row>
    <row r="2778" spans="1:17">
      <c r="A2778" s="828">
        <v>4</v>
      </c>
      <c r="B2778" s="828" t="s">
        <v>2465</v>
      </c>
      <c r="C2778" s="828" t="s">
        <v>2466</v>
      </c>
      <c r="D2778" s="834" t="s">
        <v>764</v>
      </c>
      <c r="E2778" s="828" t="s">
        <v>2613</v>
      </c>
      <c r="F2778" s="828">
        <v>1</v>
      </c>
      <c r="G2778" s="828" t="s">
        <v>2443</v>
      </c>
      <c r="H2778" s="834">
        <v>2</v>
      </c>
      <c r="I2778" s="828">
        <v>0</v>
      </c>
      <c r="J2778" s="828">
        <v>0</v>
      </c>
      <c r="K2778" s="829">
        <v>0</v>
      </c>
      <c r="L2778" s="829">
        <v>0</v>
      </c>
      <c r="M2778" s="828">
        <v>0</v>
      </c>
      <c r="N2778" s="828">
        <v>0</v>
      </c>
      <c r="O2778" s="830" t="e">
        <v>#DIV/0!</v>
      </c>
      <c r="P2778" s="820">
        <f>Tabla1[[#This Row],[Ejec Real Acumu]]-Tabla1[[#This Row],[Proyec Ejec Acumul]]</f>
        <v>0</v>
      </c>
      <c r="Q2778" s="820">
        <f>Tabla1[[#This Row],[Ejec Real Mes]]-Tabla1[[#This Row],[Program Entreg Mes]]</f>
        <v>0</v>
      </c>
    </row>
    <row r="2779" spans="1:17">
      <c r="A2779" s="828">
        <v>5</v>
      </c>
      <c r="B2779" s="828" t="s">
        <v>2465</v>
      </c>
      <c r="C2779" s="828" t="s">
        <v>2466</v>
      </c>
      <c r="D2779" s="834" t="s">
        <v>764</v>
      </c>
      <c r="E2779" s="828" t="s">
        <v>2614</v>
      </c>
      <c r="F2779" s="828">
        <v>1</v>
      </c>
      <c r="G2779" s="828" t="s">
        <v>2443</v>
      </c>
      <c r="H2779" s="834">
        <v>2</v>
      </c>
      <c r="I2779" s="828">
        <v>0</v>
      </c>
      <c r="J2779" s="828">
        <v>0</v>
      </c>
      <c r="K2779" s="829">
        <v>0</v>
      </c>
      <c r="L2779" s="829">
        <v>0</v>
      </c>
      <c r="M2779" s="828">
        <v>0</v>
      </c>
      <c r="N2779" s="828">
        <v>0</v>
      </c>
      <c r="O2779" s="830" t="e">
        <v>#DIV/0!</v>
      </c>
      <c r="P2779" s="820">
        <f>Tabla1[[#This Row],[Ejec Real Acumu]]-Tabla1[[#This Row],[Proyec Ejec Acumul]]</f>
        <v>0</v>
      </c>
      <c r="Q2779" s="820">
        <f>Tabla1[[#This Row],[Ejec Real Mes]]-Tabla1[[#This Row],[Program Entreg Mes]]</f>
        <v>0</v>
      </c>
    </row>
    <row r="2780" spans="1:17">
      <c r="A2780" s="828">
        <v>6</v>
      </c>
      <c r="B2780" s="828" t="s">
        <v>2465</v>
      </c>
      <c r="C2780" s="828" t="s">
        <v>2466</v>
      </c>
      <c r="D2780" s="834" t="s">
        <v>764</v>
      </c>
      <c r="E2780" s="828" t="s">
        <v>2615</v>
      </c>
      <c r="F2780" s="828">
        <v>1</v>
      </c>
      <c r="G2780" s="828" t="s">
        <v>2443</v>
      </c>
      <c r="H2780" s="834">
        <v>1</v>
      </c>
      <c r="I2780" s="828">
        <v>0</v>
      </c>
      <c r="J2780" s="828">
        <v>0</v>
      </c>
      <c r="K2780" s="829">
        <v>0</v>
      </c>
      <c r="L2780" s="829">
        <v>0</v>
      </c>
      <c r="M2780" s="828">
        <v>0</v>
      </c>
      <c r="N2780" s="828">
        <v>0</v>
      </c>
      <c r="O2780" s="830" t="e">
        <v>#DIV/0!</v>
      </c>
      <c r="P2780" s="820">
        <f>Tabla1[[#This Row],[Ejec Real Acumu]]-Tabla1[[#This Row],[Proyec Ejec Acumul]]</f>
        <v>0</v>
      </c>
      <c r="Q2780" s="820">
        <f>Tabla1[[#This Row],[Ejec Real Mes]]-Tabla1[[#This Row],[Program Entreg Mes]]</f>
        <v>0</v>
      </c>
    </row>
    <row r="2781" spans="1:17">
      <c r="A2781" s="828">
        <v>7</v>
      </c>
      <c r="B2781" s="828" t="s">
        <v>2465</v>
      </c>
      <c r="C2781" s="828" t="s">
        <v>2466</v>
      </c>
      <c r="D2781" s="834" t="s">
        <v>764</v>
      </c>
      <c r="E2781" s="828" t="s">
        <v>2616</v>
      </c>
      <c r="F2781" s="828">
        <v>1</v>
      </c>
      <c r="G2781" s="828" t="s">
        <v>2443</v>
      </c>
      <c r="H2781" s="834">
        <v>1</v>
      </c>
      <c r="I2781" s="828">
        <v>0</v>
      </c>
      <c r="J2781" s="828">
        <v>0</v>
      </c>
      <c r="K2781" s="829">
        <v>0</v>
      </c>
      <c r="L2781" s="829">
        <v>0</v>
      </c>
      <c r="M2781" s="828">
        <v>0</v>
      </c>
      <c r="N2781" s="828">
        <v>0</v>
      </c>
      <c r="O2781" s="830" t="e">
        <v>#DIV/0!</v>
      </c>
      <c r="P2781" s="820">
        <f>Tabla1[[#This Row],[Ejec Real Acumu]]-Tabla1[[#This Row],[Proyec Ejec Acumul]]</f>
        <v>0</v>
      </c>
      <c r="Q2781" s="820">
        <f>Tabla1[[#This Row],[Ejec Real Mes]]-Tabla1[[#This Row],[Program Entreg Mes]]</f>
        <v>0</v>
      </c>
    </row>
    <row r="2782" spans="1:17">
      <c r="A2782" s="828">
        <v>8</v>
      </c>
      <c r="B2782" s="828" t="s">
        <v>2465</v>
      </c>
      <c r="C2782" s="828" t="s">
        <v>2466</v>
      </c>
      <c r="D2782" s="834" t="s">
        <v>764</v>
      </c>
      <c r="E2782" s="828" t="s">
        <v>2617</v>
      </c>
      <c r="F2782" s="828">
        <v>1</v>
      </c>
      <c r="G2782" s="828" t="s">
        <v>2443</v>
      </c>
      <c r="H2782" s="834">
        <v>1</v>
      </c>
      <c r="I2782" s="828">
        <v>0</v>
      </c>
      <c r="J2782" s="828">
        <v>0</v>
      </c>
      <c r="K2782" s="829">
        <v>0</v>
      </c>
      <c r="L2782" s="829">
        <v>0</v>
      </c>
      <c r="M2782" s="828">
        <v>0</v>
      </c>
      <c r="N2782" s="828">
        <v>0</v>
      </c>
      <c r="O2782" s="830" t="e">
        <v>#DIV/0!</v>
      </c>
      <c r="P2782" s="820">
        <f>Tabla1[[#This Row],[Ejec Real Acumu]]-Tabla1[[#This Row],[Proyec Ejec Acumul]]</f>
        <v>0</v>
      </c>
      <c r="Q2782" s="820">
        <f>Tabla1[[#This Row],[Ejec Real Mes]]-Tabla1[[#This Row],[Program Entreg Mes]]</f>
        <v>0</v>
      </c>
    </row>
    <row r="2783" spans="1:17">
      <c r="A2783" s="828">
        <v>9</v>
      </c>
      <c r="B2783" s="828" t="s">
        <v>2465</v>
      </c>
      <c r="C2783" s="828" t="s">
        <v>2466</v>
      </c>
      <c r="D2783" s="834" t="s">
        <v>764</v>
      </c>
      <c r="E2783" s="828" t="s">
        <v>2618</v>
      </c>
      <c r="F2783" s="828">
        <v>1</v>
      </c>
      <c r="G2783" s="828" t="s">
        <v>2443</v>
      </c>
      <c r="H2783" s="834">
        <v>2</v>
      </c>
      <c r="I2783" s="828">
        <v>0</v>
      </c>
      <c r="J2783" s="828">
        <v>0</v>
      </c>
      <c r="K2783" s="829">
        <v>0</v>
      </c>
      <c r="L2783" s="829">
        <v>0</v>
      </c>
      <c r="M2783" s="828">
        <v>0</v>
      </c>
      <c r="N2783" s="828">
        <v>0</v>
      </c>
      <c r="O2783" s="830" t="e">
        <v>#DIV/0!</v>
      </c>
      <c r="P2783" s="820">
        <f>Tabla1[[#This Row],[Ejec Real Acumu]]-Tabla1[[#This Row],[Proyec Ejec Acumul]]</f>
        <v>0</v>
      </c>
      <c r="Q2783" s="820">
        <f>Tabla1[[#This Row],[Ejec Real Mes]]-Tabla1[[#This Row],[Program Entreg Mes]]</f>
        <v>0</v>
      </c>
    </row>
    <row r="2784" spans="1:17">
      <c r="A2784" s="828">
        <v>10</v>
      </c>
      <c r="B2784" s="828" t="s">
        <v>2465</v>
      </c>
      <c r="C2784" s="828" t="s">
        <v>2466</v>
      </c>
      <c r="D2784" s="834" t="s">
        <v>764</v>
      </c>
      <c r="E2784" s="828" t="s">
        <v>2619</v>
      </c>
      <c r="F2784" s="828">
        <v>1</v>
      </c>
      <c r="G2784" s="828" t="s">
        <v>2443</v>
      </c>
      <c r="H2784" s="834">
        <v>2</v>
      </c>
      <c r="I2784" s="828">
        <v>0</v>
      </c>
      <c r="J2784" s="828">
        <v>0</v>
      </c>
      <c r="K2784" s="829">
        <v>0</v>
      </c>
      <c r="L2784" s="829">
        <v>0</v>
      </c>
      <c r="M2784" s="828">
        <v>0</v>
      </c>
      <c r="N2784" s="828">
        <v>0</v>
      </c>
      <c r="O2784" s="830" t="e">
        <v>#DIV/0!</v>
      </c>
      <c r="P2784" s="820">
        <f>Tabla1[[#This Row],[Ejec Real Acumu]]-Tabla1[[#This Row],[Proyec Ejec Acumul]]</f>
        <v>0</v>
      </c>
      <c r="Q2784" s="820">
        <f>Tabla1[[#This Row],[Ejec Real Mes]]-Tabla1[[#This Row],[Program Entreg Mes]]</f>
        <v>0</v>
      </c>
    </row>
    <row r="2785" spans="1:17">
      <c r="A2785" s="828">
        <v>11</v>
      </c>
      <c r="B2785" s="828" t="s">
        <v>2465</v>
      </c>
      <c r="C2785" s="828" t="s">
        <v>2466</v>
      </c>
      <c r="D2785" s="834" t="s">
        <v>764</v>
      </c>
      <c r="E2785" s="828" t="s">
        <v>2620</v>
      </c>
      <c r="F2785" s="828">
        <v>1</v>
      </c>
      <c r="G2785" s="828" t="s">
        <v>2443</v>
      </c>
      <c r="H2785" s="834">
        <v>3</v>
      </c>
      <c r="I2785" s="828">
        <v>0</v>
      </c>
      <c r="J2785" s="828">
        <v>0</v>
      </c>
      <c r="K2785" s="829">
        <v>0</v>
      </c>
      <c r="L2785" s="829">
        <v>0</v>
      </c>
      <c r="M2785" s="828">
        <v>0</v>
      </c>
      <c r="N2785" s="828">
        <v>0</v>
      </c>
      <c r="O2785" s="830" t="e">
        <v>#DIV/0!</v>
      </c>
      <c r="P2785" s="820">
        <f>Tabla1[[#This Row],[Ejec Real Acumu]]-Tabla1[[#This Row],[Proyec Ejec Acumul]]</f>
        <v>0</v>
      </c>
      <c r="Q2785" s="820">
        <f>Tabla1[[#This Row],[Ejec Real Mes]]-Tabla1[[#This Row],[Program Entreg Mes]]</f>
        <v>0</v>
      </c>
    </row>
    <row r="2786" spans="1:17">
      <c r="A2786" s="828">
        <v>12</v>
      </c>
      <c r="B2786" s="828" t="s">
        <v>2465</v>
      </c>
      <c r="C2786" s="828" t="s">
        <v>2466</v>
      </c>
      <c r="D2786" s="834" t="s">
        <v>764</v>
      </c>
      <c r="E2786" s="828" t="s">
        <v>2621</v>
      </c>
      <c r="F2786" s="828">
        <v>1</v>
      </c>
      <c r="G2786" s="828" t="s">
        <v>2443</v>
      </c>
      <c r="H2786" s="834">
        <v>2</v>
      </c>
      <c r="I2786" s="828">
        <v>0</v>
      </c>
      <c r="J2786" s="828">
        <v>0</v>
      </c>
      <c r="K2786" s="829">
        <v>0</v>
      </c>
      <c r="L2786" s="829">
        <v>0</v>
      </c>
      <c r="M2786" s="828">
        <v>0</v>
      </c>
      <c r="N2786" s="828">
        <v>0</v>
      </c>
      <c r="O2786" s="830" t="e">
        <v>#DIV/0!</v>
      </c>
      <c r="P2786" s="820">
        <f>Tabla1[[#This Row],[Ejec Real Acumu]]-Tabla1[[#This Row],[Proyec Ejec Acumul]]</f>
        <v>0</v>
      </c>
      <c r="Q2786" s="820">
        <f>Tabla1[[#This Row],[Ejec Real Mes]]-Tabla1[[#This Row],[Program Entreg Mes]]</f>
        <v>0</v>
      </c>
    </row>
    <row r="2787" spans="1:17">
      <c r="A2787" s="828">
        <v>13</v>
      </c>
      <c r="B2787" s="828" t="s">
        <v>2465</v>
      </c>
      <c r="C2787" s="828" t="s">
        <v>2466</v>
      </c>
      <c r="D2787" s="834" t="s">
        <v>764</v>
      </c>
      <c r="E2787" s="828" t="s">
        <v>2622</v>
      </c>
      <c r="F2787" s="828">
        <v>1</v>
      </c>
      <c r="G2787" s="828" t="s">
        <v>2443</v>
      </c>
      <c r="H2787" s="834">
        <v>1</v>
      </c>
      <c r="I2787" s="828">
        <v>0</v>
      </c>
      <c r="J2787" s="828">
        <v>0</v>
      </c>
      <c r="K2787" s="829">
        <v>0</v>
      </c>
      <c r="L2787" s="829">
        <v>0</v>
      </c>
      <c r="M2787" s="828">
        <v>0</v>
      </c>
      <c r="N2787" s="828">
        <v>0</v>
      </c>
      <c r="O2787" s="830" t="e">
        <v>#DIV/0!</v>
      </c>
      <c r="P2787" s="820">
        <f>Tabla1[[#This Row],[Ejec Real Acumu]]-Tabla1[[#This Row],[Proyec Ejec Acumul]]</f>
        <v>0</v>
      </c>
      <c r="Q2787" s="820">
        <f>Tabla1[[#This Row],[Ejec Real Mes]]-Tabla1[[#This Row],[Program Entreg Mes]]</f>
        <v>0</v>
      </c>
    </row>
    <row r="2788" spans="1:17">
      <c r="A2788" s="828">
        <v>14</v>
      </c>
      <c r="B2788" s="828" t="s">
        <v>2465</v>
      </c>
      <c r="C2788" s="828" t="s">
        <v>2466</v>
      </c>
      <c r="D2788" s="834" t="s">
        <v>764</v>
      </c>
      <c r="E2788" s="828" t="s">
        <v>2623</v>
      </c>
      <c r="F2788" s="828">
        <v>1</v>
      </c>
      <c r="G2788" s="828" t="s">
        <v>2443</v>
      </c>
      <c r="H2788" s="834">
        <v>2</v>
      </c>
      <c r="I2788" s="828">
        <v>0</v>
      </c>
      <c r="J2788" s="828">
        <v>0</v>
      </c>
      <c r="K2788" s="829">
        <v>0</v>
      </c>
      <c r="L2788" s="829">
        <v>0</v>
      </c>
      <c r="M2788" s="828">
        <v>0</v>
      </c>
      <c r="N2788" s="828">
        <v>0</v>
      </c>
      <c r="O2788" s="830" t="e">
        <v>#DIV/0!</v>
      </c>
      <c r="P2788" s="820">
        <f>Tabla1[[#This Row],[Ejec Real Acumu]]-Tabla1[[#This Row],[Proyec Ejec Acumul]]</f>
        <v>0</v>
      </c>
      <c r="Q2788" s="820">
        <f>Tabla1[[#This Row],[Ejec Real Mes]]-Tabla1[[#This Row],[Program Entreg Mes]]</f>
        <v>0</v>
      </c>
    </row>
    <row r="2789" spans="1:17">
      <c r="A2789" s="828">
        <v>1</v>
      </c>
      <c r="B2789" s="828" t="s">
        <v>2465</v>
      </c>
      <c r="C2789" s="828" t="s">
        <v>2466</v>
      </c>
      <c r="D2789" s="834" t="s">
        <v>764</v>
      </c>
      <c r="E2789" s="828" t="s">
        <v>2610</v>
      </c>
      <c r="F2789" s="828">
        <v>2</v>
      </c>
      <c r="G2789" s="828" t="s">
        <v>2444</v>
      </c>
      <c r="H2789" s="834">
        <v>3</v>
      </c>
      <c r="I2789" s="828">
        <v>0</v>
      </c>
      <c r="J2789" s="828">
        <v>0</v>
      </c>
      <c r="K2789" s="829">
        <v>0</v>
      </c>
      <c r="L2789" s="829">
        <v>0</v>
      </c>
      <c r="M2789" s="828">
        <v>0</v>
      </c>
      <c r="N2789" s="828">
        <v>0</v>
      </c>
      <c r="O2789" s="830" t="e">
        <v>#DIV/0!</v>
      </c>
      <c r="P2789" s="820">
        <f>Tabla1[[#This Row],[Ejec Real Acumu]]-Tabla1[[#This Row],[Proyec Ejec Acumul]]</f>
        <v>0</v>
      </c>
      <c r="Q2789" s="820">
        <f>Tabla1[[#This Row],[Ejec Real Mes]]-Tabla1[[#This Row],[Program Entreg Mes]]</f>
        <v>0</v>
      </c>
    </row>
    <row r="2790" spans="1:17">
      <c r="A2790" s="828">
        <v>2</v>
      </c>
      <c r="B2790" s="828" t="s">
        <v>2465</v>
      </c>
      <c r="C2790" s="828" t="s">
        <v>2466</v>
      </c>
      <c r="D2790" s="834" t="s">
        <v>764</v>
      </c>
      <c r="E2790" s="828" t="s">
        <v>2611</v>
      </c>
      <c r="F2790" s="828">
        <v>2</v>
      </c>
      <c r="G2790" s="828" t="s">
        <v>2444</v>
      </c>
      <c r="H2790" s="834">
        <v>1</v>
      </c>
      <c r="I2790" s="828">
        <v>0</v>
      </c>
      <c r="J2790" s="828">
        <v>0</v>
      </c>
      <c r="K2790" s="829">
        <v>0</v>
      </c>
      <c r="L2790" s="829">
        <v>0</v>
      </c>
      <c r="M2790" s="828">
        <v>0</v>
      </c>
      <c r="N2790" s="828">
        <v>0</v>
      </c>
      <c r="O2790" s="830" t="e">
        <v>#DIV/0!</v>
      </c>
      <c r="P2790" s="820">
        <f>Tabla1[[#This Row],[Ejec Real Acumu]]-Tabla1[[#This Row],[Proyec Ejec Acumul]]</f>
        <v>0</v>
      </c>
      <c r="Q2790" s="820">
        <f>Tabla1[[#This Row],[Ejec Real Mes]]-Tabla1[[#This Row],[Program Entreg Mes]]</f>
        <v>0</v>
      </c>
    </row>
    <row r="2791" spans="1:17">
      <c r="A2791" s="828">
        <v>3</v>
      </c>
      <c r="B2791" s="828" t="s">
        <v>2465</v>
      </c>
      <c r="C2791" s="828" t="s">
        <v>2466</v>
      </c>
      <c r="D2791" s="834" t="s">
        <v>764</v>
      </c>
      <c r="E2791" s="828" t="s">
        <v>2612</v>
      </c>
      <c r="F2791" s="828">
        <v>2</v>
      </c>
      <c r="G2791" s="828" t="s">
        <v>2444</v>
      </c>
      <c r="H2791" s="834">
        <v>2</v>
      </c>
      <c r="I2791" s="828">
        <v>0</v>
      </c>
      <c r="J2791" s="828">
        <v>0</v>
      </c>
      <c r="K2791" s="829">
        <v>0</v>
      </c>
      <c r="L2791" s="829">
        <v>0</v>
      </c>
      <c r="M2791" s="828">
        <v>0</v>
      </c>
      <c r="N2791" s="828">
        <v>0</v>
      </c>
      <c r="O2791" s="830" t="e">
        <v>#DIV/0!</v>
      </c>
      <c r="P2791" s="820">
        <f>Tabla1[[#This Row],[Ejec Real Acumu]]-Tabla1[[#This Row],[Proyec Ejec Acumul]]</f>
        <v>0</v>
      </c>
      <c r="Q2791" s="820">
        <f>Tabla1[[#This Row],[Ejec Real Mes]]-Tabla1[[#This Row],[Program Entreg Mes]]</f>
        <v>0</v>
      </c>
    </row>
    <row r="2792" spans="1:17">
      <c r="A2792" s="828">
        <v>4</v>
      </c>
      <c r="B2792" s="828" t="s">
        <v>2465</v>
      </c>
      <c r="C2792" s="828" t="s">
        <v>2466</v>
      </c>
      <c r="D2792" s="834" t="s">
        <v>764</v>
      </c>
      <c r="E2792" s="828" t="s">
        <v>2613</v>
      </c>
      <c r="F2792" s="828">
        <v>2</v>
      </c>
      <c r="G2792" s="828" t="s">
        <v>2444</v>
      </c>
      <c r="H2792" s="834">
        <v>2</v>
      </c>
      <c r="I2792" s="828">
        <v>0</v>
      </c>
      <c r="J2792" s="828">
        <v>0</v>
      </c>
      <c r="K2792" s="829">
        <v>0</v>
      </c>
      <c r="L2792" s="829">
        <v>0</v>
      </c>
      <c r="M2792" s="828">
        <v>0</v>
      </c>
      <c r="N2792" s="828">
        <v>0</v>
      </c>
      <c r="O2792" s="830" t="e">
        <v>#DIV/0!</v>
      </c>
      <c r="P2792" s="820">
        <f>Tabla1[[#This Row],[Ejec Real Acumu]]-Tabla1[[#This Row],[Proyec Ejec Acumul]]</f>
        <v>0</v>
      </c>
      <c r="Q2792" s="820">
        <f>Tabla1[[#This Row],[Ejec Real Mes]]-Tabla1[[#This Row],[Program Entreg Mes]]</f>
        <v>0</v>
      </c>
    </row>
    <row r="2793" spans="1:17">
      <c r="A2793" s="828">
        <v>5</v>
      </c>
      <c r="B2793" s="828" t="s">
        <v>2465</v>
      </c>
      <c r="C2793" s="828" t="s">
        <v>2466</v>
      </c>
      <c r="D2793" s="834" t="s">
        <v>764</v>
      </c>
      <c r="E2793" s="828" t="s">
        <v>2614</v>
      </c>
      <c r="F2793" s="828">
        <v>2</v>
      </c>
      <c r="G2793" s="828" t="s">
        <v>2444</v>
      </c>
      <c r="H2793" s="834">
        <v>2</v>
      </c>
      <c r="I2793" s="828">
        <v>0</v>
      </c>
      <c r="J2793" s="828">
        <v>0</v>
      </c>
      <c r="K2793" s="829">
        <v>0</v>
      </c>
      <c r="L2793" s="829">
        <v>0</v>
      </c>
      <c r="M2793" s="828">
        <v>0</v>
      </c>
      <c r="N2793" s="828">
        <v>0</v>
      </c>
      <c r="O2793" s="830" t="e">
        <v>#DIV/0!</v>
      </c>
      <c r="P2793" s="820">
        <f>Tabla1[[#This Row],[Ejec Real Acumu]]-Tabla1[[#This Row],[Proyec Ejec Acumul]]</f>
        <v>0</v>
      </c>
      <c r="Q2793" s="820">
        <f>Tabla1[[#This Row],[Ejec Real Mes]]-Tabla1[[#This Row],[Program Entreg Mes]]</f>
        <v>0</v>
      </c>
    </row>
    <row r="2794" spans="1:17">
      <c r="A2794" s="828">
        <v>6</v>
      </c>
      <c r="B2794" s="828" t="s">
        <v>2465</v>
      </c>
      <c r="C2794" s="828" t="s">
        <v>2466</v>
      </c>
      <c r="D2794" s="834" t="s">
        <v>764</v>
      </c>
      <c r="E2794" s="828" t="s">
        <v>2615</v>
      </c>
      <c r="F2794" s="828">
        <v>2</v>
      </c>
      <c r="G2794" s="828" t="s">
        <v>2444</v>
      </c>
      <c r="H2794" s="834">
        <v>1</v>
      </c>
      <c r="I2794" s="828">
        <v>0</v>
      </c>
      <c r="J2794" s="828">
        <v>0</v>
      </c>
      <c r="K2794" s="829">
        <v>0</v>
      </c>
      <c r="L2794" s="829">
        <v>0</v>
      </c>
      <c r="M2794" s="828">
        <v>0</v>
      </c>
      <c r="N2794" s="828">
        <v>0</v>
      </c>
      <c r="O2794" s="830" t="e">
        <v>#DIV/0!</v>
      </c>
      <c r="P2794" s="820">
        <f>Tabla1[[#This Row],[Ejec Real Acumu]]-Tabla1[[#This Row],[Proyec Ejec Acumul]]</f>
        <v>0</v>
      </c>
      <c r="Q2794" s="820">
        <f>Tabla1[[#This Row],[Ejec Real Mes]]-Tabla1[[#This Row],[Program Entreg Mes]]</f>
        <v>0</v>
      </c>
    </row>
    <row r="2795" spans="1:17">
      <c r="A2795" s="828">
        <v>7</v>
      </c>
      <c r="B2795" s="828" t="s">
        <v>2465</v>
      </c>
      <c r="C2795" s="828" t="s">
        <v>2466</v>
      </c>
      <c r="D2795" s="834" t="s">
        <v>764</v>
      </c>
      <c r="E2795" s="828" t="s">
        <v>2616</v>
      </c>
      <c r="F2795" s="828">
        <v>2</v>
      </c>
      <c r="G2795" s="828" t="s">
        <v>2444</v>
      </c>
      <c r="H2795" s="834">
        <v>1</v>
      </c>
      <c r="I2795" s="828">
        <v>0</v>
      </c>
      <c r="J2795" s="828">
        <v>0</v>
      </c>
      <c r="K2795" s="829">
        <v>0</v>
      </c>
      <c r="L2795" s="829">
        <v>0</v>
      </c>
      <c r="M2795" s="828">
        <v>0</v>
      </c>
      <c r="N2795" s="828">
        <v>0</v>
      </c>
      <c r="O2795" s="830" t="e">
        <v>#DIV/0!</v>
      </c>
      <c r="P2795" s="820">
        <f>Tabla1[[#This Row],[Ejec Real Acumu]]-Tabla1[[#This Row],[Proyec Ejec Acumul]]</f>
        <v>0</v>
      </c>
      <c r="Q2795" s="820">
        <f>Tabla1[[#This Row],[Ejec Real Mes]]-Tabla1[[#This Row],[Program Entreg Mes]]</f>
        <v>0</v>
      </c>
    </row>
    <row r="2796" spans="1:17">
      <c r="A2796" s="828">
        <v>8</v>
      </c>
      <c r="B2796" s="828" t="s">
        <v>2465</v>
      </c>
      <c r="C2796" s="828" t="s">
        <v>2466</v>
      </c>
      <c r="D2796" s="834" t="s">
        <v>764</v>
      </c>
      <c r="E2796" s="828" t="s">
        <v>2617</v>
      </c>
      <c r="F2796" s="828">
        <v>2</v>
      </c>
      <c r="G2796" s="828" t="s">
        <v>2444</v>
      </c>
      <c r="H2796" s="834">
        <v>1</v>
      </c>
      <c r="I2796" s="828">
        <v>0</v>
      </c>
      <c r="J2796" s="828">
        <v>0</v>
      </c>
      <c r="K2796" s="829">
        <v>0</v>
      </c>
      <c r="L2796" s="829">
        <v>0</v>
      </c>
      <c r="M2796" s="828">
        <v>0</v>
      </c>
      <c r="N2796" s="828">
        <v>0</v>
      </c>
      <c r="O2796" s="830" t="e">
        <v>#DIV/0!</v>
      </c>
      <c r="P2796" s="820">
        <f>Tabla1[[#This Row],[Ejec Real Acumu]]-Tabla1[[#This Row],[Proyec Ejec Acumul]]</f>
        <v>0</v>
      </c>
      <c r="Q2796" s="820">
        <f>Tabla1[[#This Row],[Ejec Real Mes]]-Tabla1[[#This Row],[Program Entreg Mes]]</f>
        <v>0</v>
      </c>
    </row>
    <row r="2797" spans="1:17">
      <c r="A2797" s="828">
        <v>9</v>
      </c>
      <c r="B2797" s="828" t="s">
        <v>2465</v>
      </c>
      <c r="C2797" s="828" t="s">
        <v>2466</v>
      </c>
      <c r="D2797" s="834" t="s">
        <v>764</v>
      </c>
      <c r="E2797" s="828" t="s">
        <v>2618</v>
      </c>
      <c r="F2797" s="828">
        <v>2</v>
      </c>
      <c r="G2797" s="828" t="s">
        <v>2444</v>
      </c>
      <c r="H2797" s="834">
        <v>2</v>
      </c>
      <c r="I2797" s="828">
        <v>0</v>
      </c>
      <c r="J2797" s="828">
        <v>0</v>
      </c>
      <c r="K2797" s="829">
        <v>0</v>
      </c>
      <c r="L2797" s="829">
        <v>0</v>
      </c>
      <c r="M2797" s="828">
        <v>0</v>
      </c>
      <c r="N2797" s="828">
        <v>0</v>
      </c>
      <c r="O2797" s="830" t="e">
        <v>#DIV/0!</v>
      </c>
      <c r="P2797" s="820">
        <f>Tabla1[[#This Row],[Ejec Real Acumu]]-Tabla1[[#This Row],[Proyec Ejec Acumul]]</f>
        <v>0</v>
      </c>
      <c r="Q2797" s="820">
        <f>Tabla1[[#This Row],[Ejec Real Mes]]-Tabla1[[#This Row],[Program Entreg Mes]]</f>
        <v>0</v>
      </c>
    </row>
    <row r="2798" spans="1:17">
      <c r="A2798" s="828">
        <v>10</v>
      </c>
      <c r="B2798" s="828" t="s">
        <v>2465</v>
      </c>
      <c r="C2798" s="828" t="s">
        <v>2466</v>
      </c>
      <c r="D2798" s="834" t="s">
        <v>764</v>
      </c>
      <c r="E2798" s="828" t="s">
        <v>2619</v>
      </c>
      <c r="F2798" s="828">
        <v>2</v>
      </c>
      <c r="G2798" s="828" t="s">
        <v>2444</v>
      </c>
      <c r="H2798" s="834">
        <v>2</v>
      </c>
      <c r="I2798" s="828">
        <v>0</v>
      </c>
      <c r="J2798" s="828">
        <v>0</v>
      </c>
      <c r="K2798" s="829">
        <v>0</v>
      </c>
      <c r="L2798" s="829">
        <v>0</v>
      </c>
      <c r="M2798" s="828">
        <v>0</v>
      </c>
      <c r="N2798" s="828">
        <v>0</v>
      </c>
      <c r="O2798" s="830" t="e">
        <v>#DIV/0!</v>
      </c>
      <c r="P2798" s="820">
        <f>Tabla1[[#This Row],[Ejec Real Acumu]]-Tabla1[[#This Row],[Proyec Ejec Acumul]]</f>
        <v>0</v>
      </c>
      <c r="Q2798" s="820">
        <f>Tabla1[[#This Row],[Ejec Real Mes]]-Tabla1[[#This Row],[Program Entreg Mes]]</f>
        <v>0</v>
      </c>
    </row>
    <row r="2799" spans="1:17">
      <c r="A2799" s="828">
        <v>11</v>
      </c>
      <c r="B2799" s="828" t="s">
        <v>2465</v>
      </c>
      <c r="C2799" s="828" t="s">
        <v>2466</v>
      </c>
      <c r="D2799" s="834" t="s">
        <v>764</v>
      </c>
      <c r="E2799" s="828" t="s">
        <v>2620</v>
      </c>
      <c r="F2799" s="828">
        <v>2</v>
      </c>
      <c r="G2799" s="828" t="s">
        <v>2444</v>
      </c>
      <c r="H2799" s="834">
        <v>3</v>
      </c>
      <c r="I2799" s="828">
        <v>0</v>
      </c>
      <c r="J2799" s="828">
        <v>0</v>
      </c>
      <c r="K2799" s="829">
        <v>0</v>
      </c>
      <c r="L2799" s="829">
        <v>0</v>
      </c>
      <c r="M2799" s="828">
        <v>0</v>
      </c>
      <c r="N2799" s="828">
        <v>0</v>
      </c>
      <c r="O2799" s="830" t="e">
        <v>#DIV/0!</v>
      </c>
      <c r="P2799" s="820">
        <f>Tabla1[[#This Row],[Ejec Real Acumu]]-Tabla1[[#This Row],[Proyec Ejec Acumul]]</f>
        <v>0</v>
      </c>
      <c r="Q2799" s="820">
        <f>Tabla1[[#This Row],[Ejec Real Mes]]-Tabla1[[#This Row],[Program Entreg Mes]]</f>
        <v>0</v>
      </c>
    </row>
    <row r="2800" spans="1:17">
      <c r="A2800" s="828">
        <v>12</v>
      </c>
      <c r="B2800" s="828" t="s">
        <v>2465</v>
      </c>
      <c r="C2800" s="828" t="s">
        <v>2466</v>
      </c>
      <c r="D2800" s="834" t="s">
        <v>764</v>
      </c>
      <c r="E2800" s="828" t="s">
        <v>2621</v>
      </c>
      <c r="F2800" s="828">
        <v>2</v>
      </c>
      <c r="G2800" s="828" t="s">
        <v>2444</v>
      </c>
      <c r="H2800" s="834">
        <v>2</v>
      </c>
      <c r="I2800" s="828">
        <v>0</v>
      </c>
      <c r="J2800" s="828">
        <v>0</v>
      </c>
      <c r="K2800" s="829">
        <v>0</v>
      </c>
      <c r="L2800" s="829">
        <v>0</v>
      </c>
      <c r="M2800" s="828">
        <v>0</v>
      </c>
      <c r="N2800" s="828">
        <v>0</v>
      </c>
      <c r="O2800" s="830" t="e">
        <v>#DIV/0!</v>
      </c>
      <c r="P2800" s="820">
        <f>Tabla1[[#This Row],[Ejec Real Acumu]]-Tabla1[[#This Row],[Proyec Ejec Acumul]]</f>
        <v>0</v>
      </c>
      <c r="Q2800" s="820">
        <f>Tabla1[[#This Row],[Ejec Real Mes]]-Tabla1[[#This Row],[Program Entreg Mes]]</f>
        <v>0</v>
      </c>
    </row>
    <row r="2801" spans="1:17">
      <c r="A2801" s="828">
        <v>13</v>
      </c>
      <c r="B2801" s="828" t="s">
        <v>2465</v>
      </c>
      <c r="C2801" s="828" t="s">
        <v>2466</v>
      </c>
      <c r="D2801" s="834" t="s">
        <v>764</v>
      </c>
      <c r="E2801" s="828" t="s">
        <v>2622</v>
      </c>
      <c r="F2801" s="828">
        <v>2</v>
      </c>
      <c r="G2801" s="828" t="s">
        <v>2444</v>
      </c>
      <c r="H2801" s="834">
        <v>1</v>
      </c>
      <c r="I2801" s="828">
        <v>0</v>
      </c>
      <c r="J2801" s="828">
        <v>0</v>
      </c>
      <c r="K2801" s="829">
        <v>0</v>
      </c>
      <c r="L2801" s="829">
        <v>0</v>
      </c>
      <c r="M2801" s="828">
        <v>0</v>
      </c>
      <c r="N2801" s="828">
        <v>0</v>
      </c>
      <c r="O2801" s="830" t="e">
        <v>#DIV/0!</v>
      </c>
      <c r="P2801" s="820">
        <f>Tabla1[[#This Row],[Ejec Real Acumu]]-Tabla1[[#This Row],[Proyec Ejec Acumul]]</f>
        <v>0</v>
      </c>
      <c r="Q2801" s="820">
        <f>Tabla1[[#This Row],[Ejec Real Mes]]-Tabla1[[#This Row],[Program Entreg Mes]]</f>
        <v>0</v>
      </c>
    </row>
    <row r="2802" spans="1:17">
      <c r="A2802" s="828">
        <v>14</v>
      </c>
      <c r="B2802" s="828" t="s">
        <v>2465</v>
      </c>
      <c r="C2802" s="828" t="s">
        <v>2466</v>
      </c>
      <c r="D2802" s="834" t="s">
        <v>764</v>
      </c>
      <c r="E2802" s="828" t="s">
        <v>2623</v>
      </c>
      <c r="F2802" s="828">
        <v>2</v>
      </c>
      <c r="G2802" s="828" t="s">
        <v>2444</v>
      </c>
      <c r="H2802" s="834">
        <v>2</v>
      </c>
      <c r="I2802" s="828">
        <v>0</v>
      </c>
      <c r="J2802" s="828">
        <v>0</v>
      </c>
      <c r="K2802" s="829">
        <v>0</v>
      </c>
      <c r="L2802" s="829">
        <v>0</v>
      </c>
      <c r="M2802" s="828">
        <v>0</v>
      </c>
      <c r="N2802" s="828">
        <v>0</v>
      </c>
      <c r="O2802" s="830" t="e">
        <v>#DIV/0!</v>
      </c>
      <c r="P2802" s="820">
        <f>Tabla1[[#This Row],[Ejec Real Acumu]]-Tabla1[[#This Row],[Proyec Ejec Acumul]]</f>
        <v>0</v>
      </c>
      <c r="Q2802" s="820">
        <f>Tabla1[[#This Row],[Ejec Real Mes]]-Tabla1[[#This Row],[Program Entreg Mes]]</f>
        <v>0</v>
      </c>
    </row>
    <row r="2803" spans="1:17">
      <c r="A2803" s="828">
        <v>1</v>
      </c>
      <c r="B2803" s="828" t="s">
        <v>2465</v>
      </c>
      <c r="C2803" s="828" t="s">
        <v>2466</v>
      </c>
      <c r="D2803" s="834" t="s">
        <v>764</v>
      </c>
      <c r="E2803" s="828" t="s">
        <v>2610</v>
      </c>
      <c r="F2803" s="828">
        <v>3</v>
      </c>
      <c r="G2803" s="828" t="s">
        <v>2445</v>
      </c>
      <c r="H2803" s="834">
        <v>3</v>
      </c>
      <c r="I2803" s="828">
        <v>0</v>
      </c>
      <c r="J2803" s="828">
        <v>0</v>
      </c>
      <c r="K2803" s="829">
        <v>0</v>
      </c>
      <c r="L2803" s="829">
        <v>0</v>
      </c>
      <c r="M2803" s="828">
        <v>0</v>
      </c>
      <c r="N2803" s="828">
        <v>0</v>
      </c>
      <c r="O2803" s="830" t="e">
        <v>#DIV/0!</v>
      </c>
      <c r="P2803" s="820">
        <f>Tabla1[[#This Row],[Ejec Real Acumu]]-Tabla1[[#This Row],[Proyec Ejec Acumul]]</f>
        <v>0</v>
      </c>
      <c r="Q2803" s="820">
        <f>Tabla1[[#This Row],[Ejec Real Mes]]-Tabla1[[#This Row],[Program Entreg Mes]]</f>
        <v>0</v>
      </c>
    </row>
    <row r="2804" spans="1:17">
      <c r="A2804" s="828">
        <v>2</v>
      </c>
      <c r="B2804" s="828" t="s">
        <v>2465</v>
      </c>
      <c r="C2804" s="828" t="s">
        <v>2466</v>
      </c>
      <c r="D2804" s="834" t="s">
        <v>764</v>
      </c>
      <c r="E2804" s="828" t="s">
        <v>2611</v>
      </c>
      <c r="F2804" s="828">
        <v>3</v>
      </c>
      <c r="G2804" s="828" t="s">
        <v>2445</v>
      </c>
      <c r="H2804" s="834">
        <v>1</v>
      </c>
      <c r="I2804" s="828">
        <v>0</v>
      </c>
      <c r="J2804" s="828">
        <v>0</v>
      </c>
      <c r="K2804" s="829">
        <v>0</v>
      </c>
      <c r="L2804" s="829">
        <v>0</v>
      </c>
      <c r="M2804" s="828">
        <v>0</v>
      </c>
      <c r="N2804" s="828">
        <v>0</v>
      </c>
      <c r="O2804" s="830" t="e">
        <v>#DIV/0!</v>
      </c>
      <c r="P2804" s="820">
        <f>Tabla1[[#This Row],[Ejec Real Acumu]]-Tabla1[[#This Row],[Proyec Ejec Acumul]]</f>
        <v>0</v>
      </c>
      <c r="Q2804" s="820">
        <f>Tabla1[[#This Row],[Ejec Real Mes]]-Tabla1[[#This Row],[Program Entreg Mes]]</f>
        <v>0</v>
      </c>
    </row>
    <row r="2805" spans="1:17">
      <c r="A2805" s="828">
        <v>3</v>
      </c>
      <c r="B2805" s="828" t="s">
        <v>2465</v>
      </c>
      <c r="C2805" s="828" t="s">
        <v>2466</v>
      </c>
      <c r="D2805" s="834" t="s">
        <v>764</v>
      </c>
      <c r="E2805" s="828" t="s">
        <v>2612</v>
      </c>
      <c r="F2805" s="828">
        <v>3</v>
      </c>
      <c r="G2805" s="828" t="s">
        <v>2445</v>
      </c>
      <c r="H2805" s="834">
        <v>2</v>
      </c>
      <c r="I2805" s="828">
        <v>0</v>
      </c>
      <c r="J2805" s="828">
        <v>0</v>
      </c>
      <c r="K2805" s="829">
        <v>0</v>
      </c>
      <c r="L2805" s="829">
        <v>0</v>
      </c>
      <c r="M2805" s="828">
        <v>0</v>
      </c>
      <c r="N2805" s="828">
        <v>0</v>
      </c>
      <c r="O2805" s="830" t="e">
        <v>#DIV/0!</v>
      </c>
      <c r="P2805" s="820">
        <f>Tabla1[[#This Row],[Ejec Real Acumu]]-Tabla1[[#This Row],[Proyec Ejec Acumul]]</f>
        <v>0</v>
      </c>
      <c r="Q2805" s="820">
        <f>Tabla1[[#This Row],[Ejec Real Mes]]-Tabla1[[#This Row],[Program Entreg Mes]]</f>
        <v>0</v>
      </c>
    </row>
    <row r="2806" spans="1:17">
      <c r="A2806" s="828">
        <v>4</v>
      </c>
      <c r="B2806" s="828" t="s">
        <v>2465</v>
      </c>
      <c r="C2806" s="828" t="s">
        <v>2466</v>
      </c>
      <c r="D2806" s="834" t="s">
        <v>764</v>
      </c>
      <c r="E2806" s="828" t="s">
        <v>2613</v>
      </c>
      <c r="F2806" s="828">
        <v>3</v>
      </c>
      <c r="G2806" s="828" t="s">
        <v>2445</v>
      </c>
      <c r="H2806" s="834">
        <v>2</v>
      </c>
      <c r="I2806" s="828">
        <v>0</v>
      </c>
      <c r="J2806" s="828">
        <v>0</v>
      </c>
      <c r="K2806" s="829">
        <v>0</v>
      </c>
      <c r="L2806" s="829">
        <v>0</v>
      </c>
      <c r="M2806" s="828">
        <v>0</v>
      </c>
      <c r="N2806" s="828">
        <v>0</v>
      </c>
      <c r="O2806" s="830" t="e">
        <v>#DIV/0!</v>
      </c>
      <c r="P2806" s="820">
        <f>Tabla1[[#This Row],[Ejec Real Acumu]]-Tabla1[[#This Row],[Proyec Ejec Acumul]]</f>
        <v>0</v>
      </c>
      <c r="Q2806" s="820">
        <f>Tabla1[[#This Row],[Ejec Real Mes]]-Tabla1[[#This Row],[Program Entreg Mes]]</f>
        <v>0</v>
      </c>
    </row>
    <row r="2807" spans="1:17">
      <c r="A2807" s="828">
        <v>5</v>
      </c>
      <c r="B2807" s="828" t="s">
        <v>2465</v>
      </c>
      <c r="C2807" s="828" t="s">
        <v>2466</v>
      </c>
      <c r="D2807" s="834" t="s">
        <v>764</v>
      </c>
      <c r="E2807" s="828" t="s">
        <v>2614</v>
      </c>
      <c r="F2807" s="828">
        <v>3</v>
      </c>
      <c r="G2807" s="828" t="s">
        <v>2445</v>
      </c>
      <c r="H2807" s="834">
        <v>2</v>
      </c>
      <c r="I2807" s="828">
        <v>0</v>
      </c>
      <c r="J2807" s="828">
        <v>0</v>
      </c>
      <c r="K2807" s="829">
        <v>0</v>
      </c>
      <c r="L2807" s="829">
        <v>0</v>
      </c>
      <c r="M2807" s="828">
        <v>0</v>
      </c>
      <c r="N2807" s="828">
        <v>0</v>
      </c>
      <c r="O2807" s="830" t="e">
        <v>#DIV/0!</v>
      </c>
      <c r="P2807" s="820">
        <f>Tabla1[[#This Row],[Ejec Real Acumu]]-Tabla1[[#This Row],[Proyec Ejec Acumul]]</f>
        <v>0</v>
      </c>
      <c r="Q2807" s="820">
        <f>Tabla1[[#This Row],[Ejec Real Mes]]-Tabla1[[#This Row],[Program Entreg Mes]]</f>
        <v>0</v>
      </c>
    </row>
    <row r="2808" spans="1:17">
      <c r="A2808" s="828">
        <v>6</v>
      </c>
      <c r="B2808" s="828" t="s">
        <v>2465</v>
      </c>
      <c r="C2808" s="828" t="s">
        <v>2466</v>
      </c>
      <c r="D2808" s="834" t="s">
        <v>764</v>
      </c>
      <c r="E2808" s="828" t="s">
        <v>2615</v>
      </c>
      <c r="F2808" s="828">
        <v>3</v>
      </c>
      <c r="G2808" s="828" t="s">
        <v>2445</v>
      </c>
      <c r="H2808" s="834">
        <v>1</v>
      </c>
      <c r="I2808" s="828">
        <v>0</v>
      </c>
      <c r="J2808" s="828">
        <v>0</v>
      </c>
      <c r="K2808" s="829">
        <v>0</v>
      </c>
      <c r="L2808" s="829">
        <v>0</v>
      </c>
      <c r="M2808" s="828">
        <v>0</v>
      </c>
      <c r="N2808" s="828">
        <v>0</v>
      </c>
      <c r="O2808" s="830" t="e">
        <v>#DIV/0!</v>
      </c>
      <c r="P2808" s="820">
        <f>Tabla1[[#This Row],[Ejec Real Acumu]]-Tabla1[[#This Row],[Proyec Ejec Acumul]]</f>
        <v>0</v>
      </c>
      <c r="Q2808" s="820">
        <f>Tabla1[[#This Row],[Ejec Real Mes]]-Tabla1[[#This Row],[Program Entreg Mes]]</f>
        <v>0</v>
      </c>
    </row>
    <row r="2809" spans="1:17">
      <c r="A2809" s="828">
        <v>7</v>
      </c>
      <c r="B2809" s="828" t="s">
        <v>2465</v>
      </c>
      <c r="C2809" s="828" t="s">
        <v>2466</v>
      </c>
      <c r="D2809" s="834" t="s">
        <v>764</v>
      </c>
      <c r="E2809" s="828" t="s">
        <v>2616</v>
      </c>
      <c r="F2809" s="828">
        <v>3</v>
      </c>
      <c r="G2809" s="828" t="s">
        <v>2445</v>
      </c>
      <c r="H2809" s="834">
        <v>1</v>
      </c>
      <c r="I2809" s="828">
        <v>0</v>
      </c>
      <c r="J2809" s="828">
        <v>0</v>
      </c>
      <c r="K2809" s="829">
        <v>0</v>
      </c>
      <c r="L2809" s="829">
        <v>0</v>
      </c>
      <c r="M2809" s="828">
        <v>0</v>
      </c>
      <c r="N2809" s="828">
        <v>0</v>
      </c>
      <c r="O2809" s="830" t="e">
        <v>#DIV/0!</v>
      </c>
      <c r="P2809" s="820">
        <f>Tabla1[[#This Row],[Ejec Real Acumu]]-Tabla1[[#This Row],[Proyec Ejec Acumul]]</f>
        <v>0</v>
      </c>
      <c r="Q2809" s="820">
        <f>Tabla1[[#This Row],[Ejec Real Mes]]-Tabla1[[#This Row],[Program Entreg Mes]]</f>
        <v>0</v>
      </c>
    </row>
    <row r="2810" spans="1:17">
      <c r="A2810" s="828">
        <v>8</v>
      </c>
      <c r="B2810" s="828" t="s">
        <v>2465</v>
      </c>
      <c r="C2810" s="828" t="s">
        <v>2466</v>
      </c>
      <c r="D2810" s="834" t="s">
        <v>764</v>
      </c>
      <c r="E2810" s="828" t="s">
        <v>2617</v>
      </c>
      <c r="F2810" s="828">
        <v>3</v>
      </c>
      <c r="G2810" s="828" t="s">
        <v>2445</v>
      </c>
      <c r="H2810" s="834">
        <v>1</v>
      </c>
      <c r="I2810" s="828">
        <v>0</v>
      </c>
      <c r="J2810" s="828">
        <v>0</v>
      </c>
      <c r="K2810" s="829">
        <v>0</v>
      </c>
      <c r="L2810" s="829">
        <v>0</v>
      </c>
      <c r="M2810" s="828">
        <v>0</v>
      </c>
      <c r="N2810" s="828">
        <v>0</v>
      </c>
      <c r="O2810" s="830" t="e">
        <v>#DIV/0!</v>
      </c>
      <c r="P2810" s="820">
        <f>Tabla1[[#This Row],[Ejec Real Acumu]]-Tabla1[[#This Row],[Proyec Ejec Acumul]]</f>
        <v>0</v>
      </c>
      <c r="Q2810" s="820">
        <f>Tabla1[[#This Row],[Ejec Real Mes]]-Tabla1[[#This Row],[Program Entreg Mes]]</f>
        <v>0</v>
      </c>
    </row>
    <row r="2811" spans="1:17">
      <c r="A2811" s="828">
        <v>9</v>
      </c>
      <c r="B2811" s="828" t="s">
        <v>2465</v>
      </c>
      <c r="C2811" s="828" t="s">
        <v>2466</v>
      </c>
      <c r="D2811" s="834" t="s">
        <v>764</v>
      </c>
      <c r="E2811" s="828" t="s">
        <v>2618</v>
      </c>
      <c r="F2811" s="828">
        <v>3</v>
      </c>
      <c r="G2811" s="828" t="s">
        <v>2445</v>
      </c>
      <c r="H2811" s="834">
        <v>2</v>
      </c>
      <c r="I2811" s="828">
        <v>0</v>
      </c>
      <c r="J2811" s="828">
        <v>0</v>
      </c>
      <c r="K2811" s="829">
        <v>0</v>
      </c>
      <c r="L2811" s="829">
        <v>0</v>
      </c>
      <c r="M2811" s="828">
        <v>0</v>
      </c>
      <c r="N2811" s="828">
        <v>0</v>
      </c>
      <c r="O2811" s="830" t="e">
        <v>#DIV/0!</v>
      </c>
      <c r="P2811" s="820">
        <f>Tabla1[[#This Row],[Ejec Real Acumu]]-Tabla1[[#This Row],[Proyec Ejec Acumul]]</f>
        <v>0</v>
      </c>
      <c r="Q2811" s="820">
        <f>Tabla1[[#This Row],[Ejec Real Mes]]-Tabla1[[#This Row],[Program Entreg Mes]]</f>
        <v>0</v>
      </c>
    </row>
    <row r="2812" spans="1:17">
      <c r="A2812" s="828">
        <v>10</v>
      </c>
      <c r="B2812" s="828" t="s">
        <v>2465</v>
      </c>
      <c r="C2812" s="828" t="s">
        <v>2466</v>
      </c>
      <c r="D2812" s="834" t="s">
        <v>764</v>
      </c>
      <c r="E2812" s="828" t="s">
        <v>2619</v>
      </c>
      <c r="F2812" s="828">
        <v>3</v>
      </c>
      <c r="G2812" s="828" t="s">
        <v>2445</v>
      </c>
      <c r="H2812" s="834">
        <v>2</v>
      </c>
      <c r="I2812" s="828">
        <v>0</v>
      </c>
      <c r="J2812" s="828">
        <v>0</v>
      </c>
      <c r="K2812" s="829">
        <v>0</v>
      </c>
      <c r="L2812" s="829">
        <v>0</v>
      </c>
      <c r="M2812" s="828">
        <v>0</v>
      </c>
      <c r="N2812" s="828">
        <v>0</v>
      </c>
      <c r="O2812" s="830" t="e">
        <v>#DIV/0!</v>
      </c>
      <c r="P2812" s="820">
        <f>Tabla1[[#This Row],[Ejec Real Acumu]]-Tabla1[[#This Row],[Proyec Ejec Acumul]]</f>
        <v>0</v>
      </c>
      <c r="Q2812" s="820">
        <f>Tabla1[[#This Row],[Ejec Real Mes]]-Tabla1[[#This Row],[Program Entreg Mes]]</f>
        <v>0</v>
      </c>
    </row>
    <row r="2813" spans="1:17">
      <c r="A2813" s="828">
        <v>11</v>
      </c>
      <c r="B2813" s="828" t="s">
        <v>2465</v>
      </c>
      <c r="C2813" s="828" t="s">
        <v>2466</v>
      </c>
      <c r="D2813" s="834" t="s">
        <v>764</v>
      </c>
      <c r="E2813" s="828" t="s">
        <v>2620</v>
      </c>
      <c r="F2813" s="828">
        <v>3</v>
      </c>
      <c r="G2813" s="828" t="s">
        <v>2445</v>
      </c>
      <c r="H2813" s="834">
        <v>3</v>
      </c>
      <c r="I2813" s="828">
        <v>0</v>
      </c>
      <c r="J2813" s="828">
        <v>0</v>
      </c>
      <c r="K2813" s="829">
        <v>0</v>
      </c>
      <c r="L2813" s="829">
        <v>0</v>
      </c>
      <c r="M2813" s="828">
        <v>0</v>
      </c>
      <c r="N2813" s="828">
        <v>0</v>
      </c>
      <c r="O2813" s="830" t="e">
        <v>#DIV/0!</v>
      </c>
      <c r="P2813" s="820">
        <f>Tabla1[[#This Row],[Ejec Real Acumu]]-Tabla1[[#This Row],[Proyec Ejec Acumul]]</f>
        <v>0</v>
      </c>
      <c r="Q2813" s="820">
        <f>Tabla1[[#This Row],[Ejec Real Mes]]-Tabla1[[#This Row],[Program Entreg Mes]]</f>
        <v>0</v>
      </c>
    </row>
    <row r="2814" spans="1:17">
      <c r="A2814" s="828">
        <v>12</v>
      </c>
      <c r="B2814" s="828" t="s">
        <v>2465</v>
      </c>
      <c r="C2814" s="828" t="s">
        <v>2466</v>
      </c>
      <c r="D2814" s="834" t="s">
        <v>764</v>
      </c>
      <c r="E2814" s="828" t="s">
        <v>2621</v>
      </c>
      <c r="F2814" s="828">
        <v>3</v>
      </c>
      <c r="G2814" s="828" t="s">
        <v>2445</v>
      </c>
      <c r="H2814" s="834">
        <v>2</v>
      </c>
      <c r="I2814" s="828">
        <v>0</v>
      </c>
      <c r="J2814" s="828">
        <v>0</v>
      </c>
      <c r="K2814" s="829">
        <v>0</v>
      </c>
      <c r="L2814" s="829">
        <v>0</v>
      </c>
      <c r="M2814" s="828">
        <v>0</v>
      </c>
      <c r="N2814" s="828">
        <v>0</v>
      </c>
      <c r="O2814" s="830" t="e">
        <v>#DIV/0!</v>
      </c>
      <c r="P2814" s="820">
        <f>Tabla1[[#This Row],[Ejec Real Acumu]]-Tabla1[[#This Row],[Proyec Ejec Acumul]]</f>
        <v>0</v>
      </c>
      <c r="Q2814" s="820">
        <f>Tabla1[[#This Row],[Ejec Real Mes]]-Tabla1[[#This Row],[Program Entreg Mes]]</f>
        <v>0</v>
      </c>
    </row>
    <row r="2815" spans="1:17">
      <c r="A2815" s="828">
        <v>13</v>
      </c>
      <c r="B2815" s="828" t="s">
        <v>2465</v>
      </c>
      <c r="C2815" s="828" t="s">
        <v>2466</v>
      </c>
      <c r="D2815" s="834" t="s">
        <v>764</v>
      </c>
      <c r="E2815" s="828" t="s">
        <v>2622</v>
      </c>
      <c r="F2815" s="828">
        <v>3</v>
      </c>
      <c r="G2815" s="828" t="s">
        <v>2445</v>
      </c>
      <c r="H2815" s="834">
        <v>1</v>
      </c>
      <c r="I2815" s="828">
        <v>0</v>
      </c>
      <c r="J2815" s="828">
        <v>0</v>
      </c>
      <c r="K2815" s="829">
        <v>0</v>
      </c>
      <c r="L2815" s="829">
        <v>0</v>
      </c>
      <c r="M2815" s="828">
        <v>0</v>
      </c>
      <c r="N2815" s="828">
        <v>0</v>
      </c>
      <c r="O2815" s="830" t="e">
        <v>#DIV/0!</v>
      </c>
      <c r="P2815" s="820">
        <f>Tabla1[[#This Row],[Ejec Real Acumu]]-Tabla1[[#This Row],[Proyec Ejec Acumul]]</f>
        <v>0</v>
      </c>
      <c r="Q2815" s="820">
        <f>Tabla1[[#This Row],[Ejec Real Mes]]-Tabla1[[#This Row],[Program Entreg Mes]]</f>
        <v>0</v>
      </c>
    </row>
    <row r="2816" spans="1:17">
      <c r="A2816" s="828">
        <v>14</v>
      </c>
      <c r="B2816" s="828" t="s">
        <v>2465</v>
      </c>
      <c r="C2816" s="828" t="s">
        <v>2466</v>
      </c>
      <c r="D2816" s="834" t="s">
        <v>764</v>
      </c>
      <c r="E2816" s="828" t="s">
        <v>2623</v>
      </c>
      <c r="F2816" s="828">
        <v>3</v>
      </c>
      <c r="G2816" s="828" t="s">
        <v>2445</v>
      </c>
      <c r="H2816" s="834">
        <v>2</v>
      </c>
      <c r="I2816" s="828">
        <v>0</v>
      </c>
      <c r="J2816" s="828">
        <v>0</v>
      </c>
      <c r="K2816" s="829">
        <v>0</v>
      </c>
      <c r="L2816" s="829">
        <v>0</v>
      </c>
      <c r="M2816" s="828">
        <v>0</v>
      </c>
      <c r="N2816" s="828">
        <v>0</v>
      </c>
      <c r="O2816" s="830" t="e">
        <v>#DIV/0!</v>
      </c>
      <c r="P2816" s="820">
        <f>Tabla1[[#This Row],[Ejec Real Acumu]]-Tabla1[[#This Row],[Proyec Ejec Acumul]]</f>
        <v>0</v>
      </c>
      <c r="Q2816" s="820">
        <f>Tabla1[[#This Row],[Ejec Real Mes]]-Tabla1[[#This Row],[Program Entreg Mes]]</f>
        <v>0</v>
      </c>
    </row>
    <row r="2817" spans="1:17">
      <c r="A2817" s="828">
        <v>1</v>
      </c>
      <c r="B2817" s="828" t="s">
        <v>2465</v>
      </c>
      <c r="C2817" s="828" t="s">
        <v>2466</v>
      </c>
      <c r="D2817" s="834" t="s">
        <v>764</v>
      </c>
      <c r="E2817" s="828" t="s">
        <v>2610</v>
      </c>
      <c r="F2817" s="828">
        <v>4</v>
      </c>
      <c r="G2817" s="828" t="s">
        <v>2446</v>
      </c>
      <c r="H2817" s="834">
        <v>3</v>
      </c>
      <c r="I2817" s="828">
        <v>0</v>
      </c>
      <c r="J2817" s="828">
        <v>0</v>
      </c>
      <c r="K2817" s="829">
        <v>0</v>
      </c>
      <c r="L2817" s="829">
        <v>0</v>
      </c>
      <c r="M2817" s="828">
        <v>0</v>
      </c>
      <c r="N2817" s="828">
        <v>0</v>
      </c>
      <c r="O2817" s="830" t="e">
        <v>#DIV/0!</v>
      </c>
      <c r="P2817" s="820">
        <f>Tabla1[[#This Row],[Ejec Real Acumu]]-Tabla1[[#This Row],[Proyec Ejec Acumul]]</f>
        <v>0</v>
      </c>
      <c r="Q2817" s="820">
        <f>Tabla1[[#This Row],[Ejec Real Mes]]-Tabla1[[#This Row],[Program Entreg Mes]]</f>
        <v>0</v>
      </c>
    </row>
    <row r="2818" spans="1:17">
      <c r="A2818" s="828">
        <v>2</v>
      </c>
      <c r="B2818" s="828" t="s">
        <v>2465</v>
      </c>
      <c r="C2818" s="828" t="s">
        <v>2466</v>
      </c>
      <c r="D2818" s="834" t="s">
        <v>764</v>
      </c>
      <c r="E2818" s="828" t="s">
        <v>2611</v>
      </c>
      <c r="F2818" s="828">
        <v>4</v>
      </c>
      <c r="G2818" s="828" t="s">
        <v>2446</v>
      </c>
      <c r="H2818" s="834">
        <v>1</v>
      </c>
      <c r="I2818" s="828">
        <v>0</v>
      </c>
      <c r="J2818" s="828">
        <v>0</v>
      </c>
      <c r="K2818" s="829">
        <v>0</v>
      </c>
      <c r="L2818" s="829">
        <v>0</v>
      </c>
      <c r="M2818" s="828">
        <v>0</v>
      </c>
      <c r="N2818" s="828">
        <v>0</v>
      </c>
      <c r="O2818" s="830" t="e">
        <v>#DIV/0!</v>
      </c>
      <c r="P2818" s="820">
        <f>Tabla1[[#This Row],[Ejec Real Acumu]]-Tabla1[[#This Row],[Proyec Ejec Acumul]]</f>
        <v>0</v>
      </c>
      <c r="Q2818" s="820">
        <f>Tabla1[[#This Row],[Ejec Real Mes]]-Tabla1[[#This Row],[Program Entreg Mes]]</f>
        <v>0</v>
      </c>
    </row>
    <row r="2819" spans="1:17">
      <c r="A2819" s="828">
        <v>3</v>
      </c>
      <c r="B2819" s="828" t="s">
        <v>2465</v>
      </c>
      <c r="C2819" s="828" t="s">
        <v>2466</v>
      </c>
      <c r="D2819" s="834" t="s">
        <v>764</v>
      </c>
      <c r="E2819" s="828" t="s">
        <v>2612</v>
      </c>
      <c r="F2819" s="828">
        <v>4</v>
      </c>
      <c r="G2819" s="828" t="s">
        <v>2446</v>
      </c>
      <c r="H2819" s="834">
        <v>2</v>
      </c>
      <c r="I2819" s="828">
        <v>0</v>
      </c>
      <c r="J2819" s="828">
        <v>0</v>
      </c>
      <c r="K2819" s="829">
        <v>0</v>
      </c>
      <c r="L2819" s="829">
        <v>0</v>
      </c>
      <c r="M2819" s="828">
        <v>0</v>
      </c>
      <c r="N2819" s="828">
        <v>0</v>
      </c>
      <c r="O2819" s="830" t="e">
        <v>#DIV/0!</v>
      </c>
      <c r="P2819" s="820">
        <f>Tabla1[[#This Row],[Ejec Real Acumu]]-Tabla1[[#This Row],[Proyec Ejec Acumul]]</f>
        <v>0</v>
      </c>
      <c r="Q2819" s="820">
        <f>Tabla1[[#This Row],[Ejec Real Mes]]-Tabla1[[#This Row],[Program Entreg Mes]]</f>
        <v>0</v>
      </c>
    </row>
    <row r="2820" spans="1:17">
      <c r="A2820" s="828">
        <v>4</v>
      </c>
      <c r="B2820" s="828" t="s">
        <v>2465</v>
      </c>
      <c r="C2820" s="828" t="s">
        <v>2466</v>
      </c>
      <c r="D2820" s="834" t="s">
        <v>764</v>
      </c>
      <c r="E2820" s="828" t="s">
        <v>2613</v>
      </c>
      <c r="F2820" s="828">
        <v>4</v>
      </c>
      <c r="G2820" s="828" t="s">
        <v>2446</v>
      </c>
      <c r="H2820" s="834">
        <v>2</v>
      </c>
      <c r="I2820" s="828">
        <v>0</v>
      </c>
      <c r="J2820" s="828">
        <v>0</v>
      </c>
      <c r="K2820" s="829">
        <v>0</v>
      </c>
      <c r="L2820" s="829">
        <v>0</v>
      </c>
      <c r="M2820" s="828">
        <v>0</v>
      </c>
      <c r="N2820" s="828">
        <v>0</v>
      </c>
      <c r="O2820" s="830" t="e">
        <v>#DIV/0!</v>
      </c>
      <c r="P2820" s="820">
        <f>Tabla1[[#This Row],[Ejec Real Acumu]]-Tabla1[[#This Row],[Proyec Ejec Acumul]]</f>
        <v>0</v>
      </c>
      <c r="Q2820" s="820">
        <f>Tabla1[[#This Row],[Ejec Real Mes]]-Tabla1[[#This Row],[Program Entreg Mes]]</f>
        <v>0</v>
      </c>
    </row>
    <row r="2821" spans="1:17">
      <c r="A2821" s="828">
        <v>5</v>
      </c>
      <c r="B2821" s="828" t="s">
        <v>2465</v>
      </c>
      <c r="C2821" s="828" t="s">
        <v>2466</v>
      </c>
      <c r="D2821" s="834" t="s">
        <v>764</v>
      </c>
      <c r="E2821" s="828" t="s">
        <v>2614</v>
      </c>
      <c r="F2821" s="828">
        <v>4</v>
      </c>
      <c r="G2821" s="828" t="s">
        <v>2446</v>
      </c>
      <c r="H2821" s="834">
        <v>2</v>
      </c>
      <c r="I2821" s="828">
        <v>0</v>
      </c>
      <c r="J2821" s="828">
        <v>0</v>
      </c>
      <c r="K2821" s="829">
        <v>0</v>
      </c>
      <c r="L2821" s="829">
        <v>0</v>
      </c>
      <c r="M2821" s="828">
        <v>0</v>
      </c>
      <c r="N2821" s="828">
        <v>0</v>
      </c>
      <c r="O2821" s="830" t="e">
        <v>#DIV/0!</v>
      </c>
      <c r="P2821" s="820">
        <f>Tabla1[[#This Row],[Ejec Real Acumu]]-Tabla1[[#This Row],[Proyec Ejec Acumul]]</f>
        <v>0</v>
      </c>
      <c r="Q2821" s="820">
        <f>Tabla1[[#This Row],[Ejec Real Mes]]-Tabla1[[#This Row],[Program Entreg Mes]]</f>
        <v>0</v>
      </c>
    </row>
    <row r="2822" spans="1:17">
      <c r="A2822" s="828">
        <v>6</v>
      </c>
      <c r="B2822" s="828" t="s">
        <v>2465</v>
      </c>
      <c r="C2822" s="828" t="s">
        <v>2466</v>
      </c>
      <c r="D2822" s="834" t="s">
        <v>764</v>
      </c>
      <c r="E2822" s="828" t="s">
        <v>2615</v>
      </c>
      <c r="F2822" s="828">
        <v>4</v>
      </c>
      <c r="G2822" s="828" t="s">
        <v>2446</v>
      </c>
      <c r="H2822" s="834">
        <v>1</v>
      </c>
      <c r="I2822" s="828">
        <v>0</v>
      </c>
      <c r="J2822" s="828">
        <v>0</v>
      </c>
      <c r="K2822" s="829">
        <v>0</v>
      </c>
      <c r="L2822" s="829">
        <v>0</v>
      </c>
      <c r="M2822" s="828">
        <v>0</v>
      </c>
      <c r="N2822" s="828">
        <v>0</v>
      </c>
      <c r="O2822" s="830" t="e">
        <v>#DIV/0!</v>
      </c>
      <c r="P2822" s="820">
        <f>Tabla1[[#This Row],[Ejec Real Acumu]]-Tabla1[[#This Row],[Proyec Ejec Acumul]]</f>
        <v>0</v>
      </c>
      <c r="Q2822" s="820">
        <f>Tabla1[[#This Row],[Ejec Real Mes]]-Tabla1[[#This Row],[Program Entreg Mes]]</f>
        <v>0</v>
      </c>
    </row>
    <row r="2823" spans="1:17">
      <c r="A2823" s="828">
        <v>7</v>
      </c>
      <c r="B2823" s="828" t="s">
        <v>2465</v>
      </c>
      <c r="C2823" s="828" t="s">
        <v>2466</v>
      </c>
      <c r="D2823" s="834" t="s">
        <v>764</v>
      </c>
      <c r="E2823" s="828" t="s">
        <v>2616</v>
      </c>
      <c r="F2823" s="828">
        <v>4</v>
      </c>
      <c r="G2823" s="828" t="s">
        <v>2446</v>
      </c>
      <c r="H2823" s="834">
        <v>1</v>
      </c>
      <c r="I2823" s="828">
        <v>0</v>
      </c>
      <c r="J2823" s="828">
        <v>0</v>
      </c>
      <c r="K2823" s="829">
        <v>0</v>
      </c>
      <c r="L2823" s="829">
        <v>0</v>
      </c>
      <c r="M2823" s="828">
        <v>0</v>
      </c>
      <c r="N2823" s="828">
        <v>0</v>
      </c>
      <c r="O2823" s="830" t="e">
        <v>#DIV/0!</v>
      </c>
      <c r="P2823" s="820">
        <f>Tabla1[[#This Row],[Ejec Real Acumu]]-Tabla1[[#This Row],[Proyec Ejec Acumul]]</f>
        <v>0</v>
      </c>
      <c r="Q2823" s="820">
        <f>Tabla1[[#This Row],[Ejec Real Mes]]-Tabla1[[#This Row],[Program Entreg Mes]]</f>
        <v>0</v>
      </c>
    </row>
    <row r="2824" spans="1:17">
      <c r="A2824" s="828">
        <v>8</v>
      </c>
      <c r="B2824" s="828" t="s">
        <v>2465</v>
      </c>
      <c r="C2824" s="828" t="s">
        <v>2466</v>
      </c>
      <c r="D2824" s="834" t="s">
        <v>764</v>
      </c>
      <c r="E2824" s="828" t="s">
        <v>2617</v>
      </c>
      <c r="F2824" s="828">
        <v>4</v>
      </c>
      <c r="G2824" s="828" t="s">
        <v>2446</v>
      </c>
      <c r="H2824" s="834">
        <v>1</v>
      </c>
      <c r="I2824" s="828">
        <v>0</v>
      </c>
      <c r="J2824" s="828">
        <v>0</v>
      </c>
      <c r="K2824" s="829">
        <v>0</v>
      </c>
      <c r="L2824" s="829">
        <v>0</v>
      </c>
      <c r="M2824" s="828">
        <v>0</v>
      </c>
      <c r="N2824" s="828">
        <v>0</v>
      </c>
      <c r="O2824" s="830" t="e">
        <v>#DIV/0!</v>
      </c>
      <c r="P2824" s="820">
        <f>Tabla1[[#This Row],[Ejec Real Acumu]]-Tabla1[[#This Row],[Proyec Ejec Acumul]]</f>
        <v>0</v>
      </c>
      <c r="Q2824" s="820">
        <f>Tabla1[[#This Row],[Ejec Real Mes]]-Tabla1[[#This Row],[Program Entreg Mes]]</f>
        <v>0</v>
      </c>
    </row>
    <row r="2825" spans="1:17">
      <c r="A2825" s="828">
        <v>9</v>
      </c>
      <c r="B2825" s="828" t="s">
        <v>2465</v>
      </c>
      <c r="C2825" s="828" t="s">
        <v>2466</v>
      </c>
      <c r="D2825" s="834" t="s">
        <v>764</v>
      </c>
      <c r="E2825" s="828" t="s">
        <v>2618</v>
      </c>
      <c r="F2825" s="828">
        <v>4</v>
      </c>
      <c r="G2825" s="828" t="s">
        <v>2446</v>
      </c>
      <c r="H2825" s="834">
        <v>2</v>
      </c>
      <c r="I2825" s="828">
        <v>0</v>
      </c>
      <c r="J2825" s="828">
        <v>0</v>
      </c>
      <c r="K2825" s="829">
        <v>0</v>
      </c>
      <c r="L2825" s="829">
        <v>0</v>
      </c>
      <c r="M2825" s="828">
        <v>0</v>
      </c>
      <c r="N2825" s="828">
        <v>0</v>
      </c>
      <c r="O2825" s="830" t="e">
        <v>#DIV/0!</v>
      </c>
      <c r="P2825" s="820">
        <f>Tabla1[[#This Row],[Ejec Real Acumu]]-Tabla1[[#This Row],[Proyec Ejec Acumul]]</f>
        <v>0</v>
      </c>
      <c r="Q2825" s="820">
        <f>Tabla1[[#This Row],[Ejec Real Mes]]-Tabla1[[#This Row],[Program Entreg Mes]]</f>
        <v>0</v>
      </c>
    </row>
    <row r="2826" spans="1:17">
      <c r="A2826" s="828">
        <v>10</v>
      </c>
      <c r="B2826" s="828" t="s">
        <v>2465</v>
      </c>
      <c r="C2826" s="828" t="s">
        <v>2466</v>
      </c>
      <c r="D2826" s="834" t="s">
        <v>764</v>
      </c>
      <c r="E2826" s="828" t="s">
        <v>2619</v>
      </c>
      <c r="F2826" s="828">
        <v>4</v>
      </c>
      <c r="G2826" s="828" t="s">
        <v>2446</v>
      </c>
      <c r="H2826" s="834">
        <v>2</v>
      </c>
      <c r="I2826" s="828">
        <v>0</v>
      </c>
      <c r="J2826" s="828">
        <v>0</v>
      </c>
      <c r="K2826" s="829">
        <v>0</v>
      </c>
      <c r="L2826" s="829">
        <v>0</v>
      </c>
      <c r="M2826" s="828">
        <v>0</v>
      </c>
      <c r="N2826" s="828">
        <v>0</v>
      </c>
      <c r="O2826" s="830" t="e">
        <v>#DIV/0!</v>
      </c>
      <c r="P2826" s="820">
        <f>Tabla1[[#This Row],[Ejec Real Acumu]]-Tabla1[[#This Row],[Proyec Ejec Acumul]]</f>
        <v>0</v>
      </c>
      <c r="Q2826" s="820">
        <f>Tabla1[[#This Row],[Ejec Real Mes]]-Tabla1[[#This Row],[Program Entreg Mes]]</f>
        <v>0</v>
      </c>
    </row>
    <row r="2827" spans="1:17">
      <c r="A2827" s="828">
        <v>11</v>
      </c>
      <c r="B2827" s="828" t="s">
        <v>2465</v>
      </c>
      <c r="C2827" s="828" t="s">
        <v>2466</v>
      </c>
      <c r="D2827" s="834" t="s">
        <v>764</v>
      </c>
      <c r="E2827" s="828" t="s">
        <v>2620</v>
      </c>
      <c r="F2827" s="828">
        <v>4</v>
      </c>
      <c r="G2827" s="828" t="s">
        <v>2446</v>
      </c>
      <c r="H2827" s="834">
        <v>3</v>
      </c>
      <c r="I2827" s="828">
        <v>0</v>
      </c>
      <c r="J2827" s="828">
        <v>0</v>
      </c>
      <c r="K2827" s="829">
        <v>0</v>
      </c>
      <c r="L2827" s="829">
        <v>0</v>
      </c>
      <c r="M2827" s="828">
        <v>0</v>
      </c>
      <c r="N2827" s="828">
        <v>0</v>
      </c>
      <c r="O2827" s="830" t="e">
        <v>#DIV/0!</v>
      </c>
      <c r="P2827" s="820">
        <f>Tabla1[[#This Row],[Ejec Real Acumu]]-Tabla1[[#This Row],[Proyec Ejec Acumul]]</f>
        <v>0</v>
      </c>
      <c r="Q2827" s="820">
        <f>Tabla1[[#This Row],[Ejec Real Mes]]-Tabla1[[#This Row],[Program Entreg Mes]]</f>
        <v>0</v>
      </c>
    </row>
    <row r="2828" spans="1:17">
      <c r="A2828" s="828">
        <v>12</v>
      </c>
      <c r="B2828" s="828" t="s">
        <v>2465</v>
      </c>
      <c r="C2828" s="828" t="s">
        <v>2466</v>
      </c>
      <c r="D2828" s="834" t="s">
        <v>764</v>
      </c>
      <c r="E2828" s="828" t="s">
        <v>2621</v>
      </c>
      <c r="F2828" s="828">
        <v>4</v>
      </c>
      <c r="G2828" s="828" t="s">
        <v>2446</v>
      </c>
      <c r="H2828" s="834">
        <v>2</v>
      </c>
      <c r="I2828" s="828">
        <v>0</v>
      </c>
      <c r="J2828" s="828">
        <v>0</v>
      </c>
      <c r="K2828" s="829">
        <v>0</v>
      </c>
      <c r="L2828" s="829">
        <v>0</v>
      </c>
      <c r="M2828" s="828">
        <v>0</v>
      </c>
      <c r="N2828" s="828">
        <v>0</v>
      </c>
      <c r="O2828" s="830" t="e">
        <v>#DIV/0!</v>
      </c>
      <c r="P2828" s="820">
        <f>Tabla1[[#This Row],[Ejec Real Acumu]]-Tabla1[[#This Row],[Proyec Ejec Acumul]]</f>
        <v>0</v>
      </c>
      <c r="Q2828" s="820">
        <f>Tabla1[[#This Row],[Ejec Real Mes]]-Tabla1[[#This Row],[Program Entreg Mes]]</f>
        <v>0</v>
      </c>
    </row>
    <row r="2829" spans="1:17">
      <c r="A2829" s="828">
        <v>13</v>
      </c>
      <c r="B2829" s="828" t="s">
        <v>2465</v>
      </c>
      <c r="C2829" s="828" t="s">
        <v>2466</v>
      </c>
      <c r="D2829" s="834" t="s">
        <v>764</v>
      </c>
      <c r="E2829" s="828" t="s">
        <v>2622</v>
      </c>
      <c r="F2829" s="828">
        <v>4</v>
      </c>
      <c r="G2829" s="828" t="s">
        <v>2446</v>
      </c>
      <c r="H2829" s="834">
        <v>1</v>
      </c>
      <c r="I2829" s="828">
        <v>0</v>
      </c>
      <c r="J2829" s="828">
        <v>0</v>
      </c>
      <c r="K2829" s="829">
        <v>0</v>
      </c>
      <c r="L2829" s="829">
        <v>0</v>
      </c>
      <c r="M2829" s="828">
        <v>0</v>
      </c>
      <c r="N2829" s="828">
        <v>0</v>
      </c>
      <c r="O2829" s="830" t="e">
        <v>#DIV/0!</v>
      </c>
      <c r="P2829" s="820">
        <f>Tabla1[[#This Row],[Ejec Real Acumu]]-Tabla1[[#This Row],[Proyec Ejec Acumul]]</f>
        <v>0</v>
      </c>
      <c r="Q2829" s="820">
        <f>Tabla1[[#This Row],[Ejec Real Mes]]-Tabla1[[#This Row],[Program Entreg Mes]]</f>
        <v>0</v>
      </c>
    </row>
    <row r="2830" spans="1:17">
      <c r="A2830" s="828">
        <v>14</v>
      </c>
      <c r="B2830" s="828" t="s">
        <v>2465</v>
      </c>
      <c r="C2830" s="828" t="s">
        <v>2466</v>
      </c>
      <c r="D2830" s="834" t="s">
        <v>764</v>
      </c>
      <c r="E2830" s="828" t="s">
        <v>2623</v>
      </c>
      <c r="F2830" s="828">
        <v>4</v>
      </c>
      <c r="G2830" s="828" t="s">
        <v>2446</v>
      </c>
      <c r="H2830" s="834">
        <v>2</v>
      </c>
      <c r="I2830" s="828">
        <v>0</v>
      </c>
      <c r="J2830" s="828">
        <v>0</v>
      </c>
      <c r="K2830" s="829">
        <v>0</v>
      </c>
      <c r="L2830" s="829">
        <v>0</v>
      </c>
      <c r="M2830" s="828">
        <v>0</v>
      </c>
      <c r="N2830" s="828">
        <v>0</v>
      </c>
      <c r="O2830" s="830" t="e">
        <v>#DIV/0!</v>
      </c>
      <c r="P2830" s="820">
        <f>Tabla1[[#This Row],[Ejec Real Acumu]]-Tabla1[[#This Row],[Proyec Ejec Acumul]]</f>
        <v>0</v>
      </c>
      <c r="Q2830" s="820">
        <f>Tabla1[[#This Row],[Ejec Real Mes]]-Tabla1[[#This Row],[Program Entreg Mes]]</f>
        <v>0</v>
      </c>
    </row>
    <row r="2831" spans="1:17">
      <c r="A2831" s="828">
        <v>1</v>
      </c>
      <c r="B2831" s="828" t="s">
        <v>2465</v>
      </c>
      <c r="C2831" s="828" t="s">
        <v>2466</v>
      </c>
      <c r="D2831" s="834" t="s">
        <v>764</v>
      </c>
      <c r="E2831" s="828" t="s">
        <v>2610</v>
      </c>
      <c r="F2831" s="828">
        <v>5</v>
      </c>
      <c r="G2831" s="828" t="s">
        <v>2447</v>
      </c>
      <c r="H2831" s="834">
        <v>3</v>
      </c>
      <c r="I2831" s="828">
        <v>2</v>
      </c>
      <c r="J2831" s="828">
        <v>1</v>
      </c>
      <c r="K2831" s="829">
        <v>0.66666666666666663</v>
      </c>
      <c r="L2831" s="829">
        <v>0.33333333333333331</v>
      </c>
      <c r="M2831" s="828">
        <v>2</v>
      </c>
      <c r="N2831" s="828">
        <v>1</v>
      </c>
      <c r="O2831" s="830">
        <v>0.5</v>
      </c>
      <c r="P2831" s="820">
        <f>Tabla1[[#This Row],[Ejec Real Acumu]]-Tabla1[[#This Row],[Proyec Ejec Acumul]]</f>
        <v>-1</v>
      </c>
      <c r="Q2831" s="820">
        <f>Tabla1[[#This Row],[Ejec Real Mes]]-Tabla1[[#This Row],[Program Entreg Mes]]</f>
        <v>-1</v>
      </c>
    </row>
    <row r="2832" spans="1:17">
      <c r="A2832" s="828">
        <v>2</v>
      </c>
      <c r="B2832" s="828" t="s">
        <v>2465</v>
      </c>
      <c r="C2832" s="828" t="s">
        <v>2466</v>
      </c>
      <c r="D2832" s="834" t="s">
        <v>764</v>
      </c>
      <c r="E2832" s="828" t="s">
        <v>2611</v>
      </c>
      <c r="F2832" s="828">
        <v>5</v>
      </c>
      <c r="G2832" s="828" t="s">
        <v>2447</v>
      </c>
      <c r="H2832" s="834">
        <v>1</v>
      </c>
      <c r="I2832" s="828">
        <v>0</v>
      </c>
      <c r="J2832" s="828">
        <v>0</v>
      </c>
      <c r="K2832" s="829">
        <v>0</v>
      </c>
      <c r="L2832" s="829">
        <v>0</v>
      </c>
      <c r="M2832" s="828">
        <v>0</v>
      </c>
      <c r="N2832" s="828">
        <v>0</v>
      </c>
      <c r="O2832" s="830" t="e">
        <v>#DIV/0!</v>
      </c>
      <c r="P2832" s="820">
        <f>Tabla1[[#This Row],[Ejec Real Acumu]]-Tabla1[[#This Row],[Proyec Ejec Acumul]]</f>
        <v>0</v>
      </c>
      <c r="Q2832" s="820">
        <f>Tabla1[[#This Row],[Ejec Real Mes]]-Tabla1[[#This Row],[Program Entreg Mes]]</f>
        <v>0</v>
      </c>
    </row>
    <row r="2833" spans="1:17">
      <c r="A2833" s="834">
        <v>3</v>
      </c>
      <c r="B2833" s="834" t="s">
        <v>2465</v>
      </c>
      <c r="C2833" s="834" t="s">
        <v>2466</v>
      </c>
      <c r="D2833" s="834" t="s">
        <v>764</v>
      </c>
      <c r="E2833" s="834" t="s">
        <v>2612</v>
      </c>
      <c r="F2833" s="834">
        <v>5</v>
      </c>
      <c r="G2833" s="834" t="s">
        <v>2447</v>
      </c>
      <c r="H2833" s="834">
        <v>2</v>
      </c>
      <c r="I2833" s="834">
        <v>1</v>
      </c>
      <c r="J2833" s="839">
        <v>1</v>
      </c>
      <c r="K2833" s="835">
        <v>0.5</v>
      </c>
      <c r="L2833" s="835">
        <v>0.5</v>
      </c>
      <c r="M2833" s="834">
        <v>1</v>
      </c>
      <c r="N2833" s="839">
        <v>1</v>
      </c>
      <c r="O2833" s="836">
        <v>1</v>
      </c>
      <c r="P2833" s="820">
        <f>Tabla1[[#This Row],[Ejec Real Acumu]]-Tabla1[[#This Row],[Proyec Ejec Acumul]]</f>
        <v>0</v>
      </c>
      <c r="Q2833" s="820">
        <f>Tabla1[[#This Row],[Ejec Real Mes]]-Tabla1[[#This Row],[Program Entreg Mes]]</f>
        <v>0</v>
      </c>
    </row>
    <row r="2834" spans="1:17">
      <c r="A2834" s="834">
        <v>4</v>
      </c>
      <c r="B2834" s="834" t="s">
        <v>2465</v>
      </c>
      <c r="C2834" s="834" t="s">
        <v>2466</v>
      </c>
      <c r="D2834" s="834" t="s">
        <v>764</v>
      </c>
      <c r="E2834" s="834" t="s">
        <v>2613</v>
      </c>
      <c r="F2834" s="834">
        <v>5</v>
      </c>
      <c r="G2834" s="834" t="s">
        <v>2447</v>
      </c>
      <c r="H2834" s="834">
        <v>2</v>
      </c>
      <c r="I2834" s="834">
        <v>0</v>
      </c>
      <c r="J2834" s="839">
        <v>0</v>
      </c>
      <c r="K2834" s="835">
        <v>0</v>
      </c>
      <c r="L2834" s="835">
        <v>0</v>
      </c>
      <c r="M2834" s="834">
        <v>0</v>
      </c>
      <c r="N2834" s="839">
        <v>0</v>
      </c>
      <c r="O2834" s="836" t="e">
        <v>#DIV/0!</v>
      </c>
      <c r="P2834" s="820">
        <f>Tabla1[[#This Row],[Ejec Real Acumu]]-Tabla1[[#This Row],[Proyec Ejec Acumul]]</f>
        <v>0</v>
      </c>
      <c r="Q2834" s="820">
        <f>Tabla1[[#This Row],[Ejec Real Mes]]-Tabla1[[#This Row],[Program Entreg Mes]]</f>
        <v>0</v>
      </c>
    </row>
    <row r="2835" spans="1:17">
      <c r="A2835" s="834">
        <v>5</v>
      </c>
      <c r="B2835" s="834" t="s">
        <v>2465</v>
      </c>
      <c r="C2835" s="834" t="s">
        <v>2466</v>
      </c>
      <c r="D2835" s="834" t="s">
        <v>764</v>
      </c>
      <c r="E2835" s="834" t="s">
        <v>2614</v>
      </c>
      <c r="F2835" s="834">
        <v>5</v>
      </c>
      <c r="G2835" s="834" t="s">
        <v>2447</v>
      </c>
      <c r="H2835" s="834">
        <v>2</v>
      </c>
      <c r="I2835" s="834">
        <v>0</v>
      </c>
      <c r="J2835" s="839">
        <v>0</v>
      </c>
      <c r="K2835" s="835">
        <v>0</v>
      </c>
      <c r="L2835" s="835">
        <v>0</v>
      </c>
      <c r="M2835" s="834">
        <v>0</v>
      </c>
      <c r="N2835" s="839">
        <v>0</v>
      </c>
      <c r="O2835" s="836" t="e">
        <v>#DIV/0!</v>
      </c>
      <c r="P2835" s="820">
        <f>Tabla1[[#This Row],[Ejec Real Acumu]]-Tabla1[[#This Row],[Proyec Ejec Acumul]]</f>
        <v>0</v>
      </c>
      <c r="Q2835" s="820">
        <f>Tabla1[[#This Row],[Ejec Real Mes]]-Tabla1[[#This Row],[Program Entreg Mes]]</f>
        <v>0</v>
      </c>
    </row>
    <row r="2836" spans="1:17">
      <c r="A2836" s="834">
        <v>6</v>
      </c>
      <c r="B2836" s="834" t="s">
        <v>2465</v>
      </c>
      <c r="C2836" s="834" t="s">
        <v>2466</v>
      </c>
      <c r="D2836" s="834" t="s">
        <v>764</v>
      </c>
      <c r="E2836" s="834" t="s">
        <v>2615</v>
      </c>
      <c r="F2836" s="834">
        <v>5</v>
      </c>
      <c r="G2836" s="834" t="s">
        <v>2447</v>
      </c>
      <c r="H2836" s="834">
        <v>1</v>
      </c>
      <c r="I2836" s="834">
        <v>1</v>
      </c>
      <c r="J2836" s="839">
        <v>1</v>
      </c>
      <c r="K2836" s="835">
        <v>1</v>
      </c>
      <c r="L2836" s="835">
        <v>1</v>
      </c>
      <c r="M2836" s="834">
        <v>1</v>
      </c>
      <c r="N2836" s="839">
        <v>1</v>
      </c>
      <c r="O2836" s="836">
        <v>1</v>
      </c>
      <c r="P2836" s="820">
        <f>Tabla1[[#This Row],[Ejec Real Acumu]]-Tabla1[[#This Row],[Proyec Ejec Acumul]]</f>
        <v>0</v>
      </c>
      <c r="Q2836" s="820">
        <f>Tabla1[[#This Row],[Ejec Real Mes]]-Tabla1[[#This Row],[Program Entreg Mes]]</f>
        <v>0</v>
      </c>
    </row>
    <row r="2837" spans="1:17">
      <c r="A2837" s="834">
        <v>7</v>
      </c>
      <c r="B2837" s="834" t="s">
        <v>2465</v>
      </c>
      <c r="C2837" s="834" t="s">
        <v>2466</v>
      </c>
      <c r="D2837" s="834" t="s">
        <v>764</v>
      </c>
      <c r="E2837" s="834" t="s">
        <v>2616</v>
      </c>
      <c r="F2837" s="834">
        <v>5</v>
      </c>
      <c r="G2837" s="834" t="s">
        <v>2447</v>
      </c>
      <c r="H2837" s="834">
        <v>1</v>
      </c>
      <c r="I2837" s="834">
        <v>1</v>
      </c>
      <c r="J2837" s="839">
        <v>1</v>
      </c>
      <c r="K2837" s="835">
        <v>1</v>
      </c>
      <c r="L2837" s="835">
        <v>1</v>
      </c>
      <c r="M2837" s="834">
        <v>1</v>
      </c>
      <c r="N2837" s="839">
        <v>1</v>
      </c>
      <c r="O2837" s="836">
        <v>1</v>
      </c>
      <c r="P2837" s="820">
        <f>Tabla1[[#This Row],[Ejec Real Acumu]]-Tabla1[[#This Row],[Proyec Ejec Acumul]]</f>
        <v>0</v>
      </c>
      <c r="Q2837" s="820">
        <f>Tabla1[[#This Row],[Ejec Real Mes]]-Tabla1[[#This Row],[Program Entreg Mes]]</f>
        <v>0</v>
      </c>
    </row>
    <row r="2838" spans="1:17">
      <c r="A2838" s="834">
        <v>8</v>
      </c>
      <c r="B2838" s="834" t="s">
        <v>2465</v>
      </c>
      <c r="C2838" s="834" t="s">
        <v>2466</v>
      </c>
      <c r="D2838" s="834" t="s">
        <v>764</v>
      </c>
      <c r="E2838" s="834" t="s">
        <v>2617</v>
      </c>
      <c r="F2838" s="834">
        <v>5</v>
      </c>
      <c r="G2838" s="834" t="s">
        <v>2447</v>
      </c>
      <c r="H2838" s="834">
        <v>1</v>
      </c>
      <c r="I2838" s="834">
        <v>0</v>
      </c>
      <c r="J2838" s="839">
        <v>0</v>
      </c>
      <c r="K2838" s="835">
        <v>0</v>
      </c>
      <c r="L2838" s="835">
        <v>0</v>
      </c>
      <c r="M2838" s="834">
        <v>0</v>
      </c>
      <c r="N2838" s="839">
        <v>0</v>
      </c>
      <c r="O2838" s="836" t="e">
        <v>#DIV/0!</v>
      </c>
      <c r="P2838" s="820">
        <f>Tabla1[[#This Row],[Ejec Real Acumu]]-Tabla1[[#This Row],[Proyec Ejec Acumul]]</f>
        <v>0</v>
      </c>
      <c r="Q2838" s="820">
        <f>Tabla1[[#This Row],[Ejec Real Mes]]-Tabla1[[#This Row],[Program Entreg Mes]]</f>
        <v>0</v>
      </c>
    </row>
    <row r="2839" spans="1:17">
      <c r="A2839" s="834">
        <v>9</v>
      </c>
      <c r="B2839" s="834" t="s">
        <v>2465</v>
      </c>
      <c r="C2839" s="834" t="s">
        <v>2466</v>
      </c>
      <c r="D2839" s="834" t="s">
        <v>764</v>
      </c>
      <c r="E2839" s="834" t="s">
        <v>2618</v>
      </c>
      <c r="F2839" s="834">
        <v>5</v>
      </c>
      <c r="G2839" s="834" t="s">
        <v>2447</v>
      </c>
      <c r="H2839" s="834">
        <v>2</v>
      </c>
      <c r="I2839" s="834">
        <v>1</v>
      </c>
      <c r="J2839" s="839">
        <v>1</v>
      </c>
      <c r="K2839" s="835">
        <v>0.5</v>
      </c>
      <c r="L2839" s="835">
        <v>0.5</v>
      </c>
      <c r="M2839" s="834">
        <v>1</v>
      </c>
      <c r="N2839" s="839">
        <v>1</v>
      </c>
      <c r="O2839" s="836">
        <v>1</v>
      </c>
      <c r="P2839" s="820">
        <f>Tabla1[[#This Row],[Ejec Real Acumu]]-Tabla1[[#This Row],[Proyec Ejec Acumul]]</f>
        <v>0</v>
      </c>
      <c r="Q2839" s="820">
        <f>Tabla1[[#This Row],[Ejec Real Mes]]-Tabla1[[#This Row],[Program Entreg Mes]]</f>
        <v>0</v>
      </c>
    </row>
    <row r="2840" spans="1:17">
      <c r="A2840" s="834">
        <v>10</v>
      </c>
      <c r="B2840" s="834" t="s">
        <v>2465</v>
      </c>
      <c r="C2840" s="834" t="s">
        <v>2466</v>
      </c>
      <c r="D2840" s="834" t="s">
        <v>764</v>
      </c>
      <c r="E2840" s="834" t="s">
        <v>2619</v>
      </c>
      <c r="F2840" s="834">
        <v>5</v>
      </c>
      <c r="G2840" s="834" t="s">
        <v>2447</v>
      </c>
      <c r="H2840" s="834">
        <v>2</v>
      </c>
      <c r="I2840" s="834">
        <v>1</v>
      </c>
      <c r="J2840" s="839">
        <v>1</v>
      </c>
      <c r="K2840" s="835">
        <v>0.5</v>
      </c>
      <c r="L2840" s="835">
        <v>0.5</v>
      </c>
      <c r="M2840" s="834">
        <v>1</v>
      </c>
      <c r="N2840" s="839">
        <v>1</v>
      </c>
      <c r="O2840" s="836">
        <v>1</v>
      </c>
      <c r="P2840" s="820">
        <f>Tabla1[[#This Row],[Ejec Real Acumu]]-Tabla1[[#This Row],[Proyec Ejec Acumul]]</f>
        <v>0</v>
      </c>
      <c r="Q2840" s="820">
        <f>Tabla1[[#This Row],[Ejec Real Mes]]-Tabla1[[#This Row],[Program Entreg Mes]]</f>
        <v>0</v>
      </c>
    </row>
    <row r="2841" spans="1:17">
      <c r="A2841" s="834">
        <v>11</v>
      </c>
      <c r="B2841" s="834" t="s">
        <v>2465</v>
      </c>
      <c r="C2841" s="834" t="s">
        <v>2466</v>
      </c>
      <c r="D2841" s="834" t="s">
        <v>764</v>
      </c>
      <c r="E2841" s="834" t="s">
        <v>2620</v>
      </c>
      <c r="F2841" s="834">
        <v>5</v>
      </c>
      <c r="G2841" s="834" t="s">
        <v>2447</v>
      </c>
      <c r="H2841" s="834">
        <v>3</v>
      </c>
      <c r="I2841" s="834">
        <v>0</v>
      </c>
      <c r="J2841" s="839">
        <v>0</v>
      </c>
      <c r="K2841" s="835">
        <v>0</v>
      </c>
      <c r="L2841" s="835">
        <v>0</v>
      </c>
      <c r="M2841" s="834">
        <v>0</v>
      </c>
      <c r="N2841" s="839">
        <v>0</v>
      </c>
      <c r="O2841" s="836" t="e">
        <v>#DIV/0!</v>
      </c>
      <c r="P2841" s="820">
        <f>Tabla1[[#This Row],[Ejec Real Acumu]]-Tabla1[[#This Row],[Proyec Ejec Acumul]]</f>
        <v>0</v>
      </c>
      <c r="Q2841" s="820">
        <f>Tabla1[[#This Row],[Ejec Real Mes]]-Tabla1[[#This Row],[Program Entreg Mes]]</f>
        <v>0</v>
      </c>
    </row>
    <row r="2842" spans="1:17">
      <c r="A2842" s="834">
        <v>12</v>
      </c>
      <c r="B2842" s="834" t="s">
        <v>2465</v>
      </c>
      <c r="C2842" s="834" t="s">
        <v>2466</v>
      </c>
      <c r="D2842" s="834" t="s">
        <v>764</v>
      </c>
      <c r="E2842" s="834" t="s">
        <v>2621</v>
      </c>
      <c r="F2842" s="834">
        <v>5</v>
      </c>
      <c r="G2842" s="834" t="s">
        <v>2447</v>
      </c>
      <c r="H2842" s="834">
        <v>2</v>
      </c>
      <c r="I2842" s="834">
        <v>1</v>
      </c>
      <c r="J2842" s="839">
        <v>2</v>
      </c>
      <c r="K2842" s="835">
        <v>0.5</v>
      </c>
      <c r="L2842" s="835">
        <v>1</v>
      </c>
      <c r="M2842" s="834">
        <v>1</v>
      </c>
      <c r="N2842" s="839">
        <v>2</v>
      </c>
      <c r="O2842" s="836">
        <v>2</v>
      </c>
      <c r="P2842" s="820">
        <f>Tabla1[[#This Row],[Ejec Real Acumu]]-Tabla1[[#This Row],[Proyec Ejec Acumul]]</f>
        <v>1</v>
      </c>
      <c r="Q2842" s="820">
        <f>Tabla1[[#This Row],[Ejec Real Mes]]-Tabla1[[#This Row],[Program Entreg Mes]]</f>
        <v>1</v>
      </c>
    </row>
    <row r="2843" spans="1:17">
      <c r="A2843" s="834">
        <v>13</v>
      </c>
      <c r="B2843" s="834" t="s">
        <v>2465</v>
      </c>
      <c r="C2843" s="834" t="s">
        <v>2466</v>
      </c>
      <c r="D2843" s="834" t="s">
        <v>764</v>
      </c>
      <c r="E2843" s="834" t="s">
        <v>2622</v>
      </c>
      <c r="F2843" s="834">
        <v>5</v>
      </c>
      <c r="G2843" s="834" t="s">
        <v>2447</v>
      </c>
      <c r="H2843" s="834">
        <v>1</v>
      </c>
      <c r="I2843" s="834">
        <v>0</v>
      </c>
      <c r="J2843" s="839">
        <v>0</v>
      </c>
      <c r="K2843" s="835">
        <v>0</v>
      </c>
      <c r="L2843" s="835">
        <v>0</v>
      </c>
      <c r="M2843" s="834">
        <v>0</v>
      </c>
      <c r="N2843" s="839">
        <v>0</v>
      </c>
      <c r="O2843" s="836" t="e">
        <v>#DIV/0!</v>
      </c>
      <c r="P2843" s="820">
        <f>Tabla1[[#This Row],[Ejec Real Acumu]]-Tabla1[[#This Row],[Proyec Ejec Acumul]]</f>
        <v>0</v>
      </c>
      <c r="Q2843" s="820">
        <f>Tabla1[[#This Row],[Ejec Real Mes]]-Tabla1[[#This Row],[Program Entreg Mes]]</f>
        <v>0</v>
      </c>
    </row>
    <row r="2844" spans="1:17">
      <c r="A2844" s="834">
        <v>14</v>
      </c>
      <c r="B2844" s="834" t="s">
        <v>2465</v>
      </c>
      <c r="C2844" s="834" t="s">
        <v>2466</v>
      </c>
      <c r="D2844" s="834" t="s">
        <v>764</v>
      </c>
      <c r="E2844" s="834" t="s">
        <v>2623</v>
      </c>
      <c r="F2844" s="834">
        <v>5</v>
      </c>
      <c r="G2844" s="834" t="s">
        <v>2447</v>
      </c>
      <c r="H2844" s="834">
        <v>2</v>
      </c>
      <c r="I2844" s="834">
        <v>0</v>
      </c>
      <c r="J2844" s="839">
        <v>0</v>
      </c>
      <c r="K2844" s="835">
        <v>0</v>
      </c>
      <c r="L2844" s="835">
        <v>0</v>
      </c>
      <c r="M2844" s="834">
        <v>0</v>
      </c>
      <c r="N2844" s="839">
        <v>0</v>
      </c>
      <c r="O2844" s="836" t="e">
        <v>#DIV/0!</v>
      </c>
      <c r="P2844" s="820">
        <f>Tabla1[[#This Row],[Ejec Real Acumu]]-Tabla1[[#This Row],[Proyec Ejec Acumul]]</f>
        <v>0</v>
      </c>
      <c r="Q2844" s="820">
        <f>Tabla1[[#This Row],[Ejec Real Mes]]-Tabla1[[#This Row],[Program Entreg Mes]]</f>
        <v>0</v>
      </c>
    </row>
    <row r="2845" spans="1:17">
      <c r="A2845" s="834">
        <v>1</v>
      </c>
      <c r="B2845" s="834" t="s">
        <v>2465</v>
      </c>
      <c r="C2845" s="834" t="s">
        <v>2466</v>
      </c>
      <c r="D2845" s="834" t="s">
        <v>764</v>
      </c>
      <c r="E2845" s="834" t="s">
        <v>2610</v>
      </c>
      <c r="F2845" s="834">
        <v>6</v>
      </c>
      <c r="G2845" s="834" t="s">
        <v>2448</v>
      </c>
      <c r="H2845" s="834">
        <v>3</v>
      </c>
      <c r="I2845" s="834">
        <v>3</v>
      </c>
      <c r="J2845" s="839">
        <v>1</v>
      </c>
      <c r="K2845" s="835">
        <v>1</v>
      </c>
      <c r="L2845" s="835">
        <v>0.33333333333333331</v>
      </c>
      <c r="M2845" s="834">
        <v>1</v>
      </c>
      <c r="N2845" s="839">
        <v>0</v>
      </c>
      <c r="O2845" s="836">
        <v>0</v>
      </c>
      <c r="P2845" s="820">
        <f>Tabla1[[#This Row],[Ejec Real Acumu]]-Tabla1[[#This Row],[Proyec Ejec Acumul]]</f>
        <v>-2</v>
      </c>
      <c r="Q2845" s="820">
        <f>Tabla1[[#This Row],[Ejec Real Mes]]-Tabla1[[#This Row],[Program Entreg Mes]]</f>
        <v>-1</v>
      </c>
    </row>
    <row r="2846" spans="1:17">
      <c r="A2846" s="834">
        <v>2</v>
      </c>
      <c r="B2846" s="834" t="s">
        <v>2465</v>
      </c>
      <c r="C2846" s="834" t="s">
        <v>2466</v>
      </c>
      <c r="D2846" s="834" t="s">
        <v>764</v>
      </c>
      <c r="E2846" s="834" t="s">
        <v>2611</v>
      </c>
      <c r="F2846" s="834">
        <v>6</v>
      </c>
      <c r="G2846" s="834" t="s">
        <v>2448</v>
      </c>
      <c r="H2846" s="834">
        <v>1</v>
      </c>
      <c r="I2846" s="834">
        <v>0</v>
      </c>
      <c r="J2846" s="839">
        <v>0</v>
      </c>
      <c r="K2846" s="835">
        <v>0</v>
      </c>
      <c r="L2846" s="835">
        <v>0</v>
      </c>
      <c r="M2846" s="834">
        <v>0</v>
      </c>
      <c r="N2846" s="839">
        <v>0</v>
      </c>
      <c r="O2846" s="836" t="e">
        <v>#DIV/0!</v>
      </c>
      <c r="P2846" s="820">
        <f>Tabla1[[#This Row],[Ejec Real Acumu]]-Tabla1[[#This Row],[Proyec Ejec Acumul]]</f>
        <v>0</v>
      </c>
      <c r="Q2846" s="820">
        <f>Tabla1[[#This Row],[Ejec Real Mes]]-Tabla1[[#This Row],[Program Entreg Mes]]</f>
        <v>0</v>
      </c>
    </row>
    <row r="2847" spans="1:17">
      <c r="A2847" s="834">
        <v>3</v>
      </c>
      <c r="B2847" s="834" t="s">
        <v>2465</v>
      </c>
      <c r="C2847" s="834" t="s">
        <v>2466</v>
      </c>
      <c r="D2847" s="834" t="s">
        <v>764</v>
      </c>
      <c r="E2847" s="834" t="s">
        <v>2612</v>
      </c>
      <c r="F2847" s="834">
        <v>6</v>
      </c>
      <c r="G2847" s="834" t="s">
        <v>2448</v>
      </c>
      <c r="H2847" s="834">
        <v>2</v>
      </c>
      <c r="I2847" s="834">
        <v>1</v>
      </c>
      <c r="J2847" s="839">
        <v>1</v>
      </c>
      <c r="K2847" s="835">
        <v>0.5</v>
      </c>
      <c r="L2847" s="835">
        <v>0.5</v>
      </c>
      <c r="M2847" s="834">
        <v>0</v>
      </c>
      <c r="N2847" s="839">
        <v>0</v>
      </c>
      <c r="O2847" s="836" t="e">
        <v>#DIV/0!</v>
      </c>
      <c r="P2847" s="820">
        <f>Tabla1[[#This Row],[Ejec Real Acumu]]-Tabla1[[#This Row],[Proyec Ejec Acumul]]</f>
        <v>0</v>
      </c>
      <c r="Q2847" s="820">
        <f>Tabla1[[#This Row],[Ejec Real Mes]]-Tabla1[[#This Row],[Program Entreg Mes]]</f>
        <v>0</v>
      </c>
    </row>
    <row r="2848" spans="1:17">
      <c r="A2848" s="834">
        <v>4</v>
      </c>
      <c r="B2848" s="834" t="s">
        <v>2465</v>
      </c>
      <c r="C2848" s="834" t="s">
        <v>2466</v>
      </c>
      <c r="D2848" s="834" t="s">
        <v>764</v>
      </c>
      <c r="E2848" s="834" t="s">
        <v>2613</v>
      </c>
      <c r="F2848" s="834">
        <v>6</v>
      </c>
      <c r="G2848" s="834" t="s">
        <v>2448</v>
      </c>
      <c r="H2848" s="834">
        <v>2</v>
      </c>
      <c r="I2848" s="834">
        <v>0</v>
      </c>
      <c r="J2848" s="839">
        <v>0</v>
      </c>
      <c r="K2848" s="835">
        <v>0</v>
      </c>
      <c r="L2848" s="835">
        <v>0</v>
      </c>
      <c r="M2848" s="834">
        <v>0</v>
      </c>
      <c r="N2848" s="839">
        <v>0</v>
      </c>
      <c r="O2848" s="836" t="e">
        <v>#DIV/0!</v>
      </c>
      <c r="P2848" s="820">
        <f>Tabla1[[#This Row],[Ejec Real Acumu]]-Tabla1[[#This Row],[Proyec Ejec Acumul]]</f>
        <v>0</v>
      </c>
      <c r="Q2848" s="820">
        <f>Tabla1[[#This Row],[Ejec Real Mes]]-Tabla1[[#This Row],[Program Entreg Mes]]</f>
        <v>0</v>
      </c>
    </row>
    <row r="2849" spans="1:17">
      <c r="A2849" s="834">
        <v>5</v>
      </c>
      <c r="B2849" s="834" t="s">
        <v>2465</v>
      </c>
      <c r="C2849" s="834" t="s">
        <v>2466</v>
      </c>
      <c r="D2849" s="834" t="s">
        <v>764</v>
      </c>
      <c r="E2849" s="834" t="s">
        <v>2614</v>
      </c>
      <c r="F2849" s="834">
        <v>6</v>
      </c>
      <c r="G2849" s="834" t="s">
        <v>2448</v>
      </c>
      <c r="H2849" s="834">
        <v>2</v>
      </c>
      <c r="I2849" s="834">
        <v>1</v>
      </c>
      <c r="J2849" s="839">
        <v>1</v>
      </c>
      <c r="K2849" s="835">
        <v>0.5</v>
      </c>
      <c r="L2849" s="835">
        <v>0.5</v>
      </c>
      <c r="M2849" s="834">
        <v>1</v>
      </c>
      <c r="N2849" s="839">
        <v>1</v>
      </c>
      <c r="O2849" s="836">
        <v>1</v>
      </c>
      <c r="P2849" s="820">
        <f>Tabla1[[#This Row],[Ejec Real Acumu]]-Tabla1[[#This Row],[Proyec Ejec Acumul]]</f>
        <v>0</v>
      </c>
      <c r="Q2849" s="820">
        <f>Tabla1[[#This Row],[Ejec Real Mes]]-Tabla1[[#This Row],[Program Entreg Mes]]</f>
        <v>0</v>
      </c>
    </row>
    <row r="2850" spans="1:17">
      <c r="A2850" s="834">
        <v>6</v>
      </c>
      <c r="B2850" s="834" t="s">
        <v>2465</v>
      </c>
      <c r="C2850" s="834" t="s">
        <v>2466</v>
      </c>
      <c r="D2850" s="834" t="s">
        <v>764</v>
      </c>
      <c r="E2850" s="834" t="s">
        <v>2615</v>
      </c>
      <c r="F2850" s="834">
        <v>6</v>
      </c>
      <c r="G2850" s="834" t="s">
        <v>2448</v>
      </c>
      <c r="H2850" s="834">
        <v>1</v>
      </c>
      <c r="I2850" s="834">
        <v>1</v>
      </c>
      <c r="J2850" s="839">
        <v>1</v>
      </c>
      <c r="K2850" s="835">
        <v>1</v>
      </c>
      <c r="L2850" s="835">
        <v>1</v>
      </c>
      <c r="M2850" s="834">
        <v>0</v>
      </c>
      <c r="N2850" s="839">
        <v>0</v>
      </c>
      <c r="O2850" s="836" t="e">
        <v>#DIV/0!</v>
      </c>
      <c r="P2850" s="820">
        <f>Tabla1[[#This Row],[Ejec Real Acumu]]-Tabla1[[#This Row],[Proyec Ejec Acumul]]</f>
        <v>0</v>
      </c>
      <c r="Q2850" s="820">
        <f>Tabla1[[#This Row],[Ejec Real Mes]]-Tabla1[[#This Row],[Program Entreg Mes]]</f>
        <v>0</v>
      </c>
    </row>
    <row r="2851" spans="1:17">
      <c r="A2851" s="834">
        <v>7</v>
      </c>
      <c r="B2851" s="834" t="s">
        <v>2465</v>
      </c>
      <c r="C2851" s="834" t="s">
        <v>2466</v>
      </c>
      <c r="D2851" s="834" t="s">
        <v>764</v>
      </c>
      <c r="E2851" s="834" t="s">
        <v>2616</v>
      </c>
      <c r="F2851" s="834">
        <v>6</v>
      </c>
      <c r="G2851" s="834" t="s">
        <v>2448</v>
      </c>
      <c r="H2851" s="834">
        <v>1</v>
      </c>
      <c r="I2851" s="834">
        <v>1</v>
      </c>
      <c r="J2851" s="839">
        <v>1</v>
      </c>
      <c r="K2851" s="835">
        <v>1</v>
      </c>
      <c r="L2851" s="835">
        <v>1</v>
      </c>
      <c r="M2851" s="834">
        <v>0</v>
      </c>
      <c r="N2851" s="839">
        <v>0</v>
      </c>
      <c r="O2851" s="836" t="e">
        <v>#DIV/0!</v>
      </c>
      <c r="P2851" s="820">
        <f>Tabla1[[#This Row],[Ejec Real Acumu]]-Tabla1[[#This Row],[Proyec Ejec Acumul]]</f>
        <v>0</v>
      </c>
      <c r="Q2851" s="820">
        <f>Tabla1[[#This Row],[Ejec Real Mes]]-Tabla1[[#This Row],[Program Entreg Mes]]</f>
        <v>0</v>
      </c>
    </row>
    <row r="2852" spans="1:17">
      <c r="A2852" s="834">
        <v>8</v>
      </c>
      <c r="B2852" s="834" t="s">
        <v>2465</v>
      </c>
      <c r="C2852" s="834" t="s">
        <v>2466</v>
      </c>
      <c r="D2852" s="834" t="s">
        <v>764</v>
      </c>
      <c r="E2852" s="834" t="s">
        <v>2617</v>
      </c>
      <c r="F2852" s="834">
        <v>6</v>
      </c>
      <c r="G2852" s="834" t="s">
        <v>2448</v>
      </c>
      <c r="H2852" s="834">
        <v>1</v>
      </c>
      <c r="I2852" s="834">
        <v>0</v>
      </c>
      <c r="J2852" s="839">
        <v>0</v>
      </c>
      <c r="K2852" s="835">
        <v>0</v>
      </c>
      <c r="L2852" s="835">
        <v>0</v>
      </c>
      <c r="M2852" s="834">
        <v>0</v>
      </c>
      <c r="N2852" s="839">
        <v>0</v>
      </c>
      <c r="O2852" s="836" t="e">
        <v>#DIV/0!</v>
      </c>
      <c r="P2852" s="820">
        <f>Tabla1[[#This Row],[Ejec Real Acumu]]-Tabla1[[#This Row],[Proyec Ejec Acumul]]</f>
        <v>0</v>
      </c>
      <c r="Q2852" s="820">
        <f>Tabla1[[#This Row],[Ejec Real Mes]]-Tabla1[[#This Row],[Program Entreg Mes]]</f>
        <v>0</v>
      </c>
    </row>
    <row r="2853" spans="1:17">
      <c r="A2853" s="834">
        <v>9</v>
      </c>
      <c r="B2853" s="834" t="s">
        <v>2465</v>
      </c>
      <c r="C2853" s="834" t="s">
        <v>2466</v>
      </c>
      <c r="D2853" s="834" t="s">
        <v>764</v>
      </c>
      <c r="E2853" s="834" t="s">
        <v>2618</v>
      </c>
      <c r="F2853" s="834">
        <v>6</v>
      </c>
      <c r="G2853" s="834" t="s">
        <v>2448</v>
      </c>
      <c r="H2853" s="834">
        <v>2</v>
      </c>
      <c r="I2853" s="834">
        <v>1</v>
      </c>
      <c r="J2853" s="839">
        <v>1</v>
      </c>
      <c r="K2853" s="835">
        <v>0.5</v>
      </c>
      <c r="L2853" s="835">
        <v>0.5</v>
      </c>
      <c r="M2853" s="834">
        <v>0</v>
      </c>
      <c r="N2853" s="839">
        <v>0</v>
      </c>
      <c r="O2853" s="836" t="e">
        <v>#DIV/0!</v>
      </c>
      <c r="P2853" s="820">
        <f>Tabla1[[#This Row],[Ejec Real Acumu]]-Tabla1[[#This Row],[Proyec Ejec Acumul]]</f>
        <v>0</v>
      </c>
      <c r="Q2853" s="820">
        <f>Tabla1[[#This Row],[Ejec Real Mes]]-Tabla1[[#This Row],[Program Entreg Mes]]</f>
        <v>0</v>
      </c>
    </row>
    <row r="2854" spans="1:17">
      <c r="A2854" s="834">
        <v>10</v>
      </c>
      <c r="B2854" s="834" t="s">
        <v>2465</v>
      </c>
      <c r="C2854" s="834" t="s">
        <v>2466</v>
      </c>
      <c r="D2854" s="834" t="s">
        <v>764</v>
      </c>
      <c r="E2854" s="834" t="s">
        <v>2619</v>
      </c>
      <c r="F2854" s="834">
        <v>6</v>
      </c>
      <c r="G2854" s="834" t="s">
        <v>2448</v>
      </c>
      <c r="H2854" s="834">
        <v>2</v>
      </c>
      <c r="I2854" s="834">
        <v>1</v>
      </c>
      <c r="J2854" s="839">
        <v>1</v>
      </c>
      <c r="K2854" s="835">
        <v>0.5</v>
      </c>
      <c r="L2854" s="835">
        <v>0.5</v>
      </c>
      <c r="M2854" s="834">
        <v>0</v>
      </c>
      <c r="N2854" s="839">
        <v>0</v>
      </c>
      <c r="O2854" s="836" t="e">
        <v>#DIV/0!</v>
      </c>
      <c r="P2854" s="820">
        <f>Tabla1[[#This Row],[Ejec Real Acumu]]-Tabla1[[#This Row],[Proyec Ejec Acumul]]</f>
        <v>0</v>
      </c>
      <c r="Q2854" s="820">
        <f>Tabla1[[#This Row],[Ejec Real Mes]]-Tabla1[[#This Row],[Program Entreg Mes]]</f>
        <v>0</v>
      </c>
    </row>
    <row r="2855" spans="1:17">
      <c r="A2855" s="834">
        <v>11</v>
      </c>
      <c r="B2855" s="834" t="s">
        <v>2465</v>
      </c>
      <c r="C2855" s="834" t="s">
        <v>2466</v>
      </c>
      <c r="D2855" s="834" t="s">
        <v>764</v>
      </c>
      <c r="E2855" s="834" t="s">
        <v>2620</v>
      </c>
      <c r="F2855" s="834">
        <v>6</v>
      </c>
      <c r="G2855" s="834" t="s">
        <v>2448</v>
      </c>
      <c r="H2855" s="834">
        <v>3</v>
      </c>
      <c r="I2855" s="834">
        <v>1</v>
      </c>
      <c r="J2855" s="839">
        <v>1</v>
      </c>
      <c r="K2855" s="835">
        <v>0.33333333333333331</v>
      </c>
      <c r="L2855" s="835">
        <v>0.33333333333333331</v>
      </c>
      <c r="M2855" s="834">
        <v>1</v>
      </c>
      <c r="N2855" s="839">
        <v>1</v>
      </c>
      <c r="O2855" s="836">
        <v>1</v>
      </c>
      <c r="P2855" s="820">
        <f>Tabla1[[#This Row],[Ejec Real Acumu]]-Tabla1[[#This Row],[Proyec Ejec Acumul]]</f>
        <v>0</v>
      </c>
      <c r="Q2855" s="820">
        <f>Tabla1[[#This Row],[Ejec Real Mes]]-Tabla1[[#This Row],[Program Entreg Mes]]</f>
        <v>0</v>
      </c>
    </row>
    <row r="2856" spans="1:17">
      <c r="A2856" s="834">
        <v>12</v>
      </c>
      <c r="B2856" s="834" t="s">
        <v>2465</v>
      </c>
      <c r="C2856" s="834" t="s">
        <v>2466</v>
      </c>
      <c r="D2856" s="834" t="s">
        <v>764</v>
      </c>
      <c r="E2856" s="834" t="s">
        <v>2621</v>
      </c>
      <c r="F2856" s="834">
        <v>6</v>
      </c>
      <c r="G2856" s="834" t="s">
        <v>2448</v>
      </c>
      <c r="H2856" s="834">
        <v>2</v>
      </c>
      <c r="I2856" s="834">
        <v>2</v>
      </c>
      <c r="J2856" s="839">
        <v>2</v>
      </c>
      <c r="K2856" s="835">
        <v>1</v>
      </c>
      <c r="L2856" s="835">
        <v>1</v>
      </c>
      <c r="M2856" s="834">
        <v>1</v>
      </c>
      <c r="N2856" s="839">
        <v>0</v>
      </c>
      <c r="O2856" s="836">
        <v>0</v>
      </c>
      <c r="P2856" s="820">
        <f>Tabla1[[#This Row],[Ejec Real Acumu]]-Tabla1[[#This Row],[Proyec Ejec Acumul]]</f>
        <v>0</v>
      </c>
      <c r="Q2856" s="820">
        <f>Tabla1[[#This Row],[Ejec Real Mes]]-Tabla1[[#This Row],[Program Entreg Mes]]</f>
        <v>-1</v>
      </c>
    </row>
    <row r="2857" spans="1:17">
      <c r="A2857" s="834">
        <v>13</v>
      </c>
      <c r="B2857" s="834" t="s">
        <v>2465</v>
      </c>
      <c r="C2857" s="834" t="s">
        <v>2466</v>
      </c>
      <c r="D2857" s="834" t="s">
        <v>764</v>
      </c>
      <c r="E2857" s="834" t="s">
        <v>2622</v>
      </c>
      <c r="F2857" s="834">
        <v>6</v>
      </c>
      <c r="G2857" s="834" t="s">
        <v>2448</v>
      </c>
      <c r="H2857" s="834">
        <v>1</v>
      </c>
      <c r="I2857" s="834">
        <v>0</v>
      </c>
      <c r="J2857" s="839">
        <v>0</v>
      </c>
      <c r="K2857" s="835">
        <v>0</v>
      </c>
      <c r="L2857" s="835">
        <v>0</v>
      </c>
      <c r="M2857" s="834">
        <v>0</v>
      </c>
      <c r="N2857" s="839">
        <v>0</v>
      </c>
      <c r="O2857" s="836" t="e">
        <v>#DIV/0!</v>
      </c>
      <c r="P2857" s="820">
        <f>Tabla1[[#This Row],[Ejec Real Acumu]]-Tabla1[[#This Row],[Proyec Ejec Acumul]]</f>
        <v>0</v>
      </c>
      <c r="Q2857" s="820">
        <f>Tabla1[[#This Row],[Ejec Real Mes]]-Tabla1[[#This Row],[Program Entreg Mes]]</f>
        <v>0</v>
      </c>
    </row>
    <row r="2858" spans="1:17">
      <c r="A2858" s="834">
        <v>14</v>
      </c>
      <c r="B2858" s="834" t="s">
        <v>2465</v>
      </c>
      <c r="C2858" s="834" t="s">
        <v>2466</v>
      </c>
      <c r="D2858" s="834" t="s">
        <v>764</v>
      </c>
      <c r="E2858" s="834" t="s">
        <v>2623</v>
      </c>
      <c r="F2858" s="834">
        <v>6</v>
      </c>
      <c r="G2858" s="834" t="s">
        <v>2448</v>
      </c>
      <c r="H2858" s="834">
        <v>2</v>
      </c>
      <c r="I2858" s="834">
        <v>0</v>
      </c>
      <c r="J2858" s="839">
        <v>0</v>
      </c>
      <c r="K2858" s="835">
        <v>0</v>
      </c>
      <c r="L2858" s="835">
        <v>0</v>
      </c>
      <c r="M2858" s="834">
        <v>0</v>
      </c>
      <c r="N2858" s="839">
        <v>0</v>
      </c>
      <c r="O2858" s="836" t="e">
        <v>#DIV/0!</v>
      </c>
      <c r="P2858" s="820">
        <f>Tabla1[[#This Row],[Ejec Real Acumu]]-Tabla1[[#This Row],[Proyec Ejec Acumul]]</f>
        <v>0</v>
      </c>
      <c r="Q2858" s="820">
        <f>Tabla1[[#This Row],[Ejec Real Mes]]-Tabla1[[#This Row],[Program Entreg Mes]]</f>
        <v>0</v>
      </c>
    </row>
    <row r="2859" spans="1:17">
      <c r="A2859" s="834">
        <v>1</v>
      </c>
      <c r="B2859" s="834" t="s">
        <v>2465</v>
      </c>
      <c r="C2859" s="834" t="s">
        <v>2466</v>
      </c>
      <c r="D2859" s="834" t="s">
        <v>764</v>
      </c>
      <c r="E2859" s="834" t="s">
        <v>2610</v>
      </c>
      <c r="F2859" s="834">
        <v>7</v>
      </c>
      <c r="G2859" s="834" t="s">
        <v>2449</v>
      </c>
      <c r="H2859" s="834">
        <v>3</v>
      </c>
      <c r="I2859" s="834">
        <v>3</v>
      </c>
      <c r="J2859" s="839">
        <v>1</v>
      </c>
      <c r="K2859" s="835">
        <v>1</v>
      </c>
      <c r="L2859" s="835">
        <v>0.33333333333333331</v>
      </c>
      <c r="M2859" s="834">
        <v>0</v>
      </c>
      <c r="N2859" s="839">
        <v>0</v>
      </c>
      <c r="O2859" s="836" t="e">
        <v>#DIV/0!</v>
      </c>
      <c r="P2859" s="820">
        <f>Tabla1[[#This Row],[Ejec Real Acumu]]-Tabla1[[#This Row],[Proyec Ejec Acumul]]</f>
        <v>-2</v>
      </c>
      <c r="Q2859" s="820">
        <f>Tabla1[[#This Row],[Ejec Real Mes]]-Tabla1[[#This Row],[Program Entreg Mes]]</f>
        <v>0</v>
      </c>
    </row>
    <row r="2860" spans="1:17">
      <c r="A2860" s="834">
        <v>2</v>
      </c>
      <c r="B2860" s="834" t="s">
        <v>2465</v>
      </c>
      <c r="C2860" s="834" t="s">
        <v>2466</v>
      </c>
      <c r="D2860" s="834" t="s">
        <v>764</v>
      </c>
      <c r="E2860" s="834" t="s">
        <v>2611</v>
      </c>
      <c r="F2860" s="834">
        <v>7</v>
      </c>
      <c r="G2860" s="834" t="s">
        <v>2449</v>
      </c>
      <c r="H2860" s="834">
        <v>1</v>
      </c>
      <c r="I2860" s="834">
        <v>0</v>
      </c>
      <c r="J2860" s="839">
        <v>0</v>
      </c>
      <c r="K2860" s="835">
        <v>0</v>
      </c>
      <c r="L2860" s="835">
        <v>0</v>
      </c>
      <c r="M2860" s="834">
        <v>0</v>
      </c>
      <c r="N2860" s="839">
        <v>0</v>
      </c>
      <c r="O2860" s="836" t="e">
        <v>#DIV/0!</v>
      </c>
      <c r="P2860" s="820">
        <f>Tabla1[[#This Row],[Ejec Real Acumu]]-Tabla1[[#This Row],[Proyec Ejec Acumul]]</f>
        <v>0</v>
      </c>
      <c r="Q2860" s="820">
        <f>Tabla1[[#This Row],[Ejec Real Mes]]-Tabla1[[#This Row],[Program Entreg Mes]]</f>
        <v>0</v>
      </c>
    </row>
    <row r="2861" spans="1:17">
      <c r="A2861" s="834">
        <v>3</v>
      </c>
      <c r="B2861" s="834" t="s">
        <v>2465</v>
      </c>
      <c r="C2861" s="834" t="s">
        <v>2466</v>
      </c>
      <c r="D2861" s="834" t="s">
        <v>764</v>
      </c>
      <c r="E2861" s="834" t="s">
        <v>2612</v>
      </c>
      <c r="F2861" s="834">
        <v>7</v>
      </c>
      <c r="G2861" s="834" t="s">
        <v>2449</v>
      </c>
      <c r="H2861" s="834">
        <v>2</v>
      </c>
      <c r="I2861" s="834">
        <v>1</v>
      </c>
      <c r="J2861" s="839">
        <v>1</v>
      </c>
      <c r="K2861" s="835">
        <v>0.5</v>
      </c>
      <c r="L2861" s="835">
        <v>0.5</v>
      </c>
      <c r="M2861" s="834">
        <v>0</v>
      </c>
      <c r="N2861" s="839">
        <v>0</v>
      </c>
      <c r="O2861" s="836" t="e">
        <v>#DIV/0!</v>
      </c>
      <c r="P2861" s="820">
        <f>Tabla1[[#This Row],[Ejec Real Acumu]]-Tabla1[[#This Row],[Proyec Ejec Acumul]]</f>
        <v>0</v>
      </c>
      <c r="Q2861" s="820">
        <f>Tabla1[[#This Row],[Ejec Real Mes]]-Tabla1[[#This Row],[Program Entreg Mes]]</f>
        <v>0</v>
      </c>
    </row>
    <row r="2862" spans="1:17">
      <c r="A2862" s="834">
        <v>4</v>
      </c>
      <c r="B2862" s="834" t="s">
        <v>2465</v>
      </c>
      <c r="C2862" s="834" t="s">
        <v>2466</v>
      </c>
      <c r="D2862" s="834" t="s">
        <v>764</v>
      </c>
      <c r="E2862" s="834" t="s">
        <v>2613</v>
      </c>
      <c r="F2862" s="834">
        <v>7</v>
      </c>
      <c r="G2862" s="834" t="s">
        <v>2449</v>
      </c>
      <c r="H2862" s="834">
        <v>2</v>
      </c>
      <c r="I2862" s="834">
        <v>1</v>
      </c>
      <c r="J2862" s="839">
        <v>1</v>
      </c>
      <c r="K2862" s="835">
        <v>0.5</v>
      </c>
      <c r="L2862" s="835">
        <v>0.5</v>
      </c>
      <c r="M2862" s="834">
        <v>1</v>
      </c>
      <c r="N2862" s="839">
        <v>1</v>
      </c>
      <c r="O2862" s="836">
        <v>1</v>
      </c>
      <c r="P2862" s="820">
        <f>Tabla1[[#This Row],[Ejec Real Acumu]]-Tabla1[[#This Row],[Proyec Ejec Acumul]]</f>
        <v>0</v>
      </c>
      <c r="Q2862" s="820">
        <f>Tabla1[[#This Row],[Ejec Real Mes]]-Tabla1[[#This Row],[Program Entreg Mes]]</f>
        <v>0</v>
      </c>
    </row>
    <row r="2863" spans="1:17">
      <c r="A2863" s="834">
        <v>5</v>
      </c>
      <c r="B2863" s="834" t="s">
        <v>2465</v>
      </c>
      <c r="C2863" s="834" t="s">
        <v>2466</v>
      </c>
      <c r="D2863" s="834" t="s">
        <v>764</v>
      </c>
      <c r="E2863" s="834" t="s">
        <v>2614</v>
      </c>
      <c r="F2863" s="834">
        <v>7</v>
      </c>
      <c r="G2863" s="834" t="s">
        <v>2449</v>
      </c>
      <c r="H2863" s="834">
        <v>2</v>
      </c>
      <c r="I2863" s="834">
        <v>1</v>
      </c>
      <c r="J2863" s="839">
        <v>2</v>
      </c>
      <c r="K2863" s="835">
        <v>0.5</v>
      </c>
      <c r="L2863" s="835">
        <v>1</v>
      </c>
      <c r="M2863" s="834">
        <v>0</v>
      </c>
      <c r="N2863" s="839">
        <v>1</v>
      </c>
      <c r="O2863" s="836" t="e">
        <v>#DIV/0!</v>
      </c>
      <c r="P2863" s="820">
        <f>Tabla1[[#This Row],[Ejec Real Acumu]]-Tabla1[[#This Row],[Proyec Ejec Acumul]]</f>
        <v>1</v>
      </c>
      <c r="Q2863" s="820">
        <f>Tabla1[[#This Row],[Ejec Real Mes]]-Tabla1[[#This Row],[Program Entreg Mes]]</f>
        <v>1</v>
      </c>
    </row>
    <row r="2864" spans="1:17">
      <c r="A2864" s="834">
        <v>6</v>
      </c>
      <c r="B2864" s="834" t="s">
        <v>2465</v>
      </c>
      <c r="C2864" s="834" t="s">
        <v>2466</v>
      </c>
      <c r="D2864" s="834" t="s">
        <v>764</v>
      </c>
      <c r="E2864" s="834" t="s">
        <v>2615</v>
      </c>
      <c r="F2864" s="834">
        <v>7</v>
      </c>
      <c r="G2864" s="834" t="s">
        <v>2449</v>
      </c>
      <c r="H2864" s="834">
        <v>1</v>
      </c>
      <c r="I2864" s="834">
        <v>1</v>
      </c>
      <c r="J2864" s="839">
        <v>1</v>
      </c>
      <c r="K2864" s="835">
        <v>1</v>
      </c>
      <c r="L2864" s="835">
        <v>1</v>
      </c>
      <c r="M2864" s="834">
        <v>0</v>
      </c>
      <c r="N2864" s="839">
        <v>0</v>
      </c>
      <c r="O2864" s="836" t="e">
        <v>#DIV/0!</v>
      </c>
      <c r="P2864" s="820">
        <f>Tabla1[[#This Row],[Ejec Real Acumu]]-Tabla1[[#This Row],[Proyec Ejec Acumul]]</f>
        <v>0</v>
      </c>
      <c r="Q2864" s="820">
        <f>Tabla1[[#This Row],[Ejec Real Mes]]-Tabla1[[#This Row],[Program Entreg Mes]]</f>
        <v>0</v>
      </c>
    </row>
    <row r="2865" spans="1:17">
      <c r="A2865" s="834">
        <v>7</v>
      </c>
      <c r="B2865" s="834" t="s">
        <v>2465</v>
      </c>
      <c r="C2865" s="834" t="s">
        <v>2466</v>
      </c>
      <c r="D2865" s="834" t="s">
        <v>764</v>
      </c>
      <c r="E2865" s="834" t="s">
        <v>2616</v>
      </c>
      <c r="F2865" s="834">
        <v>7</v>
      </c>
      <c r="G2865" s="834" t="s">
        <v>2449</v>
      </c>
      <c r="H2865" s="834">
        <v>1</v>
      </c>
      <c r="I2865" s="834">
        <v>1</v>
      </c>
      <c r="J2865" s="839">
        <v>1</v>
      </c>
      <c r="K2865" s="835">
        <v>1</v>
      </c>
      <c r="L2865" s="835">
        <v>1</v>
      </c>
      <c r="M2865" s="834">
        <v>0</v>
      </c>
      <c r="N2865" s="839">
        <v>0</v>
      </c>
      <c r="O2865" s="836" t="e">
        <v>#DIV/0!</v>
      </c>
      <c r="P2865" s="820">
        <f>Tabla1[[#This Row],[Ejec Real Acumu]]-Tabla1[[#This Row],[Proyec Ejec Acumul]]</f>
        <v>0</v>
      </c>
      <c r="Q2865" s="820">
        <f>Tabla1[[#This Row],[Ejec Real Mes]]-Tabla1[[#This Row],[Program Entreg Mes]]</f>
        <v>0</v>
      </c>
    </row>
    <row r="2866" spans="1:17">
      <c r="A2866" s="834">
        <v>8</v>
      </c>
      <c r="B2866" s="834" t="s">
        <v>2465</v>
      </c>
      <c r="C2866" s="834" t="s">
        <v>2466</v>
      </c>
      <c r="D2866" s="834" t="s">
        <v>764</v>
      </c>
      <c r="E2866" s="834" t="s">
        <v>2617</v>
      </c>
      <c r="F2866" s="834">
        <v>7</v>
      </c>
      <c r="G2866" s="834" t="s">
        <v>2449</v>
      </c>
      <c r="H2866" s="834">
        <v>1</v>
      </c>
      <c r="I2866" s="834">
        <v>0</v>
      </c>
      <c r="J2866" s="839">
        <v>0</v>
      </c>
      <c r="K2866" s="835">
        <v>0</v>
      </c>
      <c r="L2866" s="835">
        <v>0</v>
      </c>
      <c r="M2866" s="834">
        <v>0</v>
      </c>
      <c r="N2866" s="839">
        <v>0</v>
      </c>
      <c r="O2866" s="836" t="e">
        <v>#DIV/0!</v>
      </c>
      <c r="P2866" s="820">
        <f>Tabla1[[#This Row],[Ejec Real Acumu]]-Tabla1[[#This Row],[Proyec Ejec Acumul]]</f>
        <v>0</v>
      </c>
      <c r="Q2866" s="820">
        <f>Tabla1[[#This Row],[Ejec Real Mes]]-Tabla1[[#This Row],[Program Entreg Mes]]</f>
        <v>0</v>
      </c>
    </row>
    <row r="2867" spans="1:17">
      <c r="A2867" s="834">
        <v>9</v>
      </c>
      <c r="B2867" s="834" t="s">
        <v>2465</v>
      </c>
      <c r="C2867" s="834" t="s">
        <v>2466</v>
      </c>
      <c r="D2867" s="834" t="s">
        <v>764</v>
      </c>
      <c r="E2867" s="834" t="s">
        <v>2618</v>
      </c>
      <c r="F2867" s="834">
        <v>7</v>
      </c>
      <c r="G2867" s="834" t="s">
        <v>2449</v>
      </c>
      <c r="H2867" s="834">
        <v>2</v>
      </c>
      <c r="I2867" s="834">
        <v>1</v>
      </c>
      <c r="J2867" s="839">
        <v>1</v>
      </c>
      <c r="K2867" s="835">
        <v>0.5</v>
      </c>
      <c r="L2867" s="835">
        <v>0.5</v>
      </c>
      <c r="M2867" s="834">
        <v>0</v>
      </c>
      <c r="N2867" s="839">
        <v>0</v>
      </c>
      <c r="O2867" s="836" t="e">
        <v>#DIV/0!</v>
      </c>
      <c r="P2867" s="820">
        <f>Tabla1[[#This Row],[Ejec Real Acumu]]-Tabla1[[#This Row],[Proyec Ejec Acumul]]</f>
        <v>0</v>
      </c>
      <c r="Q2867" s="820">
        <f>Tabla1[[#This Row],[Ejec Real Mes]]-Tabla1[[#This Row],[Program Entreg Mes]]</f>
        <v>0</v>
      </c>
    </row>
    <row r="2868" spans="1:17">
      <c r="A2868" s="834">
        <v>10</v>
      </c>
      <c r="B2868" s="834" t="s">
        <v>2465</v>
      </c>
      <c r="C2868" s="834" t="s">
        <v>2466</v>
      </c>
      <c r="D2868" s="834" t="s">
        <v>764</v>
      </c>
      <c r="E2868" s="834" t="s">
        <v>2619</v>
      </c>
      <c r="F2868" s="834">
        <v>7</v>
      </c>
      <c r="G2868" s="834" t="s">
        <v>2449</v>
      </c>
      <c r="H2868" s="834">
        <v>2</v>
      </c>
      <c r="I2868" s="834">
        <v>1</v>
      </c>
      <c r="J2868" s="839">
        <v>1</v>
      </c>
      <c r="K2868" s="835">
        <v>0.5</v>
      </c>
      <c r="L2868" s="835">
        <v>0.5</v>
      </c>
      <c r="M2868" s="834">
        <v>0</v>
      </c>
      <c r="N2868" s="839">
        <v>0</v>
      </c>
      <c r="O2868" s="836" t="e">
        <v>#DIV/0!</v>
      </c>
      <c r="P2868" s="820">
        <f>Tabla1[[#This Row],[Ejec Real Acumu]]-Tabla1[[#This Row],[Proyec Ejec Acumul]]</f>
        <v>0</v>
      </c>
      <c r="Q2868" s="820">
        <f>Tabla1[[#This Row],[Ejec Real Mes]]-Tabla1[[#This Row],[Program Entreg Mes]]</f>
        <v>0</v>
      </c>
    </row>
    <row r="2869" spans="1:17">
      <c r="A2869" s="834">
        <v>11</v>
      </c>
      <c r="B2869" s="834" t="s">
        <v>2465</v>
      </c>
      <c r="C2869" s="834" t="s">
        <v>2466</v>
      </c>
      <c r="D2869" s="834" t="s">
        <v>764</v>
      </c>
      <c r="E2869" s="834" t="s">
        <v>2620</v>
      </c>
      <c r="F2869" s="834">
        <v>7</v>
      </c>
      <c r="G2869" s="834" t="s">
        <v>2449</v>
      </c>
      <c r="H2869" s="834">
        <v>3</v>
      </c>
      <c r="I2869" s="834">
        <v>1</v>
      </c>
      <c r="J2869" s="839">
        <v>1</v>
      </c>
      <c r="K2869" s="835">
        <v>0.33333333333333331</v>
      </c>
      <c r="L2869" s="835">
        <v>0.33333333333333331</v>
      </c>
      <c r="M2869" s="834">
        <v>0</v>
      </c>
      <c r="N2869" s="839">
        <v>0</v>
      </c>
      <c r="O2869" s="836" t="e">
        <v>#DIV/0!</v>
      </c>
      <c r="P2869" s="820">
        <f>Tabla1[[#This Row],[Ejec Real Acumu]]-Tabla1[[#This Row],[Proyec Ejec Acumul]]</f>
        <v>0</v>
      </c>
      <c r="Q2869" s="820">
        <f>Tabla1[[#This Row],[Ejec Real Mes]]-Tabla1[[#This Row],[Program Entreg Mes]]</f>
        <v>0</v>
      </c>
    </row>
    <row r="2870" spans="1:17">
      <c r="A2870" s="834">
        <v>12</v>
      </c>
      <c r="B2870" s="834" t="s">
        <v>2465</v>
      </c>
      <c r="C2870" s="834" t="s">
        <v>2466</v>
      </c>
      <c r="D2870" s="834" t="s">
        <v>764</v>
      </c>
      <c r="E2870" s="834" t="s">
        <v>2621</v>
      </c>
      <c r="F2870" s="834">
        <v>7</v>
      </c>
      <c r="G2870" s="834" t="s">
        <v>2449</v>
      </c>
      <c r="H2870" s="834">
        <v>2</v>
      </c>
      <c r="I2870" s="834">
        <v>2</v>
      </c>
      <c r="J2870" s="839">
        <v>2</v>
      </c>
      <c r="K2870" s="835">
        <v>1</v>
      </c>
      <c r="L2870" s="835">
        <v>1</v>
      </c>
      <c r="M2870" s="834">
        <v>0</v>
      </c>
      <c r="N2870" s="839">
        <v>0</v>
      </c>
      <c r="O2870" s="836" t="e">
        <v>#DIV/0!</v>
      </c>
      <c r="P2870" s="820">
        <f>Tabla1[[#This Row],[Ejec Real Acumu]]-Tabla1[[#This Row],[Proyec Ejec Acumul]]</f>
        <v>0</v>
      </c>
      <c r="Q2870" s="820">
        <f>Tabla1[[#This Row],[Ejec Real Mes]]-Tabla1[[#This Row],[Program Entreg Mes]]</f>
        <v>0</v>
      </c>
    </row>
    <row r="2871" spans="1:17">
      <c r="A2871" s="834">
        <v>13</v>
      </c>
      <c r="B2871" s="834" t="s">
        <v>2465</v>
      </c>
      <c r="C2871" s="834" t="s">
        <v>2466</v>
      </c>
      <c r="D2871" s="834" t="s">
        <v>764</v>
      </c>
      <c r="E2871" s="834" t="s">
        <v>2622</v>
      </c>
      <c r="F2871" s="834">
        <v>7</v>
      </c>
      <c r="G2871" s="834" t="s">
        <v>2449</v>
      </c>
      <c r="H2871" s="834">
        <v>1</v>
      </c>
      <c r="I2871" s="834">
        <v>1</v>
      </c>
      <c r="J2871" s="839">
        <v>1</v>
      </c>
      <c r="K2871" s="835">
        <v>1</v>
      </c>
      <c r="L2871" s="835">
        <v>1</v>
      </c>
      <c r="M2871" s="834">
        <v>1</v>
      </c>
      <c r="N2871" s="839">
        <v>1</v>
      </c>
      <c r="O2871" s="836">
        <v>1</v>
      </c>
      <c r="P2871" s="820">
        <f>Tabla1[[#This Row],[Ejec Real Acumu]]-Tabla1[[#This Row],[Proyec Ejec Acumul]]</f>
        <v>0</v>
      </c>
      <c r="Q2871" s="820">
        <f>Tabla1[[#This Row],[Ejec Real Mes]]-Tabla1[[#This Row],[Program Entreg Mes]]</f>
        <v>0</v>
      </c>
    </row>
    <row r="2872" spans="1:17">
      <c r="A2872" s="834">
        <v>14</v>
      </c>
      <c r="B2872" s="834" t="s">
        <v>2465</v>
      </c>
      <c r="C2872" s="834" t="s">
        <v>2466</v>
      </c>
      <c r="D2872" s="834" t="s">
        <v>764</v>
      </c>
      <c r="E2872" s="834" t="s">
        <v>2623</v>
      </c>
      <c r="F2872" s="834">
        <v>7</v>
      </c>
      <c r="G2872" s="834" t="s">
        <v>2449</v>
      </c>
      <c r="H2872" s="834">
        <v>2</v>
      </c>
      <c r="I2872" s="834">
        <v>0</v>
      </c>
      <c r="J2872" s="839">
        <v>0</v>
      </c>
      <c r="K2872" s="835">
        <v>0</v>
      </c>
      <c r="L2872" s="835">
        <v>0</v>
      </c>
      <c r="M2872" s="834">
        <v>0</v>
      </c>
      <c r="N2872" s="839">
        <v>0</v>
      </c>
      <c r="O2872" s="836" t="e">
        <v>#DIV/0!</v>
      </c>
      <c r="P2872" s="820">
        <f>Tabla1[[#This Row],[Ejec Real Acumu]]-Tabla1[[#This Row],[Proyec Ejec Acumul]]</f>
        <v>0</v>
      </c>
      <c r="Q2872" s="820">
        <f>Tabla1[[#This Row],[Ejec Real Mes]]-Tabla1[[#This Row],[Program Entreg Mes]]</f>
        <v>0</v>
      </c>
    </row>
    <row r="2873" spans="1:17">
      <c r="A2873" s="834">
        <v>1</v>
      </c>
      <c r="B2873" s="834" t="s">
        <v>2465</v>
      </c>
      <c r="C2873" s="834" t="s">
        <v>2466</v>
      </c>
      <c r="D2873" s="834" t="s">
        <v>764</v>
      </c>
      <c r="E2873" s="834" t="s">
        <v>2610</v>
      </c>
      <c r="F2873" s="834">
        <v>8</v>
      </c>
      <c r="G2873" s="834" t="s">
        <v>2450</v>
      </c>
      <c r="H2873" s="834">
        <v>3</v>
      </c>
      <c r="I2873" s="834">
        <v>3</v>
      </c>
      <c r="J2873" s="839">
        <v>1</v>
      </c>
      <c r="K2873" s="835">
        <v>1</v>
      </c>
      <c r="L2873" s="835">
        <v>0.33333333333333331</v>
      </c>
      <c r="M2873" s="834">
        <v>0</v>
      </c>
      <c r="N2873" s="839">
        <v>0</v>
      </c>
      <c r="O2873" s="836" t="e">
        <v>#DIV/0!</v>
      </c>
      <c r="P2873" s="820">
        <f>Tabla1[[#This Row],[Ejec Real Acumu]]-Tabla1[[#This Row],[Proyec Ejec Acumul]]</f>
        <v>-2</v>
      </c>
      <c r="Q2873" s="820">
        <f>Tabla1[[#This Row],[Ejec Real Mes]]-Tabla1[[#This Row],[Program Entreg Mes]]</f>
        <v>0</v>
      </c>
    </row>
    <row r="2874" spans="1:17">
      <c r="A2874" s="834">
        <v>2</v>
      </c>
      <c r="B2874" s="834" t="s">
        <v>2465</v>
      </c>
      <c r="C2874" s="834" t="s">
        <v>2466</v>
      </c>
      <c r="D2874" s="834" t="s">
        <v>764</v>
      </c>
      <c r="E2874" s="834" t="s">
        <v>2611</v>
      </c>
      <c r="F2874" s="834">
        <v>8</v>
      </c>
      <c r="G2874" s="834" t="s">
        <v>2450</v>
      </c>
      <c r="H2874" s="834">
        <v>1</v>
      </c>
      <c r="I2874" s="834">
        <v>0</v>
      </c>
      <c r="J2874" s="839">
        <v>0</v>
      </c>
      <c r="K2874" s="835">
        <v>0</v>
      </c>
      <c r="L2874" s="835">
        <v>0</v>
      </c>
      <c r="M2874" s="834">
        <v>0</v>
      </c>
      <c r="N2874" s="839">
        <v>0</v>
      </c>
      <c r="O2874" s="836" t="e">
        <v>#DIV/0!</v>
      </c>
      <c r="P2874" s="820">
        <f>Tabla1[[#This Row],[Ejec Real Acumu]]-Tabla1[[#This Row],[Proyec Ejec Acumul]]</f>
        <v>0</v>
      </c>
      <c r="Q2874" s="820">
        <f>Tabla1[[#This Row],[Ejec Real Mes]]-Tabla1[[#This Row],[Program Entreg Mes]]</f>
        <v>0</v>
      </c>
    </row>
    <row r="2875" spans="1:17">
      <c r="A2875" s="834">
        <v>3</v>
      </c>
      <c r="B2875" s="834" t="s">
        <v>2465</v>
      </c>
      <c r="C2875" s="834" t="s">
        <v>2466</v>
      </c>
      <c r="D2875" s="834" t="s">
        <v>764</v>
      </c>
      <c r="E2875" s="834" t="s">
        <v>2612</v>
      </c>
      <c r="F2875" s="834">
        <v>8</v>
      </c>
      <c r="G2875" s="834" t="s">
        <v>2450</v>
      </c>
      <c r="H2875" s="834">
        <v>2</v>
      </c>
      <c r="I2875" s="834">
        <v>1</v>
      </c>
      <c r="J2875" s="839">
        <v>1</v>
      </c>
      <c r="K2875" s="835">
        <v>0.5</v>
      </c>
      <c r="L2875" s="835">
        <v>0.5</v>
      </c>
      <c r="M2875" s="834">
        <v>0</v>
      </c>
      <c r="N2875" s="839">
        <v>0</v>
      </c>
      <c r="O2875" s="836" t="e">
        <v>#DIV/0!</v>
      </c>
      <c r="P2875" s="820">
        <f>Tabla1[[#This Row],[Ejec Real Acumu]]-Tabla1[[#This Row],[Proyec Ejec Acumul]]</f>
        <v>0</v>
      </c>
      <c r="Q2875" s="820">
        <f>Tabla1[[#This Row],[Ejec Real Mes]]-Tabla1[[#This Row],[Program Entreg Mes]]</f>
        <v>0</v>
      </c>
    </row>
    <row r="2876" spans="1:17">
      <c r="A2876" s="834">
        <v>4</v>
      </c>
      <c r="B2876" s="834" t="s">
        <v>2465</v>
      </c>
      <c r="C2876" s="834" t="s">
        <v>2466</v>
      </c>
      <c r="D2876" s="834" t="s">
        <v>764</v>
      </c>
      <c r="E2876" s="834" t="s">
        <v>2613</v>
      </c>
      <c r="F2876" s="834">
        <v>8</v>
      </c>
      <c r="G2876" s="834" t="s">
        <v>2450</v>
      </c>
      <c r="H2876" s="834">
        <v>2</v>
      </c>
      <c r="I2876" s="834">
        <v>1</v>
      </c>
      <c r="J2876" s="839">
        <v>1</v>
      </c>
      <c r="K2876" s="835">
        <v>0.5</v>
      </c>
      <c r="L2876" s="835">
        <v>0.5</v>
      </c>
      <c r="M2876" s="834">
        <v>0</v>
      </c>
      <c r="N2876" s="839">
        <v>0</v>
      </c>
      <c r="O2876" s="836" t="e">
        <v>#DIV/0!</v>
      </c>
      <c r="P2876" s="820">
        <f>Tabla1[[#This Row],[Ejec Real Acumu]]-Tabla1[[#This Row],[Proyec Ejec Acumul]]</f>
        <v>0</v>
      </c>
      <c r="Q2876" s="820">
        <f>Tabla1[[#This Row],[Ejec Real Mes]]-Tabla1[[#This Row],[Program Entreg Mes]]</f>
        <v>0</v>
      </c>
    </row>
    <row r="2877" spans="1:17">
      <c r="A2877" s="834">
        <v>5</v>
      </c>
      <c r="B2877" s="834" t="s">
        <v>2465</v>
      </c>
      <c r="C2877" s="834" t="s">
        <v>2466</v>
      </c>
      <c r="D2877" s="834" t="s">
        <v>764</v>
      </c>
      <c r="E2877" s="834" t="s">
        <v>2614</v>
      </c>
      <c r="F2877" s="834">
        <v>8</v>
      </c>
      <c r="G2877" s="834" t="s">
        <v>2450</v>
      </c>
      <c r="H2877" s="834">
        <v>2</v>
      </c>
      <c r="I2877" s="834">
        <v>1</v>
      </c>
      <c r="J2877" s="839">
        <v>2</v>
      </c>
      <c r="K2877" s="835">
        <v>0.5</v>
      </c>
      <c r="L2877" s="835">
        <v>1</v>
      </c>
      <c r="M2877" s="834">
        <v>0</v>
      </c>
      <c r="N2877" s="839">
        <v>0</v>
      </c>
      <c r="O2877" s="836" t="e">
        <v>#DIV/0!</v>
      </c>
      <c r="P2877" s="820">
        <f>Tabla1[[#This Row],[Ejec Real Acumu]]-Tabla1[[#This Row],[Proyec Ejec Acumul]]</f>
        <v>1</v>
      </c>
      <c r="Q2877" s="820">
        <f>Tabla1[[#This Row],[Ejec Real Mes]]-Tabla1[[#This Row],[Program Entreg Mes]]</f>
        <v>0</v>
      </c>
    </row>
    <row r="2878" spans="1:17">
      <c r="A2878" s="834">
        <v>6</v>
      </c>
      <c r="B2878" s="834" t="s">
        <v>2465</v>
      </c>
      <c r="C2878" s="834" t="s">
        <v>2466</v>
      </c>
      <c r="D2878" s="834" t="s">
        <v>764</v>
      </c>
      <c r="E2878" s="834" t="s">
        <v>2615</v>
      </c>
      <c r="F2878" s="834">
        <v>8</v>
      </c>
      <c r="G2878" s="834" t="s">
        <v>2450</v>
      </c>
      <c r="H2878" s="834">
        <v>1</v>
      </c>
      <c r="I2878" s="834">
        <v>1</v>
      </c>
      <c r="J2878" s="839">
        <v>1</v>
      </c>
      <c r="K2878" s="835">
        <v>1</v>
      </c>
      <c r="L2878" s="835">
        <v>1</v>
      </c>
      <c r="M2878" s="834">
        <v>0</v>
      </c>
      <c r="N2878" s="839">
        <v>0</v>
      </c>
      <c r="O2878" s="836" t="e">
        <v>#DIV/0!</v>
      </c>
      <c r="P2878" s="820">
        <f>Tabla1[[#This Row],[Ejec Real Acumu]]-Tabla1[[#This Row],[Proyec Ejec Acumul]]</f>
        <v>0</v>
      </c>
      <c r="Q2878" s="820">
        <f>Tabla1[[#This Row],[Ejec Real Mes]]-Tabla1[[#This Row],[Program Entreg Mes]]</f>
        <v>0</v>
      </c>
    </row>
    <row r="2879" spans="1:17">
      <c r="A2879" s="834">
        <v>7</v>
      </c>
      <c r="B2879" s="834" t="s">
        <v>2465</v>
      </c>
      <c r="C2879" s="834" t="s">
        <v>2466</v>
      </c>
      <c r="D2879" s="834" t="s">
        <v>764</v>
      </c>
      <c r="E2879" s="834" t="s">
        <v>2616</v>
      </c>
      <c r="F2879" s="834">
        <v>8</v>
      </c>
      <c r="G2879" s="834" t="s">
        <v>2450</v>
      </c>
      <c r="H2879" s="834">
        <v>1</v>
      </c>
      <c r="I2879" s="834">
        <v>1</v>
      </c>
      <c r="J2879" s="839">
        <v>1</v>
      </c>
      <c r="K2879" s="835">
        <v>1</v>
      </c>
      <c r="L2879" s="835">
        <v>1</v>
      </c>
      <c r="M2879" s="834">
        <v>0</v>
      </c>
      <c r="N2879" s="839">
        <v>0</v>
      </c>
      <c r="O2879" s="836" t="e">
        <v>#DIV/0!</v>
      </c>
      <c r="P2879" s="820">
        <f>Tabla1[[#This Row],[Ejec Real Acumu]]-Tabla1[[#This Row],[Proyec Ejec Acumul]]</f>
        <v>0</v>
      </c>
      <c r="Q2879" s="820">
        <f>Tabla1[[#This Row],[Ejec Real Mes]]-Tabla1[[#This Row],[Program Entreg Mes]]</f>
        <v>0</v>
      </c>
    </row>
    <row r="2880" spans="1:17">
      <c r="A2880" s="834">
        <v>8</v>
      </c>
      <c r="B2880" s="834" t="s">
        <v>2465</v>
      </c>
      <c r="C2880" s="834" t="s">
        <v>2466</v>
      </c>
      <c r="D2880" s="834" t="s">
        <v>764</v>
      </c>
      <c r="E2880" s="834" t="s">
        <v>2617</v>
      </c>
      <c r="F2880" s="834">
        <v>8</v>
      </c>
      <c r="G2880" s="834" t="s">
        <v>2450</v>
      </c>
      <c r="H2880" s="834">
        <v>1</v>
      </c>
      <c r="I2880" s="834">
        <v>0</v>
      </c>
      <c r="J2880" s="839">
        <v>0</v>
      </c>
      <c r="K2880" s="835">
        <v>0</v>
      </c>
      <c r="L2880" s="835">
        <v>0</v>
      </c>
      <c r="M2880" s="834">
        <v>0</v>
      </c>
      <c r="N2880" s="839">
        <v>0</v>
      </c>
      <c r="O2880" s="836" t="e">
        <v>#DIV/0!</v>
      </c>
      <c r="P2880" s="820">
        <f>Tabla1[[#This Row],[Ejec Real Acumu]]-Tabla1[[#This Row],[Proyec Ejec Acumul]]</f>
        <v>0</v>
      </c>
      <c r="Q2880" s="820">
        <f>Tabla1[[#This Row],[Ejec Real Mes]]-Tabla1[[#This Row],[Program Entreg Mes]]</f>
        <v>0</v>
      </c>
    </row>
    <row r="2881" spans="1:17">
      <c r="A2881" s="834">
        <v>9</v>
      </c>
      <c r="B2881" s="834" t="s">
        <v>2465</v>
      </c>
      <c r="C2881" s="834" t="s">
        <v>2466</v>
      </c>
      <c r="D2881" s="834" t="s">
        <v>764</v>
      </c>
      <c r="E2881" s="834" t="s">
        <v>2618</v>
      </c>
      <c r="F2881" s="834">
        <v>8</v>
      </c>
      <c r="G2881" s="834" t="s">
        <v>2450</v>
      </c>
      <c r="H2881" s="834">
        <v>2</v>
      </c>
      <c r="I2881" s="834">
        <v>1</v>
      </c>
      <c r="J2881" s="839">
        <v>1</v>
      </c>
      <c r="K2881" s="835">
        <v>0.5</v>
      </c>
      <c r="L2881" s="835">
        <v>0.5</v>
      </c>
      <c r="M2881" s="834">
        <v>0</v>
      </c>
      <c r="N2881" s="839">
        <v>0</v>
      </c>
      <c r="O2881" s="836" t="e">
        <v>#DIV/0!</v>
      </c>
      <c r="P2881" s="820">
        <f>Tabla1[[#This Row],[Ejec Real Acumu]]-Tabla1[[#This Row],[Proyec Ejec Acumul]]</f>
        <v>0</v>
      </c>
      <c r="Q2881" s="820">
        <f>Tabla1[[#This Row],[Ejec Real Mes]]-Tabla1[[#This Row],[Program Entreg Mes]]</f>
        <v>0</v>
      </c>
    </row>
    <row r="2882" spans="1:17">
      <c r="A2882" s="834">
        <v>10</v>
      </c>
      <c r="B2882" s="834" t="s">
        <v>2465</v>
      </c>
      <c r="C2882" s="834" t="s">
        <v>2466</v>
      </c>
      <c r="D2882" s="834" t="s">
        <v>764</v>
      </c>
      <c r="E2882" s="834" t="s">
        <v>2619</v>
      </c>
      <c r="F2882" s="834">
        <v>8</v>
      </c>
      <c r="G2882" s="834" t="s">
        <v>2450</v>
      </c>
      <c r="H2882" s="834">
        <v>2</v>
      </c>
      <c r="I2882" s="834">
        <v>1</v>
      </c>
      <c r="J2882" s="839">
        <v>1</v>
      </c>
      <c r="K2882" s="835">
        <v>0.5</v>
      </c>
      <c r="L2882" s="835">
        <v>0.5</v>
      </c>
      <c r="M2882" s="834">
        <v>0</v>
      </c>
      <c r="N2882" s="839">
        <v>0</v>
      </c>
      <c r="O2882" s="836" t="e">
        <v>#DIV/0!</v>
      </c>
      <c r="P2882" s="820">
        <f>Tabla1[[#This Row],[Ejec Real Acumu]]-Tabla1[[#This Row],[Proyec Ejec Acumul]]</f>
        <v>0</v>
      </c>
      <c r="Q2882" s="820">
        <f>Tabla1[[#This Row],[Ejec Real Mes]]-Tabla1[[#This Row],[Program Entreg Mes]]</f>
        <v>0</v>
      </c>
    </row>
    <row r="2883" spans="1:17">
      <c r="A2883" s="834">
        <v>11</v>
      </c>
      <c r="B2883" s="834" t="s">
        <v>2465</v>
      </c>
      <c r="C2883" s="834" t="s">
        <v>2466</v>
      </c>
      <c r="D2883" s="834" t="s">
        <v>764</v>
      </c>
      <c r="E2883" s="834" t="s">
        <v>2620</v>
      </c>
      <c r="F2883" s="834">
        <v>8</v>
      </c>
      <c r="G2883" s="834" t="s">
        <v>2450</v>
      </c>
      <c r="H2883" s="834">
        <v>3</v>
      </c>
      <c r="I2883" s="834">
        <v>1</v>
      </c>
      <c r="J2883" s="839">
        <v>1</v>
      </c>
      <c r="K2883" s="835">
        <v>0.33333333333333331</v>
      </c>
      <c r="L2883" s="835">
        <v>0.33333333333333331</v>
      </c>
      <c r="M2883" s="834">
        <v>0</v>
      </c>
      <c r="N2883" s="839">
        <v>0</v>
      </c>
      <c r="O2883" s="836" t="e">
        <v>#DIV/0!</v>
      </c>
      <c r="P2883" s="820">
        <f>Tabla1[[#This Row],[Ejec Real Acumu]]-Tabla1[[#This Row],[Proyec Ejec Acumul]]</f>
        <v>0</v>
      </c>
      <c r="Q2883" s="820">
        <f>Tabla1[[#This Row],[Ejec Real Mes]]-Tabla1[[#This Row],[Program Entreg Mes]]</f>
        <v>0</v>
      </c>
    </row>
    <row r="2884" spans="1:17">
      <c r="A2884" s="834">
        <v>12</v>
      </c>
      <c r="B2884" s="834" t="s">
        <v>2465</v>
      </c>
      <c r="C2884" s="834" t="s">
        <v>2466</v>
      </c>
      <c r="D2884" s="834" t="s">
        <v>764</v>
      </c>
      <c r="E2884" s="834" t="s">
        <v>2621</v>
      </c>
      <c r="F2884" s="834">
        <v>8</v>
      </c>
      <c r="G2884" s="834" t="s">
        <v>2450</v>
      </c>
      <c r="H2884" s="834">
        <v>2</v>
      </c>
      <c r="I2884" s="834">
        <v>2</v>
      </c>
      <c r="J2884" s="839">
        <v>2</v>
      </c>
      <c r="K2884" s="835">
        <v>1</v>
      </c>
      <c r="L2884" s="835">
        <v>1</v>
      </c>
      <c r="M2884" s="834">
        <v>0</v>
      </c>
      <c r="N2884" s="839">
        <v>0</v>
      </c>
      <c r="O2884" s="836" t="e">
        <v>#DIV/0!</v>
      </c>
      <c r="P2884" s="820">
        <f>Tabla1[[#This Row],[Ejec Real Acumu]]-Tabla1[[#This Row],[Proyec Ejec Acumul]]</f>
        <v>0</v>
      </c>
      <c r="Q2884" s="820">
        <f>Tabla1[[#This Row],[Ejec Real Mes]]-Tabla1[[#This Row],[Program Entreg Mes]]</f>
        <v>0</v>
      </c>
    </row>
    <row r="2885" spans="1:17">
      <c r="A2885" s="834">
        <v>13</v>
      </c>
      <c r="B2885" s="834" t="s">
        <v>2465</v>
      </c>
      <c r="C2885" s="834" t="s">
        <v>2466</v>
      </c>
      <c r="D2885" s="834" t="s">
        <v>764</v>
      </c>
      <c r="E2885" s="834" t="s">
        <v>2622</v>
      </c>
      <c r="F2885" s="834">
        <v>8</v>
      </c>
      <c r="G2885" s="834" t="s">
        <v>2450</v>
      </c>
      <c r="H2885" s="834">
        <v>1</v>
      </c>
      <c r="I2885" s="834">
        <v>1</v>
      </c>
      <c r="J2885" s="839">
        <v>1</v>
      </c>
      <c r="K2885" s="835">
        <v>1</v>
      </c>
      <c r="L2885" s="835">
        <v>1</v>
      </c>
      <c r="M2885" s="834">
        <v>0</v>
      </c>
      <c r="N2885" s="839">
        <v>0</v>
      </c>
      <c r="O2885" s="836" t="e">
        <v>#DIV/0!</v>
      </c>
      <c r="P2885" s="820">
        <f>Tabla1[[#This Row],[Ejec Real Acumu]]-Tabla1[[#This Row],[Proyec Ejec Acumul]]</f>
        <v>0</v>
      </c>
      <c r="Q2885" s="820">
        <f>Tabla1[[#This Row],[Ejec Real Mes]]-Tabla1[[#This Row],[Program Entreg Mes]]</f>
        <v>0</v>
      </c>
    </row>
    <row r="2886" spans="1:17">
      <c r="A2886" s="834">
        <v>14</v>
      </c>
      <c r="B2886" s="834" t="s">
        <v>2465</v>
      </c>
      <c r="C2886" s="834" t="s">
        <v>2466</v>
      </c>
      <c r="D2886" s="834" t="s">
        <v>764</v>
      </c>
      <c r="E2886" s="834" t="s">
        <v>2623</v>
      </c>
      <c r="F2886" s="834">
        <v>8</v>
      </c>
      <c r="G2886" s="834" t="s">
        <v>2450</v>
      </c>
      <c r="H2886" s="834">
        <v>2</v>
      </c>
      <c r="I2886" s="834">
        <v>0</v>
      </c>
      <c r="J2886" s="839">
        <v>0</v>
      </c>
      <c r="K2886" s="835">
        <v>0</v>
      </c>
      <c r="L2886" s="835">
        <v>0</v>
      </c>
      <c r="M2886" s="834">
        <v>0</v>
      </c>
      <c r="N2886" s="839">
        <v>0</v>
      </c>
      <c r="O2886" s="836" t="e">
        <v>#DIV/0!</v>
      </c>
      <c r="P2886" s="820">
        <f>Tabla1[[#This Row],[Ejec Real Acumu]]-Tabla1[[#This Row],[Proyec Ejec Acumul]]</f>
        <v>0</v>
      </c>
      <c r="Q2886" s="820">
        <f>Tabla1[[#This Row],[Ejec Real Mes]]-Tabla1[[#This Row],[Program Entreg Mes]]</f>
        <v>0</v>
      </c>
    </row>
    <row r="2887" spans="1:17">
      <c r="A2887" s="834">
        <v>1</v>
      </c>
      <c r="B2887" s="834" t="s">
        <v>2465</v>
      </c>
      <c r="C2887" s="834" t="s">
        <v>2466</v>
      </c>
      <c r="D2887" s="834" t="s">
        <v>764</v>
      </c>
      <c r="E2887" s="834" t="s">
        <v>2610</v>
      </c>
      <c r="F2887" s="834">
        <v>9</v>
      </c>
      <c r="G2887" s="834" t="s">
        <v>2451</v>
      </c>
      <c r="H2887" s="834">
        <v>3</v>
      </c>
      <c r="I2887" s="834">
        <v>3</v>
      </c>
      <c r="J2887" s="839">
        <v>1</v>
      </c>
      <c r="K2887" s="835">
        <v>1</v>
      </c>
      <c r="L2887" s="835">
        <v>0.33333333333333331</v>
      </c>
      <c r="M2887" s="834">
        <v>0</v>
      </c>
      <c r="N2887" s="839">
        <v>0</v>
      </c>
      <c r="O2887" s="836" t="e">
        <v>#DIV/0!</v>
      </c>
      <c r="P2887" s="820">
        <f>Tabla1[[#This Row],[Ejec Real Acumu]]-Tabla1[[#This Row],[Proyec Ejec Acumul]]</f>
        <v>-2</v>
      </c>
      <c r="Q2887" s="820">
        <f>Tabla1[[#This Row],[Ejec Real Mes]]-Tabla1[[#This Row],[Program Entreg Mes]]</f>
        <v>0</v>
      </c>
    </row>
    <row r="2888" spans="1:17">
      <c r="A2888" s="834">
        <v>2</v>
      </c>
      <c r="B2888" s="834" t="s">
        <v>2465</v>
      </c>
      <c r="C2888" s="834" t="s">
        <v>2466</v>
      </c>
      <c r="D2888" s="834" t="s">
        <v>764</v>
      </c>
      <c r="E2888" s="834" t="s">
        <v>2611</v>
      </c>
      <c r="F2888" s="834">
        <v>9</v>
      </c>
      <c r="G2888" s="834" t="s">
        <v>2451</v>
      </c>
      <c r="H2888" s="834">
        <v>1</v>
      </c>
      <c r="I2888" s="834">
        <v>0</v>
      </c>
      <c r="J2888" s="839">
        <v>0</v>
      </c>
      <c r="K2888" s="835">
        <v>0</v>
      </c>
      <c r="L2888" s="835">
        <v>0</v>
      </c>
      <c r="M2888" s="834">
        <v>0</v>
      </c>
      <c r="N2888" s="839">
        <v>0</v>
      </c>
      <c r="O2888" s="836" t="e">
        <v>#DIV/0!</v>
      </c>
      <c r="P2888" s="820">
        <f>Tabla1[[#This Row],[Ejec Real Acumu]]-Tabla1[[#This Row],[Proyec Ejec Acumul]]</f>
        <v>0</v>
      </c>
      <c r="Q2888" s="820">
        <f>Tabla1[[#This Row],[Ejec Real Mes]]-Tabla1[[#This Row],[Program Entreg Mes]]</f>
        <v>0</v>
      </c>
    </row>
    <row r="2889" spans="1:17">
      <c r="A2889" s="834">
        <v>3</v>
      </c>
      <c r="B2889" s="834" t="s">
        <v>2465</v>
      </c>
      <c r="C2889" s="834" t="s">
        <v>2466</v>
      </c>
      <c r="D2889" s="834" t="s">
        <v>764</v>
      </c>
      <c r="E2889" s="834" t="s">
        <v>2612</v>
      </c>
      <c r="F2889" s="834">
        <v>9</v>
      </c>
      <c r="G2889" s="834" t="s">
        <v>2451</v>
      </c>
      <c r="H2889" s="834">
        <v>2</v>
      </c>
      <c r="I2889" s="834">
        <v>1</v>
      </c>
      <c r="J2889" s="839">
        <v>1</v>
      </c>
      <c r="K2889" s="835">
        <v>0.5</v>
      </c>
      <c r="L2889" s="835">
        <v>0.5</v>
      </c>
      <c r="M2889" s="834">
        <v>0</v>
      </c>
      <c r="N2889" s="840">
        <v>0</v>
      </c>
      <c r="O2889" s="836" t="e">
        <v>#DIV/0!</v>
      </c>
      <c r="P2889" s="820">
        <f>Tabla1[[#This Row],[Ejec Real Acumu]]-Tabla1[[#This Row],[Proyec Ejec Acumul]]</f>
        <v>0</v>
      </c>
      <c r="Q2889" s="820">
        <f>Tabla1[[#This Row],[Ejec Real Mes]]-Tabla1[[#This Row],[Program Entreg Mes]]</f>
        <v>0</v>
      </c>
    </row>
    <row r="2890" spans="1:17">
      <c r="A2890" s="834">
        <v>4</v>
      </c>
      <c r="B2890" s="834" t="s">
        <v>2465</v>
      </c>
      <c r="C2890" s="834" t="s">
        <v>2466</v>
      </c>
      <c r="D2890" s="834" t="s">
        <v>764</v>
      </c>
      <c r="E2890" s="834" t="s">
        <v>2613</v>
      </c>
      <c r="F2890" s="834">
        <v>9</v>
      </c>
      <c r="G2890" s="834" t="s">
        <v>2451</v>
      </c>
      <c r="H2890" s="834">
        <v>2</v>
      </c>
      <c r="I2890" s="834">
        <v>1</v>
      </c>
      <c r="J2890" s="839">
        <v>1</v>
      </c>
      <c r="K2890" s="835">
        <v>0.5</v>
      </c>
      <c r="L2890" s="835">
        <v>0.5</v>
      </c>
      <c r="M2890" s="834">
        <v>0</v>
      </c>
      <c r="N2890" s="839">
        <v>0</v>
      </c>
      <c r="O2890" s="836" t="e">
        <v>#DIV/0!</v>
      </c>
      <c r="P2890" s="820">
        <f>Tabla1[[#This Row],[Ejec Real Acumu]]-Tabla1[[#This Row],[Proyec Ejec Acumul]]</f>
        <v>0</v>
      </c>
      <c r="Q2890" s="820">
        <f>Tabla1[[#This Row],[Ejec Real Mes]]-Tabla1[[#This Row],[Program Entreg Mes]]</f>
        <v>0</v>
      </c>
    </row>
    <row r="2891" spans="1:17">
      <c r="A2891" s="834">
        <v>5</v>
      </c>
      <c r="B2891" s="834" t="s">
        <v>2465</v>
      </c>
      <c r="C2891" s="834" t="s">
        <v>2466</v>
      </c>
      <c r="D2891" s="834" t="s">
        <v>764</v>
      </c>
      <c r="E2891" s="834" t="s">
        <v>2614</v>
      </c>
      <c r="F2891" s="834">
        <v>9</v>
      </c>
      <c r="G2891" s="834" t="s">
        <v>2451</v>
      </c>
      <c r="H2891" s="834">
        <v>2</v>
      </c>
      <c r="I2891" s="834">
        <v>1</v>
      </c>
      <c r="J2891" s="839">
        <v>2</v>
      </c>
      <c r="K2891" s="835">
        <v>0.5</v>
      </c>
      <c r="L2891" s="835">
        <v>1</v>
      </c>
      <c r="M2891" s="834">
        <v>0</v>
      </c>
      <c r="N2891" s="839">
        <v>0</v>
      </c>
      <c r="O2891" s="836" t="e">
        <v>#DIV/0!</v>
      </c>
      <c r="P2891" s="820">
        <f>Tabla1[[#This Row],[Ejec Real Acumu]]-Tabla1[[#This Row],[Proyec Ejec Acumul]]</f>
        <v>1</v>
      </c>
      <c r="Q2891" s="820">
        <f>Tabla1[[#This Row],[Ejec Real Mes]]-Tabla1[[#This Row],[Program Entreg Mes]]</f>
        <v>0</v>
      </c>
    </row>
    <row r="2892" spans="1:17">
      <c r="A2892" s="834">
        <v>6</v>
      </c>
      <c r="B2892" s="834" t="s">
        <v>2465</v>
      </c>
      <c r="C2892" s="834" t="s">
        <v>2466</v>
      </c>
      <c r="D2892" s="834" t="s">
        <v>764</v>
      </c>
      <c r="E2892" s="834" t="s">
        <v>2615</v>
      </c>
      <c r="F2892" s="834">
        <v>9</v>
      </c>
      <c r="G2892" s="834" t="s">
        <v>2451</v>
      </c>
      <c r="H2892" s="834">
        <v>1</v>
      </c>
      <c r="I2892" s="834">
        <v>1</v>
      </c>
      <c r="J2892" s="839">
        <v>1</v>
      </c>
      <c r="K2892" s="835">
        <v>1</v>
      </c>
      <c r="L2892" s="835">
        <v>1</v>
      </c>
      <c r="M2892" s="834">
        <v>0</v>
      </c>
      <c r="N2892" s="839">
        <v>0</v>
      </c>
      <c r="O2892" s="836" t="e">
        <v>#DIV/0!</v>
      </c>
      <c r="P2892" s="820">
        <f>Tabla1[[#This Row],[Ejec Real Acumu]]-Tabla1[[#This Row],[Proyec Ejec Acumul]]</f>
        <v>0</v>
      </c>
      <c r="Q2892" s="820">
        <f>Tabla1[[#This Row],[Ejec Real Mes]]-Tabla1[[#This Row],[Program Entreg Mes]]</f>
        <v>0</v>
      </c>
    </row>
    <row r="2893" spans="1:17">
      <c r="A2893" s="834">
        <v>7</v>
      </c>
      <c r="B2893" s="834" t="s">
        <v>2465</v>
      </c>
      <c r="C2893" s="834" t="s">
        <v>2466</v>
      </c>
      <c r="D2893" s="834" t="s">
        <v>764</v>
      </c>
      <c r="E2893" s="834" t="s">
        <v>2616</v>
      </c>
      <c r="F2893" s="834">
        <v>9</v>
      </c>
      <c r="G2893" s="834" t="s">
        <v>2451</v>
      </c>
      <c r="H2893" s="834">
        <v>1</v>
      </c>
      <c r="I2893" s="834">
        <v>1</v>
      </c>
      <c r="J2893" s="839">
        <v>1</v>
      </c>
      <c r="K2893" s="835">
        <v>1</v>
      </c>
      <c r="L2893" s="835">
        <v>1</v>
      </c>
      <c r="M2893" s="834">
        <v>0</v>
      </c>
      <c r="N2893" s="839">
        <v>0</v>
      </c>
      <c r="O2893" s="836" t="e">
        <v>#DIV/0!</v>
      </c>
      <c r="P2893" s="820">
        <f>Tabla1[[#This Row],[Ejec Real Acumu]]-Tabla1[[#This Row],[Proyec Ejec Acumul]]</f>
        <v>0</v>
      </c>
      <c r="Q2893" s="820">
        <f>Tabla1[[#This Row],[Ejec Real Mes]]-Tabla1[[#This Row],[Program Entreg Mes]]</f>
        <v>0</v>
      </c>
    </row>
    <row r="2894" spans="1:17">
      <c r="A2894" s="834">
        <v>8</v>
      </c>
      <c r="B2894" s="834" t="s">
        <v>2465</v>
      </c>
      <c r="C2894" s="834" t="s">
        <v>2466</v>
      </c>
      <c r="D2894" s="834" t="s">
        <v>764</v>
      </c>
      <c r="E2894" s="834" t="s">
        <v>2617</v>
      </c>
      <c r="F2894" s="834">
        <v>9</v>
      </c>
      <c r="G2894" s="834" t="s">
        <v>2451</v>
      </c>
      <c r="H2894" s="834">
        <v>1</v>
      </c>
      <c r="I2894" s="834">
        <v>0</v>
      </c>
      <c r="J2894" s="839">
        <v>0</v>
      </c>
      <c r="K2894" s="835">
        <v>0</v>
      </c>
      <c r="L2894" s="835">
        <v>0</v>
      </c>
      <c r="M2894" s="834">
        <v>0</v>
      </c>
      <c r="N2894" s="839">
        <v>0</v>
      </c>
      <c r="O2894" s="836" t="e">
        <v>#DIV/0!</v>
      </c>
      <c r="P2894" s="820">
        <f>Tabla1[[#This Row],[Ejec Real Acumu]]-Tabla1[[#This Row],[Proyec Ejec Acumul]]</f>
        <v>0</v>
      </c>
      <c r="Q2894" s="820">
        <f>Tabla1[[#This Row],[Ejec Real Mes]]-Tabla1[[#This Row],[Program Entreg Mes]]</f>
        <v>0</v>
      </c>
    </row>
    <row r="2895" spans="1:17">
      <c r="A2895" s="834">
        <v>9</v>
      </c>
      <c r="B2895" s="834" t="s">
        <v>2465</v>
      </c>
      <c r="C2895" s="834" t="s">
        <v>2466</v>
      </c>
      <c r="D2895" s="834" t="s">
        <v>764</v>
      </c>
      <c r="E2895" s="834" t="s">
        <v>2618</v>
      </c>
      <c r="F2895" s="834">
        <v>9</v>
      </c>
      <c r="G2895" s="834" t="s">
        <v>2451</v>
      </c>
      <c r="H2895" s="834">
        <v>2</v>
      </c>
      <c r="I2895" s="834">
        <v>1</v>
      </c>
      <c r="J2895" s="839">
        <v>1</v>
      </c>
      <c r="K2895" s="835">
        <v>0.5</v>
      </c>
      <c r="L2895" s="835">
        <v>0.5</v>
      </c>
      <c r="M2895" s="834">
        <v>0</v>
      </c>
      <c r="N2895" s="839">
        <v>0</v>
      </c>
      <c r="O2895" s="836" t="e">
        <v>#DIV/0!</v>
      </c>
      <c r="P2895" s="820">
        <f>Tabla1[[#This Row],[Ejec Real Acumu]]-Tabla1[[#This Row],[Proyec Ejec Acumul]]</f>
        <v>0</v>
      </c>
      <c r="Q2895" s="820">
        <f>Tabla1[[#This Row],[Ejec Real Mes]]-Tabla1[[#This Row],[Program Entreg Mes]]</f>
        <v>0</v>
      </c>
    </row>
    <row r="2896" spans="1:17">
      <c r="A2896" s="834">
        <v>10</v>
      </c>
      <c r="B2896" s="834" t="s">
        <v>2465</v>
      </c>
      <c r="C2896" s="834" t="s">
        <v>2466</v>
      </c>
      <c r="D2896" s="834" t="s">
        <v>764</v>
      </c>
      <c r="E2896" s="834" t="s">
        <v>2619</v>
      </c>
      <c r="F2896" s="834">
        <v>9</v>
      </c>
      <c r="G2896" s="834" t="s">
        <v>2451</v>
      </c>
      <c r="H2896" s="834">
        <v>2</v>
      </c>
      <c r="I2896" s="834">
        <v>1</v>
      </c>
      <c r="J2896" s="839">
        <v>1</v>
      </c>
      <c r="K2896" s="835">
        <v>0.5</v>
      </c>
      <c r="L2896" s="835">
        <v>0.5</v>
      </c>
      <c r="M2896" s="834">
        <v>0</v>
      </c>
      <c r="N2896" s="839">
        <v>0</v>
      </c>
      <c r="O2896" s="836" t="e">
        <v>#DIV/0!</v>
      </c>
      <c r="P2896" s="820">
        <f>Tabla1[[#This Row],[Ejec Real Acumu]]-Tabla1[[#This Row],[Proyec Ejec Acumul]]</f>
        <v>0</v>
      </c>
      <c r="Q2896" s="820">
        <f>Tabla1[[#This Row],[Ejec Real Mes]]-Tabla1[[#This Row],[Program Entreg Mes]]</f>
        <v>0</v>
      </c>
    </row>
    <row r="2897" spans="1:17">
      <c r="A2897" s="834">
        <v>11</v>
      </c>
      <c r="B2897" s="834" t="s">
        <v>2465</v>
      </c>
      <c r="C2897" s="834" t="s">
        <v>2466</v>
      </c>
      <c r="D2897" s="834" t="s">
        <v>764</v>
      </c>
      <c r="E2897" s="834" t="s">
        <v>2620</v>
      </c>
      <c r="F2897" s="834">
        <v>9</v>
      </c>
      <c r="G2897" s="834" t="s">
        <v>2451</v>
      </c>
      <c r="H2897" s="834">
        <v>3</v>
      </c>
      <c r="I2897" s="834">
        <v>2</v>
      </c>
      <c r="J2897" s="839">
        <v>2</v>
      </c>
      <c r="K2897" s="835">
        <v>0.66666666666666663</v>
      </c>
      <c r="L2897" s="835">
        <v>0.66666666666666663</v>
      </c>
      <c r="M2897" s="834">
        <v>1</v>
      </c>
      <c r="N2897" s="839">
        <v>1</v>
      </c>
      <c r="O2897" s="836">
        <v>1</v>
      </c>
      <c r="P2897" s="820">
        <f>Tabla1[[#This Row],[Ejec Real Acumu]]-Tabla1[[#This Row],[Proyec Ejec Acumul]]</f>
        <v>0</v>
      </c>
      <c r="Q2897" s="820">
        <f>Tabla1[[#This Row],[Ejec Real Mes]]-Tabla1[[#This Row],[Program Entreg Mes]]</f>
        <v>0</v>
      </c>
    </row>
    <row r="2898" spans="1:17">
      <c r="A2898" s="834">
        <v>12</v>
      </c>
      <c r="B2898" s="834" t="s">
        <v>2465</v>
      </c>
      <c r="C2898" s="834" t="s">
        <v>2466</v>
      </c>
      <c r="D2898" s="834" t="s">
        <v>764</v>
      </c>
      <c r="E2898" s="834" t="s">
        <v>2621</v>
      </c>
      <c r="F2898" s="834">
        <v>9</v>
      </c>
      <c r="G2898" s="834" t="s">
        <v>2451</v>
      </c>
      <c r="H2898" s="834">
        <v>2</v>
      </c>
      <c r="I2898" s="834">
        <v>2</v>
      </c>
      <c r="J2898" s="839">
        <v>2</v>
      </c>
      <c r="K2898" s="835">
        <v>1</v>
      </c>
      <c r="L2898" s="835">
        <v>1</v>
      </c>
      <c r="M2898" s="834">
        <v>0</v>
      </c>
      <c r="N2898" s="839">
        <v>0</v>
      </c>
      <c r="O2898" s="836" t="e">
        <v>#DIV/0!</v>
      </c>
      <c r="P2898" s="820">
        <f>Tabla1[[#This Row],[Ejec Real Acumu]]-Tabla1[[#This Row],[Proyec Ejec Acumul]]</f>
        <v>0</v>
      </c>
      <c r="Q2898" s="820">
        <f>Tabla1[[#This Row],[Ejec Real Mes]]-Tabla1[[#This Row],[Program Entreg Mes]]</f>
        <v>0</v>
      </c>
    </row>
    <row r="2899" spans="1:17">
      <c r="A2899" s="834">
        <v>13</v>
      </c>
      <c r="B2899" s="834" t="s">
        <v>2465</v>
      </c>
      <c r="C2899" s="834" t="s">
        <v>2466</v>
      </c>
      <c r="D2899" s="834" t="s">
        <v>764</v>
      </c>
      <c r="E2899" s="834" t="s">
        <v>2622</v>
      </c>
      <c r="F2899" s="834">
        <v>9</v>
      </c>
      <c r="G2899" s="834" t="s">
        <v>2451</v>
      </c>
      <c r="H2899" s="834">
        <v>1</v>
      </c>
      <c r="I2899" s="834">
        <v>1</v>
      </c>
      <c r="J2899" s="839">
        <v>1</v>
      </c>
      <c r="K2899" s="835">
        <v>1</v>
      </c>
      <c r="L2899" s="835">
        <v>1</v>
      </c>
      <c r="M2899" s="834">
        <v>0</v>
      </c>
      <c r="N2899" s="839">
        <v>0</v>
      </c>
      <c r="O2899" s="836" t="e">
        <v>#DIV/0!</v>
      </c>
      <c r="P2899" s="820">
        <f>Tabla1[[#This Row],[Ejec Real Acumu]]-Tabla1[[#This Row],[Proyec Ejec Acumul]]</f>
        <v>0</v>
      </c>
      <c r="Q2899" s="820">
        <f>Tabla1[[#This Row],[Ejec Real Mes]]-Tabla1[[#This Row],[Program Entreg Mes]]</f>
        <v>0</v>
      </c>
    </row>
    <row r="2900" spans="1:17">
      <c r="A2900" s="834">
        <v>14</v>
      </c>
      <c r="B2900" s="834" t="s">
        <v>2465</v>
      </c>
      <c r="C2900" s="834" t="s">
        <v>2466</v>
      </c>
      <c r="D2900" s="834" t="s">
        <v>764</v>
      </c>
      <c r="E2900" s="834" t="s">
        <v>2623</v>
      </c>
      <c r="F2900" s="834">
        <v>9</v>
      </c>
      <c r="G2900" s="834" t="s">
        <v>2451</v>
      </c>
      <c r="H2900" s="834">
        <v>2</v>
      </c>
      <c r="I2900" s="834">
        <v>1</v>
      </c>
      <c r="J2900" s="839">
        <v>1</v>
      </c>
      <c r="K2900" s="835">
        <v>0.5</v>
      </c>
      <c r="L2900" s="835">
        <v>0.5</v>
      </c>
      <c r="M2900" s="834">
        <v>1</v>
      </c>
      <c r="N2900" s="839">
        <v>1</v>
      </c>
      <c r="O2900" s="836">
        <v>1</v>
      </c>
      <c r="P2900" s="820">
        <f>Tabla1[[#This Row],[Ejec Real Acumu]]-Tabla1[[#This Row],[Proyec Ejec Acumul]]</f>
        <v>0</v>
      </c>
      <c r="Q2900" s="820">
        <f>Tabla1[[#This Row],[Ejec Real Mes]]-Tabla1[[#This Row],[Program Entreg Mes]]</f>
        <v>0</v>
      </c>
    </row>
    <row r="2901" spans="1:17">
      <c r="A2901" s="834">
        <v>1</v>
      </c>
      <c r="B2901" s="834" t="s">
        <v>2465</v>
      </c>
      <c r="C2901" s="834" t="s">
        <v>2466</v>
      </c>
      <c r="D2901" s="834" t="s">
        <v>764</v>
      </c>
      <c r="E2901" s="834" t="s">
        <v>2610</v>
      </c>
      <c r="F2901" s="834">
        <v>10</v>
      </c>
      <c r="G2901" s="834" t="s">
        <v>2452</v>
      </c>
      <c r="H2901" s="834">
        <v>3</v>
      </c>
      <c r="I2901" s="834">
        <v>3</v>
      </c>
      <c r="J2901" s="839"/>
      <c r="K2901" s="835">
        <v>1</v>
      </c>
      <c r="L2901" s="835"/>
      <c r="M2901" s="834">
        <v>0</v>
      </c>
      <c r="N2901" s="839"/>
      <c r="O2901" s="836"/>
      <c r="P2901" s="820">
        <f>Tabla1[[#This Row],[Ejec Real Acumu]]-Tabla1[[#This Row],[Proyec Ejec Acumul]]</f>
        <v>-3</v>
      </c>
      <c r="Q2901" s="820">
        <f>Tabla1[[#This Row],[Ejec Real Mes]]-Tabla1[[#This Row],[Program Entreg Mes]]</f>
        <v>0</v>
      </c>
    </row>
    <row r="2902" spans="1:17">
      <c r="A2902" s="834">
        <v>2</v>
      </c>
      <c r="B2902" s="834" t="s">
        <v>2465</v>
      </c>
      <c r="C2902" s="834" t="s">
        <v>2466</v>
      </c>
      <c r="D2902" s="834" t="s">
        <v>764</v>
      </c>
      <c r="E2902" s="834" t="s">
        <v>2611</v>
      </c>
      <c r="F2902" s="834">
        <v>10</v>
      </c>
      <c r="G2902" s="834" t="s">
        <v>2452</v>
      </c>
      <c r="H2902" s="834">
        <v>1</v>
      </c>
      <c r="I2902" s="834">
        <v>0</v>
      </c>
      <c r="J2902" s="839"/>
      <c r="K2902" s="835">
        <v>0</v>
      </c>
      <c r="L2902" s="835"/>
      <c r="M2902" s="834">
        <v>0</v>
      </c>
      <c r="N2902" s="839"/>
      <c r="O2902" s="836"/>
      <c r="P2902" s="820">
        <f>Tabla1[[#This Row],[Ejec Real Acumu]]-Tabla1[[#This Row],[Proyec Ejec Acumul]]</f>
        <v>0</v>
      </c>
      <c r="Q2902" s="820">
        <f>Tabla1[[#This Row],[Ejec Real Mes]]-Tabla1[[#This Row],[Program Entreg Mes]]</f>
        <v>0</v>
      </c>
    </row>
    <row r="2903" spans="1:17">
      <c r="A2903" s="834">
        <v>3</v>
      </c>
      <c r="B2903" s="834" t="s">
        <v>2465</v>
      </c>
      <c r="C2903" s="834" t="s">
        <v>2466</v>
      </c>
      <c r="D2903" s="834" t="s">
        <v>764</v>
      </c>
      <c r="E2903" s="834" t="s">
        <v>2612</v>
      </c>
      <c r="F2903" s="834">
        <v>10</v>
      </c>
      <c r="G2903" s="834" t="s">
        <v>2452</v>
      </c>
      <c r="H2903" s="834">
        <v>2</v>
      </c>
      <c r="I2903" s="834">
        <v>1</v>
      </c>
      <c r="J2903" s="839"/>
      <c r="K2903" s="835">
        <v>0.5</v>
      </c>
      <c r="L2903" s="835"/>
      <c r="M2903" s="834">
        <v>0</v>
      </c>
      <c r="N2903" s="839"/>
      <c r="O2903" s="836"/>
      <c r="P2903" s="820">
        <f>Tabla1[[#This Row],[Ejec Real Acumu]]-Tabla1[[#This Row],[Proyec Ejec Acumul]]</f>
        <v>-1</v>
      </c>
      <c r="Q2903" s="820">
        <f>Tabla1[[#This Row],[Ejec Real Mes]]-Tabla1[[#This Row],[Program Entreg Mes]]</f>
        <v>0</v>
      </c>
    </row>
    <row r="2904" spans="1:17">
      <c r="A2904" s="834">
        <v>4</v>
      </c>
      <c r="B2904" s="834" t="s">
        <v>2465</v>
      </c>
      <c r="C2904" s="834" t="s">
        <v>2466</v>
      </c>
      <c r="D2904" s="834" t="s">
        <v>764</v>
      </c>
      <c r="E2904" s="834" t="s">
        <v>2613</v>
      </c>
      <c r="F2904" s="834">
        <v>10</v>
      </c>
      <c r="G2904" s="834" t="s">
        <v>2452</v>
      </c>
      <c r="H2904" s="834">
        <v>2</v>
      </c>
      <c r="I2904" s="834">
        <v>1</v>
      </c>
      <c r="J2904" s="839"/>
      <c r="K2904" s="835">
        <v>0.5</v>
      </c>
      <c r="L2904" s="835"/>
      <c r="M2904" s="834">
        <v>0</v>
      </c>
      <c r="N2904" s="839"/>
      <c r="O2904" s="836"/>
      <c r="P2904" s="820">
        <f>Tabla1[[#This Row],[Ejec Real Acumu]]-Tabla1[[#This Row],[Proyec Ejec Acumul]]</f>
        <v>-1</v>
      </c>
      <c r="Q2904" s="820">
        <f>Tabla1[[#This Row],[Ejec Real Mes]]-Tabla1[[#This Row],[Program Entreg Mes]]</f>
        <v>0</v>
      </c>
    </row>
    <row r="2905" spans="1:17">
      <c r="A2905" s="834">
        <v>5</v>
      </c>
      <c r="B2905" s="834" t="s">
        <v>2465</v>
      </c>
      <c r="C2905" s="834" t="s">
        <v>2466</v>
      </c>
      <c r="D2905" s="834" t="s">
        <v>764</v>
      </c>
      <c r="E2905" s="834" t="s">
        <v>2614</v>
      </c>
      <c r="F2905" s="834">
        <v>10</v>
      </c>
      <c r="G2905" s="834" t="s">
        <v>2452</v>
      </c>
      <c r="H2905" s="834">
        <v>2</v>
      </c>
      <c r="I2905" s="834">
        <v>1</v>
      </c>
      <c r="J2905" s="839"/>
      <c r="K2905" s="835">
        <v>0.5</v>
      </c>
      <c r="L2905" s="835"/>
      <c r="M2905" s="834">
        <v>0</v>
      </c>
      <c r="N2905" s="839"/>
      <c r="O2905" s="836"/>
      <c r="P2905" s="820">
        <f>Tabla1[[#This Row],[Ejec Real Acumu]]-Tabla1[[#This Row],[Proyec Ejec Acumul]]</f>
        <v>-1</v>
      </c>
      <c r="Q2905" s="820">
        <f>Tabla1[[#This Row],[Ejec Real Mes]]-Tabla1[[#This Row],[Program Entreg Mes]]</f>
        <v>0</v>
      </c>
    </row>
    <row r="2906" spans="1:17">
      <c r="A2906" s="834">
        <v>6</v>
      </c>
      <c r="B2906" s="834" t="s">
        <v>2465</v>
      </c>
      <c r="C2906" s="834" t="s">
        <v>2466</v>
      </c>
      <c r="D2906" s="834" t="s">
        <v>764</v>
      </c>
      <c r="E2906" s="834" t="s">
        <v>2615</v>
      </c>
      <c r="F2906" s="834">
        <v>10</v>
      </c>
      <c r="G2906" s="834" t="s">
        <v>2452</v>
      </c>
      <c r="H2906" s="834">
        <v>1</v>
      </c>
      <c r="I2906" s="834">
        <v>1</v>
      </c>
      <c r="J2906" s="839"/>
      <c r="K2906" s="835">
        <v>1</v>
      </c>
      <c r="L2906" s="835"/>
      <c r="M2906" s="834">
        <v>0</v>
      </c>
      <c r="N2906" s="839"/>
      <c r="O2906" s="836"/>
      <c r="P2906" s="820">
        <f>Tabla1[[#This Row],[Ejec Real Acumu]]-Tabla1[[#This Row],[Proyec Ejec Acumul]]</f>
        <v>-1</v>
      </c>
      <c r="Q2906" s="820">
        <f>Tabla1[[#This Row],[Ejec Real Mes]]-Tabla1[[#This Row],[Program Entreg Mes]]</f>
        <v>0</v>
      </c>
    </row>
    <row r="2907" spans="1:17">
      <c r="A2907" s="834">
        <v>7</v>
      </c>
      <c r="B2907" s="834" t="s">
        <v>2465</v>
      </c>
      <c r="C2907" s="834" t="s">
        <v>2466</v>
      </c>
      <c r="D2907" s="834" t="s">
        <v>764</v>
      </c>
      <c r="E2907" s="834" t="s">
        <v>2616</v>
      </c>
      <c r="F2907" s="834">
        <v>10</v>
      </c>
      <c r="G2907" s="834" t="s">
        <v>2452</v>
      </c>
      <c r="H2907" s="834">
        <v>1</v>
      </c>
      <c r="I2907" s="834">
        <v>1</v>
      </c>
      <c r="J2907" s="839"/>
      <c r="K2907" s="835">
        <v>1</v>
      </c>
      <c r="L2907" s="835"/>
      <c r="M2907" s="834">
        <v>0</v>
      </c>
      <c r="N2907" s="839"/>
      <c r="O2907" s="836"/>
      <c r="P2907" s="820">
        <f>Tabla1[[#This Row],[Ejec Real Acumu]]-Tabla1[[#This Row],[Proyec Ejec Acumul]]</f>
        <v>-1</v>
      </c>
      <c r="Q2907" s="820">
        <f>Tabla1[[#This Row],[Ejec Real Mes]]-Tabla1[[#This Row],[Program Entreg Mes]]</f>
        <v>0</v>
      </c>
    </row>
    <row r="2908" spans="1:17">
      <c r="A2908" s="834">
        <v>8</v>
      </c>
      <c r="B2908" s="834" t="s">
        <v>2465</v>
      </c>
      <c r="C2908" s="834" t="s">
        <v>2466</v>
      </c>
      <c r="D2908" s="834" t="s">
        <v>764</v>
      </c>
      <c r="E2908" s="834" t="s">
        <v>2617</v>
      </c>
      <c r="F2908" s="834">
        <v>10</v>
      </c>
      <c r="G2908" s="834" t="s">
        <v>2452</v>
      </c>
      <c r="H2908" s="834">
        <v>1</v>
      </c>
      <c r="I2908" s="834">
        <v>0</v>
      </c>
      <c r="J2908" s="839"/>
      <c r="K2908" s="835">
        <v>0</v>
      </c>
      <c r="L2908" s="835"/>
      <c r="M2908" s="834">
        <v>0</v>
      </c>
      <c r="N2908" s="839"/>
      <c r="O2908" s="836"/>
      <c r="P2908" s="820">
        <f>Tabla1[[#This Row],[Ejec Real Acumu]]-Tabla1[[#This Row],[Proyec Ejec Acumul]]</f>
        <v>0</v>
      </c>
      <c r="Q2908" s="820">
        <f>Tabla1[[#This Row],[Ejec Real Mes]]-Tabla1[[#This Row],[Program Entreg Mes]]</f>
        <v>0</v>
      </c>
    </row>
    <row r="2909" spans="1:17">
      <c r="A2909" s="834">
        <v>9</v>
      </c>
      <c r="B2909" s="834" t="s">
        <v>2465</v>
      </c>
      <c r="C2909" s="834" t="s">
        <v>2466</v>
      </c>
      <c r="D2909" s="834" t="s">
        <v>764</v>
      </c>
      <c r="E2909" s="834" t="s">
        <v>2618</v>
      </c>
      <c r="F2909" s="834">
        <v>10</v>
      </c>
      <c r="G2909" s="834" t="s">
        <v>2452</v>
      </c>
      <c r="H2909" s="834">
        <v>2</v>
      </c>
      <c r="I2909" s="834">
        <v>1</v>
      </c>
      <c r="J2909" s="839"/>
      <c r="K2909" s="835">
        <v>0.5</v>
      </c>
      <c r="L2909" s="835"/>
      <c r="M2909" s="834">
        <v>0</v>
      </c>
      <c r="N2909" s="839"/>
      <c r="O2909" s="836"/>
      <c r="P2909" s="820">
        <f>Tabla1[[#This Row],[Ejec Real Acumu]]-Tabla1[[#This Row],[Proyec Ejec Acumul]]</f>
        <v>-1</v>
      </c>
      <c r="Q2909" s="820">
        <f>Tabla1[[#This Row],[Ejec Real Mes]]-Tabla1[[#This Row],[Program Entreg Mes]]</f>
        <v>0</v>
      </c>
    </row>
    <row r="2910" spans="1:17">
      <c r="A2910" s="834">
        <v>10</v>
      </c>
      <c r="B2910" s="834" t="s">
        <v>2465</v>
      </c>
      <c r="C2910" s="834" t="s">
        <v>2466</v>
      </c>
      <c r="D2910" s="834" t="s">
        <v>764</v>
      </c>
      <c r="E2910" s="834" t="s">
        <v>2619</v>
      </c>
      <c r="F2910" s="834">
        <v>10</v>
      </c>
      <c r="G2910" s="834" t="s">
        <v>2452</v>
      </c>
      <c r="H2910" s="834">
        <v>2</v>
      </c>
      <c r="I2910" s="834">
        <v>1</v>
      </c>
      <c r="J2910" s="839"/>
      <c r="K2910" s="835">
        <v>0.5</v>
      </c>
      <c r="L2910" s="835"/>
      <c r="M2910" s="834">
        <v>0</v>
      </c>
      <c r="N2910" s="839"/>
      <c r="O2910" s="836"/>
      <c r="P2910" s="820">
        <f>Tabla1[[#This Row],[Ejec Real Acumu]]-Tabla1[[#This Row],[Proyec Ejec Acumul]]</f>
        <v>-1</v>
      </c>
      <c r="Q2910" s="820">
        <f>Tabla1[[#This Row],[Ejec Real Mes]]-Tabla1[[#This Row],[Program Entreg Mes]]</f>
        <v>0</v>
      </c>
    </row>
    <row r="2911" spans="1:17">
      <c r="A2911" s="834">
        <v>11</v>
      </c>
      <c r="B2911" s="834" t="s">
        <v>2465</v>
      </c>
      <c r="C2911" s="834" t="s">
        <v>2466</v>
      </c>
      <c r="D2911" s="834" t="s">
        <v>764</v>
      </c>
      <c r="E2911" s="834" t="s">
        <v>2620</v>
      </c>
      <c r="F2911" s="834">
        <v>10</v>
      </c>
      <c r="G2911" s="834" t="s">
        <v>2452</v>
      </c>
      <c r="H2911" s="834">
        <v>3</v>
      </c>
      <c r="I2911" s="834">
        <v>2</v>
      </c>
      <c r="J2911" s="839"/>
      <c r="K2911" s="835">
        <v>0.66666666666666663</v>
      </c>
      <c r="L2911" s="835"/>
      <c r="M2911" s="834">
        <v>0</v>
      </c>
      <c r="N2911" s="839"/>
      <c r="O2911" s="836"/>
      <c r="P2911" s="820">
        <f>Tabla1[[#This Row],[Ejec Real Acumu]]-Tabla1[[#This Row],[Proyec Ejec Acumul]]</f>
        <v>-2</v>
      </c>
      <c r="Q2911" s="820">
        <f>Tabla1[[#This Row],[Ejec Real Mes]]-Tabla1[[#This Row],[Program Entreg Mes]]</f>
        <v>0</v>
      </c>
    </row>
    <row r="2912" spans="1:17">
      <c r="A2912" s="834">
        <v>12</v>
      </c>
      <c r="B2912" s="834" t="s">
        <v>2465</v>
      </c>
      <c r="C2912" s="834" t="s">
        <v>2466</v>
      </c>
      <c r="D2912" s="834" t="s">
        <v>764</v>
      </c>
      <c r="E2912" s="834" t="s">
        <v>2621</v>
      </c>
      <c r="F2912" s="834">
        <v>10</v>
      </c>
      <c r="G2912" s="834" t="s">
        <v>2452</v>
      </c>
      <c r="H2912" s="834">
        <v>2</v>
      </c>
      <c r="I2912" s="834">
        <v>2</v>
      </c>
      <c r="J2912" s="839"/>
      <c r="K2912" s="835">
        <v>1</v>
      </c>
      <c r="L2912" s="835"/>
      <c r="M2912" s="834">
        <v>0</v>
      </c>
      <c r="N2912" s="839"/>
      <c r="O2912" s="836"/>
      <c r="P2912" s="820">
        <f>Tabla1[[#This Row],[Ejec Real Acumu]]-Tabla1[[#This Row],[Proyec Ejec Acumul]]</f>
        <v>-2</v>
      </c>
      <c r="Q2912" s="820">
        <f>Tabla1[[#This Row],[Ejec Real Mes]]-Tabla1[[#This Row],[Program Entreg Mes]]</f>
        <v>0</v>
      </c>
    </row>
    <row r="2913" spans="1:17">
      <c r="A2913" s="834">
        <v>13</v>
      </c>
      <c r="B2913" s="834" t="s">
        <v>2465</v>
      </c>
      <c r="C2913" s="834" t="s">
        <v>2466</v>
      </c>
      <c r="D2913" s="834" t="s">
        <v>764</v>
      </c>
      <c r="E2913" s="834" t="s">
        <v>2622</v>
      </c>
      <c r="F2913" s="834">
        <v>10</v>
      </c>
      <c r="G2913" s="834" t="s">
        <v>2452</v>
      </c>
      <c r="H2913" s="834">
        <v>1</v>
      </c>
      <c r="I2913" s="834">
        <v>1</v>
      </c>
      <c r="J2913" s="839"/>
      <c r="K2913" s="835">
        <v>1</v>
      </c>
      <c r="L2913" s="835"/>
      <c r="M2913" s="834">
        <v>0</v>
      </c>
      <c r="N2913" s="839"/>
      <c r="O2913" s="836"/>
      <c r="P2913" s="820">
        <f>Tabla1[[#This Row],[Ejec Real Acumu]]-Tabla1[[#This Row],[Proyec Ejec Acumul]]</f>
        <v>-1</v>
      </c>
      <c r="Q2913" s="820">
        <f>Tabla1[[#This Row],[Ejec Real Mes]]-Tabla1[[#This Row],[Program Entreg Mes]]</f>
        <v>0</v>
      </c>
    </row>
    <row r="2914" spans="1:17">
      <c r="A2914" s="834">
        <v>14</v>
      </c>
      <c r="B2914" s="834" t="s">
        <v>2465</v>
      </c>
      <c r="C2914" s="834" t="s">
        <v>2466</v>
      </c>
      <c r="D2914" s="834" t="s">
        <v>764</v>
      </c>
      <c r="E2914" s="834" t="s">
        <v>2623</v>
      </c>
      <c r="F2914" s="834">
        <v>10</v>
      </c>
      <c r="G2914" s="834" t="s">
        <v>2452</v>
      </c>
      <c r="H2914" s="834">
        <v>2</v>
      </c>
      <c r="I2914" s="834">
        <v>1</v>
      </c>
      <c r="J2914" s="839"/>
      <c r="K2914" s="835">
        <v>0.5</v>
      </c>
      <c r="L2914" s="835"/>
      <c r="M2914" s="834">
        <v>0</v>
      </c>
      <c r="N2914" s="839"/>
      <c r="O2914" s="836"/>
      <c r="P2914" s="820">
        <f>Tabla1[[#This Row],[Ejec Real Acumu]]-Tabla1[[#This Row],[Proyec Ejec Acumul]]</f>
        <v>-1</v>
      </c>
      <c r="Q2914" s="820">
        <f>Tabla1[[#This Row],[Ejec Real Mes]]-Tabla1[[#This Row],[Program Entreg Mes]]</f>
        <v>0</v>
      </c>
    </row>
    <row r="2915" spans="1:17">
      <c r="A2915" s="834">
        <v>1</v>
      </c>
      <c r="B2915" s="834" t="s">
        <v>2465</v>
      </c>
      <c r="C2915" s="834" t="s">
        <v>2466</v>
      </c>
      <c r="D2915" s="834" t="s">
        <v>764</v>
      </c>
      <c r="E2915" s="834" t="s">
        <v>2610</v>
      </c>
      <c r="F2915" s="834">
        <v>11</v>
      </c>
      <c r="G2915" s="834" t="s">
        <v>2453</v>
      </c>
      <c r="H2915" s="834">
        <v>3</v>
      </c>
      <c r="I2915" s="834">
        <v>3</v>
      </c>
      <c r="J2915" s="839"/>
      <c r="K2915" s="835">
        <v>1</v>
      </c>
      <c r="L2915" s="835"/>
      <c r="M2915" s="834">
        <v>0</v>
      </c>
      <c r="N2915" s="839"/>
      <c r="O2915" s="836"/>
      <c r="P2915" s="820">
        <f>Tabla1[[#This Row],[Ejec Real Acumu]]-Tabla1[[#This Row],[Proyec Ejec Acumul]]</f>
        <v>-3</v>
      </c>
      <c r="Q2915" s="820">
        <f>Tabla1[[#This Row],[Ejec Real Mes]]-Tabla1[[#This Row],[Program Entreg Mes]]</f>
        <v>0</v>
      </c>
    </row>
    <row r="2916" spans="1:17">
      <c r="A2916" s="834">
        <v>2</v>
      </c>
      <c r="B2916" s="834" t="s">
        <v>2465</v>
      </c>
      <c r="C2916" s="834" t="s">
        <v>2466</v>
      </c>
      <c r="D2916" s="834" t="s">
        <v>764</v>
      </c>
      <c r="E2916" s="834" t="s">
        <v>2611</v>
      </c>
      <c r="F2916" s="834">
        <v>11</v>
      </c>
      <c r="G2916" s="834" t="s">
        <v>2453</v>
      </c>
      <c r="H2916" s="834">
        <v>1</v>
      </c>
      <c r="I2916" s="834">
        <v>0</v>
      </c>
      <c r="J2916" s="839"/>
      <c r="K2916" s="835">
        <v>0</v>
      </c>
      <c r="L2916" s="835"/>
      <c r="M2916" s="834">
        <v>0</v>
      </c>
      <c r="N2916" s="839"/>
      <c r="O2916" s="836"/>
      <c r="P2916" s="820">
        <f>Tabla1[[#This Row],[Ejec Real Acumu]]-Tabla1[[#This Row],[Proyec Ejec Acumul]]</f>
        <v>0</v>
      </c>
      <c r="Q2916" s="820">
        <f>Tabla1[[#This Row],[Ejec Real Mes]]-Tabla1[[#This Row],[Program Entreg Mes]]</f>
        <v>0</v>
      </c>
    </row>
    <row r="2917" spans="1:17">
      <c r="A2917" s="834">
        <v>3</v>
      </c>
      <c r="B2917" s="834" t="s">
        <v>2465</v>
      </c>
      <c r="C2917" s="834" t="s">
        <v>2466</v>
      </c>
      <c r="D2917" s="834" t="s">
        <v>764</v>
      </c>
      <c r="E2917" s="834" t="s">
        <v>2612</v>
      </c>
      <c r="F2917" s="834">
        <v>11</v>
      </c>
      <c r="G2917" s="834" t="s">
        <v>2453</v>
      </c>
      <c r="H2917" s="834">
        <v>2</v>
      </c>
      <c r="I2917" s="834">
        <v>1</v>
      </c>
      <c r="J2917" s="839"/>
      <c r="K2917" s="835">
        <v>0.5</v>
      </c>
      <c r="L2917" s="835"/>
      <c r="M2917" s="834">
        <v>0</v>
      </c>
      <c r="N2917" s="839"/>
      <c r="O2917" s="836"/>
      <c r="P2917" s="820">
        <f>Tabla1[[#This Row],[Ejec Real Acumu]]-Tabla1[[#This Row],[Proyec Ejec Acumul]]</f>
        <v>-1</v>
      </c>
      <c r="Q2917" s="820">
        <f>Tabla1[[#This Row],[Ejec Real Mes]]-Tabla1[[#This Row],[Program Entreg Mes]]</f>
        <v>0</v>
      </c>
    </row>
    <row r="2918" spans="1:17">
      <c r="A2918" s="834">
        <v>4</v>
      </c>
      <c r="B2918" s="834" t="s">
        <v>2465</v>
      </c>
      <c r="C2918" s="834" t="s">
        <v>2466</v>
      </c>
      <c r="D2918" s="834" t="s">
        <v>764</v>
      </c>
      <c r="E2918" s="834" t="s">
        <v>2613</v>
      </c>
      <c r="F2918" s="834">
        <v>11</v>
      </c>
      <c r="G2918" s="834" t="s">
        <v>2453</v>
      </c>
      <c r="H2918" s="834">
        <v>2</v>
      </c>
      <c r="I2918" s="834">
        <v>1</v>
      </c>
      <c r="J2918" s="839"/>
      <c r="K2918" s="835">
        <v>0.5</v>
      </c>
      <c r="L2918" s="835"/>
      <c r="M2918" s="834">
        <v>0</v>
      </c>
      <c r="N2918" s="839"/>
      <c r="O2918" s="836"/>
      <c r="P2918" s="820">
        <f>Tabla1[[#This Row],[Ejec Real Acumu]]-Tabla1[[#This Row],[Proyec Ejec Acumul]]</f>
        <v>-1</v>
      </c>
      <c r="Q2918" s="820">
        <f>Tabla1[[#This Row],[Ejec Real Mes]]-Tabla1[[#This Row],[Program Entreg Mes]]</f>
        <v>0</v>
      </c>
    </row>
    <row r="2919" spans="1:17">
      <c r="A2919" s="834">
        <v>5</v>
      </c>
      <c r="B2919" s="834" t="s">
        <v>2465</v>
      </c>
      <c r="C2919" s="834" t="s">
        <v>2466</v>
      </c>
      <c r="D2919" s="834" t="s">
        <v>764</v>
      </c>
      <c r="E2919" s="834" t="s">
        <v>2614</v>
      </c>
      <c r="F2919" s="834">
        <v>11</v>
      </c>
      <c r="G2919" s="834" t="s">
        <v>2453</v>
      </c>
      <c r="H2919" s="834">
        <v>2</v>
      </c>
      <c r="I2919" s="834">
        <v>2</v>
      </c>
      <c r="J2919" s="839"/>
      <c r="K2919" s="835">
        <v>1</v>
      </c>
      <c r="L2919" s="835"/>
      <c r="M2919" s="834">
        <v>1</v>
      </c>
      <c r="N2919" s="839"/>
      <c r="O2919" s="836"/>
      <c r="P2919" s="820">
        <f>Tabla1[[#This Row],[Ejec Real Acumu]]-Tabla1[[#This Row],[Proyec Ejec Acumul]]</f>
        <v>-2</v>
      </c>
      <c r="Q2919" s="820">
        <f>Tabla1[[#This Row],[Ejec Real Mes]]-Tabla1[[#This Row],[Program Entreg Mes]]</f>
        <v>-1</v>
      </c>
    </row>
    <row r="2920" spans="1:17">
      <c r="A2920" s="834">
        <v>6</v>
      </c>
      <c r="B2920" s="834" t="s">
        <v>2465</v>
      </c>
      <c r="C2920" s="834" t="s">
        <v>2466</v>
      </c>
      <c r="D2920" s="834" t="s">
        <v>764</v>
      </c>
      <c r="E2920" s="834" t="s">
        <v>2615</v>
      </c>
      <c r="F2920" s="834">
        <v>11</v>
      </c>
      <c r="G2920" s="834" t="s">
        <v>2453</v>
      </c>
      <c r="H2920" s="834">
        <v>1</v>
      </c>
      <c r="I2920" s="834">
        <v>1</v>
      </c>
      <c r="J2920" s="839"/>
      <c r="K2920" s="835">
        <v>1</v>
      </c>
      <c r="L2920" s="835"/>
      <c r="M2920" s="834">
        <v>0</v>
      </c>
      <c r="N2920" s="839"/>
      <c r="O2920" s="836"/>
      <c r="P2920" s="820">
        <f>Tabla1[[#This Row],[Ejec Real Acumu]]-Tabla1[[#This Row],[Proyec Ejec Acumul]]</f>
        <v>-1</v>
      </c>
      <c r="Q2920" s="820">
        <f>Tabla1[[#This Row],[Ejec Real Mes]]-Tabla1[[#This Row],[Program Entreg Mes]]</f>
        <v>0</v>
      </c>
    </row>
    <row r="2921" spans="1:17">
      <c r="A2921" s="834">
        <v>7</v>
      </c>
      <c r="B2921" s="834" t="s">
        <v>2465</v>
      </c>
      <c r="C2921" s="834" t="s">
        <v>2466</v>
      </c>
      <c r="D2921" s="834" t="s">
        <v>764</v>
      </c>
      <c r="E2921" s="834" t="s">
        <v>2616</v>
      </c>
      <c r="F2921" s="834">
        <v>11</v>
      </c>
      <c r="G2921" s="834" t="s">
        <v>2453</v>
      </c>
      <c r="H2921" s="834">
        <v>1</v>
      </c>
      <c r="I2921" s="834">
        <v>1</v>
      </c>
      <c r="J2921" s="839"/>
      <c r="K2921" s="835">
        <v>1</v>
      </c>
      <c r="L2921" s="835"/>
      <c r="M2921" s="834">
        <v>0</v>
      </c>
      <c r="N2921" s="839"/>
      <c r="O2921" s="836"/>
      <c r="P2921" s="820">
        <f>Tabla1[[#This Row],[Ejec Real Acumu]]-Tabla1[[#This Row],[Proyec Ejec Acumul]]</f>
        <v>-1</v>
      </c>
      <c r="Q2921" s="820">
        <f>Tabla1[[#This Row],[Ejec Real Mes]]-Tabla1[[#This Row],[Program Entreg Mes]]</f>
        <v>0</v>
      </c>
    </row>
    <row r="2922" spans="1:17">
      <c r="A2922" s="834">
        <v>8</v>
      </c>
      <c r="B2922" s="834" t="s">
        <v>2465</v>
      </c>
      <c r="C2922" s="834" t="s">
        <v>2466</v>
      </c>
      <c r="D2922" s="834" t="s">
        <v>764</v>
      </c>
      <c r="E2922" s="834" t="s">
        <v>2617</v>
      </c>
      <c r="F2922" s="834">
        <v>11</v>
      </c>
      <c r="G2922" s="834" t="s">
        <v>2453</v>
      </c>
      <c r="H2922" s="834">
        <v>1</v>
      </c>
      <c r="I2922" s="834">
        <v>1</v>
      </c>
      <c r="J2922" s="839"/>
      <c r="K2922" s="835">
        <v>1</v>
      </c>
      <c r="L2922" s="835"/>
      <c r="M2922" s="834">
        <v>1</v>
      </c>
      <c r="N2922" s="839"/>
      <c r="O2922" s="836"/>
      <c r="P2922" s="820">
        <f>Tabla1[[#This Row],[Ejec Real Acumu]]-Tabla1[[#This Row],[Proyec Ejec Acumul]]</f>
        <v>-1</v>
      </c>
      <c r="Q2922" s="820">
        <f>Tabla1[[#This Row],[Ejec Real Mes]]-Tabla1[[#This Row],[Program Entreg Mes]]</f>
        <v>-1</v>
      </c>
    </row>
    <row r="2923" spans="1:17">
      <c r="A2923" s="834">
        <v>9</v>
      </c>
      <c r="B2923" s="834" t="s">
        <v>2465</v>
      </c>
      <c r="C2923" s="834" t="s">
        <v>2466</v>
      </c>
      <c r="D2923" s="834" t="s">
        <v>764</v>
      </c>
      <c r="E2923" s="834" t="s">
        <v>2618</v>
      </c>
      <c r="F2923" s="834">
        <v>11</v>
      </c>
      <c r="G2923" s="834" t="s">
        <v>2453</v>
      </c>
      <c r="H2923" s="834">
        <v>2</v>
      </c>
      <c r="I2923" s="834">
        <v>1</v>
      </c>
      <c r="J2923" s="839"/>
      <c r="K2923" s="835">
        <v>0.5</v>
      </c>
      <c r="L2923" s="835"/>
      <c r="M2923" s="834">
        <v>0</v>
      </c>
      <c r="N2923" s="839"/>
      <c r="O2923" s="836"/>
      <c r="P2923" s="820">
        <f>Tabla1[[#This Row],[Ejec Real Acumu]]-Tabla1[[#This Row],[Proyec Ejec Acumul]]</f>
        <v>-1</v>
      </c>
      <c r="Q2923" s="820">
        <f>Tabla1[[#This Row],[Ejec Real Mes]]-Tabla1[[#This Row],[Program Entreg Mes]]</f>
        <v>0</v>
      </c>
    </row>
    <row r="2924" spans="1:17">
      <c r="A2924" s="834">
        <v>10</v>
      </c>
      <c r="B2924" s="834" t="s">
        <v>2465</v>
      </c>
      <c r="C2924" s="834" t="s">
        <v>2466</v>
      </c>
      <c r="D2924" s="834" t="s">
        <v>764</v>
      </c>
      <c r="E2924" s="834" t="s">
        <v>2619</v>
      </c>
      <c r="F2924" s="834">
        <v>11</v>
      </c>
      <c r="G2924" s="834" t="s">
        <v>2453</v>
      </c>
      <c r="H2924" s="834">
        <v>2</v>
      </c>
      <c r="I2924" s="834">
        <v>1</v>
      </c>
      <c r="J2924" s="839"/>
      <c r="K2924" s="835">
        <v>0.5</v>
      </c>
      <c r="L2924" s="835"/>
      <c r="M2924" s="834">
        <v>0</v>
      </c>
      <c r="N2924" s="839"/>
      <c r="O2924" s="836"/>
      <c r="P2924" s="820">
        <f>Tabla1[[#This Row],[Ejec Real Acumu]]-Tabla1[[#This Row],[Proyec Ejec Acumul]]</f>
        <v>-1</v>
      </c>
      <c r="Q2924" s="820">
        <f>Tabla1[[#This Row],[Ejec Real Mes]]-Tabla1[[#This Row],[Program Entreg Mes]]</f>
        <v>0</v>
      </c>
    </row>
    <row r="2925" spans="1:17">
      <c r="A2925" s="834">
        <v>11</v>
      </c>
      <c r="B2925" s="834" t="s">
        <v>2465</v>
      </c>
      <c r="C2925" s="834" t="s">
        <v>2466</v>
      </c>
      <c r="D2925" s="834" t="s">
        <v>764</v>
      </c>
      <c r="E2925" s="834" t="s">
        <v>2620</v>
      </c>
      <c r="F2925" s="834">
        <v>11</v>
      </c>
      <c r="G2925" s="834" t="s">
        <v>2453</v>
      </c>
      <c r="H2925" s="834">
        <v>3</v>
      </c>
      <c r="I2925" s="834">
        <v>2</v>
      </c>
      <c r="J2925" s="839"/>
      <c r="K2925" s="835">
        <v>0.66666666666666663</v>
      </c>
      <c r="L2925" s="835"/>
      <c r="M2925" s="834">
        <v>0</v>
      </c>
      <c r="N2925" s="839"/>
      <c r="O2925" s="836"/>
      <c r="P2925" s="820">
        <f>Tabla1[[#This Row],[Ejec Real Acumu]]-Tabla1[[#This Row],[Proyec Ejec Acumul]]</f>
        <v>-2</v>
      </c>
      <c r="Q2925" s="820">
        <f>Tabla1[[#This Row],[Ejec Real Mes]]-Tabla1[[#This Row],[Program Entreg Mes]]</f>
        <v>0</v>
      </c>
    </row>
    <row r="2926" spans="1:17">
      <c r="A2926" s="834">
        <v>12</v>
      </c>
      <c r="B2926" s="834" t="s">
        <v>2465</v>
      </c>
      <c r="C2926" s="834" t="s">
        <v>2466</v>
      </c>
      <c r="D2926" s="834" t="s">
        <v>764</v>
      </c>
      <c r="E2926" s="834" t="s">
        <v>2621</v>
      </c>
      <c r="F2926" s="834">
        <v>11</v>
      </c>
      <c r="G2926" s="834" t="s">
        <v>2453</v>
      </c>
      <c r="H2926" s="834">
        <v>2</v>
      </c>
      <c r="I2926" s="834">
        <v>2</v>
      </c>
      <c r="J2926" s="839"/>
      <c r="K2926" s="835">
        <v>1</v>
      </c>
      <c r="L2926" s="835"/>
      <c r="M2926" s="834">
        <v>0</v>
      </c>
      <c r="N2926" s="839"/>
      <c r="O2926" s="836"/>
      <c r="P2926" s="820">
        <f>Tabla1[[#This Row],[Ejec Real Acumu]]-Tabla1[[#This Row],[Proyec Ejec Acumul]]</f>
        <v>-2</v>
      </c>
      <c r="Q2926" s="820">
        <f>Tabla1[[#This Row],[Ejec Real Mes]]-Tabla1[[#This Row],[Program Entreg Mes]]</f>
        <v>0</v>
      </c>
    </row>
    <row r="2927" spans="1:17">
      <c r="A2927" s="834">
        <v>13</v>
      </c>
      <c r="B2927" s="834" t="s">
        <v>2465</v>
      </c>
      <c r="C2927" s="834" t="s">
        <v>2466</v>
      </c>
      <c r="D2927" s="834" t="s">
        <v>764</v>
      </c>
      <c r="E2927" s="834" t="s">
        <v>2622</v>
      </c>
      <c r="F2927" s="834">
        <v>11</v>
      </c>
      <c r="G2927" s="834" t="s">
        <v>2453</v>
      </c>
      <c r="H2927" s="834">
        <v>1</v>
      </c>
      <c r="I2927" s="834">
        <v>1</v>
      </c>
      <c r="J2927" s="839"/>
      <c r="K2927" s="835">
        <v>1</v>
      </c>
      <c r="L2927" s="835"/>
      <c r="M2927" s="834">
        <v>0</v>
      </c>
      <c r="N2927" s="839"/>
      <c r="O2927" s="836"/>
      <c r="P2927" s="820">
        <f>Tabla1[[#This Row],[Ejec Real Acumu]]-Tabla1[[#This Row],[Proyec Ejec Acumul]]</f>
        <v>-1</v>
      </c>
      <c r="Q2927" s="820">
        <f>Tabla1[[#This Row],[Ejec Real Mes]]-Tabla1[[#This Row],[Program Entreg Mes]]</f>
        <v>0</v>
      </c>
    </row>
    <row r="2928" spans="1:17">
      <c r="A2928" s="834">
        <v>14</v>
      </c>
      <c r="B2928" s="834" t="s">
        <v>2465</v>
      </c>
      <c r="C2928" s="834" t="s">
        <v>2466</v>
      </c>
      <c r="D2928" s="834" t="s">
        <v>764</v>
      </c>
      <c r="E2928" s="834" t="s">
        <v>2623</v>
      </c>
      <c r="F2928" s="834">
        <v>11</v>
      </c>
      <c r="G2928" s="834" t="s">
        <v>2453</v>
      </c>
      <c r="H2928" s="834">
        <v>2</v>
      </c>
      <c r="I2928" s="834">
        <v>1</v>
      </c>
      <c r="J2928" s="839"/>
      <c r="K2928" s="835">
        <v>0.5</v>
      </c>
      <c r="L2928" s="835"/>
      <c r="M2928" s="834">
        <v>0</v>
      </c>
      <c r="N2928" s="839"/>
      <c r="O2928" s="836"/>
      <c r="P2928" s="820">
        <f>Tabla1[[#This Row],[Ejec Real Acumu]]-Tabla1[[#This Row],[Proyec Ejec Acumul]]</f>
        <v>-1</v>
      </c>
      <c r="Q2928" s="820">
        <f>Tabla1[[#This Row],[Ejec Real Mes]]-Tabla1[[#This Row],[Program Entreg Mes]]</f>
        <v>0</v>
      </c>
    </row>
    <row r="2929" spans="1:17">
      <c r="A2929" s="834">
        <v>1</v>
      </c>
      <c r="B2929" s="834" t="s">
        <v>2465</v>
      </c>
      <c r="C2929" s="834" t="s">
        <v>2466</v>
      </c>
      <c r="D2929" s="834" t="s">
        <v>764</v>
      </c>
      <c r="E2929" s="834" t="s">
        <v>2610</v>
      </c>
      <c r="F2929" s="834">
        <v>12</v>
      </c>
      <c r="G2929" s="834" t="s">
        <v>2454</v>
      </c>
      <c r="H2929" s="834">
        <v>3</v>
      </c>
      <c r="I2929" s="834">
        <v>3</v>
      </c>
      <c r="J2929" s="839"/>
      <c r="K2929" s="835">
        <v>1</v>
      </c>
      <c r="L2929" s="835"/>
      <c r="M2929" s="834">
        <v>0</v>
      </c>
      <c r="N2929" s="839"/>
      <c r="O2929" s="836"/>
      <c r="P2929" s="820">
        <f>Tabla1[[#This Row],[Ejec Real Acumu]]-Tabla1[[#This Row],[Proyec Ejec Acumul]]</f>
        <v>-3</v>
      </c>
      <c r="Q2929" s="820">
        <f>Tabla1[[#This Row],[Ejec Real Mes]]-Tabla1[[#This Row],[Program Entreg Mes]]</f>
        <v>0</v>
      </c>
    </row>
    <row r="2930" spans="1:17">
      <c r="A2930" s="834">
        <v>2</v>
      </c>
      <c r="B2930" s="834" t="s">
        <v>2465</v>
      </c>
      <c r="C2930" s="834" t="s">
        <v>2466</v>
      </c>
      <c r="D2930" s="834" t="s">
        <v>764</v>
      </c>
      <c r="E2930" s="834" t="s">
        <v>2611</v>
      </c>
      <c r="F2930" s="834">
        <v>12</v>
      </c>
      <c r="G2930" s="834" t="s">
        <v>2454</v>
      </c>
      <c r="H2930" s="834">
        <v>1</v>
      </c>
      <c r="I2930" s="834">
        <v>1</v>
      </c>
      <c r="J2930" s="839"/>
      <c r="K2930" s="835">
        <v>1</v>
      </c>
      <c r="L2930" s="835"/>
      <c r="M2930" s="834">
        <v>1</v>
      </c>
      <c r="N2930" s="839"/>
      <c r="O2930" s="836"/>
      <c r="P2930" s="820">
        <f>Tabla1[[#This Row],[Ejec Real Acumu]]-Tabla1[[#This Row],[Proyec Ejec Acumul]]</f>
        <v>-1</v>
      </c>
      <c r="Q2930" s="820">
        <f>Tabla1[[#This Row],[Ejec Real Mes]]-Tabla1[[#This Row],[Program Entreg Mes]]</f>
        <v>-1</v>
      </c>
    </row>
    <row r="2931" spans="1:17">
      <c r="A2931" s="834">
        <v>3</v>
      </c>
      <c r="B2931" s="834" t="s">
        <v>2465</v>
      </c>
      <c r="C2931" s="834" t="s">
        <v>2466</v>
      </c>
      <c r="D2931" s="824" t="s">
        <v>764</v>
      </c>
      <c r="E2931" s="834" t="s">
        <v>2612</v>
      </c>
      <c r="F2931" s="834">
        <v>12</v>
      </c>
      <c r="G2931" s="834" t="s">
        <v>2454</v>
      </c>
      <c r="H2931" s="824">
        <v>2</v>
      </c>
      <c r="I2931" s="834">
        <v>2</v>
      </c>
      <c r="J2931" s="839"/>
      <c r="K2931" s="835">
        <v>1</v>
      </c>
      <c r="L2931" s="835"/>
      <c r="M2931" s="834">
        <v>1</v>
      </c>
      <c r="N2931" s="839"/>
      <c r="O2931" s="836"/>
      <c r="P2931" s="820">
        <f>Tabla1[[#This Row],[Ejec Real Acumu]]-Tabla1[[#This Row],[Proyec Ejec Acumul]]</f>
        <v>-2</v>
      </c>
      <c r="Q2931" s="820">
        <f>Tabla1[[#This Row],[Ejec Real Mes]]-Tabla1[[#This Row],[Program Entreg Mes]]</f>
        <v>-1</v>
      </c>
    </row>
    <row r="2932" spans="1:17">
      <c r="A2932" s="834">
        <v>4</v>
      </c>
      <c r="B2932" s="834" t="s">
        <v>2465</v>
      </c>
      <c r="C2932" s="834" t="s">
        <v>2466</v>
      </c>
      <c r="D2932" s="824" t="s">
        <v>764</v>
      </c>
      <c r="E2932" s="834" t="s">
        <v>2613</v>
      </c>
      <c r="F2932" s="834">
        <v>12</v>
      </c>
      <c r="G2932" s="834" t="s">
        <v>2454</v>
      </c>
      <c r="H2932" s="824">
        <v>2</v>
      </c>
      <c r="I2932" s="834">
        <v>2</v>
      </c>
      <c r="J2932" s="839"/>
      <c r="K2932" s="835">
        <v>1</v>
      </c>
      <c r="L2932" s="835"/>
      <c r="M2932" s="834">
        <v>1</v>
      </c>
      <c r="N2932" s="839"/>
      <c r="O2932" s="836"/>
      <c r="P2932" s="820">
        <f>Tabla1[[#This Row],[Ejec Real Acumu]]-Tabla1[[#This Row],[Proyec Ejec Acumul]]</f>
        <v>-2</v>
      </c>
      <c r="Q2932" s="820">
        <f>Tabla1[[#This Row],[Ejec Real Mes]]-Tabla1[[#This Row],[Program Entreg Mes]]</f>
        <v>-1</v>
      </c>
    </row>
    <row r="2933" spans="1:17">
      <c r="A2933" s="834">
        <v>5</v>
      </c>
      <c r="B2933" s="834" t="s">
        <v>2465</v>
      </c>
      <c r="C2933" s="834" t="s">
        <v>2466</v>
      </c>
      <c r="D2933" s="824" t="s">
        <v>764</v>
      </c>
      <c r="E2933" s="834" t="s">
        <v>2614</v>
      </c>
      <c r="F2933" s="834">
        <v>12</v>
      </c>
      <c r="G2933" s="834" t="s">
        <v>2454</v>
      </c>
      <c r="H2933" s="824">
        <v>2</v>
      </c>
      <c r="I2933" s="834">
        <v>2</v>
      </c>
      <c r="J2933" s="839"/>
      <c r="K2933" s="835">
        <v>1</v>
      </c>
      <c r="L2933" s="835"/>
      <c r="M2933" s="834">
        <v>0</v>
      </c>
      <c r="N2933" s="839"/>
      <c r="O2933" s="836"/>
      <c r="P2933" s="820">
        <f>Tabla1[[#This Row],[Ejec Real Acumu]]-Tabla1[[#This Row],[Proyec Ejec Acumul]]</f>
        <v>-2</v>
      </c>
      <c r="Q2933" s="820">
        <f>Tabla1[[#This Row],[Ejec Real Mes]]-Tabla1[[#This Row],[Program Entreg Mes]]</f>
        <v>0</v>
      </c>
    </row>
    <row r="2934" spans="1:17">
      <c r="A2934" s="834">
        <v>6</v>
      </c>
      <c r="B2934" s="834" t="s">
        <v>2465</v>
      </c>
      <c r="C2934" s="834" t="s">
        <v>2466</v>
      </c>
      <c r="D2934" s="824" t="s">
        <v>764</v>
      </c>
      <c r="E2934" s="834" t="s">
        <v>2615</v>
      </c>
      <c r="F2934" s="834">
        <v>12</v>
      </c>
      <c r="G2934" s="834" t="s">
        <v>2454</v>
      </c>
      <c r="H2934" s="824">
        <v>1</v>
      </c>
      <c r="I2934" s="834">
        <v>1</v>
      </c>
      <c r="J2934" s="839"/>
      <c r="K2934" s="835">
        <v>1</v>
      </c>
      <c r="L2934" s="835"/>
      <c r="M2934" s="834">
        <v>0</v>
      </c>
      <c r="N2934" s="839"/>
      <c r="O2934" s="836"/>
      <c r="P2934" s="820">
        <f>Tabla1[[#This Row],[Ejec Real Acumu]]-Tabla1[[#This Row],[Proyec Ejec Acumul]]</f>
        <v>-1</v>
      </c>
      <c r="Q2934" s="820">
        <f>Tabla1[[#This Row],[Ejec Real Mes]]-Tabla1[[#This Row],[Program Entreg Mes]]</f>
        <v>0</v>
      </c>
    </row>
    <row r="2935" spans="1:17">
      <c r="A2935" s="834">
        <v>7</v>
      </c>
      <c r="B2935" s="834" t="s">
        <v>2465</v>
      </c>
      <c r="C2935" s="834" t="s">
        <v>2466</v>
      </c>
      <c r="D2935" s="824" t="s">
        <v>764</v>
      </c>
      <c r="E2935" s="834" t="s">
        <v>2616</v>
      </c>
      <c r="F2935" s="834">
        <v>12</v>
      </c>
      <c r="G2935" s="834" t="s">
        <v>2454</v>
      </c>
      <c r="H2935" s="824">
        <v>1</v>
      </c>
      <c r="I2935" s="834">
        <v>1</v>
      </c>
      <c r="J2935" s="839"/>
      <c r="K2935" s="835">
        <v>1</v>
      </c>
      <c r="L2935" s="835"/>
      <c r="M2935" s="834">
        <v>0</v>
      </c>
      <c r="N2935" s="839"/>
      <c r="O2935" s="836"/>
      <c r="P2935" s="820">
        <f>Tabla1[[#This Row],[Ejec Real Acumu]]-Tabla1[[#This Row],[Proyec Ejec Acumul]]</f>
        <v>-1</v>
      </c>
      <c r="Q2935" s="820">
        <f>Tabla1[[#This Row],[Ejec Real Mes]]-Tabla1[[#This Row],[Program Entreg Mes]]</f>
        <v>0</v>
      </c>
    </row>
    <row r="2936" spans="1:17">
      <c r="A2936" s="834">
        <v>8</v>
      </c>
      <c r="B2936" s="834" t="s">
        <v>2465</v>
      </c>
      <c r="C2936" s="834" t="s">
        <v>2466</v>
      </c>
      <c r="D2936" s="824" t="s">
        <v>764</v>
      </c>
      <c r="E2936" s="834" t="s">
        <v>2617</v>
      </c>
      <c r="F2936" s="834">
        <v>12</v>
      </c>
      <c r="G2936" s="834" t="s">
        <v>2454</v>
      </c>
      <c r="H2936" s="824">
        <v>1</v>
      </c>
      <c r="I2936" s="834">
        <v>1</v>
      </c>
      <c r="J2936" s="839"/>
      <c r="K2936" s="835">
        <v>1</v>
      </c>
      <c r="L2936" s="835"/>
      <c r="M2936" s="834">
        <v>0</v>
      </c>
      <c r="N2936" s="839"/>
      <c r="O2936" s="836"/>
      <c r="P2936" s="820">
        <f>Tabla1[[#This Row],[Ejec Real Acumu]]-Tabla1[[#This Row],[Proyec Ejec Acumul]]</f>
        <v>-1</v>
      </c>
      <c r="Q2936" s="820">
        <f>Tabla1[[#This Row],[Ejec Real Mes]]-Tabla1[[#This Row],[Program Entreg Mes]]</f>
        <v>0</v>
      </c>
    </row>
    <row r="2937" spans="1:17">
      <c r="A2937" s="834">
        <v>9</v>
      </c>
      <c r="B2937" s="834" t="s">
        <v>2465</v>
      </c>
      <c r="C2937" s="834" t="s">
        <v>2466</v>
      </c>
      <c r="D2937" s="824" t="s">
        <v>764</v>
      </c>
      <c r="E2937" s="834" t="s">
        <v>2618</v>
      </c>
      <c r="F2937" s="834">
        <v>12</v>
      </c>
      <c r="G2937" s="834" t="s">
        <v>2454</v>
      </c>
      <c r="H2937" s="824">
        <v>2</v>
      </c>
      <c r="I2937" s="834">
        <v>2</v>
      </c>
      <c r="J2937" s="839"/>
      <c r="K2937" s="835">
        <v>1</v>
      </c>
      <c r="L2937" s="835"/>
      <c r="M2937" s="834">
        <v>1</v>
      </c>
      <c r="N2937" s="839"/>
      <c r="O2937" s="836"/>
      <c r="P2937" s="820">
        <f>Tabla1[[#This Row],[Ejec Real Acumu]]-Tabla1[[#This Row],[Proyec Ejec Acumul]]</f>
        <v>-2</v>
      </c>
      <c r="Q2937" s="820">
        <f>Tabla1[[#This Row],[Ejec Real Mes]]-Tabla1[[#This Row],[Program Entreg Mes]]</f>
        <v>-1</v>
      </c>
    </row>
    <row r="2938" spans="1:17">
      <c r="A2938" s="834">
        <v>10</v>
      </c>
      <c r="B2938" s="834" t="s">
        <v>2465</v>
      </c>
      <c r="C2938" s="834" t="s">
        <v>2466</v>
      </c>
      <c r="D2938" s="824" t="s">
        <v>764</v>
      </c>
      <c r="E2938" s="834" t="s">
        <v>2619</v>
      </c>
      <c r="F2938" s="834">
        <v>12</v>
      </c>
      <c r="G2938" s="834" t="s">
        <v>2454</v>
      </c>
      <c r="H2938" s="824">
        <v>2</v>
      </c>
      <c r="I2938" s="834">
        <v>2</v>
      </c>
      <c r="J2938" s="839"/>
      <c r="K2938" s="835">
        <v>1</v>
      </c>
      <c r="L2938" s="835"/>
      <c r="M2938" s="834">
        <v>1</v>
      </c>
      <c r="N2938" s="839"/>
      <c r="O2938" s="836"/>
      <c r="P2938" s="820">
        <f>Tabla1[[#This Row],[Ejec Real Acumu]]-Tabla1[[#This Row],[Proyec Ejec Acumul]]</f>
        <v>-2</v>
      </c>
      <c r="Q2938" s="820">
        <f>Tabla1[[#This Row],[Ejec Real Mes]]-Tabla1[[#This Row],[Program Entreg Mes]]</f>
        <v>-1</v>
      </c>
    </row>
    <row r="2939" spans="1:17">
      <c r="A2939" s="834">
        <v>11</v>
      </c>
      <c r="B2939" s="834" t="s">
        <v>2465</v>
      </c>
      <c r="C2939" s="834" t="s">
        <v>2466</v>
      </c>
      <c r="D2939" s="824" t="s">
        <v>764</v>
      </c>
      <c r="E2939" s="834" t="s">
        <v>2620</v>
      </c>
      <c r="F2939" s="834">
        <v>12</v>
      </c>
      <c r="G2939" s="834" t="s">
        <v>2454</v>
      </c>
      <c r="H2939" s="824">
        <v>3</v>
      </c>
      <c r="I2939" s="834">
        <v>3</v>
      </c>
      <c r="J2939" s="839"/>
      <c r="K2939" s="835">
        <v>1</v>
      </c>
      <c r="L2939" s="835"/>
      <c r="M2939" s="834">
        <v>1</v>
      </c>
      <c r="N2939" s="839"/>
      <c r="O2939" s="836"/>
      <c r="P2939" s="820">
        <f>Tabla1[[#This Row],[Ejec Real Acumu]]-Tabla1[[#This Row],[Proyec Ejec Acumul]]</f>
        <v>-3</v>
      </c>
      <c r="Q2939" s="820">
        <f>Tabla1[[#This Row],[Ejec Real Mes]]-Tabla1[[#This Row],[Program Entreg Mes]]</f>
        <v>-1</v>
      </c>
    </row>
    <row r="2940" spans="1:17">
      <c r="A2940" s="834">
        <v>12</v>
      </c>
      <c r="B2940" s="834" t="s">
        <v>2465</v>
      </c>
      <c r="C2940" s="834" t="s">
        <v>2466</v>
      </c>
      <c r="D2940" s="824" t="s">
        <v>764</v>
      </c>
      <c r="E2940" s="834" t="s">
        <v>2621</v>
      </c>
      <c r="F2940" s="834">
        <v>12</v>
      </c>
      <c r="G2940" s="834" t="s">
        <v>2454</v>
      </c>
      <c r="H2940" s="824">
        <v>2</v>
      </c>
      <c r="I2940" s="834">
        <v>2</v>
      </c>
      <c r="J2940" s="839"/>
      <c r="K2940" s="835">
        <v>1</v>
      </c>
      <c r="L2940" s="835"/>
      <c r="M2940" s="834">
        <v>0</v>
      </c>
      <c r="N2940" s="839"/>
      <c r="O2940" s="836"/>
      <c r="P2940" s="820">
        <f>Tabla1[[#This Row],[Ejec Real Acumu]]-Tabla1[[#This Row],[Proyec Ejec Acumul]]</f>
        <v>-2</v>
      </c>
      <c r="Q2940" s="820">
        <f>Tabla1[[#This Row],[Ejec Real Mes]]-Tabla1[[#This Row],[Program Entreg Mes]]</f>
        <v>0</v>
      </c>
    </row>
    <row r="2941" spans="1:17">
      <c r="A2941" s="834">
        <v>13</v>
      </c>
      <c r="B2941" s="834" t="s">
        <v>2465</v>
      </c>
      <c r="C2941" s="834" t="s">
        <v>2466</v>
      </c>
      <c r="D2941" s="824" t="s">
        <v>764</v>
      </c>
      <c r="E2941" s="834" t="s">
        <v>2622</v>
      </c>
      <c r="F2941" s="834">
        <v>12</v>
      </c>
      <c r="G2941" s="834" t="s">
        <v>2454</v>
      </c>
      <c r="H2941" s="824">
        <v>1</v>
      </c>
      <c r="I2941" s="834">
        <v>1</v>
      </c>
      <c r="J2941" s="839"/>
      <c r="K2941" s="835">
        <v>1</v>
      </c>
      <c r="L2941" s="835"/>
      <c r="M2941" s="834">
        <v>0</v>
      </c>
      <c r="N2941" s="839"/>
      <c r="O2941" s="836"/>
      <c r="P2941" s="820">
        <f>Tabla1[[#This Row],[Ejec Real Acumu]]-Tabla1[[#This Row],[Proyec Ejec Acumul]]</f>
        <v>-1</v>
      </c>
      <c r="Q2941" s="820">
        <f>Tabla1[[#This Row],[Ejec Real Mes]]-Tabla1[[#This Row],[Program Entreg Mes]]</f>
        <v>0</v>
      </c>
    </row>
    <row r="2942" spans="1:17">
      <c r="A2942" s="834">
        <v>14</v>
      </c>
      <c r="B2942" s="834" t="s">
        <v>2465</v>
      </c>
      <c r="C2942" s="834" t="s">
        <v>2466</v>
      </c>
      <c r="D2942" s="824" t="s">
        <v>764</v>
      </c>
      <c r="E2942" s="834" t="s">
        <v>2623</v>
      </c>
      <c r="F2942" s="834">
        <v>12</v>
      </c>
      <c r="G2942" s="834" t="s">
        <v>2454</v>
      </c>
      <c r="H2942" s="824">
        <v>2</v>
      </c>
      <c r="I2942" s="834">
        <v>2</v>
      </c>
      <c r="J2942" s="839"/>
      <c r="K2942" s="835">
        <v>1</v>
      </c>
      <c r="L2942" s="835"/>
      <c r="M2942" s="834">
        <v>1</v>
      </c>
      <c r="N2942" s="839"/>
      <c r="O2942" s="836"/>
      <c r="P2942" s="820">
        <f>Tabla1[[#This Row],[Ejec Real Acumu]]-Tabla1[[#This Row],[Proyec Ejec Acumul]]</f>
        <v>-2</v>
      </c>
      <c r="Q2942" s="820">
        <f>Tabla1[[#This Row],[Ejec Real Mes]]-Tabla1[[#This Row],[Program Entreg Mes]]</f>
        <v>-1</v>
      </c>
    </row>
    <row r="2943" spans="1:17">
      <c r="A2943" s="834">
        <v>1</v>
      </c>
      <c r="B2943" s="834" t="s">
        <v>2467</v>
      </c>
      <c r="C2943" s="834" t="s">
        <v>2467</v>
      </c>
      <c r="D2943" s="824" t="s">
        <v>764</v>
      </c>
      <c r="E2943" s="834" t="s">
        <v>2624</v>
      </c>
      <c r="F2943" s="834">
        <v>1</v>
      </c>
      <c r="G2943" s="834" t="s">
        <v>2443</v>
      </c>
      <c r="H2943" s="824">
        <v>1</v>
      </c>
      <c r="I2943" s="834">
        <v>0</v>
      </c>
      <c r="J2943" s="839">
        <v>0</v>
      </c>
      <c r="K2943" s="835">
        <v>0</v>
      </c>
      <c r="L2943" s="835">
        <v>0</v>
      </c>
      <c r="M2943" s="834">
        <v>0</v>
      </c>
      <c r="N2943" s="839">
        <v>0</v>
      </c>
      <c r="O2943" s="836" t="e">
        <v>#DIV/0!</v>
      </c>
      <c r="P2943" s="820">
        <f>Tabla1[[#This Row],[Ejec Real Acumu]]-Tabla1[[#This Row],[Proyec Ejec Acumul]]</f>
        <v>0</v>
      </c>
      <c r="Q2943" s="820">
        <f>Tabla1[[#This Row],[Ejec Real Mes]]-Tabla1[[#This Row],[Program Entreg Mes]]</f>
        <v>0</v>
      </c>
    </row>
    <row r="2944" spans="1:17">
      <c r="A2944" s="834">
        <v>2</v>
      </c>
      <c r="B2944" s="834" t="s">
        <v>2467</v>
      </c>
      <c r="C2944" s="834" t="s">
        <v>2467</v>
      </c>
      <c r="D2944" s="824" t="s">
        <v>764</v>
      </c>
      <c r="E2944" s="834" t="s">
        <v>2625</v>
      </c>
      <c r="F2944" s="834">
        <v>1</v>
      </c>
      <c r="G2944" s="834" t="s">
        <v>2443</v>
      </c>
      <c r="H2944" s="824">
        <v>1</v>
      </c>
      <c r="I2944" s="834">
        <v>0</v>
      </c>
      <c r="J2944" s="839">
        <v>0</v>
      </c>
      <c r="K2944" s="835">
        <v>0</v>
      </c>
      <c r="L2944" s="835">
        <v>0</v>
      </c>
      <c r="M2944" s="834">
        <v>0</v>
      </c>
      <c r="N2944" s="839">
        <v>0</v>
      </c>
      <c r="O2944" s="836" t="e">
        <v>#DIV/0!</v>
      </c>
      <c r="P2944" s="820">
        <f>Tabla1[[#This Row],[Ejec Real Acumu]]-Tabla1[[#This Row],[Proyec Ejec Acumul]]</f>
        <v>0</v>
      </c>
      <c r="Q2944" s="820">
        <f>Tabla1[[#This Row],[Ejec Real Mes]]-Tabla1[[#This Row],[Program Entreg Mes]]</f>
        <v>0</v>
      </c>
    </row>
    <row r="2945" spans="1:17">
      <c r="A2945" s="834">
        <v>3</v>
      </c>
      <c r="B2945" s="834" t="s">
        <v>2467</v>
      </c>
      <c r="C2945" s="834" t="s">
        <v>2467</v>
      </c>
      <c r="D2945" s="824" t="s">
        <v>764</v>
      </c>
      <c r="E2945" s="834" t="s">
        <v>2626</v>
      </c>
      <c r="F2945" s="834">
        <v>1</v>
      </c>
      <c r="G2945" s="834" t="s">
        <v>2443</v>
      </c>
      <c r="H2945" s="824">
        <v>1</v>
      </c>
      <c r="I2945" s="834">
        <v>0</v>
      </c>
      <c r="J2945" s="839">
        <v>0</v>
      </c>
      <c r="K2945" s="835">
        <v>0</v>
      </c>
      <c r="L2945" s="835">
        <v>0</v>
      </c>
      <c r="M2945" s="834">
        <v>0</v>
      </c>
      <c r="N2945" s="839">
        <v>0</v>
      </c>
      <c r="O2945" s="836" t="e">
        <v>#DIV/0!</v>
      </c>
      <c r="P2945" s="820">
        <f>Tabla1[[#This Row],[Ejec Real Acumu]]-Tabla1[[#This Row],[Proyec Ejec Acumul]]</f>
        <v>0</v>
      </c>
      <c r="Q2945" s="820">
        <f>Tabla1[[#This Row],[Ejec Real Mes]]-Tabla1[[#This Row],[Program Entreg Mes]]</f>
        <v>0</v>
      </c>
    </row>
    <row r="2946" spans="1:17">
      <c r="A2946" s="834">
        <v>4</v>
      </c>
      <c r="B2946" s="834" t="s">
        <v>2467</v>
      </c>
      <c r="C2946" s="834" t="s">
        <v>2467</v>
      </c>
      <c r="D2946" s="824" t="s">
        <v>764</v>
      </c>
      <c r="E2946" s="834" t="s">
        <v>2627</v>
      </c>
      <c r="F2946" s="834">
        <v>1</v>
      </c>
      <c r="G2946" s="834" t="s">
        <v>2443</v>
      </c>
      <c r="H2946" s="824">
        <v>1</v>
      </c>
      <c r="I2946" s="834">
        <v>0</v>
      </c>
      <c r="J2946" s="839">
        <v>0</v>
      </c>
      <c r="K2946" s="835">
        <v>0</v>
      </c>
      <c r="L2946" s="835">
        <v>0</v>
      </c>
      <c r="M2946" s="834">
        <v>0</v>
      </c>
      <c r="N2946" s="839">
        <v>0</v>
      </c>
      <c r="O2946" s="836" t="e">
        <v>#DIV/0!</v>
      </c>
      <c r="P2946" s="820">
        <f>Tabla1[[#This Row],[Ejec Real Acumu]]-Tabla1[[#This Row],[Proyec Ejec Acumul]]</f>
        <v>0</v>
      </c>
      <c r="Q2946" s="820">
        <f>Tabla1[[#This Row],[Ejec Real Mes]]-Tabla1[[#This Row],[Program Entreg Mes]]</f>
        <v>0</v>
      </c>
    </row>
    <row r="2947" spans="1:17">
      <c r="A2947" s="834">
        <v>5</v>
      </c>
      <c r="B2947" s="834" t="s">
        <v>2467</v>
      </c>
      <c r="C2947" s="834" t="s">
        <v>2467</v>
      </c>
      <c r="D2947" s="824" t="s">
        <v>764</v>
      </c>
      <c r="E2947" s="834" t="s">
        <v>2628</v>
      </c>
      <c r="F2947" s="834">
        <v>1</v>
      </c>
      <c r="G2947" s="834" t="s">
        <v>2443</v>
      </c>
      <c r="H2947" s="824">
        <v>2</v>
      </c>
      <c r="I2947" s="834">
        <v>0</v>
      </c>
      <c r="J2947" s="839">
        <v>0</v>
      </c>
      <c r="K2947" s="835">
        <v>0</v>
      </c>
      <c r="L2947" s="835">
        <v>0</v>
      </c>
      <c r="M2947" s="834">
        <v>0</v>
      </c>
      <c r="N2947" s="839">
        <v>0</v>
      </c>
      <c r="O2947" s="836" t="e">
        <v>#DIV/0!</v>
      </c>
      <c r="P2947" s="820">
        <f>Tabla1[[#This Row],[Ejec Real Acumu]]-Tabla1[[#This Row],[Proyec Ejec Acumul]]</f>
        <v>0</v>
      </c>
      <c r="Q2947" s="820">
        <f>Tabla1[[#This Row],[Ejec Real Mes]]-Tabla1[[#This Row],[Program Entreg Mes]]</f>
        <v>0</v>
      </c>
    </row>
    <row r="2948" spans="1:17">
      <c r="A2948" s="834">
        <v>6</v>
      </c>
      <c r="B2948" s="834" t="s">
        <v>2467</v>
      </c>
      <c r="C2948" s="834" t="s">
        <v>2467</v>
      </c>
      <c r="D2948" s="824" t="s">
        <v>764</v>
      </c>
      <c r="E2948" s="834" t="s">
        <v>2629</v>
      </c>
      <c r="F2948" s="834">
        <v>1</v>
      </c>
      <c r="G2948" s="834" t="s">
        <v>2443</v>
      </c>
      <c r="H2948" s="824">
        <v>1</v>
      </c>
      <c r="I2948" s="834">
        <v>0</v>
      </c>
      <c r="J2948" s="839">
        <v>0</v>
      </c>
      <c r="K2948" s="835">
        <v>0</v>
      </c>
      <c r="L2948" s="835">
        <v>0</v>
      </c>
      <c r="M2948" s="834">
        <v>0</v>
      </c>
      <c r="N2948" s="839">
        <v>0</v>
      </c>
      <c r="O2948" s="836" t="e">
        <v>#DIV/0!</v>
      </c>
      <c r="P2948" s="820">
        <f>Tabla1[[#This Row],[Ejec Real Acumu]]-Tabla1[[#This Row],[Proyec Ejec Acumul]]</f>
        <v>0</v>
      </c>
      <c r="Q2948" s="820">
        <f>Tabla1[[#This Row],[Ejec Real Mes]]-Tabla1[[#This Row],[Program Entreg Mes]]</f>
        <v>0</v>
      </c>
    </row>
    <row r="2949" spans="1:17">
      <c r="A2949" s="834">
        <v>7</v>
      </c>
      <c r="B2949" s="834" t="s">
        <v>2467</v>
      </c>
      <c r="C2949" s="834" t="s">
        <v>2467</v>
      </c>
      <c r="D2949" s="824" t="s">
        <v>764</v>
      </c>
      <c r="E2949" s="834" t="s">
        <v>2630</v>
      </c>
      <c r="F2949" s="834">
        <v>1</v>
      </c>
      <c r="G2949" s="834" t="s">
        <v>2443</v>
      </c>
      <c r="H2949" s="824">
        <v>1</v>
      </c>
      <c r="I2949" s="834">
        <v>0</v>
      </c>
      <c r="J2949" s="839">
        <v>0</v>
      </c>
      <c r="K2949" s="835">
        <v>0</v>
      </c>
      <c r="L2949" s="835">
        <v>0</v>
      </c>
      <c r="M2949" s="834">
        <v>0</v>
      </c>
      <c r="N2949" s="839">
        <v>0</v>
      </c>
      <c r="O2949" s="836" t="e">
        <v>#DIV/0!</v>
      </c>
      <c r="P2949" s="820">
        <f>Tabla1[[#This Row],[Ejec Real Acumu]]-Tabla1[[#This Row],[Proyec Ejec Acumul]]</f>
        <v>0</v>
      </c>
      <c r="Q2949" s="820">
        <f>Tabla1[[#This Row],[Ejec Real Mes]]-Tabla1[[#This Row],[Program Entreg Mes]]</f>
        <v>0</v>
      </c>
    </row>
    <row r="2950" spans="1:17">
      <c r="A2950" s="834">
        <v>1</v>
      </c>
      <c r="B2950" s="834" t="s">
        <v>2467</v>
      </c>
      <c r="C2950" s="834" t="s">
        <v>2467</v>
      </c>
      <c r="D2950" s="824" t="s">
        <v>764</v>
      </c>
      <c r="E2950" s="834" t="s">
        <v>2624</v>
      </c>
      <c r="F2950" s="834">
        <v>2</v>
      </c>
      <c r="G2950" s="834" t="s">
        <v>2444</v>
      </c>
      <c r="H2950" s="824">
        <v>1</v>
      </c>
      <c r="I2950" s="834">
        <v>0</v>
      </c>
      <c r="J2950" s="839">
        <v>0</v>
      </c>
      <c r="K2950" s="835">
        <v>0</v>
      </c>
      <c r="L2950" s="835">
        <v>0</v>
      </c>
      <c r="M2950" s="834">
        <v>0</v>
      </c>
      <c r="N2950" s="839">
        <v>0</v>
      </c>
      <c r="O2950" s="836" t="e">
        <v>#DIV/0!</v>
      </c>
      <c r="P2950" s="820">
        <f>Tabla1[[#This Row],[Ejec Real Acumu]]-Tabla1[[#This Row],[Proyec Ejec Acumul]]</f>
        <v>0</v>
      </c>
      <c r="Q2950" s="820">
        <f>Tabla1[[#This Row],[Ejec Real Mes]]-Tabla1[[#This Row],[Program Entreg Mes]]</f>
        <v>0</v>
      </c>
    </row>
    <row r="2951" spans="1:17">
      <c r="A2951" s="834">
        <v>2</v>
      </c>
      <c r="B2951" s="834" t="s">
        <v>2467</v>
      </c>
      <c r="C2951" s="834" t="s">
        <v>2467</v>
      </c>
      <c r="D2951" s="824" t="s">
        <v>764</v>
      </c>
      <c r="E2951" s="834" t="s">
        <v>2625</v>
      </c>
      <c r="F2951" s="834">
        <v>2</v>
      </c>
      <c r="G2951" s="834" t="s">
        <v>2444</v>
      </c>
      <c r="H2951" s="824">
        <v>1</v>
      </c>
      <c r="I2951" s="834">
        <v>0</v>
      </c>
      <c r="J2951" s="839">
        <v>0</v>
      </c>
      <c r="K2951" s="835">
        <v>0</v>
      </c>
      <c r="L2951" s="835">
        <v>0</v>
      </c>
      <c r="M2951" s="834">
        <v>0</v>
      </c>
      <c r="N2951" s="839">
        <v>0</v>
      </c>
      <c r="O2951" s="836" t="e">
        <v>#DIV/0!</v>
      </c>
      <c r="P2951" s="820">
        <f>Tabla1[[#This Row],[Ejec Real Acumu]]-Tabla1[[#This Row],[Proyec Ejec Acumul]]</f>
        <v>0</v>
      </c>
      <c r="Q2951" s="820">
        <f>Tabla1[[#This Row],[Ejec Real Mes]]-Tabla1[[#This Row],[Program Entreg Mes]]</f>
        <v>0</v>
      </c>
    </row>
    <row r="2952" spans="1:17">
      <c r="A2952" s="834">
        <v>3</v>
      </c>
      <c r="B2952" s="834" t="s">
        <v>2467</v>
      </c>
      <c r="C2952" s="834" t="s">
        <v>2467</v>
      </c>
      <c r="D2952" s="824" t="s">
        <v>764</v>
      </c>
      <c r="E2952" s="834" t="s">
        <v>2626</v>
      </c>
      <c r="F2952" s="834">
        <v>2</v>
      </c>
      <c r="G2952" s="834" t="s">
        <v>2444</v>
      </c>
      <c r="H2952" s="824">
        <v>1</v>
      </c>
      <c r="I2952" s="834">
        <v>0</v>
      </c>
      <c r="J2952" s="839">
        <v>0</v>
      </c>
      <c r="K2952" s="835">
        <v>0</v>
      </c>
      <c r="L2952" s="835">
        <v>0</v>
      </c>
      <c r="M2952" s="834">
        <v>0</v>
      </c>
      <c r="N2952" s="839">
        <v>0</v>
      </c>
      <c r="O2952" s="836" t="e">
        <v>#DIV/0!</v>
      </c>
      <c r="P2952" s="820">
        <f>Tabla1[[#This Row],[Ejec Real Acumu]]-Tabla1[[#This Row],[Proyec Ejec Acumul]]</f>
        <v>0</v>
      </c>
      <c r="Q2952" s="820">
        <f>Tabla1[[#This Row],[Ejec Real Mes]]-Tabla1[[#This Row],[Program Entreg Mes]]</f>
        <v>0</v>
      </c>
    </row>
    <row r="2953" spans="1:17">
      <c r="A2953" s="834">
        <v>4</v>
      </c>
      <c r="B2953" s="834" t="s">
        <v>2467</v>
      </c>
      <c r="C2953" s="834" t="s">
        <v>2467</v>
      </c>
      <c r="D2953" s="824" t="s">
        <v>764</v>
      </c>
      <c r="E2953" s="834" t="s">
        <v>2627</v>
      </c>
      <c r="F2953" s="834">
        <v>2</v>
      </c>
      <c r="G2953" s="834" t="s">
        <v>2444</v>
      </c>
      <c r="H2953" s="824">
        <v>1</v>
      </c>
      <c r="I2953" s="834">
        <v>0</v>
      </c>
      <c r="J2953" s="839">
        <v>0</v>
      </c>
      <c r="K2953" s="835">
        <v>0</v>
      </c>
      <c r="L2953" s="835">
        <v>0</v>
      </c>
      <c r="M2953" s="834">
        <v>0</v>
      </c>
      <c r="N2953" s="839">
        <v>0</v>
      </c>
      <c r="O2953" s="836" t="e">
        <v>#DIV/0!</v>
      </c>
      <c r="P2953" s="820">
        <f>Tabla1[[#This Row],[Ejec Real Acumu]]-Tabla1[[#This Row],[Proyec Ejec Acumul]]</f>
        <v>0</v>
      </c>
      <c r="Q2953" s="820">
        <f>Tabla1[[#This Row],[Ejec Real Mes]]-Tabla1[[#This Row],[Program Entreg Mes]]</f>
        <v>0</v>
      </c>
    </row>
    <row r="2954" spans="1:17">
      <c r="A2954" s="834">
        <v>5</v>
      </c>
      <c r="B2954" s="834" t="s">
        <v>2467</v>
      </c>
      <c r="C2954" s="834" t="s">
        <v>2467</v>
      </c>
      <c r="D2954" s="824" t="s">
        <v>764</v>
      </c>
      <c r="E2954" s="834" t="s">
        <v>2628</v>
      </c>
      <c r="F2954" s="834">
        <v>2</v>
      </c>
      <c r="G2954" s="834" t="s">
        <v>2444</v>
      </c>
      <c r="H2954" s="824">
        <v>2</v>
      </c>
      <c r="I2954" s="834">
        <v>0</v>
      </c>
      <c r="J2954" s="839">
        <v>0</v>
      </c>
      <c r="K2954" s="835">
        <v>0</v>
      </c>
      <c r="L2954" s="835">
        <v>0</v>
      </c>
      <c r="M2954" s="834">
        <v>0</v>
      </c>
      <c r="N2954" s="839">
        <v>0</v>
      </c>
      <c r="O2954" s="836" t="e">
        <v>#DIV/0!</v>
      </c>
      <c r="P2954" s="820">
        <f>Tabla1[[#This Row],[Ejec Real Acumu]]-Tabla1[[#This Row],[Proyec Ejec Acumul]]</f>
        <v>0</v>
      </c>
      <c r="Q2954" s="820">
        <f>Tabla1[[#This Row],[Ejec Real Mes]]-Tabla1[[#This Row],[Program Entreg Mes]]</f>
        <v>0</v>
      </c>
    </row>
    <row r="2955" spans="1:17">
      <c r="A2955" s="834">
        <v>6</v>
      </c>
      <c r="B2955" s="834" t="s">
        <v>2467</v>
      </c>
      <c r="C2955" s="834" t="s">
        <v>2467</v>
      </c>
      <c r="D2955" s="824" t="s">
        <v>764</v>
      </c>
      <c r="E2955" s="834" t="s">
        <v>2629</v>
      </c>
      <c r="F2955" s="834">
        <v>2</v>
      </c>
      <c r="G2955" s="834" t="s">
        <v>2444</v>
      </c>
      <c r="H2955" s="824">
        <v>1</v>
      </c>
      <c r="I2955" s="834">
        <v>0</v>
      </c>
      <c r="J2955" s="839">
        <v>0</v>
      </c>
      <c r="K2955" s="835">
        <v>0</v>
      </c>
      <c r="L2955" s="835">
        <v>0</v>
      </c>
      <c r="M2955" s="834">
        <v>0</v>
      </c>
      <c r="N2955" s="839">
        <v>0</v>
      </c>
      <c r="O2955" s="836" t="e">
        <v>#DIV/0!</v>
      </c>
      <c r="P2955" s="820">
        <f>Tabla1[[#This Row],[Ejec Real Acumu]]-Tabla1[[#This Row],[Proyec Ejec Acumul]]</f>
        <v>0</v>
      </c>
      <c r="Q2955" s="820">
        <f>Tabla1[[#This Row],[Ejec Real Mes]]-Tabla1[[#This Row],[Program Entreg Mes]]</f>
        <v>0</v>
      </c>
    </row>
    <row r="2956" spans="1:17">
      <c r="A2956" s="834">
        <v>7</v>
      </c>
      <c r="B2956" s="834" t="s">
        <v>2467</v>
      </c>
      <c r="C2956" s="834" t="s">
        <v>2467</v>
      </c>
      <c r="D2956" s="824" t="s">
        <v>764</v>
      </c>
      <c r="E2956" s="834" t="s">
        <v>2630</v>
      </c>
      <c r="F2956" s="834">
        <v>2</v>
      </c>
      <c r="G2956" s="834" t="s">
        <v>2444</v>
      </c>
      <c r="H2956" s="824">
        <v>1</v>
      </c>
      <c r="I2956" s="834">
        <v>0</v>
      </c>
      <c r="J2956" s="839">
        <v>0</v>
      </c>
      <c r="K2956" s="835">
        <v>0</v>
      </c>
      <c r="L2956" s="835">
        <v>0</v>
      </c>
      <c r="M2956" s="834">
        <v>0</v>
      </c>
      <c r="N2956" s="839">
        <v>0</v>
      </c>
      <c r="O2956" s="836" t="e">
        <v>#DIV/0!</v>
      </c>
      <c r="P2956" s="820">
        <f>Tabla1[[#This Row],[Ejec Real Acumu]]-Tabla1[[#This Row],[Proyec Ejec Acumul]]</f>
        <v>0</v>
      </c>
      <c r="Q2956" s="820">
        <f>Tabla1[[#This Row],[Ejec Real Mes]]-Tabla1[[#This Row],[Program Entreg Mes]]</f>
        <v>0</v>
      </c>
    </row>
    <row r="2957" spans="1:17">
      <c r="A2957" s="834">
        <v>1</v>
      </c>
      <c r="B2957" s="834" t="s">
        <v>2467</v>
      </c>
      <c r="C2957" s="834" t="s">
        <v>2467</v>
      </c>
      <c r="D2957" s="824" t="s">
        <v>764</v>
      </c>
      <c r="E2957" s="834" t="s">
        <v>2624</v>
      </c>
      <c r="F2957" s="834">
        <v>3</v>
      </c>
      <c r="G2957" s="834" t="s">
        <v>2445</v>
      </c>
      <c r="H2957" s="824">
        <v>1</v>
      </c>
      <c r="I2957" s="834">
        <v>0</v>
      </c>
      <c r="J2957" s="839">
        <v>0</v>
      </c>
      <c r="K2957" s="835">
        <v>0</v>
      </c>
      <c r="L2957" s="835">
        <v>0</v>
      </c>
      <c r="M2957" s="834">
        <v>0</v>
      </c>
      <c r="N2957" s="839">
        <v>0</v>
      </c>
      <c r="O2957" s="836" t="e">
        <v>#DIV/0!</v>
      </c>
      <c r="P2957" s="820">
        <f>Tabla1[[#This Row],[Ejec Real Acumu]]-Tabla1[[#This Row],[Proyec Ejec Acumul]]</f>
        <v>0</v>
      </c>
      <c r="Q2957" s="820">
        <f>Tabla1[[#This Row],[Ejec Real Mes]]-Tabla1[[#This Row],[Program Entreg Mes]]</f>
        <v>0</v>
      </c>
    </row>
    <row r="2958" spans="1:17">
      <c r="A2958" s="834">
        <v>2</v>
      </c>
      <c r="B2958" s="834" t="s">
        <v>2467</v>
      </c>
      <c r="C2958" s="834" t="s">
        <v>2467</v>
      </c>
      <c r="D2958" s="824" t="s">
        <v>764</v>
      </c>
      <c r="E2958" s="834" t="s">
        <v>2625</v>
      </c>
      <c r="F2958" s="834">
        <v>3</v>
      </c>
      <c r="G2958" s="834" t="s">
        <v>2445</v>
      </c>
      <c r="H2958" s="824">
        <v>1</v>
      </c>
      <c r="I2958" s="834">
        <v>0</v>
      </c>
      <c r="J2958" s="839">
        <v>0</v>
      </c>
      <c r="K2958" s="835">
        <v>0</v>
      </c>
      <c r="L2958" s="835">
        <v>0</v>
      </c>
      <c r="M2958" s="834">
        <v>0</v>
      </c>
      <c r="N2958" s="839">
        <v>0</v>
      </c>
      <c r="O2958" s="836" t="e">
        <v>#DIV/0!</v>
      </c>
      <c r="P2958" s="820">
        <f>Tabla1[[#This Row],[Ejec Real Acumu]]-Tabla1[[#This Row],[Proyec Ejec Acumul]]</f>
        <v>0</v>
      </c>
      <c r="Q2958" s="820">
        <f>Tabla1[[#This Row],[Ejec Real Mes]]-Tabla1[[#This Row],[Program Entreg Mes]]</f>
        <v>0</v>
      </c>
    </row>
    <row r="2959" spans="1:17">
      <c r="A2959" s="834">
        <v>3</v>
      </c>
      <c r="B2959" s="834" t="s">
        <v>2467</v>
      </c>
      <c r="C2959" s="834" t="s">
        <v>2467</v>
      </c>
      <c r="D2959" s="824" t="s">
        <v>764</v>
      </c>
      <c r="E2959" s="834" t="s">
        <v>2626</v>
      </c>
      <c r="F2959" s="834">
        <v>3</v>
      </c>
      <c r="G2959" s="834" t="s">
        <v>2445</v>
      </c>
      <c r="H2959" s="824">
        <v>1</v>
      </c>
      <c r="I2959" s="834">
        <v>0</v>
      </c>
      <c r="J2959" s="839">
        <v>0</v>
      </c>
      <c r="K2959" s="835">
        <v>0</v>
      </c>
      <c r="L2959" s="835">
        <v>0</v>
      </c>
      <c r="M2959" s="834">
        <v>0</v>
      </c>
      <c r="N2959" s="839">
        <v>0</v>
      </c>
      <c r="O2959" s="836" t="e">
        <v>#DIV/0!</v>
      </c>
      <c r="P2959" s="820">
        <f>Tabla1[[#This Row],[Ejec Real Acumu]]-Tabla1[[#This Row],[Proyec Ejec Acumul]]</f>
        <v>0</v>
      </c>
      <c r="Q2959" s="820">
        <f>Tabla1[[#This Row],[Ejec Real Mes]]-Tabla1[[#This Row],[Program Entreg Mes]]</f>
        <v>0</v>
      </c>
    </row>
    <row r="2960" spans="1:17">
      <c r="A2960" s="834">
        <v>4</v>
      </c>
      <c r="B2960" s="834" t="s">
        <v>2467</v>
      </c>
      <c r="C2960" s="834" t="s">
        <v>2467</v>
      </c>
      <c r="D2960" s="824" t="s">
        <v>764</v>
      </c>
      <c r="E2960" s="834" t="s">
        <v>2627</v>
      </c>
      <c r="F2960" s="834">
        <v>3</v>
      </c>
      <c r="G2960" s="834" t="s">
        <v>2445</v>
      </c>
      <c r="H2960" s="824">
        <v>1</v>
      </c>
      <c r="I2960" s="834">
        <v>0</v>
      </c>
      <c r="J2960" s="839">
        <v>0</v>
      </c>
      <c r="K2960" s="835">
        <v>0</v>
      </c>
      <c r="L2960" s="835">
        <v>0</v>
      </c>
      <c r="M2960" s="834">
        <v>0</v>
      </c>
      <c r="N2960" s="839">
        <v>0</v>
      </c>
      <c r="O2960" s="836" t="e">
        <v>#DIV/0!</v>
      </c>
      <c r="P2960" s="820">
        <f>Tabla1[[#This Row],[Ejec Real Acumu]]-Tabla1[[#This Row],[Proyec Ejec Acumul]]</f>
        <v>0</v>
      </c>
      <c r="Q2960" s="820">
        <f>Tabla1[[#This Row],[Ejec Real Mes]]-Tabla1[[#This Row],[Program Entreg Mes]]</f>
        <v>0</v>
      </c>
    </row>
    <row r="2961" spans="1:17">
      <c r="A2961" s="834">
        <v>5</v>
      </c>
      <c r="B2961" s="834" t="s">
        <v>2467</v>
      </c>
      <c r="C2961" s="834" t="s">
        <v>2467</v>
      </c>
      <c r="D2961" s="824" t="s">
        <v>764</v>
      </c>
      <c r="E2961" s="834" t="s">
        <v>2628</v>
      </c>
      <c r="F2961" s="834">
        <v>3</v>
      </c>
      <c r="G2961" s="834" t="s">
        <v>2445</v>
      </c>
      <c r="H2961" s="824">
        <v>2</v>
      </c>
      <c r="I2961" s="834">
        <v>0</v>
      </c>
      <c r="J2961" s="839">
        <v>0</v>
      </c>
      <c r="K2961" s="835">
        <v>0</v>
      </c>
      <c r="L2961" s="835">
        <v>0</v>
      </c>
      <c r="M2961" s="834">
        <v>0</v>
      </c>
      <c r="N2961" s="839">
        <v>0</v>
      </c>
      <c r="O2961" s="836" t="e">
        <v>#DIV/0!</v>
      </c>
      <c r="P2961" s="820">
        <f>Tabla1[[#This Row],[Ejec Real Acumu]]-Tabla1[[#This Row],[Proyec Ejec Acumul]]</f>
        <v>0</v>
      </c>
      <c r="Q2961" s="820">
        <f>Tabla1[[#This Row],[Ejec Real Mes]]-Tabla1[[#This Row],[Program Entreg Mes]]</f>
        <v>0</v>
      </c>
    </row>
    <row r="2962" spans="1:17">
      <c r="A2962" s="834">
        <v>6</v>
      </c>
      <c r="B2962" s="834" t="s">
        <v>2467</v>
      </c>
      <c r="C2962" s="834" t="s">
        <v>2467</v>
      </c>
      <c r="D2962" s="824" t="s">
        <v>764</v>
      </c>
      <c r="E2962" s="834" t="s">
        <v>2629</v>
      </c>
      <c r="F2962" s="834">
        <v>3</v>
      </c>
      <c r="G2962" s="834" t="s">
        <v>2445</v>
      </c>
      <c r="H2962" s="824">
        <v>1</v>
      </c>
      <c r="I2962" s="834">
        <v>0</v>
      </c>
      <c r="J2962" s="839">
        <v>0</v>
      </c>
      <c r="K2962" s="835">
        <v>0</v>
      </c>
      <c r="L2962" s="835">
        <v>0</v>
      </c>
      <c r="M2962" s="834">
        <v>0</v>
      </c>
      <c r="N2962" s="839">
        <v>0</v>
      </c>
      <c r="O2962" s="836" t="e">
        <v>#DIV/0!</v>
      </c>
      <c r="P2962" s="820">
        <f>Tabla1[[#This Row],[Ejec Real Acumu]]-Tabla1[[#This Row],[Proyec Ejec Acumul]]</f>
        <v>0</v>
      </c>
      <c r="Q2962" s="820">
        <f>Tabla1[[#This Row],[Ejec Real Mes]]-Tabla1[[#This Row],[Program Entreg Mes]]</f>
        <v>0</v>
      </c>
    </row>
    <row r="2963" spans="1:17">
      <c r="A2963" s="834">
        <v>7</v>
      </c>
      <c r="B2963" s="834" t="s">
        <v>2467</v>
      </c>
      <c r="C2963" s="834" t="s">
        <v>2467</v>
      </c>
      <c r="D2963" s="824" t="s">
        <v>764</v>
      </c>
      <c r="E2963" s="834" t="s">
        <v>2630</v>
      </c>
      <c r="F2963" s="834">
        <v>3</v>
      </c>
      <c r="G2963" s="834" t="s">
        <v>2445</v>
      </c>
      <c r="H2963" s="824">
        <v>1</v>
      </c>
      <c r="I2963" s="834">
        <v>0</v>
      </c>
      <c r="J2963" s="839">
        <v>0</v>
      </c>
      <c r="K2963" s="835">
        <v>0</v>
      </c>
      <c r="L2963" s="835">
        <v>0</v>
      </c>
      <c r="M2963" s="834">
        <v>0</v>
      </c>
      <c r="N2963" s="839">
        <v>0</v>
      </c>
      <c r="O2963" s="836" t="e">
        <v>#DIV/0!</v>
      </c>
      <c r="P2963" s="820">
        <f>Tabla1[[#This Row],[Ejec Real Acumu]]-Tabla1[[#This Row],[Proyec Ejec Acumul]]</f>
        <v>0</v>
      </c>
      <c r="Q2963" s="820">
        <f>Tabla1[[#This Row],[Ejec Real Mes]]-Tabla1[[#This Row],[Program Entreg Mes]]</f>
        <v>0</v>
      </c>
    </row>
    <row r="2964" spans="1:17">
      <c r="A2964" s="834">
        <v>1</v>
      </c>
      <c r="B2964" s="834" t="s">
        <v>2467</v>
      </c>
      <c r="C2964" s="834" t="s">
        <v>2467</v>
      </c>
      <c r="D2964" s="824" t="s">
        <v>764</v>
      </c>
      <c r="E2964" s="834" t="s">
        <v>2624</v>
      </c>
      <c r="F2964" s="834">
        <v>4</v>
      </c>
      <c r="G2964" s="834" t="s">
        <v>2446</v>
      </c>
      <c r="H2964" s="824">
        <v>1</v>
      </c>
      <c r="I2964" s="834">
        <v>0</v>
      </c>
      <c r="J2964" s="839">
        <v>0</v>
      </c>
      <c r="K2964" s="835">
        <v>0</v>
      </c>
      <c r="L2964" s="835">
        <v>0</v>
      </c>
      <c r="M2964" s="834">
        <v>0</v>
      </c>
      <c r="N2964" s="839">
        <v>0</v>
      </c>
      <c r="O2964" s="836" t="e">
        <v>#DIV/0!</v>
      </c>
      <c r="P2964" s="820">
        <f>Tabla1[[#This Row],[Ejec Real Acumu]]-Tabla1[[#This Row],[Proyec Ejec Acumul]]</f>
        <v>0</v>
      </c>
      <c r="Q2964" s="820">
        <f>Tabla1[[#This Row],[Ejec Real Mes]]-Tabla1[[#This Row],[Program Entreg Mes]]</f>
        <v>0</v>
      </c>
    </row>
    <row r="2965" spans="1:17">
      <c r="A2965" s="834">
        <v>2</v>
      </c>
      <c r="B2965" s="834" t="s">
        <v>2467</v>
      </c>
      <c r="C2965" s="834" t="s">
        <v>2467</v>
      </c>
      <c r="D2965" s="824" t="s">
        <v>764</v>
      </c>
      <c r="E2965" s="834" t="s">
        <v>2625</v>
      </c>
      <c r="F2965" s="834">
        <v>4</v>
      </c>
      <c r="G2965" s="834" t="s">
        <v>2446</v>
      </c>
      <c r="H2965" s="824">
        <v>1</v>
      </c>
      <c r="I2965" s="834">
        <v>0</v>
      </c>
      <c r="J2965" s="839">
        <v>0</v>
      </c>
      <c r="K2965" s="835">
        <v>0</v>
      </c>
      <c r="L2965" s="835">
        <v>0</v>
      </c>
      <c r="M2965" s="834">
        <v>0</v>
      </c>
      <c r="N2965" s="839">
        <v>0</v>
      </c>
      <c r="O2965" s="836" t="e">
        <v>#DIV/0!</v>
      </c>
      <c r="P2965" s="820">
        <f>Tabla1[[#This Row],[Ejec Real Acumu]]-Tabla1[[#This Row],[Proyec Ejec Acumul]]</f>
        <v>0</v>
      </c>
      <c r="Q2965" s="820">
        <f>Tabla1[[#This Row],[Ejec Real Mes]]-Tabla1[[#This Row],[Program Entreg Mes]]</f>
        <v>0</v>
      </c>
    </row>
    <row r="2966" spans="1:17">
      <c r="A2966" s="834">
        <v>3</v>
      </c>
      <c r="B2966" s="834" t="s">
        <v>2467</v>
      </c>
      <c r="C2966" s="834" t="s">
        <v>2467</v>
      </c>
      <c r="D2966" s="824" t="s">
        <v>764</v>
      </c>
      <c r="E2966" s="834" t="s">
        <v>2626</v>
      </c>
      <c r="F2966" s="834">
        <v>4</v>
      </c>
      <c r="G2966" s="834" t="s">
        <v>2446</v>
      </c>
      <c r="H2966" s="824">
        <v>1</v>
      </c>
      <c r="I2966" s="834">
        <v>0</v>
      </c>
      <c r="J2966" s="839">
        <v>0</v>
      </c>
      <c r="K2966" s="835">
        <v>0</v>
      </c>
      <c r="L2966" s="835">
        <v>0</v>
      </c>
      <c r="M2966" s="834">
        <v>0</v>
      </c>
      <c r="N2966" s="839">
        <v>0</v>
      </c>
      <c r="O2966" s="836" t="e">
        <v>#DIV/0!</v>
      </c>
      <c r="P2966" s="820">
        <f>Tabla1[[#This Row],[Ejec Real Acumu]]-Tabla1[[#This Row],[Proyec Ejec Acumul]]</f>
        <v>0</v>
      </c>
      <c r="Q2966" s="820">
        <f>Tabla1[[#This Row],[Ejec Real Mes]]-Tabla1[[#This Row],[Program Entreg Mes]]</f>
        <v>0</v>
      </c>
    </row>
    <row r="2967" spans="1:17">
      <c r="A2967" s="834">
        <v>4</v>
      </c>
      <c r="B2967" s="834" t="s">
        <v>2467</v>
      </c>
      <c r="C2967" s="834" t="s">
        <v>2467</v>
      </c>
      <c r="D2967" s="824" t="s">
        <v>764</v>
      </c>
      <c r="E2967" s="834" t="s">
        <v>2627</v>
      </c>
      <c r="F2967" s="834">
        <v>4</v>
      </c>
      <c r="G2967" s="834" t="s">
        <v>2446</v>
      </c>
      <c r="H2967" s="824">
        <v>1</v>
      </c>
      <c r="I2967" s="834">
        <v>0</v>
      </c>
      <c r="J2967" s="839">
        <v>0</v>
      </c>
      <c r="K2967" s="835">
        <v>0</v>
      </c>
      <c r="L2967" s="835">
        <v>0</v>
      </c>
      <c r="M2967" s="834">
        <v>0</v>
      </c>
      <c r="N2967" s="839">
        <v>0</v>
      </c>
      <c r="O2967" s="836" t="e">
        <v>#DIV/0!</v>
      </c>
      <c r="P2967" s="820">
        <f>Tabla1[[#This Row],[Ejec Real Acumu]]-Tabla1[[#This Row],[Proyec Ejec Acumul]]</f>
        <v>0</v>
      </c>
      <c r="Q2967" s="820">
        <f>Tabla1[[#This Row],[Ejec Real Mes]]-Tabla1[[#This Row],[Program Entreg Mes]]</f>
        <v>0</v>
      </c>
    </row>
    <row r="2968" spans="1:17">
      <c r="A2968" s="834">
        <v>5</v>
      </c>
      <c r="B2968" s="834" t="s">
        <v>2467</v>
      </c>
      <c r="C2968" s="834" t="s">
        <v>2467</v>
      </c>
      <c r="D2968" s="824" t="s">
        <v>764</v>
      </c>
      <c r="E2968" s="834" t="s">
        <v>2628</v>
      </c>
      <c r="F2968" s="834">
        <v>4</v>
      </c>
      <c r="G2968" s="834" t="s">
        <v>2446</v>
      </c>
      <c r="H2968" s="824">
        <v>2</v>
      </c>
      <c r="I2968" s="834">
        <v>0</v>
      </c>
      <c r="J2968" s="839">
        <v>0</v>
      </c>
      <c r="K2968" s="835">
        <v>0</v>
      </c>
      <c r="L2968" s="835">
        <v>0</v>
      </c>
      <c r="M2968" s="834">
        <v>0</v>
      </c>
      <c r="N2968" s="839">
        <v>0</v>
      </c>
      <c r="O2968" s="836" t="e">
        <v>#DIV/0!</v>
      </c>
      <c r="P2968" s="820">
        <f>Tabla1[[#This Row],[Ejec Real Acumu]]-Tabla1[[#This Row],[Proyec Ejec Acumul]]</f>
        <v>0</v>
      </c>
      <c r="Q2968" s="820">
        <f>Tabla1[[#This Row],[Ejec Real Mes]]-Tabla1[[#This Row],[Program Entreg Mes]]</f>
        <v>0</v>
      </c>
    </row>
    <row r="2969" spans="1:17">
      <c r="A2969" s="834">
        <v>6</v>
      </c>
      <c r="B2969" s="834" t="s">
        <v>2467</v>
      </c>
      <c r="C2969" s="834" t="s">
        <v>2467</v>
      </c>
      <c r="D2969" s="824" t="s">
        <v>764</v>
      </c>
      <c r="E2969" s="834" t="s">
        <v>2629</v>
      </c>
      <c r="F2969" s="834">
        <v>4</v>
      </c>
      <c r="G2969" s="834" t="s">
        <v>2446</v>
      </c>
      <c r="H2969" s="824">
        <v>1</v>
      </c>
      <c r="I2969" s="834">
        <v>0</v>
      </c>
      <c r="J2969" s="839">
        <v>0</v>
      </c>
      <c r="K2969" s="835">
        <v>0</v>
      </c>
      <c r="L2969" s="835">
        <v>0</v>
      </c>
      <c r="M2969" s="834">
        <v>0</v>
      </c>
      <c r="N2969" s="839">
        <v>0</v>
      </c>
      <c r="O2969" s="836" t="e">
        <v>#DIV/0!</v>
      </c>
      <c r="P2969" s="820">
        <f>Tabla1[[#This Row],[Ejec Real Acumu]]-Tabla1[[#This Row],[Proyec Ejec Acumul]]</f>
        <v>0</v>
      </c>
      <c r="Q2969" s="820">
        <f>Tabla1[[#This Row],[Ejec Real Mes]]-Tabla1[[#This Row],[Program Entreg Mes]]</f>
        <v>0</v>
      </c>
    </row>
    <row r="2970" spans="1:17">
      <c r="A2970" s="834">
        <v>7</v>
      </c>
      <c r="B2970" s="834" t="s">
        <v>2467</v>
      </c>
      <c r="C2970" s="834" t="s">
        <v>2467</v>
      </c>
      <c r="D2970" s="824" t="s">
        <v>764</v>
      </c>
      <c r="E2970" s="834" t="s">
        <v>2630</v>
      </c>
      <c r="F2970" s="834">
        <v>4</v>
      </c>
      <c r="G2970" s="834" t="s">
        <v>2446</v>
      </c>
      <c r="H2970" s="824">
        <v>1</v>
      </c>
      <c r="I2970" s="834">
        <v>0</v>
      </c>
      <c r="J2970" s="839">
        <v>0</v>
      </c>
      <c r="K2970" s="835">
        <v>0</v>
      </c>
      <c r="L2970" s="835">
        <v>0</v>
      </c>
      <c r="M2970" s="834">
        <v>0</v>
      </c>
      <c r="N2970" s="839">
        <v>0</v>
      </c>
      <c r="O2970" s="836" t="e">
        <v>#DIV/0!</v>
      </c>
      <c r="P2970" s="820">
        <f>Tabla1[[#This Row],[Ejec Real Acumu]]-Tabla1[[#This Row],[Proyec Ejec Acumul]]</f>
        <v>0</v>
      </c>
      <c r="Q2970" s="820">
        <f>Tabla1[[#This Row],[Ejec Real Mes]]-Tabla1[[#This Row],[Program Entreg Mes]]</f>
        <v>0</v>
      </c>
    </row>
    <row r="2971" spans="1:17">
      <c r="A2971" s="834">
        <v>1</v>
      </c>
      <c r="B2971" s="834" t="s">
        <v>2467</v>
      </c>
      <c r="C2971" s="834" t="s">
        <v>2467</v>
      </c>
      <c r="D2971" s="824" t="s">
        <v>764</v>
      </c>
      <c r="E2971" s="834" t="s">
        <v>2624</v>
      </c>
      <c r="F2971" s="834">
        <v>5</v>
      </c>
      <c r="G2971" s="834" t="s">
        <v>2447</v>
      </c>
      <c r="H2971" s="824">
        <v>1</v>
      </c>
      <c r="I2971" s="834">
        <v>0</v>
      </c>
      <c r="J2971" s="839">
        <v>0</v>
      </c>
      <c r="K2971" s="835">
        <v>0</v>
      </c>
      <c r="L2971" s="835">
        <v>0</v>
      </c>
      <c r="M2971" s="834">
        <v>0</v>
      </c>
      <c r="N2971" s="839">
        <v>0</v>
      </c>
      <c r="O2971" s="836" t="e">
        <v>#DIV/0!</v>
      </c>
      <c r="P2971" s="820">
        <f>Tabla1[[#This Row],[Ejec Real Acumu]]-Tabla1[[#This Row],[Proyec Ejec Acumul]]</f>
        <v>0</v>
      </c>
      <c r="Q2971" s="820">
        <f>Tabla1[[#This Row],[Ejec Real Mes]]-Tabla1[[#This Row],[Program Entreg Mes]]</f>
        <v>0</v>
      </c>
    </row>
    <row r="2972" spans="1:17">
      <c r="A2972" s="834">
        <v>2</v>
      </c>
      <c r="B2972" s="834" t="s">
        <v>2467</v>
      </c>
      <c r="C2972" s="834" t="s">
        <v>2467</v>
      </c>
      <c r="D2972" s="824" t="s">
        <v>764</v>
      </c>
      <c r="E2972" s="834" t="s">
        <v>2625</v>
      </c>
      <c r="F2972" s="834">
        <v>5</v>
      </c>
      <c r="G2972" s="834" t="s">
        <v>2447</v>
      </c>
      <c r="H2972" s="824">
        <v>1</v>
      </c>
      <c r="I2972" s="834">
        <v>0</v>
      </c>
      <c r="J2972" s="839">
        <v>0</v>
      </c>
      <c r="K2972" s="835">
        <v>0</v>
      </c>
      <c r="L2972" s="835">
        <v>0</v>
      </c>
      <c r="M2972" s="834">
        <v>0</v>
      </c>
      <c r="N2972" s="839">
        <v>0</v>
      </c>
      <c r="O2972" s="836" t="e">
        <v>#DIV/0!</v>
      </c>
      <c r="P2972" s="820">
        <f>Tabla1[[#This Row],[Ejec Real Acumu]]-Tabla1[[#This Row],[Proyec Ejec Acumul]]</f>
        <v>0</v>
      </c>
      <c r="Q2972" s="820">
        <f>Tabla1[[#This Row],[Ejec Real Mes]]-Tabla1[[#This Row],[Program Entreg Mes]]</f>
        <v>0</v>
      </c>
    </row>
    <row r="2973" spans="1:17">
      <c r="A2973" s="834">
        <v>3</v>
      </c>
      <c r="B2973" s="834" t="s">
        <v>2467</v>
      </c>
      <c r="C2973" s="834" t="s">
        <v>2467</v>
      </c>
      <c r="D2973" s="824" t="s">
        <v>764</v>
      </c>
      <c r="E2973" s="834" t="s">
        <v>2626</v>
      </c>
      <c r="F2973" s="834">
        <v>5</v>
      </c>
      <c r="G2973" s="834" t="s">
        <v>2447</v>
      </c>
      <c r="H2973" s="824">
        <v>1</v>
      </c>
      <c r="I2973" s="834">
        <v>0</v>
      </c>
      <c r="J2973" s="839">
        <v>0</v>
      </c>
      <c r="K2973" s="835">
        <v>0</v>
      </c>
      <c r="L2973" s="835">
        <v>0</v>
      </c>
      <c r="M2973" s="834">
        <v>0</v>
      </c>
      <c r="N2973" s="839">
        <v>0</v>
      </c>
      <c r="O2973" s="836" t="e">
        <v>#DIV/0!</v>
      </c>
      <c r="P2973" s="820">
        <f>Tabla1[[#This Row],[Ejec Real Acumu]]-Tabla1[[#This Row],[Proyec Ejec Acumul]]</f>
        <v>0</v>
      </c>
      <c r="Q2973" s="820">
        <f>Tabla1[[#This Row],[Ejec Real Mes]]-Tabla1[[#This Row],[Program Entreg Mes]]</f>
        <v>0</v>
      </c>
    </row>
    <row r="2974" spans="1:17">
      <c r="A2974" s="834">
        <v>4</v>
      </c>
      <c r="B2974" s="834" t="s">
        <v>2467</v>
      </c>
      <c r="C2974" s="834" t="s">
        <v>2467</v>
      </c>
      <c r="D2974" s="824" t="s">
        <v>764</v>
      </c>
      <c r="E2974" s="834" t="s">
        <v>2627</v>
      </c>
      <c r="F2974" s="834">
        <v>5</v>
      </c>
      <c r="G2974" s="834" t="s">
        <v>2447</v>
      </c>
      <c r="H2974" s="824">
        <v>1</v>
      </c>
      <c r="I2974" s="834">
        <v>0</v>
      </c>
      <c r="J2974" s="839">
        <v>0</v>
      </c>
      <c r="K2974" s="835">
        <v>0</v>
      </c>
      <c r="L2974" s="835">
        <v>0</v>
      </c>
      <c r="M2974" s="834">
        <v>0</v>
      </c>
      <c r="N2974" s="839">
        <v>0</v>
      </c>
      <c r="O2974" s="836" t="e">
        <v>#DIV/0!</v>
      </c>
      <c r="P2974" s="820">
        <f>Tabla1[[#This Row],[Ejec Real Acumu]]-Tabla1[[#This Row],[Proyec Ejec Acumul]]</f>
        <v>0</v>
      </c>
      <c r="Q2974" s="820">
        <f>Tabla1[[#This Row],[Ejec Real Mes]]-Tabla1[[#This Row],[Program Entreg Mes]]</f>
        <v>0</v>
      </c>
    </row>
    <row r="2975" spans="1:17">
      <c r="A2975" s="834">
        <v>5</v>
      </c>
      <c r="B2975" s="834" t="s">
        <v>2467</v>
      </c>
      <c r="C2975" s="834" t="s">
        <v>2467</v>
      </c>
      <c r="D2975" s="824" t="s">
        <v>764</v>
      </c>
      <c r="E2975" s="834" t="s">
        <v>2628</v>
      </c>
      <c r="F2975" s="834">
        <v>5</v>
      </c>
      <c r="G2975" s="834" t="s">
        <v>2447</v>
      </c>
      <c r="H2975" s="824">
        <v>2</v>
      </c>
      <c r="I2975" s="834">
        <v>0</v>
      </c>
      <c r="J2975" s="839">
        <v>0</v>
      </c>
      <c r="K2975" s="835">
        <v>0</v>
      </c>
      <c r="L2975" s="835">
        <v>0</v>
      </c>
      <c r="M2975" s="834">
        <v>0</v>
      </c>
      <c r="N2975" s="839">
        <v>0</v>
      </c>
      <c r="O2975" s="836" t="e">
        <v>#DIV/0!</v>
      </c>
      <c r="P2975" s="820">
        <f>Tabla1[[#This Row],[Ejec Real Acumu]]-Tabla1[[#This Row],[Proyec Ejec Acumul]]</f>
        <v>0</v>
      </c>
      <c r="Q2975" s="820">
        <f>Tabla1[[#This Row],[Ejec Real Mes]]-Tabla1[[#This Row],[Program Entreg Mes]]</f>
        <v>0</v>
      </c>
    </row>
    <row r="2976" spans="1:17">
      <c r="A2976" s="834">
        <v>6</v>
      </c>
      <c r="B2976" s="834" t="s">
        <v>2467</v>
      </c>
      <c r="C2976" s="834" t="s">
        <v>2467</v>
      </c>
      <c r="D2976" s="824" t="s">
        <v>764</v>
      </c>
      <c r="E2976" s="834" t="s">
        <v>2629</v>
      </c>
      <c r="F2976" s="834">
        <v>5</v>
      </c>
      <c r="G2976" s="834" t="s">
        <v>2447</v>
      </c>
      <c r="H2976" s="824">
        <v>1</v>
      </c>
      <c r="I2976" s="834">
        <v>0</v>
      </c>
      <c r="J2976" s="839">
        <v>0</v>
      </c>
      <c r="K2976" s="835">
        <v>0</v>
      </c>
      <c r="L2976" s="835">
        <v>0</v>
      </c>
      <c r="M2976" s="834">
        <v>0</v>
      </c>
      <c r="N2976" s="839">
        <v>0</v>
      </c>
      <c r="O2976" s="836" t="e">
        <v>#DIV/0!</v>
      </c>
      <c r="P2976" s="820">
        <f>Tabla1[[#This Row],[Ejec Real Acumu]]-Tabla1[[#This Row],[Proyec Ejec Acumul]]</f>
        <v>0</v>
      </c>
      <c r="Q2976" s="820">
        <f>Tabla1[[#This Row],[Ejec Real Mes]]-Tabla1[[#This Row],[Program Entreg Mes]]</f>
        <v>0</v>
      </c>
    </row>
    <row r="2977" spans="1:17">
      <c r="A2977" s="834">
        <v>7</v>
      </c>
      <c r="B2977" s="834" t="s">
        <v>2467</v>
      </c>
      <c r="C2977" s="834" t="s">
        <v>2467</v>
      </c>
      <c r="D2977" s="824" t="s">
        <v>764</v>
      </c>
      <c r="E2977" s="834" t="s">
        <v>2630</v>
      </c>
      <c r="F2977" s="834">
        <v>5</v>
      </c>
      <c r="G2977" s="834" t="s">
        <v>2447</v>
      </c>
      <c r="H2977" s="824">
        <v>1</v>
      </c>
      <c r="I2977" s="834">
        <v>0</v>
      </c>
      <c r="J2977" s="839">
        <v>0</v>
      </c>
      <c r="K2977" s="835">
        <v>0</v>
      </c>
      <c r="L2977" s="835">
        <v>0</v>
      </c>
      <c r="M2977" s="834">
        <v>0</v>
      </c>
      <c r="N2977" s="839">
        <v>0</v>
      </c>
      <c r="O2977" s="836" t="e">
        <v>#DIV/0!</v>
      </c>
      <c r="P2977" s="820">
        <f>Tabla1[[#This Row],[Ejec Real Acumu]]-Tabla1[[#This Row],[Proyec Ejec Acumul]]</f>
        <v>0</v>
      </c>
      <c r="Q2977" s="820">
        <f>Tabla1[[#This Row],[Ejec Real Mes]]-Tabla1[[#This Row],[Program Entreg Mes]]</f>
        <v>0</v>
      </c>
    </row>
    <row r="2978" spans="1:17">
      <c r="A2978" s="834">
        <v>1</v>
      </c>
      <c r="B2978" s="834" t="s">
        <v>2467</v>
      </c>
      <c r="C2978" s="834" t="s">
        <v>2467</v>
      </c>
      <c r="D2978" s="824" t="s">
        <v>764</v>
      </c>
      <c r="E2978" s="834" t="s">
        <v>2624</v>
      </c>
      <c r="F2978" s="834">
        <v>6</v>
      </c>
      <c r="G2978" s="834" t="s">
        <v>2448</v>
      </c>
      <c r="H2978" s="824">
        <v>1</v>
      </c>
      <c r="I2978" s="834">
        <v>0</v>
      </c>
      <c r="J2978" s="839">
        <v>0</v>
      </c>
      <c r="K2978" s="835">
        <v>0</v>
      </c>
      <c r="L2978" s="835">
        <v>0</v>
      </c>
      <c r="M2978" s="834">
        <v>0</v>
      </c>
      <c r="N2978" s="839">
        <v>0</v>
      </c>
      <c r="O2978" s="836" t="e">
        <v>#DIV/0!</v>
      </c>
      <c r="P2978" s="820">
        <f>Tabla1[[#This Row],[Ejec Real Acumu]]-Tabla1[[#This Row],[Proyec Ejec Acumul]]</f>
        <v>0</v>
      </c>
      <c r="Q2978" s="820">
        <f>Tabla1[[#This Row],[Ejec Real Mes]]-Tabla1[[#This Row],[Program Entreg Mes]]</f>
        <v>0</v>
      </c>
    </row>
    <row r="2979" spans="1:17">
      <c r="A2979" s="834">
        <v>2</v>
      </c>
      <c r="B2979" s="834" t="s">
        <v>2467</v>
      </c>
      <c r="C2979" s="834" t="s">
        <v>2467</v>
      </c>
      <c r="D2979" s="824" t="s">
        <v>764</v>
      </c>
      <c r="E2979" s="834" t="s">
        <v>2625</v>
      </c>
      <c r="F2979" s="834">
        <v>6</v>
      </c>
      <c r="G2979" s="834" t="s">
        <v>2448</v>
      </c>
      <c r="H2979" s="824">
        <v>1</v>
      </c>
      <c r="I2979" s="834">
        <v>0</v>
      </c>
      <c r="J2979" s="839">
        <v>0</v>
      </c>
      <c r="K2979" s="835">
        <v>0</v>
      </c>
      <c r="L2979" s="835">
        <v>0</v>
      </c>
      <c r="M2979" s="834">
        <v>0</v>
      </c>
      <c r="N2979" s="839">
        <v>0</v>
      </c>
      <c r="O2979" s="836" t="e">
        <v>#DIV/0!</v>
      </c>
      <c r="P2979" s="820">
        <f>Tabla1[[#This Row],[Ejec Real Acumu]]-Tabla1[[#This Row],[Proyec Ejec Acumul]]</f>
        <v>0</v>
      </c>
      <c r="Q2979" s="820">
        <f>Tabla1[[#This Row],[Ejec Real Mes]]-Tabla1[[#This Row],[Program Entreg Mes]]</f>
        <v>0</v>
      </c>
    </row>
    <row r="2980" spans="1:17">
      <c r="A2980" s="834">
        <v>3</v>
      </c>
      <c r="B2980" s="834" t="s">
        <v>2467</v>
      </c>
      <c r="C2980" s="834" t="s">
        <v>2467</v>
      </c>
      <c r="D2980" s="824" t="s">
        <v>764</v>
      </c>
      <c r="E2980" s="834" t="s">
        <v>2626</v>
      </c>
      <c r="F2980" s="834">
        <v>6</v>
      </c>
      <c r="G2980" s="834" t="s">
        <v>2448</v>
      </c>
      <c r="H2980" s="824">
        <v>1</v>
      </c>
      <c r="I2980" s="834">
        <v>0</v>
      </c>
      <c r="J2980" s="839">
        <v>0</v>
      </c>
      <c r="K2980" s="835">
        <v>0</v>
      </c>
      <c r="L2980" s="835">
        <v>0</v>
      </c>
      <c r="M2980" s="834">
        <v>0</v>
      </c>
      <c r="N2980" s="839">
        <v>0</v>
      </c>
      <c r="O2980" s="836" t="e">
        <v>#DIV/0!</v>
      </c>
      <c r="P2980" s="820">
        <f>Tabla1[[#This Row],[Ejec Real Acumu]]-Tabla1[[#This Row],[Proyec Ejec Acumul]]</f>
        <v>0</v>
      </c>
      <c r="Q2980" s="820">
        <f>Tabla1[[#This Row],[Ejec Real Mes]]-Tabla1[[#This Row],[Program Entreg Mes]]</f>
        <v>0</v>
      </c>
    </row>
    <row r="2981" spans="1:17">
      <c r="A2981" s="834">
        <v>4</v>
      </c>
      <c r="B2981" s="834" t="s">
        <v>2467</v>
      </c>
      <c r="C2981" s="834" t="s">
        <v>2467</v>
      </c>
      <c r="D2981" s="824" t="s">
        <v>764</v>
      </c>
      <c r="E2981" s="834" t="s">
        <v>2627</v>
      </c>
      <c r="F2981" s="834">
        <v>6</v>
      </c>
      <c r="G2981" s="834" t="s">
        <v>2448</v>
      </c>
      <c r="H2981" s="824">
        <v>1</v>
      </c>
      <c r="I2981" s="834">
        <v>0</v>
      </c>
      <c r="J2981" s="839">
        <v>0</v>
      </c>
      <c r="K2981" s="835">
        <v>0</v>
      </c>
      <c r="L2981" s="835">
        <v>0</v>
      </c>
      <c r="M2981" s="834">
        <v>0</v>
      </c>
      <c r="N2981" s="839">
        <v>0</v>
      </c>
      <c r="O2981" s="836" t="e">
        <v>#DIV/0!</v>
      </c>
      <c r="P2981" s="820">
        <f>Tabla1[[#This Row],[Ejec Real Acumu]]-Tabla1[[#This Row],[Proyec Ejec Acumul]]</f>
        <v>0</v>
      </c>
      <c r="Q2981" s="820">
        <f>Tabla1[[#This Row],[Ejec Real Mes]]-Tabla1[[#This Row],[Program Entreg Mes]]</f>
        <v>0</v>
      </c>
    </row>
    <row r="2982" spans="1:17">
      <c r="A2982" s="834">
        <v>5</v>
      </c>
      <c r="B2982" s="834" t="s">
        <v>2467</v>
      </c>
      <c r="C2982" s="834" t="s">
        <v>2467</v>
      </c>
      <c r="D2982" s="824" t="s">
        <v>764</v>
      </c>
      <c r="E2982" s="834" t="s">
        <v>2628</v>
      </c>
      <c r="F2982" s="834">
        <v>6</v>
      </c>
      <c r="G2982" s="834" t="s">
        <v>2448</v>
      </c>
      <c r="H2982" s="824">
        <v>2</v>
      </c>
      <c r="I2982" s="834">
        <v>1</v>
      </c>
      <c r="J2982" s="839">
        <v>1</v>
      </c>
      <c r="K2982" s="835">
        <v>0.5</v>
      </c>
      <c r="L2982" s="835">
        <v>0.5</v>
      </c>
      <c r="M2982" s="834">
        <v>1</v>
      </c>
      <c r="N2982" s="839">
        <v>1</v>
      </c>
      <c r="O2982" s="836">
        <v>1</v>
      </c>
      <c r="P2982" s="820">
        <f>Tabla1[[#This Row],[Ejec Real Acumu]]-Tabla1[[#This Row],[Proyec Ejec Acumul]]</f>
        <v>0</v>
      </c>
      <c r="Q2982" s="820">
        <f>Tabla1[[#This Row],[Ejec Real Mes]]-Tabla1[[#This Row],[Program Entreg Mes]]</f>
        <v>0</v>
      </c>
    </row>
    <row r="2983" spans="1:17">
      <c r="A2983" s="834">
        <v>6</v>
      </c>
      <c r="B2983" s="834" t="s">
        <v>2467</v>
      </c>
      <c r="C2983" s="834" t="s">
        <v>2467</v>
      </c>
      <c r="D2983" s="824" t="s">
        <v>764</v>
      </c>
      <c r="E2983" s="834" t="s">
        <v>2629</v>
      </c>
      <c r="F2983" s="834">
        <v>6</v>
      </c>
      <c r="G2983" s="834" t="s">
        <v>2448</v>
      </c>
      <c r="H2983" s="824">
        <v>1</v>
      </c>
      <c r="I2983" s="834">
        <v>1</v>
      </c>
      <c r="J2983" s="839">
        <v>1</v>
      </c>
      <c r="K2983" s="835">
        <v>1</v>
      </c>
      <c r="L2983" s="835">
        <v>1</v>
      </c>
      <c r="M2983" s="834">
        <v>1</v>
      </c>
      <c r="N2983" s="839">
        <v>1</v>
      </c>
      <c r="O2983" s="836">
        <v>1</v>
      </c>
      <c r="P2983" s="820">
        <f>Tabla1[[#This Row],[Ejec Real Acumu]]-Tabla1[[#This Row],[Proyec Ejec Acumul]]</f>
        <v>0</v>
      </c>
      <c r="Q2983" s="820">
        <f>Tabla1[[#This Row],[Ejec Real Mes]]-Tabla1[[#This Row],[Program Entreg Mes]]</f>
        <v>0</v>
      </c>
    </row>
    <row r="2984" spans="1:17">
      <c r="A2984" s="834">
        <v>7</v>
      </c>
      <c r="B2984" s="834" t="s">
        <v>2467</v>
      </c>
      <c r="C2984" s="834" t="s">
        <v>2467</v>
      </c>
      <c r="D2984" s="824" t="s">
        <v>764</v>
      </c>
      <c r="E2984" s="834" t="s">
        <v>2630</v>
      </c>
      <c r="F2984" s="834">
        <v>6</v>
      </c>
      <c r="G2984" s="834" t="s">
        <v>2448</v>
      </c>
      <c r="H2984" s="824">
        <v>1</v>
      </c>
      <c r="I2984" s="834">
        <v>0</v>
      </c>
      <c r="J2984" s="839">
        <v>0</v>
      </c>
      <c r="K2984" s="835">
        <v>0</v>
      </c>
      <c r="L2984" s="835">
        <v>0</v>
      </c>
      <c r="M2984" s="834">
        <v>0</v>
      </c>
      <c r="N2984" s="839">
        <v>0</v>
      </c>
      <c r="O2984" s="836" t="e">
        <v>#DIV/0!</v>
      </c>
      <c r="P2984" s="820">
        <f>Tabla1[[#This Row],[Ejec Real Acumu]]-Tabla1[[#This Row],[Proyec Ejec Acumul]]</f>
        <v>0</v>
      </c>
      <c r="Q2984" s="820">
        <f>Tabla1[[#This Row],[Ejec Real Mes]]-Tabla1[[#This Row],[Program Entreg Mes]]</f>
        <v>0</v>
      </c>
    </row>
    <row r="2985" spans="1:17">
      <c r="A2985" s="834">
        <v>1</v>
      </c>
      <c r="B2985" s="834" t="s">
        <v>2467</v>
      </c>
      <c r="C2985" s="834" t="s">
        <v>2467</v>
      </c>
      <c r="D2985" s="824" t="s">
        <v>764</v>
      </c>
      <c r="E2985" s="834" t="s">
        <v>2624</v>
      </c>
      <c r="F2985" s="834">
        <v>7</v>
      </c>
      <c r="G2985" s="834" t="s">
        <v>2449</v>
      </c>
      <c r="H2985" s="824">
        <v>1</v>
      </c>
      <c r="I2985" s="834">
        <v>0</v>
      </c>
      <c r="J2985" s="839">
        <v>0</v>
      </c>
      <c r="K2985" s="835">
        <v>0</v>
      </c>
      <c r="L2985" s="835">
        <v>0</v>
      </c>
      <c r="M2985" s="834">
        <v>0</v>
      </c>
      <c r="N2985" s="839">
        <v>0</v>
      </c>
      <c r="O2985" s="836" t="e">
        <v>#DIV/0!</v>
      </c>
      <c r="P2985" s="820">
        <f>Tabla1[[#This Row],[Ejec Real Acumu]]-Tabla1[[#This Row],[Proyec Ejec Acumul]]</f>
        <v>0</v>
      </c>
      <c r="Q2985" s="820">
        <f>Tabla1[[#This Row],[Ejec Real Mes]]-Tabla1[[#This Row],[Program Entreg Mes]]</f>
        <v>0</v>
      </c>
    </row>
    <row r="2986" spans="1:17">
      <c r="A2986" s="834">
        <v>2</v>
      </c>
      <c r="B2986" s="834" t="s">
        <v>2467</v>
      </c>
      <c r="C2986" s="834" t="s">
        <v>2467</v>
      </c>
      <c r="D2986" s="824" t="s">
        <v>764</v>
      </c>
      <c r="E2986" s="834" t="s">
        <v>2625</v>
      </c>
      <c r="F2986" s="834">
        <v>7</v>
      </c>
      <c r="G2986" s="834" t="s">
        <v>2449</v>
      </c>
      <c r="H2986" s="824">
        <v>1</v>
      </c>
      <c r="I2986" s="834">
        <v>0</v>
      </c>
      <c r="J2986" s="839">
        <v>0</v>
      </c>
      <c r="K2986" s="835">
        <v>0</v>
      </c>
      <c r="L2986" s="835">
        <v>0</v>
      </c>
      <c r="M2986" s="834">
        <v>0</v>
      </c>
      <c r="N2986" s="839">
        <v>0</v>
      </c>
      <c r="O2986" s="836" t="e">
        <v>#DIV/0!</v>
      </c>
      <c r="P2986" s="820">
        <f>Tabla1[[#This Row],[Ejec Real Acumu]]-Tabla1[[#This Row],[Proyec Ejec Acumul]]</f>
        <v>0</v>
      </c>
      <c r="Q2986" s="820">
        <f>Tabla1[[#This Row],[Ejec Real Mes]]-Tabla1[[#This Row],[Program Entreg Mes]]</f>
        <v>0</v>
      </c>
    </row>
    <row r="2987" spans="1:17">
      <c r="A2987" s="834">
        <v>3</v>
      </c>
      <c r="B2987" s="834" t="s">
        <v>2467</v>
      </c>
      <c r="C2987" s="834" t="s">
        <v>2467</v>
      </c>
      <c r="D2987" s="824" t="s">
        <v>764</v>
      </c>
      <c r="E2987" s="834" t="s">
        <v>2626</v>
      </c>
      <c r="F2987" s="834">
        <v>7</v>
      </c>
      <c r="G2987" s="834" t="s">
        <v>2449</v>
      </c>
      <c r="H2987" s="824">
        <v>1</v>
      </c>
      <c r="I2987" s="834">
        <v>0</v>
      </c>
      <c r="J2987" s="839">
        <v>0</v>
      </c>
      <c r="K2987" s="835">
        <v>0</v>
      </c>
      <c r="L2987" s="835">
        <v>0</v>
      </c>
      <c r="M2987" s="834">
        <v>0</v>
      </c>
      <c r="N2987" s="839">
        <v>0</v>
      </c>
      <c r="O2987" s="836" t="e">
        <v>#DIV/0!</v>
      </c>
      <c r="P2987" s="820">
        <f>Tabla1[[#This Row],[Ejec Real Acumu]]-Tabla1[[#This Row],[Proyec Ejec Acumul]]</f>
        <v>0</v>
      </c>
      <c r="Q2987" s="820">
        <f>Tabla1[[#This Row],[Ejec Real Mes]]-Tabla1[[#This Row],[Program Entreg Mes]]</f>
        <v>0</v>
      </c>
    </row>
    <row r="2988" spans="1:17">
      <c r="A2988" s="834">
        <v>4</v>
      </c>
      <c r="B2988" s="834" t="s">
        <v>2467</v>
      </c>
      <c r="C2988" s="834" t="s">
        <v>2467</v>
      </c>
      <c r="D2988" s="824" t="s">
        <v>764</v>
      </c>
      <c r="E2988" s="834" t="s">
        <v>2627</v>
      </c>
      <c r="F2988" s="834">
        <v>7</v>
      </c>
      <c r="G2988" s="834" t="s">
        <v>2449</v>
      </c>
      <c r="H2988" s="824">
        <v>1</v>
      </c>
      <c r="I2988" s="834">
        <v>0</v>
      </c>
      <c r="J2988" s="839">
        <v>0</v>
      </c>
      <c r="K2988" s="835">
        <v>0</v>
      </c>
      <c r="L2988" s="835">
        <v>0</v>
      </c>
      <c r="M2988" s="834">
        <v>0</v>
      </c>
      <c r="N2988" s="839">
        <v>0</v>
      </c>
      <c r="O2988" s="836" t="e">
        <v>#DIV/0!</v>
      </c>
      <c r="P2988" s="820">
        <f>Tabla1[[#This Row],[Ejec Real Acumu]]-Tabla1[[#This Row],[Proyec Ejec Acumul]]</f>
        <v>0</v>
      </c>
      <c r="Q2988" s="820">
        <f>Tabla1[[#This Row],[Ejec Real Mes]]-Tabla1[[#This Row],[Program Entreg Mes]]</f>
        <v>0</v>
      </c>
    </row>
    <row r="2989" spans="1:17">
      <c r="A2989" s="834">
        <v>5</v>
      </c>
      <c r="B2989" s="834" t="s">
        <v>2467</v>
      </c>
      <c r="C2989" s="834" t="s">
        <v>2467</v>
      </c>
      <c r="D2989" s="824" t="s">
        <v>764</v>
      </c>
      <c r="E2989" s="834" t="s">
        <v>2628</v>
      </c>
      <c r="F2989" s="834">
        <v>7</v>
      </c>
      <c r="G2989" s="834" t="s">
        <v>2449</v>
      </c>
      <c r="H2989" s="824">
        <v>2</v>
      </c>
      <c r="I2989" s="834">
        <v>1</v>
      </c>
      <c r="J2989" s="839">
        <v>1</v>
      </c>
      <c r="K2989" s="835">
        <v>0.5</v>
      </c>
      <c r="L2989" s="835">
        <v>0.5</v>
      </c>
      <c r="M2989" s="834">
        <v>0</v>
      </c>
      <c r="N2989" s="839">
        <v>0</v>
      </c>
      <c r="O2989" s="836" t="e">
        <v>#DIV/0!</v>
      </c>
      <c r="P2989" s="820">
        <f>Tabla1[[#This Row],[Ejec Real Acumu]]-Tabla1[[#This Row],[Proyec Ejec Acumul]]</f>
        <v>0</v>
      </c>
      <c r="Q2989" s="820">
        <f>Tabla1[[#This Row],[Ejec Real Mes]]-Tabla1[[#This Row],[Program Entreg Mes]]</f>
        <v>0</v>
      </c>
    </row>
    <row r="2990" spans="1:17">
      <c r="A2990" s="834">
        <v>6</v>
      </c>
      <c r="B2990" s="834" t="s">
        <v>2467</v>
      </c>
      <c r="C2990" s="834" t="s">
        <v>2467</v>
      </c>
      <c r="D2990" s="824" t="s">
        <v>764</v>
      </c>
      <c r="E2990" s="834" t="s">
        <v>2629</v>
      </c>
      <c r="F2990" s="834">
        <v>7</v>
      </c>
      <c r="G2990" s="834" t="s">
        <v>2449</v>
      </c>
      <c r="H2990" s="824">
        <v>1</v>
      </c>
      <c r="I2990" s="834">
        <v>1</v>
      </c>
      <c r="J2990" s="839">
        <v>1</v>
      </c>
      <c r="K2990" s="835">
        <v>1</v>
      </c>
      <c r="L2990" s="835">
        <v>1</v>
      </c>
      <c r="M2990" s="834">
        <v>0</v>
      </c>
      <c r="N2990" s="839">
        <v>0</v>
      </c>
      <c r="O2990" s="836" t="e">
        <v>#DIV/0!</v>
      </c>
      <c r="P2990" s="820">
        <f>Tabla1[[#This Row],[Ejec Real Acumu]]-Tabla1[[#This Row],[Proyec Ejec Acumul]]</f>
        <v>0</v>
      </c>
      <c r="Q2990" s="820">
        <f>Tabla1[[#This Row],[Ejec Real Mes]]-Tabla1[[#This Row],[Program Entreg Mes]]</f>
        <v>0</v>
      </c>
    </row>
    <row r="2991" spans="1:17">
      <c r="A2991" s="834">
        <v>7</v>
      </c>
      <c r="B2991" s="834" t="s">
        <v>2467</v>
      </c>
      <c r="C2991" s="834" t="s">
        <v>2467</v>
      </c>
      <c r="D2991" s="824" t="s">
        <v>764</v>
      </c>
      <c r="E2991" s="834" t="s">
        <v>2630</v>
      </c>
      <c r="F2991" s="834">
        <v>7</v>
      </c>
      <c r="G2991" s="834" t="s">
        <v>2449</v>
      </c>
      <c r="H2991" s="824">
        <v>1</v>
      </c>
      <c r="I2991" s="834">
        <v>0</v>
      </c>
      <c r="J2991" s="839">
        <v>0</v>
      </c>
      <c r="K2991" s="835">
        <v>0</v>
      </c>
      <c r="L2991" s="835">
        <v>0</v>
      </c>
      <c r="M2991" s="834">
        <v>0</v>
      </c>
      <c r="N2991" s="839">
        <v>0</v>
      </c>
      <c r="O2991" s="836" t="e">
        <v>#DIV/0!</v>
      </c>
      <c r="P2991" s="820">
        <f>Tabla1[[#This Row],[Ejec Real Acumu]]-Tabla1[[#This Row],[Proyec Ejec Acumul]]</f>
        <v>0</v>
      </c>
      <c r="Q2991" s="820">
        <f>Tabla1[[#This Row],[Ejec Real Mes]]-Tabla1[[#This Row],[Program Entreg Mes]]</f>
        <v>0</v>
      </c>
    </row>
    <row r="2992" spans="1:17">
      <c r="A2992" s="834">
        <v>1</v>
      </c>
      <c r="B2992" s="834" t="s">
        <v>2467</v>
      </c>
      <c r="C2992" s="834" t="s">
        <v>2467</v>
      </c>
      <c r="D2992" s="824" t="s">
        <v>764</v>
      </c>
      <c r="E2992" s="834" t="s">
        <v>2624</v>
      </c>
      <c r="F2992" s="834">
        <v>8</v>
      </c>
      <c r="G2992" s="834" t="s">
        <v>2450</v>
      </c>
      <c r="H2992" s="824">
        <v>1</v>
      </c>
      <c r="I2992" s="834">
        <v>0</v>
      </c>
      <c r="J2992" s="839">
        <v>0</v>
      </c>
      <c r="K2992" s="835">
        <v>0</v>
      </c>
      <c r="L2992" s="835">
        <v>0</v>
      </c>
      <c r="M2992" s="834">
        <v>0</v>
      </c>
      <c r="N2992" s="839">
        <v>0</v>
      </c>
      <c r="O2992" s="836" t="e">
        <v>#DIV/0!</v>
      </c>
      <c r="P2992" s="820">
        <f>Tabla1[[#This Row],[Ejec Real Acumu]]-Tabla1[[#This Row],[Proyec Ejec Acumul]]</f>
        <v>0</v>
      </c>
      <c r="Q2992" s="820">
        <f>Tabla1[[#This Row],[Ejec Real Mes]]-Tabla1[[#This Row],[Program Entreg Mes]]</f>
        <v>0</v>
      </c>
    </row>
    <row r="2993" spans="1:17">
      <c r="A2993" s="834">
        <v>2</v>
      </c>
      <c r="B2993" s="834" t="s">
        <v>2467</v>
      </c>
      <c r="C2993" s="834" t="s">
        <v>2467</v>
      </c>
      <c r="D2993" s="824" t="s">
        <v>764</v>
      </c>
      <c r="E2993" s="834" t="s">
        <v>2625</v>
      </c>
      <c r="F2993" s="834">
        <v>8</v>
      </c>
      <c r="G2993" s="834" t="s">
        <v>2450</v>
      </c>
      <c r="H2993" s="824">
        <v>1</v>
      </c>
      <c r="I2993" s="834">
        <v>0</v>
      </c>
      <c r="J2993" s="839">
        <v>0</v>
      </c>
      <c r="K2993" s="835">
        <v>0</v>
      </c>
      <c r="L2993" s="835">
        <v>0</v>
      </c>
      <c r="M2993" s="834">
        <v>0</v>
      </c>
      <c r="N2993" s="839">
        <v>0</v>
      </c>
      <c r="O2993" s="836" t="e">
        <v>#DIV/0!</v>
      </c>
      <c r="P2993" s="820">
        <f>Tabla1[[#This Row],[Ejec Real Acumu]]-Tabla1[[#This Row],[Proyec Ejec Acumul]]</f>
        <v>0</v>
      </c>
      <c r="Q2993" s="820">
        <f>Tabla1[[#This Row],[Ejec Real Mes]]-Tabla1[[#This Row],[Program Entreg Mes]]</f>
        <v>0</v>
      </c>
    </row>
    <row r="2994" spans="1:17">
      <c r="A2994" s="834">
        <v>3</v>
      </c>
      <c r="B2994" s="834" t="s">
        <v>2467</v>
      </c>
      <c r="C2994" s="834" t="s">
        <v>2467</v>
      </c>
      <c r="D2994" s="824" t="s">
        <v>764</v>
      </c>
      <c r="E2994" s="834" t="s">
        <v>2626</v>
      </c>
      <c r="F2994" s="834">
        <v>8</v>
      </c>
      <c r="G2994" s="834" t="s">
        <v>2450</v>
      </c>
      <c r="H2994" s="824">
        <v>1</v>
      </c>
      <c r="I2994" s="834">
        <v>0</v>
      </c>
      <c r="J2994" s="839">
        <v>0</v>
      </c>
      <c r="K2994" s="835">
        <v>0</v>
      </c>
      <c r="L2994" s="835">
        <v>0</v>
      </c>
      <c r="M2994" s="834">
        <v>0</v>
      </c>
      <c r="N2994" s="839">
        <v>0</v>
      </c>
      <c r="O2994" s="836" t="e">
        <v>#DIV/0!</v>
      </c>
      <c r="P2994" s="820">
        <f>Tabla1[[#This Row],[Ejec Real Acumu]]-Tabla1[[#This Row],[Proyec Ejec Acumul]]</f>
        <v>0</v>
      </c>
      <c r="Q2994" s="820">
        <f>Tabla1[[#This Row],[Ejec Real Mes]]-Tabla1[[#This Row],[Program Entreg Mes]]</f>
        <v>0</v>
      </c>
    </row>
    <row r="2995" spans="1:17">
      <c r="A2995" s="834">
        <v>4</v>
      </c>
      <c r="B2995" s="834" t="s">
        <v>2467</v>
      </c>
      <c r="C2995" s="834" t="s">
        <v>2467</v>
      </c>
      <c r="D2995" s="824" t="s">
        <v>764</v>
      </c>
      <c r="E2995" s="834" t="s">
        <v>2627</v>
      </c>
      <c r="F2995" s="834">
        <v>8</v>
      </c>
      <c r="G2995" s="834" t="s">
        <v>2450</v>
      </c>
      <c r="H2995" s="824">
        <v>1</v>
      </c>
      <c r="I2995" s="834">
        <v>0</v>
      </c>
      <c r="J2995" s="839">
        <v>0</v>
      </c>
      <c r="K2995" s="835">
        <v>0</v>
      </c>
      <c r="L2995" s="835">
        <v>0</v>
      </c>
      <c r="M2995" s="834">
        <v>0</v>
      </c>
      <c r="N2995" s="839">
        <v>0</v>
      </c>
      <c r="O2995" s="836" t="e">
        <v>#DIV/0!</v>
      </c>
      <c r="P2995" s="820">
        <f>Tabla1[[#This Row],[Ejec Real Acumu]]-Tabla1[[#This Row],[Proyec Ejec Acumul]]</f>
        <v>0</v>
      </c>
      <c r="Q2995" s="820">
        <f>Tabla1[[#This Row],[Ejec Real Mes]]-Tabla1[[#This Row],[Program Entreg Mes]]</f>
        <v>0</v>
      </c>
    </row>
    <row r="2996" spans="1:17">
      <c r="A2996" s="834">
        <v>5</v>
      </c>
      <c r="B2996" s="834" t="s">
        <v>2467</v>
      </c>
      <c r="C2996" s="834" t="s">
        <v>2467</v>
      </c>
      <c r="D2996" s="824" t="s">
        <v>764</v>
      </c>
      <c r="E2996" s="834" t="s">
        <v>2628</v>
      </c>
      <c r="F2996" s="834">
        <v>8</v>
      </c>
      <c r="G2996" s="834" t="s">
        <v>2450</v>
      </c>
      <c r="H2996" s="824">
        <v>2</v>
      </c>
      <c r="I2996" s="834">
        <v>1</v>
      </c>
      <c r="J2996" s="839">
        <v>1</v>
      </c>
      <c r="K2996" s="835">
        <v>0.5</v>
      </c>
      <c r="L2996" s="835">
        <v>0.5</v>
      </c>
      <c r="M2996" s="834">
        <v>0</v>
      </c>
      <c r="N2996" s="839">
        <v>0</v>
      </c>
      <c r="O2996" s="836" t="e">
        <v>#DIV/0!</v>
      </c>
      <c r="P2996" s="820">
        <f>Tabla1[[#This Row],[Ejec Real Acumu]]-Tabla1[[#This Row],[Proyec Ejec Acumul]]</f>
        <v>0</v>
      </c>
      <c r="Q2996" s="820">
        <f>Tabla1[[#This Row],[Ejec Real Mes]]-Tabla1[[#This Row],[Program Entreg Mes]]</f>
        <v>0</v>
      </c>
    </row>
    <row r="2997" spans="1:17">
      <c r="A2997" s="834">
        <v>6</v>
      </c>
      <c r="B2997" s="834" t="s">
        <v>2467</v>
      </c>
      <c r="C2997" s="834" t="s">
        <v>2467</v>
      </c>
      <c r="D2997" s="824" t="s">
        <v>764</v>
      </c>
      <c r="E2997" s="834" t="s">
        <v>2629</v>
      </c>
      <c r="F2997" s="834">
        <v>8</v>
      </c>
      <c r="G2997" s="834" t="s">
        <v>2450</v>
      </c>
      <c r="H2997" s="824">
        <v>1</v>
      </c>
      <c r="I2997" s="834">
        <v>1</v>
      </c>
      <c r="J2997" s="839">
        <v>1</v>
      </c>
      <c r="K2997" s="835">
        <v>1</v>
      </c>
      <c r="L2997" s="835">
        <v>1</v>
      </c>
      <c r="M2997" s="834">
        <v>0</v>
      </c>
      <c r="N2997" s="839">
        <v>0</v>
      </c>
      <c r="O2997" s="836" t="e">
        <v>#DIV/0!</v>
      </c>
      <c r="P2997" s="820">
        <f>Tabla1[[#This Row],[Ejec Real Acumu]]-Tabla1[[#This Row],[Proyec Ejec Acumul]]</f>
        <v>0</v>
      </c>
      <c r="Q2997" s="820">
        <f>Tabla1[[#This Row],[Ejec Real Mes]]-Tabla1[[#This Row],[Program Entreg Mes]]</f>
        <v>0</v>
      </c>
    </row>
    <row r="2998" spans="1:17">
      <c r="A2998" s="834">
        <v>7</v>
      </c>
      <c r="B2998" s="834" t="s">
        <v>2467</v>
      </c>
      <c r="C2998" s="834" t="s">
        <v>2467</v>
      </c>
      <c r="D2998" s="824" t="s">
        <v>764</v>
      </c>
      <c r="E2998" s="834" t="s">
        <v>2630</v>
      </c>
      <c r="F2998" s="834">
        <v>8</v>
      </c>
      <c r="G2998" s="834" t="s">
        <v>2450</v>
      </c>
      <c r="H2998" s="824">
        <v>1</v>
      </c>
      <c r="I2998" s="834">
        <v>0</v>
      </c>
      <c r="J2998" s="839">
        <v>0</v>
      </c>
      <c r="K2998" s="835">
        <v>0</v>
      </c>
      <c r="L2998" s="835">
        <v>0</v>
      </c>
      <c r="M2998" s="834">
        <v>0</v>
      </c>
      <c r="N2998" s="839">
        <v>0</v>
      </c>
      <c r="O2998" s="836" t="e">
        <v>#DIV/0!</v>
      </c>
      <c r="P2998" s="820">
        <f>Tabla1[[#This Row],[Ejec Real Acumu]]-Tabla1[[#This Row],[Proyec Ejec Acumul]]</f>
        <v>0</v>
      </c>
      <c r="Q2998" s="820">
        <f>Tabla1[[#This Row],[Ejec Real Mes]]-Tabla1[[#This Row],[Program Entreg Mes]]</f>
        <v>0</v>
      </c>
    </row>
    <row r="2999" spans="1:17">
      <c r="A2999" s="834">
        <v>1</v>
      </c>
      <c r="B2999" s="834" t="s">
        <v>2467</v>
      </c>
      <c r="C2999" s="834" t="s">
        <v>2467</v>
      </c>
      <c r="D2999" s="824" t="s">
        <v>764</v>
      </c>
      <c r="E2999" s="834" t="s">
        <v>2624</v>
      </c>
      <c r="F2999" s="834">
        <v>9</v>
      </c>
      <c r="G2999" s="834" t="s">
        <v>2451</v>
      </c>
      <c r="H2999" s="824">
        <v>1</v>
      </c>
      <c r="I2999" s="834">
        <v>0</v>
      </c>
      <c r="J2999" s="839">
        <v>0</v>
      </c>
      <c r="K2999" s="835">
        <v>0</v>
      </c>
      <c r="L2999" s="835">
        <v>0</v>
      </c>
      <c r="M2999" s="834">
        <v>0</v>
      </c>
      <c r="N2999" s="839">
        <v>0</v>
      </c>
      <c r="O2999" s="836" t="e">
        <v>#DIV/0!</v>
      </c>
      <c r="P2999" s="820">
        <f>Tabla1[[#This Row],[Ejec Real Acumu]]-Tabla1[[#This Row],[Proyec Ejec Acumul]]</f>
        <v>0</v>
      </c>
      <c r="Q2999" s="820">
        <f>Tabla1[[#This Row],[Ejec Real Mes]]-Tabla1[[#This Row],[Program Entreg Mes]]</f>
        <v>0</v>
      </c>
    </row>
    <row r="3000" spans="1:17">
      <c r="A3000" s="834">
        <v>2</v>
      </c>
      <c r="B3000" s="834" t="s">
        <v>2467</v>
      </c>
      <c r="C3000" s="834" t="s">
        <v>2467</v>
      </c>
      <c r="D3000" s="824" t="s">
        <v>764</v>
      </c>
      <c r="E3000" s="834" t="s">
        <v>2625</v>
      </c>
      <c r="F3000" s="834">
        <v>9</v>
      </c>
      <c r="G3000" s="834" t="s">
        <v>2451</v>
      </c>
      <c r="H3000" s="824">
        <v>1</v>
      </c>
      <c r="I3000" s="834">
        <v>0</v>
      </c>
      <c r="J3000" s="839">
        <v>0</v>
      </c>
      <c r="K3000" s="835">
        <v>0</v>
      </c>
      <c r="L3000" s="835">
        <v>0</v>
      </c>
      <c r="M3000" s="834">
        <v>0</v>
      </c>
      <c r="N3000" s="839">
        <v>0</v>
      </c>
      <c r="O3000" s="836" t="e">
        <v>#DIV/0!</v>
      </c>
      <c r="P3000" s="820">
        <f>Tabla1[[#This Row],[Ejec Real Acumu]]-Tabla1[[#This Row],[Proyec Ejec Acumul]]</f>
        <v>0</v>
      </c>
      <c r="Q3000" s="820">
        <f>Tabla1[[#This Row],[Ejec Real Mes]]-Tabla1[[#This Row],[Program Entreg Mes]]</f>
        <v>0</v>
      </c>
    </row>
    <row r="3001" spans="1:17">
      <c r="A3001" s="824">
        <v>3</v>
      </c>
      <c r="B3001" s="824" t="s">
        <v>2467</v>
      </c>
      <c r="C3001" s="824" t="s">
        <v>2467</v>
      </c>
      <c r="D3001" s="824" t="s">
        <v>764</v>
      </c>
      <c r="E3001" s="824" t="s">
        <v>2626</v>
      </c>
      <c r="F3001" s="824">
        <v>9</v>
      </c>
      <c r="G3001" s="824" t="s">
        <v>2451</v>
      </c>
      <c r="H3001" s="824">
        <v>1</v>
      </c>
      <c r="I3001" s="824">
        <v>0</v>
      </c>
      <c r="J3001" s="841">
        <v>0</v>
      </c>
      <c r="K3001" s="825">
        <v>0</v>
      </c>
      <c r="L3001" s="825">
        <v>0</v>
      </c>
      <c r="M3001" s="824">
        <v>0</v>
      </c>
      <c r="N3001" s="841">
        <v>0</v>
      </c>
      <c r="O3001" s="838" t="e">
        <v>#DIV/0!</v>
      </c>
      <c r="P3001" s="820">
        <f>Tabla1[[#This Row],[Ejec Real Acumu]]-Tabla1[[#This Row],[Proyec Ejec Acumul]]</f>
        <v>0</v>
      </c>
      <c r="Q3001" s="820">
        <f>Tabla1[[#This Row],[Ejec Real Mes]]-Tabla1[[#This Row],[Program Entreg Mes]]</f>
        <v>0</v>
      </c>
    </row>
    <row r="3002" spans="1:17">
      <c r="A3002" s="824">
        <v>4</v>
      </c>
      <c r="B3002" s="824" t="s">
        <v>2467</v>
      </c>
      <c r="C3002" s="824" t="s">
        <v>2467</v>
      </c>
      <c r="D3002" s="824" t="s">
        <v>764</v>
      </c>
      <c r="E3002" s="824" t="s">
        <v>2627</v>
      </c>
      <c r="F3002" s="824">
        <v>9</v>
      </c>
      <c r="G3002" s="824" t="s">
        <v>2451</v>
      </c>
      <c r="H3002" s="824">
        <v>1</v>
      </c>
      <c r="I3002" s="824">
        <v>0</v>
      </c>
      <c r="J3002" s="841">
        <v>0</v>
      </c>
      <c r="K3002" s="825">
        <v>0</v>
      </c>
      <c r="L3002" s="825">
        <v>0</v>
      </c>
      <c r="M3002" s="824">
        <v>0</v>
      </c>
      <c r="N3002" s="841">
        <v>0</v>
      </c>
      <c r="O3002" s="838" t="e">
        <v>#DIV/0!</v>
      </c>
      <c r="P3002" s="820">
        <f>Tabla1[[#This Row],[Ejec Real Acumu]]-Tabla1[[#This Row],[Proyec Ejec Acumul]]</f>
        <v>0</v>
      </c>
      <c r="Q3002" s="820">
        <f>Tabla1[[#This Row],[Ejec Real Mes]]-Tabla1[[#This Row],[Program Entreg Mes]]</f>
        <v>0</v>
      </c>
    </row>
    <row r="3003" spans="1:17">
      <c r="A3003" s="824">
        <v>5</v>
      </c>
      <c r="B3003" s="824" t="s">
        <v>2467</v>
      </c>
      <c r="C3003" s="824" t="s">
        <v>2467</v>
      </c>
      <c r="D3003" s="824" t="s">
        <v>764</v>
      </c>
      <c r="E3003" s="824" t="s">
        <v>2628</v>
      </c>
      <c r="F3003" s="824">
        <v>9</v>
      </c>
      <c r="G3003" s="824" t="s">
        <v>2451</v>
      </c>
      <c r="H3003" s="824">
        <v>2</v>
      </c>
      <c r="I3003" s="824">
        <v>1</v>
      </c>
      <c r="J3003" s="841">
        <v>1</v>
      </c>
      <c r="K3003" s="825">
        <v>0.5</v>
      </c>
      <c r="L3003" s="825">
        <v>0.5</v>
      </c>
      <c r="M3003" s="824">
        <v>0</v>
      </c>
      <c r="N3003" s="841">
        <v>0</v>
      </c>
      <c r="O3003" s="838" t="e">
        <v>#DIV/0!</v>
      </c>
      <c r="P3003" s="820">
        <f>Tabla1[[#This Row],[Ejec Real Acumu]]-Tabla1[[#This Row],[Proyec Ejec Acumul]]</f>
        <v>0</v>
      </c>
      <c r="Q3003" s="820">
        <f>Tabla1[[#This Row],[Ejec Real Mes]]-Tabla1[[#This Row],[Program Entreg Mes]]</f>
        <v>0</v>
      </c>
    </row>
    <row r="3004" spans="1:17">
      <c r="A3004" s="824">
        <v>6</v>
      </c>
      <c r="B3004" s="824" t="s">
        <v>2467</v>
      </c>
      <c r="C3004" s="824" t="s">
        <v>2467</v>
      </c>
      <c r="D3004" s="824" t="s">
        <v>764</v>
      </c>
      <c r="E3004" s="824" t="s">
        <v>2629</v>
      </c>
      <c r="F3004" s="824">
        <v>9</v>
      </c>
      <c r="G3004" s="824" t="s">
        <v>2451</v>
      </c>
      <c r="H3004" s="824">
        <v>1</v>
      </c>
      <c r="I3004" s="824">
        <v>1</v>
      </c>
      <c r="J3004" s="841">
        <v>1</v>
      </c>
      <c r="K3004" s="825">
        <v>1</v>
      </c>
      <c r="L3004" s="825">
        <v>1</v>
      </c>
      <c r="M3004" s="824">
        <v>0</v>
      </c>
      <c r="N3004" s="841">
        <v>0</v>
      </c>
      <c r="O3004" s="838" t="e">
        <v>#DIV/0!</v>
      </c>
      <c r="P3004" s="820">
        <f>Tabla1[[#This Row],[Ejec Real Acumu]]-Tabla1[[#This Row],[Proyec Ejec Acumul]]</f>
        <v>0</v>
      </c>
      <c r="Q3004" s="820">
        <f>Tabla1[[#This Row],[Ejec Real Mes]]-Tabla1[[#This Row],[Program Entreg Mes]]</f>
        <v>0</v>
      </c>
    </row>
    <row r="3005" spans="1:17">
      <c r="A3005" s="824">
        <v>7</v>
      </c>
      <c r="B3005" s="824" t="s">
        <v>2467</v>
      </c>
      <c r="C3005" s="824" t="s">
        <v>2467</v>
      </c>
      <c r="D3005" s="824" t="s">
        <v>764</v>
      </c>
      <c r="E3005" s="824" t="s">
        <v>2630</v>
      </c>
      <c r="F3005" s="824">
        <v>9</v>
      </c>
      <c r="G3005" s="824" t="s">
        <v>2451</v>
      </c>
      <c r="H3005" s="824">
        <v>1</v>
      </c>
      <c r="I3005" s="824">
        <v>0</v>
      </c>
      <c r="J3005" s="841">
        <v>0</v>
      </c>
      <c r="K3005" s="825">
        <v>0</v>
      </c>
      <c r="L3005" s="825">
        <v>0</v>
      </c>
      <c r="M3005" s="824">
        <v>0</v>
      </c>
      <c r="N3005" s="841">
        <v>0</v>
      </c>
      <c r="O3005" s="838" t="e">
        <v>#DIV/0!</v>
      </c>
      <c r="P3005" s="820">
        <f>Tabla1[[#This Row],[Ejec Real Acumu]]-Tabla1[[#This Row],[Proyec Ejec Acumul]]</f>
        <v>0</v>
      </c>
      <c r="Q3005" s="820">
        <f>Tabla1[[#This Row],[Ejec Real Mes]]-Tabla1[[#This Row],[Program Entreg Mes]]</f>
        <v>0</v>
      </c>
    </row>
    <row r="3006" spans="1:17">
      <c r="A3006" s="824">
        <v>1</v>
      </c>
      <c r="B3006" s="824" t="s">
        <v>2467</v>
      </c>
      <c r="C3006" s="824" t="s">
        <v>2467</v>
      </c>
      <c r="D3006" s="824" t="s">
        <v>764</v>
      </c>
      <c r="E3006" s="824" t="s">
        <v>2624</v>
      </c>
      <c r="F3006" s="824">
        <v>10</v>
      </c>
      <c r="G3006" s="824" t="s">
        <v>2452</v>
      </c>
      <c r="H3006" s="824">
        <v>1</v>
      </c>
      <c r="I3006" s="824">
        <v>0</v>
      </c>
      <c r="J3006" s="841"/>
      <c r="K3006" s="825">
        <v>0</v>
      </c>
      <c r="L3006" s="825"/>
      <c r="M3006" s="824">
        <v>0</v>
      </c>
      <c r="N3006" s="841"/>
      <c r="O3006" s="838"/>
      <c r="P3006" s="820">
        <f>Tabla1[[#This Row],[Ejec Real Acumu]]-Tabla1[[#This Row],[Proyec Ejec Acumul]]</f>
        <v>0</v>
      </c>
      <c r="Q3006" s="820">
        <f>Tabla1[[#This Row],[Ejec Real Mes]]-Tabla1[[#This Row],[Program Entreg Mes]]</f>
        <v>0</v>
      </c>
    </row>
    <row r="3007" spans="1:17">
      <c r="A3007" s="824">
        <v>2</v>
      </c>
      <c r="B3007" s="824" t="s">
        <v>2467</v>
      </c>
      <c r="C3007" s="824" t="s">
        <v>2467</v>
      </c>
      <c r="D3007" s="824" t="s">
        <v>764</v>
      </c>
      <c r="E3007" s="824" t="s">
        <v>2625</v>
      </c>
      <c r="F3007" s="824">
        <v>10</v>
      </c>
      <c r="G3007" s="824" t="s">
        <v>2452</v>
      </c>
      <c r="H3007" s="824">
        <v>1</v>
      </c>
      <c r="I3007" s="824">
        <v>0</v>
      </c>
      <c r="J3007" s="841"/>
      <c r="K3007" s="825">
        <v>0</v>
      </c>
      <c r="L3007" s="825"/>
      <c r="M3007" s="824">
        <v>0</v>
      </c>
      <c r="N3007" s="841"/>
      <c r="O3007" s="838"/>
      <c r="P3007" s="820">
        <f>Tabla1[[#This Row],[Ejec Real Acumu]]-Tabla1[[#This Row],[Proyec Ejec Acumul]]</f>
        <v>0</v>
      </c>
      <c r="Q3007" s="820">
        <f>Tabla1[[#This Row],[Ejec Real Mes]]-Tabla1[[#This Row],[Program Entreg Mes]]</f>
        <v>0</v>
      </c>
    </row>
    <row r="3008" spans="1:17">
      <c r="A3008" s="824">
        <v>3</v>
      </c>
      <c r="B3008" s="824" t="s">
        <v>2467</v>
      </c>
      <c r="C3008" s="824" t="s">
        <v>2467</v>
      </c>
      <c r="D3008" s="824" t="s">
        <v>764</v>
      </c>
      <c r="E3008" s="824" t="s">
        <v>2626</v>
      </c>
      <c r="F3008" s="824">
        <v>10</v>
      </c>
      <c r="G3008" s="824" t="s">
        <v>2452</v>
      </c>
      <c r="H3008" s="824">
        <v>1</v>
      </c>
      <c r="I3008" s="824">
        <v>0</v>
      </c>
      <c r="J3008" s="841"/>
      <c r="K3008" s="825">
        <v>0</v>
      </c>
      <c r="L3008" s="825"/>
      <c r="M3008" s="824">
        <v>0</v>
      </c>
      <c r="N3008" s="841"/>
      <c r="O3008" s="838"/>
      <c r="P3008" s="820">
        <f>Tabla1[[#This Row],[Ejec Real Acumu]]-Tabla1[[#This Row],[Proyec Ejec Acumul]]</f>
        <v>0</v>
      </c>
      <c r="Q3008" s="820">
        <f>Tabla1[[#This Row],[Ejec Real Mes]]-Tabla1[[#This Row],[Program Entreg Mes]]</f>
        <v>0</v>
      </c>
    </row>
    <row r="3009" spans="1:17">
      <c r="A3009" s="824">
        <v>4</v>
      </c>
      <c r="B3009" s="824" t="s">
        <v>2467</v>
      </c>
      <c r="C3009" s="824" t="s">
        <v>2467</v>
      </c>
      <c r="D3009" s="824" t="s">
        <v>764</v>
      </c>
      <c r="E3009" s="824" t="s">
        <v>2627</v>
      </c>
      <c r="F3009" s="824">
        <v>10</v>
      </c>
      <c r="G3009" s="824" t="s">
        <v>2452</v>
      </c>
      <c r="H3009" s="824">
        <v>1</v>
      </c>
      <c r="I3009" s="824">
        <v>0</v>
      </c>
      <c r="J3009" s="841"/>
      <c r="K3009" s="825">
        <v>0</v>
      </c>
      <c r="L3009" s="825"/>
      <c r="M3009" s="824">
        <v>0</v>
      </c>
      <c r="N3009" s="841"/>
      <c r="O3009" s="838"/>
      <c r="P3009" s="820">
        <f>Tabla1[[#This Row],[Ejec Real Acumu]]-Tabla1[[#This Row],[Proyec Ejec Acumul]]</f>
        <v>0</v>
      </c>
      <c r="Q3009" s="820">
        <f>Tabla1[[#This Row],[Ejec Real Mes]]-Tabla1[[#This Row],[Program Entreg Mes]]</f>
        <v>0</v>
      </c>
    </row>
    <row r="3010" spans="1:17">
      <c r="A3010" s="824">
        <v>5</v>
      </c>
      <c r="B3010" s="824" t="s">
        <v>2467</v>
      </c>
      <c r="C3010" s="824" t="s">
        <v>2467</v>
      </c>
      <c r="D3010" s="824" t="s">
        <v>764</v>
      </c>
      <c r="E3010" s="824" t="s">
        <v>2628</v>
      </c>
      <c r="F3010" s="824">
        <v>10</v>
      </c>
      <c r="G3010" s="824" t="s">
        <v>2452</v>
      </c>
      <c r="H3010" s="824">
        <v>2</v>
      </c>
      <c r="I3010" s="824">
        <v>1</v>
      </c>
      <c r="J3010" s="841"/>
      <c r="K3010" s="825">
        <v>0.5</v>
      </c>
      <c r="L3010" s="825"/>
      <c r="M3010" s="824">
        <v>0</v>
      </c>
      <c r="N3010" s="841"/>
      <c r="O3010" s="838"/>
      <c r="P3010" s="820">
        <f>Tabla1[[#This Row],[Ejec Real Acumu]]-Tabla1[[#This Row],[Proyec Ejec Acumul]]</f>
        <v>-1</v>
      </c>
      <c r="Q3010" s="820">
        <f>Tabla1[[#This Row],[Ejec Real Mes]]-Tabla1[[#This Row],[Program Entreg Mes]]</f>
        <v>0</v>
      </c>
    </row>
    <row r="3011" spans="1:17">
      <c r="A3011" s="824">
        <v>6</v>
      </c>
      <c r="B3011" s="824" t="s">
        <v>2467</v>
      </c>
      <c r="C3011" s="824" t="s">
        <v>2467</v>
      </c>
      <c r="D3011" s="824" t="s">
        <v>764</v>
      </c>
      <c r="E3011" s="824" t="s">
        <v>2629</v>
      </c>
      <c r="F3011" s="824">
        <v>10</v>
      </c>
      <c r="G3011" s="824" t="s">
        <v>2452</v>
      </c>
      <c r="H3011" s="824">
        <v>1</v>
      </c>
      <c r="I3011" s="824">
        <v>1</v>
      </c>
      <c r="J3011" s="841"/>
      <c r="K3011" s="825">
        <v>1</v>
      </c>
      <c r="L3011" s="825"/>
      <c r="M3011" s="824">
        <v>0</v>
      </c>
      <c r="N3011" s="841"/>
      <c r="O3011" s="838"/>
      <c r="P3011" s="820">
        <f>Tabla1[[#This Row],[Ejec Real Acumu]]-Tabla1[[#This Row],[Proyec Ejec Acumul]]</f>
        <v>-1</v>
      </c>
      <c r="Q3011" s="820">
        <f>Tabla1[[#This Row],[Ejec Real Mes]]-Tabla1[[#This Row],[Program Entreg Mes]]</f>
        <v>0</v>
      </c>
    </row>
    <row r="3012" spans="1:17">
      <c r="A3012" s="824">
        <v>7</v>
      </c>
      <c r="B3012" s="824" t="s">
        <v>2467</v>
      </c>
      <c r="C3012" s="824" t="s">
        <v>2467</v>
      </c>
      <c r="D3012" s="824" t="s">
        <v>764</v>
      </c>
      <c r="E3012" s="824" t="s">
        <v>2630</v>
      </c>
      <c r="F3012" s="824">
        <v>10</v>
      </c>
      <c r="G3012" s="824" t="s">
        <v>2452</v>
      </c>
      <c r="H3012" s="824">
        <v>1</v>
      </c>
      <c r="I3012" s="824">
        <v>1</v>
      </c>
      <c r="J3012" s="841"/>
      <c r="K3012" s="825">
        <v>1</v>
      </c>
      <c r="L3012" s="825"/>
      <c r="M3012" s="824">
        <v>1</v>
      </c>
      <c r="N3012" s="841"/>
      <c r="O3012" s="838"/>
      <c r="P3012" s="820">
        <f>Tabla1[[#This Row],[Ejec Real Acumu]]-Tabla1[[#This Row],[Proyec Ejec Acumul]]</f>
        <v>-1</v>
      </c>
      <c r="Q3012" s="820">
        <f>Tabla1[[#This Row],[Ejec Real Mes]]-Tabla1[[#This Row],[Program Entreg Mes]]</f>
        <v>-1</v>
      </c>
    </row>
    <row r="3013" spans="1:17">
      <c r="A3013" s="824">
        <v>1</v>
      </c>
      <c r="B3013" s="824" t="s">
        <v>2467</v>
      </c>
      <c r="C3013" s="824" t="s">
        <v>2467</v>
      </c>
      <c r="D3013" s="824" t="s">
        <v>764</v>
      </c>
      <c r="E3013" s="824" t="s">
        <v>2624</v>
      </c>
      <c r="F3013" s="824">
        <v>11</v>
      </c>
      <c r="G3013" s="824" t="s">
        <v>2453</v>
      </c>
      <c r="H3013" s="824">
        <v>1</v>
      </c>
      <c r="I3013" s="824">
        <v>0</v>
      </c>
      <c r="J3013" s="841"/>
      <c r="K3013" s="825">
        <v>0</v>
      </c>
      <c r="L3013" s="825"/>
      <c r="M3013" s="824">
        <v>0</v>
      </c>
      <c r="N3013" s="841"/>
      <c r="O3013" s="838"/>
      <c r="P3013" s="820">
        <f>Tabla1[[#This Row],[Ejec Real Acumu]]-Tabla1[[#This Row],[Proyec Ejec Acumul]]</f>
        <v>0</v>
      </c>
      <c r="Q3013" s="820">
        <f>Tabla1[[#This Row],[Ejec Real Mes]]-Tabla1[[#This Row],[Program Entreg Mes]]</f>
        <v>0</v>
      </c>
    </row>
    <row r="3014" spans="1:17">
      <c r="A3014" s="824">
        <v>2</v>
      </c>
      <c r="B3014" s="824" t="s">
        <v>2467</v>
      </c>
      <c r="C3014" s="824" t="s">
        <v>2467</v>
      </c>
      <c r="D3014" s="824" t="s">
        <v>764</v>
      </c>
      <c r="E3014" s="824" t="s">
        <v>2625</v>
      </c>
      <c r="F3014" s="824">
        <v>11</v>
      </c>
      <c r="G3014" s="824" t="s">
        <v>2453</v>
      </c>
      <c r="H3014" s="824">
        <v>1</v>
      </c>
      <c r="I3014" s="824">
        <v>0</v>
      </c>
      <c r="J3014" s="841"/>
      <c r="K3014" s="825">
        <v>0</v>
      </c>
      <c r="L3014" s="825"/>
      <c r="M3014" s="824">
        <v>0</v>
      </c>
      <c r="N3014" s="841"/>
      <c r="O3014" s="838"/>
      <c r="P3014" s="820">
        <f>Tabla1[[#This Row],[Ejec Real Acumu]]-Tabla1[[#This Row],[Proyec Ejec Acumul]]</f>
        <v>0</v>
      </c>
      <c r="Q3014" s="820">
        <f>Tabla1[[#This Row],[Ejec Real Mes]]-Tabla1[[#This Row],[Program Entreg Mes]]</f>
        <v>0</v>
      </c>
    </row>
    <row r="3015" spans="1:17">
      <c r="A3015" s="824">
        <v>3</v>
      </c>
      <c r="B3015" s="824" t="s">
        <v>2467</v>
      </c>
      <c r="C3015" s="824" t="s">
        <v>2467</v>
      </c>
      <c r="D3015" s="834" t="s">
        <v>764</v>
      </c>
      <c r="E3015" s="824" t="s">
        <v>2626</v>
      </c>
      <c r="F3015" s="824">
        <v>11</v>
      </c>
      <c r="G3015" s="824" t="s">
        <v>2453</v>
      </c>
      <c r="H3015" s="834">
        <v>1</v>
      </c>
      <c r="I3015" s="824">
        <v>1</v>
      </c>
      <c r="J3015" s="841"/>
      <c r="K3015" s="825">
        <v>1</v>
      </c>
      <c r="L3015" s="825"/>
      <c r="M3015" s="824">
        <v>1</v>
      </c>
      <c r="N3015" s="841"/>
      <c r="O3015" s="838"/>
      <c r="P3015" s="820">
        <f>Tabla1[[#This Row],[Ejec Real Acumu]]-Tabla1[[#This Row],[Proyec Ejec Acumul]]</f>
        <v>-1</v>
      </c>
      <c r="Q3015" s="820">
        <f>Tabla1[[#This Row],[Ejec Real Mes]]-Tabla1[[#This Row],[Program Entreg Mes]]</f>
        <v>-1</v>
      </c>
    </row>
    <row r="3016" spans="1:17">
      <c r="A3016" s="824">
        <v>4</v>
      </c>
      <c r="B3016" s="824" t="s">
        <v>2467</v>
      </c>
      <c r="C3016" s="824" t="s">
        <v>2467</v>
      </c>
      <c r="D3016" s="834" t="s">
        <v>764</v>
      </c>
      <c r="E3016" s="824" t="s">
        <v>2627</v>
      </c>
      <c r="F3016" s="824">
        <v>11</v>
      </c>
      <c r="G3016" s="824" t="s">
        <v>2453</v>
      </c>
      <c r="H3016" s="834">
        <v>1</v>
      </c>
      <c r="I3016" s="824">
        <v>1</v>
      </c>
      <c r="J3016" s="841"/>
      <c r="K3016" s="825">
        <v>1</v>
      </c>
      <c r="L3016" s="825"/>
      <c r="M3016" s="824">
        <v>1</v>
      </c>
      <c r="N3016" s="841"/>
      <c r="O3016" s="838"/>
      <c r="P3016" s="820">
        <f>Tabla1[[#This Row],[Ejec Real Acumu]]-Tabla1[[#This Row],[Proyec Ejec Acumul]]</f>
        <v>-1</v>
      </c>
      <c r="Q3016" s="820">
        <f>Tabla1[[#This Row],[Ejec Real Mes]]-Tabla1[[#This Row],[Program Entreg Mes]]</f>
        <v>-1</v>
      </c>
    </row>
    <row r="3017" spans="1:17">
      <c r="A3017" s="824">
        <v>5</v>
      </c>
      <c r="B3017" s="824" t="s">
        <v>2467</v>
      </c>
      <c r="C3017" s="824" t="s">
        <v>2467</v>
      </c>
      <c r="D3017" s="834" t="s">
        <v>764</v>
      </c>
      <c r="E3017" s="824" t="s">
        <v>2628</v>
      </c>
      <c r="F3017" s="824">
        <v>11</v>
      </c>
      <c r="G3017" s="824" t="s">
        <v>2453</v>
      </c>
      <c r="H3017" s="834">
        <v>2</v>
      </c>
      <c r="I3017" s="824">
        <v>1</v>
      </c>
      <c r="J3017" s="841"/>
      <c r="K3017" s="825">
        <v>0.5</v>
      </c>
      <c r="L3017" s="825"/>
      <c r="M3017" s="824">
        <v>0</v>
      </c>
      <c r="N3017" s="841"/>
      <c r="O3017" s="838"/>
      <c r="P3017" s="820">
        <f>Tabla1[[#This Row],[Ejec Real Acumu]]-Tabla1[[#This Row],[Proyec Ejec Acumul]]</f>
        <v>-1</v>
      </c>
      <c r="Q3017" s="820">
        <f>Tabla1[[#This Row],[Ejec Real Mes]]-Tabla1[[#This Row],[Program Entreg Mes]]</f>
        <v>0</v>
      </c>
    </row>
    <row r="3018" spans="1:17">
      <c r="A3018" s="824">
        <v>6</v>
      </c>
      <c r="B3018" s="824" t="s">
        <v>2467</v>
      </c>
      <c r="C3018" s="824" t="s">
        <v>2467</v>
      </c>
      <c r="D3018" s="834" t="s">
        <v>764</v>
      </c>
      <c r="E3018" s="824" t="s">
        <v>2629</v>
      </c>
      <c r="F3018" s="824">
        <v>11</v>
      </c>
      <c r="G3018" s="824" t="s">
        <v>2453</v>
      </c>
      <c r="H3018" s="834">
        <v>1</v>
      </c>
      <c r="I3018" s="824">
        <v>1</v>
      </c>
      <c r="J3018" s="841"/>
      <c r="K3018" s="825">
        <v>1</v>
      </c>
      <c r="L3018" s="825"/>
      <c r="M3018" s="824">
        <v>0</v>
      </c>
      <c r="N3018" s="841"/>
      <c r="O3018" s="838"/>
      <c r="P3018" s="820">
        <f>Tabla1[[#This Row],[Ejec Real Acumu]]-Tabla1[[#This Row],[Proyec Ejec Acumul]]</f>
        <v>-1</v>
      </c>
      <c r="Q3018" s="820">
        <f>Tabla1[[#This Row],[Ejec Real Mes]]-Tabla1[[#This Row],[Program Entreg Mes]]</f>
        <v>0</v>
      </c>
    </row>
    <row r="3019" spans="1:17">
      <c r="A3019" s="824">
        <v>7</v>
      </c>
      <c r="B3019" s="824" t="s">
        <v>2467</v>
      </c>
      <c r="C3019" s="824" t="s">
        <v>2467</v>
      </c>
      <c r="D3019" s="834" t="s">
        <v>764</v>
      </c>
      <c r="E3019" s="824" t="s">
        <v>2630</v>
      </c>
      <c r="F3019" s="824">
        <v>11</v>
      </c>
      <c r="G3019" s="824" t="s">
        <v>2453</v>
      </c>
      <c r="H3019" s="834">
        <v>1</v>
      </c>
      <c r="I3019" s="824">
        <v>1</v>
      </c>
      <c r="J3019" s="841"/>
      <c r="K3019" s="825">
        <v>1</v>
      </c>
      <c r="L3019" s="825"/>
      <c r="M3019" s="824">
        <v>0</v>
      </c>
      <c r="N3019" s="841"/>
      <c r="O3019" s="838"/>
      <c r="P3019" s="820">
        <f>Tabla1[[#This Row],[Ejec Real Acumu]]-Tabla1[[#This Row],[Proyec Ejec Acumul]]</f>
        <v>-1</v>
      </c>
      <c r="Q3019" s="820">
        <f>Tabla1[[#This Row],[Ejec Real Mes]]-Tabla1[[#This Row],[Program Entreg Mes]]</f>
        <v>0</v>
      </c>
    </row>
    <row r="3020" spans="1:17">
      <c r="A3020" s="824">
        <v>1</v>
      </c>
      <c r="B3020" s="824" t="s">
        <v>2467</v>
      </c>
      <c r="C3020" s="824" t="s">
        <v>2467</v>
      </c>
      <c r="D3020" s="834" t="s">
        <v>764</v>
      </c>
      <c r="E3020" s="824" t="s">
        <v>2624</v>
      </c>
      <c r="F3020" s="824">
        <v>12</v>
      </c>
      <c r="G3020" s="824" t="s">
        <v>2454</v>
      </c>
      <c r="H3020" s="834">
        <v>1</v>
      </c>
      <c r="I3020" s="824">
        <v>1</v>
      </c>
      <c r="J3020" s="841"/>
      <c r="K3020" s="825">
        <v>1</v>
      </c>
      <c r="L3020" s="825"/>
      <c r="M3020" s="824">
        <v>1</v>
      </c>
      <c r="N3020" s="841"/>
      <c r="O3020" s="838"/>
      <c r="P3020" s="820">
        <f>Tabla1[[#This Row],[Ejec Real Acumu]]-Tabla1[[#This Row],[Proyec Ejec Acumul]]</f>
        <v>-1</v>
      </c>
      <c r="Q3020" s="820">
        <f>Tabla1[[#This Row],[Ejec Real Mes]]-Tabla1[[#This Row],[Program Entreg Mes]]</f>
        <v>-1</v>
      </c>
    </row>
    <row r="3021" spans="1:17">
      <c r="A3021" s="824">
        <v>2</v>
      </c>
      <c r="B3021" s="824" t="s">
        <v>2467</v>
      </c>
      <c r="C3021" s="824" t="s">
        <v>2467</v>
      </c>
      <c r="D3021" s="834" t="s">
        <v>764</v>
      </c>
      <c r="E3021" s="824" t="s">
        <v>2625</v>
      </c>
      <c r="F3021" s="824">
        <v>12</v>
      </c>
      <c r="G3021" s="824" t="s">
        <v>2454</v>
      </c>
      <c r="H3021" s="834">
        <v>1</v>
      </c>
      <c r="I3021" s="824">
        <v>1</v>
      </c>
      <c r="J3021" s="841"/>
      <c r="K3021" s="825">
        <v>1</v>
      </c>
      <c r="L3021" s="825"/>
      <c r="M3021" s="824">
        <v>1</v>
      </c>
      <c r="N3021" s="841"/>
      <c r="O3021" s="838"/>
      <c r="P3021" s="820">
        <f>Tabla1[[#This Row],[Ejec Real Acumu]]-Tabla1[[#This Row],[Proyec Ejec Acumul]]</f>
        <v>-1</v>
      </c>
      <c r="Q3021" s="820">
        <f>Tabla1[[#This Row],[Ejec Real Mes]]-Tabla1[[#This Row],[Program Entreg Mes]]</f>
        <v>-1</v>
      </c>
    </row>
    <row r="3022" spans="1:17">
      <c r="A3022" s="824">
        <v>3</v>
      </c>
      <c r="B3022" s="824" t="s">
        <v>2467</v>
      </c>
      <c r="C3022" s="824" t="s">
        <v>2467</v>
      </c>
      <c r="D3022" s="834" t="s">
        <v>764</v>
      </c>
      <c r="E3022" s="824" t="s">
        <v>2626</v>
      </c>
      <c r="F3022" s="824">
        <v>12</v>
      </c>
      <c r="G3022" s="824" t="s">
        <v>2454</v>
      </c>
      <c r="H3022" s="834">
        <v>1</v>
      </c>
      <c r="I3022" s="824">
        <v>1</v>
      </c>
      <c r="J3022" s="841"/>
      <c r="K3022" s="825">
        <v>1</v>
      </c>
      <c r="L3022" s="825"/>
      <c r="M3022" s="824">
        <v>0</v>
      </c>
      <c r="N3022" s="841"/>
      <c r="O3022" s="838"/>
      <c r="P3022" s="820">
        <f>Tabla1[[#This Row],[Ejec Real Acumu]]-Tabla1[[#This Row],[Proyec Ejec Acumul]]</f>
        <v>-1</v>
      </c>
      <c r="Q3022" s="820">
        <f>Tabla1[[#This Row],[Ejec Real Mes]]-Tabla1[[#This Row],[Program Entreg Mes]]</f>
        <v>0</v>
      </c>
    </row>
    <row r="3023" spans="1:17">
      <c r="A3023" s="824">
        <v>4</v>
      </c>
      <c r="B3023" s="824" t="s">
        <v>2467</v>
      </c>
      <c r="C3023" s="824" t="s">
        <v>2467</v>
      </c>
      <c r="D3023" s="834" t="s">
        <v>764</v>
      </c>
      <c r="E3023" s="824" t="s">
        <v>2627</v>
      </c>
      <c r="F3023" s="824">
        <v>12</v>
      </c>
      <c r="G3023" s="824" t="s">
        <v>2454</v>
      </c>
      <c r="H3023" s="834">
        <v>1</v>
      </c>
      <c r="I3023" s="824">
        <v>1</v>
      </c>
      <c r="J3023" s="841"/>
      <c r="K3023" s="825">
        <v>1</v>
      </c>
      <c r="L3023" s="825"/>
      <c r="M3023" s="824">
        <v>0</v>
      </c>
      <c r="N3023" s="841"/>
      <c r="O3023" s="838"/>
      <c r="P3023" s="820">
        <f>Tabla1[[#This Row],[Ejec Real Acumu]]-Tabla1[[#This Row],[Proyec Ejec Acumul]]</f>
        <v>-1</v>
      </c>
      <c r="Q3023" s="820">
        <f>Tabla1[[#This Row],[Ejec Real Mes]]-Tabla1[[#This Row],[Program Entreg Mes]]</f>
        <v>0</v>
      </c>
    </row>
    <row r="3024" spans="1:17">
      <c r="A3024" s="824">
        <v>5</v>
      </c>
      <c r="B3024" s="824" t="s">
        <v>2467</v>
      </c>
      <c r="C3024" s="824" t="s">
        <v>2467</v>
      </c>
      <c r="D3024" s="834" t="s">
        <v>764</v>
      </c>
      <c r="E3024" s="824" t="s">
        <v>2628</v>
      </c>
      <c r="F3024" s="824">
        <v>12</v>
      </c>
      <c r="G3024" s="824" t="s">
        <v>2454</v>
      </c>
      <c r="H3024" s="834">
        <v>2</v>
      </c>
      <c r="I3024" s="824">
        <v>2</v>
      </c>
      <c r="J3024" s="841"/>
      <c r="K3024" s="825">
        <v>1</v>
      </c>
      <c r="L3024" s="825"/>
      <c r="M3024" s="824">
        <v>1</v>
      </c>
      <c r="N3024" s="841"/>
      <c r="O3024" s="838"/>
      <c r="P3024" s="820">
        <f>Tabla1[[#This Row],[Ejec Real Acumu]]-Tabla1[[#This Row],[Proyec Ejec Acumul]]</f>
        <v>-2</v>
      </c>
      <c r="Q3024" s="820">
        <f>Tabla1[[#This Row],[Ejec Real Mes]]-Tabla1[[#This Row],[Program Entreg Mes]]</f>
        <v>-1</v>
      </c>
    </row>
    <row r="3025" spans="1:17">
      <c r="A3025" s="824">
        <v>6</v>
      </c>
      <c r="B3025" s="824" t="s">
        <v>2467</v>
      </c>
      <c r="C3025" s="824" t="s">
        <v>2467</v>
      </c>
      <c r="D3025" s="834" t="s">
        <v>764</v>
      </c>
      <c r="E3025" s="824" t="s">
        <v>2629</v>
      </c>
      <c r="F3025" s="824">
        <v>12</v>
      </c>
      <c r="G3025" s="824" t="s">
        <v>2454</v>
      </c>
      <c r="H3025" s="834">
        <v>1</v>
      </c>
      <c r="I3025" s="824">
        <v>1</v>
      </c>
      <c r="J3025" s="841"/>
      <c r="K3025" s="825">
        <v>1</v>
      </c>
      <c r="L3025" s="825"/>
      <c r="M3025" s="824">
        <v>0</v>
      </c>
      <c r="N3025" s="841"/>
      <c r="O3025" s="838"/>
      <c r="P3025" s="820">
        <f>Tabla1[[#This Row],[Ejec Real Acumu]]-Tabla1[[#This Row],[Proyec Ejec Acumul]]</f>
        <v>-1</v>
      </c>
      <c r="Q3025" s="820">
        <f>Tabla1[[#This Row],[Ejec Real Mes]]-Tabla1[[#This Row],[Program Entreg Mes]]</f>
        <v>0</v>
      </c>
    </row>
    <row r="3026" spans="1:17">
      <c r="A3026" s="824">
        <v>7</v>
      </c>
      <c r="B3026" s="824" t="s">
        <v>2467</v>
      </c>
      <c r="C3026" s="824" t="s">
        <v>2467</v>
      </c>
      <c r="D3026" s="834" t="s">
        <v>764</v>
      </c>
      <c r="E3026" s="824" t="s">
        <v>2630</v>
      </c>
      <c r="F3026" s="824">
        <v>12</v>
      </c>
      <c r="G3026" s="824" t="s">
        <v>2454</v>
      </c>
      <c r="H3026" s="834">
        <v>1</v>
      </c>
      <c r="I3026" s="824">
        <v>1</v>
      </c>
      <c r="J3026" s="841"/>
      <c r="K3026" s="825">
        <v>1</v>
      </c>
      <c r="L3026" s="825"/>
      <c r="M3026" s="824">
        <v>0</v>
      </c>
      <c r="N3026" s="841"/>
      <c r="O3026" s="838"/>
      <c r="P3026" s="820">
        <f>Tabla1[[#This Row],[Ejec Real Acumu]]-Tabla1[[#This Row],[Proyec Ejec Acumul]]</f>
        <v>-1</v>
      </c>
      <c r="Q3026" s="820">
        <f>Tabla1[[#This Row],[Ejec Real Mes]]-Tabla1[[#This Row],[Program Entreg Mes]]</f>
        <v>0</v>
      </c>
    </row>
    <row r="3027" spans="1:17">
      <c r="A3027" s="824">
        <v>1</v>
      </c>
      <c r="B3027" s="824" t="s">
        <v>2468</v>
      </c>
      <c r="C3027" s="824" t="s">
        <v>2469</v>
      </c>
      <c r="D3027" s="834" t="s">
        <v>764</v>
      </c>
      <c r="E3027" s="824" t="s">
        <v>2631</v>
      </c>
      <c r="F3027" s="824">
        <v>1</v>
      </c>
      <c r="G3027" s="824" t="s">
        <v>2443</v>
      </c>
      <c r="H3027" s="834">
        <v>2</v>
      </c>
      <c r="I3027" s="824">
        <v>0</v>
      </c>
      <c r="J3027" s="841">
        <v>0</v>
      </c>
      <c r="K3027" s="825">
        <v>0</v>
      </c>
      <c r="L3027" s="825">
        <v>0</v>
      </c>
      <c r="M3027" s="824">
        <v>0</v>
      </c>
      <c r="N3027" s="841">
        <v>0</v>
      </c>
      <c r="O3027" s="838" t="e">
        <v>#DIV/0!</v>
      </c>
      <c r="P3027" s="820">
        <f>Tabla1[[#This Row],[Ejec Real Acumu]]-Tabla1[[#This Row],[Proyec Ejec Acumul]]</f>
        <v>0</v>
      </c>
      <c r="Q3027" s="820">
        <f>Tabla1[[#This Row],[Ejec Real Mes]]-Tabla1[[#This Row],[Program Entreg Mes]]</f>
        <v>0</v>
      </c>
    </row>
    <row r="3028" spans="1:17">
      <c r="A3028" s="824">
        <v>2</v>
      </c>
      <c r="B3028" s="824" t="s">
        <v>2468</v>
      </c>
      <c r="C3028" s="824" t="s">
        <v>2469</v>
      </c>
      <c r="D3028" s="834" t="s">
        <v>764</v>
      </c>
      <c r="E3028" s="824" t="s">
        <v>2632</v>
      </c>
      <c r="F3028" s="824">
        <v>1</v>
      </c>
      <c r="G3028" s="824" t="s">
        <v>2443</v>
      </c>
      <c r="H3028" s="834">
        <v>1</v>
      </c>
      <c r="I3028" s="824">
        <v>0</v>
      </c>
      <c r="J3028" s="841">
        <v>0</v>
      </c>
      <c r="K3028" s="825">
        <v>0</v>
      </c>
      <c r="L3028" s="825">
        <v>0</v>
      </c>
      <c r="M3028" s="824">
        <v>0</v>
      </c>
      <c r="N3028" s="841">
        <v>0</v>
      </c>
      <c r="O3028" s="838" t="e">
        <v>#DIV/0!</v>
      </c>
      <c r="P3028" s="820">
        <f>Tabla1[[#This Row],[Ejec Real Acumu]]-Tabla1[[#This Row],[Proyec Ejec Acumul]]</f>
        <v>0</v>
      </c>
      <c r="Q3028" s="820">
        <f>Tabla1[[#This Row],[Ejec Real Mes]]-Tabla1[[#This Row],[Program Entreg Mes]]</f>
        <v>0</v>
      </c>
    </row>
    <row r="3029" spans="1:17">
      <c r="A3029" s="824">
        <v>3</v>
      </c>
      <c r="B3029" s="824" t="s">
        <v>2468</v>
      </c>
      <c r="C3029" s="824" t="s">
        <v>2469</v>
      </c>
      <c r="D3029" s="834" t="s">
        <v>764</v>
      </c>
      <c r="E3029" s="824" t="s">
        <v>2633</v>
      </c>
      <c r="F3029" s="824">
        <v>1</v>
      </c>
      <c r="G3029" s="824" t="s">
        <v>2443</v>
      </c>
      <c r="H3029" s="834">
        <v>1</v>
      </c>
      <c r="I3029" s="824">
        <v>0</v>
      </c>
      <c r="J3029" s="841">
        <v>0</v>
      </c>
      <c r="K3029" s="825">
        <v>0</v>
      </c>
      <c r="L3029" s="825">
        <v>0</v>
      </c>
      <c r="M3029" s="824">
        <v>0</v>
      </c>
      <c r="N3029" s="841">
        <v>0</v>
      </c>
      <c r="O3029" s="838" t="e">
        <v>#DIV/0!</v>
      </c>
      <c r="P3029" s="820">
        <f>Tabla1[[#This Row],[Ejec Real Acumu]]-Tabla1[[#This Row],[Proyec Ejec Acumul]]</f>
        <v>0</v>
      </c>
      <c r="Q3029" s="820">
        <f>Tabla1[[#This Row],[Ejec Real Mes]]-Tabla1[[#This Row],[Program Entreg Mes]]</f>
        <v>0</v>
      </c>
    </row>
    <row r="3030" spans="1:17">
      <c r="A3030" s="824">
        <v>4</v>
      </c>
      <c r="B3030" s="824" t="s">
        <v>2468</v>
      </c>
      <c r="C3030" s="824" t="s">
        <v>2469</v>
      </c>
      <c r="D3030" s="834" t="s">
        <v>764</v>
      </c>
      <c r="E3030" s="824" t="s">
        <v>2634</v>
      </c>
      <c r="F3030" s="824">
        <v>1</v>
      </c>
      <c r="G3030" s="824" t="s">
        <v>2443</v>
      </c>
      <c r="H3030" s="834">
        <v>1</v>
      </c>
      <c r="I3030" s="824">
        <v>0</v>
      </c>
      <c r="J3030" s="841">
        <v>0</v>
      </c>
      <c r="K3030" s="825">
        <v>0</v>
      </c>
      <c r="L3030" s="825">
        <v>0</v>
      </c>
      <c r="M3030" s="824">
        <v>0</v>
      </c>
      <c r="N3030" s="841">
        <v>0</v>
      </c>
      <c r="O3030" s="838" t="e">
        <v>#DIV/0!</v>
      </c>
      <c r="P3030" s="820">
        <f>Tabla1[[#This Row],[Ejec Real Acumu]]-Tabla1[[#This Row],[Proyec Ejec Acumul]]</f>
        <v>0</v>
      </c>
      <c r="Q3030" s="820">
        <f>Tabla1[[#This Row],[Ejec Real Mes]]-Tabla1[[#This Row],[Program Entreg Mes]]</f>
        <v>0</v>
      </c>
    </row>
    <row r="3031" spans="1:17">
      <c r="A3031" s="824">
        <v>5</v>
      </c>
      <c r="B3031" s="824" t="s">
        <v>2468</v>
      </c>
      <c r="C3031" s="824" t="s">
        <v>2469</v>
      </c>
      <c r="D3031" s="834" t="s">
        <v>764</v>
      </c>
      <c r="E3031" s="824" t="s">
        <v>2635</v>
      </c>
      <c r="F3031" s="824">
        <v>1</v>
      </c>
      <c r="G3031" s="824" t="s">
        <v>2443</v>
      </c>
      <c r="H3031" s="834">
        <v>1</v>
      </c>
      <c r="I3031" s="824">
        <v>0</v>
      </c>
      <c r="J3031" s="841">
        <v>0</v>
      </c>
      <c r="K3031" s="825">
        <v>0</v>
      </c>
      <c r="L3031" s="825">
        <v>0</v>
      </c>
      <c r="M3031" s="824">
        <v>0</v>
      </c>
      <c r="N3031" s="841">
        <v>0</v>
      </c>
      <c r="O3031" s="838" t="e">
        <v>#DIV/0!</v>
      </c>
      <c r="P3031" s="820">
        <f>Tabla1[[#This Row],[Ejec Real Acumu]]-Tabla1[[#This Row],[Proyec Ejec Acumul]]</f>
        <v>0</v>
      </c>
      <c r="Q3031" s="820">
        <f>Tabla1[[#This Row],[Ejec Real Mes]]-Tabla1[[#This Row],[Program Entreg Mes]]</f>
        <v>0</v>
      </c>
    </row>
    <row r="3032" spans="1:17">
      <c r="A3032" s="824">
        <v>6</v>
      </c>
      <c r="B3032" s="824" t="s">
        <v>2468</v>
      </c>
      <c r="C3032" s="824" t="s">
        <v>2469</v>
      </c>
      <c r="D3032" s="834" t="s">
        <v>764</v>
      </c>
      <c r="E3032" s="824" t="s">
        <v>2636</v>
      </c>
      <c r="F3032" s="824">
        <v>1</v>
      </c>
      <c r="G3032" s="824" t="s">
        <v>2443</v>
      </c>
      <c r="H3032" s="834">
        <v>2</v>
      </c>
      <c r="I3032" s="824">
        <v>0</v>
      </c>
      <c r="J3032" s="841">
        <v>0</v>
      </c>
      <c r="K3032" s="825">
        <v>0</v>
      </c>
      <c r="L3032" s="825">
        <v>0</v>
      </c>
      <c r="M3032" s="824">
        <v>0</v>
      </c>
      <c r="N3032" s="841">
        <v>0</v>
      </c>
      <c r="O3032" s="838" t="e">
        <v>#DIV/0!</v>
      </c>
      <c r="P3032" s="820">
        <f>Tabla1[[#This Row],[Ejec Real Acumu]]-Tabla1[[#This Row],[Proyec Ejec Acumul]]</f>
        <v>0</v>
      </c>
      <c r="Q3032" s="820">
        <f>Tabla1[[#This Row],[Ejec Real Mes]]-Tabla1[[#This Row],[Program Entreg Mes]]</f>
        <v>0</v>
      </c>
    </row>
    <row r="3033" spans="1:17">
      <c r="A3033" s="824">
        <v>7</v>
      </c>
      <c r="B3033" s="824" t="s">
        <v>2468</v>
      </c>
      <c r="C3033" s="824" t="s">
        <v>2469</v>
      </c>
      <c r="D3033" s="834" t="s">
        <v>764</v>
      </c>
      <c r="E3033" s="824" t="s">
        <v>2637</v>
      </c>
      <c r="F3033" s="824">
        <v>1</v>
      </c>
      <c r="G3033" s="824" t="s">
        <v>2443</v>
      </c>
      <c r="H3033" s="834">
        <v>4</v>
      </c>
      <c r="I3033" s="824">
        <v>0</v>
      </c>
      <c r="J3033" s="841">
        <v>0</v>
      </c>
      <c r="K3033" s="825">
        <v>0</v>
      </c>
      <c r="L3033" s="825">
        <v>0</v>
      </c>
      <c r="M3033" s="824">
        <v>0</v>
      </c>
      <c r="N3033" s="841">
        <v>0</v>
      </c>
      <c r="O3033" s="838" t="e">
        <v>#DIV/0!</v>
      </c>
      <c r="P3033" s="820">
        <f>Tabla1[[#This Row],[Ejec Real Acumu]]-Tabla1[[#This Row],[Proyec Ejec Acumul]]</f>
        <v>0</v>
      </c>
      <c r="Q3033" s="820">
        <f>Tabla1[[#This Row],[Ejec Real Mes]]-Tabla1[[#This Row],[Program Entreg Mes]]</f>
        <v>0</v>
      </c>
    </row>
    <row r="3034" spans="1:17">
      <c r="A3034" s="824">
        <v>8</v>
      </c>
      <c r="B3034" s="824" t="s">
        <v>2468</v>
      </c>
      <c r="C3034" s="824" t="s">
        <v>2469</v>
      </c>
      <c r="D3034" s="834" t="s">
        <v>764</v>
      </c>
      <c r="E3034" s="824" t="s">
        <v>2638</v>
      </c>
      <c r="F3034" s="824">
        <v>1</v>
      </c>
      <c r="G3034" s="824" t="s">
        <v>2443</v>
      </c>
      <c r="H3034" s="834">
        <v>1</v>
      </c>
      <c r="I3034" s="824">
        <v>0</v>
      </c>
      <c r="J3034" s="841">
        <v>0</v>
      </c>
      <c r="K3034" s="825">
        <v>0</v>
      </c>
      <c r="L3034" s="825">
        <v>0</v>
      </c>
      <c r="M3034" s="824">
        <v>0</v>
      </c>
      <c r="N3034" s="841">
        <v>0</v>
      </c>
      <c r="O3034" s="838" t="e">
        <v>#DIV/0!</v>
      </c>
      <c r="P3034" s="820">
        <f>Tabla1[[#This Row],[Ejec Real Acumu]]-Tabla1[[#This Row],[Proyec Ejec Acumul]]</f>
        <v>0</v>
      </c>
      <c r="Q3034" s="820">
        <f>Tabla1[[#This Row],[Ejec Real Mes]]-Tabla1[[#This Row],[Program Entreg Mes]]</f>
        <v>0</v>
      </c>
    </row>
    <row r="3035" spans="1:17">
      <c r="A3035" s="824">
        <v>9</v>
      </c>
      <c r="B3035" s="824" t="s">
        <v>2468</v>
      </c>
      <c r="C3035" s="824" t="s">
        <v>2469</v>
      </c>
      <c r="D3035" s="834" t="s">
        <v>764</v>
      </c>
      <c r="E3035" s="824" t="s">
        <v>2639</v>
      </c>
      <c r="F3035" s="824">
        <v>1</v>
      </c>
      <c r="G3035" s="824" t="s">
        <v>2443</v>
      </c>
      <c r="H3035" s="834">
        <v>1</v>
      </c>
      <c r="I3035" s="824">
        <v>0</v>
      </c>
      <c r="J3035" s="841">
        <v>0</v>
      </c>
      <c r="K3035" s="825">
        <v>0</v>
      </c>
      <c r="L3035" s="825">
        <v>0</v>
      </c>
      <c r="M3035" s="824">
        <v>0</v>
      </c>
      <c r="N3035" s="841">
        <v>0</v>
      </c>
      <c r="O3035" s="838" t="e">
        <v>#DIV/0!</v>
      </c>
      <c r="P3035" s="820">
        <f>Tabla1[[#This Row],[Ejec Real Acumu]]-Tabla1[[#This Row],[Proyec Ejec Acumul]]</f>
        <v>0</v>
      </c>
      <c r="Q3035" s="820">
        <f>Tabla1[[#This Row],[Ejec Real Mes]]-Tabla1[[#This Row],[Program Entreg Mes]]</f>
        <v>0</v>
      </c>
    </row>
    <row r="3036" spans="1:17">
      <c r="A3036" s="824">
        <v>10</v>
      </c>
      <c r="B3036" s="824" t="s">
        <v>2468</v>
      </c>
      <c r="C3036" s="824" t="s">
        <v>2469</v>
      </c>
      <c r="D3036" s="834" t="s">
        <v>764</v>
      </c>
      <c r="E3036" s="824" t="s">
        <v>2640</v>
      </c>
      <c r="F3036" s="824">
        <v>1</v>
      </c>
      <c r="G3036" s="824" t="s">
        <v>2443</v>
      </c>
      <c r="H3036" s="834">
        <v>2</v>
      </c>
      <c r="I3036" s="824">
        <v>0</v>
      </c>
      <c r="J3036" s="841">
        <v>0</v>
      </c>
      <c r="K3036" s="825">
        <v>0</v>
      </c>
      <c r="L3036" s="825">
        <v>0</v>
      </c>
      <c r="M3036" s="824">
        <v>0</v>
      </c>
      <c r="N3036" s="841">
        <v>0</v>
      </c>
      <c r="O3036" s="838" t="e">
        <v>#DIV/0!</v>
      </c>
      <c r="P3036" s="820">
        <f>Tabla1[[#This Row],[Ejec Real Acumu]]-Tabla1[[#This Row],[Proyec Ejec Acumul]]</f>
        <v>0</v>
      </c>
      <c r="Q3036" s="820">
        <f>Tabla1[[#This Row],[Ejec Real Mes]]-Tabla1[[#This Row],[Program Entreg Mes]]</f>
        <v>0</v>
      </c>
    </row>
    <row r="3037" spans="1:17">
      <c r="A3037" s="824">
        <v>11</v>
      </c>
      <c r="B3037" s="824" t="s">
        <v>2468</v>
      </c>
      <c r="C3037" s="824" t="s">
        <v>2469</v>
      </c>
      <c r="D3037" s="834" t="s">
        <v>764</v>
      </c>
      <c r="E3037" s="824" t="s">
        <v>2641</v>
      </c>
      <c r="F3037" s="824">
        <v>1</v>
      </c>
      <c r="G3037" s="824" t="s">
        <v>2443</v>
      </c>
      <c r="H3037" s="834">
        <v>3</v>
      </c>
      <c r="I3037" s="824">
        <v>0</v>
      </c>
      <c r="J3037" s="841">
        <v>0</v>
      </c>
      <c r="K3037" s="825">
        <v>0</v>
      </c>
      <c r="L3037" s="825">
        <v>0</v>
      </c>
      <c r="M3037" s="824">
        <v>0</v>
      </c>
      <c r="N3037" s="841">
        <v>0</v>
      </c>
      <c r="O3037" s="838" t="e">
        <v>#DIV/0!</v>
      </c>
      <c r="P3037" s="820">
        <f>Tabla1[[#This Row],[Ejec Real Acumu]]-Tabla1[[#This Row],[Proyec Ejec Acumul]]</f>
        <v>0</v>
      </c>
      <c r="Q3037" s="820">
        <f>Tabla1[[#This Row],[Ejec Real Mes]]-Tabla1[[#This Row],[Program Entreg Mes]]</f>
        <v>0</v>
      </c>
    </row>
    <row r="3038" spans="1:17">
      <c r="A3038" s="824">
        <v>1</v>
      </c>
      <c r="B3038" s="824" t="s">
        <v>2468</v>
      </c>
      <c r="C3038" s="824" t="s">
        <v>2469</v>
      </c>
      <c r="D3038" s="834" t="s">
        <v>764</v>
      </c>
      <c r="E3038" s="824" t="s">
        <v>2631</v>
      </c>
      <c r="F3038" s="824">
        <v>2</v>
      </c>
      <c r="G3038" s="824" t="s">
        <v>2444</v>
      </c>
      <c r="H3038" s="834">
        <v>2</v>
      </c>
      <c r="I3038" s="824">
        <v>0</v>
      </c>
      <c r="J3038" s="841">
        <v>0</v>
      </c>
      <c r="K3038" s="825">
        <v>0</v>
      </c>
      <c r="L3038" s="825">
        <v>0</v>
      </c>
      <c r="M3038" s="824">
        <v>0</v>
      </c>
      <c r="N3038" s="841">
        <v>0</v>
      </c>
      <c r="O3038" s="838" t="e">
        <v>#DIV/0!</v>
      </c>
      <c r="P3038" s="820">
        <f>Tabla1[[#This Row],[Ejec Real Acumu]]-Tabla1[[#This Row],[Proyec Ejec Acumul]]</f>
        <v>0</v>
      </c>
      <c r="Q3038" s="820">
        <f>Tabla1[[#This Row],[Ejec Real Mes]]-Tabla1[[#This Row],[Program Entreg Mes]]</f>
        <v>0</v>
      </c>
    </row>
    <row r="3039" spans="1:17">
      <c r="A3039" s="824">
        <v>2</v>
      </c>
      <c r="B3039" s="824" t="s">
        <v>2468</v>
      </c>
      <c r="C3039" s="824" t="s">
        <v>2469</v>
      </c>
      <c r="D3039" s="834" t="s">
        <v>764</v>
      </c>
      <c r="E3039" s="824" t="s">
        <v>2632</v>
      </c>
      <c r="F3039" s="824">
        <v>2</v>
      </c>
      <c r="G3039" s="824" t="s">
        <v>2444</v>
      </c>
      <c r="H3039" s="834">
        <v>1</v>
      </c>
      <c r="I3039" s="824">
        <v>0</v>
      </c>
      <c r="J3039" s="841">
        <v>0</v>
      </c>
      <c r="K3039" s="825">
        <v>0</v>
      </c>
      <c r="L3039" s="825">
        <v>0</v>
      </c>
      <c r="M3039" s="824">
        <v>0</v>
      </c>
      <c r="N3039" s="841">
        <v>0</v>
      </c>
      <c r="O3039" s="838" t="e">
        <v>#DIV/0!</v>
      </c>
      <c r="P3039" s="820">
        <f>Tabla1[[#This Row],[Ejec Real Acumu]]-Tabla1[[#This Row],[Proyec Ejec Acumul]]</f>
        <v>0</v>
      </c>
      <c r="Q3039" s="820">
        <f>Tabla1[[#This Row],[Ejec Real Mes]]-Tabla1[[#This Row],[Program Entreg Mes]]</f>
        <v>0</v>
      </c>
    </row>
    <row r="3040" spans="1:17">
      <c r="A3040" s="824">
        <v>3</v>
      </c>
      <c r="B3040" s="824" t="s">
        <v>2468</v>
      </c>
      <c r="C3040" s="824" t="s">
        <v>2469</v>
      </c>
      <c r="D3040" s="834" t="s">
        <v>764</v>
      </c>
      <c r="E3040" s="824" t="s">
        <v>2633</v>
      </c>
      <c r="F3040" s="824">
        <v>2</v>
      </c>
      <c r="G3040" s="824" t="s">
        <v>2444</v>
      </c>
      <c r="H3040" s="834">
        <v>1</v>
      </c>
      <c r="I3040" s="824">
        <v>0</v>
      </c>
      <c r="J3040" s="841">
        <v>0</v>
      </c>
      <c r="K3040" s="825">
        <v>0</v>
      </c>
      <c r="L3040" s="825">
        <v>0</v>
      </c>
      <c r="M3040" s="824">
        <v>0</v>
      </c>
      <c r="N3040" s="841">
        <v>0</v>
      </c>
      <c r="O3040" s="838" t="e">
        <v>#DIV/0!</v>
      </c>
      <c r="P3040" s="820">
        <f>Tabla1[[#This Row],[Ejec Real Acumu]]-Tabla1[[#This Row],[Proyec Ejec Acumul]]</f>
        <v>0</v>
      </c>
      <c r="Q3040" s="820">
        <f>Tabla1[[#This Row],[Ejec Real Mes]]-Tabla1[[#This Row],[Program Entreg Mes]]</f>
        <v>0</v>
      </c>
    </row>
    <row r="3041" spans="1:17">
      <c r="A3041" s="824">
        <v>4</v>
      </c>
      <c r="B3041" s="824" t="s">
        <v>2468</v>
      </c>
      <c r="C3041" s="824" t="s">
        <v>2469</v>
      </c>
      <c r="D3041" s="834" t="s">
        <v>764</v>
      </c>
      <c r="E3041" s="824" t="s">
        <v>2634</v>
      </c>
      <c r="F3041" s="824">
        <v>2</v>
      </c>
      <c r="G3041" s="824" t="s">
        <v>2444</v>
      </c>
      <c r="H3041" s="834">
        <v>1</v>
      </c>
      <c r="I3041" s="824">
        <v>0</v>
      </c>
      <c r="J3041" s="841">
        <v>0</v>
      </c>
      <c r="K3041" s="825">
        <v>0</v>
      </c>
      <c r="L3041" s="825">
        <v>0</v>
      </c>
      <c r="M3041" s="824">
        <v>0</v>
      </c>
      <c r="N3041" s="841">
        <v>0</v>
      </c>
      <c r="O3041" s="838" t="e">
        <v>#DIV/0!</v>
      </c>
      <c r="P3041" s="820">
        <f>Tabla1[[#This Row],[Ejec Real Acumu]]-Tabla1[[#This Row],[Proyec Ejec Acumul]]</f>
        <v>0</v>
      </c>
      <c r="Q3041" s="820">
        <f>Tabla1[[#This Row],[Ejec Real Mes]]-Tabla1[[#This Row],[Program Entreg Mes]]</f>
        <v>0</v>
      </c>
    </row>
    <row r="3042" spans="1:17">
      <c r="A3042" s="824">
        <v>5</v>
      </c>
      <c r="B3042" s="824" t="s">
        <v>2468</v>
      </c>
      <c r="C3042" s="824" t="s">
        <v>2469</v>
      </c>
      <c r="D3042" s="834" t="s">
        <v>764</v>
      </c>
      <c r="E3042" s="824" t="s">
        <v>2635</v>
      </c>
      <c r="F3042" s="824">
        <v>2</v>
      </c>
      <c r="G3042" s="824" t="s">
        <v>2444</v>
      </c>
      <c r="H3042" s="834">
        <v>1</v>
      </c>
      <c r="I3042" s="824">
        <v>0</v>
      </c>
      <c r="J3042" s="841">
        <v>0</v>
      </c>
      <c r="K3042" s="825">
        <v>0</v>
      </c>
      <c r="L3042" s="825">
        <v>0</v>
      </c>
      <c r="M3042" s="824">
        <v>0</v>
      </c>
      <c r="N3042" s="841">
        <v>0</v>
      </c>
      <c r="O3042" s="838" t="e">
        <v>#DIV/0!</v>
      </c>
      <c r="P3042" s="820">
        <f>Tabla1[[#This Row],[Ejec Real Acumu]]-Tabla1[[#This Row],[Proyec Ejec Acumul]]</f>
        <v>0</v>
      </c>
      <c r="Q3042" s="820">
        <f>Tabla1[[#This Row],[Ejec Real Mes]]-Tabla1[[#This Row],[Program Entreg Mes]]</f>
        <v>0</v>
      </c>
    </row>
    <row r="3043" spans="1:17">
      <c r="A3043" s="824">
        <v>6</v>
      </c>
      <c r="B3043" s="824" t="s">
        <v>2468</v>
      </c>
      <c r="C3043" s="824" t="s">
        <v>2469</v>
      </c>
      <c r="D3043" s="834" t="s">
        <v>764</v>
      </c>
      <c r="E3043" s="824" t="s">
        <v>2636</v>
      </c>
      <c r="F3043" s="824">
        <v>2</v>
      </c>
      <c r="G3043" s="824" t="s">
        <v>2444</v>
      </c>
      <c r="H3043" s="834">
        <v>2</v>
      </c>
      <c r="I3043" s="824">
        <v>0</v>
      </c>
      <c r="J3043" s="841">
        <v>0</v>
      </c>
      <c r="K3043" s="825">
        <v>0</v>
      </c>
      <c r="L3043" s="825">
        <v>0</v>
      </c>
      <c r="M3043" s="824">
        <v>0</v>
      </c>
      <c r="N3043" s="841">
        <v>0</v>
      </c>
      <c r="O3043" s="838" t="e">
        <v>#DIV/0!</v>
      </c>
      <c r="P3043" s="820">
        <f>Tabla1[[#This Row],[Ejec Real Acumu]]-Tabla1[[#This Row],[Proyec Ejec Acumul]]</f>
        <v>0</v>
      </c>
      <c r="Q3043" s="820">
        <f>Tabla1[[#This Row],[Ejec Real Mes]]-Tabla1[[#This Row],[Program Entreg Mes]]</f>
        <v>0</v>
      </c>
    </row>
    <row r="3044" spans="1:17">
      <c r="A3044" s="824">
        <v>7</v>
      </c>
      <c r="B3044" s="824" t="s">
        <v>2468</v>
      </c>
      <c r="C3044" s="824" t="s">
        <v>2469</v>
      </c>
      <c r="D3044" s="834" t="s">
        <v>764</v>
      </c>
      <c r="E3044" s="824" t="s">
        <v>2637</v>
      </c>
      <c r="F3044" s="824">
        <v>2</v>
      </c>
      <c r="G3044" s="824" t="s">
        <v>2444</v>
      </c>
      <c r="H3044" s="834">
        <v>4</v>
      </c>
      <c r="I3044" s="824">
        <v>0</v>
      </c>
      <c r="J3044" s="841">
        <v>0</v>
      </c>
      <c r="K3044" s="825">
        <v>0</v>
      </c>
      <c r="L3044" s="825">
        <v>0</v>
      </c>
      <c r="M3044" s="824">
        <v>0</v>
      </c>
      <c r="N3044" s="841">
        <v>0</v>
      </c>
      <c r="O3044" s="838" t="e">
        <v>#DIV/0!</v>
      </c>
      <c r="P3044" s="820">
        <f>Tabla1[[#This Row],[Ejec Real Acumu]]-Tabla1[[#This Row],[Proyec Ejec Acumul]]</f>
        <v>0</v>
      </c>
      <c r="Q3044" s="820">
        <f>Tabla1[[#This Row],[Ejec Real Mes]]-Tabla1[[#This Row],[Program Entreg Mes]]</f>
        <v>0</v>
      </c>
    </row>
    <row r="3045" spans="1:17">
      <c r="A3045" s="824">
        <v>8</v>
      </c>
      <c r="B3045" s="824" t="s">
        <v>2468</v>
      </c>
      <c r="C3045" s="824" t="s">
        <v>2469</v>
      </c>
      <c r="D3045" s="834" t="s">
        <v>764</v>
      </c>
      <c r="E3045" s="824" t="s">
        <v>2638</v>
      </c>
      <c r="F3045" s="824">
        <v>2</v>
      </c>
      <c r="G3045" s="824" t="s">
        <v>2444</v>
      </c>
      <c r="H3045" s="834">
        <v>1</v>
      </c>
      <c r="I3045" s="824">
        <v>0</v>
      </c>
      <c r="J3045" s="841">
        <v>0</v>
      </c>
      <c r="K3045" s="825">
        <v>0</v>
      </c>
      <c r="L3045" s="825">
        <v>0</v>
      </c>
      <c r="M3045" s="824">
        <v>0</v>
      </c>
      <c r="N3045" s="841">
        <v>0</v>
      </c>
      <c r="O3045" s="838" t="e">
        <v>#DIV/0!</v>
      </c>
      <c r="P3045" s="820">
        <f>Tabla1[[#This Row],[Ejec Real Acumu]]-Tabla1[[#This Row],[Proyec Ejec Acumul]]</f>
        <v>0</v>
      </c>
      <c r="Q3045" s="820">
        <f>Tabla1[[#This Row],[Ejec Real Mes]]-Tabla1[[#This Row],[Program Entreg Mes]]</f>
        <v>0</v>
      </c>
    </row>
    <row r="3046" spans="1:17">
      <c r="A3046" s="824">
        <v>9</v>
      </c>
      <c r="B3046" s="824" t="s">
        <v>2468</v>
      </c>
      <c r="C3046" s="824" t="s">
        <v>2469</v>
      </c>
      <c r="D3046" s="834" t="s">
        <v>764</v>
      </c>
      <c r="E3046" s="824" t="s">
        <v>2639</v>
      </c>
      <c r="F3046" s="824">
        <v>2</v>
      </c>
      <c r="G3046" s="824" t="s">
        <v>2444</v>
      </c>
      <c r="H3046" s="834">
        <v>1</v>
      </c>
      <c r="I3046" s="824">
        <v>0</v>
      </c>
      <c r="J3046" s="841">
        <v>0</v>
      </c>
      <c r="K3046" s="825">
        <v>0</v>
      </c>
      <c r="L3046" s="825">
        <v>0</v>
      </c>
      <c r="M3046" s="824">
        <v>0</v>
      </c>
      <c r="N3046" s="841">
        <v>0</v>
      </c>
      <c r="O3046" s="838" t="e">
        <v>#DIV/0!</v>
      </c>
      <c r="P3046" s="820">
        <f>Tabla1[[#This Row],[Ejec Real Acumu]]-Tabla1[[#This Row],[Proyec Ejec Acumul]]</f>
        <v>0</v>
      </c>
      <c r="Q3046" s="820">
        <f>Tabla1[[#This Row],[Ejec Real Mes]]-Tabla1[[#This Row],[Program Entreg Mes]]</f>
        <v>0</v>
      </c>
    </row>
    <row r="3047" spans="1:17">
      <c r="A3047" s="824">
        <v>10</v>
      </c>
      <c r="B3047" s="824" t="s">
        <v>2468</v>
      </c>
      <c r="C3047" s="824" t="s">
        <v>2469</v>
      </c>
      <c r="D3047" s="834" t="s">
        <v>764</v>
      </c>
      <c r="E3047" s="824" t="s">
        <v>2640</v>
      </c>
      <c r="F3047" s="824">
        <v>2</v>
      </c>
      <c r="G3047" s="824" t="s">
        <v>2444</v>
      </c>
      <c r="H3047" s="834">
        <v>2</v>
      </c>
      <c r="I3047" s="824">
        <v>0</v>
      </c>
      <c r="J3047" s="841">
        <v>0</v>
      </c>
      <c r="K3047" s="825">
        <v>0</v>
      </c>
      <c r="L3047" s="825">
        <v>0</v>
      </c>
      <c r="M3047" s="824">
        <v>0</v>
      </c>
      <c r="N3047" s="841">
        <v>0</v>
      </c>
      <c r="O3047" s="838" t="e">
        <v>#DIV/0!</v>
      </c>
      <c r="P3047" s="820">
        <f>Tabla1[[#This Row],[Ejec Real Acumu]]-Tabla1[[#This Row],[Proyec Ejec Acumul]]</f>
        <v>0</v>
      </c>
      <c r="Q3047" s="820">
        <f>Tabla1[[#This Row],[Ejec Real Mes]]-Tabla1[[#This Row],[Program Entreg Mes]]</f>
        <v>0</v>
      </c>
    </row>
    <row r="3048" spans="1:17">
      <c r="A3048" s="824">
        <v>11</v>
      </c>
      <c r="B3048" s="824" t="s">
        <v>2468</v>
      </c>
      <c r="C3048" s="824" t="s">
        <v>2469</v>
      </c>
      <c r="D3048" s="834" t="s">
        <v>764</v>
      </c>
      <c r="E3048" s="824" t="s">
        <v>2641</v>
      </c>
      <c r="F3048" s="824">
        <v>2</v>
      </c>
      <c r="G3048" s="824" t="s">
        <v>2444</v>
      </c>
      <c r="H3048" s="834">
        <v>3</v>
      </c>
      <c r="I3048" s="824">
        <v>0</v>
      </c>
      <c r="J3048" s="841">
        <v>0</v>
      </c>
      <c r="K3048" s="825">
        <v>0</v>
      </c>
      <c r="L3048" s="825">
        <v>0</v>
      </c>
      <c r="M3048" s="824">
        <v>0</v>
      </c>
      <c r="N3048" s="841">
        <v>0</v>
      </c>
      <c r="O3048" s="838" t="e">
        <v>#DIV/0!</v>
      </c>
      <c r="P3048" s="820">
        <f>Tabla1[[#This Row],[Ejec Real Acumu]]-Tabla1[[#This Row],[Proyec Ejec Acumul]]</f>
        <v>0</v>
      </c>
      <c r="Q3048" s="820">
        <f>Tabla1[[#This Row],[Ejec Real Mes]]-Tabla1[[#This Row],[Program Entreg Mes]]</f>
        <v>0</v>
      </c>
    </row>
    <row r="3049" spans="1:17">
      <c r="A3049" s="824">
        <v>1</v>
      </c>
      <c r="B3049" s="824" t="s">
        <v>2468</v>
      </c>
      <c r="C3049" s="824" t="s">
        <v>2469</v>
      </c>
      <c r="D3049" s="834" t="s">
        <v>764</v>
      </c>
      <c r="E3049" s="824" t="s">
        <v>2631</v>
      </c>
      <c r="F3049" s="824">
        <v>3</v>
      </c>
      <c r="G3049" s="824" t="s">
        <v>2445</v>
      </c>
      <c r="H3049" s="834">
        <v>2</v>
      </c>
      <c r="I3049" s="824">
        <v>0</v>
      </c>
      <c r="J3049" s="841">
        <v>0</v>
      </c>
      <c r="K3049" s="825">
        <v>0</v>
      </c>
      <c r="L3049" s="825">
        <v>0</v>
      </c>
      <c r="M3049" s="824">
        <v>0</v>
      </c>
      <c r="N3049" s="841">
        <v>0</v>
      </c>
      <c r="O3049" s="838" t="e">
        <v>#DIV/0!</v>
      </c>
      <c r="P3049" s="820">
        <f>Tabla1[[#This Row],[Ejec Real Acumu]]-Tabla1[[#This Row],[Proyec Ejec Acumul]]</f>
        <v>0</v>
      </c>
      <c r="Q3049" s="820">
        <f>Tabla1[[#This Row],[Ejec Real Mes]]-Tabla1[[#This Row],[Program Entreg Mes]]</f>
        <v>0</v>
      </c>
    </row>
    <row r="3050" spans="1:17">
      <c r="A3050" s="824">
        <v>2</v>
      </c>
      <c r="B3050" s="824" t="s">
        <v>2468</v>
      </c>
      <c r="C3050" s="824" t="s">
        <v>2469</v>
      </c>
      <c r="D3050" s="834" t="s">
        <v>764</v>
      </c>
      <c r="E3050" s="824" t="s">
        <v>2632</v>
      </c>
      <c r="F3050" s="824">
        <v>3</v>
      </c>
      <c r="G3050" s="824" t="s">
        <v>2445</v>
      </c>
      <c r="H3050" s="834">
        <v>1</v>
      </c>
      <c r="I3050" s="824">
        <v>0</v>
      </c>
      <c r="J3050" s="841">
        <v>0</v>
      </c>
      <c r="K3050" s="825">
        <v>0</v>
      </c>
      <c r="L3050" s="825">
        <v>0</v>
      </c>
      <c r="M3050" s="824">
        <v>0</v>
      </c>
      <c r="N3050" s="841">
        <v>0</v>
      </c>
      <c r="O3050" s="838" t="e">
        <v>#DIV/0!</v>
      </c>
      <c r="P3050" s="820">
        <f>Tabla1[[#This Row],[Ejec Real Acumu]]-Tabla1[[#This Row],[Proyec Ejec Acumul]]</f>
        <v>0</v>
      </c>
      <c r="Q3050" s="820">
        <f>Tabla1[[#This Row],[Ejec Real Mes]]-Tabla1[[#This Row],[Program Entreg Mes]]</f>
        <v>0</v>
      </c>
    </row>
    <row r="3051" spans="1:17">
      <c r="A3051" s="824">
        <v>3</v>
      </c>
      <c r="B3051" s="824" t="s">
        <v>2468</v>
      </c>
      <c r="C3051" s="824" t="s">
        <v>2469</v>
      </c>
      <c r="D3051" s="834" t="s">
        <v>764</v>
      </c>
      <c r="E3051" s="824" t="s">
        <v>2633</v>
      </c>
      <c r="F3051" s="824">
        <v>3</v>
      </c>
      <c r="G3051" s="824" t="s">
        <v>2445</v>
      </c>
      <c r="H3051" s="834">
        <v>1</v>
      </c>
      <c r="I3051" s="824">
        <v>0</v>
      </c>
      <c r="J3051" s="841">
        <v>0</v>
      </c>
      <c r="K3051" s="825">
        <v>0</v>
      </c>
      <c r="L3051" s="825">
        <v>0</v>
      </c>
      <c r="M3051" s="824">
        <v>0</v>
      </c>
      <c r="N3051" s="841">
        <v>0</v>
      </c>
      <c r="O3051" s="838" t="e">
        <v>#DIV/0!</v>
      </c>
      <c r="P3051" s="820">
        <f>Tabla1[[#This Row],[Ejec Real Acumu]]-Tabla1[[#This Row],[Proyec Ejec Acumul]]</f>
        <v>0</v>
      </c>
      <c r="Q3051" s="820">
        <f>Tabla1[[#This Row],[Ejec Real Mes]]-Tabla1[[#This Row],[Program Entreg Mes]]</f>
        <v>0</v>
      </c>
    </row>
    <row r="3052" spans="1:17">
      <c r="A3052" s="824">
        <v>4</v>
      </c>
      <c r="B3052" s="824" t="s">
        <v>2468</v>
      </c>
      <c r="C3052" s="824" t="s">
        <v>2469</v>
      </c>
      <c r="D3052" s="834" t="s">
        <v>764</v>
      </c>
      <c r="E3052" s="824" t="s">
        <v>2634</v>
      </c>
      <c r="F3052" s="824">
        <v>3</v>
      </c>
      <c r="G3052" s="824" t="s">
        <v>2445</v>
      </c>
      <c r="H3052" s="834">
        <v>1</v>
      </c>
      <c r="I3052" s="824">
        <v>0</v>
      </c>
      <c r="J3052" s="841">
        <v>0</v>
      </c>
      <c r="K3052" s="825">
        <v>0</v>
      </c>
      <c r="L3052" s="825">
        <v>0</v>
      </c>
      <c r="M3052" s="824">
        <v>0</v>
      </c>
      <c r="N3052" s="841">
        <v>0</v>
      </c>
      <c r="O3052" s="838" t="e">
        <v>#DIV/0!</v>
      </c>
      <c r="P3052" s="820">
        <f>Tabla1[[#This Row],[Ejec Real Acumu]]-Tabla1[[#This Row],[Proyec Ejec Acumul]]</f>
        <v>0</v>
      </c>
      <c r="Q3052" s="820">
        <f>Tabla1[[#This Row],[Ejec Real Mes]]-Tabla1[[#This Row],[Program Entreg Mes]]</f>
        <v>0</v>
      </c>
    </row>
    <row r="3053" spans="1:17">
      <c r="A3053" s="824">
        <v>5</v>
      </c>
      <c r="B3053" s="824" t="s">
        <v>2468</v>
      </c>
      <c r="C3053" s="824" t="s">
        <v>2469</v>
      </c>
      <c r="D3053" s="834" t="s">
        <v>764</v>
      </c>
      <c r="E3053" s="824" t="s">
        <v>2635</v>
      </c>
      <c r="F3053" s="824">
        <v>3</v>
      </c>
      <c r="G3053" s="824" t="s">
        <v>2445</v>
      </c>
      <c r="H3053" s="834">
        <v>1</v>
      </c>
      <c r="I3053" s="824">
        <v>0</v>
      </c>
      <c r="J3053" s="841">
        <v>0</v>
      </c>
      <c r="K3053" s="825">
        <v>0</v>
      </c>
      <c r="L3053" s="825">
        <v>0</v>
      </c>
      <c r="M3053" s="824">
        <v>0</v>
      </c>
      <c r="N3053" s="841">
        <v>0</v>
      </c>
      <c r="O3053" s="838" t="e">
        <v>#DIV/0!</v>
      </c>
      <c r="P3053" s="820">
        <f>Tabla1[[#This Row],[Ejec Real Acumu]]-Tabla1[[#This Row],[Proyec Ejec Acumul]]</f>
        <v>0</v>
      </c>
      <c r="Q3053" s="820">
        <f>Tabla1[[#This Row],[Ejec Real Mes]]-Tabla1[[#This Row],[Program Entreg Mes]]</f>
        <v>0</v>
      </c>
    </row>
    <row r="3054" spans="1:17">
      <c r="A3054" s="824">
        <v>6</v>
      </c>
      <c r="B3054" s="824" t="s">
        <v>2468</v>
      </c>
      <c r="C3054" s="824" t="s">
        <v>2469</v>
      </c>
      <c r="D3054" s="834" t="s">
        <v>764</v>
      </c>
      <c r="E3054" s="824" t="s">
        <v>2636</v>
      </c>
      <c r="F3054" s="824">
        <v>3</v>
      </c>
      <c r="G3054" s="824" t="s">
        <v>2445</v>
      </c>
      <c r="H3054" s="834">
        <v>2</v>
      </c>
      <c r="I3054" s="824">
        <v>0</v>
      </c>
      <c r="J3054" s="841">
        <v>0</v>
      </c>
      <c r="K3054" s="825">
        <v>0</v>
      </c>
      <c r="L3054" s="825">
        <v>0</v>
      </c>
      <c r="M3054" s="824">
        <v>0</v>
      </c>
      <c r="N3054" s="841">
        <v>0</v>
      </c>
      <c r="O3054" s="838" t="e">
        <v>#DIV/0!</v>
      </c>
      <c r="P3054" s="820">
        <f>Tabla1[[#This Row],[Ejec Real Acumu]]-Tabla1[[#This Row],[Proyec Ejec Acumul]]</f>
        <v>0</v>
      </c>
      <c r="Q3054" s="820">
        <f>Tabla1[[#This Row],[Ejec Real Mes]]-Tabla1[[#This Row],[Program Entreg Mes]]</f>
        <v>0</v>
      </c>
    </row>
    <row r="3055" spans="1:17">
      <c r="A3055" s="824">
        <v>7</v>
      </c>
      <c r="B3055" s="824" t="s">
        <v>2468</v>
      </c>
      <c r="C3055" s="824" t="s">
        <v>2469</v>
      </c>
      <c r="D3055" s="834" t="s">
        <v>764</v>
      </c>
      <c r="E3055" s="824" t="s">
        <v>2637</v>
      </c>
      <c r="F3055" s="824">
        <v>3</v>
      </c>
      <c r="G3055" s="824" t="s">
        <v>2445</v>
      </c>
      <c r="H3055" s="834">
        <v>4</v>
      </c>
      <c r="I3055" s="824">
        <v>0</v>
      </c>
      <c r="J3055" s="841">
        <v>0</v>
      </c>
      <c r="K3055" s="825">
        <v>0</v>
      </c>
      <c r="L3055" s="825">
        <v>0</v>
      </c>
      <c r="M3055" s="824">
        <v>0</v>
      </c>
      <c r="N3055" s="841">
        <v>0</v>
      </c>
      <c r="O3055" s="838" t="e">
        <v>#DIV/0!</v>
      </c>
      <c r="P3055" s="820">
        <f>Tabla1[[#This Row],[Ejec Real Acumu]]-Tabla1[[#This Row],[Proyec Ejec Acumul]]</f>
        <v>0</v>
      </c>
      <c r="Q3055" s="820">
        <f>Tabla1[[#This Row],[Ejec Real Mes]]-Tabla1[[#This Row],[Program Entreg Mes]]</f>
        <v>0</v>
      </c>
    </row>
    <row r="3056" spans="1:17">
      <c r="A3056" s="824">
        <v>8</v>
      </c>
      <c r="B3056" s="824" t="s">
        <v>2468</v>
      </c>
      <c r="C3056" s="824" t="s">
        <v>2469</v>
      </c>
      <c r="D3056" s="834" t="s">
        <v>764</v>
      </c>
      <c r="E3056" s="824" t="s">
        <v>2638</v>
      </c>
      <c r="F3056" s="824">
        <v>3</v>
      </c>
      <c r="G3056" s="824" t="s">
        <v>2445</v>
      </c>
      <c r="H3056" s="834">
        <v>1</v>
      </c>
      <c r="I3056" s="824">
        <v>0</v>
      </c>
      <c r="J3056" s="841">
        <v>0</v>
      </c>
      <c r="K3056" s="825">
        <v>0</v>
      </c>
      <c r="L3056" s="825">
        <v>0</v>
      </c>
      <c r="M3056" s="824">
        <v>0</v>
      </c>
      <c r="N3056" s="841">
        <v>0</v>
      </c>
      <c r="O3056" s="838" t="e">
        <v>#DIV/0!</v>
      </c>
      <c r="P3056" s="820">
        <f>Tabla1[[#This Row],[Ejec Real Acumu]]-Tabla1[[#This Row],[Proyec Ejec Acumul]]</f>
        <v>0</v>
      </c>
      <c r="Q3056" s="820">
        <f>Tabla1[[#This Row],[Ejec Real Mes]]-Tabla1[[#This Row],[Program Entreg Mes]]</f>
        <v>0</v>
      </c>
    </row>
    <row r="3057" spans="1:17">
      <c r="A3057" s="824">
        <v>9</v>
      </c>
      <c r="B3057" s="824" t="s">
        <v>2468</v>
      </c>
      <c r="C3057" s="824" t="s">
        <v>2469</v>
      </c>
      <c r="D3057" s="834" t="s">
        <v>764</v>
      </c>
      <c r="E3057" s="824" t="s">
        <v>2639</v>
      </c>
      <c r="F3057" s="824">
        <v>3</v>
      </c>
      <c r="G3057" s="824" t="s">
        <v>2445</v>
      </c>
      <c r="H3057" s="834">
        <v>1</v>
      </c>
      <c r="I3057" s="824">
        <v>0</v>
      </c>
      <c r="J3057" s="841">
        <v>0</v>
      </c>
      <c r="K3057" s="825">
        <v>0</v>
      </c>
      <c r="L3057" s="825">
        <v>0</v>
      </c>
      <c r="M3057" s="824">
        <v>0</v>
      </c>
      <c r="N3057" s="841">
        <v>0</v>
      </c>
      <c r="O3057" s="838" t="e">
        <v>#DIV/0!</v>
      </c>
      <c r="P3057" s="820">
        <f>Tabla1[[#This Row],[Ejec Real Acumu]]-Tabla1[[#This Row],[Proyec Ejec Acumul]]</f>
        <v>0</v>
      </c>
      <c r="Q3057" s="820">
        <f>Tabla1[[#This Row],[Ejec Real Mes]]-Tabla1[[#This Row],[Program Entreg Mes]]</f>
        <v>0</v>
      </c>
    </row>
    <row r="3058" spans="1:17">
      <c r="A3058" s="824">
        <v>10</v>
      </c>
      <c r="B3058" s="824" t="s">
        <v>2468</v>
      </c>
      <c r="C3058" s="824" t="s">
        <v>2469</v>
      </c>
      <c r="D3058" s="834" t="s">
        <v>764</v>
      </c>
      <c r="E3058" s="824" t="s">
        <v>2640</v>
      </c>
      <c r="F3058" s="824">
        <v>3</v>
      </c>
      <c r="G3058" s="824" t="s">
        <v>2445</v>
      </c>
      <c r="H3058" s="834">
        <v>2</v>
      </c>
      <c r="I3058" s="824">
        <v>0</v>
      </c>
      <c r="J3058" s="841">
        <v>0</v>
      </c>
      <c r="K3058" s="825">
        <v>0</v>
      </c>
      <c r="L3058" s="825">
        <v>0</v>
      </c>
      <c r="M3058" s="824">
        <v>0</v>
      </c>
      <c r="N3058" s="841">
        <v>0</v>
      </c>
      <c r="O3058" s="838" t="e">
        <v>#DIV/0!</v>
      </c>
      <c r="P3058" s="820">
        <f>Tabla1[[#This Row],[Ejec Real Acumu]]-Tabla1[[#This Row],[Proyec Ejec Acumul]]</f>
        <v>0</v>
      </c>
      <c r="Q3058" s="820">
        <f>Tabla1[[#This Row],[Ejec Real Mes]]-Tabla1[[#This Row],[Program Entreg Mes]]</f>
        <v>0</v>
      </c>
    </row>
    <row r="3059" spans="1:17">
      <c r="A3059" s="824">
        <v>11</v>
      </c>
      <c r="B3059" s="824" t="s">
        <v>2468</v>
      </c>
      <c r="C3059" s="824" t="s">
        <v>2469</v>
      </c>
      <c r="D3059" s="834" t="s">
        <v>764</v>
      </c>
      <c r="E3059" s="824" t="s">
        <v>2641</v>
      </c>
      <c r="F3059" s="824">
        <v>3</v>
      </c>
      <c r="G3059" s="824" t="s">
        <v>2445</v>
      </c>
      <c r="H3059" s="834">
        <v>3</v>
      </c>
      <c r="I3059" s="824">
        <v>0</v>
      </c>
      <c r="J3059" s="841">
        <v>0</v>
      </c>
      <c r="K3059" s="825">
        <v>0</v>
      </c>
      <c r="L3059" s="825">
        <v>0</v>
      </c>
      <c r="M3059" s="824">
        <v>0</v>
      </c>
      <c r="N3059" s="841">
        <v>0</v>
      </c>
      <c r="O3059" s="838" t="e">
        <v>#DIV/0!</v>
      </c>
      <c r="P3059" s="820">
        <f>Tabla1[[#This Row],[Ejec Real Acumu]]-Tabla1[[#This Row],[Proyec Ejec Acumul]]</f>
        <v>0</v>
      </c>
      <c r="Q3059" s="820">
        <f>Tabla1[[#This Row],[Ejec Real Mes]]-Tabla1[[#This Row],[Program Entreg Mes]]</f>
        <v>0</v>
      </c>
    </row>
    <row r="3060" spans="1:17">
      <c r="A3060" s="824">
        <v>1</v>
      </c>
      <c r="B3060" s="824" t="s">
        <v>2468</v>
      </c>
      <c r="C3060" s="824" t="s">
        <v>2469</v>
      </c>
      <c r="D3060" s="834" t="s">
        <v>764</v>
      </c>
      <c r="E3060" s="824" t="s">
        <v>2631</v>
      </c>
      <c r="F3060" s="824">
        <v>4</v>
      </c>
      <c r="G3060" s="824" t="s">
        <v>2446</v>
      </c>
      <c r="H3060" s="834">
        <v>2</v>
      </c>
      <c r="I3060" s="824">
        <v>0</v>
      </c>
      <c r="J3060" s="841">
        <v>0</v>
      </c>
      <c r="K3060" s="825">
        <v>0</v>
      </c>
      <c r="L3060" s="825">
        <v>0</v>
      </c>
      <c r="M3060" s="824">
        <v>0</v>
      </c>
      <c r="N3060" s="841">
        <v>0</v>
      </c>
      <c r="O3060" s="838" t="e">
        <v>#DIV/0!</v>
      </c>
      <c r="P3060" s="820">
        <f>Tabla1[[#This Row],[Ejec Real Acumu]]-Tabla1[[#This Row],[Proyec Ejec Acumul]]</f>
        <v>0</v>
      </c>
      <c r="Q3060" s="820">
        <f>Tabla1[[#This Row],[Ejec Real Mes]]-Tabla1[[#This Row],[Program Entreg Mes]]</f>
        <v>0</v>
      </c>
    </row>
    <row r="3061" spans="1:17">
      <c r="A3061" s="824">
        <v>2</v>
      </c>
      <c r="B3061" s="824" t="s">
        <v>2468</v>
      </c>
      <c r="C3061" s="824" t="s">
        <v>2469</v>
      </c>
      <c r="D3061" s="834" t="s">
        <v>764</v>
      </c>
      <c r="E3061" s="824" t="s">
        <v>2632</v>
      </c>
      <c r="F3061" s="824">
        <v>4</v>
      </c>
      <c r="G3061" s="824" t="s">
        <v>2446</v>
      </c>
      <c r="H3061" s="834">
        <v>1</v>
      </c>
      <c r="I3061" s="824">
        <v>0</v>
      </c>
      <c r="J3061" s="841">
        <v>0</v>
      </c>
      <c r="K3061" s="825">
        <v>0</v>
      </c>
      <c r="L3061" s="825">
        <v>0</v>
      </c>
      <c r="M3061" s="824">
        <v>0</v>
      </c>
      <c r="N3061" s="841">
        <v>0</v>
      </c>
      <c r="O3061" s="838" t="e">
        <v>#DIV/0!</v>
      </c>
      <c r="P3061" s="820">
        <f>Tabla1[[#This Row],[Ejec Real Acumu]]-Tabla1[[#This Row],[Proyec Ejec Acumul]]</f>
        <v>0</v>
      </c>
      <c r="Q3061" s="820">
        <f>Tabla1[[#This Row],[Ejec Real Mes]]-Tabla1[[#This Row],[Program Entreg Mes]]</f>
        <v>0</v>
      </c>
    </row>
    <row r="3062" spans="1:17">
      <c r="A3062" s="824">
        <v>3</v>
      </c>
      <c r="B3062" s="824" t="s">
        <v>2468</v>
      </c>
      <c r="C3062" s="824" t="s">
        <v>2469</v>
      </c>
      <c r="D3062" s="834" t="s">
        <v>764</v>
      </c>
      <c r="E3062" s="824" t="s">
        <v>2633</v>
      </c>
      <c r="F3062" s="824">
        <v>4</v>
      </c>
      <c r="G3062" s="824" t="s">
        <v>2446</v>
      </c>
      <c r="H3062" s="834">
        <v>1</v>
      </c>
      <c r="I3062" s="824">
        <v>0</v>
      </c>
      <c r="J3062" s="841">
        <v>0</v>
      </c>
      <c r="K3062" s="825">
        <v>0</v>
      </c>
      <c r="L3062" s="825">
        <v>0</v>
      </c>
      <c r="M3062" s="824">
        <v>0</v>
      </c>
      <c r="N3062" s="841">
        <v>0</v>
      </c>
      <c r="O3062" s="838" t="e">
        <v>#DIV/0!</v>
      </c>
      <c r="P3062" s="820">
        <f>Tabla1[[#This Row],[Ejec Real Acumu]]-Tabla1[[#This Row],[Proyec Ejec Acumul]]</f>
        <v>0</v>
      </c>
      <c r="Q3062" s="820">
        <f>Tabla1[[#This Row],[Ejec Real Mes]]-Tabla1[[#This Row],[Program Entreg Mes]]</f>
        <v>0</v>
      </c>
    </row>
    <row r="3063" spans="1:17">
      <c r="A3063" s="824">
        <v>4</v>
      </c>
      <c r="B3063" s="824" t="s">
        <v>2468</v>
      </c>
      <c r="C3063" s="824" t="s">
        <v>2469</v>
      </c>
      <c r="D3063" s="834" t="s">
        <v>764</v>
      </c>
      <c r="E3063" s="824" t="s">
        <v>2634</v>
      </c>
      <c r="F3063" s="824">
        <v>4</v>
      </c>
      <c r="G3063" s="824" t="s">
        <v>2446</v>
      </c>
      <c r="H3063" s="834">
        <v>1</v>
      </c>
      <c r="I3063" s="824">
        <v>0</v>
      </c>
      <c r="J3063" s="841">
        <v>0</v>
      </c>
      <c r="K3063" s="825">
        <v>0</v>
      </c>
      <c r="L3063" s="825">
        <v>0</v>
      </c>
      <c r="M3063" s="824">
        <v>0</v>
      </c>
      <c r="N3063" s="841">
        <v>0</v>
      </c>
      <c r="O3063" s="838" t="e">
        <v>#DIV/0!</v>
      </c>
      <c r="P3063" s="820">
        <f>Tabla1[[#This Row],[Ejec Real Acumu]]-Tabla1[[#This Row],[Proyec Ejec Acumul]]</f>
        <v>0</v>
      </c>
      <c r="Q3063" s="820">
        <f>Tabla1[[#This Row],[Ejec Real Mes]]-Tabla1[[#This Row],[Program Entreg Mes]]</f>
        <v>0</v>
      </c>
    </row>
    <row r="3064" spans="1:17">
      <c r="A3064" s="824">
        <v>5</v>
      </c>
      <c r="B3064" s="824" t="s">
        <v>2468</v>
      </c>
      <c r="C3064" s="824" t="s">
        <v>2469</v>
      </c>
      <c r="D3064" s="834" t="s">
        <v>764</v>
      </c>
      <c r="E3064" s="824" t="s">
        <v>2635</v>
      </c>
      <c r="F3064" s="824">
        <v>4</v>
      </c>
      <c r="G3064" s="824" t="s">
        <v>2446</v>
      </c>
      <c r="H3064" s="834">
        <v>1</v>
      </c>
      <c r="I3064" s="824">
        <v>0</v>
      </c>
      <c r="J3064" s="841">
        <v>0</v>
      </c>
      <c r="K3064" s="825">
        <v>0</v>
      </c>
      <c r="L3064" s="825">
        <v>0</v>
      </c>
      <c r="M3064" s="824">
        <v>0</v>
      </c>
      <c r="N3064" s="841">
        <v>0</v>
      </c>
      <c r="O3064" s="838" t="e">
        <v>#DIV/0!</v>
      </c>
      <c r="P3064" s="820">
        <f>Tabla1[[#This Row],[Ejec Real Acumu]]-Tabla1[[#This Row],[Proyec Ejec Acumul]]</f>
        <v>0</v>
      </c>
      <c r="Q3064" s="820">
        <f>Tabla1[[#This Row],[Ejec Real Mes]]-Tabla1[[#This Row],[Program Entreg Mes]]</f>
        <v>0</v>
      </c>
    </row>
    <row r="3065" spans="1:17">
      <c r="A3065" s="824">
        <v>6</v>
      </c>
      <c r="B3065" s="824" t="s">
        <v>2468</v>
      </c>
      <c r="C3065" s="824" t="s">
        <v>2469</v>
      </c>
      <c r="D3065" s="834" t="s">
        <v>764</v>
      </c>
      <c r="E3065" s="824" t="s">
        <v>2636</v>
      </c>
      <c r="F3065" s="824">
        <v>4</v>
      </c>
      <c r="G3065" s="824" t="s">
        <v>2446</v>
      </c>
      <c r="H3065" s="834">
        <v>2</v>
      </c>
      <c r="I3065" s="824">
        <v>0</v>
      </c>
      <c r="J3065" s="841">
        <v>0</v>
      </c>
      <c r="K3065" s="825">
        <v>0</v>
      </c>
      <c r="L3065" s="825">
        <v>0</v>
      </c>
      <c r="M3065" s="824">
        <v>0</v>
      </c>
      <c r="N3065" s="841">
        <v>0</v>
      </c>
      <c r="O3065" s="838" t="e">
        <v>#DIV/0!</v>
      </c>
      <c r="P3065" s="820">
        <f>Tabla1[[#This Row],[Ejec Real Acumu]]-Tabla1[[#This Row],[Proyec Ejec Acumul]]</f>
        <v>0</v>
      </c>
      <c r="Q3065" s="820">
        <f>Tabla1[[#This Row],[Ejec Real Mes]]-Tabla1[[#This Row],[Program Entreg Mes]]</f>
        <v>0</v>
      </c>
    </row>
    <row r="3066" spans="1:17">
      <c r="A3066" s="824">
        <v>7</v>
      </c>
      <c r="B3066" s="824" t="s">
        <v>2468</v>
      </c>
      <c r="C3066" s="824" t="s">
        <v>2469</v>
      </c>
      <c r="D3066" s="834" t="s">
        <v>764</v>
      </c>
      <c r="E3066" s="824" t="s">
        <v>2637</v>
      </c>
      <c r="F3066" s="824">
        <v>4</v>
      </c>
      <c r="G3066" s="824" t="s">
        <v>2446</v>
      </c>
      <c r="H3066" s="834">
        <v>4</v>
      </c>
      <c r="I3066" s="824">
        <v>0</v>
      </c>
      <c r="J3066" s="841">
        <v>0</v>
      </c>
      <c r="K3066" s="825">
        <v>0</v>
      </c>
      <c r="L3066" s="825">
        <v>0</v>
      </c>
      <c r="M3066" s="824">
        <v>0</v>
      </c>
      <c r="N3066" s="841">
        <v>0</v>
      </c>
      <c r="O3066" s="838" t="e">
        <v>#DIV/0!</v>
      </c>
      <c r="P3066" s="820">
        <f>Tabla1[[#This Row],[Ejec Real Acumu]]-Tabla1[[#This Row],[Proyec Ejec Acumul]]</f>
        <v>0</v>
      </c>
      <c r="Q3066" s="820">
        <f>Tabla1[[#This Row],[Ejec Real Mes]]-Tabla1[[#This Row],[Program Entreg Mes]]</f>
        <v>0</v>
      </c>
    </row>
    <row r="3067" spans="1:17">
      <c r="A3067" s="824">
        <v>8</v>
      </c>
      <c r="B3067" s="824" t="s">
        <v>2468</v>
      </c>
      <c r="C3067" s="824" t="s">
        <v>2469</v>
      </c>
      <c r="D3067" s="834" t="s">
        <v>764</v>
      </c>
      <c r="E3067" s="824" t="s">
        <v>2638</v>
      </c>
      <c r="F3067" s="824">
        <v>4</v>
      </c>
      <c r="G3067" s="824" t="s">
        <v>2446</v>
      </c>
      <c r="H3067" s="834">
        <v>1</v>
      </c>
      <c r="I3067" s="824">
        <v>0</v>
      </c>
      <c r="J3067" s="841">
        <v>0</v>
      </c>
      <c r="K3067" s="825">
        <v>0</v>
      </c>
      <c r="L3067" s="825">
        <v>0</v>
      </c>
      <c r="M3067" s="824">
        <v>0</v>
      </c>
      <c r="N3067" s="841">
        <v>0</v>
      </c>
      <c r="O3067" s="838" t="e">
        <v>#DIV/0!</v>
      </c>
      <c r="P3067" s="820">
        <f>Tabla1[[#This Row],[Ejec Real Acumu]]-Tabla1[[#This Row],[Proyec Ejec Acumul]]</f>
        <v>0</v>
      </c>
      <c r="Q3067" s="820">
        <f>Tabla1[[#This Row],[Ejec Real Mes]]-Tabla1[[#This Row],[Program Entreg Mes]]</f>
        <v>0</v>
      </c>
    </row>
    <row r="3068" spans="1:17">
      <c r="A3068" s="824">
        <v>9</v>
      </c>
      <c r="B3068" s="824" t="s">
        <v>2468</v>
      </c>
      <c r="C3068" s="824" t="s">
        <v>2469</v>
      </c>
      <c r="D3068" s="834" t="s">
        <v>764</v>
      </c>
      <c r="E3068" s="824" t="s">
        <v>2639</v>
      </c>
      <c r="F3068" s="824">
        <v>4</v>
      </c>
      <c r="G3068" s="824" t="s">
        <v>2446</v>
      </c>
      <c r="H3068" s="834">
        <v>1</v>
      </c>
      <c r="I3068" s="824">
        <v>0</v>
      </c>
      <c r="J3068" s="841">
        <v>0</v>
      </c>
      <c r="K3068" s="825">
        <v>0</v>
      </c>
      <c r="L3068" s="825">
        <v>0</v>
      </c>
      <c r="M3068" s="824">
        <v>0</v>
      </c>
      <c r="N3068" s="841">
        <v>0</v>
      </c>
      <c r="O3068" s="838" t="e">
        <v>#DIV/0!</v>
      </c>
      <c r="P3068" s="820">
        <f>Tabla1[[#This Row],[Ejec Real Acumu]]-Tabla1[[#This Row],[Proyec Ejec Acumul]]</f>
        <v>0</v>
      </c>
      <c r="Q3068" s="820">
        <f>Tabla1[[#This Row],[Ejec Real Mes]]-Tabla1[[#This Row],[Program Entreg Mes]]</f>
        <v>0</v>
      </c>
    </row>
    <row r="3069" spans="1:17">
      <c r="A3069" s="824">
        <v>10</v>
      </c>
      <c r="B3069" s="824" t="s">
        <v>2468</v>
      </c>
      <c r="C3069" s="824" t="s">
        <v>2469</v>
      </c>
      <c r="D3069" s="834" t="s">
        <v>764</v>
      </c>
      <c r="E3069" s="824" t="s">
        <v>2640</v>
      </c>
      <c r="F3069" s="824">
        <v>4</v>
      </c>
      <c r="G3069" s="824" t="s">
        <v>2446</v>
      </c>
      <c r="H3069" s="834">
        <v>2</v>
      </c>
      <c r="I3069" s="824">
        <v>0</v>
      </c>
      <c r="J3069" s="841">
        <v>0</v>
      </c>
      <c r="K3069" s="825">
        <v>0</v>
      </c>
      <c r="L3069" s="825">
        <v>0</v>
      </c>
      <c r="M3069" s="824">
        <v>0</v>
      </c>
      <c r="N3069" s="841">
        <v>0</v>
      </c>
      <c r="O3069" s="838" t="e">
        <v>#DIV/0!</v>
      </c>
      <c r="P3069" s="820">
        <f>Tabla1[[#This Row],[Ejec Real Acumu]]-Tabla1[[#This Row],[Proyec Ejec Acumul]]</f>
        <v>0</v>
      </c>
      <c r="Q3069" s="820">
        <f>Tabla1[[#This Row],[Ejec Real Mes]]-Tabla1[[#This Row],[Program Entreg Mes]]</f>
        <v>0</v>
      </c>
    </row>
    <row r="3070" spans="1:17">
      <c r="A3070" s="824">
        <v>11</v>
      </c>
      <c r="B3070" s="824" t="s">
        <v>2468</v>
      </c>
      <c r="C3070" s="824" t="s">
        <v>2469</v>
      </c>
      <c r="D3070" s="834" t="s">
        <v>764</v>
      </c>
      <c r="E3070" s="824" t="s">
        <v>2641</v>
      </c>
      <c r="F3070" s="824">
        <v>4</v>
      </c>
      <c r="G3070" s="824" t="s">
        <v>2446</v>
      </c>
      <c r="H3070" s="834">
        <v>3</v>
      </c>
      <c r="I3070" s="824">
        <v>0</v>
      </c>
      <c r="J3070" s="841">
        <v>0</v>
      </c>
      <c r="K3070" s="825">
        <v>0</v>
      </c>
      <c r="L3070" s="825">
        <v>0</v>
      </c>
      <c r="M3070" s="824">
        <v>0</v>
      </c>
      <c r="N3070" s="841">
        <v>0</v>
      </c>
      <c r="O3070" s="838" t="e">
        <v>#DIV/0!</v>
      </c>
      <c r="P3070" s="820">
        <f>Tabla1[[#This Row],[Ejec Real Acumu]]-Tabla1[[#This Row],[Proyec Ejec Acumul]]</f>
        <v>0</v>
      </c>
      <c r="Q3070" s="820">
        <f>Tabla1[[#This Row],[Ejec Real Mes]]-Tabla1[[#This Row],[Program Entreg Mes]]</f>
        <v>0</v>
      </c>
    </row>
    <row r="3071" spans="1:17">
      <c r="A3071" s="824">
        <v>1</v>
      </c>
      <c r="B3071" s="824" t="s">
        <v>2468</v>
      </c>
      <c r="C3071" s="824" t="s">
        <v>2469</v>
      </c>
      <c r="D3071" s="834" t="s">
        <v>764</v>
      </c>
      <c r="E3071" s="824" t="s">
        <v>2631</v>
      </c>
      <c r="F3071" s="824">
        <v>5</v>
      </c>
      <c r="G3071" s="824" t="s">
        <v>2447</v>
      </c>
      <c r="H3071" s="834">
        <v>2</v>
      </c>
      <c r="I3071" s="824">
        <v>2</v>
      </c>
      <c r="J3071" s="841">
        <v>2</v>
      </c>
      <c r="K3071" s="825">
        <v>1</v>
      </c>
      <c r="L3071" s="825">
        <v>1</v>
      </c>
      <c r="M3071" s="824">
        <v>2</v>
      </c>
      <c r="N3071" s="841">
        <v>2</v>
      </c>
      <c r="O3071" s="838">
        <v>1</v>
      </c>
      <c r="P3071" s="820">
        <f>Tabla1[[#This Row],[Ejec Real Acumu]]-Tabla1[[#This Row],[Proyec Ejec Acumul]]</f>
        <v>0</v>
      </c>
      <c r="Q3071" s="820">
        <f>Tabla1[[#This Row],[Ejec Real Mes]]-Tabla1[[#This Row],[Program Entreg Mes]]</f>
        <v>0</v>
      </c>
    </row>
    <row r="3072" spans="1:17">
      <c r="A3072" s="824">
        <v>2</v>
      </c>
      <c r="B3072" s="824" t="s">
        <v>2468</v>
      </c>
      <c r="C3072" s="824" t="s">
        <v>2469</v>
      </c>
      <c r="D3072" s="834" t="s">
        <v>764</v>
      </c>
      <c r="E3072" s="824" t="s">
        <v>2632</v>
      </c>
      <c r="F3072" s="824">
        <v>5</v>
      </c>
      <c r="G3072" s="824" t="s">
        <v>2447</v>
      </c>
      <c r="H3072" s="834">
        <v>1</v>
      </c>
      <c r="I3072" s="824">
        <v>1</v>
      </c>
      <c r="J3072" s="841">
        <v>1</v>
      </c>
      <c r="K3072" s="825">
        <v>1</v>
      </c>
      <c r="L3072" s="825">
        <v>1</v>
      </c>
      <c r="M3072" s="824">
        <v>1</v>
      </c>
      <c r="N3072" s="841">
        <v>1</v>
      </c>
      <c r="O3072" s="838">
        <v>1</v>
      </c>
      <c r="P3072" s="820">
        <f>Tabla1[[#This Row],[Ejec Real Acumu]]-Tabla1[[#This Row],[Proyec Ejec Acumul]]</f>
        <v>0</v>
      </c>
      <c r="Q3072" s="820">
        <f>Tabla1[[#This Row],[Ejec Real Mes]]-Tabla1[[#This Row],[Program Entreg Mes]]</f>
        <v>0</v>
      </c>
    </row>
    <row r="3073" spans="1:17">
      <c r="A3073" s="824">
        <v>3</v>
      </c>
      <c r="B3073" s="824" t="s">
        <v>2468</v>
      </c>
      <c r="C3073" s="824" t="s">
        <v>2469</v>
      </c>
      <c r="D3073" s="834" t="s">
        <v>764</v>
      </c>
      <c r="E3073" s="824" t="s">
        <v>2633</v>
      </c>
      <c r="F3073" s="824">
        <v>5</v>
      </c>
      <c r="G3073" s="824" t="s">
        <v>2447</v>
      </c>
      <c r="H3073" s="834">
        <v>1</v>
      </c>
      <c r="I3073" s="824">
        <v>0</v>
      </c>
      <c r="J3073" s="841">
        <v>0</v>
      </c>
      <c r="K3073" s="825">
        <v>0</v>
      </c>
      <c r="L3073" s="825">
        <v>0</v>
      </c>
      <c r="M3073" s="824">
        <v>0</v>
      </c>
      <c r="N3073" s="841">
        <v>0</v>
      </c>
      <c r="O3073" s="838" t="e">
        <v>#DIV/0!</v>
      </c>
      <c r="P3073" s="820">
        <f>Tabla1[[#This Row],[Ejec Real Acumu]]-Tabla1[[#This Row],[Proyec Ejec Acumul]]</f>
        <v>0</v>
      </c>
      <c r="Q3073" s="820">
        <f>Tabla1[[#This Row],[Ejec Real Mes]]-Tabla1[[#This Row],[Program Entreg Mes]]</f>
        <v>0</v>
      </c>
    </row>
    <row r="3074" spans="1:17">
      <c r="A3074" s="824">
        <v>4</v>
      </c>
      <c r="B3074" s="824" t="s">
        <v>2468</v>
      </c>
      <c r="C3074" s="824" t="s">
        <v>2469</v>
      </c>
      <c r="D3074" s="834" t="s">
        <v>764</v>
      </c>
      <c r="E3074" s="824" t="s">
        <v>2634</v>
      </c>
      <c r="F3074" s="824">
        <v>5</v>
      </c>
      <c r="G3074" s="824" t="s">
        <v>2447</v>
      </c>
      <c r="H3074" s="834">
        <v>1</v>
      </c>
      <c r="I3074" s="824">
        <v>0</v>
      </c>
      <c r="J3074" s="841">
        <v>0</v>
      </c>
      <c r="K3074" s="825">
        <v>0</v>
      </c>
      <c r="L3074" s="825">
        <v>0</v>
      </c>
      <c r="M3074" s="824">
        <v>0</v>
      </c>
      <c r="N3074" s="841">
        <v>0</v>
      </c>
      <c r="O3074" s="838" t="e">
        <v>#DIV/0!</v>
      </c>
      <c r="P3074" s="820">
        <f>Tabla1[[#This Row],[Ejec Real Acumu]]-Tabla1[[#This Row],[Proyec Ejec Acumul]]</f>
        <v>0</v>
      </c>
      <c r="Q3074" s="820">
        <f>Tabla1[[#This Row],[Ejec Real Mes]]-Tabla1[[#This Row],[Program Entreg Mes]]</f>
        <v>0</v>
      </c>
    </row>
    <row r="3075" spans="1:17">
      <c r="A3075" s="824">
        <v>5</v>
      </c>
      <c r="B3075" s="824" t="s">
        <v>2468</v>
      </c>
      <c r="C3075" s="824" t="s">
        <v>2469</v>
      </c>
      <c r="D3075" s="834" t="s">
        <v>764</v>
      </c>
      <c r="E3075" s="824" t="s">
        <v>2635</v>
      </c>
      <c r="F3075" s="824">
        <v>5</v>
      </c>
      <c r="G3075" s="824" t="s">
        <v>2447</v>
      </c>
      <c r="H3075" s="834">
        <v>1</v>
      </c>
      <c r="I3075" s="824">
        <v>1</v>
      </c>
      <c r="J3075" s="841">
        <v>1</v>
      </c>
      <c r="K3075" s="825">
        <v>1</v>
      </c>
      <c r="L3075" s="825">
        <v>1</v>
      </c>
      <c r="M3075" s="824">
        <v>1</v>
      </c>
      <c r="N3075" s="841">
        <v>1</v>
      </c>
      <c r="O3075" s="838">
        <v>1</v>
      </c>
      <c r="P3075" s="820">
        <f>Tabla1[[#This Row],[Ejec Real Acumu]]-Tabla1[[#This Row],[Proyec Ejec Acumul]]</f>
        <v>0</v>
      </c>
      <c r="Q3075" s="820">
        <f>Tabla1[[#This Row],[Ejec Real Mes]]-Tabla1[[#This Row],[Program Entreg Mes]]</f>
        <v>0</v>
      </c>
    </row>
    <row r="3076" spans="1:17">
      <c r="A3076" s="824">
        <v>6</v>
      </c>
      <c r="B3076" s="824" t="s">
        <v>2468</v>
      </c>
      <c r="C3076" s="824" t="s">
        <v>2469</v>
      </c>
      <c r="D3076" s="834" t="s">
        <v>764</v>
      </c>
      <c r="E3076" s="824" t="s">
        <v>2636</v>
      </c>
      <c r="F3076" s="824">
        <v>5</v>
      </c>
      <c r="G3076" s="824" t="s">
        <v>2447</v>
      </c>
      <c r="H3076" s="834">
        <v>2</v>
      </c>
      <c r="I3076" s="824">
        <v>1</v>
      </c>
      <c r="J3076" s="841">
        <v>1</v>
      </c>
      <c r="K3076" s="825">
        <v>0.5</v>
      </c>
      <c r="L3076" s="825">
        <v>0.5</v>
      </c>
      <c r="M3076" s="824">
        <v>1</v>
      </c>
      <c r="N3076" s="841">
        <v>1</v>
      </c>
      <c r="O3076" s="838">
        <v>1</v>
      </c>
      <c r="P3076" s="820">
        <f>Tabla1[[#This Row],[Ejec Real Acumu]]-Tabla1[[#This Row],[Proyec Ejec Acumul]]</f>
        <v>0</v>
      </c>
      <c r="Q3076" s="820">
        <f>Tabla1[[#This Row],[Ejec Real Mes]]-Tabla1[[#This Row],[Program Entreg Mes]]</f>
        <v>0</v>
      </c>
    </row>
    <row r="3077" spans="1:17">
      <c r="A3077" s="824">
        <v>7</v>
      </c>
      <c r="B3077" s="824" t="s">
        <v>2468</v>
      </c>
      <c r="C3077" s="824" t="s">
        <v>2469</v>
      </c>
      <c r="D3077" s="834" t="s">
        <v>764</v>
      </c>
      <c r="E3077" s="824" t="s">
        <v>2637</v>
      </c>
      <c r="F3077" s="824">
        <v>5</v>
      </c>
      <c r="G3077" s="824" t="s">
        <v>2447</v>
      </c>
      <c r="H3077" s="834">
        <v>4</v>
      </c>
      <c r="I3077" s="824">
        <v>0</v>
      </c>
      <c r="J3077" s="841">
        <v>0</v>
      </c>
      <c r="K3077" s="825">
        <v>0</v>
      </c>
      <c r="L3077" s="825">
        <v>0</v>
      </c>
      <c r="M3077" s="824">
        <v>0</v>
      </c>
      <c r="N3077" s="841">
        <v>0</v>
      </c>
      <c r="O3077" s="838" t="e">
        <v>#DIV/0!</v>
      </c>
      <c r="P3077" s="820">
        <f>Tabla1[[#This Row],[Ejec Real Acumu]]-Tabla1[[#This Row],[Proyec Ejec Acumul]]</f>
        <v>0</v>
      </c>
      <c r="Q3077" s="820">
        <f>Tabla1[[#This Row],[Ejec Real Mes]]-Tabla1[[#This Row],[Program Entreg Mes]]</f>
        <v>0</v>
      </c>
    </row>
    <row r="3078" spans="1:17">
      <c r="A3078" s="824">
        <v>8</v>
      </c>
      <c r="B3078" s="824" t="s">
        <v>2468</v>
      </c>
      <c r="C3078" s="824" t="s">
        <v>2469</v>
      </c>
      <c r="D3078" s="834" t="s">
        <v>764</v>
      </c>
      <c r="E3078" s="824" t="s">
        <v>2638</v>
      </c>
      <c r="F3078" s="824">
        <v>5</v>
      </c>
      <c r="G3078" s="824" t="s">
        <v>2447</v>
      </c>
      <c r="H3078" s="834">
        <v>1</v>
      </c>
      <c r="I3078" s="824">
        <v>0</v>
      </c>
      <c r="J3078" s="841">
        <v>0</v>
      </c>
      <c r="K3078" s="825">
        <v>0</v>
      </c>
      <c r="L3078" s="825">
        <v>0</v>
      </c>
      <c r="M3078" s="824">
        <v>0</v>
      </c>
      <c r="N3078" s="841">
        <v>0</v>
      </c>
      <c r="O3078" s="838" t="e">
        <v>#DIV/0!</v>
      </c>
      <c r="P3078" s="820">
        <f>Tabla1[[#This Row],[Ejec Real Acumu]]-Tabla1[[#This Row],[Proyec Ejec Acumul]]</f>
        <v>0</v>
      </c>
      <c r="Q3078" s="820">
        <f>Tabla1[[#This Row],[Ejec Real Mes]]-Tabla1[[#This Row],[Program Entreg Mes]]</f>
        <v>0</v>
      </c>
    </row>
    <row r="3079" spans="1:17">
      <c r="A3079" s="824">
        <v>9</v>
      </c>
      <c r="B3079" s="824" t="s">
        <v>2468</v>
      </c>
      <c r="C3079" s="824" t="s">
        <v>2469</v>
      </c>
      <c r="D3079" s="834" t="s">
        <v>764</v>
      </c>
      <c r="E3079" s="824" t="s">
        <v>2639</v>
      </c>
      <c r="F3079" s="824">
        <v>5</v>
      </c>
      <c r="G3079" s="824" t="s">
        <v>2447</v>
      </c>
      <c r="H3079" s="834">
        <v>1</v>
      </c>
      <c r="I3079" s="824">
        <v>0</v>
      </c>
      <c r="J3079" s="841">
        <v>0</v>
      </c>
      <c r="K3079" s="825">
        <v>0</v>
      </c>
      <c r="L3079" s="825">
        <v>0</v>
      </c>
      <c r="M3079" s="824">
        <v>0</v>
      </c>
      <c r="N3079" s="841">
        <v>0</v>
      </c>
      <c r="O3079" s="838" t="e">
        <v>#DIV/0!</v>
      </c>
      <c r="P3079" s="820">
        <f>Tabla1[[#This Row],[Ejec Real Acumu]]-Tabla1[[#This Row],[Proyec Ejec Acumul]]</f>
        <v>0</v>
      </c>
      <c r="Q3079" s="820">
        <f>Tabla1[[#This Row],[Ejec Real Mes]]-Tabla1[[#This Row],[Program Entreg Mes]]</f>
        <v>0</v>
      </c>
    </row>
    <row r="3080" spans="1:17">
      <c r="A3080" s="824">
        <v>10</v>
      </c>
      <c r="B3080" s="824" t="s">
        <v>2468</v>
      </c>
      <c r="C3080" s="824" t="s">
        <v>2469</v>
      </c>
      <c r="D3080" s="834" t="s">
        <v>764</v>
      </c>
      <c r="E3080" s="824" t="s">
        <v>2640</v>
      </c>
      <c r="F3080" s="824">
        <v>5</v>
      </c>
      <c r="G3080" s="824" t="s">
        <v>2447</v>
      </c>
      <c r="H3080" s="834">
        <v>2</v>
      </c>
      <c r="I3080" s="824">
        <v>1</v>
      </c>
      <c r="J3080" s="841">
        <v>1</v>
      </c>
      <c r="K3080" s="825">
        <v>0.5</v>
      </c>
      <c r="L3080" s="825">
        <v>0.5</v>
      </c>
      <c r="M3080" s="824">
        <v>1</v>
      </c>
      <c r="N3080" s="841">
        <v>1</v>
      </c>
      <c r="O3080" s="838">
        <v>1</v>
      </c>
      <c r="P3080" s="820">
        <f>Tabla1[[#This Row],[Ejec Real Acumu]]-Tabla1[[#This Row],[Proyec Ejec Acumul]]</f>
        <v>0</v>
      </c>
      <c r="Q3080" s="820">
        <f>Tabla1[[#This Row],[Ejec Real Mes]]-Tabla1[[#This Row],[Program Entreg Mes]]</f>
        <v>0</v>
      </c>
    </row>
    <row r="3081" spans="1:17">
      <c r="A3081" s="824">
        <v>11</v>
      </c>
      <c r="B3081" s="824" t="s">
        <v>2468</v>
      </c>
      <c r="C3081" s="824" t="s">
        <v>2469</v>
      </c>
      <c r="D3081" s="834" t="s">
        <v>764</v>
      </c>
      <c r="E3081" s="824" t="s">
        <v>2641</v>
      </c>
      <c r="F3081" s="824">
        <v>5</v>
      </c>
      <c r="G3081" s="824" t="s">
        <v>2447</v>
      </c>
      <c r="H3081" s="834">
        <v>3</v>
      </c>
      <c r="I3081" s="824">
        <v>1</v>
      </c>
      <c r="J3081" s="841">
        <v>1</v>
      </c>
      <c r="K3081" s="825">
        <v>0.33333333333333331</v>
      </c>
      <c r="L3081" s="825">
        <v>0.33333333333333331</v>
      </c>
      <c r="M3081" s="824">
        <v>1</v>
      </c>
      <c r="N3081" s="841">
        <v>1</v>
      </c>
      <c r="O3081" s="838">
        <v>1</v>
      </c>
      <c r="P3081" s="820">
        <f>Tabla1[[#This Row],[Ejec Real Acumu]]-Tabla1[[#This Row],[Proyec Ejec Acumul]]</f>
        <v>0</v>
      </c>
      <c r="Q3081" s="820">
        <f>Tabla1[[#This Row],[Ejec Real Mes]]-Tabla1[[#This Row],[Program Entreg Mes]]</f>
        <v>0</v>
      </c>
    </row>
    <row r="3082" spans="1:17">
      <c r="A3082" s="824">
        <v>1</v>
      </c>
      <c r="B3082" s="824" t="s">
        <v>2468</v>
      </c>
      <c r="C3082" s="824" t="s">
        <v>2469</v>
      </c>
      <c r="D3082" s="834" t="s">
        <v>764</v>
      </c>
      <c r="E3082" s="824" t="s">
        <v>2631</v>
      </c>
      <c r="F3082" s="824">
        <v>6</v>
      </c>
      <c r="G3082" s="824" t="s">
        <v>2448</v>
      </c>
      <c r="H3082" s="834">
        <v>2</v>
      </c>
      <c r="I3082" s="824">
        <v>2</v>
      </c>
      <c r="J3082" s="841">
        <v>2</v>
      </c>
      <c r="K3082" s="825">
        <v>1</v>
      </c>
      <c r="L3082" s="825">
        <v>1</v>
      </c>
      <c r="M3082" s="824">
        <v>0</v>
      </c>
      <c r="N3082" s="841">
        <v>0</v>
      </c>
      <c r="O3082" s="838" t="e">
        <v>#DIV/0!</v>
      </c>
      <c r="P3082" s="820">
        <f>Tabla1[[#This Row],[Ejec Real Acumu]]-Tabla1[[#This Row],[Proyec Ejec Acumul]]</f>
        <v>0</v>
      </c>
      <c r="Q3082" s="820">
        <f>Tabla1[[#This Row],[Ejec Real Mes]]-Tabla1[[#This Row],[Program Entreg Mes]]</f>
        <v>0</v>
      </c>
    </row>
    <row r="3083" spans="1:17">
      <c r="A3083" s="824">
        <v>2</v>
      </c>
      <c r="B3083" s="824" t="s">
        <v>2468</v>
      </c>
      <c r="C3083" s="824" t="s">
        <v>2469</v>
      </c>
      <c r="D3083" s="834" t="s">
        <v>764</v>
      </c>
      <c r="E3083" s="824" t="s">
        <v>2632</v>
      </c>
      <c r="F3083" s="824">
        <v>6</v>
      </c>
      <c r="G3083" s="824" t="s">
        <v>2448</v>
      </c>
      <c r="H3083" s="834">
        <v>1</v>
      </c>
      <c r="I3083" s="824">
        <v>1</v>
      </c>
      <c r="J3083" s="841">
        <v>1</v>
      </c>
      <c r="K3083" s="825">
        <v>1</v>
      </c>
      <c r="L3083" s="825">
        <v>1</v>
      </c>
      <c r="M3083" s="824">
        <v>0</v>
      </c>
      <c r="N3083" s="841">
        <v>0</v>
      </c>
      <c r="O3083" s="838" t="e">
        <v>#DIV/0!</v>
      </c>
      <c r="P3083" s="820">
        <f>Tabla1[[#This Row],[Ejec Real Acumu]]-Tabla1[[#This Row],[Proyec Ejec Acumul]]</f>
        <v>0</v>
      </c>
      <c r="Q3083" s="820">
        <f>Tabla1[[#This Row],[Ejec Real Mes]]-Tabla1[[#This Row],[Program Entreg Mes]]</f>
        <v>0</v>
      </c>
    </row>
    <row r="3084" spans="1:17">
      <c r="A3084" s="824">
        <v>3</v>
      </c>
      <c r="B3084" s="824" t="s">
        <v>2468</v>
      </c>
      <c r="C3084" s="824" t="s">
        <v>2469</v>
      </c>
      <c r="D3084" s="834" t="s">
        <v>764</v>
      </c>
      <c r="E3084" s="824" t="s">
        <v>2633</v>
      </c>
      <c r="F3084" s="824">
        <v>6</v>
      </c>
      <c r="G3084" s="824" t="s">
        <v>2448</v>
      </c>
      <c r="H3084" s="834">
        <v>1</v>
      </c>
      <c r="I3084" s="824">
        <v>0</v>
      </c>
      <c r="J3084" s="841">
        <v>0</v>
      </c>
      <c r="K3084" s="825">
        <v>0</v>
      </c>
      <c r="L3084" s="825">
        <v>0</v>
      </c>
      <c r="M3084" s="824">
        <v>0</v>
      </c>
      <c r="N3084" s="841">
        <v>0</v>
      </c>
      <c r="O3084" s="838" t="e">
        <v>#DIV/0!</v>
      </c>
      <c r="P3084" s="820">
        <f>Tabla1[[#This Row],[Ejec Real Acumu]]-Tabla1[[#This Row],[Proyec Ejec Acumul]]</f>
        <v>0</v>
      </c>
      <c r="Q3084" s="820">
        <f>Tabla1[[#This Row],[Ejec Real Mes]]-Tabla1[[#This Row],[Program Entreg Mes]]</f>
        <v>0</v>
      </c>
    </row>
    <row r="3085" spans="1:17">
      <c r="A3085" s="834">
        <v>4</v>
      </c>
      <c r="B3085" s="834" t="s">
        <v>2468</v>
      </c>
      <c r="C3085" s="834" t="s">
        <v>2469</v>
      </c>
      <c r="D3085" s="834" t="s">
        <v>764</v>
      </c>
      <c r="E3085" s="834" t="s">
        <v>2634</v>
      </c>
      <c r="F3085" s="834">
        <v>6</v>
      </c>
      <c r="G3085" s="834" t="s">
        <v>2448</v>
      </c>
      <c r="H3085" s="834">
        <v>1</v>
      </c>
      <c r="I3085" s="834">
        <v>1</v>
      </c>
      <c r="J3085" s="834">
        <v>1</v>
      </c>
      <c r="K3085" s="835">
        <v>1</v>
      </c>
      <c r="L3085" s="835">
        <v>1</v>
      </c>
      <c r="M3085" s="834">
        <v>1</v>
      </c>
      <c r="N3085" s="834">
        <v>1</v>
      </c>
      <c r="O3085" s="836">
        <v>1</v>
      </c>
      <c r="P3085" s="820">
        <f>Tabla1[[#This Row],[Ejec Real Acumu]]-Tabla1[[#This Row],[Proyec Ejec Acumul]]</f>
        <v>0</v>
      </c>
      <c r="Q3085" s="820">
        <f>Tabla1[[#This Row],[Ejec Real Mes]]-Tabla1[[#This Row],[Program Entreg Mes]]</f>
        <v>0</v>
      </c>
    </row>
    <row r="3086" spans="1:17">
      <c r="A3086" s="834">
        <v>5</v>
      </c>
      <c r="B3086" s="834" t="s">
        <v>2468</v>
      </c>
      <c r="C3086" s="834" t="s">
        <v>2469</v>
      </c>
      <c r="D3086" s="834" t="s">
        <v>764</v>
      </c>
      <c r="E3086" s="834" t="s">
        <v>2635</v>
      </c>
      <c r="F3086" s="834">
        <v>6</v>
      </c>
      <c r="G3086" s="834" t="s">
        <v>2448</v>
      </c>
      <c r="H3086" s="834">
        <v>1</v>
      </c>
      <c r="I3086" s="834">
        <v>1</v>
      </c>
      <c r="J3086" s="834">
        <v>1</v>
      </c>
      <c r="K3086" s="835">
        <v>1</v>
      </c>
      <c r="L3086" s="835">
        <v>1</v>
      </c>
      <c r="M3086" s="834">
        <v>0</v>
      </c>
      <c r="N3086" s="834">
        <v>0</v>
      </c>
      <c r="O3086" s="836" t="e">
        <v>#DIV/0!</v>
      </c>
      <c r="P3086" s="820">
        <f>Tabla1[[#This Row],[Ejec Real Acumu]]-Tabla1[[#This Row],[Proyec Ejec Acumul]]</f>
        <v>0</v>
      </c>
      <c r="Q3086" s="820">
        <f>Tabla1[[#This Row],[Ejec Real Mes]]-Tabla1[[#This Row],[Program Entreg Mes]]</f>
        <v>0</v>
      </c>
    </row>
    <row r="3087" spans="1:17">
      <c r="A3087" s="834">
        <v>6</v>
      </c>
      <c r="B3087" s="834" t="s">
        <v>2468</v>
      </c>
      <c r="C3087" s="834" t="s">
        <v>2469</v>
      </c>
      <c r="D3087" s="834" t="s">
        <v>764</v>
      </c>
      <c r="E3087" s="834" t="s">
        <v>2636</v>
      </c>
      <c r="F3087" s="834">
        <v>6</v>
      </c>
      <c r="G3087" s="834" t="s">
        <v>2448</v>
      </c>
      <c r="H3087" s="834">
        <v>2</v>
      </c>
      <c r="I3087" s="834">
        <v>2</v>
      </c>
      <c r="J3087" s="834">
        <v>2</v>
      </c>
      <c r="K3087" s="835">
        <v>1</v>
      </c>
      <c r="L3087" s="835">
        <v>1</v>
      </c>
      <c r="M3087" s="834">
        <v>1</v>
      </c>
      <c r="N3087" s="834">
        <v>1</v>
      </c>
      <c r="O3087" s="836">
        <v>1</v>
      </c>
      <c r="P3087" s="820">
        <f>Tabla1[[#This Row],[Ejec Real Acumu]]-Tabla1[[#This Row],[Proyec Ejec Acumul]]</f>
        <v>0</v>
      </c>
      <c r="Q3087" s="820">
        <f>Tabla1[[#This Row],[Ejec Real Mes]]-Tabla1[[#This Row],[Program Entreg Mes]]</f>
        <v>0</v>
      </c>
    </row>
    <row r="3088" spans="1:17">
      <c r="A3088" s="834">
        <v>7</v>
      </c>
      <c r="B3088" s="834" t="s">
        <v>2468</v>
      </c>
      <c r="C3088" s="834" t="s">
        <v>2469</v>
      </c>
      <c r="D3088" s="834" t="s">
        <v>764</v>
      </c>
      <c r="E3088" s="834" t="s">
        <v>2637</v>
      </c>
      <c r="F3088" s="834">
        <v>6</v>
      </c>
      <c r="G3088" s="834" t="s">
        <v>2448</v>
      </c>
      <c r="H3088" s="834">
        <v>4</v>
      </c>
      <c r="I3088" s="834">
        <v>1</v>
      </c>
      <c r="J3088" s="834">
        <v>1</v>
      </c>
      <c r="K3088" s="835">
        <v>0.25</v>
      </c>
      <c r="L3088" s="835">
        <v>0.25</v>
      </c>
      <c r="M3088" s="834">
        <v>1</v>
      </c>
      <c r="N3088" s="834">
        <v>1</v>
      </c>
      <c r="O3088" s="836">
        <v>1</v>
      </c>
      <c r="P3088" s="820">
        <f>Tabla1[[#This Row],[Ejec Real Acumu]]-Tabla1[[#This Row],[Proyec Ejec Acumul]]</f>
        <v>0</v>
      </c>
      <c r="Q3088" s="820">
        <f>Tabla1[[#This Row],[Ejec Real Mes]]-Tabla1[[#This Row],[Program Entreg Mes]]</f>
        <v>0</v>
      </c>
    </row>
    <row r="3089" spans="1:17">
      <c r="A3089" s="834">
        <v>8</v>
      </c>
      <c r="B3089" s="834" t="s">
        <v>2468</v>
      </c>
      <c r="C3089" s="834" t="s">
        <v>2469</v>
      </c>
      <c r="D3089" s="834" t="s">
        <v>764</v>
      </c>
      <c r="E3089" s="834" t="s">
        <v>2638</v>
      </c>
      <c r="F3089" s="834">
        <v>6</v>
      </c>
      <c r="G3089" s="834" t="s">
        <v>2448</v>
      </c>
      <c r="H3089" s="834">
        <v>1</v>
      </c>
      <c r="I3089" s="834">
        <v>0</v>
      </c>
      <c r="J3089" s="834">
        <v>0</v>
      </c>
      <c r="K3089" s="835">
        <v>0</v>
      </c>
      <c r="L3089" s="835">
        <v>0</v>
      </c>
      <c r="M3089" s="834">
        <v>0</v>
      </c>
      <c r="N3089" s="834">
        <v>0</v>
      </c>
      <c r="O3089" s="836" t="e">
        <v>#DIV/0!</v>
      </c>
      <c r="P3089" s="820">
        <f>Tabla1[[#This Row],[Ejec Real Acumu]]-Tabla1[[#This Row],[Proyec Ejec Acumul]]</f>
        <v>0</v>
      </c>
      <c r="Q3089" s="820">
        <f>Tabla1[[#This Row],[Ejec Real Mes]]-Tabla1[[#This Row],[Program Entreg Mes]]</f>
        <v>0</v>
      </c>
    </row>
    <row r="3090" spans="1:17">
      <c r="A3090" s="834">
        <v>9</v>
      </c>
      <c r="B3090" s="834" t="s">
        <v>2468</v>
      </c>
      <c r="C3090" s="834" t="s">
        <v>2469</v>
      </c>
      <c r="D3090" s="834" t="s">
        <v>764</v>
      </c>
      <c r="E3090" s="834" t="s">
        <v>2639</v>
      </c>
      <c r="F3090" s="834">
        <v>6</v>
      </c>
      <c r="G3090" s="834" t="s">
        <v>2448</v>
      </c>
      <c r="H3090" s="834">
        <v>1</v>
      </c>
      <c r="I3090" s="834">
        <v>0</v>
      </c>
      <c r="J3090" s="834">
        <v>0</v>
      </c>
      <c r="K3090" s="835">
        <v>0</v>
      </c>
      <c r="L3090" s="835">
        <v>0</v>
      </c>
      <c r="M3090" s="834">
        <v>0</v>
      </c>
      <c r="N3090" s="834">
        <v>0</v>
      </c>
      <c r="O3090" s="836" t="e">
        <v>#DIV/0!</v>
      </c>
      <c r="P3090" s="820">
        <f>Tabla1[[#This Row],[Ejec Real Acumu]]-Tabla1[[#This Row],[Proyec Ejec Acumul]]</f>
        <v>0</v>
      </c>
      <c r="Q3090" s="820">
        <f>Tabla1[[#This Row],[Ejec Real Mes]]-Tabla1[[#This Row],[Program Entreg Mes]]</f>
        <v>0</v>
      </c>
    </row>
    <row r="3091" spans="1:17">
      <c r="A3091" s="834">
        <v>10</v>
      </c>
      <c r="B3091" s="834" t="s">
        <v>2468</v>
      </c>
      <c r="C3091" s="834" t="s">
        <v>2469</v>
      </c>
      <c r="D3091" s="834" t="s">
        <v>764</v>
      </c>
      <c r="E3091" s="834" t="s">
        <v>2640</v>
      </c>
      <c r="F3091" s="834">
        <v>6</v>
      </c>
      <c r="G3091" s="834" t="s">
        <v>2448</v>
      </c>
      <c r="H3091" s="834">
        <v>2</v>
      </c>
      <c r="I3091" s="834">
        <v>1</v>
      </c>
      <c r="J3091" s="834">
        <v>1</v>
      </c>
      <c r="K3091" s="835">
        <v>0.5</v>
      </c>
      <c r="L3091" s="835">
        <v>0.5</v>
      </c>
      <c r="M3091" s="834">
        <v>0</v>
      </c>
      <c r="N3091" s="834">
        <v>0</v>
      </c>
      <c r="O3091" s="836" t="e">
        <v>#DIV/0!</v>
      </c>
      <c r="P3091" s="820">
        <f>Tabla1[[#This Row],[Ejec Real Acumu]]-Tabla1[[#This Row],[Proyec Ejec Acumul]]</f>
        <v>0</v>
      </c>
      <c r="Q3091" s="820">
        <f>Tabla1[[#This Row],[Ejec Real Mes]]-Tabla1[[#This Row],[Program Entreg Mes]]</f>
        <v>0</v>
      </c>
    </row>
    <row r="3092" spans="1:17">
      <c r="A3092" s="834">
        <v>11</v>
      </c>
      <c r="B3092" s="834" t="s">
        <v>2468</v>
      </c>
      <c r="C3092" s="834" t="s">
        <v>2469</v>
      </c>
      <c r="D3092" s="834" t="s">
        <v>764</v>
      </c>
      <c r="E3092" s="834" t="s">
        <v>2641</v>
      </c>
      <c r="F3092" s="834">
        <v>6</v>
      </c>
      <c r="G3092" s="834" t="s">
        <v>2448</v>
      </c>
      <c r="H3092" s="834">
        <v>3</v>
      </c>
      <c r="I3092" s="834">
        <v>1</v>
      </c>
      <c r="J3092" s="834">
        <v>1</v>
      </c>
      <c r="K3092" s="835">
        <v>0.33333333333333331</v>
      </c>
      <c r="L3092" s="835">
        <v>0.33333333333333331</v>
      </c>
      <c r="M3092" s="834">
        <v>0</v>
      </c>
      <c r="N3092" s="834">
        <v>0</v>
      </c>
      <c r="O3092" s="836" t="e">
        <v>#DIV/0!</v>
      </c>
      <c r="P3092" s="820">
        <f>Tabla1[[#This Row],[Ejec Real Acumu]]-Tabla1[[#This Row],[Proyec Ejec Acumul]]</f>
        <v>0</v>
      </c>
      <c r="Q3092" s="820">
        <f>Tabla1[[#This Row],[Ejec Real Mes]]-Tabla1[[#This Row],[Program Entreg Mes]]</f>
        <v>0</v>
      </c>
    </row>
    <row r="3093" spans="1:17">
      <c r="A3093" s="834">
        <v>1</v>
      </c>
      <c r="B3093" s="834" t="s">
        <v>2468</v>
      </c>
      <c r="C3093" s="834" t="s">
        <v>2469</v>
      </c>
      <c r="D3093" s="834" t="s">
        <v>764</v>
      </c>
      <c r="E3093" s="834" t="s">
        <v>2631</v>
      </c>
      <c r="F3093" s="834">
        <v>7</v>
      </c>
      <c r="G3093" s="834" t="s">
        <v>2449</v>
      </c>
      <c r="H3093" s="834">
        <v>2</v>
      </c>
      <c r="I3093" s="834">
        <v>2</v>
      </c>
      <c r="J3093" s="834">
        <v>2</v>
      </c>
      <c r="K3093" s="835">
        <v>1</v>
      </c>
      <c r="L3093" s="835">
        <v>1</v>
      </c>
      <c r="M3093" s="834">
        <v>0</v>
      </c>
      <c r="N3093" s="834">
        <v>0</v>
      </c>
      <c r="O3093" s="836" t="e">
        <v>#DIV/0!</v>
      </c>
      <c r="P3093" s="820">
        <f>Tabla1[[#This Row],[Ejec Real Acumu]]-Tabla1[[#This Row],[Proyec Ejec Acumul]]</f>
        <v>0</v>
      </c>
      <c r="Q3093" s="820">
        <f>Tabla1[[#This Row],[Ejec Real Mes]]-Tabla1[[#This Row],[Program Entreg Mes]]</f>
        <v>0</v>
      </c>
    </row>
    <row r="3094" spans="1:17">
      <c r="A3094" s="834">
        <v>2</v>
      </c>
      <c r="B3094" s="834" t="s">
        <v>2468</v>
      </c>
      <c r="C3094" s="834" t="s">
        <v>2469</v>
      </c>
      <c r="D3094" s="834" t="s">
        <v>764</v>
      </c>
      <c r="E3094" s="834" t="s">
        <v>2632</v>
      </c>
      <c r="F3094" s="834">
        <v>7</v>
      </c>
      <c r="G3094" s="834" t="s">
        <v>2449</v>
      </c>
      <c r="H3094" s="834">
        <v>1</v>
      </c>
      <c r="I3094" s="834">
        <v>1</v>
      </c>
      <c r="J3094" s="834">
        <v>1</v>
      </c>
      <c r="K3094" s="835">
        <v>1</v>
      </c>
      <c r="L3094" s="835">
        <v>1</v>
      </c>
      <c r="M3094" s="834">
        <v>0</v>
      </c>
      <c r="N3094" s="834">
        <v>0</v>
      </c>
      <c r="O3094" s="836" t="e">
        <v>#DIV/0!</v>
      </c>
      <c r="P3094" s="820">
        <f>Tabla1[[#This Row],[Ejec Real Acumu]]-Tabla1[[#This Row],[Proyec Ejec Acumul]]</f>
        <v>0</v>
      </c>
      <c r="Q3094" s="820">
        <f>Tabla1[[#This Row],[Ejec Real Mes]]-Tabla1[[#This Row],[Program Entreg Mes]]</f>
        <v>0</v>
      </c>
    </row>
    <row r="3095" spans="1:17">
      <c r="A3095" s="834">
        <v>3</v>
      </c>
      <c r="B3095" s="834" t="s">
        <v>2468</v>
      </c>
      <c r="C3095" s="834" t="s">
        <v>2469</v>
      </c>
      <c r="D3095" s="834" t="s">
        <v>764</v>
      </c>
      <c r="E3095" s="834" t="s">
        <v>2633</v>
      </c>
      <c r="F3095" s="834">
        <v>7</v>
      </c>
      <c r="G3095" s="834" t="s">
        <v>2449</v>
      </c>
      <c r="H3095" s="834">
        <v>1</v>
      </c>
      <c r="I3095" s="834">
        <v>0</v>
      </c>
      <c r="J3095" s="834">
        <v>0</v>
      </c>
      <c r="K3095" s="835">
        <v>0</v>
      </c>
      <c r="L3095" s="835">
        <v>0</v>
      </c>
      <c r="M3095" s="834">
        <v>0</v>
      </c>
      <c r="N3095" s="834">
        <v>0</v>
      </c>
      <c r="O3095" s="836" t="e">
        <v>#DIV/0!</v>
      </c>
      <c r="P3095" s="820">
        <f>Tabla1[[#This Row],[Ejec Real Acumu]]-Tabla1[[#This Row],[Proyec Ejec Acumul]]</f>
        <v>0</v>
      </c>
      <c r="Q3095" s="820">
        <f>Tabla1[[#This Row],[Ejec Real Mes]]-Tabla1[[#This Row],[Program Entreg Mes]]</f>
        <v>0</v>
      </c>
    </row>
    <row r="3096" spans="1:17">
      <c r="A3096" s="834">
        <v>4</v>
      </c>
      <c r="B3096" s="834" t="s">
        <v>2468</v>
      </c>
      <c r="C3096" s="834" t="s">
        <v>2469</v>
      </c>
      <c r="D3096" s="834" t="s">
        <v>764</v>
      </c>
      <c r="E3096" s="834" t="s">
        <v>2634</v>
      </c>
      <c r="F3096" s="834">
        <v>7</v>
      </c>
      <c r="G3096" s="834" t="s">
        <v>2449</v>
      </c>
      <c r="H3096" s="834">
        <v>1</v>
      </c>
      <c r="I3096" s="834">
        <v>1</v>
      </c>
      <c r="J3096" s="834">
        <v>1</v>
      </c>
      <c r="K3096" s="835">
        <v>1</v>
      </c>
      <c r="L3096" s="835">
        <v>1</v>
      </c>
      <c r="M3096" s="834">
        <v>0</v>
      </c>
      <c r="N3096" s="834">
        <v>0</v>
      </c>
      <c r="O3096" s="836" t="e">
        <v>#DIV/0!</v>
      </c>
      <c r="P3096" s="820">
        <f>Tabla1[[#This Row],[Ejec Real Acumu]]-Tabla1[[#This Row],[Proyec Ejec Acumul]]</f>
        <v>0</v>
      </c>
      <c r="Q3096" s="820">
        <f>Tabla1[[#This Row],[Ejec Real Mes]]-Tabla1[[#This Row],[Program Entreg Mes]]</f>
        <v>0</v>
      </c>
    </row>
    <row r="3097" spans="1:17">
      <c r="A3097" s="834">
        <v>5</v>
      </c>
      <c r="B3097" s="834" t="s">
        <v>2468</v>
      </c>
      <c r="C3097" s="834" t="s">
        <v>2469</v>
      </c>
      <c r="D3097" s="834" t="s">
        <v>764</v>
      </c>
      <c r="E3097" s="834" t="s">
        <v>2635</v>
      </c>
      <c r="F3097" s="834">
        <v>7</v>
      </c>
      <c r="G3097" s="834" t="s">
        <v>2449</v>
      </c>
      <c r="H3097" s="834">
        <v>1</v>
      </c>
      <c r="I3097" s="834">
        <v>1</v>
      </c>
      <c r="J3097" s="834">
        <v>1</v>
      </c>
      <c r="K3097" s="835">
        <v>1</v>
      </c>
      <c r="L3097" s="835">
        <v>1</v>
      </c>
      <c r="M3097" s="834">
        <v>0</v>
      </c>
      <c r="N3097" s="834">
        <v>0</v>
      </c>
      <c r="O3097" s="836" t="e">
        <v>#DIV/0!</v>
      </c>
      <c r="P3097" s="820">
        <f>Tabla1[[#This Row],[Ejec Real Acumu]]-Tabla1[[#This Row],[Proyec Ejec Acumul]]</f>
        <v>0</v>
      </c>
      <c r="Q3097" s="820">
        <f>Tabla1[[#This Row],[Ejec Real Mes]]-Tabla1[[#This Row],[Program Entreg Mes]]</f>
        <v>0</v>
      </c>
    </row>
    <row r="3098" spans="1:17">
      <c r="A3098" s="834">
        <v>6</v>
      </c>
      <c r="B3098" s="834" t="s">
        <v>2468</v>
      </c>
      <c r="C3098" s="834" t="s">
        <v>2469</v>
      </c>
      <c r="D3098" s="834" t="s">
        <v>764</v>
      </c>
      <c r="E3098" s="834" t="s">
        <v>2636</v>
      </c>
      <c r="F3098" s="834">
        <v>7</v>
      </c>
      <c r="G3098" s="834" t="s">
        <v>2449</v>
      </c>
      <c r="H3098" s="834">
        <v>2</v>
      </c>
      <c r="I3098" s="834">
        <v>2</v>
      </c>
      <c r="J3098" s="834">
        <v>2</v>
      </c>
      <c r="K3098" s="835">
        <v>1</v>
      </c>
      <c r="L3098" s="835">
        <v>1</v>
      </c>
      <c r="M3098" s="834">
        <v>0</v>
      </c>
      <c r="N3098" s="834">
        <v>0</v>
      </c>
      <c r="O3098" s="836" t="e">
        <v>#DIV/0!</v>
      </c>
      <c r="P3098" s="820">
        <f>Tabla1[[#This Row],[Ejec Real Acumu]]-Tabla1[[#This Row],[Proyec Ejec Acumul]]</f>
        <v>0</v>
      </c>
      <c r="Q3098" s="820">
        <f>Tabla1[[#This Row],[Ejec Real Mes]]-Tabla1[[#This Row],[Program Entreg Mes]]</f>
        <v>0</v>
      </c>
    </row>
    <row r="3099" spans="1:17">
      <c r="A3099" s="834">
        <v>7</v>
      </c>
      <c r="B3099" s="834" t="s">
        <v>2468</v>
      </c>
      <c r="C3099" s="834" t="s">
        <v>2469</v>
      </c>
      <c r="D3099" s="834" t="s">
        <v>764</v>
      </c>
      <c r="E3099" s="834" t="s">
        <v>2637</v>
      </c>
      <c r="F3099" s="834">
        <v>7</v>
      </c>
      <c r="G3099" s="834" t="s">
        <v>2449</v>
      </c>
      <c r="H3099" s="834">
        <v>4</v>
      </c>
      <c r="I3099" s="834">
        <v>2</v>
      </c>
      <c r="J3099" s="834">
        <v>2</v>
      </c>
      <c r="K3099" s="835">
        <v>0.5</v>
      </c>
      <c r="L3099" s="835">
        <v>0.5</v>
      </c>
      <c r="M3099" s="834">
        <v>1</v>
      </c>
      <c r="N3099" s="834">
        <v>1</v>
      </c>
      <c r="O3099" s="836">
        <v>1</v>
      </c>
      <c r="P3099" s="820">
        <f>Tabla1[[#This Row],[Ejec Real Acumu]]-Tabla1[[#This Row],[Proyec Ejec Acumul]]</f>
        <v>0</v>
      </c>
      <c r="Q3099" s="820">
        <f>Tabla1[[#This Row],[Ejec Real Mes]]-Tabla1[[#This Row],[Program Entreg Mes]]</f>
        <v>0</v>
      </c>
    </row>
    <row r="3100" spans="1:17">
      <c r="A3100" s="834">
        <v>8</v>
      </c>
      <c r="B3100" s="834" t="s">
        <v>2468</v>
      </c>
      <c r="C3100" s="834" t="s">
        <v>2469</v>
      </c>
      <c r="D3100" s="834" t="s">
        <v>764</v>
      </c>
      <c r="E3100" s="834" t="s">
        <v>2638</v>
      </c>
      <c r="F3100" s="834">
        <v>7</v>
      </c>
      <c r="G3100" s="834" t="s">
        <v>2449</v>
      </c>
      <c r="H3100" s="834">
        <v>1</v>
      </c>
      <c r="I3100" s="834">
        <v>0</v>
      </c>
      <c r="J3100" s="834">
        <v>0</v>
      </c>
      <c r="K3100" s="835">
        <v>0</v>
      </c>
      <c r="L3100" s="835">
        <v>0</v>
      </c>
      <c r="M3100" s="834">
        <v>0</v>
      </c>
      <c r="N3100" s="834">
        <v>0</v>
      </c>
      <c r="O3100" s="836" t="e">
        <v>#DIV/0!</v>
      </c>
      <c r="P3100" s="820">
        <f>Tabla1[[#This Row],[Ejec Real Acumu]]-Tabla1[[#This Row],[Proyec Ejec Acumul]]</f>
        <v>0</v>
      </c>
      <c r="Q3100" s="820">
        <f>Tabla1[[#This Row],[Ejec Real Mes]]-Tabla1[[#This Row],[Program Entreg Mes]]</f>
        <v>0</v>
      </c>
    </row>
    <row r="3101" spans="1:17">
      <c r="A3101" s="834">
        <v>9</v>
      </c>
      <c r="B3101" s="834" t="s">
        <v>2468</v>
      </c>
      <c r="C3101" s="834" t="s">
        <v>2469</v>
      </c>
      <c r="D3101" s="834" t="s">
        <v>764</v>
      </c>
      <c r="E3101" s="834" t="s">
        <v>2639</v>
      </c>
      <c r="F3101" s="834">
        <v>7</v>
      </c>
      <c r="G3101" s="834" t="s">
        <v>2449</v>
      </c>
      <c r="H3101" s="834">
        <v>1</v>
      </c>
      <c r="I3101" s="834">
        <v>0</v>
      </c>
      <c r="J3101" s="834">
        <v>0</v>
      </c>
      <c r="K3101" s="835">
        <v>0</v>
      </c>
      <c r="L3101" s="835">
        <v>0</v>
      </c>
      <c r="M3101" s="834">
        <v>0</v>
      </c>
      <c r="N3101" s="834">
        <v>0</v>
      </c>
      <c r="O3101" s="836" t="e">
        <v>#DIV/0!</v>
      </c>
      <c r="P3101" s="820">
        <f>Tabla1[[#This Row],[Ejec Real Acumu]]-Tabla1[[#This Row],[Proyec Ejec Acumul]]</f>
        <v>0</v>
      </c>
      <c r="Q3101" s="820">
        <f>Tabla1[[#This Row],[Ejec Real Mes]]-Tabla1[[#This Row],[Program Entreg Mes]]</f>
        <v>0</v>
      </c>
    </row>
    <row r="3102" spans="1:17">
      <c r="A3102" s="834">
        <v>10</v>
      </c>
      <c r="B3102" s="834" t="s">
        <v>2468</v>
      </c>
      <c r="C3102" s="834" t="s">
        <v>2469</v>
      </c>
      <c r="D3102" s="834" t="s">
        <v>764</v>
      </c>
      <c r="E3102" s="834" t="s">
        <v>2640</v>
      </c>
      <c r="F3102" s="834">
        <v>7</v>
      </c>
      <c r="G3102" s="834" t="s">
        <v>2449</v>
      </c>
      <c r="H3102" s="834">
        <v>2</v>
      </c>
      <c r="I3102" s="834">
        <v>1</v>
      </c>
      <c r="J3102" s="834">
        <v>1</v>
      </c>
      <c r="K3102" s="835">
        <v>0.5</v>
      </c>
      <c r="L3102" s="835">
        <v>0.5</v>
      </c>
      <c r="M3102" s="834">
        <v>0</v>
      </c>
      <c r="N3102" s="834">
        <v>0</v>
      </c>
      <c r="O3102" s="836" t="e">
        <v>#DIV/0!</v>
      </c>
      <c r="P3102" s="820">
        <f>Tabla1[[#This Row],[Ejec Real Acumu]]-Tabla1[[#This Row],[Proyec Ejec Acumul]]</f>
        <v>0</v>
      </c>
      <c r="Q3102" s="820">
        <f>Tabla1[[#This Row],[Ejec Real Mes]]-Tabla1[[#This Row],[Program Entreg Mes]]</f>
        <v>0</v>
      </c>
    </row>
    <row r="3103" spans="1:17">
      <c r="A3103" s="834">
        <v>11</v>
      </c>
      <c r="B3103" s="834" t="s">
        <v>2468</v>
      </c>
      <c r="C3103" s="834" t="s">
        <v>2469</v>
      </c>
      <c r="D3103" s="834" t="s">
        <v>764</v>
      </c>
      <c r="E3103" s="834" t="s">
        <v>2641</v>
      </c>
      <c r="F3103" s="834">
        <v>7</v>
      </c>
      <c r="G3103" s="834" t="s">
        <v>2449</v>
      </c>
      <c r="H3103" s="834">
        <v>3</v>
      </c>
      <c r="I3103" s="834">
        <v>1</v>
      </c>
      <c r="J3103" s="834">
        <v>1</v>
      </c>
      <c r="K3103" s="835">
        <v>0.33333333333333331</v>
      </c>
      <c r="L3103" s="835">
        <v>0.33333333333333331</v>
      </c>
      <c r="M3103" s="834">
        <v>0</v>
      </c>
      <c r="N3103" s="834">
        <v>0</v>
      </c>
      <c r="O3103" s="836" t="e">
        <v>#DIV/0!</v>
      </c>
      <c r="P3103" s="820">
        <f>Tabla1[[#This Row],[Ejec Real Acumu]]-Tabla1[[#This Row],[Proyec Ejec Acumul]]</f>
        <v>0</v>
      </c>
      <c r="Q3103" s="820">
        <f>Tabla1[[#This Row],[Ejec Real Mes]]-Tabla1[[#This Row],[Program Entreg Mes]]</f>
        <v>0</v>
      </c>
    </row>
    <row r="3104" spans="1:17">
      <c r="A3104" s="834">
        <v>1</v>
      </c>
      <c r="B3104" s="834" t="s">
        <v>2468</v>
      </c>
      <c r="C3104" s="834" t="s">
        <v>2469</v>
      </c>
      <c r="D3104" s="834" t="s">
        <v>764</v>
      </c>
      <c r="E3104" s="834" t="s">
        <v>2631</v>
      </c>
      <c r="F3104" s="834">
        <v>8</v>
      </c>
      <c r="G3104" s="834" t="s">
        <v>2450</v>
      </c>
      <c r="H3104" s="834">
        <v>2</v>
      </c>
      <c r="I3104" s="834">
        <v>2</v>
      </c>
      <c r="J3104" s="834">
        <v>2</v>
      </c>
      <c r="K3104" s="835">
        <v>1</v>
      </c>
      <c r="L3104" s="835">
        <v>1</v>
      </c>
      <c r="M3104" s="834">
        <v>0</v>
      </c>
      <c r="N3104" s="834">
        <v>0</v>
      </c>
      <c r="O3104" s="836" t="e">
        <v>#DIV/0!</v>
      </c>
      <c r="P3104" s="820">
        <f>Tabla1[[#This Row],[Ejec Real Acumu]]-Tabla1[[#This Row],[Proyec Ejec Acumul]]</f>
        <v>0</v>
      </c>
      <c r="Q3104" s="820">
        <f>Tabla1[[#This Row],[Ejec Real Mes]]-Tabla1[[#This Row],[Program Entreg Mes]]</f>
        <v>0</v>
      </c>
    </row>
    <row r="3105" spans="1:17">
      <c r="A3105" s="834">
        <v>2</v>
      </c>
      <c r="B3105" s="834" t="s">
        <v>2468</v>
      </c>
      <c r="C3105" s="834" t="s">
        <v>2469</v>
      </c>
      <c r="D3105" s="834" t="s">
        <v>764</v>
      </c>
      <c r="E3105" s="834" t="s">
        <v>2632</v>
      </c>
      <c r="F3105" s="834">
        <v>8</v>
      </c>
      <c r="G3105" s="834" t="s">
        <v>2450</v>
      </c>
      <c r="H3105" s="834">
        <v>1</v>
      </c>
      <c r="I3105" s="834">
        <v>1</v>
      </c>
      <c r="J3105" s="834">
        <v>1</v>
      </c>
      <c r="K3105" s="835">
        <v>1</v>
      </c>
      <c r="L3105" s="835">
        <v>1</v>
      </c>
      <c r="M3105" s="834">
        <v>0</v>
      </c>
      <c r="N3105" s="834">
        <v>0</v>
      </c>
      <c r="O3105" s="836" t="e">
        <v>#DIV/0!</v>
      </c>
      <c r="P3105" s="820">
        <f>Tabla1[[#This Row],[Ejec Real Acumu]]-Tabla1[[#This Row],[Proyec Ejec Acumul]]</f>
        <v>0</v>
      </c>
      <c r="Q3105" s="820">
        <f>Tabla1[[#This Row],[Ejec Real Mes]]-Tabla1[[#This Row],[Program Entreg Mes]]</f>
        <v>0</v>
      </c>
    </row>
    <row r="3106" spans="1:17">
      <c r="A3106" s="834">
        <v>3</v>
      </c>
      <c r="B3106" s="834" t="s">
        <v>2468</v>
      </c>
      <c r="C3106" s="834" t="s">
        <v>2469</v>
      </c>
      <c r="D3106" s="834" t="s">
        <v>764</v>
      </c>
      <c r="E3106" s="834" t="s">
        <v>2633</v>
      </c>
      <c r="F3106" s="834">
        <v>8</v>
      </c>
      <c r="G3106" s="834" t="s">
        <v>2450</v>
      </c>
      <c r="H3106" s="834">
        <v>1</v>
      </c>
      <c r="I3106" s="834">
        <v>0</v>
      </c>
      <c r="J3106" s="834">
        <v>0</v>
      </c>
      <c r="K3106" s="835">
        <v>0</v>
      </c>
      <c r="L3106" s="835">
        <v>0</v>
      </c>
      <c r="M3106" s="834">
        <v>0</v>
      </c>
      <c r="N3106" s="834">
        <v>0</v>
      </c>
      <c r="O3106" s="836" t="e">
        <v>#DIV/0!</v>
      </c>
      <c r="P3106" s="820">
        <f>Tabla1[[#This Row],[Ejec Real Acumu]]-Tabla1[[#This Row],[Proyec Ejec Acumul]]</f>
        <v>0</v>
      </c>
      <c r="Q3106" s="820">
        <f>Tabla1[[#This Row],[Ejec Real Mes]]-Tabla1[[#This Row],[Program Entreg Mes]]</f>
        <v>0</v>
      </c>
    </row>
    <row r="3107" spans="1:17">
      <c r="A3107" s="834">
        <v>4</v>
      </c>
      <c r="B3107" s="834" t="s">
        <v>2468</v>
      </c>
      <c r="C3107" s="834" t="s">
        <v>2469</v>
      </c>
      <c r="D3107" s="834" t="s">
        <v>764</v>
      </c>
      <c r="E3107" s="834" t="s">
        <v>2634</v>
      </c>
      <c r="F3107" s="834">
        <v>8</v>
      </c>
      <c r="G3107" s="834" t="s">
        <v>2450</v>
      </c>
      <c r="H3107" s="834">
        <v>1</v>
      </c>
      <c r="I3107" s="834">
        <v>1</v>
      </c>
      <c r="J3107" s="834">
        <v>1</v>
      </c>
      <c r="K3107" s="835">
        <v>1</v>
      </c>
      <c r="L3107" s="835">
        <v>1</v>
      </c>
      <c r="M3107" s="834">
        <v>0</v>
      </c>
      <c r="N3107" s="834">
        <v>0</v>
      </c>
      <c r="O3107" s="836" t="e">
        <v>#DIV/0!</v>
      </c>
      <c r="P3107" s="820">
        <f>Tabla1[[#This Row],[Ejec Real Acumu]]-Tabla1[[#This Row],[Proyec Ejec Acumul]]</f>
        <v>0</v>
      </c>
      <c r="Q3107" s="820">
        <f>Tabla1[[#This Row],[Ejec Real Mes]]-Tabla1[[#This Row],[Program Entreg Mes]]</f>
        <v>0</v>
      </c>
    </row>
    <row r="3108" spans="1:17">
      <c r="A3108" s="834">
        <v>5</v>
      </c>
      <c r="B3108" s="834" t="s">
        <v>2468</v>
      </c>
      <c r="C3108" s="834" t="s">
        <v>2469</v>
      </c>
      <c r="D3108" s="834" t="s">
        <v>764</v>
      </c>
      <c r="E3108" s="834" t="s">
        <v>2635</v>
      </c>
      <c r="F3108" s="834">
        <v>8</v>
      </c>
      <c r="G3108" s="834" t="s">
        <v>2450</v>
      </c>
      <c r="H3108" s="834">
        <v>1</v>
      </c>
      <c r="I3108" s="834">
        <v>1</v>
      </c>
      <c r="J3108" s="834">
        <v>1</v>
      </c>
      <c r="K3108" s="835">
        <v>1</v>
      </c>
      <c r="L3108" s="835">
        <v>1</v>
      </c>
      <c r="M3108" s="834">
        <v>0</v>
      </c>
      <c r="N3108" s="834">
        <v>0</v>
      </c>
      <c r="O3108" s="836" t="e">
        <v>#DIV/0!</v>
      </c>
      <c r="P3108" s="820">
        <f>Tabla1[[#This Row],[Ejec Real Acumu]]-Tabla1[[#This Row],[Proyec Ejec Acumul]]</f>
        <v>0</v>
      </c>
      <c r="Q3108" s="820">
        <f>Tabla1[[#This Row],[Ejec Real Mes]]-Tabla1[[#This Row],[Program Entreg Mes]]</f>
        <v>0</v>
      </c>
    </row>
    <row r="3109" spans="1:17">
      <c r="A3109" s="834">
        <v>6</v>
      </c>
      <c r="B3109" s="834" t="s">
        <v>2468</v>
      </c>
      <c r="C3109" s="834" t="s">
        <v>2469</v>
      </c>
      <c r="D3109" s="834" t="s">
        <v>764</v>
      </c>
      <c r="E3109" s="834" t="s">
        <v>2636</v>
      </c>
      <c r="F3109" s="834">
        <v>8</v>
      </c>
      <c r="G3109" s="834" t="s">
        <v>2450</v>
      </c>
      <c r="H3109" s="834">
        <v>2</v>
      </c>
      <c r="I3109" s="834">
        <v>2</v>
      </c>
      <c r="J3109" s="834">
        <v>2</v>
      </c>
      <c r="K3109" s="835">
        <v>1</v>
      </c>
      <c r="L3109" s="835">
        <v>1</v>
      </c>
      <c r="M3109" s="834">
        <v>0</v>
      </c>
      <c r="N3109" s="834">
        <v>0</v>
      </c>
      <c r="O3109" s="836" t="e">
        <v>#DIV/0!</v>
      </c>
      <c r="P3109" s="820">
        <f>Tabla1[[#This Row],[Ejec Real Acumu]]-Tabla1[[#This Row],[Proyec Ejec Acumul]]</f>
        <v>0</v>
      </c>
      <c r="Q3109" s="820">
        <f>Tabla1[[#This Row],[Ejec Real Mes]]-Tabla1[[#This Row],[Program Entreg Mes]]</f>
        <v>0</v>
      </c>
    </row>
    <row r="3110" spans="1:17">
      <c r="A3110" s="834">
        <v>7</v>
      </c>
      <c r="B3110" s="834" t="s">
        <v>2468</v>
      </c>
      <c r="C3110" s="834" t="s">
        <v>2469</v>
      </c>
      <c r="D3110" s="834" t="s">
        <v>764</v>
      </c>
      <c r="E3110" s="834" t="s">
        <v>2637</v>
      </c>
      <c r="F3110" s="834">
        <v>8</v>
      </c>
      <c r="G3110" s="834" t="s">
        <v>2450</v>
      </c>
      <c r="H3110" s="834">
        <v>4</v>
      </c>
      <c r="I3110" s="834">
        <v>3</v>
      </c>
      <c r="J3110" s="834">
        <v>3</v>
      </c>
      <c r="K3110" s="835">
        <v>0.75</v>
      </c>
      <c r="L3110" s="835">
        <v>0.75</v>
      </c>
      <c r="M3110" s="834">
        <v>1</v>
      </c>
      <c r="N3110" s="834">
        <v>1</v>
      </c>
      <c r="O3110" s="836">
        <v>1</v>
      </c>
      <c r="P3110" s="820">
        <f>Tabla1[[#This Row],[Ejec Real Acumu]]-Tabla1[[#This Row],[Proyec Ejec Acumul]]</f>
        <v>0</v>
      </c>
      <c r="Q3110" s="820">
        <f>Tabla1[[#This Row],[Ejec Real Mes]]-Tabla1[[#This Row],[Program Entreg Mes]]</f>
        <v>0</v>
      </c>
    </row>
    <row r="3111" spans="1:17">
      <c r="A3111" s="834">
        <v>8</v>
      </c>
      <c r="B3111" s="834" t="s">
        <v>2468</v>
      </c>
      <c r="C3111" s="834" t="s">
        <v>2469</v>
      </c>
      <c r="D3111" s="834" t="s">
        <v>764</v>
      </c>
      <c r="E3111" s="834" t="s">
        <v>2638</v>
      </c>
      <c r="F3111" s="834">
        <v>8</v>
      </c>
      <c r="G3111" s="834" t="s">
        <v>2450</v>
      </c>
      <c r="H3111" s="834">
        <v>1</v>
      </c>
      <c r="I3111" s="834">
        <v>0</v>
      </c>
      <c r="J3111" s="834">
        <v>0</v>
      </c>
      <c r="K3111" s="835">
        <v>0</v>
      </c>
      <c r="L3111" s="835">
        <v>0</v>
      </c>
      <c r="M3111" s="834">
        <v>0</v>
      </c>
      <c r="N3111" s="834">
        <v>0</v>
      </c>
      <c r="O3111" s="836" t="e">
        <v>#DIV/0!</v>
      </c>
      <c r="P3111" s="820">
        <f>Tabla1[[#This Row],[Ejec Real Acumu]]-Tabla1[[#This Row],[Proyec Ejec Acumul]]</f>
        <v>0</v>
      </c>
      <c r="Q3111" s="820">
        <f>Tabla1[[#This Row],[Ejec Real Mes]]-Tabla1[[#This Row],[Program Entreg Mes]]</f>
        <v>0</v>
      </c>
    </row>
    <row r="3112" spans="1:17">
      <c r="A3112" s="834">
        <v>9</v>
      </c>
      <c r="B3112" s="834" t="s">
        <v>2468</v>
      </c>
      <c r="C3112" s="834" t="s">
        <v>2469</v>
      </c>
      <c r="D3112" s="834" t="s">
        <v>764</v>
      </c>
      <c r="E3112" s="834" t="s">
        <v>2639</v>
      </c>
      <c r="F3112" s="834">
        <v>8</v>
      </c>
      <c r="G3112" s="834" t="s">
        <v>2450</v>
      </c>
      <c r="H3112" s="834">
        <v>1</v>
      </c>
      <c r="I3112" s="834">
        <v>1</v>
      </c>
      <c r="J3112" s="834">
        <v>0</v>
      </c>
      <c r="K3112" s="835">
        <v>1</v>
      </c>
      <c r="L3112" s="835">
        <v>0</v>
      </c>
      <c r="M3112" s="834">
        <v>1</v>
      </c>
      <c r="N3112" s="834">
        <v>0</v>
      </c>
      <c r="O3112" s="836">
        <v>0</v>
      </c>
      <c r="P3112" s="820">
        <f>Tabla1[[#This Row],[Ejec Real Acumu]]-Tabla1[[#This Row],[Proyec Ejec Acumul]]</f>
        <v>-1</v>
      </c>
      <c r="Q3112" s="820">
        <f>Tabla1[[#This Row],[Ejec Real Mes]]-Tabla1[[#This Row],[Program Entreg Mes]]</f>
        <v>-1</v>
      </c>
    </row>
    <row r="3113" spans="1:17">
      <c r="A3113" s="834">
        <v>10</v>
      </c>
      <c r="B3113" s="834" t="s">
        <v>2468</v>
      </c>
      <c r="C3113" s="834" t="s">
        <v>2469</v>
      </c>
      <c r="D3113" s="834" t="s">
        <v>764</v>
      </c>
      <c r="E3113" s="834" t="s">
        <v>2640</v>
      </c>
      <c r="F3113" s="834">
        <v>8</v>
      </c>
      <c r="G3113" s="834" t="s">
        <v>2450</v>
      </c>
      <c r="H3113" s="834">
        <v>2</v>
      </c>
      <c r="I3113" s="834">
        <v>1</v>
      </c>
      <c r="J3113" s="834">
        <v>1</v>
      </c>
      <c r="K3113" s="835">
        <v>0.5</v>
      </c>
      <c r="L3113" s="835">
        <v>0.5</v>
      </c>
      <c r="M3113" s="834">
        <v>0</v>
      </c>
      <c r="N3113" s="834">
        <v>0</v>
      </c>
      <c r="O3113" s="836" t="e">
        <v>#DIV/0!</v>
      </c>
      <c r="P3113" s="820">
        <f>Tabla1[[#This Row],[Ejec Real Acumu]]-Tabla1[[#This Row],[Proyec Ejec Acumul]]</f>
        <v>0</v>
      </c>
      <c r="Q3113" s="820">
        <f>Tabla1[[#This Row],[Ejec Real Mes]]-Tabla1[[#This Row],[Program Entreg Mes]]</f>
        <v>0</v>
      </c>
    </row>
    <row r="3114" spans="1:17">
      <c r="A3114" s="834">
        <v>11</v>
      </c>
      <c r="B3114" s="834" t="s">
        <v>2468</v>
      </c>
      <c r="C3114" s="834" t="s">
        <v>2469</v>
      </c>
      <c r="D3114" s="834" t="s">
        <v>764</v>
      </c>
      <c r="E3114" s="834" t="s">
        <v>2641</v>
      </c>
      <c r="F3114" s="834">
        <v>8</v>
      </c>
      <c r="G3114" s="834" t="s">
        <v>2450</v>
      </c>
      <c r="H3114" s="834">
        <v>3</v>
      </c>
      <c r="I3114" s="834">
        <v>1</v>
      </c>
      <c r="J3114" s="834">
        <v>1</v>
      </c>
      <c r="K3114" s="835">
        <v>0.33333333333333331</v>
      </c>
      <c r="L3114" s="835">
        <v>0.33333333333333331</v>
      </c>
      <c r="M3114" s="834">
        <v>0</v>
      </c>
      <c r="N3114" s="834">
        <v>0</v>
      </c>
      <c r="O3114" s="836" t="e">
        <v>#DIV/0!</v>
      </c>
      <c r="P3114" s="820">
        <f>Tabla1[[#This Row],[Ejec Real Acumu]]-Tabla1[[#This Row],[Proyec Ejec Acumul]]</f>
        <v>0</v>
      </c>
      <c r="Q3114" s="820">
        <f>Tabla1[[#This Row],[Ejec Real Mes]]-Tabla1[[#This Row],[Program Entreg Mes]]</f>
        <v>0</v>
      </c>
    </row>
    <row r="3115" spans="1:17">
      <c r="A3115" s="834">
        <v>1</v>
      </c>
      <c r="B3115" s="834" t="s">
        <v>2468</v>
      </c>
      <c r="C3115" s="834" t="s">
        <v>2469</v>
      </c>
      <c r="D3115" s="834" t="s">
        <v>764</v>
      </c>
      <c r="E3115" s="834" t="s">
        <v>2631</v>
      </c>
      <c r="F3115" s="834">
        <v>9</v>
      </c>
      <c r="G3115" s="834" t="s">
        <v>2451</v>
      </c>
      <c r="H3115" s="834">
        <v>2</v>
      </c>
      <c r="I3115" s="834">
        <v>2</v>
      </c>
      <c r="J3115" s="834">
        <v>2</v>
      </c>
      <c r="K3115" s="835">
        <v>1</v>
      </c>
      <c r="L3115" s="835">
        <v>1</v>
      </c>
      <c r="M3115" s="834">
        <v>0</v>
      </c>
      <c r="N3115" s="834">
        <v>0</v>
      </c>
      <c r="O3115" s="836" t="e">
        <v>#DIV/0!</v>
      </c>
      <c r="P3115" s="820">
        <f>Tabla1[[#This Row],[Ejec Real Acumu]]-Tabla1[[#This Row],[Proyec Ejec Acumul]]</f>
        <v>0</v>
      </c>
      <c r="Q3115" s="820">
        <f>Tabla1[[#This Row],[Ejec Real Mes]]-Tabla1[[#This Row],[Program Entreg Mes]]</f>
        <v>0</v>
      </c>
    </row>
    <row r="3116" spans="1:17">
      <c r="A3116" s="834">
        <v>2</v>
      </c>
      <c r="B3116" s="834" t="s">
        <v>2468</v>
      </c>
      <c r="C3116" s="834" t="s">
        <v>2469</v>
      </c>
      <c r="D3116" s="834" t="s">
        <v>764</v>
      </c>
      <c r="E3116" s="834" t="s">
        <v>2632</v>
      </c>
      <c r="F3116" s="834">
        <v>9</v>
      </c>
      <c r="G3116" s="834" t="s">
        <v>2451</v>
      </c>
      <c r="H3116" s="834">
        <v>1</v>
      </c>
      <c r="I3116" s="834">
        <v>1</v>
      </c>
      <c r="J3116" s="834">
        <v>1</v>
      </c>
      <c r="K3116" s="835">
        <v>1</v>
      </c>
      <c r="L3116" s="835">
        <v>1</v>
      </c>
      <c r="M3116" s="834">
        <v>0</v>
      </c>
      <c r="N3116" s="834">
        <v>0</v>
      </c>
      <c r="O3116" s="836" t="e">
        <v>#DIV/0!</v>
      </c>
      <c r="P3116" s="820">
        <f>Tabla1[[#This Row],[Ejec Real Acumu]]-Tabla1[[#This Row],[Proyec Ejec Acumul]]</f>
        <v>0</v>
      </c>
      <c r="Q3116" s="820">
        <f>Tabla1[[#This Row],[Ejec Real Mes]]-Tabla1[[#This Row],[Program Entreg Mes]]</f>
        <v>0</v>
      </c>
    </row>
    <row r="3117" spans="1:17">
      <c r="A3117" s="834">
        <v>3</v>
      </c>
      <c r="B3117" s="834" t="s">
        <v>2468</v>
      </c>
      <c r="C3117" s="834" t="s">
        <v>2469</v>
      </c>
      <c r="D3117" s="834" t="s">
        <v>764</v>
      </c>
      <c r="E3117" s="834" t="s">
        <v>2633</v>
      </c>
      <c r="F3117" s="834">
        <v>9</v>
      </c>
      <c r="G3117" s="834" t="s">
        <v>2451</v>
      </c>
      <c r="H3117" s="834">
        <v>1</v>
      </c>
      <c r="I3117" s="834">
        <v>1</v>
      </c>
      <c r="J3117" s="834">
        <v>1</v>
      </c>
      <c r="K3117" s="835">
        <v>1</v>
      </c>
      <c r="L3117" s="835">
        <v>1</v>
      </c>
      <c r="M3117" s="834">
        <v>1</v>
      </c>
      <c r="N3117" s="834">
        <v>1</v>
      </c>
      <c r="O3117" s="836">
        <v>1</v>
      </c>
      <c r="P3117" s="820">
        <f>Tabla1[[#This Row],[Ejec Real Acumu]]-Tabla1[[#This Row],[Proyec Ejec Acumul]]</f>
        <v>0</v>
      </c>
      <c r="Q3117" s="820">
        <f>Tabla1[[#This Row],[Ejec Real Mes]]-Tabla1[[#This Row],[Program Entreg Mes]]</f>
        <v>0</v>
      </c>
    </row>
    <row r="3118" spans="1:17">
      <c r="A3118" s="834">
        <v>4</v>
      </c>
      <c r="B3118" s="834" t="s">
        <v>2468</v>
      </c>
      <c r="C3118" s="834" t="s">
        <v>2469</v>
      </c>
      <c r="D3118" s="834" t="s">
        <v>764</v>
      </c>
      <c r="E3118" s="834" t="s">
        <v>2634</v>
      </c>
      <c r="F3118" s="834">
        <v>9</v>
      </c>
      <c r="G3118" s="834" t="s">
        <v>2451</v>
      </c>
      <c r="H3118" s="834">
        <v>1</v>
      </c>
      <c r="I3118" s="834">
        <v>1</v>
      </c>
      <c r="J3118" s="834">
        <v>1</v>
      </c>
      <c r="K3118" s="835">
        <v>1</v>
      </c>
      <c r="L3118" s="835">
        <v>1</v>
      </c>
      <c r="M3118" s="834">
        <v>0</v>
      </c>
      <c r="N3118" s="834">
        <v>0</v>
      </c>
      <c r="O3118" s="836" t="e">
        <v>#DIV/0!</v>
      </c>
      <c r="P3118" s="820">
        <f>Tabla1[[#This Row],[Ejec Real Acumu]]-Tabla1[[#This Row],[Proyec Ejec Acumul]]</f>
        <v>0</v>
      </c>
      <c r="Q3118" s="820">
        <f>Tabla1[[#This Row],[Ejec Real Mes]]-Tabla1[[#This Row],[Program Entreg Mes]]</f>
        <v>0</v>
      </c>
    </row>
    <row r="3119" spans="1:17">
      <c r="A3119" s="834">
        <v>5</v>
      </c>
      <c r="B3119" s="834" t="s">
        <v>2468</v>
      </c>
      <c r="C3119" s="834" t="s">
        <v>2469</v>
      </c>
      <c r="D3119" s="834" t="s">
        <v>764</v>
      </c>
      <c r="E3119" s="834" t="s">
        <v>2635</v>
      </c>
      <c r="F3119" s="834">
        <v>9</v>
      </c>
      <c r="G3119" s="834" t="s">
        <v>2451</v>
      </c>
      <c r="H3119" s="834">
        <v>1</v>
      </c>
      <c r="I3119" s="834">
        <v>1</v>
      </c>
      <c r="J3119" s="834">
        <v>1</v>
      </c>
      <c r="K3119" s="835">
        <v>1</v>
      </c>
      <c r="L3119" s="835">
        <v>1</v>
      </c>
      <c r="M3119" s="834">
        <v>0</v>
      </c>
      <c r="N3119" s="834">
        <v>0</v>
      </c>
      <c r="O3119" s="836" t="e">
        <v>#DIV/0!</v>
      </c>
      <c r="P3119" s="820">
        <f>Tabla1[[#This Row],[Ejec Real Acumu]]-Tabla1[[#This Row],[Proyec Ejec Acumul]]</f>
        <v>0</v>
      </c>
      <c r="Q3119" s="820">
        <f>Tabla1[[#This Row],[Ejec Real Mes]]-Tabla1[[#This Row],[Program Entreg Mes]]</f>
        <v>0</v>
      </c>
    </row>
    <row r="3120" spans="1:17">
      <c r="A3120" s="834">
        <v>6</v>
      </c>
      <c r="B3120" s="834" t="s">
        <v>2468</v>
      </c>
      <c r="C3120" s="834" t="s">
        <v>2469</v>
      </c>
      <c r="D3120" s="834" t="s">
        <v>764</v>
      </c>
      <c r="E3120" s="834" t="s">
        <v>2636</v>
      </c>
      <c r="F3120" s="834">
        <v>9</v>
      </c>
      <c r="G3120" s="834" t="s">
        <v>2451</v>
      </c>
      <c r="H3120" s="834">
        <v>2</v>
      </c>
      <c r="I3120" s="834">
        <v>2</v>
      </c>
      <c r="J3120" s="834">
        <v>2</v>
      </c>
      <c r="K3120" s="835">
        <v>1</v>
      </c>
      <c r="L3120" s="835">
        <v>1</v>
      </c>
      <c r="M3120" s="834">
        <v>0</v>
      </c>
      <c r="N3120" s="834">
        <v>0</v>
      </c>
      <c r="O3120" s="836" t="e">
        <v>#DIV/0!</v>
      </c>
      <c r="P3120" s="820">
        <f>Tabla1[[#This Row],[Ejec Real Acumu]]-Tabla1[[#This Row],[Proyec Ejec Acumul]]</f>
        <v>0</v>
      </c>
      <c r="Q3120" s="820">
        <f>Tabla1[[#This Row],[Ejec Real Mes]]-Tabla1[[#This Row],[Program Entreg Mes]]</f>
        <v>0</v>
      </c>
    </row>
    <row r="3121" spans="1:17">
      <c r="A3121" s="834">
        <v>7</v>
      </c>
      <c r="B3121" s="834" t="s">
        <v>2468</v>
      </c>
      <c r="C3121" s="834" t="s">
        <v>2469</v>
      </c>
      <c r="D3121" s="834" t="s">
        <v>764</v>
      </c>
      <c r="E3121" s="834" t="s">
        <v>2637</v>
      </c>
      <c r="F3121" s="834">
        <v>9</v>
      </c>
      <c r="G3121" s="834" t="s">
        <v>2451</v>
      </c>
      <c r="H3121" s="834">
        <v>4</v>
      </c>
      <c r="I3121" s="834">
        <v>4</v>
      </c>
      <c r="J3121" s="834">
        <v>4</v>
      </c>
      <c r="K3121" s="835">
        <v>1</v>
      </c>
      <c r="L3121" s="835">
        <v>1</v>
      </c>
      <c r="M3121" s="834">
        <v>1</v>
      </c>
      <c r="N3121" s="834">
        <v>1</v>
      </c>
      <c r="O3121" s="836">
        <v>1</v>
      </c>
      <c r="P3121" s="820">
        <f>Tabla1[[#This Row],[Ejec Real Acumu]]-Tabla1[[#This Row],[Proyec Ejec Acumul]]</f>
        <v>0</v>
      </c>
      <c r="Q3121" s="820">
        <f>Tabla1[[#This Row],[Ejec Real Mes]]-Tabla1[[#This Row],[Program Entreg Mes]]</f>
        <v>0</v>
      </c>
    </row>
    <row r="3122" spans="1:17">
      <c r="A3122" s="834">
        <v>8</v>
      </c>
      <c r="B3122" s="834" t="s">
        <v>2468</v>
      </c>
      <c r="C3122" s="834" t="s">
        <v>2469</v>
      </c>
      <c r="D3122" s="834" t="s">
        <v>764</v>
      </c>
      <c r="E3122" s="834" t="s">
        <v>2638</v>
      </c>
      <c r="F3122" s="834">
        <v>9</v>
      </c>
      <c r="G3122" s="834" t="s">
        <v>2451</v>
      </c>
      <c r="H3122" s="834">
        <v>1</v>
      </c>
      <c r="I3122" s="834">
        <v>1</v>
      </c>
      <c r="J3122" s="834">
        <v>1</v>
      </c>
      <c r="K3122" s="835">
        <v>1</v>
      </c>
      <c r="L3122" s="835">
        <v>1</v>
      </c>
      <c r="M3122" s="834">
        <v>1</v>
      </c>
      <c r="N3122" s="834">
        <v>1</v>
      </c>
      <c r="O3122" s="836">
        <v>1</v>
      </c>
      <c r="P3122" s="820">
        <f>Tabla1[[#This Row],[Ejec Real Acumu]]-Tabla1[[#This Row],[Proyec Ejec Acumul]]</f>
        <v>0</v>
      </c>
      <c r="Q3122" s="820">
        <f>Tabla1[[#This Row],[Ejec Real Mes]]-Tabla1[[#This Row],[Program Entreg Mes]]</f>
        <v>0</v>
      </c>
    </row>
    <row r="3123" spans="1:17">
      <c r="A3123" s="834">
        <v>9</v>
      </c>
      <c r="B3123" s="834" t="s">
        <v>2468</v>
      </c>
      <c r="C3123" s="834" t="s">
        <v>2469</v>
      </c>
      <c r="D3123" s="834" t="s">
        <v>764</v>
      </c>
      <c r="E3123" s="834" t="s">
        <v>2639</v>
      </c>
      <c r="F3123" s="834">
        <v>9</v>
      </c>
      <c r="G3123" s="834" t="s">
        <v>2451</v>
      </c>
      <c r="H3123" s="834">
        <v>1</v>
      </c>
      <c r="I3123" s="834">
        <v>1</v>
      </c>
      <c r="J3123" s="834">
        <v>0.5</v>
      </c>
      <c r="K3123" s="835">
        <v>1</v>
      </c>
      <c r="L3123" s="835">
        <v>0.5</v>
      </c>
      <c r="M3123" s="834">
        <v>0</v>
      </c>
      <c r="N3123" s="834">
        <v>0.5</v>
      </c>
      <c r="O3123" s="836" t="e">
        <v>#DIV/0!</v>
      </c>
      <c r="P3123" s="820">
        <f>Tabla1[[#This Row],[Ejec Real Acumu]]-Tabla1[[#This Row],[Proyec Ejec Acumul]]</f>
        <v>-0.5</v>
      </c>
      <c r="Q3123" s="820">
        <f>Tabla1[[#This Row],[Ejec Real Mes]]-Tabla1[[#This Row],[Program Entreg Mes]]</f>
        <v>0.5</v>
      </c>
    </row>
    <row r="3124" spans="1:17">
      <c r="A3124" s="834">
        <v>10</v>
      </c>
      <c r="B3124" s="834" t="s">
        <v>2468</v>
      </c>
      <c r="C3124" s="834" t="s">
        <v>2469</v>
      </c>
      <c r="D3124" s="834" t="s">
        <v>764</v>
      </c>
      <c r="E3124" s="834" t="s">
        <v>2640</v>
      </c>
      <c r="F3124" s="834">
        <v>9</v>
      </c>
      <c r="G3124" s="834" t="s">
        <v>2451</v>
      </c>
      <c r="H3124" s="834">
        <v>2</v>
      </c>
      <c r="I3124" s="834">
        <v>1</v>
      </c>
      <c r="J3124" s="834">
        <v>2</v>
      </c>
      <c r="K3124" s="835">
        <v>0.5</v>
      </c>
      <c r="L3124" s="835">
        <v>1</v>
      </c>
      <c r="M3124" s="834">
        <v>0</v>
      </c>
      <c r="N3124" s="834">
        <v>1</v>
      </c>
      <c r="O3124" s="836" t="e">
        <v>#DIV/0!</v>
      </c>
      <c r="P3124" s="820">
        <f>Tabla1[[#This Row],[Ejec Real Acumu]]-Tabla1[[#This Row],[Proyec Ejec Acumul]]</f>
        <v>1</v>
      </c>
      <c r="Q3124" s="820">
        <f>Tabla1[[#This Row],[Ejec Real Mes]]-Tabla1[[#This Row],[Program Entreg Mes]]</f>
        <v>1</v>
      </c>
    </row>
    <row r="3125" spans="1:17">
      <c r="A3125" s="834">
        <v>11</v>
      </c>
      <c r="B3125" s="834" t="s">
        <v>2468</v>
      </c>
      <c r="C3125" s="834" t="s">
        <v>2469</v>
      </c>
      <c r="D3125" s="834" t="s">
        <v>764</v>
      </c>
      <c r="E3125" s="834" t="s">
        <v>2641</v>
      </c>
      <c r="F3125" s="834">
        <v>9</v>
      </c>
      <c r="G3125" s="834" t="s">
        <v>2451</v>
      </c>
      <c r="H3125" s="834">
        <v>3</v>
      </c>
      <c r="I3125" s="834">
        <v>2</v>
      </c>
      <c r="J3125" s="834">
        <v>2</v>
      </c>
      <c r="K3125" s="835">
        <v>0.66666666666666663</v>
      </c>
      <c r="L3125" s="835">
        <v>0.66666666666666663</v>
      </c>
      <c r="M3125" s="834">
        <v>1</v>
      </c>
      <c r="N3125" s="834">
        <v>1</v>
      </c>
      <c r="O3125" s="836">
        <v>1</v>
      </c>
      <c r="P3125" s="820">
        <f>Tabla1[[#This Row],[Ejec Real Acumu]]-Tabla1[[#This Row],[Proyec Ejec Acumul]]</f>
        <v>0</v>
      </c>
      <c r="Q3125" s="820">
        <f>Tabla1[[#This Row],[Ejec Real Mes]]-Tabla1[[#This Row],[Program Entreg Mes]]</f>
        <v>0</v>
      </c>
    </row>
    <row r="3126" spans="1:17">
      <c r="A3126" s="834">
        <v>1</v>
      </c>
      <c r="B3126" s="834" t="s">
        <v>2468</v>
      </c>
      <c r="C3126" s="834" t="s">
        <v>2469</v>
      </c>
      <c r="D3126" s="834" t="s">
        <v>764</v>
      </c>
      <c r="E3126" s="834" t="s">
        <v>2631</v>
      </c>
      <c r="F3126" s="834">
        <v>10</v>
      </c>
      <c r="G3126" s="834" t="s">
        <v>2452</v>
      </c>
      <c r="H3126" s="834">
        <v>2</v>
      </c>
      <c r="I3126" s="834">
        <v>2</v>
      </c>
      <c r="J3126" s="834"/>
      <c r="K3126" s="835">
        <v>1</v>
      </c>
      <c r="L3126" s="835"/>
      <c r="M3126" s="834">
        <v>0</v>
      </c>
      <c r="N3126" s="834"/>
      <c r="O3126" s="836"/>
      <c r="P3126" s="820">
        <f>Tabla1[[#This Row],[Ejec Real Acumu]]-Tabla1[[#This Row],[Proyec Ejec Acumul]]</f>
        <v>-2</v>
      </c>
      <c r="Q3126" s="820">
        <f>Tabla1[[#This Row],[Ejec Real Mes]]-Tabla1[[#This Row],[Program Entreg Mes]]</f>
        <v>0</v>
      </c>
    </row>
    <row r="3127" spans="1:17">
      <c r="A3127" s="834">
        <v>2</v>
      </c>
      <c r="B3127" s="834" t="s">
        <v>2468</v>
      </c>
      <c r="C3127" s="834" t="s">
        <v>2469</v>
      </c>
      <c r="D3127" s="834" t="s">
        <v>764</v>
      </c>
      <c r="E3127" s="834" t="s">
        <v>2632</v>
      </c>
      <c r="F3127" s="834">
        <v>10</v>
      </c>
      <c r="G3127" s="834" t="s">
        <v>2452</v>
      </c>
      <c r="H3127" s="834">
        <v>1</v>
      </c>
      <c r="I3127" s="834">
        <v>1</v>
      </c>
      <c r="J3127" s="834"/>
      <c r="K3127" s="835">
        <v>1</v>
      </c>
      <c r="L3127" s="835"/>
      <c r="M3127" s="834">
        <v>0</v>
      </c>
      <c r="N3127" s="834"/>
      <c r="O3127" s="836"/>
      <c r="P3127" s="820">
        <f>Tabla1[[#This Row],[Ejec Real Acumu]]-Tabla1[[#This Row],[Proyec Ejec Acumul]]</f>
        <v>-1</v>
      </c>
      <c r="Q3127" s="820">
        <f>Tabla1[[#This Row],[Ejec Real Mes]]-Tabla1[[#This Row],[Program Entreg Mes]]</f>
        <v>0</v>
      </c>
    </row>
    <row r="3128" spans="1:17">
      <c r="A3128" s="834">
        <v>3</v>
      </c>
      <c r="B3128" s="834" t="s">
        <v>2468</v>
      </c>
      <c r="C3128" s="834" t="s">
        <v>2469</v>
      </c>
      <c r="D3128" s="834" t="s">
        <v>764</v>
      </c>
      <c r="E3128" s="834" t="s">
        <v>2633</v>
      </c>
      <c r="F3128" s="834">
        <v>10</v>
      </c>
      <c r="G3128" s="834" t="s">
        <v>2452</v>
      </c>
      <c r="H3128" s="834">
        <v>1</v>
      </c>
      <c r="I3128" s="834">
        <v>1</v>
      </c>
      <c r="J3128" s="834"/>
      <c r="K3128" s="835">
        <v>1</v>
      </c>
      <c r="L3128" s="835"/>
      <c r="M3128" s="834">
        <v>0</v>
      </c>
      <c r="N3128" s="834"/>
      <c r="O3128" s="836"/>
      <c r="P3128" s="820">
        <f>Tabla1[[#This Row],[Ejec Real Acumu]]-Tabla1[[#This Row],[Proyec Ejec Acumul]]</f>
        <v>-1</v>
      </c>
      <c r="Q3128" s="820">
        <f>Tabla1[[#This Row],[Ejec Real Mes]]-Tabla1[[#This Row],[Program Entreg Mes]]</f>
        <v>0</v>
      </c>
    </row>
    <row r="3129" spans="1:17">
      <c r="A3129" s="834">
        <v>4</v>
      </c>
      <c r="B3129" s="834" t="s">
        <v>2468</v>
      </c>
      <c r="C3129" s="834" t="s">
        <v>2469</v>
      </c>
      <c r="D3129" s="834" t="s">
        <v>764</v>
      </c>
      <c r="E3129" s="834" t="s">
        <v>2634</v>
      </c>
      <c r="F3129" s="834">
        <v>10</v>
      </c>
      <c r="G3129" s="834" t="s">
        <v>2452</v>
      </c>
      <c r="H3129" s="834">
        <v>1</v>
      </c>
      <c r="I3129" s="834">
        <v>1</v>
      </c>
      <c r="J3129" s="834"/>
      <c r="K3129" s="835">
        <v>1</v>
      </c>
      <c r="L3129" s="835"/>
      <c r="M3129" s="834">
        <v>0</v>
      </c>
      <c r="N3129" s="834"/>
      <c r="O3129" s="836"/>
      <c r="P3129" s="820">
        <f>Tabla1[[#This Row],[Ejec Real Acumu]]-Tabla1[[#This Row],[Proyec Ejec Acumul]]</f>
        <v>-1</v>
      </c>
      <c r="Q3129" s="820">
        <f>Tabla1[[#This Row],[Ejec Real Mes]]-Tabla1[[#This Row],[Program Entreg Mes]]</f>
        <v>0</v>
      </c>
    </row>
    <row r="3130" spans="1:17">
      <c r="A3130" s="834">
        <v>5</v>
      </c>
      <c r="B3130" s="834" t="s">
        <v>2468</v>
      </c>
      <c r="C3130" s="834" t="s">
        <v>2469</v>
      </c>
      <c r="D3130" s="834" t="s">
        <v>764</v>
      </c>
      <c r="E3130" s="834" t="s">
        <v>2635</v>
      </c>
      <c r="F3130" s="834">
        <v>10</v>
      </c>
      <c r="G3130" s="834" t="s">
        <v>2452</v>
      </c>
      <c r="H3130" s="834">
        <v>1</v>
      </c>
      <c r="I3130" s="834">
        <v>1</v>
      </c>
      <c r="J3130" s="834"/>
      <c r="K3130" s="835">
        <v>1</v>
      </c>
      <c r="L3130" s="835"/>
      <c r="M3130" s="834">
        <v>0</v>
      </c>
      <c r="N3130" s="834"/>
      <c r="O3130" s="836"/>
      <c r="P3130" s="820">
        <f>Tabla1[[#This Row],[Ejec Real Acumu]]-Tabla1[[#This Row],[Proyec Ejec Acumul]]</f>
        <v>-1</v>
      </c>
      <c r="Q3130" s="820">
        <f>Tabla1[[#This Row],[Ejec Real Mes]]-Tabla1[[#This Row],[Program Entreg Mes]]</f>
        <v>0</v>
      </c>
    </row>
    <row r="3131" spans="1:17">
      <c r="A3131" s="834">
        <v>6</v>
      </c>
      <c r="B3131" s="834" t="s">
        <v>2468</v>
      </c>
      <c r="C3131" s="834" t="s">
        <v>2469</v>
      </c>
      <c r="D3131" s="834" t="s">
        <v>764</v>
      </c>
      <c r="E3131" s="834" t="s">
        <v>2636</v>
      </c>
      <c r="F3131" s="834">
        <v>10</v>
      </c>
      <c r="G3131" s="834" t="s">
        <v>2452</v>
      </c>
      <c r="H3131" s="834">
        <v>2</v>
      </c>
      <c r="I3131" s="834">
        <v>2</v>
      </c>
      <c r="J3131" s="834"/>
      <c r="K3131" s="835">
        <v>1</v>
      </c>
      <c r="L3131" s="835"/>
      <c r="M3131" s="834">
        <v>0</v>
      </c>
      <c r="N3131" s="834"/>
      <c r="O3131" s="836"/>
      <c r="P3131" s="820">
        <f>Tabla1[[#This Row],[Ejec Real Acumu]]-Tabla1[[#This Row],[Proyec Ejec Acumul]]</f>
        <v>-2</v>
      </c>
      <c r="Q3131" s="820">
        <f>Tabla1[[#This Row],[Ejec Real Mes]]-Tabla1[[#This Row],[Program Entreg Mes]]</f>
        <v>0</v>
      </c>
    </row>
    <row r="3132" spans="1:17">
      <c r="A3132" s="834">
        <v>7</v>
      </c>
      <c r="B3132" s="834" t="s">
        <v>2468</v>
      </c>
      <c r="C3132" s="834" t="s">
        <v>2469</v>
      </c>
      <c r="D3132" s="834" t="s">
        <v>764</v>
      </c>
      <c r="E3132" s="834" t="s">
        <v>2637</v>
      </c>
      <c r="F3132" s="834">
        <v>10</v>
      </c>
      <c r="G3132" s="834" t="s">
        <v>2452</v>
      </c>
      <c r="H3132" s="834">
        <v>4</v>
      </c>
      <c r="I3132" s="834">
        <v>4</v>
      </c>
      <c r="J3132" s="834"/>
      <c r="K3132" s="835">
        <v>1</v>
      </c>
      <c r="L3132" s="835"/>
      <c r="M3132" s="834">
        <v>0</v>
      </c>
      <c r="N3132" s="834"/>
      <c r="O3132" s="836"/>
      <c r="P3132" s="820">
        <f>Tabla1[[#This Row],[Ejec Real Acumu]]-Tabla1[[#This Row],[Proyec Ejec Acumul]]</f>
        <v>-4</v>
      </c>
      <c r="Q3132" s="820">
        <f>Tabla1[[#This Row],[Ejec Real Mes]]-Tabla1[[#This Row],[Program Entreg Mes]]</f>
        <v>0</v>
      </c>
    </row>
    <row r="3133" spans="1:17">
      <c r="A3133" s="834">
        <v>8</v>
      </c>
      <c r="B3133" s="834" t="s">
        <v>2468</v>
      </c>
      <c r="C3133" s="834" t="s">
        <v>2469</v>
      </c>
      <c r="D3133" s="834" t="s">
        <v>764</v>
      </c>
      <c r="E3133" s="834" t="s">
        <v>2638</v>
      </c>
      <c r="F3133" s="834">
        <v>10</v>
      </c>
      <c r="G3133" s="834" t="s">
        <v>2452</v>
      </c>
      <c r="H3133" s="834">
        <v>1</v>
      </c>
      <c r="I3133" s="834">
        <v>1</v>
      </c>
      <c r="J3133" s="834"/>
      <c r="K3133" s="835">
        <v>1</v>
      </c>
      <c r="L3133" s="835"/>
      <c r="M3133" s="834">
        <v>0</v>
      </c>
      <c r="N3133" s="834"/>
      <c r="O3133" s="836"/>
      <c r="P3133" s="820">
        <f>Tabla1[[#This Row],[Ejec Real Acumu]]-Tabla1[[#This Row],[Proyec Ejec Acumul]]</f>
        <v>-1</v>
      </c>
      <c r="Q3133" s="820">
        <f>Tabla1[[#This Row],[Ejec Real Mes]]-Tabla1[[#This Row],[Program Entreg Mes]]</f>
        <v>0</v>
      </c>
    </row>
    <row r="3134" spans="1:17">
      <c r="A3134" s="834">
        <v>9</v>
      </c>
      <c r="B3134" s="834" t="s">
        <v>2468</v>
      </c>
      <c r="C3134" s="834" t="s">
        <v>2469</v>
      </c>
      <c r="D3134" s="834" t="s">
        <v>764</v>
      </c>
      <c r="E3134" s="834" t="s">
        <v>2639</v>
      </c>
      <c r="F3134" s="834">
        <v>10</v>
      </c>
      <c r="G3134" s="834" t="s">
        <v>2452</v>
      </c>
      <c r="H3134" s="834">
        <v>1</v>
      </c>
      <c r="I3134" s="834">
        <v>1</v>
      </c>
      <c r="J3134" s="834"/>
      <c r="K3134" s="835">
        <v>1</v>
      </c>
      <c r="L3134" s="835"/>
      <c r="M3134" s="834">
        <v>0</v>
      </c>
      <c r="N3134" s="834"/>
      <c r="O3134" s="836"/>
      <c r="P3134" s="820">
        <f>Tabla1[[#This Row],[Ejec Real Acumu]]-Tabla1[[#This Row],[Proyec Ejec Acumul]]</f>
        <v>-1</v>
      </c>
      <c r="Q3134" s="820">
        <f>Tabla1[[#This Row],[Ejec Real Mes]]-Tabla1[[#This Row],[Program Entreg Mes]]</f>
        <v>0</v>
      </c>
    </row>
    <row r="3135" spans="1:17">
      <c r="A3135" s="834">
        <v>10</v>
      </c>
      <c r="B3135" s="834" t="s">
        <v>2468</v>
      </c>
      <c r="C3135" s="834" t="s">
        <v>2469</v>
      </c>
      <c r="D3135" s="834" t="s">
        <v>764</v>
      </c>
      <c r="E3135" s="834" t="s">
        <v>2640</v>
      </c>
      <c r="F3135" s="834">
        <v>10</v>
      </c>
      <c r="G3135" s="834" t="s">
        <v>2452</v>
      </c>
      <c r="H3135" s="834">
        <v>2</v>
      </c>
      <c r="I3135" s="834">
        <v>2</v>
      </c>
      <c r="J3135" s="834"/>
      <c r="K3135" s="835">
        <v>1</v>
      </c>
      <c r="L3135" s="835"/>
      <c r="M3135" s="834">
        <v>1</v>
      </c>
      <c r="N3135" s="834"/>
      <c r="O3135" s="836"/>
      <c r="P3135" s="820">
        <f>Tabla1[[#This Row],[Ejec Real Acumu]]-Tabla1[[#This Row],[Proyec Ejec Acumul]]</f>
        <v>-2</v>
      </c>
      <c r="Q3135" s="820">
        <f>Tabla1[[#This Row],[Ejec Real Mes]]-Tabla1[[#This Row],[Program Entreg Mes]]</f>
        <v>-1</v>
      </c>
    </row>
    <row r="3136" spans="1:17">
      <c r="A3136" s="834">
        <v>11</v>
      </c>
      <c r="B3136" s="834" t="s">
        <v>2468</v>
      </c>
      <c r="C3136" s="834" t="s">
        <v>2469</v>
      </c>
      <c r="D3136" s="834" t="s">
        <v>764</v>
      </c>
      <c r="E3136" s="834" t="s">
        <v>2641</v>
      </c>
      <c r="F3136" s="834">
        <v>10</v>
      </c>
      <c r="G3136" s="834" t="s">
        <v>2452</v>
      </c>
      <c r="H3136" s="834">
        <v>3</v>
      </c>
      <c r="I3136" s="834">
        <v>2</v>
      </c>
      <c r="J3136" s="834"/>
      <c r="K3136" s="835">
        <v>0.66666666666666663</v>
      </c>
      <c r="L3136" s="835"/>
      <c r="M3136" s="834">
        <v>0</v>
      </c>
      <c r="N3136" s="834"/>
      <c r="O3136" s="836"/>
      <c r="P3136" s="820">
        <f>Tabla1[[#This Row],[Ejec Real Acumu]]-Tabla1[[#This Row],[Proyec Ejec Acumul]]</f>
        <v>-2</v>
      </c>
      <c r="Q3136" s="820">
        <f>Tabla1[[#This Row],[Ejec Real Mes]]-Tabla1[[#This Row],[Program Entreg Mes]]</f>
        <v>0</v>
      </c>
    </row>
    <row r="3137" spans="1:17">
      <c r="A3137" s="834">
        <v>1</v>
      </c>
      <c r="B3137" s="834" t="s">
        <v>2468</v>
      </c>
      <c r="C3137" s="834" t="s">
        <v>2469</v>
      </c>
      <c r="D3137" s="834" t="s">
        <v>764</v>
      </c>
      <c r="E3137" s="834" t="s">
        <v>2631</v>
      </c>
      <c r="F3137" s="834">
        <v>11</v>
      </c>
      <c r="G3137" s="834" t="s">
        <v>2453</v>
      </c>
      <c r="H3137" s="834">
        <v>2</v>
      </c>
      <c r="I3137" s="834">
        <v>2</v>
      </c>
      <c r="J3137" s="834"/>
      <c r="K3137" s="835">
        <v>1</v>
      </c>
      <c r="L3137" s="835"/>
      <c r="M3137" s="834">
        <v>0</v>
      </c>
      <c r="N3137" s="834"/>
      <c r="O3137" s="836"/>
      <c r="P3137" s="820">
        <f>Tabla1[[#This Row],[Ejec Real Acumu]]-Tabla1[[#This Row],[Proyec Ejec Acumul]]</f>
        <v>-2</v>
      </c>
      <c r="Q3137" s="820">
        <f>Tabla1[[#This Row],[Ejec Real Mes]]-Tabla1[[#This Row],[Program Entreg Mes]]</f>
        <v>0</v>
      </c>
    </row>
    <row r="3138" spans="1:17">
      <c r="A3138" s="834">
        <v>2</v>
      </c>
      <c r="B3138" s="834" t="s">
        <v>2468</v>
      </c>
      <c r="C3138" s="834" t="s">
        <v>2469</v>
      </c>
      <c r="D3138" s="834" t="s">
        <v>764</v>
      </c>
      <c r="E3138" s="834" t="s">
        <v>2632</v>
      </c>
      <c r="F3138" s="834">
        <v>11</v>
      </c>
      <c r="G3138" s="834" t="s">
        <v>2453</v>
      </c>
      <c r="H3138" s="834">
        <v>1</v>
      </c>
      <c r="I3138" s="834">
        <v>1</v>
      </c>
      <c r="J3138" s="834"/>
      <c r="K3138" s="835">
        <v>1</v>
      </c>
      <c r="L3138" s="835"/>
      <c r="M3138" s="834">
        <v>0</v>
      </c>
      <c r="N3138" s="834"/>
      <c r="O3138" s="836"/>
      <c r="P3138" s="820">
        <f>Tabla1[[#This Row],[Ejec Real Acumu]]-Tabla1[[#This Row],[Proyec Ejec Acumul]]</f>
        <v>-1</v>
      </c>
      <c r="Q3138" s="820">
        <f>Tabla1[[#This Row],[Ejec Real Mes]]-Tabla1[[#This Row],[Program Entreg Mes]]</f>
        <v>0</v>
      </c>
    </row>
    <row r="3139" spans="1:17">
      <c r="A3139" s="834">
        <v>3</v>
      </c>
      <c r="B3139" s="834" t="s">
        <v>2468</v>
      </c>
      <c r="C3139" s="834" t="s">
        <v>2469</v>
      </c>
      <c r="D3139" s="834" t="s">
        <v>764</v>
      </c>
      <c r="E3139" s="834" t="s">
        <v>2633</v>
      </c>
      <c r="F3139" s="834">
        <v>11</v>
      </c>
      <c r="G3139" s="834" t="s">
        <v>2453</v>
      </c>
      <c r="H3139" s="834">
        <v>1</v>
      </c>
      <c r="I3139" s="834">
        <v>1</v>
      </c>
      <c r="J3139" s="834"/>
      <c r="K3139" s="835">
        <v>1</v>
      </c>
      <c r="L3139" s="835"/>
      <c r="M3139" s="834">
        <v>0</v>
      </c>
      <c r="N3139" s="834"/>
      <c r="O3139" s="836"/>
      <c r="P3139" s="820">
        <f>Tabla1[[#This Row],[Ejec Real Acumu]]-Tabla1[[#This Row],[Proyec Ejec Acumul]]</f>
        <v>-1</v>
      </c>
      <c r="Q3139" s="820">
        <f>Tabla1[[#This Row],[Ejec Real Mes]]-Tabla1[[#This Row],[Program Entreg Mes]]</f>
        <v>0</v>
      </c>
    </row>
    <row r="3140" spans="1:17">
      <c r="A3140" s="834">
        <v>4</v>
      </c>
      <c r="B3140" s="834" t="s">
        <v>2468</v>
      </c>
      <c r="C3140" s="834" t="s">
        <v>2469</v>
      </c>
      <c r="D3140" s="834" t="s">
        <v>764</v>
      </c>
      <c r="E3140" s="834" t="s">
        <v>2634</v>
      </c>
      <c r="F3140" s="834">
        <v>11</v>
      </c>
      <c r="G3140" s="834" t="s">
        <v>2453</v>
      </c>
      <c r="H3140" s="834">
        <v>1</v>
      </c>
      <c r="I3140" s="834">
        <v>1</v>
      </c>
      <c r="J3140" s="834"/>
      <c r="K3140" s="835">
        <v>1</v>
      </c>
      <c r="L3140" s="835"/>
      <c r="M3140" s="834">
        <v>0</v>
      </c>
      <c r="N3140" s="834"/>
      <c r="O3140" s="836"/>
      <c r="P3140" s="820">
        <f>Tabla1[[#This Row],[Ejec Real Acumu]]-Tabla1[[#This Row],[Proyec Ejec Acumul]]</f>
        <v>-1</v>
      </c>
      <c r="Q3140" s="820">
        <f>Tabla1[[#This Row],[Ejec Real Mes]]-Tabla1[[#This Row],[Program Entreg Mes]]</f>
        <v>0</v>
      </c>
    </row>
    <row r="3141" spans="1:17">
      <c r="A3141" s="834">
        <v>5</v>
      </c>
      <c r="B3141" s="834" t="s">
        <v>2468</v>
      </c>
      <c r="C3141" s="834" t="s">
        <v>2469</v>
      </c>
      <c r="D3141" s="834" t="s">
        <v>764</v>
      </c>
      <c r="E3141" s="834" t="s">
        <v>2635</v>
      </c>
      <c r="F3141" s="834">
        <v>11</v>
      </c>
      <c r="G3141" s="834" t="s">
        <v>2453</v>
      </c>
      <c r="H3141" s="834">
        <v>1</v>
      </c>
      <c r="I3141" s="834">
        <v>1</v>
      </c>
      <c r="J3141" s="834"/>
      <c r="K3141" s="835">
        <v>1</v>
      </c>
      <c r="L3141" s="835"/>
      <c r="M3141" s="834">
        <v>0</v>
      </c>
      <c r="N3141" s="834"/>
      <c r="O3141" s="836"/>
      <c r="P3141" s="820">
        <f>Tabla1[[#This Row],[Ejec Real Acumu]]-Tabla1[[#This Row],[Proyec Ejec Acumul]]</f>
        <v>-1</v>
      </c>
      <c r="Q3141" s="820">
        <f>Tabla1[[#This Row],[Ejec Real Mes]]-Tabla1[[#This Row],[Program Entreg Mes]]</f>
        <v>0</v>
      </c>
    </row>
    <row r="3142" spans="1:17">
      <c r="A3142" s="834">
        <v>6</v>
      </c>
      <c r="B3142" s="834" t="s">
        <v>2468</v>
      </c>
      <c r="C3142" s="834" t="s">
        <v>2469</v>
      </c>
      <c r="D3142" s="834" t="s">
        <v>764</v>
      </c>
      <c r="E3142" s="834" t="s">
        <v>2636</v>
      </c>
      <c r="F3142" s="834">
        <v>11</v>
      </c>
      <c r="G3142" s="834" t="s">
        <v>2453</v>
      </c>
      <c r="H3142" s="834">
        <v>2</v>
      </c>
      <c r="I3142" s="834">
        <v>2</v>
      </c>
      <c r="J3142" s="834"/>
      <c r="K3142" s="835">
        <v>1</v>
      </c>
      <c r="L3142" s="835"/>
      <c r="M3142" s="834">
        <v>0</v>
      </c>
      <c r="N3142" s="834"/>
      <c r="O3142" s="836"/>
      <c r="P3142" s="820">
        <f>Tabla1[[#This Row],[Ejec Real Acumu]]-Tabla1[[#This Row],[Proyec Ejec Acumul]]</f>
        <v>-2</v>
      </c>
      <c r="Q3142" s="820">
        <f>Tabla1[[#This Row],[Ejec Real Mes]]-Tabla1[[#This Row],[Program Entreg Mes]]</f>
        <v>0</v>
      </c>
    </row>
    <row r="3143" spans="1:17">
      <c r="A3143" s="834">
        <v>7</v>
      </c>
      <c r="B3143" s="834" t="s">
        <v>2468</v>
      </c>
      <c r="C3143" s="834" t="s">
        <v>2469</v>
      </c>
      <c r="D3143" s="834" t="s">
        <v>764</v>
      </c>
      <c r="E3143" s="834" t="s">
        <v>2637</v>
      </c>
      <c r="F3143" s="834">
        <v>11</v>
      </c>
      <c r="G3143" s="834" t="s">
        <v>2453</v>
      </c>
      <c r="H3143" s="834">
        <v>4</v>
      </c>
      <c r="I3143" s="834">
        <v>4</v>
      </c>
      <c r="J3143" s="834"/>
      <c r="K3143" s="835">
        <v>1</v>
      </c>
      <c r="L3143" s="835"/>
      <c r="M3143" s="834">
        <v>0</v>
      </c>
      <c r="N3143" s="834"/>
      <c r="O3143" s="836"/>
      <c r="P3143" s="820">
        <f>Tabla1[[#This Row],[Ejec Real Acumu]]-Tabla1[[#This Row],[Proyec Ejec Acumul]]</f>
        <v>-4</v>
      </c>
      <c r="Q3143" s="820">
        <f>Tabla1[[#This Row],[Ejec Real Mes]]-Tabla1[[#This Row],[Program Entreg Mes]]</f>
        <v>0</v>
      </c>
    </row>
    <row r="3144" spans="1:17">
      <c r="A3144" s="834">
        <v>8</v>
      </c>
      <c r="B3144" s="834" t="s">
        <v>2468</v>
      </c>
      <c r="C3144" s="834" t="s">
        <v>2469</v>
      </c>
      <c r="D3144" s="834" t="s">
        <v>764</v>
      </c>
      <c r="E3144" s="834" t="s">
        <v>2638</v>
      </c>
      <c r="F3144" s="834">
        <v>11</v>
      </c>
      <c r="G3144" s="834" t="s">
        <v>2453</v>
      </c>
      <c r="H3144" s="834">
        <v>1</v>
      </c>
      <c r="I3144" s="834">
        <v>1</v>
      </c>
      <c r="J3144" s="834"/>
      <c r="K3144" s="835">
        <v>1</v>
      </c>
      <c r="L3144" s="835"/>
      <c r="M3144" s="834">
        <v>0</v>
      </c>
      <c r="N3144" s="834"/>
      <c r="O3144" s="836"/>
      <c r="P3144" s="820">
        <f>Tabla1[[#This Row],[Ejec Real Acumu]]-Tabla1[[#This Row],[Proyec Ejec Acumul]]</f>
        <v>-1</v>
      </c>
      <c r="Q3144" s="820">
        <f>Tabla1[[#This Row],[Ejec Real Mes]]-Tabla1[[#This Row],[Program Entreg Mes]]</f>
        <v>0</v>
      </c>
    </row>
    <row r="3145" spans="1:17">
      <c r="A3145" s="834">
        <v>9</v>
      </c>
      <c r="B3145" s="834" t="s">
        <v>2468</v>
      </c>
      <c r="C3145" s="834" t="s">
        <v>2469</v>
      </c>
      <c r="D3145" s="834" t="s">
        <v>764</v>
      </c>
      <c r="E3145" s="834" t="s">
        <v>2639</v>
      </c>
      <c r="F3145" s="834">
        <v>11</v>
      </c>
      <c r="G3145" s="834" t="s">
        <v>2453</v>
      </c>
      <c r="H3145" s="834">
        <v>1</v>
      </c>
      <c r="I3145" s="834">
        <v>1</v>
      </c>
      <c r="J3145" s="834"/>
      <c r="K3145" s="835">
        <v>1</v>
      </c>
      <c r="L3145" s="835"/>
      <c r="M3145" s="834">
        <v>0</v>
      </c>
      <c r="N3145" s="834"/>
      <c r="O3145" s="836"/>
      <c r="P3145" s="820">
        <f>Tabla1[[#This Row],[Ejec Real Acumu]]-Tabla1[[#This Row],[Proyec Ejec Acumul]]</f>
        <v>-1</v>
      </c>
      <c r="Q3145" s="820">
        <f>Tabla1[[#This Row],[Ejec Real Mes]]-Tabla1[[#This Row],[Program Entreg Mes]]</f>
        <v>0</v>
      </c>
    </row>
    <row r="3146" spans="1:17">
      <c r="A3146" s="834">
        <v>10</v>
      </c>
      <c r="B3146" s="834" t="s">
        <v>2468</v>
      </c>
      <c r="C3146" s="834" t="s">
        <v>2469</v>
      </c>
      <c r="D3146" s="834" t="s">
        <v>764</v>
      </c>
      <c r="E3146" s="834" t="s">
        <v>2640</v>
      </c>
      <c r="F3146" s="834">
        <v>11</v>
      </c>
      <c r="G3146" s="834" t="s">
        <v>2453</v>
      </c>
      <c r="H3146" s="834">
        <v>2</v>
      </c>
      <c r="I3146" s="834">
        <v>2</v>
      </c>
      <c r="J3146" s="834"/>
      <c r="K3146" s="835">
        <v>1</v>
      </c>
      <c r="L3146" s="835"/>
      <c r="M3146" s="834">
        <v>0</v>
      </c>
      <c r="N3146" s="834"/>
      <c r="O3146" s="836"/>
      <c r="P3146" s="820">
        <f>Tabla1[[#This Row],[Ejec Real Acumu]]-Tabla1[[#This Row],[Proyec Ejec Acumul]]</f>
        <v>-2</v>
      </c>
      <c r="Q3146" s="820">
        <f>Tabla1[[#This Row],[Ejec Real Mes]]-Tabla1[[#This Row],[Program Entreg Mes]]</f>
        <v>0</v>
      </c>
    </row>
    <row r="3147" spans="1:17">
      <c r="A3147" s="834">
        <v>11</v>
      </c>
      <c r="B3147" s="834" t="s">
        <v>2468</v>
      </c>
      <c r="C3147" s="834" t="s">
        <v>2469</v>
      </c>
      <c r="D3147" s="824" t="s">
        <v>764</v>
      </c>
      <c r="E3147" s="834" t="s">
        <v>2641</v>
      </c>
      <c r="F3147" s="834">
        <v>11</v>
      </c>
      <c r="G3147" s="834" t="s">
        <v>2453</v>
      </c>
      <c r="H3147" s="824">
        <v>3</v>
      </c>
      <c r="I3147" s="834">
        <v>2</v>
      </c>
      <c r="J3147" s="834"/>
      <c r="K3147" s="835">
        <v>0.66666666666666663</v>
      </c>
      <c r="L3147" s="835"/>
      <c r="M3147" s="834">
        <v>0</v>
      </c>
      <c r="N3147" s="834"/>
      <c r="O3147" s="836"/>
      <c r="P3147" s="820">
        <f>Tabla1[[#This Row],[Ejec Real Acumu]]-Tabla1[[#This Row],[Proyec Ejec Acumul]]</f>
        <v>-2</v>
      </c>
      <c r="Q3147" s="820">
        <f>Tabla1[[#This Row],[Ejec Real Mes]]-Tabla1[[#This Row],[Program Entreg Mes]]</f>
        <v>0</v>
      </c>
    </row>
    <row r="3148" spans="1:17">
      <c r="A3148" s="834">
        <v>1</v>
      </c>
      <c r="B3148" s="834" t="s">
        <v>2468</v>
      </c>
      <c r="C3148" s="834" t="s">
        <v>2469</v>
      </c>
      <c r="D3148" s="824" t="s">
        <v>764</v>
      </c>
      <c r="E3148" s="834" t="s">
        <v>2631</v>
      </c>
      <c r="F3148" s="834">
        <v>12</v>
      </c>
      <c r="G3148" s="834" t="s">
        <v>2454</v>
      </c>
      <c r="H3148" s="824">
        <v>2</v>
      </c>
      <c r="I3148" s="834">
        <v>2</v>
      </c>
      <c r="J3148" s="834"/>
      <c r="K3148" s="835">
        <v>1</v>
      </c>
      <c r="L3148" s="835"/>
      <c r="M3148" s="834">
        <v>0</v>
      </c>
      <c r="N3148" s="834"/>
      <c r="O3148" s="836"/>
      <c r="P3148" s="820">
        <f>Tabla1[[#This Row],[Ejec Real Acumu]]-Tabla1[[#This Row],[Proyec Ejec Acumul]]</f>
        <v>-2</v>
      </c>
      <c r="Q3148" s="820">
        <f>Tabla1[[#This Row],[Ejec Real Mes]]-Tabla1[[#This Row],[Program Entreg Mes]]</f>
        <v>0</v>
      </c>
    </row>
    <row r="3149" spans="1:17">
      <c r="A3149" s="834">
        <v>2</v>
      </c>
      <c r="B3149" s="834" t="s">
        <v>2468</v>
      </c>
      <c r="C3149" s="834" t="s">
        <v>2469</v>
      </c>
      <c r="D3149" s="824" t="s">
        <v>764</v>
      </c>
      <c r="E3149" s="834" t="s">
        <v>2632</v>
      </c>
      <c r="F3149" s="834">
        <v>12</v>
      </c>
      <c r="G3149" s="834" t="s">
        <v>2454</v>
      </c>
      <c r="H3149" s="824">
        <v>1</v>
      </c>
      <c r="I3149" s="834">
        <v>1</v>
      </c>
      <c r="J3149" s="834"/>
      <c r="K3149" s="835">
        <v>1</v>
      </c>
      <c r="L3149" s="835"/>
      <c r="M3149" s="834">
        <v>0</v>
      </c>
      <c r="N3149" s="834"/>
      <c r="O3149" s="836"/>
      <c r="P3149" s="820">
        <f>Tabla1[[#This Row],[Ejec Real Acumu]]-Tabla1[[#This Row],[Proyec Ejec Acumul]]</f>
        <v>-1</v>
      </c>
      <c r="Q3149" s="820">
        <f>Tabla1[[#This Row],[Ejec Real Mes]]-Tabla1[[#This Row],[Program Entreg Mes]]</f>
        <v>0</v>
      </c>
    </row>
    <row r="3150" spans="1:17">
      <c r="A3150" s="834">
        <v>3</v>
      </c>
      <c r="B3150" s="834" t="s">
        <v>2468</v>
      </c>
      <c r="C3150" s="834" t="s">
        <v>2469</v>
      </c>
      <c r="D3150" s="824" t="s">
        <v>764</v>
      </c>
      <c r="E3150" s="834" t="s">
        <v>2633</v>
      </c>
      <c r="F3150" s="834">
        <v>12</v>
      </c>
      <c r="G3150" s="834" t="s">
        <v>2454</v>
      </c>
      <c r="H3150" s="824">
        <v>1</v>
      </c>
      <c r="I3150" s="834">
        <v>1</v>
      </c>
      <c r="J3150" s="834"/>
      <c r="K3150" s="835">
        <v>1</v>
      </c>
      <c r="L3150" s="835"/>
      <c r="M3150" s="834">
        <v>0</v>
      </c>
      <c r="N3150" s="834"/>
      <c r="O3150" s="836"/>
      <c r="P3150" s="820">
        <f>Tabla1[[#This Row],[Ejec Real Acumu]]-Tabla1[[#This Row],[Proyec Ejec Acumul]]</f>
        <v>-1</v>
      </c>
      <c r="Q3150" s="820">
        <f>Tabla1[[#This Row],[Ejec Real Mes]]-Tabla1[[#This Row],[Program Entreg Mes]]</f>
        <v>0</v>
      </c>
    </row>
    <row r="3151" spans="1:17">
      <c r="A3151" s="834">
        <v>4</v>
      </c>
      <c r="B3151" s="834" t="s">
        <v>2468</v>
      </c>
      <c r="C3151" s="834" t="s">
        <v>2469</v>
      </c>
      <c r="D3151" s="824" t="s">
        <v>764</v>
      </c>
      <c r="E3151" s="834" t="s">
        <v>2634</v>
      </c>
      <c r="F3151" s="834">
        <v>12</v>
      </c>
      <c r="G3151" s="834" t="s">
        <v>2454</v>
      </c>
      <c r="H3151" s="824">
        <v>1</v>
      </c>
      <c r="I3151" s="834">
        <v>1</v>
      </c>
      <c r="J3151" s="834"/>
      <c r="K3151" s="835">
        <v>1</v>
      </c>
      <c r="L3151" s="835"/>
      <c r="M3151" s="834">
        <v>0</v>
      </c>
      <c r="N3151" s="834"/>
      <c r="O3151" s="836"/>
      <c r="P3151" s="820">
        <f>Tabla1[[#This Row],[Ejec Real Acumu]]-Tabla1[[#This Row],[Proyec Ejec Acumul]]</f>
        <v>-1</v>
      </c>
      <c r="Q3151" s="820">
        <f>Tabla1[[#This Row],[Ejec Real Mes]]-Tabla1[[#This Row],[Program Entreg Mes]]</f>
        <v>0</v>
      </c>
    </row>
    <row r="3152" spans="1:17">
      <c r="A3152" s="834">
        <v>5</v>
      </c>
      <c r="B3152" s="834" t="s">
        <v>2468</v>
      </c>
      <c r="C3152" s="834" t="s">
        <v>2469</v>
      </c>
      <c r="D3152" s="824" t="s">
        <v>764</v>
      </c>
      <c r="E3152" s="834" t="s">
        <v>2635</v>
      </c>
      <c r="F3152" s="834">
        <v>12</v>
      </c>
      <c r="G3152" s="834" t="s">
        <v>2454</v>
      </c>
      <c r="H3152" s="824">
        <v>1</v>
      </c>
      <c r="I3152" s="834">
        <v>1</v>
      </c>
      <c r="J3152" s="834"/>
      <c r="K3152" s="835">
        <v>1</v>
      </c>
      <c r="L3152" s="835"/>
      <c r="M3152" s="834">
        <v>0</v>
      </c>
      <c r="N3152" s="834"/>
      <c r="O3152" s="836"/>
      <c r="P3152" s="820">
        <f>Tabla1[[#This Row],[Ejec Real Acumu]]-Tabla1[[#This Row],[Proyec Ejec Acumul]]</f>
        <v>-1</v>
      </c>
      <c r="Q3152" s="820">
        <f>Tabla1[[#This Row],[Ejec Real Mes]]-Tabla1[[#This Row],[Program Entreg Mes]]</f>
        <v>0</v>
      </c>
    </row>
    <row r="3153" spans="1:17">
      <c r="A3153" s="834">
        <v>6</v>
      </c>
      <c r="B3153" s="834" t="s">
        <v>2468</v>
      </c>
      <c r="C3153" s="834" t="s">
        <v>2469</v>
      </c>
      <c r="D3153" s="824" t="s">
        <v>764</v>
      </c>
      <c r="E3153" s="834" t="s">
        <v>2636</v>
      </c>
      <c r="F3153" s="834">
        <v>12</v>
      </c>
      <c r="G3153" s="834" t="s">
        <v>2454</v>
      </c>
      <c r="H3153" s="824">
        <v>2</v>
      </c>
      <c r="I3153" s="834">
        <v>2</v>
      </c>
      <c r="J3153" s="834"/>
      <c r="K3153" s="835">
        <v>1</v>
      </c>
      <c r="L3153" s="835"/>
      <c r="M3153" s="834">
        <v>0</v>
      </c>
      <c r="N3153" s="834"/>
      <c r="O3153" s="836"/>
      <c r="P3153" s="820">
        <f>Tabla1[[#This Row],[Ejec Real Acumu]]-Tabla1[[#This Row],[Proyec Ejec Acumul]]</f>
        <v>-2</v>
      </c>
      <c r="Q3153" s="820">
        <f>Tabla1[[#This Row],[Ejec Real Mes]]-Tabla1[[#This Row],[Program Entreg Mes]]</f>
        <v>0</v>
      </c>
    </row>
    <row r="3154" spans="1:17">
      <c r="A3154" s="834">
        <v>7</v>
      </c>
      <c r="B3154" s="834" t="s">
        <v>2468</v>
      </c>
      <c r="C3154" s="834" t="s">
        <v>2469</v>
      </c>
      <c r="D3154" s="824" t="s">
        <v>764</v>
      </c>
      <c r="E3154" s="834" t="s">
        <v>2637</v>
      </c>
      <c r="F3154" s="834">
        <v>12</v>
      </c>
      <c r="G3154" s="834" t="s">
        <v>2454</v>
      </c>
      <c r="H3154" s="824">
        <v>4</v>
      </c>
      <c r="I3154" s="834">
        <v>4</v>
      </c>
      <c r="J3154" s="834"/>
      <c r="K3154" s="835">
        <v>1</v>
      </c>
      <c r="L3154" s="835"/>
      <c r="M3154" s="834">
        <v>0</v>
      </c>
      <c r="N3154" s="834"/>
      <c r="O3154" s="836"/>
      <c r="P3154" s="820">
        <f>Tabla1[[#This Row],[Ejec Real Acumu]]-Tabla1[[#This Row],[Proyec Ejec Acumul]]</f>
        <v>-4</v>
      </c>
      <c r="Q3154" s="820">
        <f>Tabla1[[#This Row],[Ejec Real Mes]]-Tabla1[[#This Row],[Program Entreg Mes]]</f>
        <v>0</v>
      </c>
    </row>
    <row r="3155" spans="1:17">
      <c r="A3155" s="834">
        <v>8</v>
      </c>
      <c r="B3155" s="834" t="s">
        <v>2468</v>
      </c>
      <c r="C3155" s="834" t="s">
        <v>2469</v>
      </c>
      <c r="D3155" s="824" t="s">
        <v>764</v>
      </c>
      <c r="E3155" s="834" t="s">
        <v>2638</v>
      </c>
      <c r="F3155" s="834">
        <v>12</v>
      </c>
      <c r="G3155" s="834" t="s">
        <v>2454</v>
      </c>
      <c r="H3155" s="824">
        <v>1</v>
      </c>
      <c r="I3155" s="834">
        <v>1</v>
      </c>
      <c r="J3155" s="834"/>
      <c r="K3155" s="835">
        <v>1</v>
      </c>
      <c r="L3155" s="835"/>
      <c r="M3155" s="834">
        <v>0</v>
      </c>
      <c r="N3155" s="834"/>
      <c r="O3155" s="836"/>
      <c r="P3155" s="820">
        <f>Tabla1[[#This Row],[Ejec Real Acumu]]-Tabla1[[#This Row],[Proyec Ejec Acumul]]</f>
        <v>-1</v>
      </c>
      <c r="Q3155" s="820">
        <f>Tabla1[[#This Row],[Ejec Real Mes]]-Tabla1[[#This Row],[Program Entreg Mes]]</f>
        <v>0</v>
      </c>
    </row>
    <row r="3156" spans="1:17">
      <c r="A3156" s="834">
        <v>9</v>
      </c>
      <c r="B3156" s="834" t="s">
        <v>2468</v>
      </c>
      <c r="C3156" s="834" t="s">
        <v>2469</v>
      </c>
      <c r="D3156" s="824" t="s">
        <v>764</v>
      </c>
      <c r="E3156" s="834" t="s">
        <v>2639</v>
      </c>
      <c r="F3156" s="834">
        <v>12</v>
      </c>
      <c r="G3156" s="834" t="s">
        <v>2454</v>
      </c>
      <c r="H3156" s="824">
        <v>1</v>
      </c>
      <c r="I3156" s="834">
        <v>1</v>
      </c>
      <c r="J3156" s="834"/>
      <c r="K3156" s="835">
        <v>1</v>
      </c>
      <c r="L3156" s="835"/>
      <c r="M3156" s="834">
        <v>0</v>
      </c>
      <c r="N3156" s="834"/>
      <c r="O3156" s="836"/>
      <c r="P3156" s="820">
        <f>Tabla1[[#This Row],[Ejec Real Acumu]]-Tabla1[[#This Row],[Proyec Ejec Acumul]]</f>
        <v>-1</v>
      </c>
      <c r="Q3156" s="820">
        <f>Tabla1[[#This Row],[Ejec Real Mes]]-Tabla1[[#This Row],[Program Entreg Mes]]</f>
        <v>0</v>
      </c>
    </row>
    <row r="3157" spans="1:17">
      <c r="A3157" s="834">
        <v>10</v>
      </c>
      <c r="B3157" s="834" t="s">
        <v>2468</v>
      </c>
      <c r="C3157" s="834" t="s">
        <v>2469</v>
      </c>
      <c r="D3157" s="824" t="s">
        <v>764</v>
      </c>
      <c r="E3157" s="834" t="s">
        <v>2640</v>
      </c>
      <c r="F3157" s="834">
        <v>12</v>
      </c>
      <c r="G3157" s="834" t="s">
        <v>2454</v>
      </c>
      <c r="H3157" s="824">
        <v>2</v>
      </c>
      <c r="I3157" s="834">
        <v>2</v>
      </c>
      <c r="J3157" s="834"/>
      <c r="K3157" s="835">
        <v>1</v>
      </c>
      <c r="L3157" s="835"/>
      <c r="M3157" s="834">
        <v>0</v>
      </c>
      <c r="N3157" s="834"/>
      <c r="O3157" s="836"/>
      <c r="P3157" s="820">
        <f>Tabla1[[#This Row],[Ejec Real Acumu]]-Tabla1[[#This Row],[Proyec Ejec Acumul]]</f>
        <v>-2</v>
      </c>
      <c r="Q3157" s="820">
        <f>Tabla1[[#This Row],[Ejec Real Mes]]-Tabla1[[#This Row],[Program Entreg Mes]]</f>
        <v>0</v>
      </c>
    </row>
    <row r="3158" spans="1:17">
      <c r="A3158" s="834">
        <v>11</v>
      </c>
      <c r="B3158" s="834" t="s">
        <v>2468</v>
      </c>
      <c r="C3158" s="834" t="s">
        <v>2469</v>
      </c>
      <c r="D3158" s="824" t="s">
        <v>764</v>
      </c>
      <c r="E3158" s="834" t="s">
        <v>2641</v>
      </c>
      <c r="F3158" s="834">
        <v>12</v>
      </c>
      <c r="G3158" s="834" t="s">
        <v>2454</v>
      </c>
      <c r="H3158" s="824">
        <v>3</v>
      </c>
      <c r="I3158" s="834">
        <v>3</v>
      </c>
      <c r="J3158" s="834"/>
      <c r="K3158" s="835">
        <v>1</v>
      </c>
      <c r="L3158" s="835"/>
      <c r="M3158" s="834">
        <v>1</v>
      </c>
      <c r="N3158" s="834"/>
      <c r="O3158" s="836"/>
      <c r="P3158" s="820">
        <f>Tabla1[[#This Row],[Ejec Real Acumu]]-Tabla1[[#This Row],[Proyec Ejec Acumul]]</f>
        <v>-3</v>
      </c>
      <c r="Q3158" s="820">
        <f>Tabla1[[#This Row],[Ejec Real Mes]]-Tabla1[[#This Row],[Program Entreg Mes]]</f>
        <v>-1</v>
      </c>
    </row>
    <row r="3159" spans="1:17">
      <c r="A3159" s="834">
        <v>1</v>
      </c>
      <c r="B3159" s="834" t="s">
        <v>2470</v>
      </c>
      <c r="C3159" s="834" t="s">
        <v>2471</v>
      </c>
      <c r="D3159" s="824" t="s">
        <v>764</v>
      </c>
      <c r="E3159" s="834" t="s">
        <v>2642</v>
      </c>
      <c r="F3159" s="834">
        <v>1</v>
      </c>
      <c r="G3159" s="834" t="s">
        <v>2443</v>
      </c>
      <c r="H3159" s="824">
        <v>1</v>
      </c>
      <c r="I3159" s="834">
        <v>0</v>
      </c>
      <c r="J3159" s="834">
        <v>0</v>
      </c>
      <c r="K3159" s="835">
        <v>0</v>
      </c>
      <c r="L3159" s="835">
        <v>0</v>
      </c>
      <c r="M3159" s="834">
        <v>0</v>
      </c>
      <c r="N3159" s="834">
        <v>0</v>
      </c>
      <c r="O3159" s="836" t="e">
        <v>#DIV/0!</v>
      </c>
      <c r="P3159" s="820">
        <f>Tabla1[[#This Row],[Ejec Real Acumu]]-Tabla1[[#This Row],[Proyec Ejec Acumul]]</f>
        <v>0</v>
      </c>
      <c r="Q3159" s="820">
        <f>Tabla1[[#This Row],[Ejec Real Mes]]-Tabla1[[#This Row],[Program Entreg Mes]]</f>
        <v>0</v>
      </c>
    </row>
    <row r="3160" spans="1:17">
      <c r="A3160" s="834">
        <v>2</v>
      </c>
      <c r="B3160" s="834" t="s">
        <v>2470</v>
      </c>
      <c r="C3160" s="834" t="s">
        <v>2471</v>
      </c>
      <c r="D3160" s="824" t="s">
        <v>764</v>
      </c>
      <c r="E3160" s="834" t="s">
        <v>2643</v>
      </c>
      <c r="F3160" s="834">
        <v>1</v>
      </c>
      <c r="G3160" s="834" t="s">
        <v>2443</v>
      </c>
      <c r="H3160" s="824">
        <v>1</v>
      </c>
      <c r="I3160" s="834">
        <v>0</v>
      </c>
      <c r="J3160" s="834">
        <v>0</v>
      </c>
      <c r="K3160" s="835">
        <v>0</v>
      </c>
      <c r="L3160" s="835">
        <v>0</v>
      </c>
      <c r="M3160" s="834">
        <v>0</v>
      </c>
      <c r="N3160" s="834">
        <v>0</v>
      </c>
      <c r="O3160" s="836" t="e">
        <v>#DIV/0!</v>
      </c>
      <c r="P3160" s="820">
        <f>Tabla1[[#This Row],[Ejec Real Acumu]]-Tabla1[[#This Row],[Proyec Ejec Acumul]]</f>
        <v>0</v>
      </c>
      <c r="Q3160" s="820">
        <f>Tabla1[[#This Row],[Ejec Real Mes]]-Tabla1[[#This Row],[Program Entreg Mes]]</f>
        <v>0</v>
      </c>
    </row>
    <row r="3161" spans="1:17">
      <c r="A3161" s="834">
        <v>3</v>
      </c>
      <c r="B3161" s="834" t="s">
        <v>2470</v>
      </c>
      <c r="C3161" s="834" t="s">
        <v>2471</v>
      </c>
      <c r="D3161" s="824" t="s">
        <v>764</v>
      </c>
      <c r="E3161" s="834" t="s">
        <v>2644</v>
      </c>
      <c r="F3161" s="834">
        <v>1</v>
      </c>
      <c r="G3161" s="834" t="s">
        <v>2443</v>
      </c>
      <c r="H3161" s="824">
        <v>1</v>
      </c>
      <c r="I3161" s="834">
        <v>0</v>
      </c>
      <c r="J3161" s="834">
        <v>0</v>
      </c>
      <c r="K3161" s="835">
        <v>0</v>
      </c>
      <c r="L3161" s="835">
        <v>0</v>
      </c>
      <c r="M3161" s="834">
        <v>0</v>
      </c>
      <c r="N3161" s="834">
        <v>0</v>
      </c>
      <c r="O3161" s="836" t="e">
        <v>#DIV/0!</v>
      </c>
      <c r="P3161" s="820">
        <f>Tabla1[[#This Row],[Ejec Real Acumu]]-Tabla1[[#This Row],[Proyec Ejec Acumul]]</f>
        <v>0</v>
      </c>
      <c r="Q3161" s="820">
        <f>Tabla1[[#This Row],[Ejec Real Mes]]-Tabla1[[#This Row],[Program Entreg Mes]]</f>
        <v>0</v>
      </c>
    </row>
    <row r="3162" spans="1:17">
      <c r="A3162" s="834">
        <v>4</v>
      </c>
      <c r="B3162" s="834" t="s">
        <v>2470</v>
      </c>
      <c r="C3162" s="834" t="s">
        <v>2471</v>
      </c>
      <c r="D3162" s="824" t="s">
        <v>764</v>
      </c>
      <c r="E3162" s="834" t="s">
        <v>2645</v>
      </c>
      <c r="F3162" s="834">
        <v>1</v>
      </c>
      <c r="G3162" s="834" t="s">
        <v>2443</v>
      </c>
      <c r="H3162" s="824">
        <v>23</v>
      </c>
      <c r="I3162" s="834">
        <v>0</v>
      </c>
      <c r="J3162" s="834">
        <v>0</v>
      </c>
      <c r="K3162" s="835">
        <v>0</v>
      </c>
      <c r="L3162" s="835">
        <v>0</v>
      </c>
      <c r="M3162" s="834">
        <v>0</v>
      </c>
      <c r="N3162" s="834">
        <v>0</v>
      </c>
      <c r="O3162" s="836" t="e">
        <v>#DIV/0!</v>
      </c>
      <c r="P3162" s="820">
        <f>Tabla1[[#This Row],[Ejec Real Acumu]]-Tabla1[[#This Row],[Proyec Ejec Acumul]]</f>
        <v>0</v>
      </c>
      <c r="Q3162" s="820">
        <f>Tabla1[[#This Row],[Ejec Real Mes]]-Tabla1[[#This Row],[Program Entreg Mes]]</f>
        <v>0</v>
      </c>
    </row>
    <row r="3163" spans="1:17">
      <c r="A3163" s="834">
        <v>5</v>
      </c>
      <c r="B3163" s="834" t="s">
        <v>2470</v>
      </c>
      <c r="C3163" s="834" t="s">
        <v>2471</v>
      </c>
      <c r="D3163" s="824" t="s">
        <v>764</v>
      </c>
      <c r="E3163" s="834" t="s">
        <v>2646</v>
      </c>
      <c r="F3163" s="834">
        <v>1</v>
      </c>
      <c r="G3163" s="834" t="s">
        <v>2443</v>
      </c>
      <c r="H3163" s="824">
        <v>17</v>
      </c>
      <c r="I3163" s="834">
        <v>0</v>
      </c>
      <c r="J3163" s="834">
        <v>0</v>
      </c>
      <c r="K3163" s="835">
        <v>0</v>
      </c>
      <c r="L3163" s="835">
        <v>0</v>
      </c>
      <c r="M3163" s="834">
        <v>0</v>
      </c>
      <c r="N3163" s="834">
        <v>0</v>
      </c>
      <c r="O3163" s="836" t="e">
        <v>#DIV/0!</v>
      </c>
      <c r="P3163" s="820">
        <f>Tabla1[[#This Row],[Ejec Real Acumu]]-Tabla1[[#This Row],[Proyec Ejec Acumul]]</f>
        <v>0</v>
      </c>
      <c r="Q3163" s="820">
        <f>Tabla1[[#This Row],[Ejec Real Mes]]-Tabla1[[#This Row],[Program Entreg Mes]]</f>
        <v>0</v>
      </c>
    </row>
    <row r="3164" spans="1:17">
      <c r="A3164" s="834">
        <v>6</v>
      </c>
      <c r="B3164" s="834" t="s">
        <v>2470</v>
      </c>
      <c r="C3164" s="834" t="s">
        <v>2471</v>
      </c>
      <c r="D3164" s="824" t="s">
        <v>764</v>
      </c>
      <c r="E3164" s="834" t="s">
        <v>2647</v>
      </c>
      <c r="F3164" s="834">
        <v>1</v>
      </c>
      <c r="G3164" s="834" t="s">
        <v>2443</v>
      </c>
      <c r="H3164" s="824">
        <v>1</v>
      </c>
      <c r="I3164" s="834">
        <v>0</v>
      </c>
      <c r="J3164" s="834">
        <v>0</v>
      </c>
      <c r="K3164" s="835">
        <v>0</v>
      </c>
      <c r="L3164" s="835">
        <v>0</v>
      </c>
      <c r="M3164" s="834">
        <v>0</v>
      </c>
      <c r="N3164" s="834">
        <v>0</v>
      </c>
      <c r="O3164" s="836" t="e">
        <v>#DIV/0!</v>
      </c>
      <c r="P3164" s="820">
        <f>Tabla1[[#This Row],[Ejec Real Acumu]]-Tabla1[[#This Row],[Proyec Ejec Acumul]]</f>
        <v>0</v>
      </c>
      <c r="Q3164" s="820">
        <f>Tabla1[[#This Row],[Ejec Real Mes]]-Tabla1[[#This Row],[Program Entreg Mes]]</f>
        <v>0</v>
      </c>
    </row>
    <row r="3165" spans="1:17">
      <c r="A3165" s="834">
        <v>7</v>
      </c>
      <c r="B3165" s="834" t="s">
        <v>2470</v>
      </c>
      <c r="C3165" s="834" t="s">
        <v>2471</v>
      </c>
      <c r="D3165" s="824" t="s">
        <v>764</v>
      </c>
      <c r="E3165" s="834" t="s">
        <v>2648</v>
      </c>
      <c r="F3165" s="834">
        <v>1</v>
      </c>
      <c r="G3165" s="834" t="s">
        <v>2443</v>
      </c>
      <c r="H3165" s="824">
        <v>5</v>
      </c>
      <c r="I3165" s="834">
        <v>0</v>
      </c>
      <c r="J3165" s="834">
        <v>0</v>
      </c>
      <c r="K3165" s="835">
        <v>0</v>
      </c>
      <c r="L3165" s="835">
        <v>0</v>
      </c>
      <c r="M3165" s="834">
        <v>0</v>
      </c>
      <c r="N3165" s="834">
        <v>0</v>
      </c>
      <c r="O3165" s="836" t="e">
        <v>#DIV/0!</v>
      </c>
      <c r="P3165" s="820">
        <f>Tabla1[[#This Row],[Ejec Real Acumu]]-Tabla1[[#This Row],[Proyec Ejec Acumul]]</f>
        <v>0</v>
      </c>
      <c r="Q3165" s="820">
        <f>Tabla1[[#This Row],[Ejec Real Mes]]-Tabla1[[#This Row],[Program Entreg Mes]]</f>
        <v>0</v>
      </c>
    </row>
    <row r="3166" spans="1:17">
      <c r="A3166" s="834">
        <v>1</v>
      </c>
      <c r="B3166" s="834" t="s">
        <v>2470</v>
      </c>
      <c r="C3166" s="834" t="s">
        <v>2471</v>
      </c>
      <c r="D3166" s="824" t="s">
        <v>764</v>
      </c>
      <c r="E3166" s="834" t="s">
        <v>2642</v>
      </c>
      <c r="F3166" s="834">
        <v>2</v>
      </c>
      <c r="G3166" s="834" t="s">
        <v>2444</v>
      </c>
      <c r="H3166" s="824">
        <v>1</v>
      </c>
      <c r="I3166" s="834">
        <v>0</v>
      </c>
      <c r="J3166" s="834">
        <v>0</v>
      </c>
      <c r="K3166" s="835">
        <v>0</v>
      </c>
      <c r="L3166" s="835">
        <v>0</v>
      </c>
      <c r="M3166" s="834">
        <v>0</v>
      </c>
      <c r="N3166" s="834">
        <v>0</v>
      </c>
      <c r="O3166" s="836" t="e">
        <v>#DIV/0!</v>
      </c>
      <c r="P3166" s="820">
        <f>Tabla1[[#This Row],[Ejec Real Acumu]]-Tabla1[[#This Row],[Proyec Ejec Acumul]]</f>
        <v>0</v>
      </c>
      <c r="Q3166" s="820">
        <f>Tabla1[[#This Row],[Ejec Real Mes]]-Tabla1[[#This Row],[Program Entreg Mes]]</f>
        <v>0</v>
      </c>
    </row>
    <row r="3167" spans="1:17">
      <c r="A3167" s="834">
        <v>2</v>
      </c>
      <c r="B3167" s="834" t="s">
        <v>2470</v>
      </c>
      <c r="C3167" s="834" t="s">
        <v>2471</v>
      </c>
      <c r="D3167" s="824" t="s">
        <v>764</v>
      </c>
      <c r="E3167" s="834" t="s">
        <v>2643</v>
      </c>
      <c r="F3167" s="834">
        <v>2</v>
      </c>
      <c r="G3167" s="834" t="s">
        <v>2444</v>
      </c>
      <c r="H3167" s="824">
        <v>1</v>
      </c>
      <c r="I3167" s="834">
        <v>0</v>
      </c>
      <c r="J3167" s="834">
        <v>0</v>
      </c>
      <c r="K3167" s="835">
        <v>0</v>
      </c>
      <c r="L3167" s="835">
        <v>0</v>
      </c>
      <c r="M3167" s="834">
        <v>0</v>
      </c>
      <c r="N3167" s="834">
        <v>0</v>
      </c>
      <c r="O3167" s="836" t="e">
        <v>#DIV/0!</v>
      </c>
      <c r="P3167" s="820">
        <f>Tabla1[[#This Row],[Ejec Real Acumu]]-Tabla1[[#This Row],[Proyec Ejec Acumul]]</f>
        <v>0</v>
      </c>
      <c r="Q3167" s="820">
        <f>Tabla1[[#This Row],[Ejec Real Mes]]-Tabla1[[#This Row],[Program Entreg Mes]]</f>
        <v>0</v>
      </c>
    </row>
    <row r="3168" spans="1:17">
      <c r="A3168" s="834">
        <v>3</v>
      </c>
      <c r="B3168" s="834" t="s">
        <v>2470</v>
      </c>
      <c r="C3168" s="834" t="s">
        <v>2471</v>
      </c>
      <c r="D3168" s="824" t="s">
        <v>764</v>
      </c>
      <c r="E3168" s="834" t="s">
        <v>2644</v>
      </c>
      <c r="F3168" s="834">
        <v>2</v>
      </c>
      <c r="G3168" s="834" t="s">
        <v>2444</v>
      </c>
      <c r="H3168" s="824">
        <v>1</v>
      </c>
      <c r="I3168" s="834">
        <v>0</v>
      </c>
      <c r="J3168" s="834">
        <v>0</v>
      </c>
      <c r="K3168" s="835">
        <v>0</v>
      </c>
      <c r="L3168" s="835">
        <v>0</v>
      </c>
      <c r="M3168" s="834">
        <v>0</v>
      </c>
      <c r="N3168" s="834">
        <v>0</v>
      </c>
      <c r="O3168" s="836" t="e">
        <v>#DIV/0!</v>
      </c>
      <c r="P3168" s="820">
        <f>Tabla1[[#This Row],[Ejec Real Acumu]]-Tabla1[[#This Row],[Proyec Ejec Acumul]]</f>
        <v>0</v>
      </c>
      <c r="Q3168" s="820">
        <f>Tabla1[[#This Row],[Ejec Real Mes]]-Tabla1[[#This Row],[Program Entreg Mes]]</f>
        <v>0</v>
      </c>
    </row>
    <row r="3169" spans="1:17">
      <c r="A3169" s="834">
        <v>4</v>
      </c>
      <c r="B3169" s="834" t="s">
        <v>2470</v>
      </c>
      <c r="C3169" s="834" t="s">
        <v>2471</v>
      </c>
      <c r="D3169" s="824" t="s">
        <v>764</v>
      </c>
      <c r="E3169" s="834" t="s">
        <v>2645</v>
      </c>
      <c r="F3169" s="834">
        <v>2</v>
      </c>
      <c r="G3169" s="834" t="s">
        <v>2444</v>
      </c>
      <c r="H3169" s="824">
        <v>23</v>
      </c>
      <c r="I3169" s="834">
        <v>0</v>
      </c>
      <c r="J3169" s="834">
        <v>0</v>
      </c>
      <c r="K3169" s="835">
        <v>0</v>
      </c>
      <c r="L3169" s="835">
        <v>0</v>
      </c>
      <c r="M3169" s="834">
        <v>0</v>
      </c>
      <c r="N3169" s="834">
        <v>0</v>
      </c>
      <c r="O3169" s="836" t="e">
        <v>#DIV/0!</v>
      </c>
      <c r="P3169" s="820">
        <f>Tabla1[[#This Row],[Ejec Real Acumu]]-Tabla1[[#This Row],[Proyec Ejec Acumul]]</f>
        <v>0</v>
      </c>
      <c r="Q3169" s="820">
        <f>Tabla1[[#This Row],[Ejec Real Mes]]-Tabla1[[#This Row],[Program Entreg Mes]]</f>
        <v>0</v>
      </c>
    </row>
    <row r="3170" spans="1:17">
      <c r="A3170" s="834">
        <v>5</v>
      </c>
      <c r="B3170" s="834" t="s">
        <v>2470</v>
      </c>
      <c r="C3170" s="834" t="s">
        <v>2471</v>
      </c>
      <c r="D3170" s="824" t="s">
        <v>764</v>
      </c>
      <c r="E3170" s="834" t="s">
        <v>2646</v>
      </c>
      <c r="F3170" s="834">
        <v>2</v>
      </c>
      <c r="G3170" s="834" t="s">
        <v>2444</v>
      </c>
      <c r="H3170" s="824">
        <v>17</v>
      </c>
      <c r="I3170" s="834">
        <v>0</v>
      </c>
      <c r="J3170" s="834">
        <v>0</v>
      </c>
      <c r="K3170" s="835">
        <v>0</v>
      </c>
      <c r="L3170" s="835">
        <v>0</v>
      </c>
      <c r="M3170" s="834">
        <v>0</v>
      </c>
      <c r="N3170" s="834">
        <v>0</v>
      </c>
      <c r="O3170" s="836" t="e">
        <v>#DIV/0!</v>
      </c>
      <c r="P3170" s="820">
        <f>Tabla1[[#This Row],[Ejec Real Acumu]]-Tabla1[[#This Row],[Proyec Ejec Acumul]]</f>
        <v>0</v>
      </c>
      <c r="Q3170" s="820">
        <f>Tabla1[[#This Row],[Ejec Real Mes]]-Tabla1[[#This Row],[Program Entreg Mes]]</f>
        <v>0</v>
      </c>
    </row>
    <row r="3171" spans="1:17">
      <c r="A3171" s="834">
        <v>6</v>
      </c>
      <c r="B3171" s="834" t="s">
        <v>2470</v>
      </c>
      <c r="C3171" s="834" t="s">
        <v>2471</v>
      </c>
      <c r="D3171" s="824" t="s">
        <v>764</v>
      </c>
      <c r="E3171" s="834" t="s">
        <v>2647</v>
      </c>
      <c r="F3171" s="834">
        <v>2</v>
      </c>
      <c r="G3171" s="834" t="s">
        <v>2444</v>
      </c>
      <c r="H3171" s="824">
        <v>1</v>
      </c>
      <c r="I3171" s="834">
        <v>0</v>
      </c>
      <c r="J3171" s="834">
        <v>0</v>
      </c>
      <c r="K3171" s="835">
        <v>0</v>
      </c>
      <c r="L3171" s="835">
        <v>0</v>
      </c>
      <c r="M3171" s="834">
        <v>0</v>
      </c>
      <c r="N3171" s="834">
        <v>0</v>
      </c>
      <c r="O3171" s="836" t="e">
        <v>#DIV/0!</v>
      </c>
      <c r="P3171" s="820">
        <f>Tabla1[[#This Row],[Ejec Real Acumu]]-Tabla1[[#This Row],[Proyec Ejec Acumul]]</f>
        <v>0</v>
      </c>
      <c r="Q3171" s="820">
        <f>Tabla1[[#This Row],[Ejec Real Mes]]-Tabla1[[#This Row],[Program Entreg Mes]]</f>
        <v>0</v>
      </c>
    </row>
    <row r="3172" spans="1:17">
      <c r="A3172" s="834">
        <v>7</v>
      </c>
      <c r="B3172" s="834" t="s">
        <v>2470</v>
      </c>
      <c r="C3172" s="834" t="s">
        <v>2471</v>
      </c>
      <c r="D3172" s="824" t="s">
        <v>764</v>
      </c>
      <c r="E3172" s="834" t="s">
        <v>2648</v>
      </c>
      <c r="F3172" s="834">
        <v>2</v>
      </c>
      <c r="G3172" s="834" t="s">
        <v>2444</v>
      </c>
      <c r="H3172" s="824">
        <v>5</v>
      </c>
      <c r="I3172" s="834">
        <v>0</v>
      </c>
      <c r="J3172" s="834">
        <v>0</v>
      </c>
      <c r="K3172" s="835">
        <v>0</v>
      </c>
      <c r="L3172" s="835">
        <v>0</v>
      </c>
      <c r="M3172" s="834">
        <v>0</v>
      </c>
      <c r="N3172" s="834">
        <v>0</v>
      </c>
      <c r="O3172" s="836" t="e">
        <v>#DIV/0!</v>
      </c>
      <c r="P3172" s="820">
        <f>Tabla1[[#This Row],[Ejec Real Acumu]]-Tabla1[[#This Row],[Proyec Ejec Acumul]]</f>
        <v>0</v>
      </c>
      <c r="Q3172" s="820">
        <f>Tabla1[[#This Row],[Ejec Real Mes]]-Tabla1[[#This Row],[Program Entreg Mes]]</f>
        <v>0</v>
      </c>
    </row>
    <row r="3173" spans="1:17">
      <c r="A3173" s="834">
        <v>1</v>
      </c>
      <c r="B3173" s="834" t="s">
        <v>2470</v>
      </c>
      <c r="C3173" s="834" t="s">
        <v>2471</v>
      </c>
      <c r="D3173" s="824" t="s">
        <v>764</v>
      </c>
      <c r="E3173" s="834" t="s">
        <v>2642</v>
      </c>
      <c r="F3173" s="834">
        <v>3</v>
      </c>
      <c r="G3173" s="834" t="s">
        <v>2445</v>
      </c>
      <c r="H3173" s="824">
        <v>1</v>
      </c>
      <c r="I3173" s="834">
        <v>0</v>
      </c>
      <c r="J3173" s="834">
        <v>0</v>
      </c>
      <c r="K3173" s="835">
        <v>0</v>
      </c>
      <c r="L3173" s="835">
        <v>0</v>
      </c>
      <c r="M3173" s="834">
        <v>0</v>
      </c>
      <c r="N3173" s="834">
        <v>0</v>
      </c>
      <c r="O3173" s="836" t="e">
        <v>#DIV/0!</v>
      </c>
      <c r="P3173" s="820">
        <f>Tabla1[[#This Row],[Ejec Real Acumu]]-Tabla1[[#This Row],[Proyec Ejec Acumul]]</f>
        <v>0</v>
      </c>
      <c r="Q3173" s="820">
        <f>Tabla1[[#This Row],[Ejec Real Mes]]-Tabla1[[#This Row],[Program Entreg Mes]]</f>
        <v>0</v>
      </c>
    </row>
    <row r="3174" spans="1:17">
      <c r="A3174" s="834">
        <v>2</v>
      </c>
      <c r="B3174" s="834" t="s">
        <v>2470</v>
      </c>
      <c r="C3174" s="834" t="s">
        <v>2471</v>
      </c>
      <c r="D3174" s="824" t="s">
        <v>764</v>
      </c>
      <c r="E3174" s="834" t="s">
        <v>2643</v>
      </c>
      <c r="F3174" s="834">
        <v>3</v>
      </c>
      <c r="G3174" s="834" t="s">
        <v>2445</v>
      </c>
      <c r="H3174" s="824">
        <v>1</v>
      </c>
      <c r="I3174" s="834">
        <v>1</v>
      </c>
      <c r="J3174" s="834">
        <v>1</v>
      </c>
      <c r="K3174" s="835">
        <v>1</v>
      </c>
      <c r="L3174" s="835">
        <v>1</v>
      </c>
      <c r="M3174" s="834">
        <v>1</v>
      </c>
      <c r="N3174" s="834">
        <v>1</v>
      </c>
      <c r="O3174" s="836">
        <v>1</v>
      </c>
      <c r="P3174" s="820">
        <f>Tabla1[[#This Row],[Ejec Real Acumu]]-Tabla1[[#This Row],[Proyec Ejec Acumul]]</f>
        <v>0</v>
      </c>
      <c r="Q3174" s="820">
        <f>Tabla1[[#This Row],[Ejec Real Mes]]-Tabla1[[#This Row],[Program Entreg Mes]]</f>
        <v>0</v>
      </c>
    </row>
    <row r="3175" spans="1:17">
      <c r="A3175" s="834">
        <v>3</v>
      </c>
      <c r="B3175" s="834" t="s">
        <v>2470</v>
      </c>
      <c r="C3175" s="834" t="s">
        <v>2471</v>
      </c>
      <c r="D3175" s="824" t="s">
        <v>764</v>
      </c>
      <c r="E3175" s="834" t="s">
        <v>2644</v>
      </c>
      <c r="F3175" s="834">
        <v>3</v>
      </c>
      <c r="G3175" s="834" t="s">
        <v>2445</v>
      </c>
      <c r="H3175" s="824">
        <v>1</v>
      </c>
      <c r="I3175" s="834">
        <v>0</v>
      </c>
      <c r="J3175" s="834">
        <v>0</v>
      </c>
      <c r="K3175" s="835">
        <v>0</v>
      </c>
      <c r="L3175" s="835">
        <v>0</v>
      </c>
      <c r="M3175" s="834">
        <v>0</v>
      </c>
      <c r="N3175" s="834">
        <v>0</v>
      </c>
      <c r="O3175" s="836" t="e">
        <v>#DIV/0!</v>
      </c>
      <c r="P3175" s="820">
        <f>Tabla1[[#This Row],[Ejec Real Acumu]]-Tabla1[[#This Row],[Proyec Ejec Acumul]]</f>
        <v>0</v>
      </c>
      <c r="Q3175" s="820">
        <f>Tabla1[[#This Row],[Ejec Real Mes]]-Tabla1[[#This Row],[Program Entreg Mes]]</f>
        <v>0</v>
      </c>
    </row>
    <row r="3176" spans="1:17">
      <c r="A3176" s="834">
        <v>4</v>
      </c>
      <c r="B3176" s="834" t="s">
        <v>2470</v>
      </c>
      <c r="C3176" s="834" t="s">
        <v>2471</v>
      </c>
      <c r="D3176" s="824" t="s">
        <v>764</v>
      </c>
      <c r="E3176" s="834" t="s">
        <v>2645</v>
      </c>
      <c r="F3176" s="834">
        <v>3</v>
      </c>
      <c r="G3176" s="834" t="s">
        <v>2445</v>
      </c>
      <c r="H3176" s="824">
        <v>23</v>
      </c>
      <c r="I3176" s="834">
        <v>1</v>
      </c>
      <c r="J3176" s="834">
        <v>1</v>
      </c>
      <c r="K3176" s="835">
        <v>4.3478260869565216E-2</v>
      </c>
      <c r="L3176" s="835">
        <v>4.3478260869565216E-2</v>
      </c>
      <c r="M3176" s="834">
        <v>1</v>
      </c>
      <c r="N3176" s="834">
        <v>1</v>
      </c>
      <c r="O3176" s="836">
        <v>1</v>
      </c>
      <c r="P3176" s="820">
        <f>Tabla1[[#This Row],[Ejec Real Acumu]]-Tabla1[[#This Row],[Proyec Ejec Acumul]]</f>
        <v>0</v>
      </c>
      <c r="Q3176" s="820">
        <f>Tabla1[[#This Row],[Ejec Real Mes]]-Tabla1[[#This Row],[Program Entreg Mes]]</f>
        <v>0</v>
      </c>
    </row>
    <row r="3177" spans="1:17">
      <c r="A3177" s="834">
        <v>5</v>
      </c>
      <c r="B3177" s="834" t="s">
        <v>2470</v>
      </c>
      <c r="C3177" s="834" t="s">
        <v>2471</v>
      </c>
      <c r="D3177" s="824" t="s">
        <v>764</v>
      </c>
      <c r="E3177" s="834" t="s">
        <v>2646</v>
      </c>
      <c r="F3177" s="834">
        <v>3</v>
      </c>
      <c r="G3177" s="834" t="s">
        <v>2445</v>
      </c>
      <c r="H3177" s="824">
        <v>17</v>
      </c>
      <c r="I3177" s="834">
        <v>0</v>
      </c>
      <c r="J3177" s="834">
        <v>0</v>
      </c>
      <c r="K3177" s="835">
        <v>0</v>
      </c>
      <c r="L3177" s="835">
        <v>0</v>
      </c>
      <c r="M3177" s="834">
        <v>0</v>
      </c>
      <c r="N3177" s="834">
        <v>0</v>
      </c>
      <c r="O3177" s="836" t="e">
        <v>#DIV/0!</v>
      </c>
      <c r="P3177" s="820">
        <f>Tabla1[[#This Row],[Ejec Real Acumu]]-Tabla1[[#This Row],[Proyec Ejec Acumul]]</f>
        <v>0</v>
      </c>
      <c r="Q3177" s="820">
        <f>Tabla1[[#This Row],[Ejec Real Mes]]-Tabla1[[#This Row],[Program Entreg Mes]]</f>
        <v>0</v>
      </c>
    </row>
    <row r="3178" spans="1:17">
      <c r="A3178" s="834">
        <v>6</v>
      </c>
      <c r="B3178" s="834" t="s">
        <v>2470</v>
      </c>
      <c r="C3178" s="834" t="s">
        <v>2471</v>
      </c>
      <c r="D3178" s="824" t="s">
        <v>764</v>
      </c>
      <c r="E3178" s="834" t="s">
        <v>2647</v>
      </c>
      <c r="F3178" s="834">
        <v>3</v>
      </c>
      <c r="G3178" s="834" t="s">
        <v>2445</v>
      </c>
      <c r="H3178" s="824">
        <v>1</v>
      </c>
      <c r="I3178" s="834">
        <v>0</v>
      </c>
      <c r="J3178" s="834">
        <v>0</v>
      </c>
      <c r="K3178" s="835">
        <v>0</v>
      </c>
      <c r="L3178" s="835">
        <v>0</v>
      </c>
      <c r="M3178" s="834">
        <v>0</v>
      </c>
      <c r="N3178" s="834">
        <v>0</v>
      </c>
      <c r="O3178" s="836" t="e">
        <v>#DIV/0!</v>
      </c>
      <c r="P3178" s="820">
        <f>Tabla1[[#This Row],[Ejec Real Acumu]]-Tabla1[[#This Row],[Proyec Ejec Acumul]]</f>
        <v>0</v>
      </c>
      <c r="Q3178" s="820">
        <f>Tabla1[[#This Row],[Ejec Real Mes]]-Tabla1[[#This Row],[Program Entreg Mes]]</f>
        <v>0</v>
      </c>
    </row>
    <row r="3179" spans="1:17">
      <c r="A3179" s="834">
        <v>7</v>
      </c>
      <c r="B3179" s="834" t="s">
        <v>2470</v>
      </c>
      <c r="C3179" s="834" t="s">
        <v>2471</v>
      </c>
      <c r="D3179" s="824" t="s">
        <v>764</v>
      </c>
      <c r="E3179" s="834" t="s">
        <v>2648</v>
      </c>
      <c r="F3179" s="834">
        <v>3</v>
      </c>
      <c r="G3179" s="834" t="s">
        <v>2445</v>
      </c>
      <c r="H3179" s="824">
        <v>5</v>
      </c>
      <c r="I3179" s="834">
        <v>0</v>
      </c>
      <c r="J3179" s="834">
        <v>0</v>
      </c>
      <c r="K3179" s="835">
        <v>0</v>
      </c>
      <c r="L3179" s="835">
        <v>0</v>
      </c>
      <c r="M3179" s="834">
        <v>0</v>
      </c>
      <c r="N3179" s="834">
        <v>0</v>
      </c>
      <c r="O3179" s="836" t="e">
        <v>#DIV/0!</v>
      </c>
      <c r="P3179" s="820">
        <f>Tabla1[[#This Row],[Ejec Real Acumu]]-Tabla1[[#This Row],[Proyec Ejec Acumul]]</f>
        <v>0</v>
      </c>
      <c r="Q3179" s="820">
        <f>Tabla1[[#This Row],[Ejec Real Mes]]-Tabla1[[#This Row],[Program Entreg Mes]]</f>
        <v>0</v>
      </c>
    </row>
    <row r="3180" spans="1:17">
      <c r="A3180" s="834">
        <v>1</v>
      </c>
      <c r="B3180" s="834" t="s">
        <v>2470</v>
      </c>
      <c r="C3180" s="834" t="s">
        <v>2471</v>
      </c>
      <c r="D3180" s="824" t="s">
        <v>764</v>
      </c>
      <c r="E3180" s="834" t="s">
        <v>2642</v>
      </c>
      <c r="F3180" s="834">
        <v>4</v>
      </c>
      <c r="G3180" s="834" t="s">
        <v>2446</v>
      </c>
      <c r="H3180" s="824">
        <v>1</v>
      </c>
      <c r="I3180" s="834">
        <v>1</v>
      </c>
      <c r="J3180" s="834">
        <v>1</v>
      </c>
      <c r="K3180" s="835">
        <v>1</v>
      </c>
      <c r="L3180" s="835">
        <v>1</v>
      </c>
      <c r="M3180" s="834">
        <v>1</v>
      </c>
      <c r="N3180" s="834">
        <v>1</v>
      </c>
      <c r="O3180" s="836">
        <v>1</v>
      </c>
      <c r="P3180" s="820">
        <f>Tabla1[[#This Row],[Ejec Real Acumu]]-Tabla1[[#This Row],[Proyec Ejec Acumul]]</f>
        <v>0</v>
      </c>
      <c r="Q3180" s="820">
        <f>Tabla1[[#This Row],[Ejec Real Mes]]-Tabla1[[#This Row],[Program Entreg Mes]]</f>
        <v>0</v>
      </c>
    </row>
    <row r="3181" spans="1:17">
      <c r="A3181" s="834">
        <v>2</v>
      </c>
      <c r="B3181" s="834" t="s">
        <v>2470</v>
      </c>
      <c r="C3181" s="834" t="s">
        <v>2471</v>
      </c>
      <c r="D3181" s="824" t="s">
        <v>764</v>
      </c>
      <c r="E3181" s="834" t="s">
        <v>2643</v>
      </c>
      <c r="F3181" s="834">
        <v>4</v>
      </c>
      <c r="G3181" s="834" t="s">
        <v>2446</v>
      </c>
      <c r="H3181" s="824">
        <v>1</v>
      </c>
      <c r="I3181" s="834">
        <v>1</v>
      </c>
      <c r="J3181" s="834">
        <v>1</v>
      </c>
      <c r="K3181" s="835">
        <v>1</v>
      </c>
      <c r="L3181" s="835">
        <v>1</v>
      </c>
      <c r="M3181" s="834">
        <v>0</v>
      </c>
      <c r="N3181" s="834">
        <v>0</v>
      </c>
      <c r="O3181" s="836" t="e">
        <v>#DIV/0!</v>
      </c>
      <c r="P3181" s="820">
        <f>Tabla1[[#This Row],[Ejec Real Acumu]]-Tabla1[[#This Row],[Proyec Ejec Acumul]]</f>
        <v>0</v>
      </c>
      <c r="Q3181" s="820">
        <f>Tabla1[[#This Row],[Ejec Real Mes]]-Tabla1[[#This Row],[Program Entreg Mes]]</f>
        <v>0</v>
      </c>
    </row>
    <row r="3182" spans="1:17">
      <c r="A3182" s="834">
        <v>3</v>
      </c>
      <c r="B3182" s="834" t="s">
        <v>2470</v>
      </c>
      <c r="C3182" s="834" t="s">
        <v>2471</v>
      </c>
      <c r="D3182" s="824" t="s">
        <v>764</v>
      </c>
      <c r="E3182" s="834" t="s">
        <v>2644</v>
      </c>
      <c r="F3182" s="834">
        <v>4</v>
      </c>
      <c r="G3182" s="834" t="s">
        <v>2446</v>
      </c>
      <c r="H3182" s="824">
        <v>1</v>
      </c>
      <c r="I3182" s="834">
        <v>0</v>
      </c>
      <c r="J3182" s="834">
        <v>0</v>
      </c>
      <c r="K3182" s="835">
        <v>0</v>
      </c>
      <c r="L3182" s="835">
        <v>0</v>
      </c>
      <c r="M3182" s="834">
        <v>0</v>
      </c>
      <c r="N3182" s="834">
        <v>0</v>
      </c>
      <c r="O3182" s="836" t="e">
        <v>#DIV/0!</v>
      </c>
      <c r="P3182" s="820">
        <f>Tabla1[[#This Row],[Ejec Real Acumu]]-Tabla1[[#This Row],[Proyec Ejec Acumul]]</f>
        <v>0</v>
      </c>
      <c r="Q3182" s="820">
        <f>Tabla1[[#This Row],[Ejec Real Mes]]-Tabla1[[#This Row],[Program Entreg Mes]]</f>
        <v>0</v>
      </c>
    </row>
    <row r="3183" spans="1:17">
      <c r="A3183" s="834">
        <v>4</v>
      </c>
      <c r="B3183" s="834" t="s">
        <v>2470</v>
      </c>
      <c r="C3183" s="834" t="s">
        <v>2471</v>
      </c>
      <c r="D3183" s="824" t="s">
        <v>764</v>
      </c>
      <c r="E3183" s="834" t="s">
        <v>2645</v>
      </c>
      <c r="F3183" s="834">
        <v>4</v>
      </c>
      <c r="G3183" s="834" t="s">
        <v>2446</v>
      </c>
      <c r="H3183" s="824">
        <v>23</v>
      </c>
      <c r="I3183" s="834">
        <v>3</v>
      </c>
      <c r="J3183" s="834">
        <v>3</v>
      </c>
      <c r="K3183" s="835">
        <v>0.13043478260869565</v>
      </c>
      <c r="L3183" s="835">
        <v>0.13043478260869565</v>
      </c>
      <c r="M3183" s="834">
        <v>2</v>
      </c>
      <c r="N3183" s="834">
        <v>2</v>
      </c>
      <c r="O3183" s="836">
        <v>1</v>
      </c>
      <c r="P3183" s="820">
        <f>Tabla1[[#This Row],[Ejec Real Acumu]]-Tabla1[[#This Row],[Proyec Ejec Acumul]]</f>
        <v>0</v>
      </c>
      <c r="Q3183" s="820">
        <f>Tabla1[[#This Row],[Ejec Real Mes]]-Tabla1[[#This Row],[Program Entreg Mes]]</f>
        <v>0</v>
      </c>
    </row>
    <row r="3184" spans="1:17">
      <c r="A3184" s="834">
        <v>5</v>
      </c>
      <c r="B3184" s="834" t="s">
        <v>2470</v>
      </c>
      <c r="C3184" s="834" t="s">
        <v>2471</v>
      </c>
      <c r="D3184" s="824" t="s">
        <v>764</v>
      </c>
      <c r="E3184" s="834" t="s">
        <v>2646</v>
      </c>
      <c r="F3184" s="834">
        <v>4</v>
      </c>
      <c r="G3184" s="834" t="s">
        <v>2446</v>
      </c>
      <c r="H3184" s="824">
        <v>17</v>
      </c>
      <c r="I3184" s="834">
        <v>1</v>
      </c>
      <c r="J3184" s="834">
        <v>1</v>
      </c>
      <c r="K3184" s="835">
        <v>5.8823529411764705E-2</v>
      </c>
      <c r="L3184" s="835">
        <v>5.8823529411764705E-2</v>
      </c>
      <c r="M3184" s="834">
        <v>1</v>
      </c>
      <c r="N3184" s="834">
        <v>1</v>
      </c>
      <c r="O3184" s="836">
        <v>1</v>
      </c>
      <c r="P3184" s="820">
        <f>Tabla1[[#This Row],[Ejec Real Acumu]]-Tabla1[[#This Row],[Proyec Ejec Acumul]]</f>
        <v>0</v>
      </c>
      <c r="Q3184" s="820">
        <f>Tabla1[[#This Row],[Ejec Real Mes]]-Tabla1[[#This Row],[Program Entreg Mes]]</f>
        <v>0</v>
      </c>
    </row>
    <row r="3185" spans="1:17">
      <c r="A3185" s="834">
        <v>6</v>
      </c>
      <c r="B3185" s="834" t="s">
        <v>2470</v>
      </c>
      <c r="C3185" s="834" t="s">
        <v>2471</v>
      </c>
      <c r="D3185" s="824" t="s">
        <v>764</v>
      </c>
      <c r="E3185" s="834" t="s">
        <v>2647</v>
      </c>
      <c r="F3185" s="834">
        <v>4</v>
      </c>
      <c r="G3185" s="834" t="s">
        <v>2446</v>
      </c>
      <c r="H3185" s="824">
        <v>1</v>
      </c>
      <c r="I3185" s="834">
        <v>0</v>
      </c>
      <c r="J3185" s="834">
        <v>0</v>
      </c>
      <c r="K3185" s="835">
        <v>0</v>
      </c>
      <c r="L3185" s="835">
        <v>0</v>
      </c>
      <c r="M3185" s="834">
        <v>0</v>
      </c>
      <c r="N3185" s="834">
        <v>0</v>
      </c>
      <c r="O3185" s="836" t="e">
        <v>#DIV/0!</v>
      </c>
      <c r="P3185" s="820">
        <f>Tabla1[[#This Row],[Ejec Real Acumu]]-Tabla1[[#This Row],[Proyec Ejec Acumul]]</f>
        <v>0</v>
      </c>
      <c r="Q3185" s="820">
        <f>Tabla1[[#This Row],[Ejec Real Mes]]-Tabla1[[#This Row],[Program Entreg Mes]]</f>
        <v>0</v>
      </c>
    </row>
    <row r="3186" spans="1:17">
      <c r="A3186" s="834">
        <v>7</v>
      </c>
      <c r="B3186" s="834" t="s">
        <v>2470</v>
      </c>
      <c r="C3186" s="834" t="s">
        <v>2471</v>
      </c>
      <c r="D3186" s="824" t="s">
        <v>764</v>
      </c>
      <c r="E3186" s="834" t="s">
        <v>2648</v>
      </c>
      <c r="F3186" s="834">
        <v>4</v>
      </c>
      <c r="G3186" s="834" t="s">
        <v>2446</v>
      </c>
      <c r="H3186" s="824">
        <v>5</v>
      </c>
      <c r="I3186" s="834">
        <v>1</v>
      </c>
      <c r="J3186" s="834">
        <v>1</v>
      </c>
      <c r="K3186" s="835">
        <v>0.2</v>
      </c>
      <c r="L3186" s="835">
        <v>0.2</v>
      </c>
      <c r="M3186" s="834">
        <v>1</v>
      </c>
      <c r="N3186" s="834">
        <v>1</v>
      </c>
      <c r="O3186" s="836">
        <v>1</v>
      </c>
      <c r="P3186" s="820">
        <f>Tabla1[[#This Row],[Ejec Real Acumu]]-Tabla1[[#This Row],[Proyec Ejec Acumul]]</f>
        <v>0</v>
      </c>
      <c r="Q3186" s="820">
        <f>Tabla1[[#This Row],[Ejec Real Mes]]-Tabla1[[#This Row],[Program Entreg Mes]]</f>
        <v>0</v>
      </c>
    </row>
    <row r="3187" spans="1:17">
      <c r="A3187" s="834">
        <v>1</v>
      </c>
      <c r="B3187" s="834" t="s">
        <v>2470</v>
      </c>
      <c r="C3187" s="834" t="s">
        <v>2471</v>
      </c>
      <c r="D3187" s="824" t="s">
        <v>764</v>
      </c>
      <c r="E3187" s="834" t="s">
        <v>2642</v>
      </c>
      <c r="F3187" s="834">
        <v>5</v>
      </c>
      <c r="G3187" s="834" t="s">
        <v>2447</v>
      </c>
      <c r="H3187" s="824">
        <v>1</v>
      </c>
      <c r="I3187" s="834">
        <v>1</v>
      </c>
      <c r="J3187" s="834">
        <v>1</v>
      </c>
      <c r="K3187" s="835">
        <v>1</v>
      </c>
      <c r="L3187" s="835">
        <v>1</v>
      </c>
      <c r="M3187" s="834">
        <v>0</v>
      </c>
      <c r="N3187" s="834">
        <v>0</v>
      </c>
      <c r="O3187" s="836" t="e">
        <v>#DIV/0!</v>
      </c>
      <c r="P3187" s="820">
        <f>Tabla1[[#This Row],[Ejec Real Acumu]]-Tabla1[[#This Row],[Proyec Ejec Acumul]]</f>
        <v>0</v>
      </c>
      <c r="Q3187" s="820">
        <f>Tabla1[[#This Row],[Ejec Real Mes]]-Tabla1[[#This Row],[Program Entreg Mes]]</f>
        <v>0</v>
      </c>
    </row>
    <row r="3188" spans="1:17">
      <c r="A3188" s="834">
        <v>2</v>
      </c>
      <c r="B3188" s="834" t="s">
        <v>2470</v>
      </c>
      <c r="C3188" s="834" t="s">
        <v>2471</v>
      </c>
      <c r="D3188" s="824" t="s">
        <v>764</v>
      </c>
      <c r="E3188" s="834" t="s">
        <v>2643</v>
      </c>
      <c r="F3188" s="834">
        <v>5</v>
      </c>
      <c r="G3188" s="834" t="s">
        <v>2447</v>
      </c>
      <c r="H3188" s="824">
        <v>1</v>
      </c>
      <c r="I3188" s="834">
        <v>1</v>
      </c>
      <c r="J3188" s="834">
        <v>1</v>
      </c>
      <c r="K3188" s="835">
        <v>1</v>
      </c>
      <c r="L3188" s="835">
        <v>1</v>
      </c>
      <c r="M3188" s="834">
        <v>0</v>
      </c>
      <c r="N3188" s="834">
        <v>0</v>
      </c>
      <c r="O3188" s="836" t="e">
        <v>#DIV/0!</v>
      </c>
      <c r="P3188" s="820">
        <f>Tabla1[[#This Row],[Ejec Real Acumu]]-Tabla1[[#This Row],[Proyec Ejec Acumul]]</f>
        <v>0</v>
      </c>
      <c r="Q3188" s="820">
        <f>Tabla1[[#This Row],[Ejec Real Mes]]-Tabla1[[#This Row],[Program Entreg Mes]]</f>
        <v>0</v>
      </c>
    </row>
    <row r="3189" spans="1:17">
      <c r="A3189" s="834">
        <v>3</v>
      </c>
      <c r="B3189" s="834" t="s">
        <v>2470</v>
      </c>
      <c r="C3189" s="834" t="s">
        <v>2471</v>
      </c>
      <c r="D3189" s="824" t="s">
        <v>764</v>
      </c>
      <c r="E3189" s="834" t="s">
        <v>2644</v>
      </c>
      <c r="F3189" s="834">
        <v>5</v>
      </c>
      <c r="G3189" s="834" t="s">
        <v>2447</v>
      </c>
      <c r="H3189" s="824">
        <v>1</v>
      </c>
      <c r="I3189" s="834">
        <v>1</v>
      </c>
      <c r="J3189" s="834">
        <v>0.5</v>
      </c>
      <c r="K3189" s="835">
        <v>1</v>
      </c>
      <c r="L3189" s="835">
        <v>0.5</v>
      </c>
      <c r="M3189" s="834">
        <v>1</v>
      </c>
      <c r="N3189" s="834">
        <v>0.5</v>
      </c>
      <c r="O3189" s="836">
        <v>0.5</v>
      </c>
      <c r="P3189" s="820">
        <f>Tabla1[[#This Row],[Ejec Real Acumu]]-Tabla1[[#This Row],[Proyec Ejec Acumul]]</f>
        <v>-0.5</v>
      </c>
      <c r="Q3189" s="820">
        <f>Tabla1[[#This Row],[Ejec Real Mes]]-Tabla1[[#This Row],[Program Entreg Mes]]</f>
        <v>-0.5</v>
      </c>
    </row>
    <row r="3190" spans="1:17">
      <c r="A3190" s="834">
        <v>4</v>
      </c>
      <c r="B3190" s="834" t="s">
        <v>2470</v>
      </c>
      <c r="C3190" s="834" t="s">
        <v>2471</v>
      </c>
      <c r="D3190" s="824" t="s">
        <v>764</v>
      </c>
      <c r="E3190" s="834" t="s">
        <v>2645</v>
      </c>
      <c r="F3190" s="834">
        <v>5</v>
      </c>
      <c r="G3190" s="834" t="s">
        <v>2447</v>
      </c>
      <c r="H3190" s="824">
        <v>23</v>
      </c>
      <c r="I3190" s="834">
        <v>7</v>
      </c>
      <c r="J3190" s="834">
        <v>7</v>
      </c>
      <c r="K3190" s="835">
        <v>0.30434782608695654</v>
      </c>
      <c r="L3190" s="835">
        <v>0.30434782608695654</v>
      </c>
      <c r="M3190" s="834">
        <v>4</v>
      </c>
      <c r="N3190" s="834">
        <v>4</v>
      </c>
      <c r="O3190" s="836">
        <v>1</v>
      </c>
      <c r="P3190" s="820">
        <f>Tabla1[[#This Row],[Ejec Real Acumu]]-Tabla1[[#This Row],[Proyec Ejec Acumul]]</f>
        <v>0</v>
      </c>
      <c r="Q3190" s="820">
        <f>Tabla1[[#This Row],[Ejec Real Mes]]-Tabla1[[#This Row],[Program Entreg Mes]]</f>
        <v>0</v>
      </c>
    </row>
    <row r="3191" spans="1:17">
      <c r="A3191" s="834">
        <v>5</v>
      </c>
      <c r="B3191" s="834" t="s">
        <v>2470</v>
      </c>
      <c r="C3191" s="834" t="s">
        <v>2471</v>
      </c>
      <c r="D3191" s="824" t="s">
        <v>764</v>
      </c>
      <c r="E3191" s="834" t="s">
        <v>2646</v>
      </c>
      <c r="F3191" s="834">
        <v>5</v>
      </c>
      <c r="G3191" s="834" t="s">
        <v>2447</v>
      </c>
      <c r="H3191" s="824">
        <v>17</v>
      </c>
      <c r="I3191" s="834">
        <v>3</v>
      </c>
      <c r="J3191" s="834">
        <v>3</v>
      </c>
      <c r="K3191" s="835">
        <v>0.17647058823529413</v>
      </c>
      <c r="L3191" s="835">
        <v>0.17647058823529413</v>
      </c>
      <c r="M3191" s="834">
        <v>2</v>
      </c>
      <c r="N3191" s="834">
        <v>2</v>
      </c>
      <c r="O3191" s="836">
        <v>1</v>
      </c>
      <c r="P3191" s="820">
        <f>Tabla1[[#This Row],[Ejec Real Acumu]]-Tabla1[[#This Row],[Proyec Ejec Acumul]]</f>
        <v>0</v>
      </c>
      <c r="Q3191" s="820">
        <f>Tabla1[[#This Row],[Ejec Real Mes]]-Tabla1[[#This Row],[Program Entreg Mes]]</f>
        <v>0</v>
      </c>
    </row>
    <row r="3192" spans="1:17">
      <c r="A3192" s="834">
        <v>6</v>
      </c>
      <c r="B3192" s="834" t="s">
        <v>2470</v>
      </c>
      <c r="C3192" s="834" t="s">
        <v>2471</v>
      </c>
      <c r="D3192" s="824" t="s">
        <v>764</v>
      </c>
      <c r="E3192" s="834" t="s">
        <v>2647</v>
      </c>
      <c r="F3192" s="834">
        <v>5</v>
      </c>
      <c r="G3192" s="834" t="s">
        <v>2447</v>
      </c>
      <c r="H3192" s="824">
        <v>1</v>
      </c>
      <c r="I3192" s="834">
        <v>0</v>
      </c>
      <c r="J3192" s="834">
        <v>0</v>
      </c>
      <c r="K3192" s="835">
        <v>0</v>
      </c>
      <c r="L3192" s="835">
        <v>0</v>
      </c>
      <c r="M3192" s="834">
        <v>0</v>
      </c>
      <c r="N3192" s="834">
        <v>0</v>
      </c>
      <c r="O3192" s="836" t="e">
        <v>#DIV/0!</v>
      </c>
      <c r="P3192" s="820">
        <f>Tabla1[[#This Row],[Ejec Real Acumu]]-Tabla1[[#This Row],[Proyec Ejec Acumul]]</f>
        <v>0</v>
      </c>
      <c r="Q3192" s="820">
        <f>Tabla1[[#This Row],[Ejec Real Mes]]-Tabla1[[#This Row],[Program Entreg Mes]]</f>
        <v>0</v>
      </c>
    </row>
    <row r="3193" spans="1:17">
      <c r="A3193" s="834">
        <v>7</v>
      </c>
      <c r="B3193" s="834" t="s">
        <v>2470</v>
      </c>
      <c r="C3193" s="834" t="s">
        <v>2471</v>
      </c>
      <c r="D3193" s="824" t="s">
        <v>764</v>
      </c>
      <c r="E3193" s="834" t="s">
        <v>2648</v>
      </c>
      <c r="F3193" s="834">
        <v>5</v>
      </c>
      <c r="G3193" s="834" t="s">
        <v>2447</v>
      </c>
      <c r="H3193" s="824">
        <v>5</v>
      </c>
      <c r="I3193" s="834">
        <v>1</v>
      </c>
      <c r="J3193" s="834">
        <v>1</v>
      </c>
      <c r="K3193" s="835">
        <v>0.2</v>
      </c>
      <c r="L3193" s="835">
        <v>0.2</v>
      </c>
      <c r="M3193" s="834">
        <v>0</v>
      </c>
      <c r="N3193" s="834">
        <v>0</v>
      </c>
      <c r="O3193" s="836" t="e">
        <v>#DIV/0!</v>
      </c>
      <c r="P3193" s="820">
        <f>Tabla1[[#This Row],[Ejec Real Acumu]]-Tabla1[[#This Row],[Proyec Ejec Acumul]]</f>
        <v>0</v>
      </c>
      <c r="Q3193" s="820">
        <f>Tabla1[[#This Row],[Ejec Real Mes]]-Tabla1[[#This Row],[Program Entreg Mes]]</f>
        <v>0</v>
      </c>
    </row>
    <row r="3194" spans="1:17">
      <c r="A3194" s="834">
        <v>1</v>
      </c>
      <c r="B3194" s="834" t="s">
        <v>2470</v>
      </c>
      <c r="C3194" s="834" t="s">
        <v>2471</v>
      </c>
      <c r="D3194" s="824" t="s">
        <v>764</v>
      </c>
      <c r="E3194" s="834" t="s">
        <v>2642</v>
      </c>
      <c r="F3194" s="834">
        <v>6</v>
      </c>
      <c r="G3194" s="834" t="s">
        <v>2448</v>
      </c>
      <c r="H3194" s="824">
        <v>1</v>
      </c>
      <c r="I3194" s="834">
        <v>1</v>
      </c>
      <c r="J3194" s="834">
        <v>1</v>
      </c>
      <c r="K3194" s="835">
        <v>1</v>
      </c>
      <c r="L3194" s="835">
        <v>1</v>
      </c>
      <c r="M3194" s="834">
        <v>0</v>
      </c>
      <c r="N3194" s="834">
        <v>0</v>
      </c>
      <c r="O3194" s="836" t="e">
        <v>#DIV/0!</v>
      </c>
      <c r="P3194" s="820">
        <f>Tabla1[[#This Row],[Ejec Real Acumu]]-Tabla1[[#This Row],[Proyec Ejec Acumul]]</f>
        <v>0</v>
      </c>
      <c r="Q3194" s="820">
        <f>Tabla1[[#This Row],[Ejec Real Mes]]-Tabla1[[#This Row],[Program Entreg Mes]]</f>
        <v>0</v>
      </c>
    </row>
    <row r="3195" spans="1:17">
      <c r="A3195" s="834">
        <v>2</v>
      </c>
      <c r="B3195" s="834" t="s">
        <v>2470</v>
      </c>
      <c r="C3195" s="834" t="s">
        <v>2471</v>
      </c>
      <c r="D3195" s="824" t="s">
        <v>764</v>
      </c>
      <c r="E3195" s="834" t="s">
        <v>2643</v>
      </c>
      <c r="F3195" s="834">
        <v>6</v>
      </c>
      <c r="G3195" s="834" t="s">
        <v>2448</v>
      </c>
      <c r="H3195" s="824">
        <v>1</v>
      </c>
      <c r="I3195" s="834">
        <v>1</v>
      </c>
      <c r="J3195" s="834">
        <v>1</v>
      </c>
      <c r="K3195" s="835">
        <v>1</v>
      </c>
      <c r="L3195" s="835">
        <v>1</v>
      </c>
      <c r="M3195" s="834">
        <v>0</v>
      </c>
      <c r="N3195" s="834">
        <v>0</v>
      </c>
      <c r="O3195" s="836" t="e">
        <v>#DIV/0!</v>
      </c>
      <c r="P3195" s="820">
        <f>Tabla1[[#This Row],[Ejec Real Acumu]]-Tabla1[[#This Row],[Proyec Ejec Acumul]]</f>
        <v>0</v>
      </c>
      <c r="Q3195" s="820">
        <f>Tabla1[[#This Row],[Ejec Real Mes]]-Tabla1[[#This Row],[Program Entreg Mes]]</f>
        <v>0</v>
      </c>
    </row>
    <row r="3196" spans="1:17">
      <c r="A3196" s="834">
        <v>3</v>
      </c>
      <c r="B3196" s="834" t="s">
        <v>2470</v>
      </c>
      <c r="C3196" s="834" t="s">
        <v>2471</v>
      </c>
      <c r="D3196" s="824" t="s">
        <v>764</v>
      </c>
      <c r="E3196" s="834" t="s">
        <v>2644</v>
      </c>
      <c r="F3196" s="834">
        <v>6</v>
      </c>
      <c r="G3196" s="834" t="s">
        <v>2448</v>
      </c>
      <c r="H3196" s="824">
        <v>1</v>
      </c>
      <c r="I3196" s="834">
        <v>1</v>
      </c>
      <c r="J3196" s="834">
        <v>0.5</v>
      </c>
      <c r="K3196" s="835">
        <v>1</v>
      </c>
      <c r="L3196" s="835">
        <v>0.5</v>
      </c>
      <c r="M3196" s="834">
        <v>0</v>
      </c>
      <c r="N3196" s="834">
        <v>0</v>
      </c>
      <c r="O3196" s="836" t="e">
        <v>#DIV/0!</v>
      </c>
      <c r="P3196" s="820">
        <f>Tabla1[[#This Row],[Ejec Real Acumu]]-Tabla1[[#This Row],[Proyec Ejec Acumul]]</f>
        <v>-0.5</v>
      </c>
      <c r="Q3196" s="820">
        <f>Tabla1[[#This Row],[Ejec Real Mes]]-Tabla1[[#This Row],[Program Entreg Mes]]</f>
        <v>0</v>
      </c>
    </row>
    <row r="3197" spans="1:17">
      <c r="A3197" s="834">
        <v>4</v>
      </c>
      <c r="B3197" s="834" t="s">
        <v>2470</v>
      </c>
      <c r="C3197" s="834" t="s">
        <v>2471</v>
      </c>
      <c r="D3197" s="824" t="s">
        <v>764</v>
      </c>
      <c r="E3197" s="834" t="s">
        <v>2645</v>
      </c>
      <c r="F3197" s="834">
        <v>6</v>
      </c>
      <c r="G3197" s="834" t="s">
        <v>2448</v>
      </c>
      <c r="H3197" s="824">
        <v>23</v>
      </c>
      <c r="I3197" s="834">
        <v>10</v>
      </c>
      <c r="J3197" s="834">
        <v>10</v>
      </c>
      <c r="K3197" s="835">
        <v>0.43478260869565216</v>
      </c>
      <c r="L3197" s="835">
        <v>0.43478260869565216</v>
      </c>
      <c r="M3197" s="834">
        <v>3</v>
      </c>
      <c r="N3197" s="834">
        <v>3</v>
      </c>
      <c r="O3197" s="836">
        <v>1</v>
      </c>
      <c r="P3197" s="820">
        <f>Tabla1[[#This Row],[Ejec Real Acumu]]-Tabla1[[#This Row],[Proyec Ejec Acumul]]</f>
        <v>0</v>
      </c>
      <c r="Q3197" s="820">
        <f>Tabla1[[#This Row],[Ejec Real Mes]]-Tabla1[[#This Row],[Program Entreg Mes]]</f>
        <v>0</v>
      </c>
    </row>
    <row r="3198" spans="1:17">
      <c r="A3198" s="834">
        <v>5</v>
      </c>
      <c r="B3198" s="834" t="s">
        <v>2470</v>
      </c>
      <c r="C3198" s="834" t="s">
        <v>2471</v>
      </c>
      <c r="D3198" s="824" t="s">
        <v>764</v>
      </c>
      <c r="E3198" s="834" t="s">
        <v>2646</v>
      </c>
      <c r="F3198" s="834">
        <v>6</v>
      </c>
      <c r="G3198" s="834" t="s">
        <v>2448</v>
      </c>
      <c r="H3198" s="824">
        <v>17</v>
      </c>
      <c r="I3198" s="834">
        <v>5</v>
      </c>
      <c r="J3198" s="834">
        <v>5</v>
      </c>
      <c r="K3198" s="835">
        <v>0.29411764705882354</v>
      </c>
      <c r="L3198" s="835">
        <v>0.29411764705882354</v>
      </c>
      <c r="M3198" s="834">
        <v>2</v>
      </c>
      <c r="N3198" s="834">
        <v>2</v>
      </c>
      <c r="O3198" s="836">
        <v>1</v>
      </c>
      <c r="P3198" s="820">
        <f>Tabla1[[#This Row],[Ejec Real Acumu]]-Tabla1[[#This Row],[Proyec Ejec Acumul]]</f>
        <v>0</v>
      </c>
      <c r="Q3198" s="820">
        <f>Tabla1[[#This Row],[Ejec Real Mes]]-Tabla1[[#This Row],[Program Entreg Mes]]</f>
        <v>0</v>
      </c>
    </row>
    <row r="3199" spans="1:17">
      <c r="A3199" s="834">
        <v>6</v>
      </c>
      <c r="B3199" s="834" t="s">
        <v>2470</v>
      </c>
      <c r="C3199" s="834" t="s">
        <v>2471</v>
      </c>
      <c r="D3199" s="824" t="s">
        <v>764</v>
      </c>
      <c r="E3199" s="834" t="s">
        <v>2647</v>
      </c>
      <c r="F3199" s="834">
        <v>6</v>
      </c>
      <c r="G3199" s="834" t="s">
        <v>2448</v>
      </c>
      <c r="H3199" s="824">
        <v>1</v>
      </c>
      <c r="I3199" s="834">
        <v>0</v>
      </c>
      <c r="J3199" s="834">
        <v>0</v>
      </c>
      <c r="K3199" s="835">
        <v>0</v>
      </c>
      <c r="L3199" s="835">
        <v>0</v>
      </c>
      <c r="M3199" s="834">
        <v>0</v>
      </c>
      <c r="N3199" s="834">
        <v>0</v>
      </c>
      <c r="O3199" s="836" t="e">
        <v>#DIV/0!</v>
      </c>
      <c r="P3199" s="820">
        <f>Tabla1[[#This Row],[Ejec Real Acumu]]-Tabla1[[#This Row],[Proyec Ejec Acumul]]</f>
        <v>0</v>
      </c>
      <c r="Q3199" s="820">
        <f>Tabla1[[#This Row],[Ejec Real Mes]]-Tabla1[[#This Row],[Program Entreg Mes]]</f>
        <v>0</v>
      </c>
    </row>
    <row r="3200" spans="1:17">
      <c r="A3200" s="834">
        <v>7</v>
      </c>
      <c r="B3200" s="834" t="s">
        <v>2470</v>
      </c>
      <c r="C3200" s="834" t="s">
        <v>2471</v>
      </c>
      <c r="D3200" s="824" t="s">
        <v>764</v>
      </c>
      <c r="E3200" s="834" t="s">
        <v>2648</v>
      </c>
      <c r="F3200" s="834">
        <v>6</v>
      </c>
      <c r="G3200" s="834" t="s">
        <v>2448</v>
      </c>
      <c r="H3200" s="824">
        <v>5</v>
      </c>
      <c r="I3200" s="834">
        <v>2</v>
      </c>
      <c r="J3200" s="834">
        <v>2</v>
      </c>
      <c r="K3200" s="835">
        <v>0.4</v>
      </c>
      <c r="L3200" s="835">
        <v>0.4</v>
      </c>
      <c r="M3200" s="834">
        <v>1</v>
      </c>
      <c r="N3200" s="834">
        <v>1</v>
      </c>
      <c r="O3200" s="836">
        <v>1</v>
      </c>
      <c r="P3200" s="820">
        <f>Tabla1[[#This Row],[Ejec Real Acumu]]-Tabla1[[#This Row],[Proyec Ejec Acumul]]</f>
        <v>0</v>
      </c>
      <c r="Q3200" s="820">
        <f>Tabla1[[#This Row],[Ejec Real Mes]]-Tabla1[[#This Row],[Program Entreg Mes]]</f>
        <v>0</v>
      </c>
    </row>
    <row r="3201" spans="1:17">
      <c r="A3201" s="834">
        <v>1</v>
      </c>
      <c r="B3201" s="834" t="s">
        <v>2470</v>
      </c>
      <c r="C3201" s="834" t="s">
        <v>2471</v>
      </c>
      <c r="D3201" s="824" t="s">
        <v>764</v>
      </c>
      <c r="E3201" s="834" t="s">
        <v>2642</v>
      </c>
      <c r="F3201" s="834">
        <v>7</v>
      </c>
      <c r="G3201" s="834" t="s">
        <v>2449</v>
      </c>
      <c r="H3201" s="824">
        <v>1</v>
      </c>
      <c r="I3201" s="834">
        <v>1</v>
      </c>
      <c r="J3201" s="834">
        <v>1</v>
      </c>
      <c r="K3201" s="835">
        <v>1</v>
      </c>
      <c r="L3201" s="835">
        <v>1</v>
      </c>
      <c r="M3201" s="834">
        <v>0</v>
      </c>
      <c r="N3201" s="834">
        <v>0</v>
      </c>
      <c r="O3201" s="836" t="e">
        <v>#DIV/0!</v>
      </c>
      <c r="P3201" s="820">
        <f>Tabla1[[#This Row],[Ejec Real Acumu]]-Tabla1[[#This Row],[Proyec Ejec Acumul]]</f>
        <v>0</v>
      </c>
      <c r="Q3201" s="820">
        <f>Tabla1[[#This Row],[Ejec Real Mes]]-Tabla1[[#This Row],[Program Entreg Mes]]</f>
        <v>0</v>
      </c>
    </row>
    <row r="3202" spans="1:17">
      <c r="A3202" s="834">
        <v>2</v>
      </c>
      <c r="B3202" s="834" t="s">
        <v>2470</v>
      </c>
      <c r="C3202" s="834" t="s">
        <v>2471</v>
      </c>
      <c r="D3202" s="824" t="s">
        <v>764</v>
      </c>
      <c r="E3202" s="834" t="s">
        <v>2643</v>
      </c>
      <c r="F3202" s="834">
        <v>7</v>
      </c>
      <c r="G3202" s="834" t="s">
        <v>2449</v>
      </c>
      <c r="H3202" s="824">
        <v>1</v>
      </c>
      <c r="I3202" s="834">
        <v>1</v>
      </c>
      <c r="J3202" s="834">
        <v>1</v>
      </c>
      <c r="K3202" s="835">
        <v>1</v>
      </c>
      <c r="L3202" s="835">
        <v>1</v>
      </c>
      <c r="M3202" s="834">
        <v>0</v>
      </c>
      <c r="N3202" s="834">
        <v>0</v>
      </c>
      <c r="O3202" s="836" t="e">
        <v>#DIV/0!</v>
      </c>
      <c r="P3202" s="820">
        <f>Tabla1[[#This Row],[Ejec Real Acumu]]-Tabla1[[#This Row],[Proyec Ejec Acumul]]</f>
        <v>0</v>
      </c>
      <c r="Q3202" s="820">
        <f>Tabla1[[#This Row],[Ejec Real Mes]]-Tabla1[[#This Row],[Program Entreg Mes]]</f>
        <v>0</v>
      </c>
    </row>
    <row r="3203" spans="1:17">
      <c r="A3203" s="834">
        <v>3</v>
      </c>
      <c r="B3203" s="834" t="s">
        <v>2470</v>
      </c>
      <c r="C3203" s="834" t="s">
        <v>2471</v>
      </c>
      <c r="D3203" s="824" t="s">
        <v>764</v>
      </c>
      <c r="E3203" s="834" t="s">
        <v>2644</v>
      </c>
      <c r="F3203" s="834">
        <v>7</v>
      </c>
      <c r="G3203" s="834" t="s">
        <v>2449</v>
      </c>
      <c r="H3203" s="824">
        <v>1</v>
      </c>
      <c r="I3203" s="834">
        <v>1</v>
      </c>
      <c r="J3203" s="834">
        <v>0.5</v>
      </c>
      <c r="K3203" s="835">
        <v>1</v>
      </c>
      <c r="L3203" s="835">
        <v>0.5</v>
      </c>
      <c r="M3203" s="834">
        <v>0</v>
      </c>
      <c r="N3203" s="834">
        <v>0</v>
      </c>
      <c r="O3203" s="836" t="e">
        <v>#DIV/0!</v>
      </c>
      <c r="P3203" s="820">
        <f>Tabla1[[#This Row],[Ejec Real Acumu]]-Tabla1[[#This Row],[Proyec Ejec Acumul]]</f>
        <v>-0.5</v>
      </c>
      <c r="Q3203" s="820">
        <f>Tabla1[[#This Row],[Ejec Real Mes]]-Tabla1[[#This Row],[Program Entreg Mes]]</f>
        <v>0</v>
      </c>
    </row>
    <row r="3204" spans="1:17">
      <c r="A3204" s="834">
        <v>4</v>
      </c>
      <c r="B3204" s="834" t="s">
        <v>2470</v>
      </c>
      <c r="C3204" s="834" t="s">
        <v>2471</v>
      </c>
      <c r="D3204" s="824" t="s">
        <v>764</v>
      </c>
      <c r="E3204" s="834" t="s">
        <v>2645</v>
      </c>
      <c r="F3204" s="834">
        <v>7</v>
      </c>
      <c r="G3204" s="834" t="s">
        <v>2449</v>
      </c>
      <c r="H3204" s="824">
        <v>23</v>
      </c>
      <c r="I3204" s="834">
        <v>14</v>
      </c>
      <c r="J3204" s="834">
        <v>14</v>
      </c>
      <c r="K3204" s="835">
        <v>0.60869565217391308</v>
      </c>
      <c r="L3204" s="835">
        <v>0.60869565217391308</v>
      </c>
      <c r="M3204" s="834">
        <v>4</v>
      </c>
      <c r="N3204" s="834">
        <v>4</v>
      </c>
      <c r="O3204" s="836">
        <v>1</v>
      </c>
      <c r="P3204" s="820">
        <f>Tabla1[[#This Row],[Ejec Real Acumu]]-Tabla1[[#This Row],[Proyec Ejec Acumul]]</f>
        <v>0</v>
      </c>
      <c r="Q3204" s="820">
        <f>Tabla1[[#This Row],[Ejec Real Mes]]-Tabla1[[#This Row],[Program Entreg Mes]]</f>
        <v>0</v>
      </c>
    </row>
    <row r="3205" spans="1:17">
      <c r="A3205" s="834">
        <v>5</v>
      </c>
      <c r="B3205" s="834" t="s">
        <v>2470</v>
      </c>
      <c r="C3205" s="834" t="s">
        <v>2471</v>
      </c>
      <c r="D3205" s="824" t="s">
        <v>764</v>
      </c>
      <c r="E3205" s="834" t="s">
        <v>2646</v>
      </c>
      <c r="F3205" s="834">
        <v>7</v>
      </c>
      <c r="G3205" s="834" t="s">
        <v>2449</v>
      </c>
      <c r="H3205" s="824">
        <v>17</v>
      </c>
      <c r="I3205" s="834">
        <v>7</v>
      </c>
      <c r="J3205" s="834">
        <v>7</v>
      </c>
      <c r="K3205" s="835">
        <v>0.41176470588235292</v>
      </c>
      <c r="L3205" s="835">
        <v>0.41176470588235292</v>
      </c>
      <c r="M3205" s="834">
        <v>2</v>
      </c>
      <c r="N3205" s="834">
        <v>2</v>
      </c>
      <c r="O3205" s="836">
        <v>1</v>
      </c>
      <c r="P3205" s="820">
        <f>Tabla1[[#This Row],[Ejec Real Acumu]]-Tabla1[[#This Row],[Proyec Ejec Acumul]]</f>
        <v>0</v>
      </c>
      <c r="Q3205" s="820">
        <f>Tabla1[[#This Row],[Ejec Real Mes]]-Tabla1[[#This Row],[Program Entreg Mes]]</f>
        <v>0</v>
      </c>
    </row>
    <row r="3206" spans="1:17">
      <c r="A3206" s="834">
        <v>6</v>
      </c>
      <c r="B3206" s="834" t="s">
        <v>2470</v>
      </c>
      <c r="C3206" s="834" t="s">
        <v>2471</v>
      </c>
      <c r="D3206" s="824" t="s">
        <v>764</v>
      </c>
      <c r="E3206" s="834" t="s">
        <v>2647</v>
      </c>
      <c r="F3206" s="834">
        <v>7</v>
      </c>
      <c r="G3206" s="834" t="s">
        <v>2449</v>
      </c>
      <c r="H3206" s="824">
        <v>1</v>
      </c>
      <c r="I3206" s="834">
        <v>0</v>
      </c>
      <c r="J3206" s="834">
        <v>0</v>
      </c>
      <c r="K3206" s="835">
        <v>0</v>
      </c>
      <c r="L3206" s="835">
        <v>0</v>
      </c>
      <c r="M3206" s="834">
        <v>0</v>
      </c>
      <c r="N3206" s="834">
        <v>0</v>
      </c>
      <c r="O3206" s="836" t="e">
        <v>#DIV/0!</v>
      </c>
      <c r="P3206" s="820">
        <f>Tabla1[[#This Row],[Ejec Real Acumu]]-Tabla1[[#This Row],[Proyec Ejec Acumul]]</f>
        <v>0</v>
      </c>
      <c r="Q3206" s="820">
        <f>Tabla1[[#This Row],[Ejec Real Mes]]-Tabla1[[#This Row],[Program Entreg Mes]]</f>
        <v>0</v>
      </c>
    </row>
    <row r="3207" spans="1:17">
      <c r="A3207" s="834">
        <v>7</v>
      </c>
      <c r="B3207" s="834" t="s">
        <v>2470</v>
      </c>
      <c r="C3207" s="834" t="s">
        <v>2471</v>
      </c>
      <c r="D3207" s="824" t="s">
        <v>764</v>
      </c>
      <c r="E3207" s="834" t="s">
        <v>2648</v>
      </c>
      <c r="F3207" s="834">
        <v>7</v>
      </c>
      <c r="G3207" s="834" t="s">
        <v>2449</v>
      </c>
      <c r="H3207" s="824">
        <v>5</v>
      </c>
      <c r="I3207" s="834">
        <v>2</v>
      </c>
      <c r="J3207" s="834">
        <v>2</v>
      </c>
      <c r="K3207" s="835">
        <v>0.4</v>
      </c>
      <c r="L3207" s="835">
        <v>0.4</v>
      </c>
      <c r="M3207" s="834">
        <v>0</v>
      </c>
      <c r="N3207" s="834">
        <v>0</v>
      </c>
      <c r="O3207" s="836" t="e">
        <v>#DIV/0!</v>
      </c>
      <c r="P3207" s="820">
        <f>Tabla1[[#This Row],[Ejec Real Acumu]]-Tabla1[[#This Row],[Proyec Ejec Acumul]]</f>
        <v>0</v>
      </c>
      <c r="Q3207" s="820">
        <f>Tabla1[[#This Row],[Ejec Real Mes]]-Tabla1[[#This Row],[Program Entreg Mes]]</f>
        <v>0</v>
      </c>
    </row>
    <row r="3208" spans="1:17">
      <c r="A3208" s="834">
        <v>1</v>
      </c>
      <c r="B3208" s="834" t="s">
        <v>2470</v>
      </c>
      <c r="C3208" s="834" t="s">
        <v>2471</v>
      </c>
      <c r="D3208" s="824" t="s">
        <v>764</v>
      </c>
      <c r="E3208" s="834" t="s">
        <v>2642</v>
      </c>
      <c r="F3208" s="834">
        <v>8</v>
      </c>
      <c r="G3208" s="834" t="s">
        <v>2450</v>
      </c>
      <c r="H3208" s="824">
        <v>1</v>
      </c>
      <c r="I3208" s="834">
        <v>1</v>
      </c>
      <c r="J3208" s="834">
        <v>1</v>
      </c>
      <c r="K3208" s="835">
        <v>1</v>
      </c>
      <c r="L3208" s="835">
        <v>1</v>
      </c>
      <c r="M3208" s="834">
        <v>0</v>
      </c>
      <c r="N3208" s="834">
        <v>0</v>
      </c>
      <c r="O3208" s="836" t="e">
        <v>#DIV/0!</v>
      </c>
      <c r="P3208" s="820">
        <f>Tabla1[[#This Row],[Ejec Real Acumu]]-Tabla1[[#This Row],[Proyec Ejec Acumul]]</f>
        <v>0</v>
      </c>
      <c r="Q3208" s="820">
        <f>Tabla1[[#This Row],[Ejec Real Mes]]-Tabla1[[#This Row],[Program Entreg Mes]]</f>
        <v>0</v>
      </c>
    </row>
    <row r="3209" spans="1:17">
      <c r="A3209" s="834">
        <v>2</v>
      </c>
      <c r="B3209" s="834" t="s">
        <v>2470</v>
      </c>
      <c r="C3209" s="834" t="s">
        <v>2471</v>
      </c>
      <c r="D3209" s="824" t="s">
        <v>764</v>
      </c>
      <c r="E3209" s="834" t="s">
        <v>2643</v>
      </c>
      <c r="F3209" s="834">
        <v>8</v>
      </c>
      <c r="G3209" s="834" t="s">
        <v>2450</v>
      </c>
      <c r="H3209" s="824">
        <v>1</v>
      </c>
      <c r="I3209" s="834">
        <v>1</v>
      </c>
      <c r="J3209" s="834">
        <v>1</v>
      </c>
      <c r="K3209" s="835">
        <v>1</v>
      </c>
      <c r="L3209" s="835">
        <v>1</v>
      </c>
      <c r="M3209" s="834">
        <v>0</v>
      </c>
      <c r="N3209" s="834">
        <v>0</v>
      </c>
      <c r="O3209" s="836" t="e">
        <v>#DIV/0!</v>
      </c>
      <c r="P3209" s="820">
        <f>Tabla1[[#This Row],[Ejec Real Acumu]]-Tabla1[[#This Row],[Proyec Ejec Acumul]]</f>
        <v>0</v>
      </c>
      <c r="Q3209" s="820">
        <f>Tabla1[[#This Row],[Ejec Real Mes]]-Tabla1[[#This Row],[Program Entreg Mes]]</f>
        <v>0</v>
      </c>
    </row>
    <row r="3210" spans="1:17">
      <c r="A3210" s="834">
        <v>3</v>
      </c>
      <c r="B3210" s="834" t="s">
        <v>2470</v>
      </c>
      <c r="C3210" s="834" t="s">
        <v>2471</v>
      </c>
      <c r="D3210" s="824" t="s">
        <v>764</v>
      </c>
      <c r="E3210" s="834" t="s">
        <v>2644</v>
      </c>
      <c r="F3210" s="834">
        <v>8</v>
      </c>
      <c r="G3210" s="834" t="s">
        <v>2450</v>
      </c>
      <c r="H3210" s="824">
        <v>1</v>
      </c>
      <c r="I3210" s="834">
        <v>1</v>
      </c>
      <c r="J3210" s="834">
        <v>1</v>
      </c>
      <c r="K3210" s="835">
        <v>1</v>
      </c>
      <c r="L3210" s="835">
        <v>1</v>
      </c>
      <c r="M3210" s="834">
        <v>0</v>
      </c>
      <c r="N3210" s="834">
        <v>0.5</v>
      </c>
      <c r="O3210" s="836" t="e">
        <v>#DIV/0!</v>
      </c>
      <c r="P3210" s="820">
        <f>Tabla1[[#This Row],[Ejec Real Acumu]]-Tabla1[[#This Row],[Proyec Ejec Acumul]]</f>
        <v>0</v>
      </c>
      <c r="Q3210" s="820">
        <f>Tabla1[[#This Row],[Ejec Real Mes]]-Tabla1[[#This Row],[Program Entreg Mes]]</f>
        <v>0.5</v>
      </c>
    </row>
    <row r="3211" spans="1:17">
      <c r="A3211" s="834">
        <v>4</v>
      </c>
      <c r="B3211" s="834" t="s">
        <v>2470</v>
      </c>
      <c r="C3211" s="834" t="s">
        <v>2471</v>
      </c>
      <c r="D3211" s="824" t="s">
        <v>764</v>
      </c>
      <c r="E3211" s="834" t="s">
        <v>2645</v>
      </c>
      <c r="F3211" s="834">
        <v>8</v>
      </c>
      <c r="G3211" s="834" t="s">
        <v>2450</v>
      </c>
      <c r="H3211" s="824">
        <v>23</v>
      </c>
      <c r="I3211" s="834">
        <v>17</v>
      </c>
      <c r="J3211" s="834">
        <v>17</v>
      </c>
      <c r="K3211" s="835">
        <v>0.73913043478260865</v>
      </c>
      <c r="L3211" s="835">
        <v>0.73913043478260865</v>
      </c>
      <c r="M3211" s="834">
        <v>3</v>
      </c>
      <c r="N3211" s="834">
        <v>3</v>
      </c>
      <c r="O3211" s="836">
        <v>1</v>
      </c>
      <c r="P3211" s="820">
        <f>Tabla1[[#This Row],[Ejec Real Acumu]]-Tabla1[[#This Row],[Proyec Ejec Acumul]]</f>
        <v>0</v>
      </c>
      <c r="Q3211" s="820">
        <f>Tabla1[[#This Row],[Ejec Real Mes]]-Tabla1[[#This Row],[Program Entreg Mes]]</f>
        <v>0</v>
      </c>
    </row>
    <row r="3212" spans="1:17">
      <c r="A3212" s="834">
        <v>5</v>
      </c>
      <c r="B3212" s="834" t="s">
        <v>2470</v>
      </c>
      <c r="C3212" s="834" t="s">
        <v>2471</v>
      </c>
      <c r="D3212" s="824" t="s">
        <v>764</v>
      </c>
      <c r="E3212" s="834" t="s">
        <v>2646</v>
      </c>
      <c r="F3212" s="834">
        <v>8</v>
      </c>
      <c r="G3212" s="834" t="s">
        <v>2450</v>
      </c>
      <c r="H3212" s="824">
        <v>17</v>
      </c>
      <c r="I3212" s="834">
        <v>9</v>
      </c>
      <c r="J3212" s="834">
        <v>9</v>
      </c>
      <c r="K3212" s="835">
        <v>0.52941176470588236</v>
      </c>
      <c r="L3212" s="835">
        <v>0.52941176470588236</v>
      </c>
      <c r="M3212" s="834">
        <v>2</v>
      </c>
      <c r="N3212" s="834">
        <v>2</v>
      </c>
      <c r="O3212" s="836">
        <v>1</v>
      </c>
      <c r="P3212" s="820">
        <f>Tabla1[[#This Row],[Ejec Real Acumu]]-Tabla1[[#This Row],[Proyec Ejec Acumul]]</f>
        <v>0</v>
      </c>
      <c r="Q3212" s="820">
        <f>Tabla1[[#This Row],[Ejec Real Mes]]-Tabla1[[#This Row],[Program Entreg Mes]]</f>
        <v>0</v>
      </c>
    </row>
    <row r="3213" spans="1:17">
      <c r="A3213" s="834">
        <v>6</v>
      </c>
      <c r="B3213" s="834" t="s">
        <v>2470</v>
      </c>
      <c r="C3213" s="834" t="s">
        <v>2471</v>
      </c>
      <c r="D3213" s="824" t="s">
        <v>764</v>
      </c>
      <c r="E3213" s="834" t="s">
        <v>2647</v>
      </c>
      <c r="F3213" s="834">
        <v>8</v>
      </c>
      <c r="G3213" s="834" t="s">
        <v>2450</v>
      </c>
      <c r="H3213" s="824">
        <v>1</v>
      </c>
      <c r="I3213" s="834">
        <v>0</v>
      </c>
      <c r="J3213" s="834">
        <v>0</v>
      </c>
      <c r="K3213" s="835">
        <v>0</v>
      </c>
      <c r="L3213" s="835">
        <v>0</v>
      </c>
      <c r="M3213" s="834">
        <v>0</v>
      </c>
      <c r="N3213" s="834">
        <v>0</v>
      </c>
      <c r="O3213" s="836" t="e">
        <v>#DIV/0!</v>
      </c>
      <c r="P3213" s="820">
        <f>Tabla1[[#This Row],[Ejec Real Acumu]]-Tabla1[[#This Row],[Proyec Ejec Acumul]]</f>
        <v>0</v>
      </c>
      <c r="Q3213" s="820">
        <f>Tabla1[[#This Row],[Ejec Real Mes]]-Tabla1[[#This Row],[Program Entreg Mes]]</f>
        <v>0</v>
      </c>
    </row>
    <row r="3214" spans="1:17">
      <c r="A3214" s="834">
        <v>7</v>
      </c>
      <c r="B3214" s="834" t="s">
        <v>2470</v>
      </c>
      <c r="C3214" s="834" t="s">
        <v>2471</v>
      </c>
      <c r="D3214" s="824" t="s">
        <v>764</v>
      </c>
      <c r="E3214" s="834" t="s">
        <v>2648</v>
      </c>
      <c r="F3214" s="834">
        <v>8</v>
      </c>
      <c r="G3214" s="834" t="s">
        <v>2450</v>
      </c>
      <c r="H3214" s="824">
        <v>5</v>
      </c>
      <c r="I3214" s="834">
        <v>3</v>
      </c>
      <c r="J3214" s="834">
        <v>3</v>
      </c>
      <c r="K3214" s="835">
        <v>0.6</v>
      </c>
      <c r="L3214" s="835">
        <v>0.6</v>
      </c>
      <c r="M3214" s="834">
        <v>1</v>
      </c>
      <c r="N3214" s="834">
        <v>1</v>
      </c>
      <c r="O3214" s="836">
        <v>1</v>
      </c>
      <c r="P3214" s="820">
        <f>Tabla1[[#This Row],[Ejec Real Acumu]]-Tabla1[[#This Row],[Proyec Ejec Acumul]]</f>
        <v>0</v>
      </c>
      <c r="Q3214" s="820">
        <f>Tabla1[[#This Row],[Ejec Real Mes]]-Tabla1[[#This Row],[Program Entreg Mes]]</f>
        <v>0</v>
      </c>
    </row>
    <row r="3215" spans="1:17">
      <c r="A3215" s="834">
        <v>1</v>
      </c>
      <c r="B3215" s="834" t="s">
        <v>2470</v>
      </c>
      <c r="C3215" s="834" t="s">
        <v>2471</v>
      </c>
      <c r="D3215" s="824" t="s">
        <v>764</v>
      </c>
      <c r="E3215" s="834" t="s">
        <v>2642</v>
      </c>
      <c r="F3215" s="834">
        <v>9</v>
      </c>
      <c r="G3215" s="834" t="s">
        <v>2451</v>
      </c>
      <c r="H3215" s="824">
        <v>1</v>
      </c>
      <c r="I3215" s="834">
        <v>1</v>
      </c>
      <c r="J3215" s="834">
        <v>1</v>
      </c>
      <c r="K3215" s="835">
        <v>1</v>
      </c>
      <c r="L3215" s="835">
        <v>1</v>
      </c>
      <c r="M3215" s="834">
        <v>0</v>
      </c>
      <c r="N3215" s="834">
        <v>0</v>
      </c>
      <c r="O3215" s="836" t="e">
        <v>#DIV/0!</v>
      </c>
      <c r="P3215" s="820">
        <f>Tabla1[[#This Row],[Ejec Real Acumu]]-Tabla1[[#This Row],[Proyec Ejec Acumul]]</f>
        <v>0</v>
      </c>
      <c r="Q3215" s="820">
        <f>Tabla1[[#This Row],[Ejec Real Mes]]-Tabla1[[#This Row],[Program Entreg Mes]]</f>
        <v>0</v>
      </c>
    </row>
    <row r="3216" spans="1:17">
      <c r="A3216" s="834">
        <v>2</v>
      </c>
      <c r="B3216" s="834" t="s">
        <v>2470</v>
      </c>
      <c r="C3216" s="834" t="s">
        <v>2471</v>
      </c>
      <c r="D3216" s="824" t="s">
        <v>764</v>
      </c>
      <c r="E3216" s="834" t="s">
        <v>2643</v>
      </c>
      <c r="F3216" s="834">
        <v>9</v>
      </c>
      <c r="G3216" s="834" t="s">
        <v>2451</v>
      </c>
      <c r="H3216" s="824">
        <v>1</v>
      </c>
      <c r="I3216" s="834">
        <v>1</v>
      </c>
      <c r="J3216" s="834">
        <v>1</v>
      </c>
      <c r="K3216" s="835">
        <v>1</v>
      </c>
      <c r="L3216" s="835">
        <v>1</v>
      </c>
      <c r="M3216" s="834">
        <v>0</v>
      </c>
      <c r="N3216" s="834">
        <v>0</v>
      </c>
      <c r="O3216" s="836" t="e">
        <v>#DIV/0!</v>
      </c>
      <c r="P3216" s="820">
        <f>Tabla1[[#This Row],[Ejec Real Acumu]]-Tabla1[[#This Row],[Proyec Ejec Acumul]]</f>
        <v>0</v>
      </c>
      <c r="Q3216" s="820">
        <f>Tabla1[[#This Row],[Ejec Real Mes]]-Tabla1[[#This Row],[Program Entreg Mes]]</f>
        <v>0</v>
      </c>
    </row>
    <row r="3217" spans="1:17">
      <c r="A3217" s="824">
        <v>3</v>
      </c>
      <c r="B3217" s="824" t="s">
        <v>2470</v>
      </c>
      <c r="C3217" s="824" t="s">
        <v>2471</v>
      </c>
      <c r="D3217" s="824" t="s">
        <v>764</v>
      </c>
      <c r="E3217" s="824" t="s">
        <v>2644</v>
      </c>
      <c r="F3217" s="824">
        <v>9</v>
      </c>
      <c r="G3217" s="824" t="s">
        <v>2451</v>
      </c>
      <c r="H3217" s="824">
        <v>1</v>
      </c>
      <c r="I3217" s="824">
        <v>1</v>
      </c>
      <c r="J3217" s="824">
        <v>1</v>
      </c>
      <c r="K3217" s="825">
        <v>1</v>
      </c>
      <c r="L3217" s="825">
        <v>1</v>
      </c>
      <c r="M3217" s="824">
        <v>0</v>
      </c>
      <c r="N3217" s="824">
        <v>0</v>
      </c>
      <c r="O3217" s="838" t="e">
        <v>#DIV/0!</v>
      </c>
      <c r="P3217" s="820">
        <f>Tabla1[[#This Row],[Ejec Real Acumu]]-Tabla1[[#This Row],[Proyec Ejec Acumul]]</f>
        <v>0</v>
      </c>
      <c r="Q3217" s="820">
        <f>Tabla1[[#This Row],[Ejec Real Mes]]-Tabla1[[#This Row],[Program Entreg Mes]]</f>
        <v>0</v>
      </c>
    </row>
    <row r="3218" spans="1:17">
      <c r="A3218" s="824">
        <v>4</v>
      </c>
      <c r="B3218" s="824" t="s">
        <v>2470</v>
      </c>
      <c r="C3218" s="824" t="s">
        <v>2471</v>
      </c>
      <c r="D3218" s="824" t="s">
        <v>764</v>
      </c>
      <c r="E3218" s="824" t="s">
        <v>2645</v>
      </c>
      <c r="F3218" s="824">
        <v>9</v>
      </c>
      <c r="G3218" s="824" t="s">
        <v>2451</v>
      </c>
      <c r="H3218" s="824">
        <v>23</v>
      </c>
      <c r="I3218" s="824">
        <v>20</v>
      </c>
      <c r="J3218" s="824">
        <v>20</v>
      </c>
      <c r="K3218" s="825">
        <v>0.86956521739130432</v>
      </c>
      <c r="L3218" s="825">
        <v>0.86956521739130432</v>
      </c>
      <c r="M3218" s="824">
        <v>3</v>
      </c>
      <c r="N3218" s="824">
        <v>3</v>
      </c>
      <c r="O3218" s="838">
        <v>1</v>
      </c>
      <c r="P3218" s="820">
        <f>Tabla1[[#This Row],[Ejec Real Acumu]]-Tabla1[[#This Row],[Proyec Ejec Acumul]]</f>
        <v>0</v>
      </c>
      <c r="Q3218" s="820">
        <f>Tabla1[[#This Row],[Ejec Real Mes]]-Tabla1[[#This Row],[Program Entreg Mes]]</f>
        <v>0</v>
      </c>
    </row>
    <row r="3219" spans="1:17">
      <c r="A3219" s="824">
        <v>5</v>
      </c>
      <c r="B3219" s="824" t="s">
        <v>2470</v>
      </c>
      <c r="C3219" s="824" t="s">
        <v>2471</v>
      </c>
      <c r="D3219" s="824" t="s">
        <v>764</v>
      </c>
      <c r="E3219" s="824" t="s">
        <v>2646</v>
      </c>
      <c r="F3219" s="824">
        <v>9</v>
      </c>
      <c r="G3219" s="824" t="s">
        <v>2451</v>
      </c>
      <c r="H3219" s="824">
        <v>17</v>
      </c>
      <c r="I3219" s="824">
        <v>11</v>
      </c>
      <c r="J3219" s="824">
        <v>12</v>
      </c>
      <c r="K3219" s="825">
        <v>0.6470588235294118</v>
      </c>
      <c r="L3219" s="825">
        <v>0.70588235294117652</v>
      </c>
      <c r="M3219" s="824">
        <v>2</v>
      </c>
      <c r="N3219" s="824">
        <v>3</v>
      </c>
      <c r="O3219" s="838">
        <v>1.5</v>
      </c>
      <c r="P3219" s="820">
        <f>Tabla1[[#This Row],[Ejec Real Acumu]]-Tabla1[[#This Row],[Proyec Ejec Acumul]]</f>
        <v>1</v>
      </c>
      <c r="Q3219" s="820">
        <f>Tabla1[[#This Row],[Ejec Real Mes]]-Tabla1[[#This Row],[Program Entreg Mes]]</f>
        <v>1</v>
      </c>
    </row>
    <row r="3220" spans="1:17">
      <c r="A3220" s="824">
        <v>6</v>
      </c>
      <c r="B3220" s="824" t="s">
        <v>2470</v>
      </c>
      <c r="C3220" s="824" t="s">
        <v>2471</v>
      </c>
      <c r="D3220" s="824" t="s">
        <v>764</v>
      </c>
      <c r="E3220" s="824" t="s">
        <v>2647</v>
      </c>
      <c r="F3220" s="824">
        <v>9</v>
      </c>
      <c r="G3220" s="824" t="s">
        <v>2451</v>
      </c>
      <c r="H3220" s="824">
        <v>1</v>
      </c>
      <c r="I3220" s="824">
        <v>0</v>
      </c>
      <c r="J3220" s="824">
        <v>0</v>
      </c>
      <c r="K3220" s="825">
        <v>0</v>
      </c>
      <c r="L3220" s="825">
        <v>0</v>
      </c>
      <c r="M3220" s="824">
        <v>0</v>
      </c>
      <c r="N3220" s="824">
        <v>0</v>
      </c>
      <c r="O3220" s="838" t="e">
        <v>#DIV/0!</v>
      </c>
      <c r="P3220" s="820">
        <f>Tabla1[[#This Row],[Ejec Real Acumu]]-Tabla1[[#This Row],[Proyec Ejec Acumul]]</f>
        <v>0</v>
      </c>
      <c r="Q3220" s="820">
        <f>Tabla1[[#This Row],[Ejec Real Mes]]-Tabla1[[#This Row],[Program Entreg Mes]]</f>
        <v>0</v>
      </c>
    </row>
    <row r="3221" spans="1:17">
      <c r="A3221" s="824">
        <v>7</v>
      </c>
      <c r="B3221" s="824" t="s">
        <v>2470</v>
      </c>
      <c r="C3221" s="824" t="s">
        <v>2471</v>
      </c>
      <c r="D3221" s="824" t="s">
        <v>764</v>
      </c>
      <c r="E3221" s="824" t="s">
        <v>2648</v>
      </c>
      <c r="F3221" s="824">
        <v>9</v>
      </c>
      <c r="G3221" s="824" t="s">
        <v>2451</v>
      </c>
      <c r="H3221" s="824">
        <v>5</v>
      </c>
      <c r="I3221" s="824">
        <v>3</v>
      </c>
      <c r="J3221" s="824">
        <v>3</v>
      </c>
      <c r="K3221" s="825">
        <v>0.6</v>
      </c>
      <c r="L3221" s="825">
        <v>0.6</v>
      </c>
      <c r="M3221" s="824">
        <v>0</v>
      </c>
      <c r="N3221" s="824">
        <v>0</v>
      </c>
      <c r="O3221" s="838" t="e">
        <v>#DIV/0!</v>
      </c>
      <c r="P3221" s="820">
        <f>Tabla1[[#This Row],[Ejec Real Acumu]]-Tabla1[[#This Row],[Proyec Ejec Acumul]]</f>
        <v>0</v>
      </c>
      <c r="Q3221" s="820">
        <f>Tabla1[[#This Row],[Ejec Real Mes]]-Tabla1[[#This Row],[Program Entreg Mes]]</f>
        <v>0</v>
      </c>
    </row>
    <row r="3222" spans="1:17">
      <c r="A3222" s="824">
        <v>1</v>
      </c>
      <c r="B3222" s="824" t="s">
        <v>2470</v>
      </c>
      <c r="C3222" s="824" t="s">
        <v>2471</v>
      </c>
      <c r="D3222" s="824" t="s">
        <v>764</v>
      </c>
      <c r="E3222" s="824" t="s">
        <v>2642</v>
      </c>
      <c r="F3222" s="824">
        <v>10</v>
      </c>
      <c r="G3222" s="824" t="s">
        <v>2452</v>
      </c>
      <c r="H3222" s="824">
        <v>1</v>
      </c>
      <c r="I3222" s="824">
        <v>1</v>
      </c>
      <c r="J3222" s="824"/>
      <c r="K3222" s="825">
        <v>1</v>
      </c>
      <c r="L3222" s="825"/>
      <c r="M3222" s="824">
        <v>0</v>
      </c>
      <c r="N3222" s="824"/>
      <c r="O3222" s="838"/>
      <c r="P3222" s="820">
        <f>Tabla1[[#This Row],[Ejec Real Acumu]]-Tabla1[[#This Row],[Proyec Ejec Acumul]]</f>
        <v>-1</v>
      </c>
      <c r="Q3222" s="820">
        <f>Tabla1[[#This Row],[Ejec Real Mes]]-Tabla1[[#This Row],[Program Entreg Mes]]</f>
        <v>0</v>
      </c>
    </row>
    <row r="3223" spans="1:17">
      <c r="A3223" s="824">
        <v>2</v>
      </c>
      <c r="B3223" s="824" t="s">
        <v>2470</v>
      </c>
      <c r="C3223" s="824" t="s">
        <v>2471</v>
      </c>
      <c r="D3223" s="824" t="s">
        <v>764</v>
      </c>
      <c r="E3223" s="824" t="s">
        <v>2643</v>
      </c>
      <c r="F3223" s="824">
        <v>10</v>
      </c>
      <c r="G3223" s="824" t="s">
        <v>2452</v>
      </c>
      <c r="H3223" s="824">
        <v>1</v>
      </c>
      <c r="I3223" s="824">
        <v>1</v>
      </c>
      <c r="J3223" s="824"/>
      <c r="K3223" s="825">
        <v>1</v>
      </c>
      <c r="L3223" s="825"/>
      <c r="M3223" s="824">
        <v>0</v>
      </c>
      <c r="N3223" s="824"/>
      <c r="O3223" s="838"/>
      <c r="P3223" s="820">
        <f>Tabla1[[#This Row],[Ejec Real Acumu]]-Tabla1[[#This Row],[Proyec Ejec Acumul]]</f>
        <v>-1</v>
      </c>
      <c r="Q3223" s="820">
        <f>Tabla1[[#This Row],[Ejec Real Mes]]-Tabla1[[#This Row],[Program Entreg Mes]]</f>
        <v>0</v>
      </c>
    </row>
    <row r="3224" spans="1:17">
      <c r="A3224" s="824">
        <v>3</v>
      </c>
      <c r="B3224" s="824" t="s">
        <v>2470</v>
      </c>
      <c r="C3224" s="824" t="s">
        <v>2471</v>
      </c>
      <c r="D3224" s="824" t="s">
        <v>764</v>
      </c>
      <c r="E3224" s="824" t="s">
        <v>2644</v>
      </c>
      <c r="F3224" s="824">
        <v>10</v>
      </c>
      <c r="G3224" s="824" t="s">
        <v>2452</v>
      </c>
      <c r="H3224" s="824">
        <v>1</v>
      </c>
      <c r="I3224" s="824">
        <v>1</v>
      </c>
      <c r="J3224" s="824"/>
      <c r="K3224" s="825">
        <v>1</v>
      </c>
      <c r="L3224" s="825"/>
      <c r="M3224" s="824">
        <v>0</v>
      </c>
      <c r="N3224" s="824"/>
      <c r="O3224" s="838"/>
      <c r="P3224" s="820">
        <f>Tabla1[[#This Row],[Ejec Real Acumu]]-Tabla1[[#This Row],[Proyec Ejec Acumul]]</f>
        <v>-1</v>
      </c>
      <c r="Q3224" s="820">
        <f>Tabla1[[#This Row],[Ejec Real Mes]]-Tabla1[[#This Row],[Program Entreg Mes]]</f>
        <v>0</v>
      </c>
    </row>
    <row r="3225" spans="1:17">
      <c r="A3225" s="824">
        <v>4</v>
      </c>
      <c r="B3225" s="824" t="s">
        <v>2470</v>
      </c>
      <c r="C3225" s="824" t="s">
        <v>2471</v>
      </c>
      <c r="D3225" s="824" t="s">
        <v>764</v>
      </c>
      <c r="E3225" s="824" t="s">
        <v>2645</v>
      </c>
      <c r="F3225" s="824">
        <v>10</v>
      </c>
      <c r="G3225" s="824" t="s">
        <v>2452</v>
      </c>
      <c r="H3225" s="824">
        <v>23</v>
      </c>
      <c r="I3225" s="824">
        <v>22</v>
      </c>
      <c r="J3225" s="824"/>
      <c r="K3225" s="825">
        <v>0.95652173913043481</v>
      </c>
      <c r="L3225" s="825"/>
      <c r="M3225" s="824">
        <v>2</v>
      </c>
      <c r="N3225" s="824"/>
      <c r="O3225" s="838"/>
      <c r="P3225" s="820">
        <f>Tabla1[[#This Row],[Ejec Real Acumu]]-Tabla1[[#This Row],[Proyec Ejec Acumul]]</f>
        <v>-22</v>
      </c>
      <c r="Q3225" s="820">
        <f>Tabla1[[#This Row],[Ejec Real Mes]]-Tabla1[[#This Row],[Program Entreg Mes]]</f>
        <v>-2</v>
      </c>
    </row>
    <row r="3226" spans="1:17">
      <c r="A3226" s="824">
        <v>5</v>
      </c>
      <c r="B3226" s="824" t="s">
        <v>2470</v>
      </c>
      <c r="C3226" s="824" t="s">
        <v>2471</v>
      </c>
      <c r="D3226" s="824" t="s">
        <v>764</v>
      </c>
      <c r="E3226" s="824" t="s">
        <v>2646</v>
      </c>
      <c r="F3226" s="824">
        <v>10</v>
      </c>
      <c r="G3226" s="824" t="s">
        <v>2452</v>
      </c>
      <c r="H3226" s="824">
        <v>17</v>
      </c>
      <c r="I3226" s="824">
        <v>13</v>
      </c>
      <c r="J3226" s="824"/>
      <c r="K3226" s="825">
        <v>0.76470588235294112</v>
      </c>
      <c r="L3226" s="825"/>
      <c r="M3226" s="824">
        <v>2</v>
      </c>
      <c r="N3226" s="824"/>
      <c r="O3226" s="838"/>
      <c r="P3226" s="820">
        <f>Tabla1[[#This Row],[Ejec Real Acumu]]-Tabla1[[#This Row],[Proyec Ejec Acumul]]</f>
        <v>-13</v>
      </c>
      <c r="Q3226" s="820">
        <f>Tabla1[[#This Row],[Ejec Real Mes]]-Tabla1[[#This Row],[Program Entreg Mes]]</f>
        <v>-2</v>
      </c>
    </row>
    <row r="3227" spans="1:17">
      <c r="A3227" s="824">
        <v>6</v>
      </c>
      <c r="B3227" s="824" t="s">
        <v>2470</v>
      </c>
      <c r="C3227" s="824" t="s">
        <v>2471</v>
      </c>
      <c r="D3227" s="824" t="s">
        <v>764</v>
      </c>
      <c r="E3227" s="824" t="s">
        <v>2647</v>
      </c>
      <c r="F3227" s="824">
        <v>10</v>
      </c>
      <c r="G3227" s="824" t="s">
        <v>2452</v>
      </c>
      <c r="H3227" s="824">
        <v>1</v>
      </c>
      <c r="I3227" s="824">
        <v>1</v>
      </c>
      <c r="J3227" s="824"/>
      <c r="K3227" s="825">
        <v>1</v>
      </c>
      <c r="L3227" s="825"/>
      <c r="M3227" s="824">
        <v>1</v>
      </c>
      <c r="N3227" s="824"/>
      <c r="O3227" s="838"/>
      <c r="P3227" s="820">
        <f>Tabla1[[#This Row],[Ejec Real Acumu]]-Tabla1[[#This Row],[Proyec Ejec Acumul]]</f>
        <v>-1</v>
      </c>
      <c r="Q3227" s="820">
        <f>Tabla1[[#This Row],[Ejec Real Mes]]-Tabla1[[#This Row],[Program Entreg Mes]]</f>
        <v>-1</v>
      </c>
    </row>
    <row r="3228" spans="1:17">
      <c r="A3228" s="824">
        <v>7</v>
      </c>
      <c r="B3228" s="824" t="s">
        <v>2470</v>
      </c>
      <c r="C3228" s="824" t="s">
        <v>2471</v>
      </c>
      <c r="D3228" s="824" t="s">
        <v>764</v>
      </c>
      <c r="E3228" s="824" t="s">
        <v>2648</v>
      </c>
      <c r="F3228" s="824">
        <v>10</v>
      </c>
      <c r="G3228" s="824" t="s">
        <v>2452</v>
      </c>
      <c r="H3228" s="824">
        <v>5</v>
      </c>
      <c r="I3228" s="824">
        <v>4</v>
      </c>
      <c r="J3228" s="824"/>
      <c r="K3228" s="825">
        <v>0.8</v>
      </c>
      <c r="L3228" s="825"/>
      <c r="M3228" s="824">
        <v>1</v>
      </c>
      <c r="N3228" s="824"/>
      <c r="O3228" s="838"/>
      <c r="P3228" s="820">
        <f>Tabla1[[#This Row],[Ejec Real Acumu]]-Tabla1[[#This Row],[Proyec Ejec Acumul]]</f>
        <v>-4</v>
      </c>
      <c r="Q3228" s="820">
        <f>Tabla1[[#This Row],[Ejec Real Mes]]-Tabla1[[#This Row],[Program Entreg Mes]]</f>
        <v>-1</v>
      </c>
    </row>
    <row r="3229" spans="1:17">
      <c r="A3229" s="824">
        <v>1</v>
      </c>
      <c r="B3229" s="824" t="s">
        <v>2470</v>
      </c>
      <c r="C3229" s="824" t="s">
        <v>2471</v>
      </c>
      <c r="D3229" s="824" t="s">
        <v>764</v>
      </c>
      <c r="E3229" s="824" t="s">
        <v>2642</v>
      </c>
      <c r="F3229" s="824">
        <v>11</v>
      </c>
      <c r="G3229" s="824" t="s">
        <v>2453</v>
      </c>
      <c r="H3229" s="824">
        <v>1</v>
      </c>
      <c r="I3229" s="824">
        <v>1</v>
      </c>
      <c r="J3229" s="824"/>
      <c r="K3229" s="825">
        <v>1</v>
      </c>
      <c r="L3229" s="825"/>
      <c r="M3229" s="824">
        <v>0</v>
      </c>
      <c r="N3229" s="824"/>
      <c r="O3229" s="838"/>
      <c r="P3229" s="820">
        <f>Tabla1[[#This Row],[Ejec Real Acumu]]-Tabla1[[#This Row],[Proyec Ejec Acumul]]</f>
        <v>-1</v>
      </c>
      <c r="Q3229" s="820">
        <f>Tabla1[[#This Row],[Ejec Real Mes]]-Tabla1[[#This Row],[Program Entreg Mes]]</f>
        <v>0</v>
      </c>
    </row>
    <row r="3230" spans="1:17">
      <c r="A3230" s="824">
        <v>2</v>
      </c>
      <c r="B3230" s="824" t="s">
        <v>2470</v>
      </c>
      <c r="C3230" s="824" t="s">
        <v>2471</v>
      </c>
      <c r="D3230" s="824" t="s">
        <v>764</v>
      </c>
      <c r="E3230" s="824" t="s">
        <v>2643</v>
      </c>
      <c r="F3230" s="824">
        <v>11</v>
      </c>
      <c r="G3230" s="824" t="s">
        <v>2453</v>
      </c>
      <c r="H3230" s="824">
        <v>1</v>
      </c>
      <c r="I3230" s="824">
        <v>1</v>
      </c>
      <c r="J3230" s="824"/>
      <c r="K3230" s="825">
        <v>1</v>
      </c>
      <c r="L3230" s="825"/>
      <c r="M3230" s="824">
        <v>0</v>
      </c>
      <c r="N3230" s="824"/>
      <c r="O3230" s="838"/>
      <c r="P3230" s="820">
        <f>Tabla1[[#This Row],[Ejec Real Acumu]]-Tabla1[[#This Row],[Proyec Ejec Acumul]]</f>
        <v>-1</v>
      </c>
      <c r="Q3230" s="820">
        <f>Tabla1[[#This Row],[Ejec Real Mes]]-Tabla1[[#This Row],[Program Entreg Mes]]</f>
        <v>0</v>
      </c>
    </row>
    <row r="3231" spans="1:17">
      <c r="A3231" s="824">
        <v>3</v>
      </c>
      <c r="B3231" s="824" t="s">
        <v>2470</v>
      </c>
      <c r="C3231" s="824" t="s">
        <v>2471</v>
      </c>
      <c r="D3231" s="820" t="s">
        <v>764</v>
      </c>
      <c r="E3231" s="824" t="s">
        <v>2644</v>
      </c>
      <c r="F3231" s="824">
        <v>11</v>
      </c>
      <c r="G3231" s="824" t="s">
        <v>2453</v>
      </c>
      <c r="H3231" s="633">
        <v>1</v>
      </c>
      <c r="I3231" s="824">
        <v>1</v>
      </c>
      <c r="J3231" s="824"/>
      <c r="K3231" s="825">
        <v>1</v>
      </c>
      <c r="L3231" s="825"/>
      <c r="M3231" s="824">
        <v>0</v>
      </c>
      <c r="N3231" s="824"/>
      <c r="O3231" s="838"/>
      <c r="P3231" s="820">
        <f>Tabla1[[#This Row],[Ejec Real Acumu]]-Tabla1[[#This Row],[Proyec Ejec Acumul]]</f>
        <v>-1</v>
      </c>
      <c r="Q3231" s="820">
        <f>Tabla1[[#This Row],[Ejec Real Mes]]-Tabla1[[#This Row],[Program Entreg Mes]]</f>
        <v>0</v>
      </c>
    </row>
    <row r="3232" spans="1:17">
      <c r="A3232" s="824">
        <v>4</v>
      </c>
      <c r="B3232" s="824" t="s">
        <v>2470</v>
      </c>
      <c r="C3232" s="824" t="s">
        <v>2471</v>
      </c>
      <c r="D3232" s="820" t="s">
        <v>764</v>
      </c>
      <c r="E3232" s="824" t="s">
        <v>2645</v>
      </c>
      <c r="F3232" s="824">
        <v>11</v>
      </c>
      <c r="G3232" s="824" t="s">
        <v>2453</v>
      </c>
      <c r="H3232">
        <v>23</v>
      </c>
      <c r="I3232" s="824">
        <v>23</v>
      </c>
      <c r="J3232" s="824"/>
      <c r="K3232" s="825">
        <v>1</v>
      </c>
      <c r="L3232" s="825"/>
      <c r="M3232" s="824">
        <v>1</v>
      </c>
      <c r="N3232" s="824"/>
      <c r="O3232" s="838"/>
      <c r="P3232" s="820">
        <f>Tabla1[[#This Row],[Ejec Real Acumu]]-Tabla1[[#This Row],[Proyec Ejec Acumul]]</f>
        <v>-23</v>
      </c>
      <c r="Q3232" s="820">
        <f>Tabla1[[#This Row],[Ejec Real Mes]]-Tabla1[[#This Row],[Program Entreg Mes]]</f>
        <v>-1</v>
      </c>
    </row>
    <row r="3233" spans="1:17">
      <c r="A3233" s="824">
        <v>5</v>
      </c>
      <c r="B3233" s="824" t="s">
        <v>2470</v>
      </c>
      <c r="C3233" s="824" t="s">
        <v>2471</v>
      </c>
      <c r="D3233" s="820" t="s">
        <v>764</v>
      </c>
      <c r="E3233" s="824" t="s">
        <v>2646</v>
      </c>
      <c r="F3233" s="824">
        <v>11</v>
      </c>
      <c r="G3233" s="824" t="s">
        <v>2453</v>
      </c>
      <c r="H3233">
        <v>17</v>
      </c>
      <c r="I3233" s="824">
        <v>15</v>
      </c>
      <c r="J3233" s="824"/>
      <c r="K3233" s="825">
        <v>0.88235294117647056</v>
      </c>
      <c r="L3233" s="825"/>
      <c r="M3233" s="824">
        <v>2</v>
      </c>
      <c r="N3233" s="824"/>
      <c r="O3233" s="838"/>
      <c r="P3233" s="820">
        <f>Tabla1[[#This Row],[Ejec Real Acumu]]-Tabla1[[#This Row],[Proyec Ejec Acumul]]</f>
        <v>-15</v>
      </c>
      <c r="Q3233" s="820">
        <f>Tabla1[[#This Row],[Ejec Real Mes]]-Tabla1[[#This Row],[Program Entreg Mes]]</f>
        <v>-2</v>
      </c>
    </row>
    <row r="3234" spans="1:17">
      <c r="A3234" s="824">
        <v>6</v>
      </c>
      <c r="B3234" s="824" t="s">
        <v>2470</v>
      </c>
      <c r="C3234" s="824" t="s">
        <v>2471</v>
      </c>
      <c r="D3234" s="820" t="s">
        <v>764</v>
      </c>
      <c r="E3234" s="824" t="s">
        <v>2647</v>
      </c>
      <c r="F3234" s="824">
        <v>11</v>
      </c>
      <c r="G3234" s="824" t="s">
        <v>2453</v>
      </c>
      <c r="H3234">
        <v>1</v>
      </c>
      <c r="I3234" s="824">
        <v>1</v>
      </c>
      <c r="J3234" s="824"/>
      <c r="K3234" s="825">
        <v>1</v>
      </c>
      <c r="L3234" s="825"/>
      <c r="M3234" s="824">
        <v>0</v>
      </c>
      <c r="N3234" s="824"/>
      <c r="O3234" s="838"/>
      <c r="P3234" s="820">
        <f>Tabla1[[#This Row],[Ejec Real Acumu]]-Tabla1[[#This Row],[Proyec Ejec Acumul]]</f>
        <v>-1</v>
      </c>
      <c r="Q3234" s="820">
        <f>Tabla1[[#This Row],[Ejec Real Mes]]-Tabla1[[#This Row],[Program Entreg Mes]]</f>
        <v>0</v>
      </c>
    </row>
    <row r="3235" spans="1:17">
      <c r="A3235" s="824">
        <v>7</v>
      </c>
      <c r="B3235" s="824" t="s">
        <v>2470</v>
      </c>
      <c r="C3235" s="824" t="s">
        <v>2471</v>
      </c>
      <c r="D3235" s="820" t="s">
        <v>764</v>
      </c>
      <c r="E3235" s="824" t="s">
        <v>2648</v>
      </c>
      <c r="F3235" s="824">
        <v>11</v>
      </c>
      <c r="G3235" s="824" t="s">
        <v>2453</v>
      </c>
      <c r="H3235">
        <v>5</v>
      </c>
      <c r="I3235" s="824">
        <v>4</v>
      </c>
      <c r="J3235" s="824"/>
      <c r="K3235" s="825">
        <v>0.8</v>
      </c>
      <c r="L3235" s="825"/>
      <c r="M3235" s="824">
        <v>0</v>
      </c>
      <c r="N3235" s="824"/>
      <c r="O3235" s="838"/>
      <c r="P3235" s="820">
        <f>Tabla1[[#This Row],[Ejec Real Acumu]]-Tabla1[[#This Row],[Proyec Ejec Acumul]]</f>
        <v>-4</v>
      </c>
      <c r="Q3235" s="820">
        <f>Tabla1[[#This Row],[Ejec Real Mes]]-Tabla1[[#This Row],[Program Entreg Mes]]</f>
        <v>0</v>
      </c>
    </row>
    <row r="3236" spans="1:17">
      <c r="A3236" s="824">
        <v>1</v>
      </c>
      <c r="B3236" s="824" t="s">
        <v>2470</v>
      </c>
      <c r="C3236" s="824" t="s">
        <v>2471</v>
      </c>
      <c r="D3236" s="820" t="s">
        <v>764</v>
      </c>
      <c r="E3236" s="824" t="s">
        <v>2642</v>
      </c>
      <c r="F3236" s="824">
        <v>12</v>
      </c>
      <c r="G3236" s="824" t="s">
        <v>2454</v>
      </c>
      <c r="H3236">
        <v>1</v>
      </c>
      <c r="I3236" s="824">
        <v>1</v>
      </c>
      <c r="J3236" s="824"/>
      <c r="K3236" s="825">
        <v>1</v>
      </c>
      <c r="L3236" s="825"/>
      <c r="M3236" s="824">
        <v>0</v>
      </c>
      <c r="N3236" s="824"/>
      <c r="O3236" s="838"/>
      <c r="P3236" s="820">
        <f>Tabla1[[#This Row],[Ejec Real Acumu]]-Tabla1[[#This Row],[Proyec Ejec Acumul]]</f>
        <v>-1</v>
      </c>
      <c r="Q3236" s="820">
        <f>Tabla1[[#This Row],[Ejec Real Mes]]-Tabla1[[#This Row],[Program Entreg Mes]]</f>
        <v>0</v>
      </c>
    </row>
    <row r="3237" spans="1:17">
      <c r="A3237" s="824">
        <v>2</v>
      </c>
      <c r="B3237" s="824" t="s">
        <v>2470</v>
      </c>
      <c r="C3237" s="824" t="s">
        <v>2471</v>
      </c>
      <c r="D3237" s="820" t="s">
        <v>764</v>
      </c>
      <c r="E3237" s="824" t="s">
        <v>2643</v>
      </c>
      <c r="F3237" s="824">
        <v>12</v>
      </c>
      <c r="G3237" s="824" t="s">
        <v>2454</v>
      </c>
      <c r="H3237">
        <v>1</v>
      </c>
      <c r="I3237" s="824">
        <v>1</v>
      </c>
      <c r="J3237" s="824"/>
      <c r="K3237" s="825">
        <v>1</v>
      </c>
      <c r="L3237" s="825"/>
      <c r="M3237" s="824">
        <v>0</v>
      </c>
      <c r="N3237" s="824"/>
      <c r="O3237" s="838"/>
      <c r="P3237" s="820">
        <f>Tabla1[[#This Row],[Ejec Real Acumu]]-Tabla1[[#This Row],[Proyec Ejec Acumul]]</f>
        <v>-1</v>
      </c>
      <c r="Q3237" s="820">
        <f>Tabla1[[#This Row],[Ejec Real Mes]]-Tabla1[[#This Row],[Program Entreg Mes]]</f>
        <v>0</v>
      </c>
    </row>
    <row r="3238" spans="1:17">
      <c r="A3238" s="824">
        <v>3</v>
      </c>
      <c r="B3238" s="824" t="s">
        <v>2470</v>
      </c>
      <c r="C3238" s="824" t="s">
        <v>2471</v>
      </c>
      <c r="D3238" s="820" t="s">
        <v>764</v>
      </c>
      <c r="E3238" s="824" t="s">
        <v>2644</v>
      </c>
      <c r="F3238" s="824">
        <v>12</v>
      </c>
      <c r="G3238" s="824" t="s">
        <v>2454</v>
      </c>
      <c r="H3238">
        <v>1</v>
      </c>
      <c r="I3238" s="824">
        <v>1</v>
      </c>
      <c r="J3238" s="824"/>
      <c r="K3238" s="825">
        <v>1</v>
      </c>
      <c r="L3238" s="825"/>
      <c r="M3238" s="824">
        <v>0</v>
      </c>
      <c r="N3238" s="824"/>
      <c r="O3238" s="838"/>
      <c r="P3238" s="820">
        <f>Tabla1[[#This Row],[Ejec Real Acumu]]-Tabla1[[#This Row],[Proyec Ejec Acumul]]</f>
        <v>-1</v>
      </c>
      <c r="Q3238" s="820">
        <f>Tabla1[[#This Row],[Ejec Real Mes]]-Tabla1[[#This Row],[Program Entreg Mes]]</f>
        <v>0</v>
      </c>
    </row>
    <row r="3239" spans="1:17">
      <c r="A3239" s="824">
        <v>4</v>
      </c>
      <c r="B3239" s="824" t="s">
        <v>2470</v>
      </c>
      <c r="C3239" s="824" t="s">
        <v>2471</v>
      </c>
      <c r="D3239" s="820" t="s">
        <v>764</v>
      </c>
      <c r="E3239" s="824" t="s">
        <v>2645</v>
      </c>
      <c r="F3239" s="824">
        <v>12</v>
      </c>
      <c r="G3239" s="824" t="s">
        <v>2454</v>
      </c>
      <c r="H3239">
        <v>23</v>
      </c>
      <c r="I3239" s="824">
        <v>23</v>
      </c>
      <c r="J3239" s="824"/>
      <c r="K3239" s="825">
        <v>1</v>
      </c>
      <c r="L3239" s="825"/>
      <c r="M3239" s="824">
        <v>0</v>
      </c>
      <c r="N3239" s="824"/>
      <c r="O3239" s="838"/>
      <c r="P3239" s="820">
        <f>Tabla1[[#This Row],[Ejec Real Acumu]]-Tabla1[[#This Row],[Proyec Ejec Acumul]]</f>
        <v>-23</v>
      </c>
      <c r="Q3239" s="820">
        <f>Tabla1[[#This Row],[Ejec Real Mes]]-Tabla1[[#This Row],[Program Entreg Mes]]</f>
        <v>0</v>
      </c>
    </row>
    <row r="3240" spans="1:17">
      <c r="A3240" s="824">
        <v>5</v>
      </c>
      <c r="B3240" s="824" t="s">
        <v>2470</v>
      </c>
      <c r="C3240" s="824" t="s">
        <v>2471</v>
      </c>
      <c r="D3240" s="820" t="s">
        <v>764</v>
      </c>
      <c r="E3240" s="824" t="s">
        <v>2646</v>
      </c>
      <c r="F3240" s="824">
        <v>12</v>
      </c>
      <c r="G3240" s="824" t="s">
        <v>2454</v>
      </c>
      <c r="H3240">
        <v>17</v>
      </c>
      <c r="I3240" s="824">
        <v>17</v>
      </c>
      <c r="J3240" s="824"/>
      <c r="K3240" s="825">
        <v>1</v>
      </c>
      <c r="L3240" s="825"/>
      <c r="M3240" s="824">
        <v>2</v>
      </c>
      <c r="N3240" s="824"/>
      <c r="O3240" s="838"/>
      <c r="P3240" s="820">
        <f>Tabla1[[#This Row],[Ejec Real Acumu]]-Tabla1[[#This Row],[Proyec Ejec Acumul]]</f>
        <v>-17</v>
      </c>
      <c r="Q3240" s="820">
        <f>Tabla1[[#This Row],[Ejec Real Mes]]-Tabla1[[#This Row],[Program Entreg Mes]]</f>
        <v>-2</v>
      </c>
    </row>
    <row r="3241" spans="1:17">
      <c r="A3241" s="824">
        <v>6</v>
      </c>
      <c r="B3241" s="824" t="s">
        <v>2470</v>
      </c>
      <c r="C3241" s="824" t="s">
        <v>2471</v>
      </c>
      <c r="D3241" s="820" t="s">
        <v>764</v>
      </c>
      <c r="E3241" s="824" t="s">
        <v>2647</v>
      </c>
      <c r="F3241" s="824">
        <v>12</v>
      </c>
      <c r="G3241" s="824" t="s">
        <v>2454</v>
      </c>
      <c r="H3241">
        <v>1</v>
      </c>
      <c r="I3241" s="824">
        <v>1</v>
      </c>
      <c r="J3241" s="824"/>
      <c r="K3241" s="825">
        <v>1</v>
      </c>
      <c r="L3241" s="825"/>
      <c r="M3241" s="824">
        <v>0</v>
      </c>
      <c r="N3241" s="824"/>
      <c r="O3241" s="838"/>
      <c r="P3241" s="820">
        <f>Tabla1[[#This Row],[Ejec Real Acumu]]-Tabla1[[#This Row],[Proyec Ejec Acumul]]</f>
        <v>-1</v>
      </c>
      <c r="Q3241" s="820">
        <f>Tabla1[[#This Row],[Ejec Real Mes]]-Tabla1[[#This Row],[Program Entreg Mes]]</f>
        <v>0</v>
      </c>
    </row>
    <row r="3242" spans="1:17">
      <c r="A3242" s="824">
        <v>7</v>
      </c>
      <c r="B3242" s="824" t="s">
        <v>2470</v>
      </c>
      <c r="C3242" s="824" t="s">
        <v>2471</v>
      </c>
      <c r="D3242" s="820" t="s">
        <v>764</v>
      </c>
      <c r="E3242" s="824" t="s">
        <v>2648</v>
      </c>
      <c r="F3242" s="824">
        <v>12</v>
      </c>
      <c r="G3242" s="824" t="s">
        <v>2454</v>
      </c>
      <c r="H3242">
        <v>5</v>
      </c>
      <c r="I3242" s="824">
        <v>5</v>
      </c>
      <c r="J3242" s="824"/>
      <c r="K3242" s="825">
        <v>1</v>
      </c>
      <c r="L3242" s="825"/>
      <c r="M3242" s="824">
        <v>1</v>
      </c>
      <c r="N3242" s="824"/>
      <c r="O3242" s="838"/>
      <c r="P3242" s="820">
        <f>Tabla1[[#This Row],[Ejec Real Acumu]]-Tabla1[[#This Row],[Proyec Ejec Acumul]]</f>
        <v>-5</v>
      </c>
      <c r="Q3242" s="820">
        <f>Tabla1[[#This Row],[Ejec Real Mes]]-Tabla1[[#This Row],[Program Entreg Mes]]</f>
        <v>-1</v>
      </c>
    </row>
    <row r="3243" spans="1:17">
      <c r="A3243" s="824">
        <v>1</v>
      </c>
      <c r="B3243" s="824" t="s">
        <v>2472</v>
      </c>
      <c r="C3243" s="824" t="s">
        <v>2473</v>
      </c>
      <c r="D3243" s="820" t="s">
        <v>76</v>
      </c>
      <c r="E3243" s="824" t="s">
        <v>1717</v>
      </c>
      <c r="F3243" s="824">
        <v>1</v>
      </c>
      <c r="G3243" s="824" t="s">
        <v>2443</v>
      </c>
      <c r="H3243" s="633">
        <v>0.03</v>
      </c>
      <c r="I3243" s="824">
        <v>0</v>
      </c>
      <c r="J3243" s="824">
        <v>0</v>
      </c>
      <c r="K3243" s="825">
        <v>0</v>
      </c>
      <c r="L3243" s="825">
        <v>0</v>
      </c>
      <c r="M3243" s="824">
        <v>0</v>
      </c>
      <c r="N3243" s="824">
        <v>0</v>
      </c>
      <c r="O3243" s="838" t="e">
        <v>#DIV/0!</v>
      </c>
      <c r="P3243" s="820">
        <f>Tabla1[[#This Row],[Ejec Real Acumu]]-Tabla1[[#This Row],[Proyec Ejec Acumul]]</f>
        <v>0</v>
      </c>
      <c r="Q3243" s="820">
        <f>Tabla1[[#This Row],[Ejec Real Mes]]-Tabla1[[#This Row],[Program Entreg Mes]]</f>
        <v>0</v>
      </c>
    </row>
    <row r="3244" spans="1:17">
      <c r="A3244" s="824">
        <v>2</v>
      </c>
      <c r="B3244" s="824" t="s">
        <v>2472</v>
      </c>
      <c r="C3244" s="824" t="s">
        <v>2473</v>
      </c>
      <c r="D3244" s="820" t="s">
        <v>76</v>
      </c>
      <c r="E3244" s="824" t="s">
        <v>1736</v>
      </c>
      <c r="F3244" s="824">
        <v>1</v>
      </c>
      <c r="G3244" s="824" t="s">
        <v>2443</v>
      </c>
      <c r="H3244" s="633">
        <v>2</v>
      </c>
      <c r="I3244" s="824">
        <v>0</v>
      </c>
      <c r="J3244" s="824">
        <v>0</v>
      </c>
      <c r="K3244" s="825">
        <v>0</v>
      </c>
      <c r="L3244" s="825">
        <v>0</v>
      </c>
      <c r="M3244" s="824">
        <v>0</v>
      </c>
      <c r="N3244" s="824">
        <v>0</v>
      </c>
      <c r="O3244" s="838" t="e">
        <v>#DIV/0!</v>
      </c>
      <c r="P3244" s="820">
        <f>Tabla1[[#This Row],[Ejec Real Acumu]]-Tabla1[[#This Row],[Proyec Ejec Acumul]]</f>
        <v>0</v>
      </c>
      <c r="Q3244" s="820">
        <f>Tabla1[[#This Row],[Ejec Real Mes]]-Tabla1[[#This Row],[Program Entreg Mes]]</f>
        <v>0</v>
      </c>
    </row>
    <row r="3245" spans="1:17">
      <c r="A3245" s="824">
        <v>3</v>
      </c>
      <c r="B3245" s="824" t="s">
        <v>2472</v>
      </c>
      <c r="C3245" s="824" t="s">
        <v>2473</v>
      </c>
      <c r="D3245" s="820" t="s">
        <v>76</v>
      </c>
      <c r="E3245" s="824" t="s">
        <v>1751</v>
      </c>
      <c r="F3245" s="824">
        <v>1</v>
      </c>
      <c r="G3245" s="824" t="s">
        <v>2443</v>
      </c>
      <c r="H3245">
        <v>2</v>
      </c>
      <c r="I3245" s="824">
        <v>1</v>
      </c>
      <c r="J3245" s="824">
        <v>0</v>
      </c>
      <c r="K3245" s="825">
        <v>0.5</v>
      </c>
      <c r="L3245" s="825">
        <v>0</v>
      </c>
      <c r="M3245" s="824">
        <v>0</v>
      </c>
      <c r="N3245" s="824">
        <v>0</v>
      </c>
      <c r="O3245" s="838" t="e">
        <v>#DIV/0!</v>
      </c>
      <c r="P3245" s="820">
        <f>Tabla1[[#This Row],[Ejec Real Acumu]]-Tabla1[[#This Row],[Proyec Ejec Acumul]]</f>
        <v>-1</v>
      </c>
      <c r="Q3245" s="820">
        <f>Tabla1[[#This Row],[Ejec Real Mes]]-Tabla1[[#This Row],[Program Entreg Mes]]</f>
        <v>0</v>
      </c>
    </row>
    <row r="3246" spans="1:17">
      <c r="A3246" s="824">
        <v>4</v>
      </c>
      <c r="B3246" s="824" t="s">
        <v>2472</v>
      </c>
      <c r="C3246" s="824" t="s">
        <v>2473</v>
      </c>
      <c r="D3246" s="820" t="s">
        <v>76</v>
      </c>
      <c r="E3246" s="824" t="s">
        <v>1764</v>
      </c>
      <c r="F3246" s="824">
        <v>1</v>
      </c>
      <c r="G3246" s="824" t="s">
        <v>2443</v>
      </c>
      <c r="H3246" s="633">
        <v>4</v>
      </c>
      <c r="I3246" s="824">
        <v>0</v>
      </c>
      <c r="J3246" s="824">
        <v>0</v>
      </c>
      <c r="K3246" s="825">
        <v>0</v>
      </c>
      <c r="L3246" s="825">
        <v>0</v>
      </c>
      <c r="M3246" s="824">
        <v>0</v>
      </c>
      <c r="N3246" s="824">
        <v>0</v>
      </c>
      <c r="O3246" s="838" t="e">
        <v>#DIV/0!</v>
      </c>
      <c r="P3246" s="820">
        <f>Tabla1[[#This Row],[Ejec Real Acumu]]-Tabla1[[#This Row],[Proyec Ejec Acumul]]</f>
        <v>0</v>
      </c>
      <c r="Q3246" s="820">
        <f>Tabla1[[#This Row],[Ejec Real Mes]]-Tabla1[[#This Row],[Program Entreg Mes]]</f>
        <v>0</v>
      </c>
    </row>
    <row r="3247" spans="1:17">
      <c r="A3247" s="824">
        <v>5</v>
      </c>
      <c r="B3247" s="824" t="s">
        <v>2472</v>
      </c>
      <c r="C3247" s="824" t="s">
        <v>2473</v>
      </c>
      <c r="D3247" s="820" t="s">
        <v>1781</v>
      </c>
      <c r="E3247" s="824" t="s">
        <v>1777</v>
      </c>
      <c r="F3247" s="824">
        <v>1</v>
      </c>
      <c r="G3247" s="824" t="s">
        <v>2443</v>
      </c>
      <c r="H3247">
        <v>1</v>
      </c>
      <c r="I3247" s="824">
        <v>1</v>
      </c>
      <c r="J3247" s="824">
        <v>0</v>
      </c>
      <c r="K3247" s="825">
        <v>1</v>
      </c>
      <c r="L3247" s="825">
        <v>0</v>
      </c>
      <c r="M3247" s="824">
        <v>0</v>
      </c>
      <c r="N3247" s="824">
        <v>0</v>
      </c>
      <c r="O3247" s="838" t="e">
        <v>#DIV/0!</v>
      </c>
      <c r="P3247" s="820">
        <f>Tabla1[[#This Row],[Ejec Real Acumu]]-Tabla1[[#This Row],[Proyec Ejec Acumul]]</f>
        <v>-1</v>
      </c>
      <c r="Q3247" s="820">
        <f>Tabla1[[#This Row],[Ejec Real Mes]]-Tabla1[[#This Row],[Program Entreg Mes]]</f>
        <v>0</v>
      </c>
    </row>
    <row r="3248" spans="1:17">
      <c r="A3248" s="824">
        <v>6</v>
      </c>
      <c r="B3248" s="824" t="s">
        <v>2472</v>
      </c>
      <c r="C3248" s="824" t="s">
        <v>2473</v>
      </c>
      <c r="D3248" s="820" t="s">
        <v>76</v>
      </c>
      <c r="E3248" s="824" t="s">
        <v>1786</v>
      </c>
      <c r="F3248" s="824">
        <v>1</v>
      </c>
      <c r="G3248" s="824" t="s">
        <v>2443</v>
      </c>
      <c r="H3248" s="633">
        <v>13</v>
      </c>
      <c r="I3248" s="824">
        <v>7</v>
      </c>
      <c r="J3248" s="824">
        <v>0</v>
      </c>
      <c r="K3248" s="825">
        <v>0.53846153846153844</v>
      </c>
      <c r="L3248" s="825">
        <v>0</v>
      </c>
      <c r="M3248" s="824">
        <v>0</v>
      </c>
      <c r="N3248" s="824">
        <v>0</v>
      </c>
      <c r="O3248" s="838" t="e">
        <v>#DIV/0!</v>
      </c>
      <c r="P3248" s="820">
        <f>Tabla1[[#This Row],[Ejec Real Acumu]]-Tabla1[[#This Row],[Proyec Ejec Acumul]]</f>
        <v>-7</v>
      </c>
      <c r="Q3248" s="820">
        <f>Tabla1[[#This Row],[Ejec Real Mes]]-Tabla1[[#This Row],[Program Entreg Mes]]</f>
        <v>0</v>
      </c>
    </row>
    <row r="3249" spans="1:17">
      <c r="A3249" s="824">
        <v>7</v>
      </c>
      <c r="B3249" s="824" t="s">
        <v>2472</v>
      </c>
      <c r="C3249" s="824" t="s">
        <v>2473</v>
      </c>
      <c r="D3249" s="820" t="s">
        <v>76</v>
      </c>
      <c r="E3249" s="824" t="s">
        <v>1803</v>
      </c>
      <c r="F3249" s="824">
        <v>1</v>
      </c>
      <c r="G3249" s="824" t="s">
        <v>2443</v>
      </c>
      <c r="H3249" s="633">
        <v>0.02</v>
      </c>
      <c r="I3249" s="824">
        <v>0</v>
      </c>
      <c r="J3249" s="824">
        <v>0</v>
      </c>
      <c r="K3249" s="825">
        <v>0</v>
      </c>
      <c r="L3249" s="825">
        <v>0</v>
      </c>
      <c r="M3249" s="824">
        <v>0</v>
      </c>
      <c r="N3249" s="824">
        <v>0</v>
      </c>
      <c r="O3249" s="838" t="e">
        <v>#DIV/0!</v>
      </c>
      <c r="P3249" s="820">
        <f>Tabla1[[#This Row],[Ejec Real Acumu]]-Tabla1[[#This Row],[Proyec Ejec Acumul]]</f>
        <v>0</v>
      </c>
      <c r="Q3249" s="820">
        <f>Tabla1[[#This Row],[Ejec Real Mes]]-Tabla1[[#This Row],[Program Entreg Mes]]</f>
        <v>0</v>
      </c>
    </row>
    <row r="3250" spans="1:17">
      <c r="A3250" s="824">
        <v>8</v>
      </c>
      <c r="B3250" s="824" t="s">
        <v>2472</v>
      </c>
      <c r="C3250" s="824" t="s">
        <v>2473</v>
      </c>
      <c r="D3250" s="820" t="s">
        <v>1781</v>
      </c>
      <c r="E3250" s="824" t="s">
        <v>1818</v>
      </c>
      <c r="F3250" s="824">
        <v>1</v>
      </c>
      <c r="G3250" s="824" t="s">
        <v>2443</v>
      </c>
      <c r="H3250" s="633">
        <v>1</v>
      </c>
      <c r="I3250" s="824">
        <v>0</v>
      </c>
      <c r="J3250" s="824">
        <v>0</v>
      </c>
      <c r="K3250" s="825">
        <v>0</v>
      </c>
      <c r="L3250" s="825">
        <v>0</v>
      </c>
      <c r="M3250" s="824">
        <v>0</v>
      </c>
      <c r="N3250" s="824">
        <v>0</v>
      </c>
      <c r="O3250" s="838" t="e">
        <v>#DIV/0!</v>
      </c>
      <c r="P3250" s="820">
        <f>Tabla1[[#This Row],[Ejec Real Acumu]]-Tabla1[[#This Row],[Proyec Ejec Acumul]]</f>
        <v>0</v>
      </c>
      <c r="Q3250" s="820">
        <f>Tabla1[[#This Row],[Ejec Real Mes]]-Tabla1[[#This Row],[Program Entreg Mes]]</f>
        <v>0</v>
      </c>
    </row>
    <row r="3251" spans="1:17">
      <c r="A3251" s="824">
        <v>9</v>
      </c>
      <c r="B3251" s="824" t="s">
        <v>2472</v>
      </c>
      <c r="C3251" s="824" t="s">
        <v>2473</v>
      </c>
      <c r="D3251" s="820" t="s">
        <v>76</v>
      </c>
      <c r="E3251" s="824" t="s">
        <v>1825</v>
      </c>
      <c r="F3251" s="824">
        <v>1</v>
      </c>
      <c r="G3251" s="824" t="s">
        <v>2443</v>
      </c>
      <c r="H3251">
        <v>0.02</v>
      </c>
      <c r="I3251" s="824">
        <v>0</v>
      </c>
      <c r="J3251" s="824">
        <v>0</v>
      </c>
      <c r="K3251" s="825">
        <v>0</v>
      </c>
      <c r="L3251" s="825">
        <v>0</v>
      </c>
      <c r="M3251" s="824">
        <v>0</v>
      </c>
      <c r="N3251" s="824">
        <v>0</v>
      </c>
      <c r="O3251" s="838" t="e">
        <v>#DIV/0!</v>
      </c>
      <c r="P3251" s="820">
        <f>Tabla1[[#This Row],[Ejec Real Acumu]]-Tabla1[[#This Row],[Proyec Ejec Acumul]]</f>
        <v>0</v>
      </c>
      <c r="Q3251" s="820">
        <f>Tabla1[[#This Row],[Ejec Real Mes]]-Tabla1[[#This Row],[Program Entreg Mes]]</f>
        <v>0</v>
      </c>
    </row>
    <row r="3252" spans="1:17">
      <c r="A3252" s="824">
        <v>10</v>
      </c>
      <c r="B3252" s="824" t="s">
        <v>2472</v>
      </c>
      <c r="C3252" s="824" t="s">
        <v>2473</v>
      </c>
      <c r="D3252" s="820" t="s">
        <v>76</v>
      </c>
      <c r="E3252" s="824" t="s">
        <v>1841</v>
      </c>
      <c r="F3252" s="824">
        <v>1</v>
      </c>
      <c r="G3252" s="824" t="s">
        <v>2443</v>
      </c>
      <c r="H3252" s="633">
        <v>1</v>
      </c>
      <c r="I3252" s="824">
        <v>0</v>
      </c>
      <c r="J3252" s="824">
        <v>0</v>
      </c>
      <c r="K3252" s="825">
        <v>0</v>
      </c>
      <c r="L3252" s="825">
        <v>0</v>
      </c>
      <c r="M3252" s="824">
        <v>0</v>
      </c>
      <c r="N3252" s="824">
        <v>0</v>
      </c>
      <c r="O3252" s="838" t="e">
        <v>#DIV/0!</v>
      </c>
      <c r="P3252" s="820">
        <f>Tabla1[[#This Row],[Ejec Real Acumu]]-Tabla1[[#This Row],[Proyec Ejec Acumul]]</f>
        <v>0</v>
      </c>
      <c r="Q3252" s="820">
        <f>Tabla1[[#This Row],[Ejec Real Mes]]-Tabla1[[#This Row],[Program Entreg Mes]]</f>
        <v>0</v>
      </c>
    </row>
    <row r="3253" spans="1:17">
      <c r="A3253" s="824">
        <v>11</v>
      </c>
      <c r="B3253" s="824" t="s">
        <v>2472</v>
      </c>
      <c r="C3253" s="824" t="s">
        <v>2473</v>
      </c>
      <c r="D3253" s="820" t="s">
        <v>76</v>
      </c>
      <c r="E3253" s="824" t="s">
        <v>1852</v>
      </c>
      <c r="F3253" s="824">
        <v>1</v>
      </c>
      <c r="G3253" s="824" t="s">
        <v>2443</v>
      </c>
      <c r="H3253" s="633">
        <v>1</v>
      </c>
      <c r="I3253" s="824">
        <v>0</v>
      </c>
      <c r="J3253" s="824">
        <v>0</v>
      </c>
      <c r="K3253" s="825">
        <v>0</v>
      </c>
      <c r="L3253" s="825">
        <v>0</v>
      </c>
      <c r="M3253" s="824">
        <v>0</v>
      </c>
      <c r="N3253" s="824">
        <v>0</v>
      </c>
      <c r="O3253" s="838" t="e">
        <v>#DIV/0!</v>
      </c>
      <c r="P3253" s="820">
        <f>Tabla1[[#This Row],[Ejec Real Acumu]]-Tabla1[[#This Row],[Proyec Ejec Acumul]]</f>
        <v>0</v>
      </c>
      <c r="Q3253" s="820">
        <f>Tabla1[[#This Row],[Ejec Real Mes]]-Tabla1[[#This Row],[Program Entreg Mes]]</f>
        <v>0</v>
      </c>
    </row>
    <row r="3254" spans="1:17">
      <c r="A3254" s="824">
        <v>12</v>
      </c>
      <c r="B3254" s="824" t="s">
        <v>2472</v>
      </c>
      <c r="C3254" s="824" t="s">
        <v>2473</v>
      </c>
      <c r="D3254" s="820" t="s">
        <v>76</v>
      </c>
      <c r="E3254" s="824" t="s">
        <v>1864</v>
      </c>
      <c r="F3254" s="824">
        <v>1</v>
      </c>
      <c r="G3254" s="824" t="s">
        <v>2443</v>
      </c>
      <c r="H3254">
        <v>2</v>
      </c>
      <c r="I3254" s="824">
        <v>0</v>
      </c>
      <c r="J3254" s="824">
        <v>0</v>
      </c>
      <c r="K3254" s="825">
        <v>0</v>
      </c>
      <c r="L3254" s="825">
        <v>0</v>
      </c>
      <c r="M3254" s="824">
        <v>0</v>
      </c>
      <c r="N3254" s="824">
        <v>0</v>
      </c>
      <c r="O3254" s="838" t="e">
        <v>#DIV/0!</v>
      </c>
      <c r="P3254" s="820">
        <f>Tabla1[[#This Row],[Ejec Real Acumu]]-Tabla1[[#This Row],[Proyec Ejec Acumul]]</f>
        <v>0</v>
      </c>
      <c r="Q3254" s="820">
        <f>Tabla1[[#This Row],[Ejec Real Mes]]-Tabla1[[#This Row],[Program Entreg Mes]]</f>
        <v>0</v>
      </c>
    </row>
    <row r="3255" spans="1:17">
      <c r="A3255" s="824">
        <v>13</v>
      </c>
      <c r="B3255" s="824" t="s">
        <v>2472</v>
      </c>
      <c r="C3255" s="824" t="s">
        <v>2473</v>
      </c>
      <c r="D3255" s="820" t="s">
        <v>1879</v>
      </c>
      <c r="E3255" s="824" t="s">
        <v>1872</v>
      </c>
      <c r="F3255" s="824">
        <v>1</v>
      </c>
      <c r="G3255" s="824" t="s">
        <v>2443</v>
      </c>
      <c r="H3255">
        <v>0.3</v>
      </c>
      <c r="I3255" s="824">
        <v>0</v>
      </c>
      <c r="J3255" s="824">
        <v>0</v>
      </c>
      <c r="K3255" s="825">
        <v>0</v>
      </c>
      <c r="L3255" s="825">
        <v>0</v>
      </c>
      <c r="M3255" s="824">
        <v>0</v>
      </c>
      <c r="N3255" s="824">
        <v>0</v>
      </c>
      <c r="O3255" s="838" t="e">
        <v>#DIV/0!</v>
      </c>
      <c r="P3255" s="820">
        <f>Tabla1[[#This Row],[Ejec Real Acumu]]-Tabla1[[#This Row],[Proyec Ejec Acumul]]</f>
        <v>0</v>
      </c>
      <c r="Q3255" s="820">
        <f>Tabla1[[#This Row],[Ejec Real Mes]]-Tabla1[[#This Row],[Program Entreg Mes]]</f>
        <v>0</v>
      </c>
    </row>
    <row r="3256" spans="1:17">
      <c r="A3256" s="824">
        <v>14</v>
      </c>
      <c r="B3256" s="824" t="s">
        <v>2472</v>
      </c>
      <c r="C3256" s="824" t="s">
        <v>2473</v>
      </c>
      <c r="D3256" s="820" t="s">
        <v>1891</v>
      </c>
      <c r="E3256" s="824" t="s">
        <v>1886</v>
      </c>
      <c r="F3256" s="824">
        <v>1</v>
      </c>
      <c r="G3256" s="824" t="s">
        <v>2443</v>
      </c>
      <c r="H3256">
        <v>0.1</v>
      </c>
      <c r="I3256" s="824">
        <v>0</v>
      </c>
      <c r="J3256" s="824">
        <v>0</v>
      </c>
      <c r="K3256" s="825">
        <v>0</v>
      </c>
      <c r="L3256" s="825">
        <v>0</v>
      </c>
      <c r="M3256" s="824">
        <v>0</v>
      </c>
      <c r="N3256" s="824">
        <v>0</v>
      </c>
      <c r="O3256" s="838" t="e">
        <v>#DIV/0!</v>
      </c>
      <c r="P3256" s="820">
        <f>Tabla1[[#This Row],[Ejec Real Acumu]]-Tabla1[[#This Row],[Proyec Ejec Acumul]]</f>
        <v>0</v>
      </c>
      <c r="Q3256" s="820">
        <f>Tabla1[[#This Row],[Ejec Real Mes]]-Tabla1[[#This Row],[Program Entreg Mes]]</f>
        <v>0</v>
      </c>
    </row>
    <row r="3257" spans="1:17">
      <c r="A3257" s="824">
        <v>15</v>
      </c>
      <c r="B3257" s="824" t="s">
        <v>2472</v>
      </c>
      <c r="C3257" s="824" t="s">
        <v>2473</v>
      </c>
      <c r="D3257" s="820" t="s">
        <v>688</v>
      </c>
      <c r="E3257" s="824" t="s">
        <v>1895</v>
      </c>
      <c r="F3257" s="824">
        <v>1</v>
      </c>
      <c r="G3257" s="824" t="s">
        <v>2443</v>
      </c>
      <c r="H3257">
        <v>0</v>
      </c>
      <c r="I3257" s="824">
        <v>0</v>
      </c>
      <c r="J3257" s="824">
        <v>0</v>
      </c>
      <c r="K3257" s="825" t="e">
        <v>#DIV/0!</v>
      </c>
      <c r="L3257" s="825" t="e">
        <v>#DIV/0!</v>
      </c>
      <c r="M3257" s="824">
        <v>0</v>
      </c>
      <c r="N3257" s="824">
        <v>0</v>
      </c>
      <c r="O3257" s="838" t="e">
        <v>#DIV/0!</v>
      </c>
      <c r="P3257" s="820">
        <f>Tabla1[[#This Row],[Ejec Real Acumu]]-Tabla1[[#This Row],[Proyec Ejec Acumul]]</f>
        <v>0</v>
      </c>
      <c r="Q3257" s="820">
        <f>Tabla1[[#This Row],[Ejec Real Mes]]-Tabla1[[#This Row],[Program Entreg Mes]]</f>
        <v>0</v>
      </c>
    </row>
    <row r="3258" spans="1:17">
      <c r="A3258" s="824">
        <v>16</v>
      </c>
      <c r="B3258" s="824" t="s">
        <v>2472</v>
      </c>
      <c r="C3258" s="824" t="s">
        <v>2473</v>
      </c>
      <c r="D3258" s="820" t="s">
        <v>688</v>
      </c>
      <c r="E3258" s="824" t="s">
        <v>1903</v>
      </c>
      <c r="F3258" s="824">
        <v>1</v>
      </c>
      <c r="G3258" s="824" t="s">
        <v>2443</v>
      </c>
      <c r="H3258">
        <v>1</v>
      </c>
      <c r="I3258" s="824">
        <v>0</v>
      </c>
      <c r="J3258" s="824">
        <v>0</v>
      </c>
      <c r="K3258" s="825">
        <v>0</v>
      </c>
      <c r="L3258" s="825">
        <v>0</v>
      </c>
      <c r="M3258" s="824">
        <v>0</v>
      </c>
      <c r="N3258" s="824">
        <v>0</v>
      </c>
      <c r="O3258" s="838" t="e">
        <v>#DIV/0!</v>
      </c>
      <c r="P3258" s="820">
        <f>Tabla1[[#This Row],[Ejec Real Acumu]]-Tabla1[[#This Row],[Proyec Ejec Acumul]]</f>
        <v>0</v>
      </c>
      <c r="Q3258" s="820">
        <f>Tabla1[[#This Row],[Ejec Real Mes]]-Tabla1[[#This Row],[Program Entreg Mes]]</f>
        <v>0</v>
      </c>
    </row>
    <row r="3259" spans="1:17">
      <c r="A3259" s="824">
        <v>17</v>
      </c>
      <c r="B3259" s="824" t="s">
        <v>2472</v>
      </c>
      <c r="C3259" s="824" t="s">
        <v>2473</v>
      </c>
      <c r="D3259" s="820" t="s">
        <v>1921</v>
      </c>
      <c r="E3259" s="824" t="s">
        <v>1914</v>
      </c>
      <c r="F3259" s="824">
        <v>1</v>
      </c>
      <c r="G3259" s="824" t="s">
        <v>2443</v>
      </c>
      <c r="H3259">
        <v>0</v>
      </c>
      <c r="I3259" s="824">
        <v>0</v>
      </c>
      <c r="J3259" s="824">
        <v>0</v>
      </c>
      <c r="K3259" s="825" t="e">
        <v>#DIV/0!</v>
      </c>
      <c r="L3259" s="825" t="e">
        <v>#DIV/0!</v>
      </c>
      <c r="M3259" s="824">
        <v>0</v>
      </c>
      <c r="N3259" s="824">
        <v>0</v>
      </c>
      <c r="O3259" s="838" t="e">
        <v>#DIV/0!</v>
      </c>
      <c r="P3259" s="820">
        <f>Tabla1[[#This Row],[Ejec Real Acumu]]-Tabla1[[#This Row],[Proyec Ejec Acumul]]</f>
        <v>0</v>
      </c>
      <c r="Q3259" s="820">
        <f>Tabla1[[#This Row],[Ejec Real Mes]]-Tabla1[[#This Row],[Program Entreg Mes]]</f>
        <v>0</v>
      </c>
    </row>
    <row r="3260" spans="1:17">
      <c r="A3260" s="824">
        <v>18</v>
      </c>
      <c r="B3260" s="824" t="s">
        <v>2472</v>
      </c>
      <c r="C3260" s="824" t="s">
        <v>2473</v>
      </c>
      <c r="D3260" s="820" t="s">
        <v>1921</v>
      </c>
      <c r="E3260" s="824" t="s">
        <v>1924</v>
      </c>
      <c r="F3260" s="824">
        <v>1</v>
      </c>
      <c r="G3260" s="824" t="s">
        <v>2443</v>
      </c>
      <c r="H3260">
        <v>1</v>
      </c>
      <c r="I3260" s="824">
        <v>0</v>
      </c>
      <c r="J3260" s="824">
        <v>0</v>
      </c>
      <c r="K3260" s="825">
        <v>0</v>
      </c>
      <c r="L3260" s="825">
        <v>0</v>
      </c>
      <c r="M3260" s="824">
        <v>0</v>
      </c>
      <c r="N3260" s="824">
        <v>0</v>
      </c>
      <c r="O3260" s="838" t="e">
        <v>#DIV/0!</v>
      </c>
      <c r="P3260" s="820">
        <f>Tabla1[[#This Row],[Ejec Real Acumu]]-Tabla1[[#This Row],[Proyec Ejec Acumul]]</f>
        <v>0</v>
      </c>
      <c r="Q3260" s="820">
        <f>Tabla1[[#This Row],[Ejec Real Mes]]-Tabla1[[#This Row],[Program Entreg Mes]]</f>
        <v>0</v>
      </c>
    </row>
    <row r="3261" spans="1:17">
      <c r="A3261" s="824">
        <v>19</v>
      </c>
      <c r="B3261" s="824" t="s">
        <v>2472</v>
      </c>
      <c r="C3261" s="824" t="s">
        <v>2473</v>
      </c>
      <c r="D3261" s="820" t="s">
        <v>76</v>
      </c>
      <c r="E3261" s="824" t="s">
        <v>1932</v>
      </c>
      <c r="F3261" s="824">
        <v>1</v>
      </c>
      <c r="G3261" s="824" t="s">
        <v>2443</v>
      </c>
      <c r="H3261">
        <v>1</v>
      </c>
      <c r="I3261" s="824">
        <v>0</v>
      </c>
      <c r="J3261" s="824">
        <v>0</v>
      </c>
      <c r="K3261" s="825">
        <v>0</v>
      </c>
      <c r="L3261" s="825">
        <v>0</v>
      </c>
      <c r="M3261" s="824">
        <v>0</v>
      </c>
      <c r="N3261" s="824">
        <v>0</v>
      </c>
      <c r="O3261" s="838" t="e">
        <v>#DIV/0!</v>
      </c>
      <c r="P3261" s="820">
        <f>Tabla1[[#This Row],[Ejec Real Acumu]]-Tabla1[[#This Row],[Proyec Ejec Acumul]]</f>
        <v>0</v>
      </c>
      <c r="Q3261" s="820">
        <f>Tabla1[[#This Row],[Ejec Real Mes]]-Tabla1[[#This Row],[Program Entreg Mes]]</f>
        <v>0</v>
      </c>
    </row>
    <row r="3262" spans="1:17">
      <c r="A3262" s="824">
        <v>20</v>
      </c>
      <c r="B3262" s="824" t="s">
        <v>2472</v>
      </c>
      <c r="C3262" s="824" t="s">
        <v>2473</v>
      </c>
      <c r="D3262" s="820" t="s">
        <v>764</v>
      </c>
      <c r="E3262" s="824" t="s">
        <v>1938</v>
      </c>
      <c r="F3262" s="824">
        <v>1</v>
      </c>
      <c r="G3262" s="824" t="s">
        <v>2443</v>
      </c>
      <c r="H3262">
        <v>0.05</v>
      </c>
      <c r="I3262" s="824">
        <v>0.02</v>
      </c>
      <c r="J3262" s="824">
        <v>0</v>
      </c>
      <c r="K3262" s="825">
        <v>0.39999999999999997</v>
      </c>
      <c r="L3262" s="825">
        <v>0</v>
      </c>
      <c r="M3262" s="824">
        <v>0</v>
      </c>
      <c r="N3262" s="824">
        <v>0</v>
      </c>
      <c r="O3262" s="838" t="e">
        <v>#DIV/0!</v>
      </c>
      <c r="P3262" s="820">
        <f>Tabla1[[#This Row],[Ejec Real Acumu]]-Tabla1[[#This Row],[Proyec Ejec Acumul]]</f>
        <v>-0.02</v>
      </c>
      <c r="Q3262" s="820">
        <f>Tabla1[[#This Row],[Ejec Real Mes]]-Tabla1[[#This Row],[Program Entreg Mes]]</f>
        <v>0</v>
      </c>
    </row>
    <row r="3263" spans="1:17">
      <c r="A3263" s="824">
        <v>21</v>
      </c>
      <c r="B3263" s="824" t="s">
        <v>2472</v>
      </c>
      <c r="C3263" s="824" t="s">
        <v>2473</v>
      </c>
      <c r="D3263" s="820" t="s">
        <v>764</v>
      </c>
      <c r="E3263" s="824" t="s">
        <v>1949</v>
      </c>
      <c r="F3263" s="824">
        <v>1</v>
      </c>
      <c r="G3263" s="824" t="s">
        <v>2443</v>
      </c>
      <c r="H3263">
        <v>1</v>
      </c>
      <c r="I3263" s="824">
        <v>0</v>
      </c>
      <c r="J3263" s="824">
        <v>0</v>
      </c>
      <c r="K3263" s="825">
        <v>0</v>
      </c>
      <c r="L3263" s="825">
        <v>0</v>
      </c>
      <c r="M3263" s="824">
        <v>0</v>
      </c>
      <c r="N3263" s="824">
        <v>0</v>
      </c>
      <c r="O3263" s="838" t="e">
        <v>#DIV/0!</v>
      </c>
      <c r="P3263" s="820">
        <f>Tabla1[[#This Row],[Ejec Real Acumu]]-Tabla1[[#This Row],[Proyec Ejec Acumul]]</f>
        <v>0</v>
      </c>
      <c r="Q3263" s="820">
        <f>Tabla1[[#This Row],[Ejec Real Mes]]-Tabla1[[#This Row],[Program Entreg Mes]]</f>
        <v>0</v>
      </c>
    </row>
    <row r="3264" spans="1:17">
      <c r="A3264" s="824">
        <v>22</v>
      </c>
      <c r="B3264" s="824" t="s">
        <v>2472</v>
      </c>
      <c r="C3264" s="824" t="s">
        <v>2473</v>
      </c>
      <c r="D3264" s="820" t="s">
        <v>764</v>
      </c>
      <c r="E3264" s="824" t="s">
        <v>1962</v>
      </c>
      <c r="F3264" s="824">
        <v>1</v>
      </c>
      <c r="G3264" s="824" t="s">
        <v>2443</v>
      </c>
      <c r="H3264">
        <v>1</v>
      </c>
      <c r="I3264" s="824">
        <v>0.1</v>
      </c>
      <c r="J3264" s="824">
        <v>0</v>
      </c>
      <c r="K3264" s="825">
        <v>0.1</v>
      </c>
      <c r="L3264" s="825">
        <v>0</v>
      </c>
      <c r="M3264" s="824">
        <v>0</v>
      </c>
      <c r="N3264" s="824">
        <v>0</v>
      </c>
      <c r="O3264" s="838" t="e">
        <v>#DIV/0!</v>
      </c>
      <c r="P3264" s="820">
        <f>Tabla1[[#This Row],[Ejec Real Acumu]]-Tabla1[[#This Row],[Proyec Ejec Acumul]]</f>
        <v>-0.1</v>
      </c>
      <c r="Q3264" s="820">
        <f>Tabla1[[#This Row],[Ejec Real Mes]]-Tabla1[[#This Row],[Program Entreg Mes]]</f>
        <v>0</v>
      </c>
    </row>
    <row r="3265" spans="1:17">
      <c r="A3265" s="824">
        <v>1</v>
      </c>
      <c r="B3265" s="824" t="s">
        <v>2472</v>
      </c>
      <c r="C3265" s="824" t="s">
        <v>2473</v>
      </c>
      <c r="D3265" s="820" t="s">
        <v>76</v>
      </c>
      <c r="E3265" s="824" t="s">
        <v>1717</v>
      </c>
      <c r="F3265" s="824">
        <v>2</v>
      </c>
      <c r="G3265" s="824" t="s">
        <v>2444</v>
      </c>
      <c r="H3265" s="633">
        <v>0.03</v>
      </c>
      <c r="I3265" s="824">
        <v>0</v>
      </c>
      <c r="J3265" s="824">
        <v>0</v>
      </c>
      <c r="K3265" s="825">
        <v>0</v>
      </c>
      <c r="L3265" s="825">
        <v>0</v>
      </c>
      <c r="M3265" s="824">
        <v>0</v>
      </c>
      <c r="N3265" s="824">
        <v>0</v>
      </c>
      <c r="O3265" s="838" t="e">
        <v>#DIV/0!</v>
      </c>
      <c r="P3265" s="820">
        <f>Tabla1[[#This Row],[Ejec Real Acumu]]-Tabla1[[#This Row],[Proyec Ejec Acumul]]</f>
        <v>0</v>
      </c>
      <c r="Q3265" s="820">
        <f>Tabla1[[#This Row],[Ejec Real Mes]]-Tabla1[[#This Row],[Program Entreg Mes]]</f>
        <v>0</v>
      </c>
    </row>
    <row r="3266" spans="1:17">
      <c r="A3266" s="824">
        <v>2</v>
      </c>
      <c r="B3266" s="824" t="s">
        <v>2472</v>
      </c>
      <c r="C3266" s="824" t="s">
        <v>2473</v>
      </c>
      <c r="D3266" s="820" t="s">
        <v>76</v>
      </c>
      <c r="E3266" s="824" t="s">
        <v>1736</v>
      </c>
      <c r="F3266" s="824">
        <v>2</v>
      </c>
      <c r="G3266" s="824" t="s">
        <v>2444</v>
      </c>
      <c r="H3266" s="633">
        <v>2</v>
      </c>
      <c r="I3266" s="824">
        <v>0</v>
      </c>
      <c r="J3266" s="824">
        <v>0</v>
      </c>
      <c r="K3266" s="825">
        <v>0</v>
      </c>
      <c r="L3266" s="825">
        <v>0</v>
      </c>
      <c r="M3266" s="824">
        <v>0</v>
      </c>
      <c r="N3266" s="824">
        <v>0</v>
      </c>
      <c r="O3266" s="838" t="e">
        <v>#DIV/0!</v>
      </c>
      <c r="P3266" s="820">
        <f>Tabla1[[#This Row],[Ejec Real Acumu]]-Tabla1[[#This Row],[Proyec Ejec Acumul]]</f>
        <v>0</v>
      </c>
      <c r="Q3266" s="820">
        <f>Tabla1[[#This Row],[Ejec Real Mes]]-Tabla1[[#This Row],[Program Entreg Mes]]</f>
        <v>0</v>
      </c>
    </row>
    <row r="3267" spans="1:17">
      <c r="A3267" s="824">
        <v>3</v>
      </c>
      <c r="B3267" s="824" t="s">
        <v>2472</v>
      </c>
      <c r="C3267" s="824" t="s">
        <v>2473</v>
      </c>
      <c r="D3267" s="820" t="s">
        <v>76</v>
      </c>
      <c r="E3267" s="824" t="s">
        <v>1751</v>
      </c>
      <c r="F3267" s="824">
        <v>2</v>
      </c>
      <c r="G3267" s="824" t="s">
        <v>2444</v>
      </c>
      <c r="H3267">
        <v>2</v>
      </c>
      <c r="I3267" s="824">
        <v>0</v>
      </c>
      <c r="J3267" s="824">
        <v>0</v>
      </c>
      <c r="K3267" s="825">
        <v>0</v>
      </c>
      <c r="L3267" s="825">
        <v>0</v>
      </c>
      <c r="M3267" s="824">
        <v>0</v>
      </c>
      <c r="N3267" s="824">
        <v>0</v>
      </c>
      <c r="O3267" s="838" t="e">
        <v>#DIV/0!</v>
      </c>
      <c r="P3267" s="820">
        <f>Tabla1[[#This Row],[Ejec Real Acumu]]-Tabla1[[#This Row],[Proyec Ejec Acumul]]</f>
        <v>0</v>
      </c>
      <c r="Q3267" s="820">
        <f>Tabla1[[#This Row],[Ejec Real Mes]]-Tabla1[[#This Row],[Program Entreg Mes]]</f>
        <v>0</v>
      </c>
    </row>
    <row r="3268" spans="1:17">
      <c r="A3268" s="824">
        <v>4</v>
      </c>
      <c r="B3268" s="824" t="s">
        <v>2472</v>
      </c>
      <c r="C3268" s="824" t="s">
        <v>2473</v>
      </c>
      <c r="D3268" s="820" t="s">
        <v>76</v>
      </c>
      <c r="E3268" s="824" t="s">
        <v>1764</v>
      </c>
      <c r="F3268" s="824">
        <v>2</v>
      </c>
      <c r="G3268" s="824" t="s">
        <v>2444</v>
      </c>
      <c r="H3268" s="633">
        <v>4</v>
      </c>
      <c r="I3268" s="824">
        <v>0</v>
      </c>
      <c r="J3268" s="824">
        <v>0</v>
      </c>
      <c r="K3268" s="825">
        <v>0</v>
      </c>
      <c r="L3268" s="825">
        <v>0</v>
      </c>
      <c r="M3268" s="824">
        <v>0</v>
      </c>
      <c r="N3268" s="824">
        <v>0</v>
      </c>
      <c r="O3268" s="838" t="e">
        <v>#DIV/0!</v>
      </c>
      <c r="P3268" s="820">
        <f>Tabla1[[#This Row],[Ejec Real Acumu]]-Tabla1[[#This Row],[Proyec Ejec Acumul]]</f>
        <v>0</v>
      </c>
      <c r="Q3268" s="820">
        <f>Tabla1[[#This Row],[Ejec Real Mes]]-Tabla1[[#This Row],[Program Entreg Mes]]</f>
        <v>0</v>
      </c>
    </row>
    <row r="3269" spans="1:17">
      <c r="A3269" s="824">
        <v>5</v>
      </c>
      <c r="B3269" s="824" t="s">
        <v>2472</v>
      </c>
      <c r="C3269" s="824" t="s">
        <v>2473</v>
      </c>
      <c r="D3269" s="820" t="s">
        <v>1781</v>
      </c>
      <c r="E3269" s="824" t="s">
        <v>1777</v>
      </c>
      <c r="F3269" s="824">
        <v>2</v>
      </c>
      <c r="G3269" s="824" t="s">
        <v>2444</v>
      </c>
      <c r="H3269">
        <v>1</v>
      </c>
      <c r="I3269" s="824">
        <v>0</v>
      </c>
      <c r="J3269" s="824">
        <v>0</v>
      </c>
      <c r="K3269" s="825">
        <v>0</v>
      </c>
      <c r="L3269" s="825">
        <v>0</v>
      </c>
      <c r="M3269" s="824">
        <v>0</v>
      </c>
      <c r="N3269" s="824">
        <v>0</v>
      </c>
      <c r="O3269" s="838" t="e">
        <v>#DIV/0!</v>
      </c>
      <c r="P3269" s="820">
        <f>Tabla1[[#This Row],[Ejec Real Acumu]]-Tabla1[[#This Row],[Proyec Ejec Acumul]]</f>
        <v>0</v>
      </c>
      <c r="Q3269" s="820">
        <f>Tabla1[[#This Row],[Ejec Real Mes]]-Tabla1[[#This Row],[Program Entreg Mes]]</f>
        <v>0</v>
      </c>
    </row>
    <row r="3270" spans="1:17">
      <c r="A3270" s="824">
        <v>6</v>
      </c>
      <c r="B3270" s="824" t="s">
        <v>2472</v>
      </c>
      <c r="C3270" s="824" t="s">
        <v>2473</v>
      </c>
      <c r="D3270" s="820" t="s">
        <v>76</v>
      </c>
      <c r="E3270" s="824" t="s">
        <v>1786</v>
      </c>
      <c r="F3270" s="824">
        <v>2</v>
      </c>
      <c r="G3270" s="824" t="s">
        <v>2444</v>
      </c>
      <c r="H3270" s="633">
        <v>13</v>
      </c>
      <c r="I3270" s="824">
        <v>0</v>
      </c>
      <c r="J3270" s="824">
        <v>0</v>
      </c>
      <c r="K3270" s="825">
        <v>0</v>
      </c>
      <c r="L3270" s="825">
        <v>0</v>
      </c>
      <c r="M3270" s="824">
        <v>0</v>
      </c>
      <c r="N3270" s="824">
        <v>0</v>
      </c>
      <c r="O3270" s="838" t="e">
        <v>#DIV/0!</v>
      </c>
      <c r="P3270" s="820">
        <f>Tabla1[[#This Row],[Ejec Real Acumu]]-Tabla1[[#This Row],[Proyec Ejec Acumul]]</f>
        <v>0</v>
      </c>
      <c r="Q3270" s="820">
        <f>Tabla1[[#This Row],[Ejec Real Mes]]-Tabla1[[#This Row],[Program Entreg Mes]]</f>
        <v>0</v>
      </c>
    </row>
    <row r="3271" spans="1:17">
      <c r="A3271" s="824">
        <v>7</v>
      </c>
      <c r="B3271" s="824" t="s">
        <v>2472</v>
      </c>
      <c r="C3271" s="824" t="s">
        <v>2473</v>
      </c>
      <c r="D3271" s="820" t="s">
        <v>76</v>
      </c>
      <c r="E3271" s="824" t="s">
        <v>1803</v>
      </c>
      <c r="F3271" s="824">
        <v>2</v>
      </c>
      <c r="G3271" s="824" t="s">
        <v>2444</v>
      </c>
      <c r="H3271" s="633">
        <v>0.02</v>
      </c>
      <c r="I3271" s="824">
        <v>0</v>
      </c>
      <c r="J3271" s="824">
        <v>0</v>
      </c>
      <c r="K3271" s="825">
        <v>0</v>
      </c>
      <c r="L3271" s="825">
        <v>0</v>
      </c>
      <c r="M3271" s="824">
        <v>0</v>
      </c>
      <c r="N3271" s="824">
        <v>0</v>
      </c>
      <c r="O3271" s="838" t="e">
        <v>#DIV/0!</v>
      </c>
      <c r="P3271" s="820">
        <f>Tabla1[[#This Row],[Ejec Real Acumu]]-Tabla1[[#This Row],[Proyec Ejec Acumul]]</f>
        <v>0</v>
      </c>
      <c r="Q3271" s="820">
        <f>Tabla1[[#This Row],[Ejec Real Mes]]-Tabla1[[#This Row],[Program Entreg Mes]]</f>
        <v>0</v>
      </c>
    </row>
    <row r="3272" spans="1:17">
      <c r="A3272" s="824">
        <v>8</v>
      </c>
      <c r="B3272" s="824" t="s">
        <v>2472</v>
      </c>
      <c r="C3272" s="824" t="s">
        <v>2473</v>
      </c>
      <c r="D3272" s="820" t="s">
        <v>1781</v>
      </c>
      <c r="E3272" s="824" t="s">
        <v>1818</v>
      </c>
      <c r="F3272" s="824">
        <v>2</v>
      </c>
      <c r="G3272" s="824" t="s">
        <v>2444</v>
      </c>
      <c r="H3272" s="633">
        <v>1</v>
      </c>
      <c r="I3272" s="824">
        <v>0</v>
      </c>
      <c r="J3272" s="824">
        <v>0</v>
      </c>
      <c r="K3272" s="825">
        <v>0</v>
      </c>
      <c r="L3272" s="825">
        <v>0</v>
      </c>
      <c r="M3272" s="824">
        <v>0</v>
      </c>
      <c r="N3272" s="824">
        <v>0</v>
      </c>
      <c r="O3272" s="838" t="e">
        <v>#DIV/0!</v>
      </c>
      <c r="P3272" s="820">
        <f>Tabla1[[#This Row],[Ejec Real Acumu]]-Tabla1[[#This Row],[Proyec Ejec Acumul]]</f>
        <v>0</v>
      </c>
      <c r="Q3272" s="820">
        <f>Tabla1[[#This Row],[Ejec Real Mes]]-Tabla1[[#This Row],[Program Entreg Mes]]</f>
        <v>0</v>
      </c>
    </row>
    <row r="3273" spans="1:17">
      <c r="A3273" s="824">
        <v>9</v>
      </c>
      <c r="B3273" s="824" t="s">
        <v>2472</v>
      </c>
      <c r="C3273" s="824" t="s">
        <v>2473</v>
      </c>
      <c r="D3273" s="820" t="s">
        <v>76</v>
      </c>
      <c r="E3273" s="824" t="s">
        <v>1825</v>
      </c>
      <c r="F3273" s="824">
        <v>2</v>
      </c>
      <c r="G3273" s="824" t="s">
        <v>2444</v>
      </c>
      <c r="H3273">
        <v>0.02</v>
      </c>
      <c r="I3273" s="824">
        <v>0</v>
      </c>
      <c r="J3273" s="824">
        <v>0</v>
      </c>
      <c r="K3273" s="825">
        <v>0</v>
      </c>
      <c r="L3273" s="825">
        <v>0</v>
      </c>
      <c r="M3273" s="824">
        <v>0</v>
      </c>
      <c r="N3273" s="824">
        <v>0</v>
      </c>
      <c r="O3273" s="838" t="e">
        <v>#DIV/0!</v>
      </c>
      <c r="P3273" s="820">
        <f>Tabla1[[#This Row],[Ejec Real Acumu]]-Tabla1[[#This Row],[Proyec Ejec Acumul]]</f>
        <v>0</v>
      </c>
      <c r="Q3273" s="820">
        <f>Tabla1[[#This Row],[Ejec Real Mes]]-Tabla1[[#This Row],[Program Entreg Mes]]</f>
        <v>0</v>
      </c>
    </row>
    <row r="3274" spans="1:17">
      <c r="A3274" s="824">
        <v>10</v>
      </c>
      <c r="B3274" s="824" t="s">
        <v>2472</v>
      </c>
      <c r="C3274" s="824" t="s">
        <v>2473</v>
      </c>
      <c r="D3274" s="820" t="s">
        <v>76</v>
      </c>
      <c r="E3274" s="824" t="s">
        <v>1841</v>
      </c>
      <c r="F3274" s="824">
        <v>2</v>
      </c>
      <c r="G3274" s="824" t="s">
        <v>2444</v>
      </c>
      <c r="H3274" s="633">
        <v>1</v>
      </c>
      <c r="I3274" s="824">
        <v>0</v>
      </c>
      <c r="J3274" s="824">
        <v>0</v>
      </c>
      <c r="K3274" s="825">
        <v>0</v>
      </c>
      <c r="L3274" s="825">
        <v>0</v>
      </c>
      <c r="M3274" s="824">
        <v>0</v>
      </c>
      <c r="N3274" s="824">
        <v>0</v>
      </c>
      <c r="O3274" s="838" t="e">
        <v>#DIV/0!</v>
      </c>
      <c r="P3274" s="820">
        <f>Tabla1[[#This Row],[Ejec Real Acumu]]-Tabla1[[#This Row],[Proyec Ejec Acumul]]</f>
        <v>0</v>
      </c>
      <c r="Q3274" s="820">
        <f>Tabla1[[#This Row],[Ejec Real Mes]]-Tabla1[[#This Row],[Program Entreg Mes]]</f>
        <v>0</v>
      </c>
    </row>
    <row r="3275" spans="1:17">
      <c r="A3275" s="824">
        <v>11</v>
      </c>
      <c r="B3275" s="824" t="s">
        <v>2472</v>
      </c>
      <c r="C3275" s="824" t="s">
        <v>2473</v>
      </c>
      <c r="D3275" s="820" t="s">
        <v>76</v>
      </c>
      <c r="E3275" s="824" t="s">
        <v>1852</v>
      </c>
      <c r="F3275" s="824">
        <v>2</v>
      </c>
      <c r="G3275" s="824" t="s">
        <v>2444</v>
      </c>
      <c r="H3275" s="633">
        <v>1</v>
      </c>
      <c r="I3275" s="824">
        <v>0</v>
      </c>
      <c r="J3275" s="824">
        <v>0</v>
      </c>
      <c r="K3275" s="825">
        <v>0</v>
      </c>
      <c r="L3275" s="825">
        <v>0</v>
      </c>
      <c r="M3275" s="824">
        <v>0</v>
      </c>
      <c r="N3275" s="824">
        <v>0</v>
      </c>
      <c r="O3275" s="838" t="e">
        <v>#DIV/0!</v>
      </c>
      <c r="P3275" s="820">
        <f>Tabla1[[#This Row],[Ejec Real Acumu]]-Tabla1[[#This Row],[Proyec Ejec Acumul]]</f>
        <v>0</v>
      </c>
      <c r="Q3275" s="820">
        <f>Tabla1[[#This Row],[Ejec Real Mes]]-Tabla1[[#This Row],[Program Entreg Mes]]</f>
        <v>0</v>
      </c>
    </row>
    <row r="3276" spans="1:17">
      <c r="A3276" s="824">
        <v>12</v>
      </c>
      <c r="B3276" s="824" t="s">
        <v>2472</v>
      </c>
      <c r="C3276" s="824" t="s">
        <v>2473</v>
      </c>
      <c r="D3276" s="820" t="s">
        <v>76</v>
      </c>
      <c r="E3276" s="824" t="s">
        <v>1864</v>
      </c>
      <c r="F3276" s="824">
        <v>2</v>
      </c>
      <c r="G3276" s="824" t="s">
        <v>2444</v>
      </c>
      <c r="H3276">
        <v>2</v>
      </c>
      <c r="I3276" s="824">
        <v>0</v>
      </c>
      <c r="J3276" s="824">
        <v>0</v>
      </c>
      <c r="K3276" s="825">
        <v>0</v>
      </c>
      <c r="L3276" s="825">
        <v>0</v>
      </c>
      <c r="M3276" s="824">
        <v>0</v>
      </c>
      <c r="N3276" s="824">
        <v>0</v>
      </c>
      <c r="O3276" s="838" t="e">
        <v>#DIV/0!</v>
      </c>
      <c r="P3276" s="820">
        <f>Tabla1[[#This Row],[Ejec Real Acumu]]-Tabla1[[#This Row],[Proyec Ejec Acumul]]</f>
        <v>0</v>
      </c>
      <c r="Q3276" s="820">
        <f>Tabla1[[#This Row],[Ejec Real Mes]]-Tabla1[[#This Row],[Program Entreg Mes]]</f>
        <v>0</v>
      </c>
    </row>
    <row r="3277" spans="1:17">
      <c r="A3277" s="824">
        <v>13</v>
      </c>
      <c r="B3277" s="824" t="s">
        <v>2472</v>
      </c>
      <c r="C3277" s="824" t="s">
        <v>2473</v>
      </c>
      <c r="D3277" s="820" t="s">
        <v>1879</v>
      </c>
      <c r="E3277" s="824" t="s">
        <v>1872</v>
      </c>
      <c r="F3277" s="824">
        <v>2</v>
      </c>
      <c r="G3277" s="824" t="s">
        <v>2444</v>
      </c>
      <c r="H3277">
        <v>0.3</v>
      </c>
      <c r="I3277" s="824">
        <v>0</v>
      </c>
      <c r="J3277" s="824">
        <v>0</v>
      </c>
      <c r="K3277" s="825">
        <v>0</v>
      </c>
      <c r="L3277" s="825">
        <v>0</v>
      </c>
      <c r="M3277" s="824">
        <v>0</v>
      </c>
      <c r="N3277" s="824">
        <v>0</v>
      </c>
      <c r="O3277" s="838" t="e">
        <v>#DIV/0!</v>
      </c>
      <c r="P3277" s="820">
        <f>Tabla1[[#This Row],[Ejec Real Acumu]]-Tabla1[[#This Row],[Proyec Ejec Acumul]]</f>
        <v>0</v>
      </c>
      <c r="Q3277" s="820">
        <f>Tabla1[[#This Row],[Ejec Real Mes]]-Tabla1[[#This Row],[Program Entreg Mes]]</f>
        <v>0</v>
      </c>
    </row>
    <row r="3278" spans="1:17">
      <c r="A3278" s="824">
        <v>14</v>
      </c>
      <c r="B3278" s="824" t="s">
        <v>2472</v>
      </c>
      <c r="C3278" s="824" t="s">
        <v>2473</v>
      </c>
      <c r="D3278" s="820" t="s">
        <v>1891</v>
      </c>
      <c r="E3278" s="824" t="s">
        <v>1886</v>
      </c>
      <c r="F3278" s="824">
        <v>2</v>
      </c>
      <c r="G3278" s="824" t="s">
        <v>2444</v>
      </c>
      <c r="H3278">
        <v>0.1</v>
      </c>
      <c r="I3278" s="824">
        <v>0</v>
      </c>
      <c r="J3278" s="824">
        <v>0</v>
      </c>
      <c r="K3278" s="825">
        <v>0</v>
      </c>
      <c r="L3278" s="825">
        <v>0</v>
      </c>
      <c r="M3278" s="824">
        <v>0</v>
      </c>
      <c r="N3278" s="824">
        <v>0</v>
      </c>
      <c r="O3278" s="838" t="e">
        <v>#DIV/0!</v>
      </c>
      <c r="P3278" s="820">
        <f>Tabla1[[#This Row],[Ejec Real Acumu]]-Tabla1[[#This Row],[Proyec Ejec Acumul]]</f>
        <v>0</v>
      </c>
      <c r="Q3278" s="820">
        <f>Tabla1[[#This Row],[Ejec Real Mes]]-Tabla1[[#This Row],[Program Entreg Mes]]</f>
        <v>0</v>
      </c>
    </row>
    <row r="3279" spans="1:17">
      <c r="A3279" s="824">
        <v>15</v>
      </c>
      <c r="B3279" s="824" t="s">
        <v>2472</v>
      </c>
      <c r="C3279" s="824" t="s">
        <v>2473</v>
      </c>
      <c r="D3279" s="820" t="s">
        <v>688</v>
      </c>
      <c r="E3279" s="824" t="s">
        <v>1895</v>
      </c>
      <c r="F3279" s="824">
        <v>2</v>
      </c>
      <c r="G3279" s="824" t="s">
        <v>2444</v>
      </c>
      <c r="H3279">
        <v>0</v>
      </c>
      <c r="I3279" s="824">
        <v>0</v>
      </c>
      <c r="J3279" s="824">
        <v>0</v>
      </c>
      <c r="K3279" s="825" t="e">
        <v>#DIV/0!</v>
      </c>
      <c r="L3279" s="825" t="e">
        <v>#DIV/0!</v>
      </c>
      <c r="M3279" s="824">
        <v>0</v>
      </c>
      <c r="N3279" s="824">
        <v>0</v>
      </c>
      <c r="O3279" s="838" t="e">
        <v>#DIV/0!</v>
      </c>
      <c r="P3279" s="820">
        <f>Tabla1[[#This Row],[Ejec Real Acumu]]-Tabla1[[#This Row],[Proyec Ejec Acumul]]</f>
        <v>0</v>
      </c>
      <c r="Q3279" s="820">
        <f>Tabla1[[#This Row],[Ejec Real Mes]]-Tabla1[[#This Row],[Program Entreg Mes]]</f>
        <v>0</v>
      </c>
    </row>
    <row r="3280" spans="1:17">
      <c r="A3280" s="824">
        <v>16</v>
      </c>
      <c r="B3280" s="824" t="s">
        <v>2472</v>
      </c>
      <c r="C3280" s="824" t="s">
        <v>2473</v>
      </c>
      <c r="D3280" s="820" t="s">
        <v>688</v>
      </c>
      <c r="E3280" s="824" t="s">
        <v>1903</v>
      </c>
      <c r="F3280" s="824">
        <v>2</v>
      </c>
      <c r="G3280" s="824" t="s">
        <v>2444</v>
      </c>
      <c r="H3280">
        <v>1</v>
      </c>
      <c r="I3280" s="824">
        <v>0</v>
      </c>
      <c r="J3280" s="824">
        <v>0</v>
      </c>
      <c r="K3280" s="825">
        <v>0</v>
      </c>
      <c r="L3280" s="825">
        <v>0</v>
      </c>
      <c r="M3280" s="824">
        <v>0</v>
      </c>
      <c r="N3280" s="824">
        <v>0</v>
      </c>
      <c r="O3280" s="838" t="e">
        <v>#DIV/0!</v>
      </c>
      <c r="P3280" s="820">
        <f>Tabla1[[#This Row],[Ejec Real Acumu]]-Tabla1[[#This Row],[Proyec Ejec Acumul]]</f>
        <v>0</v>
      </c>
      <c r="Q3280" s="820">
        <f>Tabla1[[#This Row],[Ejec Real Mes]]-Tabla1[[#This Row],[Program Entreg Mes]]</f>
        <v>0</v>
      </c>
    </row>
    <row r="3281" spans="1:17">
      <c r="A3281" s="824">
        <v>17</v>
      </c>
      <c r="B3281" s="824" t="s">
        <v>2472</v>
      </c>
      <c r="C3281" s="824" t="s">
        <v>2473</v>
      </c>
      <c r="D3281" s="820" t="s">
        <v>1921</v>
      </c>
      <c r="E3281" s="824" t="s">
        <v>1914</v>
      </c>
      <c r="F3281" s="824">
        <v>2</v>
      </c>
      <c r="G3281" s="824" t="s">
        <v>2444</v>
      </c>
      <c r="H3281">
        <v>0</v>
      </c>
      <c r="I3281" s="824">
        <v>0</v>
      </c>
      <c r="J3281" s="824">
        <v>0</v>
      </c>
      <c r="K3281" s="825" t="e">
        <v>#DIV/0!</v>
      </c>
      <c r="L3281" s="825" t="e">
        <v>#DIV/0!</v>
      </c>
      <c r="M3281" s="824">
        <v>0</v>
      </c>
      <c r="N3281" s="824">
        <v>0</v>
      </c>
      <c r="O3281" s="838" t="e">
        <v>#DIV/0!</v>
      </c>
      <c r="P3281" s="820">
        <f>Tabla1[[#This Row],[Ejec Real Acumu]]-Tabla1[[#This Row],[Proyec Ejec Acumul]]</f>
        <v>0</v>
      </c>
      <c r="Q3281" s="820">
        <f>Tabla1[[#This Row],[Ejec Real Mes]]-Tabla1[[#This Row],[Program Entreg Mes]]</f>
        <v>0</v>
      </c>
    </row>
    <row r="3282" spans="1:17">
      <c r="A3282" s="824">
        <v>18</v>
      </c>
      <c r="B3282" s="824" t="s">
        <v>2472</v>
      </c>
      <c r="C3282" s="824" t="s">
        <v>2473</v>
      </c>
      <c r="D3282" s="820" t="s">
        <v>1921</v>
      </c>
      <c r="E3282" s="824" t="s">
        <v>1924</v>
      </c>
      <c r="F3282" s="824">
        <v>2</v>
      </c>
      <c r="G3282" s="824" t="s">
        <v>2444</v>
      </c>
      <c r="H3282">
        <v>1</v>
      </c>
      <c r="I3282" s="824">
        <v>0</v>
      </c>
      <c r="J3282" s="824">
        <v>0</v>
      </c>
      <c r="K3282" s="825">
        <v>0</v>
      </c>
      <c r="L3282" s="825">
        <v>0</v>
      </c>
      <c r="M3282" s="824">
        <v>0</v>
      </c>
      <c r="N3282" s="824" t="e">
        <v>#REF!</v>
      </c>
      <c r="O3282" s="838" t="e">
        <v>#REF!</v>
      </c>
      <c r="P3282" s="820">
        <f>Tabla1[[#This Row],[Ejec Real Acumu]]-Tabla1[[#This Row],[Proyec Ejec Acumul]]</f>
        <v>0</v>
      </c>
      <c r="Q3282" s="820" t="e">
        <f>Tabla1[[#This Row],[Ejec Real Mes]]-Tabla1[[#This Row],[Program Entreg Mes]]</f>
        <v>#REF!</v>
      </c>
    </row>
    <row r="3283" spans="1:17">
      <c r="A3283" s="824">
        <v>19</v>
      </c>
      <c r="B3283" s="824" t="s">
        <v>2472</v>
      </c>
      <c r="C3283" s="824" t="s">
        <v>2473</v>
      </c>
      <c r="D3283" s="820" t="s">
        <v>76</v>
      </c>
      <c r="E3283" s="824" t="s">
        <v>1932</v>
      </c>
      <c r="F3283" s="824">
        <v>2</v>
      </c>
      <c r="G3283" s="824" t="s">
        <v>2444</v>
      </c>
      <c r="H3283">
        <v>1</v>
      </c>
      <c r="I3283" s="824">
        <v>0</v>
      </c>
      <c r="J3283" s="824">
        <v>0</v>
      </c>
      <c r="K3283" s="825">
        <v>0</v>
      </c>
      <c r="L3283" s="825">
        <v>0</v>
      </c>
      <c r="M3283" s="824">
        <v>0</v>
      </c>
      <c r="N3283" s="824">
        <v>0</v>
      </c>
      <c r="O3283" s="838" t="e">
        <v>#DIV/0!</v>
      </c>
      <c r="P3283" s="820">
        <f>Tabla1[[#This Row],[Ejec Real Acumu]]-Tabla1[[#This Row],[Proyec Ejec Acumul]]</f>
        <v>0</v>
      </c>
      <c r="Q3283" s="820">
        <f>Tabla1[[#This Row],[Ejec Real Mes]]-Tabla1[[#This Row],[Program Entreg Mes]]</f>
        <v>0</v>
      </c>
    </row>
    <row r="3284" spans="1:17">
      <c r="A3284" s="824">
        <v>20</v>
      </c>
      <c r="B3284" s="824" t="s">
        <v>2472</v>
      </c>
      <c r="C3284" s="824" t="s">
        <v>2473</v>
      </c>
      <c r="D3284" s="820" t="s">
        <v>764</v>
      </c>
      <c r="E3284" s="824" t="s">
        <v>1938</v>
      </c>
      <c r="F3284" s="824">
        <v>2</v>
      </c>
      <c r="G3284" s="824" t="s">
        <v>2444</v>
      </c>
      <c r="H3284">
        <v>0.05</v>
      </c>
      <c r="I3284" s="824">
        <v>0</v>
      </c>
      <c r="J3284" s="824">
        <v>0</v>
      </c>
      <c r="K3284" s="825">
        <v>0</v>
      </c>
      <c r="L3284" s="825">
        <v>0</v>
      </c>
      <c r="M3284" s="824">
        <v>0</v>
      </c>
      <c r="N3284" s="824">
        <v>0</v>
      </c>
      <c r="O3284" s="838" t="e">
        <v>#DIV/0!</v>
      </c>
      <c r="P3284" s="820">
        <f>Tabla1[[#This Row],[Ejec Real Acumu]]-Tabla1[[#This Row],[Proyec Ejec Acumul]]</f>
        <v>0</v>
      </c>
      <c r="Q3284" s="820">
        <f>Tabla1[[#This Row],[Ejec Real Mes]]-Tabla1[[#This Row],[Program Entreg Mes]]</f>
        <v>0</v>
      </c>
    </row>
    <row r="3285" spans="1:17">
      <c r="A3285" s="824">
        <v>21</v>
      </c>
      <c r="B3285" s="824" t="s">
        <v>2472</v>
      </c>
      <c r="C3285" s="824" t="s">
        <v>2473</v>
      </c>
      <c r="D3285" s="820" t="s">
        <v>764</v>
      </c>
      <c r="E3285" s="824" t="s">
        <v>1949</v>
      </c>
      <c r="F3285" s="824">
        <v>2</v>
      </c>
      <c r="G3285" s="824" t="s">
        <v>2444</v>
      </c>
      <c r="H3285">
        <v>1</v>
      </c>
      <c r="I3285" s="824">
        <v>0</v>
      </c>
      <c r="J3285" s="824">
        <v>0</v>
      </c>
      <c r="K3285" s="825">
        <v>0</v>
      </c>
      <c r="L3285" s="825">
        <v>0</v>
      </c>
      <c r="M3285" s="824">
        <v>0</v>
      </c>
      <c r="N3285" s="824">
        <v>0</v>
      </c>
      <c r="O3285" s="838" t="e">
        <v>#DIV/0!</v>
      </c>
      <c r="P3285" s="820">
        <f>Tabla1[[#This Row],[Ejec Real Acumu]]-Tabla1[[#This Row],[Proyec Ejec Acumul]]</f>
        <v>0</v>
      </c>
      <c r="Q3285" s="820">
        <f>Tabla1[[#This Row],[Ejec Real Mes]]-Tabla1[[#This Row],[Program Entreg Mes]]</f>
        <v>0</v>
      </c>
    </row>
    <row r="3286" spans="1:17">
      <c r="A3286" s="824">
        <v>22</v>
      </c>
      <c r="B3286" s="824" t="s">
        <v>2472</v>
      </c>
      <c r="C3286" s="824" t="s">
        <v>2473</v>
      </c>
      <c r="D3286" s="820" t="s">
        <v>764</v>
      </c>
      <c r="E3286" s="824" t="s">
        <v>1962</v>
      </c>
      <c r="F3286" s="824">
        <v>2</v>
      </c>
      <c r="G3286" s="824" t="s">
        <v>2444</v>
      </c>
      <c r="H3286">
        <v>1</v>
      </c>
      <c r="I3286" s="824">
        <v>0</v>
      </c>
      <c r="J3286" s="824">
        <v>0</v>
      </c>
      <c r="K3286" s="825">
        <v>0</v>
      </c>
      <c r="L3286" s="825">
        <v>0</v>
      </c>
      <c r="M3286" s="824">
        <v>0</v>
      </c>
      <c r="N3286" s="824">
        <v>0</v>
      </c>
      <c r="O3286" s="838" t="e">
        <v>#DIV/0!</v>
      </c>
      <c r="P3286" s="820">
        <f>Tabla1[[#This Row],[Ejec Real Acumu]]-Tabla1[[#This Row],[Proyec Ejec Acumul]]</f>
        <v>0</v>
      </c>
      <c r="Q3286" s="820">
        <f>Tabla1[[#This Row],[Ejec Real Mes]]-Tabla1[[#This Row],[Program Entreg Mes]]</f>
        <v>0</v>
      </c>
    </row>
    <row r="3287" spans="1:17">
      <c r="A3287" s="824">
        <v>1</v>
      </c>
      <c r="B3287" s="824" t="s">
        <v>2472</v>
      </c>
      <c r="C3287" s="824" t="s">
        <v>2473</v>
      </c>
      <c r="D3287" s="820" t="s">
        <v>76</v>
      </c>
      <c r="E3287" s="824" t="s">
        <v>1717</v>
      </c>
      <c r="F3287" s="824">
        <v>3</v>
      </c>
      <c r="G3287" s="824" t="s">
        <v>2445</v>
      </c>
      <c r="H3287" s="633">
        <v>0.03</v>
      </c>
      <c r="I3287" s="824">
        <v>0</v>
      </c>
      <c r="J3287" s="824">
        <v>0</v>
      </c>
      <c r="K3287" s="825">
        <v>0</v>
      </c>
      <c r="L3287" s="825">
        <v>0</v>
      </c>
      <c r="M3287" s="824">
        <v>0</v>
      </c>
      <c r="N3287" s="824">
        <v>0</v>
      </c>
      <c r="O3287" s="838" t="e">
        <v>#DIV/0!</v>
      </c>
      <c r="P3287" s="820">
        <f>Tabla1[[#This Row],[Ejec Real Acumu]]-Tabla1[[#This Row],[Proyec Ejec Acumul]]</f>
        <v>0</v>
      </c>
      <c r="Q3287" s="820">
        <f>Tabla1[[#This Row],[Ejec Real Mes]]-Tabla1[[#This Row],[Program Entreg Mes]]</f>
        <v>0</v>
      </c>
    </row>
    <row r="3288" spans="1:17">
      <c r="A3288" s="824">
        <v>2</v>
      </c>
      <c r="B3288" s="824" t="s">
        <v>2472</v>
      </c>
      <c r="C3288" s="824" t="s">
        <v>2473</v>
      </c>
      <c r="D3288" s="820" t="s">
        <v>76</v>
      </c>
      <c r="E3288" s="824" t="s">
        <v>1736</v>
      </c>
      <c r="F3288" s="824">
        <v>3</v>
      </c>
      <c r="G3288" s="824" t="s">
        <v>2445</v>
      </c>
      <c r="H3288" s="633">
        <v>2</v>
      </c>
      <c r="I3288" s="824">
        <v>0</v>
      </c>
      <c r="J3288" s="824">
        <v>0</v>
      </c>
      <c r="K3288" s="825">
        <v>0</v>
      </c>
      <c r="L3288" s="825">
        <v>0</v>
      </c>
      <c r="M3288" s="824">
        <v>0</v>
      </c>
      <c r="N3288" s="824">
        <v>0</v>
      </c>
      <c r="O3288" s="838" t="e">
        <v>#DIV/0!</v>
      </c>
      <c r="P3288" s="820">
        <f>Tabla1[[#This Row],[Ejec Real Acumu]]-Tabla1[[#This Row],[Proyec Ejec Acumul]]</f>
        <v>0</v>
      </c>
      <c r="Q3288" s="820">
        <f>Tabla1[[#This Row],[Ejec Real Mes]]-Tabla1[[#This Row],[Program Entreg Mes]]</f>
        <v>0</v>
      </c>
    </row>
    <row r="3289" spans="1:17">
      <c r="A3289" s="824">
        <v>3</v>
      </c>
      <c r="B3289" s="824" t="s">
        <v>2472</v>
      </c>
      <c r="C3289" s="824" t="s">
        <v>2473</v>
      </c>
      <c r="D3289" s="820" t="s">
        <v>76</v>
      </c>
      <c r="E3289" s="824" t="s">
        <v>1751</v>
      </c>
      <c r="F3289" s="824">
        <v>3</v>
      </c>
      <c r="G3289" s="824" t="s">
        <v>2445</v>
      </c>
      <c r="H3289">
        <v>2</v>
      </c>
      <c r="I3289" s="824">
        <v>0</v>
      </c>
      <c r="J3289" s="824">
        <v>0</v>
      </c>
      <c r="K3289" s="825">
        <v>0</v>
      </c>
      <c r="L3289" s="825">
        <v>0</v>
      </c>
      <c r="M3289" s="824">
        <v>0</v>
      </c>
      <c r="N3289" s="824">
        <v>0</v>
      </c>
      <c r="O3289" s="838" t="e">
        <v>#DIV/0!</v>
      </c>
      <c r="P3289" s="820">
        <f>Tabla1[[#This Row],[Ejec Real Acumu]]-Tabla1[[#This Row],[Proyec Ejec Acumul]]</f>
        <v>0</v>
      </c>
      <c r="Q3289" s="820">
        <f>Tabla1[[#This Row],[Ejec Real Mes]]-Tabla1[[#This Row],[Program Entreg Mes]]</f>
        <v>0</v>
      </c>
    </row>
    <row r="3290" spans="1:17">
      <c r="A3290" s="824">
        <v>4</v>
      </c>
      <c r="B3290" s="824" t="s">
        <v>2472</v>
      </c>
      <c r="C3290" s="824" t="s">
        <v>2473</v>
      </c>
      <c r="D3290" s="820" t="s">
        <v>76</v>
      </c>
      <c r="E3290" s="824" t="s">
        <v>1764</v>
      </c>
      <c r="F3290" s="824">
        <v>3</v>
      </c>
      <c r="G3290" s="824" t="s">
        <v>2445</v>
      </c>
      <c r="H3290" s="633">
        <v>4</v>
      </c>
      <c r="I3290" s="824">
        <v>0</v>
      </c>
      <c r="J3290" s="824">
        <v>0</v>
      </c>
      <c r="K3290" s="825">
        <v>0</v>
      </c>
      <c r="L3290" s="825">
        <v>0</v>
      </c>
      <c r="M3290" s="824">
        <v>0</v>
      </c>
      <c r="N3290" s="824">
        <v>0</v>
      </c>
      <c r="O3290" s="838" t="e">
        <v>#DIV/0!</v>
      </c>
      <c r="P3290" s="820">
        <f>Tabla1[[#This Row],[Ejec Real Acumu]]-Tabla1[[#This Row],[Proyec Ejec Acumul]]</f>
        <v>0</v>
      </c>
      <c r="Q3290" s="820">
        <f>Tabla1[[#This Row],[Ejec Real Mes]]-Tabla1[[#This Row],[Program Entreg Mes]]</f>
        <v>0</v>
      </c>
    </row>
    <row r="3291" spans="1:17">
      <c r="A3291" s="824">
        <v>5</v>
      </c>
      <c r="B3291" s="824" t="s">
        <v>2472</v>
      </c>
      <c r="C3291" s="824" t="s">
        <v>2473</v>
      </c>
      <c r="D3291" s="820" t="s">
        <v>1781</v>
      </c>
      <c r="E3291" s="824" t="s">
        <v>1777</v>
      </c>
      <c r="F3291" s="824">
        <v>3</v>
      </c>
      <c r="G3291" s="824" t="s">
        <v>2445</v>
      </c>
      <c r="H3291">
        <v>1</v>
      </c>
      <c r="I3291" s="824">
        <v>0</v>
      </c>
      <c r="J3291" s="824">
        <v>0</v>
      </c>
      <c r="K3291" s="825">
        <v>0</v>
      </c>
      <c r="L3291" s="825">
        <v>0</v>
      </c>
      <c r="M3291" s="824">
        <v>0</v>
      </c>
      <c r="N3291" s="824">
        <v>0</v>
      </c>
      <c r="O3291" s="838" t="e">
        <v>#DIV/0!</v>
      </c>
      <c r="P3291" s="820">
        <f>Tabla1[[#This Row],[Ejec Real Acumu]]-Tabla1[[#This Row],[Proyec Ejec Acumul]]</f>
        <v>0</v>
      </c>
      <c r="Q3291" s="820">
        <f>Tabla1[[#This Row],[Ejec Real Mes]]-Tabla1[[#This Row],[Program Entreg Mes]]</f>
        <v>0</v>
      </c>
    </row>
    <row r="3292" spans="1:17">
      <c r="A3292" s="824">
        <v>6</v>
      </c>
      <c r="B3292" s="824" t="s">
        <v>2472</v>
      </c>
      <c r="C3292" s="824" t="s">
        <v>2473</v>
      </c>
      <c r="D3292" s="820" t="s">
        <v>76</v>
      </c>
      <c r="E3292" s="824" t="s">
        <v>1786</v>
      </c>
      <c r="F3292" s="824">
        <v>3</v>
      </c>
      <c r="G3292" s="824" t="s">
        <v>2445</v>
      </c>
      <c r="H3292" s="633">
        <v>13</v>
      </c>
      <c r="I3292" s="824">
        <v>0</v>
      </c>
      <c r="J3292" s="824">
        <v>0</v>
      </c>
      <c r="K3292" s="825">
        <v>0</v>
      </c>
      <c r="L3292" s="825">
        <v>0</v>
      </c>
      <c r="M3292" s="824">
        <v>0</v>
      </c>
      <c r="N3292" s="824">
        <v>0</v>
      </c>
      <c r="O3292" s="838" t="e">
        <v>#DIV/0!</v>
      </c>
      <c r="P3292" s="820">
        <f>Tabla1[[#This Row],[Ejec Real Acumu]]-Tabla1[[#This Row],[Proyec Ejec Acumul]]</f>
        <v>0</v>
      </c>
      <c r="Q3292" s="820">
        <f>Tabla1[[#This Row],[Ejec Real Mes]]-Tabla1[[#This Row],[Program Entreg Mes]]</f>
        <v>0</v>
      </c>
    </row>
    <row r="3293" spans="1:17">
      <c r="A3293" s="824">
        <v>7</v>
      </c>
      <c r="B3293" s="824" t="s">
        <v>2472</v>
      </c>
      <c r="C3293" s="824" t="s">
        <v>2473</v>
      </c>
      <c r="D3293" s="820" t="s">
        <v>76</v>
      </c>
      <c r="E3293" s="824" t="s">
        <v>1803</v>
      </c>
      <c r="F3293" s="824">
        <v>3</v>
      </c>
      <c r="G3293" s="824" t="s">
        <v>2445</v>
      </c>
      <c r="H3293" s="633">
        <v>0.02</v>
      </c>
      <c r="I3293" s="824">
        <v>0</v>
      </c>
      <c r="J3293" s="824">
        <v>0</v>
      </c>
      <c r="K3293" s="825">
        <v>0</v>
      </c>
      <c r="L3293" s="825">
        <v>0</v>
      </c>
      <c r="M3293" s="824">
        <v>0</v>
      </c>
      <c r="N3293" s="824">
        <v>0</v>
      </c>
      <c r="O3293" s="838" t="e">
        <v>#DIV/0!</v>
      </c>
      <c r="P3293" s="820">
        <f>Tabla1[[#This Row],[Ejec Real Acumu]]-Tabla1[[#This Row],[Proyec Ejec Acumul]]</f>
        <v>0</v>
      </c>
      <c r="Q3293" s="820">
        <f>Tabla1[[#This Row],[Ejec Real Mes]]-Tabla1[[#This Row],[Program Entreg Mes]]</f>
        <v>0</v>
      </c>
    </row>
    <row r="3294" spans="1:17">
      <c r="A3294" s="824">
        <v>8</v>
      </c>
      <c r="B3294" s="824" t="s">
        <v>2472</v>
      </c>
      <c r="C3294" s="824" t="s">
        <v>2473</v>
      </c>
      <c r="D3294" s="820" t="s">
        <v>1781</v>
      </c>
      <c r="E3294" s="824" t="s">
        <v>1818</v>
      </c>
      <c r="F3294" s="824">
        <v>3</v>
      </c>
      <c r="G3294" s="824" t="s">
        <v>2445</v>
      </c>
      <c r="H3294" s="633">
        <v>1</v>
      </c>
      <c r="I3294" s="824">
        <v>0</v>
      </c>
      <c r="J3294" s="824">
        <v>0</v>
      </c>
      <c r="K3294" s="825">
        <v>0</v>
      </c>
      <c r="L3294" s="825">
        <v>0</v>
      </c>
      <c r="M3294" s="824">
        <v>0</v>
      </c>
      <c r="N3294" s="824">
        <v>0</v>
      </c>
      <c r="O3294" s="838" t="e">
        <v>#DIV/0!</v>
      </c>
      <c r="P3294" s="820">
        <f>Tabla1[[#This Row],[Ejec Real Acumu]]-Tabla1[[#This Row],[Proyec Ejec Acumul]]</f>
        <v>0</v>
      </c>
      <c r="Q3294" s="820">
        <f>Tabla1[[#This Row],[Ejec Real Mes]]-Tabla1[[#This Row],[Program Entreg Mes]]</f>
        <v>0</v>
      </c>
    </row>
    <row r="3295" spans="1:17">
      <c r="A3295" s="824">
        <v>9</v>
      </c>
      <c r="B3295" s="824" t="s">
        <v>2472</v>
      </c>
      <c r="C3295" s="824" t="s">
        <v>2473</v>
      </c>
      <c r="D3295" s="820" t="s">
        <v>76</v>
      </c>
      <c r="E3295" s="824" t="s">
        <v>1825</v>
      </c>
      <c r="F3295" s="824">
        <v>3</v>
      </c>
      <c r="G3295" s="824" t="s">
        <v>2445</v>
      </c>
      <c r="H3295">
        <v>0.02</v>
      </c>
      <c r="I3295" s="824">
        <v>0</v>
      </c>
      <c r="J3295" s="824">
        <v>0</v>
      </c>
      <c r="K3295" s="825">
        <v>0</v>
      </c>
      <c r="L3295" s="825">
        <v>0</v>
      </c>
      <c r="M3295" s="824">
        <v>0</v>
      </c>
      <c r="N3295" s="824">
        <v>0</v>
      </c>
      <c r="O3295" s="838" t="e">
        <v>#DIV/0!</v>
      </c>
      <c r="P3295" s="820">
        <f>Tabla1[[#This Row],[Ejec Real Acumu]]-Tabla1[[#This Row],[Proyec Ejec Acumul]]</f>
        <v>0</v>
      </c>
      <c r="Q3295" s="820">
        <f>Tabla1[[#This Row],[Ejec Real Mes]]-Tabla1[[#This Row],[Program Entreg Mes]]</f>
        <v>0</v>
      </c>
    </row>
    <row r="3296" spans="1:17">
      <c r="A3296" s="824">
        <v>10</v>
      </c>
      <c r="B3296" s="824" t="s">
        <v>2472</v>
      </c>
      <c r="C3296" s="824" t="s">
        <v>2473</v>
      </c>
      <c r="D3296" s="820" t="s">
        <v>76</v>
      </c>
      <c r="E3296" s="824" t="s">
        <v>1841</v>
      </c>
      <c r="F3296" s="824">
        <v>3</v>
      </c>
      <c r="G3296" s="824" t="s">
        <v>2445</v>
      </c>
      <c r="H3296" s="633">
        <v>1</v>
      </c>
      <c r="I3296" s="824">
        <v>0</v>
      </c>
      <c r="J3296" s="824">
        <v>0</v>
      </c>
      <c r="K3296" s="825">
        <v>0</v>
      </c>
      <c r="L3296" s="825">
        <v>0</v>
      </c>
      <c r="M3296" s="824">
        <v>0</v>
      </c>
      <c r="N3296" s="824">
        <v>0</v>
      </c>
      <c r="O3296" s="838" t="e">
        <v>#DIV/0!</v>
      </c>
      <c r="P3296" s="820">
        <f>Tabla1[[#This Row],[Ejec Real Acumu]]-Tabla1[[#This Row],[Proyec Ejec Acumul]]</f>
        <v>0</v>
      </c>
      <c r="Q3296" s="820">
        <f>Tabla1[[#This Row],[Ejec Real Mes]]-Tabla1[[#This Row],[Program Entreg Mes]]</f>
        <v>0</v>
      </c>
    </row>
    <row r="3297" spans="1:17">
      <c r="A3297" s="824">
        <v>11</v>
      </c>
      <c r="B3297" s="824" t="s">
        <v>2472</v>
      </c>
      <c r="C3297" s="824" t="s">
        <v>2473</v>
      </c>
      <c r="D3297" s="820" t="s">
        <v>76</v>
      </c>
      <c r="E3297" s="824" t="s">
        <v>1852</v>
      </c>
      <c r="F3297" s="824">
        <v>3</v>
      </c>
      <c r="G3297" s="824" t="s">
        <v>2445</v>
      </c>
      <c r="H3297" s="633">
        <v>1</v>
      </c>
      <c r="I3297" s="824">
        <v>0</v>
      </c>
      <c r="J3297" s="824">
        <v>0</v>
      </c>
      <c r="K3297" s="825">
        <v>0</v>
      </c>
      <c r="L3297" s="825">
        <v>0</v>
      </c>
      <c r="M3297" s="824">
        <v>0</v>
      </c>
      <c r="N3297" s="824">
        <v>0</v>
      </c>
      <c r="O3297" s="838" t="e">
        <v>#DIV/0!</v>
      </c>
      <c r="P3297" s="820">
        <f>Tabla1[[#This Row],[Ejec Real Acumu]]-Tabla1[[#This Row],[Proyec Ejec Acumul]]</f>
        <v>0</v>
      </c>
      <c r="Q3297" s="820">
        <f>Tabla1[[#This Row],[Ejec Real Mes]]-Tabla1[[#This Row],[Program Entreg Mes]]</f>
        <v>0</v>
      </c>
    </row>
    <row r="3298" spans="1:17">
      <c r="A3298" s="824">
        <v>12</v>
      </c>
      <c r="B3298" s="824" t="s">
        <v>2472</v>
      </c>
      <c r="C3298" s="824" t="s">
        <v>2473</v>
      </c>
      <c r="D3298" s="820" t="s">
        <v>76</v>
      </c>
      <c r="E3298" s="824" t="s">
        <v>1864</v>
      </c>
      <c r="F3298" s="824">
        <v>3</v>
      </c>
      <c r="G3298" s="824" t="s">
        <v>2445</v>
      </c>
      <c r="H3298">
        <v>2</v>
      </c>
      <c r="I3298" s="824">
        <v>0</v>
      </c>
      <c r="J3298" s="824">
        <v>0</v>
      </c>
      <c r="K3298" s="825">
        <v>0</v>
      </c>
      <c r="L3298" s="825">
        <v>0</v>
      </c>
      <c r="M3298" s="824">
        <v>0</v>
      </c>
      <c r="N3298" s="824">
        <v>0</v>
      </c>
      <c r="O3298" s="838" t="e">
        <v>#DIV/0!</v>
      </c>
      <c r="P3298" s="820">
        <f>Tabla1[[#This Row],[Ejec Real Acumu]]-Tabla1[[#This Row],[Proyec Ejec Acumul]]</f>
        <v>0</v>
      </c>
      <c r="Q3298" s="820">
        <f>Tabla1[[#This Row],[Ejec Real Mes]]-Tabla1[[#This Row],[Program Entreg Mes]]</f>
        <v>0</v>
      </c>
    </row>
    <row r="3299" spans="1:17">
      <c r="A3299" s="824">
        <v>13</v>
      </c>
      <c r="B3299" s="824" t="s">
        <v>2472</v>
      </c>
      <c r="C3299" s="824" t="s">
        <v>2473</v>
      </c>
      <c r="D3299" s="820" t="s">
        <v>1879</v>
      </c>
      <c r="E3299" s="824" t="s">
        <v>1872</v>
      </c>
      <c r="F3299" s="824">
        <v>3</v>
      </c>
      <c r="G3299" s="824" t="s">
        <v>2445</v>
      </c>
      <c r="H3299">
        <v>0.3</v>
      </c>
      <c r="I3299" s="824">
        <v>0</v>
      </c>
      <c r="J3299" s="824">
        <v>0</v>
      </c>
      <c r="K3299" s="825">
        <v>0</v>
      </c>
      <c r="L3299" s="825">
        <v>0</v>
      </c>
      <c r="M3299" s="824">
        <v>0</v>
      </c>
      <c r="N3299" s="824">
        <v>0</v>
      </c>
      <c r="O3299" s="838" t="e">
        <v>#DIV/0!</v>
      </c>
      <c r="P3299" s="820">
        <f>Tabla1[[#This Row],[Ejec Real Acumu]]-Tabla1[[#This Row],[Proyec Ejec Acumul]]</f>
        <v>0</v>
      </c>
      <c r="Q3299" s="820">
        <f>Tabla1[[#This Row],[Ejec Real Mes]]-Tabla1[[#This Row],[Program Entreg Mes]]</f>
        <v>0</v>
      </c>
    </row>
    <row r="3300" spans="1:17">
      <c r="A3300" s="824">
        <v>14</v>
      </c>
      <c r="B3300" s="824" t="s">
        <v>2472</v>
      </c>
      <c r="C3300" s="824" t="s">
        <v>2473</v>
      </c>
      <c r="D3300" s="820" t="s">
        <v>1891</v>
      </c>
      <c r="E3300" s="824" t="s">
        <v>1886</v>
      </c>
      <c r="F3300" s="824">
        <v>3</v>
      </c>
      <c r="G3300" s="824" t="s">
        <v>2445</v>
      </c>
      <c r="H3300">
        <v>0.1</v>
      </c>
      <c r="I3300" s="824">
        <v>0</v>
      </c>
      <c r="J3300" s="824">
        <v>0</v>
      </c>
      <c r="K3300" s="825">
        <v>0</v>
      </c>
      <c r="L3300" s="825">
        <v>0</v>
      </c>
      <c r="M3300" s="824">
        <v>0</v>
      </c>
      <c r="N3300" s="824">
        <v>0</v>
      </c>
      <c r="O3300" s="838" t="e">
        <v>#DIV/0!</v>
      </c>
      <c r="P3300" s="820">
        <f>Tabla1[[#This Row],[Ejec Real Acumu]]-Tabla1[[#This Row],[Proyec Ejec Acumul]]</f>
        <v>0</v>
      </c>
      <c r="Q3300" s="820">
        <f>Tabla1[[#This Row],[Ejec Real Mes]]-Tabla1[[#This Row],[Program Entreg Mes]]</f>
        <v>0</v>
      </c>
    </row>
    <row r="3301" spans="1:17">
      <c r="A3301" s="820">
        <v>15</v>
      </c>
      <c r="B3301" s="820" t="s">
        <v>2472</v>
      </c>
      <c r="C3301" s="820" t="s">
        <v>2473</v>
      </c>
      <c r="D3301" s="820" t="s">
        <v>688</v>
      </c>
      <c r="E3301" t="s">
        <v>1895</v>
      </c>
      <c r="F3301" s="820">
        <v>3</v>
      </c>
      <c r="G3301" s="820" t="s">
        <v>2445</v>
      </c>
      <c r="H3301">
        <v>0</v>
      </c>
      <c r="I3301">
        <v>0</v>
      </c>
      <c r="J3301" s="633">
        <v>0</v>
      </c>
      <c r="K3301" s="842" t="e">
        <v>#DIV/0!</v>
      </c>
      <c r="L3301" s="842" t="e">
        <v>#DIV/0!</v>
      </c>
      <c r="M3301">
        <v>0</v>
      </c>
      <c r="N3301">
        <v>0</v>
      </c>
      <c r="O3301" s="843" t="e">
        <v>#DIV/0!</v>
      </c>
      <c r="P3301" s="820">
        <f>Tabla1[[#This Row],[Ejec Real Acumu]]-Tabla1[[#This Row],[Proyec Ejec Acumul]]</f>
        <v>0</v>
      </c>
      <c r="Q3301" s="820">
        <f>Tabla1[[#This Row],[Ejec Real Mes]]-Tabla1[[#This Row],[Program Entreg Mes]]</f>
        <v>0</v>
      </c>
    </row>
    <row r="3302" spans="1:17">
      <c r="A3302" s="820">
        <v>16</v>
      </c>
      <c r="B3302" s="820" t="s">
        <v>2472</v>
      </c>
      <c r="C3302" s="820" t="s">
        <v>2473</v>
      </c>
      <c r="D3302" s="820" t="s">
        <v>688</v>
      </c>
      <c r="E3302" t="s">
        <v>1903</v>
      </c>
      <c r="F3302" s="820">
        <v>3</v>
      </c>
      <c r="G3302" s="820" t="s">
        <v>2445</v>
      </c>
      <c r="H3302">
        <v>1</v>
      </c>
      <c r="I3302">
        <v>0</v>
      </c>
      <c r="J3302" s="633">
        <v>0</v>
      </c>
      <c r="K3302" s="842">
        <v>0</v>
      </c>
      <c r="L3302" s="842">
        <v>0</v>
      </c>
      <c r="M3302">
        <v>0</v>
      </c>
      <c r="N3302">
        <v>0</v>
      </c>
      <c r="O3302" s="843" t="e">
        <v>#DIV/0!</v>
      </c>
      <c r="P3302" s="820">
        <f>Tabla1[[#This Row],[Ejec Real Acumu]]-Tabla1[[#This Row],[Proyec Ejec Acumul]]</f>
        <v>0</v>
      </c>
      <c r="Q3302" s="820">
        <f>Tabla1[[#This Row],[Ejec Real Mes]]-Tabla1[[#This Row],[Program Entreg Mes]]</f>
        <v>0</v>
      </c>
    </row>
    <row r="3303" spans="1:17">
      <c r="A3303" s="820">
        <v>17</v>
      </c>
      <c r="B3303" s="820" t="s">
        <v>2472</v>
      </c>
      <c r="C3303" s="820" t="s">
        <v>2473</v>
      </c>
      <c r="D3303" s="820" t="s">
        <v>1921</v>
      </c>
      <c r="E3303" t="s">
        <v>1914</v>
      </c>
      <c r="F3303" s="820">
        <v>3</v>
      </c>
      <c r="G3303" s="820" t="s">
        <v>2445</v>
      </c>
      <c r="H3303">
        <v>0</v>
      </c>
      <c r="I3303">
        <v>0</v>
      </c>
      <c r="J3303" s="633">
        <v>0</v>
      </c>
      <c r="K3303" s="842" t="e">
        <v>#DIV/0!</v>
      </c>
      <c r="L3303" s="842" t="e">
        <v>#DIV/0!</v>
      </c>
      <c r="M3303">
        <v>0</v>
      </c>
      <c r="N3303">
        <v>0</v>
      </c>
      <c r="O3303" s="843" t="e">
        <v>#DIV/0!</v>
      </c>
      <c r="P3303" s="820">
        <f>Tabla1[[#This Row],[Ejec Real Acumu]]-Tabla1[[#This Row],[Proyec Ejec Acumul]]</f>
        <v>0</v>
      </c>
      <c r="Q3303" s="820">
        <f>Tabla1[[#This Row],[Ejec Real Mes]]-Tabla1[[#This Row],[Program Entreg Mes]]</f>
        <v>0</v>
      </c>
    </row>
    <row r="3304" spans="1:17">
      <c r="A3304" s="820">
        <v>18</v>
      </c>
      <c r="B3304" s="820" t="s">
        <v>2472</v>
      </c>
      <c r="C3304" s="820" t="s">
        <v>2473</v>
      </c>
      <c r="D3304" s="820" t="s">
        <v>1921</v>
      </c>
      <c r="E3304" t="s">
        <v>1924</v>
      </c>
      <c r="F3304" s="820">
        <v>3</v>
      </c>
      <c r="G3304" s="820" t="s">
        <v>2445</v>
      </c>
      <c r="H3304">
        <v>1</v>
      </c>
      <c r="I3304">
        <v>0</v>
      </c>
      <c r="J3304" s="633">
        <v>0</v>
      </c>
      <c r="K3304" s="842">
        <v>0</v>
      </c>
      <c r="L3304" s="842">
        <v>0</v>
      </c>
      <c r="M3304">
        <v>0</v>
      </c>
      <c r="N3304">
        <v>0</v>
      </c>
      <c r="O3304" s="843" t="e">
        <v>#DIV/0!</v>
      </c>
      <c r="P3304" s="820">
        <f>Tabla1[[#This Row],[Ejec Real Acumu]]-Tabla1[[#This Row],[Proyec Ejec Acumul]]</f>
        <v>0</v>
      </c>
      <c r="Q3304" s="820">
        <f>Tabla1[[#This Row],[Ejec Real Mes]]-Tabla1[[#This Row],[Program Entreg Mes]]</f>
        <v>0</v>
      </c>
    </row>
    <row r="3305" spans="1:17">
      <c r="A3305" s="820">
        <v>19</v>
      </c>
      <c r="B3305" s="820" t="s">
        <v>2472</v>
      </c>
      <c r="C3305" s="820" t="s">
        <v>2473</v>
      </c>
      <c r="D3305" s="820" t="s">
        <v>76</v>
      </c>
      <c r="E3305" t="s">
        <v>1932</v>
      </c>
      <c r="F3305" s="820">
        <v>3</v>
      </c>
      <c r="G3305" s="820" t="s">
        <v>2445</v>
      </c>
      <c r="H3305">
        <v>1</v>
      </c>
      <c r="I3305">
        <v>0</v>
      </c>
      <c r="J3305" s="633">
        <v>0</v>
      </c>
      <c r="K3305" s="842">
        <v>0</v>
      </c>
      <c r="L3305" s="842">
        <v>0</v>
      </c>
      <c r="M3305">
        <v>0</v>
      </c>
      <c r="N3305">
        <v>0</v>
      </c>
      <c r="O3305" s="843" t="e">
        <v>#DIV/0!</v>
      </c>
      <c r="P3305" s="820">
        <f>Tabla1[[#This Row],[Ejec Real Acumu]]-Tabla1[[#This Row],[Proyec Ejec Acumul]]</f>
        <v>0</v>
      </c>
      <c r="Q3305" s="820">
        <f>Tabla1[[#This Row],[Ejec Real Mes]]-Tabla1[[#This Row],[Program Entreg Mes]]</f>
        <v>0</v>
      </c>
    </row>
    <row r="3306" spans="1:17">
      <c r="A3306" s="820">
        <v>20</v>
      </c>
      <c r="B3306" s="820" t="s">
        <v>2472</v>
      </c>
      <c r="C3306" s="820" t="s">
        <v>2473</v>
      </c>
      <c r="D3306" s="820" t="s">
        <v>764</v>
      </c>
      <c r="E3306" t="s">
        <v>1938</v>
      </c>
      <c r="F3306" s="820">
        <v>3</v>
      </c>
      <c r="G3306" s="820" t="s">
        <v>2445</v>
      </c>
      <c r="H3306">
        <v>0.05</v>
      </c>
      <c r="I3306">
        <v>0</v>
      </c>
      <c r="J3306" s="633">
        <v>0</v>
      </c>
      <c r="K3306" s="842">
        <v>0</v>
      </c>
      <c r="L3306" s="842">
        <v>0</v>
      </c>
      <c r="M3306">
        <v>0</v>
      </c>
      <c r="N3306">
        <v>0</v>
      </c>
      <c r="O3306" s="843" t="e">
        <v>#DIV/0!</v>
      </c>
      <c r="P3306" s="820">
        <f>Tabla1[[#This Row],[Ejec Real Acumu]]-Tabla1[[#This Row],[Proyec Ejec Acumul]]</f>
        <v>0</v>
      </c>
      <c r="Q3306" s="820">
        <f>Tabla1[[#This Row],[Ejec Real Mes]]-Tabla1[[#This Row],[Program Entreg Mes]]</f>
        <v>0</v>
      </c>
    </row>
    <row r="3307" spans="1:17">
      <c r="A3307" s="820">
        <v>21</v>
      </c>
      <c r="B3307" s="820" t="s">
        <v>2472</v>
      </c>
      <c r="C3307" s="820" t="s">
        <v>2473</v>
      </c>
      <c r="D3307" s="820" t="s">
        <v>764</v>
      </c>
      <c r="E3307" t="s">
        <v>1949</v>
      </c>
      <c r="F3307" s="820">
        <v>3</v>
      </c>
      <c r="G3307" s="820" t="s">
        <v>2445</v>
      </c>
      <c r="H3307">
        <v>1</v>
      </c>
      <c r="I3307">
        <v>0</v>
      </c>
      <c r="J3307" s="633">
        <v>0</v>
      </c>
      <c r="K3307" s="842">
        <v>0</v>
      </c>
      <c r="L3307" s="842">
        <v>0</v>
      </c>
      <c r="M3307">
        <v>0</v>
      </c>
      <c r="N3307">
        <v>0</v>
      </c>
      <c r="O3307" s="843" t="e">
        <v>#DIV/0!</v>
      </c>
      <c r="P3307" s="820">
        <f>Tabla1[[#This Row],[Ejec Real Acumu]]-Tabla1[[#This Row],[Proyec Ejec Acumul]]</f>
        <v>0</v>
      </c>
      <c r="Q3307" s="820">
        <f>Tabla1[[#This Row],[Ejec Real Mes]]-Tabla1[[#This Row],[Program Entreg Mes]]</f>
        <v>0</v>
      </c>
    </row>
    <row r="3308" spans="1:17">
      <c r="A3308" s="820">
        <v>22</v>
      </c>
      <c r="B3308" s="820" t="s">
        <v>2472</v>
      </c>
      <c r="C3308" s="820" t="s">
        <v>2473</v>
      </c>
      <c r="D3308" s="820" t="s">
        <v>764</v>
      </c>
      <c r="E3308" t="s">
        <v>1962</v>
      </c>
      <c r="F3308" s="820">
        <v>3</v>
      </c>
      <c r="G3308" s="820" t="s">
        <v>2445</v>
      </c>
      <c r="H3308">
        <v>1</v>
      </c>
      <c r="I3308">
        <v>0</v>
      </c>
      <c r="J3308" s="633">
        <v>0</v>
      </c>
      <c r="K3308" s="842">
        <v>0</v>
      </c>
      <c r="L3308" s="842">
        <v>0</v>
      </c>
      <c r="M3308">
        <v>0</v>
      </c>
      <c r="N3308">
        <v>0</v>
      </c>
      <c r="O3308" s="843" t="e">
        <v>#DIV/0!</v>
      </c>
      <c r="P3308" s="820">
        <f>Tabla1[[#This Row],[Ejec Real Acumu]]-Tabla1[[#This Row],[Proyec Ejec Acumul]]</f>
        <v>0</v>
      </c>
      <c r="Q3308" s="820">
        <f>Tabla1[[#This Row],[Ejec Real Mes]]-Tabla1[[#This Row],[Program Entreg Mes]]</f>
        <v>0</v>
      </c>
    </row>
    <row r="3309" spans="1:17">
      <c r="A3309" s="820">
        <v>1</v>
      </c>
      <c r="B3309" s="820" t="s">
        <v>2472</v>
      </c>
      <c r="C3309" s="820" t="s">
        <v>2473</v>
      </c>
      <c r="D3309" s="820" t="s">
        <v>76</v>
      </c>
      <c r="E3309" t="s">
        <v>1717</v>
      </c>
      <c r="F3309" s="820">
        <v>4</v>
      </c>
      <c r="G3309" s="820" t="s">
        <v>2446</v>
      </c>
      <c r="H3309" s="633">
        <v>0.03</v>
      </c>
      <c r="I3309">
        <v>0</v>
      </c>
      <c r="J3309" s="633">
        <v>0</v>
      </c>
      <c r="K3309" s="842">
        <v>0</v>
      </c>
      <c r="L3309" s="842">
        <v>0</v>
      </c>
      <c r="M3309">
        <v>0</v>
      </c>
      <c r="N3309">
        <v>0</v>
      </c>
      <c r="O3309" s="843" t="e">
        <v>#DIV/0!</v>
      </c>
      <c r="P3309" s="820">
        <f>Tabla1[[#This Row],[Ejec Real Acumu]]-Tabla1[[#This Row],[Proyec Ejec Acumul]]</f>
        <v>0</v>
      </c>
      <c r="Q3309" s="820">
        <f>Tabla1[[#This Row],[Ejec Real Mes]]-Tabla1[[#This Row],[Program Entreg Mes]]</f>
        <v>0</v>
      </c>
    </row>
    <row r="3310" spans="1:17">
      <c r="A3310" s="820">
        <v>2</v>
      </c>
      <c r="B3310" s="820" t="s">
        <v>2472</v>
      </c>
      <c r="C3310" s="820" t="s">
        <v>2473</v>
      </c>
      <c r="D3310" s="820" t="s">
        <v>76</v>
      </c>
      <c r="E3310" t="s">
        <v>1736</v>
      </c>
      <c r="F3310" s="820">
        <v>4</v>
      </c>
      <c r="G3310" s="820" t="s">
        <v>2446</v>
      </c>
      <c r="H3310" s="633">
        <v>2</v>
      </c>
      <c r="I3310">
        <v>0</v>
      </c>
      <c r="J3310" s="633">
        <v>0</v>
      </c>
      <c r="K3310" s="842">
        <v>0</v>
      </c>
      <c r="L3310" s="842">
        <v>0</v>
      </c>
      <c r="M3310">
        <v>0</v>
      </c>
      <c r="N3310">
        <v>0</v>
      </c>
      <c r="O3310" s="843" t="e">
        <v>#DIV/0!</v>
      </c>
      <c r="P3310" s="820">
        <f>Tabla1[[#This Row],[Ejec Real Acumu]]-Tabla1[[#This Row],[Proyec Ejec Acumul]]</f>
        <v>0</v>
      </c>
      <c r="Q3310" s="820">
        <f>Tabla1[[#This Row],[Ejec Real Mes]]-Tabla1[[#This Row],[Program Entreg Mes]]</f>
        <v>0</v>
      </c>
    </row>
    <row r="3311" spans="1:17">
      <c r="A3311" s="820">
        <v>3</v>
      </c>
      <c r="B3311" s="820" t="s">
        <v>2472</v>
      </c>
      <c r="C3311" s="820" t="s">
        <v>2473</v>
      </c>
      <c r="D3311" s="820" t="s">
        <v>76</v>
      </c>
      <c r="E3311" t="s">
        <v>1751</v>
      </c>
      <c r="F3311" s="820">
        <v>4</v>
      </c>
      <c r="G3311" s="820" t="s">
        <v>2446</v>
      </c>
      <c r="H3311">
        <v>2</v>
      </c>
      <c r="I3311">
        <v>0</v>
      </c>
      <c r="J3311" s="633">
        <v>0</v>
      </c>
      <c r="K3311" s="842">
        <v>0</v>
      </c>
      <c r="L3311" s="842">
        <v>0</v>
      </c>
      <c r="M3311">
        <v>0</v>
      </c>
      <c r="N3311">
        <v>0</v>
      </c>
      <c r="O3311" s="843" t="e">
        <v>#DIV/0!</v>
      </c>
      <c r="P3311" s="820">
        <f>Tabla1[[#This Row],[Ejec Real Acumu]]-Tabla1[[#This Row],[Proyec Ejec Acumul]]</f>
        <v>0</v>
      </c>
      <c r="Q3311" s="820">
        <f>Tabla1[[#This Row],[Ejec Real Mes]]-Tabla1[[#This Row],[Program Entreg Mes]]</f>
        <v>0</v>
      </c>
    </row>
    <row r="3312" spans="1:17">
      <c r="A3312" s="820">
        <v>4</v>
      </c>
      <c r="B3312" s="820" t="s">
        <v>2472</v>
      </c>
      <c r="C3312" s="820" t="s">
        <v>2473</v>
      </c>
      <c r="D3312" s="820" t="s">
        <v>76</v>
      </c>
      <c r="E3312" t="s">
        <v>1764</v>
      </c>
      <c r="F3312" s="820">
        <v>4</v>
      </c>
      <c r="G3312" s="820" t="s">
        <v>2446</v>
      </c>
      <c r="H3312" s="633">
        <v>4</v>
      </c>
      <c r="I3312">
        <v>0</v>
      </c>
      <c r="J3312" s="633">
        <v>0</v>
      </c>
      <c r="K3312" s="842">
        <v>0</v>
      </c>
      <c r="L3312" s="842">
        <v>0</v>
      </c>
      <c r="M3312">
        <v>0</v>
      </c>
      <c r="N3312">
        <v>0</v>
      </c>
      <c r="O3312" s="843" t="e">
        <v>#DIV/0!</v>
      </c>
      <c r="P3312" s="820">
        <f>Tabla1[[#This Row],[Ejec Real Acumu]]-Tabla1[[#This Row],[Proyec Ejec Acumul]]</f>
        <v>0</v>
      </c>
      <c r="Q3312" s="820">
        <f>Tabla1[[#This Row],[Ejec Real Mes]]-Tabla1[[#This Row],[Program Entreg Mes]]</f>
        <v>0</v>
      </c>
    </row>
    <row r="3313" spans="1:17">
      <c r="A3313" s="820">
        <v>5</v>
      </c>
      <c r="B3313" s="820" t="s">
        <v>2472</v>
      </c>
      <c r="C3313" s="820" t="s">
        <v>2473</v>
      </c>
      <c r="D3313" s="820" t="s">
        <v>1781</v>
      </c>
      <c r="E3313" t="s">
        <v>1777</v>
      </c>
      <c r="F3313" s="820">
        <v>4</v>
      </c>
      <c r="G3313" s="820" t="s">
        <v>2446</v>
      </c>
      <c r="H3313">
        <v>1</v>
      </c>
      <c r="I3313">
        <v>0</v>
      </c>
      <c r="J3313" s="633">
        <v>0</v>
      </c>
      <c r="K3313" s="842">
        <v>0</v>
      </c>
      <c r="L3313" s="842">
        <v>0</v>
      </c>
      <c r="M3313">
        <v>0</v>
      </c>
      <c r="N3313">
        <v>0</v>
      </c>
      <c r="O3313" s="843" t="e">
        <v>#DIV/0!</v>
      </c>
      <c r="P3313" s="820">
        <f>Tabla1[[#This Row],[Ejec Real Acumu]]-Tabla1[[#This Row],[Proyec Ejec Acumul]]</f>
        <v>0</v>
      </c>
      <c r="Q3313" s="820">
        <f>Tabla1[[#This Row],[Ejec Real Mes]]-Tabla1[[#This Row],[Program Entreg Mes]]</f>
        <v>0</v>
      </c>
    </row>
    <row r="3314" spans="1:17">
      <c r="A3314" s="820">
        <v>6</v>
      </c>
      <c r="B3314" s="820" t="s">
        <v>2472</v>
      </c>
      <c r="C3314" s="820" t="s">
        <v>2473</v>
      </c>
      <c r="D3314" s="820" t="s">
        <v>76</v>
      </c>
      <c r="E3314" t="s">
        <v>1786</v>
      </c>
      <c r="F3314" s="820">
        <v>4</v>
      </c>
      <c r="G3314" s="820" t="s">
        <v>2446</v>
      </c>
      <c r="H3314" s="633">
        <v>13</v>
      </c>
      <c r="I3314">
        <v>0</v>
      </c>
      <c r="J3314" s="633">
        <v>1</v>
      </c>
      <c r="K3314" s="842">
        <v>0</v>
      </c>
      <c r="L3314" s="842">
        <v>7.6923076923076927E-2</v>
      </c>
      <c r="M3314">
        <v>0</v>
      </c>
      <c r="N3314">
        <v>1</v>
      </c>
      <c r="O3314" s="843" t="e">
        <v>#DIV/0!</v>
      </c>
      <c r="P3314" s="820">
        <f>Tabla1[[#This Row],[Ejec Real Acumu]]-Tabla1[[#This Row],[Proyec Ejec Acumul]]</f>
        <v>1</v>
      </c>
      <c r="Q3314" s="820">
        <f>Tabla1[[#This Row],[Ejec Real Mes]]-Tabla1[[#This Row],[Program Entreg Mes]]</f>
        <v>1</v>
      </c>
    </row>
    <row r="3315" spans="1:17">
      <c r="A3315" s="820">
        <v>7</v>
      </c>
      <c r="B3315" s="820" t="s">
        <v>2472</v>
      </c>
      <c r="C3315" s="820" t="s">
        <v>2473</v>
      </c>
      <c r="D3315" s="820" t="s">
        <v>76</v>
      </c>
      <c r="E3315" t="s">
        <v>1803</v>
      </c>
      <c r="F3315" s="820">
        <v>4</v>
      </c>
      <c r="G3315" s="820" t="s">
        <v>2446</v>
      </c>
      <c r="H3315" s="633">
        <v>0.02</v>
      </c>
      <c r="I3315">
        <v>0</v>
      </c>
      <c r="J3315" s="633">
        <v>0</v>
      </c>
      <c r="K3315" s="842">
        <v>0</v>
      </c>
      <c r="L3315" s="842">
        <v>0</v>
      </c>
      <c r="M3315">
        <v>0</v>
      </c>
      <c r="N3315">
        <v>0</v>
      </c>
      <c r="O3315" s="843" t="e">
        <v>#DIV/0!</v>
      </c>
      <c r="P3315" s="820">
        <f>Tabla1[[#This Row],[Ejec Real Acumu]]-Tabla1[[#This Row],[Proyec Ejec Acumul]]</f>
        <v>0</v>
      </c>
      <c r="Q3315" s="820">
        <f>Tabla1[[#This Row],[Ejec Real Mes]]-Tabla1[[#This Row],[Program Entreg Mes]]</f>
        <v>0</v>
      </c>
    </row>
    <row r="3316" spans="1:17">
      <c r="A3316" s="820">
        <v>8</v>
      </c>
      <c r="B3316" s="820" t="s">
        <v>2472</v>
      </c>
      <c r="C3316" s="820" t="s">
        <v>2473</v>
      </c>
      <c r="D3316" s="820" t="s">
        <v>1781</v>
      </c>
      <c r="E3316" t="s">
        <v>1818</v>
      </c>
      <c r="F3316" s="820">
        <v>4</v>
      </c>
      <c r="G3316" s="820" t="s">
        <v>2446</v>
      </c>
      <c r="H3316" s="633">
        <v>1</v>
      </c>
      <c r="I3316">
        <v>0</v>
      </c>
      <c r="J3316" s="633">
        <v>0</v>
      </c>
      <c r="K3316" s="842">
        <v>0</v>
      </c>
      <c r="L3316" s="842">
        <v>0</v>
      </c>
      <c r="M3316">
        <v>0</v>
      </c>
      <c r="N3316">
        <v>0</v>
      </c>
      <c r="O3316" s="843" t="e">
        <v>#DIV/0!</v>
      </c>
      <c r="P3316" s="820">
        <f>Tabla1[[#This Row],[Ejec Real Acumu]]-Tabla1[[#This Row],[Proyec Ejec Acumul]]</f>
        <v>0</v>
      </c>
      <c r="Q3316" s="820">
        <f>Tabla1[[#This Row],[Ejec Real Mes]]-Tabla1[[#This Row],[Program Entreg Mes]]</f>
        <v>0</v>
      </c>
    </row>
    <row r="3317" spans="1:17">
      <c r="A3317" s="820">
        <v>9</v>
      </c>
      <c r="B3317" s="820" t="s">
        <v>2472</v>
      </c>
      <c r="C3317" s="820" t="s">
        <v>2473</v>
      </c>
      <c r="D3317" s="820" t="s">
        <v>76</v>
      </c>
      <c r="E3317" t="s">
        <v>1825</v>
      </c>
      <c r="F3317" s="820">
        <v>4</v>
      </c>
      <c r="G3317" s="820" t="s">
        <v>2446</v>
      </c>
      <c r="H3317">
        <v>0.02</v>
      </c>
      <c r="I3317">
        <v>0</v>
      </c>
      <c r="J3317" s="633">
        <v>0</v>
      </c>
      <c r="K3317" s="842">
        <v>0</v>
      </c>
      <c r="L3317" s="842">
        <v>0</v>
      </c>
      <c r="M3317">
        <v>0</v>
      </c>
      <c r="N3317">
        <v>0</v>
      </c>
      <c r="O3317" s="843" t="e">
        <v>#DIV/0!</v>
      </c>
      <c r="P3317" s="820">
        <f>Tabla1[[#This Row],[Ejec Real Acumu]]-Tabla1[[#This Row],[Proyec Ejec Acumul]]</f>
        <v>0</v>
      </c>
      <c r="Q3317" s="820">
        <f>Tabla1[[#This Row],[Ejec Real Mes]]-Tabla1[[#This Row],[Program Entreg Mes]]</f>
        <v>0</v>
      </c>
    </row>
    <row r="3318" spans="1:17">
      <c r="A3318" s="820">
        <v>10</v>
      </c>
      <c r="B3318" s="820" t="s">
        <v>2472</v>
      </c>
      <c r="C3318" s="820" t="s">
        <v>2473</v>
      </c>
      <c r="D3318" s="820" t="s">
        <v>76</v>
      </c>
      <c r="E3318" t="s">
        <v>1841</v>
      </c>
      <c r="F3318" s="820">
        <v>4</v>
      </c>
      <c r="G3318" s="820" t="s">
        <v>2446</v>
      </c>
      <c r="H3318" s="633">
        <v>1</v>
      </c>
      <c r="I3318">
        <v>0</v>
      </c>
      <c r="J3318" s="633">
        <v>0</v>
      </c>
      <c r="K3318" s="842">
        <v>0</v>
      </c>
      <c r="L3318" s="842">
        <v>0</v>
      </c>
      <c r="M3318">
        <v>0</v>
      </c>
      <c r="N3318">
        <v>0</v>
      </c>
      <c r="O3318" s="843" t="e">
        <v>#DIV/0!</v>
      </c>
      <c r="P3318" s="820">
        <f>Tabla1[[#This Row],[Ejec Real Acumu]]-Tabla1[[#This Row],[Proyec Ejec Acumul]]</f>
        <v>0</v>
      </c>
      <c r="Q3318" s="820">
        <f>Tabla1[[#This Row],[Ejec Real Mes]]-Tabla1[[#This Row],[Program Entreg Mes]]</f>
        <v>0</v>
      </c>
    </row>
    <row r="3319" spans="1:17">
      <c r="A3319" s="820">
        <v>11</v>
      </c>
      <c r="B3319" s="820" t="s">
        <v>2472</v>
      </c>
      <c r="C3319" s="820" t="s">
        <v>2473</v>
      </c>
      <c r="D3319" s="820" t="s">
        <v>76</v>
      </c>
      <c r="E3319" t="s">
        <v>1852</v>
      </c>
      <c r="F3319" s="820">
        <v>4</v>
      </c>
      <c r="G3319" s="820" t="s">
        <v>2446</v>
      </c>
      <c r="H3319" s="633">
        <v>1</v>
      </c>
      <c r="I3319">
        <v>0</v>
      </c>
      <c r="J3319" s="633">
        <v>0</v>
      </c>
      <c r="K3319" s="842">
        <v>0</v>
      </c>
      <c r="L3319" s="842">
        <v>0</v>
      </c>
      <c r="M3319">
        <v>0</v>
      </c>
      <c r="N3319">
        <v>0</v>
      </c>
      <c r="O3319" s="843" t="e">
        <v>#DIV/0!</v>
      </c>
      <c r="P3319" s="820">
        <f>Tabla1[[#This Row],[Ejec Real Acumu]]-Tabla1[[#This Row],[Proyec Ejec Acumul]]</f>
        <v>0</v>
      </c>
      <c r="Q3319" s="820">
        <f>Tabla1[[#This Row],[Ejec Real Mes]]-Tabla1[[#This Row],[Program Entreg Mes]]</f>
        <v>0</v>
      </c>
    </row>
    <row r="3320" spans="1:17">
      <c r="A3320" s="820">
        <v>12</v>
      </c>
      <c r="B3320" s="820" t="s">
        <v>2472</v>
      </c>
      <c r="C3320" s="820" t="s">
        <v>2473</v>
      </c>
      <c r="D3320" s="820" t="s">
        <v>76</v>
      </c>
      <c r="E3320" t="s">
        <v>1864</v>
      </c>
      <c r="F3320" s="820">
        <v>4</v>
      </c>
      <c r="G3320" s="820" t="s">
        <v>2446</v>
      </c>
      <c r="H3320">
        <v>2</v>
      </c>
      <c r="I3320">
        <v>0</v>
      </c>
      <c r="J3320" s="633">
        <v>0</v>
      </c>
      <c r="K3320" s="842">
        <v>0</v>
      </c>
      <c r="L3320" s="842">
        <v>0</v>
      </c>
      <c r="M3320">
        <v>0</v>
      </c>
      <c r="N3320">
        <v>0</v>
      </c>
      <c r="O3320" s="843" t="e">
        <v>#DIV/0!</v>
      </c>
      <c r="P3320" s="820">
        <f>Tabla1[[#This Row],[Ejec Real Acumu]]-Tabla1[[#This Row],[Proyec Ejec Acumul]]</f>
        <v>0</v>
      </c>
      <c r="Q3320" s="820">
        <f>Tabla1[[#This Row],[Ejec Real Mes]]-Tabla1[[#This Row],[Program Entreg Mes]]</f>
        <v>0</v>
      </c>
    </row>
    <row r="3321" spans="1:17">
      <c r="A3321" s="820">
        <v>13</v>
      </c>
      <c r="B3321" s="820" t="s">
        <v>2472</v>
      </c>
      <c r="C3321" s="820" t="s">
        <v>2473</v>
      </c>
      <c r="D3321" s="820" t="s">
        <v>1879</v>
      </c>
      <c r="E3321" t="s">
        <v>1872</v>
      </c>
      <c r="F3321" s="820">
        <v>4</v>
      </c>
      <c r="G3321" s="820" t="s">
        <v>2446</v>
      </c>
      <c r="H3321">
        <v>0.3</v>
      </c>
      <c r="I3321">
        <v>0</v>
      </c>
      <c r="J3321" s="633">
        <v>0</v>
      </c>
      <c r="K3321" s="842">
        <v>0</v>
      </c>
      <c r="L3321" s="842">
        <v>0</v>
      </c>
      <c r="M3321">
        <v>0</v>
      </c>
      <c r="N3321">
        <v>0</v>
      </c>
      <c r="O3321" s="843" t="e">
        <v>#DIV/0!</v>
      </c>
      <c r="P3321" s="820">
        <f>Tabla1[[#This Row],[Ejec Real Acumu]]-Tabla1[[#This Row],[Proyec Ejec Acumul]]</f>
        <v>0</v>
      </c>
      <c r="Q3321" s="820">
        <f>Tabla1[[#This Row],[Ejec Real Mes]]-Tabla1[[#This Row],[Program Entreg Mes]]</f>
        <v>0</v>
      </c>
    </row>
    <row r="3322" spans="1:17">
      <c r="A3322" s="820">
        <v>14</v>
      </c>
      <c r="B3322" s="820" t="s">
        <v>2472</v>
      </c>
      <c r="C3322" s="820" t="s">
        <v>2473</v>
      </c>
      <c r="D3322" s="820" t="s">
        <v>1891</v>
      </c>
      <c r="E3322" t="s">
        <v>1886</v>
      </c>
      <c r="F3322" s="820">
        <v>4</v>
      </c>
      <c r="G3322" s="820" t="s">
        <v>2446</v>
      </c>
      <c r="H3322">
        <v>0.1</v>
      </c>
      <c r="I3322">
        <v>0</v>
      </c>
      <c r="J3322" s="633">
        <v>0</v>
      </c>
      <c r="K3322" s="842">
        <v>0</v>
      </c>
      <c r="L3322" s="842">
        <v>0</v>
      </c>
      <c r="M3322">
        <v>0</v>
      </c>
      <c r="N3322">
        <v>0</v>
      </c>
      <c r="O3322" s="843" t="e">
        <v>#DIV/0!</v>
      </c>
      <c r="P3322" s="820">
        <f>Tabla1[[#This Row],[Ejec Real Acumu]]-Tabla1[[#This Row],[Proyec Ejec Acumul]]</f>
        <v>0</v>
      </c>
      <c r="Q3322" s="820">
        <f>Tabla1[[#This Row],[Ejec Real Mes]]-Tabla1[[#This Row],[Program Entreg Mes]]</f>
        <v>0</v>
      </c>
    </row>
    <row r="3323" spans="1:17">
      <c r="A3323" s="820">
        <v>15</v>
      </c>
      <c r="B3323" s="820" t="s">
        <v>2472</v>
      </c>
      <c r="C3323" s="820" t="s">
        <v>2473</v>
      </c>
      <c r="D3323" s="820" t="s">
        <v>688</v>
      </c>
      <c r="E3323" t="s">
        <v>1895</v>
      </c>
      <c r="F3323" s="820">
        <v>4</v>
      </c>
      <c r="G3323" s="820" t="s">
        <v>2446</v>
      </c>
      <c r="H3323">
        <v>0</v>
      </c>
      <c r="I3323">
        <v>0</v>
      </c>
      <c r="J3323" s="633">
        <v>0</v>
      </c>
      <c r="K3323" s="842" t="e">
        <v>#DIV/0!</v>
      </c>
      <c r="L3323" s="842" t="e">
        <v>#DIV/0!</v>
      </c>
      <c r="M3323">
        <v>0</v>
      </c>
      <c r="N3323">
        <v>0</v>
      </c>
      <c r="O3323" s="843" t="e">
        <v>#DIV/0!</v>
      </c>
      <c r="P3323" s="820">
        <f>Tabla1[[#This Row],[Ejec Real Acumu]]-Tabla1[[#This Row],[Proyec Ejec Acumul]]</f>
        <v>0</v>
      </c>
      <c r="Q3323" s="820">
        <f>Tabla1[[#This Row],[Ejec Real Mes]]-Tabla1[[#This Row],[Program Entreg Mes]]</f>
        <v>0</v>
      </c>
    </row>
    <row r="3324" spans="1:17">
      <c r="A3324" s="820">
        <v>16</v>
      </c>
      <c r="B3324" s="820" t="s">
        <v>2472</v>
      </c>
      <c r="C3324" s="820" t="s">
        <v>2473</v>
      </c>
      <c r="D3324" s="820" t="s">
        <v>688</v>
      </c>
      <c r="E3324" t="s">
        <v>1903</v>
      </c>
      <c r="F3324" s="820">
        <v>4</v>
      </c>
      <c r="G3324" s="820" t="s">
        <v>2446</v>
      </c>
      <c r="H3324">
        <v>1</v>
      </c>
      <c r="I3324">
        <v>0</v>
      </c>
      <c r="J3324" s="633">
        <v>0</v>
      </c>
      <c r="K3324" s="842">
        <v>0</v>
      </c>
      <c r="L3324" s="842">
        <v>0</v>
      </c>
      <c r="M3324">
        <v>0</v>
      </c>
      <c r="N3324">
        <v>0</v>
      </c>
      <c r="O3324" s="843" t="e">
        <v>#DIV/0!</v>
      </c>
      <c r="P3324" s="820">
        <f>Tabla1[[#This Row],[Ejec Real Acumu]]-Tabla1[[#This Row],[Proyec Ejec Acumul]]</f>
        <v>0</v>
      </c>
      <c r="Q3324" s="820">
        <f>Tabla1[[#This Row],[Ejec Real Mes]]-Tabla1[[#This Row],[Program Entreg Mes]]</f>
        <v>0</v>
      </c>
    </row>
    <row r="3325" spans="1:17">
      <c r="A3325" s="820">
        <v>17</v>
      </c>
      <c r="B3325" s="820" t="s">
        <v>2472</v>
      </c>
      <c r="C3325" s="820" t="s">
        <v>2473</v>
      </c>
      <c r="D3325" s="820" t="s">
        <v>1921</v>
      </c>
      <c r="E3325" t="s">
        <v>1914</v>
      </c>
      <c r="F3325" s="820">
        <v>4</v>
      </c>
      <c r="G3325" s="820" t="s">
        <v>2446</v>
      </c>
      <c r="H3325">
        <v>0</v>
      </c>
      <c r="I3325">
        <v>0</v>
      </c>
      <c r="J3325" s="633">
        <v>0</v>
      </c>
      <c r="K3325" s="842" t="e">
        <v>#DIV/0!</v>
      </c>
      <c r="L3325" s="842" t="e">
        <v>#DIV/0!</v>
      </c>
      <c r="M3325">
        <v>0</v>
      </c>
      <c r="N3325">
        <v>0</v>
      </c>
      <c r="O3325" s="843" t="e">
        <v>#DIV/0!</v>
      </c>
      <c r="P3325" s="820">
        <f>Tabla1[[#This Row],[Ejec Real Acumu]]-Tabla1[[#This Row],[Proyec Ejec Acumul]]</f>
        <v>0</v>
      </c>
      <c r="Q3325" s="820">
        <f>Tabla1[[#This Row],[Ejec Real Mes]]-Tabla1[[#This Row],[Program Entreg Mes]]</f>
        <v>0</v>
      </c>
    </row>
    <row r="3326" spans="1:17">
      <c r="A3326" s="820">
        <v>18</v>
      </c>
      <c r="B3326" s="820" t="s">
        <v>2472</v>
      </c>
      <c r="C3326" s="820" t="s">
        <v>2473</v>
      </c>
      <c r="D3326" s="820" t="s">
        <v>1921</v>
      </c>
      <c r="E3326" t="s">
        <v>1924</v>
      </c>
      <c r="F3326" s="820">
        <v>4</v>
      </c>
      <c r="G3326" s="820" t="s">
        <v>2446</v>
      </c>
      <c r="H3326">
        <v>1</v>
      </c>
      <c r="I3326">
        <v>0</v>
      </c>
      <c r="J3326" s="633">
        <v>0</v>
      </c>
      <c r="K3326" s="842">
        <v>0</v>
      </c>
      <c r="L3326" s="842">
        <v>0</v>
      </c>
      <c r="M3326">
        <v>0</v>
      </c>
      <c r="N3326">
        <v>0</v>
      </c>
      <c r="O3326" s="843" t="e">
        <v>#DIV/0!</v>
      </c>
      <c r="P3326" s="820">
        <f>Tabla1[[#This Row],[Ejec Real Acumu]]-Tabla1[[#This Row],[Proyec Ejec Acumul]]</f>
        <v>0</v>
      </c>
      <c r="Q3326" s="820">
        <f>Tabla1[[#This Row],[Ejec Real Mes]]-Tabla1[[#This Row],[Program Entreg Mes]]</f>
        <v>0</v>
      </c>
    </row>
    <row r="3327" spans="1:17">
      <c r="A3327" s="820">
        <v>19</v>
      </c>
      <c r="B3327" s="820" t="s">
        <v>2472</v>
      </c>
      <c r="C3327" s="820" t="s">
        <v>2473</v>
      </c>
      <c r="D3327" s="820" t="s">
        <v>76</v>
      </c>
      <c r="E3327" t="s">
        <v>1932</v>
      </c>
      <c r="F3327" s="820">
        <v>4</v>
      </c>
      <c r="G3327" s="820" t="s">
        <v>2446</v>
      </c>
      <c r="H3327">
        <v>1</v>
      </c>
      <c r="I3327">
        <v>0</v>
      </c>
      <c r="J3327" s="633">
        <v>0</v>
      </c>
      <c r="K3327" s="842">
        <v>0</v>
      </c>
      <c r="L3327" s="842">
        <v>0</v>
      </c>
      <c r="M3327">
        <v>0</v>
      </c>
      <c r="N3327">
        <v>0</v>
      </c>
      <c r="O3327" s="843" t="e">
        <v>#DIV/0!</v>
      </c>
      <c r="P3327" s="820">
        <f>Tabla1[[#This Row],[Ejec Real Acumu]]-Tabla1[[#This Row],[Proyec Ejec Acumul]]</f>
        <v>0</v>
      </c>
      <c r="Q3327" s="820">
        <f>Tabla1[[#This Row],[Ejec Real Mes]]-Tabla1[[#This Row],[Program Entreg Mes]]</f>
        <v>0</v>
      </c>
    </row>
    <row r="3328" spans="1:17">
      <c r="A3328" s="820">
        <v>20</v>
      </c>
      <c r="B3328" s="820" t="s">
        <v>2472</v>
      </c>
      <c r="C3328" s="820" t="s">
        <v>2473</v>
      </c>
      <c r="D3328" s="820" t="s">
        <v>764</v>
      </c>
      <c r="E3328" t="s">
        <v>1938</v>
      </c>
      <c r="F3328" s="820">
        <v>4</v>
      </c>
      <c r="G3328" s="820" t="s">
        <v>2446</v>
      </c>
      <c r="H3328">
        <v>0.05</v>
      </c>
      <c r="I3328">
        <v>0</v>
      </c>
      <c r="J3328" s="633">
        <v>0</v>
      </c>
      <c r="K3328" s="842">
        <v>0</v>
      </c>
      <c r="L3328" s="842">
        <v>0</v>
      </c>
      <c r="M3328">
        <v>0</v>
      </c>
      <c r="N3328">
        <v>0</v>
      </c>
      <c r="O3328" s="843" t="e">
        <v>#DIV/0!</v>
      </c>
      <c r="P3328" s="820">
        <f>Tabla1[[#This Row],[Ejec Real Acumu]]-Tabla1[[#This Row],[Proyec Ejec Acumul]]</f>
        <v>0</v>
      </c>
      <c r="Q3328" s="820">
        <f>Tabla1[[#This Row],[Ejec Real Mes]]-Tabla1[[#This Row],[Program Entreg Mes]]</f>
        <v>0</v>
      </c>
    </row>
    <row r="3329" spans="1:17">
      <c r="A3329" s="820">
        <v>21</v>
      </c>
      <c r="B3329" s="820" t="s">
        <v>2472</v>
      </c>
      <c r="C3329" s="820" t="s">
        <v>2473</v>
      </c>
      <c r="D3329" s="820" t="s">
        <v>764</v>
      </c>
      <c r="E3329" t="s">
        <v>1949</v>
      </c>
      <c r="F3329" s="820">
        <v>4</v>
      </c>
      <c r="G3329" s="820" t="s">
        <v>2446</v>
      </c>
      <c r="H3329">
        <v>1</v>
      </c>
      <c r="I3329">
        <v>0</v>
      </c>
      <c r="J3329" s="633">
        <v>0</v>
      </c>
      <c r="K3329" s="842">
        <v>0</v>
      </c>
      <c r="L3329" s="842">
        <v>0</v>
      </c>
      <c r="M3329">
        <v>0</v>
      </c>
      <c r="N3329">
        <v>0</v>
      </c>
      <c r="O3329" s="843" t="e">
        <v>#DIV/0!</v>
      </c>
      <c r="P3329" s="820">
        <f>Tabla1[[#This Row],[Ejec Real Acumu]]-Tabla1[[#This Row],[Proyec Ejec Acumul]]</f>
        <v>0</v>
      </c>
      <c r="Q3329" s="820">
        <f>Tabla1[[#This Row],[Ejec Real Mes]]-Tabla1[[#This Row],[Program Entreg Mes]]</f>
        <v>0</v>
      </c>
    </row>
    <row r="3330" spans="1:17">
      <c r="A3330" s="820">
        <v>22</v>
      </c>
      <c r="B3330" s="820" t="s">
        <v>2472</v>
      </c>
      <c r="C3330" s="820" t="s">
        <v>2473</v>
      </c>
      <c r="D3330" s="820" t="s">
        <v>764</v>
      </c>
      <c r="E3330" t="s">
        <v>1962</v>
      </c>
      <c r="F3330" s="820">
        <v>4</v>
      </c>
      <c r="G3330" s="820" t="s">
        <v>2446</v>
      </c>
      <c r="H3330">
        <v>1</v>
      </c>
      <c r="I3330">
        <v>0</v>
      </c>
      <c r="J3330" s="633">
        <v>0</v>
      </c>
      <c r="K3330" s="842">
        <v>0</v>
      </c>
      <c r="L3330" s="842">
        <v>0</v>
      </c>
      <c r="M3330">
        <v>0</v>
      </c>
      <c r="N3330">
        <v>0</v>
      </c>
      <c r="O3330" s="843" t="e">
        <v>#DIV/0!</v>
      </c>
      <c r="P3330" s="820">
        <f>Tabla1[[#This Row],[Ejec Real Acumu]]-Tabla1[[#This Row],[Proyec Ejec Acumul]]</f>
        <v>0</v>
      </c>
      <c r="Q3330" s="820">
        <f>Tabla1[[#This Row],[Ejec Real Mes]]-Tabla1[[#This Row],[Program Entreg Mes]]</f>
        <v>0</v>
      </c>
    </row>
    <row r="3331" spans="1:17">
      <c r="A3331" s="820">
        <v>1</v>
      </c>
      <c r="B3331" s="820" t="s">
        <v>2472</v>
      </c>
      <c r="C3331" s="820" t="s">
        <v>2473</v>
      </c>
      <c r="D3331" s="820" t="s">
        <v>76</v>
      </c>
      <c r="E3331" t="s">
        <v>1717</v>
      </c>
      <c r="F3331" s="820">
        <v>5</v>
      </c>
      <c r="G3331" s="820" t="s">
        <v>2447</v>
      </c>
      <c r="H3331" s="633">
        <v>0.03</v>
      </c>
      <c r="I3331">
        <v>0</v>
      </c>
      <c r="J3331" s="633">
        <v>0</v>
      </c>
      <c r="K3331" s="842">
        <v>0</v>
      </c>
      <c r="L3331" s="842">
        <v>0</v>
      </c>
      <c r="M3331">
        <v>0</v>
      </c>
      <c r="N3331">
        <v>0</v>
      </c>
      <c r="O3331" s="843" t="e">
        <v>#DIV/0!</v>
      </c>
      <c r="P3331" s="820">
        <f>Tabla1[[#This Row],[Ejec Real Acumu]]-Tabla1[[#This Row],[Proyec Ejec Acumul]]</f>
        <v>0</v>
      </c>
      <c r="Q3331" s="820">
        <f>Tabla1[[#This Row],[Ejec Real Mes]]-Tabla1[[#This Row],[Program Entreg Mes]]</f>
        <v>0</v>
      </c>
    </row>
    <row r="3332" spans="1:17">
      <c r="A3332" s="820">
        <v>2</v>
      </c>
      <c r="B3332" s="820" t="s">
        <v>2472</v>
      </c>
      <c r="C3332" s="820" t="s">
        <v>2473</v>
      </c>
      <c r="D3332" s="820" t="s">
        <v>76</v>
      </c>
      <c r="E3332" t="s">
        <v>1736</v>
      </c>
      <c r="F3332" s="820">
        <v>5</v>
      </c>
      <c r="G3332" s="820" t="s">
        <v>2447</v>
      </c>
      <c r="H3332" s="633">
        <v>2</v>
      </c>
      <c r="I3332">
        <v>0</v>
      </c>
      <c r="J3332" s="633">
        <v>0</v>
      </c>
      <c r="K3332" s="842">
        <v>0</v>
      </c>
      <c r="L3332" s="842">
        <v>0</v>
      </c>
      <c r="M3332">
        <v>0</v>
      </c>
      <c r="N3332">
        <v>0</v>
      </c>
      <c r="O3332" s="843" t="e">
        <v>#DIV/0!</v>
      </c>
      <c r="P3332" s="820">
        <f>Tabla1[[#This Row],[Ejec Real Acumu]]-Tabla1[[#This Row],[Proyec Ejec Acumul]]</f>
        <v>0</v>
      </c>
      <c r="Q3332" s="820">
        <f>Tabla1[[#This Row],[Ejec Real Mes]]-Tabla1[[#This Row],[Program Entreg Mes]]</f>
        <v>0</v>
      </c>
    </row>
    <row r="3333" spans="1:17">
      <c r="A3333" s="820">
        <v>3</v>
      </c>
      <c r="B3333" s="820" t="s">
        <v>2472</v>
      </c>
      <c r="C3333" s="820" t="s">
        <v>2473</v>
      </c>
      <c r="D3333" s="820" t="s">
        <v>76</v>
      </c>
      <c r="E3333" t="s">
        <v>1751</v>
      </c>
      <c r="F3333" s="820">
        <v>5</v>
      </c>
      <c r="G3333" s="820" t="s">
        <v>2447</v>
      </c>
      <c r="H3333">
        <v>2</v>
      </c>
      <c r="I3333">
        <v>0</v>
      </c>
      <c r="J3333" s="633">
        <v>0</v>
      </c>
      <c r="K3333" s="842">
        <v>0</v>
      </c>
      <c r="L3333" s="842">
        <v>0</v>
      </c>
      <c r="M3333">
        <v>0</v>
      </c>
      <c r="N3333">
        <v>0</v>
      </c>
      <c r="O3333" s="843" t="e">
        <v>#DIV/0!</v>
      </c>
      <c r="P3333" s="820">
        <f>Tabla1[[#This Row],[Ejec Real Acumu]]-Tabla1[[#This Row],[Proyec Ejec Acumul]]</f>
        <v>0</v>
      </c>
      <c r="Q3333" s="820">
        <f>Tabla1[[#This Row],[Ejec Real Mes]]-Tabla1[[#This Row],[Program Entreg Mes]]</f>
        <v>0</v>
      </c>
    </row>
    <row r="3334" spans="1:17">
      <c r="A3334" s="820">
        <v>4</v>
      </c>
      <c r="B3334" s="820" t="s">
        <v>2472</v>
      </c>
      <c r="C3334" s="820" t="s">
        <v>2473</v>
      </c>
      <c r="D3334" s="820" t="s">
        <v>76</v>
      </c>
      <c r="E3334" t="s">
        <v>1764</v>
      </c>
      <c r="F3334" s="820">
        <v>5</v>
      </c>
      <c r="G3334" s="820" t="s">
        <v>2447</v>
      </c>
      <c r="H3334" s="633">
        <v>4</v>
      </c>
      <c r="I3334">
        <v>0</v>
      </c>
      <c r="J3334" s="633">
        <v>0</v>
      </c>
      <c r="K3334" s="842">
        <v>0</v>
      </c>
      <c r="L3334" s="842">
        <v>0</v>
      </c>
      <c r="M3334">
        <v>0</v>
      </c>
      <c r="N3334">
        <v>0</v>
      </c>
      <c r="O3334" s="843" t="e">
        <v>#DIV/0!</v>
      </c>
      <c r="P3334" s="820">
        <f>Tabla1[[#This Row],[Ejec Real Acumu]]-Tabla1[[#This Row],[Proyec Ejec Acumul]]</f>
        <v>0</v>
      </c>
      <c r="Q3334" s="820">
        <f>Tabla1[[#This Row],[Ejec Real Mes]]-Tabla1[[#This Row],[Program Entreg Mes]]</f>
        <v>0</v>
      </c>
    </row>
    <row r="3335" spans="1:17">
      <c r="A3335" s="820">
        <v>5</v>
      </c>
      <c r="B3335" s="820" t="s">
        <v>2472</v>
      </c>
      <c r="C3335" s="820" t="s">
        <v>2473</v>
      </c>
      <c r="D3335" s="820" t="s">
        <v>1781</v>
      </c>
      <c r="E3335" t="s">
        <v>1777</v>
      </c>
      <c r="F3335" s="820">
        <v>5</v>
      </c>
      <c r="G3335" s="820" t="s">
        <v>2447</v>
      </c>
      <c r="H3335">
        <v>1</v>
      </c>
      <c r="I3335">
        <v>0</v>
      </c>
      <c r="J3335" s="633">
        <v>0</v>
      </c>
      <c r="K3335" s="842">
        <v>0</v>
      </c>
      <c r="L3335" s="842">
        <v>0</v>
      </c>
      <c r="M3335">
        <v>0</v>
      </c>
      <c r="N3335">
        <v>0</v>
      </c>
      <c r="O3335" s="843" t="e">
        <v>#DIV/0!</v>
      </c>
      <c r="P3335" s="820">
        <f>Tabla1[[#This Row],[Ejec Real Acumu]]-Tabla1[[#This Row],[Proyec Ejec Acumul]]</f>
        <v>0</v>
      </c>
      <c r="Q3335" s="820">
        <f>Tabla1[[#This Row],[Ejec Real Mes]]-Tabla1[[#This Row],[Program Entreg Mes]]</f>
        <v>0</v>
      </c>
    </row>
    <row r="3336" spans="1:17">
      <c r="A3336" s="820">
        <v>6</v>
      </c>
      <c r="B3336" s="820" t="s">
        <v>2472</v>
      </c>
      <c r="C3336" s="820" t="s">
        <v>2473</v>
      </c>
      <c r="D3336" s="820" t="s">
        <v>76</v>
      </c>
      <c r="E3336" t="s">
        <v>1786</v>
      </c>
      <c r="F3336" s="820">
        <v>5</v>
      </c>
      <c r="G3336" s="820" t="s">
        <v>2447</v>
      </c>
      <c r="H3336" s="633">
        <v>13</v>
      </c>
      <c r="I3336">
        <v>0</v>
      </c>
      <c r="J3336" s="633">
        <v>1</v>
      </c>
      <c r="K3336" s="842">
        <v>0</v>
      </c>
      <c r="L3336" s="842">
        <v>7.6923076923076927E-2</v>
      </c>
      <c r="M3336">
        <v>0</v>
      </c>
      <c r="N3336">
        <v>0</v>
      </c>
      <c r="O3336" s="843" t="e">
        <v>#DIV/0!</v>
      </c>
      <c r="P3336" s="820">
        <f>Tabla1[[#This Row],[Ejec Real Acumu]]-Tabla1[[#This Row],[Proyec Ejec Acumul]]</f>
        <v>1</v>
      </c>
      <c r="Q3336" s="820">
        <f>Tabla1[[#This Row],[Ejec Real Mes]]-Tabla1[[#This Row],[Program Entreg Mes]]</f>
        <v>0</v>
      </c>
    </row>
    <row r="3337" spans="1:17">
      <c r="A3337" s="820">
        <v>7</v>
      </c>
      <c r="B3337" s="820" t="s">
        <v>2472</v>
      </c>
      <c r="C3337" s="820" t="s">
        <v>2473</v>
      </c>
      <c r="D3337" s="820" t="s">
        <v>76</v>
      </c>
      <c r="E3337" t="s">
        <v>1803</v>
      </c>
      <c r="F3337" s="820">
        <v>5</v>
      </c>
      <c r="G3337" s="820" t="s">
        <v>2447</v>
      </c>
      <c r="H3337" s="633">
        <v>0.02</v>
      </c>
      <c r="I3337">
        <v>0</v>
      </c>
      <c r="J3337" s="633">
        <v>0</v>
      </c>
      <c r="K3337" s="842">
        <v>0</v>
      </c>
      <c r="L3337" s="842">
        <v>0</v>
      </c>
      <c r="M3337">
        <v>0</v>
      </c>
      <c r="N3337">
        <v>0</v>
      </c>
      <c r="O3337" s="843" t="e">
        <v>#DIV/0!</v>
      </c>
      <c r="P3337" s="820">
        <f>Tabla1[[#This Row],[Ejec Real Acumu]]-Tabla1[[#This Row],[Proyec Ejec Acumul]]</f>
        <v>0</v>
      </c>
      <c r="Q3337" s="820">
        <f>Tabla1[[#This Row],[Ejec Real Mes]]-Tabla1[[#This Row],[Program Entreg Mes]]</f>
        <v>0</v>
      </c>
    </row>
    <row r="3338" spans="1:17">
      <c r="A3338" s="820">
        <v>8</v>
      </c>
      <c r="B3338" s="820" t="s">
        <v>2472</v>
      </c>
      <c r="C3338" s="820" t="s">
        <v>2473</v>
      </c>
      <c r="D3338" s="820" t="s">
        <v>1781</v>
      </c>
      <c r="E3338" t="s">
        <v>1818</v>
      </c>
      <c r="F3338" s="820">
        <v>5</v>
      </c>
      <c r="G3338" s="820" t="s">
        <v>2447</v>
      </c>
      <c r="H3338" s="633">
        <v>1</v>
      </c>
      <c r="I3338">
        <v>0</v>
      </c>
      <c r="J3338" s="633">
        <v>0</v>
      </c>
      <c r="K3338" s="842">
        <v>0</v>
      </c>
      <c r="L3338" s="842">
        <v>0</v>
      </c>
      <c r="M3338">
        <v>0</v>
      </c>
      <c r="N3338">
        <v>0</v>
      </c>
      <c r="O3338" s="843" t="e">
        <v>#DIV/0!</v>
      </c>
      <c r="P3338" s="820">
        <f>Tabla1[[#This Row],[Ejec Real Acumu]]-Tabla1[[#This Row],[Proyec Ejec Acumul]]</f>
        <v>0</v>
      </c>
      <c r="Q3338" s="820">
        <f>Tabla1[[#This Row],[Ejec Real Mes]]-Tabla1[[#This Row],[Program Entreg Mes]]</f>
        <v>0</v>
      </c>
    </row>
    <row r="3339" spans="1:17">
      <c r="A3339" s="820">
        <v>9</v>
      </c>
      <c r="B3339" s="820" t="s">
        <v>2472</v>
      </c>
      <c r="C3339" s="820" t="s">
        <v>2473</v>
      </c>
      <c r="D3339" s="820" t="s">
        <v>76</v>
      </c>
      <c r="E3339" t="s">
        <v>1825</v>
      </c>
      <c r="F3339" s="820">
        <v>5</v>
      </c>
      <c r="G3339" s="820" t="s">
        <v>2447</v>
      </c>
      <c r="H3339">
        <v>0.02</v>
      </c>
      <c r="I3339">
        <v>0</v>
      </c>
      <c r="J3339" s="633">
        <v>0</v>
      </c>
      <c r="K3339" s="842">
        <v>0</v>
      </c>
      <c r="L3339" s="842">
        <v>0</v>
      </c>
      <c r="M3339">
        <v>0</v>
      </c>
      <c r="N3339">
        <v>0</v>
      </c>
      <c r="O3339" s="843" t="e">
        <v>#DIV/0!</v>
      </c>
      <c r="P3339" s="820">
        <f>Tabla1[[#This Row],[Ejec Real Acumu]]-Tabla1[[#This Row],[Proyec Ejec Acumul]]</f>
        <v>0</v>
      </c>
      <c r="Q3339" s="820">
        <f>Tabla1[[#This Row],[Ejec Real Mes]]-Tabla1[[#This Row],[Program Entreg Mes]]</f>
        <v>0</v>
      </c>
    </row>
    <row r="3340" spans="1:17">
      <c r="A3340" s="820">
        <v>10</v>
      </c>
      <c r="B3340" s="820" t="s">
        <v>2472</v>
      </c>
      <c r="C3340" s="820" t="s">
        <v>2473</v>
      </c>
      <c r="D3340" s="820" t="s">
        <v>76</v>
      </c>
      <c r="E3340" t="s">
        <v>1841</v>
      </c>
      <c r="F3340" s="820">
        <v>5</v>
      </c>
      <c r="G3340" s="820" t="s">
        <v>2447</v>
      </c>
      <c r="H3340" s="633">
        <v>1</v>
      </c>
      <c r="I3340">
        <v>0</v>
      </c>
      <c r="J3340" s="633">
        <v>0</v>
      </c>
      <c r="K3340" s="842">
        <v>0</v>
      </c>
      <c r="L3340" s="842">
        <v>0</v>
      </c>
      <c r="M3340">
        <v>0</v>
      </c>
      <c r="N3340">
        <v>0</v>
      </c>
      <c r="O3340" s="843" t="e">
        <v>#DIV/0!</v>
      </c>
      <c r="P3340" s="820">
        <f>Tabla1[[#This Row],[Ejec Real Acumu]]-Tabla1[[#This Row],[Proyec Ejec Acumul]]</f>
        <v>0</v>
      </c>
      <c r="Q3340" s="820">
        <f>Tabla1[[#This Row],[Ejec Real Mes]]-Tabla1[[#This Row],[Program Entreg Mes]]</f>
        <v>0</v>
      </c>
    </row>
    <row r="3341" spans="1:17">
      <c r="A3341" s="820">
        <v>11</v>
      </c>
      <c r="B3341" s="820" t="s">
        <v>2472</v>
      </c>
      <c r="C3341" s="820" t="s">
        <v>2473</v>
      </c>
      <c r="D3341" s="820" t="s">
        <v>76</v>
      </c>
      <c r="E3341" t="s">
        <v>1852</v>
      </c>
      <c r="F3341" s="820">
        <v>5</v>
      </c>
      <c r="G3341" s="820" t="s">
        <v>2447</v>
      </c>
      <c r="H3341" s="633">
        <v>1</v>
      </c>
      <c r="I3341">
        <v>0</v>
      </c>
      <c r="J3341" s="633">
        <v>0</v>
      </c>
      <c r="K3341" s="842">
        <v>0</v>
      </c>
      <c r="L3341" s="842">
        <v>0</v>
      </c>
      <c r="M3341">
        <v>0</v>
      </c>
      <c r="N3341">
        <v>0</v>
      </c>
      <c r="O3341" s="843" t="e">
        <v>#DIV/0!</v>
      </c>
      <c r="P3341" s="820">
        <f>Tabla1[[#This Row],[Ejec Real Acumu]]-Tabla1[[#This Row],[Proyec Ejec Acumul]]</f>
        <v>0</v>
      </c>
      <c r="Q3341" s="820">
        <f>Tabla1[[#This Row],[Ejec Real Mes]]-Tabla1[[#This Row],[Program Entreg Mes]]</f>
        <v>0</v>
      </c>
    </row>
    <row r="3342" spans="1:17">
      <c r="A3342" s="820">
        <v>12</v>
      </c>
      <c r="B3342" s="820" t="s">
        <v>2472</v>
      </c>
      <c r="C3342" s="820" t="s">
        <v>2473</v>
      </c>
      <c r="D3342" s="820" t="s">
        <v>76</v>
      </c>
      <c r="E3342" t="s">
        <v>1864</v>
      </c>
      <c r="F3342" s="820">
        <v>5</v>
      </c>
      <c r="G3342" s="820" t="s">
        <v>2447</v>
      </c>
      <c r="H3342">
        <v>2</v>
      </c>
      <c r="I3342">
        <v>0</v>
      </c>
      <c r="J3342" s="633">
        <v>0</v>
      </c>
      <c r="K3342" s="842">
        <v>0</v>
      </c>
      <c r="L3342" s="842">
        <v>0</v>
      </c>
      <c r="M3342">
        <v>0</v>
      </c>
      <c r="N3342">
        <v>0</v>
      </c>
      <c r="O3342" s="843" t="e">
        <v>#DIV/0!</v>
      </c>
      <c r="P3342" s="820">
        <f>Tabla1[[#This Row],[Ejec Real Acumu]]-Tabla1[[#This Row],[Proyec Ejec Acumul]]</f>
        <v>0</v>
      </c>
      <c r="Q3342" s="820">
        <f>Tabla1[[#This Row],[Ejec Real Mes]]-Tabla1[[#This Row],[Program Entreg Mes]]</f>
        <v>0</v>
      </c>
    </row>
    <row r="3343" spans="1:17">
      <c r="A3343" s="820">
        <v>13</v>
      </c>
      <c r="B3343" s="820" t="s">
        <v>2472</v>
      </c>
      <c r="C3343" s="820" t="s">
        <v>2473</v>
      </c>
      <c r="D3343" s="820" t="s">
        <v>1879</v>
      </c>
      <c r="E3343" t="s">
        <v>1872</v>
      </c>
      <c r="F3343" s="820">
        <v>5</v>
      </c>
      <c r="G3343" s="820" t="s">
        <v>2447</v>
      </c>
      <c r="H3343">
        <v>0.3</v>
      </c>
      <c r="I3343">
        <v>0</v>
      </c>
      <c r="J3343" s="633">
        <v>0</v>
      </c>
      <c r="K3343" s="842">
        <v>0</v>
      </c>
      <c r="L3343" s="842">
        <v>0</v>
      </c>
      <c r="M3343">
        <v>0</v>
      </c>
      <c r="N3343">
        <v>0</v>
      </c>
      <c r="O3343" s="843" t="e">
        <v>#DIV/0!</v>
      </c>
      <c r="P3343" s="820">
        <f>Tabla1[[#This Row],[Ejec Real Acumu]]-Tabla1[[#This Row],[Proyec Ejec Acumul]]</f>
        <v>0</v>
      </c>
      <c r="Q3343" s="820">
        <f>Tabla1[[#This Row],[Ejec Real Mes]]-Tabla1[[#This Row],[Program Entreg Mes]]</f>
        <v>0</v>
      </c>
    </row>
    <row r="3344" spans="1:17">
      <c r="A3344" s="820">
        <v>14</v>
      </c>
      <c r="B3344" s="820" t="s">
        <v>2472</v>
      </c>
      <c r="C3344" s="820" t="s">
        <v>2473</v>
      </c>
      <c r="D3344" s="820" t="s">
        <v>1891</v>
      </c>
      <c r="E3344" t="s">
        <v>1886</v>
      </c>
      <c r="F3344" s="820">
        <v>5</v>
      </c>
      <c r="G3344" s="820" t="s">
        <v>2447</v>
      </c>
      <c r="H3344">
        <v>0.1</v>
      </c>
      <c r="I3344">
        <v>0</v>
      </c>
      <c r="J3344" s="633">
        <v>0</v>
      </c>
      <c r="K3344" s="842">
        <v>0</v>
      </c>
      <c r="L3344" s="842">
        <v>0</v>
      </c>
      <c r="M3344">
        <v>0</v>
      </c>
      <c r="N3344">
        <v>0</v>
      </c>
      <c r="O3344" s="843" t="e">
        <v>#DIV/0!</v>
      </c>
      <c r="P3344" s="820">
        <f>Tabla1[[#This Row],[Ejec Real Acumu]]-Tabla1[[#This Row],[Proyec Ejec Acumul]]</f>
        <v>0</v>
      </c>
      <c r="Q3344" s="820">
        <f>Tabla1[[#This Row],[Ejec Real Mes]]-Tabla1[[#This Row],[Program Entreg Mes]]</f>
        <v>0</v>
      </c>
    </row>
    <row r="3345" spans="1:17">
      <c r="A3345" s="820">
        <v>15</v>
      </c>
      <c r="B3345" s="820" t="s">
        <v>2472</v>
      </c>
      <c r="C3345" s="820" t="s">
        <v>2473</v>
      </c>
      <c r="D3345" s="820" t="s">
        <v>688</v>
      </c>
      <c r="E3345" t="s">
        <v>1895</v>
      </c>
      <c r="F3345" s="820">
        <v>5</v>
      </c>
      <c r="G3345" s="820" t="s">
        <v>2447</v>
      </c>
      <c r="H3345">
        <v>0</v>
      </c>
      <c r="I3345">
        <v>0</v>
      </c>
      <c r="J3345">
        <v>0</v>
      </c>
      <c r="K3345" s="842" t="e">
        <v>#DIV/0!</v>
      </c>
      <c r="L3345" s="842" t="e">
        <v>#DIV/0!</v>
      </c>
      <c r="M3345">
        <v>0</v>
      </c>
      <c r="N3345">
        <v>0</v>
      </c>
      <c r="O3345" s="843" t="e">
        <v>#DIV/0!</v>
      </c>
      <c r="P3345" s="820">
        <f>Tabla1[[#This Row],[Ejec Real Acumu]]-Tabla1[[#This Row],[Proyec Ejec Acumul]]</f>
        <v>0</v>
      </c>
      <c r="Q3345" s="820">
        <f>Tabla1[[#This Row],[Ejec Real Mes]]-Tabla1[[#This Row],[Program Entreg Mes]]</f>
        <v>0</v>
      </c>
    </row>
    <row r="3346" spans="1:17">
      <c r="A3346" s="820">
        <v>16</v>
      </c>
      <c r="B3346" s="820" t="s">
        <v>2472</v>
      </c>
      <c r="C3346" s="820" t="s">
        <v>2473</v>
      </c>
      <c r="D3346" s="820" t="s">
        <v>688</v>
      </c>
      <c r="E3346" t="s">
        <v>1903</v>
      </c>
      <c r="F3346" s="820">
        <v>5</v>
      </c>
      <c r="G3346" s="820" t="s">
        <v>2447</v>
      </c>
      <c r="H3346">
        <v>1</v>
      </c>
      <c r="I3346">
        <v>0</v>
      </c>
      <c r="J3346">
        <v>0</v>
      </c>
      <c r="K3346" s="842">
        <v>0</v>
      </c>
      <c r="L3346" s="842">
        <v>0</v>
      </c>
      <c r="M3346">
        <v>0</v>
      </c>
      <c r="N3346">
        <v>0</v>
      </c>
      <c r="O3346" s="843" t="e">
        <v>#DIV/0!</v>
      </c>
      <c r="P3346" s="820">
        <f>Tabla1[[#This Row],[Ejec Real Acumu]]-Tabla1[[#This Row],[Proyec Ejec Acumul]]</f>
        <v>0</v>
      </c>
      <c r="Q3346" s="820">
        <f>Tabla1[[#This Row],[Ejec Real Mes]]-Tabla1[[#This Row],[Program Entreg Mes]]</f>
        <v>0</v>
      </c>
    </row>
    <row r="3347" spans="1:17">
      <c r="A3347" s="820">
        <v>17</v>
      </c>
      <c r="B3347" s="820" t="s">
        <v>2472</v>
      </c>
      <c r="C3347" s="820" t="s">
        <v>2473</v>
      </c>
      <c r="D3347" s="820" t="s">
        <v>1921</v>
      </c>
      <c r="E3347" t="s">
        <v>1914</v>
      </c>
      <c r="F3347" s="820">
        <v>5</v>
      </c>
      <c r="G3347" s="820" t="s">
        <v>2447</v>
      </c>
      <c r="H3347">
        <v>0</v>
      </c>
      <c r="I3347">
        <v>0</v>
      </c>
      <c r="J3347">
        <v>0</v>
      </c>
      <c r="K3347" s="842" t="e">
        <v>#DIV/0!</v>
      </c>
      <c r="L3347" s="842" t="e">
        <v>#DIV/0!</v>
      </c>
      <c r="M3347">
        <v>0</v>
      </c>
      <c r="N3347">
        <v>0</v>
      </c>
      <c r="O3347" s="843" t="e">
        <v>#DIV/0!</v>
      </c>
      <c r="P3347" s="820">
        <f>Tabla1[[#This Row],[Ejec Real Acumu]]-Tabla1[[#This Row],[Proyec Ejec Acumul]]</f>
        <v>0</v>
      </c>
      <c r="Q3347" s="820">
        <f>Tabla1[[#This Row],[Ejec Real Mes]]-Tabla1[[#This Row],[Program Entreg Mes]]</f>
        <v>0</v>
      </c>
    </row>
    <row r="3348" spans="1:17">
      <c r="A3348" s="820">
        <v>18</v>
      </c>
      <c r="B3348" s="820" t="s">
        <v>2472</v>
      </c>
      <c r="C3348" s="820" t="s">
        <v>2473</v>
      </c>
      <c r="D3348" s="820" t="s">
        <v>1921</v>
      </c>
      <c r="E3348" t="s">
        <v>1924</v>
      </c>
      <c r="F3348" s="820">
        <v>5</v>
      </c>
      <c r="G3348" s="820" t="s">
        <v>2447</v>
      </c>
      <c r="H3348">
        <v>1</v>
      </c>
      <c r="I3348">
        <v>0</v>
      </c>
      <c r="J3348">
        <v>0</v>
      </c>
      <c r="K3348" s="842">
        <v>0</v>
      </c>
      <c r="L3348" s="842">
        <v>0</v>
      </c>
      <c r="M3348">
        <v>0</v>
      </c>
      <c r="N3348">
        <v>0</v>
      </c>
      <c r="O3348" s="843" t="e">
        <v>#DIV/0!</v>
      </c>
      <c r="P3348" s="820">
        <f>Tabla1[[#This Row],[Ejec Real Acumu]]-Tabla1[[#This Row],[Proyec Ejec Acumul]]</f>
        <v>0</v>
      </c>
      <c r="Q3348" s="820">
        <f>Tabla1[[#This Row],[Ejec Real Mes]]-Tabla1[[#This Row],[Program Entreg Mes]]</f>
        <v>0</v>
      </c>
    </row>
    <row r="3349" spans="1:17">
      <c r="A3349" s="820">
        <v>19</v>
      </c>
      <c r="B3349" s="820" t="s">
        <v>2472</v>
      </c>
      <c r="C3349" s="820" t="s">
        <v>2473</v>
      </c>
      <c r="D3349" s="820" t="s">
        <v>76</v>
      </c>
      <c r="E3349" t="s">
        <v>1932</v>
      </c>
      <c r="F3349" s="820">
        <v>5</v>
      </c>
      <c r="G3349" s="820" t="s">
        <v>2447</v>
      </c>
      <c r="H3349">
        <v>1</v>
      </c>
      <c r="I3349">
        <v>0</v>
      </c>
      <c r="J3349">
        <v>0</v>
      </c>
      <c r="K3349" s="842">
        <v>0</v>
      </c>
      <c r="L3349" s="842">
        <v>0</v>
      </c>
      <c r="M3349">
        <v>0</v>
      </c>
      <c r="N3349">
        <v>0</v>
      </c>
      <c r="O3349" s="843" t="e">
        <v>#DIV/0!</v>
      </c>
      <c r="P3349" s="820">
        <f>Tabla1[[#This Row],[Ejec Real Acumu]]-Tabla1[[#This Row],[Proyec Ejec Acumul]]</f>
        <v>0</v>
      </c>
      <c r="Q3349" s="820">
        <f>Tabla1[[#This Row],[Ejec Real Mes]]-Tabla1[[#This Row],[Program Entreg Mes]]</f>
        <v>0</v>
      </c>
    </row>
    <row r="3350" spans="1:17">
      <c r="A3350" s="820">
        <v>20</v>
      </c>
      <c r="B3350" s="820" t="s">
        <v>2472</v>
      </c>
      <c r="C3350" s="820" t="s">
        <v>2473</v>
      </c>
      <c r="D3350" s="820" t="s">
        <v>764</v>
      </c>
      <c r="E3350" t="s">
        <v>1938</v>
      </c>
      <c r="F3350" s="820">
        <v>5</v>
      </c>
      <c r="G3350" s="820" t="s">
        <v>2447</v>
      </c>
      <c r="H3350">
        <v>0.05</v>
      </c>
      <c r="I3350">
        <v>0</v>
      </c>
      <c r="J3350">
        <v>0</v>
      </c>
      <c r="K3350" s="842">
        <v>0</v>
      </c>
      <c r="L3350" s="842">
        <v>0</v>
      </c>
      <c r="M3350">
        <v>0</v>
      </c>
      <c r="N3350">
        <v>0</v>
      </c>
      <c r="O3350" s="843" t="e">
        <v>#DIV/0!</v>
      </c>
      <c r="P3350" s="820">
        <f>Tabla1[[#This Row],[Ejec Real Acumu]]-Tabla1[[#This Row],[Proyec Ejec Acumul]]</f>
        <v>0</v>
      </c>
      <c r="Q3350" s="820">
        <f>Tabla1[[#This Row],[Ejec Real Mes]]-Tabla1[[#This Row],[Program Entreg Mes]]</f>
        <v>0</v>
      </c>
    </row>
    <row r="3351" spans="1:17">
      <c r="A3351" s="820">
        <v>21</v>
      </c>
      <c r="B3351" s="820" t="s">
        <v>2472</v>
      </c>
      <c r="C3351" s="820" t="s">
        <v>2473</v>
      </c>
      <c r="D3351" s="820" t="s">
        <v>764</v>
      </c>
      <c r="E3351" t="s">
        <v>1949</v>
      </c>
      <c r="F3351" s="820">
        <v>5</v>
      </c>
      <c r="G3351" s="820" t="s">
        <v>2447</v>
      </c>
      <c r="H3351">
        <v>1</v>
      </c>
      <c r="I3351">
        <v>0</v>
      </c>
      <c r="J3351">
        <v>0</v>
      </c>
      <c r="K3351" s="842">
        <v>0</v>
      </c>
      <c r="L3351" s="842">
        <v>0</v>
      </c>
      <c r="M3351">
        <v>0</v>
      </c>
      <c r="N3351">
        <v>0</v>
      </c>
      <c r="O3351" s="843" t="e">
        <v>#DIV/0!</v>
      </c>
      <c r="P3351" s="820">
        <f>Tabla1[[#This Row],[Ejec Real Acumu]]-Tabla1[[#This Row],[Proyec Ejec Acumul]]</f>
        <v>0</v>
      </c>
      <c r="Q3351" s="820">
        <f>Tabla1[[#This Row],[Ejec Real Mes]]-Tabla1[[#This Row],[Program Entreg Mes]]</f>
        <v>0</v>
      </c>
    </row>
    <row r="3352" spans="1:17">
      <c r="A3352" s="820">
        <v>22</v>
      </c>
      <c r="B3352" s="820" t="s">
        <v>2472</v>
      </c>
      <c r="C3352" s="820" t="s">
        <v>2473</v>
      </c>
      <c r="D3352" s="820" t="s">
        <v>764</v>
      </c>
      <c r="E3352" t="s">
        <v>1962</v>
      </c>
      <c r="F3352" s="820">
        <v>5</v>
      </c>
      <c r="G3352" s="820" t="s">
        <v>2447</v>
      </c>
      <c r="H3352">
        <v>1</v>
      </c>
      <c r="I3352">
        <v>0</v>
      </c>
      <c r="J3352">
        <v>0</v>
      </c>
      <c r="K3352" s="842">
        <v>0</v>
      </c>
      <c r="L3352" s="842">
        <v>0</v>
      </c>
      <c r="M3352">
        <v>0</v>
      </c>
      <c r="N3352">
        <v>0</v>
      </c>
      <c r="O3352" s="843" t="e">
        <v>#DIV/0!</v>
      </c>
      <c r="P3352" s="820">
        <f>Tabla1[[#This Row],[Ejec Real Acumu]]-Tabla1[[#This Row],[Proyec Ejec Acumul]]</f>
        <v>0</v>
      </c>
      <c r="Q3352" s="820">
        <f>Tabla1[[#This Row],[Ejec Real Mes]]-Tabla1[[#This Row],[Program Entreg Mes]]</f>
        <v>0</v>
      </c>
    </row>
    <row r="3353" spans="1:17">
      <c r="A3353" s="820">
        <v>1</v>
      </c>
      <c r="B3353" s="820" t="s">
        <v>2472</v>
      </c>
      <c r="C3353" s="820" t="s">
        <v>2473</v>
      </c>
      <c r="D3353" s="820" t="s">
        <v>76</v>
      </c>
      <c r="E3353" t="s">
        <v>1717</v>
      </c>
      <c r="F3353" s="820">
        <v>6</v>
      </c>
      <c r="G3353" s="820" t="s">
        <v>2448</v>
      </c>
      <c r="H3353" s="633">
        <v>0.03</v>
      </c>
      <c r="I3353">
        <v>0</v>
      </c>
      <c r="J3353">
        <v>0</v>
      </c>
      <c r="K3353" s="842">
        <v>0</v>
      </c>
      <c r="L3353" s="842">
        <v>0</v>
      </c>
      <c r="M3353">
        <v>0</v>
      </c>
      <c r="N3353">
        <v>0</v>
      </c>
      <c r="O3353" s="843" t="e">
        <v>#DIV/0!</v>
      </c>
      <c r="P3353" s="820">
        <f>Tabla1[[#This Row],[Ejec Real Acumu]]-Tabla1[[#This Row],[Proyec Ejec Acumul]]</f>
        <v>0</v>
      </c>
      <c r="Q3353" s="820">
        <f>Tabla1[[#This Row],[Ejec Real Mes]]-Tabla1[[#This Row],[Program Entreg Mes]]</f>
        <v>0</v>
      </c>
    </row>
    <row r="3354" spans="1:17">
      <c r="A3354" s="820">
        <v>2</v>
      </c>
      <c r="B3354" s="820" t="s">
        <v>2472</v>
      </c>
      <c r="C3354" s="820" t="s">
        <v>2473</v>
      </c>
      <c r="D3354" s="820" t="s">
        <v>76</v>
      </c>
      <c r="E3354" t="s">
        <v>1736</v>
      </c>
      <c r="F3354" s="820">
        <v>6</v>
      </c>
      <c r="G3354" s="820" t="s">
        <v>2448</v>
      </c>
      <c r="H3354" s="633">
        <v>2</v>
      </c>
      <c r="I3354">
        <v>0</v>
      </c>
      <c r="J3354">
        <v>0</v>
      </c>
      <c r="K3354" s="842">
        <v>0</v>
      </c>
      <c r="L3354" s="842">
        <v>0</v>
      </c>
      <c r="M3354">
        <v>0</v>
      </c>
      <c r="N3354">
        <v>0</v>
      </c>
      <c r="O3354" s="843" t="e">
        <v>#DIV/0!</v>
      </c>
      <c r="P3354" s="820">
        <f>Tabla1[[#This Row],[Ejec Real Acumu]]-Tabla1[[#This Row],[Proyec Ejec Acumul]]</f>
        <v>0</v>
      </c>
      <c r="Q3354" s="820">
        <f>Tabla1[[#This Row],[Ejec Real Mes]]-Tabla1[[#This Row],[Program Entreg Mes]]</f>
        <v>0</v>
      </c>
    </row>
    <row r="3355" spans="1:17">
      <c r="A3355" s="820">
        <v>3</v>
      </c>
      <c r="B3355" s="820" t="s">
        <v>2472</v>
      </c>
      <c r="C3355" s="820" t="s">
        <v>2473</v>
      </c>
      <c r="D3355" s="820" t="s">
        <v>76</v>
      </c>
      <c r="E3355" t="s">
        <v>1751</v>
      </c>
      <c r="F3355" s="820">
        <v>6</v>
      </c>
      <c r="G3355" s="820" t="s">
        <v>2448</v>
      </c>
      <c r="H3355">
        <v>2</v>
      </c>
      <c r="I3355">
        <v>1</v>
      </c>
      <c r="J3355">
        <v>1</v>
      </c>
      <c r="K3355" s="842">
        <v>0.5</v>
      </c>
      <c r="L3355" s="842">
        <v>0.5</v>
      </c>
      <c r="M3355">
        <v>1</v>
      </c>
      <c r="N3355">
        <v>1</v>
      </c>
      <c r="O3355" s="843">
        <v>1</v>
      </c>
      <c r="P3355" s="820">
        <f>Tabla1[[#This Row],[Ejec Real Acumu]]-Tabla1[[#This Row],[Proyec Ejec Acumul]]</f>
        <v>0</v>
      </c>
      <c r="Q3355" s="820">
        <f>Tabla1[[#This Row],[Ejec Real Mes]]-Tabla1[[#This Row],[Program Entreg Mes]]</f>
        <v>0</v>
      </c>
    </row>
    <row r="3356" spans="1:17">
      <c r="A3356" s="820">
        <v>4</v>
      </c>
      <c r="B3356" s="820" t="s">
        <v>2472</v>
      </c>
      <c r="C3356" s="820" t="s">
        <v>2473</v>
      </c>
      <c r="D3356" s="820" t="s">
        <v>76</v>
      </c>
      <c r="E3356" t="s">
        <v>1764</v>
      </c>
      <c r="F3356" s="820">
        <v>6</v>
      </c>
      <c r="G3356" s="820" t="s">
        <v>2448</v>
      </c>
      <c r="H3356" s="633">
        <v>4</v>
      </c>
      <c r="I3356">
        <v>0</v>
      </c>
      <c r="J3356">
        <v>0</v>
      </c>
      <c r="K3356" s="842">
        <v>0</v>
      </c>
      <c r="L3356" s="842">
        <v>0</v>
      </c>
      <c r="M3356">
        <v>0</v>
      </c>
      <c r="N3356">
        <v>0</v>
      </c>
      <c r="O3356" s="843" t="e">
        <v>#DIV/0!</v>
      </c>
      <c r="P3356" s="820">
        <f>Tabla1[[#This Row],[Ejec Real Acumu]]-Tabla1[[#This Row],[Proyec Ejec Acumul]]</f>
        <v>0</v>
      </c>
      <c r="Q3356" s="820">
        <f>Tabla1[[#This Row],[Ejec Real Mes]]-Tabla1[[#This Row],[Program Entreg Mes]]</f>
        <v>0</v>
      </c>
    </row>
    <row r="3357" spans="1:17">
      <c r="A3357" s="820">
        <v>5</v>
      </c>
      <c r="B3357" s="820" t="s">
        <v>2472</v>
      </c>
      <c r="C3357" s="820" t="s">
        <v>2473</v>
      </c>
      <c r="D3357" s="820" t="s">
        <v>1781</v>
      </c>
      <c r="E3357" t="s">
        <v>1777</v>
      </c>
      <c r="F3357" s="820">
        <v>6</v>
      </c>
      <c r="G3357" s="820" t="s">
        <v>2448</v>
      </c>
      <c r="H3357">
        <v>1</v>
      </c>
      <c r="I3357">
        <v>0</v>
      </c>
      <c r="J3357">
        <v>0</v>
      </c>
      <c r="K3357" s="842">
        <v>0</v>
      </c>
      <c r="L3357" s="842">
        <v>0</v>
      </c>
      <c r="M3357">
        <v>0</v>
      </c>
      <c r="N3357">
        <v>0</v>
      </c>
      <c r="O3357" s="843" t="e">
        <v>#DIV/0!</v>
      </c>
      <c r="P3357" s="820">
        <f>Tabla1[[#This Row],[Ejec Real Acumu]]-Tabla1[[#This Row],[Proyec Ejec Acumul]]</f>
        <v>0</v>
      </c>
      <c r="Q3357" s="820">
        <f>Tabla1[[#This Row],[Ejec Real Mes]]-Tabla1[[#This Row],[Program Entreg Mes]]</f>
        <v>0</v>
      </c>
    </row>
    <row r="3358" spans="1:17">
      <c r="A3358" s="820">
        <v>6</v>
      </c>
      <c r="B3358" s="820" t="s">
        <v>2472</v>
      </c>
      <c r="C3358" s="820" t="s">
        <v>2473</v>
      </c>
      <c r="D3358" s="820" t="s">
        <v>76</v>
      </c>
      <c r="E3358" t="s">
        <v>1786</v>
      </c>
      <c r="F3358" s="820">
        <v>6</v>
      </c>
      <c r="G3358" s="820" t="s">
        <v>2448</v>
      </c>
      <c r="H3358" s="633">
        <v>13</v>
      </c>
      <c r="I3358">
        <v>6</v>
      </c>
      <c r="J3358">
        <v>1</v>
      </c>
      <c r="K3358" s="842">
        <v>0.46153846153846156</v>
      </c>
      <c r="L3358" s="842">
        <v>7.6923076923076927E-2</v>
      </c>
      <c r="M3358">
        <v>6</v>
      </c>
      <c r="N3358">
        <v>0</v>
      </c>
      <c r="O3358" s="843">
        <v>0</v>
      </c>
      <c r="P3358" s="820">
        <f>Tabla1[[#This Row],[Ejec Real Acumu]]-Tabla1[[#This Row],[Proyec Ejec Acumul]]</f>
        <v>-5</v>
      </c>
      <c r="Q3358" s="820">
        <f>Tabla1[[#This Row],[Ejec Real Mes]]-Tabla1[[#This Row],[Program Entreg Mes]]</f>
        <v>-6</v>
      </c>
    </row>
    <row r="3359" spans="1:17">
      <c r="A3359" s="820">
        <v>7</v>
      </c>
      <c r="B3359" s="820" t="s">
        <v>2472</v>
      </c>
      <c r="C3359" s="820" t="s">
        <v>2473</v>
      </c>
      <c r="D3359" s="820" t="s">
        <v>76</v>
      </c>
      <c r="E3359" t="s">
        <v>1803</v>
      </c>
      <c r="F3359" s="820">
        <v>6</v>
      </c>
      <c r="G3359" s="820" t="s">
        <v>2448</v>
      </c>
      <c r="H3359" s="633">
        <v>0.02</v>
      </c>
      <c r="I3359">
        <v>0</v>
      </c>
      <c r="J3359">
        <v>0</v>
      </c>
      <c r="K3359" s="842">
        <v>0</v>
      </c>
      <c r="L3359" s="842">
        <v>0</v>
      </c>
      <c r="M3359">
        <v>0</v>
      </c>
      <c r="N3359">
        <v>0</v>
      </c>
      <c r="O3359" s="843" t="e">
        <v>#DIV/0!</v>
      </c>
      <c r="P3359" s="820">
        <f>Tabla1[[#This Row],[Ejec Real Acumu]]-Tabla1[[#This Row],[Proyec Ejec Acumul]]</f>
        <v>0</v>
      </c>
      <c r="Q3359" s="820">
        <f>Tabla1[[#This Row],[Ejec Real Mes]]-Tabla1[[#This Row],[Program Entreg Mes]]</f>
        <v>0</v>
      </c>
    </row>
    <row r="3360" spans="1:17">
      <c r="A3360" s="820">
        <v>8</v>
      </c>
      <c r="B3360" s="820" t="s">
        <v>2472</v>
      </c>
      <c r="C3360" s="820" t="s">
        <v>2473</v>
      </c>
      <c r="D3360" s="820" t="s">
        <v>1781</v>
      </c>
      <c r="E3360" t="s">
        <v>1818</v>
      </c>
      <c r="F3360" s="820">
        <v>6</v>
      </c>
      <c r="G3360" s="820" t="s">
        <v>2448</v>
      </c>
      <c r="H3360" s="633">
        <v>1</v>
      </c>
      <c r="I3360">
        <v>0</v>
      </c>
      <c r="J3360">
        <v>0</v>
      </c>
      <c r="K3360" s="842">
        <v>0</v>
      </c>
      <c r="L3360" s="842">
        <v>0</v>
      </c>
      <c r="M3360">
        <v>0</v>
      </c>
      <c r="N3360">
        <v>0</v>
      </c>
      <c r="O3360" s="843" t="e">
        <v>#DIV/0!</v>
      </c>
      <c r="P3360" s="820">
        <f>Tabla1[[#This Row],[Ejec Real Acumu]]-Tabla1[[#This Row],[Proyec Ejec Acumul]]</f>
        <v>0</v>
      </c>
      <c r="Q3360" s="820">
        <f>Tabla1[[#This Row],[Ejec Real Mes]]-Tabla1[[#This Row],[Program Entreg Mes]]</f>
        <v>0</v>
      </c>
    </row>
    <row r="3361" spans="1:17">
      <c r="A3361" s="820">
        <v>9</v>
      </c>
      <c r="B3361" s="820" t="s">
        <v>2472</v>
      </c>
      <c r="C3361" s="820" t="s">
        <v>2473</v>
      </c>
      <c r="D3361" s="820" t="s">
        <v>76</v>
      </c>
      <c r="E3361" t="s">
        <v>1825</v>
      </c>
      <c r="F3361" s="820">
        <v>6</v>
      </c>
      <c r="G3361" s="820" t="s">
        <v>2448</v>
      </c>
      <c r="H3361">
        <v>0.02</v>
      </c>
      <c r="I3361">
        <v>0</v>
      </c>
      <c r="J3361">
        <v>0</v>
      </c>
      <c r="K3361" s="842">
        <v>0</v>
      </c>
      <c r="L3361" s="842">
        <v>0</v>
      </c>
      <c r="M3361">
        <v>0</v>
      </c>
      <c r="N3361">
        <v>0</v>
      </c>
      <c r="O3361" s="843" t="e">
        <v>#DIV/0!</v>
      </c>
      <c r="P3361" s="820">
        <f>Tabla1[[#This Row],[Ejec Real Acumu]]-Tabla1[[#This Row],[Proyec Ejec Acumul]]</f>
        <v>0</v>
      </c>
      <c r="Q3361" s="820">
        <f>Tabla1[[#This Row],[Ejec Real Mes]]-Tabla1[[#This Row],[Program Entreg Mes]]</f>
        <v>0</v>
      </c>
    </row>
    <row r="3362" spans="1:17">
      <c r="A3362" s="820">
        <v>10</v>
      </c>
      <c r="B3362" s="820" t="s">
        <v>2472</v>
      </c>
      <c r="C3362" s="820" t="s">
        <v>2473</v>
      </c>
      <c r="D3362" s="820" t="s">
        <v>76</v>
      </c>
      <c r="E3362" t="s">
        <v>1841</v>
      </c>
      <c r="F3362" s="820">
        <v>6</v>
      </c>
      <c r="G3362" s="820" t="s">
        <v>2448</v>
      </c>
      <c r="H3362" s="633">
        <v>1</v>
      </c>
      <c r="I3362">
        <v>0</v>
      </c>
      <c r="J3362">
        <v>0</v>
      </c>
      <c r="K3362" s="842">
        <v>0</v>
      </c>
      <c r="L3362" s="842">
        <v>0</v>
      </c>
      <c r="M3362">
        <v>0</v>
      </c>
      <c r="N3362">
        <v>0</v>
      </c>
      <c r="O3362" s="843" t="e">
        <v>#DIV/0!</v>
      </c>
      <c r="P3362" s="820">
        <f>Tabla1[[#This Row],[Ejec Real Acumu]]-Tabla1[[#This Row],[Proyec Ejec Acumul]]</f>
        <v>0</v>
      </c>
      <c r="Q3362" s="820">
        <f>Tabla1[[#This Row],[Ejec Real Mes]]-Tabla1[[#This Row],[Program Entreg Mes]]</f>
        <v>0</v>
      </c>
    </row>
    <row r="3363" spans="1:17">
      <c r="A3363" s="820">
        <v>11</v>
      </c>
      <c r="B3363" s="820" t="s">
        <v>2472</v>
      </c>
      <c r="C3363" s="820" t="s">
        <v>2473</v>
      </c>
      <c r="D3363" s="820" t="s">
        <v>76</v>
      </c>
      <c r="E3363" t="s">
        <v>1852</v>
      </c>
      <c r="F3363" s="820">
        <v>6</v>
      </c>
      <c r="G3363" s="820" t="s">
        <v>2448</v>
      </c>
      <c r="H3363" s="633">
        <v>1</v>
      </c>
      <c r="I3363">
        <v>0</v>
      </c>
      <c r="J3363">
        <v>0</v>
      </c>
      <c r="K3363" s="842">
        <v>0</v>
      </c>
      <c r="L3363" s="842">
        <v>0</v>
      </c>
      <c r="M3363">
        <v>0</v>
      </c>
      <c r="N3363">
        <v>0</v>
      </c>
      <c r="O3363" s="843" t="e">
        <v>#DIV/0!</v>
      </c>
      <c r="P3363" s="820">
        <f>Tabla1[[#This Row],[Ejec Real Acumu]]-Tabla1[[#This Row],[Proyec Ejec Acumul]]</f>
        <v>0</v>
      </c>
      <c r="Q3363" s="820">
        <f>Tabla1[[#This Row],[Ejec Real Mes]]-Tabla1[[#This Row],[Program Entreg Mes]]</f>
        <v>0</v>
      </c>
    </row>
    <row r="3364" spans="1:17">
      <c r="A3364" s="820">
        <v>12</v>
      </c>
      <c r="B3364" s="820" t="s">
        <v>2472</v>
      </c>
      <c r="C3364" s="820" t="s">
        <v>2473</v>
      </c>
      <c r="D3364" s="820" t="s">
        <v>76</v>
      </c>
      <c r="E3364" t="s">
        <v>1864</v>
      </c>
      <c r="F3364" s="820">
        <v>6</v>
      </c>
      <c r="G3364" s="820" t="s">
        <v>2448</v>
      </c>
      <c r="H3364">
        <v>2</v>
      </c>
      <c r="I3364">
        <v>0</v>
      </c>
      <c r="J3364">
        <v>0</v>
      </c>
      <c r="K3364" s="842">
        <v>0</v>
      </c>
      <c r="L3364" s="842">
        <v>0</v>
      </c>
      <c r="M3364">
        <v>0</v>
      </c>
      <c r="N3364">
        <v>0</v>
      </c>
      <c r="O3364" s="843" t="e">
        <v>#DIV/0!</v>
      </c>
      <c r="P3364" s="820">
        <f>Tabla1[[#This Row],[Ejec Real Acumu]]-Tabla1[[#This Row],[Proyec Ejec Acumul]]</f>
        <v>0</v>
      </c>
      <c r="Q3364" s="820">
        <f>Tabla1[[#This Row],[Ejec Real Mes]]-Tabla1[[#This Row],[Program Entreg Mes]]</f>
        <v>0</v>
      </c>
    </row>
    <row r="3365" spans="1:17">
      <c r="A3365" s="820">
        <v>13</v>
      </c>
      <c r="B3365" s="820" t="s">
        <v>2472</v>
      </c>
      <c r="C3365" s="820" t="s">
        <v>2473</v>
      </c>
      <c r="D3365" s="820" t="s">
        <v>1879</v>
      </c>
      <c r="E3365" t="s">
        <v>1872</v>
      </c>
      <c r="F3365" s="820">
        <v>6</v>
      </c>
      <c r="G3365" s="820" t="s">
        <v>2448</v>
      </c>
      <c r="H3365">
        <v>0.3</v>
      </c>
      <c r="I3365">
        <v>0</v>
      </c>
      <c r="J3365">
        <v>0</v>
      </c>
      <c r="K3365" s="842">
        <v>0</v>
      </c>
      <c r="L3365" s="842">
        <v>0</v>
      </c>
      <c r="M3365">
        <v>0</v>
      </c>
      <c r="N3365">
        <v>0</v>
      </c>
      <c r="O3365" s="843" t="e">
        <v>#DIV/0!</v>
      </c>
      <c r="P3365" s="820">
        <f>Tabla1[[#This Row],[Ejec Real Acumu]]-Tabla1[[#This Row],[Proyec Ejec Acumul]]</f>
        <v>0</v>
      </c>
      <c r="Q3365" s="820">
        <f>Tabla1[[#This Row],[Ejec Real Mes]]-Tabla1[[#This Row],[Program Entreg Mes]]</f>
        <v>0</v>
      </c>
    </row>
    <row r="3366" spans="1:17">
      <c r="A3366" s="820">
        <v>14</v>
      </c>
      <c r="B3366" s="820" t="s">
        <v>2472</v>
      </c>
      <c r="C3366" s="820" t="s">
        <v>2473</v>
      </c>
      <c r="D3366" s="820" t="s">
        <v>1891</v>
      </c>
      <c r="E3366" t="s">
        <v>1886</v>
      </c>
      <c r="F3366" s="820">
        <v>6</v>
      </c>
      <c r="G3366" s="820" t="s">
        <v>2448</v>
      </c>
      <c r="H3366">
        <v>0.1</v>
      </c>
      <c r="I3366">
        <v>0</v>
      </c>
      <c r="J3366">
        <v>0</v>
      </c>
      <c r="K3366" s="842">
        <v>0</v>
      </c>
      <c r="L3366" s="842">
        <v>0</v>
      </c>
      <c r="M3366">
        <v>0</v>
      </c>
      <c r="N3366">
        <v>0</v>
      </c>
      <c r="O3366" s="843" t="e">
        <v>#DIV/0!</v>
      </c>
      <c r="P3366" s="820">
        <f>Tabla1[[#This Row],[Ejec Real Acumu]]-Tabla1[[#This Row],[Proyec Ejec Acumul]]</f>
        <v>0</v>
      </c>
      <c r="Q3366" s="820">
        <f>Tabla1[[#This Row],[Ejec Real Mes]]-Tabla1[[#This Row],[Program Entreg Mes]]</f>
        <v>0</v>
      </c>
    </row>
    <row r="3367" spans="1:17">
      <c r="A3367" s="820">
        <v>15</v>
      </c>
      <c r="B3367" s="820" t="s">
        <v>2472</v>
      </c>
      <c r="C3367" s="820" t="s">
        <v>2473</v>
      </c>
      <c r="D3367" s="820" t="s">
        <v>688</v>
      </c>
      <c r="E3367" t="s">
        <v>1895</v>
      </c>
      <c r="F3367" s="820">
        <v>6</v>
      </c>
      <c r="G3367" s="820" t="s">
        <v>2448</v>
      </c>
      <c r="H3367">
        <v>0</v>
      </c>
      <c r="I3367">
        <v>0</v>
      </c>
      <c r="J3367">
        <v>0</v>
      </c>
      <c r="K3367" s="842" t="e">
        <v>#DIV/0!</v>
      </c>
      <c r="L3367" s="842" t="e">
        <v>#DIV/0!</v>
      </c>
      <c r="M3367">
        <v>0</v>
      </c>
      <c r="N3367">
        <v>0</v>
      </c>
      <c r="O3367" s="843" t="e">
        <v>#DIV/0!</v>
      </c>
      <c r="P3367" s="820">
        <f>Tabla1[[#This Row],[Ejec Real Acumu]]-Tabla1[[#This Row],[Proyec Ejec Acumul]]</f>
        <v>0</v>
      </c>
      <c r="Q3367" s="820">
        <f>Tabla1[[#This Row],[Ejec Real Mes]]-Tabla1[[#This Row],[Program Entreg Mes]]</f>
        <v>0</v>
      </c>
    </row>
    <row r="3368" spans="1:17">
      <c r="A3368" s="820">
        <v>16</v>
      </c>
      <c r="B3368" s="820" t="s">
        <v>2472</v>
      </c>
      <c r="C3368" s="820" t="s">
        <v>2473</v>
      </c>
      <c r="D3368" s="820" t="s">
        <v>688</v>
      </c>
      <c r="E3368" t="s">
        <v>1903</v>
      </c>
      <c r="F3368" s="820">
        <v>6</v>
      </c>
      <c r="G3368" s="820" t="s">
        <v>2448</v>
      </c>
      <c r="H3368">
        <v>1</v>
      </c>
      <c r="I3368">
        <v>0</v>
      </c>
      <c r="J3368">
        <v>0</v>
      </c>
      <c r="K3368" s="842">
        <v>0</v>
      </c>
      <c r="L3368" s="842">
        <v>0</v>
      </c>
      <c r="M3368">
        <v>0</v>
      </c>
      <c r="N3368">
        <v>0</v>
      </c>
      <c r="O3368" s="843" t="e">
        <v>#DIV/0!</v>
      </c>
      <c r="P3368" s="820">
        <f>Tabla1[[#This Row],[Ejec Real Acumu]]-Tabla1[[#This Row],[Proyec Ejec Acumul]]</f>
        <v>0</v>
      </c>
      <c r="Q3368" s="820">
        <f>Tabla1[[#This Row],[Ejec Real Mes]]-Tabla1[[#This Row],[Program Entreg Mes]]</f>
        <v>0</v>
      </c>
    </row>
    <row r="3369" spans="1:17">
      <c r="A3369" s="820">
        <v>17</v>
      </c>
      <c r="B3369" s="820" t="s">
        <v>2472</v>
      </c>
      <c r="C3369" s="820" t="s">
        <v>2473</v>
      </c>
      <c r="D3369" s="820" t="s">
        <v>1921</v>
      </c>
      <c r="E3369" t="s">
        <v>1914</v>
      </c>
      <c r="F3369" s="820">
        <v>6</v>
      </c>
      <c r="G3369" s="820" t="s">
        <v>2448</v>
      </c>
      <c r="H3369">
        <v>0</v>
      </c>
      <c r="I3369">
        <v>0</v>
      </c>
      <c r="J3369">
        <v>0</v>
      </c>
      <c r="K3369" s="842" t="e">
        <v>#DIV/0!</v>
      </c>
      <c r="L3369" s="842" t="e">
        <v>#DIV/0!</v>
      </c>
      <c r="M3369">
        <v>0</v>
      </c>
      <c r="N3369">
        <v>0</v>
      </c>
      <c r="O3369" s="843" t="e">
        <v>#DIV/0!</v>
      </c>
      <c r="P3369" s="820">
        <f>Tabla1[[#This Row],[Ejec Real Acumu]]-Tabla1[[#This Row],[Proyec Ejec Acumul]]</f>
        <v>0</v>
      </c>
      <c r="Q3369" s="820">
        <f>Tabla1[[#This Row],[Ejec Real Mes]]-Tabla1[[#This Row],[Program Entreg Mes]]</f>
        <v>0</v>
      </c>
    </row>
    <row r="3370" spans="1:17">
      <c r="A3370" s="820">
        <v>18</v>
      </c>
      <c r="B3370" s="820" t="s">
        <v>2472</v>
      </c>
      <c r="C3370" s="820" t="s">
        <v>2473</v>
      </c>
      <c r="D3370" s="820" t="s">
        <v>1921</v>
      </c>
      <c r="E3370" t="s">
        <v>1924</v>
      </c>
      <c r="F3370" s="820">
        <v>6</v>
      </c>
      <c r="G3370" s="820" t="s">
        <v>2448</v>
      </c>
      <c r="H3370">
        <v>1</v>
      </c>
      <c r="I3370">
        <v>0</v>
      </c>
      <c r="J3370">
        <v>0</v>
      </c>
      <c r="K3370" s="842">
        <v>0</v>
      </c>
      <c r="L3370" s="842">
        <v>0</v>
      </c>
      <c r="M3370">
        <v>0</v>
      </c>
      <c r="N3370">
        <v>0</v>
      </c>
      <c r="O3370" s="843" t="e">
        <v>#DIV/0!</v>
      </c>
      <c r="P3370" s="820">
        <f>Tabla1[[#This Row],[Ejec Real Acumu]]-Tabla1[[#This Row],[Proyec Ejec Acumul]]</f>
        <v>0</v>
      </c>
      <c r="Q3370" s="820">
        <f>Tabla1[[#This Row],[Ejec Real Mes]]-Tabla1[[#This Row],[Program Entreg Mes]]</f>
        <v>0</v>
      </c>
    </row>
    <row r="3371" spans="1:17">
      <c r="A3371" s="820">
        <v>19</v>
      </c>
      <c r="B3371" s="820" t="s">
        <v>2472</v>
      </c>
      <c r="C3371" s="820" t="s">
        <v>2473</v>
      </c>
      <c r="D3371" s="820" t="s">
        <v>76</v>
      </c>
      <c r="E3371" t="s">
        <v>1932</v>
      </c>
      <c r="F3371" s="820">
        <v>6</v>
      </c>
      <c r="G3371" s="820" t="s">
        <v>2448</v>
      </c>
      <c r="H3371">
        <v>1</v>
      </c>
      <c r="I3371">
        <v>0</v>
      </c>
      <c r="J3371">
        <v>0</v>
      </c>
      <c r="K3371" s="842">
        <v>0</v>
      </c>
      <c r="L3371" s="842">
        <v>0</v>
      </c>
      <c r="M3371">
        <v>0</v>
      </c>
      <c r="N3371">
        <v>0</v>
      </c>
      <c r="O3371" s="843" t="e">
        <v>#DIV/0!</v>
      </c>
      <c r="P3371" s="820">
        <f>Tabla1[[#This Row],[Ejec Real Acumu]]-Tabla1[[#This Row],[Proyec Ejec Acumul]]</f>
        <v>0</v>
      </c>
      <c r="Q3371" s="820">
        <f>Tabla1[[#This Row],[Ejec Real Mes]]-Tabla1[[#This Row],[Program Entreg Mes]]</f>
        <v>0</v>
      </c>
    </row>
    <row r="3372" spans="1:17">
      <c r="A3372" s="820">
        <v>20</v>
      </c>
      <c r="B3372" s="820" t="s">
        <v>2472</v>
      </c>
      <c r="C3372" s="820" t="s">
        <v>2473</v>
      </c>
      <c r="D3372" s="820" t="s">
        <v>764</v>
      </c>
      <c r="E3372" t="s">
        <v>1938</v>
      </c>
      <c r="F3372" s="820">
        <v>6</v>
      </c>
      <c r="G3372" s="820" t="s">
        <v>2448</v>
      </c>
      <c r="H3372">
        <v>0.05</v>
      </c>
      <c r="I3372">
        <v>0</v>
      </c>
      <c r="J3372">
        <v>0</v>
      </c>
      <c r="K3372" s="842">
        <v>0</v>
      </c>
      <c r="L3372" s="842">
        <v>0</v>
      </c>
      <c r="M3372">
        <v>0</v>
      </c>
      <c r="N3372">
        <v>0</v>
      </c>
      <c r="O3372" s="843" t="e">
        <v>#DIV/0!</v>
      </c>
      <c r="P3372" s="820">
        <f>Tabla1[[#This Row],[Ejec Real Acumu]]-Tabla1[[#This Row],[Proyec Ejec Acumul]]</f>
        <v>0</v>
      </c>
      <c r="Q3372" s="820">
        <f>Tabla1[[#This Row],[Ejec Real Mes]]-Tabla1[[#This Row],[Program Entreg Mes]]</f>
        <v>0</v>
      </c>
    </row>
    <row r="3373" spans="1:17">
      <c r="A3373" s="820">
        <v>21</v>
      </c>
      <c r="B3373" s="820" t="s">
        <v>2472</v>
      </c>
      <c r="C3373" s="820" t="s">
        <v>2473</v>
      </c>
      <c r="D3373" s="820" t="s">
        <v>764</v>
      </c>
      <c r="E3373" t="s">
        <v>1949</v>
      </c>
      <c r="F3373" s="820">
        <v>6</v>
      </c>
      <c r="G3373" s="820" t="s">
        <v>2448</v>
      </c>
      <c r="H3373">
        <v>1</v>
      </c>
      <c r="I3373">
        <v>0</v>
      </c>
      <c r="J3373">
        <v>0</v>
      </c>
      <c r="K3373" s="842">
        <v>0</v>
      </c>
      <c r="L3373" s="842">
        <v>0</v>
      </c>
      <c r="M3373">
        <v>0</v>
      </c>
      <c r="N3373">
        <v>0</v>
      </c>
      <c r="O3373" s="843" t="e">
        <v>#DIV/0!</v>
      </c>
      <c r="P3373" s="820">
        <f>Tabla1[[#This Row],[Ejec Real Acumu]]-Tabla1[[#This Row],[Proyec Ejec Acumul]]</f>
        <v>0</v>
      </c>
      <c r="Q3373" s="820">
        <f>Tabla1[[#This Row],[Ejec Real Mes]]-Tabla1[[#This Row],[Program Entreg Mes]]</f>
        <v>0</v>
      </c>
    </row>
    <row r="3374" spans="1:17">
      <c r="A3374" s="820">
        <v>22</v>
      </c>
      <c r="B3374" s="820" t="s">
        <v>2472</v>
      </c>
      <c r="C3374" s="820" t="s">
        <v>2473</v>
      </c>
      <c r="D3374" s="820" t="s">
        <v>764</v>
      </c>
      <c r="E3374" t="s">
        <v>1962</v>
      </c>
      <c r="F3374" s="820">
        <v>6</v>
      </c>
      <c r="G3374" s="820" t="s">
        <v>2448</v>
      </c>
      <c r="H3374">
        <v>1</v>
      </c>
      <c r="I3374">
        <v>0</v>
      </c>
      <c r="J3374">
        <v>0</v>
      </c>
      <c r="K3374" s="842">
        <v>0</v>
      </c>
      <c r="L3374" s="842">
        <v>0</v>
      </c>
      <c r="M3374">
        <v>0</v>
      </c>
      <c r="N3374">
        <v>0</v>
      </c>
      <c r="O3374" s="843" t="e">
        <v>#DIV/0!</v>
      </c>
      <c r="P3374" s="820">
        <f>Tabla1[[#This Row],[Ejec Real Acumu]]-Tabla1[[#This Row],[Proyec Ejec Acumul]]</f>
        <v>0</v>
      </c>
      <c r="Q3374" s="820">
        <f>Tabla1[[#This Row],[Ejec Real Mes]]-Tabla1[[#This Row],[Program Entreg Mes]]</f>
        <v>0</v>
      </c>
    </row>
    <row r="3375" spans="1:17">
      <c r="A3375" s="820">
        <v>1</v>
      </c>
      <c r="B3375" s="820" t="s">
        <v>2472</v>
      </c>
      <c r="C3375" s="820" t="s">
        <v>2473</v>
      </c>
      <c r="D3375" s="820" t="s">
        <v>76</v>
      </c>
      <c r="E3375" t="s">
        <v>1717</v>
      </c>
      <c r="F3375" s="820">
        <v>7</v>
      </c>
      <c r="G3375" s="820" t="s">
        <v>2449</v>
      </c>
      <c r="H3375" s="633">
        <v>0.03</v>
      </c>
      <c r="I3375">
        <v>0</v>
      </c>
      <c r="J3375">
        <v>0</v>
      </c>
      <c r="K3375" s="842">
        <v>0</v>
      </c>
      <c r="L3375" s="842">
        <v>0</v>
      </c>
      <c r="M3375">
        <v>0</v>
      </c>
      <c r="N3375">
        <v>0</v>
      </c>
      <c r="O3375" s="843" t="e">
        <v>#DIV/0!</v>
      </c>
      <c r="P3375" s="820">
        <f>Tabla1[[#This Row],[Ejec Real Acumu]]-Tabla1[[#This Row],[Proyec Ejec Acumul]]</f>
        <v>0</v>
      </c>
      <c r="Q3375" s="820">
        <f>Tabla1[[#This Row],[Ejec Real Mes]]-Tabla1[[#This Row],[Program Entreg Mes]]</f>
        <v>0</v>
      </c>
    </row>
    <row r="3376" spans="1:17">
      <c r="A3376" s="820">
        <v>2</v>
      </c>
      <c r="B3376" s="820" t="s">
        <v>2472</v>
      </c>
      <c r="C3376" s="820" t="s">
        <v>2473</v>
      </c>
      <c r="D3376" s="820" t="s">
        <v>76</v>
      </c>
      <c r="E3376" t="s">
        <v>1736</v>
      </c>
      <c r="F3376" s="820">
        <v>7</v>
      </c>
      <c r="G3376" s="820" t="s">
        <v>2449</v>
      </c>
      <c r="H3376" s="633">
        <v>2</v>
      </c>
      <c r="I3376">
        <v>0</v>
      </c>
      <c r="J3376">
        <v>0</v>
      </c>
      <c r="K3376" s="842">
        <v>0</v>
      </c>
      <c r="L3376" s="842">
        <v>0</v>
      </c>
      <c r="M3376">
        <v>0</v>
      </c>
      <c r="N3376">
        <v>0</v>
      </c>
      <c r="O3376" s="843" t="e">
        <v>#DIV/0!</v>
      </c>
      <c r="P3376" s="820">
        <f>Tabla1[[#This Row],[Ejec Real Acumu]]-Tabla1[[#This Row],[Proyec Ejec Acumul]]</f>
        <v>0</v>
      </c>
      <c r="Q3376" s="820">
        <f>Tabla1[[#This Row],[Ejec Real Mes]]-Tabla1[[#This Row],[Program Entreg Mes]]</f>
        <v>0</v>
      </c>
    </row>
    <row r="3377" spans="1:17">
      <c r="A3377" s="820">
        <v>3</v>
      </c>
      <c r="B3377" s="820" t="s">
        <v>2472</v>
      </c>
      <c r="C3377" s="820" t="s">
        <v>2473</v>
      </c>
      <c r="D3377" s="820" t="s">
        <v>76</v>
      </c>
      <c r="E3377" t="s">
        <v>1751</v>
      </c>
      <c r="F3377" s="820">
        <v>7</v>
      </c>
      <c r="G3377" s="820" t="s">
        <v>2449</v>
      </c>
      <c r="H3377">
        <v>2</v>
      </c>
      <c r="I3377">
        <v>1</v>
      </c>
      <c r="J3377">
        <v>1</v>
      </c>
      <c r="K3377" s="842">
        <v>0.5</v>
      </c>
      <c r="L3377" s="842">
        <v>0.5</v>
      </c>
      <c r="M3377">
        <v>0</v>
      </c>
      <c r="N3377">
        <v>0</v>
      </c>
      <c r="O3377" s="843" t="e">
        <v>#DIV/0!</v>
      </c>
      <c r="P3377" s="820">
        <f>Tabla1[[#This Row],[Ejec Real Acumu]]-Tabla1[[#This Row],[Proyec Ejec Acumul]]</f>
        <v>0</v>
      </c>
      <c r="Q3377" s="820">
        <f>Tabla1[[#This Row],[Ejec Real Mes]]-Tabla1[[#This Row],[Program Entreg Mes]]</f>
        <v>0</v>
      </c>
    </row>
    <row r="3378" spans="1:17">
      <c r="A3378" s="820">
        <v>4</v>
      </c>
      <c r="B3378" s="820" t="s">
        <v>2472</v>
      </c>
      <c r="C3378" s="820" t="s">
        <v>2473</v>
      </c>
      <c r="D3378" s="820" t="s">
        <v>76</v>
      </c>
      <c r="E3378" t="s">
        <v>1764</v>
      </c>
      <c r="F3378" s="820">
        <v>7</v>
      </c>
      <c r="G3378" s="820" t="s">
        <v>2449</v>
      </c>
      <c r="H3378" s="633">
        <v>4</v>
      </c>
      <c r="I3378">
        <v>0</v>
      </c>
      <c r="J3378">
        <v>0</v>
      </c>
      <c r="K3378" s="842">
        <v>0</v>
      </c>
      <c r="L3378" s="842">
        <v>0</v>
      </c>
      <c r="M3378">
        <v>0</v>
      </c>
      <c r="N3378">
        <v>0</v>
      </c>
      <c r="O3378" s="843" t="e">
        <v>#DIV/0!</v>
      </c>
      <c r="P3378" s="820">
        <f>Tabla1[[#This Row],[Ejec Real Acumu]]-Tabla1[[#This Row],[Proyec Ejec Acumul]]</f>
        <v>0</v>
      </c>
      <c r="Q3378" s="820">
        <f>Tabla1[[#This Row],[Ejec Real Mes]]-Tabla1[[#This Row],[Program Entreg Mes]]</f>
        <v>0</v>
      </c>
    </row>
    <row r="3379" spans="1:17">
      <c r="A3379" s="820">
        <v>5</v>
      </c>
      <c r="B3379" s="820" t="s">
        <v>2472</v>
      </c>
      <c r="C3379" s="820" t="s">
        <v>2473</v>
      </c>
      <c r="D3379" s="820" t="s">
        <v>1781</v>
      </c>
      <c r="E3379" t="s">
        <v>1777</v>
      </c>
      <c r="F3379" s="820">
        <v>7</v>
      </c>
      <c r="G3379" s="820" t="s">
        <v>2449</v>
      </c>
      <c r="H3379">
        <v>1</v>
      </c>
      <c r="I3379">
        <v>0</v>
      </c>
      <c r="J3379">
        <v>0</v>
      </c>
      <c r="K3379" s="842">
        <v>0</v>
      </c>
      <c r="L3379" s="842">
        <v>0</v>
      </c>
      <c r="M3379">
        <v>0</v>
      </c>
      <c r="N3379">
        <v>0</v>
      </c>
      <c r="O3379" s="843" t="e">
        <v>#DIV/0!</v>
      </c>
      <c r="P3379" s="820">
        <f>Tabla1[[#This Row],[Ejec Real Acumu]]-Tabla1[[#This Row],[Proyec Ejec Acumul]]</f>
        <v>0</v>
      </c>
      <c r="Q3379" s="820">
        <f>Tabla1[[#This Row],[Ejec Real Mes]]-Tabla1[[#This Row],[Program Entreg Mes]]</f>
        <v>0</v>
      </c>
    </row>
    <row r="3380" spans="1:17">
      <c r="A3380" s="820">
        <v>6</v>
      </c>
      <c r="B3380" s="820" t="s">
        <v>2472</v>
      </c>
      <c r="C3380" s="820" t="s">
        <v>2473</v>
      </c>
      <c r="D3380" s="820" t="s">
        <v>76</v>
      </c>
      <c r="E3380" t="s">
        <v>1786</v>
      </c>
      <c r="F3380" s="820">
        <v>7</v>
      </c>
      <c r="G3380" s="820" t="s">
        <v>2449</v>
      </c>
      <c r="H3380" s="633">
        <v>13</v>
      </c>
      <c r="I3380">
        <v>6</v>
      </c>
      <c r="J3380">
        <v>2</v>
      </c>
      <c r="K3380" s="842">
        <v>0.46153846153846156</v>
      </c>
      <c r="L3380" s="842">
        <v>0.15384615384615385</v>
      </c>
      <c r="M3380">
        <v>0</v>
      </c>
      <c r="N3380">
        <v>1</v>
      </c>
      <c r="O3380" s="843" t="e">
        <v>#DIV/0!</v>
      </c>
      <c r="P3380" s="820">
        <f>Tabla1[[#This Row],[Ejec Real Acumu]]-Tabla1[[#This Row],[Proyec Ejec Acumul]]</f>
        <v>-4</v>
      </c>
      <c r="Q3380" s="820">
        <f>Tabla1[[#This Row],[Ejec Real Mes]]-Tabla1[[#This Row],[Program Entreg Mes]]</f>
        <v>1</v>
      </c>
    </row>
    <row r="3381" spans="1:17">
      <c r="A3381" s="820">
        <v>7</v>
      </c>
      <c r="B3381" s="820" t="s">
        <v>2472</v>
      </c>
      <c r="C3381" s="820" t="s">
        <v>2473</v>
      </c>
      <c r="D3381" s="820" t="s">
        <v>76</v>
      </c>
      <c r="E3381" t="s">
        <v>1803</v>
      </c>
      <c r="F3381" s="820">
        <v>7</v>
      </c>
      <c r="G3381" s="820" t="s">
        <v>2449</v>
      </c>
      <c r="H3381" s="633">
        <v>0.02</v>
      </c>
      <c r="I3381">
        <v>0</v>
      </c>
      <c r="J3381">
        <v>0</v>
      </c>
      <c r="K3381" s="842">
        <v>0</v>
      </c>
      <c r="L3381" s="842">
        <v>0</v>
      </c>
      <c r="M3381">
        <v>0</v>
      </c>
      <c r="N3381">
        <v>0</v>
      </c>
      <c r="O3381" s="843" t="e">
        <v>#DIV/0!</v>
      </c>
      <c r="P3381" s="820">
        <f>Tabla1[[#This Row],[Ejec Real Acumu]]-Tabla1[[#This Row],[Proyec Ejec Acumul]]</f>
        <v>0</v>
      </c>
      <c r="Q3381" s="820">
        <f>Tabla1[[#This Row],[Ejec Real Mes]]-Tabla1[[#This Row],[Program Entreg Mes]]</f>
        <v>0</v>
      </c>
    </row>
    <row r="3382" spans="1:17">
      <c r="A3382" s="820">
        <v>8</v>
      </c>
      <c r="B3382" s="820" t="s">
        <v>2472</v>
      </c>
      <c r="C3382" s="820" t="s">
        <v>2473</v>
      </c>
      <c r="D3382" s="820" t="s">
        <v>1781</v>
      </c>
      <c r="E3382" t="s">
        <v>1818</v>
      </c>
      <c r="F3382" s="820">
        <v>7</v>
      </c>
      <c r="G3382" s="820" t="s">
        <v>2449</v>
      </c>
      <c r="H3382" s="633">
        <v>1</v>
      </c>
      <c r="I3382">
        <v>0</v>
      </c>
      <c r="J3382">
        <v>0</v>
      </c>
      <c r="K3382" s="842">
        <v>0</v>
      </c>
      <c r="L3382" s="842">
        <v>0</v>
      </c>
      <c r="M3382">
        <v>0</v>
      </c>
      <c r="N3382">
        <v>0</v>
      </c>
      <c r="O3382" s="843" t="e">
        <v>#DIV/0!</v>
      </c>
      <c r="P3382" s="820">
        <f>Tabla1[[#This Row],[Ejec Real Acumu]]-Tabla1[[#This Row],[Proyec Ejec Acumul]]</f>
        <v>0</v>
      </c>
      <c r="Q3382" s="820">
        <f>Tabla1[[#This Row],[Ejec Real Mes]]-Tabla1[[#This Row],[Program Entreg Mes]]</f>
        <v>0</v>
      </c>
    </row>
    <row r="3383" spans="1:17">
      <c r="A3383" s="820">
        <v>9</v>
      </c>
      <c r="B3383" s="820" t="s">
        <v>2472</v>
      </c>
      <c r="C3383" s="820" t="s">
        <v>2473</v>
      </c>
      <c r="D3383" s="820" t="s">
        <v>76</v>
      </c>
      <c r="E3383" t="s">
        <v>1825</v>
      </c>
      <c r="F3383" s="820">
        <v>7</v>
      </c>
      <c r="G3383" s="820" t="s">
        <v>2449</v>
      </c>
      <c r="H3383">
        <v>0.02</v>
      </c>
      <c r="I3383">
        <v>0</v>
      </c>
      <c r="J3383">
        <v>0</v>
      </c>
      <c r="K3383" s="842">
        <v>0</v>
      </c>
      <c r="L3383" s="842">
        <v>0</v>
      </c>
      <c r="M3383">
        <v>0</v>
      </c>
      <c r="N3383">
        <v>0</v>
      </c>
      <c r="O3383" s="843" t="e">
        <v>#DIV/0!</v>
      </c>
      <c r="P3383" s="820">
        <f>Tabla1[[#This Row],[Ejec Real Acumu]]-Tabla1[[#This Row],[Proyec Ejec Acumul]]</f>
        <v>0</v>
      </c>
      <c r="Q3383" s="820">
        <f>Tabla1[[#This Row],[Ejec Real Mes]]-Tabla1[[#This Row],[Program Entreg Mes]]</f>
        <v>0</v>
      </c>
    </row>
    <row r="3384" spans="1:17">
      <c r="A3384" s="820">
        <v>10</v>
      </c>
      <c r="B3384" s="820" t="s">
        <v>2472</v>
      </c>
      <c r="C3384" s="820" t="s">
        <v>2473</v>
      </c>
      <c r="D3384" s="820" t="s">
        <v>76</v>
      </c>
      <c r="E3384" t="s">
        <v>1841</v>
      </c>
      <c r="F3384" s="820">
        <v>7</v>
      </c>
      <c r="G3384" s="820" t="s">
        <v>2449</v>
      </c>
      <c r="H3384" s="633">
        <v>1</v>
      </c>
      <c r="I3384">
        <v>0</v>
      </c>
      <c r="J3384">
        <v>0</v>
      </c>
      <c r="K3384" s="842">
        <v>0</v>
      </c>
      <c r="L3384" s="842">
        <v>0</v>
      </c>
      <c r="M3384">
        <v>0</v>
      </c>
      <c r="N3384">
        <v>0</v>
      </c>
      <c r="O3384" s="843" t="e">
        <v>#DIV/0!</v>
      </c>
      <c r="P3384" s="820">
        <f>Tabla1[[#This Row],[Ejec Real Acumu]]-Tabla1[[#This Row],[Proyec Ejec Acumul]]</f>
        <v>0</v>
      </c>
      <c r="Q3384" s="820">
        <f>Tabla1[[#This Row],[Ejec Real Mes]]-Tabla1[[#This Row],[Program Entreg Mes]]</f>
        <v>0</v>
      </c>
    </row>
    <row r="3385" spans="1:17">
      <c r="A3385" s="820">
        <v>11</v>
      </c>
      <c r="B3385" s="820" t="s">
        <v>2472</v>
      </c>
      <c r="C3385" s="820" t="s">
        <v>2473</v>
      </c>
      <c r="D3385" s="820" t="s">
        <v>76</v>
      </c>
      <c r="E3385" t="s">
        <v>1852</v>
      </c>
      <c r="F3385" s="820">
        <v>7</v>
      </c>
      <c r="G3385" s="820" t="s">
        <v>2449</v>
      </c>
      <c r="H3385" s="633">
        <v>1</v>
      </c>
      <c r="I3385">
        <v>0</v>
      </c>
      <c r="J3385">
        <v>0</v>
      </c>
      <c r="K3385" s="842">
        <v>0</v>
      </c>
      <c r="L3385" s="842">
        <v>0</v>
      </c>
      <c r="M3385">
        <v>0</v>
      </c>
      <c r="N3385">
        <v>0</v>
      </c>
      <c r="O3385" s="843" t="e">
        <v>#DIV/0!</v>
      </c>
      <c r="P3385" s="820">
        <f>Tabla1[[#This Row],[Ejec Real Acumu]]-Tabla1[[#This Row],[Proyec Ejec Acumul]]</f>
        <v>0</v>
      </c>
      <c r="Q3385" s="820">
        <f>Tabla1[[#This Row],[Ejec Real Mes]]-Tabla1[[#This Row],[Program Entreg Mes]]</f>
        <v>0</v>
      </c>
    </row>
    <row r="3386" spans="1:17">
      <c r="A3386" s="820">
        <v>12</v>
      </c>
      <c r="B3386" s="820" t="s">
        <v>2472</v>
      </c>
      <c r="C3386" s="820" t="s">
        <v>2473</v>
      </c>
      <c r="D3386" s="820" t="s">
        <v>76</v>
      </c>
      <c r="E3386" t="s">
        <v>1864</v>
      </c>
      <c r="F3386" s="820">
        <v>7</v>
      </c>
      <c r="G3386" s="820" t="s">
        <v>2449</v>
      </c>
      <c r="H3386">
        <v>2</v>
      </c>
      <c r="I3386">
        <v>0</v>
      </c>
      <c r="J3386">
        <v>0</v>
      </c>
      <c r="K3386" s="842">
        <v>0</v>
      </c>
      <c r="L3386" s="842">
        <v>0</v>
      </c>
      <c r="M3386">
        <v>0</v>
      </c>
      <c r="N3386">
        <v>0</v>
      </c>
      <c r="O3386" s="843" t="e">
        <v>#DIV/0!</v>
      </c>
      <c r="P3386" s="820">
        <f>Tabla1[[#This Row],[Ejec Real Acumu]]-Tabla1[[#This Row],[Proyec Ejec Acumul]]</f>
        <v>0</v>
      </c>
      <c r="Q3386" s="820">
        <f>Tabla1[[#This Row],[Ejec Real Mes]]-Tabla1[[#This Row],[Program Entreg Mes]]</f>
        <v>0</v>
      </c>
    </row>
    <row r="3387" spans="1:17">
      <c r="A3387" s="820">
        <v>13</v>
      </c>
      <c r="B3387" s="820" t="s">
        <v>2472</v>
      </c>
      <c r="C3387" s="820" t="s">
        <v>2473</v>
      </c>
      <c r="D3387" s="820" t="s">
        <v>1879</v>
      </c>
      <c r="E3387" t="s">
        <v>1872</v>
      </c>
      <c r="F3387" s="820">
        <v>7</v>
      </c>
      <c r="G3387" s="820" t="s">
        <v>2449</v>
      </c>
      <c r="H3387">
        <v>0.3</v>
      </c>
      <c r="I3387">
        <v>0</v>
      </c>
      <c r="J3387">
        <v>0</v>
      </c>
      <c r="K3387" s="842">
        <v>0</v>
      </c>
      <c r="L3387" s="842">
        <v>0</v>
      </c>
      <c r="M3387">
        <v>0</v>
      </c>
      <c r="N3387">
        <v>0</v>
      </c>
      <c r="O3387" s="843" t="e">
        <v>#DIV/0!</v>
      </c>
      <c r="P3387" s="820">
        <f>Tabla1[[#This Row],[Ejec Real Acumu]]-Tabla1[[#This Row],[Proyec Ejec Acumul]]</f>
        <v>0</v>
      </c>
      <c r="Q3387" s="820">
        <f>Tabla1[[#This Row],[Ejec Real Mes]]-Tabla1[[#This Row],[Program Entreg Mes]]</f>
        <v>0</v>
      </c>
    </row>
    <row r="3388" spans="1:17">
      <c r="A3388" s="820">
        <v>14</v>
      </c>
      <c r="B3388" s="820" t="s">
        <v>2472</v>
      </c>
      <c r="C3388" s="820" t="s">
        <v>2473</v>
      </c>
      <c r="D3388" s="820" t="s">
        <v>1891</v>
      </c>
      <c r="E3388" t="s">
        <v>1886</v>
      </c>
      <c r="F3388" s="820">
        <v>7</v>
      </c>
      <c r="G3388" s="820" t="s">
        <v>2449</v>
      </c>
      <c r="H3388">
        <v>0.1</v>
      </c>
      <c r="I3388">
        <v>0</v>
      </c>
      <c r="J3388">
        <v>0</v>
      </c>
      <c r="K3388" s="842">
        <v>0</v>
      </c>
      <c r="L3388" s="842">
        <v>0</v>
      </c>
      <c r="M3388">
        <v>0</v>
      </c>
      <c r="N3388">
        <v>0</v>
      </c>
      <c r="O3388" s="843" t="e">
        <v>#DIV/0!</v>
      </c>
      <c r="P3388" s="820">
        <f>Tabla1[[#This Row],[Ejec Real Acumu]]-Tabla1[[#This Row],[Proyec Ejec Acumul]]</f>
        <v>0</v>
      </c>
      <c r="Q3388" s="820">
        <f>Tabla1[[#This Row],[Ejec Real Mes]]-Tabla1[[#This Row],[Program Entreg Mes]]</f>
        <v>0</v>
      </c>
    </row>
    <row r="3389" spans="1:17">
      <c r="A3389" s="820">
        <v>15</v>
      </c>
      <c r="B3389" s="820" t="s">
        <v>2472</v>
      </c>
      <c r="C3389" s="820" t="s">
        <v>2473</v>
      </c>
      <c r="D3389" s="820" t="s">
        <v>688</v>
      </c>
      <c r="E3389" t="s">
        <v>1895</v>
      </c>
      <c r="F3389" s="820">
        <v>7</v>
      </c>
      <c r="G3389" s="820" t="s">
        <v>2449</v>
      </c>
      <c r="H3389">
        <v>0</v>
      </c>
      <c r="I3389">
        <v>0</v>
      </c>
      <c r="J3389">
        <v>0</v>
      </c>
      <c r="K3389" s="842" t="e">
        <v>#DIV/0!</v>
      </c>
      <c r="L3389" s="842" t="e">
        <v>#DIV/0!</v>
      </c>
      <c r="M3389">
        <v>0</v>
      </c>
      <c r="N3389">
        <v>0</v>
      </c>
      <c r="O3389" s="843" t="e">
        <v>#DIV/0!</v>
      </c>
      <c r="P3389" s="820">
        <f>Tabla1[[#This Row],[Ejec Real Acumu]]-Tabla1[[#This Row],[Proyec Ejec Acumul]]</f>
        <v>0</v>
      </c>
      <c r="Q3389" s="820">
        <f>Tabla1[[#This Row],[Ejec Real Mes]]-Tabla1[[#This Row],[Program Entreg Mes]]</f>
        <v>0</v>
      </c>
    </row>
    <row r="3390" spans="1:17">
      <c r="A3390" s="820">
        <v>16</v>
      </c>
      <c r="B3390" s="820" t="s">
        <v>2472</v>
      </c>
      <c r="C3390" s="820" t="s">
        <v>2473</v>
      </c>
      <c r="D3390" s="820" t="s">
        <v>688</v>
      </c>
      <c r="E3390" t="s">
        <v>1903</v>
      </c>
      <c r="F3390" s="820">
        <v>7</v>
      </c>
      <c r="G3390" s="820" t="s">
        <v>2449</v>
      </c>
      <c r="H3390">
        <v>1</v>
      </c>
      <c r="I3390">
        <v>0</v>
      </c>
      <c r="J3390">
        <v>0</v>
      </c>
      <c r="K3390" s="842">
        <v>0</v>
      </c>
      <c r="L3390" s="842">
        <v>0</v>
      </c>
      <c r="M3390">
        <v>0</v>
      </c>
      <c r="N3390">
        <v>0</v>
      </c>
      <c r="O3390" s="843" t="e">
        <v>#DIV/0!</v>
      </c>
      <c r="P3390" s="820">
        <f>Tabla1[[#This Row],[Ejec Real Acumu]]-Tabla1[[#This Row],[Proyec Ejec Acumul]]</f>
        <v>0</v>
      </c>
      <c r="Q3390" s="820">
        <f>Tabla1[[#This Row],[Ejec Real Mes]]-Tabla1[[#This Row],[Program Entreg Mes]]</f>
        <v>0</v>
      </c>
    </row>
    <row r="3391" spans="1:17">
      <c r="A3391" s="820">
        <v>17</v>
      </c>
      <c r="B3391" s="820" t="s">
        <v>2472</v>
      </c>
      <c r="C3391" s="820" t="s">
        <v>2473</v>
      </c>
      <c r="D3391" s="820" t="s">
        <v>1921</v>
      </c>
      <c r="E3391" t="s">
        <v>1914</v>
      </c>
      <c r="F3391" s="820">
        <v>7</v>
      </c>
      <c r="G3391" s="820" t="s">
        <v>2449</v>
      </c>
      <c r="H3391">
        <v>0</v>
      </c>
      <c r="I3391">
        <v>0</v>
      </c>
      <c r="J3391">
        <v>0</v>
      </c>
      <c r="K3391" s="842" t="e">
        <v>#DIV/0!</v>
      </c>
      <c r="L3391" s="842" t="e">
        <v>#DIV/0!</v>
      </c>
      <c r="M3391">
        <v>0</v>
      </c>
      <c r="N3391">
        <v>0</v>
      </c>
      <c r="O3391" s="843" t="e">
        <v>#DIV/0!</v>
      </c>
      <c r="P3391" s="820">
        <f>Tabla1[[#This Row],[Ejec Real Acumu]]-Tabla1[[#This Row],[Proyec Ejec Acumul]]</f>
        <v>0</v>
      </c>
      <c r="Q3391" s="820">
        <f>Tabla1[[#This Row],[Ejec Real Mes]]-Tabla1[[#This Row],[Program Entreg Mes]]</f>
        <v>0</v>
      </c>
    </row>
    <row r="3392" spans="1:17">
      <c r="A3392" s="820">
        <v>18</v>
      </c>
      <c r="B3392" s="820" t="s">
        <v>2472</v>
      </c>
      <c r="C3392" s="820" t="s">
        <v>2473</v>
      </c>
      <c r="D3392" s="820" t="s">
        <v>1921</v>
      </c>
      <c r="E3392" t="s">
        <v>1924</v>
      </c>
      <c r="F3392" s="820">
        <v>7</v>
      </c>
      <c r="G3392" s="820" t="s">
        <v>2449</v>
      </c>
      <c r="H3392">
        <v>1</v>
      </c>
      <c r="I3392">
        <v>0</v>
      </c>
      <c r="J3392">
        <v>0</v>
      </c>
      <c r="K3392" s="842">
        <v>0</v>
      </c>
      <c r="L3392" s="842">
        <v>0</v>
      </c>
      <c r="M3392">
        <v>0</v>
      </c>
      <c r="N3392">
        <v>0</v>
      </c>
      <c r="O3392" s="843" t="e">
        <v>#DIV/0!</v>
      </c>
      <c r="P3392" s="820">
        <f>Tabla1[[#This Row],[Ejec Real Acumu]]-Tabla1[[#This Row],[Proyec Ejec Acumul]]</f>
        <v>0</v>
      </c>
      <c r="Q3392" s="820">
        <f>Tabla1[[#This Row],[Ejec Real Mes]]-Tabla1[[#This Row],[Program Entreg Mes]]</f>
        <v>0</v>
      </c>
    </row>
    <row r="3393" spans="1:17">
      <c r="A3393" s="820">
        <v>19</v>
      </c>
      <c r="B3393" s="820" t="s">
        <v>2472</v>
      </c>
      <c r="C3393" s="820" t="s">
        <v>2473</v>
      </c>
      <c r="D3393" s="820" t="s">
        <v>76</v>
      </c>
      <c r="E3393" t="s">
        <v>1932</v>
      </c>
      <c r="F3393" s="820">
        <v>7</v>
      </c>
      <c r="G3393" s="820" t="s">
        <v>2449</v>
      </c>
      <c r="H3393">
        <v>1</v>
      </c>
      <c r="I3393">
        <v>0</v>
      </c>
      <c r="J3393">
        <v>0</v>
      </c>
      <c r="K3393" s="842">
        <v>0</v>
      </c>
      <c r="L3393" s="842">
        <v>0</v>
      </c>
      <c r="M3393">
        <v>0</v>
      </c>
      <c r="N3393">
        <v>0</v>
      </c>
      <c r="O3393" s="843" t="e">
        <v>#DIV/0!</v>
      </c>
      <c r="P3393" s="820">
        <f>Tabla1[[#This Row],[Ejec Real Acumu]]-Tabla1[[#This Row],[Proyec Ejec Acumul]]</f>
        <v>0</v>
      </c>
      <c r="Q3393" s="820">
        <f>Tabla1[[#This Row],[Ejec Real Mes]]-Tabla1[[#This Row],[Program Entreg Mes]]</f>
        <v>0</v>
      </c>
    </row>
    <row r="3394" spans="1:17">
      <c r="A3394" s="820">
        <v>20</v>
      </c>
      <c r="B3394" s="820" t="s">
        <v>2472</v>
      </c>
      <c r="C3394" s="820" t="s">
        <v>2473</v>
      </c>
      <c r="D3394" s="820" t="s">
        <v>764</v>
      </c>
      <c r="E3394" t="s">
        <v>1938</v>
      </c>
      <c r="F3394" s="820">
        <v>7</v>
      </c>
      <c r="G3394" s="820" t="s">
        <v>2449</v>
      </c>
      <c r="H3394">
        <v>0.05</v>
      </c>
      <c r="I3394">
        <v>0</v>
      </c>
      <c r="J3394">
        <v>0</v>
      </c>
      <c r="K3394" s="842">
        <v>0</v>
      </c>
      <c r="L3394" s="842">
        <v>0</v>
      </c>
      <c r="M3394">
        <v>0</v>
      </c>
      <c r="N3394">
        <v>0</v>
      </c>
      <c r="O3394" s="843" t="e">
        <v>#DIV/0!</v>
      </c>
      <c r="P3394" s="820">
        <f>Tabla1[[#This Row],[Ejec Real Acumu]]-Tabla1[[#This Row],[Proyec Ejec Acumul]]</f>
        <v>0</v>
      </c>
      <c r="Q3394" s="820">
        <f>Tabla1[[#This Row],[Ejec Real Mes]]-Tabla1[[#This Row],[Program Entreg Mes]]</f>
        <v>0</v>
      </c>
    </row>
    <row r="3395" spans="1:17">
      <c r="A3395" s="820">
        <v>21</v>
      </c>
      <c r="B3395" s="820" t="s">
        <v>2472</v>
      </c>
      <c r="C3395" s="820" t="s">
        <v>2473</v>
      </c>
      <c r="D3395" s="820" t="s">
        <v>764</v>
      </c>
      <c r="E3395" t="s">
        <v>1949</v>
      </c>
      <c r="F3395" s="820">
        <v>7</v>
      </c>
      <c r="G3395" s="820" t="s">
        <v>2449</v>
      </c>
      <c r="H3395">
        <v>1</v>
      </c>
      <c r="I3395">
        <v>0</v>
      </c>
      <c r="J3395">
        <v>0</v>
      </c>
      <c r="K3395" s="842">
        <v>0</v>
      </c>
      <c r="L3395" s="842">
        <v>0</v>
      </c>
      <c r="M3395">
        <v>0</v>
      </c>
      <c r="N3395">
        <v>0</v>
      </c>
      <c r="O3395" s="843" t="e">
        <v>#DIV/0!</v>
      </c>
      <c r="P3395" s="820">
        <f>Tabla1[[#This Row],[Ejec Real Acumu]]-Tabla1[[#This Row],[Proyec Ejec Acumul]]</f>
        <v>0</v>
      </c>
      <c r="Q3395" s="820">
        <f>Tabla1[[#This Row],[Ejec Real Mes]]-Tabla1[[#This Row],[Program Entreg Mes]]</f>
        <v>0</v>
      </c>
    </row>
    <row r="3396" spans="1:17">
      <c r="A3396" s="820">
        <v>22</v>
      </c>
      <c r="B3396" s="820" t="s">
        <v>2472</v>
      </c>
      <c r="C3396" s="820" t="s">
        <v>2473</v>
      </c>
      <c r="D3396" s="820" t="s">
        <v>764</v>
      </c>
      <c r="E3396" t="s">
        <v>1962</v>
      </c>
      <c r="F3396" s="820">
        <v>7</v>
      </c>
      <c r="G3396" s="820" t="s">
        <v>2449</v>
      </c>
      <c r="H3396">
        <v>1</v>
      </c>
      <c r="I3396">
        <v>0</v>
      </c>
      <c r="J3396">
        <v>0.1</v>
      </c>
      <c r="K3396" s="842">
        <v>0</v>
      </c>
      <c r="L3396" s="842">
        <v>0.1</v>
      </c>
      <c r="M3396">
        <v>0</v>
      </c>
      <c r="N3396">
        <v>0.1</v>
      </c>
      <c r="O3396" s="843" t="e">
        <v>#DIV/0!</v>
      </c>
      <c r="P3396" s="820">
        <f>Tabla1[[#This Row],[Ejec Real Acumu]]-Tabla1[[#This Row],[Proyec Ejec Acumul]]</f>
        <v>0.1</v>
      </c>
      <c r="Q3396" s="820">
        <f>Tabla1[[#This Row],[Ejec Real Mes]]-Tabla1[[#This Row],[Program Entreg Mes]]</f>
        <v>0.1</v>
      </c>
    </row>
    <row r="3397" spans="1:17">
      <c r="A3397" s="820">
        <v>1</v>
      </c>
      <c r="B3397" s="820" t="s">
        <v>2472</v>
      </c>
      <c r="C3397" s="820" t="s">
        <v>2473</v>
      </c>
      <c r="D3397" s="820" t="s">
        <v>76</v>
      </c>
      <c r="E3397" t="s">
        <v>1717</v>
      </c>
      <c r="F3397" s="820">
        <v>8</v>
      </c>
      <c r="G3397" s="820" t="s">
        <v>2450</v>
      </c>
      <c r="H3397" s="633">
        <v>0.03</v>
      </c>
      <c r="I3397">
        <v>0</v>
      </c>
      <c r="J3397">
        <v>0</v>
      </c>
      <c r="K3397" s="842">
        <v>0</v>
      </c>
      <c r="L3397" s="842">
        <v>0</v>
      </c>
      <c r="M3397">
        <v>0</v>
      </c>
      <c r="N3397">
        <v>0</v>
      </c>
      <c r="O3397" s="843" t="e">
        <v>#DIV/0!</v>
      </c>
      <c r="P3397" s="820">
        <f>Tabla1[[#This Row],[Ejec Real Acumu]]-Tabla1[[#This Row],[Proyec Ejec Acumul]]</f>
        <v>0</v>
      </c>
      <c r="Q3397" s="820">
        <f>Tabla1[[#This Row],[Ejec Real Mes]]-Tabla1[[#This Row],[Program Entreg Mes]]</f>
        <v>0</v>
      </c>
    </row>
    <row r="3398" spans="1:17">
      <c r="A3398" s="820">
        <v>2</v>
      </c>
      <c r="B3398" s="820" t="s">
        <v>2472</v>
      </c>
      <c r="C3398" s="820" t="s">
        <v>2473</v>
      </c>
      <c r="D3398" s="820" t="s">
        <v>76</v>
      </c>
      <c r="E3398" t="s">
        <v>1736</v>
      </c>
      <c r="F3398" s="820">
        <v>8</v>
      </c>
      <c r="G3398" s="820" t="s">
        <v>2450</v>
      </c>
      <c r="H3398" s="633">
        <v>2</v>
      </c>
      <c r="I3398">
        <v>0</v>
      </c>
      <c r="J3398">
        <v>0</v>
      </c>
      <c r="K3398" s="842">
        <v>0</v>
      </c>
      <c r="L3398" s="842">
        <v>0</v>
      </c>
      <c r="M3398">
        <v>0</v>
      </c>
      <c r="N3398">
        <v>0</v>
      </c>
      <c r="O3398" s="843" t="e">
        <v>#DIV/0!</v>
      </c>
      <c r="P3398" s="820">
        <f>Tabla1[[#This Row],[Ejec Real Acumu]]-Tabla1[[#This Row],[Proyec Ejec Acumul]]</f>
        <v>0</v>
      </c>
      <c r="Q3398" s="820">
        <f>Tabla1[[#This Row],[Ejec Real Mes]]-Tabla1[[#This Row],[Program Entreg Mes]]</f>
        <v>0</v>
      </c>
    </row>
    <row r="3399" spans="1:17">
      <c r="A3399" s="820">
        <v>3</v>
      </c>
      <c r="B3399" s="820" t="s">
        <v>2472</v>
      </c>
      <c r="C3399" s="820" t="s">
        <v>2473</v>
      </c>
      <c r="D3399" s="820" t="s">
        <v>76</v>
      </c>
      <c r="E3399" t="s">
        <v>1751</v>
      </c>
      <c r="F3399" s="820">
        <v>8</v>
      </c>
      <c r="G3399" s="820" t="s">
        <v>2450</v>
      </c>
      <c r="H3399">
        <v>2</v>
      </c>
      <c r="I3399">
        <v>1</v>
      </c>
      <c r="J3399">
        <v>1</v>
      </c>
      <c r="K3399" s="842">
        <v>0.5</v>
      </c>
      <c r="L3399" s="842">
        <v>0.5</v>
      </c>
      <c r="M3399">
        <v>0</v>
      </c>
      <c r="N3399">
        <v>0</v>
      </c>
      <c r="O3399" s="843" t="e">
        <v>#DIV/0!</v>
      </c>
      <c r="P3399" s="820">
        <f>Tabla1[[#This Row],[Ejec Real Acumu]]-Tabla1[[#This Row],[Proyec Ejec Acumul]]</f>
        <v>0</v>
      </c>
      <c r="Q3399" s="820">
        <f>Tabla1[[#This Row],[Ejec Real Mes]]-Tabla1[[#This Row],[Program Entreg Mes]]</f>
        <v>0</v>
      </c>
    </row>
    <row r="3400" spans="1:17">
      <c r="A3400" s="820">
        <v>4</v>
      </c>
      <c r="B3400" s="820" t="s">
        <v>2472</v>
      </c>
      <c r="C3400" s="820" t="s">
        <v>2473</v>
      </c>
      <c r="D3400" s="820" t="s">
        <v>76</v>
      </c>
      <c r="E3400" t="s">
        <v>1764</v>
      </c>
      <c r="F3400" s="820">
        <v>8</v>
      </c>
      <c r="G3400" s="820" t="s">
        <v>2450</v>
      </c>
      <c r="H3400" s="633">
        <v>4</v>
      </c>
      <c r="I3400">
        <v>0</v>
      </c>
      <c r="J3400">
        <v>0</v>
      </c>
      <c r="K3400" s="842">
        <v>0</v>
      </c>
      <c r="L3400" s="842">
        <v>0</v>
      </c>
      <c r="M3400">
        <v>0</v>
      </c>
      <c r="N3400">
        <v>0</v>
      </c>
      <c r="O3400" s="843" t="e">
        <v>#DIV/0!</v>
      </c>
      <c r="P3400" s="820">
        <f>Tabla1[[#This Row],[Ejec Real Acumu]]-Tabla1[[#This Row],[Proyec Ejec Acumul]]</f>
        <v>0</v>
      </c>
      <c r="Q3400" s="820">
        <f>Tabla1[[#This Row],[Ejec Real Mes]]-Tabla1[[#This Row],[Program Entreg Mes]]</f>
        <v>0</v>
      </c>
    </row>
    <row r="3401" spans="1:17">
      <c r="A3401" s="820">
        <v>5</v>
      </c>
      <c r="B3401" s="820" t="s">
        <v>2472</v>
      </c>
      <c r="C3401" s="820" t="s">
        <v>2473</v>
      </c>
      <c r="D3401" s="820" t="s">
        <v>1781</v>
      </c>
      <c r="E3401" t="s">
        <v>1777</v>
      </c>
      <c r="F3401" s="820">
        <v>8</v>
      </c>
      <c r="G3401" s="820" t="s">
        <v>2450</v>
      </c>
      <c r="H3401">
        <v>1</v>
      </c>
      <c r="I3401">
        <v>0</v>
      </c>
      <c r="J3401">
        <v>0</v>
      </c>
      <c r="K3401" s="842">
        <v>0</v>
      </c>
      <c r="L3401" s="842">
        <v>0</v>
      </c>
      <c r="M3401">
        <v>0</v>
      </c>
      <c r="N3401">
        <v>0</v>
      </c>
      <c r="O3401" s="843" t="e">
        <v>#DIV/0!</v>
      </c>
      <c r="P3401" s="820">
        <f>Tabla1[[#This Row],[Ejec Real Acumu]]-Tabla1[[#This Row],[Proyec Ejec Acumul]]</f>
        <v>0</v>
      </c>
      <c r="Q3401" s="820">
        <f>Tabla1[[#This Row],[Ejec Real Mes]]-Tabla1[[#This Row],[Program Entreg Mes]]</f>
        <v>0</v>
      </c>
    </row>
    <row r="3402" spans="1:17">
      <c r="A3402" s="820">
        <v>6</v>
      </c>
      <c r="B3402" s="820" t="s">
        <v>2472</v>
      </c>
      <c r="C3402" s="820" t="s">
        <v>2473</v>
      </c>
      <c r="D3402" s="820" t="s">
        <v>76</v>
      </c>
      <c r="E3402" t="s">
        <v>1786</v>
      </c>
      <c r="F3402" s="820">
        <v>8</v>
      </c>
      <c r="G3402" s="820" t="s">
        <v>2450</v>
      </c>
      <c r="H3402" s="633">
        <v>13</v>
      </c>
      <c r="I3402">
        <v>6</v>
      </c>
      <c r="J3402">
        <v>6</v>
      </c>
      <c r="K3402" s="842">
        <v>0.46153846153846156</v>
      </c>
      <c r="L3402" s="842">
        <v>0.46153846153846156</v>
      </c>
      <c r="M3402">
        <v>0</v>
      </c>
      <c r="N3402">
        <v>4</v>
      </c>
      <c r="O3402" s="843" t="e">
        <v>#DIV/0!</v>
      </c>
      <c r="P3402" s="820">
        <f>Tabla1[[#This Row],[Ejec Real Acumu]]-Tabla1[[#This Row],[Proyec Ejec Acumul]]</f>
        <v>0</v>
      </c>
      <c r="Q3402" s="820">
        <f>Tabla1[[#This Row],[Ejec Real Mes]]-Tabla1[[#This Row],[Program Entreg Mes]]</f>
        <v>4</v>
      </c>
    </row>
    <row r="3403" spans="1:17">
      <c r="A3403" s="820">
        <v>7</v>
      </c>
      <c r="B3403" s="820" t="s">
        <v>2472</v>
      </c>
      <c r="C3403" s="820" t="s">
        <v>2473</v>
      </c>
      <c r="D3403" s="820" t="s">
        <v>76</v>
      </c>
      <c r="E3403" t="s">
        <v>1803</v>
      </c>
      <c r="F3403" s="820">
        <v>8</v>
      </c>
      <c r="G3403" s="820" t="s">
        <v>2450</v>
      </c>
      <c r="H3403" s="633">
        <v>0.02</v>
      </c>
      <c r="I3403">
        <v>0</v>
      </c>
      <c r="J3403">
        <v>0</v>
      </c>
      <c r="K3403" s="842">
        <v>0</v>
      </c>
      <c r="L3403" s="842">
        <v>0</v>
      </c>
      <c r="M3403">
        <v>0</v>
      </c>
      <c r="N3403">
        <v>0</v>
      </c>
      <c r="O3403" s="843" t="e">
        <v>#DIV/0!</v>
      </c>
      <c r="P3403" s="820">
        <f>Tabla1[[#This Row],[Ejec Real Acumu]]-Tabla1[[#This Row],[Proyec Ejec Acumul]]</f>
        <v>0</v>
      </c>
      <c r="Q3403" s="820">
        <f>Tabla1[[#This Row],[Ejec Real Mes]]-Tabla1[[#This Row],[Program Entreg Mes]]</f>
        <v>0</v>
      </c>
    </row>
    <row r="3404" spans="1:17">
      <c r="A3404" s="820">
        <v>8</v>
      </c>
      <c r="B3404" s="820" t="s">
        <v>2472</v>
      </c>
      <c r="C3404" s="820" t="s">
        <v>2473</v>
      </c>
      <c r="D3404" s="820" t="s">
        <v>1781</v>
      </c>
      <c r="E3404" t="s">
        <v>1818</v>
      </c>
      <c r="F3404" s="820">
        <v>8</v>
      </c>
      <c r="G3404" s="820" t="s">
        <v>2450</v>
      </c>
      <c r="H3404" s="633">
        <v>1</v>
      </c>
      <c r="I3404">
        <v>0</v>
      </c>
      <c r="J3404">
        <v>0</v>
      </c>
      <c r="K3404" s="842">
        <v>0</v>
      </c>
      <c r="L3404" s="842">
        <v>0</v>
      </c>
      <c r="M3404">
        <v>0</v>
      </c>
      <c r="N3404">
        <v>0</v>
      </c>
      <c r="O3404" s="843" t="e">
        <v>#DIV/0!</v>
      </c>
      <c r="P3404" s="820">
        <f>Tabla1[[#This Row],[Ejec Real Acumu]]-Tabla1[[#This Row],[Proyec Ejec Acumul]]</f>
        <v>0</v>
      </c>
      <c r="Q3404" s="820">
        <f>Tabla1[[#This Row],[Ejec Real Mes]]-Tabla1[[#This Row],[Program Entreg Mes]]</f>
        <v>0</v>
      </c>
    </row>
    <row r="3405" spans="1:17">
      <c r="A3405" s="820">
        <v>9</v>
      </c>
      <c r="B3405" s="820" t="s">
        <v>2472</v>
      </c>
      <c r="C3405" s="820" t="s">
        <v>2473</v>
      </c>
      <c r="D3405" s="820" t="s">
        <v>76</v>
      </c>
      <c r="E3405" t="s">
        <v>1825</v>
      </c>
      <c r="F3405" s="820">
        <v>8</v>
      </c>
      <c r="G3405" s="820" t="s">
        <v>2450</v>
      </c>
      <c r="H3405">
        <v>0.02</v>
      </c>
      <c r="I3405">
        <v>0</v>
      </c>
      <c r="J3405">
        <v>0</v>
      </c>
      <c r="K3405" s="842">
        <v>0</v>
      </c>
      <c r="L3405" s="842">
        <v>0</v>
      </c>
      <c r="M3405">
        <v>0</v>
      </c>
      <c r="N3405">
        <v>0</v>
      </c>
      <c r="O3405" s="843" t="e">
        <v>#DIV/0!</v>
      </c>
      <c r="P3405" s="820">
        <f>Tabla1[[#This Row],[Ejec Real Acumu]]-Tabla1[[#This Row],[Proyec Ejec Acumul]]</f>
        <v>0</v>
      </c>
      <c r="Q3405" s="820">
        <f>Tabla1[[#This Row],[Ejec Real Mes]]-Tabla1[[#This Row],[Program Entreg Mes]]</f>
        <v>0</v>
      </c>
    </row>
    <row r="3406" spans="1:17">
      <c r="A3406" s="820">
        <v>10</v>
      </c>
      <c r="B3406" s="820" t="s">
        <v>2472</v>
      </c>
      <c r="C3406" s="820" t="s">
        <v>2473</v>
      </c>
      <c r="D3406" s="820" t="s">
        <v>76</v>
      </c>
      <c r="E3406" t="s">
        <v>1841</v>
      </c>
      <c r="F3406" s="820">
        <v>8</v>
      </c>
      <c r="G3406" s="820" t="s">
        <v>2450</v>
      </c>
      <c r="H3406" s="633">
        <v>1</v>
      </c>
      <c r="I3406">
        <v>0</v>
      </c>
      <c r="J3406">
        <v>0</v>
      </c>
      <c r="K3406" s="842">
        <v>0</v>
      </c>
      <c r="L3406" s="842">
        <v>0</v>
      </c>
      <c r="M3406">
        <v>0</v>
      </c>
      <c r="N3406">
        <v>0</v>
      </c>
      <c r="O3406" s="843" t="e">
        <v>#DIV/0!</v>
      </c>
      <c r="P3406" s="820">
        <f>Tabla1[[#This Row],[Ejec Real Acumu]]-Tabla1[[#This Row],[Proyec Ejec Acumul]]</f>
        <v>0</v>
      </c>
      <c r="Q3406" s="820">
        <f>Tabla1[[#This Row],[Ejec Real Mes]]-Tabla1[[#This Row],[Program Entreg Mes]]</f>
        <v>0</v>
      </c>
    </row>
    <row r="3407" spans="1:17">
      <c r="A3407" s="820">
        <v>11</v>
      </c>
      <c r="B3407" s="820" t="s">
        <v>2472</v>
      </c>
      <c r="C3407" s="820" t="s">
        <v>2473</v>
      </c>
      <c r="D3407" s="820" t="s">
        <v>76</v>
      </c>
      <c r="E3407" t="s">
        <v>1852</v>
      </c>
      <c r="F3407" s="820">
        <v>8</v>
      </c>
      <c r="G3407" s="820" t="s">
        <v>2450</v>
      </c>
      <c r="H3407" s="633">
        <v>1</v>
      </c>
      <c r="I3407">
        <v>0</v>
      </c>
      <c r="J3407">
        <v>0</v>
      </c>
      <c r="K3407" s="842">
        <v>0</v>
      </c>
      <c r="L3407" s="842">
        <v>0</v>
      </c>
      <c r="M3407">
        <v>0</v>
      </c>
      <c r="N3407">
        <v>0</v>
      </c>
      <c r="O3407" s="843" t="e">
        <v>#DIV/0!</v>
      </c>
      <c r="P3407" s="820">
        <f>Tabla1[[#This Row],[Ejec Real Acumu]]-Tabla1[[#This Row],[Proyec Ejec Acumul]]</f>
        <v>0</v>
      </c>
      <c r="Q3407" s="820">
        <f>Tabla1[[#This Row],[Ejec Real Mes]]-Tabla1[[#This Row],[Program Entreg Mes]]</f>
        <v>0</v>
      </c>
    </row>
    <row r="3408" spans="1:17">
      <c r="A3408" s="820">
        <v>12</v>
      </c>
      <c r="B3408" s="820" t="s">
        <v>2472</v>
      </c>
      <c r="C3408" s="820" t="s">
        <v>2473</v>
      </c>
      <c r="D3408" s="820" t="s">
        <v>76</v>
      </c>
      <c r="E3408" t="s">
        <v>1864</v>
      </c>
      <c r="F3408" s="820">
        <v>8</v>
      </c>
      <c r="G3408" s="820" t="s">
        <v>2450</v>
      </c>
      <c r="H3408">
        <v>2</v>
      </c>
      <c r="I3408">
        <v>0</v>
      </c>
      <c r="J3408">
        <v>0</v>
      </c>
      <c r="K3408" s="842">
        <v>0</v>
      </c>
      <c r="L3408" s="842">
        <v>0</v>
      </c>
      <c r="M3408">
        <v>0</v>
      </c>
      <c r="N3408">
        <v>0</v>
      </c>
      <c r="O3408" s="843" t="e">
        <v>#DIV/0!</v>
      </c>
      <c r="P3408" s="820">
        <f>Tabla1[[#This Row],[Ejec Real Acumu]]-Tabla1[[#This Row],[Proyec Ejec Acumul]]</f>
        <v>0</v>
      </c>
      <c r="Q3408" s="820">
        <f>Tabla1[[#This Row],[Ejec Real Mes]]-Tabla1[[#This Row],[Program Entreg Mes]]</f>
        <v>0</v>
      </c>
    </row>
    <row r="3409" spans="1:17">
      <c r="A3409" s="820">
        <v>13</v>
      </c>
      <c r="B3409" s="820" t="s">
        <v>2472</v>
      </c>
      <c r="C3409" s="820" t="s">
        <v>2473</v>
      </c>
      <c r="D3409" s="820" t="s">
        <v>1879</v>
      </c>
      <c r="E3409" t="s">
        <v>1872</v>
      </c>
      <c r="F3409" s="820">
        <v>8</v>
      </c>
      <c r="G3409" s="820" t="s">
        <v>2450</v>
      </c>
      <c r="H3409">
        <v>0.3</v>
      </c>
      <c r="I3409">
        <v>0</v>
      </c>
      <c r="J3409">
        <v>0</v>
      </c>
      <c r="K3409" s="842">
        <v>0</v>
      </c>
      <c r="L3409" s="842">
        <v>0</v>
      </c>
      <c r="M3409">
        <v>0</v>
      </c>
      <c r="N3409">
        <v>0</v>
      </c>
      <c r="O3409" s="843" t="e">
        <v>#DIV/0!</v>
      </c>
      <c r="P3409" s="820">
        <f>Tabla1[[#This Row],[Ejec Real Acumu]]-Tabla1[[#This Row],[Proyec Ejec Acumul]]</f>
        <v>0</v>
      </c>
      <c r="Q3409" s="820">
        <f>Tabla1[[#This Row],[Ejec Real Mes]]-Tabla1[[#This Row],[Program Entreg Mes]]</f>
        <v>0</v>
      </c>
    </row>
    <row r="3410" spans="1:17">
      <c r="A3410" s="820">
        <v>14</v>
      </c>
      <c r="B3410" s="820" t="s">
        <v>2472</v>
      </c>
      <c r="C3410" s="820" t="s">
        <v>2473</v>
      </c>
      <c r="D3410" s="820" t="s">
        <v>1891</v>
      </c>
      <c r="E3410" t="s">
        <v>1886</v>
      </c>
      <c r="F3410" s="820">
        <v>8</v>
      </c>
      <c r="G3410" s="820" t="s">
        <v>2450</v>
      </c>
      <c r="H3410">
        <v>0.1</v>
      </c>
      <c r="I3410">
        <v>0</v>
      </c>
      <c r="J3410">
        <v>0</v>
      </c>
      <c r="K3410" s="842">
        <v>0</v>
      </c>
      <c r="L3410" s="842">
        <v>0</v>
      </c>
      <c r="M3410">
        <v>0</v>
      </c>
      <c r="N3410">
        <v>0</v>
      </c>
      <c r="O3410" s="843" t="e">
        <v>#DIV/0!</v>
      </c>
      <c r="P3410" s="820">
        <f>Tabla1[[#This Row],[Ejec Real Acumu]]-Tabla1[[#This Row],[Proyec Ejec Acumul]]</f>
        <v>0</v>
      </c>
      <c r="Q3410" s="820">
        <f>Tabla1[[#This Row],[Ejec Real Mes]]-Tabla1[[#This Row],[Program Entreg Mes]]</f>
        <v>0</v>
      </c>
    </row>
    <row r="3411" spans="1:17">
      <c r="A3411" s="820">
        <v>15</v>
      </c>
      <c r="B3411" s="820" t="s">
        <v>2472</v>
      </c>
      <c r="C3411" s="820" t="s">
        <v>2473</v>
      </c>
      <c r="D3411" s="820" t="s">
        <v>688</v>
      </c>
      <c r="E3411" t="s">
        <v>1895</v>
      </c>
      <c r="F3411" s="820">
        <v>8</v>
      </c>
      <c r="G3411" s="820" t="s">
        <v>2450</v>
      </c>
      <c r="H3411">
        <v>0</v>
      </c>
      <c r="I3411">
        <v>0</v>
      </c>
      <c r="J3411">
        <v>0</v>
      </c>
      <c r="K3411" s="842" t="e">
        <v>#DIV/0!</v>
      </c>
      <c r="L3411" s="842" t="e">
        <v>#DIV/0!</v>
      </c>
      <c r="M3411">
        <v>0</v>
      </c>
      <c r="N3411">
        <v>0</v>
      </c>
      <c r="O3411" s="843" t="e">
        <v>#DIV/0!</v>
      </c>
      <c r="P3411" s="820">
        <f>Tabla1[[#This Row],[Ejec Real Acumu]]-Tabla1[[#This Row],[Proyec Ejec Acumul]]</f>
        <v>0</v>
      </c>
      <c r="Q3411" s="820">
        <f>Tabla1[[#This Row],[Ejec Real Mes]]-Tabla1[[#This Row],[Program Entreg Mes]]</f>
        <v>0</v>
      </c>
    </row>
    <row r="3412" spans="1:17">
      <c r="A3412" s="820">
        <v>16</v>
      </c>
      <c r="B3412" s="820" t="s">
        <v>2472</v>
      </c>
      <c r="C3412" s="820" t="s">
        <v>2473</v>
      </c>
      <c r="D3412" s="820" t="s">
        <v>688</v>
      </c>
      <c r="E3412" t="s">
        <v>1903</v>
      </c>
      <c r="F3412" s="820">
        <v>8</v>
      </c>
      <c r="G3412" s="820" t="s">
        <v>2450</v>
      </c>
      <c r="H3412">
        <v>1</v>
      </c>
      <c r="I3412">
        <v>0</v>
      </c>
      <c r="J3412">
        <v>0</v>
      </c>
      <c r="K3412" s="842">
        <v>0</v>
      </c>
      <c r="L3412" s="842">
        <v>0</v>
      </c>
      <c r="M3412">
        <v>0</v>
      </c>
      <c r="N3412">
        <v>0</v>
      </c>
      <c r="O3412" s="843" t="e">
        <v>#DIV/0!</v>
      </c>
      <c r="P3412" s="820">
        <f>Tabla1[[#This Row],[Ejec Real Acumu]]-Tabla1[[#This Row],[Proyec Ejec Acumul]]</f>
        <v>0</v>
      </c>
      <c r="Q3412" s="820">
        <f>Tabla1[[#This Row],[Ejec Real Mes]]-Tabla1[[#This Row],[Program Entreg Mes]]</f>
        <v>0</v>
      </c>
    </row>
    <row r="3413" spans="1:17">
      <c r="A3413" s="820">
        <v>17</v>
      </c>
      <c r="B3413" s="820" t="s">
        <v>2472</v>
      </c>
      <c r="C3413" s="820" t="s">
        <v>2473</v>
      </c>
      <c r="D3413" s="820" t="s">
        <v>1921</v>
      </c>
      <c r="E3413" t="s">
        <v>1914</v>
      </c>
      <c r="F3413" s="820">
        <v>8</v>
      </c>
      <c r="G3413" s="820" t="s">
        <v>2450</v>
      </c>
      <c r="H3413">
        <v>0</v>
      </c>
      <c r="I3413">
        <v>0</v>
      </c>
      <c r="J3413">
        <v>0</v>
      </c>
      <c r="K3413" s="842" t="e">
        <v>#DIV/0!</v>
      </c>
      <c r="L3413" s="842" t="e">
        <v>#DIV/0!</v>
      </c>
      <c r="M3413">
        <v>0</v>
      </c>
      <c r="N3413">
        <v>0</v>
      </c>
      <c r="O3413" s="843" t="e">
        <v>#DIV/0!</v>
      </c>
      <c r="P3413" s="820">
        <f>Tabla1[[#This Row],[Ejec Real Acumu]]-Tabla1[[#This Row],[Proyec Ejec Acumul]]</f>
        <v>0</v>
      </c>
      <c r="Q3413" s="820">
        <f>Tabla1[[#This Row],[Ejec Real Mes]]-Tabla1[[#This Row],[Program Entreg Mes]]</f>
        <v>0</v>
      </c>
    </row>
    <row r="3414" spans="1:17">
      <c r="A3414" s="820">
        <v>18</v>
      </c>
      <c r="B3414" s="820" t="s">
        <v>2472</v>
      </c>
      <c r="C3414" s="820" t="s">
        <v>2473</v>
      </c>
      <c r="D3414" s="820" t="s">
        <v>1921</v>
      </c>
      <c r="E3414" t="s">
        <v>1924</v>
      </c>
      <c r="F3414" s="820">
        <v>8</v>
      </c>
      <c r="G3414" s="820" t="s">
        <v>2450</v>
      </c>
      <c r="H3414">
        <v>1</v>
      </c>
      <c r="I3414">
        <v>0</v>
      </c>
      <c r="J3414">
        <v>0</v>
      </c>
      <c r="K3414" s="842">
        <v>0</v>
      </c>
      <c r="L3414" s="842">
        <v>0</v>
      </c>
      <c r="M3414">
        <v>0</v>
      </c>
      <c r="N3414">
        <v>0</v>
      </c>
      <c r="O3414" s="843" t="e">
        <v>#DIV/0!</v>
      </c>
      <c r="P3414" s="820">
        <f>Tabla1[[#This Row],[Ejec Real Acumu]]-Tabla1[[#This Row],[Proyec Ejec Acumul]]</f>
        <v>0</v>
      </c>
      <c r="Q3414" s="820">
        <f>Tabla1[[#This Row],[Ejec Real Mes]]-Tabla1[[#This Row],[Program Entreg Mes]]</f>
        <v>0</v>
      </c>
    </row>
    <row r="3415" spans="1:17">
      <c r="A3415" s="820">
        <v>19</v>
      </c>
      <c r="B3415" s="820" t="s">
        <v>2472</v>
      </c>
      <c r="C3415" s="820" t="s">
        <v>2473</v>
      </c>
      <c r="D3415" s="820" t="s">
        <v>76</v>
      </c>
      <c r="E3415" t="s">
        <v>1932</v>
      </c>
      <c r="F3415" s="820">
        <v>8</v>
      </c>
      <c r="G3415" s="820" t="s">
        <v>2450</v>
      </c>
      <c r="H3415">
        <v>1</v>
      </c>
      <c r="I3415">
        <v>0</v>
      </c>
      <c r="J3415">
        <v>0</v>
      </c>
      <c r="K3415" s="842">
        <v>0</v>
      </c>
      <c r="L3415" s="842">
        <v>0</v>
      </c>
      <c r="M3415">
        <v>0</v>
      </c>
      <c r="N3415">
        <v>0</v>
      </c>
      <c r="O3415" s="843" t="e">
        <v>#DIV/0!</v>
      </c>
      <c r="P3415" s="820">
        <f>Tabla1[[#This Row],[Ejec Real Acumu]]-Tabla1[[#This Row],[Proyec Ejec Acumul]]</f>
        <v>0</v>
      </c>
      <c r="Q3415" s="820">
        <f>Tabla1[[#This Row],[Ejec Real Mes]]-Tabla1[[#This Row],[Program Entreg Mes]]</f>
        <v>0</v>
      </c>
    </row>
    <row r="3416" spans="1:17">
      <c r="A3416" s="820">
        <v>20</v>
      </c>
      <c r="B3416" s="820" t="s">
        <v>2472</v>
      </c>
      <c r="C3416" s="820" t="s">
        <v>2473</v>
      </c>
      <c r="D3416" s="820" t="s">
        <v>764</v>
      </c>
      <c r="E3416" t="s">
        <v>1938</v>
      </c>
      <c r="F3416" s="820">
        <v>8</v>
      </c>
      <c r="G3416" s="820" t="s">
        <v>2450</v>
      </c>
      <c r="H3416">
        <v>0.05</v>
      </c>
      <c r="I3416">
        <v>0</v>
      </c>
      <c r="J3416">
        <v>0</v>
      </c>
      <c r="K3416" s="842">
        <v>0</v>
      </c>
      <c r="L3416" s="842">
        <v>0</v>
      </c>
      <c r="M3416">
        <v>0</v>
      </c>
      <c r="N3416">
        <v>0</v>
      </c>
      <c r="O3416" s="843" t="e">
        <v>#DIV/0!</v>
      </c>
      <c r="P3416" s="820">
        <f>Tabla1[[#This Row],[Ejec Real Acumu]]-Tabla1[[#This Row],[Proyec Ejec Acumul]]</f>
        <v>0</v>
      </c>
      <c r="Q3416" s="820">
        <f>Tabla1[[#This Row],[Ejec Real Mes]]-Tabla1[[#This Row],[Program Entreg Mes]]</f>
        <v>0</v>
      </c>
    </row>
    <row r="3417" spans="1:17">
      <c r="A3417" s="820">
        <v>21</v>
      </c>
      <c r="B3417" s="820" t="s">
        <v>2472</v>
      </c>
      <c r="C3417" s="820" t="s">
        <v>2473</v>
      </c>
      <c r="D3417" s="820" t="s">
        <v>764</v>
      </c>
      <c r="E3417" t="s">
        <v>1949</v>
      </c>
      <c r="F3417" s="820">
        <v>8</v>
      </c>
      <c r="G3417" s="820" t="s">
        <v>2450</v>
      </c>
      <c r="H3417">
        <v>1</v>
      </c>
      <c r="I3417">
        <v>0</v>
      </c>
      <c r="J3417">
        <v>0</v>
      </c>
      <c r="K3417" s="842">
        <v>0</v>
      </c>
      <c r="L3417" s="842">
        <v>0</v>
      </c>
      <c r="M3417">
        <v>0</v>
      </c>
      <c r="N3417">
        <v>0</v>
      </c>
      <c r="O3417" s="843" t="e">
        <v>#DIV/0!</v>
      </c>
      <c r="P3417" s="820">
        <f>Tabla1[[#This Row],[Ejec Real Acumu]]-Tabla1[[#This Row],[Proyec Ejec Acumul]]</f>
        <v>0</v>
      </c>
      <c r="Q3417" s="820">
        <f>Tabla1[[#This Row],[Ejec Real Mes]]-Tabla1[[#This Row],[Program Entreg Mes]]</f>
        <v>0</v>
      </c>
    </row>
    <row r="3418" spans="1:17">
      <c r="A3418" s="820">
        <v>22</v>
      </c>
      <c r="B3418" s="820" t="s">
        <v>2472</v>
      </c>
      <c r="C3418" s="820" t="s">
        <v>2473</v>
      </c>
      <c r="D3418" s="820" t="s">
        <v>764</v>
      </c>
      <c r="E3418" t="s">
        <v>1962</v>
      </c>
      <c r="F3418" s="820">
        <v>8</v>
      </c>
      <c r="G3418" s="820" t="s">
        <v>2450</v>
      </c>
      <c r="H3418">
        <v>1</v>
      </c>
      <c r="I3418">
        <v>0</v>
      </c>
      <c r="J3418">
        <v>0.1</v>
      </c>
      <c r="K3418" s="842">
        <v>0</v>
      </c>
      <c r="L3418" s="842">
        <v>0.1</v>
      </c>
      <c r="M3418">
        <v>0</v>
      </c>
      <c r="N3418">
        <v>0</v>
      </c>
      <c r="O3418" s="843" t="e">
        <v>#DIV/0!</v>
      </c>
      <c r="P3418" s="820">
        <f>Tabla1[[#This Row],[Ejec Real Acumu]]-Tabla1[[#This Row],[Proyec Ejec Acumul]]</f>
        <v>0.1</v>
      </c>
      <c r="Q3418" s="820">
        <f>Tabla1[[#This Row],[Ejec Real Mes]]-Tabla1[[#This Row],[Program Entreg Mes]]</f>
        <v>0</v>
      </c>
    </row>
    <row r="3419" spans="1:17">
      <c r="A3419" s="820">
        <v>1</v>
      </c>
      <c r="B3419" s="820" t="s">
        <v>2472</v>
      </c>
      <c r="C3419" s="820" t="s">
        <v>2473</v>
      </c>
      <c r="D3419" s="820" t="s">
        <v>76</v>
      </c>
      <c r="E3419" t="s">
        <v>1717</v>
      </c>
      <c r="F3419" s="820">
        <v>9</v>
      </c>
      <c r="G3419" s="820" t="s">
        <v>2451</v>
      </c>
      <c r="H3419" s="633">
        <v>0.03</v>
      </c>
      <c r="I3419">
        <v>0</v>
      </c>
      <c r="J3419">
        <v>0</v>
      </c>
      <c r="K3419" s="842">
        <v>0</v>
      </c>
      <c r="L3419" s="842">
        <v>0</v>
      </c>
      <c r="M3419">
        <v>0</v>
      </c>
      <c r="N3419">
        <v>0</v>
      </c>
      <c r="O3419" s="843" t="e">
        <v>#DIV/0!</v>
      </c>
      <c r="P3419" s="820">
        <f>Tabla1[[#This Row],[Ejec Real Acumu]]-Tabla1[[#This Row],[Proyec Ejec Acumul]]</f>
        <v>0</v>
      </c>
      <c r="Q3419" s="820">
        <f>Tabla1[[#This Row],[Ejec Real Mes]]-Tabla1[[#This Row],[Program Entreg Mes]]</f>
        <v>0</v>
      </c>
    </row>
    <row r="3420" spans="1:17">
      <c r="A3420" s="820">
        <v>2</v>
      </c>
      <c r="B3420" s="820" t="s">
        <v>2472</v>
      </c>
      <c r="C3420" s="820" t="s">
        <v>2473</v>
      </c>
      <c r="D3420" s="820" t="s">
        <v>76</v>
      </c>
      <c r="E3420" t="s">
        <v>1736</v>
      </c>
      <c r="F3420" s="820">
        <v>9</v>
      </c>
      <c r="G3420" s="820" t="s">
        <v>2451</v>
      </c>
      <c r="H3420" s="633">
        <v>2</v>
      </c>
      <c r="I3420">
        <v>0</v>
      </c>
      <c r="J3420">
        <v>0</v>
      </c>
      <c r="K3420" s="842">
        <v>0</v>
      </c>
      <c r="L3420" s="842">
        <v>0</v>
      </c>
      <c r="M3420">
        <v>0</v>
      </c>
      <c r="N3420">
        <v>0</v>
      </c>
      <c r="O3420" s="843" t="e">
        <v>#DIV/0!</v>
      </c>
      <c r="P3420" s="820">
        <f>Tabla1[[#This Row],[Ejec Real Acumu]]-Tabla1[[#This Row],[Proyec Ejec Acumul]]</f>
        <v>0</v>
      </c>
      <c r="Q3420" s="820">
        <f>Tabla1[[#This Row],[Ejec Real Mes]]-Tabla1[[#This Row],[Program Entreg Mes]]</f>
        <v>0</v>
      </c>
    </row>
    <row r="3421" spans="1:17">
      <c r="A3421" s="820">
        <v>3</v>
      </c>
      <c r="B3421" s="820" t="s">
        <v>2472</v>
      </c>
      <c r="C3421" s="820" t="s">
        <v>2473</v>
      </c>
      <c r="D3421" s="820" t="s">
        <v>76</v>
      </c>
      <c r="E3421" t="s">
        <v>1751</v>
      </c>
      <c r="F3421" s="820">
        <v>9</v>
      </c>
      <c r="G3421" s="820" t="s">
        <v>2451</v>
      </c>
      <c r="H3421">
        <v>2</v>
      </c>
      <c r="I3421">
        <v>1</v>
      </c>
      <c r="J3421">
        <v>1</v>
      </c>
      <c r="K3421" s="842">
        <v>0.5</v>
      </c>
      <c r="L3421" s="842">
        <v>0.5</v>
      </c>
      <c r="M3421">
        <v>0</v>
      </c>
      <c r="N3421">
        <v>0</v>
      </c>
      <c r="O3421" s="843" t="e">
        <v>#DIV/0!</v>
      </c>
      <c r="P3421" s="820">
        <f>Tabla1[[#This Row],[Ejec Real Acumu]]-Tabla1[[#This Row],[Proyec Ejec Acumul]]</f>
        <v>0</v>
      </c>
      <c r="Q3421" s="820">
        <f>Tabla1[[#This Row],[Ejec Real Mes]]-Tabla1[[#This Row],[Program Entreg Mes]]</f>
        <v>0</v>
      </c>
    </row>
    <row r="3422" spans="1:17">
      <c r="A3422" s="820">
        <v>4</v>
      </c>
      <c r="B3422" s="820" t="s">
        <v>2472</v>
      </c>
      <c r="C3422" s="820" t="s">
        <v>2473</v>
      </c>
      <c r="D3422" s="820" t="s">
        <v>76</v>
      </c>
      <c r="E3422" t="s">
        <v>1764</v>
      </c>
      <c r="F3422" s="820">
        <v>9</v>
      </c>
      <c r="G3422" s="820" t="s">
        <v>2451</v>
      </c>
      <c r="H3422" s="633">
        <v>4</v>
      </c>
      <c r="I3422">
        <v>2</v>
      </c>
      <c r="J3422">
        <v>0</v>
      </c>
      <c r="K3422" s="842">
        <v>0.5</v>
      </c>
      <c r="L3422" s="842">
        <v>0</v>
      </c>
      <c r="M3422">
        <v>2</v>
      </c>
      <c r="N3422">
        <v>0</v>
      </c>
      <c r="O3422" s="843">
        <v>0</v>
      </c>
      <c r="P3422" s="820">
        <f>Tabla1[[#This Row],[Ejec Real Acumu]]-Tabla1[[#This Row],[Proyec Ejec Acumul]]</f>
        <v>-2</v>
      </c>
      <c r="Q3422" s="820">
        <f>Tabla1[[#This Row],[Ejec Real Mes]]-Tabla1[[#This Row],[Program Entreg Mes]]</f>
        <v>-2</v>
      </c>
    </row>
    <row r="3423" spans="1:17">
      <c r="A3423" s="820">
        <v>5</v>
      </c>
      <c r="B3423" s="820" t="s">
        <v>2472</v>
      </c>
      <c r="C3423" s="820" t="s">
        <v>2473</v>
      </c>
      <c r="D3423" s="820" t="s">
        <v>1781</v>
      </c>
      <c r="E3423" t="s">
        <v>1777</v>
      </c>
      <c r="F3423" s="820">
        <v>9</v>
      </c>
      <c r="G3423" s="820" t="s">
        <v>2451</v>
      </c>
      <c r="H3423">
        <v>1</v>
      </c>
      <c r="I3423">
        <v>0</v>
      </c>
      <c r="J3423">
        <v>0</v>
      </c>
      <c r="K3423" s="842">
        <v>0</v>
      </c>
      <c r="L3423" s="842">
        <v>0</v>
      </c>
      <c r="M3423">
        <v>0</v>
      </c>
      <c r="N3423">
        <v>0</v>
      </c>
      <c r="O3423" s="843" t="e">
        <v>#DIV/0!</v>
      </c>
      <c r="P3423" s="820">
        <f>Tabla1[[#This Row],[Ejec Real Acumu]]-Tabla1[[#This Row],[Proyec Ejec Acumul]]</f>
        <v>0</v>
      </c>
      <c r="Q3423" s="820">
        <f>Tabla1[[#This Row],[Ejec Real Mes]]-Tabla1[[#This Row],[Program Entreg Mes]]</f>
        <v>0</v>
      </c>
    </row>
    <row r="3424" spans="1:17">
      <c r="A3424" s="820">
        <v>6</v>
      </c>
      <c r="B3424" s="820" t="s">
        <v>2472</v>
      </c>
      <c r="C3424" s="820" t="s">
        <v>2473</v>
      </c>
      <c r="D3424" s="820" t="s">
        <v>76</v>
      </c>
      <c r="E3424" t="s">
        <v>1786</v>
      </c>
      <c r="F3424" s="820">
        <v>9</v>
      </c>
      <c r="G3424" s="820" t="s">
        <v>2451</v>
      </c>
      <c r="H3424" s="633">
        <v>13</v>
      </c>
      <c r="I3424">
        <v>6</v>
      </c>
      <c r="J3424">
        <v>7</v>
      </c>
      <c r="K3424" s="842">
        <v>0.46153846153846156</v>
      </c>
      <c r="L3424" s="842">
        <v>0.53846153846153844</v>
      </c>
      <c r="M3424">
        <v>0</v>
      </c>
      <c r="N3424">
        <v>1</v>
      </c>
      <c r="O3424" s="843" t="e">
        <v>#DIV/0!</v>
      </c>
      <c r="P3424" s="820">
        <f>Tabla1[[#This Row],[Ejec Real Acumu]]-Tabla1[[#This Row],[Proyec Ejec Acumul]]</f>
        <v>1</v>
      </c>
      <c r="Q3424" s="820">
        <f>Tabla1[[#This Row],[Ejec Real Mes]]-Tabla1[[#This Row],[Program Entreg Mes]]</f>
        <v>1</v>
      </c>
    </row>
    <row r="3425" spans="1:17">
      <c r="A3425" s="820">
        <v>7</v>
      </c>
      <c r="B3425" s="820" t="s">
        <v>2472</v>
      </c>
      <c r="C3425" s="820" t="s">
        <v>2473</v>
      </c>
      <c r="D3425" s="820" t="s">
        <v>76</v>
      </c>
      <c r="E3425" t="s">
        <v>1803</v>
      </c>
      <c r="F3425" s="820">
        <v>9</v>
      </c>
      <c r="G3425" s="820" t="s">
        <v>2451</v>
      </c>
      <c r="H3425" s="633">
        <v>0.02</v>
      </c>
      <c r="I3425">
        <v>0</v>
      </c>
      <c r="J3425">
        <v>0</v>
      </c>
      <c r="K3425" s="842">
        <v>0</v>
      </c>
      <c r="L3425" s="842">
        <v>0</v>
      </c>
      <c r="M3425">
        <v>0</v>
      </c>
      <c r="N3425">
        <v>0</v>
      </c>
      <c r="O3425" s="843" t="e">
        <v>#DIV/0!</v>
      </c>
      <c r="P3425" s="820">
        <f>Tabla1[[#This Row],[Ejec Real Acumu]]-Tabla1[[#This Row],[Proyec Ejec Acumul]]</f>
        <v>0</v>
      </c>
      <c r="Q3425" s="820">
        <f>Tabla1[[#This Row],[Ejec Real Mes]]-Tabla1[[#This Row],[Program Entreg Mes]]</f>
        <v>0</v>
      </c>
    </row>
    <row r="3426" spans="1:17">
      <c r="A3426" s="820">
        <v>8</v>
      </c>
      <c r="B3426" s="820" t="s">
        <v>2472</v>
      </c>
      <c r="C3426" s="820" t="s">
        <v>2473</v>
      </c>
      <c r="D3426" s="820" t="s">
        <v>1781</v>
      </c>
      <c r="E3426" t="s">
        <v>1818</v>
      </c>
      <c r="F3426" s="820">
        <v>9</v>
      </c>
      <c r="G3426" s="820" t="s">
        <v>2451</v>
      </c>
      <c r="H3426" s="633">
        <v>1</v>
      </c>
      <c r="I3426">
        <v>0</v>
      </c>
      <c r="J3426">
        <v>0</v>
      </c>
      <c r="K3426" s="842">
        <v>0</v>
      </c>
      <c r="L3426" s="842">
        <v>0</v>
      </c>
      <c r="M3426">
        <v>0</v>
      </c>
      <c r="N3426">
        <v>0</v>
      </c>
      <c r="O3426" s="843" t="e">
        <v>#DIV/0!</v>
      </c>
      <c r="P3426" s="820">
        <f>Tabla1[[#This Row],[Ejec Real Acumu]]-Tabla1[[#This Row],[Proyec Ejec Acumul]]</f>
        <v>0</v>
      </c>
      <c r="Q3426" s="820">
        <f>Tabla1[[#This Row],[Ejec Real Mes]]-Tabla1[[#This Row],[Program Entreg Mes]]</f>
        <v>0</v>
      </c>
    </row>
    <row r="3427" spans="1:17">
      <c r="A3427" s="820">
        <v>9</v>
      </c>
      <c r="B3427" s="820" t="s">
        <v>2472</v>
      </c>
      <c r="C3427" s="820" t="s">
        <v>2473</v>
      </c>
      <c r="D3427" s="820" t="s">
        <v>76</v>
      </c>
      <c r="E3427" t="s">
        <v>1825</v>
      </c>
      <c r="F3427" s="820">
        <v>9</v>
      </c>
      <c r="G3427" s="820" t="s">
        <v>2451</v>
      </c>
      <c r="H3427">
        <v>0.02</v>
      </c>
      <c r="I3427">
        <v>0</v>
      </c>
      <c r="J3427">
        <v>0</v>
      </c>
      <c r="K3427" s="842">
        <v>0</v>
      </c>
      <c r="L3427" s="842">
        <v>0</v>
      </c>
      <c r="M3427">
        <v>0</v>
      </c>
      <c r="N3427">
        <v>0</v>
      </c>
      <c r="O3427" s="843" t="e">
        <v>#DIV/0!</v>
      </c>
      <c r="P3427" s="820">
        <f>Tabla1[[#This Row],[Ejec Real Acumu]]-Tabla1[[#This Row],[Proyec Ejec Acumul]]</f>
        <v>0</v>
      </c>
      <c r="Q3427" s="820">
        <f>Tabla1[[#This Row],[Ejec Real Mes]]-Tabla1[[#This Row],[Program Entreg Mes]]</f>
        <v>0</v>
      </c>
    </row>
    <row r="3428" spans="1:17">
      <c r="A3428" s="820">
        <v>10</v>
      </c>
      <c r="B3428" s="820" t="s">
        <v>2472</v>
      </c>
      <c r="C3428" s="820" t="s">
        <v>2473</v>
      </c>
      <c r="D3428" s="820" t="s">
        <v>76</v>
      </c>
      <c r="E3428" t="s">
        <v>1841</v>
      </c>
      <c r="F3428" s="820">
        <v>9</v>
      </c>
      <c r="G3428" s="820" t="s">
        <v>2451</v>
      </c>
      <c r="H3428" s="633">
        <v>1</v>
      </c>
      <c r="I3428">
        <v>0</v>
      </c>
      <c r="J3428">
        <v>0</v>
      </c>
      <c r="K3428" s="842">
        <v>0</v>
      </c>
      <c r="L3428" s="842">
        <v>0</v>
      </c>
      <c r="M3428">
        <v>0</v>
      </c>
      <c r="N3428">
        <v>0</v>
      </c>
      <c r="O3428" s="843" t="e">
        <v>#DIV/0!</v>
      </c>
      <c r="P3428" s="820">
        <f>Tabla1[[#This Row],[Ejec Real Acumu]]-Tabla1[[#This Row],[Proyec Ejec Acumul]]</f>
        <v>0</v>
      </c>
      <c r="Q3428" s="820">
        <f>Tabla1[[#This Row],[Ejec Real Mes]]-Tabla1[[#This Row],[Program Entreg Mes]]</f>
        <v>0</v>
      </c>
    </row>
    <row r="3429" spans="1:17">
      <c r="A3429" s="820">
        <v>11</v>
      </c>
      <c r="B3429" s="820" t="s">
        <v>2472</v>
      </c>
      <c r="C3429" s="820" t="s">
        <v>2473</v>
      </c>
      <c r="D3429" s="820" t="s">
        <v>76</v>
      </c>
      <c r="E3429" t="s">
        <v>1852</v>
      </c>
      <c r="F3429" s="820">
        <v>9</v>
      </c>
      <c r="G3429" s="820" t="s">
        <v>2451</v>
      </c>
      <c r="H3429" s="633">
        <v>1</v>
      </c>
      <c r="I3429">
        <v>0</v>
      </c>
      <c r="J3429">
        <v>0</v>
      </c>
      <c r="K3429" s="842">
        <v>0</v>
      </c>
      <c r="L3429" s="842">
        <v>0</v>
      </c>
      <c r="M3429">
        <v>0</v>
      </c>
      <c r="N3429">
        <v>0</v>
      </c>
      <c r="O3429" s="843" t="e">
        <v>#DIV/0!</v>
      </c>
      <c r="P3429" s="820">
        <f>Tabla1[[#This Row],[Ejec Real Acumu]]-Tabla1[[#This Row],[Proyec Ejec Acumul]]</f>
        <v>0</v>
      </c>
      <c r="Q3429" s="820">
        <f>Tabla1[[#This Row],[Ejec Real Mes]]-Tabla1[[#This Row],[Program Entreg Mes]]</f>
        <v>0</v>
      </c>
    </row>
    <row r="3430" spans="1:17">
      <c r="A3430" s="820">
        <v>12</v>
      </c>
      <c r="B3430" s="820" t="s">
        <v>2472</v>
      </c>
      <c r="C3430" s="820" t="s">
        <v>2473</v>
      </c>
      <c r="D3430" s="820" t="s">
        <v>76</v>
      </c>
      <c r="E3430" t="s">
        <v>1864</v>
      </c>
      <c r="F3430" s="820">
        <v>9</v>
      </c>
      <c r="G3430" s="820" t="s">
        <v>2451</v>
      </c>
      <c r="H3430">
        <v>2</v>
      </c>
      <c r="I3430">
        <v>0</v>
      </c>
      <c r="J3430">
        <v>0</v>
      </c>
      <c r="K3430" s="842">
        <v>0</v>
      </c>
      <c r="L3430" s="842">
        <v>0</v>
      </c>
      <c r="M3430">
        <v>0</v>
      </c>
      <c r="N3430">
        <v>0</v>
      </c>
      <c r="O3430" s="843" t="e">
        <v>#DIV/0!</v>
      </c>
      <c r="P3430" s="820">
        <f>Tabla1[[#This Row],[Ejec Real Acumu]]-Tabla1[[#This Row],[Proyec Ejec Acumul]]</f>
        <v>0</v>
      </c>
      <c r="Q3430" s="820">
        <f>Tabla1[[#This Row],[Ejec Real Mes]]-Tabla1[[#This Row],[Program Entreg Mes]]</f>
        <v>0</v>
      </c>
    </row>
    <row r="3431" spans="1:17">
      <c r="A3431" s="820">
        <v>13</v>
      </c>
      <c r="B3431" s="820" t="s">
        <v>2472</v>
      </c>
      <c r="C3431" s="820" t="s">
        <v>2473</v>
      </c>
      <c r="D3431" s="820" t="s">
        <v>1879</v>
      </c>
      <c r="E3431" t="s">
        <v>1872</v>
      </c>
      <c r="F3431" s="820">
        <v>9</v>
      </c>
      <c r="G3431" s="820" t="s">
        <v>2451</v>
      </c>
      <c r="H3431">
        <v>0.3</v>
      </c>
      <c r="I3431">
        <v>0</v>
      </c>
      <c r="J3431">
        <v>0</v>
      </c>
      <c r="K3431" s="842">
        <v>0</v>
      </c>
      <c r="L3431" s="842">
        <v>0</v>
      </c>
      <c r="M3431">
        <v>0</v>
      </c>
      <c r="N3431">
        <v>0</v>
      </c>
      <c r="O3431" s="843" t="e">
        <v>#DIV/0!</v>
      </c>
      <c r="P3431" s="820">
        <f>Tabla1[[#This Row],[Ejec Real Acumu]]-Tabla1[[#This Row],[Proyec Ejec Acumul]]</f>
        <v>0</v>
      </c>
      <c r="Q3431" s="820">
        <f>Tabla1[[#This Row],[Ejec Real Mes]]-Tabla1[[#This Row],[Program Entreg Mes]]</f>
        <v>0</v>
      </c>
    </row>
    <row r="3432" spans="1:17">
      <c r="A3432" s="820">
        <v>14</v>
      </c>
      <c r="B3432" s="820" t="s">
        <v>2472</v>
      </c>
      <c r="C3432" s="820" t="s">
        <v>2473</v>
      </c>
      <c r="D3432" s="820" t="s">
        <v>1891</v>
      </c>
      <c r="E3432" t="s">
        <v>1886</v>
      </c>
      <c r="F3432" s="820">
        <v>9</v>
      </c>
      <c r="G3432" s="820" t="s">
        <v>2451</v>
      </c>
      <c r="H3432">
        <v>0.1</v>
      </c>
      <c r="I3432">
        <v>0</v>
      </c>
      <c r="J3432">
        <v>0</v>
      </c>
      <c r="K3432" s="842">
        <v>0</v>
      </c>
      <c r="L3432" s="842">
        <v>0</v>
      </c>
      <c r="M3432">
        <v>0</v>
      </c>
      <c r="N3432">
        <v>0</v>
      </c>
      <c r="O3432" s="843" t="e">
        <v>#DIV/0!</v>
      </c>
      <c r="P3432" s="820">
        <f>Tabla1[[#This Row],[Ejec Real Acumu]]-Tabla1[[#This Row],[Proyec Ejec Acumul]]</f>
        <v>0</v>
      </c>
      <c r="Q3432" s="820">
        <f>Tabla1[[#This Row],[Ejec Real Mes]]-Tabla1[[#This Row],[Program Entreg Mes]]</f>
        <v>0</v>
      </c>
    </row>
    <row r="3433" spans="1:17">
      <c r="A3433" s="820">
        <v>15</v>
      </c>
      <c r="B3433" s="820" t="s">
        <v>2472</v>
      </c>
      <c r="C3433" s="820" t="s">
        <v>2473</v>
      </c>
      <c r="D3433" s="820" t="s">
        <v>688</v>
      </c>
      <c r="E3433" t="s">
        <v>1895</v>
      </c>
      <c r="F3433" s="820">
        <v>9</v>
      </c>
      <c r="G3433" s="820" t="s">
        <v>2451</v>
      </c>
      <c r="H3433">
        <v>0</v>
      </c>
      <c r="I3433">
        <v>0</v>
      </c>
      <c r="J3433">
        <v>0</v>
      </c>
      <c r="K3433" s="842" t="e">
        <v>#DIV/0!</v>
      </c>
      <c r="L3433" s="842" t="e">
        <v>#DIV/0!</v>
      </c>
      <c r="M3433">
        <v>0</v>
      </c>
      <c r="N3433">
        <v>0</v>
      </c>
      <c r="O3433" s="843" t="e">
        <v>#DIV/0!</v>
      </c>
      <c r="P3433" s="820">
        <f>Tabla1[[#This Row],[Ejec Real Acumu]]-Tabla1[[#This Row],[Proyec Ejec Acumul]]</f>
        <v>0</v>
      </c>
      <c r="Q3433" s="820">
        <f>Tabla1[[#This Row],[Ejec Real Mes]]-Tabla1[[#This Row],[Program Entreg Mes]]</f>
        <v>0</v>
      </c>
    </row>
    <row r="3434" spans="1:17">
      <c r="A3434" s="820">
        <v>16</v>
      </c>
      <c r="B3434" s="820" t="s">
        <v>2472</v>
      </c>
      <c r="C3434" s="820" t="s">
        <v>2473</v>
      </c>
      <c r="D3434" s="820" t="s">
        <v>688</v>
      </c>
      <c r="E3434" t="s">
        <v>1903</v>
      </c>
      <c r="F3434" s="820">
        <v>9</v>
      </c>
      <c r="G3434" s="820" t="s">
        <v>2451</v>
      </c>
      <c r="H3434">
        <v>1</v>
      </c>
      <c r="I3434">
        <v>0</v>
      </c>
      <c r="J3434">
        <v>0</v>
      </c>
      <c r="K3434" s="842">
        <v>0</v>
      </c>
      <c r="L3434" s="842">
        <v>0</v>
      </c>
      <c r="M3434">
        <v>0</v>
      </c>
      <c r="N3434">
        <v>0</v>
      </c>
      <c r="O3434" s="843" t="e">
        <v>#DIV/0!</v>
      </c>
      <c r="P3434" s="820">
        <f>Tabla1[[#This Row],[Ejec Real Acumu]]-Tabla1[[#This Row],[Proyec Ejec Acumul]]</f>
        <v>0</v>
      </c>
      <c r="Q3434" s="820">
        <f>Tabla1[[#This Row],[Ejec Real Mes]]-Tabla1[[#This Row],[Program Entreg Mes]]</f>
        <v>0</v>
      </c>
    </row>
    <row r="3435" spans="1:17">
      <c r="A3435" s="820">
        <v>17</v>
      </c>
      <c r="B3435" s="820" t="s">
        <v>2472</v>
      </c>
      <c r="C3435" s="820" t="s">
        <v>2473</v>
      </c>
      <c r="D3435" s="820" t="s">
        <v>1921</v>
      </c>
      <c r="E3435" t="s">
        <v>1914</v>
      </c>
      <c r="F3435" s="820">
        <v>9</v>
      </c>
      <c r="G3435" s="820" t="s">
        <v>2451</v>
      </c>
      <c r="H3435">
        <v>0</v>
      </c>
      <c r="I3435">
        <v>0</v>
      </c>
      <c r="J3435">
        <v>0</v>
      </c>
      <c r="K3435" s="842" t="e">
        <v>#DIV/0!</v>
      </c>
      <c r="L3435" s="842" t="e">
        <v>#DIV/0!</v>
      </c>
      <c r="M3435">
        <v>0</v>
      </c>
      <c r="N3435">
        <v>0</v>
      </c>
      <c r="O3435" s="843" t="e">
        <v>#DIV/0!</v>
      </c>
      <c r="P3435" s="820">
        <f>Tabla1[[#This Row],[Ejec Real Acumu]]-Tabla1[[#This Row],[Proyec Ejec Acumul]]</f>
        <v>0</v>
      </c>
      <c r="Q3435" s="820">
        <f>Tabla1[[#This Row],[Ejec Real Mes]]-Tabla1[[#This Row],[Program Entreg Mes]]</f>
        <v>0</v>
      </c>
    </row>
    <row r="3436" spans="1:17">
      <c r="A3436" s="820">
        <v>18</v>
      </c>
      <c r="B3436" s="820" t="s">
        <v>2472</v>
      </c>
      <c r="C3436" s="820" t="s">
        <v>2473</v>
      </c>
      <c r="D3436" s="820" t="s">
        <v>1921</v>
      </c>
      <c r="E3436" t="s">
        <v>1924</v>
      </c>
      <c r="F3436" s="820">
        <v>9</v>
      </c>
      <c r="G3436" s="820" t="s">
        <v>2451</v>
      </c>
      <c r="H3436">
        <v>1</v>
      </c>
      <c r="I3436">
        <v>0</v>
      </c>
      <c r="J3436">
        <v>0</v>
      </c>
      <c r="K3436" s="842">
        <v>0</v>
      </c>
      <c r="L3436" s="842">
        <v>0</v>
      </c>
      <c r="M3436">
        <v>0</v>
      </c>
      <c r="N3436">
        <v>0</v>
      </c>
      <c r="O3436" s="843" t="e">
        <v>#DIV/0!</v>
      </c>
      <c r="P3436" s="820">
        <f>Tabla1[[#This Row],[Ejec Real Acumu]]-Tabla1[[#This Row],[Proyec Ejec Acumul]]</f>
        <v>0</v>
      </c>
      <c r="Q3436" s="820">
        <f>Tabla1[[#This Row],[Ejec Real Mes]]-Tabla1[[#This Row],[Program Entreg Mes]]</f>
        <v>0</v>
      </c>
    </row>
    <row r="3437" spans="1:17">
      <c r="A3437" s="820">
        <v>19</v>
      </c>
      <c r="B3437" s="820" t="s">
        <v>2472</v>
      </c>
      <c r="C3437" s="820" t="s">
        <v>2473</v>
      </c>
      <c r="D3437" s="820" t="s">
        <v>76</v>
      </c>
      <c r="E3437" t="s">
        <v>1932</v>
      </c>
      <c r="F3437" s="820">
        <v>9</v>
      </c>
      <c r="G3437" s="820" t="s">
        <v>2451</v>
      </c>
      <c r="H3437">
        <v>1</v>
      </c>
      <c r="I3437">
        <v>0</v>
      </c>
      <c r="J3437">
        <v>0</v>
      </c>
      <c r="K3437" s="842">
        <v>0</v>
      </c>
      <c r="L3437" s="842">
        <v>0</v>
      </c>
      <c r="M3437">
        <v>0</v>
      </c>
      <c r="N3437">
        <v>0</v>
      </c>
      <c r="O3437" s="843" t="e">
        <v>#DIV/0!</v>
      </c>
      <c r="P3437" s="820">
        <f>Tabla1[[#This Row],[Ejec Real Acumu]]-Tabla1[[#This Row],[Proyec Ejec Acumul]]</f>
        <v>0</v>
      </c>
      <c r="Q3437" s="820">
        <f>Tabla1[[#This Row],[Ejec Real Mes]]-Tabla1[[#This Row],[Program Entreg Mes]]</f>
        <v>0</v>
      </c>
    </row>
    <row r="3438" spans="1:17">
      <c r="A3438" s="820">
        <v>20</v>
      </c>
      <c r="B3438" s="820" t="s">
        <v>2472</v>
      </c>
      <c r="C3438" s="820" t="s">
        <v>2473</v>
      </c>
      <c r="D3438" s="820" t="s">
        <v>764</v>
      </c>
      <c r="E3438" t="s">
        <v>1938</v>
      </c>
      <c r="F3438" s="820">
        <v>9</v>
      </c>
      <c r="G3438" s="820" t="s">
        <v>2451</v>
      </c>
      <c r="H3438">
        <v>0.05</v>
      </c>
      <c r="I3438">
        <v>0.02</v>
      </c>
      <c r="J3438">
        <v>0.02</v>
      </c>
      <c r="K3438" s="842">
        <v>0.39999999999999997</v>
      </c>
      <c r="L3438" s="842">
        <v>0.39999999999999997</v>
      </c>
      <c r="M3438">
        <v>0.02</v>
      </c>
      <c r="N3438">
        <v>0.02</v>
      </c>
      <c r="O3438" s="843">
        <v>1</v>
      </c>
      <c r="P3438" s="820">
        <f>Tabla1[[#This Row],[Ejec Real Acumu]]-Tabla1[[#This Row],[Proyec Ejec Acumul]]</f>
        <v>0</v>
      </c>
      <c r="Q3438" s="820">
        <f>Tabla1[[#This Row],[Ejec Real Mes]]-Tabla1[[#This Row],[Program Entreg Mes]]</f>
        <v>0</v>
      </c>
    </row>
    <row r="3439" spans="1:17">
      <c r="A3439" s="820">
        <v>21</v>
      </c>
      <c r="B3439" s="820" t="s">
        <v>2472</v>
      </c>
      <c r="C3439" s="820" t="s">
        <v>2473</v>
      </c>
      <c r="D3439" s="820" t="s">
        <v>764</v>
      </c>
      <c r="E3439" t="s">
        <v>1949</v>
      </c>
      <c r="F3439" s="820">
        <v>9</v>
      </c>
      <c r="G3439" s="820" t="s">
        <v>2451</v>
      </c>
      <c r="H3439">
        <v>1</v>
      </c>
      <c r="I3439">
        <v>0</v>
      </c>
      <c r="J3439">
        <v>0</v>
      </c>
      <c r="K3439" s="842">
        <v>0</v>
      </c>
      <c r="L3439" s="842">
        <v>0</v>
      </c>
      <c r="M3439">
        <v>0</v>
      </c>
      <c r="N3439">
        <v>0</v>
      </c>
      <c r="O3439" s="843" t="e">
        <v>#DIV/0!</v>
      </c>
      <c r="P3439" s="820">
        <f>Tabla1[[#This Row],[Ejec Real Acumu]]-Tabla1[[#This Row],[Proyec Ejec Acumul]]</f>
        <v>0</v>
      </c>
      <c r="Q3439" s="820">
        <f>Tabla1[[#This Row],[Ejec Real Mes]]-Tabla1[[#This Row],[Program Entreg Mes]]</f>
        <v>0</v>
      </c>
    </row>
    <row r="3440" spans="1:17">
      <c r="A3440" s="820">
        <v>22</v>
      </c>
      <c r="B3440" s="820" t="s">
        <v>2472</v>
      </c>
      <c r="C3440" s="820" t="s">
        <v>2473</v>
      </c>
      <c r="D3440" s="820" t="s">
        <v>764</v>
      </c>
      <c r="E3440" t="s">
        <v>1962</v>
      </c>
      <c r="F3440" s="820">
        <v>9</v>
      </c>
      <c r="G3440" s="820" t="s">
        <v>2451</v>
      </c>
      <c r="H3440">
        <v>1</v>
      </c>
      <c r="I3440">
        <v>0</v>
      </c>
      <c r="J3440">
        <v>0.1</v>
      </c>
      <c r="K3440" s="842">
        <v>0</v>
      </c>
      <c r="L3440" s="842">
        <v>0.1</v>
      </c>
      <c r="M3440">
        <v>0</v>
      </c>
      <c r="N3440">
        <v>0</v>
      </c>
      <c r="O3440" s="843" t="e">
        <v>#DIV/0!</v>
      </c>
      <c r="P3440" s="820">
        <f>Tabla1[[#This Row],[Ejec Real Acumu]]-Tabla1[[#This Row],[Proyec Ejec Acumul]]</f>
        <v>0.1</v>
      </c>
      <c r="Q3440" s="820">
        <f>Tabla1[[#This Row],[Ejec Real Mes]]-Tabla1[[#This Row],[Program Entreg Mes]]</f>
        <v>0</v>
      </c>
    </row>
    <row r="3441" spans="1:17">
      <c r="A3441" s="820">
        <v>1</v>
      </c>
      <c r="B3441" s="820" t="s">
        <v>2472</v>
      </c>
      <c r="C3441" s="820" t="s">
        <v>2473</v>
      </c>
      <c r="D3441" s="820" t="s">
        <v>76</v>
      </c>
      <c r="E3441" t="s">
        <v>1717</v>
      </c>
      <c r="F3441" s="820">
        <v>10</v>
      </c>
      <c r="G3441" s="820" t="s">
        <v>2452</v>
      </c>
      <c r="H3441" s="633">
        <v>0.03</v>
      </c>
      <c r="I3441">
        <v>0</v>
      </c>
      <c r="K3441" s="842">
        <v>0</v>
      </c>
      <c r="L3441" s="842"/>
      <c r="M3441">
        <v>0</v>
      </c>
      <c r="O3441" s="843"/>
      <c r="P3441" s="820">
        <f>Tabla1[[#This Row],[Ejec Real Acumu]]-Tabla1[[#This Row],[Proyec Ejec Acumul]]</f>
        <v>0</v>
      </c>
      <c r="Q3441" s="820">
        <f>Tabla1[[#This Row],[Ejec Real Mes]]-Tabla1[[#This Row],[Program Entreg Mes]]</f>
        <v>0</v>
      </c>
    </row>
    <row r="3442" spans="1:17">
      <c r="A3442" s="820">
        <v>2</v>
      </c>
      <c r="B3442" s="820" t="s">
        <v>2472</v>
      </c>
      <c r="C3442" s="820" t="s">
        <v>2473</v>
      </c>
      <c r="D3442" s="820" t="s">
        <v>76</v>
      </c>
      <c r="E3442" t="s">
        <v>1736</v>
      </c>
      <c r="F3442" s="820">
        <v>10</v>
      </c>
      <c r="G3442" s="820" t="s">
        <v>2452</v>
      </c>
      <c r="H3442" s="633">
        <v>2</v>
      </c>
      <c r="I3442">
        <v>0</v>
      </c>
      <c r="K3442" s="842">
        <v>0</v>
      </c>
      <c r="L3442" s="842"/>
      <c r="M3442">
        <v>0</v>
      </c>
      <c r="O3442" s="843"/>
      <c r="P3442" s="820">
        <f>Tabla1[[#This Row],[Ejec Real Acumu]]-Tabla1[[#This Row],[Proyec Ejec Acumul]]</f>
        <v>0</v>
      </c>
      <c r="Q3442" s="820">
        <f>Tabla1[[#This Row],[Ejec Real Mes]]-Tabla1[[#This Row],[Program Entreg Mes]]</f>
        <v>0</v>
      </c>
    </row>
    <row r="3443" spans="1:17">
      <c r="A3443" s="820">
        <v>3</v>
      </c>
      <c r="B3443" s="820" t="s">
        <v>2472</v>
      </c>
      <c r="C3443" s="820" t="s">
        <v>2473</v>
      </c>
      <c r="D3443" s="820" t="s">
        <v>76</v>
      </c>
      <c r="E3443" t="s">
        <v>1751</v>
      </c>
      <c r="F3443" s="820">
        <v>10</v>
      </c>
      <c r="G3443" s="820" t="s">
        <v>2452</v>
      </c>
      <c r="H3443">
        <v>2</v>
      </c>
      <c r="I3443">
        <v>1</v>
      </c>
      <c r="K3443" s="842">
        <v>0.5</v>
      </c>
      <c r="L3443" s="842"/>
      <c r="M3443">
        <v>0</v>
      </c>
      <c r="O3443" s="843"/>
      <c r="P3443" s="820">
        <f>Tabla1[[#This Row],[Ejec Real Acumu]]-Tabla1[[#This Row],[Proyec Ejec Acumul]]</f>
        <v>-1</v>
      </c>
      <c r="Q3443" s="820">
        <f>Tabla1[[#This Row],[Ejec Real Mes]]-Tabla1[[#This Row],[Program Entreg Mes]]</f>
        <v>0</v>
      </c>
    </row>
    <row r="3444" spans="1:17">
      <c r="A3444" s="820">
        <v>4</v>
      </c>
      <c r="B3444" s="820" t="s">
        <v>2472</v>
      </c>
      <c r="C3444" s="820" t="s">
        <v>2473</v>
      </c>
      <c r="D3444" s="820" t="s">
        <v>76</v>
      </c>
      <c r="E3444" t="s">
        <v>1764</v>
      </c>
      <c r="F3444" s="820">
        <v>10</v>
      </c>
      <c r="G3444" s="820" t="s">
        <v>2452</v>
      </c>
      <c r="H3444" s="633">
        <v>4</v>
      </c>
      <c r="I3444">
        <v>2</v>
      </c>
      <c r="K3444" s="842">
        <v>0.5</v>
      </c>
      <c r="L3444" s="842"/>
      <c r="M3444">
        <v>0</v>
      </c>
      <c r="O3444" s="843"/>
      <c r="P3444" s="820">
        <f>Tabla1[[#This Row],[Ejec Real Acumu]]-Tabla1[[#This Row],[Proyec Ejec Acumul]]</f>
        <v>-2</v>
      </c>
      <c r="Q3444" s="820">
        <f>Tabla1[[#This Row],[Ejec Real Mes]]-Tabla1[[#This Row],[Program Entreg Mes]]</f>
        <v>0</v>
      </c>
    </row>
    <row r="3445" spans="1:17">
      <c r="A3445" s="820">
        <v>5</v>
      </c>
      <c r="B3445" s="820" t="s">
        <v>2472</v>
      </c>
      <c r="C3445" s="820" t="s">
        <v>2473</v>
      </c>
      <c r="D3445" s="820" t="s">
        <v>1781</v>
      </c>
      <c r="E3445" t="s">
        <v>1777</v>
      </c>
      <c r="F3445" s="820">
        <v>10</v>
      </c>
      <c r="G3445" s="820" t="s">
        <v>2452</v>
      </c>
      <c r="H3445">
        <v>1</v>
      </c>
      <c r="I3445">
        <v>0</v>
      </c>
      <c r="K3445" s="842">
        <v>0</v>
      </c>
      <c r="L3445" s="842"/>
      <c r="M3445">
        <v>0</v>
      </c>
      <c r="O3445" s="843"/>
      <c r="P3445" s="820">
        <f>Tabla1[[#This Row],[Ejec Real Acumu]]-Tabla1[[#This Row],[Proyec Ejec Acumul]]</f>
        <v>0</v>
      </c>
      <c r="Q3445" s="820">
        <f>Tabla1[[#This Row],[Ejec Real Mes]]-Tabla1[[#This Row],[Program Entreg Mes]]</f>
        <v>0</v>
      </c>
    </row>
    <row r="3446" spans="1:17">
      <c r="A3446" s="820">
        <v>6</v>
      </c>
      <c r="B3446" s="820" t="s">
        <v>2472</v>
      </c>
      <c r="C3446" s="820" t="s">
        <v>2473</v>
      </c>
      <c r="D3446" s="820" t="s">
        <v>76</v>
      </c>
      <c r="E3446" t="s">
        <v>1786</v>
      </c>
      <c r="F3446" s="820">
        <v>10</v>
      </c>
      <c r="G3446" s="820" t="s">
        <v>2452</v>
      </c>
      <c r="H3446" s="633">
        <v>13</v>
      </c>
      <c r="I3446">
        <v>6</v>
      </c>
      <c r="K3446" s="842">
        <v>0.46153846153846156</v>
      </c>
      <c r="L3446" s="842"/>
      <c r="M3446">
        <v>0</v>
      </c>
      <c r="O3446" s="843"/>
      <c r="P3446" s="820">
        <f>Tabla1[[#This Row],[Ejec Real Acumu]]-Tabla1[[#This Row],[Proyec Ejec Acumul]]</f>
        <v>-6</v>
      </c>
      <c r="Q3446" s="820">
        <f>Tabla1[[#This Row],[Ejec Real Mes]]-Tabla1[[#This Row],[Program Entreg Mes]]</f>
        <v>0</v>
      </c>
    </row>
    <row r="3447" spans="1:17">
      <c r="A3447" s="820">
        <v>7</v>
      </c>
      <c r="B3447" s="820" t="s">
        <v>2472</v>
      </c>
      <c r="C3447" s="820" t="s">
        <v>2473</v>
      </c>
      <c r="D3447" s="820" t="s">
        <v>76</v>
      </c>
      <c r="E3447" t="s">
        <v>1803</v>
      </c>
      <c r="F3447" s="820">
        <v>10</v>
      </c>
      <c r="G3447" s="820" t="s">
        <v>2452</v>
      </c>
      <c r="H3447" s="633">
        <v>0.02</v>
      </c>
      <c r="I3447">
        <v>0</v>
      </c>
      <c r="K3447" s="842">
        <v>0</v>
      </c>
      <c r="L3447" s="842"/>
      <c r="M3447">
        <v>0</v>
      </c>
      <c r="O3447" s="843"/>
      <c r="P3447" s="820">
        <f>Tabla1[[#This Row],[Ejec Real Acumu]]-Tabla1[[#This Row],[Proyec Ejec Acumul]]</f>
        <v>0</v>
      </c>
      <c r="Q3447" s="820">
        <f>Tabla1[[#This Row],[Ejec Real Mes]]-Tabla1[[#This Row],[Program Entreg Mes]]</f>
        <v>0</v>
      </c>
    </row>
    <row r="3448" spans="1:17">
      <c r="A3448" s="820">
        <v>8</v>
      </c>
      <c r="B3448" s="820" t="s">
        <v>2472</v>
      </c>
      <c r="C3448" s="820" t="s">
        <v>2473</v>
      </c>
      <c r="D3448" s="820" t="s">
        <v>1781</v>
      </c>
      <c r="E3448" t="s">
        <v>1818</v>
      </c>
      <c r="F3448" s="820">
        <v>10</v>
      </c>
      <c r="G3448" s="820" t="s">
        <v>2452</v>
      </c>
      <c r="H3448" s="633">
        <v>1</v>
      </c>
      <c r="I3448">
        <v>0</v>
      </c>
      <c r="K3448" s="842">
        <v>0</v>
      </c>
      <c r="L3448" s="842"/>
      <c r="M3448">
        <v>0</v>
      </c>
      <c r="O3448" s="843"/>
      <c r="P3448" s="820">
        <f>Tabla1[[#This Row],[Ejec Real Acumu]]-Tabla1[[#This Row],[Proyec Ejec Acumul]]</f>
        <v>0</v>
      </c>
      <c r="Q3448" s="820">
        <f>Tabla1[[#This Row],[Ejec Real Mes]]-Tabla1[[#This Row],[Program Entreg Mes]]</f>
        <v>0</v>
      </c>
    </row>
    <row r="3449" spans="1:17">
      <c r="A3449" s="820">
        <v>9</v>
      </c>
      <c r="B3449" s="820" t="s">
        <v>2472</v>
      </c>
      <c r="C3449" s="820" t="s">
        <v>2473</v>
      </c>
      <c r="D3449" s="820" t="s">
        <v>76</v>
      </c>
      <c r="E3449" t="s">
        <v>1825</v>
      </c>
      <c r="F3449" s="820">
        <v>10</v>
      </c>
      <c r="G3449" s="820" t="s">
        <v>2452</v>
      </c>
      <c r="H3449">
        <v>0.02</v>
      </c>
      <c r="I3449">
        <v>0</v>
      </c>
      <c r="K3449" s="842">
        <v>0</v>
      </c>
      <c r="L3449" s="842"/>
      <c r="M3449">
        <v>0</v>
      </c>
      <c r="O3449" s="843"/>
      <c r="P3449" s="820">
        <f>Tabla1[[#This Row],[Ejec Real Acumu]]-Tabla1[[#This Row],[Proyec Ejec Acumul]]</f>
        <v>0</v>
      </c>
      <c r="Q3449" s="820">
        <f>Tabla1[[#This Row],[Ejec Real Mes]]-Tabla1[[#This Row],[Program Entreg Mes]]</f>
        <v>0</v>
      </c>
    </row>
    <row r="3450" spans="1:17">
      <c r="A3450" s="820">
        <v>10</v>
      </c>
      <c r="B3450" s="820" t="s">
        <v>2472</v>
      </c>
      <c r="C3450" s="820" t="s">
        <v>2473</v>
      </c>
      <c r="D3450" s="820" t="s">
        <v>76</v>
      </c>
      <c r="E3450" t="s">
        <v>1841</v>
      </c>
      <c r="F3450" s="820">
        <v>10</v>
      </c>
      <c r="G3450" s="820" t="s">
        <v>2452</v>
      </c>
      <c r="H3450" s="633">
        <v>1</v>
      </c>
      <c r="I3450">
        <v>0</v>
      </c>
      <c r="K3450" s="842">
        <v>0</v>
      </c>
      <c r="L3450" s="842"/>
      <c r="M3450">
        <v>0</v>
      </c>
      <c r="O3450" s="843"/>
      <c r="P3450" s="820">
        <f>Tabla1[[#This Row],[Ejec Real Acumu]]-Tabla1[[#This Row],[Proyec Ejec Acumul]]</f>
        <v>0</v>
      </c>
      <c r="Q3450" s="820">
        <f>Tabla1[[#This Row],[Ejec Real Mes]]-Tabla1[[#This Row],[Program Entreg Mes]]</f>
        <v>0</v>
      </c>
    </row>
    <row r="3451" spans="1:17">
      <c r="A3451" s="820">
        <v>11</v>
      </c>
      <c r="B3451" s="820" t="s">
        <v>2472</v>
      </c>
      <c r="C3451" s="820" t="s">
        <v>2473</v>
      </c>
      <c r="D3451" s="820" t="s">
        <v>76</v>
      </c>
      <c r="E3451" t="s">
        <v>1852</v>
      </c>
      <c r="F3451" s="820">
        <v>10</v>
      </c>
      <c r="G3451" s="820" t="s">
        <v>2452</v>
      </c>
      <c r="H3451" s="633">
        <v>1</v>
      </c>
      <c r="I3451">
        <v>0</v>
      </c>
      <c r="K3451" s="842">
        <v>0</v>
      </c>
      <c r="L3451" s="842"/>
      <c r="M3451">
        <v>0</v>
      </c>
      <c r="O3451" s="843"/>
      <c r="P3451" s="820">
        <f>Tabla1[[#This Row],[Ejec Real Acumu]]-Tabla1[[#This Row],[Proyec Ejec Acumul]]</f>
        <v>0</v>
      </c>
      <c r="Q3451" s="820">
        <f>Tabla1[[#This Row],[Ejec Real Mes]]-Tabla1[[#This Row],[Program Entreg Mes]]</f>
        <v>0</v>
      </c>
    </row>
    <row r="3452" spans="1:17">
      <c r="A3452" s="820">
        <v>12</v>
      </c>
      <c r="B3452" s="820" t="s">
        <v>2472</v>
      </c>
      <c r="C3452" s="820" t="s">
        <v>2473</v>
      </c>
      <c r="D3452" s="820" t="s">
        <v>76</v>
      </c>
      <c r="E3452" t="s">
        <v>1864</v>
      </c>
      <c r="F3452" s="820">
        <v>10</v>
      </c>
      <c r="G3452" s="820" t="s">
        <v>2452</v>
      </c>
      <c r="H3452">
        <v>2</v>
      </c>
      <c r="I3452">
        <v>0</v>
      </c>
      <c r="K3452" s="842">
        <v>0</v>
      </c>
      <c r="L3452" s="842"/>
      <c r="M3452">
        <v>0</v>
      </c>
      <c r="O3452" s="843"/>
      <c r="P3452" s="820">
        <f>Tabla1[[#This Row],[Ejec Real Acumu]]-Tabla1[[#This Row],[Proyec Ejec Acumul]]</f>
        <v>0</v>
      </c>
      <c r="Q3452" s="820">
        <f>Tabla1[[#This Row],[Ejec Real Mes]]-Tabla1[[#This Row],[Program Entreg Mes]]</f>
        <v>0</v>
      </c>
    </row>
    <row r="3453" spans="1:17">
      <c r="A3453" s="820">
        <v>13</v>
      </c>
      <c r="B3453" s="820" t="s">
        <v>2472</v>
      </c>
      <c r="C3453" s="820" t="s">
        <v>2473</v>
      </c>
      <c r="D3453" s="820" t="s">
        <v>1879</v>
      </c>
      <c r="E3453" t="s">
        <v>1872</v>
      </c>
      <c r="F3453" s="820">
        <v>10</v>
      </c>
      <c r="G3453" s="820" t="s">
        <v>2452</v>
      </c>
      <c r="H3453">
        <v>0.3</v>
      </c>
      <c r="I3453">
        <v>0</v>
      </c>
      <c r="K3453" s="842">
        <v>0</v>
      </c>
      <c r="L3453" s="842"/>
      <c r="M3453">
        <v>0</v>
      </c>
      <c r="O3453" s="843"/>
      <c r="P3453" s="820">
        <f>Tabla1[[#This Row],[Ejec Real Acumu]]-Tabla1[[#This Row],[Proyec Ejec Acumul]]</f>
        <v>0</v>
      </c>
      <c r="Q3453" s="820">
        <f>Tabla1[[#This Row],[Ejec Real Mes]]-Tabla1[[#This Row],[Program Entreg Mes]]</f>
        <v>0</v>
      </c>
    </row>
    <row r="3454" spans="1:17">
      <c r="A3454" s="820">
        <v>14</v>
      </c>
      <c r="B3454" s="820" t="s">
        <v>2472</v>
      </c>
      <c r="C3454" s="820" t="s">
        <v>2473</v>
      </c>
      <c r="D3454" s="820" t="s">
        <v>1891</v>
      </c>
      <c r="E3454" t="s">
        <v>1886</v>
      </c>
      <c r="F3454" s="820">
        <v>10</v>
      </c>
      <c r="G3454" s="820" t="s">
        <v>2452</v>
      </c>
      <c r="H3454">
        <v>0.1</v>
      </c>
      <c r="I3454">
        <v>0</v>
      </c>
      <c r="K3454" s="842">
        <v>0</v>
      </c>
      <c r="L3454" s="842"/>
      <c r="M3454">
        <v>0</v>
      </c>
      <c r="O3454" s="843"/>
      <c r="P3454" s="820">
        <f>Tabla1[[#This Row],[Ejec Real Acumu]]-Tabla1[[#This Row],[Proyec Ejec Acumul]]</f>
        <v>0</v>
      </c>
      <c r="Q3454" s="820">
        <f>Tabla1[[#This Row],[Ejec Real Mes]]-Tabla1[[#This Row],[Program Entreg Mes]]</f>
        <v>0</v>
      </c>
    </row>
    <row r="3455" spans="1:17">
      <c r="A3455" s="820">
        <v>15</v>
      </c>
      <c r="B3455" s="820" t="s">
        <v>2472</v>
      </c>
      <c r="C3455" s="820" t="s">
        <v>2473</v>
      </c>
      <c r="D3455" s="820" t="s">
        <v>688</v>
      </c>
      <c r="E3455" t="s">
        <v>1895</v>
      </c>
      <c r="F3455" s="820">
        <v>10</v>
      </c>
      <c r="G3455" s="820" t="s">
        <v>2452</v>
      </c>
      <c r="H3455">
        <v>0</v>
      </c>
      <c r="I3455">
        <v>0</v>
      </c>
      <c r="K3455" s="842" t="e">
        <v>#DIV/0!</v>
      </c>
      <c r="L3455" s="842"/>
      <c r="M3455">
        <v>0</v>
      </c>
      <c r="O3455" s="843"/>
      <c r="P3455" s="820">
        <f>Tabla1[[#This Row],[Ejec Real Acumu]]-Tabla1[[#This Row],[Proyec Ejec Acumul]]</f>
        <v>0</v>
      </c>
      <c r="Q3455" s="820">
        <f>Tabla1[[#This Row],[Ejec Real Mes]]-Tabla1[[#This Row],[Program Entreg Mes]]</f>
        <v>0</v>
      </c>
    </row>
    <row r="3456" spans="1:17">
      <c r="A3456" s="820">
        <v>16</v>
      </c>
      <c r="B3456" s="820" t="s">
        <v>2472</v>
      </c>
      <c r="C3456" s="820" t="s">
        <v>2473</v>
      </c>
      <c r="D3456" s="820" t="s">
        <v>688</v>
      </c>
      <c r="E3456" t="s">
        <v>1903</v>
      </c>
      <c r="F3456" s="820">
        <v>10</v>
      </c>
      <c r="G3456" s="820" t="s">
        <v>2452</v>
      </c>
      <c r="H3456">
        <v>1</v>
      </c>
      <c r="I3456">
        <v>0</v>
      </c>
      <c r="K3456" s="842">
        <v>0</v>
      </c>
      <c r="L3456" s="842"/>
      <c r="M3456">
        <v>0</v>
      </c>
      <c r="O3456" s="843"/>
      <c r="P3456" s="820">
        <f>Tabla1[[#This Row],[Ejec Real Acumu]]-Tabla1[[#This Row],[Proyec Ejec Acumul]]</f>
        <v>0</v>
      </c>
      <c r="Q3456" s="820">
        <f>Tabla1[[#This Row],[Ejec Real Mes]]-Tabla1[[#This Row],[Program Entreg Mes]]</f>
        <v>0</v>
      </c>
    </row>
    <row r="3457" spans="1:17">
      <c r="A3457" s="820">
        <v>17</v>
      </c>
      <c r="B3457" s="820" t="s">
        <v>2472</v>
      </c>
      <c r="C3457" s="820" t="s">
        <v>2473</v>
      </c>
      <c r="D3457" s="820" t="s">
        <v>1921</v>
      </c>
      <c r="E3457" t="s">
        <v>1914</v>
      </c>
      <c r="F3457" s="820">
        <v>10</v>
      </c>
      <c r="G3457" s="820" t="s">
        <v>2452</v>
      </c>
      <c r="H3457">
        <v>0</v>
      </c>
      <c r="I3457">
        <v>0</v>
      </c>
      <c r="K3457" s="842" t="e">
        <v>#DIV/0!</v>
      </c>
      <c r="L3457" s="842"/>
      <c r="M3457">
        <v>0</v>
      </c>
      <c r="O3457" s="843"/>
      <c r="P3457" s="820">
        <f>Tabla1[[#This Row],[Ejec Real Acumu]]-Tabla1[[#This Row],[Proyec Ejec Acumul]]</f>
        <v>0</v>
      </c>
      <c r="Q3457" s="820">
        <f>Tabla1[[#This Row],[Ejec Real Mes]]-Tabla1[[#This Row],[Program Entreg Mes]]</f>
        <v>0</v>
      </c>
    </row>
    <row r="3458" spans="1:17">
      <c r="A3458" s="820">
        <v>18</v>
      </c>
      <c r="B3458" s="820" t="s">
        <v>2472</v>
      </c>
      <c r="C3458" s="820" t="s">
        <v>2473</v>
      </c>
      <c r="D3458" s="820" t="s">
        <v>1921</v>
      </c>
      <c r="E3458" t="s">
        <v>1924</v>
      </c>
      <c r="F3458" s="820">
        <v>10</v>
      </c>
      <c r="G3458" s="820" t="s">
        <v>2452</v>
      </c>
      <c r="H3458">
        <v>1</v>
      </c>
      <c r="I3458">
        <v>0</v>
      </c>
      <c r="K3458" s="842">
        <v>0</v>
      </c>
      <c r="L3458" s="842"/>
      <c r="M3458">
        <v>0</v>
      </c>
      <c r="O3458" s="843"/>
      <c r="P3458" s="820">
        <f>Tabla1[[#This Row],[Ejec Real Acumu]]-Tabla1[[#This Row],[Proyec Ejec Acumul]]</f>
        <v>0</v>
      </c>
      <c r="Q3458" s="820">
        <f>Tabla1[[#This Row],[Ejec Real Mes]]-Tabla1[[#This Row],[Program Entreg Mes]]</f>
        <v>0</v>
      </c>
    </row>
    <row r="3459" spans="1:17">
      <c r="A3459" s="820">
        <v>19</v>
      </c>
      <c r="B3459" s="820" t="s">
        <v>2472</v>
      </c>
      <c r="C3459" s="820" t="s">
        <v>2473</v>
      </c>
      <c r="D3459" s="820" t="s">
        <v>76</v>
      </c>
      <c r="E3459" t="s">
        <v>1932</v>
      </c>
      <c r="F3459" s="820">
        <v>10</v>
      </c>
      <c r="G3459" s="820" t="s">
        <v>2452</v>
      </c>
      <c r="H3459">
        <v>1</v>
      </c>
      <c r="I3459">
        <v>0</v>
      </c>
      <c r="K3459" s="842">
        <v>0</v>
      </c>
      <c r="L3459" s="842"/>
      <c r="M3459">
        <v>0</v>
      </c>
      <c r="O3459" s="843"/>
      <c r="P3459" s="820">
        <f>Tabla1[[#This Row],[Ejec Real Acumu]]-Tabla1[[#This Row],[Proyec Ejec Acumul]]</f>
        <v>0</v>
      </c>
      <c r="Q3459" s="820">
        <f>Tabla1[[#This Row],[Ejec Real Mes]]-Tabla1[[#This Row],[Program Entreg Mes]]</f>
        <v>0</v>
      </c>
    </row>
    <row r="3460" spans="1:17">
      <c r="A3460" s="820">
        <v>20</v>
      </c>
      <c r="B3460" s="820" t="s">
        <v>2472</v>
      </c>
      <c r="C3460" s="820" t="s">
        <v>2473</v>
      </c>
      <c r="D3460" s="820" t="s">
        <v>764</v>
      </c>
      <c r="E3460" t="s">
        <v>1938</v>
      </c>
      <c r="F3460" s="820">
        <v>10</v>
      </c>
      <c r="G3460" s="820" t="s">
        <v>2452</v>
      </c>
      <c r="H3460">
        <v>0.05</v>
      </c>
      <c r="I3460">
        <v>0.02</v>
      </c>
      <c r="K3460" s="842">
        <v>0.39999999999999997</v>
      </c>
      <c r="L3460" s="842"/>
      <c r="M3460">
        <v>0</v>
      </c>
      <c r="O3460" s="843"/>
      <c r="P3460" s="820">
        <f>Tabla1[[#This Row],[Ejec Real Acumu]]-Tabla1[[#This Row],[Proyec Ejec Acumul]]</f>
        <v>-0.02</v>
      </c>
      <c r="Q3460" s="820">
        <f>Tabla1[[#This Row],[Ejec Real Mes]]-Tabla1[[#This Row],[Program Entreg Mes]]</f>
        <v>0</v>
      </c>
    </row>
    <row r="3461" spans="1:17">
      <c r="A3461" s="820">
        <v>21</v>
      </c>
      <c r="B3461" s="820" t="s">
        <v>2472</v>
      </c>
      <c r="C3461" s="820" t="s">
        <v>2473</v>
      </c>
      <c r="D3461" s="820" t="s">
        <v>764</v>
      </c>
      <c r="E3461" t="s">
        <v>1949</v>
      </c>
      <c r="F3461" s="820">
        <v>10</v>
      </c>
      <c r="G3461" s="820" t="s">
        <v>2452</v>
      </c>
      <c r="H3461">
        <v>1</v>
      </c>
      <c r="I3461">
        <v>0</v>
      </c>
      <c r="K3461" s="842">
        <v>0</v>
      </c>
      <c r="L3461" s="842"/>
      <c r="M3461">
        <v>0</v>
      </c>
      <c r="O3461" s="843"/>
      <c r="P3461" s="820">
        <f>Tabla1[[#This Row],[Ejec Real Acumu]]-Tabla1[[#This Row],[Proyec Ejec Acumul]]</f>
        <v>0</v>
      </c>
      <c r="Q3461" s="820">
        <f>Tabla1[[#This Row],[Ejec Real Mes]]-Tabla1[[#This Row],[Program Entreg Mes]]</f>
        <v>0</v>
      </c>
    </row>
    <row r="3462" spans="1:17">
      <c r="A3462" s="820">
        <v>22</v>
      </c>
      <c r="B3462" s="820" t="s">
        <v>2472</v>
      </c>
      <c r="C3462" s="820" t="s">
        <v>2473</v>
      </c>
      <c r="D3462" s="820" t="s">
        <v>764</v>
      </c>
      <c r="E3462" t="s">
        <v>1962</v>
      </c>
      <c r="F3462" s="820">
        <v>10</v>
      </c>
      <c r="G3462" s="820" t="s">
        <v>2452</v>
      </c>
      <c r="H3462">
        <v>1</v>
      </c>
      <c r="I3462">
        <v>0</v>
      </c>
      <c r="K3462" s="842">
        <v>0</v>
      </c>
      <c r="L3462" s="842"/>
      <c r="M3462">
        <v>0</v>
      </c>
      <c r="O3462" s="843"/>
      <c r="P3462" s="820">
        <f>Tabla1[[#This Row],[Ejec Real Acumu]]-Tabla1[[#This Row],[Proyec Ejec Acumul]]</f>
        <v>0</v>
      </c>
      <c r="Q3462" s="820">
        <f>Tabla1[[#This Row],[Ejec Real Mes]]-Tabla1[[#This Row],[Program Entreg Mes]]</f>
        <v>0</v>
      </c>
    </row>
    <row r="3463" spans="1:17">
      <c r="A3463" s="820">
        <v>1</v>
      </c>
      <c r="B3463" s="820" t="s">
        <v>2472</v>
      </c>
      <c r="C3463" s="820" t="s">
        <v>2473</v>
      </c>
      <c r="D3463" s="820" t="s">
        <v>76</v>
      </c>
      <c r="E3463" t="s">
        <v>1717</v>
      </c>
      <c r="F3463" s="820">
        <v>11</v>
      </c>
      <c r="G3463" s="820" t="s">
        <v>2453</v>
      </c>
      <c r="H3463" s="633">
        <v>0.03</v>
      </c>
      <c r="I3463">
        <v>0</v>
      </c>
      <c r="K3463" s="842">
        <v>0</v>
      </c>
      <c r="L3463" s="842"/>
      <c r="M3463">
        <v>0</v>
      </c>
      <c r="O3463" s="843"/>
      <c r="P3463" s="820">
        <f>Tabla1[[#This Row],[Ejec Real Acumu]]-Tabla1[[#This Row],[Proyec Ejec Acumul]]</f>
        <v>0</v>
      </c>
      <c r="Q3463" s="820">
        <f>Tabla1[[#This Row],[Ejec Real Mes]]-Tabla1[[#This Row],[Program Entreg Mes]]</f>
        <v>0</v>
      </c>
    </row>
    <row r="3464" spans="1:17">
      <c r="A3464" s="820">
        <v>2</v>
      </c>
      <c r="B3464" s="820" t="s">
        <v>2472</v>
      </c>
      <c r="C3464" s="820" t="s">
        <v>2473</v>
      </c>
      <c r="D3464" s="820" t="s">
        <v>76</v>
      </c>
      <c r="E3464" t="s">
        <v>1736</v>
      </c>
      <c r="F3464" s="820">
        <v>11</v>
      </c>
      <c r="G3464" s="820" t="s">
        <v>2453</v>
      </c>
      <c r="H3464" s="633">
        <v>2</v>
      </c>
      <c r="I3464">
        <v>0</v>
      </c>
      <c r="K3464" s="842">
        <v>0</v>
      </c>
      <c r="L3464" s="842"/>
      <c r="M3464">
        <v>0</v>
      </c>
      <c r="O3464" s="843"/>
      <c r="P3464" s="820">
        <f>Tabla1[[#This Row],[Ejec Real Acumu]]-Tabla1[[#This Row],[Proyec Ejec Acumul]]</f>
        <v>0</v>
      </c>
      <c r="Q3464" s="820">
        <f>Tabla1[[#This Row],[Ejec Real Mes]]-Tabla1[[#This Row],[Program Entreg Mes]]</f>
        <v>0</v>
      </c>
    </row>
    <row r="3465" spans="1:17">
      <c r="A3465" s="820">
        <v>3</v>
      </c>
      <c r="B3465" s="820" t="s">
        <v>2472</v>
      </c>
      <c r="C3465" s="820" t="s">
        <v>2473</v>
      </c>
      <c r="D3465" s="820" t="s">
        <v>76</v>
      </c>
      <c r="E3465" t="s">
        <v>1751</v>
      </c>
      <c r="F3465" s="820">
        <v>11</v>
      </c>
      <c r="G3465" s="820" t="s">
        <v>2453</v>
      </c>
      <c r="H3465">
        <v>2</v>
      </c>
      <c r="I3465">
        <v>1</v>
      </c>
      <c r="K3465" s="842">
        <v>0.5</v>
      </c>
      <c r="L3465" s="842"/>
      <c r="M3465">
        <v>0</v>
      </c>
      <c r="O3465" s="843"/>
      <c r="P3465" s="820">
        <f>Tabla1[[#This Row],[Ejec Real Acumu]]-Tabla1[[#This Row],[Proyec Ejec Acumul]]</f>
        <v>-1</v>
      </c>
      <c r="Q3465" s="820">
        <f>Tabla1[[#This Row],[Ejec Real Mes]]-Tabla1[[#This Row],[Program Entreg Mes]]</f>
        <v>0</v>
      </c>
    </row>
    <row r="3466" spans="1:17">
      <c r="A3466" s="820">
        <v>4</v>
      </c>
      <c r="B3466" s="820" t="s">
        <v>2472</v>
      </c>
      <c r="C3466" s="820" t="s">
        <v>2473</v>
      </c>
      <c r="D3466" s="820" t="s">
        <v>76</v>
      </c>
      <c r="E3466" t="s">
        <v>1764</v>
      </c>
      <c r="F3466" s="820">
        <v>11</v>
      </c>
      <c r="G3466" s="820" t="s">
        <v>2453</v>
      </c>
      <c r="H3466" s="633">
        <v>4</v>
      </c>
      <c r="I3466">
        <v>2</v>
      </c>
      <c r="K3466" s="842">
        <v>0.5</v>
      </c>
      <c r="L3466" s="842"/>
      <c r="M3466">
        <v>0</v>
      </c>
      <c r="O3466" s="843"/>
      <c r="P3466" s="820">
        <f>Tabla1[[#This Row],[Ejec Real Acumu]]-Tabla1[[#This Row],[Proyec Ejec Acumul]]</f>
        <v>-2</v>
      </c>
      <c r="Q3466" s="820">
        <f>Tabla1[[#This Row],[Ejec Real Mes]]-Tabla1[[#This Row],[Program Entreg Mes]]</f>
        <v>0</v>
      </c>
    </row>
    <row r="3467" spans="1:17">
      <c r="A3467" s="820">
        <v>5</v>
      </c>
      <c r="B3467" s="820" t="s">
        <v>2472</v>
      </c>
      <c r="C3467" s="820" t="s">
        <v>2473</v>
      </c>
      <c r="D3467" s="820" t="s">
        <v>1781</v>
      </c>
      <c r="E3467" t="s">
        <v>1777</v>
      </c>
      <c r="F3467" s="820">
        <v>11</v>
      </c>
      <c r="G3467" s="820" t="s">
        <v>2453</v>
      </c>
      <c r="H3467">
        <v>1</v>
      </c>
      <c r="I3467">
        <v>0</v>
      </c>
      <c r="K3467" s="842">
        <v>0</v>
      </c>
      <c r="L3467" s="842"/>
      <c r="M3467">
        <v>0</v>
      </c>
      <c r="O3467" s="843"/>
      <c r="P3467" s="820">
        <f>Tabla1[[#This Row],[Ejec Real Acumu]]-Tabla1[[#This Row],[Proyec Ejec Acumul]]</f>
        <v>0</v>
      </c>
      <c r="Q3467" s="820">
        <f>Tabla1[[#This Row],[Ejec Real Mes]]-Tabla1[[#This Row],[Program Entreg Mes]]</f>
        <v>0</v>
      </c>
    </row>
    <row r="3468" spans="1:17">
      <c r="A3468" s="820">
        <v>6</v>
      </c>
      <c r="B3468" s="820" t="s">
        <v>2472</v>
      </c>
      <c r="C3468" s="820" t="s">
        <v>2473</v>
      </c>
      <c r="D3468" s="820" t="s">
        <v>76</v>
      </c>
      <c r="E3468" t="s">
        <v>1786</v>
      </c>
      <c r="F3468" s="820">
        <v>11</v>
      </c>
      <c r="G3468" s="820" t="s">
        <v>2453</v>
      </c>
      <c r="H3468" s="633">
        <v>13</v>
      </c>
      <c r="I3468">
        <v>6</v>
      </c>
      <c r="K3468" s="842">
        <v>0.46153846153846156</v>
      </c>
      <c r="L3468" s="842"/>
      <c r="M3468">
        <v>0</v>
      </c>
      <c r="O3468" s="843"/>
      <c r="P3468" s="820">
        <f>Tabla1[[#This Row],[Ejec Real Acumu]]-Tabla1[[#This Row],[Proyec Ejec Acumul]]</f>
        <v>-6</v>
      </c>
      <c r="Q3468" s="820">
        <f>Tabla1[[#This Row],[Ejec Real Mes]]-Tabla1[[#This Row],[Program Entreg Mes]]</f>
        <v>0</v>
      </c>
    </row>
    <row r="3469" spans="1:17">
      <c r="A3469" s="820">
        <v>7</v>
      </c>
      <c r="B3469" s="820" t="s">
        <v>2472</v>
      </c>
      <c r="C3469" s="820" t="s">
        <v>2473</v>
      </c>
      <c r="D3469" s="820" t="s">
        <v>76</v>
      </c>
      <c r="E3469" t="s">
        <v>1803</v>
      </c>
      <c r="F3469" s="820">
        <v>11</v>
      </c>
      <c r="G3469" s="820" t="s">
        <v>2453</v>
      </c>
      <c r="H3469" s="633">
        <v>0.02</v>
      </c>
      <c r="I3469">
        <v>0</v>
      </c>
      <c r="K3469" s="842">
        <v>0</v>
      </c>
      <c r="L3469" s="842"/>
      <c r="M3469">
        <v>0</v>
      </c>
      <c r="O3469" s="843"/>
      <c r="P3469" s="820">
        <f>Tabla1[[#This Row],[Ejec Real Acumu]]-Tabla1[[#This Row],[Proyec Ejec Acumul]]</f>
        <v>0</v>
      </c>
      <c r="Q3469" s="820">
        <f>Tabla1[[#This Row],[Ejec Real Mes]]-Tabla1[[#This Row],[Program Entreg Mes]]</f>
        <v>0</v>
      </c>
    </row>
    <row r="3470" spans="1:17">
      <c r="A3470" s="820">
        <v>8</v>
      </c>
      <c r="B3470" s="820" t="s">
        <v>2472</v>
      </c>
      <c r="C3470" s="820" t="s">
        <v>2473</v>
      </c>
      <c r="D3470" s="820" t="s">
        <v>1781</v>
      </c>
      <c r="E3470" t="s">
        <v>1818</v>
      </c>
      <c r="F3470" s="820">
        <v>11</v>
      </c>
      <c r="G3470" s="820" t="s">
        <v>2453</v>
      </c>
      <c r="H3470" s="633">
        <v>1</v>
      </c>
      <c r="I3470">
        <v>0</v>
      </c>
      <c r="K3470" s="842">
        <v>0</v>
      </c>
      <c r="L3470" s="842"/>
      <c r="M3470">
        <v>0</v>
      </c>
      <c r="O3470" s="843"/>
      <c r="P3470" s="820">
        <f>Tabla1[[#This Row],[Ejec Real Acumu]]-Tabla1[[#This Row],[Proyec Ejec Acumul]]</f>
        <v>0</v>
      </c>
      <c r="Q3470" s="820">
        <f>Tabla1[[#This Row],[Ejec Real Mes]]-Tabla1[[#This Row],[Program Entreg Mes]]</f>
        <v>0</v>
      </c>
    </row>
    <row r="3471" spans="1:17">
      <c r="A3471" s="820">
        <v>9</v>
      </c>
      <c r="B3471" s="820" t="s">
        <v>2472</v>
      </c>
      <c r="C3471" s="820" t="s">
        <v>2473</v>
      </c>
      <c r="D3471" s="820" t="s">
        <v>76</v>
      </c>
      <c r="E3471" t="s">
        <v>1825</v>
      </c>
      <c r="F3471" s="820">
        <v>11</v>
      </c>
      <c r="G3471" s="820" t="s">
        <v>2453</v>
      </c>
      <c r="H3471">
        <v>0.02</v>
      </c>
      <c r="I3471">
        <v>0</v>
      </c>
      <c r="K3471" s="842">
        <v>0</v>
      </c>
      <c r="L3471" s="842"/>
      <c r="M3471">
        <v>0</v>
      </c>
      <c r="O3471" s="843"/>
      <c r="P3471" s="820">
        <f>Tabla1[[#This Row],[Ejec Real Acumu]]-Tabla1[[#This Row],[Proyec Ejec Acumul]]</f>
        <v>0</v>
      </c>
      <c r="Q3471" s="820">
        <f>Tabla1[[#This Row],[Ejec Real Mes]]-Tabla1[[#This Row],[Program Entreg Mes]]</f>
        <v>0</v>
      </c>
    </row>
    <row r="3472" spans="1:17">
      <c r="A3472" s="820">
        <v>10</v>
      </c>
      <c r="B3472" s="820" t="s">
        <v>2472</v>
      </c>
      <c r="C3472" s="820" t="s">
        <v>2473</v>
      </c>
      <c r="D3472" s="820" t="s">
        <v>76</v>
      </c>
      <c r="E3472" t="s">
        <v>1841</v>
      </c>
      <c r="F3472" s="820">
        <v>11</v>
      </c>
      <c r="G3472" s="820" t="s">
        <v>2453</v>
      </c>
      <c r="H3472" s="633">
        <v>1</v>
      </c>
      <c r="I3472">
        <v>0</v>
      </c>
      <c r="K3472" s="842">
        <v>0</v>
      </c>
      <c r="L3472" s="842"/>
      <c r="M3472">
        <v>0</v>
      </c>
      <c r="O3472" s="843"/>
      <c r="P3472" s="820">
        <f>Tabla1[[#This Row],[Ejec Real Acumu]]-Tabla1[[#This Row],[Proyec Ejec Acumul]]</f>
        <v>0</v>
      </c>
      <c r="Q3472" s="820">
        <f>Tabla1[[#This Row],[Ejec Real Mes]]-Tabla1[[#This Row],[Program Entreg Mes]]</f>
        <v>0</v>
      </c>
    </row>
    <row r="3473" spans="1:17">
      <c r="A3473" s="820">
        <v>11</v>
      </c>
      <c r="B3473" s="820" t="s">
        <v>2472</v>
      </c>
      <c r="C3473" s="820" t="s">
        <v>2473</v>
      </c>
      <c r="D3473" s="820" t="s">
        <v>76</v>
      </c>
      <c r="E3473" t="s">
        <v>1852</v>
      </c>
      <c r="F3473" s="820">
        <v>11</v>
      </c>
      <c r="G3473" s="820" t="s">
        <v>2453</v>
      </c>
      <c r="H3473" s="633">
        <v>1</v>
      </c>
      <c r="I3473">
        <v>0</v>
      </c>
      <c r="K3473" s="842">
        <v>0</v>
      </c>
      <c r="L3473" s="842"/>
      <c r="M3473">
        <v>0</v>
      </c>
      <c r="O3473" s="843"/>
      <c r="P3473" s="820">
        <f>Tabla1[[#This Row],[Ejec Real Acumu]]-Tabla1[[#This Row],[Proyec Ejec Acumul]]</f>
        <v>0</v>
      </c>
      <c r="Q3473" s="820">
        <f>Tabla1[[#This Row],[Ejec Real Mes]]-Tabla1[[#This Row],[Program Entreg Mes]]</f>
        <v>0</v>
      </c>
    </row>
    <row r="3474" spans="1:17">
      <c r="A3474" s="820">
        <v>12</v>
      </c>
      <c r="B3474" s="820" t="s">
        <v>2472</v>
      </c>
      <c r="C3474" s="820" t="s">
        <v>2473</v>
      </c>
      <c r="D3474" s="820" t="s">
        <v>76</v>
      </c>
      <c r="E3474" t="s">
        <v>1864</v>
      </c>
      <c r="F3474" s="820">
        <v>11</v>
      </c>
      <c r="G3474" s="820" t="s">
        <v>2453</v>
      </c>
      <c r="H3474">
        <v>2</v>
      </c>
      <c r="I3474">
        <v>0</v>
      </c>
      <c r="K3474" s="842">
        <v>0</v>
      </c>
      <c r="L3474" s="842"/>
      <c r="M3474">
        <v>0</v>
      </c>
      <c r="O3474" s="843"/>
      <c r="P3474" s="820">
        <f>Tabla1[[#This Row],[Ejec Real Acumu]]-Tabla1[[#This Row],[Proyec Ejec Acumul]]</f>
        <v>0</v>
      </c>
      <c r="Q3474" s="820">
        <f>Tabla1[[#This Row],[Ejec Real Mes]]-Tabla1[[#This Row],[Program Entreg Mes]]</f>
        <v>0</v>
      </c>
    </row>
    <row r="3475" spans="1:17">
      <c r="A3475" s="820">
        <v>13</v>
      </c>
      <c r="B3475" s="820" t="s">
        <v>2472</v>
      </c>
      <c r="C3475" s="820" t="s">
        <v>2473</v>
      </c>
      <c r="D3475" s="820" t="s">
        <v>1879</v>
      </c>
      <c r="E3475" t="s">
        <v>1872</v>
      </c>
      <c r="F3475" s="820">
        <v>11</v>
      </c>
      <c r="G3475" s="820" t="s">
        <v>2453</v>
      </c>
      <c r="H3475">
        <v>0.3</v>
      </c>
      <c r="I3475">
        <v>0</v>
      </c>
      <c r="K3475" s="842">
        <v>0</v>
      </c>
      <c r="L3475" s="842"/>
      <c r="M3475">
        <v>0</v>
      </c>
      <c r="O3475" s="843"/>
      <c r="P3475" s="820">
        <f>Tabla1[[#This Row],[Ejec Real Acumu]]-Tabla1[[#This Row],[Proyec Ejec Acumul]]</f>
        <v>0</v>
      </c>
      <c r="Q3475" s="820">
        <f>Tabla1[[#This Row],[Ejec Real Mes]]-Tabla1[[#This Row],[Program Entreg Mes]]</f>
        <v>0</v>
      </c>
    </row>
    <row r="3476" spans="1:17">
      <c r="A3476" s="820">
        <v>14</v>
      </c>
      <c r="B3476" s="820" t="s">
        <v>2472</v>
      </c>
      <c r="C3476" s="820" t="s">
        <v>2473</v>
      </c>
      <c r="D3476" s="820" t="s">
        <v>1891</v>
      </c>
      <c r="E3476" t="s">
        <v>1886</v>
      </c>
      <c r="F3476" s="820">
        <v>11</v>
      </c>
      <c r="G3476" s="820" t="s">
        <v>2453</v>
      </c>
      <c r="H3476">
        <v>0.1</v>
      </c>
      <c r="I3476">
        <v>0</v>
      </c>
      <c r="K3476" s="842">
        <v>0</v>
      </c>
      <c r="L3476" s="842"/>
      <c r="M3476">
        <v>0</v>
      </c>
      <c r="O3476" s="843"/>
      <c r="P3476" s="820">
        <f>Tabla1[[#This Row],[Ejec Real Acumu]]-Tabla1[[#This Row],[Proyec Ejec Acumul]]</f>
        <v>0</v>
      </c>
      <c r="Q3476" s="820">
        <f>Tabla1[[#This Row],[Ejec Real Mes]]-Tabla1[[#This Row],[Program Entreg Mes]]</f>
        <v>0</v>
      </c>
    </row>
    <row r="3477" spans="1:17">
      <c r="A3477" s="820">
        <v>15</v>
      </c>
      <c r="B3477" s="820" t="s">
        <v>2472</v>
      </c>
      <c r="C3477" s="820" t="s">
        <v>2473</v>
      </c>
      <c r="D3477" s="820" t="s">
        <v>688</v>
      </c>
      <c r="E3477" t="s">
        <v>1895</v>
      </c>
      <c r="F3477" s="820">
        <v>11</v>
      </c>
      <c r="G3477" s="820" t="s">
        <v>2453</v>
      </c>
      <c r="H3477">
        <v>0</v>
      </c>
      <c r="I3477">
        <v>0</v>
      </c>
      <c r="K3477" s="842" t="e">
        <v>#DIV/0!</v>
      </c>
      <c r="L3477" s="842"/>
      <c r="M3477">
        <v>0</v>
      </c>
      <c r="O3477" s="843"/>
      <c r="P3477" s="820">
        <f>Tabla1[[#This Row],[Ejec Real Acumu]]-Tabla1[[#This Row],[Proyec Ejec Acumul]]</f>
        <v>0</v>
      </c>
      <c r="Q3477" s="820">
        <f>Tabla1[[#This Row],[Ejec Real Mes]]-Tabla1[[#This Row],[Program Entreg Mes]]</f>
        <v>0</v>
      </c>
    </row>
    <row r="3478" spans="1:17">
      <c r="A3478" s="820">
        <v>16</v>
      </c>
      <c r="B3478" s="820" t="s">
        <v>2472</v>
      </c>
      <c r="C3478" s="820" t="s">
        <v>2473</v>
      </c>
      <c r="D3478" s="820" t="s">
        <v>688</v>
      </c>
      <c r="E3478" t="s">
        <v>1903</v>
      </c>
      <c r="F3478" s="820">
        <v>11</v>
      </c>
      <c r="G3478" s="820" t="s">
        <v>2453</v>
      </c>
      <c r="H3478">
        <v>1</v>
      </c>
      <c r="I3478">
        <v>0</v>
      </c>
      <c r="K3478" s="842">
        <v>0</v>
      </c>
      <c r="L3478" s="842"/>
      <c r="M3478">
        <v>0</v>
      </c>
      <c r="O3478" s="843"/>
      <c r="P3478" s="820">
        <f>Tabla1[[#This Row],[Ejec Real Acumu]]-Tabla1[[#This Row],[Proyec Ejec Acumul]]</f>
        <v>0</v>
      </c>
      <c r="Q3478" s="820">
        <f>Tabla1[[#This Row],[Ejec Real Mes]]-Tabla1[[#This Row],[Program Entreg Mes]]</f>
        <v>0</v>
      </c>
    </row>
    <row r="3479" spans="1:17">
      <c r="A3479" s="820">
        <v>17</v>
      </c>
      <c r="B3479" s="820" t="s">
        <v>2472</v>
      </c>
      <c r="C3479" s="820" t="s">
        <v>2473</v>
      </c>
      <c r="D3479" s="820" t="s">
        <v>1921</v>
      </c>
      <c r="E3479" t="s">
        <v>1914</v>
      </c>
      <c r="F3479" s="820">
        <v>11</v>
      </c>
      <c r="G3479" s="820" t="s">
        <v>2453</v>
      </c>
      <c r="H3479">
        <v>0</v>
      </c>
      <c r="I3479">
        <v>0</v>
      </c>
      <c r="K3479" s="842" t="e">
        <v>#DIV/0!</v>
      </c>
      <c r="L3479" s="842"/>
      <c r="M3479">
        <v>0</v>
      </c>
      <c r="O3479" s="843"/>
      <c r="P3479" s="820">
        <f>Tabla1[[#This Row],[Ejec Real Acumu]]-Tabla1[[#This Row],[Proyec Ejec Acumul]]</f>
        <v>0</v>
      </c>
      <c r="Q3479" s="820">
        <f>Tabla1[[#This Row],[Ejec Real Mes]]-Tabla1[[#This Row],[Program Entreg Mes]]</f>
        <v>0</v>
      </c>
    </row>
    <row r="3480" spans="1:17">
      <c r="A3480" s="820">
        <v>18</v>
      </c>
      <c r="B3480" s="820" t="s">
        <v>2472</v>
      </c>
      <c r="C3480" s="820" t="s">
        <v>2473</v>
      </c>
      <c r="D3480" s="820" t="s">
        <v>1921</v>
      </c>
      <c r="E3480" t="s">
        <v>1924</v>
      </c>
      <c r="F3480" s="820">
        <v>11</v>
      </c>
      <c r="G3480" s="820" t="s">
        <v>2453</v>
      </c>
      <c r="H3480">
        <v>1</v>
      </c>
      <c r="I3480">
        <v>0</v>
      </c>
      <c r="K3480" s="842">
        <v>0</v>
      </c>
      <c r="L3480" s="842"/>
      <c r="M3480">
        <v>0</v>
      </c>
      <c r="O3480" s="843"/>
      <c r="P3480" s="820">
        <f>Tabla1[[#This Row],[Ejec Real Acumu]]-Tabla1[[#This Row],[Proyec Ejec Acumul]]</f>
        <v>0</v>
      </c>
      <c r="Q3480" s="820">
        <f>Tabla1[[#This Row],[Ejec Real Mes]]-Tabla1[[#This Row],[Program Entreg Mes]]</f>
        <v>0</v>
      </c>
    </row>
    <row r="3481" spans="1:17">
      <c r="A3481" s="820">
        <v>19</v>
      </c>
      <c r="B3481" s="820" t="s">
        <v>2472</v>
      </c>
      <c r="C3481" s="820" t="s">
        <v>2473</v>
      </c>
      <c r="D3481" s="820" t="s">
        <v>76</v>
      </c>
      <c r="E3481" t="s">
        <v>1932</v>
      </c>
      <c r="F3481" s="820">
        <v>11</v>
      </c>
      <c r="G3481" s="820" t="s">
        <v>2453</v>
      </c>
      <c r="H3481">
        <v>1</v>
      </c>
      <c r="I3481">
        <v>0</v>
      </c>
      <c r="K3481" s="842">
        <v>0</v>
      </c>
      <c r="L3481" s="842"/>
      <c r="M3481">
        <v>0</v>
      </c>
      <c r="O3481" s="843"/>
      <c r="P3481" s="820">
        <f>Tabla1[[#This Row],[Ejec Real Acumu]]-Tabla1[[#This Row],[Proyec Ejec Acumul]]</f>
        <v>0</v>
      </c>
      <c r="Q3481" s="820">
        <f>Tabla1[[#This Row],[Ejec Real Mes]]-Tabla1[[#This Row],[Program Entreg Mes]]</f>
        <v>0</v>
      </c>
    </row>
    <row r="3482" spans="1:17">
      <c r="A3482" s="820">
        <v>20</v>
      </c>
      <c r="B3482" s="820" t="s">
        <v>2472</v>
      </c>
      <c r="C3482" s="820" t="s">
        <v>2473</v>
      </c>
      <c r="D3482" s="820" t="s">
        <v>764</v>
      </c>
      <c r="E3482" t="s">
        <v>1938</v>
      </c>
      <c r="F3482" s="820">
        <v>11</v>
      </c>
      <c r="G3482" s="820" t="s">
        <v>2453</v>
      </c>
      <c r="H3482">
        <v>0.05</v>
      </c>
      <c r="I3482">
        <v>0.02</v>
      </c>
      <c r="K3482" s="842">
        <v>0.39999999999999997</v>
      </c>
      <c r="L3482" s="842"/>
      <c r="M3482">
        <v>0</v>
      </c>
      <c r="O3482" s="843"/>
      <c r="P3482" s="820">
        <f>Tabla1[[#This Row],[Ejec Real Acumu]]-Tabla1[[#This Row],[Proyec Ejec Acumul]]</f>
        <v>-0.02</v>
      </c>
      <c r="Q3482" s="820">
        <f>Tabla1[[#This Row],[Ejec Real Mes]]-Tabla1[[#This Row],[Program Entreg Mes]]</f>
        <v>0</v>
      </c>
    </row>
    <row r="3483" spans="1:17">
      <c r="A3483" s="820">
        <v>21</v>
      </c>
      <c r="B3483" s="820" t="s">
        <v>2472</v>
      </c>
      <c r="C3483" s="820" t="s">
        <v>2473</v>
      </c>
      <c r="D3483" s="820" t="s">
        <v>764</v>
      </c>
      <c r="E3483" t="s">
        <v>1949</v>
      </c>
      <c r="F3483" s="820">
        <v>11</v>
      </c>
      <c r="G3483" s="820" t="s">
        <v>2453</v>
      </c>
      <c r="H3483">
        <v>1</v>
      </c>
      <c r="I3483">
        <v>0</v>
      </c>
      <c r="K3483" s="842">
        <v>0</v>
      </c>
      <c r="L3483" s="842"/>
      <c r="M3483">
        <v>0</v>
      </c>
      <c r="O3483" s="843"/>
      <c r="P3483" s="820">
        <f>Tabla1[[#This Row],[Ejec Real Acumu]]-Tabla1[[#This Row],[Proyec Ejec Acumul]]</f>
        <v>0</v>
      </c>
      <c r="Q3483" s="820">
        <f>Tabla1[[#This Row],[Ejec Real Mes]]-Tabla1[[#This Row],[Program Entreg Mes]]</f>
        <v>0</v>
      </c>
    </row>
    <row r="3484" spans="1:17">
      <c r="A3484" s="820">
        <v>22</v>
      </c>
      <c r="B3484" s="820" t="s">
        <v>2472</v>
      </c>
      <c r="C3484" s="820" t="s">
        <v>2473</v>
      </c>
      <c r="D3484" s="820" t="s">
        <v>764</v>
      </c>
      <c r="E3484" t="s">
        <v>1962</v>
      </c>
      <c r="F3484" s="820">
        <v>11</v>
      </c>
      <c r="G3484" s="820" t="s">
        <v>2453</v>
      </c>
      <c r="H3484">
        <v>1</v>
      </c>
      <c r="I3484">
        <v>0</v>
      </c>
      <c r="K3484" s="842">
        <v>0</v>
      </c>
      <c r="L3484" s="842"/>
      <c r="M3484">
        <v>0</v>
      </c>
      <c r="O3484" s="843"/>
      <c r="P3484" s="820">
        <f>Tabla1[[#This Row],[Ejec Real Acumu]]-Tabla1[[#This Row],[Proyec Ejec Acumul]]</f>
        <v>0</v>
      </c>
      <c r="Q3484" s="820">
        <f>Tabla1[[#This Row],[Ejec Real Mes]]-Tabla1[[#This Row],[Program Entreg Mes]]</f>
        <v>0</v>
      </c>
    </row>
    <row r="3485" spans="1:17">
      <c r="A3485" s="820">
        <v>1</v>
      </c>
      <c r="B3485" s="820" t="s">
        <v>2472</v>
      </c>
      <c r="C3485" s="820" t="s">
        <v>2473</v>
      </c>
      <c r="D3485" s="820" t="s">
        <v>76</v>
      </c>
      <c r="E3485" t="s">
        <v>1717</v>
      </c>
      <c r="F3485" s="820">
        <v>12</v>
      </c>
      <c r="G3485" s="820" t="s">
        <v>2454</v>
      </c>
      <c r="H3485" s="633">
        <v>0.03</v>
      </c>
      <c r="I3485">
        <v>0.03</v>
      </c>
      <c r="K3485" s="842">
        <v>1</v>
      </c>
      <c r="L3485" s="842"/>
      <c r="M3485">
        <v>0.03</v>
      </c>
      <c r="O3485" s="843"/>
      <c r="P3485" s="820">
        <f>Tabla1[[#This Row],[Ejec Real Acumu]]-Tabla1[[#This Row],[Proyec Ejec Acumul]]</f>
        <v>-0.03</v>
      </c>
      <c r="Q3485" s="820">
        <f>Tabla1[[#This Row],[Ejec Real Mes]]-Tabla1[[#This Row],[Program Entreg Mes]]</f>
        <v>-0.03</v>
      </c>
    </row>
    <row r="3486" spans="1:17">
      <c r="A3486" s="820">
        <v>2</v>
      </c>
      <c r="B3486" s="820" t="s">
        <v>2472</v>
      </c>
      <c r="C3486" s="820" t="s">
        <v>2473</v>
      </c>
      <c r="D3486" s="820" t="s">
        <v>76</v>
      </c>
      <c r="E3486" t="s">
        <v>1736</v>
      </c>
      <c r="F3486" s="820">
        <v>12</v>
      </c>
      <c r="G3486" s="820" t="s">
        <v>2454</v>
      </c>
      <c r="H3486" s="633">
        <v>2</v>
      </c>
      <c r="I3486">
        <v>2</v>
      </c>
      <c r="K3486" s="842">
        <v>1</v>
      </c>
      <c r="L3486" s="842"/>
      <c r="M3486">
        <v>2</v>
      </c>
      <c r="O3486" s="843"/>
      <c r="P3486" s="820">
        <f>Tabla1[[#This Row],[Ejec Real Acumu]]-Tabla1[[#This Row],[Proyec Ejec Acumul]]</f>
        <v>-2</v>
      </c>
      <c r="Q3486" s="820">
        <f>Tabla1[[#This Row],[Ejec Real Mes]]-Tabla1[[#This Row],[Program Entreg Mes]]</f>
        <v>-2</v>
      </c>
    </row>
    <row r="3487" spans="1:17">
      <c r="A3487" s="820">
        <v>3</v>
      </c>
      <c r="B3487" s="820" t="s">
        <v>2472</v>
      </c>
      <c r="C3487" s="820" t="s">
        <v>2473</v>
      </c>
      <c r="D3487" s="820" t="s">
        <v>76</v>
      </c>
      <c r="E3487" t="s">
        <v>1751</v>
      </c>
      <c r="F3487" s="820">
        <v>12</v>
      </c>
      <c r="G3487" s="820" t="s">
        <v>2454</v>
      </c>
      <c r="H3487">
        <v>2</v>
      </c>
      <c r="I3487">
        <v>2</v>
      </c>
      <c r="K3487" s="842">
        <v>1</v>
      </c>
      <c r="L3487" s="842"/>
      <c r="M3487">
        <v>1</v>
      </c>
      <c r="O3487" s="843"/>
      <c r="P3487" s="820">
        <f>Tabla1[[#This Row],[Ejec Real Acumu]]-Tabla1[[#This Row],[Proyec Ejec Acumul]]</f>
        <v>-2</v>
      </c>
      <c r="Q3487" s="820">
        <f>Tabla1[[#This Row],[Ejec Real Mes]]-Tabla1[[#This Row],[Program Entreg Mes]]</f>
        <v>-1</v>
      </c>
    </row>
    <row r="3488" spans="1:17">
      <c r="A3488" s="820">
        <v>4</v>
      </c>
      <c r="B3488" s="820" t="s">
        <v>2472</v>
      </c>
      <c r="C3488" s="820" t="s">
        <v>2473</v>
      </c>
      <c r="D3488" s="820" t="s">
        <v>76</v>
      </c>
      <c r="E3488" t="s">
        <v>1764</v>
      </c>
      <c r="F3488" s="820">
        <v>12</v>
      </c>
      <c r="G3488" s="820" t="s">
        <v>2454</v>
      </c>
      <c r="H3488" s="633">
        <v>4</v>
      </c>
      <c r="I3488">
        <v>4</v>
      </c>
      <c r="K3488" s="842">
        <v>1</v>
      </c>
      <c r="L3488" s="842"/>
      <c r="M3488">
        <v>2</v>
      </c>
      <c r="O3488" s="843"/>
      <c r="P3488" s="820">
        <f>Tabla1[[#This Row],[Ejec Real Acumu]]-Tabla1[[#This Row],[Proyec Ejec Acumul]]</f>
        <v>-4</v>
      </c>
      <c r="Q3488" s="820">
        <f>Tabla1[[#This Row],[Ejec Real Mes]]-Tabla1[[#This Row],[Program Entreg Mes]]</f>
        <v>-2</v>
      </c>
    </row>
    <row r="3489" spans="1:17">
      <c r="A3489" s="820">
        <v>5</v>
      </c>
      <c r="B3489" s="820" t="s">
        <v>2472</v>
      </c>
      <c r="C3489" s="820" t="s">
        <v>2473</v>
      </c>
      <c r="D3489" s="820" t="s">
        <v>1781</v>
      </c>
      <c r="E3489" t="s">
        <v>1777</v>
      </c>
      <c r="F3489" s="820">
        <v>12</v>
      </c>
      <c r="G3489" s="820" t="s">
        <v>2454</v>
      </c>
      <c r="H3489">
        <v>1</v>
      </c>
      <c r="I3489">
        <v>1</v>
      </c>
      <c r="K3489" s="842">
        <v>1</v>
      </c>
      <c r="L3489" s="842"/>
      <c r="M3489">
        <v>1</v>
      </c>
      <c r="O3489" s="843"/>
      <c r="P3489" s="820">
        <f>Tabla1[[#This Row],[Ejec Real Acumu]]-Tabla1[[#This Row],[Proyec Ejec Acumul]]</f>
        <v>-1</v>
      </c>
      <c r="Q3489" s="820">
        <f>Tabla1[[#This Row],[Ejec Real Mes]]-Tabla1[[#This Row],[Program Entreg Mes]]</f>
        <v>-1</v>
      </c>
    </row>
    <row r="3490" spans="1:17">
      <c r="A3490" s="820">
        <v>6</v>
      </c>
      <c r="B3490" s="820" t="s">
        <v>2472</v>
      </c>
      <c r="C3490" s="820" t="s">
        <v>2473</v>
      </c>
      <c r="D3490" s="820" t="s">
        <v>76</v>
      </c>
      <c r="E3490" t="s">
        <v>1786</v>
      </c>
      <c r="F3490" s="820">
        <v>12</v>
      </c>
      <c r="G3490" s="820" t="s">
        <v>2454</v>
      </c>
      <c r="H3490" s="633">
        <v>13</v>
      </c>
      <c r="I3490">
        <v>13</v>
      </c>
      <c r="K3490" s="842">
        <v>1</v>
      </c>
      <c r="L3490" s="842"/>
      <c r="M3490">
        <v>7</v>
      </c>
      <c r="O3490" s="843"/>
      <c r="P3490" s="820">
        <f>Tabla1[[#This Row],[Ejec Real Acumu]]-Tabla1[[#This Row],[Proyec Ejec Acumul]]</f>
        <v>-13</v>
      </c>
      <c r="Q3490" s="820">
        <f>Tabla1[[#This Row],[Ejec Real Mes]]-Tabla1[[#This Row],[Program Entreg Mes]]</f>
        <v>-7</v>
      </c>
    </row>
    <row r="3491" spans="1:17">
      <c r="A3491" s="820">
        <v>7</v>
      </c>
      <c r="B3491" s="820" t="s">
        <v>2472</v>
      </c>
      <c r="C3491" s="820" t="s">
        <v>2473</v>
      </c>
      <c r="D3491" s="820" t="s">
        <v>76</v>
      </c>
      <c r="E3491" t="s">
        <v>1803</v>
      </c>
      <c r="F3491" s="820">
        <v>12</v>
      </c>
      <c r="G3491" s="820" t="s">
        <v>2454</v>
      </c>
      <c r="H3491" s="633">
        <v>0.02</v>
      </c>
      <c r="I3491">
        <v>0.02</v>
      </c>
      <c r="K3491" s="842">
        <v>1</v>
      </c>
      <c r="L3491" s="842"/>
      <c r="M3491">
        <v>0.02</v>
      </c>
      <c r="O3491" s="843"/>
      <c r="P3491" s="820">
        <f>Tabla1[[#This Row],[Ejec Real Acumu]]-Tabla1[[#This Row],[Proyec Ejec Acumul]]</f>
        <v>-0.02</v>
      </c>
      <c r="Q3491" s="820">
        <f>Tabla1[[#This Row],[Ejec Real Mes]]-Tabla1[[#This Row],[Program Entreg Mes]]</f>
        <v>-0.02</v>
      </c>
    </row>
    <row r="3492" spans="1:17">
      <c r="A3492" s="820">
        <v>8</v>
      </c>
      <c r="B3492" s="820" t="s">
        <v>2472</v>
      </c>
      <c r="C3492" s="820" t="s">
        <v>2473</v>
      </c>
      <c r="D3492" s="820" t="s">
        <v>1781</v>
      </c>
      <c r="E3492" t="s">
        <v>1818</v>
      </c>
      <c r="F3492" s="820">
        <v>12</v>
      </c>
      <c r="G3492" s="820" t="s">
        <v>2454</v>
      </c>
      <c r="H3492" s="633">
        <v>1</v>
      </c>
      <c r="I3492">
        <v>1</v>
      </c>
      <c r="K3492" s="842">
        <v>1</v>
      </c>
      <c r="L3492" s="842"/>
      <c r="M3492">
        <v>1</v>
      </c>
      <c r="O3492" s="843"/>
      <c r="P3492" s="820">
        <f>Tabla1[[#This Row],[Ejec Real Acumu]]-Tabla1[[#This Row],[Proyec Ejec Acumul]]</f>
        <v>-1</v>
      </c>
      <c r="Q3492" s="820">
        <f>Tabla1[[#This Row],[Ejec Real Mes]]-Tabla1[[#This Row],[Program Entreg Mes]]</f>
        <v>-1</v>
      </c>
    </row>
    <row r="3493" spans="1:17">
      <c r="A3493" s="820">
        <v>9</v>
      </c>
      <c r="B3493" s="820" t="s">
        <v>2472</v>
      </c>
      <c r="C3493" s="820" t="s">
        <v>2473</v>
      </c>
      <c r="D3493" s="820" t="s">
        <v>76</v>
      </c>
      <c r="E3493" t="s">
        <v>1825</v>
      </c>
      <c r="F3493" s="820">
        <v>12</v>
      </c>
      <c r="G3493" s="820" t="s">
        <v>2454</v>
      </c>
      <c r="H3493">
        <v>0.02</v>
      </c>
      <c r="I3493">
        <v>0.02</v>
      </c>
      <c r="K3493" s="842">
        <v>1</v>
      </c>
      <c r="L3493" s="842"/>
      <c r="M3493">
        <v>0.02</v>
      </c>
      <c r="O3493" s="843"/>
      <c r="P3493" s="820">
        <f>Tabla1[[#This Row],[Ejec Real Acumu]]-Tabla1[[#This Row],[Proyec Ejec Acumul]]</f>
        <v>-0.02</v>
      </c>
      <c r="Q3493" s="820">
        <f>Tabla1[[#This Row],[Ejec Real Mes]]-Tabla1[[#This Row],[Program Entreg Mes]]</f>
        <v>-0.02</v>
      </c>
    </row>
    <row r="3494" spans="1:17">
      <c r="A3494" s="820">
        <v>10</v>
      </c>
      <c r="B3494" s="820" t="s">
        <v>2472</v>
      </c>
      <c r="C3494" s="820" t="s">
        <v>2473</v>
      </c>
      <c r="D3494" s="820" t="s">
        <v>76</v>
      </c>
      <c r="E3494" t="s">
        <v>1841</v>
      </c>
      <c r="F3494" s="820">
        <v>12</v>
      </c>
      <c r="G3494" s="820" t="s">
        <v>2454</v>
      </c>
      <c r="H3494" s="633">
        <v>1</v>
      </c>
      <c r="I3494">
        <v>1</v>
      </c>
      <c r="K3494" s="842">
        <v>1</v>
      </c>
      <c r="L3494" s="842"/>
      <c r="M3494">
        <v>1</v>
      </c>
      <c r="O3494" s="843"/>
      <c r="P3494" s="820">
        <f>Tabla1[[#This Row],[Ejec Real Acumu]]-Tabla1[[#This Row],[Proyec Ejec Acumul]]</f>
        <v>-1</v>
      </c>
      <c r="Q3494" s="820">
        <f>Tabla1[[#This Row],[Ejec Real Mes]]-Tabla1[[#This Row],[Program Entreg Mes]]</f>
        <v>-1</v>
      </c>
    </row>
    <row r="3495" spans="1:17">
      <c r="A3495" s="820">
        <v>11</v>
      </c>
      <c r="B3495" s="820" t="s">
        <v>2472</v>
      </c>
      <c r="C3495" s="820" t="s">
        <v>2473</v>
      </c>
      <c r="D3495" s="820" t="s">
        <v>76</v>
      </c>
      <c r="E3495" t="s">
        <v>1852</v>
      </c>
      <c r="F3495" s="820">
        <v>12</v>
      </c>
      <c r="G3495" s="820" t="s">
        <v>2454</v>
      </c>
      <c r="H3495" s="633">
        <v>1</v>
      </c>
      <c r="I3495">
        <v>1</v>
      </c>
      <c r="K3495" s="842">
        <v>1</v>
      </c>
      <c r="L3495" s="842"/>
      <c r="M3495" s="633">
        <v>1</v>
      </c>
      <c r="O3495" s="843"/>
      <c r="P3495" s="820">
        <f>Tabla1[[#This Row],[Ejec Real Acumu]]-Tabla1[[#This Row],[Proyec Ejec Acumul]]</f>
        <v>-1</v>
      </c>
      <c r="Q3495" s="820">
        <f>Tabla1[[#This Row],[Ejec Real Mes]]-Tabla1[[#This Row],[Program Entreg Mes]]</f>
        <v>-1</v>
      </c>
    </row>
    <row r="3496" spans="1:17">
      <c r="A3496" s="820">
        <v>12</v>
      </c>
      <c r="B3496" s="820" t="s">
        <v>2472</v>
      </c>
      <c r="C3496" s="820" t="s">
        <v>2473</v>
      </c>
      <c r="D3496" s="820" t="s">
        <v>76</v>
      </c>
      <c r="E3496" t="s">
        <v>1864</v>
      </c>
      <c r="F3496" s="820">
        <v>12</v>
      </c>
      <c r="G3496" s="820" t="s">
        <v>2454</v>
      </c>
      <c r="H3496" s="633">
        <v>2</v>
      </c>
      <c r="I3496">
        <v>2</v>
      </c>
      <c r="K3496" s="842">
        <v>1</v>
      </c>
      <c r="L3496" s="842"/>
      <c r="M3496" s="633">
        <v>2</v>
      </c>
      <c r="O3496" s="843"/>
      <c r="P3496" s="820">
        <f>Tabla1[[#This Row],[Ejec Real Acumu]]-Tabla1[[#This Row],[Proyec Ejec Acumul]]</f>
        <v>-2</v>
      </c>
      <c r="Q3496" s="820">
        <f>Tabla1[[#This Row],[Ejec Real Mes]]-Tabla1[[#This Row],[Program Entreg Mes]]</f>
        <v>-2</v>
      </c>
    </row>
    <row r="3497" spans="1:17">
      <c r="A3497" s="820">
        <v>13</v>
      </c>
      <c r="B3497" s="820" t="s">
        <v>2472</v>
      </c>
      <c r="C3497" s="820" t="s">
        <v>2473</v>
      </c>
      <c r="D3497" s="820" t="s">
        <v>1879</v>
      </c>
      <c r="E3497" t="s">
        <v>1872</v>
      </c>
      <c r="F3497" s="820">
        <v>12</v>
      </c>
      <c r="G3497" s="820" t="s">
        <v>2454</v>
      </c>
      <c r="H3497" s="633">
        <v>0.3</v>
      </c>
      <c r="I3497">
        <v>0.3</v>
      </c>
      <c r="K3497" s="842">
        <v>1</v>
      </c>
      <c r="L3497" s="842"/>
      <c r="M3497" s="633">
        <v>0.3</v>
      </c>
      <c r="O3497" s="843"/>
      <c r="P3497" s="820">
        <f>Tabla1[[#This Row],[Ejec Real Acumu]]-Tabla1[[#This Row],[Proyec Ejec Acumul]]</f>
        <v>-0.3</v>
      </c>
      <c r="Q3497" s="820">
        <f>Tabla1[[#This Row],[Ejec Real Mes]]-Tabla1[[#This Row],[Program Entreg Mes]]</f>
        <v>-0.3</v>
      </c>
    </row>
    <row r="3498" spans="1:17">
      <c r="A3498" s="820">
        <v>14</v>
      </c>
      <c r="B3498" s="820" t="s">
        <v>2472</v>
      </c>
      <c r="C3498" s="820" t="s">
        <v>2473</v>
      </c>
      <c r="D3498" s="820" t="s">
        <v>1891</v>
      </c>
      <c r="E3498" t="s">
        <v>1886</v>
      </c>
      <c r="F3498" s="820">
        <v>12</v>
      </c>
      <c r="G3498" s="820" t="s">
        <v>2454</v>
      </c>
      <c r="H3498" s="633">
        <v>0.1</v>
      </c>
      <c r="I3498">
        <v>0.1</v>
      </c>
      <c r="K3498" s="842">
        <v>1</v>
      </c>
      <c r="L3498" s="842"/>
      <c r="M3498" s="633">
        <v>0.1</v>
      </c>
      <c r="O3498" s="843"/>
      <c r="P3498" s="820">
        <f>Tabla1[[#This Row],[Ejec Real Acumu]]-Tabla1[[#This Row],[Proyec Ejec Acumul]]</f>
        <v>-0.1</v>
      </c>
      <c r="Q3498" s="820">
        <f>Tabla1[[#This Row],[Ejec Real Mes]]-Tabla1[[#This Row],[Program Entreg Mes]]</f>
        <v>-0.1</v>
      </c>
    </row>
    <row r="3499" spans="1:17">
      <c r="A3499" s="820">
        <v>15</v>
      </c>
      <c r="B3499" s="820" t="s">
        <v>2472</v>
      </c>
      <c r="C3499" s="820" t="s">
        <v>2473</v>
      </c>
      <c r="D3499" s="820" t="s">
        <v>688</v>
      </c>
      <c r="E3499" t="s">
        <v>1895</v>
      </c>
      <c r="F3499" s="820">
        <v>12</v>
      </c>
      <c r="G3499" s="820" t="s">
        <v>2454</v>
      </c>
      <c r="H3499" s="633">
        <v>0</v>
      </c>
      <c r="I3499">
        <v>0</v>
      </c>
      <c r="K3499" s="842" t="e">
        <v>#DIV/0!</v>
      </c>
      <c r="L3499" s="842"/>
      <c r="M3499" s="633">
        <v>0</v>
      </c>
      <c r="O3499" s="843"/>
      <c r="P3499" s="820">
        <f>Tabla1[[#This Row],[Ejec Real Acumu]]-Tabla1[[#This Row],[Proyec Ejec Acumul]]</f>
        <v>0</v>
      </c>
      <c r="Q3499" s="820">
        <f>Tabla1[[#This Row],[Ejec Real Mes]]-Tabla1[[#This Row],[Program Entreg Mes]]</f>
        <v>0</v>
      </c>
    </row>
    <row r="3500" spans="1:17">
      <c r="A3500" s="820">
        <v>16</v>
      </c>
      <c r="B3500" s="820" t="s">
        <v>2472</v>
      </c>
      <c r="C3500" s="820" t="s">
        <v>2473</v>
      </c>
      <c r="D3500" s="820" t="s">
        <v>688</v>
      </c>
      <c r="E3500" t="s">
        <v>1903</v>
      </c>
      <c r="F3500" s="820">
        <v>12</v>
      </c>
      <c r="G3500" s="820" t="s">
        <v>2454</v>
      </c>
      <c r="H3500" s="633">
        <v>1</v>
      </c>
      <c r="I3500">
        <v>1</v>
      </c>
      <c r="K3500" s="842">
        <v>1</v>
      </c>
      <c r="L3500" s="842"/>
      <c r="M3500" s="633">
        <v>1</v>
      </c>
      <c r="O3500" s="843"/>
      <c r="P3500" s="820">
        <f>Tabla1[[#This Row],[Ejec Real Acumu]]-Tabla1[[#This Row],[Proyec Ejec Acumul]]</f>
        <v>-1</v>
      </c>
      <c r="Q3500" s="820">
        <f>Tabla1[[#This Row],[Ejec Real Mes]]-Tabla1[[#This Row],[Program Entreg Mes]]</f>
        <v>-1</v>
      </c>
    </row>
    <row r="3501" spans="1:17">
      <c r="A3501" s="820">
        <v>17</v>
      </c>
      <c r="B3501" s="820" t="s">
        <v>2472</v>
      </c>
      <c r="C3501" s="820" t="s">
        <v>2473</v>
      </c>
      <c r="D3501" s="820" t="s">
        <v>1921</v>
      </c>
      <c r="E3501" t="s">
        <v>1914</v>
      </c>
      <c r="F3501" s="820">
        <v>12</v>
      </c>
      <c r="G3501" s="820" t="s">
        <v>2454</v>
      </c>
      <c r="H3501" s="633">
        <v>0</v>
      </c>
      <c r="I3501">
        <v>0</v>
      </c>
      <c r="K3501" s="842" t="e">
        <v>#DIV/0!</v>
      </c>
      <c r="L3501" s="842"/>
      <c r="M3501" s="633">
        <v>0</v>
      </c>
      <c r="O3501" s="843"/>
      <c r="P3501" s="820">
        <f>Tabla1[[#This Row],[Ejec Real Acumu]]-Tabla1[[#This Row],[Proyec Ejec Acumul]]</f>
        <v>0</v>
      </c>
      <c r="Q3501" s="820">
        <f>Tabla1[[#This Row],[Ejec Real Mes]]-Tabla1[[#This Row],[Program Entreg Mes]]</f>
        <v>0</v>
      </c>
    </row>
    <row r="3502" spans="1:17">
      <c r="A3502" s="820">
        <v>18</v>
      </c>
      <c r="B3502" s="820" t="s">
        <v>2472</v>
      </c>
      <c r="C3502" s="820" t="s">
        <v>2473</v>
      </c>
      <c r="D3502" s="820" t="s">
        <v>1921</v>
      </c>
      <c r="E3502" t="s">
        <v>1924</v>
      </c>
      <c r="F3502" s="820">
        <v>12</v>
      </c>
      <c r="G3502" s="820" t="s">
        <v>2454</v>
      </c>
      <c r="H3502" s="633">
        <v>1</v>
      </c>
      <c r="I3502">
        <v>1</v>
      </c>
      <c r="K3502" s="842">
        <v>1</v>
      </c>
      <c r="L3502" s="842"/>
      <c r="M3502" s="633">
        <v>1</v>
      </c>
      <c r="O3502" s="843"/>
      <c r="P3502" s="820">
        <f>Tabla1[[#This Row],[Ejec Real Acumu]]-Tabla1[[#This Row],[Proyec Ejec Acumul]]</f>
        <v>-1</v>
      </c>
      <c r="Q3502" s="820">
        <f>Tabla1[[#This Row],[Ejec Real Mes]]-Tabla1[[#This Row],[Program Entreg Mes]]</f>
        <v>-1</v>
      </c>
    </row>
    <row r="3503" spans="1:17">
      <c r="A3503" s="820">
        <v>19</v>
      </c>
      <c r="B3503" s="820" t="s">
        <v>2472</v>
      </c>
      <c r="C3503" s="820" t="s">
        <v>2473</v>
      </c>
      <c r="D3503" s="820" t="s">
        <v>76</v>
      </c>
      <c r="E3503" t="s">
        <v>1932</v>
      </c>
      <c r="F3503" s="820">
        <v>12</v>
      </c>
      <c r="G3503" s="820" t="s">
        <v>2454</v>
      </c>
      <c r="H3503" s="633">
        <v>1</v>
      </c>
      <c r="I3503">
        <v>1</v>
      </c>
      <c r="K3503" s="842">
        <v>1</v>
      </c>
      <c r="L3503" s="842"/>
      <c r="M3503" s="633">
        <v>1</v>
      </c>
      <c r="O3503" s="843"/>
      <c r="P3503" s="820">
        <f>Tabla1[[#This Row],[Ejec Real Acumu]]-Tabla1[[#This Row],[Proyec Ejec Acumul]]</f>
        <v>-1</v>
      </c>
      <c r="Q3503" s="820">
        <f>Tabla1[[#This Row],[Ejec Real Mes]]-Tabla1[[#This Row],[Program Entreg Mes]]</f>
        <v>-1</v>
      </c>
    </row>
    <row r="3504" spans="1:17">
      <c r="A3504" s="820">
        <v>20</v>
      </c>
      <c r="B3504" s="820" t="s">
        <v>2472</v>
      </c>
      <c r="C3504" s="820" t="s">
        <v>2473</v>
      </c>
      <c r="D3504" s="820" t="s">
        <v>764</v>
      </c>
      <c r="E3504" t="s">
        <v>1938</v>
      </c>
      <c r="F3504" s="820">
        <v>12</v>
      </c>
      <c r="G3504" s="820" t="s">
        <v>2454</v>
      </c>
      <c r="H3504" s="633">
        <v>0.05</v>
      </c>
      <c r="I3504">
        <v>0.05</v>
      </c>
      <c r="K3504" s="842">
        <v>1</v>
      </c>
      <c r="L3504" s="842"/>
      <c r="M3504" s="633">
        <v>0.03</v>
      </c>
      <c r="O3504" s="843"/>
      <c r="P3504" s="820">
        <f>Tabla1[[#This Row],[Ejec Real Acumu]]-Tabla1[[#This Row],[Proyec Ejec Acumul]]</f>
        <v>-0.05</v>
      </c>
      <c r="Q3504" s="820">
        <f>Tabla1[[#This Row],[Ejec Real Mes]]-Tabla1[[#This Row],[Program Entreg Mes]]</f>
        <v>-0.03</v>
      </c>
    </row>
    <row r="3505" spans="1:17">
      <c r="A3505" s="820">
        <v>21</v>
      </c>
      <c r="B3505" s="820" t="s">
        <v>2472</v>
      </c>
      <c r="C3505" s="820" t="s">
        <v>2473</v>
      </c>
      <c r="D3505" s="820" t="s">
        <v>764</v>
      </c>
      <c r="E3505" t="s">
        <v>1949</v>
      </c>
      <c r="F3505" s="820">
        <v>12</v>
      </c>
      <c r="G3505" s="820" t="s">
        <v>2454</v>
      </c>
      <c r="H3505" s="633">
        <v>1</v>
      </c>
      <c r="I3505">
        <v>1</v>
      </c>
      <c r="K3505" s="842">
        <v>1</v>
      </c>
      <c r="L3505" s="842"/>
      <c r="M3505" s="633">
        <v>1</v>
      </c>
      <c r="O3505" s="843"/>
      <c r="P3505" s="820">
        <f>Tabla1[[#This Row],[Ejec Real Acumu]]-Tabla1[[#This Row],[Proyec Ejec Acumul]]</f>
        <v>-1</v>
      </c>
      <c r="Q3505" s="820">
        <f>Tabla1[[#This Row],[Ejec Real Mes]]-Tabla1[[#This Row],[Program Entreg Mes]]</f>
        <v>-1</v>
      </c>
    </row>
    <row r="3506" spans="1:17">
      <c r="A3506" s="820">
        <v>22</v>
      </c>
      <c r="B3506" s="820" t="s">
        <v>2472</v>
      </c>
      <c r="C3506" s="820" t="s">
        <v>2473</v>
      </c>
      <c r="D3506" s="820" t="s">
        <v>764</v>
      </c>
      <c r="E3506" t="s">
        <v>1962</v>
      </c>
      <c r="F3506" s="820">
        <v>12</v>
      </c>
      <c r="G3506" s="820" t="s">
        <v>2454</v>
      </c>
      <c r="H3506" s="633">
        <v>1</v>
      </c>
      <c r="I3506">
        <v>1</v>
      </c>
      <c r="K3506" s="842">
        <v>1</v>
      </c>
      <c r="L3506" s="842"/>
      <c r="M3506" s="633">
        <v>1</v>
      </c>
      <c r="O3506" s="843"/>
      <c r="P3506" s="820">
        <f>Tabla1[[#This Row],[Ejec Real Acumu]]-Tabla1[[#This Row],[Proyec Ejec Acumul]]</f>
        <v>-1</v>
      </c>
      <c r="Q3506" s="820">
        <f>Tabla1[[#This Row],[Ejec Real Mes]]-Tabla1[[#This Row],[Program Entreg Mes]]</f>
        <v>-1</v>
      </c>
    </row>
    <row r="3507" spans="1:17">
      <c r="A3507" s="820"/>
      <c r="B3507" s="820"/>
      <c r="C3507" s="820"/>
      <c r="D3507" s="820"/>
      <c r="F3507" s="820"/>
      <c r="G3507" s="820"/>
      <c r="K3507" s="842"/>
      <c r="L3507" s="842"/>
      <c r="O3507" s="843"/>
    </row>
    <row r="3508" spans="1:17">
      <c r="A3508" s="820"/>
      <c r="B3508" s="820"/>
      <c r="C3508" s="820"/>
      <c r="D3508" s="820"/>
      <c r="F3508" s="820"/>
      <c r="G3508" s="820"/>
      <c r="K3508" s="842"/>
      <c r="L3508" s="842"/>
      <c r="O3508" s="843"/>
    </row>
    <row r="3509" spans="1:17">
      <c r="A3509" s="820"/>
      <c r="B3509" s="820"/>
      <c r="C3509" s="820"/>
      <c r="D3509" s="820"/>
      <c r="F3509" s="820"/>
      <c r="G3509" s="820"/>
      <c r="K3509" s="842"/>
      <c r="L3509" s="842"/>
      <c r="O3509" s="843"/>
    </row>
    <row r="3510" spans="1:17">
      <c r="A3510" s="820"/>
      <c r="B3510" s="820"/>
      <c r="C3510" s="820"/>
      <c r="D3510" s="820"/>
      <c r="F3510" s="820"/>
      <c r="G3510" s="820"/>
      <c r="K3510" s="842"/>
      <c r="L3510" s="842"/>
      <c r="O3510" s="843"/>
    </row>
    <row r="3511" spans="1:17">
      <c r="A3511" s="820"/>
      <c r="B3511" s="820"/>
      <c r="C3511" s="820"/>
      <c r="D3511" s="820"/>
      <c r="F3511" s="820"/>
      <c r="G3511" s="820"/>
      <c r="K3511" s="842"/>
      <c r="L3511" s="842"/>
      <c r="O3511" s="843"/>
    </row>
    <row r="3512" spans="1:17">
      <c r="A3512" s="820"/>
      <c r="B3512" s="820"/>
      <c r="C3512" s="820"/>
      <c r="D3512" s="820"/>
      <c r="F3512" s="820"/>
      <c r="G3512" s="820"/>
      <c r="K3512" s="842"/>
      <c r="L3512" s="842"/>
      <c r="O3512" s="843"/>
    </row>
    <row r="3513" spans="1:17">
      <c r="A3513" s="820"/>
      <c r="B3513" s="820"/>
      <c r="C3513" s="820"/>
      <c r="D3513" s="820"/>
      <c r="F3513" s="820"/>
      <c r="G3513" s="820"/>
      <c r="K3513" s="842"/>
      <c r="L3513" s="842"/>
      <c r="O3513" s="843"/>
    </row>
    <row r="3514" spans="1:17">
      <c r="A3514" s="820"/>
      <c r="B3514" s="820"/>
      <c r="C3514" s="820"/>
      <c r="D3514" s="820"/>
      <c r="F3514" s="820"/>
      <c r="G3514" s="820"/>
      <c r="K3514" s="842"/>
      <c r="L3514" s="842"/>
      <c r="O3514" s="843"/>
    </row>
    <row r="3515" spans="1:17">
      <c r="A3515" s="820"/>
      <c r="B3515" s="820"/>
      <c r="C3515" s="820"/>
      <c r="D3515" s="820"/>
      <c r="F3515" s="820"/>
      <c r="G3515" s="820"/>
      <c r="K3515" s="842"/>
      <c r="L3515" s="842"/>
      <c r="O3515" s="843"/>
    </row>
    <row r="3516" spans="1:17">
      <c r="A3516" s="820"/>
      <c r="B3516" s="820"/>
      <c r="C3516" s="820"/>
      <c r="D3516" s="820"/>
      <c r="F3516" s="820"/>
      <c r="G3516" s="820"/>
      <c r="K3516" s="842"/>
      <c r="L3516" s="842"/>
      <c r="O3516" s="843"/>
    </row>
    <row r="3517" spans="1:17">
      <c r="A3517" s="820"/>
      <c r="B3517" s="820"/>
      <c r="C3517" s="820"/>
      <c r="D3517" s="820"/>
      <c r="F3517" s="820"/>
      <c r="G3517" s="820"/>
      <c r="K3517" s="842"/>
      <c r="L3517" s="842"/>
      <c r="O3517" s="843"/>
    </row>
    <row r="3518" spans="1:17">
      <c r="A3518" s="820"/>
      <c r="B3518" s="820"/>
      <c r="C3518" s="820"/>
      <c r="D3518" s="820"/>
      <c r="F3518" s="820"/>
      <c r="G3518" s="820"/>
      <c r="K3518" s="842"/>
      <c r="L3518" s="842"/>
      <c r="O3518" s="843"/>
    </row>
    <row r="3519" spans="1:17">
      <c r="A3519" s="820"/>
      <c r="B3519" s="820"/>
      <c r="C3519" s="820"/>
      <c r="D3519" s="820"/>
      <c r="F3519" s="820"/>
      <c r="G3519" s="820"/>
      <c r="K3519" s="842"/>
      <c r="L3519" s="842"/>
      <c r="O3519" s="843"/>
    </row>
    <row r="3520" spans="1:17">
      <c r="A3520" s="820"/>
      <c r="B3520" s="820"/>
      <c r="C3520" s="820"/>
      <c r="D3520" s="820"/>
      <c r="F3520" s="820"/>
      <c r="G3520" s="820"/>
      <c r="K3520" s="842"/>
      <c r="L3520" s="842"/>
      <c r="O3520" s="843"/>
    </row>
    <row r="3521" spans="1:15">
      <c r="A3521" s="820"/>
      <c r="B3521" s="820"/>
      <c r="C3521" s="820"/>
      <c r="D3521" s="820"/>
      <c r="F3521" s="820"/>
      <c r="G3521" s="820"/>
      <c r="K3521" s="842"/>
      <c r="L3521" s="842"/>
      <c r="O3521" s="843"/>
    </row>
    <row r="3522" spans="1:15">
      <c r="A3522" s="820"/>
      <c r="B3522" s="820"/>
      <c r="C3522" s="820"/>
      <c r="D3522" s="820"/>
      <c r="F3522" s="820"/>
      <c r="G3522" s="820"/>
      <c r="K3522" s="842"/>
      <c r="L3522" s="842"/>
      <c r="O3522" s="843"/>
    </row>
    <row r="3523" spans="1:15">
      <c r="A3523" s="820"/>
      <c r="B3523" s="820"/>
      <c r="C3523" s="820"/>
      <c r="D3523" s="820"/>
      <c r="F3523" s="820"/>
      <c r="G3523" s="820"/>
      <c r="K3523" s="842"/>
      <c r="L3523" s="842"/>
      <c r="O3523" s="843"/>
    </row>
    <row r="3524" spans="1:15">
      <c r="A3524" s="820"/>
      <c r="B3524" s="820"/>
      <c r="C3524" s="820"/>
      <c r="D3524" s="820"/>
      <c r="F3524" s="820"/>
      <c r="G3524" s="820"/>
      <c r="K3524" s="842"/>
      <c r="L3524" s="842"/>
      <c r="O3524" s="843"/>
    </row>
    <row r="3525" spans="1:15">
      <c r="A3525" s="820"/>
      <c r="B3525" s="820"/>
      <c r="C3525" s="820"/>
      <c r="D3525" s="820"/>
      <c r="F3525" s="820"/>
      <c r="G3525" s="820"/>
      <c r="K3525" s="842"/>
      <c r="L3525" s="842"/>
      <c r="O3525" s="843"/>
    </row>
    <row r="3526" spans="1:15">
      <c r="A3526" s="820"/>
      <c r="B3526" s="820"/>
      <c r="C3526" s="820"/>
      <c r="D3526" s="820"/>
      <c r="F3526" s="820"/>
      <c r="G3526" s="820"/>
      <c r="K3526" s="842"/>
      <c r="L3526" s="842"/>
      <c r="O3526" s="843"/>
    </row>
    <row r="3527" spans="1:15">
      <c r="A3527" s="820"/>
      <c r="B3527" s="820"/>
      <c r="C3527" s="820"/>
      <c r="D3527" s="820"/>
      <c r="F3527" s="820"/>
      <c r="G3527" s="820"/>
      <c r="K3527" s="842"/>
      <c r="L3527" s="842"/>
      <c r="O3527" s="843"/>
    </row>
    <row r="3528" spans="1:15">
      <c r="A3528" s="820"/>
      <c r="B3528" s="820"/>
      <c r="C3528" s="820"/>
      <c r="D3528" s="820"/>
      <c r="F3528" s="820"/>
      <c r="G3528" s="820"/>
      <c r="K3528" s="842"/>
      <c r="L3528" s="842"/>
      <c r="O3528" s="843"/>
    </row>
    <row r="3529" spans="1:15">
      <c r="A3529" s="820"/>
      <c r="B3529" s="820"/>
      <c r="C3529" s="820"/>
      <c r="D3529" s="820"/>
      <c r="F3529" s="820"/>
      <c r="G3529" s="820"/>
      <c r="K3529" s="842"/>
      <c r="L3529" s="842"/>
      <c r="O3529" s="843"/>
    </row>
    <row r="3530" spans="1:15">
      <c r="A3530" s="820"/>
      <c r="B3530" s="820"/>
      <c r="C3530" s="820"/>
      <c r="D3530" s="820"/>
      <c r="F3530" s="820"/>
      <c r="G3530" s="820"/>
      <c r="K3530" s="842"/>
      <c r="L3530" s="842"/>
      <c r="O3530" s="843"/>
    </row>
    <row r="3531" spans="1:15">
      <c r="A3531" s="820"/>
      <c r="B3531" s="820"/>
      <c r="C3531" s="820"/>
      <c r="D3531" s="820"/>
      <c r="F3531" s="820"/>
      <c r="G3531" s="820"/>
      <c r="K3531" s="842"/>
      <c r="L3531" s="842"/>
      <c r="O3531" s="843"/>
    </row>
    <row r="3532" spans="1:15">
      <c r="A3532" s="820"/>
      <c r="B3532" s="820"/>
      <c r="C3532" s="820"/>
      <c r="D3532" s="820"/>
      <c r="F3532" s="820"/>
      <c r="G3532" s="820"/>
      <c r="K3532" s="842"/>
      <c r="L3532" s="842"/>
      <c r="O3532" s="843"/>
    </row>
    <row r="3533" spans="1:15">
      <c r="A3533" s="820"/>
      <c r="B3533" s="820"/>
      <c r="C3533" s="820"/>
      <c r="D3533" s="820"/>
      <c r="F3533" s="820"/>
      <c r="G3533" s="820"/>
      <c r="K3533" s="842"/>
      <c r="L3533" s="842"/>
      <c r="O3533" s="843"/>
    </row>
    <row r="3534" spans="1:15">
      <c r="A3534" s="820"/>
      <c r="B3534" s="820"/>
      <c r="C3534" s="820"/>
      <c r="D3534" s="820"/>
      <c r="F3534" s="820"/>
      <c r="G3534" s="820"/>
      <c r="K3534" s="842"/>
      <c r="L3534" s="842"/>
      <c r="O3534" s="843"/>
    </row>
    <row r="3535" spans="1:15">
      <c r="A3535" s="820"/>
      <c r="B3535" s="820"/>
      <c r="C3535" s="820"/>
      <c r="D3535" s="820"/>
      <c r="F3535" s="820"/>
      <c r="G3535" s="820"/>
      <c r="K3535" s="842"/>
      <c r="L3535" s="842"/>
      <c r="O3535" s="843"/>
    </row>
    <row r="3536" spans="1:15">
      <c r="A3536" s="820"/>
      <c r="B3536" s="820"/>
      <c r="C3536" s="820"/>
      <c r="D3536" s="820"/>
      <c r="F3536" s="820"/>
      <c r="G3536" s="820"/>
      <c r="K3536" s="842"/>
      <c r="L3536" s="842"/>
      <c r="O3536" s="843"/>
    </row>
    <row r="3537" spans="1:15">
      <c r="A3537" s="820"/>
      <c r="B3537" s="820"/>
      <c r="C3537" s="820"/>
      <c r="D3537" s="820"/>
      <c r="F3537" s="820"/>
      <c r="G3537" s="820"/>
      <c r="K3537" s="842"/>
      <c r="L3537" s="842"/>
      <c r="O3537" s="843"/>
    </row>
    <row r="3538" spans="1:15">
      <c r="A3538" s="820"/>
      <c r="B3538" s="820"/>
      <c r="C3538" s="820"/>
      <c r="D3538" s="820"/>
      <c r="F3538" s="820"/>
      <c r="G3538" s="820"/>
      <c r="K3538" s="842"/>
      <c r="L3538" s="842"/>
      <c r="O3538" s="843"/>
    </row>
    <row r="3539" spans="1:15">
      <c r="A3539" s="820"/>
      <c r="B3539" s="820"/>
      <c r="C3539" s="820"/>
      <c r="D3539" s="820"/>
      <c r="F3539" s="820"/>
      <c r="G3539" s="820"/>
      <c r="K3539" s="842"/>
      <c r="L3539" s="842"/>
      <c r="O3539" s="843"/>
    </row>
    <row r="3540" spans="1:15">
      <c r="A3540" s="820"/>
      <c r="B3540" s="820"/>
      <c r="C3540" s="820"/>
      <c r="D3540" s="820"/>
      <c r="F3540" s="820"/>
      <c r="G3540" s="820"/>
      <c r="K3540" s="842"/>
      <c r="L3540" s="842"/>
      <c r="O3540" s="843"/>
    </row>
    <row r="3541" spans="1:15">
      <c r="A3541" s="820"/>
      <c r="B3541" s="820"/>
      <c r="C3541" s="820"/>
      <c r="D3541" s="820"/>
      <c r="F3541" s="820"/>
      <c r="G3541" s="820"/>
      <c r="K3541" s="842"/>
      <c r="L3541" s="842"/>
      <c r="O3541" s="843"/>
    </row>
    <row r="3542" spans="1:15">
      <c r="A3542" s="820"/>
      <c r="B3542" s="820"/>
      <c r="C3542" s="820"/>
      <c r="D3542" s="820"/>
      <c r="F3542" s="820"/>
      <c r="G3542" s="820"/>
      <c r="K3542" s="842"/>
      <c r="L3542" s="842"/>
      <c r="O3542" s="843"/>
    </row>
    <row r="3543" spans="1:15">
      <c r="A3543" s="820"/>
      <c r="B3543" s="820"/>
      <c r="C3543" s="820"/>
      <c r="D3543" s="820"/>
      <c r="F3543" s="820"/>
      <c r="G3543" s="820"/>
      <c r="K3543" s="842"/>
      <c r="L3543" s="842"/>
      <c r="O3543" s="843"/>
    </row>
    <row r="3544" spans="1:15">
      <c r="A3544" s="820"/>
      <c r="B3544" s="820"/>
      <c r="C3544" s="820"/>
      <c r="D3544" s="820"/>
      <c r="F3544" s="820"/>
      <c r="G3544" s="820"/>
      <c r="K3544" s="842"/>
      <c r="L3544" s="842"/>
      <c r="O3544" s="843"/>
    </row>
    <row r="3545" spans="1:15">
      <c r="A3545" s="820"/>
      <c r="B3545" s="820"/>
      <c r="C3545" s="820"/>
      <c r="D3545" s="820"/>
      <c r="F3545" s="820"/>
      <c r="G3545" s="820"/>
      <c r="K3545" s="842"/>
      <c r="L3545" s="842"/>
      <c r="O3545" s="843"/>
    </row>
    <row r="3546" spans="1:15">
      <c r="A3546" s="820"/>
      <c r="B3546" s="820"/>
      <c r="C3546" s="820"/>
      <c r="D3546" s="820"/>
      <c r="F3546" s="820"/>
      <c r="G3546" s="820"/>
      <c r="K3546" s="842"/>
      <c r="L3546" s="842"/>
      <c r="O3546" s="843"/>
    </row>
    <row r="3547" spans="1:15">
      <c r="A3547" s="820"/>
      <c r="B3547" s="820"/>
      <c r="C3547" s="820"/>
      <c r="D3547" s="820"/>
      <c r="F3547" s="820"/>
      <c r="G3547" s="820"/>
      <c r="K3547" s="842"/>
      <c r="L3547" s="842"/>
      <c r="O3547" s="843"/>
    </row>
    <row r="3548" spans="1:15">
      <c r="A3548" s="820"/>
      <c r="B3548" s="820"/>
      <c r="C3548" s="820"/>
      <c r="D3548" s="820"/>
      <c r="F3548" s="820"/>
      <c r="G3548" s="820"/>
      <c r="K3548" s="842"/>
      <c r="L3548" s="842"/>
      <c r="O3548" s="843"/>
    </row>
    <row r="3549" spans="1:15">
      <c r="A3549" s="820"/>
      <c r="B3549" s="820"/>
      <c r="C3549" s="820"/>
      <c r="D3549" s="820"/>
      <c r="F3549" s="820"/>
      <c r="G3549" s="820"/>
      <c r="K3549" s="842"/>
      <c r="L3549" s="842"/>
      <c r="O3549" s="843"/>
    </row>
    <row r="3550" spans="1:15">
      <c r="A3550" s="820"/>
      <c r="B3550" s="820"/>
      <c r="C3550" s="820"/>
      <c r="D3550" s="820"/>
      <c r="F3550" s="820"/>
      <c r="G3550" s="820"/>
      <c r="K3550" s="842"/>
      <c r="L3550" s="842"/>
      <c r="O3550" s="843"/>
    </row>
    <row r="3551" spans="1:15">
      <c r="A3551" s="820"/>
      <c r="B3551" s="820"/>
      <c r="C3551" s="820"/>
      <c r="D3551" s="820"/>
      <c r="F3551" s="820"/>
      <c r="G3551" s="820"/>
      <c r="K3551" s="842"/>
      <c r="L3551" s="842"/>
      <c r="O3551" s="843"/>
    </row>
    <row r="3552" spans="1:15">
      <c r="A3552" s="820"/>
      <c r="B3552" s="820"/>
      <c r="C3552" s="820"/>
      <c r="D3552" s="820"/>
      <c r="F3552" s="820"/>
      <c r="G3552" s="820"/>
      <c r="K3552" s="842"/>
      <c r="L3552" s="842"/>
      <c r="O3552" s="843"/>
    </row>
    <row r="3553" spans="1:15">
      <c r="A3553" s="820"/>
      <c r="B3553" s="820"/>
      <c r="C3553" s="820"/>
      <c r="D3553" s="820"/>
      <c r="F3553" s="820"/>
      <c r="G3553" s="820"/>
      <c r="K3553" s="842"/>
      <c r="L3553" s="842"/>
      <c r="O3553" s="843"/>
    </row>
    <row r="3554" spans="1:15">
      <c r="A3554" s="820"/>
      <c r="B3554" s="820"/>
      <c r="C3554" s="820"/>
      <c r="D3554" s="820"/>
      <c r="F3554" s="820"/>
      <c r="G3554" s="820"/>
      <c r="K3554" s="842"/>
      <c r="L3554" s="842"/>
      <c r="O3554" s="843"/>
    </row>
    <row r="3555" spans="1:15">
      <c r="A3555" s="820"/>
      <c r="B3555" s="820"/>
      <c r="C3555" s="820"/>
      <c r="D3555" s="820"/>
      <c r="F3555" s="820"/>
      <c r="G3555" s="820"/>
      <c r="K3555" s="842"/>
      <c r="L3555" s="842"/>
      <c r="O3555" s="843"/>
    </row>
    <row r="3556" spans="1:15">
      <c r="A3556" s="820"/>
      <c r="B3556" s="820"/>
      <c r="C3556" s="820"/>
      <c r="D3556" s="820"/>
      <c r="F3556" s="820"/>
      <c r="G3556" s="820"/>
      <c r="K3556" s="842"/>
      <c r="L3556" s="842"/>
      <c r="O3556" s="843"/>
    </row>
    <row r="3557" spans="1:15">
      <c r="A3557" s="820"/>
      <c r="B3557" s="820"/>
      <c r="C3557" s="820"/>
      <c r="D3557" s="820"/>
      <c r="F3557" s="820"/>
      <c r="G3557" s="820"/>
      <c r="K3557" s="842"/>
      <c r="L3557" s="842"/>
      <c r="O3557" s="843"/>
    </row>
    <row r="3558" spans="1:15">
      <c r="A3558" s="820"/>
      <c r="B3558" s="820"/>
      <c r="C3558" s="820"/>
      <c r="D3558" s="820"/>
      <c r="F3558" s="820"/>
      <c r="G3558" s="820"/>
      <c r="K3558" s="842"/>
      <c r="L3558" s="842"/>
      <c r="O3558" s="843"/>
    </row>
    <row r="3559" spans="1:15">
      <c r="A3559" s="820"/>
      <c r="B3559" s="820"/>
      <c r="C3559" s="820"/>
      <c r="D3559" s="820"/>
      <c r="F3559" s="820"/>
      <c r="G3559" s="820"/>
      <c r="K3559" s="842"/>
      <c r="L3559" s="842"/>
      <c r="O3559" s="843"/>
    </row>
    <row r="3560" spans="1:15">
      <c r="A3560" s="820"/>
      <c r="B3560" s="820"/>
      <c r="C3560" s="820"/>
      <c r="D3560" s="820"/>
      <c r="F3560" s="820"/>
      <c r="G3560" s="820"/>
      <c r="K3560" s="842"/>
      <c r="L3560" s="842"/>
      <c r="O3560" s="843"/>
    </row>
    <row r="3561" spans="1:15">
      <c r="A3561" s="820"/>
      <c r="B3561" s="820"/>
      <c r="C3561" s="820"/>
      <c r="D3561" s="820"/>
      <c r="F3561" s="820"/>
      <c r="G3561" s="820"/>
      <c r="K3561" s="842"/>
      <c r="L3561" s="842"/>
      <c r="O3561" s="843"/>
    </row>
    <row r="3562" spans="1:15">
      <c r="A3562" s="820"/>
      <c r="B3562" s="820"/>
      <c r="C3562" s="820"/>
      <c r="D3562" s="820"/>
      <c r="F3562" s="820"/>
      <c r="G3562" s="820"/>
      <c r="K3562" s="842"/>
      <c r="L3562" s="842"/>
      <c r="O3562" s="843"/>
    </row>
    <row r="3563" spans="1:15">
      <c r="A3563" s="820"/>
      <c r="B3563" s="820"/>
      <c r="C3563" s="820"/>
      <c r="D3563" s="820"/>
      <c r="F3563" s="820"/>
      <c r="G3563" s="820"/>
      <c r="K3563" s="842"/>
      <c r="L3563" s="842"/>
      <c r="O3563" s="843"/>
    </row>
    <row r="3564" spans="1:15">
      <c r="A3564" s="820"/>
      <c r="B3564" s="820"/>
      <c r="C3564" s="820"/>
      <c r="D3564" s="820"/>
      <c r="F3564" s="820"/>
      <c r="G3564" s="820"/>
      <c r="K3564" s="842"/>
      <c r="L3564" s="842"/>
      <c r="O3564" s="843"/>
    </row>
    <row r="3565" spans="1:15">
      <c r="A3565" s="820"/>
      <c r="B3565" s="820"/>
      <c r="C3565" s="820"/>
      <c r="D3565" s="820"/>
      <c r="F3565" s="820"/>
      <c r="G3565" s="820"/>
      <c r="K3565" s="842"/>
      <c r="L3565" s="842"/>
      <c r="O3565" s="843"/>
    </row>
    <row r="3566" spans="1:15">
      <c r="A3566" s="820"/>
      <c r="B3566" s="820"/>
      <c r="C3566" s="820"/>
      <c r="D3566" s="820"/>
      <c r="F3566" s="820"/>
      <c r="G3566" s="820"/>
      <c r="K3566" s="842"/>
      <c r="L3566" s="842"/>
      <c r="O3566" s="843"/>
    </row>
    <row r="3567" spans="1:15">
      <c r="A3567" s="820"/>
      <c r="B3567" s="820"/>
      <c r="C3567" s="820"/>
      <c r="D3567" s="820"/>
      <c r="F3567" s="820"/>
      <c r="G3567" s="820"/>
      <c r="K3567" s="842"/>
      <c r="L3567" s="842"/>
      <c r="O3567" s="843"/>
    </row>
    <row r="3568" spans="1:15">
      <c r="A3568" s="820"/>
      <c r="B3568" s="820"/>
      <c r="C3568" s="820"/>
      <c r="D3568" s="820"/>
      <c r="F3568" s="820"/>
      <c r="G3568" s="820"/>
      <c r="K3568" s="842"/>
      <c r="L3568" s="842"/>
      <c r="O3568" s="843"/>
    </row>
    <row r="3569" spans="1:15">
      <c r="A3569" s="820"/>
      <c r="B3569" s="820"/>
      <c r="C3569" s="820"/>
      <c r="D3569" s="820"/>
      <c r="F3569" s="820"/>
      <c r="G3569" s="820"/>
      <c r="K3569" s="842"/>
      <c r="L3569" s="842"/>
      <c r="O3569" s="843"/>
    </row>
    <row r="3570" spans="1:15">
      <c r="A3570" s="820"/>
      <c r="B3570" s="820"/>
      <c r="C3570" s="820"/>
      <c r="D3570" s="820"/>
      <c r="F3570" s="820"/>
      <c r="G3570" s="820"/>
      <c r="K3570" s="842"/>
      <c r="L3570" s="842"/>
      <c r="O3570" s="843"/>
    </row>
    <row r="3571" spans="1:15">
      <c r="A3571" s="820"/>
      <c r="B3571" s="820"/>
      <c r="C3571" s="820"/>
      <c r="D3571" s="820"/>
      <c r="F3571" s="820"/>
      <c r="G3571" s="820"/>
      <c r="K3571" s="842"/>
      <c r="L3571" s="842"/>
      <c r="O3571" s="843"/>
    </row>
    <row r="3572" spans="1:15">
      <c r="A3572" s="820"/>
      <c r="B3572" s="820"/>
      <c r="C3572" s="820"/>
      <c r="D3572" s="820"/>
      <c r="F3572" s="820"/>
      <c r="G3572" s="820"/>
      <c r="K3572" s="842"/>
      <c r="L3572" s="842"/>
      <c r="O3572" s="843"/>
    </row>
    <row r="3573" spans="1:15">
      <c r="A3573" s="820"/>
      <c r="B3573" s="820"/>
      <c r="C3573" s="820"/>
      <c r="D3573" s="820"/>
      <c r="F3573" s="820"/>
      <c r="G3573" s="820"/>
      <c r="K3573" s="842"/>
      <c r="L3573" s="842"/>
      <c r="O3573" s="843"/>
    </row>
    <row r="3574" spans="1:15">
      <c r="A3574" s="820"/>
      <c r="B3574" s="820"/>
      <c r="C3574" s="820"/>
      <c r="D3574" s="820"/>
      <c r="F3574" s="820"/>
      <c r="G3574" s="820"/>
      <c r="K3574" s="842"/>
      <c r="L3574" s="842"/>
      <c r="O3574" s="843"/>
    </row>
    <row r="3575" spans="1:15">
      <c r="A3575" s="820"/>
      <c r="B3575" s="820"/>
      <c r="C3575" s="820"/>
      <c r="D3575" s="820"/>
      <c r="F3575" s="820"/>
      <c r="G3575" s="820"/>
      <c r="K3575" s="842"/>
      <c r="L3575" s="842"/>
      <c r="O3575" s="843"/>
    </row>
    <row r="3576" spans="1:15">
      <c r="A3576" s="820"/>
      <c r="B3576" s="820"/>
      <c r="C3576" s="820"/>
      <c r="D3576" s="820"/>
      <c r="F3576" s="820"/>
      <c r="G3576" s="820"/>
      <c r="K3576" s="842"/>
      <c r="L3576" s="842"/>
      <c r="O3576" s="843"/>
    </row>
    <row r="3577" spans="1:15">
      <c r="A3577" s="820"/>
      <c r="B3577" s="820"/>
      <c r="C3577" s="820"/>
      <c r="D3577" s="820"/>
      <c r="F3577" s="820"/>
      <c r="G3577" s="820"/>
      <c r="K3577" s="842"/>
      <c r="L3577" s="842"/>
      <c r="O3577" s="843"/>
    </row>
    <row r="3578" spans="1:15">
      <c r="A3578" s="820"/>
      <c r="B3578" s="820"/>
      <c r="C3578" s="820"/>
      <c r="D3578" s="820"/>
      <c r="F3578" s="820"/>
      <c r="G3578" s="820"/>
      <c r="K3578" s="842"/>
      <c r="L3578" s="842"/>
      <c r="O3578" s="843"/>
    </row>
    <row r="3579" spans="1:15">
      <c r="A3579" s="820"/>
      <c r="B3579" s="820"/>
      <c r="C3579" s="820"/>
      <c r="D3579" s="820"/>
      <c r="F3579" s="820"/>
      <c r="G3579" s="820"/>
      <c r="K3579" s="842"/>
      <c r="L3579" s="842"/>
      <c r="O3579" s="843"/>
    </row>
    <row r="3580" spans="1:15">
      <c r="A3580" s="820"/>
      <c r="B3580" s="820"/>
      <c r="C3580" s="820"/>
      <c r="D3580" s="820"/>
      <c r="F3580" s="820"/>
      <c r="G3580" s="820"/>
      <c r="K3580" s="842"/>
      <c r="L3580" s="842"/>
      <c r="O3580" s="843"/>
    </row>
    <row r="3581" spans="1:15">
      <c r="A3581" s="820"/>
      <c r="B3581" s="820"/>
      <c r="C3581" s="820"/>
      <c r="D3581" s="820"/>
      <c r="F3581" s="820"/>
      <c r="G3581" s="820"/>
      <c r="K3581" s="842"/>
      <c r="L3581" s="842"/>
      <c r="O3581" s="843"/>
    </row>
    <row r="3582" spans="1:15">
      <c r="A3582" s="820"/>
      <c r="B3582" s="820"/>
      <c r="C3582" s="820"/>
      <c r="D3582" s="820"/>
      <c r="F3582" s="820"/>
      <c r="G3582" s="820"/>
      <c r="K3582" s="842"/>
      <c r="L3582" s="842"/>
      <c r="O3582" s="843"/>
    </row>
    <row r="3583" spans="1:15">
      <c r="A3583" s="820"/>
      <c r="B3583" s="820"/>
      <c r="C3583" s="820"/>
      <c r="D3583" s="820"/>
      <c r="F3583" s="820"/>
      <c r="G3583" s="820"/>
      <c r="K3583" s="842"/>
      <c r="L3583" s="842"/>
      <c r="O3583" s="843"/>
    </row>
    <row r="3584" spans="1:15">
      <c r="A3584" s="820"/>
      <c r="B3584" s="820"/>
      <c r="C3584" s="820"/>
      <c r="D3584" s="820"/>
      <c r="F3584" s="820"/>
      <c r="G3584" s="820"/>
      <c r="K3584" s="842"/>
      <c r="L3584" s="842"/>
      <c r="O3584" s="843"/>
    </row>
    <row r="3585" spans="1:15">
      <c r="A3585" s="820"/>
      <c r="B3585" s="820"/>
      <c r="C3585" s="820"/>
      <c r="D3585" s="820"/>
      <c r="F3585" s="820"/>
      <c r="G3585" s="820"/>
      <c r="K3585" s="842"/>
      <c r="L3585" s="842"/>
      <c r="O3585" s="843"/>
    </row>
    <row r="3586" spans="1:15">
      <c r="A3586" s="820"/>
      <c r="B3586" s="820"/>
      <c r="C3586" s="820"/>
      <c r="D3586" s="820"/>
      <c r="F3586" s="820"/>
      <c r="G3586" s="820"/>
      <c r="K3586" s="842"/>
      <c r="L3586" s="842"/>
      <c r="O3586" s="843"/>
    </row>
    <row r="3587" spans="1:15">
      <c r="A3587" s="820"/>
      <c r="B3587" s="820"/>
      <c r="C3587" s="820"/>
      <c r="D3587" s="820"/>
      <c r="F3587" s="820"/>
      <c r="G3587" s="820"/>
      <c r="K3587" s="842"/>
      <c r="L3587" s="842"/>
      <c r="O3587" s="843"/>
    </row>
    <row r="3588" spans="1:15">
      <c r="A3588" s="820"/>
      <c r="B3588" s="820"/>
      <c r="C3588" s="820"/>
      <c r="D3588" s="820"/>
      <c r="F3588" s="820"/>
      <c r="G3588" s="820"/>
      <c r="K3588" s="842"/>
      <c r="L3588" s="842"/>
      <c r="O3588" s="843"/>
    </row>
    <row r="3589" spans="1:15">
      <c r="A3589" s="820"/>
      <c r="B3589" s="820"/>
      <c r="C3589" s="820"/>
      <c r="D3589" s="820"/>
      <c r="F3589" s="820"/>
      <c r="G3589" s="820"/>
      <c r="K3589" s="842"/>
      <c r="L3589" s="842"/>
      <c r="O3589" s="843"/>
    </row>
    <row r="3590" spans="1:15">
      <c r="A3590" s="820"/>
      <c r="B3590" s="820"/>
      <c r="C3590" s="820"/>
      <c r="D3590" s="820"/>
      <c r="F3590" s="820"/>
      <c r="G3590" s="820"/>
      <c r="K3590" s="842"/>
      <c r="L3590" s="842"/>
      <c r="O3590" s="843"/>
    </row>
    <row r="3591" spans="1:15">
      <c r="A3591" s="820"/>
      <c r="B3591" s="820"/>
      <c r="C3591" s="820"/>
      <c r="D3591" s="820"/>
      <c r="F3591" s="820"/>
      <c r="G3591" s="820"/>
      <c r="K3591" s="842"/>
      <c r="L3591" s="842"/>
      <c r="O3591" s="843"/>
    </row>
    <row r="3592" spans="1:15">
      <c r="A3592" s="820"/>
      <c r="B3592" s="820"/>
      <c r="C3592" s="820"/>
      <c r="D3592" s="820"/>
      <c r="F3592" s="820"/>
      <c r="G3592" s="820"/>
      <c r="K3592" s="842"/>
      <c r="L3592" s="842"/>
      <c r="O3592" s="843"/>
    </row>
    <row r="3593" spans="1:15">
      <c r="A3593" s="820"/>
      <c r="B3593" s="820"/>
      <c r="C3593" s="820"/>
      <c r="D3593" s="820"/>
      <c r="F3593" s="820"/>
      <c r="G3593" s="820"/>
      <c r="K3593" s="842"/>
      <c r="L3593" s="842"/>
      <c r="O3593" s="843"/>
    </row>
    <row r="3594" spans="1:15">
      <c r="A3594" s="820"/>
      <c r="B3594" s="820"/>
      <c r="C3594" s="820"/>
      <c r="D3594" s="820"/>
      <c r="F3594" s="820"/>
      <c r="G3594" s="820"/>
      <c r="K3594" s="842"/>
      <c r="L3594" s="842"/>
      <c r="O3594" s="843"/>
    </row>
    <row r="3595" spans="1:15">
      <c r="A3595" s="820"/>
      <c r="B3595" s="820"/>
      <c r="C3595" s="820"/>
      <c r="D3595" s="820"/>
      <c r="F3595" s="820"/>
      <c r="G3595" s="820"/>
      <c r="K3595" s="842"/>
      <c r="L3595" s="842"/>
      <c r="O3595" s="843"/>
    </row>
    <row r="3596" spans="1:15">
      <c r="A3596" s="820"/>
      <c r="B3596" s="820"/>
      <c r="C3596" s="820"/>
      <c r="D3596" s="820"/>
      <c r="F3596" s="820"/>
      <c r="G3596" s="820"/>
      <c r="K3596" s="842"/>
      <c r="L3596" s="842"/>
      <c r="O3596" s="843"/>
    </row>
    <row r="3597" spans="1:15">
      <c r="A3597" s="820"/>
      <c r="B3597" s="820"/>
      <c r="C3597" s="820"/>
      <c r="D3597" s="820"/>
      <c r="F3597" s="820"/>
      <c r="G3597" s="820"/>
      <c r="K3597" s="842"/>
      <c r="L3597" s="842"/>
      <c r="O3597" s="843"/>
    </row>
    <row r="3598" spans="1:15">
      <c r="A3598" s="820"/>
      <c r="B3598" s="820"/>
      <c r="C3598" s="820"/>
      <c r="D3598" s="820"/>
      <c r="F3598" s="820"/>
      <c r="G3598" s="820"/>
      <c r="K3598" s="842"/>
      <c r="L3598" s="842"/>
      <c r="O3598" s="843"/>
    </row>
    <row r="3599" spans="1:15">
      <c r="A3599" s="820"/>
      <c r="B3599" s="820"/>
      <c r="C3599" s="820"/>
      <c r="D3599" s="820"/>
      <c r="F3599" s="820"/>
      <c r="G3599" s="820"/>
      <c r="K3599" s="842"/>
      <c r="L3599" s="842"/>
      <c r="O3599" s="843"/>
    </row>
    <row r="3600" spans="1:15">
      <c r="A3600" s="820"/>
      <c r="B3600" s="820"/>
      <c r="C3600" s="820"/>
      <c r="D3600" s="820"/>
      <c r="F3600" s="820"/>
      <c r="G3600" s="820"/>
      <c r="K3600" s="842"/>
      <c r="L3600" s="842"/>
      <c r="O3600" s="843"/>
    </row>
    <row r="3601" spans="1:15">
      <c r="A3601" s="820"/>
      <c r="B3601" s="820"/>
      <c r="C3601" s="820"/>
      <c r="D3601" s="820"/>
      <c r="F3601" s="820"/>
      <c r="G3601" s="820"/>
      <c r="K3601" s="842"/>
      <c r="L3601" s="842"/>
      <c r="O3601" s="843"/>
    </row>
    <row r="3602" spans="1:15">
      <c r="A3602" s="820"/>
      <c r="B3602" s="820"/>
      <c r="C3602" s="820"/>
      <c r="D3602" s="820"/>
      <c r="F3602" s="820"/>
      <c r="G3602" s="820"/>
      <c r="K3602" s="842"/>
      <c r="L3602" s="842"/>
      <c r="O3602" s="843"/>
    </row>
    <row r="3603" spans="1:15">
      <c r="A3603" s="820"/>
      <c r="B3603" s="820"/>
      <c r="C3603" s="820"/>
      <c r="D3603" s="820"/>
      <c r="F3603" s="820"/>
      <c r="G3603" s="820"/>
      <c r="K3603" s="842"/>
      <c r="L3603" s="842"/>
      <c r="O3603" s="843"/>
    </row>
    <row r="3604" spans="1:15">
      <c r="A3604" s="820"/>
      <c r="B3604" s="820"/>
      <c r="C3604" s="820"/>
      <c r="D3604" s="820"/>
      <c r="F3604" s="820"/>
      <c r="G3604" s="820"/>
      <c r="K3604" s="842"/>
      <c r="L3604" s="842"/>
      <c r="O3604" s="843"/>
    </row>
    <row r="3605" spans="1:15">
      <c r="A3605" s="820"/>
      <c r="B3605" s="820"/>
      <c r="C3605" s="820"/>
      <c r="D3605" s="820"/>
      <c r="F3605" s="820"/>
      <c r="G3605" s="820"/>
      <c r="K3605" s="842"/>
      <c r="L3605" s="842"/>
      <c r="O3605" s="843"/>
    </row>
    <row r="3606" spans="1:15">
      <c r="A3606" s="820"/>
      <c r="B3606" s="820"/>
      <c r="C3606" s="820"/>
      <c r="D3606" s="820"/>
      <c r="F3606" s="820"/>
      <c r="G3606" s="820"/>
      <c r="K3606" s="842"/>
      <c r="L3606" s="842"/>
      <c r="O3606" s="843"/>
    </row>
    <row r="3607" spans="1:15">
      <c r="A3607" s="820"/>
      <c r="B3607" s="820"/>
      <c r="C3607" s="820"/>
      <c r="D3607" s="820"/>
      <c r="F3607" s="820"/>
      <c r="G3607" s="820"/>
      <c r="K3607" s="842"/>
      <c r="L3607" s="842"/>
      <c r="O3607" s="843"/>
    </row>
    <row r="3608" spans="1:15">
      <c r="A3608" s="820"/>
      <c r="B3608" s="820"/>
      <c r="C3608" s="820"/>
      <c r="D3608" s="820"/>
      <c r="F3608" s="820"/>
      <c r="G3608" s="820"/>
      <c r="K3608" s="842"/>
      <c r="L3608" s="842"/>
      <c r="O3608" s="843"/>
    </row>
    <row r="3609" spans="1:15">
      <c r="A3609" s="820"/>
      <c r="B3609" s="820"/>
      <c r="C3609" s="820"/>
      <c r="D3609" s="820"/>
      <c r="F3609" s="820"/>
      <c r="G3609" s="820"/>
      <c r="K3609" s="842"/>
      <c r="L3609" s="842"/>
      <c r="O3609" s="843"/>
    </row>
    <row r="3610" spans="1:15">
      <c r="A3610" s="820"/>
      <c r="B3610" s="820"/>
      <c r="C3610" s="820"/>
      <c r="D3610" s="820"/>
      <c r="F3610" s="820"/>
      <c r="G3610" s="820"/>
      <c r="K3610" s="842"/>
      <c r="L3610" s="842"/>
      <c r="O3610" s="843"/>
    </row>
    <row r="3611" spans="1:15">
      <c r="A3611" s="820"/>
      <c r="B3611" s="820"/>
      <c r="C3611" s="820"/>
      <c r="D3611" s="820"/>
      <c r="F3611" s="820"/>
      <c r="G3611" s="820"/>
      <c r="K3611" s="842"/>
      <c r="L3611" s="842"/>
      <c r="O3611" s="843"/>
    </row>
    <row r="3612" spans="1:15">
      <c r="A3612" s="820"/>
      <c r="B3612" s="820"/>
      <c r="C3612" s="820"/>
      <c r="D3612" s="820"/>
      <c r="F3612" s="820"/>
      <c r="G3612" s="820"/>
      <c r="K3612" s="842"/>
      <c r="L3612" s="842"/>
      <c r="O3612" s="843"/>
    </row>
    <row r="3613" spans="1:15">
      <c r="A3613" s="820"/>
      <c r="B3613" s="820"/>
      <c r="C3613" s="820"/>
      <c r="D3613" s="820"/>
      <c r="F3613" s="820"/>
      <c r="G3613" s="820"/>
      <c r="K3613" s="842"/>
      <c r="L3613" s="842"/>
      <c r="O3613" s="843"/>
    </row>
    <row r="3614" spans="1:15">
      <c r="A3614" s="820"/>
      <c r="B3614" s="820"/>
      <c r="C3614" s="820"/>
      <c r="D3614" s="820"/>
      <c r="F3614" s="820"/>
      <c r="G3614" s="820"/>
      <c r="K3614" s="842"/>
      <c r="L3614" s="842"/>
      <c r="O3614" s="843"/>
    </row>
    <row r="3615" spans="1:15">
      <c r="A3615" s="820"/>
      <c r="B3615" s="820"/>
      <c r="C3615" s="820"/>
      <c r="D3615" s="820"/>
      <c r="F3615" s="820"/>
      <c r="G3615" s="820"/>
      <c r="K3615" s="842"/>
      <c r="L3615" s="842"/>
      <c r="O3615" s="843"/>
    </row>
    <row r="3616" spans="1:15">
      <c r="A3616" s="820"/>
      <c r="B3616" s="820"/>
      <c r="C3616" s="820"/>
      <c r="D3616" s="820"/>
      <c r="F3616" s="820"/>
      <c r="G3616" s="820"/>
      <c r="K3616" s="842"/>
      <c r="L3616" s="842"/>
      <c r="O3616" s="843"/>
    </row>
    <row r="3617" spans="1:15">
      <c r="A3617" s="820"/>
      <c r="B3617" s="820"/>
      <c r="C3617" s="820"/>
      <c r="D3617" s="820"/>
      <c r="F3617" s="820"/>
      <c r="G3617" s="820"/>
      <c r="K3617" s="842"/>
      <c r="L3617" s="842"/>
      <c r="O3617" s="843"/>
    </row>
    <row r="3618" spans="1:15">
      <c r="A3618" s="820"/>
      <c r="B3618" s="820"/>
      <c r="C3618" s="820"/>
      <c r="D3618" s="820"/>
      <c r="F3618" s="820"/>
      <c r="G3618" s="820"/>
      <c r="K3618" s="842"/>
      <c r="L3618" s="842"/>
      <c r="O3618" s="843"/>
    </row>
    <row r="3619" spans="1:15">
      <c r="A3619" s="820"/>
      <c r="B3619" s="820"/>
      <c r="C3619" s="820"/>
      <c r="D3619" s="820"/>
      <c r="F3619" s="820"/>
      <c r="G3619" s="820"/>
      <c r="K3619" s="842"/>
      <c r="L3619" s="842"/>
      <c r="O3619" s="843"/>
    </row>
    <row r="3620" spans="1:15">
      <c r="A3620" s="820"/>
      <c r="B3620" s="820"/>
      <c r="C3620" s="820"/>
      <c r="D3620" s="820"/>
      <c r="F3620" s="820"/>
      <c r="G3620" s="820"/>
      <c r="K3620" s="842"/>
      <c r="L3620" s="842"/>
      <c r="O3620" s="843"/>
    </row>
    <row r="3621" spans="1:15">
      <c r="A3621" s="820"/>
      <c r="B3621" s="820"/>
      <c r="C3621" s="820"/>
      <c r="D3621" s="820"/>
      <c r="F3621" s="820"/>
      <c r="G3621" s="820"/>
      <c r="K3621" s="842"/>
      <c r="L3621" s="842"/>
      <c r="O3621" s="843"/>
    </row>
    <row r="3622" spans="1:15">
      <c r="A3622" s="820"/>
      <c r="B3622" s="820"/>
      <c r="C3622" s="820"/>
      <c r="D3622" s="820"/>
      <c r="F3622" s="820"/>
      <c r="G3622" s="820"/>
      <c r="K3622" s="842"/>
      <c r="L3622" s="842"/>
      <c r="O3622" s="843"/>
    </row>
    <row r="3623" spans="1:15">
      <c r="A3623" s="820"/>
      <c r="B3623" s="820"/>
      <c r="C3623" s="820"/>
      <c r="D3623" s="820"/>
      <c r="F3623" s="820"/>
      <c r="G3623" s="820"/>
      <c r="K3623" s="842"/>
      <c r="L3623" s="842"/>
      <c r="O3623" s="843"/>
    </row>
    <row r="3624" spans="1:15">
      <c r="A3624" s="820"/>
      <c r="B3624" s="820"/>
      <c r="C3624" s="820"/>
      <c r="D3624" s="820"/>
      <c r="F3624" s="820"/>
      <c r="G3624" s="820"/>
      <c r="K3624" s="842"/>
      <c r="L3624" s="842"/>
      <c r="O3624" s="843"/>
    </row>
    <row r="3625" spans="1:15">
      <c r="A3625" s="820"/>
      <c r="B3625" s="820"/>
      <c r="C3625" s="820"/>
      <c r="D3625" s="820"/>
      <c r="F3625" s="820"/>
      <c r="G3625" s="820"/>
      <c r="K3625" s="842"/>
      <c r="L3625" s="842"/>
      <c r="O3625" s="843"/>
    </row>
    <row r="3626" spans="1:15">
      <c r="A3626" s="820"/>
      <c r="B3626" s="820"/>
      <c r="C3626" s="820"/>
      <c r="D3626" s="820"/>
      <c r="F3626" s="820"/>
      <c r="G3626" s="820"/>
      <c r="K3626" s="842"/>
      <c r="L3626" s="842"/>
      <c r="O3626" s="843"/>
    </row>
    <row r="3627" spans="1:15">
      <c r="A3627" s="820"/>
      <c r="B3627" s="820"/>
      <c r="C3627" s="820"/>
      <c r="D3627" s="820"/>
      <c r="F3627" s="820"/>
      <c r="G3627" s="820"/>
      <c r="K3627" s="842"/>
      <c r="L3627" s="842"/>
      <c r="O3627" s="843"/>
    </row>
    <row r="3628" spans="1:15">
      <c r="A3628" s="820"/>
      <c r="B3628" s="820"/>
      <c r="C3628" s="820"/>
      <c r="D3628" s="820"/>
      <c r="F3628" s="820"/>
      <c r="G3628" s="820"/>
      <c r="K3628" s="842"/>
      <c r="L3628" s="842"/>
      <c r="O3628" s="843"/>
    </row>
    <row r="3629" spans="1:15">
      <c r="A3629" s="820"/>
      <c r="B3629" s="820"/>
      <c r="C3629" s="820"/>
      <c r="D3629" s="820"/>
      <c r="F3629" s="820"/>
      <c r="G3629" s="820"/>
      <c r="K3629" s="842"/>
      <c r="L3629" s="842"/>
      <c r="O3629" s="843"/>
    </row>
    <row r="3630" spans="1:15">
      <c r="A3630" s="820"/>
      <c r="B3630" s="820"/>
      <c r="C3630" s="820"/>
      <c r="D3630" s="820"/>
      <c r="F3630" s="820"/>
      <c r="G3630" s="820"/>
      <c r="K3630" s="842"/>
      <c r="L3630" s="842"/>
      <c r="O3630" s="843"/>
    </row>
    <row r="3631" spans="1:15">
      <c r="A3631" s="820"/>
      <c r="B3631" s="820"/>
      <c r="C3631" s="820"/>
      <c r="D3631" s="820"/>
      <c r="F3631" s="820"/>
      <c r="G3631" s="820"/>
      <c r="K3631" s="842"/>
      <c r="L3631" s="842"/>
      <c r="O3631" s="843"/>
    </row>
    <row r="3632" spans="1:15">
      <c r="A3632" s="820"/>
      <c r="B3632" s="820"/>
      <c r="C3632" s="820"/>
      <c r="D3632" s="820"/>
      <c r="F3632" s="820"/>
      <c r="G3632" s="820"/>
      <c r="K3632" s="842"/>
      <c r="L3632" s="842"/>
      <c r="O3632" s="843"/>
    </row>
    <row r="3633" spans="1:15">
      <c r="A3633" s="820"/>
      <c r="B3633" s="820"/>
      <c r="C3633" s="820"/>
      <c r="D3633" s="820"/>
      <c r="F3633" s="820"/>
      <c r="G3633" s="820"/>
      <c r="K3633" s="842"/>
      <c r="L3633" s="842"/>
      <c r="O3633" s="843"/>
    </row>
    <row r="3634" spans="1:15">
      <c r="A3634" s="820"/>
      <c r="B3634" s="820"/>
      <c r="C3634" s="820"/>
      <c r="D3634" s="820"/>
      <c r="F3634" s="820"/>
      <c r="G3634" s="820"/>
      <c r="K3634" s="842"/>
      <c r="L3634" s="842"/>
      <c r="O3634" s="843"/>
    </row>
    <row r="3635" spans="1:15">
      <c r="A3635" s="820"/>
      <c r="B3635" s="820"/>
      <c r="C3635" s="820"/>
      <c r="D3635" s="820"/>
      <c r="F3635" s="820"/>
      <c r="G3635" s="820"/>
      <c r="K3635" s="842"/>
      <c r="L3635" s="842"/>
      <c r="O3635" s="843"/>
    </row>
    <row r="3636" spans="1:15">
      <c r="A3636" s="820"/>
      <c r="B3636" s="820"/>
      <c r="C3636" s="820"/>
      <c r="D3636" s="820"/>
      <c r="F3636" s="820"/>
      <c r="G3636" s="820"/>
      <c r="K3636" s="842"/>
      <c r="L3636" s="842"/>
      <c r="O3636" s="843"/>
    </row>
    <row r="3637" spans="1:15">
      <c r="A3637" s="820"/>
      <c r="B3637" s="820"/>
      <c r="C3637" s="820"/>
      <c r="D3637" s="820"/>
      <c r="F3637" s="820"/>
      <c r="G3637" s="820"/>
      <c r="K3637" s="842"/>
      <c r="L3637" s="842"/>
      <c r="O3637" s="843"/>
    </row>
    <row r="3638" spans="1:15">
      <c r="A3638" s="820"/>
      <c r="B3638" s="820"/>
      <c r="C3638" s="820"/>
      <c r="D3638" s="820"/>
      <c r="F3638" s="820"/>
      <c r="G3638" s="820"/>
      <c r="K3638" s="842"/>
      <c r="L3638" s="842"/>
      <c r="O3638" s="843"/>
    </row>
    <row r="3639" spans="1:15">
      <c r="A3639" s="820"/>
      <c r="B3639" s="820"/>
      <c r="C3639" s="820"/>
      <c r="D3639" s="820"/>
      <c r="F3639" s="820"/>
      <c r="G3639" s="820"/>
      <c r="K3639" s="842"/>
      <c r="L3639" s="842"/>
      <c r="O3639" s="843"/>
    </row>
    <row r="3640" spans="1:15">
      <c r="A3640" s="820"/>
      <c r="B3640" s="820"/>
      <c r="C3640" s="820"/>
      <c r="D3640" s="820"/>
      <c r="F3640" s="820"/>
      <c r="G3640" s="820"/>
      <c r="K3640" s="842"/>
      <c r="L3640" s="842"/>
      <c r="O3640" s="843"/>
    </row>
    <row r="3641" spans="1:15">
      <c r="A3641" s="820"/>
      <c r="B3641" s="820"/>
      <c r="C3641" s="820"/>
      <c r="D3641" s="820"/>
      <c r="F3641" s="820"/>
      <c r="G3641" s="820"/>
      <c r="K3641" s="842"/>
      <c r="L3641" s="842"/>
      <c r="O3641" s="843"/>
    </row>
    <row r="3642" spans="1:15">
      <c r="A3642" s="820"/>
      <c r="B3642" s="820"/>
      <c r="C3642" s="820"/>
      <c r="D3642" s="820"/>
      <c r="F3642" s="820"/>
      <c r="G3642" s="820"/>
      <c r="K3642" s="842"/>
      <c r="L3642" s="842"/>
      <c r="O3642" s="843"/>
    </row>
    <row r="3643" spans="1:15">
      <c r="A3643" s="820"/>
      <c r="B3643" s="820"/>
      <c r="C3643" s="820"/>
      <c r="D3643" s="820"/>
      <c r="F3643" s="820"/>
      <c r="G3643" s="820"/>
      <c r="K3643" s="842"/>
      <c r="L3643" s="842"/>
      <c r="O3643" s="843"/>
    </row>
    <row r="3644" spans="1:15">
      <c r="A3644" s="820"/>
      <c r="B3644" s="820"/>
      <c r="C3644" s="820"/>
      <c r="D3644" s="820"/>
      <c r="F3644" s="820"/>
      <c r="G3644" s="820"/>
      <c r="K3644" s="842"/>
      <c r="L3644" s="842"/>
      <c r="O3644" s="843"/>
    </row>
    <row r="3645" spans="1:15">
      <c r="A3645" s="820"/>
      <c r="B3645" s="820"/>
      <c r="C3645" s="820"/>
      <c r="D3645" s="820"/>
      <c r="F3645" s="820"/>
      <c r="G3645" s="820"/>
      <c r="K3645" s="842"/>
      <c r="L3645" s="842"/>
      <c r="O3645" s="843"/>
    </row>
    <row r="3646" spans="1:15">
      <c r="A3646" s="820"/>
      <c r="B3646" s="820"/>
      <c r="C3646" s="820"/>
      <c r="D3646" s="820"/>
      <c r="F3646" s="820"/>
      <c r="G3646" s="820"/>
      <c r="K3646" s="842"/>
      <c r="L3646" s="842"/>
      <c r="O3646" s="843"/>
    </row>
    <row r="3647" spans="1:15">
      <c r="A3647" s="820"/>
      <c r="B3647" s="820"/>
      <c r="C3647" s="820"/>
      <c r="D3647" s="820"/>
      <c r="F3647" s="820"/>
      <c r="G3647" s="820"/>
      <c r="K3647" s="842"/>
      <c r="L3647" s="842"/>
      <c r="O3647" s="843"/>
    </row>
    <row r="3648" spans="1:15">
      <c r="A3648" s="820"/>
      <c r="B3648" s="820"/>
      <c r="C3648" s="820"/>
      <c r="D3648" s="820"/>
      <c r="F3648" s="820"/>
      <c r="G3648" s="820"/>
      <c r="K3648" s="842"/>
      <c r="L3648" s="842"/>
      <c r="O3648" s="843"/>
    </row>
    <row r="3649" spans="1:15">
      <c r="A3649" s="820"/>
      <c r="B3649" s="820"/>
      <c r="C3649" s="820"/>
      <c r="D3649" s="820"/>
      <c r="F3649" s="820"/>
      <c r="G3649" s="820"/>
      <c r="K3649" s="842"/>
      <c r="L3649" s="842"/>
      <c r="O3649" s="843"/>
    </row>
    <row r="3650" spans="1:15">
      <c r="A3650" s="820"/>
      <c r="B3650" s="820"/>
      <c r="C3650" s="820"/>
      <c r="D3650" s="820"/>
      <c r="F3650" s="820"/>
      <c r="G3650" s="820"/>
      <c r="K3650" s="842"/>
      <c r="L3650" s="842"/>
      <c r="O3650" s="843"/>
    </row>
    <row r="3651" spans="1:15">
      <c r="A3651" s="820"/>
      <c r="B3651" s="820"/>
      <c r="C3651" s="820"/>
      <c r="D3651" s="820"/>
      <c r="F3651" s="820"/>
      <c r="G3651" s="820"/>
      <c r="K3651" s="842"/>
      <c r="L3651" s="842"/>
      <c r="O3651" s="843"/>
    </row>
    <row r="3652" spans="1:15">
      <c r="A3652" s="820"/>
      <c r="B3652" s="820"/>
      <c r="C3652" s="820"/>
      <c r="D3652" s="820"/>
      <c r="F3652" s="820"/>
      <c r="G3652" s="820"/>
      <c r="K3652" s="842"/>
      <c r="L3652" s="842"/>
      <c r="O3652" s="843"/>
    </row>
    <row r="3653" spans="1:15">
      <c r="A3653" s="820"/>
      <c r="B3653" s="820"/>
      <c r="C3653" s="820"/>
      <c r="D3653" s="820"/>
      <c r="F3653" s="820"/>
      <c r="G3653" s="820"/>
      <c r="K3653" s="842"/>
      <c r="L3653" s="842"/>
      <c r="O3653" s="843"/>
    </row>
    <row r="3654" spans="1:15">
      <c r="A3654" s="820"/>
      <c r="B3654" s="820"/>
      <c r="C3654" s="820"/>
      <c r="D3654" s="820"/>
      <c r="F3654" s="820"/>
      <c r="G3654" s="820"/>
      <c r="K3654" s="842"/>
      <c r="L3654" s="842"/>
      <c r="O3654" s="843"/>
    </row>
    <row r="3655" spans="1:15">
      <c r="A3655" s="820"/>
      <c r="B3655" s="820"/>
      <c r="C3655" s="820"/>
      <c r="D3655" s="820"/>
      <c r="F3655" s="820"/>
      <c r="G3655" s="820"/>
      <c r="K3655" s="842"/>
      <c r="L3655" s="842"/>
      <c r="O3655" s="843"/>
    </row>
    <row r="3656" spans="1:15">
      <c r="A3656" s="820"/>
      <c r="B3656" s="820"/>
      <c r="C3656" s="820"/>
      <c r="D3656" s="820"/>
      <c r="F3656" s="820"/>
      <c r="G3656" s="820"/>
      <c r="K3656" s="842"/>
      <c r="L3656" s="842"/>
      <c r="O3656" s="843"/>
    </row>
    <row r="3657" spans="1:15">
      <c r="A3657" s="820"/>
      <c r="B3657" s="820"/>
      <c r="C3657" s="820"/>
      <c r="D3657" s="820"/>
      <c r="F3657" s="820"/>
      <c r="G3657" s="820"/>
      <c r="K3657" s="842"/>
      <c r="L3657" s="842"/>
      <c r="O3657" s="843"/>
    </row>
    <row r="3658" spans="1:15">
      <c r="A3658" s="820"/>
      <c r="B3658" s="820"/>
      <c r="C3658" s="820"/>
      <c r="D3658" s="820"/>
      <c r="F3658" s="820"/>
      <c r="G3658" s="820"/>
      <c r="K3658" s="842"/>
      <c r="L3658" s="842"/>
      <c r="O3658" s="843"/>
    </row>
    <row r="3659" spans="1:15">
      <c r="A3659" s="820"/>
      <c r="B3659" s="820"/>
      <c r="C3659" s="820"/>
      <c r="D3659" s="820"/>
      <c r="F3659" s="820"/>
      <c r="G3659" s="820"/>
      <c r="K3659" s="842"/>
      <c r="L3659" s="842"/>
      <c r="O3659" s="843"/>
    </row>
    <row r="3660" spans="1:15">
      <c r="A3660" s="820"/>
      <c r="B3660" s="820"/>
      <c r="C3660" s="820"/>
      <c r="D3660" s="820"/>
      <c r="F3660" s="820"/>
      <c r="G3660" s="820"/>
      <c r="K3660" s="842"/>
      <c r="L3660" s="842"/>
      <c r="O3660" s="843"/>
    </row>
    <row r="3661" spans="1:15">
      <c r="A3661" s="820"/>
      <c r="B3661" s="820"/>
      <c r="C3661" s="820"/>
      <c r="D3661" s="820"/>
      <c r="F3661" s="820"/>
      <c r="G3661" s="820"/>
      <c r="K3661" s="842"/>
      <c r="L3661" s="842"/>
      <c r="O3661" s="843"/>
    </row>
    <row r="3662" spans="1:15">
      <c r="A3662" s="820"/>
      <c r="B3662" s="820"/>
      <c r="C3662" s="820"/>
      <c r="D3662" s="820"/>
      <c r="F3662" s="820"/>
      <c r="G3662" s="820"/>
      <c r="K3662" s="842"/>
      <c r="L3662" s="842"/>
      <c r="O3662" s="843"/>
    </row>
    <row r="3663" spans="1:15">
      <c r="A3663" s="820"/>
      <c r="B3663" s="820"/>
      <c r="C3663" s="820"/>
      <c r="D3663" s="820"/>
      <c r="F3663" s="820"/>
      <c r="G3663" s="820"/>
      <c r="K3663" s="842"/>
      <c r="L3663" s="842"/>
      <c r="O3663" s="843"/>
    </row>
    <row r="3664" spans="1:15">
      <c r="A3664" s="820"/>
      <c r="B3664" s="820"/>
      <c r="C3664" s="820"/>
      <c r="D3664" s="820"/>
      <c r="F3664" s="820"/>
      <c r="G3664" s="820"/>
      <c r="K3664" s="842"/>
      <c r="L3664" s="842"/>
      <c r="O3664" s="843"/>
    </row>
    <row r="3665" spans="1:15">
      <c r="A3665" s="820"/>
      <c r="B3665" s="820"/>
      <c r="C3665" s="820"/>
      <c r="D3665" s="820"/>
      <c r="F3665" s="820"/>
      <c r="G3665" s="820"/>
      <c r="K3665" s="842"/>
      <c r="L3665" s="842"/>
      <c r="O3665" s="843"/>
    </row>
    <row r="3666" spans="1:15">
      <c r="A3666" s="820"/>
      <c r="B3666" s="820"/>
      <c r="C3666" s="820"/>
      <c r="D3666" s="820"/>
      <c r="F3666" s="820"/>
      <c r="G3666" s="820"/>
      <c r="K3666" s="842"/>
      <c r="L3666" s="842"/>
      <c r="O3666" s="843"/>
    </row>
    <row r="3667" spans="1:15">
      <c r="A3667" s="820"/>
      <c r="B3667" s="820"/>
      <c r="C3667" s="820"/>
      <c r="D3667" s="820"/>
      <c r="F3667" s="820"/>
      <c r="G3667" s="820"/>
      <c r="K3667" s="842"/>
      <c r="L3667" s="842"/>
      <c r="O3667" s="843"/>
    </row>
    <row r="3668" spans="1:15">
      <c r="A3668" s="820"/>
      <c r="B3668" s="820"/>
      <c r="C3668" s="820"/>
      <c r="D3668" s="820"/>
      <c r="F3668" s="820"/>
      <c r="G3668" s="820"/>
      <c r="K3668" s="842"/>
      <c r="L3668" s="842"/>
      <c r="O3668" s="843"/>
    </row>
    <row r="3669" spans="1:15">
      <c r="A3669" s="820"/>
      <c r="B3669" s="820"/>
      <c r="C3669" s="820"/>
      <c r="D3669" s="820"/>
      <c r="F3669" s="820"/>
      <c r="G3669" s="820"/>
      <c r="K3669" s="842"/>
      <c r="L3669" s="842"/>
      <c r="O3669" s="843"/>
    </row>
    <row r="3670" spans="1:15">
      <c r="A3670" s="820"/>
      <c r="B3670" s="820"/>
      <c r="C3670" s="820"/>
      <c r="D3670" s="820"/>
      <c r="F3670" s="820"/>
      <c r="G3670" s="820"/>
      <c r="K3670" s="842"/>
      <c r="L3670" s="842"/>
      <c r="O3670" s="843"/>
    </row>
    <row r="3671" spans="1:15">
      <c r="A3671" s="820"/>
      <c r="B3671" s="820"/>
      <c r="C3671" s="820"/>
      <c r="D3671" s="820"/>
      <c r="F3671" s="820"/>
      <c r="G3671" s="820"/>
      <c r="K3671" s="842"/>
      <c r="L3671" s="842"/>
      <c r="O3671" s="843"/>
    </row>
    <row r="3672" spans="1:15">
      <c r="A3672" s="820"/>
      <c r="B3672" s="820"/>
      <c r="C3672" s="820"/>
      <c r="D3672" s="820"/>
      <c r="F3672" s="820"/>
      <c r="G3672" s="820"/>
      <c r="K3672" s="842"/>
      <c r="L3672" s="842"/>
      <c r="O3672" s="843"/>
    </row>
    <row r="3673" spans="1:15">
      <c r="A3673" s="820"/>
      <c r="B3673" s="820"/>
      <c r="C3673" s="820"/>
      <c r="D3673" s="820"/>
      <c r="F3673" s="820"/>
      <c r="G3673" s="820"/>
      <c r="K3673" s="842"/>
      <c r="L3673" s="842"/>
      <c r="O3673" s="843"/>
    </row>
    <row r="3674" spans="1:15">
      <c r="A3674" s="820"/>
      <c r="B3674" s="820"/>
      <c r="C3674" s="820"/>
      <c r="D3674" s="820"/>
      <c r="F3674" s="820"/>
      <c r="G3674" s="820"/>
      <c r="K3674" s="842"/>
      <c r="L3674" s="842"/>
      <c r="O3674" s="843"/>
    </row>
    <row r="3675" spans="1:15">
      <c r="A3675" s="820"/>
      <c r="B3675" s="820"/>
      <c r="C3675" s="820"/>
      <c r="D3675" s="820"/>
      <c r="F3675" s="820"/>
      <c r="G3675" s="820"/>
      <c r="K3675" s="842"/>
      <c r="L3675" s="842"/>
      <c r="O3675" s="843"/>
    </row>
    <row r="3676" spans="1:15">
      <c r="A3676" s="820"/>
      <c r="B3676" s="820"/>
      <c r="C3676" s="820"/>
      <c r="D3676" s="820"/>
      <c r="F3676" s="820"/>
      <c r="G3676" s="820"/>
      <c r="K3676" s="842"/>
      <c r="L3676" s="842"/>
      <c r="O3676" s="843"/>
    </row>
    <row r="3677" spans="1:15">
      <c r="A3677" s="820"/>
      <c r="B3677" s="820"/>
      <c r="C3677" s="820"/>
      <c r="D3677" s="820"/>
      <c r="F3677" s="820"/>
      <c r="G3677" s="820"/>
      <c r="K3677" s="842"/>
      <c r="L3677" s="842"/>
      <c r="O3677" s="843"/>
    </row>
    <row r="3678" spans="1:15">
      <c r="A3678" s="820"/>
      <c r="B3678" s="820"/>
      <c r="C3678" s="820"/>
      <c r="D3678" s="820"/>
      <c r="F3678" s="820"/>
      <c r="G3678" s="820"/>
      <c r="K3678" s="842"/>
      <c r="L3678" s="842"/>
      <c r="O3678" s="843"/>
    </row>
    <row r="3679" spans="1:15">
      <c r="A3679" s="820"/>
      <c r="B3679" s="820"/>
      <c r="C3679" s="820"/>
      <c r="D3679" s="820"/>
      <c r="F3679" s="820"/>
      <c r="G3679" s="820"/>
      <c r="K3679" s="842"/>
      <c r="L3679" s="842"/>
      <c r="O3679" s="843"/>
    </row>
    <row r="3680" spans="1:15">
      <c r="A3680" s="820"/>
      <c r="B3680" s="820"/>
      <c r="C3680" s="820"/>
      <c r="D3680" s="820"/>
      <c r="F3680" s="820"/>
      <c r="G3680" s="820"/>
      <c r="K3680" s="842"/>
      <c r="L3680" s="842"/>
      <c r="O3680" s="843"/>
    </row>
    <row r="3681" spans="1:15">
      <c r="A3681" s="820"/>
      <c r="B3681" s="820"/>
      <c r="C3681" s="820"/>
      <c r="D3681" s="820"/>
      <c r="F3681" s="820"/>
      <c r="G3681" s="820"/>
      <c r="K3681" s="842"/>
      <c r="L3681" s="842"/>
      <c r="O3681" s="843"/>
    </row>
    <row r="3682" spans="1:15">
      <c r="A3682" s="820"/>
      <c r="B3682" s="820"/>
      <c r="C3682" s="820"/>
      <c r="D3682" s="820"/>
      <c r="F3682" s="820"/>
      <c r="G3682" s="820"/>
      <c r="K3682" s="842"/>
      <c r="L3682" s="842"/>
      <c r="O3682" s="843"/>
    </row>
    <row r="3683" spans="1:15">
      <c r="A3683" s="820"/>
      <c r="B3683" s="820"/>
      <c r="C3683" s="820"/>
      <c r="D3683" s="820"/>
      <c r="F3683" s="820"/>
      <c r="G3683" s="820"/>
      <c r="K3683" s="842"/>
      <c r="L3683" s="842"/>
      <c r="O3683" s="843"/>
    </row>
    <row r="3684" spans="1:15">
      <c r="A3684" s="820"/>
      <c r="B3684" s="820"/>
      <c r="C3684" s="820"/>
      <c r="D3684" s="820"/>
      <c r="F3684" s="820"/>
      <c r="G3684" s="820"/>
      <c r="K3684" s="842"/>
      <c r="L3684" s="842"/>
      <c r="O3684" s="843"/>
    </row>
    <row r="3685" spans="1:15">
      <c r="A3685" s="820"/>
      <c r="B3685" s="820"/>
      <c r="C3685" s="820"/>
      <c r="D3685" s="820"/>
      <c r="F3685" s="820"/>
      <c r="G3685" s="820"/>
      <c r="K3685" s="842"/>
      <c r="L3685" s="842"/>
      <c r="O3685" s="843"/>
    </row>
    <row r="3686" spans="1:15">
      <c r="A3686" s="820"/>
      <c r="B3686" s="820"/>
      <c r="C3686" s="820"/>
      <c r="D3686" s="820"/>
      <c r="F3686" s="820"/>
      <c r="G3686" s="820"/>
      <c r="K3686" s="842"/>
      <c r="L3686" s="842"/>
      <c r="O3686" s="843"/>
    </row>
    <row r="3687" spans="1:15">
      <c r="A3687" s="820"/>
      <c r="B3687" s="820"/>
      <c r="C3687" s="820"/>
      <c r="D3687" s="820"/>
      <c r="F3687" s="820"/>
      <c r="G3687" s="820"/>
      <c r="K3687" s="842"/>
      <c r="L3687" s="842"/>
      <c r="O3687" s="843"/>
    </row>
    <row r="3688" spans="1:15">
      <c r="A3688" s="820"/>
      <c r="B3688" s="820"/>
      <c r="C3688" s="820"/>
      <c r="D3688" s="820"/>
      <c r="F3688" s="820"/>
      <c r="G3688" s="820"/>
      <c r="K3688" s="842"/>
      <c r="L3688" s="842"/>
      <c r="O3688" s="843"/>
    </row>
    <row r="3689" spans="1:15">
      <c r="A3689" s="820"/>
      <c r="B3689" s="820"/>
      <c r="C3689" s="820"/>
      <c r="D3689" s="820"/>
      <c r="F3689" s="820"/>
      <c r="G3689" s="820"/>
      <c r="K3689" s="842"/>
      <c r="L3689" s="842"/>
      <c r="O3689" s="843"/>
    </row>
    <row r="3690" spans="1:15">
      <c r="A3690" s="820"/>
      <c r="B3690" s="820"/>
      <c r="C3690" s="820"/>
      <c r="D3690" s="820"/>
      <c r="F3690" s="820"/>
      <c r="G3690" s="820"/>
      <c r="K3690" s="842"/>
      <c r="L3690" s="842"/>
      <c r="O3690" s="843"/>
    </row>
    <row r="3691" spans="1:15">
      <c r="A3691" s="820"/>
      <c r="B3691" s="820"/>
      <c r="C3691" s="820"/>
      <c r="D3691" s="820"/>
      <c r="F3691" s="820"/>
      <c r="G3691" s="820"/>
      <c r="K3691" s="842"/>
      <c r="L3691" s="842"/>
      <c r="O3691" s="843"/>
    </row>
    <row r="3692" spans="1:15">
      <c r="A3692" s="820"/>
      <c r="B3692" s="820"/>
      <c r="C3692" s="820"/>
      <c r="D3692" s="820"/>
      <c r="F3692" s="820"/>
      <c r="G3692" s="820"/>
      <c r="K3692" s="842"/>
      <c r="L3692" s="842"/>
      <c r="O3692" s="843"/>
    </row>
    <row r="3693" spans="1:15">
      <c r="A3693" s="820"/>
      <c r="B3693" s="820"/>
      <c r="C3693" s="820"/>
      <c r="D3693" s="820"/>
      <c r="F3693" s="820"/>
      <c r="G3693" s="820"/>
      <c r="K3693" s="842"/>
      <c r="L3693" s="842"/>
      <c r="O3693" s="843"/>
    </row>
    <row r="3694" spans="1:15">
      <c r="A3694" s="820"/>
      <c r="B3694" s="820"/>
      <c r="C3694" s="820"/>
      <c r="D3694" s="820"/>
      <c r="F3694" s="820"/>
      <c r="G3694" s="820"/>
      <c r="K3694" s="842"/>
      <c r="L3694" s="842"/>
      <c r="O3694" s="843"/>
    </row>
    <row r="3695" spans="1:15">
      <c r="A3695" s="820"/>
      <c r="B3695" s="820"/>
      <c r="C3695" s="820"/>
      <c r="D3695" s="820"/>
      <c r="F3695" s="820"/>
      <c r="G3695" s="820"/>
      <c r="K3695" s="842"/>
      <c r="L3695" s="842"/>
      <c r="O3695" s="843"/>
    </row>
    <row r="3696" spans="1:15">
      <c r="A3696" s="820"/>
      <c r="B3696" s="820"/>
      <c r="C3696" s="820"/>
      <c r="D3696" s="820"/>
      <c r="F3696" s="820"/>
      <c r="G3696" s="820"/>
      <c r="K3696" s="842"/>
      <c r="L3696" s="842"/>
      <c r="O3696" s="843"/>
    </row>
    <row r="3697" spans="1:15">
      <c r="A3697" s="820"/>
      <c r="B3697" s="820"/>
      <c r="C3697" s="820"/>
      <c r="D3697" s="820"/>
      <c r="F3697" s="820"/>
      <c r="G3697" s="820"/>
      <c r="K3697" s="842"/>
      <c r="L3697" s="842"/>
      <c r="O3697" s="843"/>
    </row>
    <row r="3698" spans="1:15">
      <c r="A3698" s="820"/>
      <c r="B3698" s="820"/>
      <c r="C3698" s="820"/>
      <c r="D3698" s="820"/>
      <c r="F3698" s="820"/>
      <c r="G3698" s="820"/>
      <c r="K3698" s="842"/>
      <c r="L3698" s="842"/>
      <c r="O3698" s="843"/>
    </row>
    <row r="3699" spans="1:15">
      <c r="A3699" s="820"/>
      <c r="B3699" s="820"/>
      <c r="C3699" s="820"/>
      <c r="D3699" s="820"/>
      <c r="F3699" s="820"/>
      <c r="G3699" s="820"/>
      <c r="K3699" s="842"/>
      <c r="L3699" s="842"/>
      <c r="O3699" s="843"/>
    </row>
    <row r="3700" spans="1:15">
      <c r="A3700" s="820"/>
      <c r="B3700" s="820"/>
      <c r="C3700" s="820"/>
      <c r="D3700" s="820"/>
      <c r="F3700" s="820"/>
      <c r="G3700" s="820"/>
      <c r="K3700" s="842"/>
      <c r="L3700" s="842"/>
      <c r="O3700" s="843"/>
    </row>
    <row r="3701" spans="1:15">
      <c r="A3701" s="820"/>
      <c r="B3701" s="820"/>
      <c r="C3701" s="820"/>
      <c r="D3701" s="820"/>
      <c r="F3701" s="820"/>
      <c r="G3701" s="820"/>
      <c r="K3701" s="842"/>
      <c r="L3701" s="842"/>
      <c r="O3701" s="843"/>
    </row>
    <row r="3702" spans="1:15">
      <c r="A3702" s="820"/>
      <c r="B3702" s="820"/>
      <c r="C3702" s="820"/>
      <c r="D3702" s="820"/>
      <c r="F3702" s="820"/>
      <c r="G3702" s="820"/>
      <c r="K3702" s="842"/>
      <c r="L3702" s="842"/>
      <c r="O3702" s="843"/>
    </row>
    <row r="3703" spans="1:15">
      <c r="A3703" s="820"/>
      <c r="B3703" s="820"/>
      <c r="C3703" s="820"/>
      <c r="D3703" s="820"/>
      <c r="F3703" s="820"/>
      <c r="G3703" s="820"/>
      <c r="K3703" s="842"/>
      <c r="L3703" s="842"/>
      <c r="O3703" s="843"/>
    </row>
    <row r="3704" spans="1:15">
      <c r="A3704" s="820"/>
      <c r="B3704" s="820"/>
      <c r="C3704" s="820"/>
      <c r="D3704" s="820"/>
      <c r="F3704" s="820"/>
      <c r="G3704" s="820"/>
      <c r="K3704" s="842"/>
      <c r="L3704" s="842"/>
      <c r="O3704" s="843"/>
    </row>
    <row r="3705" spans="1:15">
      <c r="A3705" s="820"/>
      <c r="B3705" s="820"/>
      <c r="C3705" s="820"/>
      <c r="D3705" s="820"/>
      <c r="F3705" s="820"/>
      <c r="G3705" s="820"/>
      <c r="K3705" s="842"/>
      <c r="L3705" s="842"/>
      <c r="O3705" s="843"/>
    </row>
    <row r="3706" spans="1:15">
      <c r="A3706" s="820"/>
      <c r="B3706" s="820"/>
      <c r="C3706" s="820"/>
      <c r="D3706" s="820"/>
      <c r="F3706" s="820"/>
      <c r="G3706" s="820"/>
      <c r="K3706" s="842"/>
      <c r="L3706" s="842"/>
      <c r="O3706" s="843"/>
    </row>
    <row r="3707" spans="1:15">
      <c r="A3707" s="820"/>
      <c r="B3707" s="820"/>
      <c r="C3707" s="820"/>
      <c r="D3707" s="820"/>
      <c r="F3707" s="820"/>
      <c r="G3707" s="820"/>
      <c r="K3707" s="842"/>
      <c r="L3707" s="842"/>
      <c r="O3707" s="843"/>
    </row>
    <row r="3708" spans="1:15">
      <c r="A3708" s="820"/>
      <c r="B3708" s="820"/>
      <c r="C3708" s="820"/>
      <c r="D3708" s="820"/>
      <c r="F3708" s="820"/>
      <c r="G3708" s="820"/>
      <c r="K3708" s="842"/>
      <c r="L3708" s="842"/>
      <c r="O3708" s="843"/>
    </row>
    <row r="3709" spans="1:15">
      <c r="A3709" s="820"/>
      <c r="B3709" s="820"/>
      <c r="C3709" s="820"/>
      <c r="D3709" s="820"/>
      <c r="F3709" s="820"/>
      <c r="G3709" s="820"/>
      <c r="K3709" s="842"/>
      <c r="L3709" s="842"/>
      <c r="O3709" s="843"/>
    </row>
    <row r="3710" spans="1:15">
      <c r="A3710" s="820"/>
      <c r="B3710" s="820"/>
      <c r="C3710" s="820"/>
      <c r="D3710" s="820"/>
      <c r="F3710" s="820"/>
      <c r="G3710" s="820"/>
      <c r="K3710" s="842"/>
      <c r="L3710" s="842"/>
      <c r="O3710" s="843"/>
    </row>
    <row r="3711" spans="1:15">
      <c r="A3711" s="820"/>
      <c r="B3711" s="820"/>
      <c r="C3711" s="820"/>
      <c r="D3711" s="820"/>
      <c r="F3711" s="820"/>
      <c r="G3711" s="820"/>
      <c r="K3711" s="842"/>
      <c r="L3711" s="842"/>
      <c r="O3711" s="843"/>
    </row>
    <row r="3712" spans="1:15">
      <c r="A3712" s="820"/>
      <c r="B3712" s="820"/>
      <c r="C3712" s="820"/>
      <c r="D3712" s="820"/>
      <c r="F3712" s="820"/>
      <c r="G3712" s="820"/>
      <c r="K3712" s="842"/>
      <c r="L3712" s="842"/>
      <c r="O3712" s="843"/>
    </row>
    <row r="3713" spans="1:15">
      <c r="A3713" s="820"/>
      <c r="B3713" s="820"/>
      <c r="C3713" s="820"/>
      <c r="D3713" s="820"/>
      <c r="F3713" s="820"/>
      <c r="G3713" s="820"/>
      <c r="K3713" s="842"/>
      <c r="L3713" s="842"/>
      <c r="O3713" s="843"/>
    </row>
    <row r="3714" spans="1:15">
      <c r="A3714" s="820"/>
      <c r="B3714" s="820"/>
      <c r="C3714" s="820"/>
      <c r="D3714" s="820"/>
      <c r="F3714" s="820"/>
      <c r="G3714" s="820"/>
      <c r="K3714" s="842"/>
      <c r="L3714" s="842"/>
      <c r="O3714" s="843"/>
    </row>
    <row r="3715" spans="1:15">
      <c r="A3715" s="820"/>
      <c r="B3715" s="820"/>
      <c r="C3715" s="820"/>
      <c r="D3715" s="820"/>
      <c r="F3715" s="820"/>
      <c r="G3715" s="820"/>
      <c r="K3715" s="842"/>
      <c r="L3715" s="842"/>
      <c r="O3715" s="843"/>
    </row>
    <row r="3716" spans="1:15">
      <c r="A3716" s="820"/>
      <c r="B3716" s="820"/>
      <c r="C3716" s="820"/>
      <c r="D3716" s="820"/>
      <c r="F3716" s="820"/>
      <c r="G3716" s="820"/>
      <c r="K3716" s="842"/>
      <c r="L3716" s="842"/>
      <c r="O3716" s="843"/>
    </row>
    <row r="3717" spans="1:15">
      <c r="A3717" s="820"/>
      <c r="B3717" s="820"/>
      <c r="C3717" s="820"/>
      <c r="D3717" s="820"/>
      <c r="F3717" s="820"/>
      <c r="G3717" s="820"/>
      <c r="K3717" s="842"/>
      <c r="L3717" s="842"/>
      <c r="O3717" s="843"/>
    </row>
    <row r="3718" spans="1:15">
      <c r="A3718" s="820"/>
      <c r="B3718" s="820"/>
      <c r="C3718" s="820"/>
      <c r="D3718" s="820"/>
      <c r="F3718" s="820"/>
      <c r="G3718" s="820"/>
      <c r="K3718" s="842"/>
      <c r="L3718" s="842"/>
      <c r="O3718" s="843"/>
    </row>
    <row r="3719" spans="1:15">
      <c r="A3719" s="820"/>
      <c r="B3719" s="820"/>
      <c r="C3719" s="820"/>
      <c r="D3719" s="820"/>
      <c r="F3719" s="820"/>
      <c r="G3719" s="820"/>
      <c r="K3719" s="842"/>
      <c r="L3719" s="842"/>
      <c r="O3719" s="843"/>
    </row>
    <row r="3720" spans="1:15">
      <c r="A3720" s="820"/>
      <c r="B3720" s="820"/>
      <c r="C3720" s="820"/>
      <c r="D3720" s="820"/>
      <c r="F3720" s="820"/>
      <c r="G3720" s="820"/>
      <c r="K3720" s="842"/>
      <c r="L3720" s="842"/>
      <c r="O3720" s="843"/>
    </row>
    <row r="3721" spans="1:15">
      <c r="A3721" s="820"/>
      <c r="B3721" s="820"/>
      <c r="C3721" s="820"/>
      <c r="D3721" s="820"/>
      <c r="F3721" s="820"/>
      <c r="G3721" s="820"/>
      <c r="K3721" s="842"/>
      <c r="L3721" s="842"/>
      <c r="O3721" s="843"/>
    </row>
    <row r="3722" spans="1:15">
      <c r="A3722" s="820"/>
      <c r="B3722" s="820"/>
      <c r="C3722" s="820"/>
      <c r="D3722" s="820"/>
      <c r="F3722" s="820"/>
      <c r="G3722" s="820"/>
      <c r="K3722" s="842"/>
      <c r="L3722" s="842"/>
      <c r="O3722" s="843"/>
    </row>
    <row r="3723" spans="1:15">
      <c r="A3723" s="820"/>
      <c r="B3723" s="820"/>
      <c r="C3723" s="820"/>
      <c r="D3723" s="820"/>
      <c r="F3723" s="820"/>
      <c r="G3723" s="820"/>
      <c r="K3723" s="842"/>
      <c r="L3723" s="842"/>
      <c r="O3723" s="843"/>
    </row>
    <row r="3724" spans="1:15">
      <c r="A3724" s="820"/>
      <c r="B3724" s="820"/>
      <c r="C3724" s="820"/>
      <c r="D3724" s="820"/>
      <c r="F3724" s="820"/>
      <c r="G3724" s="820"/>
      <c r="K3724" s="842"/>
      <c r="L3724" s="842"/>
      <c r="O3724" s="843"/>
    </row>
    <row r="3725" spans="1:15">
      <c r="A3725" s="820"/>
      <c r="B3725" s="820"/>
      <c r="C3725" s="820"/>
      <c r="D3725" s="820"/>
      <c r="F3725" s="820"/>
      <c r="G3725" s="820"/>
      <c r="K3725" s="842"/>
      <c r="L3725" s="842"/>
      <c r="O3725" s="843"/>
    </row>
    <row r="3726" spans="1:15">
      <c r="A3726" s="820"/>
      <c r="B3726" s="820"/>
      <c r="C3726" s="820"/>
      <c r="D3726" s="820"/>
      <c r="F3726" s="820"/>
      <c r="G3726" s="820"/>
      <c r="K3726" s="842"/>
      <c r="L3726" s="842"/>
      <c r="O3726" s="843"/>
    </row>
    <row r="3727" spans="1:15">
      <c r="A3727" s="820"/>
      <c r="B3727" s="820"/>
      <c r="C3727" s="820"/>
      <c r="D3727" s="820"/>
      <c r="F3727" s="820"/>
      <c r="G3727" s="820"/>
      <c r="K3727" s="842"/>
      <c r="L3727" s="842"/>
      <c r="O3727" s="843"/>
    </row>
    <row r="3728" spans="1:15">
      <c r="A3728" s="820"/>
      <c r="B3728" s="820"/>
      <c r="C3728" s="820"/>
      <c r="D3728" s="820"/>
      <c r="F3728" s="820"/>
      <c r="G3728" s="820"/>
      <c r="K3728" s="842"/>
      <c r="L3728" s="842"/>
      <c r="O3728" s="843"/>
    </row>
    <row r="3729" spans="1:15">
      <c r="A3729" s="820"/>
      <c r="B3729" s="820"/>
      <c r="C3729" s="820"/>
      <c r="D3729" s="820"/>
      <c r="F3729" s="820"/>
      <c r="G3729" s="820"/>
      <c r="K3729" s="842"/>
      <c r="L3729" s="842"/>
      <c r="O3729" s="843"/>
    </row>
    <row r="3730" spans="1:15">
      <c r="A3730" s="820"/>
      <c r="B3730" s="820"/>
      <c r="C3730" s="820"/>
      <c r="D3730" s="820"/>
      <c r="F3730" s="820"/>
      <c r="G3730" s="820"/>
      <c r="K3730" s="842"/>
      <c r="L3730" s="842"/>
      <c r="O3730" s="843"/>
    </row>
    <row r="3731" spans="1:15">
      <c r="A3731" s="820"/>
      <c r="B3731" s="820"/>
      <c r="C3731" s="820"/>
      <c r="D3731" s="820"/>
      <c r="F3731" s="820"/>
      <c r="G3731" s="820"/>
      <c r="K3731" s="842"/>
      <c r="L3731" s="842"/>
      <c r="O3731" s="843"/>
    </row>
    <row r="3732" spans="1:15">
      <c r="A3732" s="820"/>
      <c r="B3732" s="820"/>
      <c r="C3732" s="820"/>
      <c r="D3732" s="820"/>
      <c r="F3732" s="820"/>
      <c r="G3732" s="820"/>
      <c r="K3732" s="842"/>
      <c r="L3732" s="842"/>
      <c r="O3732" s="843"/>
    </row>
    <row r="3733" spans="1:15">
      <c r="A3733" s="820"/>
      <c r="B3733" s="820"/>
      <c r="C3733" s="820"/>
      <c r="D3733" s="820"/>
      <c r="F3733" s="820"/>
      <c r="G3733" s="820"/>
      <c r="K3733" s="842"/>
      <c r="L3733" s="842"/>
      <c r="O3733" s="843"/>
    </row>
    <row r="3734" spans="1:15">
      <c r="A3734" s="820"/>
      <c r="B3734" s="820"/>
      <c r="C3734" s="820"/>
      <c r="D3734" s="820"/>
      <c r="F3734" s="820"/>
      <c r="G3734" s="820"/>
      <c r="K3734" s="842"/>
      <c r="L3734" s="842"/>
      <c r="O3734" s="843"/>
    </row>
    <row r="3735" spans="1:15">
      <c r="A3735" s="820"/>
      <c r="B3735" s="820"/>
      <c r="C3735" s="820"/>
      <c r="D3735" s="820"/>
      <c r="F3735" s="820"/>
      <c r="G3735" s="820"/>
      <c r="K3735" s="842"/>
      <c r="L3735" s="842"/>
      <c r="O3735" s="843"/>
    </row>
    <row r="3736" spans="1:15">
      <c r="A3736" s="820"/>
      <c r="B3736" s="820"/>
      <c r="C3736" s="820"/>
      <c r="D3736" s="820"/>
      <c r="F3736" s="820"/>
      <c r="G3736" s="820"/>
      <c r="K3736" s="842"/>
      <c r="L3736" s="842"/>
      <c r="O3736" s="843"/>
    </row>
    <row r="3737" spans="1:15">
      <c r="A3737" s="820"/>
      <c r="B3737" s="820"/>
      <c r="C3737" s="820"/>
      <c r="D3737" s="820"/>
      <c r="F3737" s="820"/>
      <c r="G3737" s="820"/>
      <c r="K3737" s="842"/>
      <c r="L3737" s="842"/>
      <c r="O3737" s="843"/>
    </row>
    <row r="3738" spans="1:15">
      <c r="A3738" s="820"/>
      <c r="B3738" s="820"/>
      <c r="C3738" s="820"/>
      <c r="D3738" s="820"/>
      <c r="F3738" s="820"/>
      <c r="G3738" s="820"/>
      <c r="K3738" s="842"/>
      <c r="L3738" s="842"/>
      <c r="O3738" s="843"/>
    </row>
    <row r="3739" spans="1:15">
      <c r="A3739" s="820"/>
      <c r="B3739" s="820"/>
      <c r="C3739" s="820"/>
      <c r="D3739" s="820"/>
      <c r="F3739" s="820"/>
      <c r="G3739" s="820"/>
      <c r="K3739" s="842"/>
      <c r="L3739" s="842"/>
      <c r="O3739" s="843"/>
    </row>
    <row r="3740" spans="1:15">
      <c r="A3740" s="820"/>
      <c r="B3740" s="820"/>
      <c r="C3740" s="820"/>
      <c r="D3740" s="820"/>
      <c r="F3740" s="820"/>
      <c r="G3740" s="820"/>
      <c r="K3740" s="842"/>
      <c r="L3740" s="842"/>
      <c r="O3740" s="843"/>
    </row>
    <row r="3741" spans="1:15">
      <c r="A3741" s="820"/>
      <c r="B3741" s="820"/>
      <c r="C3741" s="820"/>
      <c r="D3741" s="820"/>
      <c r="F3741" s="820"/>
      <c r="G3741" s="820"/>
      <c r="K3741" s="842"/>
      <c r="L3741" s="842"/>
      <c r="O3741" s="843"/>
    </row>
    <row r="3742" spans="1:15">
      <c r="A3742" s="820"/>
      <c r="B3742" s="820"/>
      <c r="C3742" s="820"/>
      <c r="D3742" s="820"/>
      <c r="F3742" s="820"/>
      <c r="G3742" s="820"/>
      <c r="K3742" s="842"/>
      <c r="L3742" s="842"/>
      <c r="O3742" s="843"/>
    </row>
    <row r="3743" spans="1:15">
      <c r="A3743" s="820"/>
      <c r="B3743" s="820"/>
      <c r="C3743" s="820"/>
      <c r="D3743" s="820"/>
      <c r="F3743" s="820"/>
      <c r="G3743" s="820"/>
      <c r="K3743" s="842"/>
      <c r="L3743" s="842"/>
      <c r="O3743" s="843"/>
    </row>
    <row r="3744" spans="1:15">
      <c r="A3744" s="820"/>
      <c r="B3744" s="820"/>
      <c r="C3744" s="820"/>
      <c r="D3744" s="820"/>
      <c r="F3744" s="820"/>
      <c r="G3744" s="820"/>
      <c r="K3744" s="842"/>
      <c r="L3744" s="842"/>
      <c r="O3744" s="843"/>
    </row>
    <row r="3745" spans="1:15">
      <c r="A3745" s="820"/>
      <c r="B3745" s="820"/>
      <c r="C3745" s="820"/>
      <c r="D3745" s="820"/>
      <c r="F3745" s="820"/>
      <c r="G3745" s="820"/>
      <c r="K3745" s="842"/>
      <c r="L3745" s="842"/>
      <c r="O3745" s="843"/>
    </row>
    <row r="3746" spans="1:15">
      <c r="A3746" s="820"/>
      <c r="B3746" s="820"/>
      <c r="C3746" s="820"/>
      <c r="D3746" s="820"/>
      <c r="F3746" s="820"/>
      <c r="G3746" s="820"/>
      <c r="K3746" s="842"/>
      <c r="L3746" s="842"/>
      <c r="O3746" s="843"/>
    </row>
    <row r="3747" spans="1:15">
      <c r="A3747" s="820"/>
      <c r="B3747" s="820"/>
      <c r="C3747" s="820"/>
      <c r="D3747" s="820"/>
      <c r="F3747" s="820"/>
      <c r="G3747" s="820"/>
      <c r="K3747" s="842"/>
      <c r="L3747" s="842"/>
      <c r="O3747" s="843"/>
    </row>
    <row r="3748" spans="1:15">
      <c r="A3748" s="820"/>
      <c r="B3748" s="820"/>
      <c r="C3748" s="820"/>
      <c r="D3748" s="820"/>
      <c r="F3748" s="820"/>
      <c r="G3748" s="820"/>
      <c r="K3748" s="842"/>
      <c r="L3748" s="842"/>
      <c r="O3748" s="843"/>
    </row>
    <row r="3749" spans="1:15">
      <c r="A3749" s="820"/>
      <c r="B3749" s="820"/>
      <c r="C3749" s="820"/>
      <c r="D3749" s="820"/>
      <c r="F3749" s="820"/>
      <c r="G3749" s="820"/>
      <c r="K3749" s="842"/>
      <c r="L3749" s="842"/>
      <c r="O3749" s="843"/>
    </row>
    <row r="3750" spans="1:15">
      <c r="A3750" s="820"/>
      <c r="B3750" s="820"/>
      <c r="C3750" s="820"/>
      <c r="D3750" s="820"/>
      <c r="F3750" s="820"/>
      <c r="G3750" s="820"/>
      <c r="K3750" s="842"/>
      <c r="L3750" s="842"/>
      <c r="O3750" s="843"/>
    </row>
    <row r="3751" spans="1:15">
      <c r="A3751" s="820"/>
      <c r="B3751" s="820"/>
      <c r="C3751" s="820"/>
      <c r="D3751" s="820"/>
      <c r="F3751" s="820"/>
      <c r="G3751" s="820"/>
      <c r="K3751" s="842"/>
      <c r="L3751" s="842"/>
      <c r="O3751" s="843"/>
    </row>
    <row r="3752" spans="1:15">
      <c r="A3752" s="820"/>
      <c r="B3752" s="820"/>
      <c r="C3752" s="820"/>
      <c r="D3752" s="820"/>
      <c r="F3752" s="820"/>
      <c r="G3752" s="820"/>
      <c r="K3752" s="842"/>
      <c r="L3752" s="842"/>
      <c r="O3752" s="843"/>
    </row>
    <row r="3753" spans="1:15">
      <c r="A3753" s="820"/>
      <c r="B3753" s="820"/>
      <c r="C3753" s="820"/>
      <c r="D3753" s="820"/>
      <c r="F3753" s="820"/>
      <c r="G3753" s="820"/>
      <c r="K3753" s="842"/>
      <c r="L3753" s="842"/>
      <c r="O3753" s="843"/>
    </row>
    <row r="3754" spans="1:15">
      <c r="A3754" s="820"/>
      <c r="B3754" s="820"/>
      <c r="C3754" s="820"/>
      <c r="D3754" s="820"/>
      <c r="F3754" s="820"/>
      <c r="G3754" s="820"/>
      <c r="K3754" s="842"/>
      <c r="L3754" s="842"/>
      <c r="O3754" s="843"/>
    </row>
    <row r="3755" spans="1:15">
      <c r="A3755" s="820"/>
      <c r="B3755" s="820"/>
      <c r="C3755" s="820"/>
      <c r="D3755" s="820"/>
      <c r="F3755" s="820"/>
      <c r="G3755" s="820"/>
      <c r="K3755" s="842"/>
      <c r="L3755" s="842"/>
      <c r="O3755" s="843"/>
    </row>
    <row r="3756" spans="1:15">
      <c r="A3756" s="820"/>
      <c r="B3756" s="820"/>
      <c r="C3756" s="820"/>
      <c r="D3756" s="820"/>
      <c r="F3756" s="820"/>
      <c r="G3756" s="820"/>
      <c r="K3756" s="842"/>
      <c r="L3756" s="842"/>
      <c r="O3756" s="843"/>
    </row>
    <row r="3757" spans="1:15">
      <c r="A3757" s="820"/>
      <c r="B3757" s="820"/>
      <c r="C3757" s="820"/>
      <c r="D3757" s="820"/>
      <c r="F3757" s="820"/>
      <c r="G3757" s="820"/>
      <c r="K3757" s="842"/>
      <c r="L3757" s="842"/>
      <c r="O3757" s="843"/>
    </row>
    <row r="3758" spans="1:15">
      <c r="A3758" s="820"/>
      <c r="B3758" s="820"/>
      <c r="C3758" s="820"/>
      <c r="D3758" s="820"/>
      <c r="F3758" s="820"/>
      <c r="G3758" s="820"/>
      <c r="K3758" s="842"/>
      <c r="L3758" s="842"/>
      <c r="O3758" s="843"/>
    </row>
    <row r="3759" spans="1:15">
      <c r="A3759" s="820"/>
      <c r="B3759" s="820"/>
      <c r="C3759" s="820"/>
      <c r="D3759" s="820"/>
      <c r="F3759" s="820"/>
      <c r="G3759" s="820"/>
      <c r="K3759" s="842"/>
      <c r="L3759" s="842"/>
      <c r="O3759" s="843"/>
    </row>
    <row r="3760" spans="1:15">
      <c r="A3760" s="820"/>
      <c r="B3760" s="820"/>
      <c r="C3760" s="820"/>
      <c r="D3760" s="820"/>
      <c r="F3760" s="820"/>
      <c r="G3760" s="820"/>
      <c r="K3760" s="842"/>
      <c r="L3760" s="842"/>
      <c r="O3760" s="843"/>
    </row>
    <row r="3761" spans="1:15">
      <c r="A3761" s="820"/>
      <c r="B3761" s="820"/>
      <c r="C3761" s="820"/>
      <c r="D3761" s="820"/>
      <c r="F3761" s="820"/>
      <c r="G3761" s="820"/>
      <c r="K3761" s="842"/>
      <c r="L3761" s="842"/>
      <c r="O3761" s="843"/>
    </row>
    <row r="3762" spans="1:15">
      <c r="A3762" s="820"/>
      <c r="B3762" s="820"/>
      <c r="C3762" s="820"/>
      <c r="D3762" s="820"/>
      <c r="F3762" s="820"/>
      <c r="G3762" s="820"/>
      <c r="K3762" s="842"/>
      <c r="L3762" s="842"/>
      <c r="O3762" s="843"/>
    </row>
    <row r="3763" spans="1:15">
      <c r="A3763" s="820"/>
      <c r="B3763" s="820"/>
      <c r="C3763" s="820"/>
      <c r="D3763" s="820"/>
      <c r="F3763" s="820"/>
      <c r="G3763" s="820"/>
      <c r="K3763" s="842"/>
      <c r="L3763" s="842"/>
      <c r="O3763" s="843"/>
    </row>
    <row r="3764" spans="1:15">
      <c r="A3764" s="820"/>
      <c r="B3764" s="820"/>
      <c r="C3764" s="820"/>
      <c r="D3764" s="820"/>
      <c r="F3764" s="820"/>
      <c r="G3764" s="820"/>
      <c r="K3764" s="842"/>
      <c r="L3764" s="842"/>
      <c r="O3764" s="843"/>
    </row>
    <row r="3765" spans="1:15">
      <c r="A3765" s="820"/>
      <c r="B3765" s="820"/>
      <c r="C3765" s="820"/>
      <c r="D3765" s="820"/>
      <c r="F3765" s="820"/>
      <c r="G3765" s="820"/>
      <c r="K3765" s="842"/>
      <c r="L3765" s="842"/>
      <c r="O3765" s="843"/>
    </row>
    <row r="3766" spans="1:15">
      <c r="A3766" s="820"/>
      <c r="B3766" s="820"/>
      <c r="C3766" s="820"/>
      <c r="D3766" s="820"/>
      <c r="F3766" s="820"/>
      <c r="G3766" s="820"/>
      <c r="K3766" s="842"/>
      <c r="L3766" s="842"/>
      <c r="O3766" s="843"/>
    </row>
    <row r="3767" spans="1:15">
      <c r="A3767" s="820"/>
      <c r="B3767" s="820"/>
      <c r="C3767" s="820"/>
      <c r="D3767" s="820"/>
      <c r="F3767" s="820"/>
      <c r="G3767" s="820"/>
      <c r="K3767" s="842"/>
      <c r="L3767" s="842"/>
      <c r="O3767" s="843"/>
    </row>
    <row r="3768" spans="1:15">
      <c r="A3768" s="820"/>
      <c r="B3768" s="820"/>
      <c r="C3768" s="820"/>
      <c r="D3768" s="820"/>
      <c r="F3768" s="820"/>
      <c r="G3768" s="820"/>
      <c r="K3768" s="842"/>
      <c r="L3768" s="842"/>
      <c r="O3768" s="843"/>
    </row>
    <row r="3769" spans="1:15">
      <c r="A3769" s="820"/>
      <c r="B3769" s="820"/>
      <c r="C3769" s="820"/>
      <c r="D3769" s="820"/>
      <c r="F3769" s="820"/>
      <c r="G3769" s="820"/>
      <c r="K3769" s="842"/>
      <c r="L3769" s="842"/>
      <c r="O3769" s="843"/>
    </row>
    <row r="3770" spans="1:15">
      <c r="A3770" s="820"/>
      <c r="B3770" s="820"/>
      <c r="C3770" s="820"/>
      <c r="D3770" s="820"/>
      <c r="F3770" s="820"/>
      <c r="G3770" s="820"/>
      <c r="K3770" s="842"/>
      <c r="L3770" s="842"/>
      <c r="O3770" s="843"/>
    </row>
    <row r="3771" spans="1:15">
      <c r="A3771" s="820"/>
      <c r="B3771" s="820"/>
      <c r="C3771" s="820"/>
      <c r="D3771" s="820"/>
      <c r="F3771" s="820"/>
      <c r="G3771" s="820"/>
      <c r="K3771" s="842"/>
      <c r="L3771" s="842"/>
      <c r="O3771" s="843"/>
    </row>
    <row r="3772" spans="1:15">
      <c r="A3772" s="820"/>
      <c r="B3772" s="820"/>
      <c r="C3772" s="820"/>
      <c r="D3772" s="820"/>
      <c r="F3772" s="820"/>
      <c r="G3772" s="820"/>
      <c r="K3772" s="842"/>
      <c r="L3772" s="842"/>
      <c r="O3772" s="843"/>
    </row>
    <row r="3773" spans="1:15">
      <c r="A3773" s="820"/>
      <c r="B3773" s="820"/>
      <c r="C3773" s="820"/>
      <c r="D3773" s="820"/>
      <c r="F3773" s="820"/>
      <c r="G3773" s="820"/>
      <c r="K3773" s="842"/>
      <c r="L3773" s="842"/>
      <c r="O3773" s="843"/>
    </row>
    <row r="3774" spans="1:15">
      <c r="A3774" s="820"/>
      <c r="B3774" s="820"/>
      <c r="C3774" s="820"/>
      <c r="D3774" s="820"/>
      <c r="F3774" s="820"/>
      <c r="G3774" s="820"/>
      <c r="K3774" s="842"/>
      <c r="L3774" s="842"/>
      <c r="O3774" s="843"/>
    </row>
    <row r="3775" spans="1:15">
      <c r="A3775" s="820"/>
      <c r="B3775" s="820"/>
      <c r="C3775" s="820"/>
      <c r="D3775" s="820"/>
      <c r="F3775" s="820"/>
      <c r="G3775" s="820"/>
      <c r="K3775" s="842"/>
      <c r="L3775" s="842"/>
      <c r="O3775" s="843"/>
    </row>
    <row r="3776" spans="1:15">
      <c r="A3776" s="820"/>
      <c r="B3776" s="820"/>
      <c r="C3776" s="820"/>
      <c r="D3776" s="820"/>
      <c r="F3776" s="820"/>
      <c r="G3776" s="820"/>
      <c r="K3776" s="842"/>
      <c r="L3776" s="842"/>
      <c r="O3776" s="843"/>
    </row>
    <row r="3777" spans="1:15">
      <c r="A3777" s="820"/>
      <c r="B3777" s="820"/>
      <c r="C3777" s="820"/>
      <c r="D3777" s="820"/>
      <c r="F3777" s="820"/>
      <c r="G3777" s="820"/>
      <c r="K3777" s="842"/>
      <c r="L3777" s="842"/>
      <c r="O3777" s="843"/>
    </row>
    <row r="3778" spans="1:15">
      <c r="A3778" s="820"/>
      <c r="B3778" s="820"/>
      <c r="C3778" s="820"/>
      <c r="D3778" s="820"/>
      <c r="F3778" s="820"/>
      <c r="G3778" s="820"/>
      <c r="K3778" s="842"/>
      <c r="L3778" s="842"/>
      <c r="O3778" s="843"/>
    </row>
    <row r="3779" spans="1:15">
      <c r="A3779" s="820"/>
      <c r="B3779" s="820"/>
      <c r="C3779" s="820"/>
      <c r="D3779" s="820"/>
      <c r="F3779" s="820"/>
      <c r="G3779" s="820"/>
      <c r="K3779" s="842"/>
      <c r="L3779" s="842"/>
      <c r="O3779" s="843"/>
    </row>
    <row r="3780" spans="1:15">
      <c r="A3780" s="820"/>
      <c r="B3780" s="820"/>
      <c r="C3780" s="820"/>
      <c r="D3780" s="820"/>
      <c r="F3780" s="820"/>
      <c r="G3780" s="820"/>
      <c r="K3780" s="842"/>
      <c r="L3780" s="842"/>
      <c r="O3780" s="843"/>
    </row>
    <row r="3781" spans="1:15">
      <c r="A3781" s="820"/>
      <c r="B3781" s="820"/>
      <c r="C3781" s="820"/>
      <c r="D3781" s="820"/>
      <c r="F3781" s="820"/>
      <c r="G3781" s="820"/>
      <c r="K3781" s="842"/>
      <c r="L3781" s="842"/>
      <c r="O3781" s="843"/>
    </row>
    <row r="3782" spans="1:15">
      <c r="A3782" s="820"/>
      <c r="B3782" s="820"/>
      <c r="C3782" s="820"/>
      <c r="D3782" s="820"/>
      <c r="F3782" s="820"/>
      <c r="G3782" s="820"/>
      <c r="K3782" s="842"/>
      <c r="L3782" s="842"/>
      <c r="O3782" s="843"/>
    </row>
    <row r="3783" spans="1:15">
      <c r="A3783" s="820"/>
      <c r="B3783" s="820"/>
      <c r="C3783" s="820"/>
      <c r="D3783" s="820"/>
      <c r="F3783" s="820"/>
      <c r="G3783" s="820"/>
      <c r="K3783" s="842"/>
      <c r="L3783" s="842"/>
      <c r="O3783" s="843"/>
    </row>
    <row r="3784" spans="1:15">
      <c r="A3784" s="820"/>
      <c r="B3784" s="820"/>
      <c r="C3784" s="820"/>
      <c r="D3784" s="820"/>
      <c r="F3784" s="820"/>
      <c r="G3784" s="820"/>
      <c r="K3784" s="842"/>
      <c r="L3784" s="842"/>
      <c r="O3784" s="843"/>
    </row>
    <row r="3785" spans="1:15">
      <c r="A3785" s="820"/>
      <c r="B3785" s="820"/>
      <c r="C3785" s="820"/>
      <c r="D3785" s="820"/>
      <c r="F3785" s="820"/>
      <c r="G3785" s="820"/>
      <c r="K3785" s="842"/>
      <c r="L3785" s="842"/>
      <c r="O3785" s="843"/>
    </row>
    <row r="3786" spans="1:15">
      <c r="A3786" s="820"/>
      <c r="B3786" s="820"/>
      <c r="C3786" s="820"/>
      <c r="D3786" s="820"/>
      <c r="F3786" s="820"/>
      <c r="G3786" s="820"/>
      <c r="K3786" s="842"/>
      <c r="L3786" s="842"/>
      <c r="O3786" s="843"/>
    </row>
    <row r="3787" spans="1:15">
      <c r="A3787" s="820"/>
      <c r="B3787" s="820"/>
      <c r="C3787" s="820"/>
      <c r="D3787" s="820"/>
      <c r="F3787" s="820"/>
      <c r="G3787" s="820"/>
      <c r="K3787" s="842"/>
      <c r="L3787" s="842"/>
      <c r="O3787" s="843"/>
    </row>
    <row r="3788" spans="1:15">
      <c r="A3788" s="820"/>
      <c r="B3788" s="820"/>
      <c r="C3788" s="820"/>
      <c r="D3788" s="820"/>
      <c r="F3788" s="820"/>
      <c r="G3788" s="820"/>
      <c r="K3788" s="842"/>
      <c r="L3788" s="842"/>
      <c r="O3788" s="843"/>
    </row>
    <row r="3789" spans="1:15">
      <c r="A3789" s="820"/>
      <c r="B3789" s="820"/>
      <c r="C3789" s="820"/>
      <c r="D3789" s="820"/>
      <c r="F3789" s="820"/>
      <c r="G3789" s="820"/>
      <c r="K3789" s="842"/>
      <c r="L3789" s="842"/>
      <c r="O3789" s="843"/>
    </row>
    <row r="3790" spans="1:15">
      <c r="A3790" s="820"/>
      <c r="B3790" s="820"/>
      <c r="C3790" s="820"/>
      <c r="D3790" s="820"/>
      <c r="F3790" s="820"/>
      <c r="G3790" s="820"/>
      <c r="K3790" s="842"/>
      <c r="L3790" s="842"/>
      <c r="O3790" s="843"/>
    </row>
    <row r="3791" spans="1:15">
      <c r="A3791" s="820"/>
      <c r="B3791" s="820"/>
      <c r="C3791" s="820"/>
      <c r="D3791" s="820"/>
      <c r="F3791" s="820"/>
      <c r="G3791" s="820"/>
      <c r="K3791" s="842"/>
      <c r="L3791" s="842"/>
      <c r="O3791" s="843"/>
    </row>
    <row r="3792" spans="1:15">
      <c r="A3792" s="820"/>
      <c r="B3792" s="820"/>
      <c r="C3792" s="820"/>
      <c r="D3792" s="820"/>
      <c r="F3792" s="820"/>
      <c r="G3792" s="820"/>
      <c r="K3792" s="842"/>
      <c r="L3792" s="842"/>
      <c r="O3792" s="843"/>
    </row>
    <row r="3793" spans="1:15">
      <c r="A3793" s="820"/>
      <c r="B3793" s="820"/>
      <c r="C3793" s="820"/>
      <c r="D3793" s="820"/>
      <c r="F3793" s="820"/>
      <c r="G3793" s="820"/>
      <c r="K3793" s="842"/>
      <c r="L3793" s="842"/>
      <c r="O3793" s="843"/>
    </row>
    <row r="3794" spans="1:15">
      <c r="A3794" s="820"/>
      <c r="B3794" s="820"/>
      <c r="C3794" s="820"/>
      <c r="D3794" s="820"/>
      <c r="F3794" s="820"/>
      <c r="G3794" s="820"/>
      <c r="K3794" s="842"/>
      <c r="L3794" s="842"/>
      <c r="O3794" s="843"/>
    </row>
    <row r="3795" spans="1:15">
      <c r="A3795" s="820"/>
      <c r="B3795" s="820"/>
      <c r="C3795" s="820"/>
      <c r="D3795" s="820"/>
      <c r="F3795" s="820"/>
      <c r="G3795" s="820"/>
      <c r="K3795" s="842"/>
      <c r="L3795" s="842"/>
      <c r="O3795" s="843"/>
    </row>
    <row r="3796" spans="1:15">
      <c r="A3796" s="820"/>
      <c r="B3796" s="820"/>
      <c r="C3796" s="820"/>
      <c r="D3796" s="820"/>
      <c r="F3796" s="820"/>
      <c r="G3796" s="820"/>
      <c r="K3796" s="842"/>
      <c r="L3796" s="842"/>
      <c r="O3796" s="843"/>
    </row>
    <row r="3797" spans="1:15">
      <c r="A3797" s="820"/>
      <c r="B3797" s="820"/>
      <c r="C3797" s="820"/>
      <c r="D3797" s="820"/>
      <c r="F3797" s="820"/>
      <c r="G3797" s="820"/>
      <c r="K3797" s="842"/>
      <c r="L3797" s="842"/>
      <c r="O3797" s="843"/>
    </row>
    <row r="3798" spans="1:15">
      <c r="A3798" s="820"/>
      <c r="B3798" s="820"/>
      <c r="C3798" s="820"/>
      <c r="D3798" s="820"/>
      <c r="F3798" s="820"/>
      <c r="G3798" s="820"/>
      <c r="K3798" s="842"/>
      <c r="L3798" s="842"/>
      <c r="O3798" s="843"/>
    </row>
    <row r="3799" spans="1:15">
      <c r="A3799" s="820"/>
      <c r="B3799" s="820"/>
      <c r="C3799" s="820"/>
      <c r="D3799" s="820"/>
      <c r="F3799" s="820"/>
      <c r="G3799" s="820"/>
      <c r="K3799" s="842"/>
      <c r="L3799" s="842"/>
      <c r="O3799" s="843"/>
    </row>
    <row r="3800" spans="1:15">
      <c r="A3800" s="820"/>
      <c r="B3800" s="820"/>
      <c r="C3800" s="820"/>
      <c r="D3800" s="820"/>
      <c r="F3800" s="820"/>
      <c r="G3800" s="820"/>
      <c r="K3800" s="842"/>
      <c r="L3800" s="842"/>
      <c r="O3800" s="843"/>
    </row>
    <row r="3801" spans="1:15">
      <c r="A3801" s="820"/>
      <c r="B3801" s="820"/>
      <c r="C3801" s="820"/>
      <c r="D3801" s="820"/>
      <c r="F3801" s="820"/>
      <c r="G3801" s="820"/>
      <c r="K3801" s="842"/>
      <c r="L3801" s="842"/>
      <c r="O3801" s="843"/>
    </row>
    <row r="3802" spans="1:15">
      <c r="A3802" s="820"/>
      <c r="B3802" s="820"/>
      <c r="C3802" s="820"/>
      <c r="D3802" s="820"/>
      <c r="F3802" s="820"/>
      <c r="G3802" s="820"/>
      <c r="K3802" s="842"/>
      <c r="L3802" s="842"/>
      <c r="O3802" s="843"/>
    </row>
    <row r="3803" spans="1:15">
      <c r="A3803" s="820"/>
      <c r="B3803" s="820"/>
      <c r="C3803" s="820"/>
      <c r="D3803" s="820"/>
      <c r="F3803" s="820"/>
      <c r="G3803" s="820"/>
      <c r="K3803" s="842"/>
      <c r="L3803" s="842"/>
      <c r="O3803" s="843"/>
    </row>
    <row r="3804" spans="1:15">
      <c r="A3804" s="820"/>
      <c r="B3804" s="820"/>
      <c r="C3804" s="820"/>
      <c r="D3804" s="820"/>
      <c r="F3804" s="820"/>
      <c r="G3804" s="820"/>
      <c r="K3804" s="842"/>
      <c r="L3804" s="842"/>
      <c r="O3804" s="843"/>
    </row>
    <row r="3805" spans="1:15">
      <c r="A3805" s="820"/>
      <c r="B3805" s="820"/>
      <c r="C3805" s="820"/>
      <c r="D3805" s="820"/>
      <c r="F3805" s="820"/>
      <c r="G3805" s="820"/>
      <c r="K3805" s="842"/>
      <c r="L3805" s="842"/>
      <c r="O3805" s="843"/>
    </row>
    <row r="3806" spans="1:15">
      <c r="A3806" s="820"/>
      <c r="B3806" s="820"/>
      <c r="C3806" s="820"/>
      <c r="D3806" s="820"/>
      <c r="F3806" s="820"/>
      <c r="G3806" s="820"/>
      <c r="K3806" s="842"/>
      <c r="L3806" s="842"/>
      <c r="O3806" s="843"/>
    </row>
    <row r="3807" spans="1:15">
      <c r="A3807" s="820"/>
      <c r="B3807" s="820"/>
      <c r="C3807" s="820"/>
      <c r="D3807" s="820"/>
      <c r="F3807" s="820"/>
      <c r="G3807" s="820"/>
      <c r="K3807" s="842"/>
      <c r="L3807" s="842"/>
      <c r="O3807" s="843"/>
    </row>
    <row r="3808" spans="1:15">
      <c r="A3808" s="820"/>
      <c r="B3808" s="820"/>
      <c r="C3808" s="820"/>
      <c r="D3808" s="820"/>
      <c r="F3808" s="820"/>
      <c r="G3808" s="820"/>
      <c r="K3808" s="842"/>
      <c r="L3808" s="842"/>
      <c r="O3808" s="843"/>
    </row>
    <row r="3809" spans="1:15">
      <c r="A3809" s="820"/>
      <c r="B3809" s="820"/>
      <c r="C3809" s="820"/>
      <c r="D3809" s="820"/>
      <c r="F3809" s="820"/>
      <c r="G3809" s="820"/>
      <c r="K3809" s="842"/>
      <c r="L3809" s="842"/>
      <c r="O3809" s="843"/>
    </row>
    <row r="3810" spans="1:15">
      <c r="A3810" s="820"/>
      <c r="B3810" s="820"/>
      <c r="C3810" s="820"/>
      <c r="D3810" s="820"/>
      <c r="F3810" s="820"/>
      <c r="G3810" s="820"/>
      <c r="K3810" s="842"/>
      <c r="L3810" s="842"/>
      <c r="O3810" s="843"/>
    </row>
    <row r="3811" spans="1:15">
      <c r="A3811" s="820"/>
      <c r="B3811" s="820"/>
      <c r="C3811" s="820"/>
      <c r="D3811" s="820"/>
      <c r="F3811" s="820"/>
      <c r="G3811" s="820"/>
      <c r="K3811" s="842"/>
      <c r="L3811" s="842"/>
      <c r="O3811" s="843"/>
    </row>
    <row r="3812" spans="1:15">
      <c r="A3812" s="820"/>
      <c r="B3812" s="820"/>
      <c r="C3812" s="820"/>
      <c r="D3812" s="820"/>
      <c r="F3812" s="820"/>
      <c r="G3812" s="820"/>
      <c r="K3812" s="842"/>
      <c r="L3812" s="842"/>
      <c r="O3812" s="843"/>
    </row>
    <row r="3813" spans="1:15">
      <c r="A3813" s="820"/>
      <c r="B3813" s="820"/>
      <c r="C3813" s="820"/>
      <c r="D3813" s="820"/>
      <c r="F3813" s="820"/>
      <c r="G3813" s="820"/>
      <c r="K3813" s="842"/>
      <c r="L3813" s="842"/>
      <c r="O3813" s="843"/>
    </row>
    <row r="3814" spans="1:15">
      <c r="A3814" s="820"/>
      <c r="B3814" s="820"/>
      <c r="C3814" s="820"/>
      <c r="D3814" s="820"/>
      <c r="F3814" s="820"/>
      <c r="G3814" s="820"/>
      <c r="K3814" s="842"/>
      <c r="L3814" s="842"/>
      <c r="O3814" s="843"/>
    </row>
    <row r="3815" spans="1:15">
      <c r="A3815" s="820"/>
      <c r="B3815" s="820"/>
      <c r="C3815" s="820"/>
      <c r="D3815" s="820"/>
      <c r="F3815" s="820"/>
      <c r="G3815" s="820"/>
      <c r="K3815" s="842"/>
      <c r="L3815" s="842"/>
      <c r="O3815" s="843"/>
    </row>
    <row r="3816" spans="1:15">
      <c r="A3816" s="820"/>
      <c r="B3816" s="820"/>
      <c r="C3816" s="820"/>
      <c r="D3816" s="820"/>
      <c r="F3816" s="820"/>
      <c r="G3816" s="820"/>
      <c r="K3816" s="842"/>
      <c r="L3816" s="842"/>
      <c r="O3816" s="843"/>
    </row>
    <row r="3817" spans="1:15">
      <c r="A3817" s="820"/>
      <c r="B3817" s="820"/>
      <c r="C3817" s="820"/>
      <c r="D3817" s="820"/>
      <c r="F3817" s="820"/>
      <c r="G3817" s="820"/>
      <c r="K3817" s="842"/>
      <c r="L3817" s="842"/>
      <c r="O3817" s="843"/>
    </row>
    <row r="3818" spans="1:15">
      <c r="A3818" s="820"/>
      <c r="B3818" s="820"/>
      <c r="C3818" s="820"/>
      <c r="D3818" s="820"/>
      <c r="F3818" s="820"/>
      <c r="G3818" s="820"/>
      <c r="K3818" s="842"/>
      <c r="L3818" s="842"/>
      <c r="O3818" s="843"/>
    </row>
    <row r="3819" spans="1:15">
      <c r="A3819" s="820"/>
      <c r="B3819" s="820"/>
      <c r="C3819" s="820"/>
      <c r="D3819" s="820"/>
      <c r="F3819" s="820"/>
      <c r="G3819" s="820"/>
      <c r="K3819" s="842"/>
      <c r="L3819" s="842"/>
      <c r="O3819" s="843"/>
    </row>
    <row r="3820" spans="1:15">
      <c r="A3820" s="820"/>
      <c r="B3820" s="820"/>
      <c r="C3820" s="820"/>
      <c r="D3820" s="820"/>
      <c r="F3820" s="820"/>
      <c r="G3820" s="820"/>
      <c r="K3820" s="842"/>
      <c r="L3820" s="842"/>
      <c r="O3820" s="843"/>
    </row>
    <row r="3821" spans="1:15">
      <c r="A3821" s="820"/>
      <c r="B3821" s="820"/>
      <c r="C3821" s="820"/>
      <c r="D3821" s="820"/>
      <c r="F3821" s="820"/>
      <c r="G3821" s="820"/>
      <c r="K3821" s="842"/>
      <c r="L3821" s="842"/>
      <c r="O3821" s="843"/>
    </row>
    <row r="3822" spans="1:15">
      <c r="A3822" s="820"/>
      <c r="B3822" s="820"/>
      <c r="C3822" s="820"/>
      <c r="D3822" s="820"/>
      <c r="F3822" s="820"/>
      <c r="G3822" s="820"/>
      <c r="K3822" s="842"/>
      <c r="L3822" s="842"/>
      <c r="O3822" s="843"/>
    </row>
    <row r="3823" spans="1:15">
      <c r="A3823" s="820"/>
      <c r="B3823" s="820"/>
      <c r="C3823" s="820"/>
      <c r="D3823" s="820"/>
      <c r="F3823" s="820"/>
      <c r="G3823" s="820"/>
      <c r="K3823" s="842"/>
      <c r="L3823" s="842"/>
      <c r="O3823" s="843"/>
    </row>
    <row r="3824" spans="1:15">
      <c r="A3824" s="820"/>
      <c r="B3824" s="820"/>
      <c r="C3824" s="820"/>
      <c r="D3824" s="820"/>
      <c r="F3824" s="820"/>
      <c r="G3824" s="820"/>
      <c r="K3824" s="842"/>
      <c r="L3824" s="842"/>
      <c r="O3824" s="843"/>
    </row>
    <row r="3825" spans="1:15">
      <c r="A3825" s="820"/>
      <c r="B3825" s="820"/>
      <c r="C3825" s="820"/>
      <c r="D3825" s="820"/>
      <c r="F3825" s="820"/>
      <c r="G3825" s="820"/>
      <c r="K3825" s="842"/>
      <c r="L3825" s="842"/>
      <c r="O3825" s="843"/>
    </row>
    <row r="3826" spans="1:15">
      <c r="A3826" s="820"/>
      <c r="B3826" s="820"/>
      <c r="C3826" s="820"/>
      <c r="D3826" s="820"/>
      <c r="F3826" s="820"/>
      <c r="G3826" s="820"/>
      <c r="K3826" s="842"/>
      <c r="L3826" s="842"/>
      <c r="O3826" s="843"/>
    </row>
    <row r="3827" spans="1:15">
      <c r="A3827" s="820"/>
      <c r="B3827" s="820"/>
      <c r="C3827" s="820"/>
      <c r="D3827" s="820"/>
      <c r="F3827" s="820"/>
      <c r="G3827" s="820"/>
      <c r="K3827" s="842"/>
      <c r="L3827" s="842"/>
      <c r="O3827" s="843"/>
    </row>
    <row r="3828" spans="1:15">
      <c r="A3828" s="820"/>
      <c r="B3828" s="820"/>
      <c r="C3828" s="820"/>
      <c r="D3828" s="820"/>
      <c r="F3828" s="820"/>
      <c r="G3828" s="820"/>
      <c r="K3828" s="842"/>
      <c r="L3828" s="842"/>
      <c r="O3828" s="843"/>
    </row>
    <row r="3829" spans="1:15">
      <c r="A3829" s="820"/>
      <c r="B3829" s="820"/>
      <c r="C3829" s="820"/>
      <c r="D3829" s="820"/>
      <c r="F3829" s="820"/>
      <c r="G3829" s="820"/>
      <c r="K3829" s="842"/>
      <c r="L3829" s="842"/>
      <c r="O3829" s="843"/>
    </row>
    <row r="3830" spans="1:15">
      <c r="A3830" s="820"/>
      <c r="B3830" s="820"/>
      <c r="C3830" s="820"/>
      <c r="D3830" s="820"/>
      <c r="F3830" s="820"/>
      <c r="G3830" s="820"/>
      <c r="K3830" s="842"/>
      <c r="L3830" s="842"/>
      <c r="O3830" s="843"/>
    </row>
    <row r="3831" spans="1:15">
      <c r="A3831" s="820"/>
      <c r="B3831" s="820"/>
      <c r="C3831" s="820"/>
      <c r="D3831" s="820"/>
      <c r="F3831" s="820"/>
      <c r="G3831" s="820"/>
      <c r="K3831" s="842"/>
      <c r="L3831" s="842"/>
      <c r="O3831" s="843"/>
    </row>
    <row r="3832" spans="1:15">
      <c r="A3832" s="820"/>
      <c r="B3832" s="820"/>
      <c r="C3832" s="820"/>
      <c r="D3832" s="820"/>
      <c r="F3832" s="820"/>
      <c r="G3832" s="820"/>
      <c r="K3832" s="842"/>
      <c r="L3832" s="842"/>
      <c r="O3832" s="843"/>
    </row>
    <row r="3833" spans="1:15">
      <c r="A3833" s="820"/>
      <c r="B3833" s="820"/>
      <c r="C3833" s="820"/>
      <c r="D3833" s="820"/>
      <c r="F3833" s="820"/>
      <c r="G3833" s="820"/>
      <c r="K3833" s="842"/>
      <c r="L3833" s="842"/>
      <c r="O3833" s="843"/>
    </row>
    <row r="3834" spans="1:15">
      <c r="A3834" s="820"/>
      <c r="B3834" s="820"/>
      <c r="C3834" s="820"/>
      <c r="D3834" s="820"/>
      <c r="F3834" s="820"/>
      <c r="G3834" s="820"/>
      <c r="K3834" s="842"/>
      <c r="L3834" s="842"/>
      <c r="O3834" s="843"/>
    </row>
    <row r="3835" spans="1:15">
      <c r="A3835" s="820"/>
      <c r="B3835" s="820"/>
      <c r="C3835" s="820"/>
      <c r="D3835" s="820"/>
      <c r="F3835" s="820"/>
      <c r="G3835" s="820"/>
      <c r="K3835" s="842"/>
      <c r="L3835" s="842"/>
      <c r="O3835" s="843"/>
    </row>
    <row r="3836" spans="1:15">
      <c r="A3836" s="820"/>
      <c r="B3836" s="820"/>
      <c r="C3836" s="820"/>
      <c r="D3836" s="820"/>
      <c r="F3836" s="820"/>
      <c r="G3836" s="820"/>
      <c r="K3836" s="842"/>
      <c r="L3836" s="842"/>
      <c r="O3836" s="843"/>
    </row>
    <row r="3837" spans="1:15">
      <c r="A3837" s="820"/>
      <c r="B3837" s="820"/>
      <c r="C3837" s="820"/>
      <c r="D3837" s="820"/>
      <c r="F3837" s="820"/>
      <c r="G3837" s="820"/>
      <c r="K3837" s="842"/>
      <c r="L3837" s="842"/>
      <c r="O3837" s="843"/>
    </row>
    <row r="3838" spans="1:15">
      <c r="A3838" s="820"/>
      <c r="B3838" s="820"/>
      <c r="C3838" s="820"/>
      <c r="D3838" s="820"/>
      <c r="F3838" s="820"/>
      <c r="G3838" s="820"/>
      <c r="K3838" s="842"/>
      <c r="L3838" s="842"/>
      <c r="O3838" s="843"/>
    </row>
    <row r="3839" spans="1:15">
      <c r="A3839" s="820"/>
      <c r="B3839" s="820"/>
      <c r="C3839" s="820"/>
      <c r="D3839" s="820"/>
      <c r="F3839" s="820"/>
      <c r="G3839" s="820"/>
      <c r="K3839" s="842"/>
      <c r="L3839" s="842"/>
      <c r="O3839" s="843"/>
    </row>
    <row r="3840" spans="1:15">
      <c r="A3840" s="820"/>
      <c r="B3840" s="820"/>
      <c r="C3840" s="820"/>
      <c r="D3840" s="820"/>
      <c r="F3840" s="820"/>
      <c r="G3840" s="820"/>
      <c r="K3840" s="842"/>
      <c r="L3840" s="842"/>
      <c r="O3840" s="843"/>
    </row>
    <row r="3841" spans="1:15">
      <c r="A3841" s="820"/>
      <c r="B3841" s="820"/>
      <c r="C3841" s="820"/>
      <c r="D3841" s="820"/>
      <c r="F3841" s="820"/>
      <c r="G3841" s="820"/>
      <c r="K3841" s="842"/>
      <c r="L3841" s="842"/>
      <c r="O3841" s="843"/>
    </row>
    <row r="3842" spans="1:15">
      <c r="A3842" s="820"/>
      <c r="B3842" s="820"/>
      <c r="C3842" s="820"/>
      <c r="D3842" s="820"/>
      <c r="F3842" s="820"/>
      <c r="G3842" s="820"/>
      <c r="K3842" s="842"/>
      <c r="L3842" s="842"/>
      <c r="O3842" s="843"/>
    </row>
    <row r="3843" spans="1:15">
      <c r="A3843" s="820"/>
      <c r="B3843" s="820"/>
      <c r="C3843" s="820"/>
      <c r="D3843" s="820"/>
      <c r="F3843" s="820"/>
      <c r="G3843" s="820"/>
      <c r="K3843" s="842"/>
      <c r="L3843" s="842"/>
      <c r="O3843" s="843"/>
    </row>
    <row r="3844" spans="1:15">
      <c r="A3844" s="820"/>
      <c r="B3844" s="820"/>
      <c r="C3844" s="820"/>
      <c r="D3844" s="820"/>
      <c r="F3844" s="820"/>
      <c r="G3844" s="820"/>
      <c r="K3844" s="842"/>
      <c r="L3844" s="842"/>
      <c r="O3844" s="843"/>
    </row>
    <row r="3845" spans="1:15">
      <c r="A3845" s="820"/>
      <c r="B3845" s="820"/>
      <c r="C3845" s="820"/>
      <c r="D3845" s="820"/>
      <c r="F3845" s="820"/>
      <c r="G3845" s="820"/>
      <c r="K3845" s="842"/>
      <c r="L3845" s="842"/>
      <c r="O3845" s="843"/>
    </row>
    <row r="3846" spans="1:15">
      <c r="A3846" s="820"/>
      <c r="B3846" s="820"/>
      <c r="C3846" s="820"/>
      <c r="D3846" s="820"/>
      <c r="F3846" s="820"/>
      <c r="G3846" s="820"/>
      <c r="K3846" s="842"/>
      <c r="L3846" s="842"/>
      <c r="O3846" s="843"/>
    </row>
    <row r="3847" spans="1:15">
      <c r="A3847" s="820"/>
      <c r="B3847" s="820"/>
      <c r="C3847" s="820"/>
      <c r="D3847" s="820"/>
      <c r="F3847" s="820"/>
      <c r="G3847" s="820"/>
      <c r="K3847" s="842"/>
      <c r="L3847" s="842"/>
      <c r="O3847" s="843"/>
    </row>
    <row r="3848" spans="1:15">
      <c r="A3848" s="820"/>
      <c r="B3848" s="820"/>
      <c r="C3848" s="820"/>
      <c r="D3848" s="820"/>
      <c r="F3848" s="820"/>
      <c r="G3848" s="820"/>
      <c r="K3848" s="842"/>
      <c r="L3848" s="842"/>
      <c r="O3848" s="843"/>
    </row>
    <row r="3849" spans="1:15">
      <c r="A3849" s="820"/>
      <c r="B3849" s="820"/>
      <c r="C3849" s="820"/>
      <c r="D3849" s="820"/>
      <c r="F3849" s="820"/>
      <c r="G3849" s="820"/>
      <c r="K3849" s="842"/>
      <c r="L3849" s="842"/>
      <c r="O3849" s="843"/>
    </row>
    <row r="3850" spans="1:15">
      <c r="A3850" s="820"/>
      <c r="B3850" s="820"/>
      <c r="C3850" s="820"/>
      <c r="D3850" s="820"/>
      <c r="F3850" s="820"/>
      <c r="G3850" s="820"/>
      <c r="K3850" s="842"/>
      <c r="L3850" s="842"/>
      <c r="O3850" s="843"/>
    </row>
    <row r="3851" spans="1:15">
      <c r="A3851" s="820"/>
      <c r="B3851" s="820"/>
      <c r="C3851" s="820"/>
      <c r="D3851" s="820"/>
      <c r="F3851" s="820"/>
      <c r="G3851" s="820"/>
      <c r="K3851" s="842"/>
      <c r="L3851" s="842"/>
      <c r="O3851" s="843"/>
    </row>
    <row r="3852" spans="1:15">
      <c r="A3852" s="820"/>
      <c r="B3852" s="820"/>
      <c r="C3852" s="820"/>
      <c r="D3852" s="820"/>
      <c r="F3852" s="820"/>
      <c r="G3852" s="820"/>
      <c r="K3852" s="842"/>
      <c r="L3852" s="842"/>
      <c r="O3852" s="843"/>
    </row>
    <row r="3853" spans="1:15">
      <c r="A3853" s="820"/>
      <c r="B3853" s="820"/>
      <c r="C3853" s="820"/>
      <c r="D3853" s="820"/>
      <c r="F3853" s="820"/>
      <c r="G3853" s="820"/>
      <c r="K3853" s="842"/>
      <c r="L3853" s="842"/>
      <c r="O3853" s="843"/>
    </row>
    <row r="3854" spans="1:15">
      <c r="A3854" s="820"/>
      <c r="B3854" s="820"/>
      <c r="C3854" s="820"/>
      <c r="D3854" s="820"/>
      <c r="F3854" s="820"/>
      <c r="G3854" s="820"/>
      <c r="K3854" s="842"/>
      <c r="L3854" s="842"/>
      <c r="O3854" s="843"/>
    </row>
    <row r="3855" spans="1:15">
      <c r="A3855" s="820"/>
      <c r="B3855" s="820"/>
      <c r="C3855" s="820"/>
      <c r="D3855" s="820"/>
      <c r="F3855" s="820"/>
      <c r="G3855" s="820"/>
      <c r="K3855" s="842"/>
      <c r="L3855" s="842"/>
      <c r="O3855" s="843"/>
    </row>
    <row r="3856" spans="1:15">
      <c r="A3856" s="820"/>
      <c r="B3856" s="820"/>
      <c r="C3856" s="820"/>
      <c r="D3856" s="820"/>
      <c r="F3856" s="820"/>
      <c r="G3856" s="820"/>
      <c r="K3856" s="842"/>
      <c r="L3856" s="842"/>
      <c r="O3856" s="843"/>
    </row>
    <row r="3857" spans="1:15">
      <c r="A3857" s="820"/>
      <c r="B3857" s="820"/>
      <c r="C3857" s="820"/>
      <c r="D3857" s="820"/>
      <c r="F3857" s="820"/>
      <c r="G3857" s="820"/>
      <c r="K3857" s="842"/>
      <c r="L3857" s="842"/>
      <c r="O3857" s="843"/>
    </row>
    <row r="3858" spans="1:15">
      <c r="A3858" s="820"/>
      <c r="B3858" s="820"/>
      <c r="C3858" s="820"/>
      <c r="D3858" s="820"/>
      <c r="F3858" s="820"/>
      <c r="G3858" s="820"/>
      <c r="K3858" s="842"/>
      <c r="L3858" s="842"/>
      <c r="O3858" s="843"/>
    </row>
    <row r="3859" spans="1:15">
      <c r="A3859" s="820"/>
      <c r="B3859" s="820"/>
      <c r="C3859" s="820"/>
      <c r="D3859" s="820"/>
      <c r="F3859" s="820"/>
      <c r="G3859" s="820"/>
      <c r="K3859" s="842"/>
      <c r="L3859" s="842"/>
      <c r="O3859" s="843"/>
    </row>
    <row r="3860" spans="1:15">
      <c r="A3860" s="820"/>
      <c r="B3860" s="820"/>
      <c r="C3860" s="820"/>
      <c r="D3860" s="820"/>
      <c r="F3860" s="820"/>
      <c r="G3860" s="820"/>
      <c r="K3860" s="842"/>
      <c r="L3860" s="842"/>
      <c r="O3860" s="843"/>
    </row>
    <row r="3861" spans="1:15">
      <c r="A3861" s="820"/>
      <c r="B3861" s="820"/>
      <c r="C3861" s="820"/>
      <c r="D3861" s="820"/>
      <c r="F3861" s="820"/>
      <c r="G3861" s="820"/>
      <c r="K3861" s="842"/>
      <c r="L3861" s="842"/>
      <c r="O3861" s="843"/>
    </row>
    <row r="3862" spans="1:15">
      <c r="A3862" s="820"/>
      <c r="B3862" s="820"/>
      <c r="C3862" s="820"/>
      <c r="D3862" s="820"/>
      <c r="F3862" s="820"/>
      <c r="G3862" s="820"/>
      <c r="K3862" s="842"/>
      <c r="L3862" s="842"/>
      <c r="O3862" s="843"/>
    </row>
    <row r="3863" spans="1:15">
      <c r="A3863" s="820"/>
      <c r="B3863" s="820"/>
      <c r="C3863" s="820"/>
      <c r="D3863" s="820"/>
      <c r="F3863" s="820"/>
      <c r="G3863" s="820"/>
      <c r="K3863" s="842"/>
      <c r="L3863" s="842"/>
      <c r="O3863" s="843"/>
    </row>
    <row r="3864" spans="1:15">
      <c r="A3864" s="820"/>
      <c r="B3864" s="820"/>
      <c r="C3864" s="820"/>
      <c r="D3864" s="820"/>
      <c r="F3864" s="820"/>
      <c r="G3864" s="820"/>
      <c r="K3864" s="842"/>
      <c r="L3864" s="842"/>
      <c r="O3864" s="843"/>
    </row>
    <row r="3865" spans="1:15">
      <c r="A3865" s="820"/>
      <c r="B3865" s="820"/>
      <c r="C3865" s="820"/>
      <c r="D3865" s="820"/>
      <c r="F3865" s="820"/>
      <c r="G3865" s="820"/>
      <c r="K3865" s="842"/>
      <c r="L3865" s="842"/>
      <c r="O3865" s="843"/>
    </row>
    <row r="3866" spans="1:15">
      <c r="A3866" s="820"/>
      <c r="B3866" s="820"/>
      <c r="C3866" s="820"/>
      <c r="D3866" s="820"/>
      <c r="F3866" s="820"/>
      <c r="G3866" s="820"/>
      <c r="K3866" s="842"/>
      <c r="L3866" s="842"/>
      <c r="O3866" s="843"/>
    </row>
    <row r="3867" spans="1:15">
      <c r="A3867" s="820"/>
      <c r="B3867" s="820"/>
      <c r="C3867" s="820"/>
      <c r="D3867" s="820"/>
      <c r="F3867" s="820"/>
      <c r="G3867" s="820"/>
      <c r="K3867" s="842"/>
      <c r="L3867" s="842"/>
      <c r="O3867" s="843"/>
    </row>
    <row r="3868" spans="1:15">
      <c r="A3868" s="820"/>
      <c r="B3868" s="820"/>
      <c r="C3868" s="820"/>
      <c r="D3868" s="820"/>
      <c r="F3868" s="820"/>
      <c r="G3868" s="820"/>
      <c r="K3868" s="842"/>
      <c r="L3868" s="842"/>
      <c r="O3868" s="843"/>
    </row>
    <row r="3869" spans="1:15">
      <c r="A3869" s="820"/>
      <c r="B3869" s="820"/>
      <c r="C3869" s="820"/>
      <c r="D3869" s="820"/>
      <c r="F3869" s="820"/>
      <c r="G3869" s="820"/>
      <c r="K3869" s="842"/>
      <c r="L3869" s="842"/>
      <c r="O3869" s="843"/>
    </row>
    <row r="3870" spans="1:15">
      <c r="A3870" s="820"/>
      <c r="B3870" s="820"/>
      <c r="C3870" s="820"/>
      <c r="D3870" s="820"/>
      <c r="F3870" s="820"/>
      <c r="G3870" s="820"/>
      <c r="K3870" s="842"/>
      <c r="L3870" s="842"/>
      <c r="O3870" s="843"/>
    </row>
    <row r="3871" spans="1:15">
      <c r="A3871" s="820"/>
      <c r="B3871" s="820"/>
      <c r="C3871" s="820"/>
      <c r="D3871" s="820"/>
      <c r="F3871" s="820"/>
      <c r="G3871" s="820"/>
      <c r="K3871" s="842"/>
      <c r="L3871" s="842"/>
      <c r="O3871" s="843"/>
    </row>
    <row r="3872" spans="1:15">
      <c r="A3872" s="820"/>
      <c r="B3872" s="820"/>
      <c r="C3872" s="820"/>
      <c r="D3872" s="820"/>
      <c r="F3872" s="820"/>
      <c r="G3872" s="820"/>
      <c r="K3872" s="842"/>
      <c r="L3872" s="842"/>
      <c r="O3872" s="843"/>
    </row>
    <row r="3873" spans="1:15">
      <c r="A3873" s="820"/>
      <c r="B3873" s="820"/>
      <c r="C3873" s="820"/>
      <c r="D3873" s="820"/>
      <c r="F3873" s="820"/>
      <c r="G3873" s="820"/>
      <c r="K3873" s="842"/>
      <c r="L3873" s="842"/>
      <c r="O3873" s="843"/>
    </row>
    <row r="3874" spans="1:15">
      <c r="A3874" s="820"/>
      <c r="B3874" s="820"/>
      <c r="C3874" s="820"/>
      <c r="D3874" s="820"/>
      <c r="F3874" s="820"/>
      <c r="G3874" s="820"/>
      <c r="K3874" s="842"/>
      <c r="L3874" s="842"/>
      <c r="O3874" s="843"/>
    </row>
    <row r="3875" spans="1:15">
      <c r="A3875" s="820"/>
      <c r="B3875" s="820"/>
      <c r="C3875" s="820"/>
      <c r="D3875" s="820"/>
      <c r="F3875" s="820"/>
      <c r="G3875" s="820"/>
      <c r="K3875" s="842"/>
      <c r="L3875" s="842"/>
      <c r="O3875" s="843"/>
    </row>
    <row r="3876" spans="1:15">
      <c r="A3876" s="820"/>
      <c r="B3876" s="820"/>
      <c r="C3876" s="820"/>
      <c r="D3876" s="820"/>
      <c r="F3876" s="820"/>
      <c r="G3876" s="820"/>
      <c r="K3876" s="842"/>
      <c r="L3876" s="842"/>
      <c r="O3876" s="843"/>
    </row>
    <row r="3877" spans="1:15">
      <c r="A3877" s="820"/>
      <c r="B3877" s="820"/>
      <c r="C3877" s="820"/>
      <c r="D3877" s="820"/>
      <c r="F3877" s="820"/>
      <c r="G3877" s="820"/>
      <c r="K3877" s="842"/>
      <c r="L3877" s="842"/>
      <c r="O3877" s="843"/>
    </row>
    <row r="3878" spans="1:15">
      <c r="A3878" s="820"/>
      <c r="B3878" s="820"/>
      <c r="C3878" s="820"/>
      <c r="D3878" s="820"/>
      <c r="F3878" s="820"/>
      <c r="G3878" s="820"/>
      <c r="K3878" s="842"/>
      <c r="L3878" s="842"/>
      <c r="O3878" s="843"/>
    </row>
    <row r="3879" spans="1:15">
      <c r="A3879" s="820"/>
      <c r="B3879" s="820"/>
      <c r="C3879" s="820"/>
      <c r="D3879" s="820"/>
      <c r="F3879" s="820"/>
      <c r="G3879" s="820"/>
      <c r="K3879" s="842"/>
      <c r="L3879" s="842"/>
      <c r="O3879" s="843"/>
    </row>
    <row r="3880" spans="1:15">
      <c r="A3880" s="820"/>
      <c r="B3880" s="820"/>
      <c r="C3880" s="820"/>
      <c r="D3880" s="820"/>
      <c r="F3880" s="820"/>
      <c r="G3880" s="820"/>
      <c r="K3880" s="842"/>
      <c r="L3880" s="842"/>
      <c r="O3880" s="843"/>
    </row>
    <row r="3881" spans="1:15">
      <c r="A3881" s="820"/>
      <c r="B3881" s="820"/>
      <c r="C3881" s="820"/>
      <c r="D3881" s="820"/>
      <c r="F3881" s="820"/>
      <c r="G3881" s="820"/>
      <c r="K3881" s="842"/>
      <c r="L3881" s="842"/>
      <c r="O3881" s="843"/>
    </row>
    <row r="3882" spans="1:15">
      <c r="A3882" s="820"/>
      <c r="B3882" s="820"/>
      <c r="C3882" s="820"/>
      <c r="D3882" s="820"/>
      <c r="F3882" s="820"/>
      <c r="G3882" s="820"/>
      <c r="K3882" s="842"/>
      <c r="L3882" s="842"/>
      <c r="O3882" s="843"/>
    </row>
    <row r="3883" spans="1:15">
      <c r="A3883" s="820"/>
      <c r="B3883" s="820"/>
      <c r="C3883" s="820"/>
      <c r="D3883" s="820"/>
      <c r="F3883" s="820"/>
      <c r="G3883" s="820"/>
      <c r="K3883" s="842"/>
      <c r="L3883" s="842"/>
      <c r="O3883" s="843"/>
    </row>
    <row r="3884" spans="1:15">
      <c r="A3884" s="820"/>
      <c r="B3884" s="820"/>
      <c r="C3884" s="820"/>
      <c r="D3884" s="820"/>
      <c r="F3884" s="820"/>
      <c r="G3884" s="820"/>
      <c r="K3884" s="842"/>
      <c r="L3884" s="842"/>
      <c r="O3884" s="843"/>
    </row>
    <row r="3885" spans="1:15">
      <c r="A3885" s="820"/>
      <c r="B3885" s="820"/>
      <c r="C3885" s="820"/>
      <c r="D3885" s="820"/>
      <c r="F3885" s="820"/>
      <c r="G3885" s="820"/>
      <c r="K3885" s="842"/>
      <c r="L3885" s="842"/>
      <c r="O3885" s="843"/>
    </row>
    <row r="3886" spans="1:15">
      <c r="A3886" s="820"/>
      <c r="B3886" s="820"/>
      <c r="C3886" s="820"/>
      <c r="D3886" s="820"/>
      <c r="F3886" s="820"/>
      <c r="G3886" s="820"/>
      <c r="K3886" s="842"/>
      <c r="L3886" s="842"/>
      <c r="O3886" s="843"/>
    </row>
    <row r="3887" spans="1:15">
      <c r="A3887" s="820"/>
      <c r="B3887" s="820"/>
      <c r="C3887" s="820"/>
      <c r="D3887" s="820"/>
      <c r="F3887" s="820"/>
      <c r="G3887" s="820"/>
      <c r="K3887" s="842"/>
      <c r="L3887" s="842"/>
      <c r="O3887" s="843"/>
    </row>
    <row r="3888" spans="1:15">
      <c r="A3888" s="820"/>
      <c r="B3888" s="820"/>
      <c r="C3888" s="820"/>
      <c r="D3888" s="820"/>
      <c r="F3888" s="820"/>
      <c r="G3888" s="820"/>
      <c r="K3888" s="842"/>
      <c r="L3888" s="842"/>
      <c r="O3888" s="843"/>
    </row>
    <row r="3889" spans="1:15">
      <c r="A3889" s="820"/>
      <c r="B3889" s="820"/>
      <c r="C3889" s="820"/>
      <c r="D3889" s="820"/>
      <c r="F3889" s="820"/>
      <c r="G3889" s="820"/>
      <c r="K3889" s="842"/>
      <c r="L3889" s="842"/>
      <c r="O3889" s="843"/>
    </row>
    <row r="3890" spans="1:15">
      <c r="A3890" s="820"/>
      <c r="B3890" s="820"/>
      <c r="C3890" s="820"/>
      <c r="D3890" s="820"/>
      <c r="F3890" s="820"/>
      <c r="G3890" s="820"/>
      <c r="K3890" s="842"/>
      <c r="L3890" s="842"/>
      <c r="O3890" s="843"/>
    </row>
    <row r="3891" spans="1:15">
      <c r="A3891" s="820"/>
      <c r="B3891" s="820"/>
      <c r="C3891" s="820"/>
      <c r="D3891" s="820"/>
      <c r="F3891" s="820"/>
      <c r="G3891" s="820"/>
      <c r="K3891" s="842"/>
      <c r="L3891" s="842"/>
      <c r="O3891" s="843"/>
    </row>
    <row r="3892" spans="1:15">
      <c r="A3892" s="820"/>
      <c r="B3892" s="820"/>
      <c r="C3892" s="820"/>
      <c r="D3892" s="820"/>
      <c r="F3892" s="820"/>
      <c r="G3892" s="820"/>
      <c r="K3892" s="842"/>
      <c r="L3892" s="842"/>
      <c r="O3892" s="843"/>
    </row>
    <row r="3893" spans="1:15">
      <c r="A3893" s="820"/>
      <c r="B3893" s="820"/>
      <c r="C3893" s="820"/>
      <c r="D3893" s="820"/>
      <c r="F3893" s="820"/>
      <c r="G3893" s="820"/>
      <c r="K3893" s="842"/>
      <c r="L3893" s="842"/>
      <c r="O3893" s="843"/>
    </row>
    <row r="3894" spans="1:15">
      <c r="A3894" s="820"/>
      <c r="B3894" s="820"/>
      <c r="C3894" s="820"/>
      <c r="D3894" s="820"/>
      <c r="F3894" s="820"/>
      <c r="G3894" s="820"/>
      <c r="K3894" s="842"/>
      <c r="L3894" s="842"/>
      <c r="O3894" s="843"/>
    </row>
    <row r="3895" spans="1:15">
      <c r="A3895" s="820"/>
      <c r="B3895" s="820"/>
      <c r="C3895" s="820"/>
      <c r="D3895" s="820"/>
      <c r="F3895" s="820"/>
      <c r="G3895" s="820"/>
      <c r="K3895" s="842"/>
      <c r="L3895" s="842"/>
      <c r="O3895" s="843"/>
    </row>
    <row r="3896" spans="1:15">
      <c r="A3896" s="820"/>
      <c r="B3896" s="820"/>
      <c r="C3896" s="820"/>
      <c r="D3896" s="820"/>
      <c r="F3896" s="820"/>
      <c r="G3896" s="820"/>
      <c r="K3896" s="842"/>
      <c r="L3896" s="842"/>
      <c r="O3896" s="843"/>
    </row>
    <row r="3897" spans="1:15">
      <c r="A3897" s="820"/>
      <c r="B3897" s="820"/>
      <c r="C3897" s="820"/>
      <c r="D3897" s="820"/>
      <c r="F3897" s="820"/>
      <c r="G3897" s="820"/>
      <c r="K3897" s="842"/>
      <c r="L3897" s="842"/>
      <c r="O3897" s="843"/>
    </row>
    <row r="3898" spans="1:15">
      <c r="A3898" s="820"/>
      <c r="B3898" s="820"/>
      <c r="C3898" s="820"/>
      <c r="D3898" s="820"/>
      <c r="F3898" s="820"/>
      <c r="G3898" s="820"/>
      <c r="K3898" s="842"/>
      <c r="L3898" s="842"/>
      <c r="O3898" s="843"/>
    </row>
    <row r="3899" spans="1:15">
      <c r="A3899" s="820"/>
      <c r="B3899" s="820"/>
      <c r="C3899" s="820"/>
      <c r="D3899" s="820"/>
      <c r="F3899" s="820"/>
      <c r="G3899" s="820"/>
      <c r="K3899" s="842"/>
      <c r="L3899" s="842"/>
      <c r="O3899" s="843"/>
    </row>
    <row r="3900" spans="1:15">
      <c r="A3900" s="820"/>
      <c r="B3900" s="820"/>
      <c r="C3900" s="820"/>
      <c r="D3900" s="820"/>
      <c r="F3900" s="820"/>
      <c r="G3900" s="820"/>
      <c r="K3900" s="842"/>
      <c r="L3900" s="842"/>
      <c r="O3900" s="843"/>
    </row>
    <row r="3901" spans="1:15">
      <c r="A3901" s="820"/>
      <c r="B3901" s="820"/>
      <c r="C3901" s="820"/>
      <c r="D3901" s="820"/>
      <c r="F3901" s="820"/>
      <c r="G3901" s="820"/>
      <c r="K3901" s="842"/>
      <c r="L3901" s="842"/>
      <c r="O3901" s="843"/>
    </row>
    <row r="3902" spans="1:15">
      <c r="A3902" s="820"/>
      <c r="B3902" s="820"/>
      <c r="C3902" s="820"/>
      <c r="D3902" s="820"/>
      <c r="F3902" s="820"/>
      <c r="G3902" s="820"/>
      <c r="K3902" s="842"/>
      <c r="L3902" s="842"/>
      <c r="O3902" s="843"/>
    </row>
    <row r="3903" spans="1:15">
      <c r="A3903" s="820"/>
      <c r="B3903" s="820"/>
      <c r="C3903" s="820"/>
      <c r="D3903" s="820"/>
      <c r="F3903" s="820"/>
      <c r="G3903" s="820"/>
      <c r="K3903" s="842"/>
      <c r="L3903" s="842"/>
      <c r="O3903" s="843"/>
    </row>
    <row r="3904" spans="1:15">
      <c r="A3904" s="820"/>
      <c r="B3904" s="820"/>
      <c r="C3904" s="820"/>
      <c r="D3904" s="820"/>
      <c r="F3904" s="820"/>
      <c r="G3904" s="820"/>
      <c r="K3904" s="842"/>
      <c r="L3904" s="842"/>
      <c r="O3904" s="843"/>
    </row>
    <row r="3905" spans="1:15">
      <c r="A3905" s="820"/>
      <c r="B3905" s="820"/>
      <c r="C3905" s="820"/>
      <c r="D3905" s="820"/>
      <c r="F3905" s="820"/>
      <c r="G3905" s="820"/>
      <c r="K3905" s="842"/>
      <c r="L3905" s="842"/>
      <c r="O3905" s="843"/>
    </row>
    <row r="3906" spans="1:15">
      <c r="A3906" s="820"/>
      <c r="B3906" s="820"/>
      <c r="C3906" s="820"/>
      <c r="D3906" s="820"/>
      <c r="F3906" s="820"/>
      <c r="G3906" s="820"/>
      <c r="K3906" s="842"/>
      <c r="L3906" s="842"/>
      <c r="O3906" s="843"/>
    </row>
    <row r="3907" spans="1:15">
      <c r="A3907" s="820"/>
      <c r="B3907" s="820"/>
      <c r="C3907" s="820"/>
      <c r="D3907" s="820"/>
      <c r="F3907" s="820"/>
      <c r="G3907" s="820"/>
      <c r="K3907" s="842"/>
      <c r="L3907" s="842"/>
      <c r="O3907" s="843"/>
    </row>
    <row r="3908" spans="1:15">
      <c r="A3908" s="820"/>
      <c r="B3908" s="820"/>
      <c r="C3908" s="820"/>
      <c r="D3908" s="820"/>
      <c r="F3908" s="820"/>
      <c r="G3908" s="820"/>
      <c r="K3908" s="842"/>
      <c r="L3908" s="842"/>
      <c r="O3908" s="843"/>
    </row>
    <row r="3909" spans="1:15">
      <c r="A3909" s="820"/>
      <c r="B3909" s="820"/>
      <c r="C3909" s="820"/>
      <c r="D3909" s="820"/>
      <c r="F3909" s="820"/>
      <c r="G3909" s="820"/>
      <c r="K3909" s="842"/>
      <c r="L3909" s="842"/>
      <c r="O3909" s="843"/>
    </row>
    <row r="3910" spans="1:15">
      <c r="A3910" s="820"/>
      <c r="B3910" s="820"/>
      <c r="C3910" s="820"/>
      <c r="D3910" s="820"/>
      <c r="F3910" s="820"/>
      <c r="G3910" s="820"/>
      <c r="K3910" s="842"/>
      <c r="L3910" s="842"/>
      <c r="O3910" s="843"/>
    </row>
    <row r="3911" spans="1:15">
      <c r="A3911" s="820"/>
      <c r="B3911" s="820"/>
      <c r="C3911" s="820"/>
      <c r="D3911" s="820"/>
      <c r="F3911" s="820"/>
      <c r="G3911" s="820"/>
      <c r="K3911" s="842"/>
      <c r="L3911" s="842"/>
      <c r="O3911" s="843"/>
    </row>
    <row r="3912" spans="1:15">
      <c r="A3912" s="820"/>
      <c r="B3912" s="820"/>
      <c r="C3912" s="820"/>
      <c r="D3912" s="820"/>
      <c r="F3912" s="820"/>
      <c r="G3912" s="820"/>
      <c r="K3912" s="842"/>
      <c r="L3912" s="842"/>
      <c r="O3912" s="843"/>
    </row>
    <row r="3913" spans="1:15">
      <c r="A3913" s="820"/>
      <c r="B3913" s="820"/>
      <c r="C3913" s="820"/>
      <c r="D3913" s="820"/>
      <c r="F3913" s="820"/>
      <c r="G3913" s="820"/>
      <c r="K3913" s="842"/>
      <c r="L3913" s="842"/>
      <c r="O3913" s="843"/>
    </row>
    <row r="3914" spans="1:15">
      <c r="A3914" s="820"/>
      <c r="B3914" s="820"/>
      <c r="C3914" s="820"/>
      <c r="D3914" s="820"/>
      <c r="F3914" s="820"/>
      <c r="G3914" s="820"/>
      <c r="K3914" s="842"/>
      <c r="L3914" s="842"/>
      <c r="O3914" s="843"/>
    </row>
    <row r="3915" spans="1:15">
      <c r="A3915" s="820"/>
      <c r="B3915" s="820"/>
      <c r="C3915" s="820"/>
      <c r="D3915" s="820"/>
      <c r="F3915" s="820"/>
      <c r="G3915" s="820"/>
      <c r="K3915" s="842"/>
      <c r="L3915" s="842"/>
      <c r="O3915" s="843"/>
    </row>
    <row r="3916" spans="1:15">
      <c r="A3916" s="820"/>
      <c r="B3916" s="820"/>
      <c r="C3916" s="820"/>
      <c r="D3916" s="820"/>
      <c r="F3916" s="820"/>
      <c r="G3916" s="820"/>
      <c r="K3916" s="842"/>
      <c r="L3916" s="842"/>
      <c r="O3916" s="843"/>
    </row>
    <row r="3917" spans="1:15">
      <c r="A3917" s="820"/>
      <c r="B3917" s="820"/>
      <c r="C3917" s="820"/>
      <c r="D3917" s="820"/>
      <c r="F3917" s="820"/>
      <c r="G3917" s="820"/>
      <c r="K3917" s="842"/>
      <c r="L3917" s="842"/>
      <c r="O3917" s="843"/>
    </row>
    <row r="3918" spans="1:15">
      <c r="A3918" s="820"/>
      <c r="B3918" s="820"/>
      <c r="C3918" s="820"/>
      <c r="D3918" s="820"/>
      <c r="F3918" s="820"/>
      <c r="G3918" s="820"/>
      <c r="K3918" s="842"/>
      <c r="L3918" s="842"/>
      <c r="O3918" s="843"/>
    </row>
    <row r="3919" spans="1:15">
      <c r="A3919" s="820"/>
      <c r="B3919" s="820"/>
      <c r="C3919" s="820"/>
      <c r="D3919" s="820"/>
      <c r="F3919" s="820"/>
      <c r="G3919" s="820"/>
      <c r="K3919" s="842"/>
      <c r="L3919" s="842"/>
      <c r="O3919" s="843"/>
    </row>
    <row r="3920" spans="1:15">
      <c r="A3920" s="820"/>
      <c r="B3920" s="820"/>
      <c r="C3920" s="820"/>
      <c r="D3920" s="820"/>
      <c r="F3920" s="820"/>
      <c r="G3920" s="820"/>
      <c r="K3920" s="842"/>
      <c r="L3920" s="842"/>
      <c r="O3920" s="843"/>
    </row>
    <row r="3921" spans="1:15">
      <c r="A3921" s="820"/>
      <c r="B3921" s="820"/>
      <c r="C3921" s="820"/>
      <c r="D3921" s="820"/>
      <c r="F3921" s="820"/>
      <c r="G3921" s="820"/>
      <c r="K3921" s="842"/>
      <c r="L3921" s="842"/>
      <c r="O3921" s="843"/>
    </row>
    <row r="3922" spans="1:15">
      <c r="A3922" s="820"/>
      <c r="B3922" s="820"/>
      <c r="C3922" s="820"/>
      <c r="D3922" s="820"/>
      <c r="F3922" s="820"/>
      <c r="G3922" s="820"/>
      <c r="K3922" s="842"/>
      <c r="L3922" s="842"/>
      <c r="O3922" s="843"/>
    </row>
    <row r="3923" spans="1:15">
      <c r="A3923" s="820"/>
      <c r="B3923" s="820"/>
      <c r="C3923" s="820"/>
      <c r="D3923" s="820"/>
      <c r="F3923" s="820"/>
      <c r="G3923" s="820"/>
      <c r="K3923" s="842"/>
      <c r="L3923" s="842"/>
      <c r="O3923" s="843"/>
    </row>
    <row r="3924" spans="1:15">
      <c r="A3924" s="820"/>
      <c r="B3924" s="820"/>
      <c r="C3924" s="820"/>
      <c r="D3924" s="820"/>
      <c r="F3924" s="820"/>
      <c r="G3924" s="820"/>
      <c r="K3924" s="842"/>
      <c r="L3924" s="842"/>
      <c r="O3924" s="843"/>
    </row>
    <row r="3925" spans="1:15">
      <c r="A3925" s="820"/>
      <c r="B3925" s="820"/>
      <c r="C3925" s="820"/>
      <c r="D3925" s="820"/>
      <c r="F3925" s="820"/>
      <c r="G3925" s="820"/>
      <c r="K3925" s="842"/>
      <c r="L3925" s="842"/>
      <c r="O3925" s="843"/>
    </row>
    <row r="3926" spans="1:15">
      <c r="A3926" s="820"/>
      <c r="B3926" s="820"/>
      <c r="C3926" s="820"/>
      <c r="D3926" s="820"/>
      <c r="F3926" s="820"/>
      <c r="G3926" s="820"/>
      <c r="K3926" s="842"/>
      <c r="L3926" s="842"/>
      <c r="O3926" s="843"/>
    </row>
    <row r="3927" spans="1:15">
      <c r="A3927" s="820"/>
      <c r="B3927" s="820"/>
      <c r="C3927" s="820"/>
      <c r="D3927" s="820"/>
      <c r="F3927" s="820"/>
      <c r="G3927" s="820"/>
      <c r="K3927" s="842"/>
      <c r="L3927" s="842"/>
      <c r="O3927" s="843"/>
    </row>
    <row r="3928" spans="1:15">
      <c r="A3928" s="820"/>
      <c r="B3928" s="820"/>
      <c r="C3928" s="820"/>
      <c r="D3928" s="820"/>
      <c r="F3928" s="820"/>
      <c r="G3928" s="820"/>
      <c r="K3928" s="842"/>
      <c r="L3928" s="842"/>
      <c r="O3928" s="843"/>
    </row>
    <row r="3929" spans="1:15">
      <c r="A3929" s="820"/>
      <c r="B3929" s="820"/>
      <c r="C3929" s="820"/>
      <c r="D3929" s="820"/>
      <c r="F3929" s="820"/>
      <c r="G3929" s="820"/>
      <c r="K3929" s="842"/>
      <c r="L3929" s="842"/>
      <c r="O3929" s="843"/>
    </row>
    <row r="3930" spans="1:15">
      <c r="A3930" s="820"/>
      <c r="B3930" s="820"/>
      <c r="C3930" s="820"/>
      <c r="D3930" s="820"/>
      <c r="F3930" s="820"/>
      <c r="G3930" s="820"/>
      <c r="K3930" s="842"/>
      <c r="L3930" s="842"/>
      <c r="O3930" s="843"/>
    </row>
    <row r="3931" spans="1:15">
      <c r="A3931" s="820"/>
      <c r="B3931" s="820"/>
      <c r="C3931" s="820"/>
      <c r="D3931" s="820"/>
      <c r="F3931" s="820"/>
      <c r="G3931" s="820"/>
      <c r="K3931" s="842"/>
      <c r="L3931" s="842"/>
      <c r="O3931" s="843"/>
    </row>
    <row r="3932" spans="1:15">
      <c r="A3932" s="820"/>
      <c r="B3932" s="820"/>
      <c r="C3932" s="820"/>
      <c r="D3932" s="820"/>
      <c r="F3932" s="820"/>
      <c r="G3932" s="820"/>
      <c r="K3932" s="842"/>
      <c r="L3932" s="842"/>
      <c r="O3932" s="843"/>
    </row>
    <row r="3933" spans="1:15">
      <c r="A3933" s="820"/>
      <c r="B3933" s="820"/>
      <c r="C3933" s="820"/>
      <c r="D3933" s="820"/>
      <c r="F3933" s="820"/>
      <c r="G3933" s="820"/>
      <c r="K3933" s="842"/>
      <c r="L3933" s="842"/>
      <c r="O3933" s="843"/>
    </row>
    <row r="3934" spans="1:15">
      <c r="A3934" s="820"/>
      <c r="B3934" s="820"/>
      <c r="C3934" s="820"/>
      <c r="D3934" s="820"/>
      <c r="F3934" s="820"/>
      <c r="G3934" s="820"/>
      <c r="K3934" s="842"/>
      <c r="L3934" s="842"/>
      <c r="O3934" s="843"/>
    </row>
    <row r="3935" spans="1:15">
      <c r="A3935" s="820"/>
      <c r="B3935" s="820"/>
      <c r="C3935" s="820"/>
      <c r="D3935" s="820"/>
      <c r="F3935" s="820"/>
      <c r="G3935" s="820"/>
      <c r="K3935" s="842"/>
      <c r="L3935" s="842"/>
      <c r="O3935" s="843"/>
    </row>
    <row r="3936" spans="1:15">
      <c r="A3936" s="820"/>
      <c r="B3936" s="820"/>
      <c r="C3936" s="820"/>
      <c r="D3936" s="820"/>
      <c r="F3936" s="820"/>
      <c r="G3936" s="820"/>
      <c r="K3936" s="842"/>
      <c r="L3936" s="842"/>
      <c r="O3936" s="843"/>
    </row>
    <row r="3937" spans="1:15">
      <c r="A3937" s="820"/>
      <c r="B3937" s="820"/>
      <c r="C3937" s="820"/>
      <c r="D3937" s="820"/>
      <c r="F3937" s="820"/>
      <c r="G3937" s="820"/>
      <c r="K3937" s="842"/>
      <c r="L3937" s="842"/>
      <c r="O3937" s="843"/>
    </row>
    <row r="3938" spans="1:15">
      <c r="A3938" s="820"/>
      <c r="B3938" s="820"/>
      <c r="C3938" s="820"/>
      <c r="D3938" s="820"/>
      <c r="F3938" s="820"/>
      <c r="G3938" s="820"/>
      <c r="K3938" s="842"/>
      <c r="L3938" s="842"/>
      <c r="O3938" s="843"/>
    </row>
    <row r="3939" spans="1:15">
      <c r="A3939" s="820"/>
      <c r="B3939" s="820"/>
      <c r="C3939" s="820"/>
      <c r="D3939" s="820"/>
      <c r="F3939" s="820"/>
      <c r="G3939" s="820"/>
      <c r="K3939" s="842"/>
      <c r="L3939" s="842"/>
      <c r="O3939" s="843"/>
    </row>
    <row r="3940" spans="1:15">
      <c r="A3940" s="820"/>
      <c r="B3940" s="820"/>
      <c r="C3940" s="820"/>
      <c r="D3940" s="820"/>
      <c r="F3940" s="820"/>
      <c r="G3940" s="820"/>
      <c r="K3940" s="842"/>
      <c r="L3940" s="842"/>
      <c r="O3940" s="843"/>
    </row>
    <row r="3941" spans="1:15">
      <c r="A3941" s="820"/>
      <c r="B3941" s="820"/>
      <c r="C3941" s="820"/>
      <c r="D3941" s="820"/>
      <c r="F3941" s="820"/>
      <c r="G3941" s="820"/>
      <c r="K3941" s="842"/>
      <c r="L3941" s="842"/>
      <c r="O3941" s="843"/>
    </row>
    <row r="3942" spans="1:15">
      <c r="A3942" s="820"/>
      <c r="B3942" s="820"/>
      <c r="C3942" s="820"/>
      <c r="D3942" s="820"/>
      <c r="F3942" s="820"/>
      <c r="G3942" s="820"/>
      <c r="K3942" s="842"/>
      <c r="L3942" s="842"/>
      <c r="O3942" s="843"/>
    </row>
    <row r="3943" spans="1:15">
      <c r="A3943" s="820"/>
      <c r="B3943" s="820"/>
      <c r="C3943" s="820"/>
      <c r="D3943" s="820"/>
      <c r="F3943" s="820"/>
      <c r="G3943" s="820"/>
      <c r="K3943" s="842"/>
      <c r="L3943" s="842"/>
      <c r="O3943" s="843"/>
    </row>
    <row r="3944" spans="1:15">
      <c r="A3944" s="820"/>
      <c r="B3944" s="820"/>
      <c r="C3944" s="820"/>
      <c r="D3944" s="820"/>
      <c r="F3944" s="820"/>
      <c r="G3944" s="820"/>
      <c r="K3944" s="842"/>
      <c r="L3944" s="842"/>
      <c r="O3944" s="843"/>
    </row>
    <row r="3945" spans="1:15">
      <c r="A3945" s="820"/>
      <c r="B3945" s="820"/>
      <c r="C3945" s="820"/>
      <c r="D3945" s="820"/>
      <c r="F3945" s="820"/>
      <c r="G3945" s="820"/>
      <c r="K3945" s="842"/>
      <c r="L3945" s="842"/>
      <c r="O3945" s="843"/>
    </row>
    <row r="3946" spans="1:15">
      <c r="A3946" s="820"/>
      <c r="B3946" s="820"/>
      <c r="C3946" s="820"/>
      <c r="D3946" s="820"/>
      <c r="F3946" s="820"/>
      <c r="G3946" s="820"/>
      <c r="K3946" s="842"/>
      <c r="L3946" s="842"/>
      <c r="O3946" s="843"/>
    </row>
    <row r="3947" spans="1:15">
      <c r="A3947" s="820"/>
      <c r="B3947" s="820"/>
      <c r="C3947" s="820"/>
      <c r="D3947" s="820"/>
      <c r="F3947" s="820"/>
      <c r="G3947" s="820"/>
      <c r="K3947" s="842"/>
      <c r="L3947" s="842"/>
      <c r="O3947" s="843"/>
    </row>
    <row r="3948" spans="1:15">
      <c r="A3948" s="820"/>
      <c r="B3948" s="820"/>
      <c r="C3948" s="820"/>
      <c r="D3948" s="820"/>
      <c r="F3948" s="820"/>
      <c r="G3948" s="820"/>
      <c r="K3948" s="842"/>
      <c r="L3948" s="842"/>
      <c r="O3948" s="843"/>
    </row>
    <row r="3949" spans="1:15">
      <c r="A3949" s="820"/>
      <c r="B3949" s="820"/>
      <c r="C3949" s="820"/>
      <c r="D3949" s="820"/>
      <c r="F3949" s="820"/>
      <c r="G3949" s="820"/>
      <c r="K3949" s="842"/>
      <c r="L3949" s="842"/>
      <c r="O3949" s="843"/>
    </row>
    <row r="3950" spans="1:15">
      <c r="A3950" s="820"/>
      <c r="B3950" s="820"/>
      <c r="C3950" s="820"/>
      <c r="D3950" s="820"/>
      <c r="F3950" s="820"/>
      <c r="G3950" s="820"/>
      <c r="K3950" s="842"/>
      <c r="L3950" s="842"/>
      <c r="O3950" s="843"/>
    </row>
    <row r="3951" spans="1:15">
      <c r="A3951" s="820"/>
      <c r="B3951" s="820"/>
      <c r="C3951" s="820"/>
      <c r="D3951" s="820"/>
      <c r="F3951" s="820"/>
      <c r="G3951" s="820"/>
      <c r="K3951" s="842"/>
      <c r="L3951" s="842"/>
      <c r="O3951" s="843"/>
    </row>
    <row r="3952" spans="1:15">
      <c r="A3952" s="820"/>
      <c r="B3952" s="820"/>
      <c r="C3952" s="820"/>
      <c r="D3952" s="820"/>
      <c r="F3952" s="820"/>
      <c r="G3952" s="820"/>
      <c r="K3952" s="842"/>
      <c r="L3952" s="842"/>
      <c r="O3952" s="843"/>
    </row>
    <row r="3953" spans="1:15">
      <c r="A3953" s="820"/>
      <c r="B3953" s="820"/>
      <c r="C3953" s="820"/>
      <c r="D3953" s="820"/>
      <c r="F3953" s="820"/>
      <c r="G3953" s="820"/>
      <c r="K3953" s="842"/>
      <c r="L3953" s="842"/>
      <c r="O3953" s="843"/>
    </row>
    <row r="3954" spans="1:15">
      <c r="A3954" s="820"/>
      <c r="B3954" s="820"/>
      <c r="C3954" s="820"/>
      <c r="D3954" s="820"/>
      <c r="F3954" s="820"/>
      <c r="G3954" s="820"/>
      <c r="K3954" s="842"/>
      <c r="L3954" s="842"/>
      <c r="O3954" s="843"/>
    </row>
    <row r="3955" spans="1:15">
      <c r="A3955" s="820"/>
      <c r="B3955" s="820"/>
      <c r="C3955" s="820"/>
      <c r="D3955" s="820"/>
      <c r="F3955" s="820"/>
      <c r="G3955" s="820"/>
      <c r="K3955" s="842"/>
      <c r="L3955" s="842"/>
      <c r="O3955" s="843"/>
    </row>
    <row r="3956" spans="1:15">
      <c r="A3956" s="820"/>
      <c r="B3956" s="820"/>
      <c r="C3956" s="820"/>
      <c r="D3956" s="820"/>
      <c r="F3956" s="820"/>
      <c r="G3956" s="820"/>
      <c r="K3956" s="842"/>
      <c r="L3956" s="842"/>
      <c r="O3956" s="843"/>
    </row>
    <row r="3957" spans="1:15">
      <c r="A3957" s="820"/>
      <c r="B3957" s="820"/>
      <c r="C3957" s="820"/>
      <c r="D3957" s="820"/>
      <c r="F3957" s="820"/>
      <c r="G3957" s="820"/>
      <c r="K3957" s="842"/>
      <c r="L3957" s="842"/>
      <c r="O3957" s="843"/>
    </row>
    <row r="3958" spans="1:15">
      <c r="A3958" s="820"/>
      <c r="B3958" s="820"/>
      <c r="C3958" s="820"/>
      <c r="D3958" s="820"/>
      <c r="F3958" s="820"/>
      <c r="G3958" s="820"/>
      <c r="K3958" s="842"/>
      <c r="L3958" s="842"/>
      <c r="O3958" s="843"/>
    </row>
    <row r="3959" spans="1:15">
      <c r="A3959" s="820"/>
      <c r="B3959" s="820"/>
      <c r="C3959" s="820"/>
      <c r="D3959" s="820"/>
      <c r="F3959" s="820"/>
      <c r="G3959" s="820"/>
      <c r="K3959" s="842"/>
      <c r="L3959" s="842"/>
      <c r="O3959" s="843"/>
    </row>
    <row r="3960" spans="1:15">
      <c r="A3960" s="820"/>
      <c r="B3960" s="820"/>
      <c r="C3960" s="820"/>
      <c r="D3960" s="820"/>
      <c r="F3960" s="820"/>
      <c r="G3960" s="820"/>
      <c r="K3960" s="842"/>
      <c r="L3960" s="842"/>
      <c r="O3960" s="843"/>
    </row>
    <row r="3961" spans="1:15">
      <c r="A3961" s="820"/>
      <c r="B3961" s="820"/>
      <c r="C3961" s="820"/>
      <c r="D3961" s="820"/>
      <c r="F3961" s="820"/>
      <c r="G3961" s="820"/>
      <c r="K3961" s="842"/>
      <c r="L3961" s="842"/>
      <c r="O3961" s="843"/>
    </row>
    <row r="3962" spans="1:15">
      <c r="A3962" s="820"/>
      <c r="B3962" s="820"/>
      <c r="C3962" s="820"/>
      <c r="D3962" s="820"/>
      <c r="F3962" s="820"/>
      <c r="G3962" s="820"/>
      <c r="K3962" s="842"/>
      <c r="L3962" s="842"/>
      <c r="O3962" s="843"/>
    </row>
    <row r="3963" spans="1:15">
      <c r="A3963" s="820"/>
      <c r="B3963" s="820"/>
      <c r="C3963" s="820"/>
      <c r="D3963" s="820"/>
      <c r="F3963" s="820"/>
      <c r="G3963" s="820"/>
      <c r="K3963" s="842"/>
      <c r="L3963" s="842"/>
      <c r="O3963" s="843"/>
    </row>
    <row r="3964" spans="1:15">
      <c r="A3964" s="820"/>
      <c r="B3964" s="820"/>
      <c r="C3964" s="820"/>
      <c r="D3964" s="820"/>
      <c r="F3964" s="820"/>
      <c r="G3964" s="820"/>
      <c r="K3964" s="842"/>
      <c r="L3964" s="842"/>
      <c r="O3964" s="843"/>
    </row>
    <row r="3965" spans="1:15">
      <c r="A3965" s="820"/>
      <c r="B3965" s="820"/>
      <c r="C3965" s="820"/>
      <c r="D3965" s="820"/>
      <c r="F3965" s="820"/>
      <c r="G3965" s="820"/>
      <c r="K3965" s="842"/>
      <c r="L3965" s="842"/>
      <c r="O3965" s="843"/>
    </row>
    <row r="3966" spans="1:15">
      <c r="A3966" s="820"/>
      <c r="B3966" s="820"/>
      <c r="C3966" s="820"/>
      <c r="D3966" s="820"/>
      <c r="F3966" s="820"/>
      <c r="G3966" s="820"/>
      <c r="K3966" s="842"/>
      <c r="L3966" s="842"/>
      <c r="O3966" s="843"/>
    </row>
    <row r="3967" spans="1:15">
      <c r="A3967" s="820"/>
      <c r="B3967" s="820"/>
      <c r="C3967" s="820"/>
      <c r="D3967" s="820"/>
      <c r="F3967" s="820"/>
      <c r="G3967" s="820"/>
      <c r="K3967" s="842"/>
      <c r="L3967" s="842"/>
      <c r="O3967" s="843"/>
    </row>
    <row r="3968" spans="1:15">
      <c r="A3968" s="820"/>
      <c r="B3968" s="820"/>
      <c r="C3968" s="820"/>
      <c r="D3968" s="820"/>
      <c r="F3968" s="820"/>
      <c r="G3968" s="820"/>
      <c r="K3968" s="842"/>
      <c r="L3968" s="842"/>
      <c r="O3968" s="843"/>
    </row>
    <row r="3969" spans="1:15">
      <c r="A3969" s="820"/>
      <c r="B3969" s="820"/>
      <c r="C3969" s="820"/>
      <c r="D3969" s="820"/>
      <c r="F3969" s="820"/>
      <c r="G3969" s="820"/>
      <c r="K3969" s="842"/>
      <c r="L3969" s="842"/>
      <c r="O3969" s="843"/>
    </row>
    <row r="3970" spans="1:15">
      <c r="A3970" s="820"/>
      <c r="B3970" s="820"/>
      <c r="C3970" s="820"/>
      <c r="D3970" s="820"/>
      <c r="F3970" s="820"/>
      <c r="G3970" s="820"/>
      <c r="K3970" s="842"/>
      <c r="L3970" s="842"/>
      <c r="O3970" s="843"/>
    </row>
    <row r="3971" spans="1:15">
      <c r="A3971" s="820"/>
      <c r="B3971" s="820"/>
      <c r="C3971" s="820"/>
      <c r="D3971" s="820"/>
      <c r="F3971" s="820"/>
      <c r="G3971" s="820"/>
      <c r="K3971" s="842"/>
      <c r="L3971" s="842"/>
      <c r="O3971" s="843"/>
    </row>
    <row r="3972" spans="1:15">
      <c r="A3972" s="820"/>
      <c r="B3972" s="820"/>
      <c r="C3972" s="820"/>
      <c r="D3972" s="820"/>
      <c r="F3972" s="820"/>
      <c r="G3972" s="820"/>
      <c r="K3972" s="842"/>
      <c r="L3972" s="842"/>
      <c r="O3972" s="843"/>
    </row>
    <row r="3973" spans="1:15">
      <c r="A3973" s="820"/>
      <c r="B3973" s="820"/>
      <c r="C3973" s="820"/>
      <c r="D3973" s="820"/>
      <c r="F3973" s="820"/>
      <c r="G3973" s="820"/>
      <c r="K3973" s="842"/>
      <c r="L3973" s="842"/>
      <c r="O3973" s="843"/>
    </row>
    <row r="3974" spans="1:15">
      <c r="A3974" s="820"/>
      <c r="B3974" s="820"/>
      <c r="C3974" s="820"/>
      <c r="D3974" s="820"/>
      <c r="F3974" s="820"/>
      <c r="G3974" s="820"/>
      <c r="K3974" s="842"/>
      <c r="L3974" s="842"/>
      <c r="O3974" s="843"/>
    </row>
    <row r="3975" spans="1:15">
      <c r="A3975" s="820"/>
      <c r="B3975" s="820"/>
      <c r="C3975" s="820"/>
      <c r="D3975" s="820"/>
      <c r="F3975" s="820"/>
      <c r="G3975" s="820"/>
      <c r="K3975" s="842"/>
      <c r="L3975" s="842"/>
      <c r="O3975" s="843"/>
    </row>
    <row r="3976" spans="1:15">
      <c r="A3976" s="820"/>
      <c r="B3976" s="820"/>
      <c r="C3976" s="820"/>
      <c r="D3976" s="820"/>
      <c r="F3976" s="820"/>
      <c r="G3976" s="820"/>
      <c r="K3976" s="842"/>
      <c r="L3976" s="842"/>
      <c r="O3976" s="843"/>
    </row>
    <row r="3977" spans="1:15">
      <c r="A3977" s="820"/>
      <c r="B3977" s="820"/>
      <c r="C3977" s="820"/>
      <c r="D3977" s="820"/>
      <c r="F3977" s="820"/>
      <c r="G3977" s="820"/>
      <c r="K3977" s="842"/>
      <c r="L3977" s="842"/>
      <c r="O3977" s="843"/>
    </row>
    <row r="3978" spans="1:15">
      <c r="A3978" s="820"/>
      <c r="B3978" s="820"/>
      <c r="C3978" s="820"/>
      <c r="D3978" s="820"/>
      <c r="F3978" s="820"/>
      <c r="G3978" s="820"/>
      <c r="K3978" s="842"/>
      <c r="L3978" s="842"/>
      <c r="O3978" s="843"/>
    </row>
    <row r="3979" spans="1:15">
      <c r="A3979" s="820"/>
      <c r="B3979" s="820"/>
      <c r="C3979" s="820"/>
      <c r="D3979" s="820"/>
      <c r="F3979" s="820"/>
      <c r="G3979" s="820"/>
      <c r="K3979" s="842"/>
      <c r="L3979" s="842"/>
      <c r="O3979" s="843"/>
    </row>
    <row r="3980" spans="1:15">
      <c r="A3980" s="820"/>
      <c r="B3980" s="820"/>
      <c r="C3980" s="820"/>
      <c r="D3980" s="820"/>
      <c r="F3980" s="820"/>
      <c r="G3980" s="820"/>
      <c r="K3980" s="842"/>
      <c r="L3980" s="842"/>
      <c r="O3980" s="843"/>
    </row>
    <row r="3981" spans="1:15">
      <c r="A3981" s="820"/>
      <c r="B3981" s="820"/>
      <c r="C3981" s="820"/>
      <c r="D3981" s="820"/>
      <c r="F3981" s="820"/>
      <c r="G3981" s="820"/>
      <c r="K3981" s="842"/>
      <c r="L3981" s="842"/>
      <c r="O3981" s="843"/>
    </row>
    <row r="3982" spans="1:15">
      <c r="A3982" s="820"/>
      <c r="B3982" s="820"/>
      <c r="C3982" s="820"/>
      <c r="D3982" s="820"/>
      <c r="F3982" s="820"/>
      <c r="G3982" s="820"/>
      <c r="K3982" s="842"/>
      <c r="L3982" s="842"/>
      <c r="O3982" s="843"/>
    </row>
    <row r="3983" spans="1:15">
      <c r="A3983" s="820"/>
      <c r="B3983" s="820"/>
      <c r="C3983" s="820"/>
      <c r="D3983" s="820"/>
      <c r="F3983" s="820"/>
      <c r="G3983" s="820"/>
      <c r="K3983" s="842"/>
      <c r="L3983" s="842"/>
      <c r="O3983" s="843"/>
    </row>
    <row r="3984" spans="1:15">
      <c r="A3984" s="820"/>
      <c r="B3984" s="820"/>
      <c r="C3984" s="820"/>
      <c r="D3984" s="820"/>
      <c r="F3984" s="820"/>
      <c r="G3984" s="820"/>
      <c r="K3984" s="842"/>
      <c r="L3984" s="842"/>
      <c r="O3984" s="843"/>
    </row>
    <row r="3985" spans="1:15">
      <c r="A3985" s="820"/>
      <c r="B3985" s="820"/>
      <c r="C3985" s="820"/>
      <c r="D3985" s="820"/>
      <c r="F3985" s="820"/>
      <c r="G3985" s="820"/>
      <c r="K3985" s="842"/>
      <c r="L3985" s="842"/>
      <c r="O3985" s="843"/>
    </row>
    <row r="3986" spans="1:15">
      <c r="A3986" s="820"/>
      <c r="B3986" s="820"/>
      <c r="C3986" s="820"/>
      <c r="D3986" s="820"/>
      <c r="F3986" s="820"/>
      <c r="G3986" s="820"/>
      <c r="K3986" s="842"/>
      <c r="L3986" s="842"/>
      <c r="O3986" s="843"/>
    </row>
    <row r="3987" spans="1:15">
      <c r="A3987" s="820"/>
      <c r="B3987" s="820"/>
      <c r="C3987" s="820"/>
      <c r="D3987" s="820"/>
      <c r="F3987" s="820"/>
      <c r="G3987" s="820"/>
      <c r="K3987" s="842"/>
      <c r="L3987" s="842"/>
      <c r="O3987" s="843"/>
    </row>
    <row r="3988" spans="1:15">
      <c r="A3988" s="820"/>
      <c r="B3988" s="820"/>
      <c r="C3988" s="820"/>
      <c r="D3988" s="820"/>
      <c r="F3988" s="820"/>
      <c r="G3988" s="820"/>
      <c r="K3988" s="842"/>
      <c r="L3988" s="842"/>
      <c r="O3988" s="843"/>
    </row>
    <row r="3989" spans="1:15">
      <c r="A3989" s="820"/>
      <c r="B3989" s="820"/>
      <c r="C3989" s="820"/>
      <c r="D3989" s="820"/>
      <c r="F3989" s="820"/>
      <c r="G3989" s="820"/>
      <c r="K3989" s="842"/>
      <c r="L3989" s="842"/>
      <c r="O3989" s="843"/>
    </row>
    <row r="3990" spans="1:15">
      <c r="A3990" s="820"/>
      <c r="B3990" s="820"/>
      <c r="C3990" s="820"/>
      <c r="D3990" s="820"/>
      <c r="F3990" s="820"/>
      <c r="G3990" s="820"/>
      <c r="K3990" s="842"/>
      <c r="L3990" s="842"/>
      <c r="O3990" s="843"/>
    </row>
    <row r="3991" spans="1:15">
      <c r="A3991" s="820"/>
      <c r="B3991" s="820"/>
      <c r="C3991" s="820"/>
      <c r="D3991" s="820"/>
      <c r="F3991" s="820"/>
      <c r="G3991" s="820"/>
      <c r="K3991" s="842"/>
      <c r="L3991" s="842"/>
      <c r="O3991" s="843"/>
    </row>
    <row r="3992" spans="1:15">
      <c r="A3992" s="820"/>
      <c r="B3992" s="820"/>
      <c r="C3992" s="820"/>
      <c r="D3992" s="820"/>
      <c r="F3992" s="820"/>
      <c r="G3992" s="820"/>
      <c r="K3992" s="842"/>
      <c r="L3992" s="842"/>
      <c r="O3992" s="843"/>
    </row>
    <row r="3993" spans="1:15">
      <c r="A3993" s="820"/>
      <c r="B3993" s="820"/>
      <c r="C3993" s="820"/>
      <c r="D3993" s="820"/>
      <c r="F3993" s="820"/>
      <c r="G3993" s="820"/>
      <c r="K3993" s="842"/>
      <c r="L3993" s="842"/>
      <c r="O3993" s="843"/>
    </row>
    <row r="3994" spans="1:15">
      <c r="A3994" s="820"/>
      <c r="B3994" s="820"/>
      <c r="C3994" s="820"/>
      <c r="D3994" s="820"/>
      <c r="F3994" s="820"/>
      <c r="G3994" s="820"/>
      <c r="K3994" s="842"/>
      <c r="L3994" s="842"/>
      <c r="O3994" s="843"/>
    </row>
    <row r="3995" spans="1:15">
      <c r="A3995" s="820"/>
      <c r="B3995" s="820"/>
      <c r="C3995" s="820"/>
      <c r="D3995" s="820"/>
      <c r="F3995" s="820"/>
      <c r="G3995" s="820"/>
      <c r="K3995" s="842"/>
      <c r="L3995" s="842"/>
      <c r="O3995" s="843"/>
    </row>
    <row r="3996" spans="1:15">
      <c r="A3996" s="820"/>
      <c r="B3996" s="820"/>
      <c r="C3996" s="820"/>
      <c r="D3996" s="820"/>
      <c r="F3996" s="820"/>
      <c r="G3996" s="820"/>
      <c r="K3996" s="842"/>
      <c r="L3996" s="842"/>
      <c r="O3996" s="843"/>
    </row>
    <row r="3997" spans="1:15">
      <c r="A3997" s="820"/>
      <c r="B3997" s="820"/>
      <c r="C3997" s="820"/>
      <c r="D3997" s="820"/>
      <c r="F3997" s="820"/>
      <c r="G3997" s="820"/>
      <c r="K3997" s="842"/>
      <c r="L3997" s="842"/>
      <c r="O3997" s="843"/>
    </row>
    <row r="3998" spans="1:15">
      <c r="A3998" s="820"/>
      <c r="B3998" s="820"/>
      <c r="C3998" s="820"/>
      <c r="D3998" s="820"/>
      <c r="F3998" s="820"/>
      <c r="G3998" s="820"/>
      <c r="K3998" s="842"/>
      <c r="L3998" s="842"/>
      <c r="O3998" s="843"/>
    </row>
    <row r="3999" spans="1:15">
      <c r="A3999" s="820"/>
      <c r="B3999" s="820"/>
      <c r="C3999" s="820"/>
      <c r="D3999" s="820"/>
      <c r="F3999" s="820"/>
      <c r="G3999" s="820"/>
      <c r="K3999" s="842"/>
      <c r="L3999" s="842"/>
      <c r="O3999" s="843"/>
    </row>
    <row r="4000" spans="1:15">
      <c r="A4000" s="820"/>
      <c r="B4000" s="820"/>
      <c r="C4000" s="820"/>
      <c r="D4000" s="820"/>
      <c r="F4000" s="820"/>
      <c r="G4000" s="820"/>
      <c r="K4000" s="842"/>
      <c r="L4000" s="842"/>
      <c r="O4000" s="843"/>
    </row>
    <row r="4001" spans="1:15">
      <c r="A4001" s="820"/>
      <c r="B4001" s="820"/>
      <c r="C4001" s="820"/>
      <c r="D4001" s="820"/>
      <c r="F4001" s="820"/>
      <c r="G4001" s="820"/>
      <c r="K4001" s="842"/>
      <c r="L4001" s="842"/>
      <c r="O4001" s="843"/>
    </row>
    <row r="4002" spans="1:15">
      <c r="A4002" s="820"/>
      <c r="B4002" s="820"/>
      <c r="C4002" s="820"/>
      <c r="D4002" s="820"/>
      <c r="F4002" s="820"/>
      <c r="G4002" s="820"/>
      <c r="K4002" s="842"/>
      <c r="L4002" s="842"/>
      <c r="O4002" s="843"/>
    </row>
    <row r="4003" spans="1:15">
      <c r="A4003" s="820"/>
      <c r="B4003" s="820"/>
      <c r="C4003" s="820"/>
      <c r="D4003" s="820"/>
      <c r="F4003" s="820"/>
      <c r="G4003" s="820"/>
      <c r="K4003" s="842"/>
      <c r="L4003" s="842"/>
      <c r="O4003" s="843"/>
    </row>
    <row r="4004" spans="1:15">
      <c r="A4004" s="820"/>
      <c r="B4004" s="820"/>
      <c r="C4004" s="820"/>
      <c r="D4004" s="820"/>
      <c r="F4004" s="820"/>
      <c r="G4004" s="820"/>
      <c r="K4004" s="842"/>
      <c r="L4004" s="842"/>
      <c r="O4004" s="843"/>
    </row>
    <row r="4005" spans="1:15">
      <c r="A4005" s="820"/>
      <c r="B4005" s="820"/>
      <c r="C4005" s="820"/>
      <c r="D4005" s="820"/>
      <c r="F4005" s="820"/>
      <c r="G4005" s="820"/>
      <c r="K4005" s="842"/>
      <c r="L4005" s="842"/>
      <c r="O4005" s="843"/>
    </row>
    <row r="4006" spans="1:15">
      <c r="A4006" s="820"/>
      <c r="B4006" s="820"/>
      <c r="C4006" s="820"/>
      <c r="D4006" s="820"/>
      <c r="F4006" s="820"/>
      <c r="G4006" s="820"/>
      <c r="K4006" s="842"/>
      <c r="L4006" s="842"/>
      <c r="O4006" s="843"/>
    </row>
    <row r="4007" spans="1:15">
      <c r="A4007" s="820"/>
      <c r="B4007" s="820"/>
      <c r="C4007" s="820"/>
      <c r="D4007" s="820"/>
      <c r="F4007" s="820"/>
      <c r="G4007" s="820"/>
      <c r="K4007" s="842"/>
      <c r="L4007" s="842"/>
      <c r="O4007" s="843"/>
    </row>
    <row r="4008" spans="1:15">
      <c r="A4008" s="820"/>
      <c r="B4008" s="820"/>
      <c r="C4008" s="820"/>
      <c r="D4008" s="820"/>
      <c r="F4008" s="820"/>
      <c r="G4008" s="820"/>
      <c r="K4008" s="842"/>
      <c r="L4008" s="842"/>
      <c r="O4008" s="843"/>
    </row>
    <row r="4009" spans="1:15">
      <c r="A4009" s="820"/>
      <c r="B4009" s="820"/>
      <c r="C4009" s="820"/>
      <c r="D4009" s="820"/>
      <c r="F4009" s="820"/>
      <c r="G4009" s="820"/>
      <c r="K4009" s="842"/>
      <c r="L4009" s="842"/>
      <c r="O4009" s="843"/>
    </row>
    <row r="4010" spans="1:15">
      <c r="A4010" s="820"/>
      <c r="B4010" s="820"/>
      <c r="C4010" s="820"/>
      <c r="D4010" s="820"/>
      <c r="F4010" s="820"/>
      <c r="G4010" s="820"/>
      <c r="K4010" s="842"/>
      <c r="L4010" s="842"/>
      <c r="O4010" s="843"/>
    </row>
    <row r="4011" spans="1:15">
      <c r="A4011" s="820"/>
      <c r="B4011" s="820"/>
      <c r="C4011" s="820"/>
      <c r="D4011" s="820"/>
      <c r="F4011" s="820"/>
      <c r="G4011" s="820"/>
      <c r="K4011" s="842"/>
      <c r="L4011" s="842"/>
      <c r="O4011" s="843"/>
    </row>
    <row r="4012" spans="1:15">
      <c r="A4012" s="820"/>
      <c r="B4012" s="820"/>
      <c r="C4012" s="820"/>
      <c r="D4012" s="820"/>
      <c r="F4012" s="820"/>
      <c r="G4012" s="820"/>
      <c r="K4012" s="842"/>
      <c r="L4012" s="842"/>
      <c r="O4012" s="843"/>
    </row>
    <row r="4013" spans="1:15">
      <c r="A4013" s="820"/>
      <c r="B4013" s="820"/>
      <c r="C4013" s="820"/>
      <c r="D4013" s="820"/>
      <c r="F4013" s="820"/>
      <c r="G4013" s="820"/>
      <c r="K4013" s="842"/>
      <c r="L4013" s="842"/>
      <c r="O4013" s="843"/>
    </row>
    <row r="4014" spans="1:15">
      <c r="A4014" s="820"/>
      <c r="B4014" s="820"/>
      <c r="C4014" s="820"/>
      <c r="D4014" s="820"/>
      <c r="F4014" s="820"/>
      <c r="G4014" s="820"/>
      <c r="K4014" s="842"/>
      <c r="L4014" s="842"/>
      <c r="O4014" s="843"/>
    </row>
    <row r="4015" spans="1:15">
      <c r="A4015" s="820"/>
      <c r="B4015" s="820"/>
      <c r="C4015" s="820"/>
      <c r="D4015" s="820"/>
      <c r="F4015" s="820"/>
      <c r="G4015" s="820"/>
      <c r="K4015" s="842"/>
      <c r="L4015" s="842"/>
      <c r="O4015" s="843"/>
    </row>
    <row r="4016" spans="1:15">
      <c r="A4016" s="820"/>
      <c r="B4016" s="820"/>
      <c r="C4016" s="820"/>
      <c r="D4016" s="820"/>
      <c r="F4016" s="820"/>
      <c r="G4016" s="820"/>
      <c r="K4016" s="842"/>
      <c r="L4016" s="842"/>
      <c r="O4016" s="843"/>
    </row>
    <row r="4017" spans="1:15">
      <c r="A4017" s="820"/>
      <c r="B4017" s="820"/>
      <c r="C4017" s="820"/>
      <c r="D4017" s="820"/>
      <c r="F4017" s="820"/>
      <c r="G4017" s="820"/>
      <c r="K4017" s="842"/>
      <c r="L4017" s="842"/>
      <c r="O4017" s="843"/>
    </row>
    <row r="4018" spans="1:15">
      <c r="A4018" s="820"/>
      <c r="B4018" s="820"/>
      <c r="C4018" s="820"/>
      <c r="D4018" s="820"/>
      <c r="F4018" s="820"/>
      <c r="G4018" s="820"/>
      <c r="K4018" s="842"/>
      <c r="L4018" s="842"/>
      <c r="O4018" s="843"/>
    </row>
    <row r="4019" spans="1:15">
      <c r="A4019" s="820"/>
      <c r="B4019" s="820"/>
      <c r="C4019" s="820"/>
      <c r="D4019" s="820"/>
      <c r="F4019" s="820"/>
      <c r="G4019" s="820"/>
      <c r="K4019" s="842"/>
      <c r="L4019" s="842"/>
      <c r="O4019" s="843"/>
    </row>
    <row r="4020" spans="1:15">
      <c r="A4020" s="820"/>
      <c r="B4020" s="820"/>
      <c r="C4020" s="820"/>
      <c r="D4020" s="820"/>
      <c r="F4020" s="820"/>
      <c r="G4020" s="820"/>
      <c r="K4020" s="842"/>
      <c r="L4020" s="842"/>
      <c r="O4020" s="843"/>
    </row>
    <row r="4021" spans="1:15">
      <c r="A4021" s="820"/>
      <c r="B4021" s="820"/>
      <c r="C4021" s="820"/>
      <c r="D4021" s="820"/>
      <c r="F4021" s="820"/>
      <c r="G4021" s="820"/>
      <c r="K4021" s="842"/>
      <c r="L4021" s="842"/>
      <c r="O4021" s="843"/>
    </row>
    <row r="4022" spans="1:15">
      <c r="A4022" s="820"/>
      <c r="B4022" s="820"/>
      <c r="C4022" s="820"/>
      <c r="D4022" s="820"/>
      <c r="F4022" s="820"/>
      <c r="G4022" s="820"/>
      <c r="K4022" s="842"/>
      <c r="L4022" s="842"/>
      <c r="O4022" s="843"/>
    </row>
    <row r="4023" spans="1:15">
      <c r="A4023" s="820"/>
      <c r="B4023" s="820"/>
      <c r="C4023" s="820"/>
      <c r="D4023" s="820"/>
      <c r="F4023" s="820"/>
      <c r="G4023" s="820"/>
      <c r="K4023" s="842"/>
      <c r="L4023" s="842"/>
      <c r="O4023" s="843"/>
    </row>
    <row r="4024" spans="1:15">
      <c r="A4024" s="820"/>
      <c r="B4024" s="820"/>
      <c r="C4024" s="820"/>
      <c r="D4024" s="820"/>
      <c r="F4024" s="820"/>
      <c r="G4024" s="820"/>
      <c r="K4024" s="842"/>
      <c r="L4024" s="842"/>
      <c r="O4024" s="843"/>
    </row>
    <row r="4025" spans="1:15">
      <c r="A4025" s="820"/>
      <c r="B4025" s="820"/>
      <c r="C4025" s="820"/>
      <c r="D4025" s="820"/>
      <c r="F4025" s="820"/>
      <c r="G4025" s="820"/>
      <c r="K4025" s="842"/>
      <c r="L4025" s="842"/>
      <c r="O4025" s="843"/>
    </row>
    <row r="4026" spans="1:15">
      <c r="A4026" s="820"/>
      <c r="B4026" s="820"/>
      <c r="C4026" s="820"/>
      <c r="D4026" s="820"/>
      <c r="F4026" s="820"/>
      <c r="G4026" s="820"/>
      <c r="K4026" s="842"/>
      <c r="L4026" s="842"/>
      <c r="O4026" s="843"/>
    </row>
    <row r="4027" spans="1:15">
      <c r="A4027" s="820"/>
      <c r="B4027" s="820"/>
      <c r="C4027" s="820"/>
      <c r="D4027" s="820"/>
      <c r="F4027" s="820"/>
      <c r="G4027" s="820"/>
      <c r="K4027" s="842"/>
      <c r="L4027" s="842"/>
      <c r="O4027" s="843"/>
    </row>
    <row r="4028" spans="1:15">
      <c r="A4028" s="820"/>
      <c r="B4028" s="820"/>
      <c r="C4028" s="820"/>
      <c r="D4028" s="820"/>
      <c r="F4028" s="820"/>
      <c r="G4028" s="820"/>
      <c r="K4028" s="842"/>
      <c r="L4028" s="842"/>
      <c r="O4028" s="843"/>
    </row>
    <row r="4029" spans="1:15">
      <c r="A4029" s="820"/>
      <c r="B4029" s="820"/>
      <c r="C4029" s="820"/>
      <c r="D4029" s="820"/>
      <c r="F4029" s="820"/>
      <c r="G4029" s="820"/>
      <c r="K4029" s="842"/>
      <c r="L4029" s="842"/>
      <c r="O4029" s="843"/>
    </row>
    <row r="4030" spans="1:15">
      <c r="A4030" s="820"/>
      <c r="B4030" s="820"/>
      <c r="C4030" s="820"/>
      <c r="D4030" s="820"/>
      <c r="F4030" s="820"/>
      <c r="G4030" s="820"/>
      <c r="K4030" s="842"/>
      <c r="L4030" s="842"/>
      <c r="O4030" s="843"/>
    </row>
    <row r="4031" spans="1:15">
      <c r="A4031" s="820"/>
      <c r="B4031" s="820"/>
      <c r="C4031" s="820"/>
      <c r="D4031" s="820"/>
      <c r="F4031" s="820"/>
      <c r="G4031" s="820"/>
      <c r="K4031" s="842"/>
      <c r="L4031" s="842"/>
      <c r="O4031" s="843"/>
    </row>
    <row r="4032" spans="1:15">
      <c r="A4032" s="820"/>
      <c r="B4032" s="820"/>
      <c r="C4032" s="820"/>
      <c r="D4032" s="820"/>
      <c r="F4032" s="820"/>
      <c r="G4032" s="820"/>
      <c r="K4032" s="842"/>
      <c r="L4032" s="842"/>
      <c r="O4032" s="843"/>
    </row>
    <row r="4033" spans="1:15">
      <c r="A4033" s="820"/>
      <c r="B4033" s="820"/>
      <c r="C4033" s="820"/>
      <c r="D4033" s="820"/>
      <c r="F4033" s="820"/>
      <c r="G4033" s="820"/>
      <c r="K4033" s="842"/>
      <c r="L4033" s="842"/>
      <c r="O4033" s="843"/>
    </row>
    <row r="4034" spans="1:15">
      <c r="A4034" s="820"/>
      <c r="B4034" s="820"/>
      <c r="C4034" s="820"/>
      <c r="D4034" s="820"/>
      <c r="F4034" s="820"/>
      <c r="G4034" s="820"/>
      <c r="K4034" s="842"/>
      <c r="L4034" s="842"/>
      <c r="O4034" s="843"/>
    </row>
    <row r="4035" spans="1:15">
      <c r="A4035" s="820"/>
      <c r="B4035" s="820"/>
      <c r="C4035" s="820"/>
      <c r="D4035" s="820"/>
      <c r="F4035" s="820"/>
      <c r="G4035" s="820"/>
      <c r="K4035" s="842"/>
      <c r="L4035" s="842"/>
      <c r="O4035" s="843"/>
    </row>
    <row r="4036" spans="1:15">
      <c r="A4036" s="820"/>
      <c r="B4036" s="820"/>
      <c r="C4036" s="820"/>
      <c r="D4036" s="820"/>
      <c r="F4036" s="820"/>
      <c r="G4036" s="820"/>
      <c r="K4036" s="842"/>
      <c r="L4036" s="842"/>
      <c r="O4036" s="843"/>
    </row>
    <row r="4037" spans="1:15">
      <c r="A4037" s="820"/>
      <c r="B4037" s="820"/>
      <c r="C4037" s="820"/>
      <c r="D4037" s="820"/>
      <c r="F4037" s="820"/>
      <c r="G4037" s="820"/>
      <c r="K4037" s="842"/>
      <c r="L4037" s="842"/>
      <c r="O4037" s="843"/>
    </row>
    <row r="4038" spans="1:15">
      <c r="A4038" s="820"/>
      <c r="B4038" s="820"/>
      <c r="C4038" s="820"/>
      <c r="D4038" s="820"/>
      <c r="F4038" s="820"/>
      <c r="G4038" s="820"/>
      <c r="K4038" s="842"/>
      <c r="L4038" s="842"/>
      <c r="O4038" s="843"/>
    </row>
    <row r="4039" spans="1:15">
      <c r="A4039" s="820"/>
      <c r="B4039" s="820"/>
      <c r="C4039" s="820"/>
      <c r="D4039" s="820"/>
      <c r="F4039" s="820"/>
      <c r="G4039" s="820"/>
      <c r="K4039" s="842"/>
      <c r="L4039" s="842"/>
      <c r="O4039" s="843"/>
    </row>
    <row r="4040" spans="1:15">
      <c r="A4040" s="820"/>
      <c r="B4040" s="820"/>
      <c r="C4040" s="820"/>
      <c r="D4040" s="820"/>
      <c r="F4040" s="820"/>
      <c r="G4040" s="820"/>
      <c r="K4040" s="842"/>
      <c r="L4040" s="842"/>
      <c r="O4040" s="843"/>
    </row>
    <row r="4041" spans="1:15">
      <c r="A4041" s="820"/>
      <c r="B4041" s="820"/>
      <c r="C4041" s="820"/>
      <c r="D4041" s="820"/>
      <c r="F4041" s="820"/>
      <c r="G4041" s="820"/>
      <c r="K4041" s="842"/>
      <c r="L4041" s="842"/>
      <c r="O4041" s="843"/>
    </row>
    <row r="4042" spans="1:15">
      <c r="A4042" s="820"/>
      <c r="B4042" s="820"/>
      <c r="C4042" s="820"/>
      <c r="D4042" s="820"/>
      <c r="F4042" s="820"/>
      <c r="G4042" s="820"/>
      <c r="K4042" s="842"/>
      <c r="L4042" s="842"/>
      <c r="O4042" s="843"/>
    </row>
    <row r="4043" spans="1:15">
      <c r="A4043" s="820"/>
      <c r="B4043" s="820"/>
      <c r="C4043" s="820"/>
      <c r="D4043" s="820"/>
      <c r="F4043" s="820"/>
      <c r="G4043" s="820"/>
      <c r="K4043" s="842"/>
      <c r="L4043" s="842"/>
      <c r="O4043" s="843"/>
    </row>
    <row r="4044" spans="1:15">
      <c r="A4044" s="820"/>
      <c r="B4044" s="820"/>
      <c r="C4044" s="820"/>
      <c r="D4044" s="820"/>
      <c r="F4044" s="820"/>
      <c r="G4044" s="820"/>
      <c r="K4044" s="842"/>
      <c r="L4044" s="842"/>
      <c r="O4044" s="843"/>
    </row>
    <row r="4045" spans="1:15">
      <c r="A4045" s="820"/>
      <c r="B4045" s="820"/>
      <c r="C4045" s="820"/>
      <c r="D4045" s="820"/>
      <c r="F4045" s="820"/>
      <c r="G4045" s="820"/>
      <c r="K4045" s="842"/>
      <c r="L4045" s="842"/>
      <c r="O4045" s="843"/>
    </row>
    <row r="4046" spans="1:15">
      <c r="A4046" s="820"/>
      <c r="B4046" s="820"/>
      <c r="C4046" s="820"/>
      <c r="D4046" s="820"/>
      <c r="F4046" s="820"/>
      <c r="G4046" s="820"/>
      <c r="K4046" s="842"/>
      <c r="L4046" s="842"/>
      <c r="O4046" s="843"/>
    </row>
    <row r="4047" spans="1:15">
      <c r="A4047" s="820"/>
      <c r="B4047" s="820"/>
      <c r="C4047" s="820"/>
      <c r="D4047" s="820"/>
      <c r="F4047" s="820"/>
      <c r="G4047" s="820"/>
      <c r="K4047" s="842"/>
      <c r="L4047" s="842"/>
      <c r="O4047" s="843"/>
    </row>
    <row r="4048" spans="1:15">
      <c r="A4048" s="820"/>
      <c r="B4048" s="820"/>
      <c r="C4048" s="820"/>
      <c r="D4048" s="820"/>
      <c r="F4048" s="820"/>
      <c r="G4048" s="820"/>
      <c r="K4048" s="842"/>
      <c r="L4048" s="842"/>
      <c r="O4048" s="843"/>
    </row>
    <row r="4049" spans="1:15">
      <c r="A4049" s="820"/>
      <c r="B4049" s="820"/>
      <c r="C4049" s="820"/>
      <c r="D4049" s="820"/>
      <c r="F4049" s="820"/>
      <c r="G4049" s="820"/>
      <c r="K4049" s="842"/>
      <c r="L4049" s="842"/>
      <c r="O4049" s="843"/>
    </row>
    <row r="4050" spans="1:15">
      <c r="A4050" s="820"/>
      <c r="B4050" s="820"/>
      <c r="C4050" s="820"/>
      <c r="D4050" s="820"/>
      <c r="F4050" s="820"/>
      <c r="G4050" s="820"/>
      <c r="K4050" s="842"/>
      <c r="L4050" s="842"/>
      <c r="O4050" s="843"/>
    </row>
    <row r="4051" spans="1:15">
      <c r="A4051" s="820"/>
      <c r="B4051" s="820"/>
      <c r="C4051" s="820"/>
      <c r="D4051" s="820"/>
      <c r="F4051" s="820"/>
      <c r="G4051" s="820"/>
      <c r="K4051" s="842"/>
      <c r="L4051" s="842"/>
      <c r="O4051" s="843"/>
    </row>
    <row r="4052" spans="1:15">
      <c r="A4052" s="820"/>
      <c r="B4052" s="820"/>
      <c r="C4052" s="820"/>
      <c r="D4052" s="820"/>
      <c r="F4052" s="820"/>
      <c r="G4052" s="820"/>
      <c r="K4052" s="842"/>
      <c r="L4052" s="842"/>
      <c r="O4052" s="843"/>
    </row>
    <row r="4053" spans="1:15">
      <c r="A4053" s="820"/>
      <c r="B4053" s="820"/>
      <c r="C4053" s="820"/>
      <c r="D4053" s="820"/>
      <c r="F4053" s="820"/>
      <c r="G4053" s="820"/>
      <c r="K4053" s="842"/>
      <c r="L4053" s="842"/>
      <c r="O4053" s="843"/>
    </row>
    <row r="4054" spans="1:15">
      <c r="A4054" s="820"/>
      <c r="B4054" s="820"/>
      <c r="C4054" s="820"/>
      <c r="D4054" s="820"/>
      <c r="F4054" s="820"/>
      <c r="G4054" s="820"/>
      <c r="K4054" s="842"/>
      <c r="L4054" s="842"/>
      <c r="O4054" s="843"/>
    </row>
    <row r="4055" spans="1:15">
      <c r="A4055" s="820"/>
      <c r="B4055" s="820"/>
      <c r="C4055" s="820"/>
      <c r="D4055" s="820"/>
      <c r="F4055" s="820"/>
      <c r="G4055" s="820"/>
      <c r="K4055" s="842"/>
      <c r="L4055" s="842"/>
      <c r="O4055" s="843"/>
    </row>
    <row r="4056" spans="1:15">
      <c r="A4056" s="820"/>
      <c r="B4056" s="820"/>
      <c r="C4056" s="820"/>
      <c r="D4056" s="820"/>
      <c r="F4056" s="820"/>
      <c r="G4056" s="820"/>
      <c r="K4056" s="842"/>
      <c r="L4056" s="842"/>
      <c r="O4056" s="843"/>
    </row>
    <row r="4057" spans="1:15">
      <c r="A4057" s="820"/>
      <c r="B4057" s="820"/>
      <c r="C4057" s="820"/>
      <c r="D4057" s="820"/>
      <c r="F4057" s="820"/>
      <c r="G4057" s="820"/>
      <c r="K4057" s="842"/>
      <c r="L4057" s="842"/>
      <c r="O4057" s="843"/>
    </row>
    <row r="4058" spans="1:15">
      <c r="A4058" s="820"/>
      <c r="B4058" s="820"/>
      <c r="C4058" s="820"/>
      <c r="D4058" s="820"/>
      <c r="F4058" s="820"/>
      <c r="G4058" s="820"/>
      <c r="K4058" s="842"/>
      <c r="L4058" s="842"/>
      <c r="O4058" s="843"/>
    </row>
    <row r="4059" spans="1:15">
      <c r="A4059" s="820"/>
      <c r="B4059" s="820"/>
      <c r="C4059" s="820"/>
      <c r="D4059" s="820"/>
      <c r="F4059" s="820"/>
      <c r="G4059" s="820"/>
      <c r="K4059" s="842"/>
      <c r="L4059" s="842"/>
      <c r="O4059" s="843"/>
    </row>
    <row r="4060" spans="1:15">
      <c r="A4060" s="820"/>
      <c r="B4060" s="820"/>
      <c r="C4060" s="820"/>
      <c r="D4060" s="820"/>
      <c r="F4060" s="820"/>
      <c r="G4060" s="820"/>
      <c r="K4060" s="842"/>
      <c r="L4060" s="842"/>
      <c r="O4060" s="843"/>
    </row>
    <row r="4061" spans="1:15">
      <c r="A4061" s="820"/>
      <c r="B4061" s="820"/>
      <c r="C4061" s="820"/>
      <c r="D4061" s="820"/>
      <c r="F4061" s="820"/>
      <c r="G4061" s="820"/>
      <c r="K4061" s="842"/>
      <c r="L4061" s="842"/>
      <c r="O4061" s="843"/>
    </row>
    <row r="4062" spans="1:15">
      <c r="A4062" s="820"/>
      <c r="B4062" s="820"/>
      <c r="C4062" s="820"/>
      <c r="D4062" s="820"/>
      <c r="F4062" s="820"/>
      <c r="G4062" s="820"/>
      <c r="K4062" s="842"/>
      <c r="L4062" s="842"/>
      <c r="O4062" s="843"/>
    </row>
    <row r="4063" spans="1:15">
      <c r="A4063" s="820"/>
      <c r="B4063" s="820"/>
      <c r="C4063" s="820"/>
      <c r="D4063" s="820"/>
      <c r="F4063" s="820"/>
      <c r="G4063" s="820"/>
      <c r="K4063" s="842"/>
      <c r="L4063" s="842"/>
      <c r="O4063" s="843"/>
    </row>
    <row r="4064" spans="1:15">
      <c r="A4064" s="820"/>
      <c r="B4064" s="820"/>
      <c r="C4064" s="820"/>
      <c r="D4064" s="820"/>
      <c r="F4064" s="820"/>
      <c r="G4064" s="820"/>
      <c r="K4064" s="842"/>
      <c r="L4064" s="842"/>
      <c r="O4064" s="843"/>
    </row>
    <row r="4065" spans="1:15">
      <c r="A4065" s="820"/>
      <c r="B4065" s="820"/>
      <c r="C4065" s="820"/>
      <c r="D4065" s="820"/>
      <c r="F4065" s="820"/>
      <c r="G4065" s="820"/>
      <c r="K4065" s="842"/>
      <c r="L4065" s="842"/>
      <c r="O4065" s="843"/>
    </row>
    <row r="4066" spans="1:15">
      <c r="A4066" s="820"/>
      <c r="B4066" s="820"/>
      <c r="C4066" s="820"/>
      <c r="D4066" s="820"/>
      <c r="F4066" s="820"/>
      <c r="G4066" s="820"/>
      <c r="K4066" s="842"/>
      <c r="L4066" s="842"/>
      <c r="O4066" s="843"/>
    </row>
    <row r="4067" spans="1:15">
      <c r="A4067" s="820"/>
      <c r="B4067" s="820"/>
      <c r="C4067" s="820"/>
      <c r="D4067" s="820"/>
      <c r="F4067" s="820"/>
      <c r="G4067" s="820"/>
      <c r="K4067" s="842"/>
      <c r="L4067" s="842"/>
      <c r="O4067" s="843"/>
    </row>
    <row r="4068" spans="1:15">
      <c r="A4068" s="820"/>
      <c r="B4068" s="820"/>
      <c r="C4068" s="820"/>
      <c r="D4068" s="820"/>
      <c r="F4068" s="820"/>
      <c r="G4068" s="820"/>
      <c r="K4068" s="842"/>
      <c r="L4068" s="842"/>
      <c r="O4068" s="843"/>
    </row>
    <row r="4069" spans="1:15">
      <c r="A4069" s="820"/>
      <c r="B4069" s="820"/>
      <c r="C4069" s="820"/>
      <c r="D4069" s="820"/>
      <c r="F4069" s="820"/>
      <c r="G4069" s="820"/>
      <c r="K4069" s="842"/>
      <c r="L4069" s="842"/>
      <c r="O4069" s="843"/>
    </row>
    <row r="4070" spans="1:15">
      <c r="A4070" s="820"/>
      <c r="B4070" s="820"/>
      <c r="C4070" s="820"/>
      <c r="D4070" s="820"/>
      <c r="F4070" s="820"/>
      <c r="G4070" s="820"/>
      <c r="K4070" s="842"/>
      <c r="L4070" s="842"/>
      <c r="O4070" s="843"/>
    </row>
    <row r="4071" spans="1:15">
      <c r="A4071" s="820"/>
      <c r="B4071" s="820"/>
      <c r="C4071" s="820"/>
      <c r="D4071" s="820"/>
      <c r="F4071" s="820"/>
      <c r="G4071" s="820"/>
      <c r="K4071" s="842"/>
      <c r="L4071" s="842"/>
      <c r="O4071" s="843"/>
    </row>
    <row r="4072" spans="1:15">
      <c r="A4072" s="820"/>
      <c r="B4072" s="820"/>
      <c r="C4072" s="820"/>
      <c r="D4072" s="820"/>
      <c r="F4072" s="820"/>
      <c r="G4072" s="820"/>
      <c r="K4072" s="842"/>
      <c r="L4072" s="842"/>
      <c r="O4072" s="843"/>
    </row>
    <row r="4073" spans="1:15">
      <c r="A4073" s="820"/>
      <c r="B4073" s="820"/>
      <c r="C4073" s="820"/>
      <c r="D4073" s="820"/>
      <c r="F4073" s="820"/>
      <c r="G4073" s="820"/>
      <c r="K4073" s="842"/>
      <c r="L4073" s="842"/>
      <c r="O4073" s="843"/>
    </row>
    <row r="4074" spans="1:15">
      <c r="A4074" s="820"/>
      <c r="B4074" s="820"/>
      <c r="C4074" s="820"/>
      <c r="D4074" s="820"/>
      <c r="F4074" s="820"/>
      <c r="G4074" s="820"/>
      <c r="K4074" s="842"/>
      <c r="L4074" s="842"/>
      <c r="O4074" s="843"/>
    </row>
    <row r="4075" spans="1:15">
      <c r="A4075" s="820"/>
      <c r="B4075" s="820"/>
      <c r="C4075" s="820"/>
      <c r="D4075" s="820"/>
      <c r="F4075" s="820"/>
      <c r="G4075" s="820"/>
      <c r="K4075" s="842"/>
      <c r="L4075" s="842"/>
      <c r="O4075" s="843"/>
    </row>
    <row r="4076" spans="1:15">
      <c r="A4076" s="820"/>
      <c r="B4076" s="820"/>
      <c r="C4076" s="820"/>
      <c r="D4076" s="820"/>
      <c r="F4076" s="820"/>
      <c r="G4076" s="820"/>
      <c r="K4076" s="842"/>
      <c r="L4076" s="842"/>
      <c r="O4076" s="843"/>
    </row>
    <row r="4077" spans="1:15">
      <c r="A4077" s="820"/>
      <c r="B4077" s="820"/>
      <c r="C4077" s="820"/>
      <c r="D4077" s="820"/>
      <c r="F4077" s="820"/>
      <c r="G4077" s="820"/>
      <c r="K4077" s="842"/>
      <c r="L4077" s="842"/>
      <c r="O4077" s="843"/>
    </row>
    <row r="4078" spans="1:15">
      <c r="A4078" s="820"/>
      <c r="B4078" s="820"/>
      <c r="C4078" s="820"/>
      <c r="D4078" s="820"/>
      <c r="F4078" s="820"/>
      <c r="G4078" s="820"/>
      <c r="K4078" s="842"/>
      <c r="L4078" s="842"/>
      <c r="O4078" s="843"/>
    </row>
    <row r="4079" spans="1:15">
      <c r="A4079" s="820"/>
      <c r="B4079" s="820"/>
      <c r="C4079" s="820"/>
      <c r="D4079" s="820"/>
      <c r="F4079" s="820"/>
      <c r="G4079" s="820"/>
      <c r="K4079" s="842"/>
      <c r="L4079" s="842"/>
      <c r="O4079" s="843"/>
    </row>
    <row r="4080" spans="1:15">
      <c r="A4080" s="820"/>
      <c r="B4080" s="820"/>
      <c r="C4080" s="820"/>
      <c r="D4080" s="820"/>
      <c r="F4080" s="820"/>
      <c r="G4080" s="820"/>
      <c r="K4080" s="842"/>
      <c r="L4080" s="842"/>
      <c r="O4080" s="843"/>
    </row>
    <row r="4081" spans="1:15">
      <c r="A4081" s="820"/>
      <c r="B4081" s="820"/>
      <c r="C4081" s="820"/>
      <c r="D4081" s="820"/>
      <c r="F4081" s="820"/>
      <c r="G4081" s="820"/>
      <c r="K4081" s="842"/>
      <c r="L4081" s="842"/>
      <c r="O4081" s="843"/>
    </row>
    <row r="4082" spans="1:15">
      <c r="A4082" s="820"/>
      <c r="B4082" s="820"/>
      <c r="C4082" s="820"/>
      <c r="D4082" s="820"/>
      <c r="F4082" s="820"/>
      <c r="G4082" s="820"/>
      <c r="K4082" s="842"/>
      <c r="L4082" s="842"/>
      <c r="O4082" s="843"/>
    </row>
    <row r="4083" spans="1:15">
      <c r="A4083" s="820"/>
      <c r="B4083" s="820"/>
      <c r="C4083" s="820"/>
      <c r="D4083" s="820"/>
      <c r="F4083" s="820"/>
      <c r="G4083" s="820"/>
      <c r="K4083" s="842"/>
      <c r="L4083" s="842"/>
      <c r="O4083" s="843"/>
    </row>
    <row r="4084" spans="1:15">
      <c r="A4084" s="820"/>
      <c r="B4084" s="820"/>
      <c r="C4084" s="820"/>
      <c r="D4084" s="820"/>
      <c r="F4084" s="820"/>
      <c r="G4084" s="820"/>
      <c r="K4084" s="842"/>
      <c r="L4084" s="842"/>
      <c r="O4084" s="843"/>
    </row>
    <row r="4085" spans="1:15">
      <c r="A4085" s="820"/>
      <c r="B4085" s="820"/>
      <c r="C4085" s="820"/>
      <c r="D4085" s="820"/>
      <c r="F4085" s="820"/>
      <c r="G4085" s="820"/>
      <c r="K4085" s="842"/>
      <c r="L4085" s="842"/>
      <c r="O4085" s="843"/>
    </row>
    <row r="4086" spans="1:15">
      <c r="A4086" s="820"/>
      <c r="B4086" s="820"/>
      <c r="C4086" s="820"/>
      <c r="D4086" s="820"/>
      <c r="F4086" s="820"/>
      <c r="G4086" s="820"/>
      <c r="K4086" s="842"/>
      <c r="L4086" s="842"/>
      <c r="O4086" s="843"/>
    </row>
    <row r="4087" spans="1:15">
      <c r="A4087" s="820"/>
      <c r="B4087" s="820"/>
      <c r="C4087" s="820"/>
      <c r="D4087" s="820"/>
      <c r="F4087" s="820"/>
      <c r="G4087" s="820"/>
      <c r="K4087" s="842"/>
      <c r="L4087" s="842"/>
      <c r="O4087" s="843"/>
    </row>
    <row r="4088" spans="1:15">
      <c r="A4088" s="820"/>
      <c r="B4088" s="820"/>
      <c r="C4088" s="820"/>
      <c r="D4088" s="820"/>
      <c r="F4088" s="820"/>
      <c r="G4088" s="820"/>
      <c r="K4088" s="842"/>
      <c r="L4088" s="842"/>
      <c r="O4088" s="843"/>
    </row>
    <row r="4089" spans="1:15">
      <c r="A4089" s="820"/>
      <c r="B4089" s="820"/>
      <c r="C4089" s="820"/>
      <c r="D4089" s="820"/>
      <c r="F4089" s="820"/>
      <c r="G4089" s="820"/>
      <c r="K4089" s="842"/>
      <c r="L4089" s="842"/>
      <c r="O4089" s="843"/>
    </row>
    <row r="4090" spans="1:15">
      <c r="A4090" s="820"/>
      <c r="B4090" s="820"/>
      <c r="C4090" s="820"/>
      <c r="D4090" s="820"/>
      <c r="F4090" s="820"/>
      <c r="G4090" s="820"/>
      <c r="K4090" s="842"/>
      <c r="L4090" s="842"/>
      <c r="O4090" s="843"/>
    </row>
    <row r="4091" spans="1:15">
      <c r="A4091" s="820"/>
      <c r="B4091" s="820"/>
      <c r="C4091" s="820"/>
      <c r="D4091" s="820"/>
      <c r="F4091" s="820"/>
      <c r="G4091" s="820"/>
      <c r="K4091" s="842"/>
      <c r="L4091" s="842"/>
      <c r="O4091" s="843"/>
    </row>
    <row r="4092" spans="1:15">
      <c r="A4092" s="820"/>
      <c r="B4092" s="820"/>
      <c r="C4092" s="820"/>
      <c r="D4092" s="820"/>
      <c r="F4092" s="820"/>
      <c r="G4092" s="820"/>
      <c r="K4092" s="842"/>
      <c r="L4092" s="842"/>
      <c r="O4092" s="843"/>
    </row>
    <row r="4093" spans="1:15">
      <c r="A4093" s="820"/>
      <c r="B4093" s="820"/>
      <c r="C4093" s="820"/>
      <c r="D4093" s="820"/>
      <c r="F4093" s="820"/>
      <c r="G4093" s="820"/>
      <c r="K4093" s="842"/>
      <c r="L4093" s="842"/>
      <c r="O4093" s="843"/>
    </row>
    <row r="4094" spans="1:15">
      <c r="A4094" s="820"/>
      <c r="B4094" s="820"/>
      <c r="C4094" s="820"/>
      <c r="D4094" s="820"/>
      <c r="F4094" s="820"/>
      <c r="G4094" s="820"/>
      <c r="K4094" s="842"/>
      <c r="L4094" s="842"/>
      <c r="O4094" s="843"/>
    </row>
    <row r="4095" spans="1:15">
      <c r="A4095" s="820"/>
      <c r="B4095" s="820"/>
      <c r="C4095" s="820"/>
      <c r="D4095" s="820"/>
      <c r="F4095" s="820"/>
      <c r="G4095" s="820"/>
      <c r="K4095" s="842"/>
      <c r="L4095" s="842"/>
      <c r="O4095" s="843"/>
    </row>
    <row r="4096" spans="1:15">
      <c r="A4096" s="820"/>
      <c r="B4096" s="820"/>
      <c r="C4096" s="820"/>
      <c r="D4096" s="820"/>
      <c r="F4096" s="820"/>
      <c r="G4096" s="820"/>
      <c r="K4096" s="842"/>
      <c r="L4096" s="842"/>
      <c r="O4096" s="843"/>
    </row>
    <row r="4097" spans="1:15">
      <c r="A4097" s="820"/>
      <c r="B4097" s="820"/>
      <c r="C4097" s="820"/>
      <c r="D4097" s="820"/>
      <c r="F4097" s="820"/>
      <c r="G4097" s="820"/>
      <c r="K4097" s="842"/>
      <c r="L4097" s="842"/>
      <c r="O4097" s="843"/>
    </row>
    <row r="4098" spans="1:15">
      <c r="A4098" s="820"/>
      <c r="B4098" s="820"/>
      <c r="C4098" s="820"/>
      <c r="D4098" s="820"/>
      <c r="F4098" s="820"/>
      <c r="G4098" s="820"/>
      <c r="K4098" s="842"/>
      <c r="L4098" s="842"/>
      <c r="O4098" s="843"/>
    </row>
    <row r="4099" spans="1:15">
      <c r="A4099" s="820"/>
      <c r="B4099" s="820"/>
      <c r="C4099" s="820"/>
      <c r="D4099" s="820"/>
      <c r="F4099" s="820"/>
      <c r="G4099" s="820"/>
      <c r="K4099" s="842"/>
      <c r="L4099" s="842"/>
      <c r="O4099" s="843"/>
    </row>
    <row r="4100" spans="1:15">
      <c r="A4100" s="820"/>
      <c r="B4100" s="820"/>
      <c r="C4100" s="820"/>
      <c r="D4100" s="820"/>
      <c r="F4100" s="820"/>
      <c r="G4100" s="820"/>
      <c r="K4100" s="842"/>
      <c r="L4100" s="842"/>
      <c r="O4100" s="843"/>
    </row>
    <row r="4101" spans="1:15">
      <c r="A4101" s="820"/>
      <c r="B4101" s="820"/>
      <c r="C4101" s="820"/>
      <c r="D4101" s="820"/>
      <c r="F4101" s="820"/>
      <c r="G4101" s="820"/>
      <c r="K4101" s="842"/>
      <c r="L4101" s="842"/>
      <c r="O4101" s="843"/>
    </row>
    <row r="4102" spans="1:15">
      <c r="A4102" s="820"/>
      <c r="B4102" s="820"/>
      <c r="C4102" s="820"/>
      <c r="D4102" s="820"/>
      <c r="F4102" s="820"/>
      <c r="G4102" s="820"/>
      <c r="K4102" s="842"/>
      <c r="L4102" s="842"/>
      <c r="O4102" s="843"/>
    </row>
    <row r="4103" spans="1:15">
      <c r="A4103" s="820"/>
      <c r="B4103" s="820"/>
      <c r="C4103" s="820"/>
      <c r="D4103" s="820"/>
      <c r="F4103" s="820"/>
      <c r="G4103" s="820"/>
      <c r="K4103" s="842"/>
      <c r="L4103" s="842"/>
      <c r="O4103" s="843"/>
    </row>
    <row r="4104" spans="1:15">
      <c r="A4104" s="820"/>
      <c r="B4104" s="820"/>
      <c r="C4104" s="820"/>
      <c r="D4104" s="820"/>
      <c r="F4104" s="820"/>
      <c r="G4104" s="820"/>
      <c r="K4104" s="842"/>
      <c r="L4104" s="842"/>
      <c r="O4104" s="843"/>
    </row>
    <row r="4105" spans="1:15">
      <c r="A4105" s="820"/>
      <c r="B4105" s="820"/>
      <c r="C4105" s="820"/>
      <c r="D4105" s="820"/>
      <c r="F4105" s="820"/>
      <c r="G4105" s="820"/>
      <c r="K4105" s="842"/>
      <c r="L4105" s="842"/>
      <c r="O4105" s="843"/>
    </row>
    <row r="4106" spans="1:15">
      <c r="A4106" s="820"/>
      <c r="B4106" s="820"/>
      <c r="C4106" s="820"/>
      <c r="D4106" s="820"/>
      <c r="F4106" s="820"/>
      <c r="G4106" s="820"/>
      <c r="K4106" s="842"/>
      <c r="L4106" s="842"/>
      <c r="O4106" s="843"/>
    </row>
    <row r="4107" spans="1:15">
      <c r="A4107" s="820"/>
      <c r="B4107" s="820"/>
      <c r="C4107" s="820"/>
      <c r="D4107" s="820"/>
      <c r="F4107" s="820"/>
      <c r="G4107" s="820"/>
      <c r="K4107" s="842"/>
      <c r="L4107" s="842"/>
      <c r="O4107" s="843"/>
    </row>
    <row r="4108" spans="1:15">
      <c r="A4108" s="820"/>
      <c r="B4108" s="820"/>
      <c r="C4108" s="820"/>
      <c r="D4108" s="820"/>
      <c r="F4108" s="820"/>
      <c r="G4108" s="820"/>
      <c r="K4108" s="842"/>
      <c r="L4108" s="842"/>
      <c r="O4108" s="843"/>
    </row>
    <row r="4109" spans="1:15">
      <c r="A4109" s="820"/>
      <c r="B4109" s="820"/>
      <c r="C4109" s="820"/>
      <c r="D4109" s="820"/>
      <c r="F4109" s="820"/>
      <c r="G4109" s="820"/>
      <c r="K4109" s="842"/>
      <c r="L4109" s="842"/>
      <c r="O4109" s="843"/>
    </row>
    <row r="4110" spans="1:15">
      <c r="A4110" s="820"/>
      <c r="B4110" s="820"/>
      <c r="C4110" s="820"/>
      <c r="D4110" s="820"/>
      <c r="F4110" s="820"/>
      <c r="G4110" s="820"/>
      <c r="K4110" s="842"/>
      <c r="L4110" s="842"/>
      <c r="O4110" s="843"/>
    </row>
    <row r="4111" spans="1:15">
      <c r="A4111" s="820"/>
      <c r="B4111" s="820"/>
      <c r="C4111" s="820"/>
      <c r="D4111" s="820"/>
      <c r="F4111" s="820"/>
      <c r="G4111" s="820"/>
      <c r="K4111" s="842"/>
      <c r="L4111" s="842"/>
      <c r="O4111" s="843"/>
    </row>
    <row r="4112" spans="1:15">
      <c r="A4112" s="820"/>
      <c r="B4112" s="820"/>
      <c r="C4112" s="820"/>
      <c r="D4112" s="820"/>
      <c r="F4112" s="820"/>
      <c r="G4112" s="820"/>
      <c r="K4112" s="842"/>
      <c r="L4112" s="842"/>
      <c r="O4112" s="843"/>
    </row>
    <row r="4113" spans="1:15">
      <c r="A4113" s="820"/>
      <c r="B4113" s="820"/>
      <c r="C4113" s="820"/>
      <c r="D4113" s="820"/>
      <c r="F4113" s="820"/>
      <c r="G4113" s="820"/>
      <c r="K4113" s="842"/>
      <c r="L4113" s="842"/>
      <c r="O4113" s="843"/>
    </row>
    <row r="4114" spans="1:15">
      <c r="A4114" s="820"/>
      <c r="B4114" s="820"/>
      <c r="C4114" s="820"/>
      <c r="D4114" s="820"/>
      <c r="F4114" s="820"/>
      <c r="G4114" s="820"/>
      <c r="K4114" s="842"/>
      <c r="L4114" s="842"/>
      <c r="O4114" s="843"/>
    </row>
    <row r="4115" spans="1:15">
      <c r="A4115" s="820"/>
      <c r="B4115" s="820"/>
      <c r="C4115" s="820"/>
      <c r="D4115" s="820"/>
      <c r="F4115" s="820"/>
      <c r="G4115" s="820"/>
      <c r="K4115" s="842"/>
      <c r="L4115" s="842"/>
      <c r="O4115" s="843"/>
    </row>
    <row r="4116" spans="1:15">
      <c r="A4116" s="820"/>
      <c r="B4116" s="820"/>
      <c r="C4116" s="820"/>
      <c r="D4116" s="820"/>
      <c r="F4116" s="820"/>
      <c r="G4116" s="820"/>
      <c r="K4116" s="842"/>
      <c r="L4116" s="842"/>
      <c r="O4116" s="843"/>
    </row>
    <row r="4117" spans="1:15">
      <c r="A4117" s="820"/>
      <c r="B4117" s="820"/>
      <c r="C4117" s="820"/>
      <c r="D4117" s="820"/>
      <c r="F4117" s="820"/>
      <c r="G4117" s="820"/>
      <c r="K4117" s="842"/>
      <c r="L4117" s="842"/>
      <c r="O4117" s="843"/>
    </row>
    <row r="4118" spans="1:15">
      <c r="A4118" s="820"/>
      <c r="B4118" s="820"/>
      <c r="C4118" s="820"/>
      <c r="D4118" s="820"/>
      <c r="F4118" s="820"/>
      <c r="G4118" s="820"/>
      <c r="K4118" s="842"/>
      <c r="L4118" s="842"/>
      <c r="O4118" s="843"/>
    </row>
    <row r="4119" spans="1:15">
      <c r="A4119" s="820"/>
      <c r="B4119" s="820"/>
      <c r="C4119" s="820"/>
      <c r="D4119" s="820"/>
      <c r="F4119" s="820"/>
      <c r="G4119" s="820"/>
      <c r="K4119" s="842"/>
      <c r="L4119" s="842"/>
      <c r="O4119" s="843"/>
    </row>
    <row r="4120" spans="1:15">
      <c r="A4120" s="820"/>
      <c r="B4120" s="820"/>
      <c r="C4120" s="820"/>
      <c r="D4120" s="820"/>
      <c r="F4120" s="820"/>
      <c r="G4120" s="820"/>
      <c r="K4120" s="842"/>
      <c r="L4120" s="842"/>
      <c r="O4120" s="843"/>
    </row>
    <row r="4121" spans="1:15">
      <c r="A4121" s="820"/>
      <c r="B4121" s="820"/>
      <c r="C4121" s="820"/>
      <c r="D4121" s="820"/>
      <c r="F4121" s="820"/>
      <c r="G4121" s="820"/>
      <c r="K4121" s="842"/>
      <c r="L4121" s="842"/>
      <c r="O4121" s="843"/>
    </row>
    <row r="4122" spans="1:15">
      <c r="A4122" s="820"/>
      <c r="B4122" s="820"/>
      <c r="C4122" s="820"/>
      <c r="D4122" s="820"/>
      <c r="F4122" s="820"/>
      <c r="G4122" s="820"/>
      <c r="K4122" s="842"/>
      <c r="L4122" s="842"/>
      <c r="O4122" s="843"/>
    </row>
    <row r="4123" spans="1:15">
      <c r="A4123" s="820"/>
      <c r="B4123" s="820"/>
      <c r="C4123" s="820"/>
      <c r="D4123" s="820"/>
      <c r="F4123" s="820"/>
      <c r="G4123" s="820"/>
      <c r="K4123" s="842"/>
      <c r="L4123" s="842"/>
      <c r="O4123" s="843"/>
    </row>
    <row r="4124" spans="1:15">
      <c r="A4124" s="820"/>
      <c r="B4124" s="820"/>
      <c r="C4124" s="820"/>
      <c r="D4124" s="820"/>
      <c r="F4124" s="820"/>
      <c r="G4124" s="820"/>
      <c r="K4124" s="842"/>
      <c r="L4124" s="842"/>
      <c r="O4124" s="843"/>
    </row>
    <row r="4125" spans="1:15">
      <c r="A4125" s="820"/>
      <c r="B4125" s="820"/>
      <c r="C4125" s="820"/>
      <c r="D4125" s="820"/>
      <c r="F4125" s="820"/>
      <c r="G4125" s="820"/>
      <c r="K4125" s="842"/>
      <c r="L4125" s="842"/>
      <c r="O4125" s="843"/>
    </row>
    <row r="4126" spans="1:15">
      <c r="A4126" s="820"/>
      <c r="B4126" s="820"/>
      <c r="C4126" s="820"/>
      <c r="D4126" s="820"/>
      <c r="F4126" s="820"/>
      <c r="G4126" s="820"/>
      <c r="K4126" s="842"/>
      <c r="L4126" s="842"/>
      <c r="O4126" s="843"/>
    </row>
    <row r="4127" spans="1:15">
      <c r="A4127" s="820"/>
      <c r="B4127" s="820"/>
      <c r="C4127" s="820"/>
      <c r="D4127" s="820"/>
      <c r="F4127" s="820"/>
      <c r="G4127" s="820"/>
      <c r="K4127" s="842"/>
      <c r="L4127" s="842"/>
      <c r="O4127" s="843"/>
    </row>
    <row r="4128" spans="1:15">
      <c r="A4128" s="820"/>
      <c r="B4128" s="820"/>
      <c r="C4128" s="820"/>
      <c r="D4128" s="820"/>
      <c r="F4128" s="820"/>
      <c r="G4128" s="820"/>
      <c r="K4128" s="842"/>
      <c r="L4128" s="842"/>
      <c r="O4128" s="843"/>
    </row>
    <row r="4129" spans="1:15">
      <c r="A4129" s="820"/>
      <c r="B4129" s="820"/>
      <c r="C4129" s="820"/>
      <c r="D4129" s="820"/>
      <c r="F4129" s="820"/>
      <c r="G4129" s="820"/>
      <c r="K4129" s="842"/>
      <c r="L4129" s="842"/>
      <c r="O4129" s="843"/>
    </row>
    <row r="4130" spans="1:15">
      <c r="A4130" s="820"/>
      <c r="B4130" s="820"/>
      <c r="C4130" s="820"/>
      <c r="D4130" s="820"/>
      <c r="F4130" s="820"/>
      <c r="G4130" s="820"/>
      <c r="K4130" s="842"/>
      <c r="L4130" s="842"/>
      <c r="O4130" s="843"/>
    </row>
    <row r="4131" spans="1:15">
      <c r="A4131" s="820"/>
      <c r="B4131" s="820"/>
      <c r="C4131" s="820"/>
      <c r="D4131" s="820"/>
      <c r="F4131" s="820"/>
      <c r="G4131" s="820"/>
      <c r="K4131" s="842"/>
      <c r="L4131" s="842"/>
      <c r="O4131" s="843"/>
    </row>
    <row r="4132" spans="1:15">
      <c r="A4132" s="820"/>
      <c r="B4132" s="820"/>
      <c r="C4132" s="820"/>
      <c r="D4132" s="820"/>
      <c r="F4132" s="820"/>
      <c r="G4132" s="820"/>
      <c r="K4132" s="842"/>
      <c r="L4132" s="842"/>
      <c r="O4132" s="843"/>
    </row>
    <row r="4133" spans="1:15">
      <c r="A4133" s="820"/>
      <c r="B4133" s="820"/>
      <c r="C4133" s="820"/>
      <c r="D4133" s="820"/>
      <c r="F4133" s="820"/>
      <c r="G4133" s="820"/>
      <c r="K4133" s="842"/>
      <c r="L4133" s="842"/>
      <c r="O4133" s="843"/>
    </row>
    <row r="4134" spans="1:15">
      <c r="A4134" s="820"/>
      <c r="B4134" s="820"/>
      <c r="C4134" s="820"/>
      <c r="D4134" s="820"/>
      <c r="F4134" s="820"/>
      <c r="G4134" s="820"/>
      <c r="K4134" s="842"/>
      <c r="L4134" s="842"/>
      <c r="O4134" s="843"/>
    </row>
    <row r="4135" spans="1:15">
      <c r="A4135" s="820"/>
      <c r="B4135" s="820"/>
      <c r="C4135" s="820"/>
      <c r="D4135" s="820"/>
      <c r="F4135" s="820"/>
      <c r="G4135" s="820"/>
      <c r="K4135" s="842"/>
      <c r="L4135" s="842"/>
      <c r="O4135" s="843"/>
    </row>
    <row r="4136" spans="1:15">
      <c r="A4136" s="820"/>
      <c r="B4136" s="820"/>
      <c r="C4136" s="820"/>
      <c r="D4136" s="820"/>
      <c r="F4136" s="820"/>
      <c r="G4136" s="820"/>
      <c r="K4136" s="842"/>
      <c r="L4136" s="842"/>
      <c r="O4136" s="843"/>
    </row>
    <row r="4137" spans="1:15">
      <c r="A4137" s="820"/>
      <c r="B4137" s="820"/>
      <c r="C4137" s="820"/>
      <c r="D4137" s="820"/>
      <c r="F4137" s="820"/>
      <c r="G4137" s="820"/>
      <c r="K4137" s="842"/>
      <c r="L4137" s="842"/>
      <c r="O4137" s="843"/>
    </row>
    <row r="4138" spans="1:15">
      <c r="A4138" s="820"/>
      <c r="B4138" s="820"/>
      <c r="C4138" s="820"/>
      <c r="D4138" s="820"/>
      <c r="F4138" s="820"/>
      <c r="G4138" s="820"/>
      <c r="K4138" s="842"/>
      <c r="L4138" s="842"/>
      <c r="O4138" s="843"/>
    </row>
    <row r="4139" spans="1:15">
      <c r="A4139" s="820"/>
      <c r="B4139" s="820"/>
      <c r="C4139" s="820"/>
      <c r="D4139" s="820"/>
      <c r="F4139" s="820"/>
      <c r="G4139" s="820"/>
      <c r="K4139" s="842"/>
      <c r="L4139" s="842"/>
      <c r="O4139" s="843"/>
    </row>
    <row r="4140" spans="1:15">
      <c r="A4140" s="820"/>
      <c r="B4140" s="820"/>
      <c r="C4140" s="820"/>
      <c r="D4140" s="820"/>
      <c r="F4140" s="820"/>
      <c r="G4140" s="820"/>
      <c r="K4140" s="842"/>
      <c r="L4140" s="842"/>
      <c r="O4140" s="843"/>
    </row>
    <row r="4141" spans="1:15">
      <c r="A4141" s="820"/>
      <c r="B4141" s="820"/>
      <c r="C4141" s="820"/>
      <c r="D4141" s="820"/>
      <c r="F4141" s="820"/>
      <c r="G4141" s="820"/>
      <c r="K4141" s="842"/>
      <c r="L4141" s="842"/>
      <c r="O4141" s="843"/>
    </row>
    <row r="4142" spans="1:15">
      <c r="A4142" s="820"/>
      <c r="B4142" s="820"/>
      <c r="C4142" s="820"/>
      <c r="D4142" s="820"/>
      <c r="F4142" s="820"/>
      <c r="G4142" s="820"/>
      <c r="K4142" s="842"/>
      <c r="L4142" s="842"/>
      <c r="O4142" s="843"/>
    </row>
    <row r="4143" spans="1:15">
      <c r="A4143" s="820"/>
      <c r="B4143" s="820"/>
      <c r="C4143" s="820"/>
      <c r="D4143" s="820"/>
      <c r="F4143" s="820"/>
      <c r="G4143" s="820"/>
      <c r="K4143" s="842"/>
      <c r="L4143" s="842"/>
      <c r="O4143" s="843"/>
    </row>
    <row r="4144" spans="1:15">
      <c r="A4144" s="820"/>
      <c r="B4144" s="820"/>
      <c r="C4144" s="820"/>
      <c r="D4144" s="820"/>
      <c r="F4144" s="820"/>
      <c r="G4144" s="820"/>
      <c r="K4144" s="842"/>
      <c r="L4144" s="842"/>
      <c r="O4144" s="843"/>
    </row>
    <row r="4145" spans="1:15">
      <c r="A4145" s="820"/>
      <c r="B4145" s="820"/>
      <c r="C4145" s="820"/>
      <c r="D4145" s="820"/>
      <c r="F4145" s="820"/>
      <c r="G4145" s="820"/>
      <c r="K4145" s="842"/>
      <c r="L4145" s="842"/>
      <c r="O4145" s="843"/>
    </row>
    <row r="4146" spans="1:15">
      <c r="A4146" s="820"/>
      <c r="B4146" s="820"/>
      <c r="C4146" s="820"/>
      <c r="D4146" s="820"/>
      <c r="F4146" s="820"/>
      <c r="G4146" s="820"/>
      <c r="K4146" s="842"/>
      <c r="L4146" s="842"/>
      <c r="O4146" s="843"/>
    </row>
    <row r="4147" spans="1:15">
      <c r="A4147" s="820"/>
      <c r="B4147" s="820"/>
      <c r="C4147" s="820"/>
      <c r="D4147" s="820"/>
      <c r="F4147" s="820"/>
      <c r="G4147" s="820"/>
      <c r="K4147" s="842"/>
      <c r="L4147" s="842"/>
      <c r="O4147" s="843"/>
    </row>
    <row r="4148" spans="1:15">
      <c r="A4148" s="820"/>
      <c r="B4148" s="820"/>
      <c r="C4148" s="820"/>
      <c r="D4148" s="820"/>
      <c r="F4148" s="820"/>
      <c r="G4148" s="820"/>
      <c r="K4148" s="842"/>
      <c r="L4148" s="842"/>
      <c r="O4148" s="843"/>
    </row>
    <row r="4149" spans="1:15">
      <c r="A4149" s="820"/>
      <c r="B4149" s="820"/>
      <c r="C4149" s="820"/>
      <c r="D4149" s="820"/>
      <c r="F4149" s="820"/>
      <c r="G4149" s="820"/>
      <c r="K4149" s="842"/>
      <c r="L4149" s="842"/>
      <c r="O4149" s="843"/>
    </row>
    <row r="4150" spans="1:15">
      <c r="A4150" s="820"/>
      <c r="B4150" s="820"/>
      <c r="C4150" s="820"/>
      <c r="D4150" s="820"/>
      <c r="F4150" s="820"/>
      <c r="G4150" s="820"/>
      <c r="K4150" s="842"/>
      <c r="L4150" s="842"/>
      <c r="O4150" s="843"/>
    </row>
    <row r="4151" spans="1:15">
      <c r="A4151" s="820"/>
      <c r="B4151" s="820"/>
      <c r="C4151" s="820"/>
      <c r="D4151" s="820"/>
      <c r="F4151" s="820"/>
      <c r="G4151" s="820"/>
      <c r="K4151" s="842"/>
      <c r="L4151" s="842"/>
      <c r="O4151" s="843"/>
    </row>
    <row r="4152" spans="1:15">
      <c r="A4152" s="820"/>
      <c r="B4152" s="820"/>
      <c r="C4152" s="820"/>
      <c r="D4152" s="820"/>
      <c r="F4152" s="820"/>
      <c r="G4152" s="820"/>
      <c r="K4152" s="842"/>
      <c r="L4152" s="842"/>
      <c r="O4152" s="843"/>
    </row>
    <row r="4153" spans="1:15">
      <c r="A4153" s="820"/>
      <c r="B4153" s="820"/>
      <c r="C4153" s="820"/>
      <c r="D4153" s="820"/>
      <c r="F4153" s="820"/>
      <c r="G4153" s="820"/>
      <c r="K4153" s="842"/>
      <c r="L4153" s="842"/>
      <c r="O4153" s="843"/>
    </row>
    <row r="4154" spans="1:15">
      <c r="A4154" s="820"/>
      <c r="B4154" s="820"/>
      <c r="C4154" s="820"/>
      <c r="D4154" s="820"/>
      <c r="F4154" s="820"/>
      <c r="G4154" s="820"/>
      <c r="K4154" s="842"/>
      <c r="L4154" s="842"/>
      <c r="O4154" s="843"/>
    </row>
    <row r="4155" spans="1:15">
      <c r="A4155" s="820"/>
      <c r="B4155" s="820"/>
      <c r="C4155" s="820"/>
      <c r="D4155" s="820"/>
      <c r="F4155" s="820"/>
      <c r="G4155" s="820"/>
      <c r="K4155" s="842"/>
      <c r="L4155" s="842"/>
      <c r="O4155" s="843"/>
    </row>
    <row r="4156" spans="1:15">
      <c r="A4156" s="820"/>
      <c r="B4156" s="820"/>
      <c r="C4156" s="820"/>
      <c r="D4156" s="820"/>
      <c r="F4156" s="820"/>
      <c r="G4156" s="820"/>
      <c r="K4156" s="842"/>
      <c r="L4156" s="842"/>
      <c r="O4156" s="843"/>
    </row>
    <row r="4157" spans="1:15">
      <c r="A4157" s="820"/>
      <c r="B4157" s="820"/>
      <c r="C4157" s="820"/>
      <c r="D4157" s="820"/>
      <c r="F4157" s="820"/>
      <c r="G4157" s="820"/>
      <c r="K4157" s="842"/>
      <c r="L4157" s="842"/>
      <c r="O4157" s="843"/>
    </row>
    <row r="4158" spans="1:15">
      <c r="A4158" s="820"/>
      <c r="B4158" s="820"/>
      <c r="C4158" s="820"/>
      <c r="D4158" s="820"/>
      <c r="F4158" s="820"/>
      <c r="G4158" s="820"/>
      <c r="K4158" s="842"/>
      <c r="L4158" s="842"/>
      <c r="O4158" s="843"/>
    </row>
    <row r="4159" spans="1:15">
      <c r="A4159" s="820"/>
      <c r="B4159" s="820"/>
      <c r="C4159" s="820"/>
      <c r="D4159" s="820"/>
      <c r="F4159" s="820"/>
      <c r="G4159" s="820"/>
      <c r="K4159" s="842"/>
      <c r="L4159" s="842"/>
      <c r="O4159" s="843"/>
    </row>
    <row r="4160" spans="1:15">
      <c r="A4160" s="820"/>
      <c r="B4160" s="820"/>
      <c r="C4160" s="820"/>
      <c r="D4160" s="820"/>
      <c r="F4160" s="820"/>
      <c r="G4160" s="820"/>
      <c r="K4160" s="842"/>
      <c r="L4160" s="842"/>
      <c r="O4160" s="843"/>
    </row>
    <row r="4161" spans="1:15">
      <c r="A4161" s="820"/>
      <c r="B4161" s="820"/>
      <c r="C4161" s="820"/>
      <c r="D4161" s="820"/>
      <c r="F4161" s="820"/>
      <c r="G4161" s="820"/>
      <c r="K4161" s="842"/>
      <c r="L4161" s="842"/>
      <c r="O4161" s="843"/>
    </row>
    <row r="4162" spans="1:15">
      <c r="A4162" s="820"/>
      <c r="B4162" s="820"/>
      <c r="C4162" s="820"/>
      <c r="D4162" s="820"/>
      <c r="F4162" s="820"/>
      <c r="G4162" s="820"/>
      <c r="K4162" s="842"/>
      <c r="L4162" s="842"/>
      <c r="O4162" s="843"/>
    </row>
    <row r="4163" spans="1:15">
      <c r="A4163" s="820"/>
      <c r="B4163" s="820"/>
      <c r="C4163" s="820"/>
      <c r="D4163" s="820"/>
      <c r="F4163" s="820"/>
      <c r="G4163" s="820"/>
      <c r="K4163" s="842"/>
      <c r="L4163" s="842"/>
      <c r="O4163" s="843"/>
    </row>
    <row r="4164" spans="1:15">
      <c r="A4164" s="820"/>
      <c r="B4164" s="820"/>
      <c r="C4164" s="820"/>
      <c r="D4164" s="820"/>
      <c r="F4164" s="820"/>
      <c r="G4164" s="820"/>
      <c r="K4164" s="842"/>
      <c r="L4164" s="842"/>
      <c r="O4164" s="843"/>
    </row>
    <row r="4165" spans="1:15">
      <c r="A4165" s="820"/>
      <c r="B4165" s="820"/>
      <c r="C4165" s="820"/>
      <c r="D4165" s="820"/>
      <c r="F4165" s="820"/>
      <c r="G4165" s="820"/>
      <c r="K4165" s="842"/>
      <c r="L4165" s="842"/>
      <c r="O4165" s="843"/>
    </row>
    <row r="4166" spans="1:15">
      <c r="A4166" s="820"/>
      <c r="B4166" s="820"/>
      <c r="C4166" s="820"/>
      <c r="D4166" s="820"/>
      <c r="F4166" s="820"/>
      <c r="G4166" s="820"/>
      <c r="K4166" s="842"/>
      <c r="L4166" s="842"/>
      <c r="O4166" s="843"/>
    </row>
    <row r="4167" spans="1:15">
      <c r="A4167" s="820"/>
      <c r="B4167" s="820"/>
      <c r="C4167" s="820"/>
      <c r="D4167" s="820"/>
      <c r="F4167" s="820"/>
      <c r="G4167" s="820"/>
      <c r="K4167" s="842"/>
      <c r="L4167" s="842"/>
      <c r="O4167" s="843"/>
    </row>
    <row r="4168" spans="1:15">
      <c r="A4168" s="820"/>
      <c r="B4168" s="820"/>
      <c r="C4168" s="820"/>
      <c r="D4168" s="820"/>
      <c r="F4168" s="820"/>
      <c r="G4168" s="820"/>
      <c r="K4168" s="842"/>
      <c r="L4168" s="842"/>
      <c r="O4168" s="843"/>
    </row>
    <row r="4169" spans="1:15">
      <c r="A4169" s="820"/>
      <c r="B4169" s="820"/>
      <c r="C4169" s="820"/>
      <c r="D4169" s="820"/>
      <c r="F4169" s="820"/>
      <c r="G4169" s="820"/>
      <c r="K4169" s="842"/>
      <c r="L4169" s="842"/>
      <c r="O4169" s="843"/>
    </row>
    <row r="4170" spans="1:15">
      <c r="A4170" s="820"/>
      <c r="B4170" s="820"/>
      <c r="C4170" s="820"/>
      <c r="D4170" s="820"/>
      <c r="F4170" s="820"/>
      <c r="G4170" s="820"/>
      <c r="K4170" s="842"/>
      <c r="L4170" s="842"/>
      <c r="O4170" s="843"/>
    </row>
    <row r="4171" spans="1:15">
      <c r="A4171" s="820"/>
      <c r="B4171" s="820"/>
      <c r="C4171" s="820"/>
      <c r="D4171" s="820"/>
      <c r="F4171" s="820"/>
      <c r="G4171" s="820"/>
      <c r="K4171" s="842"/>
      <c r="L4171" s="842"/>
      <c r="O4171" s="843"/>
    </row>
    <row r="4172" spans="1:15">
      <c r="A4172" s="820"/>
      <c r="B4172" s="820"/>
      <c r="C4172" s="820"/>
      <c r="D4172" s="820"/>
      <c r="F4172" s="820"/>
      <c r="G4172" s="820"/>
      <c r="K4172" s="842"/>
      <c r="L4172" s="842"/>
      <c r="O4172" s="843"/>
    </row>
    <row r="4173" spans="1:15">
      <c r="A4173" s="820"/>
      <c r="B4173" s="820"/>
      <c r="C4173" s="820"/>
      <c r="D4173" s="820"/>
      <c r="F4173" s="820"/>
      <c r="G4173" s="820"/>
      <c r="K4173" s="842"/>
      <c r="L4173" s="842"/>
      <c r="O4173" s="843"/>
    </row>
    <row r="4174" spans="1:15">
      <c r="A4174" s="820"/>
      <c r="B4174" s="820"/>
      <c r="C4174" s="820"/>
      <c r="D4174" s="820"/>
      <c r="F4174" s="820"/>
      <c r="G4174" s="820"/>
      <c r="K4174" s="842"/>
      <c r="L4174" s="842"/>
      <c r="O4174" s="843"/>
    </row>
    <row r="4175" spans="1:15">
      <c r="A4175" s="820"/>
      <c r="B4175" s="820"/>
      <c r="C4175" s="820"/>
      <c r="D4175" s="820"/>
      <c r="F4175" s="820"/>
      <c r="G4175" s="820"/>
      <c r="K4175" s="842"/>
      <c r="L4175" s="842"/>
      <c r="O4175" s="843"/>
    </row>
    <row r="4176" spans="1:15">
      <c r="A4176" s="820"/>
      <c r="B4176" s="820"/>
      <c r="C4176" s="820"/>
      <c r="D4176" s="820"/>
      <c r="F4176" s="820"/>
      <c r="G4176" s="820"/>
      <c r="K4176" s="842"/>
      <c r="L4176" s="842"/>
      <c r="O4176" s="843"/>
    </row>
    <row r="4177" spans="1:15">
      <c r="A4177" s="820"/>
      <c r="B4177" s="820"/>
      <c r="C4177" s="820"/>
      <c r="D4177" s="820"/>
      <c r="F4177" s="820"/>
      <c r="G4177" s="820"/>
      <c r="K4177" s="842"/>
      <c r="L4177" s="842"/>
      <c r="O4177" s="843"/>
    </row>
    <row r="4178" spans="1:15">
      <c r="A4178" s="820"/>
      <c r="B4178" s="820"/>
      <c r="C4178" s="820"/>
      <c r="D4178" s="820"/>
      <c r="F4178" s="820"/>
      <c r="G4178" s="820"/>
      <c r="K4178" s="842"/>
      <c r="L4178" s="842"/>
      <c r="O4178" s="843"/>
    </row>
    <row r="4179" spans="1:15">
      <c r="A4179" s="820"/>
      <c r="B4179" s="820"/>
      <c r="C4179" s="820"/>
      <c r="D4179" s="820"/>
      <c r="F4179" s="820"/>
      <c r="G4179" s="820"/>
      <c r="K4179" s="842"/>
      <c r="L4179" s="842"/>
      <c r="O4179" s="843"/>
    </row>
    <row r="4180" spans="1:15">
      <c r="A4180" s="820"/>
      <c r="B4180" s="820"/>
      <c r="C4180" s="820"/>
      <c r="D4180" s="820"/>
      <c r="F4180" s="820"/>
      <c r="G4180" s="820"/>
      <c r="K4180" s="842"/>
      <c r="L4180" s="842"/>
      <c r="O4180" s="843"/>
    </row>
    <row r="4181" spans="1:15">
      <c r="A4181" s="820"/>
      <c r="B4181" s="820"/>
      <c r="C4181" s="820"/>
      <c r="D4181" s="820"/>
      <c r="F4181" s="820"/>
      <c r="G4181" s="820"/>
      <c r="K4181" s="842"/>
      <c r="L4181" s="842"/>
      <c r="O4181" s="843"/>
    </row>
    <row r="4182" spans="1:15">
      <c r="A4182" s="820"/>
      <c r="B4182" s="820"/>
      <c r="C4182" s="820"/>
      <c r="D4182" s="820"/>
      <c r="F4182" s="820"/>
      <c r="G4182" s="820"/>
      <c r="K4182" s="842"/>
      <c r="L4182" s="842"/>
      <c r="O4182" s="843"/>
    </row>
    <row r="4183" spans="1:15">
      <c r="A4183" s="820"/>
      <c r="B4183" s="820"/>
      <c r="C4183" s="820"/>
      <c r="D4183" s="820"/>
      <c r="F4183" s="820"/>
      <c r="G4183" s="820"/>
      <c r="K4183" s="842"/>
      <c r="L4183" s="842"/>
      <c r="O4183" s="843"/>
    </row>
  </sheetData>
  <sheetProtection algorithmName="SHA-512" hashValue="/DoU9dwmHoVbRfAUQ24VCtkaso5/l1aHW9YP8ThhcVBnA0Okf71J/5KunjwyS45xVkacnL3bnyAjCxj/e+HxuQ==" saltValue="aM9BPDo0PW5Q+H3a+HUTcg==" spinCount="100000" sheet="1" objects="1" scenarios="1"/>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3FAB2-F414-4798-9AC4-2B2FAA6AA754}">
  <sheetPr>
    <tabColor theme="0" tint="-4.9989318521683403E-2"/>
    <outlinePr summaryBelow="0" summaryRight="0"/>
  </sheetPr>
  <dimension ref="A1:BO24"/>
  <sheetViews>
    <sheetView zoomScale="115" zoomScaleNormal="115" workbookViewId="0">
      <pane ySplit="1" topLeftCell="A9" activePane="bottomLeft" state="frozen"/>
      <selection pane="bottomLeft" activeCell="Z9" sqref="Z9"/>
    </sheetView>
  </sheetViews>
  <sheetFormatPr defaultColWidth="25" defaultRowHeight="15" customHeight="1"/>
  <cols>
    <col min="1" max="1" width="25" customWidth="1"/>
    <col min="2" max="3" width="0" hidden="1" customWidth="1"/>
    <col min="4" max="4" width="0" style="642" hidden="1" customWidth="1"/>
    <col min="5" max="5" width="25" style="642" hidden="1" customWidth="1"/>
    <col min="6" max="6" width="25" customWidth="1"/>
    <col min="7" max="7" width="43" customWidth="1"/>
    <col min="8" max="8" width="29.42578125" customWidth="1"/>
    <col min="9" max="20" width="6.42578125" customWidth="1"/>
    <col min="21" max="21" width="15.42578125" customWidth="1"/>
    <col min="22" max="22" width="14.85546875" customWidth="1"/>
    <col min="23" max="23" width="25" style="634" bestFit="1" customWidth="1"/>
    <col min="24" max="24" width="25" bestFit="1" customWidth="1"/>
    <col min="25" max="26" width="25" customWidth="1"/>
    <col min="27" max="39" width="10.140625" customWidth="1"/>
    <col min="40" max="40" width="25" customWidth="1"/>
    <col min="41" max="41" width="7.85546875" style="640" customWidth="1"/>
    <col min="42" max="42" width="25" style="640" customWidth="1"/>
    <col min="43" max="43" width="7.7109375" style="640" customWidth="1"/>
    <col min="44" max="44" width="25" style="640" customWidth="1"/>
    <col min="45" max="45" width="7.42578125" style="640" customWidth="1"/>
    <col min="46" max="46" width="25" style="640" customWidth="1"/>
    <col min="47" max="47" width="6.85546875" style="640" customWidth="1"/>
    <col min="48" max="48" width="39.28515625" style="733" customWidth="1"/>
    <col min="49" max="49" width="6.140625" style="640" customWidth="1"/>
    <col min="50" max="50" width="38.7109375" style="640" customWidth="1"/>
    <col min="51" max="51" width="7.42578125" style="640" customWidth="1"/>
    <col min="52" max="52" width="35.7109375" style="733" customWidth="1"/>
    <col min="53" max="53" width="6.42578125" style="640" customWidth="1"/>
    <col min="54" max="54" width="44.42578125" style="640" customWidth="1"/>
    <col min="55" max="55" width="7.85546875" style="759" customWidth="1"/>
    <col min="56" max="56" width="42.140625" style="640" customWidth="1"/>
    <col min="57" max="57" width="6.7109375" style="640" customWidth="1"/>
    <col min="58" max="58" width="25" style="640" bestFit="1" customWidth="1"/>
    <col min="59" max="59" width="5.7109375" style="640" customWidth="1"/>
    <col min="60" max="60" width="25" style="640" bestFit="1" customWidth="1"/>
    <col min="61" max="61" width="6" style="640" customWidth="1"/>
    <col min="62" max="62" width="25" style="640" bestFit="1" customWidth="1"/>
    <col min="63" max="63" width="5.85546875" style="640" customWidth="1"/>
    <col min="64" max="64" width="25" style="640"/>
  </cols>
  <sheetData>
    <row r="1" spans="1:66">
      <c r="A1" s="967"/>
      <c r="B1" s="970" t="s">
        <v>2649</v>
      </c>
      <c r="C1" s="970"/>
      <c r="D1" s="970"/>
      <c r="E1" s="970"/>
      <c r="F1" s="970"/>
      <c r="G1" s="970"/>
      <c r="H1" s="970"/>
      <c r="I1" s="970"/>
      <c r="J1" s="970"/>
      <c r="K1" s="970"/>
      <c r="L1" s="970"/>
      <c r="M1" s="970"/>
      <c r="N1" s="970"/>
      <c r="O1" s="970"/>
      <c r="P1" s="970"/>
      <c r="Q1" s="970"/>
      <c r="R1" s="970"/>
      <c r="S1" s="970"/>
      <c r="T1" s="970"/>
      <c r="U1" s="970"/>
      <c r="V1" s="970"/>
      <c r="W1" s="970"/>
      <c r="X1" s="970"/>
      <c r="Y1" s="970"/>
      <c r="Z1" s="970"/>
      <c r="AA1" s="970"/>
      <c r="AB1" s="970"/>
      <c r="AC1" s="970"/>
      <c r="AD1" s="970"/>
      <c r="AE1" s="970"/>
      <c r="AF1" s="970"/>
      <c r="AG1" s="970"/>
      <c r="AH1" s="970"/>
      <c r="AI1" s="970"/>
      <c r="AJ1" s="970"/>
      <c r="AK1" s="970"/>
      <c r="AL1" s="970"/>
      <c r="AM1" s="970"/>
      <c r="AN1" s="970"/>
      <c r="AO1" s="970"/>
      <c r="AP1" s="970"/>
      <c r="AQ1" s="970"/>
      <c r="AR1" s="970"/>
      <c r="AS1" s="970"/>
      <c r="AT1" s="970"/>
      <c r="AU1" s="970"/>
      <c r="AV1" s="970"/>
      <c r="AW1" s="970"/>
      <c r="AX1" s="970"/>
      <c r="AY1" s="970"/>
      <c r="AZ1" s="970"/>
      <c r="BA1" s="970"/>
      <c r="BB1" s="970"/>
      <c r="BC1" s="971"/>
      <c r="BD1" s="970"/>
      <c r="BE1" s="970"/>
      <c r="BF1" s="970"/>
      <c r="BG1" s="970"/>
      <c r="BH1" s="970"/>
      <c r="BI1" s="970"/>
      <c r="BJ1" s="970"/>
      <c r="BK1" s="970"/>
      <c r="BL1" s="970"/>
      <c r="BM1" s="972" t="s">
        <v>2</v>
      </c>
      <c r="BN1" s="972" t="s">
        <v>2650</v>
      </c>
    </row>
    <row r="2" spans="1:66" ht="15" customHeight="1">
      <c r="A2" s="968"/>
      <c r="B2" s="970"/>
      <c r="C2" s="970"/>
      <c r="D2" s="970"/>
      <c r="E2" s="970"/>
      <c r="F2" s="970"/>
      <c r="G2" s="970"/>
      <c r="H2" s="970"/>
      <c r="I2" s="970"/>
      <c r="J2" s="970"/>
      <c r="K2" s="970"/>
      <c r="L2" s="970"/>
      <c r="M2" s="970"/>
      <c r="N2" s="970"/>
      <c r="O2" s="970"/>
      <c r="P2" s="970"/>
      <c r="Q2" s="970"/>
      <c r="R2" s="970"/>
      <c r="S2" s="970"/>
      <c r="T2" s="970"/>
      <c r="U2" s="970"/>
      <c r="V2" s="970"/>
      <c r="W2" s="970"/>
      <c r="X2" s="970"/>
      <c r="Y2" s="970"/>
      <c r="Z2" s="970"/>
      <c r="AA2" s="970"/>
      <c r="AB2" s="970"/>
      <c r="AC2" s="970"/>
      <c r="AD2" s="970"/>
      <c r="AE2" s="970"/>
      <c r="AF2" s="970"/>
      <c r="AG2" s="970"/>
      <c r="AH2" s="970"/>
      <c r="AI2" s="970"/>
      <c r="AJ2" s="970"/>
      <c r="AK2" s="970"/>
      <c r="AL2" s="970"/>
      <c r="AM2" s="970"/>
      <c r="AN2" s="970"/>
      <c r="AO2" s="970"/>
      <c r="AP2" s="970"/>
      <c r="AQ2" s="970"/>
      <c r="AR2" s="970"/>
      <c r="AS2" s="970"/>
      <c r="AT2" s="970"/>
      <c r="AU2" s="970"/>
      <c r="AV2" s="970"/>
      <c r="AW2" s="970"/>
      <c r="AX2" s="970"/>
      <c r="AY2" s="970"/>
      <c r="AZ2" s="970"/>
      <c r="BA2" s="970"/>
      <c r="BB2" s="970"/>
      <c r="BC2" s="971"/>
      <c r="BD2" s="970"/>
      <c r="BE2" s="970"/>
      <c r="BF2" s="970"/>
      <c r="BG2" s="970"/>
      <c r="BH2" s="970"/>
      <c r="BI2" s="970"/>
      <c r="BJ2" s="970"/>
      <c r="BK2" s="970"/>
      <c r="BL2" s="970"/>
      <c r="BM2" s="972"/>
      <c r="BN2" s="972"/>
    </row>
    <row r="3" spans="1:66">
      <c r="A3" s="968"/>
      <c r="B3" s="970"/>
      <c r="C3" s="970"/>
      <c r="D3" s="970"/>
      <c r="E3" s="970"/>
      <c r="F3" s="970"/>
      <c r="G3" s="970"/>
      <c r="H3" s="970"/>
      <c r="I3" s="970"/>
      <c r="J3" s="970"/>
      <c r="K3" s="970"/>
      <c r="L3" s="970"/>
      <c r="M3" s="970"/>
      <c r="N3" s="970"/>
      <c r="O3" s="970"/>
      <c r="P3" s="970"/>
      <c r="Q3" s="970"/>
      <c r="R3" s="970"/>
      <c r="S3" s="970"/>
      <c r="T3" s="970"/>
      <c r="U3" s="970"/>
      <c r="V3" s="970"/>
      <c r="W3" s="970"/>
      <c r="X3" s="970"/>
      <c r="Y3" s="970"/>
      <c r="Z3" s="970"/>
      <c r="AA3" s="970"/>
      <c r="AB3" s="970"/>
      <c r="AC3" s="970"/>
      <c r="AD3" s="970"/>
      <c r="AE3" s="970"/>
      <c r="AF3" s="970"/>
      <c r="AG3" s="970"/>
      <c r="AH3" s="970"/>
      <c r="AI3" s="970"/>
      <c r="AJ3" s="970"/>
      <c r="AK3" s="970"/>
      <c r="AL3" s="970"/>
      <c r="AM3" s="970"/>
      <c r="AN3" s="970"/>
      <c r="AO3" s="970"/>
      <c r="AP3" s="970"/>
      <c r="AQ3" s="970"/>
      <c r="AR3" s="970"/>
      <c r="AS3" s="970"/>
      <c r="AT3" s="970"/>
      <c r="AU3" s="970"/>
      <c r="AV3" s="970"/>
      <c r="AW3" s="970"/>
      <c r="AX3" s="970"/>
      <c r="AY3" s="970"/>
      <c r="AZ3" s="970"/>
      <c r="BA3" s="970"/>
      <c r="BB3" s="970"/>
      <c r="BC3" s="971"/>
      <c r="BD3" s="970"/>
      <c r="BE3" s="970"/>
      <c r="BF3" s="970"/>
      <c r="BG3" s="970"/>
      <c r="BH3" s="970"/>
      <c r="BI3" s="970"/>
      <c r="BJ3" s="970"/>
      <c r="BK3" s="970"/>
      <c r="BL3" s="970"/>
      <c r="BM3" s="972"/>
      <c r="BN3" s="972"/>
    </row>
    <row r="4" spans="1:66" ht="15" customHeight="1">
      <c r="A4" s="968"/>
      <c r="B4" s="970"/>
      <c r="C4" s="970"/>
      <c r="D4" s="970"/>
      <c r="E4" s="970"/>
      <c r="F4" s="970"/>
      <c r="G4" s="970"/>
      <c r="H4" s="970"/>
      <c r="I4" s="970"/>
      <c r="J4" s="970"/>
      <c r="K4" s="970"/>
      <c r="L4" s="970"/>
      <c r="M4" s="970"/>
      <c r="N4" s="970"/>
      <c r="O4" s="970"/>
      <c r="P4" s="970"/>
      <c r="Q4" s="970"/>
      <c r="R4" s="970"/>
      <c r="S4" s="970"/>
      <c r="T4" s="970"/>
      <c r="U4" s="970"/>
      <c r="V4" s="970"/>
      <c r="W4" s="970"/>
      <c r="X4" s="970"/>
      <c r="Y4" s="970"/>
      <c r="Z4" s="970"/>
      <c r="AA4" s="970"/>
      <c r="AB4" s="970"/>
      <c r="AC4" s="970"/>
      <c r="AD4" s="970"/>
      <c r="AE4" s="970"/>
      <c r="AF4" s="970"/>
      <c r="AG4" s="970"/>
      <c r="AH4" s="970"/>
      <c r="AI4" s="970"/>
      <c r="AJ4" s="970"/>
      <c r="AK4" s="970"/>
      <c r="AL4" s="970"/>
      <c r="AM4" s="970"/>
      <c r="AN4" s="970"/>
      <c r="AO4" s="970"/>
      <c r="AP4" s="970"/>
      <c r="AQ4" s="970"/>
      <c r="AR4" s="970"/>
      <c r="AS4" s="970"/>
      <c r="AT4" s="970"/>
      <c r="AU4" s="970"/>
      <c r="AV4" s="970"/>
      <c r="AW4" s="970"/>
      <c r="AX4" s="970"/>
      <c r="AY4" s="970"/>
      <c r="AZ4" s="970"/>
      <c r="BA4" s="970"/>
      <c r="BB4" s="970"/>
      <c r="BC4" s="971"/>
      <c r="BD4" s="970"/>
      <c r="BE4" s="970"/>
      <c r="BF4" s="970"/>
      <c r="BG4" s="970"/>
      <c r="BH4" s="970"/>
      <c r="BI4" s="970"/>
      <c r="BJ4" s="970"/>
      <c r="BK4" s="970"/>
      <c r="BL4" s="970"/>
      <c r="BM4" s="746" t="s">
        <v>4</v>
      </c>
      <c r="BN4" s="734">
        <v>3</v>
      </c>
    </row>
    <row r="5" spans="1:66" ht="45.75" customHeight="1">
      <c r="A5" s="969"/>
      <c r="B5" s="970"/>
      <c r="C5" s="970"/>
      <c r="D5" s="970"/>
      <c r="E5" s="970"/>
      <c r="F5" s="970"/>
      <c r="G5" s="970"/>
      <c r="H5" s="970"/>
      <c r="I5" s="970"/>
      <c r="J5" s="970"/>
      <c r="K5" s="970"/>
      <c r="L5" s="970"/>
      <c r="M5" s="970"/>
      <c r="N5" s="970"/>
      <c r="O5" s="970"/>
      <c r="P5" s="970"/>
      <c r="Q5" s="970"/>
      <c r="R5" s="970"/>
      <c r="S5" s="970"/>
      <c r="T5" s="970"/>
      <c r="U5" s="970"/>
      <c r="V5" s="970"/>
      <c r="W5" s="970"/>
      <c r="X5" s="970"/>
      <c r="Y5" s="970"/>
      <c r="Z5" s="970"/>
      <c r="AA5" s="970"/>
      <c r="AB5" s="970"/>
      <c r="AC5" s="970"/>
      <c r="AD5" s="970"/>
      <c r="AE5" s="970"/>
      <c r="AF5" s="970"/>
      <c r="AG5" s="970"/>
      <c r="AH5" s="970"/>
      <c r="AI5" s="970"/>
      <c r="AJ5" s="970"/>
      <c r="AK5" s="970"/>
      <c r="AL5" s="970"/>
      <c r="AM5" s="970"/>
      <c r="AN5" s="970"/>
      <c r="AO5" s="970"/>
      <c r="AP5" s="970"/>
      <c r="AQ5" s="970"/>
      <c r="AR5" s="970"/>
      <c r="AS5" s="970"/>
      <c r="AT5" s="970"/>
      <c r="AU5" s="970"/>
      <c r="AV5" s="970"/>
      <c r="AW5" s="970"/>
      <c r="AX5" s="970"/>
      <c r="AY5" s="970"/>
      <c r="AZ5" s="970"/>
      <c r="BA5" s="970"/>
      <c r="BB5" s="970"/>
      <c r="BC5" s="971"/>
      <c r="BD5" s="970"/>
      <c r="BE5" s="970"/>
      <c r="BF5" s="970"/>
      <c r="BG5" s="970"/>
      <c r="BH5" s="970"/>
      <c r="BI5" s="970"/>
      <c r="BJ5" s="970"/>
      <c r="BK5" s="970"/>
      <c r="BL5" s="970"/>
      <c r="BM5" s="746" t="s">
        <v>2651</v>
      </c>
      <c r="BN5" s="734" t="s">
        <v>2652</v>
      </c>
    </row>
    <row r="6" spans="1:66" ht="0.75" customHeight="1">
      <c r="A6" s="747"/>
      <c r="B6" s="747"/>
      <c r="C6" s="747"/>
      <c r="D6" s="747"/>
      <c r="E6" s="747"/>
      <c r="F6" s="747"/>
      <c r="G6" s="747"/>
      <c r="H6" s="747"/>
      <c r="I6" s="747"/>
      <c r="J6" s="747"/>
      <c r="K6" s="747"/>
      <c r="L6" s="747"/>
      <c r="M6" s="747"/>
      <c r="N6" s="747"/>
      <c r="O6" s="747"/>
      <c r="P6" s="747"/>
      <c r="Q6" s="747"/>
      <c r="R6" s="748"/>
      <c r="S6" s="747"/>
      <c r="T6" s="747"/>
      <c r="U6" s="747"/>
      <c r="V6" s="747"/>
      <c r="W6" s="747"/>
      <c r="X6" s="747"/>
      <c r="Y6" s="747"/>
      <c r="Z6" s="747"/>
      <c r="AA6" s="747"/>
      <c r="AB6" s="747"/>
      <c r="AC6" s="747"/>
      <c r="AD6" s="747"/>
      <c r="AE6" s="747"/>
      <c r="AF6" s="747"/>
      <c r="AG6" s="747"/>
      <c r="AH6" s="747"/>
      <c r="AI6" s="747"/>
      <c r="AJ6" s="747"/>
      <c r="AK6" s="747"/>
      <c r="AL6" s="747"/>
      <c r="AM6" s="747"/>
      <c r="AN6" s="747"/>
      <c r="AO6" s="747"/>
      <c r="AP6" s="747"/>
      <c r="AQ6" s="747"/>
      <c r="AR6" s="747"/>
      <c r="AS6" s="747"/>
      <c r="AT6" s="747"/>
      <c r="AU6" s="747"/>
      <c r="AV6" s="749"/>
      <c r="AW6" s="747"/>
      <c r="AX6" s="747"/>
      <c r="AY6" s="747"/>
      <c r="AZ6" s="749"/>
      <c r="BA6" s="747"/>
      <c r="BB6" s="747"/>
      <c r="BC6" s="756"/>
      <c r="BD6" s="747"/>
      <c r="BE6" s="747"/>
      <c r="BF6" s="747"/>
      <c r="BG6" s="750"/>
      <c r="BH6" s="750"/>
      <c r="BI6" s="750"/>
      <c r="BJ6" s="750"/>
      <c r="BK6" s="750"/>
      <c r="BL6" s="750"/>
      <c r="BM6" s="750"/>
      <c r="BN6" s="618"/>
    </row>
    <row r="7" spans="1:66" ht="55.5" customHeight="1">
      <c r="A7" s="973" t="s">
        <v>5</v>
      </c>
      <c r="B7" s="1015"/>
      <c r="C7" s="1015"/>
      <c r="D7" s="1015"/>
      <c r="E7" s="655" t="s">
        <v>2653</v>
      </c>
      <c r="F7" s="655" t="s">
        <v>6</v>
      </c>
      <c r="G7" s="655"/>
      <c r="H7" s="655"/>
      <c r="I7" s="973" t="s">
        <v>9</v>
      </c>
      <c r="J7" s="1015"/>
      <c r="K7" s="1015"/>
      <c r="L7" s="1015"/>
      <c r="M7" s="1015"/>
      <c r="N7" s="1015"/>
      <c r="O7" s="1015"/>
      <c r="P7" s="1015"/>
      <c r="Q7" s="1015"/>
      <c r="R7" s="1015"/>
      <c r="S7" s="1015"/>
      <c r="T7" s="1015"/>
      <c r="U7" s="655"/>
      <c r="V7" s="655"/>
      <c r="W7" s="751"/>
      <c r="X7" s="751"/>
      <c r="Y7" s="751"/>
      <c r="Z7" s="655"/>
      <c r="AA7" s="973" t="s">
        <v>14</v>
      </c>
      <c r="AB7" s="1015"/>
      <c r="AC7" s="1015"/>
      <c r="AD7" s="1015"/>
      <c r="AE7" s="1015"/>
      <c r="AF7" s="1015"/>
      <c r="AG7" s="1015"/>
      <c r="AH7" s="1015"/>
      <c r="AI7" s="1015"/>
      <c r="AJ7" s="1015"/>
      <c r="AK7" s="1015"/>
      <c r="AL7" s="1015"/>
      <c r="AM7" s="738"/>
      <c r="AN7" s="656" t="s">
        <v>16</v>
      </c>
      <c r="AO7" s="655" t="s">
        <v>17</v>
      </c>
      <c r="AP7" s="655" t="s">
        <v>18</v>
      </c>
      <c r="AQ7" s="655" t="s">
        <v>19</v>
      </c>
      <c r="AR7" s="655" t="s">
        <v>18</v>
      </c>
      <c r="AS7" s="655" t="s">
        <v>20</v>
      </c>
      <c r="AT7" s="655" t="s">
        <v>18</v>
      </c>
      <c r="AU7" s="655" t="s">
        <v>21</v>
      </c>
      <c r="AV7" s="736" t="s">
        <v>18</v>
      </c>
      <c r="AW7" s="655" t="s">
        <v>22</v>
      </c>
      <c r="AX7" s="655" t="s">
        <v>18</v>
      </c>
      <c r="AY7" s="655" t="s">
        <v>23</v>
      </c>
      <c r="AZ7" s="655" t="s">
        <v>18</v>
      </c>
      <c r="BA7" s="655" t="s">
        <v>24</v>
      </c>
      <c r="BB7" s="655" t="s">
        <v>18</v>
      </c>
      <c r="BC7" s="757" t="s">
        <v>25</v>
      </c>
      <c r="BD7" s="655" t="s">
        <v>18</v>
      </c>
      <c r="BE7" s="655" t="s">
        <v>26</v>
      </c>
      <c r="BF7" s="655" t="s">
        <v>18</v>
      </c>
      <c r="BG7" s="655" t="s">
        <v>27</v>
      </c>
      <c r="BH7" s="655" t="s">
        <v>18</v>
      </c>
      <c r="BI7" s="655" t="s">
        <v>28</v>
      </c>
      <c r="BJ7" s="655" t="s">
        <v>18</v>
      </c>
      <c r="BK7" s="655" t="s">
        <v>29</v>
      </c>
      <c r="BL7" s="655" t="s">
        <v>18</v>
      </c>
      <c r="BM7" s="750"/>
      <c r="BN7" s="618"/>
    </row>
    <row r="8" spans="1:66" s="754" customFormat="1" ht="48.75" customHeight="1">
      <c r="A8" s="752" t="s">
        <v>2654</v>
      </c>
      <c r="B8" s="752" t="s">
        <v>2655</v>
      </c>
      <c r="C8" s="752" t="s">
        <v>35</v>
      </c>
      <c r="D8" s="752" t="s">
        <v>2656</v>
      </c>
      <c r="E8" s="752" t="s">
        <v>6</v>
      </c>
      <c r="F8" s="752" t="s">
        <v>2653</v>
      </c>
      <c r="G8" s="784" t="s">
        <v>2657</v>
      </c>
      <c r="H8" s="752" t="s">
        <v>8</v>
      </c>
      <c r="I8" s="752" t="s">
        <v>17</v>
      </c>
      <c r="J8" s="752" t="s">
        <v>19</v>
      </c>
      <c r="K8" s="752" t="s">
        <v>20</v>
      </c>
      <c r="L8" s="752" t="s">
        <v>21</v>
      </c>
      <c r="M8" s="752" t="s">
        <v>22</v>
      </c>
      <c r="N8" s="752" t="s">
        <v>23</v>
      </c>
      <c r="O8" s="752" t="s">
        <v>24</v>
      </c>
      <c r="P8" s="752" t="s">
        <v>25</v>
      </c>
      <c r="Q8" s="752" t="s">
        <v>26</v>
      </c>
      <c r="R8" s="752" t="s">
        <v>27</v>
      </c>
      <c r="S8" s="752" t="s">
        <v>28</v>
      </c>
      <c r="T8" s="752" t="s">
        <v>29</v>
      </c>
      <c r="U8" s="752" t="s">
        <v>2658</v>
      </c>
      <c r="V8" s="752" t="s">
        <v>2659</v>
      </c>
      <c r="W8" s="752" t="s">
        <v>11</v>
      </c>
      <c r="X8" s="752" t="s">
        <v>12</v>
      </c>
      <c r="Y8" s="752" t="s">
        <v>2660</v>
      </c>
      <c r="Z8" s="752" t="s">
        <v>13</v>
      </c>
      <c r="AA8" s="752" t="s">
        <v>17</v>
      </c>
      <c r="AB8" s="752" t="s">
        <v>19</v>
      </c>
      <c r="AC8" s="752" t="s">
        <v>20</v>
      </c>
      <c r="AD8" s="752" t="s">
        <v>21</v>
      </c>
      <c r="AE8" s="752" t="s">
        <v>22</v>
      </c>
      <c r="AF8" s="752" t="s">
        <v>23</v>
      </c>
      <c r="AG8" s="752" t="s">
        <v>24</v>
      </c>
      <c r="AH8" s="752" t="s">
        <v>25</v>
      </c>
      <c r="AI8" s="752" t="s">
        <v>26</v>
      </c>
      <c r="AJ8" s="752" t="s">
        <v>27</v>
      </c>
      <c r="AK8" s="752" t="s">
        <v>28</v>
      </c>
      <c r="AL8" s="752" t="s">
        <v>29</v>
      </c>
      <c r="AM8" s="752" t="s">
        <v>2661</v>
      </c>
      <c r="AN8" s="752" t="s">
        <v>2662</v>
      </c>
      <c r="AO8" s="752" t="s">
        <v>17</v>
      </c>
      <c r="AP8" s="752" t="s">
        <v>2663</v>
      </c>
      <c r="AQ8" s="752" t="s">
        <v>19</v>
      </c>
      <c r="AR8" s="752" t="s">
        <v>2664</v>
      </c>
      <c r="AS8" s="752" t="s">
        <v>20</v>
      </c>
      <c r="AT8" s="752" t="s">
        <v>2665</v>
      </c>
      <c r="AU8" s="752" t="s">
        <v>21</v>
      </c>
      <c r="AV8" s="752" t="s">
        <v>2666</v>
      </c>
      <c r="AW8" s="752" t="s">
        <v>22</v>
      </c>
      <c r="AX8" s="752" t="s">
        <v>37</v>
      </c>
      <c r="AY8" s="752" t="s">
        <v>23</v>
      </c>
      <c r="AZ8" s="752" t="s">
        <v>37</v>
      </c>
      <c r="BA8" s="752" t="s">
        <v>24</v>
      </c>
      <c r="BB8" s="753" t="s">
        <v>37</v>
      </c>
      <c r="BC8" s="758" t="s">
        <v>25</v>
      </c>
      <c r="BD8" s="752" t="s">
        <v>37</v>
      </c>
      <c r="BE8" s="752" t="s">
        <v>26</v>
      </c>
      <c r="BF8" s="752" t="s">
        <v>37</v>
      </c>
      <c r="BG8" s="752" t="s">
        <v>27</v>
      </c>
      <c r="BH8" s="752" t="s">
        <v>37</v>
      </c>
      <c r="BI8" s="752" t="s">
        <v>28</v>
      </c>
      <c r="BJ8" s="752" t="s">
        <v>37</v>
      </c>
      <c r="BK8" s="752" t="s">
        <v>29</v>
      </c>
      <c r="BL8" s="752" t="s">
        <v>37</v>
      </c>
      <c r="BM8" s="957" t="s">
        <v>2667</v>
      </c>
      <c r="BN8" s="957"/>
    </row>
    <row r="9" spans="1:66" ht="121.5" customHeight="1">
      <c r="A9" s="961"/>
      <c r="B9" s="961"/>
      <c r="C9" s="961"/>
      <c r="D9" s="961"/>
      <c r="E9" s="761"/>
      <c r="F9" s="764" t="s">
        <v>2668</v>
      </c>
      <c r="G9" s="683" t="s">
        <v>2669</v>
      </c>
      <c r="H9" s="683" t="s">
        <v>2670</v>
      </c>
      <c r="I9" s="645">
        <v>1</v>
      </c>
      <c r="J9" s="645"/>
      <c r="K9" s="645"/>
      <c r="L9" s="644"/>
      <c r="M9" s="645"/>
      <c r="N9" s="645"/>
      <c r="O9" s="645"/>
      <c r="P9" s="645"/>
      <c r="Q9" s="645"/>
      <c r="R9" s="645"/>
      <c r="S9" s="645"/>
      <c r="T9" s="645"/>
      <c r="U9" s="645">
        <v>1</v>
      </c>
      <c r="V9" s="731">
        <v>1</v>
      </c>
      <c r="W9" s="645" t="s">
        <v>93</v>
      </c>
      <c r="X9" s="645" t="s">
        <v>93</v>
      </c>
      <c r="Y9" s="645"/>
      <c r="Z9" s="645"/>
      <c r="AA9" s="644"/>
      <c r="AB9" s="644"/>
      <c r="AC9" s="644"/>
      <c r="AD9" s="644"/>
      <c r="AE9" s="644"/>
      <c r="AF9" s="644"/>
      <c r="AG9" s="644"/>
      <c r="AH9" s="644"/>
      <c r="AI9" s="644"/>
      <c r="AJ9" s="644"/>
      <c r="AK9" s="644"/>
      <c r="AL9" s="644"/>
      <c r="AM9" s="644"/>
      <c r="AN9" s="646"/>
      <c r="AO9" s="645"/>
      <c r="AP9" s="641"/>
      <c r="AQ9" s="645"/>
      <c r="AR9" s="641"/>
      <c r="AS9" s="645"/>
      <c r="AT9" s="648"/>
      <c r="AU9" s="645"/>
      <c r="AV9" s="648"/>
      <c r="AW9" s="645"/>
      <c r="AX9" s="648"/>
      <c r="AY9" s="645"/>
      <c r="AZ9" s="648"/>
      <c r="BA9" s="645"/>
      <c r="BB9" s="648"/>
      <c r="BC9" s="660"/>
      <c r="BD9" s="648"/>
      <c r="BE9" s="660"/>
      <c r="BF9" s="641"/>
      <c r="BG9" s="660"/>
      <c r="BH9" s="648"/>
      <c r="BI9" s="660"/>
      <c r="BJ9" s="641"/>
      <c r="BK9" s="645"/>
      <c r="BL9" s="641"/>
      <c r="BM9" s="962"/>
      <c r="BN9" s="962"/>
    </row>
    <row r="10" spans="1:66" ht="84.75" customHeight="1">
      <c r="A10" s="961"/>
      <c r="B10" s="961"/>
      <c r="C10" s="961"/>
      <c r="D10" s="961"/>
      <c r="E10" s="761"/>
      <c r="F10" s="764" t="s">
        <v>2668</v>
      </c>
      <c r="G10" s="683" t="s">
        <v>2671</v>
      </c>
      <c r="H10" s="683" t="s">
        <v>2672</v>
      </c>
      <c r="I10" s="645"/>
      <c r="J10" s="645">
        <v>1</v>
      </c>
      <c r="K10" s="645"/>
      <c r="L10" s="644"/>
      <c r="M10" s="645"/>
      <c r="N10" s="645"/>
      <c r="O10" s="645"/>
      <c r="P10" s="645"/>
      <c r="Q10" s="645"/>
      <c r="R10" s="645"/>
      <c r="S10" s="645"/>
      <c r="T10" s="645"/>
      <c r="U10" s="645">
        <v>1</v>
      </c>
      <c r="V10" s="731">
        <v>1</v>
      </c>
      <c r="W10" s="645" t="s">
        <v>93</v>
      </c>
      <c r="X10" s="645" t="s">
        <v>93</v>
      </c>
      <c r="Y10" s="645"/>
      <c r="Z10" s="645"/>
      <c r="AA10" s="644"/>
      <c r="AB10" s="644"/>
      <c r="AC10" s="644"/>
      <c r="AD10" s="644"/>
      <c r="AE10" s="644"/>
      <c r="AF10" s="644"/>
      <c r="AG10" s="644"/>
      <c r="AH10" s="644"/>
      <c r="AI10" s="644"/>
      <c r="AJ10" s="644"/>
      <c r="AK10" s="644"/>
      <c r="AL10" s="644"/>
      <c r="AM10" s="644"/>
      <c r="AN10" s="646"/>
      <c r="AO10" s="645"/>
      <c r="AP10" s="641"/>
      <c r="AQ10" s="731"/>
      <c r="AR10" s="641"/>
      <c r="AS10" s="645"/>
      <c r="AT10" s="641"/>
      <c r="AU10" s="645"/>
      <c r="AV10" s="641"/>
      <c r="AW10" s="645"/>
      <c r="AX10" s="641"/>
      <c r="AY10" s="645"/>
      <c r="AZ10" s="648"/>
      <c r="BA10" s="645"/>
      <c r="BB10" s="641"/>
      <c r="BC10" s="660"/>
      <c r="BD10" s="641"/>
      <c r="BE10" s="660"/>
      <c r="BF10" s="641"/>
      <c r="BG10" s="660"/>
      <c r="BH10" s="648"/>
      <c r="BI10" s="660"/>
      <c r="BJ10" s="641"/>
      <c r="BK10" s="645"/>
      <c r="BL10" s="641"/>
      <c r="BM10" s="962"/>
      <c r="BN10" s="962"/>
    </row>
    <row r="11" spans="1:66" ht="93.75" customHeight="1">
      <c r="A11" s="961"/>
      <c r="B11" s="961"/>
      <c r="C11" s="961"/>
      <c r="D11" s="961"/>
      <c r="E11" s="761"/>
      <c r="F11" s="764" t="s">
        <v>2668</v>
      </c>
      <c r="G11" s="683" t="s">
        <v>2673</v>
      </c>
      <c r="H11" s="683" t="s">
        <v>2674</v>
      </c>
      <c r="I11" s="645"/>
      <c r="J11" s="645">
        <v>3</v>
      </c>
      <c r="K11" s="645"/>
      <c r="L11" s="644"/>
      <c r="M11" s="645"/>
      <c r="N11" s="645"/>
      <c r="O11" s="645"/>
      <c r="P11" s="645"/>
      <c r="Q11" s="645"/>
      <c r="R11" s="645"/>
      <c r="S11" s="645"/>
      <c r="T11" s="645"/>
      <c r="U11" s="645">
        <v>3</v>
      </c>
      <c r="V11" s="731">
        <v>1</v>
      </c>
      <c r="W11" s="645" t="s">
        <v>93</v>
      </c>
      <c r="X11" s="645" t="s">
        <v>93</v>
      </c>
      <c r="Y11" s="645"/>
      <c r="Z11" s="645"/>
      <c r="AA11" s="644"/>
      <c r="AB11" s="644"/>
      <c r="AC11" s="644"/>
      <c r="AD11" s="644"/>
      <c r="AE11" s="644"/>
      <c r="AF11" s="644"/>
      <c r="AG11" s="644"/>
      <c r="AH11" s="644"/>
      <c r="AI11" s="644"/>
      <c r="AJ11" s="644"/>
      <c r="AK11" s="644"/>
      <c r="AL11" s="644"/>
      <c r="AM11" s="644"/>
      <c r="AN11" s="646"/>
      <c r="AO11" s="645"/>
      <c r="AP11" s="641"/>
      <c r="AQ11" s="645"/>
      <c r="AR11" s="641"/>
      <c r="AS11" s="645"/>
      <c r="AT11" s="641"/>
      <c r="AU11" s="645"/>
      <c r="AV11" s="648"/>
      <c r="AW11" s="645"/>
      <c r="AX11" s="648"/>
      <c r="AY11" s="645"/>
      <c r="AZ11" s="648"/>
      <c r="BA11" s="645"/>
      <c r="BB11" s="648"/>
      <c r="BC11" s="660"/>
      <c r="BD11" s="648"/>
      <c r="BE11" s="660"/>
      <c r="BF11" s="641"/>
      <c r="BG11" s="660"/>
      <c r="BH11" s="648"/>
      <c r="BI11" s="660"/>
      <c r="BJ11" s="641"/>
      <c r="BK11" s="645"/>
      <c r="BL11" s="641"/>
      <c r="BM11" s="962"/>
      <c r="BN11" s="962"/>
    </row>
    <row r="12" spans="1:66" ht="63" customHeight="1">
      <c r="A12" s="961"/>
      <c r="B12" s="961"/>
      <c r="C12" s="961"/>
      <c r="D12" s="961"/>
      <c r="E12" s="761"/>
      <c r="F12" s="764" t="s">
        <v>2668</v>
      </c>
      <c r="G12" s="683" t="s">
        <v>2675</v>
      </c>
      <c r="H12" s="683" t="s">
        <v>2676</v>
      </c>
      <c r="I12" s="645"/>
      <c r="J12" s="645"/>
      <c r="K12" s="645">
        <v>1</v>
      </c>
      <c r="L12" s="644"/>
      <c r="M12" s="645"/>
      <c r="N12" s="645"/>
      <c r="O12" s="645"/>
      <c r="P12" s="645"/>
      <c r="Q12" s="645"/>
      <c r="R12" s="645"/>
      <c r="S12" s="645"/>
      <c r="T12" s="645"/>
      <c r="U12" s="645">
        <v>1</v>
      </c>
      <c r="V12" s="731">
        <v>1</v>
      </c>
      <c r="W12" s="645" t="s">
        <v>93</v>
      </c>
      <c r="X12" s="645" t="s">
        <v>93</v>
      </c>
      <c r="Y12" s="645"/>
      <c r="Z12" s="645"/>
      <c r="AA12" s="644"/>
      <c r="AB12" s="644"/>
      <c r="AC12" s="644"/>
      <c r="AD12" s="644"/>
      <c r="AE12" s="644"/>
      <c r="AF12" s="644"/>
      <c r="AG12" s="644"/>
      <c r="AH12" s="644"/>
      <c r="AI12" s="644"/>
      <c r="AJ12" s="644"/>
      <c r="AK12" s="644"/>
      <c r="AL12" s="644"/>
      <c r="AM12" s="644"/>
      <c r="AN12" s="646"/>
      <c r="AO12" s="645"/>
      <c r="AP12" s="641"/>
      <c r="AQ12" s="732"/>
      <c r="AR12" s="641"/>
      <c r="AS12" s="644"/>
      <c r="AT12" s="636"/>
      <c r="AU12" s="645"/>
      <c r="AV12" s="653"/>
      <c r="AW12" s="654"/>
      <c r="AX12" s="653"/>
      <c r="AY12" s="645"/>
      <c r="AZ12" s="648"/>
      <c r="BA12" s="652"/>
      <c r="BB12" s="653"/>
      <c r="BC12" s="645"/>
      <c r="BD12" s="648"/>
      <c r="BE12" s="645"/>
      <c r="BF12" s="641"/>
      <c r="BG12" s="653"/>
      <c r="BH12" s="652"/>
      <c r="BI12" s="645"/>
      <c r="BJ12" s="652"/>
      <c r="BK12" s="645"/>
      <c r="BL12" s="652"/>
      <c r="BM12" s="962"/>
      <c r="BN12" s="962"/>
    </row>
    <row r="13" spans="1:66" ht="75.75" customHeight="1">
      <c r="A13" s="961"/>
      <c r="B13" s="961"/>
      <c r="C13" s="961"/>
      <c r="D13" s="961"/>
      <c r="E13" s="761"/>
      <c r="F13" s="764" t="s">
        <v>2668</v>
      </c>
      <c r="G13" s="683" t="s">
        <v>2677</v>
      </c>
      <c r="H13" s="683" t="s">
        <v>2678</v>
      </c>
      <c r="I13" s="645"/>
      <c r="J13" s="645"/>
      <c r="K13" s="645"/>
      <c r="L13" s="644">
        <v>1</v>
      </c>
      <c r="M13" s="645"/>
      <c r="N13" s="645"/>
      <c r="O13" s="645"/>
      <c r="P13" s="645"/>
      <c r="Q13" s="645"/>
      <c r="R13" s="645"/>
      <c r="S13" s="645"/>
      <c r="T13" s="645"/>
      <c r="U13" s="645">
        <v>1</v>
      </c>
      <c r="V13" s="731">
        <v>1</v>
      </c>
      <c r="W13" s="645" t="s">
        <v>93</v>
      </c>
      <c r="X13" s="645" t="s">
        <v>93</v>
      </c>
      <c r="Y13" s="645"/>
      <c r="Z13" s="645"/>
      <c r="AA13" s="644"/>
      <c r="AB13" s="644"/>
      <c r="AC13" s="644"/>
      <c r="AD13" s="644"/>
      <c r="AE13" s="644"/>
      <c r="AF13" s="644"/>
      <c r="AG13" s="644"/>
      <c r="AH13" s="644"/>
      <c r="AI13" s="644"/>
      <c r="AJ13" s="644"/>
      <c r="AK13" s="644"/>
      <c r="AL13" s="644"/>
      <c r="AM13" s="644"/>
      <c r="AN13" s="646"/>
      <c r="AO13" s="645"/>
      <c r="AP13" s="641"/>
      <c r="AQ13" s="732"/>
      <c r="AR13" s="648"/>
      <c r="AS13" s="636"/>
      <c r="AT13" s="636"/>
      <c r="AU13" s="645"/>
      <c r="AV13" s="649"/>
      <c r="AW13" s="654"/>
      <c r="AX13" s="649"/>
      <c r="AY13" s="645"/>
      <c r="AZ13" s="641"/>
      <c r="BA13" s="652"/>
      <c r="BB13" s="653"/>
      <c r="BC13" s="652"/>
      <c r="BD13" s="649"/>
      <c r="BE13" s="645"/>
      <c r="BF13" s="641"/>
      <c r="BG13" s="653"/>
      <c r="BH13" s="652"/>
      <c r="BI13" s="645"/>
      <c r="BJ13" s="636"/>
      <c r="BK13" s="645"/>
      <c r="BL13" s="652"/>
      <c r="BM13" s="962"/>
      <c r="BN13" s="962"/>
    </row>
    <row r="14" spans="1:66" ht="62.25" customHeight="1">
      <c r="A14" s="961"/>
      <c r="B14" s="961"/>
      <c r="C14" s="961"/>
      <c r="D14" s="961"/>
      <c r="E14" s="761"/>
      <c r="F14" s="764" t="s">
        <v>2668</v>
      </c>
      <c r="G14" s="683" t="s">
        <v>2679</v>
      </c>
      <c r="H14" s="683" t="s">
        <v>2680</v>
      </c>
      <c r="I14" s="645"/>
      <c r="J14" s="645"/>
      <c r="K14" s="645"/>
      <c r="L14" s="644"/>
      <c r="M14" s="645"/>
      <c r="N14" s="645">
        <v>1</v>
      </c>
      <c r="O14" s="645"/>
      <c r="P14" s="645"/>
      <c r="Q14" s="645"/>
      <c r="R14" s="645"/>
      <c r="S14" s="645"/>
      <c r="T14" s="645"/>
      <c r="U14" s="645">
        <v>1</v>
      </c>
      <c r="V14" s="731">
        <v>1</v>
      </c>
      <c r="W14" s="645" t="s">
        <v>93</v>
      </c>
      <c r="X14" s="645" t="s">
        <v>93</v>
      </c>
      <c r="Y14" s="645"/>
      <c r="Z14" s="645"/>
      <c r="AA14" s="644"/>
      <c r="AB14" s="644"/>
      <c r="AC14" s="644"/>
      <c r="AD14" s="644"/>
      <c r="AE14" s="644"/>
      <c r="AF14" s="644"/>
      <c r="AG14" s="644"/>
      <c r="AH14" s="644"/>
      <c r="AI14" s="644"/>
      <c r="AJ14" s="644"/>
      <c r="AK14" s="644"/>
      <c r="AL14" s="644"/>
      <c r="AM14" s="644"/>
      <c r="AN14" s="646"/>
      <c r="AO14" s="645"/>
      <c r="AP14" s="648"/>
      <c r="AQ14" s="647"/>
      <c r="AR14" s="648"/>
      <c r="AS14" s="636"/>
      <c r="AT14" s="636"/>
      <c r="AU14" s="645"/>
      <c r="AV14" s="653"/>
      <c r="AW14" s="654"/>
      <c r="AX14" s="653"/>
      <c r="AY14" s="645"/>
      <c r="AZ14" s="648"/>
      <c r="BA14" s="652"/>
      <c r="BB14" s="649"/>
      <c r="BC14" s="652"/>
      <c r="BD14" s="649"/>
      <c r="BE14" s="645"/>
      <c r="BF14" s="641"/>
      <c r="BG14" s="653"/>
      <c r="BH14" s="652"/>
      <c r="BI14" s="645"/>
      <c r="BJ14" s="636"/>
      <c r="BK14" s="645"/>
      <c r="BL14" s="652"/>
      <c r="BM14" s="962"/>
      <c r="BN14" s="962"/>
    </row>
    <row r="15" spans="1:66" ht="55.5" customHeight="1">
      <c r="A15" s="961"/>
      <c r="B15" s="961"/>
      <c r="C15" s="961"/>
      <c r="D15" s="961"/>
      <c r="E15" s="761"/>
      <c r="F15" s="764" t="s">
        <v>2668</v>
      </c>
      <c r="G15" s="683" t="s">
        <v>2681</v>
      </c>
      <c r="H15" s="683" t="s">
        <v>2672</v>
      </c>
      <c r="I15" s="645"/>
      <c r="J15" s="645"/>
      <c r="K15" s="645"/>
      <c r="L15" s="644"/>
      <c r="M15" s="645"/>
      <c r="N15" s="645">
        <v>1</v>
      </c>
      <c r="O15" s="645"/>
      <c r="P15" s="645"/>
      <c r="Q15" s="645"/>
      <c r="R15" s="645"/>
      <c r="S15" s="645"/>
      <c r="T15" s="645"/>
      <c r="U15" s="645">
        <v>1</v>
      </c>
      <c r="V15" s="731">
        <v>1</v>
      </c>
      <c r="W15" s="645" t="s">
        <v>93</v>
      </c>
      <c r="X15" s="645" t="s">
        <v>93</v>
      </c>
      <c r="Y15" s="645"/>
      <c r="Z15" s="645"/>
      <c r="AA15" s="644"/>
      <c r="AB15" s="644"/>
      <c r="AC15" s="644"/>
      <c r="AD15" s="644"/>
      <c r="AE15" s="644"/>
      <c r="AF15" s="644"/>
      <c r="AG15" s="644"/>
      <c r="AH15" s="644"/>
      <c r="AI15" s="644"/>
      <c r="AJ15" s="644"/>
      <c r="AK15" s="644"/>
      <c r="AL15" s="644"/>
      <c r="AM15" s="644"/>
      <c r="AN15" s="646"/>
      <c r="AO15" s="645"/>
      <c r="AP15" s="641"/>
      <c r="AQ15" s="647"/>
      <c r="AR15" s="648"/>
      <c r="AS15" s="636"/>
      <c r="AT15" s="636"/>
      <c r="AU15" s="645"/>
      <c r="AV15" s="641"/>
      <c r="AW15" s="654"/>
      <c r="AX15" s="649"/>
      <c r="AY15" s="645"/>
      <c r="AZ15" s="755"/>
      <c r="BA15" s="652"/>
      <c r="BB15" s="651"/>
      <c r="BC15" s="645"/>
      <c r="BD15" s="651"/>
      <c r="BE15" s="645"/>
      <c r="BF15" s="641"/>
      <c r="BG15" s="653"/>
      <c r="BH15" s="652"/>
      <c r="BI15" s="645"/>
      <c r="BJ15" s="636"/>
      <c r="BK15" s="645"/>
      <c r="BL15" s="652"/>
      <c r="BM15" s="962"/>
      <c r="BN15" s="962"/>
    </row>
    <row r="16" spans="1:66" ht="63.75" customHeight="1">
      <c r="A16" s="961"/>
      <c r="B16" s="961"/>
      <c r="C16" s="641" t="s">
        <v>2682</v>
      </c>
      <c r="D16" s="641" t="s">
        <v>2682</v>
      </c>
      <c r="E16" s="761">
        <v>121</v>
      </c>
      <c r="F16" s="764" t="s">
        <v>2668</v>
      </c>
      <c r="G16" s="683" t="s">
        <v>2683</v>
      </c>
      <c r="H16" s="683" t="s">
        <v>2684</v>
      </c>
      <c r="I16" s="645"/>
      <c r="J16" s="645"/>
      <c r="K16" s="645"/>
      <c r="L16" s="644"/>
      <c r="M16" s="645"/>
      <c r="N16" s="645"/>
      <c r="O16" s="645">
        <v>1</v>
      </c>
      <c r="P16" s="645"/>
      <c r="Q16" s="645"/>
      <c r="R16" s="645"/>
      <c r="S16" s="645"/>
      <c r="T16" s="645"/>
      <c r="U16" s="645">
        <v>1</v>
      </c>
      <c r="V16" s="731">
        <v>1</v>
      </c>
      <c r="W16" s="645" t="s">
        <v>93</v>
      </c>
      <c r="X16" s="645" t="s">
        <v>93</v>
      </c>
      <c r="Y16" s="645"/>
      <c r="Z16" s="645"/>
      <c r="AA16" s="644"/>
      <c r="AB16" s="644"/>
      <c r="AC16" s="644"/>
      <c r="AD16" s="644"/>
      <c r="AE16" s="644"/>
      <c r="AF16" s="644"/>
      <c r="AG16" s="644"/>
      <c r="AH16" s="644"/>
      <c r="AI16" s="644"/>
      <c r="AJ16" s="644"/>
      <c r="AK16" s="644"/>
      <c r="AL16" s="644"/>
      <c r="AM16" s="644"/>
      <c r="AN16" s="646"/>
      <c r="AO16" s="645"/>
      <c r="AP16" s="641"/>
      <c r="AQ16" s="647"/>
      <c r="AR16" s="648"/>
      <c r="AS16" s="644"/>
      <c r="AT16" s="636"/>
      <c r="AU16" s="645"/>
      <c r="AV16" s="641"/>
      <c r="AW16" s="654"/>
      <c r="AX16" s="653"/>
      <c r="AY16" s="644"/>
      <c r="AZ16" s="735"/>
      <c r="BA16" s="659"/>
      <c r="BB16" s="637"/>
      <c r="BC16" s="662"/>
      <c r="BD16" s="649"/>
      <c r="BE16" s="645"/>
      <c r="BF16" s="641"/>
      <c r="BG16" s="653"/>
      <c r="BH16" s="652"/>
      <c r="BI16" s="653"/>
      <c r="BJ16" s="652"/>
      <c r="BK16" s="645"/>
      <c r="BL16" s="658"/>
      <c r="BM16" s="962"/>
      <c r="BN16" s="962"/>
    </row>
    <row r="17" spans="1:67" ht="76.5" customHeight="1">
      <c r="A17" s="961"/>
      <c r="B17" s="961"/>
      <c r="C17" s="641" t="s">
        <v>2682</v>
      </c>
      <c r="D17" s="641" t="s">
        <v>2682</v>
      </c>
      <c r="E17" s="761">
        <v>122</v>
      </c>
      <c r="F17" s="764" t="s">
        <v>2668</v>
      </c>
      <c r="G17" s="683" t="s">
        <v>2685</v>
      </c>
      <c r="H17" s="683" t="s">
        <v>2686</v>
      </c>
      <c r="I17" s="645"/>
      <c r="J17" s="645"/>
      <c r="K17" s="645"/>
      <c r="L17" s="644"/>
      <c r="M17" s="645"/>
      <c r="N17" s="645"/>
      <c r="O17" s="645"/>
      <c r="P17" s="645">
        <v>1</v>
      </c>
      <c r="Q17" s="645"/>
      <c r="R17" s="645"/>
      <c r="S17" s="645"/>
      <c r="T17" s="645"/>
      <c r="U17" s="645">
        <v>1</v>
      </c>
      <c r="V17" s="731">
        <v>1</v>
      </c>
      <c r="W17" s="645" t="s">
        <v>93</v>
      </c>
      <c r="X17" s="645" t="s">
        <v>93</v>
      </c>
      <c r="Y17" s="645"/>
      <c r="Z17" s="645"/>
      <c r="AA17" s="644"/>
      <c r="AB17" s="644"/>
      <c r="AC17" s="644"/>
      <c r="AD17" s="644"/>
      <c r="AE17" s="644"/>
      <c r="AF17" s="644"/>
      <c r="AG17" s="644"/>
      <c r="AH17" s="644"/>
      <c r="AI17" s="644"/>
      <c r="AJ17" s="644"/>
      <c r="AK17" s="644"/>
      <c r="AL17" s="644"/>
      <c r="AM17" s="644"/>
      <c r="AN17" s="646"/>
      <c r="AO17" s="645"/>
      <c r="AP17" s="641"/>
      <c r="AQ17" s="645"/>
      <c r="AR17" s="648"/>
      <c r="AS17" s="644"/>
      <c r="AT17" s="643"/>
      <c r="AU17" s="645"/>
      <c r="AV17" s="649"/>
      <c r="AW17" s="645"/>
      <c r="AX17" s="652"/>
      <c r="AY17" s="645"/>
      <c r="AZ17" s="648"/>
      <c r="BA17" s="645"/>
      <c r="BB17" s="652"/>
      <c r="BC17" s="645"/>
      <c r="BD17" s="649"/>
      <c r="BE17" s="645"/>
      <c r="BF17" s="648"/>
      <c r="BG17" s="645"/>
      <c r="BH17" s="652"/>
      <c r="BI17" s="645"/>
      <c r="BJ17" s="652"/>
      <c r="BK17" s="645"/>
      <c r="BL17" s="652"/>
      <c r="BM17" s="962"/>
      <c r="BN17" s="962"/>
    </row>
    <row r="18" spans="1:67" ht="73.5" customHeight="1">
      <c r="A18" s="961"/>
      <c r="B18" s="961"/>
      <c r="C18" s="641" t="s">
        <v>2682</v>
      </c>
      <c r="D18" s="641" t="s">
        <v>2682</v>
      </c>
      <c r="E18" s="761">
        <v>125</v>
      </c>
      <c r="F18" s="764" t="s">
        <v>2668</v>
      </c>
      <c r="G18" s="683" t="s">
        <v>2687</v>
      </c>
      <c r="H18" s="683" t="s">
        <v>2688</v>
      </c>
      <c r="I18" s="645"/>
      <c r="J18" s="645"/>
      <c r="K18" s="645"/>
      <c r="L18" s="644"/>
      <c r="M18" s="645"/>
      <c r="N18" s="645"/>
      <c r="O18" s="645"/>
      <c r="P18" s="645"/>
      <c r="Q18" s="645">
        <v>1</v>
      </c>
      <c r="R18" s="645"/>
      <c r="S18" s="645"/>
      <c r="T18" s="645"/>
      <c r="U18" s="645">
        <v>1</v>
      </c>
      <c r="V18" s="731">
        <v>1</v>
      </c>
      <c r="W18" s="645" t="s">
        <v>93</v>
      </c>
      <c r="X18" s="645" t="s">
        <v>93</v>
      </c>
      <c r="Y18" s="645"/>
      <c r="Z18" s="645"/>
      <c r="AA18" s="644"/>
      <c r="AB18" s="644"/>
      <c r="AC18" s="644"/>
      <c r="AD18" s="644"/>
      <c r="AE18" s="644"/>
      <c r="AF18" s="644"/>
      <c r="AG18" s="644"/>
      <c r="AH18" s="644"/>
      <c r="AI18" s="644"/>
      <c r="AJ18" s="644"/>
      <c r="AK18" s="644"/>
      <c r="AL18" s="644"/>
      <c r="AM18" s="644"/>
      <c r="AN18" s="646"/>
      <c r="AO18" s="645"/>
      <c r="AP18" s="641"/>
      <c r="AQ18" s="647"/>
      <c r="AR18" s="648"/>
      <c r="AS18" s="636"/>
      <c r="AT18" s="636"/>
      <c r="AU18" s="645"/>
      <c r="AV18" s="648"/>
      <c r="AW18" s="654"/>
      <c r="AX18" s="653"/>
      <c r="AY18" s="644"/>
      <c r="AZ18" s="735"/>
      <c r="BA18" s="659"/>
      <c r="BB18" s="637"/>
      <c r="BC18" s="662"/>
      <c r="BD18" s="653"/>
      <c r="BE18" s="645"/>
      <c r="BF18" s="641"/>
      <c r="BG18" s="653"/>
      <c r="BH18" s="652"/>
      <c r="BI18" s="653"/>
      <c r="BJ18" s="652"/>
      <c r="BK18" s="645"/>
      <c r="BL18" s="658"/>
      <c r="BM18" s="962"/>
      <c r="BN18" s="962"/>
    </row>
    <row r="19" spans="1:67" ht="58.5" customHeight="1">
      <c r="A19" s="961"/>
      <c r="B19" s="961"/>
      <c r="C19" s="641" t="s">
        <v>2682</v>
      </c>
      <c r="D19" s="641" t="s">
        <v>2682</v>
      </c>
      <c r="E19" s="761"/>
      <c r="F19" s="764" t="s">
        <v>2668</v>
      </c>
      <c r="G19" s="683" t="s">
        <v>2689</v>
      </c>
      <c r="H19" s="683" t="s">
        <v>2690</v>
      </c>
      <c r="I19" s="645"/>
      <c r="J19" s="645"/>
      <c r="K19" s="645"/>
      <c r="L19" s="644"/>
      <c r="M19" s="645"/>
      <c r="N19" s="645"/>
      <c r="O19" s="645"/>
      <c r="P19" s="645"/>
      <c r="Q19" s="645">
        <v>1</v>
      </c>
      <c r="R19" s="645"/>
      <c r="S19" s="645"/>
      <c r="T19" s="645"/>
      <c r="U19" s="645">
        <v>1</v>
      </c>
      <c r="V19" s="731">
        <v>1</v>
      </c>
      <c r="W19" s="645" t="s">
        <v>93</v>
      </c>
      <c r="X19" s="645" t="s">
        <v>93</v>
      </c>
      <c r="Y19" s="645"/>
      <c r="Z19" s="645"/>
      <c r="AA19" s="644"/>
      <c r="AB19" s="644"/>
      <c r="AC19" s="644"/>
      <c r="AD19" s="644"/>
      <c r="AE19" s="644"/>
      <c r="AF19" s="644"/>
      <c r="AG19" s="644"/>
      <c r="AH19" s="644"/>
      <c r="AI19" s="644"/>
      <c r="AJ19" s="644"/>
      <c r="AK19" s="644"/>
      <c r="AL19" s="644"/>
      <c r="AM19" s="644"/>
      <c r="AN19" s="646"/>
      <c r="AO19" s="645"/>
      <c r="AP19" s="641"/>
      <c r="AQ19" s="645"/>
      <c r="AR19" s="648"/>
      <c r="AS19" s="644"/>
      <c r="AT19" s="636"/>
      <c r="AU19" s="645"/>
      <c r="AV19" s="648"/>
      <c r="AW19" s="645"/>
      <c r="AX19" s="652"/>
      <c r="AY19" s="644"/>
      <c r="AZ19" s="637"/>
      <c r="BA19" s="644"/>
      <c r="BB19" s="661"/>
      <c r="BC19" s="662"/>
      <c r="BD19" s="649"/>
      <c r="BE19" s="645"/>
      <c r="BF19" s="641"/>
      <c r="BG19" s="653"/>
      <c r="BH19" s="652"/>
      <c r="BI19" s="653"/>
      <c r="BJ19" s="652"/>
      <c r="BK19" s="645"/>
      <c r="BL19" s="658"/>
      <c r="BM19" s="962"/>
      <c r="BN19" s="962"/>
    </row>
    <row r="20" spans="1:67" ht="84.75" customHeight="1">
      <c r="A20" s="961"/>
      <c r="B20" s="961"/>
      <c r="C20" s="641" t="s">
        <v>2682</v>
      </c>
      <c r="D20" s="641" t="s">
        <v>2682</v>
      </c>
      <c r="E20" s="761">
        <v>127</v>
      </c>
      <c r="F20" s="764" t="s">
        <v>2668</v>
      </c>
      <c r="G20" s="683" t="s">
        <v>2691</v>
      </c>
      <c r="H20" s="683" t="s">
        <v>2692</v>
      </c>
      <c r="I20" s="645"/>
      <c r="J20" s="645">
        <v>1</v>
      </c>
      <c r="K20" s="645"/>
      <c r="L20" s="644">
        <v>1</v>
      </c>
      <c r="M20" s="645"/>
      <c r="N20" s="645">
        <v>1</v>
      </c>
      <c r="O20" s="645"/>
      <c r="P20" s="645">
        <v>1</v>
      </c>
      <c r="Q20" s="645"/>
      <c r="R20" s="645">
        <v>1</v>
      </c>
      <c r="S20" s="645"/>
      <c r="T20" s="645"/>
      <c r="U20" s="645">
        <v>5</v>
      </c>
      <c r="V20" s="731">
        <v>1</v>
      </c>
      <c r="W20" s="645" t="s">
        <v>93</v>
      </c>
      <c r="X20" s="645" t="s">
        <v>93</v>
      </c>
      <c r="Y20" s="645"/>
      <c r="Z20" s="645"/>
      <c r="AA20" s="644"/>
      <c r="AB20" s="644"/>
      <c r="AC20" s="644"/>
      <c r="AD20" s="644"/>
      <c r="AE20" s="644"/>
      <c r="AF20" s="644"/>
      <c r="AG20" s="644"/>
      <c r="AH20" s="644"/>
      <c r="AI20" s="644"/>
      <c r="AJ20" s="644"/>
      <c r="AK20" s="644"/>
      <c r="AL20" s="644"/>
      <c r="AM20" s="644"/>
      <c r="AN20" s="646"/>
      <c r="AO20" s="645"/>
      <c r="AP20" s="636"/>
      <c r="AQ20" s="645"/>
      <c r="AR20" s="636"/>
      <c r="AS20" s="644"/>
      <c r="AT20" s="643"/>
      <c r="AU20" s="645"/>
      <c r="AV20" s="643"/>
      <c r="AW20" s="645"/>
      <c r="AX20" s="643"/>
      <c r="AY20" s="645"/>
      <c r="AZ20" s="735"/>
      <c r="BA20" s="645"/>
      <c r="BB20" s="636"/>
      <c r="BC20" s="645"/>
      <c r="BD20" s="643"/>
      <c r="BE20" s="645"/>
      <c r="BF20" s="641"/>
      <c r="BG20" s="653"/>
      <c r="BH20" s="652"/>
      <c r="BI20" s="660"/>
      <c r="BJ20" s="652"/>
      <c r="BK20" s="645"/>
      <c r="BL20" s="658"/>
      <c r="BM20" s="962"/>
      <c r="BN20" s="962"/>
    </row>
    <row r="21" spans="1:67" ht="80.25" customHeight="1">
      <c r="A21" s="961"/>
      <c r="B21" s="961"/>
      <c r="C21" s="641" t="s">
        <v>2682</v>
      </c>
      <c r="D21" s="641" t="s">
        <v>2682</v>
      </c>
      <c r="E21" s="761">
        <v>128</v>
      </c>
      <c r="F21" s="764" t="s">
        <v>2668</v>
      </c>
      <c r="G21" s="683" t="s">
        <v>2693</v>
      </c>
      <c r="H21" s="683" t="s">
        <v>2694</v>
      </c>
      <c r="I21" s="645"/>
      <c r="J21" s="645"/>
      <c r="K21" s="645">
        <v>1</v>
      </c>
      <c r="L21" s="644"/>
      <c r="M21" s="645"/>
      <c r="N21" s="645">
        <v>1</v>
      </c>
      <c r="O21" s="645"/>
      <c r="P21" s="645"/>
      <c r="Q21" s="645">
        <v>1</v>
      </c>
      <c r="R21" s="645"/>
      <c r="S21" s="645"/>
      <c r="T21" s="645">
        <v>1</v>
      </c>
      <c r="U21" s="645">
        <v>4</v>
      </c>
      <c r="V21" s="731">
        <v>1</v>
      </c>
      <c r="W21" s="645" t="s">
        <v>93</v>
      </c>
      <c r="X21" s="645" t="s">
        <v>93</v>
      </c>
      <c r="Y21" s="645"/>
      <c r="Z21" s="645"/>
      <c r="AA21" s="644"/>
      <c r="AB21" s="644"/>
      <c r="AC21" s="644"/>
      <c r="AD21" s="644"/>
      <c r="AE21" s="644"/>
      <c r="AF21" s="644"/>
      <c r="AG21" s="644"/>
      <c r="AH21" s="644"/>
      <c r="AI21" s="644"/>
      <c r="AJ21" s="644"/>
      <c r="AK21" s="644"/>
      <c r="AL21" s="644"/>
      <c r="AM21" s="644"/>
      <c r="AN21" s="646"/>
      <c r="AO21" s="645"/>
      <c r="AP21" s="636"/>
      <c r="AQ21" s="645"/>
      <c r="AR21" s="636"/>
      <c r="AS21" s="644"/>
      <c r="AT21" s="636"/>
      <c r="AU21" s="645"/>
      <c r="AV21" s="636"/>
      <c r="AW21" s="730"/>
      <c r="AX21" s="730"/>
      <c r="AY21" s="645"/>
      <c r="AZ21" s="735"/>
      <c r="BA21" s="645"/>
      <c r="BB21" s="636"/>
      <c r="BC21" s="645"/>
      <c r="BD21" s="643"/>
      <c r="BE21" s="645"/>
      <c r="BF21" s="641"/>
      <c r="BG21" s="653"/>
      <c r="BH21" s="652"/>
      <c r="BI21" s="660"/>
      <c r="BJ21" s="652"/>
      <c r="BK21" s="645"/>
      <c r="BL21" s="658"/>
      <c r="BM21" s="962"/>
      <c r="BN21" s="962"/>
    </row>
    <row r="22" spans="1:67" ht="103.5" customHeight="1">
      <c r="A22" s="737" t="s">
        <v>1184</v>
      </c>
      <c r="B22" s="963" t="s">
        <v>1185</v>
      </c>
      <c r="C22" s="964"/>
      <c r="D22" s="964"/>
      <c r="E22" s="737" t="s">
        <v>1186</v>
      </c>
      <c r="F22" s="965"/>
      <c r="G22" s="965"/>
      <c r="H22" s="963" t="s">
        <v>93</v>
      </c>
      <c r="I22" s="1016"/>
      <c r="J22" s="1016"/>
      <c r="K22" s="1016"/>
      <c r="L22" s="963" t="s">
        <v>1187</v>
      </c>
      <c r="M22" s="1016"/>
      <c r="N22" s="1016"/>
      <c r="O22" s="963" t="s">
        <v>2695</v>
      </c>
      <c r="P22" s="966"/>
      <c r="Q22" s="966"/>
      <c r="R22" s="966"/>
      <c r="S22" s="966"/>
      <c r="T22" s="966"/>
      <c r="U22" s="966"/>
      <c r="V22" s="966"/>
      <c r="W22" s="966"/>
      <c r="X22" s="966"/>
      <c r="Y22" s="966"/>
      <c r="Z22" s="966"/>
      <c r="AA22" s="958"/>
      <c r="AB22" s="958"/>
      <c r="AC22" s="958"/>
      <c r="AD22" s="958"/>
      <c r="AE22" s="958"/>
      <c r="AF22" s="958"/>
      <c r="AG22" s="958"/>
      <c r="AH22" s="958"/>
      <c r="AI22" s="958"/>
      <c r="AJ22" s="958"/>
      <c r="AK22" s="958"/>
      <c r="AL22" s="958"/>
      <c r="AM22" s="958"/>
      <c r="AN22" s="958"/>
      <c r="AO22" s="959"/>
      <c r="AP22" s="959"/>
      <c r="AQ22" s="959"/>
      <c r="AR22" s="959"/>
      <c r="AS22" s="959"/>
      <c r="AT22" s="959"/>
      <c r="AU22" s="959"/>
      <c r="AV22" s="959"/>
      <c r="AW22" s="959"/>
      <c r="AX22" s="959"/>
      <c r="AY22" s="959"/>
      <c r="AZ22" s="959"/>
      <c r="BA22" s="959"/>
      <c r="BB22" s="959"/>
      <c r="BC22" s="959"/>
      <c r="BD22" s="959"/>
      <c r="BE22" s="959"/>
      <c r="BF22" s="959"/>
      <c r="BG22" s="959"/>
      <c r="BH22" s="959"/>
      <c r="BI22" s="959"/>
      <c r="BJ22" s="959"/>
      <c r="BK22" s="959"/>
      <c r="BL22" s="959"/>
      <c r="BM22" s="960"/>
      <c r="BN22" s="960"/>
    </row>
    <row r="23" spans="1:67">
      <c r="A23" s="211"/>
      <c r="B23" s="211"/>
      <c r="C23" s="211"/>
      <c r="D23" s="214"/>
      <c r="F23" s="214"/>
      <c r="G23" s="211"/>
      <c r="H23" s="211"/>
      <c r="I23" s="214"/>
      <c r="J23" s="211"/>
      <c r="K23" s="211"/>
      <c r="L23" s="211"/>
      <c r="M23" s="211"/>
      <c r="N23" s="211"/>
      <c r="O23" s="211"/>
      <c r="P23" s="211"/>
      <c r="Q23" s="211"/>
      <c r="R23" s="212"/>
      <c r="S23" s="211"/>
      <c r="T23" s="211"/>
      <c r="U23" s="211"/>
      <c r="V23" s="211"/>
      <c r="W23" s="40"/>
      <c r="X23" s="211"/>
      <c r="Y23" s="211"/>
      <c r="Z23" s="211"/>
      <c r="AA23" s="257"/>
      <c r="AB23" s="257"/>
      <c r="AC23" s="257"/>
      <c r="AD23" s="257"/>
      <c r="AE23" s="257"/>
      <c r="AF23" s="257"/>
      <c r="AG23" s="257"/>
      <c r="AH23" s="257"/>
      <c r="AI23" s="257"/>
      <c r="AJ23" s="257"/>
      <c r="AK23" s="257"/>
      <c r="AL23" s="257"/>
      <c r="AM23" s="257"/>
      <c r="AN23" s="213"/>
      <c r="AO23" s="639"/>
      <c r="AU23" s="844"/>
      <c r="AZ23" s="845"/>
      <c r="BH23" s="745"/>
    </row>
    <row r="24" spans="1:67">
      <c r="A24" s="211"/>
      <c r="B24" s="211"/>
      <c r="C24" s="211"/>
      <c r="D24" s="214"/>
      <c r="E24" s="214"/>
      <c r="F24" s="211"/>
      <c r="G24" s="211"/>
      <c r="H24" s="211"/>
      <c r="I24" s="214"/>
      <c r="J24" s="211"/>
      <c r="K24" s="211"/>
      <c r="L24" s="211"/>
      <c r="M24" s="211"/>
      <c r="N24" s="211"/>
      <c r="O24" s="211"/>
      <c r="P24" s="211"/>
      <c r="Q24" s="211"/>
      <c r="R24" s="212"/>
      <c r="S24" s="211"/>
      <c r="T24" s="211"/>
      <c r="U24" s="211"/>
      <c r="V24" s="211"/>
      <c r="W24" s="40"/>
      <c r="X24" s="211"/>
      <c r="Y24" s="211"/>
      <c r="Z24" s="211"/>
      <c r="AA24" s="257"/>
      <c r="AB24" s="257"/>
      <c r="AC24" s="257"/>
      <c r="AD24" s="257"/>
      <c r="AE24" s="257"/>
      <c r="AF24" s="257"/>
      <c r="AG24" s="257"/>
      <c r="AH24" s="257"/>
      <c r="AI24" s="257"/>
      <c r="AJ24" s="257"/>
      <c r="AK24" s="257"/>
      <c r="AL24" s="257"/>
      <c r="AM24" s="257"/>
      <c r="AN24" s="213"/>
      <c r="AO24" s="639"/>
      <c r="AP24" s="739"/>
      <c r="AQ24" s="740"/>
      <c r="AR24" s="739"/>
      <c r="AS24" s="741"/>
      <c r="AT24" s="742"/>
      <c r="AU24" s="663"/>
      <c r="AV24" s="743"/>
      <c r="AW24" s="744"/>
      <c r="AX24" s="664"/>
      <c r="AY24" s="663"/>
      <c r="AZ24" s="743"/>
      <c r="BA24" s="665"/>
      <c r="BB24" s="664"/>
      <c r="BC24" s="760"/>
      <c r="BD24" s="664"/>
      <c r="BE24" s="665"/>
      <c r="BF24" s="664"/>
      <c r="BG24" s="665"/>
      <c r="BH24" s="664"/>
      <c r="BI24" s="665"/>
      <c r="BJ24" s="664"/>
      <c r="BK24" s="663"/>
      <c r="BL24" s="666"/>
      <c r="BM24" s="952"/>
      <c r="BN24" s="1010"/>
      <c r="BO24" s="1010"/>
    </row>
  </sheetData>
  <sheetProtection autoFilter="0"/>
  <protectedRanges>
    <protectedRange sqref="BC15:BL15 AS15:AY15 AY21:AZ21 AW16:AZ20 BA15 AS9:BL14 AS16:AV21 BA16:BL21" name="Rango1"/>
    <protectedRange sqref="AZ15" name="Rango2_53"/>
    <protectedRange sqref="BB15" name="Rango2_68"/>
  </protectedRanges>
  <autoFilter ref="A8:HM22" xr:uid="{8C3E884B-DAF5-4E83-9102-9D1908FC5CD8}">
    <filterColumn colId="64" showButton="0"/>
  </autoFilter>
  <mergeCells count="38">
    <mergeCell ref="A1:A5"/>
    <mergeCell ref="B1:BL5"/>
    <mergeCell ref="BM1:BM3"/>
    <mergeCell ref="BN1:BN3"/>
    <mergeCell ref="A7:D7"/>
    <mergeCell ref="I7:T7"/>
    <mergeCell ref="AA7:AL7"/>
    <mergeCell ref="A9:A21"/>
    <mergeCell ref="B9:B15"/>
    <mergeCell ref="C9:C10"/>
    <mergeCell ref="D9:D10"/>
    <mergeCell ref="BM9:BN9"/>
    <mergeCell ref="BM10:BN10"/>
    <mergeCell ref="C11:C12"/>
    <mergeCell ref="D11:D12"/>
    <mergeCell ref="C13:C15"/>
    <mergeCell ref="D13:D15"/>
    <mergeCell ref="BM13:BN13"/>
    <mergeCell ref="BM14:BN14"/>
    <mergeCell ref="BM15:BN15"/>
    <mergeCell ref="BM11:BN11"/>
    <mergeCell ref="BM12:BN12"/>
    <mergeCell ref="BM24:BO24"/>
    <mergeCell ref="BM8:BN8"/>
    <mergeCell ref="AA22:BL22"/>
    <mergeCell ref="BM22:BN22"/>
    <mergeCell ref="B16:B21"/>
    <mergeCell ref="BM16:BN16"/>
    <mergeCell ref="BM17:BN17"/>
    <mergeCell ref="BM18:BN18"/>
    <mergeCell ref="BM19:BN19"/>
    <mergeCell ref="BM20:BN20"/>
    <mergeCell ref="BM21:BN21"/>
    <mergeCell ref="B22:D22"/>
    <mergeCell ref="F22:G22"/>
    <mergeCell ref="H22:K22"/>
    <mergeCell ref="L22:N22"/>
    <mergeCell ref="O22:Z22"/>
  </mergeCells>
  <dataValidations count="1">
    <dataValidation type="list" allowBlank="1" showInputMessage="1" showErrorMessage="1" sqref="Y9:Y21" xr:uid="{C0CA09AF-5719-403B-9214-7156D06BA9CF}">
      <formula1>#REF!</formula1>
    </dataValidation>
  </dataValidations>
  <printOptions horizontalCentered="1" headings="1" gridLines="1"/>
  <pageMargins left="0.7" right="0.7" top="0.75" bottom="0.75" header="0" footer="0"/>
  <pageSetup scale="60" fitToWidth="0" fitToHeight="0" pageOrder="overThenDown" orientation="landscape" cellComments="atEnd"/>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2E6D3-2ECD-4CC5-B046-2E32564A18B2}">
  <sheetPr>
    <tabColor theme="0" tint="-4.9989318521683403E-2"/>
    <outlinePr summaryBelow="0" summaryRight="0"/>
  </sheetPr>
  <dimension ref="A1:BO36"/>
  <sheetViews>
    <sheetView zoomScale="115" zoomScaleNormal="115" workbookViewId="0">
      <pane ySplit="1" topLeftCell="A29" activePane="bottomLeft" state="frozen"/>
      <selection pane="bottomLeft" activeCell="A31" sqref="A31"/>
    </sheetView>
  </sheetViews>
  <sheetFormatPr defaultColWidth="25" defaultRowHeight="15" customHeight="1"/>
  <cols>
    <col min="2" max="3" width="0" hidden="1" customWidth="1"/>
    <col min="4" max="4" width="0" style="642" hidden="1" customWidth="1"/>
    <col min="5" max="5" width="25" style="642" hidden="1" customWidth="1"/>
    <col min="6" max="6" width="12.28515625" customWidth="1"/>
    <col min="7" max="7" width="43" customWidth="1"/>
    <col min="8" max="8" width="29.42578125" customWidth="1"/>
    <col min="9" max="20" width="6.42578125" customWidth="1"/>
    <col min="21" max="21" width="15.42578125" customWidth="1"/>
    <col min="22" max="22" width="14.85546875" customWidth="1"/>
    <col min="23" max="23" width="25" style="634" bestFit="1" customWidth="1"/>
    <col min="24" max="24" width="25" bestFit="1" customWidth="1"/>
    <col min="25" max="26" width="25" customWidth="1"/>
    <col min="27" max="39" width="10.140625" customWidth="1"/>
    <col min="40" max="40" width="25" customWidth="1"/>
    <col min="41" max="41" width="7.85546875" style="640" customWidth="1"/>
    <col min="42" max="42" width="25" style="640" customWidth="1"/>
    <col min="43" max="43" width="7.7109375" style="640" customWidth="1"/>
    <col min="44" max="44" width="25" style="640" customWidth="1"/>
    <col min="45" max="45" width="7.42578125" style="640" customWidth="1"/>
    <col min="46" max="46" width="25" style="640" customWidth="1"/>
    <col min="47" max="47" width="6.85546875" style="640" customWidth="1"/>
    <col min="48" max="48" width="39.28515625" style="733" customWidth="1"/>
    <col min="49" max="49" width="6.140625" style="640" customWidth="1"/>
    <col min="50" max="50" width="38.7109375" style="640" customWidth="1"/>
    <col min="51" max="51" width="7.42578125" style="640" customWidth="1"/>
    <col min="52" max="52" width="35.7109375" style="733" customWidth="1"/>
    <col min="53" max="53" width="6.42578125" style="640" customWidth="1"/>
    <col min="54" max="54" width="44.42578125" style="640" customWidth="1"/>
    <col min="55" max="55" width="7.85546875" style="759" customWidth="1"/>
    <col min="56" max="56" width="42.140625" style="640" customWidth="1"/>
    <col min="57" max="57" width="6.7109375" style="640" customWidth="1"/>
    <col min="58" max="58" width="25" style="640" bestFit="1" customWidth="1"/>
    <col min="59" max="59" width="5.7109375" style="640" customWidth="1"/>
    <col min="60" max="60" width="25" style="640" bestFit="1" customWidth="1"/>
    <col min="61" max="61" width="6" style="640" customWidth="1"/>
    <col min="62" max="62" width="25" style="640" bestFit="1" customWidth="1"/>
    <col min="63" max="63" width="5.85546875" style="640" customWidth="1"/>
    <col min="64" max="64" width="25" style="640"/>
  </cols>
  <sheetData>
    <row r="1" spans="1:66">
      <c r="A1" s="967"/>
      <c r="B1" s="970" t="s">
        <v>2649</v>
      </c>
      <c r="C1" s="970"/>
      <c r="D1" s="970"/>
      <c r="E1" s="970"/>
      <c r="F1" s="970"/>
      <c r="G1" s="970"/>
      <c r="H1" s="970"/>
      <c r="I1" s="970"/>
      <c r="J1" s="970"/>
      <c r="K1" s="970"/>
      <c r="L1" s="970"/>
      <c r="M1" s="970"/>
      <c r="N1" s="970"/>
      <c r="O1" s="970"/>
      <c r="P1" s="970"/>
      <c r="Q1" s="970"/>
      <c r="R1" s="970"/>
      <c r="S1" s="970"/>
      <c r="T1" s="970"/>
      <c r="U1" s="970"/>
      <c r="V1" s="970"/>
      <c r="W1" s="970"/>
      <c r="X1" s="970"/>
      <c r="Y1" s="970"/>
      <c r="Z1" s="970"/>
      <c r="AA1" s="970"/>
      <c r="AB1" s="970"/>
      <c r="AC1" s="970"/>
      <c r="AD1" s="970"/>
      <c r="AE1" s="970"/>
      <c r="AF1" s="970"/>
      <c r="AG1" s="970"/>
      <c r="AH1" s="970"/>
      <c r="AI1" s="970"/>
      <c r="AJ1" s="970"/>
      <c r="AK1" s="970"/>
      <c r="AL1" s="970"/>
      <c r="AM1" s="970"/>
      <c r="AN1" s="970"/>
      <c r="AO1" s="970"/>
      <c r="AP1" s="970"/>
      <c r="AQ1" s="970"/>
      <c r="AR1" s="970"/>
      <c r="AS1" s="970"/>
      <c r="AT1" s="970"/>
      <c r="AU1" s="970"/>
      <c r="AV1" s="970"/>
      <c r="AW1" s="970"/>
      <c r="AX1" s="970"/>
      <c r="AY1" s="970"/>
      <c r="AZ1" s="970"/>
      <c r="BA1" s="970"/>
      <c r="BB1" s="970"/>
      <c r="BC1" s="971"/>
      <c r="BD1" s="970"/>
      <c r="BE1" s="970"/>
      <c r="BF1" s="970"/>
      <c r="BG1" s="970"/>
      <c r="BH1" s="970"/>
      <c r="BI1" s="970"/>
      <c r="BJ1" s="970"/>
      <c r="BK1" s="970"/>
      <c r="BL1" s="970"/>
      <c r="BM1" s="972" t="s">
        <v>2</v>
      </c>
      <c r="BN1" s="972" t="s">
        <v>2650</v>
      </c>
    </row>
    <row r="2" spans="1:66" ht="15" customHeight="1">
      <c r="A2" s="968"/>
      <c r="B2" s="970"/>
      <c r="C2" s="970"/>
      <c r="D2" s="970"/>
      <c r="E2" s="970"/>
      <c r="F2" s="970"/>
      <c r="G2" s="970"/>
      <c r="H2" s="970"/>
      <c r="I2" s="970"/>
      <c r="J2" s="970"/>
      <c r="K2" s="970"/>
      <c r="L2" s="970"/>
      <c r="M2" s="970"/>
      <c r="N2" s="970"/>
      <c r="O2" s="970"/>
      <c r="P2" s="970"/>
      <c r="Q2" s="970"/>
      <c r="R2" s="970"/>
      <c r="S2" s="970"/>
      <c r="T2" s="970"/>
      <c r="U2" s="970"/>
      <c r="V2" s="970"/>
      <c r="W2" s="970"/>
      <c r="X2" s="970"/>
      <c r="Y2" s="970"/>
      <c r="Z2" s="970"/>
      <c r="AA2" s="970"/>
      <c r="AB2" s="970"/>
      <c r="AC2" s="970"/>
      <c r="AD2" s="970"/>
      <c r="AE2" s="970"/>
      <c r="AF2" s="970"/>
      <c r="AG2" s="970"/>
      <c r="AH2" s="970"/>
      <c r="AI2" s="970"/>
      <c r="AJ2" s="970"/>
      <c r="AK2" s="970"/>
      <c r="AL2" s="970"/>
      <c r="AM2" s="970"/>
      <c r="AN2" s="970"/>
      <c r="AO2" s="970"/>
      <c r="AP2" s="970"/>
      <c r="AQ2" s="970"/>
      <c r="AR2" s="970"/>
      <c r="AS2" s="970"/>
      <c r="AT2" s="970"/>
      <c r="AU2" s="970"/>
      <c r="AV2" s="970"/>
      <c r="AW2" s="970"/>
      <c r="AX2" s="970"/>
      <c r="AY2" s="970"/>
      <c r="AZ2" s="970"/>
      <c r="BA2" s="970"/>
      <c r="BB2" s="970"/>
      <c r="BC2" s="971"/>
      <c r="BD2" s="970"/>
      <c r="BE2" s="970"/>
      <c r="BF2" s="970"/>
      <c r="BG2" s="970"/>
      <c r="BH2" s="970"/>
      <c r="BI2" s="970"/>
      <c r="BJ2" s="970"/>
      <c r="BK2" s="970"/>
      <c r="BL2" s="970"/>
      <c r="BM2" s="972"/>
      <c r="BN2" s="972"/>
    </row>
    <row r="3" spans="1:66">
      <c r="A3" s="968"/>
      <c r="B3" s="970"/>
      <c r="C3" s="970"/>
      <c r="D3" s="970"/>
      <c r="E3" s="970"/>
      <c r="F3" s="970"/>
      <c r="G3" s="970"/>
      <c r="H3" s="970"/>
      <c r="I3" s="970"/>
      <c r="J3" s="970"/>
      <c r="K3" s="970"/>
      <c r="L3" s="970"/>
      <c r="M3" s="970"/>
      <c r="N3" s="970"/>
      <c r="O3" s="970"/>
      <c r="P3" s="970"/>
      <c r="Q3" s="970"/>
      <c r="R3" s="970"/>
      <c r="S3" s="970"/>
      <c r="T3" s="970"/>
      <c r="U3" s="970"/>
      <c r="V3" s="970"/>
      <c r="W3" s="970"/>
      <c r="X3" s="970"/>
      <c r="Y3" s="970"/>
      <c r="Z3" s="970"/>
      <c r="AA3" s="970"/>
      <c r="AB3" s="970"/>
      <c r="AC3" s="970"/>
      <c r="AD3" s="970"/>
      <c r="AE3" s="970"/>
      <c r="AF3" s="970"/>
      <c r="AG3" s="970"/>
      <c r="AH3" s="970"/>
      <c r="AI3" s="970"/>
      <c r="AJ3" s="970"/>
      <c r="AK3" s="970"/>
      <c r="AL3" s="970"/>
      <c r="AM3" s="970"/>
      <c r="AN3" s="970"/>
      <c r="AO3" s="970"/>
      <c r="AP3" s="970"/>
      <c r="AQ3" s="970"/>
      <c r="AR3" s="970"/>
      <c r="AS3" s="970"/>
      <c r="AT3" s="970"/>
      <c r="AU3" s="970"/>
      <c r="AV3" s="970"/>
      <c r="AW3" s="970"/>
      <c r="AX3" s="970"/>
      <c r="AY3" s="970"/>
      <c r="AZ3" s="970"/>
      <c r="BA3" s="970"/>
      <c r="BB3" s="970"/>
      <c r="BC3" s="971"/>
      <c r="BD3" s="970"/>
      <c r="BE3" s="970"/>
      <c r="BF3" s="970"/>
      <c r="BG3" s="970"/>
      <c r="BH3" s="970"/>
      <c r="BI3" s="970"/>
      <c r="BJ3" s="970"/>
      <c r="BK3" s="970"/>
      <c r="BL3" s="970"/>
      <c r="BM3" s="972"/>
      <c r="BN3" s="972"/>
    </row>
    <row r="4" spans="1:66" ht="15" customHeight="1">
      <c r="A4" s="968"/>
      <c r="B4" s="970"/>
      <c r="C4" s="970"/>
      <c r="D4" s="970"/>
      <c r="E4" s="970"/>
      <c r="F4" s="970"/>
      <c r="G4" s="970"/>
      <c r="H4" s="970"/>
      <c r="I4" s="970"/>
      <c r="J4" s="970"/>
      <c r="K4" s="970"/>
      <c r="L4" s="970"/>
      <c r="M4" s="970"/>
      <c r="N4" s="970"/>
      <c r="O4" s="970"/>
      <c r="P4" s="970"/>
      <c r="Q4" s="970"/>
      <c r="R4" s="970"/>
      <c r="S4" s="970"/>
      <c r="T4" s="970"/>
      <c r="U4" s="970"/>
      <c r="V4" s="970"/>
      <c r="W4" s="970"/>
      <c r="X4" s="970"/>
      <c r="Y4" s="970"/>
      <c r="Z4" s="970"/>
      <c r="AA4" s="970"/>
      <c r="AB4" s="970"/>
      <c r="AC4" s="970"/>
      <c r="AD4" s="970"/>
      <c r="AE4" s="970"/>
      <c r="AF4" s="970"/>
      <c r="AG4" s="970"/>
      <c r="AH4" s="970"/>
      <c r="AI4" s="970"/>
      <c r="AJ4" s="970"/>
      <c r="AK4" s="970"/>
      <c r="AL4" s="970"/>
      <c r="AM4" s="970"/>
      <c r="AN4" s="970"/>
      <c r="AO4" s="970"/>
      <c r="AP4" s="970"/>
      <c r="AQ4" s="970"/>
      <c r="AR4" s="970"/>
      <c r="AS4" s="970"/>
      <c r="AT4" s="970"/>
      <c r="AU4" s="970"/>
      <c r="AV4" s="970"/>
      <c r="AW4" s="970"/>
      <c r="AX4" s="970"/>
      <c r="AY4" s="970"/>
      <c r="AZ4" s="970"/>
      <c r="BA4" s="970"/>
      <c r="BB4" s="970"/>
      <c r="BC4" s="971"/>
      <c r="BD4" s="970"/>
      <c r="BE4" s="970"/>
      <c r="BF4" s="970"/>
      <c r="BG4" s="970"/>
      <c r="BH4" s="970"/>
      <c r="BI4" s="970"/>
      <c r="BJ4" s="970"/>
      <c r="BK4" s="970"/>
      <c r="BL4" s="970"/>
      <c r="BM4" s="746" t="s">
        <v>4</v>
      </c>
      <c r="BN4" s="734">
        <v>3</v>
      </c>
    </row>
    <row r="5" spans="1:66" ht="45.75" customHeight="1">
      <c r="A5" s="969"/>
      <c r="B5" s="970"/>
      <c r="C5" s="970"/>
      <c r="D5" s="970"/>
      <c r="E5" s="970"/>
      <c r="F5" s="970"/>
      <c r="G5" s="970"/>
      <c r="H5" s="970"/>
      <c r="I5" s="970"/>
      <c r="J5" s="970"/>
      <c r="K5" s="970"/>
      <c r="L5" s="970"/>
      <c r="M5" s="970"/>
      <c r="N5" s="970"/>
      <c r="O5" s="970"/>
      <c r="P5" s="970"/>
      <c r="Q5" s="970"/>
      <c r="R5" s="970"/>
      <c r="S5" s="970"/>
      <c r="T5" s="970"/>
      <c r="U5" s="970"/>
      <c r="V5" s="970"/>
      <c r="W5" s="970"/>
      <c r="X5" s="970"/>
      <c r="Y5" s="970"/>
      <c r="Z5" s="970"/>
      <c r="AA5" s="970"/>
      <c r="AB5" s="970"/>
      <c r="AC5" s="970"/>
      <c r="AD5" s="970"/>
      <c r="AE5" s="970"/>
      <c r="AF5" s="970"/>
      <c r="AG5" s="970"/>
      <c r="AH5" s="970"/>
      <c r="AI5" s="970"/>
      <c r="AJ5" s="970"/>
      <c r="AK5" s="970"/>
      <c r="AL5" s="970"/>
      <c r="AM5" s="970"/>
      <c r="AN5" s="970"/>
      <c r="AO5" s="970"/>
      <c r="AP5" s="970"/>
      <c r="AQ5" s="970"/>
      <c r="AR5" s="970"/>
      <c r="AS5" s="970"/>
      <c r="AT5" s="970"/>
      <c r="AU5" s="970"/>
      <c r="AV5" s="970"/>
      <c r="AW5" s="970"/>
      <c r="AX5" s="970"/>
      <c r="AY5" s="970"/>
      <c r="AZ5" s="970"/>
      <c r="BA5" s="970"/>
      <c r="BB5" s="970"/>
      <c r="BC5" s="971"/>
      <c r="BD5" s="970"/>
      <c r="BE5" s="970"/>
      <c r="BF5" s="970"/>
      <c r="BG5" s="970"/>
      <c r="BH5" s="970"/>
      <c r="BI5" s="970"/>
      <c r="BJ5" s="970"/>
      <c r="BK5" s="970"/>
      <c r="BL5" s="970"/>
      <c r="BM5" s="746" t="s">
        <v>2651</v>
      </c>
      <c r="BN5" s="734" t="s">
        <v>2652</v>
      </c>
    </row>
    <row r="6" spans="1:66" ht="0.75" customHeight="1">
      <c r="A6" s="747"/>
      <c r="B6" s="747"/>
      <c r="C6" s="747"/>
      <c r="D6" s="747"/>
      <c r="E6" s="747"/>
      <c r="F6" s="747"/>
      <c r="G6" s="747"/>
      <c r="H6" s="747"/>
      <c r="I6" s="747"/>
      <c r="J6" s="747"/>
      <c r="K6" s="747"/>
      <c r="L6" s="747"/>
      <c r="M6" s="747"/>
      <c r="N6" s="747"/>
      <c r="O6" s="747"/>
      <c r="P6" s="747"/>
      <c r="Q6" s="747"/>
      <c r="R6" s="748"/>
      <c r="S6" s="747"/>
      <c r="T6" s="747"/>
      <c r="U6" s="747"/>
      <c r="V6" s="747"/>
      <c r="W6" s="747"/>
      <c r="X6" s="747"/>
      <c r="Y6" s="747"/>
      <c r="Z6" s="747"/>
      <c r="AA6" s="747"/>
      <c r="AB6" s="747"/>
      <c r="AC6" s="747"/>
      <c r="AD6" s="747"/>
      <c r="AE6" s="747"/>
      <c r="AF6" s="747"/>
      <c r="AG6" s="747"/>
      <c r="AH6" s="747"/>
      <c r="AI6" s="747"/>
      <c r="AJ6" s="747"/>
      <c r="AK6" s="747"/>
      <c r="AL6" s="747"/>
      <c r="AM6" s="747"/>
      <c r="AN6" s="747"/>
      <c r="AO6" s="747"/>
      <c r="AP6" s="747"/>
      <c r="AQ6" s="747"/>
      <c r="AR6" s="747"/>
      <c r="AS6" s="747"/>
      <c r="AT6" s="747"/>
      <c r="AU6" s="747"/>
      <c r="AV6" s="749"/>
      <c r="AW6" s="747"/>
      <c r="AX6" s="747"/>
      <c r="AY6" s="747"/>
      <c r="AZ6" s="749"/>
      <c r="BA6" s="747"/>
      <c r="BB6" s="747"/>
      <c r="BC6" s="756"/>
      <c r="BD6" s="747"/>
      <c r="BE6" s="747"/>
      <c r="BF6" s="747"/>
      <c r="BG6" s="750"/>
      <c r="BH6" s="750"/>
      <c r="BI6" s="750"/>
      <c r="BJ6" s="750"/>
      <c r="BK6" s="750"/>
      <c r="BL6" s="750"/>
      <c r="BM6" s="750"/>
      <c r="BN6" s="618"/>
    </row>
    <row r="7" spans="1:66" ht="55.5" customHeight="1">
      <c r="A7" s="973" t="s">
        <v>5</v>
      </c>
      <c r="B7" s="1015"/>
      <c r="C7" s="1015"/>
      <c r="D7" s="1015"/>
      <c r="E7" s="655" t="s">
        <v>2653</v>
      </c>
      <c r="F7" s="655" t="s">
        <v>6</v>
      </c>
      <c r="G7" s="655"/>
      <c r="H7" s="655"/>
      <c r="I7" s="973" t="s">
        <v>9</v>
      </c>
      <c r="J7" s="1015"/>
      <c r="K7" s="1015"/>
      <c r="L7" s="1015"/>
      <c r="M7" s="1015"/>
      <c r="N7" s="1015"/>
      <c r="O7" s="1015"/>
      <c r="P7" s="1015"/>
      <c r="Q7" s="1015"/>
      <c r="R7" s="1015"/>
      <c r="S7" s="1015"/>
      <c r="T7" s="1015"/>
      <c r="U7" s="655"/>
      <c r="V7" s="655"/>
      <c r="W7" s="751"/>
      <c r="X7" s="751"/>
      <c r="Y7" s="751"/>
      <c r="Z7" s="655"/>
      <c r="AA7" s="973" t="s">
        <v>14</v>
      </c>
      <c r="AB7" s="1015"/>
      <c r="AC7" s="1015"/>
      <c r="AD7" s="1015"/>
      <c r="AE7" s="1015"/>
      <c r="AF7" s="1015"/>
      <c r="AG7" s="1015"/>
      <c r="AH7" s="1015"/>
      <c r="AI7" s="1015"/>
      <c r="AJ7" s="1015"/>
      <c r="AK7" s="1015"/>
      <c r="AL7" s="1015"/>
      <c r="AM7" s="738"/>
      <c r="AN7" s="656" t="s">
        <v>16</v>
      </c>
      <c r="AO7" s="655" t="s">
        <v>17</v>
      </c>
      <c r="AP7" s="655" t="s">
        <v>18</v>
      </c>
      <c r="AQ7" s="655" t="s">
        <v>19</v>
      </c>
      <c r="AR7" s="655" t="s">
        <v>18</v>
      </c>
      <c r="AS7" s="655" t="s">
        <v>20</v>
      </c>
      <c r="AT7" s="655" t="s">
        <v>18</v>
      </c>
      <c r="AU7" s="655" t="s">
        <v>21</v>
      </c>
      <c r="AV7" s="736" t="s">
        <v>18</v>
      </c>
      <c r="AW7" s="655" t="s">
        <v>22</v>
      </c>
      <c r="AX7" s="655" t="s">
        <v>18</v>
      </c>
      <c r="AY7" s="655" t="s">
        <v>23</v>
      </c>
      <c r="AZ7" s="655" t="s">
        <v>18</v>
      </c>
      <c r="BA7" s="655" t="s">
        <v>24</v>
      </c>
      <c r="BB7" s="655" t="s">
        <v>18</v>
      </c>
      <c r="BC7" s="757" t="s">
        <v>25</v>
      </c>
      <c r="BD7" s="655" t="s">
        <v>18</v>
      </c>
      <c r="BE7" s="655" t="s">
        <v>26</v>
      </c>
      <c r="BF7" s="655" t="s">
        <v>18</v>
      </c>
      <c r="BG7" s="655" t="s">
        <v>27</v>
      </c>
      <c r="BH7" s="655" t="s">
        <v>18</v>
      </c>
      <c r="BI7" s="655" t="s">
        <v>28</v>
      </c>
      <c r="BJ7" s="655" t="s">
        <v>18</v>
      </c>
      <c r="BK7" s="655" t="s">
        <v>29</v>
      </c>
      <c r="BL7" s="655" t="s">
        <v>18</v>
      </c>
      <c r="BM7" s="750"/>
      <c r="BN7" s="618"/>
    </row>
    <row r="8" spans="1:66" s="754" customFormat="1" ht="48.75" customHeight="1">
      <c r="A8" s="752" t="s">
        <v>2654</v>
      </c>
      <c r="B8" s="752" t="s">
        <v>2655</v>
      </c>
      <c r="C8" s="752" t="s">
        <v>35</v>
      </c>
      <c r="D8" s="752" t="s">
        <v>2656</v>
      </c>
      <c r="E8" s="752" t="s">
        <v>6</v>
      </c>
      <c r="F8" s="752" t="s">
        <v>2696</v>
      </c>
      <c r="G8" s="752" t="s">
        <v>2657</v>
      </c>
      <c r="H8" s="752" t="s">
        <v>8</v>
      </c>
      <c r="I8" s="752" t="s">
        <v>17</v>
      </c>
      <c r="J8" s="752" t="s">
        <v>19</v>
      </c>
      <c r="K8" s="752" t="s">
        <v>20</v>
      </c>
      <c r="L8" s="752" t="s">
        <v>21</v>
      </c>
      <c r="M8" s="752" t="s">
        <v>22</v>
      </c>
      <c r="N8" s="752" t="s">
        <v>23</v>
      </c>
      <c r="O8" s="752" t="s">
        <v>24</v>
      </c>
      <c r="P8" s="752" t="s">
        <v>25</v>
      </c>
      <c r="Q8" s="752" t="s">
        <v>26</v>
      </c>
      <c r="R8" s="752" t="s">
        <v>27</v>
      </c>
      <c r="S8" s="752" t="s">
        <v>28</v>
      </c>
      <c r="T8" s="752" t="s">
        <v>29</v>
      </c>
      <c r="U8" s="752" t="s">
        <v>2658</v>
      </c>
      <c r="V8" s="752" t="s">
        <v>2659</v>
      </c>
      <c r="W8" s="752" t="s">
        <v>11</v>
      </c>
      <c r="X8" s="752" t="s">
        <v>12</v>
      </c>
      <c r="Y8" s="752" t="s">
        <v>2660</v>
      </c>
      <c r="Z8" s="752" t="s">
        <v>13</v>
      </c>
      <c r="AA8" s="752" t="s">
        <v>17</v>
      </c>
      <c r="AB8" s="752" t="s">
        <v>19</v>
      </c>
      <c r="AC8" s="752" t="s">
        <v>20</v>
      </c>
      <c r="AD8" s="752" t="s">
        <v>21</v>
      </c>
      <c r="AE8" s="752" t="s">
        <v>22</v>
      </c>
      <c r="AF8" s="752" t="s">
        <v>23</v>
      </c>
      <c r="AG8" s="752" t="s">
        <v>24</v>
      </c>
      <c r="AH8" s="752" t="s">
        <v>25</v>
      </c>
      <c r="AI8" s="752" t="s">
        <v>26</v>
      </c>
      <c r="AJ8" s="752" t="s">
        <v>27</v>
      </c>
      <c r="AK8" s="752" t="s">
        <v>28</v>
      </c>
      <c r="AL8" s="752" t="s">
        <v>29</v>
      </c>
      <c r="AM8" s="752" t="s">
        <v>2661</v>
      </c>
      <c r="AN8" s="752" t="s">
        <v>2662</v>
      </c>
      <c r="AO8" s="752" t="s">
        <v>17</v>
      </c>
      <c r="AP8" s="752" t="s">
        <v>2663</v>
      </c>
      <c r="AQ8" s="752" t="s">
        <v>19</v>
      </c>
      <c r="AR8" s="752" t="s">
        <v>2664</v>
      </c>
      <c r="AS8" s="752" t="s">
        <v>20</v>
      </c>
      <c r="AT8" s="752" t="s">
        <v>2665</v>
      </c>
      <c r="AU8" s="752" t="s">
        <v>21</v>
      </c>
      <c r="AV8" s="752" t="s">
        <v>2666</v>
      </c>
      <c r="AW8" s="752" t="s">
        <v>22</v>
      </c>
      <c r="AX8" s="752" t="s">
        <v>37</v>
      </c>
      <c r="AY8" s="752" t="s">
        <v>23</v>
      </c>
      <c r="AZ8" s="752" t="s">
        <v>37</v>
      </c>
      <c r="BA8" s="752" t="s">
        <v>24</v>
      </c>
      <c r="BB8" s="753" t="s">
        <v>37</v>
      </c>
      <c r="BC8" s="758" t="s">
        <v>25</v>
      </c>
      <c r="BD8" s="752" t="s">
        <v>37</v>
      </c>
      <c r="BE8" s="752" t="s">
        <v>26</v>
      </c>
      <c r="BF8" s="752" t="s">
        <v>37</v>
      </c>
      <c r="BG8" s="752" t="s">
        <v>27</v>
      </c>
      <c r="BH8" s="752" t="s">
        <v>37</v>
      </c>
      <c r="BI8" s="752" t="s">
        <v>28</v>
      </c>
      <c r="BJ8" s="752" t="s">
        <v>37</v>
      </c>
      <c r="BK8" s="752" t="s">
        <v>29</v>
      </c>
      <c r="BL8" s="752" t="s">
        <v>37</v>
      </c>
      <c r="BM8" s="957" t="s">
        <v>2667</v>
      </c>
      <c r="BN8" s="957"/>
    </row>
    <row r="9" spans="1:66" ht="121.5" customHeight="1">
      <c r="A9" s="961"/>
      <c r="B9" s="961"/>
      <c r="C9" s="961"/>
      <c r="D9" s="961"/>
      <c r="E9" s="761"/>
      <c r="F9" s="771" t="s">
        <v>2697</v>
      </c>
      <c r="G9" s="769" t="s">
        <v>2698</v>
      </c>
      <c r="H9" s="769" t="s">
        <v>2699</v>
      </c>
      <c r="I9" s="645">
        <v>1</v>
      </c>
      <c r="J9" s="645"/>
      <c r="K9" s="645"/>
      <c r="L9" s="644">
        <v>1</v>
      </c>
      <c r="M9" s="645"/>
      <c r="N9" s="645"/>
      <c r="O9" s="645">
        <v>1</v>
      </c>
      <c r="P9" s="645"/>
      <c r="Q9" s="645"/>
      <c r="R9" s="645">
        <v>1</v>
      </c>
      <c r="S9" s="645"/>
      <c r="T9" s="645"/>
      <c r="U9" s="645">
        <f>SUM(I9:T9)</f>
        <v>4</v>
      </c>
      <c r="V9" s="731">
        <v>1</v>
      </c>
      <c r="W9" s="645" t="s">
        <v>93</v>
      </c>
      <c r="X9" s="645" t="s">
        <v>93</v>
      </c>
      <c r="Y9" s="645"/>
      <c r="Z9" s="645"/>
      <c r="AA9" s="644"/>
      <c r="AB9" s="644"/>
      <c r="AC9" s="644"/>
      <c r="AD9" s="644"/>
      <c r="AE9" s="644"/>
      <c r="AF9" s="644"/>
      <c r="AG9" s="644"/>
      <c r="AH9" s="644"/>
      <c r="AI9" s="644"/>
      <c r="AJ9" s="644"/>
      <c r="AK9" s="644"/>
      <c r="AL9" s="644"/>
      <c r="AM9" s="644"/>
      <c r="AN9" s="646"/>
      <c r="AO9" s="645"/>
      <c r="AP9" s="641"/>
      <c r="AQ9" s="645"/>
      <c r="AR9" s="641"/>
      <c r="AS9" s="645"/>
      <c r="AT9" s="648"/>
      <c r="AU9" s="645"/>
      <c r="AV9" s="648"/>
      <c r="AW9" s="645"/>
      <c r="AX9" s="648"/>
      <c r="AY9" s="645"/>
      <c r="AZ9" s="648"/>
      <c r="BA9" s="645"/>
      <c r="BB9" s="648"/>
      <c r="BC9" s="660"/>
      <c r="BD9" s="648"/>
      <c r="BE9" s="660"/>
      <c r="BF9" s="641"/>
      <c r="BG9" s="660"/>
      <c r="BH9" s="648"/>
      <c r="BI9" s="660"/>
      <c r="BJ9" s="641"/>
      <c r="BK9" s="645"/>
      <c r="BL9" s="641"/>
      <c r="BM9" s="962"/>
      <c r="BN9" s="962"/>
    </row>
    <row r="10" spans="1:66" ht="113.25" customHeight="1">
      <c r="A10" s="961"/>
      <c r="B10" s="961"/>
      <c r="C10" s="961"/>
      <c r="D10" s="961"/>
      <c r="E10" s="761"/>
      <c r="F10" s="645" t="s">
        <v>2700</v>
      </c>
      <c r="G10" s="641" t="s">
        <v>2701</v>
      </c>
      <c r="H10" s="641" t="s">
        <v>2702</v>
      </c>
      <c r="I10" s="645">
        <v>1</v>
      </c>
      <c r="J10" s="645"/>
      <c r="K10" s="645"/>
      <c r="L10" s="644">
        <v>1</v>
      </c>
      <c r="M10" s="645"/>
      <c r="N10" s="645"/>
      <c r="O10" s="645">
        <v>1</v>
      </c>
      <c r="P10" s="645"/>
      <c r="Q10" s="645"/>
      <c r="R10" s="645">
        <v>1</v>
      </c>
      <c r="S10" s="645"/>
      <c r="T10" s="645"/>
      <c r="U10" s="645">
        <f>SUM(I10:T10)</f>
        <v>4</v>
      </c>
      <c r="V10" s="731">
        <v>1</v>
      </c>
      <c r="W10" s="645" t="s">
        <v>93</v>
      </c>
      <c r="X10" s="645" t="s">
        <v>93</v>
      </c>
      <c r="Y10" s="645"/>
      <c r="Z10" s="645"/>
      <c r="AA10" s="644"/>
      <c r="AB10" s="644"/>
      <c r="AC10" s="644"/>
      <c r="AD10" s="644"/>
      <c r="AE10" s="644"/>
      <c r="AF10" s="644"/>
      <c r="AG10" s="644"/>
      <c r="AH10" s="644"/>
      <c r="AI10" s="644"/>
      <c r="AJ10" s="644"/>
      <c r="AK10" s="644"/>
      <c r="AL10" s="644"/>
      <c r="AM10" s="644"/>
      <c r="AN10" s="646"/>
      <c r="AO10" s="645"/>
      <c r="AP10" s="641"/>
      <c r="AQ10" s="731"/>
      <c r="AR10" s="641"/>
      <c r="AS10" s="645"/>
      <c r="AT10" s="641"/>
      <c r="AU10" s="645"/>
      <c r="AV10" s="641"/>
      <c r="AW10" s="645"/>
      <c r="AX10" s="641"/>
      <c r="AY10" s="645"/>
      <c r="AZ10" s="641"/>
      <c r="BA10" s="645"/>
      <c r="BB10" s="641"/>
      <c r="BC10" s="660"/>
      <c r="BD10" s="641"/>
      <c r="BE10" s="660"/>
      <c r="BF10" s="641"/>
      <c r="BG10" s="660"/>
      <c r="BH10" s="648"/>
      <c r="BI10" s="660"/>
      <c r="BJ10" s="641"/>
      <c r="BK10" s="645"/>
      <c r="BL10" s="641"/>
      <c r="BM10" s="962"/>
      <c r="BN10" s="962"/>
    </row>
    <row r="11" spans="1:66" ht="84.75" customHeight="1">
      <c r="A11" s="961"/>
      <c r="B11" s="961"/>
      <c r="C11" s="961"/>
      <c r="D11" s="961"/>
      <c r="E11" s="761"/>
      <c r="F11" s="771" t="s">
        <v>2703</v>
      </c>
      <c r="G11" s="769" t="s">
        <v>2704</v>
      </c>
      <c r="H11" s="769" t="s">
        <v>2705</v>
      </c>
      <c r="I11" s="645">
        <v>1</v>
      </c>
      <c r="J11" s="645"/>
      <c r="K11" s="645"/>
      <c r="L11" s="644">
        <v>1</v>
      </c>
      <c r="M11" s="645"/>
      <c r="N11" s="645"/>
      <c r="O11" s="645">
        <v>1</v>
      </c>
      <c r="P11" s="645"/>
      <c r="Q11" s="645"/>
      <c r="R11" s="645">
        <v>1</v>
      </c>
      <c r="S11" s="645"/>
      <c r="T11" s="645"/>
      <c r="U11" s="645">
        <f>SUM(I11:T11)</f>
        <v>4</v>
      </c>
      <c r="V11" s="731">
        <v>1</v>
      </c>
      <c r="W11" s="645" t="s">
        <v>93</v>
      </c>
      <c r="X11" s="645" t="s">
        <v>93</v>
      </c>
      <c r="Y11" s="645"/>
      <c r="Z11" s="645"/>
      <c r="AA11" s="644"/>
      <c r="AB11" s="644"/>
      <c r="AC11" s="644"/>
      <c r="AD11" s="644"/>
      <c r="AE11" s="644"/>
      <c r="AF11" s="644"/>
      <c r="AG11" s="644"/>
      <c r="AH11" s="644"/>
      <c r="AI11" s="644"/>
      <c r="AJ11" s="644"/>
      <c r="AK11" s="644"/>
      <c r="AL11" s="644"/>
      <c r="AM11" s="644"/>
      <c r="AN11" s="646"/>
      <c r="AO11" s="645"/>
      <c r="AP11" s="641"/>
      <c r="AQ11" s="731"/>
      <c r="AR11" s="641"/>
      <c r="AS11" s="645"/>
      <c r="AT11" s="641"/>
      <c r="AU11" s="645"/>
      <c r="AV11" s="641"/>
      <c r="AW11" s="645"/>
      <c r="AX11" s="641"/>
      <c r="AY11" s="645"/>
      <c r="AZ11" s="648"/>
      <c r="BA11" s="645"/>
      <c r="BB11" s="641"/>
      <c r="BC11" s="660"/>
      <c r="BD11" s="641"/>
      <c r="BE11" s="660"/>
      <c r="BF11" s="641"/>
      <c r="BG11" s="660"/>
      <c r="BH11" s="648"/>
      <c r="BI11" s="660"/>
      <c r="BJ11" s="641"/>
      <c r="BK11" s="645"/>
      <c r="BL11" s="641"/>
      <c r="BM11" s="962"/>
      <c r="BN11" s="962"/>
    </row>
    <row r="12" spans="1:66" ht="93.75" customHeight="1">
      <c r="A12" s="961"/>
      <c r="B12" s="961"/>
      <c r="C12" s="961"/>
      <c r="D12" s="961"/>
      <c r="E12" s="761"/>
      <c r="F12" s="771" t="s">
        <v>2706</v>
      </c>
      <c r="G12" s="769" t="s">
        <v>2707</v>
      </c>
      <c r="H12" s="769" t="s">
        <v>2708</v>
      </c>
      <c r="I12" s="645"/>
      <c r="J12" s="645"/>
      <c r="K12" s="645"/>
      <c r="L12" s="644"/>
      <c r="M12" s="645"/>
      <c r="N12" s="645"/>
      <c r="O12" s="645"/>
      <c r="P12" s="645"/>
      <c r="Q12" s="645"/>
      <c r="R12" s="645"/>
      <c r="S12" s="645"/>
      <c r="T12" s="645"/>
      <c r="U12" s="645">
        <f>SUM(I12:T12)</f>
        <v>0</v>
      </c>
      <c r="V12" s="731">
        <v>1</v>
      </c>
      <c r="W12" s="645" t="s">
        <v>93</v>
      </c>
      <c r="X12" s="645" t="s">
        <v>93</v>
      </c>
      <c r="Y12" s="645"/>
      <c r="Z12" s="645"/>
      <c r="AA12" s="644"/>
      <c r="AB12" s="644"/>
      <c r="AC12" s="644"/>
      <c r="AD12" s="644"/>
      <c r="AE12" s="644"/>
      <c r="AF12" s="644"/>
      <c r="AG12" s="644"/>
      <c r="AH12" s="644"/>
      <c r="AI12" s="644"/>
      <c r="AJ12" s="644"/>
      <c r="AK12" s="644"/>
      <c r="AL12" s="644"/>
      <c r="AM12" s="644"/>
      <c r="AN12" s="646"/>
      <c r="AO12" s="645"/>
      <c r="AP12" s="641"/>
      <c r="AQ12" s="645"/>
      <c r="AR12" s="641"/>
      <c r="AS12" s="645"/>
      <c r="AT12" s="641"/>
      <c r="AU12" s="645"/>
      <c r="AV12" s="648"/>
      <c r="AW12" s="645"/>
      <c r="AX12" s="648"/>
      <c r="AY12" s="645"/>
      <c r="AZ12" s="648"/>
      <c r="BA12" s="645"/>
      <c r="BB12" s="648"/>
      <c r="BC12" s="660"/>
      <c r="BD12" s="648"/>
      <c r="BE12" s="660"/>
      <c r="BF12" s="641"/>
      <c r="BG12" s="660"/>
      <c r="BH12" s="648"/>
      <c r="BI12" s="660"/>
      <c r="BJ12" s="641"/>
      <c r="BK12" s="645"/>
      <c r="BL12" s="641"/>
      <c r="BM12" s="962"/>
      <c r="BN12" s="962"/>
    </row>
    <row r="13" spans="1:66" ht="63" customHeight="1">
      <c r="A13" s="961"/>
      <c r="B13" s="961"/>
      <c r="C13" s="961"/>
      <c r="D13" s="961"/>
      <c r="E13" s="761"/>
      <c r="F13" s="767" t="s">
        <v>2709</v>
      </c>
      <c r="G13" s="768" t="s">
        <v>2710</v>
      </c>
      <c r="H13" s="768" t="s">
        <v>2711</v>
      </c>
      <c r="I13" s="645"/>
      <c r="J13" s="645"/>
      <c r="K13" s="645"/>
      <c r="L13" s="644"/>
      <c r="M13" s="645"/>
      <c r="N13" s="645"/>
      <c r="O13" s="645"/>
      <c r="P13" s="645"/>
      <c r="Q13" s="645"/>
      <c r="R13" s="645"/>
      <c r="S13" s="645"/>
      <c r="T13" s="645"/>
      <c r="U13" s="645">
        <f>SUM(I13:T13)</f>
        <v>0</v>
      </c>
      <c r="V13" s="731">
        <v>1</v>
      </c>
      <c r="W13" s="645" t="s">
        <v>93</v>
      </c>
      <c r="X13" s="645" t="s">
        <v>93</v>
      </c>
      <c r="Y13" s="645"/>
      <c r="Z13" s="645"/>
      <c r="AA13" s="644"/>
      <c r="AB13" s="644"/>
      <c r="AC13" s="644"/>
      <c r="AD13" s="644"/>
      <c r="AE13" s="644"/>
      <c r="AF13" s="644"/>
      <c r="AG13" s="644"/>
      <c r="AH13" s="644"/>
      <c r="AI13" s="644"/>
      <c r="AJ13" s="644"/>
      <c r="AK13" s="644"/>
      <c r="AL13" s="644"/>
      <c r="AM13" s="644"/>
      <c r="AN13" s="646"/>
      <c r="AO13" s="645"/>
      <c r="AP13" s="641"/>
      <c r="AQ13" s="732"/>
      <c r="AR13" s="641"/>
      <c r="AS13" s="644"/>
      <c r="AT13" s="636"/>
      <c r="AU13" s="645"/>
      <c r="AV13" s="653"/>
      <c r="AW13" s="654"/>
      <c r="AX13" s="653"/>
      <c r="AY13" s="645"/>
      <c r="AZ13" s="648"/>
      <c r="BA13" s="652"/>
      <c r="BB13" s="653"/>
      <c r="BC13" s="645"/>
      <c r="BD13" s="648"/>
      <c r="BE13" s="645"/>
      <c r="BF13" s="641"/>
      <c r="BG13" s="653"/>
      <c r="BH13" s="652"/>
      <c r="BI13" s="645"/>
      <c r="BJ13" s="652"/>
      <c r="BK13" s="645"/>
      <c r="BL13" s="652"/>
      <c r="BM13" s="962"/>
      <c r="BN13" s="962"/>
    </row>
    <row r="14" spans="1:66" ht="75.75" customHeight="1">
      <c r="A14" s="961"/>
      <c r="B14" s="961"/>
      <c r="C14" s="961"/>
      <c r="D14" s="961"/>
      <c r="E14" s="761"/>
      <c r="F14" s="767" t="s">
        <v>2712</v>
      </c>
      <c r="G14" s="768" t="s">
        <v>2713</v>
      </c>
      <c r="H14" s="768" t="s">
        <v>2714</v>
      </c>
      <c r="I14" s="645"/>
      <c r="J14" s="645"/>
      <c r="K14" s="645"/>
      <c r="L14" s="644"/>
      <c r="M14" s="645"/>
      <c r="N14" s="645"/>
      <c r="O14" s="645"/>
      <c r="P14" s="645"/>
      <c r="Q14" s="645"/>
      <c r="R14" s="645"/>
      <c r="S14" s="645"/>
      <c r="T14" s="645"/>
      <c r="U14" s="645">
        <v>0</v>
      </c>
      <c r="V14" s="731">
        <v>1</v>
      </c>
      <c r="W14" s="645" t="s">
        <v>93</v>
      </c>
      <c r="X14" s="645" t="s">
        <v>93</v>
      </c>
      <c r="Y14" s="645"/>
      <c r="Z14" s="645"/>
      <c r="AA14" s="644"/>
      <c r="AB14" s="644"/>
      <c r="AC14" s="644"/>
      <c r="AD14" s="644"/>
      <c r="AE14" s="644"/>
      <c r="AF14" s="644"/>
      <c r="AG14" s="644"/>
      <c r="AH14" s="644"/>
      <c r="AI14" s="644"/>
      <c r="AJ14" s="644"/>
      <c r="AK14" s="644"/>
      <c r="AL14" s="644"/>
      <c r="AM14" s="644"/>
      <c r="AN14" s="646"/>
      <c r="AO14" s="645"/>
      <c r="AP14" s="641"/>
      <c r="AQ14" s="732"/>
      <c r="AR14" s="648"/>
      <c r="AS14" s="636"/>
      <c r="AT14" s="636"/>
      <c r="AU14" s="645"/>
      <c r="AV14" s="649"/>
      <c r="AW14" s="654"/>
      <c r="AX14" s="649"/>
      <c r="AY14" s="645"/>
      <c r="AZ14" s="641"/>
      <c r="BA14" s="652"/>
      <c r="BB14" s="653"/>
      <c r="BC14" s="652"/>
      <c r="BD14" s="649"/>
      <c r="BE14" s="645"/>
      <c r="BF14" s="641"/>
      <c r="BG14" s="653"/>
      <c r="BH14" s="652"/>
      <c r="BI14" s="645"/>
      <c r="BJ14" s="636"/>
      <c r="BK14" s="645"/>
      <c r="BL14" s="652"/>
      <c r="BM14" s="962"/>
      <c r="BN14" s="962"/>
    </row>
    <row r="15" spans="1:66" ht="62.25" customHeight="1">
      <c r="A15" s="961"/>
      <c r="B15" s="961"/>
      <c r="C15" s="961"/>
      <c r="D15" s="961"/>
      <c r="E15" s="761"/>
      <c r="F15" s="645" t="s">
        <v>2715</v>
      </c>
      <c r="G15" s="769" t="s">
        <v>2716</v>
      </c>
      <c r="H15" s="769" t="s">
        <v>2717</v>
      </c>
      <c r="I15" s="645"/>
      <c r="J15" s="645"/>
      <c r="K15" s="645"/>
      <c r="L15" s="644"/>
      <c r="M15" s="645"/>
      <c r="N15" s="645"/>
      <c r="O15" s="645"/>
      <c r="P15" s="645"/>
      <c r="Q15" s="645"/>
      <c r="R15" s="645"/>
      <c r="S15" s="645"/>
      <c r="T15" s="645"/>
      <c r="U15" s="645">
        <f t="shared" ref="U15:U25" si="0">SUM(I15:T15)</f>
        <v>0</v>
      </c>
      <c r="V15" s="731">
        <v>1</v>
      </c>
      <c r="W15" s="645" t="s">
        <v>93</v>
      </c>
      <c r="X15" s="645" t="s">
        <v>93</v>
      </c>
      <c r="Y15" s="645"/>
      <c r="Z15" s="645"/>
      <c r="AA15" s="644"/>
      <c r="AB15" s="644"/>
      <c r="AC15" s="644"/>
      <c r="AD15" s="644"/>
      <c r="AE15" s="644"/>
      <c r="AF15" s="644"/>
      <c r="AG15" s="644"/>
      <c r="AH15" s="644"/>
      <c r="AI15" s="644"/>
      <c r="AJ15" s="644"/>
      <c r="AK15" s="644"/>
      <c r="AL15" s="644"/>
      <c r="AM15" s="644"/>
      <c r="AN15" s="646"/>
      <c r="AO15" s="645"/>
      <c r="AP15" s="648"/>
      <c r="AQ15" s="647"/>
      <c r="AR15" s="648"/>
      <c r="AS15" s="636"/>
      <c r="AT15" s="636"/>
      <c r="AU15" s="645"/>
      <c r="AV15" s="653"/>
      <c r="AW15" s="654"/>
      <c r="AX15" s="653"/>
      <c r="AY15" s="645"/>
      <c r="AZ15" s="648"/>
      <c r="BA15" s="652"/>
      <c r="BB15" s="649"/>
      <c r="BC15" s="652"/>
      <c r="BD15" s="649"/>
      <c r="BE15" s="645"/>
      <c r="BF15" s="641"/>
      <c r="BG15" s="653"/>
      <c r="BH15" s="652"/>
      <c r="BI15" s="645"/>
      <c r="BJ15" s="636"/>
      <c r="BK15" s="645"/>
      <c r="BL15" s="652"/>
      <c r="BM15" s="962"/>
      <c r="BN15" s="962"/>
    </row>
    <row r="16" spans="1:66" ht="55.5" customHeight="1">
      <c r="A16" s="961"/>
      <c r="B16" s="961"/>
      <c r="C16" s="961"/>
      <c r="D16" s="961"/>
      <c r="E16" s="761"/>
      <c r="F16" s="645" t="s">
        <v>2718</v>
      </c>
      <c r="G16" s="769" t="s">
        <v>2719</v>
      </c>
      <c r="H16" s="769" t="s">
        <v>2717</v>
      </c>
      <c r="I16" s="645"/>
      <c r="J16" s="645"/>
      <c r="K16" s="645"/>
      <c r="L16" s="644"/>
      <c r="M16" s="645"/>
      <c r="N16" s="645"/>
      <c r="O16" s="645"/>
      <c r="P16" s="645"/>
      <c r="Q16" s="645"/>
      <c r="R16" s="645"/>
      <c r="S16" s="645"/>
      <c r="T16" s="645"/>
      <c r="U16" s="645">
        <f t="shared" si="0"/>
        <v>0</v>
      </c>
      <c r="V16" s="731">
        <v>1</v>
      </c>
      <c r="W16" s="645" t="s">
        <v>93</v>
      </c>
      <c r="X16" s="645" t="s">
        <v>93</v>
      </c>
      <c r="Y16" s="645"/>
      <c r="Z16" s="645"/>
      <c r="AA16" s="644"/>
      <c r="AB16" s="644"/>
      <c r="AC16" s="644"/>
      <c r="AD16" s="644"/>
      <c r="AE16" s="644"/>
      <c r="AF16" s="644"/>
      <c r="AG16" s="644"/>
      <c r="AH16" s="644"/>
      <c r="AI16" s="644"/>
      <c r="AJ16" s="644"/>
      <c r="AK16" s="644"/>
      <c r="AL16" s="644"/>
      <c r="AM16" s="644"/>
      <c r="AN16" s="646"/>
      <c r="AO16" s="645"/>
      <c r="AP16" s="641"/>
      <c r="AQ16" s="647"/>
      <c r="AR16" s="648"/>
      <c r="AS16" s="636"/>
      <c r="AT16" s="636"/>
      <c r="AU16" s="645"/>
      <c r="AV16" s="641"/>
      <c r="AW16" s="654"/>
      <c r="AX16" s="649"/>
      <c r="AY16" s="645"/>
      <c r="AZ16" s="755"/>
      <c r="BA16" s="652"/>
      <c r="BB16" s="651"/>
      <c r="BC16" s="645"/>
      <c r="BD16" s="651"/>
      <c r="BE16" s="645"/>
      <c r="BF16" s="641"/>
      <c r="BG16" s="653"/>
      <c r="BH16" s="652"/>
      <c r="BI16" s="645"/>
      <c r="BJ16" s="636"/>
      <c r="BK16" s="645"/>
      <c r="BL16" s="652"/>
      <c r="BM16" s="962"/>
      <c r="BN16" s="962"/>
    </row>
    <row r="17" spans="1:66" ht="63.75" customHeight="1">
      <c r="A17" s="961"/>
      <c r="B17" s="961"/>
      <c r="C17" s="641" t="s">
        <v>2682</v>
      </c>
      <c r="D17" s="641" t="s">
        <v>2682</v>
      </c>
      <c r="E17" s="761">
        <v>121</v>
      </c>
      <c r="F17" s="645" t="s">
        <v>2720</v>
      </c>
      <c r="G17" s="769" t="s">
        <v>2721</v>
      </c>
      <c r="H17" s="769"/>
      <c r="I17" s="645"/>
      <c r="J17" s="645"/>
      <c r="K17" s="645"/>
      <c r="L17" s="644"/>
      <c r="M17" s="645"/>
      <c r="N17" s="645"/>
      <c r="O17" s="645"/>
      <c r="P17" s="645"/>
      <c r="Q17" s="645"/>
      <c r="R17" s="645"/>
      <c r="S17" s="645"/>
      <c r="T17" s="645"/>
      <c r="U17" s="645">
        <f t="shared" si="0"/>
        <v>0</v>
      </c>
      <c r="V17" s="731">
        <v>1</v>
      </c>
      <c r="W17" s="645" t="s">
        <v>93</v>
      </c>
      <c r="X17" s="645" t="s">
        <v>93</v>
      </c>
      <c r="Y17" s="645"/>
      <c r="Z17" s="645"/>
      <c r="AA17" s="644"/>
      <c r="AB17" s="644"/>
      <c r="AC17" s="644"/>
      <c r="AD17" s="644"/>
      <c r="AE17" s="644"/>
      <c r="AF17" s="644"/>
      <c r="AG17" s="644"/>
      <c r="AH17" s="644"/>
      <c r="AI17" s="644"/>
      <c r="AJ17" s="644"/>
      <c r="AK17" s="644"/>
      <c r="AL17" s="644"/>
      <c r="AM17" s="644"/>
      <c r="AN17" s="646"/>
      <c r="AO17" s="645"/>
      <c r="AP17" s="641"/>
      <c r="AQ17" s="647"/>
      <c r="AR17" s="648"/>
      <c r="AS17" s="644"/>
      <c r="AT17" s="636"/>
      <c r="AU17" s="645"/>
      <c r="AV17" s="641"/>
      <c r="AW17" s="654"/>
      <c r="AX17" s="653"/>
      <c r="AY17" s="644"/>
      <c r="AZ17" s="735"/>
      <c r="BA17" s="659"/>
      <c r="BB17" s="637"/>
      <c r="BC17" s="662"/>
      <c r="BD17" s="649"/>
      <c r="BE17" s="645"/>
      <c r="BF17" s="641"/>
      <c r="BG17" s="653"/>
      <c r="BH17" s="652"/>
      <c r="BI17" s="653"/>
      <c r="BJ17" s="652"/>
      <c r="BK17" s="645"/>
      <c r="BL17" s="658"/>
      <c r="BM17" s="962"/>
      <c r="BN17" s="962"/>
    </row>
    <row r="18" spans="1:66" ht="57" customHeight="1">
      <c r="A18" s="961"/>
      <c r="B18" s="961"/>
      <c r="C18" s="641" t="s">
        <v>2682</v>
      </c>
      <c r="D18" s="641" t="s">
        <v>2682</v>
      </c>
      <c r="E18" s="761">
        <v>122</v>
      </c>
      <c r="F18" s="645" t="s">
        <v>2722</v>
      </c>
      <c r="G18" s="769" t="s">
        <v>2723</v>
      </c>
      <c r="H18" s="769"/>
      <c r="I18" s="645"/>
      <c r="J18" s="645"/>
      <c r="K18" s="645"/>
      <c r="L18" s="644"/>
      <c r="M18" s="645"/>
      <c r="N18" s="645"/>
      <c r="O18" s="645"/>
      <c r="P18" s="645"/>
      <c r="Q18" s="645"/>
      <c r="R18" s="645"/>
      <c r="S18" s="645"/>
      <c r="T18" s="645"/>
      <c r="U18" s="645">
        <f t="shared" si="0"/>
        <v>0</v>
      </c>
      <c r="V18" s="731">
        <v>1</v>
      </c>
      <c r="W18" s="645" t="s">
        <v>93</v>
      </c>
      <c r="X18" s="645" t="s">
        <v>93</v>
      </c>
      <c r="Y18" s="645"/>
      <c r="Z18" s="645"/>
      <c r="AA18" s="644"/>
      <c r="AB18" s="644"/>
      <c r="AC18" s="644"/>
      <c r="AD18" s="644"/>
      <c r="AE18" s="644"/>
      <c r="AF18" s="644"/>
      <c r="AG18" s="644"/>
      <c r="AH18" s="644"/>
      <c r="AI18" s="644"/>
      <c r="AJ18" s="644"/>
      <c r="AK18" s="644"/>
      <c r="AL18" s="644"/>
      <c r="AM18" s="644"/>
      <c r="AN18" s="646"/>
      <c r="AO18" s="645"/>
      <c r="AP18" s="641"/>
      <c r="AQ18" s="645"/>
      <c r="AR18" s="648"/>
      <c r="AS18" s="644"/>
      <c r="AT18" s="643"/>
      <c r="AU18" s="645"/>
      <c r="AV18" s="649"/>
      <c r="AW18" s="645"/>
      <c r="AX18" s="652"/>
      <c r="AY18" s="645"/>
      <c r="AZ18" s="648"/>
      <c r="BA18" s="645"/>
      <c r="BB18" s="652"/>
      <c r="BC18" s="645"/>
      <c r="BD18" s="649"/>
      <c r="BE18" s="645"/>
      <c r="BF18" s="648"/>
      <c r="BG18" s="645"/>
      <c r="BH18" s="652"/>
      <c r="BI18" s="645"/>
      <c r="BJ18" s="652"/>
      <c r="BK18" s="645"/>
      <c r="BL18" s="652"/>
      <c r="BM18" s="962"/>
      <c r="BN18" s="962"/>
    </row>
    <row r="19" spans="1:66" ht="73.5" customHeight="1">
      <c r="A19" s="961"/>
      <c r="B19" s="961"/>
      <c r="C19" s="641" t="s">
        <v>2682</v>
      </c>
      <c r="D19" s="641" t="s">
        <v>2682</v>
      </c>
      <c r="E19" s="761">
        <v>125</v>
      </c>
      <c r="F19" s="645" t="s">
        <v>2724</v>
      </c>
      <c r="G19" s="769" t="s">
        <v>2725</v>
      </c>
      <c r="H19" s="769"/>
      <c r="I19" s="645"/>
      <c r="J19" s="645"/>
      <c r="K19" s="645"/>
      <c r="L19" s="644"/>
      <c r="M19" s="645"/>
      <c r="N19" s="645"/>
      <c r="O19" s="645"/>
      <c r="P19" s="645"/>
      <c r="Q19" s="645"/>
      <c r="R19" s="645"/>
      <c r="S19" s="645"/>
      <c r="T19" s="645"/>
      <c r="U19" s="645">
        <f t="shared" si="0"/>
        <v>0</v>
      </c>
      <c r="V19" s="731">
        <v>1</v>
      </c>
      <c r="W19" s="645" t="s">
        <v>93</v>
      </c>
      <c r="X19" s="645" t="s">
        <v>93</v>
      </c>
      <c r="Y19" s="645"/>
      <c r="Z19" s="645"/>
      <c r="AA19" s="644"/>
      <c r="AB19" s="644"/>
      <c r="AC19" s="644"/>
      <c r="AD19" s="644"/>
      <c r="AE19" s="644"/>
      <c r="AF19" s="644"/>
      <c r="AG19" s="644"/>
      <c r="AH19" s="644"/>
      <c r="AI19" s="644"/>
      <c r="AJ19" s="644"/>
      <c r="AK19" s="644"/>
      <c r="AL19" s="644"/>
      <c r="AM19" s="644"/>
      <c r="AN19" s="646"/>
      <c r="AO19" s="645"/>
      <c r="AP19" s="641"/>
      <c r="AQ19" s="647"/>
      <c r="AR19" s="648"/>
      <c r="AS19" s="636"/>
      <c r="AT19" s="636"/>
      <c r="AU19" s="645"/>
      <c r="AV19" s="648"/>
      <c r="AW19" s="654"/>
      <c r="AX19" s="653"/>
      <c r="AY19" s="644"/>
      <c r="AZ19" s="735"/>
      <c r="BA19" s="659"/>
      <c r="BB19" s="637"/>
      <c r="BC19" s="662"/>
      <c r="BD19" s="653"/>
      <c r="BE19" s="645"/>
      <c r="BF19" s="641"/>
      <c r="BG19" s="653"/>
      <c r="BH19" s="652"/>
      <c r="BI19" s="653"/>
      <c r="BJ19" s="652"/>
      <c r="BK19" s="645"/>
      <c r="BL19" s="658"/>
      <c r="BM19" s="962"/>
      <c r="BN19" s="962"/>
    </row>
    <row r="20" spans="1:66" ht="58.5" customHeight="1">
      <c r="A20" s="961"/>
      <c r="B20" s="961"/>
      <c r="C20" s="641" t="s">
        <v>2682</v>
      </c>
      <c r="D20" s="641" t="s">
        <v>2682</v>
      </c>
      <c r="E20" s="761"/>
      <c r="F20" s="645" t="s">
        <v>2726</v>
      </c>
      <c r="G20" s="765" t="s">
        <v>2727</v>
      </c>
      <c r="H20" s="765"/>
      <c r="I20" s="645"/>
      <c r="J20" s="645"/>
      <c r="K20" s="645"/>
      <c r="L20" s="644"/>
      <c r="M20" s="645"/>
      <c r="N20" s="645"/>
      <c r="O20" s="645"/>
      <c r="P20" s="645"/>
      <c r="Q20" s="645"/>
      <c r="R20" s="645"/>
      <c r="S20" s="645"/>
      <c r="T20" s="645"/>
      <c r="U20" s="645">
        <f t="shared" si="0"/>
        <v>0</v>
      </c>
      <c r="V20" s="731">
        <v>1</v>
      </c>
      <c r="W20" s="645" t="s">
        <v>93</v>
      </c>
      <c r="X20" s="645" t="s">
        <v>93</v>
      </c>
      <c r="Y20" s="645"/>
      <c r="Z20" s="645"/>
      <c r="AA20" s="644"/>
      <c r="AB20" s="644"/>
      <c r="AC20" s="644"/>
      <c r="AD20" s="644"/>
      <c r="AE20" s="644"/>
      <c r="AF20" s="644"/>
      <c r="AG20" s="644"/>
      <c r="AH20" s="644"/>
      <c r="AI20" s="644"/>
      <c r="AJ20" s="644"/>
      <c r="AK20" s="644"/>
      <c r="AL20" s="644"/>
      <c r="AM20" s="644"/>
      <c r="AN20" s="646"/>
      <c r="AO20" s="645"/>
      <c r="AP20" s="641"/>
      <c r="AQ20" s="645"/>
      <c r="AR20" s="648"/>
      <c r="AS20" s="644"/>
      <c r="AT20" s="636"/>
      <c r="AU20" s="645"/>
      <c r="AV20" s="648"/>
      <c r="AW20" s="645"/>
      <c r="AX20" s="652"/>
      <c r="AY20" s="644"/>
      <c r="AZ20" s="637"/>
      <c r="BA20" s="644"/>
      <c r="BB20" s="661"/>
      <c r="BC20" s="662"/>
      <c r="BD20" s="649"/>
      <c r="BE20" s="645"/>
      <c r="BF20" s="641"/>
      <c r="BG20" s="653"/>
      <c r="BH20" s="652"/>
      <c r="BI20" s="653"/>
      <c r="BJ20" s="652"/>
      <c r="BK20" s="645"/>
      <c r="BL20" s="658"/>
      <c r="BM20" s="962"/>
      <c r="BN20" s="962"/>
    </row>
    <row r="21" spans="1:66" ht="84.75" customHeight="1">
      <c r="A21" s="961"/>
      <c r="B21" s="961"/>
      <c r="C21" s="641" t="s">
        <v>2682</v>
      </c>
      <c r="D21" s="641" t="s">
        <v>2682</v>
      </c>
      <c r="E21" s="761">
        <v>127</v>
      </c>
      <c r="F21" s="645" t="s">
        <v>2728</v>
      </c>
      <c r="G21" s="769" t="s">
        <v>2729</v>
      </c>
      <c r="H21" s="769" t="s">
        <v>2730</v>
      </c>
      <c r="I21" s="645"/>
      <c r="J21" s="645"/>
      <c r="K21" s="645"/>
      <c r="L21" s="644"/>
      <c r="M21" s="645"/>
      <c r="N21" s="645"/>
      <c r="O21" s="645"/>
      <c r="P21" s="645"/>
      <c r="Q21" s="645"/>
      <c r="R21" s="645"/>
      <c r="S21" s="645"/>
      <c r="T21" s="645"/>
      <c r="U21" s="645">
        <f t="shared" si="0"/>
        <v>0</v>
      </c>
      <c r="V21" s="731">
        <v>1</v>
      </c>
      <c r="W21" s="645" t="s">
        <v>93</v>
      </c>
      <c r="X21" s="645" t="s">
        <v>93</v>
      </c>
      <c r="Y21" s="645"/>
      <c r="Z21" s="645"/>
      <c r="AA21" s="644"/>
      <c r="AB21" s="644"/>
      <c r="AC21" s="644"/>
      <c r="AD21" s="644"/>
      <c r="AE21" s="644"/>
      <c r="AF21" s="644"/>
      <c r="AG21" s="644"/>
      <c r="AH21" s="644"/>
      <c r="AI21" s="644"/>
      <c r="AJ21" s="644"/>
      <c r="AK21" s="644"/>
      <c r="AL21" s="644"/>
      <c r="AM21" s="644"/>
      <c r="AN21" s="646"/>
      <c r="AO21" s="645"/>
      <c r="AP21" s="636"/>
      <c r="AQ21" s="645"/>
      <c r="AR21" s="636"/>
      <c r="AS21" s="644"/>
      <c r="AT21" s="643"/>
      <c r="AU21" s="645"/>
      <c r="AV21" s="643"/>
      <c r="AW21" s="645"/>
      <c r="AX21" s="643"/>
      <c r="AY21" s="645"/>
      <c r="AZ21" s="735"/>
      <c r="BA21" s="645"/>
      <c r="BB21" s="636"/>
      <c r="BC21" s="645"/>
      <c r="BD21" s="643"/>
      <c r="BE21" s="645"/>
      <c r="BF21" s="641"/>
      <c r="BG21" s="653"/>
      <c r="BH21" s="652"/>
      <c r="BI21" s="660"/>
      <c r="BJ21" s="652"/>
      <c r="BK21" s="645"/>
      <c r="BL21" s="658"/>
      <c r="BM21" s="962"/>
      <c r="BN21" s="962"/>
    </row>
    <row r="22" spans="1:66" ht="80.25" customHeight="1">
      <c r="A22" s="961"/>
      <c r="B22" s="961"/>
      <c r="C22" s="641" t="s">
        <v>2682</v>
      </c>
      <c r="D22" s="641" t="s">
        <v>2682</v>
      </c>
      <c r="E22" s="761">
        <v>128</v>
      </c>
      <c r="F22" s="645" t="s">
        <v>2731</v>
      </c>
      <c r="G22" s="769" t="s">
        <v>2732</v>
      </c>
      <c r="H22" s="769" t="s">
        <v>2733</v>
      </c>
      <c r="I22" s="645"/>
      <c r="J22" s="645"/>
      <c r="K22" s="645"/>
      <c r="L22" s="644"/>
      <c r="M22" s="645"/>
      <c r="N22" s="645"/>
      <c r="O22" s="645"/>
      <c r="P22" s="645"/>
      <c r="Q22" s="645"/>
      <c r="R22" s="645"/>
      <c r="S22" s="645"/>
      <c r="T22" s="645"/>
      <c r="U22" s="645">
        <f t="shared" si="0"/>
        <v>0</v>
      </c>
      <c r="V22" s="731">
        <v>1</v>
      </c>
      <c r="W22" s="645" t="s">
        <v>93</v>
      </c>
      <c r="X22" s="645" t="s">
        <v>93</v>
      </c>
      <c r="Y22" s="645"/>
      <c r="Z22" s="645"/>
      <c r="AA22" s="644"/>
      <c r="AB22" s="644"/>
      <c r="AC22" s="644"/>
      <c r="AD22" s="644"/>
      <c r="AE22" s="644"/>
      <c r="AF22" s="644"/>
      <c r="AG22" s="644"/>
      <c r="AH22" s="644"/>
      <c r="AI22" s="644"/>
      <c r="AJ22" s="644"/>
      <c r="AK22" s="644"/>
      <c r="AL22" s="644"/>
      <c r="AM22" s="644"/>
      <c r="AN22" s="646"/>
      <c r="AO22" s="645"/>
      <c r="AP22" s="636"/>
      <c r="AQ22" s="645"/>
      <c r="AR22" s="636"/>
      <c r="AS22" s="644"/>
      <c r="AT22" s="636"/>
      <c r="AU22" s="645"/>
      <c r="AV22" s="636"/>
      <c r="AW22" s="730"/>
      <c r="AX22" s="730"/>
      <c r="AY22" s="645"/>
      <c r="AZ22" s="735"/>
      <c r="BA22" s="645"/>
      <c r="BB22" s="636"/>
      <c r="BC22" s="645"/>
      <c r="BD22" s="643"/>
      <c r="BE22" s="645"/>
      <c r="BF22" s="641"/>
      <c r="BG22" s="653"/>
      <c r="BH22" s="652"/>
      <c r="BI22" s="660"/>
      <c r="BJ22" s="652"/>
      <c r="BK22" s="645"/>
      <c r="BL22" s="658"/>
      <c r="BM22" s="962"/>
      <c r="BN22" s="962"/>
    </row>
    <row r="23" spans="1:66" ht="110.25" customHeight="1">
      <c r="A23" s="961"/>
      <c r="B23" s="961"/>
      <c r="C23" s="641" t="s">
        <v>2682</v>
      </c>
      <c r="D23" s="641" t="s">
        <v>2682</v>
      </c>
      <c r="E23" s="761">
        <v>129</v>
      </c>
      <c r="F23" s="645" t="s">
        <v>2734</v>
      </c>
      <c r="G23" s="769" t="s">
        <v>2735</v>
      </c>
      <c r="H23" s="769" t="s">
        <v>2736</v>
      </c>
      <c r="I23" s="645"/>
      <c r="J23" s="645">
        <v>1</v>
      </c>
      <c r="K23" s="645"/>
      <c r="L23" s="644"/>
      <c r="M23" s="645"/>
      <c r="N23" s="645"/>
      <c r="O23" s="645"/>
      <c r="P23" s="645"/>
      <c r="Q23" s="645"/>
      <c r="R23" s="645"/>
      <c r="S23" s="645"/>
      <c r="T23" s="645"/>
      <c r="U23" s="645">
        <f t="shared" si="0"/>
        <v>1</v>
      </c>
      <c r="V23" s="731">
        <v>1</v>
      </c>
      <c r="W23" s="645" t="s">
        <v>93</v>
      </c>
      <c r="X23" s="645" t="s">
        <v>93</v>
      </c>
      <c r="Y23" s="645"/>
      <c r="Z23" s="645"/>
      <c r="AA23" s="644"/>
      <c r="AB23" s="644"/>
      <c r="AC23" s="644"/>
      <c r="AD23" s="644"/>
      <c r="AE23" s="644"/>
      <c r="AF23" s="644"/>
      <c r="AG23" s="644"/>
      <c r="AH23" s="644"/>
      <c r="AI23" s="644"/>
      <c r="AJ23" s="644"/>
      <c r="AK23" s="644"/>
      <c r="AL23" s="644"/>
      <c r="AM23" s="644"/>
      <c r="AN23" s="646"/>
      <c r="AO23" s="645"/>
      <c r="AP23" s="641"/>
      <c r="AQ23" s="647"/>
      <c r="AR23" s="641"/>
      <c r="AS23" s="645"/>
      <c r="AT23" s="636"/>
      <c r="AU23" s="645"/>
      <c r="AV23" s="653"/>
      <c r="AW23" s="645"/>
      <c r="AX23" s="653"/>
      <c r="AY23" s="645"/>
      <c r="AZ23" s="735"/>
      <c r="BA23" s="645"/>
      <c r="BB23" s="641"/>
      <c r="BC23" s="645"/>
      <c r="BD23" s="653"/>
      <c r="BE23" s="645"/>
      <c r="BF23" s="641"/>
      <c r="BG23" s="653"/>
      <c r="BH23" s="652"/>
      <c r="BI23" s="652"/>
      <c r="BJ23" s="652"/>
      <c r="BK23" s="652"/>
      <c r="BL23" s="652"/>
      <c r="BM23" s="962"/>
      <c r="BN23" s="962"/>
    </row>
    <row r="24" spans="1:66" ht="77.25" customHeight="1">
      <c r="A24" s="961"/>
      <c r="B24" s="961"/>
      <c r="C24" s="641" t="s">
        <v>2682</v>
      </c>
      <c r="D24" s="641" t="s">
        <v>2682</v>
      </c>
      <c r="E24" s="761">
        <v>130</v>
      </c>
      <c r="F24" s="645" t="s">
        <v>2737</v>
      </c>
      <c r="G24" s="769" t="s">
        <v>2738</v>
      </c>
      <c r="H24" s="769" t="s">
        <v>2739</v>
      </c>
      <c r="I24" s="645"/>
      <c r="J24" s="645">
        <v>1</v>
      </c>
      <c r="K24" s="645"/>
      <c r="L24" s="644"/>
      <c r="M24" s="645"/>
      <c r="N24" s="645"/>
      <c r="O24" s="645"/>
      <c r="P24" s="645"/>
      <c r="Q24" s="645"/>
      <c r="R24" s="645"/>
      <c r="S24" s="645"/>
      <c r="T24" s="645"/>
      <c r="U24" s="645">
        <f t="shared" si="0"/>
        <v>1</v>
      </c>
      <c r="V24" s="731">
        <v>1</v>
      </c>
      <c r="W24" s="645" t="s">
        <v>93</v>
      </c>
      <c r="X24" s="645" t="s">
        <v>93</v>
      </c>
      <c r="Y24" s="645"/>
      <c r="Z24" s="645"/>
      <c r="AA24" s="644"/>
      <c r="AB24" s="644"/>
      <c r="AC24" s="644"/>
      <c r="AD24" s="644"/>
      <c r="AE24" s="644"/>
      <c r="AF24" s="644"/>
      <c r="AG24" s="644"/>
      <c r="AH24" s="644"/>
      <c r="AI24" s="644"/>
      <c r="AJ24" s="644"/>
      <c r="AK24" s="644"/>
      <c r="AL24" s="644"/>
      <c r="AM24" s="644"/>
      <c r="AN24" s="646"/>
      <c r="AO24" s="645"/>
      <c r="AP24" s="636"/>
      <c r="AQ24" s="645"/>
      <c r="AR24" s="636"/>
      <c r="AS24" s="644"/>
      <c r="AT24" s="636"/>
      <c r="AU24" s="645"/>
      <c r="AV24" s="636"/>
      <c r="AW24" s="645"/>
      <c r="AX24" s="636"/>
      <c r="AY24" s="644"/>
      <c r="AZ24" s="735"/>
      <c r="BA24" s="652"/>
      <c r="BB24" s="653"/>
      <c r="BC24" s="652"/>
      <c r="BD24" s="653"/>
      <c r="BE24" s="657"/>
      <c r="BF24" s="641"/>
      <c r="BG24" s="653"/>
      <c r="BH24" s="652"/>
      <c r="BI24" s="653"/>
      <c r="BJ24" s="652"/>
      <c r="BK24" s="645"/>
      <c r="BL24" s="658"/>
      <c r="BM24" s="962"/>
      <c r="BN24" s="962"/>
    </row>
    <row r="25" spans="1:66" ht="60.75" customHeight="1">
      <c r="A25" s="961"/>
      <c r="B25" s="961"/>
      <c r="C25" s="641" t="s">
        <v>2682</v>
      </c>
      <c r="D25" s="641" t="s">
        <v>2682</v>
      </c>
      <c r="E25" s="761">
        <v>131</v>
      </c>
      <c r="F25" s="772" t="s">
        <v>2740</v>
      </c>
      <c r="G25" s="773" t="s">
        <v>2741</v>
      </c>
      <c r="H25" s="773" t="s">
        <v>2742</v>
      </c>
      <c r="I25" s="645"/>
      <c r="J25" s="645">
        <v>1</v>
      </c>
      <c r="K25" s="645"/>
      <c r="L25" s="644"/>
      <c r="M25" s="645"/>
      <c r="N25" s="645"/>
      <c r="O25" s="645"/>
      <c r="P25" s="645"/>
      <c r="Q25" s="645"/>
      <c r="R25" s="645"/>
      <c r="S25" s="645"/>
      <c r="T25" s="645"/>
      <c r="U25" s="645">
        <f t="shared" si="0"/>
        <v>1</v>
      </c>
      <c r="V25" s="731">
        <v>1</v>
      </c>
      <c r="W25" s="645" t="s">
        <v>93</v>
      </c>
      <c r="X25" s="645" t="s">
        <v>93</v>
      </c>
      <c r="Y25" s="645"/>
      <c r="Z25" s="645"/>
      <c r="AA25" s="644"/>
      <c r="AB25" s="644"/>
      <c r="AC25" s="644"/>
      <c r="AD25" s="644"/>
      <c r="AE25" s="644"/>
      <c r="AF25" s="644"/>
      <c r="AG25" s="644"/>
      <c r="AH25" s="644"/>
      <c r="AI25" s="644"/>
      <c r="AJ25" s="644"/>
      <c r="AK25" s="644"/>
      <c r="AL25" s="644"/>
      <c r="AM25" s="644"/>
      <c r="AN25" s="646"/>
      <c r="AO25" s="645"/>
      <c r="AP25" s="636"/>
      <c r="AQ25" s="645"/>
      <c r="AR25" s="636"/>
      <c r="AS25" s="644"/>
      <c r="AT25" s="636"/>
      <c r="AU25" s="645"/>
      <c r="AV25" s="636"/>
      <c r="AW25" s="645"/>
      <c r="AX25" s="636"/>
      <c r="AY25" s="644"/>
      <c r="AZ25" s="637"/>
      <c r="BA25" s="652"/>
      <c r="BB25" s="653"/>
      <c r="BC25" s="652"/>
      <c r="BD25" s="653"/>
      <c r="BE25" s="657"/>
      <c r="BF25" s="641"/>
      <c r="BG25" s="653"/>
      <c r="BH25" s="652"/>
      <c r="BI25" s="653"/>
      <c r="BJ25" s="652"/>
      <c r="BK25" s="645"/>
      <c r="BL25" s="658"/>
      <c r="BM25" s="962"/>
      <c r="BN25" s="962"/>
    </row>
    <row r="26" spans="1:66" ht="60.75" customHeight="1">
      <c r="A26" s="961"/>
      <c r="B26" s="961"/>
      <c r="C26" s="641"/>
      <c r="D26" s="641"/>
      <c r="E26" s="761"/>
      <c r="F26" s="772"/>
      <c r="G26" s="769" t="s">
        <v>2743</v>
      </c>
      <c r="H26" s="769"/>
      <c r="I26" s="645"/>
      <c r="J26" s="645"/>
      <c r="K26" s="645"/>
      <c r="L26" s="644"/>
      <c r="M26" s="645"/>
      <c r="N26" s="645"/>
      <c r="O26" s="645"/>
      <c r="P26" s="645"/>
      <c r="Q26" s="645"/>
      <c r="R26" s="645"/>
      <c r="S26" s="645"/>
      <c r="T26" s="645"/>
      <c r="U26" s="645">
        <f>SUM(I26:T26)</f>
        <v>0</v>
      </c>
      <c r="V26" s="731">
        <v>1</v>
      </c>
      <c r="W26" s="645" t="s">
        <v>93</v>
      </c>
      <c r="X26" s="645" t="s">
        <v>93</v>
      </c>
      <c r="Y26" s="645"/>
      <c r="Z26" s="645"/>
      <c r="AA26" s="644"/>
      <c r="AB26" s="644"/>
      <c r="AC26" s="644"/>
      <c r="AD26" s="644"/>
      <c r="AE26" s="644"/>
      <c r="AF26" s="644"/>
      <c r="AG26" s="644"/>
      <c r="AH26" s="644"/>
      <c r="AI26" s="644"/>
      <c r="AJ26" s="644"/>
      <c r="AK26" s="644"/>
      <c r="AL26" s="644"/>
      <c r="AM26" s="644"/>
      <c r="AN26" s="646"/>
      <c r="AO26" s="645"/>
      <c r="AP26" s="636"/>
      <c r="AQ26" s="645"/>
      <c r="AR26" s="636"/>
      <c r="AS26" s="644"/>
      <c r="AT26" s="636"/>
      <c r="AU26" s="645"/>
      <c r="AV26" s="636"/>
      <c r="AW26" s="645"/>
      <c r="AX26" s="636"/>
      <c r="AY26" s="644"/>
      <c r="AZ26" s="637"/>
      <c r="BA26" s="652"/>
      <c r="BB26" s="653"/>
      <c r="BC26" s="652"/>
      <c r="BD26" s="653"/>
      <c r="BE26" s="657"/>
      <c r="BF26" s="641"/>
      <c r="BG26" s="653"/>
      <c r="BH26" s="652"/>
      <c r="BI26" s="653"/>
      <c r="BJ26" s="652"/>
      <c r="BK26" s="645"/>
      <c r="BL26" s="658"/>
      <c r="BM26" s="762"/>
      <c r="BN26" s="762"/>
    </row>
    <row r="27" spans="1:66" ht="48.75" customHeight="1">
      <c r="A27" s="961"/>
      <c r="B27" s="961"/>
      <c r="C27" s="641" t="s">
        <v>2682</v>
      </c>
      <c r="D27" s="641" t="s">
        <v>2682</v>
      </c>
      <c r="E27" s="761">
        <v>132</v>
      </c>
      <c r="F27" s="644"/>
      <c r="G27" s="763" t="s">
        <v>2744</v>
      </c>
      <c r="H27" s="763"/>
      <c r="I27" s="645"/>
      <c r="J27" s="645"/>
      <c r="K27" s="645"/>
      <c r="L27" s="644"/>
      <c r="M27" s="645"/>
      <c r="N27" s="645"/>
      <c r="O27" s="645"/>
      <c r="P27" s="645"/>
      <c r="Q27" s="645"/>
      <c r="R27" s="645"/>
      <c r="S27" s="645"/>
      <c r="T27" s="645"/>
      <c r="U27" s="645">
        <f>SUM(I27:T27)</f>
        <v>0</v>
      </c>
      <c r="V27" s="731">
        <v>1</v>
      </c>
      <c r="W27" s="645" t="s">
        <v>93</v>
      </c>
      <c r="X27" s="645" t="s">
        <v>93</v>
      </c>
      <c r="Y27" s="645"/>
      <c r="Z27" s="645"/>
      <c r="AA27" s="644"/>
      <c r="AB27" s="644"/>
      <c r="AC27" s="644"/>
      <c r="AD27" s="644"/>
      <c r="AE27" s="644"/>
      <c r="AF27" s="644"/>
      <c r="AG27" s="644"/>
      <c r="AH27" s="644"/>
      <c r="AI27" s="644"/>
      <c r="AJ27" s="644"/>
      <c r="AK27" s="644"/>
      <c r="AL27" s="644"/>
      <c r="AM27" s="644"/>
      <c r="AN27" s="646"/>
      <c r="AO27" s="645"/>
      <c r="AP27" s="636"/>
      <c r="AQ27" s="645"/>
      <c r="AR27" s="636"/>
      <c r="AS27" s="644"/>
      <c r="AT27" s="636"/>
      <c r="AU27" s="645"/>
      <c r="AV27" s="636"/>
      <c r="AW27" s="645"/>
      <c r="AX27" s="636"/>
      <c r="AY27" s="644"/>
      <c r="AZ27" s="637"/>
      <c r="BA27" s="652"/>
      <c r="BB27" s="653"/>
      <c r="BC27" s="652"/>
      <c r="BD27" s="653"/>
      <c r="BE27" s="657"/>
      <c r="BF27" s="641"/>
      <c r="BG27" s="653"/>
      <c r="BH27" s="652"/>
      <c r="BI27" s="653"/>
      <c r="BJ27" s="652"/>
      <c r="BK27" s="645"/>
      <c r="BL27" s="658"/>
      <c r="BM27" s="974"/>
      <c r="BN27" s="975"/>
    </row>
    <row r="28" spans="1:66" ht="48.75" customHeight="1">
      <c r="A28" s="641"/>
      <c r="B28" s="641"/>
      <c r="C28" s="641"/>
      <c r="D28" s="641"/>
      <c r="E28" s="761"/>
      <c r="F28" s="644"/>
      <c r="G28" s="763" t="s">
        <v>2745</v>
      </c>
      <c r="H28" s="763"/>
      <c r="I28" s="645"/>
      <c r="J28" s="645"/>
      <c r="K28" s="645"/>
      <c r="L28" s="644"/>
      <c r="M28" s="645"/>
      <c r="N28" s="645"/>
      <c r="O28" s="645"/>
      <c r="P28" s="645"/>
      <c r="Q28" s="645"/>
      <c r="R28" s="645"/>
      <c r="S28" s="645"/>
      <c r="T28" s="645"/>
      <c r="U28" s="645">
        <f>SUM(I28:T28)</f>
        <v>0</v>
      </c>
      <c r="V28" s="731">
        <v>1</v>
      </c>
      <c r="W28" s="645" t="s">
        <v>93</v>
      </c>
      <c r="X28" s="645" t="s">
        <v>93</v>
      </c>
      <c r="Y28" s="645"/>
      <c r="Z28" s="645"/>
      <c r="AA28" s="644"/>
      <c r="AB28" s="644"/>
      <c r="AC28" s="644"/>
      <c r="AD28" s="644"/>
      <c r="AE28" s="644"/>
      <c r="AF28" s="644"/>
      <c r="AG28" s="644"/>
      <c r="AH28" s="644"/>
      <c r="AI28" s="644"/>
      <c r="AJ28" s="644"/>
      <c r="AK28" s="644"/>
      <c r="AL28" s="644"/>
      <c r="AM28" s="644"/>
      <c r="AN28" s="646"/>
      <c r="AO28" s="645"/>
      <c r="AP28" s="636"/>
      <c r="AQ28" s="645"/>
      <c r="AR28" s="636"/>
      <c r="AS28" s="644"/>
      <c r="AT28" s="636"/>
      <c r="AU28" s="645"/>
      <c r="AV28" s="636"/>
      <c r="AW28" s="645"/>
      <c r="AX28" s="636"/>
      <c r="AY28" s="644"/>
      <c r="AZ28" s="637"/>
      <c r="BA28" s="652"/>
      <c r="BB28" s="653"/>
      <c r="BC28" s="652"/>
      <c r="BD28" s="653"/>
      <c r="BE28" s="657"/>
      <c r="BF28" s="641"/>
      <c r="BG28" s="653"/>
      <c r="BH28" s="652"/>
      <c r="BI28" s="653"/>
      <c r="BJ28" s="652"/>
      <c r="BK28" s="645"/>
      <c r="BL28" s="658"/>
      <c r="BM28" s="762"/>
      <c r="BN28" s="762"/>
    </row>
    <row r="29" spans="1:66" ht="65.25" customHeight="1">
      <c r="A29" s="641"/>
      <c r="B29" s="641"/>
      <c r="C29" s="641"/>
      <c r="D29" s="641"/>
      <c r="E29" s="761"/>
      <c r="F29" s="812" t="s">
        <v>2746</v>
      </c>
      <c r="G29" s="813" t="s">
        <v>2747</v>
      </c>
      <c r="H29" s="811" t="s">
        <v>2748</v>
      </c>
      <c r="I29" s="645"/>
      <c r="J29" s="645"/>
      <c r="K29" s="645"/>
      <c r="L29" s="644"/>
      <c r="M29" s="645"/>
      <c r="N29" s="645">
        <v>1</v>
      </c>
      <c r="O29" s="645"/>
      <c r="P29" s="645"/>
      <c r="Q29" s="645"/>
      <c r="R29" s="645"/>
      <c r="S29" s="645"/>
      <c r="T29" s="645">
        <v>1</v>
      </c>
      <c r="U29" s="645">
        <v>1</v>
      </c>
      <c r="V29" s="731">
        <v>1</v>
      </c>
      <c r="W29" s="645" t="s">
        <v>93</v>
      </c>
      <c r="X29" s="645" t="s">
        <v>93</v>
      </c>
      <c r="Y29" s="645"/>
      <c r="Z29" s="645"/>
      <c r="AA29" s="644"/>
      <c r="AB29" s="644"/>
      <c r="AC29" s="644"/>
      <c r="AD29" s="644"/>
      <c r="AE29" s="644"/>
      <c r="AF29" s="644"/>
      <c r="AG29" s="644"/>
      <c r="AH29" s="644"/>
      <c r="AI29" s="644"/>
      <c r="AJ29" s="644"/>
      <c r="AK29" s="644"/>
      <c r="AL29" s="644"/>
      <c r="AM29" s="644"/>
      <c r="AN29" s="646"/>
      <c r="AO29" s="645"/>
      <c r="AP29" s="636"/>
      <c r="AQ29" s="645"/>
      <c r="AR29" s="636"/>
      <c r="AS29" s="644"/>
      <c r="AT29" s="636"/>
      <c r="AU29" s="645"/>
      <c r="AV29" s="636"/>
      <c r="AW29" s="645"/>
      <c r="AX29" s="636"/>
      <c r="AY29" s="644"/>
      <c r="AZ29" s="637"/>
      <c r="BA29" s="652"/>
      <c r="BB29" s="653"/>
      <c r="BC29" s="652"/>
      <c r="BD29" s="653"/>
      <c r="BE29" s="657"/>
      <c r="BF29" s="641"/>
      <c r="BG29" s="653"/>
      <c r="BH29" s="652"/>
      <c r="BI29" s="653"/>
      <c r="BJ29" s="652"/>
      <c r="BK29" s="645"/>
      <c r="BL29" s="658"/>
      <c r="BM29" s="762"/>
      <c r="BN29" s="762"/>
    </row>
    <row r="30" spans="1:66" ht="64.5" customHeight="1">
      <c r="A30" s="641"/>
      <c r="B30" s="641"/>
      <c r="C30" s="641"/>
      <c r="D30" s="641"/>
      <c r="E30" s="761"/>
      <c r="F30" s="812" t="s">
        <v>2746</v>
      </c>
      <c r="G30" s="813" t="s">
        <v>2749</v>
      </c>
      <c r="H30" s="811" t="s">
        <v>2750</v>
      </c>
      <c r="I30" s="645"/>
      <c r="J30" s="645"/>
      <c r="K30" s="645">
        <v>1</v>
      </c>
      <c r="L30" s="644"/>
      <c r="M30" s="645"/>
      <c r="N30" s="645">
        <v>1</v>
      </c>
      <c r="O30" s="645"/>
      <c r="P30" s="645"/>
      <c r="Q30" s="645">
        <v>1</v>
      </c>
      <c r="R30" s="645"/>
      <c r="S30" s="645"/>
      <c r="T30" s="645">
        <v>1</v>
      </c>
      <c r="U30" s="645"/>
      <c r="V30" s="731"/>
      <c r="W30" s="645" t="s">
        <v>93</v>
      </c>
      <c r="X30" s="645" t="s">
        <v>93</v>
      </c>
      <c r="Y30" s="645"/>
      <c r="Z30" s="645"/>
      <c r="AA30" s="644"/>
      <c r="AB30" s="644"/>
      <c r="AC30" s="644"/>
      <c r="AD30" s="644"/>
      <c r="AE30" s="644"/>
      <c r="AF30" s="644"/>
      <c r="AG30" s="644"/>
      <c r="AH30" s="644"/>
      <c r="AI30" s="644"/>
      <c r="AJ30" s="644"/>
      <c r="AK30" s="644"/>
      <c r="AL30" s="644"/>
      <c r="AM30" s="644"/>
      <c r="AN30" s="646"/>
      <c r="AO30" s="645"/>
      <c r="AP30" s="636"/>
      <c r="AQ30" s="645"/>
      <c r="AR30" s="636"/>
      <c r="AS30" s="644"/>
      <c r="AT30" s="636"/>
      <c r="AU30" s="645"/>
      <c r="AV30" s="636"/>
      <c r="AW30" s="645"/>
      <c r="AX30" s="636"/>
      <c r="AY30" s="644"/>
      <c r="AZ30" s="637"/>
      <c r="BA30" s="652"/>
      <c r="BB30" s="653"/>
      <c r="BC30" s="652"/>
      <c r="BD30" s="653"/>
      <c r="BE30" s="657"/>
      <c r="BF30" s="641"/>
      <c r="BG30" s="653"/>
      <c r="BH30" s="652"/>
      <c r="BI30" s="653"/>
      <c r="BJ30" s="652"/>
      <c r="BK30" s="645"/>
      <c r="BL30" s="658"/>
      <c r="BM30" s="762"/>
      <c r="BN30" s="762"/>
    </row>
    <row r="31" spans="1:66" ht="48.75" customHeight="1">
      <c r="A31" s="641"/>
      <c r="B31" s="641"/>
      <c r="C31" s="641"/>
      <c r="D31" s="641"/>
      <c r="E31" s="761"/>
      <c r="F31" s="806" t="s">
        <v>2697</v>
      </c>
      <c r="G31" s="806" t="s">
        <v>2751</v>
      </c>
      <c r="H31" s="806" t="s">
        <v>2711</v>
      </c>
      <c r="I31" s="645"/>
      <c r="J31" s="645"/>
      <c r="K31" s="645"/>
      <c r="L31" s="644"/>
      <c r="M31" s="645"/>
      <c r="N31" s="645">
        <v>1</v>
      </c>
      <c r="O31" s="645"/>
      <c r="P31" s="645"/>
      <c r="Q31" s="645"/>
      <c r="R31" s="645"/>
      <c r="S31" s="645"/>
      <c r="T31" s="645">
        <v>1</v>
      </c>
      <c r="U31" s="645">
        <v>2</v>
      </c>
      <c r="V31" s="731">
        <v>1</v>
      </c>
      <c r="W31" s="645" t="s">
        <v>93</v>
      </c>
      <c r="X31" s="645" t="s">
        <v>93</v>
      </c>
      <c r="Y31" s="645"/>
      <c r="Z31" s="645"/>
      <c r="AA31" s="644"/>
      <c r="AB31" s="644"/>
      <c r="AC31" s="644"/>
      <c r="AD31" s="644"/>
      <c r="AE31" s="644"/>
      <c r="AF31" s="644"/>
      <c r="AG31" s="644"/>
      <c r="AH31" s="644"/>
      <c r="AI31" s="644"/>
      <c r="AJ31" s="644"/>
      <c r="AK31" s="644"/>
      <c r="AL31" s="644"/>
      <c r="AM31" s="644"/>
      <c r="AN31" s="646"/>
      <c r="AO31" s="645"/>
      <c r="AP31" s="636"/>
      <c r="AQ31" s="645"/>
      <c r="AR31" s="636"/>
      <c r="AS31" s="644"/>
      <c r="AT31" s="636"/>
      <c r="AU31" s="645"/>
      <c r="AV31" s="636"/>
      <c r="AW31" s="645"/>
      <c r="AX31" s="636"/>
      <c r="AY31" s="644"/>
      <c r="AZ31" s="637"/>
      <c r="BA31" s="652"/>
      <c r="BB31" s="653"/>
      <c r="BC31" s="652"/>
      <c r="BD31" s="653"/>
      <c r="BE31" s="657"/>
      <c r="BF31" s="641"/>
      <c r="BG31" s="653"/>
      <c r="BH31" s="652"/>
      <c r="BI31" s="653"/>
      <c r="BJ31" s="652"/>
      <c r="BK31" s="645"/>
      <c r="BL31" s="658"/>
      <c r="BM31" s="762"/>
      <c r="BN31" s="762"/>
    </row>
    <row r="32" spans="1:66" ht="48.75" customHeight="1">
      <c r="A32" s="641"/>
      <c r="B32" s="641"/>
      <c r="C32" s="641"/>
      <c r="D32" s="641"/>
      <c r="E32" s="761"/>
      <c r="F32" s="806" t="s">
        <v>2700</v>
      </c>
      <c r="G32" s="806" t="s">
        <v>2752</v>
      </c>
      <c r="H32" s="806" t="s">
        <v>2714</v>
      </c>
      <c r="I32" s="774"/>
      <c r="J32" s="774"/>
      <c r="K32" s="774"/>
      <c r="L32" s="770"/>
      <c r="M32" s="774"/>
      <c r="N32" s="774">
        <v>1</v>
      </c>
      <c r="O32" s="774"/>
      <c r="P32" s="774"/>
      <c r="Q32" s="774"/>
      <c r="R32" s="774"/>
      <c r="S32" s="774"/>
      <c r="T32" s="774">
        <v>1</v>
      </c>
      <c r="U32" s="774">
        <v>2</v>
      </c>
      <c r="V32" s="775">
        <v>1</v>
      </c>
      <c r="W32" s="774" t="s">
        <v>93</v>
      </c>
      <c r="X32" s="774" t="s">
        <v>93</v>
      </c>
      <c r="Y32" s="645"/>
      <c r="Z32" s="645"/>
      <c r="AA32" s="644"/>
      <c r="AB32" s="644"/>
      <c r="AC32" s="644"/>
      <c r="AD32" s="644"/>
      <c r="AE32" s="644"/>
      <c r="AF32" s="644"/>
      <c r="AG32" s="644"/>
      <c r="AH32" s="644"/>
      <c r="AI32" s="644"/>
      <c r="AJ32" s="644"/>
      <c r="AK32" s="644"/>
      <c r="AL32" s="644"/>
      <c r="AM32" s="644"/>
      <c r="AN32" s="646"/>
      <c r="AO32" s="645"/>
      <c r="AP32" s="636"/>
      <c r="AQ32" s="645"/>
      <c r="AR32" s="636"/>
      <c r="AS32" s="644"/>
      <c r="AT32" s="636"/>
      <c r="AU32" s="645"/>
      <c r="AV32" s="636"/>
      <c r="AW32" s="645"/>
      <c r="AX32" s="636"/>
      <c r="AY32" s="644"/>
      <c r="AZ32" s="637"/>
      <c r="BA32" s="652"/>
      <c r="BB32" s="653"/>
      <c r="BC32" s="652"/>
      <c r="BD32" s="653"/>
      <c r="BE32" s="657"/>
      <c r="BF32" s="641"/>
      <c r="BG32" s="653"/>
      <c r="BH32" s="652"/>
      <c r="BI32" s="653"/>
      <c r="BJ32" s="652"/>
      <c r="BK32" s="645"/>
      <c r="BL32" s="658"/>
      <c r="BM32" s="762"/>
      <c r="BN32" s="762"/>
    </row>
    <row r="33" spans="1:67" ht="48.75" customHeight="1">
      <c r="A33" s="641"/>
      <c r="B33" s="641"/>
      <c r="C33" s="641"/>
      <c r="D33" s="641"/>
      <c r="E33" s="761"/>
      <c r="F33" s="806" t="s">
        <v>2703</v>
      </c>
      <c r="G33" s="806" t="s">
        <v>2753</v>
      </c>
      <c r="H33" s="807" t="s">
        <v>2742</v>
      </c>
      <c r="I33" s="645"/>
      <c r="J33" s="645">
        <v>1</v>
      </c>
      <c r="K33" s="645"/>
      <c r="L33" s="644"/>
      <c r="M33" s="645"/>
      <c r="N33" s="645"/>
      <c r="O33" s="645"/>
      <c r="P33" s="645"/>
      <c r="Q33" s="645"/>
      <c r="R33" s="645"/>
      <c r="S33" s="645"/>
      <c r="T33" s="645"/>
      <c r="U33" s="645">
        <v>1</v>
      </c>
      <c r="V33" s="731">
        <v>1</v>
      </c>
      <c r="W33" s="645" t="s">
        <v>93</v>
      </c>
      <c r="X33" s="645" t="s">
        <v>93</v>
      </c>
      <c r="Y33" s="645"/>
      <c r="Z33" s="645"/>
      <c r="AA33" s="644"/>
      <c r="AB33" s="644"/>
      <c r="AC33" s="644"/>
      <c r="AD33" s="644"/>
      <c r="AE33" s="644"/>
      <c r="AF33" s="644"/>
      <c r="AG33" s="644"/>
      <c r="AH33" s="644"/>
      <c r="AI33" s="644"/>
      <c r="AJ33" s="644"/>
      <c r="AK33" s="644"/>
      <c r="AL33" s="644"/>
      <c r="AM33" s="644"/>
      <c r="AN33" s="646"/>
      <c r="AO33" s="645"/>
      <c r="AP33" s="636"/>
      <c r="AQ33" s="645"/>
      <c r="AR33" s="636"/>
      <c r="AS33" s="644"/>
      <c r="AT33" s="636"/>
      <c r="AU33" s="645"/>
      <c r="AV33" s="636"/>
      <c r="AW33" s="645"/>
      <c r="AX33" s="636"/>
      <c r="AY33" s="644"/>
      <c r="AZ33" s="637"/>
      <c r="BA33" s="652"/>
      <c r="BB33" s="653"/>
      <c r="BC33" s="652"/>
      <c r="BD33" s="653"/>
      <c r="BE33" s="657"/>
      <c r="BF33" s="641"/>
      <c r="BG33" s="653"/>
      <c r="BH33" s="652"/>
      <c r="BI33" s="653"/>
      <c r="BJ33" s="652"/>
      <c r="BK33" s="645"/>
      <c r="BL33" s="658"/>
      <c r="BM33" s="762"/>
      <c r="BN33" s="762"/>
    </row>
    <row r="34" spans="1:67" ht="103.5" customHeight="1">
      <c r="A34" s="737" t="s">
        <v>1184</v>
      </c>
      <c r="B34" s="963" t="s">
        <v>1185</v>
      </c>
      <c r="C34" s="964"/>
      <c r="D34" s="964"/>
      <c r="E34" s="737" t="s">
        <v>1186</v>
      </c>
      <c r="F34" s="965"/>
      <c r="G34" s="965"/>
      <c r="H34" s="963" t="s">
        <v>93</v>
      </c>
      <c r="I34" s="1016"/>
      <c r="J34" s="1016"/>
      <c r="K34" s="1016"/>
      <c r="L34" s="963" t="s">
        <v>1187</v>
      </c>
      <c r="M34" s="1016"/>
      <c r="N34" s="1016"/>
      <c r="O34" s="963" t="s">
        <v>2695</v>
      </c>
      <c r="P34" s="966"/>
      <c r="Q34" s="966"/>
      <c r="R34" s="966"/>
      <c r="S34" s="966"/>
      <c r="T34" s="966"/>
      <c r="U34" s="966"/>
      <c r="V34" s="966"/>
      <c r="W34" s="966"/>
      <c r="X34" s="966"/>
      <c r="Y34" s="966"/>
      <c r="Z34" s="966"/>
      <c r="AA34" s="958"/>
      <c r="AB34" s="958"/>
      <c r="AC34" s="958"/>
      <c r="AD34" s="958"/>
      <c r="AE34" s="958"/>
      <c r="AF34" s="958"/>
      <c r="AG34" s="958"/>
      <c r="AH34" s="958"/>
      <c r="AI34" s="958"/>
      <c r="AJ34" s="958"/>
      <c r="AK34" s="958"/>
      <c r="AL34" s="958"/>
      <c r="AM34" s="958"/>
      <c r="AN34" s="958"/>
      <c r="AO34" s="959"/>
      <c r="AP34" s="959"/>
      <c r="AQ34" s="959"/>
      <c r="AR34" s="959"/>
      <c r="AS34" s="959"/>
      <c r="AT34" s="959"/>
      <c r="AU34" s="959"/>
      <c r="AV34" s="959"/>
      <c r="AW34" s="959"/>
      <c r="AX34" s="959"/>
      <c r="AY34" s="959"/>
      <c r="AZ34" s="959"/>
      <c r="BA34" s="959"/>
      <c r="BB34" s="959"/>
      <c r="BC34" s="959"/>
      <c r="BD34" s="959"/>
      <c r="BE34" s="959"/>
      <c r="BF34" s="959"/>
      <c r="BG34" s="959"/>
      <c r="BH34" s="959"/>
      <c r="BI34" s="959"/>
      <c r="BJ34" s="959"/>
      <c r="BK34" s="959"/>
      <c r="BL34" s="959"/>
      <c r="BM34" s="960"/>
      <c r="BN34" s="960"/>
    </row>
    <row r="35" spans="1:67">
      <c r="A35" s="211"/>
      <c r="B35" s="211"/>
      <c r="C35" s="211"/>
      <c r="D35" s="214"/>
      <c r="F35" s="214"/>
      <c r="G35" s="211"/>
      <c r="H35" s="211"/>
      <c r="I35" s="214"/>
      <c r="J35" s="211"/>
      <c r="K35" s="211"/>
      <c r="L35" s="211"/>
      <c r="M35" s="211"/>
      <c r="N35" s="211"/>
      <c r="O35" s="211"/>
      <c r="P35" s="211"/>
      <c r="Q35" s="211"/>
      <c r="R35" s="212"/>
      <c r="S35" s="211"/>
      <c r="T35" s="211"/>
      <c r="U35" s="211"/>
      <c r="V35" s="211"/>
      <c r="W35" s="40"/>
      <c r="X35" s="211"/>
      <c r="Y35" s="211"/>
      <c r="Z35" s="211"/>
      <c r="AA35" s="257"/>
      <c r="AB35" s="257"/>
      <c r="AC35" s="257"/>
      <c r="AD35" s="257"/>
      <c r="AE35" s="257"/>
      <c r="AF35" s="257"/>
      <c r="AG35" s="257"/>
      <c r="AH35" s="257"/>
      <c r="AI35" s="257"/>
      <c r="AJ35" s="257"/>
      <c r="AK35" s="257"/>
      <c r="AL35" s="257"/>
      <c r="AM35" s="257"/>
      <c r="AN35" s="213"/>
      <c r="AO35" s="639"/>
      <c r="AU35" s="844"/>
      <c r="AZ35" s="845"/>
      <c r="BH35" s="745"/>
    </row>
    <row r="36" spans="1:67">
      <c r="A36" s="211"/>
      <c r="B36" s="211"/>
      <c r="C36" s="211"/>
      <c r="D36" s="214"/>
      <c r="E36" s="214"/>
      <c r="F36" s="211"/>
      <c r="G36" s="211"/>
      <c r="H36" s="211"/>
      <c r="I36" s="214"/>
      <c r="J36" s="211"/>
      <c r="K36" s="211"/>
      <c r="L36" s="211"/>
      <c r="M36" s="211"/>
      <c r="N36" s="211"/>
      <c r="O36" s="211"/>
      <c r="P36" s="211"/>
      <c r="Q36" s="211"/>
      <c r="R36" s="212"/>
      <c r="S36" s="211"/>
      <c r="T36" s="211"/>
      <c r="U36" s="211"/>
      <c r="V36" s="211"/>
      <c r="W36" s="40"/>
      <c r="X36" s="211"/>
      <c r="Y36" s="211"/>
      <c r="Z36" s="211"/>
      <c r="AA36" s="257"/>
      <c r="AB36" s="257"/>
      <c r="AC36" s="257"/>
      <c r="AD36" s="257"/>
      <c r="AE36" s="257"/>
      <c r="AF36" s="257"/>
      <c r="AG36" s="257"/>
      <c r="AH36" s="257"/>
      <c r="AI36" s="257"/>
      <c r="AJ36" s="257"/>
      <c r="AK36" s="257"/>
      <c r="AL36" s="257"/>
      <c r="AM36" s="257"/>
      <c r="AN36" s="213"/>
      <c r="AO36" s="639"/>
      <c r="AP36" s="739"/>
      <c r="AQ36" s="740"/>
      <c r="AR36" s="739"/>
      <c r="AS36" s="741"/>
      <c r="AT36" s="742"/>
      <c r="AU36" s="663"/>
      <c r="AV36" s="743"/>
      <c r="AW36" s="744"/>
      <c r="AX36" s="664"/>
      <c r="AY36" s="663"/>
      <c r="AZ36" s="743"/>
      <c r="BA36" s="665"/>
      <c r="BB36" s="664"/>
      <c r="BC36" s="760"/>
      <c r="BD36" s="664"/>
      <c r="BE36" s="665"/>
      <c r="BF36" s="664"/>
      <c r="BG36" s="665"/>
      <c r="BH36" s="664"/>
      <c r="BI36" s="665"/>
      <c r="BJ36" s="664"/>
      <c r="BK36" s="663"/>
      <c r="BL36" s="666"/>
      <c r="BM36" s="952"/>
      <c r="BN36" s="1010"/>
      <c r="BO36" s="1010"/>
    </row>
  </sheetData>
  <sheetProtection autoFilter="0"/>
  <protectedRanges>
    <protectedRange sqref="BC16:BL16 AS16:AY16 AY22:AZ22 AS17:AV33 BA17:BL33 AW17:AZ21 AW23:AZ33 BA16 AS9:BL15" name="Rango1"/>
    <protectedRange sqref="AZ16" name="Rango2_53"/>
    <protectedRange sqref="BB16" name="Rango2_68"/>
  </protectedRanges>
  <mergeCells count="43">
    <mergeCell ref="A1:A5"/>
    <mergeCell ref="B1:BL5"/>
    <mergeCell ref="BM1:BM3"/>
    <mergeCell ref="BN1:BN3"/>
    <mergeCell ref="A7:D7"/>
    <mergeCell ref="I7:T7"/>
    <mergeCell ref="AA7:AL7"/>
    <mergeCell ref="A9:A27"/>
    <mergeCell ref="B9:B16"/>
    <mergeCell ref="C9:C11"/>
    <mergeCell ref="D9:D11"/>
    <mergeCell ref="BM9:BN9"/>
    <mergeCell ref="BM10:BN10"/>
    <mergeCell ref="BM11:BN11"/>
    <mergeCell ref="C12:C13"/>
    <mergeCell ref="D12:D13"/>
    <mergeCell ref="C14:C16"/>
    <mergeCell ref="D14:D16"/>
    <mergeCell ref="BM14:BN14"/>
    <mergeCell ref="BM15:BN15"/>
    <mergeCell ref="BM16:BN16"/>
    <mergeCell ref="BM23:BN23"/>
    <mergeCell ref="BM12:BN12"/>
    <mergeCell ref="BM13:BN13"/>
    <mergeCell ref="BM36:BO36"/>
    <mergeCell ref="BM27:BN27"/>
    <mergeCell ref="BM8:BN8"/>
    <mergeCell ref="AA34:BL34"/>
    <mergeCell ref="BM34:BN34"/>
    <mergeCell ref="B17:B27"/>
    <mergeCell ref="BM17:BN17"/>
    <mergeCell ref="BM18:BN18"/>
    <mergeCell ref="BM19:BN19"/>
    <mergeCell ref="BM20:BN20"/>
    <mergeCell ref="BM21:BN21"/>
    <mergeCell ref="BM22:BN22"/>
    <mergeCell ref="BM24:BN24"/>
    <mergeCell ref="BM25:BN25"/>
    <mergeCell ref="B34:D34"/>
    <mergeCell ref="F34:G34"/>
    <mergeCell ref="H34:K34"/>
    <mergeCell ref="L34:N34"/>
    <mergeCell ref="O34:Z34"/>
  </mergeCells>
  <dataValidations count="1">
    <dataValidation type="list" allowBlank="1" showInputMessage="1" showErrorMessage="1" sqref="Y9:Y33" xr:uid="{E8B47E71-ABDA-4FD3-BF1D-82AFAF6C5787}">
      <formula1>#REF!</formula1>
    </dataValidation>
  </dataValidations>
  <printOptions horizontalCentered="1" headings="1" gridLines="1"/>
  <pageMargins left="0.7" right="0.7" top="0.75" bottom="0.75" header="0" footer="0"/>
  <pageSetup scale="60" fitToWidth="0" fitToHeight="0" pageOrder="overThenDown" orientation="landscape" cellComments="atEnd"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B1:AG52"/>
  <sheetViews>
    <sheetView showGridLines="0" workbookViewId="0"/>
  </sheetViews>
  <sheetFormatPr defaultColWidth="14.42578125" defaultRowHeight="15" customHeight="1"/>
  <cols>
    <col min="2" max="2" width="58.28515625" customWidth="1"/>
    <col min="7" max="7" width="58.28515625" customWidth="1"/>
    <col min="12" max="12" width="58.28515625" customWidth="1"/>
    <col min="13" max="13" width="10.28515625" customWidth="1"/>
    <col min="18" max="18" width="58.28515625" customWidth="1"/>
  </cols>
  <sheetData>
    <row r="1" spans="2:33">
      <c r="B1" s="820" t="s">
        <v>17</v>
      </c>
      <c r="G1" s="820" t="s">
        <v>19</v>
      </c>
      <c r="L1" s="820" t="s">
        <v>20</v>
      </c>
    </row>
    <row r="2" spans="2:33">
      <c r="B2" s="820"/>
      <c r="C2" s="820" t="s">
        <v>2754</v>
      </c>
      <c r="D2" s="820" t="s">
        <v>2755</v>
      </c>
      <c r="E2" s="846" t="s">
        <v>2756</v>
      </c>
      <c r="G2" s="820"/>
      <c r="H2" s="820" t="s">
        <v>2757</v>
      </c>
      <c r="I2" s="820" t="s">
        <v>2758</v>
      </c>
      <c r="J2" s="846" t="s">
        <v>2756</v>
      </c>
      <c r="L2" s="820"/>
      <c r="M2" s="820" t="s">
        <v>2759</v>
      </c>
      <c r="N2" s="820" t="s">
        <v>2760</v>
      </c>
      <c r="O2" s="846" t="s">
        <v>2756</v>
      </c>
    </row>
    <row r="3" spans="2:33">
      <c r="B3" s="820" t="s">
        <v>63</v>
      </c>
      <c r="C3" s="820">
        <v>0</v>
      </c>
      <c r="D3" s="820">
        <v>0</v>
      </c>
      <c r="E3" s="842">
        <v>0</v>
      </c>
      <c r="G3" s="820" t="s">
        <v>63</v>
      </c>
      <c r="H3" s="820">
        <v>0</v>
      </c>
      <c r="I3" s="820">
        <v>0</v>
      </c>
      <c r="J3" s="843">
        <v>0</v>
      </c>
      <c r="L3" s="820" t="s">
        <v>63</v>
      </c>
      <c r="M3" s="820">
        <v>1</v>
      </c>
      <c r="N3" s="820">
        <v>1</v>
      </c>
      <c r="O3" s="843">
        <f t="shared" ref="O3:O11" si="0">N3/M3</f>
        <v>1</v>
      </c>
    </row>
    <row r="4" spans="2:33">
      <c r="B4" s="820" t="s">
        <v>93</v>
      </c>
      <c r="C4" s="820">
        <v>9</v>
      </c>
      <c r="D4" s="820">
        <v>9</v>
      </c>
      <c r="E4" s="842">
        <f t="shared" ref="E4:E6" si="1">D4/C4</f>
        <v>1</v>
      </c>
      <c r="G4" s="820" t="s">
        <v>93</v>
      </c>
      <c r="H4" s="820">
        <v>3</v>
      </c>
      <c r="I4" s="820">
        <v>3</v>
      </c>
      <c r="J4" s="843">
        <f>I4/H4</f>
        <v>1</v>
      </c>
      <c r="L4" s="820" t="s">
        <v>93</v>
      </c>
      <c r="M4" s="820">
        <v>4</v>
      </c>
      <c r="N4" s="820">
        <v>4</v>
      </c>
      <c r="O4" s="843">
        <f t="shared" si="0"/>
        <v>1</v>
      </c>
    </row>
    <row r="5" spans="2:33">
      <c r="B5" s="820" t="s">
        <v>764</v>
      </c>
      <c r="C5" s="820">
        <v>2</v>
      </c>
      <c r="D5" s="820">
        <v>3</v>
      </c>
      <c r="E5" s="842">
        <f t="shared" si="1"/>
        <v>1.5</v>
      </c>
      <c r="G5" s="820" t="s">
        <v>764</v>
      </c>
      <c r="H5" s="820">
        <v>0</v>
      </c>
      <c r="I5" s="820">
        <v>0</v>
      </c>
      <c r="J5" s="843">
        <v>0</v>
      </c>
      <c r="L5" s="820" t="s">
        <v>764</v>
      </c>
      <c r="M5" s="820">
        <v>2</v>
      </c>
      <c r="N5" s="820">
        <v>2</v>
      </c>
      <c r="O5" s="843">
        <f t="shared" si="0"/>
        <v>1</v>
      </c>
    </row>
    <row r="6" spans="2:33">
      <c r="B6" s="820" t="s">
        <v>688</v>
      </c>
      <c r="C6" s="820">
        <v>1</v>
      </c>
      <c r="D6" s="820">
        <v>1</v>
      </c>
      <c r="E6" s="842">
        <f t="shared" si="1"/>
        <v>1</v>
      </c>
      <c r="G6" s="820" t="s">
        <v>688</v>
      </c>
      <c r="H6" s="820">
        <v>1</v>
      </c>
      <c r="I6" s="820">
        <v>1</v>
      </c>
      <c r="J6" s="843">
        <f t="shared" ref="J6:J7" si="2">I6/H6</f>
        <v>1</v>
      </c>
      <c r="L6" s="820" t="s">
        <v>688</v>
      </c>
      <c r="M6" s="820">
        <v>9</v>
      </c>
      <c r="N6" s="820">
        <v>8</v>
      </c>
      <c r="O6" s="843">
        <f t="shared" si="0"/>
        <v>0.88888888888888884</v>
      </c>
    </row>
    <row r="7" spans="2:33">
      <c r="B7" s="820" t="s">
        <v>46</v>
      </c>
      <c r="C7" s="820">
        <v>0</v>
      </c>
      <c r="D7" s="820">
        <v>0</v>
      </c>
      <c r="E7" s="842">
        <v>0</v>
      </c>
      <c r="G7" s="820" t="s">
        <v>46</v>
      </c>
      <c r="H7" s="820">
        <v>1</v>
      </c>
      <c r="I7" s="820">
        <v>1</v>
      </c>
      <c r="J7" s="843">
        <f t="shared" si="2"/>
        <v>1</v>
      </c>
      <c r="L7" s="820" t="s">
        <v>46</v>
      </c>
      <c r="M7" s="820">
        <v>3</v>
      </c>
      <c r="N7" s="820">
        <v>4</v>
      </c>
      <c r="O7" s="843">
        <f t="shared" si="0"/>
        <v>1.3333333333333333</v>
      </c>
    </row>
    <row r="8" spans="2:33">
      <c r="B8" s="820" t="s">
        <v>68</v>
      </c>
      <c r="C8" s="820">
        <v>0</v>
      </c>
      <c r="D8" s="820">
        <v>0</v>
      </c>
      <c r="E8" s="842">
        <v>0</v>
      </c>
      <c r="G8" s="820" t="s">
        <v>68</v>
      </c>
      <c r="H8" s="820">
        <v>1</v>
      </c>
      <c r="I8" s="820">
        <v>1</v>
      </c>
      <c r="J8" s="843">
        <v>0</v>
      </c>
      <c r="L8" s="820" t="s">
        <v>68</v>
      </c>
      <c r="M8" s="820">
        <v>2</v>
      </c>
      <c r="N8" s="820">
        <v>2</v>
      </c>
      <c r="O8" s="843">
        <f t="shared" si="0"/>
        <v>1</v>
      </c>
      <c r="R8" s="820" t="s">
        <v>2761</v>
      </c>
    </row>
    <row r="9" spans="2:33" ht="15.75" customHeight="1">
      <c r="B9" s="820" t="s">
        <v>2762</v>
      </c>
      <c r="C9" s="820">
        <v>0</v>
      </c>
      <c r="D9" s="820">
        <v>0</v>
      </c>
      <c r="E9" s="842">
        <v>0</v>
      </c>
      <c r="G9" s="820" t="s">
        <v>2762</v>
      </c>
      <c r="H9" s="820">
        <v>0</v>
      </c>
      <c r="I9" s="820">
        <v>0</v>
      </c>
      <c r="J9" s="843" t="e">
        <f>I9/H9</f>
        <v>#DIV/0!</v>
      </c>
      <c r="L9" s="820" t="s">
        <v>2762</v>
      </c>
      <c r="M9" s="820">
        <v>3</v>
      </c>
      <c r="N9" s="820">
        <v>3</v>
      </c>
      <c r="O9" s="843">
        <f t="shared" si="0"/>
        <v>1</v>
      </c>
      <c r="R9" s="820"/>
      <c r="S9" s="820" t="s">
        <v>2763</v>
      </c>
      <c r="T9" s="820" t="s">
        <v>2764</v>
      </c>
      <c r="U9" s="820" t="s">
        <v>2755</v>
      </c>
      <c r="V9" s="820" t="s">
        <v>2758</v>
      </c>
      <c r="W9" s="820" t="s">
        <v>2765</v>
      </c>
      <c r="X9" s="820" t="s">
        <v>2766</v>
      </c>
      <c r="Y9" s="820" t="s">
        <v>2767</v>
      </c>
      <c r="Z9" s="820" t="s">
        <v>2768</v>
      </c>
      <c r="AA9" s="820" t="s">
        <v>2769</v>
      </c>
      <c r="AB9" s="820" t="s">
        <v>2770</v>
      </c>
      <c r="AC9" s="820" t="s">
        <v>2771</v>
      </c>
      <c r="AD9" s="820" t="s">
        <v>2772</v>
      </c>
      <c r="AE9" s="820" t="s">
        <v>2773</v>
      </c>
      <c r="AF9" s="820" t="s">
        <v>2774</v>
      </c>
      <c r="AG9" s="820" t="s">
        <v>2775</v>
      </c>
    </row>
    <row r="10" spans="2:33">
      <c r="B10" s="820" t="s">
        <v>2776</v>
      </c>
      <c r="C10" s="820">
        <v>12</v>
      </c>
      <c r="D10" s="820">
        <v>13</v>
      </c>
      <c r="E10" s="842">
        <v>0</v>
      </c>
      <c r="G10" s="820" t="s">
        <v>2776</v>
      </c>
      <c r="H10" s="820">
        <v>6</v>
      </c>
      <c r="I10" s="820">
        <v>6</v>
      </c>
      <c r="J10" s="843">
        <v>0</v>
      </c>
      <c r="L10" s="820" t="s">
        <v>2776</v>
      </c>
      <c r="M10" s="820">
        <v>24</v>
      </c>
      <c r="N10" s="820">
        <v>24</v>
      </c>
      <c r="O10" s="843">
        <f t="shared" si="0"/>
        <v>1</v>
      </c>
      <c r="R10" s="820" t="s">
        <v>63</v>
      </c>
      <c r="S10" s="820">
        <v>3</v>
      </c>
      <c r="T10" s="820">
        <v>6</v>
      </c>
      <c r="U10" s="820">
        <v>0</v>
      </c>
      <c r="V10" s="820">
        <v>0</v>
      </c>
      <c r="W10" s="820">
        <v>1</v>
      </c>
      <c r="X10" s="820">
        <v>0</v>
      </c>
      <c r="Y10" s="820">
        <v>0</v>
      </c>
      <c r="Z10" s="820">
        <v>1</v>
      </c>
      <c r="AA10" s="820">
        <v>0</v>
      </c>
      <c r="AB10" s="820">
        <v>0</v>
      </c>
      <c r="AC10" s="820">
        <v>0</v>
      </c>
      <c r="AD10" s="820">
        <v>0</v>
      </c>
      <c r="AE10" s="820">
        <v>0</v>
      </c>
      <c r="AF10" s="820">
        <v>0</v>
      </c>
      <c r="AG10" s="820">
        <v>2</v>
      </c>
    </row>
    <row r="11" spans="2:33">
      <c r="E11" s="842" t="e">
        <f>D11/C11</f>
        <v>#DIV/0!</v>
      </c>
      <c r="J11" s="843" t="e">
        <f>I11/H11</f>
        <v>#DIV/0!</v>
      </c>
      <c r="O11" s="843" t="e">
        <f t="shared" si="0"/>
        <v>#DIV/0!</v>
      </c>
      <c r="R11" s="820" t="s">
        <v>93</v>
      </c>
      <c r="S11" s="820">
        <v>18</v>
      </c>
      <c r="T11" s="820">
        <v>117</v>
      </c>
      <c r="U11" s="820">
        <v>9</v>
      </c>
      <c r="V11" s="820">
        <v>3</v>
      </c>
      <c r="W11" s="820">
        <v>4</v>
      </c>
      <c r="X11" s="820">
        <v>5</v>
      </c>
      <c r="Y11" s="820">
        <v>9</v>
      </c>
      <c r="Z11" s="820">
        <v>13</v>
      </c>
      <c r="AA11" s="820">
        <v>10</v>
      </c>
      <c r="AB11" s="820">
        <v>0</v>
      </c>
      <c r="AC11" s="820">
        <v>0</v>
      </c>
      <c r="AD11" s="820">
        <v>0</v>
      </c>
      <c r="AE11" s="820">
        <v>0</v>
      </c>
      <c r="AF11" s="820">
        <v>0</v>
      </c>
      <c r="AG11" s="820">
        <v>57</v>
      </c>
    </row>
    <row r="12" spans="2:33">
      <c r="R12" s="820" t="s">
        <v>764</v>
      </c>
      <c r="S12" s="820">
        <v>6</v>
      </c>
      <c r="T12" s="820">
        <v>84</v>
      </c>
      <c r="U12" s="820">
        <v>3</v>
      </c>
      <c r="V12" s="820">
        <v>0</v>
      </c>
      <c r="W12" s="820">
        <v>2</v>
      </c>
      <c r="X12" s="820">
        <v>3</v>
      </c>
      <c r="Y12" s="820">
        <v>9</v>
      </c>
      <c r="Z12" s="820">
        <v>5</v>
      </c>
      <c r="AA12" s="820">
        <v>9</v>
      </c>
      <c r="AB12" s="820">
        <v>0</v>
      </c>
      <c r="AC12" s="820">
        <v>0</v>
      </c>
      <c r="AD12" s="820">
        <v>0</v>
      </c>
      <c r="AE12" s="820">
        <v>0</v>
      </c>
      <c r="AF12" s="820">
        <v>0</v>
      </c>
      <c r="AG12" s="820">
        <v>31</v>
      </c>
    </row>
    <row r="13" spans="2:33">
      <c r="R13" s="820" t="s">
        <v>688</v>
      </c>
      <c r="S13" s="820">
        <v>16</v>
      </c>
      <c r="T13" s="820">
        <v>662</v>
      </c>
      <c r="U13" s="820">
        <v>1</v>
      </c>
      <c r="V13" s="820">
        <v>1</v>
      </c>
      <c r="W13" s="820">
        <v>8</v>
      </c>
      <c r="X13" s="820">
        <v>1</v>
      </c>
      <c r="Y13" s="820">
        <v>1</v>
      </c>
      <c r="Z13" s="820">
        <v>283</v>
      </c>
      <c r="AA13" s="820">
        <v>12</v>
      </c>
      <c r="AB13" s="820">
        <v>0</v>
      </c>
      <c r="AC13" s="820">
        <v>0</v>
      </c>
      <c r="AD13" s="820">
        <v>0</v>
      </c>
      <c r="AE13" s="820">
        <v>0</v>
      </c>
      <c r="AF13" s="820">
        <v>0</v>
      </c>
      <c r="AG13" s="820">
        <v>307</v>
      </c>
    </row>
    <row r="14" spans="2:33">
      <c r="R14" s="820" t="s">
        <v>46</v>
      </c>
      <c r="S14" s="820">
        <v>20</v>
      </c>
      <c r="T14" s="820">
        <v>160</v>
      </c>
      <c r="U14" s="820">
        <v>0</v>
      </c>
      <c r="V14" s="820">
        <v>1</v>
      </c>
      <c r="W14" s="820">
        <v>4</v>
      </c>
      <c r="X14" s="820">
        <v>4</v>
      </c>
      <c r="Y14" s="820">
        <v>15</v>
      </c>
      <c r="Z14" s="820">
        <v>38</v>
      </c>
      <c r="AA14" s="820">
        <v>26</v>
      </c>
      <c r="AB14" s="820">
        <v>0</v>
      </c>
      <c r="AC14" s="820">
        <v>0</v>
      </c>
      <c r="AD14" s="820">
        <v>0</v>
      </c>
      <c r="AE14" s="820">
        <v>0</v>
      </c>
      <c r="AF14" s="820">
        <v>0</v>
      </c>
      <c r="AG14" s="820">
        <v>100</v>
      </c>
    </row>
    <row r="15" spans="2:33">
      <c r="R15" s="820" t="s">
        <v>68</v>
      </c>
      <c r="S15" s="820">
        <v>26</v>
      </c>
      <c r="T15" s="820">
        <v>118</v>
      </c>
      <c r="U15" s="820">
        <v>0</v>
      </c>
      <c r="V15" s="820">
        <v>1</v>
      </c>
      <c r="W15" s="820">
        <v>2</v>
      </c>
      <c r="X15" s="820">
        <v>4</v>
      </c>
      <c r="Y15" s="820">
        <v>9</v>
      </c>
      <c r="Z15" s="820">
        <v>10</v>
      </c>
      <c r="AA15" s="820">
        <v>10</v>
      </c>
      <c r="AB15" s="820">
        <v>0</v>
      </c>
      <c r="AC15" s="820">
        <v>0</v>
      </c>
      <c r="AD15" s="820">
        <v>0</v>
      </c>
      <c r="AE15" s="820">
        <v>0</v>
      </c>
      <c r="AF15" s="820">
        <v>0</v>
      </c>
      <c r="AG15" s="820">
        <v>38</v>
      </c>
    </row>
    <row r="16" spans="2:33">
      <c r="B16" s="820" t="s">
        <v>21</v>
      </c>
      <c r="G16" s="820" t="s">
        <v>22</v>
      </c>
      <c r="L16" s="820" t="s">
        <v>23</v>
      </c>
      <c r="R16" s="820" t="s">
        <v>2762</v>
      </c>
      <c r="S16" s="820">
        <v>9</v>
      </c>
      <c r="T16" s="820">
        <v>26</v>
      </c>
      <c r="U16" s="820">
        <v>0</v>
      </c>
      <c r="V16" s="820">
        <v>0</v>
      </c>
      <c r="W16" s="820">
        <v>3</v>
      </c>
      <c r="X16" s="820">
        <v>0</v>
      </c>
      <c r="Y16" s="820">
        <v>0</v>
      </c>
      <c r="Z16" s="820">
        <v>8</v>
      </c>
      <c r="AA16" s="820">
        <v>0</v>
      </c>
      <c r="AB16" s="820">
        <v>0</v>
      </c>
      <c r="AC16" s="820">
        <v>0</v>
      </c>
      <c r="AD16" s="820">
        <v>0</v>
      </c>
      <c r="AE16" s="820">
        <v>0</v>
      </c>
      <c r="AF16" s="820">
        <v>0</v>
      </c>
      <c r="AG16" s="820">
        <v>11</v>
      </c>
    </row>
    <row r="17" spans="2:33">
      <c r="B17" s="820"/>
      <c r="C17" s="820" t="s">
        <v>2777</v>
      </c>
      <c r="D17" s="820" t="s">
        <v>2778</v>
      </c>
      <c r="E17" s="847" t="s">
        <v>2756</v>
      </c>
      <c r="G17" s="820"/>
      <c r="H17" s="820" t="s">
        <v>2779</v>
      </c>
      <c r="I17" s="820" t="s">
        <v>2767</v>
      </c>
      <c r="J17" s="847" t="s">
        <v>2756</v>
      </c>
      <c r="L17" s="820"/>
      <c r="M17" s="820" t="s">
        <v>2780</v>
      </c>
      <c r="N17" s="820" t="s">
        <v>2781</v>
      </c>
      <c r="O17" s="847" t="s">
        <v>2756</v>
      </c>
      <c r="R17" s="820" t="s">
        <v>2776</v>
      </c>
      <c r="S17" s="820">
        <v>98</v>
      </c>
      <c r="T17" s="820">
        <v>1173</v>
      </c>
      <c r="U17" s="820">
        <v>13</v>
      </c>
      <c r="V17" s="820">
        <v>6</v>
      </c>
      <c r="W17" s="820">
        <v>24</v>
      </c>
      <c r="X17" s="820">
        <v>17</v>
      </c>
      <c r="Y17" s="820">
        <v>43</v>
      </c>
      <c r="Z17" s="820">
        <v>358</v>
      </c>
      <c r="AA17" s="820">
        <v>67</v>
      </c>
      <c r="AB17" s="820">
        <v>0</v>
      </c>
      <c r="AC17" s="820">
        <v>0</v>
      </c>
      <c r="AD17" s="820">
        <v>0</v>
      </c>
      <c r="AE17" s="820">
        <v>0</v>
      </c>
      <c r="AF17" s="820">
        <v>0</v>
      </c>
      <c r="AG17" s="820">
        <v>546</v>
      </c>
    </row>
    <row r="18" spans="2:33">
      <c r="B18" s="820" t="s">
        <v>63</v>
      </c>
      <c r="C18" s="820">
        <v>0</v>
      </c>
      <c r="D18" s="820">
        <v>0</v>
      </c>
      <c r="E18" s="843" t="e">
        <f t="shared" ref="E18:E26" si="3">D18/C18</f>
        <v>#DIV/0!</v>
      </c>
      <c r="G18" s="820" t="s">
        <v>63</v>
      </c>
      <c r="H18" s="820">
        <v>0</v>
      </c>
      <c r="I18" s="820">
        <v>0</v>
      </c>
      <c r="J18" s="843" t="e">
        <f t="shared" ref="J18:J26" si="4">I18/H18</f>
        <v>#DIV/0!</v>
      </c>
      <c r="L18" s="820" t="s">
        <v>63</v>
      </c>
      <c r="M18" s="820">
        <v>1</v>
      </c>
      <c r="N18" s="820">
        <v>1</v>
      </c>
      <c r="O18" s="843">
        <f t="shared" ref="O18:O26" si="5">N18/M18</f>
        <v>1</v>
      </c>
    </row>
    <row r="19" spans="2:33">
      <c r="B19" s="820" t="s">
        <v>93</v>
      </c>
      <c r="C19" s="820">
        <v>9</v>
      </c>
      <c r="D19" s="820">
        <v>9</v>
      </c>
      <c r="E19" s="843">
        <f t="shared" si="3"/>
        <v>1</v>
      </c>
      <c r="G19" s="820" t="s">
        <v>93</v>
      </c>
      <c r="H19" s="820">
        <v>9</v>
      </c>
      <c r="I19" s="820">
        <v>9</v>
      </c>
      <c r="J19" s="843">
        <f t="shared" si="4"/>
        <v>1</v>
      </c>
      <c r="L19" s="820" t="s">
        <v>93</v>
      </c>
      <c r="M19" s="820">
        <v>13</v>
      </c>
      <c r="N19" s="820">
        <v>13</v>
      </c>
      <c r="O19" s="843">
        <f t="shared" si="5"/>
        <v>1</v>
      </c>
    </row>
    <row r="20" spans="2:33">
      <c r="B20" s="820" t="s">
        <v>764</v>
      </c>
      <c r="C20" s="820">
        <v>2</v>
      </c>
      <c r="D20" s="820">
        <v>3</v>
      </c>
      <c r="E20" s="843">
        <f t="shared" si="3"/>
        <v>1.5</v>
      </c>
      <c r="G20" s="820" t="s">
        <v>764</v>
      </c>
      <c r="H20" s="820">
        <v>9</v>
      </c>
      <c r="I20" s="820">
        <v>9</v>
      </c>
      <c r="J20" s="843">
        <f t="shared" si="4"/>
        <v>1</v>
      </c>
      <c r="L20" s="820" t="s">
        <v>764</v>
      </c>
      <c r="M20" s="820">
        <v>8</v>
      </c>
      <c r="N20" s="820">
        <v>5</v>
      </c>
      <c r="O20" s="843">
        <f t="shared" si="5"/>
        <v>0.625</v>
      </c>
    </row>
    <row r="21" spans="2:33">
      <c r="B21" s="820" t="s">
        <v>688</v>
      </c>
      <c r="C21" s="820">
        <v>1</v>
      </c>
      <c r="D21" s="820">
        <v>1</v>
      </c>
      <c r="E21" s="843">
        <f t="shared" si="3"/>
        <v>1</v>
      </c>
      <c r="G21" s="820" t="s">
        <v>688</v>
      </c>
      <c r="H21" s="820">
        <v>1</v>
      </c>
      <c r="I21" s="820">
        <v>1</v>
      </c>
      <c r="J21" s="843">
        <f t="shared" si="4"/>
        <v>1</v>
      </c>
      <c r="L21" s="820" t="s">
        <v>688</v>
      </c>
      <c r="M21" s="820">
        <v>283</v>
      </c>
      <c r="N21" s="820">
        <v>283</v>
      </c>
      <c r="O21" s="843">
        <f t="shared" si="5"/>
        <v>1</v>
      </c>
    </row>
    <row r="22" spans="2:33">
      <c r="B22" s="820" t="s">
        <v>46</v>
      </c>
      <c r="C22" s="820">
        <v>8</v>
      </c>
      <c r="D22" s="820">
        <v>16</v>
      </c>
      <c r="E22" s="843">
        <f t="shared" si="3"/>
        <v>2</v>
      </c>
      <c r="G22" s="820" t="s">
        <v>46</v>
      </c>
      <c r="H22" s="820">
        <v>13</v>
      </c>
      <c r="I22" s="820">
        <v>15</v>
      </c>
      <c r="J22" s="843">
        <f t="shared" si="4"/>
        <v>1.1538461538461537</v>
      </c>
      <c r="L22" s="820" t="s">
        <v>46</v>
      </c>
      <c r="M22" s="820">
        <v>19</v>
      </c>
      <c r="N22" s="820">
        <v>38</v>
      </c>
      <c r="O22" s="843">
        <f t="shared" si="5"/>
        <v>2</v>
      </c>
    </row>
    <row r="23" spans="2:33">
      <c r="B23" s="820" t="s">
        <v>68</v>
      </c>
      <c r="C23" s="820">
        <v>5</v>
      </c>
      <c r="D23" s="820">
        <v>6</v>
      </c>
      <c r="E23" s="843">
        <f t="shared" si="3"/>
        <v>1.2</v>
      </c>
      <c r="G23" s="820" t="s">
        <v>68</v>
      </c>
      <c r="H23" s="820">
        <v>9</v>
      </c>
      <c r="I23" s="820">
        <v>9</v>
      </c>
      <c r="J23" s="843">
        <f t="shared" si="4"/>
        <v>1</v>
      </c>
      <c r="L23" s="820" t="s">
        <v>68</v>
      </c>
      <c r="M23" s="820">
        <v>11</v>
      </c>
      <c r="N23" s="820">
        <v>10</v>
      </c>
      <c r="O23" s="843">
        <f t="shared" si="5"/>
        <v>0.90909090909090906</v>
      </c>
    </row>
    <row r="24" spans="2:33">
      <c r="B24" s="820" t="s">
        <v>2762</v>
      </c>
      <c r="C24" s="820">
        <v>0</v>
      </c>
      <c r="D24" s="820">
        <v>0</v>
      </c>
      <c r="E24" s="843" t="e">
        <f t="shared" si="3"/>
        <v>#DIV/0!</v>
      </c>
      <c r="G24" s="820" t="s">
        <v>2762</v>
      </c>
      <c r="H24" s="820">
        <v>0</v>
      </c>
      <c r="I24" s="820">
        <v>0</v>
      </c>
      <c r="J24" s="843" t="e">
        <f t="shared" si="4"/>
        <v>#DIV/0!</v>
      </c>
      <c r="L24" s="820" t="s">
        <v>2762</v>
      </c>
      <c r="M24" s="820">
        <v>8</v>
      </c>
      <c r="N24" s="820">
        <v>8</v>
      </c>
      <c r="O24" s="843">
        <f t="shared" si="5"/>
        <v>1</v>
      </c>
    </row>
    <row r="25" spans="2:33">
      <c r="B25" s="820" t="s">
        <v>2776</v>
      </c>
      <c r="C25" s="820">
        <v>25</v>
      </c>
      <c r="D25" s="820">
        <v>35</v>
      </c>
      <c r="E25" s="843">
        <f t="shared" si="3"/>
        <v>1.4</v>
      </c>
      <c r="G25" s="820" t="s">
        <v>2776</v>
      </c>
      <c r="H25" s="820">
        <v>41</v>
      </c>
      <c r="I25" s="820">
        <v>43</v>
      </c>
      <c r="J25" s="843">
        <f t="shared" si="4"/>
        <v>1.0487804878048781</v>
      </c>
      <c r="L25" s="820" t="s">
        <v>2776</v>
      </c>
      <c r="M25" s="820">
        <v>343</v>
      </c>
      <c r="N25" s="820">
        <v>358</v>
      </c>
      <c r="O25" s="843">
        <f t="shared" si="5"/>
        <v>1.0437317784256559</v>
      </c>
    </row>
    <row r="26" spans="2:33">
      <c r="E26" s="843" t="e">
        <f t="shared" si="3"/>
        <v>#DIV/0!</v>
      </c>
      <c r="J26" s="843" t="e">
        <f t="shared" si="4"/>
        <v>#DIV/0!</v>
      </c>
      <c r="O26" s="843" t="e">
        <f t="shared" si="5"/>
        <v>#DIV/0!</v>
      </c>
    </row>
    <row r="29" spans="2:33">
      <c r="B29" s="820" t="s">
        <v>24</v>
      </c>
      <c r="G29" s="820" t="s">
        <v>25</v>
      </c>
      <c r="L29" s="820" t="s">
        <v>26</v>
      </c>
    </row>
    <row r="30" spans="2:33">
      <c r="B30" s="820"/>
      <c r="C30" s="820" t="s">
        <v>2782</v>
      </c>
      <c r="D30" s="820" t="s">
        <v>2769</v>
      </c>
      <c r="E30" s="847" t="s">
        <v>2756</v>
      </c>
      <c r="G30" s="820"/>
      <c r="H30" s="820" t="s">
        <v>2783</v>
      </c>
      <c r="I30" s="820" t="s">
        <v>2784</v>
      </c>
      <c r="J30" s="847" t="s">
        <v>2756</v>
      </c>
      <c r="L30" s="820"/>
      <c r="M30" s="820" t="s">
        <v>2785</v>
      </c>
      <c r="N30" s="820" t="s">
        <v>2786</v>
      </c>
      <c r="O30" s="847" t="s">
        <v>2756</v>
      </c>
    </row>
    <row r="31" spans="2:33">
      <c r="B31" s="820" t="s">
        <v>63</v>
      </c>
      <c r="C31" s="820">
        <v>0</v>
      </c>
      <c r="D31" s="820">
        <v>0</v>
      </c>
      <c r="E31" s="843" t="e">
        <f t="shared" ref="E31:E39" si="6">D31/C31</f>
        <v>#DIV/0!</v>
      </c>
      <c r="G31" s="820" t="s">
        <v>63</v>
      </c>
      <c r="H31" s="820">
        <v>0</v>
      </c>
      <c r="I31" s="820">
        <v>0</v>
      </c>
      <c r="J31" s="843" t="e">
        <f t="shared" ref="J31:J39" si="7">I31/H31</f>
        <v>#DIV/0!</v>
      </c>
      <c r="L31" s="820" t="s">
        <v>63</v>
      </c>
      <c r="M31" s="820">
        <v>1</v>
      </c>
      <c r="N31" s="820">
        <v>0</v>
      </c>
      <c r="O31" s="843">
        <f t="shared" ref="O31:O39" si="8">N31/M31</f>
        <v>0</v>
      </c>
    </row>
    <row r="32" spans="2:33">
      <c r="B32" s="820" t="s">
        <v>93</v>
      </c>
      <c r="C32" s="820">
        <v>11</v>
      </c>
      <c r="D32" s="820">
        <v>10</v>
      </c>
      <c r="E32" s="843">
        <f t="shared" si="6"/>
        <v>0.90909090909090906</v>
      </c>
      <c r="G32" s="820" t="s">
        <v>93</v>
      </c>
      <c r="H32" s="820">
        <v>5</v>
      </c>
      <c r="I32" s="820">
        <v>0</v>
      </c>
      <c r="J32" s="843">
        <f t="shared" si="7"/>
        <v>0</v>
      </c>
      <c r="L32" s="820" t="s">
        <v>93</v>
      </c>
      <c r="M32" s="820">
        <v>6</v>
      </c>
      <c r="N32" s="820">
        <v>0</v>
      </c>
      <c r="O32" s="843">
        <f t="shared" si="8"/>
        <v>0</v>
      </c>
    </row>
    <row r="33" spans="2:15">
      <c r="B33" s="820" t="s">
        <v>764</v>
      </c>
      <c r="C33" s="820">
        <v>9</v>
      </c>
      <c r="D33" s="820">
        <v>9</v>
      </c>
      <c r="E33" s="843">
        <f t="shared" si="6"/>
        <v>1</v>
      </c>
      <c r="G33" s="820" t="s">
        <v>764</v>
      </c>
      <c r="H33" s="820">
        <v>8</v>
      </c>
      <c r="I33" s="820">
        <v>0</v>
      </c>
      <c r="J33" s="843">
        <f t="shared" si="7"/>
        <v>0</v>
      </c>
      <c r="L33" s="820" t="s">
        <v>764</v>
      </c>
      <c r="M33" s="820">
        <v>13</v>
      </c>
      <c r="N33" s="820">
        <v>0</v>
      </c>
      <c r="O33" s="843">
        <f t="shared" si="8"/>
        <v>0</v>
      </c>
    </row>
    <row r="34" spans="2:15">
      <c r="B34" s="820" t="s">
        <v>688</v>
      </c>
      <c r="C34" s="820">
        <v>55</v>
      </c>
      <c r="D34" s="820">
        <v>12</v>
      </c>
      <c r="E34" s="843">
        <f t="shared" si="6"/>
        <v>0.21818181818181817</v>
      </c>
      <c r="G34" s="820" t="s">
        <v>688</v>
      </c>
      <c r="H34" s="820">
        <v>50</v>
      </c>
      <c r="I34" s="820">
        <v>0</v>
      </c>
      <c r="J34" s="843">
        <f t="shared" si="7"/>
        <v>0</v>
      </c>
      <c r="L34" s="820" t="s">
        <v>688</v>
      </c>
      <c r="M34" s="820">
        <v>83</v>
      </c>
      <c r="N34" s="820">
        <v>0</v>
      </c>
      <c r="O34" s="843">
        <f t="shared" si="8"/>
        <v>0</v>
      </c>
    </row>
    <row r="35" spans="2:15">
      <c r="B35" s="820" t="s">
        <v>46</v>
      </c>
      <c r="C35" s="820">
        <v>19</v>
      </c>
      <c r="D35" s="820">
        <v>26</v>
      </c>
      <c r="E35" s="843">
        <f t="shared" si="6"/>
        <v>1.368421052631579</v>
      </c>
      <c r="G35" s="820" t="s">
        <v>46</v>
      </c>
      <c r="H35" s="820">
        <v>17</v>
      </c>
      <c r="I35" s="820">
        <v>0</v>
      </c>
      <c r="J35" s="843">
        <f t="shared" si="7"/>
        <v>0</v>
      </c>
      <c r="L35" s="820" t="s">
        <v>46</v>
      </c>
      <c r="M35" s="820">
        <v>14</v>
      </c>
      <c r="N35" s="820">
        <v>0</v>
      </c>
      <c r="O35" s="843">
        <f t="shared" si="8"/>
        <v>0</v>
      </c>
    </row>
    <row r="36" spans="2:15">
      <c r="B36" s="820" t="s">
        <v>68</v>
      </c>
      <c r="C36" s="820">
        <v>10</v>
      </c>
      <c r="D36" s="820">
        <v>10</v>
      </c>
      <c r="E36" s="843">
        <f t="shared" si="6"/>
        <v>1</v>
      </c>
      <c r="G36" s="820" t="s">
        <v>68</v>
      </c>
      <c r="H36" s="820">
        <v>6</v>
      </c>
      <c r="I36" s="820">
        <v>0</v>
      </c>
      <c r="J36" s="843">
        <f t="shared" si="7"/>
        <v>0</v>
      </c>
      <c r="L36" s="820" t="s">
        <v>68</v>
      </c>
      <c r="M36" s="820">
        <v>5</v>
      </c>
      <c r="N36" s="820">
        <v>0</v>
      </c>
      <c r="O36" s="843">
        <f t="shared" si="8"/>
        <v>0</v>
      </c>
    </row>
    <row r="37" spans="2:15">
      <c r="B37" s="820" t="s">
        <v>2762</v>
      </c>
      <c r="C37" s="820">
        <v>0</v>
      </c>
      <c r="D37" s="820">
        <v>0</v>
      </c>
      <c r="E37" s="843" t="e">
        <f t="shared" si="6"/>
        <v>#DIV/0!</v>
      </c>
      <c r="G37" s="820" t="s">
        <v>2762</v>
      </c>
      <c r="H37" s="820">
        <v>0</v>
      </c>
      <c r="I37" s="820">
        <v>0</v>
      </c>
      <c r="J37" s="843" t="e">
        <f t="shared" si="7"/>
        <v>#DIV/0!</v>
      </c>
      <c r="L37" s="820" t="s">
        <v>2762</v>
      </c>
      <c r="M37" s="820">
        <v>8</v>
      </c>
      <c r="N37" s="820">
        <v>0</v>
      </c>
      <c r="O37" s="843">
        <f t="shared" si="8"/>
        <v>0</v>
      </c>
    </row>
    <row r="38" spans="2:15">
      <c r="B38" s="820" t="s">
        <v>2776</v>
      </c>
      <c r="C38" s="820">
        <v>104</v>
      </c>
      <c r="D38" s="820">
        <v>67</v>
      </c>
      <c r="E38" s="843">
        <f t="shared" si="6"/>
        <v>0.64423076923076927</v>
      </c>
      <c r="G38" s="820" t="s">
        <v>2776</v>
      </c>
      <c r="H38" s="820">
        <v>86</v>
      </c>
      <c r="I38" s="820">
        <v>0</v>
      </c>
      <c r="J38" s="843">
        <f t="shared" si="7"/>
        <v>0</v>
      </c>
      <c r="L38" s="820" t="s">
        <v>2776</v>
      </c>
      <c r="M38" s="820">
        <v>130</v>
      </c>
      <c r="N38" s="820">
        <v>0</v>
      </c>
      <c r="O38" s="843">
        <f t="shared" si="8"/>
        <v>0</v>
      </c>
    </row>
    <row r="39" spans="2:15">
      <c r="E39" s="843" t="e">
        <f t="shared" si="6"/>
        <v>#DIV/0!</v>
      </c>
      <c r="J39" s="843" t="e">
        <f t="shared" si="7"/>
        <v>#DIV/0!</v>
      </c>
      <c r="O39" s="843" t="e">
        <f t="shared" si="8"/>
        <v>#DIV/0!</v>
      </c>
    </row>
    <row r="42" spans="2:15">
      <c r="B42" s="820" t="s">
        <v>27</v>
      </c>
      <c r="G42" s="820" t="s">
        <v>28</v>
      </c>
      <c r="L42" s="820" t="s">
        <v>29</v>
      </c>
    </row>
    <row r="43" spans="2:15">
      <c r="B43" s="820"/>
      <c r="C43" s="820" t="s">
        <v>2787</v>
      </c>
      <c r="D43" s="820" t="s">
        <v>2772</v>
      </c>
      <c r="E43" s="847" t="s">
        <v>2756</v>
      </c>
      <c r="G43" s="820"/>
      <c r="H43" s="820" t="s">
        <v>2788</v>
      </c>
      <c r="I43" s="820" t="s">
        <v>2789</v>
      </c>
      <c r="J43" s="847" t="s">
        <v>2756</v>
      </c>
      <c r="L43" s="820"/>
      <c r="M43" s="820" t="s">
        <v>2790</v>
      </c>
      <c r="N43" s="820" t="s">
        <v>2774</v>
      </c>
      <c r="O43" s="847" t="s">
        <v>2756</v>
      </c>
    </row>
    <row r="44" spans="2:15">
      <c r="B44" s="820" t="s">
        <v>63</v>
      </c>
      <c r="C44" s="820">
        <v>0</v>
      </c>
      <c r="D44" s="820">
        <v>0</v>
      </c>
      <c r="E44" s="843" t="e">
        <f t="shared" ref="E44:E52" si="9">D44/C44</f>
        <v>#DIV/0!</v>
      </c>
      <c r="G44" s="820" t="s">
        <v>63</v>
      </c>
      <c r="H44" s="820">
        <v>0</v>
      </c>
      <c r="I44" s="820">
        <v>0</v>
      </c>
      <c r="J44" s="843" t="e">
        <f t="shared" ref="J44:J52" si="10">I44/H44</f>
        <v>#DIV/0!</v>
      </c>
      <c r="L44" s="820" t="s">
        <v>63</v>
      </c>
      <c r="M44" s="820">
        <v>3</v>
      </c>
      <c r="N44" s="820">
        <v>0</v>
      </c>
      <c r="O44" s="843">
        <f t="shared" ref="O44:O52" si="11">N44/M44</f>
        <v>0</v>
      </c>
    </row>
    <row r="45" spans="2:15">
      <c r="B45" s="820" t="s">
        <v>93</v>
      </c>
      <c r="C45" s="820">
        <v>13</v>
      </c>
      <c r="D45" s="820">
        <v>0</v>
      </c>
      <c r="E45" s="843">
        <f t="shared" si="9"/>
        <v>0</v>
      </c>
      <c r="G45" s="820" t="s">
        <v>93</v>
      </c>
      <c r="H45" s="820">
        <v>12</v>
      </c>
      <c r="I45" s="820">
        <v>0</v>
      </c>
      <c r="J45" s="843">
        <f t="shared" si="10"/>
        <v>0</v>
      </c>
      <c r="L45" s="820" t="s">
        <v>93</v>
      </c>
      <c r="M45" s="820">
        <v>23</v>
      </c>
      <c r="N45" s="820">
        <v>0</v>
      </c>
      <c r="O45" s="843">
        <f t="shared" si="11"/>
        <v>0</v>
      </c>
    </row>
    <row r="46" spans="2:15">
      <c r="B46" s="820" t="s">
        <v>764</v>
      </c>
      <c r="C46" s="820">
        <v>8</v>
      </c>
      <c r="D46" s="820">
        <v>0</v>
      </c>
      <c r="E46" s="843">
        <f t="shared" si="9"/>
        <v>0</v>
      </c>
      <c r="G46" s="820" t="s">
        <v>764</v>
      </c>
      <c r="H46" s="820">
        <v>7</v>
      </c>
      <c r="I46" s="820">
        <v>0</v>
      </c>
      <c r="J46" s="843">
        <f t="shared" si="10"/>
        <v>0</v>
      </c>
      <c r="L46" s="820" t="s">
        <v>764</v>
      </c>
      <c r="M46" s="820">
        <v>16</v>
      </c>
      <c r="N46" s="820">
        <v>0</v>
      </c>
      <c r="O46" s="843">
        <f t="shared" si="11"/>
        <v>0</v>
      </c>
    </row>
    <row r="47" spans="2:15">
      <c r="B47" s="820" t="s">
        <v>688</v>
      </c>
      <c r="C47" s="820">
        <v>52</v>
      </c>
      <c r="D47" s="820">
        <v>0</v>
      </c>
      <c r="E47" s="843">
        <f t="shared" si="9"/>
        <v>0</v>
      </c>
      <c r="G47" s="820" t="s">
        <v>688</v>
      </c>
      <c r="H47" s="820">
        <v>53</v>
      </c>
      <c r="I47" s="820">
        <v>0</v>
      </c>
      <c r="J47" s="843">
        <f t="shared" si="10"/>
        <v>0</v>
      </c>
      <c r="L47" s="820" t="s">
        <v>688</v>
      </c>
      <c r="M47" s="820">
        <v>73</v>
      </c>
      <c r="N47" s="820">
        <v>0</v>
      </c>
      <c r="O47" s="843">
        <f t="shared" si="11"/>
        <v>0</v>
      </c>
    </row>
    <row r="48" spans="2:15">
      <c r="B48" s="820" t="s">
        <v>46</v>
      </c>
      <c r="C48" s="820">
        <v>18</v>
      </c>
      <c r="D48" s="820">
        <v>0</v>
      </c>
      <c r="E48" s="843">
        <f t="shared" si="9"/>
        <v>0</v>
      </c>
      <c r="G48" s="820" t="s">
        <v>46</v>
      </c>
      <c r="H48" s="820">
        <v>26</v>
      </c>
      <c r="I48" s="820">
        <v>0</v>
      </c>
      <c r="J48" s="843">
        <f t="shared" si="10"/>
        <v>0</v>
      </c>
      <c r="L48" s="820" t="s">
        <v>46</v>
      </c>
      <c r="M48" s="820">
        <v>22</v>
      </c>
      <c r="N48" s="820">
        <v>0</v>
      </c>
      <c r="O48" s="843">
        <f t="shared" si="11"/>
        <v>0</v>
      </c>
    </row>
    <row r="49" spans="2:15">
      <c r="B49" s="820" t="s">
        <v>68</v>
      </c>
      <c r="C49" s="820">
        <v>15</v>
      </c>
      <c r="D49" s="820">
        <v>0</v>
      </c>
      <c r="E49" s="843">
        <f t="shared" si="9"/>
        <v>0</v>
      </c>
      <c r="G49" s="820" t="s">
        <v>68</v>
      </c>
      <c r="H49" s="820">
        <v>33</v>
      </c>
      <c r="I49" s="820">
        <v>0</v>
      </c>
      <c r="J49" s="843">
        <f t="shared" si="10"/>
        <v>0</v>
      </c>
      <c r="L49" s="820" t="s">
        <v>68</v>
      </c>
      <c r="M49" s="820">
        <v>21</v>
      </c>
      <c r="N49" s="820">
        <v>0</v>
      </c>
      <c r="O49" s="843">
        <f t="shared" si="11"/>
        <v>0</v>
      </c>
    </row>
    <row r="50" spans="2:15">
      <c r="B50" s="820" t="s">
        <v>2762</v>
      </c>
      <c r="C50" s="820">
        <v>0</v>
      </c>
      <c r="D50" s="820">
        <v>0</v>
      </c>
      <c r="E50" s="843" t="e">
        <f t="shared" si="9"/>
        <v>#DIV/0!</v>
      </c>
      <c r="G50" s="820" t="s">
        <v>2762</v>
      </c>
      <c r="H50" s="820">
        <v>0</v>
      </c>
      <c r="I50" s="820">
        <v>0</v>
      </c>
      <c r="J50" s="843" t="e">
        <f t="shared" si="10"/>
        <v>#DIV/0!</v>
      </c>
      <c r="L50" s="820" t="s">
        <v>2762</v>
      </c>
      <c r="M50" s="820">
        <v>7</v>
      </c>
      <c r="N50" s="820">
        <v>0</v>
      </c>
      <c r="O50" s="843">
        <f t="shared" si="11"/>
        <v>0</v>
      </c>
    </row>
    <row r="51" spans="2:15">
      <c r="B51" s="820" t="s">
        <v>2776</v>
      </c>
      <c r="C51" s="820">
        <v>106</v>
      </c>
      <c r="D51" s="820">
        <v>0</v>
      </c>
      <c r="E51" s="843">
        <f t="shared" si="9"/>
        <v>0</v>
      </c>
      <c r="G51" s="820" t="s">
        <v>2776</v>
      </c>
      <c r="H51" s="820">
        <v>131</v>
      </c>
      <c r="I51" s="820">
        <v>0</v>
      </c>
      <c r="J51" s="843">
        <f t="shared" si="10"/>
        <v>0</v>
      </c>
      <c r="L51" s="820" t="s">
        <v>2776</v>
      </c>
      <c r="M51" s="820">
        <v>165</v>
      </c>
      <c r="N51" s="820">
        <v>0</v>
      </c>
      <c r="O51" s="843">
        <f t="shared" si="11"/>
        <v>0</v>
      </c>
    </row>
    <row r="52" spans="2:15">
      <c r="E52" s="843" t="e">
        <f t="shared" si="9"/>
        <v>#DIV/0!</v>
      </c>
      <c r="J52" s="843" t="e">
        <f t="shared" si="10"/>
        <v>#DIV/0!</v>
      </c>
      <c r="O52" s="843" t="e">
        <f t="shared" si="11"/>
        <v>#DIV/0!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AY101"/>
  <sheetViews>
    <sheetView workbookViewId="0">
      <pane xSplit="2" ySplit="1" topLeftCell="C2" activePane="bottomRight" state="frozen"/>
      <selection pane="bottomRight" activeCell="C1" sqref="C1"/>
      <selection pane="bottomLeft" activeCell="A2" sqref="A2"/>
      <selection pane="topRight" activeCell="C1" sqref="C1"/>
    </sheetView>
  </sheetViews>
  <sheetFormatPr defaultColWidth="14.42578125" defaultRowHeight="15" customHeight="1"/>
  <cols>
    <col min="1" max="1" width="12.42578125" customWidth="1"/>
    <col min="2" max="2" width="30.140625" customWidth="1"/>
    <col min="3" max="3" width="31" customWidth="1"/>
    <col min="4" max="12" width="4.28515625" customWidth="1"/>
    <col min="13" max="13" width="7" customWidth="1"/>
    <col min="14" max="14" width="6.140625" customWidth="1"/>
    <col min="15" max="15" width="6" customWidth="1"/>
    <col min="16" max="16" width="11" customWidth="1"/>
    <col min="17" max="17" width="19" customWidth="1"/>
    <col min="18" max="18" width="26.42578125" customWidth="1"/>
    <col min="19" max="19" width="21.28515625" customWidth="1"/>
    <col min="20" max="31" width="5.42578125" customWidth="1"/>
    <col min="32" max="32" width="12.42578125" customWidth="1"/>
    <col min="33" max="33" width="14.42578125" customWidth="1"/>
    <col min="34" max="34" width="25.85546875" customWidth="1"/>
    <col min="35" max="35" width="27.42578125" customWidth="1"/>
    <col min="36" max="36" width="38.7109375" customWidth="1"/>
    <col min="37" max="51" width="33.42578125" customWidth="1"/>
    <col min="52" max="52" width="7" customWidth="1"/>
  </cols>
  <sheetData>
    <row r="1" spans="1:51" ht="28.5" customHeight="1">
      <c r="A1" s="459" t="s">
        <v>2791</v>
      </c>
      <c r="B1" s="458" t="s">
        <v>7</v>
      </c>
      <c r="C1" s="459" t="s">
        <v>2792</v>
      </c>
      <c r="D1" s="216" t="s">
        <v>2793</v>
      </c>
      <c r="E1" s="216" t="s">
        <v>2794</v>
      </c>
      <c r="F1" s="216" t="s">
        <v>2795</v>
      </c>
      <c r="G1" s="216" t="s">
        <v>2796</v>
      </c>
      <c r="H1" s="216" t="s">
        <v>2797</v>
      </c>
      <c r="I1" s="216" t="s">
        <v>2798</v>
      </c>
      <c r="J1" s="216" t="s">
        <v>2799</v>
      </c>
      <c r="K1" s="216" t="s">
        <v>2800</v>
      </c>
      <c r="L1" s="216" t="s">
        <v>2801</v>
      </c>
      <c r="M1" s="216" t="s">
        <v>2802</v>
      </c>
      <c r="N1" s="216" t="s">
        <v>2803</v>
      </c>
      <c r="O1" s="216" t="s">
        <v>2804</v>
      </c>
      <c r="P1" s="458" t="s">
        <v>10</v>
      </c>
      <c r="Q1" s="458" t="s">
        <v>11</v>
      </c>
      <c r="R1" s="459" t="s">
        <v>2805</v>
      </c>
      <c r="S1" s="459" t="s">
        <v>2806</v>
      </c>
      <c r="T1" s="216" t="s">
        <v>2807</v>
      </c>
      <c r="U1" s="216" t="s">
        <v>2808</v>
      </c>
      <c r="V1" s="216" t="s">
        <v>2809</v>
      </c>
      <c r="W1" s="216" t="s">
        <v>2810</v>
      </c>
      <c r="X1" s="216" t="s">
        <v>2811</v>
      </c>
      <c r="Y1" s="216" t="s">
        <v>2812</v>
      </c>
      <c r="Z1" s="216" t="s">
        <v>2813</v>
      </c>
      <c r="AA1" s="216" t="s">
        <v>2814</v>
      </c>
      <c r="AB1" s="216" t="s">
        <v>2815</v>
      </c>
      <c r="AC1" s="216" t="s">
        <v>2816</v>
      </c>
      <c r="AD1" s="216" t="s">
        <v>2817</v>
      </c>
      <c r="AE1" s="216" t="s">
        <v>2818</v>
      </c>
      <c r="AF1" s="459" t="s">
        <v>15</v>
      </c>
      <c r="AG1" s="459" t="s">
        <v>16</v>
      </c>
      <c r="AH1" s="459" t="s">
        <v>2819</v>
      </c>
      <c r="AI1" s="459" t="s">
        <v>2820</v>
      </c>
      <c r="AJ1" s="459" t="s">
        <v>2821</v>
      </c>
      <c r="AK1" s="459" t="s">
        <v>2822</v>
      </c>
      <c r="AL1" s="459" t="s">
        <v>2823</v>
      </c>
      <c r="AM1" s="459" t="s">
        <v>2824</v>
      </c>
      <c r="AN1" s="459" t="s">
        <v>2825</v>
      </c>
      <c r="AO1" s="459" t="s">
        <v>2826</v>
      </c>
      <c r="AP1" s="459" t="s">
        <v>2827</v>
      </c>
      <c r="AQ1" s="459" t="s">
        <v>2828</v>
      </c>
      <c r="AR1" s="459" t="s">
        <v>2829</v>
      </c>
      <c r="AS1" s="459" t="s">
        <v>2830</v>
      </c>
      <c r="AT1" s="459" t="s">
        <v>2831</v>
      </c>
      <c r="AU1" s="459" t="s">
        <v>2832</v>
      </c>
      <c r="AV1" s="459" t="s">
        <v>2833</v>
      </c>
      <c r="AW1" s="262" t="s">
        <v>2834</v>
      </c>
      <c r="AX1" s="262" t="s">
        <v>2835</v>
      </c>
      <c r="AY1" s="262" t="s">
        <v>2836</v>
      </c>
    </row>
    <row r="2" spans="1:51" ht="37.5" customHeight="1">
      <c r="A2" s="218">
        <v>1</v>
      </c>
      <c r="B2" s="219" t="s">
        <v>2112</v>
      </c>
      <c r="C2" s="489" t="s">
        <v>2113</v>
      </c>
      <c r="D2" s="489"/>
      <c r="E2" s="490"/>
      <c r="F2" s="490"/>
      <c r="G2" s="490"/>
      <c r="H2" s="490"/>
      <c r="I2" s="490"/>
      <c r="J2" s="490"/>
      <c r="K2" s="490"/>
      <c r="L2" s="490"/>
      <c r="M2" s="490"/>
      <c r="N2" s="490"/>
      <c r="O2" s="490">
        <v>1</v>
      </c>
      <c r="P2" s="490">
        <f t="shared" ref="P2:P101" si="0">SUM(D2:O2)</f>
        <v>1</v>
      </c>
      <c r="Q2" s="492" t="s">
        <v>63</v>
      </c>
      <c r="R2" s="492" t="s">
        <v>63</v>
      </c>
      <c r="S2" s="492" t="s">
        <v>47</v>
      </c>
      <c r="T2" s="220"/>
      <c r="U2" s="490"/>
      <c r="V2" s="490"/>
      <c r="W2" s="490"/>
      <c r="X2" s="490"/>
      <c r="Y2" s="490"/>
      <c r="Z2" s="490"/>
      <c r="AA2" s="490"/>
      <c r="AB2" s="490"/>
      <c r="AC2" s="490"/>
      <c r="AD2" s="490"/>
      <c r="AE2" s="490"/>
      <c r="AF2" s="222">
        <f t="shared" ref="AF2:AF25" si="1">SUM(T2:AE2)</f>
        <v>0</v>
      </c>
      <c r="AG2" s="493">
        <f t="shared" ref="AG2:AG101" si="2">AF2/P2</f>
        <v>0</v>
      </c>
      <c r="AH2" s="23"/>
      <c r="AI2" s="221"/>
      <c r="AJ2" s="24"/>
      <c r="AK2" s="26"/>
      <c r="AL2" s="26"/>
      <c r="AM2" s="26"/>
      <c r="AN2" s="28"/>
      <c r="AO2" s="30"/>
      <c r="AP2" s="28"/>
      <c r="AQ2" s="26"/>
      <c r="AR2" s="28"/>
      <c r="AS2" s="147"/>
      <c r="AT2" s="28">
        <f t="shared" ref="AT2:AT101" si="3">SUM(D2:F2)</f>
        <v>0</v>
      </c>
      <c r="AU2" s="28">
        <f t="shared" ref="AU2:AU101" si="4">SUM(D2:I2)</f>
        <v>0</v>
      </c>
      <c r="AV2" s="28">
        <f t="shared" ref="AV2:AV101" si="5">SUM(D2:L2)</f>
        <v>0</v>
      </c>
      <c r="AW2" s="263" t="str">
        <f t="shared" ref="AW2:AY2" si="6">IF(AT2=0,"",$AF2/AT2)</f>
        <v/>
      </c>
      <c r="AX2" s="263" t="str">
        <f t="shared" si="6"/>
        <v/>
      </c>
      <c r="AY2" s="263" t="str">
        <f t="shared" si="6"/>
        <v/>
      </c>
    </row>
    <row r="3" spans="1:51" ht="34.700000000000003" customHeight="1">
      <c r="A3" s="222">
        <v>2</v>
      </c>
      <c r="B3" s="219" t="s">
        <v>108</v>
      </c>
      <c r="C3" s="489" t="s">
        <v>2113</v>
      </c>
      <c r="D3" s="489"/>
      <c r="E3" s="490"/>
      <c r="F3" s="490"/>
      <c r="G3" s="490"/>
      <c r="H3" s="490"/>
      <c r="I3" s="490"/>
      <c r="J3" s="490"/>
      <c r="K3" s="490"/>
      <c r="L3" s="490"/>
      <c r="M3" s="490"/>
      <c r="N3" s="490"/>
      <c r="O3" s="490">
        <v>1</v>
      </c>
      <c r="P3" s="490">
        <f t="shared" si="0"/>
        <v>1</v>
      </c>
      <c r="Q3" s="492" t="s">
        <v>63</v>
      </c>
      <c r="R3" s="492" t="s">
        <v>63</v>
      </c>
      <c r="S3" s="492" t="s">
        <v>47</v>
      </c>
      <c r="T3" s="220"/>
      <c r="U3" s="222"/>
      <c r="V3" s="222"/>
      <c r="W3" s="222"/>
      <c r="X3" s="222"/>
      <c r="Y3" s="222"/>
      <c r="Z3" s="222"/>
      <c r="AA3" s="222"/>
      <c r="AB3" s="222"/>
      <c r="AC3" s="222"/>
      <c r="AD3" s="222"/>
      <c r="AE3" s="222"/>
      <c r="AF3" s="222">
        <f t="shared" si="1"/>
        <v>0</v>
      </c>
      <c r="AG3" s="493">
        <f t="shared" si="2"/>
        <v>0</v>
      </c>
      <c r="AH3" s="23"/>
      <c r="AI3" s="221"/>
      <c r="AJ3" s="42"/>
      <c r="AK3" s="50"/>
      <c r="AL3" s="50"/>
      <c r="AM3" s="25"/>
      <c r="AN3" s="50"/>
      <c r="AO3" s="50"/>
      <c r="AP3" s="28"/>
      <c r="AQ3" s="50"/>
      <c r="AR3" s="42"/>
      <c r="AS3" s="50"/>
      <c r="AT3" s="28">
        <f t="shared" si="3"/>
        <v>0</v>
      </c>
      <c r="AU3" s="28">
        <f t="shared" si="4"/>
        <v>0</v>
      </c>
      <c r="AV3" s="28">
        <f t="shared" si="5"/>
        <v>0</v>
      </c>
      <c r="AW3" s="263" t="str">
        <f t="shared" ref="AW3:AY3" si="7">IF(AT3=0,"",$AF3/AT3)</f>
        <v/>
      </c>
      <c r="AX3" s="263" t="str">
        <f t="shared" si="7"/>
        <v/>
      </c>
      <c r="AY3" s="263" t="str">
        <f t="shared" si="7"/>
        <v/>
      </c>
    </row>
    <row r="4" spans="1:51" ht="65.25" customHeight="1">
      <c r="A4" s="222">
        <v>3</v>
      </c>
      <c r="B4" s="219" t="s">
        <v>2114</v>
      </c>
      <c r="C4" s="489" t="s">
        <v>2115</v>
      </c>
      <c r="D4" s="489"/>
      <c r="E4" s="490"/>
      <c r="F4" s="490">
        <v>1</v>
      </c>
      <c r="G4" s="490"/>
      <c r="H4" s="490"/>
      <c r="I4" s="490">
        <v>1</v>
      </c>
      <c r="J4" s="490"/>
      <c r="K4" s="490"/>
      <c r="L4" s="490">
        <v>1</v>
      </c>
      <c r="M4" s="490"/>
      <c r="N4" s="490"/>
      <c r="O4" s="490">
        <v>1</v>
      </c>
      <c r="P4" s="490">
        <f t="shared" si="0"/>
        <v>4</v>
      </c>
      <c r="Q4" s="492" t="s">
        <v>63</v>
      </c>
      <c r="R4" s="492" t="s">
        <v>63</v>
      </c>
      <c r="S4" s="492" t="s">
        <v>47</v>
      </c>
      <c r="T4" s="220"/>
      <c r="U4" s="222"/>
      <c r="V4" s="222">
        <v>1</v>
      </c>
      <c r="W4" s="222"/>
      <c r="X4" s="222"/>
      <c r="Y4" s="222"/>
      <c r="Z4" s="222"/>
      <c r="AA4" s="222"/>
      <c r="AB4" s="222"/>
      <c r="AC4" s="222"/>
      <c r="AD4" s="222"/>
      <c r="AE4" s="222"/>
      <c r="AF4" s="222">
        <f t="shared" si="1"/>
        <v>1</v>
      </c>
      <c r="AG4" s="493">
        <f t="shared" si="2"/>
        <v>0.25</v>
      </c>
      <c r="AH4" s="23"/>
      <c r="AI4" s="221"/>
      <c r="AJ4" s="494" t="s">
        <v>2115</v>
      </c>
      <c r="AK4" s="50"/>
      <c r="AL4" s="50"/>
      <c r="AM4" s="28"/>
      <c r="AN4" s="28"/>
      <c r="AO4" s="50"/>
      <c r="AP4" s="28"/>
      <c r="AQ4" s="50"/>
      <c r="AR4" s="50"/>
      <c r="AS4" s="50"/>
      <c r="AT4" s="28">
        <f t="shared" si="3"/>
        <v>1</v>
      </c>
      <c r="AU4" s="28">
        <f t="shared" si="4"/>
        <v>2</v>
      </c>
      <c r="AV4" s="28">
        <f t="shared" si="5"/>
        <v>3</v>
      </c>
      <c r="AW4" s="263">
        <f t="shared" ref="AW4:AY4" si="8">IF(AT4=0,"",$AF4/AT4)</f>
        <v>1</v>
      </c>
      <c r="AX4" s="263">
        <f t="shared" si="8"/>
        <v>0.5</v>
      </c>
      <c r="AY4" s="263">
        <f t="shared" si="8"/>
        <v>0.33333333333333331</v>
      </c>
    </row>
    <row r="5" spans="1:51" ht="32.25" customHeight="1">
      <c r="A5" s="222">
        <v>4</v>
      </c>
      <c r="B5" s="219" t="s">
        <v>685</v>
      </c>
      <c r="C5" s="489" t="s">
        <v>2117</v>
      </c>
      <c r="D5" s="489"/>
      <c r="E5" s="490"/>
      <c r="F5" s="490">
        <v>1</v>
      </c>
      <c r="G5" s="490"/>
      <c r="H5" s="490"/>
      <c r="I5" s="490">
        <v>1</v>
      </c>
      <c r="J5" s="490"/>
      <c r="K5" s="490"/>
      <c r="L5" s="490">
        <v>1</v>
      </c>
      <c r="M5" s="490"/>
      <c r="N5" s="490"/>
      <c r="O5" s="490">
        <v>1</v>
      </c>
      <c r="P5" s="490">
        <f t="shared" si="0"/>
        <v>4</v>
      </c>
      <c r="Q5" s="492" t="s">
        <v>688</v>
      </c>
      <c r="R5" s="492" t="s">
        <v>688</v>
      </c>
      <c r="S5" s="492" t="s">
        <v>47</v>
      </c>
      <c r="T5" s="220"/>
      <c r="U5" s="222"/>
      <c r="V5" s="222">
        <v>1</v>
      </c>
      <c r="W5" s="222"/>
      <c r="X5" s="222"/>
      <c r="Y5" s="222"/>
      <c r="Z5" s="222"/>
      <c r="AA5" s="222"/>
      <c r="AB5" s="222"/>
      <c r="AC5" s="222"/>
      <c r="AD5" s="222"/>
      <c r="AE5" s="222"/>
      <c r="AF5" s="222">
        <f t="shared" si="1"/>
        <v>1</v>
      </c>
      <c r="AG5" s="493">
        <f t="shared" si="2"/>
        <v>0.25</v>
      </c>
      <c r="AH5" s="23"/>
      <c r="AI5" s="221"/>
      <c r="AJ5" s="494" t="s">
        <v>2118</v>
      </c>
      <c r="AK5" s="56"/>
      <c r="AL5" s="50"/>
      <c r="AM5" s="25"/>
      <c r="AN5" s="50"/>
      <c r="AO5" s="30"/>
      <c r="AP5" s="28"/>
      <c r="AQ5" s="50"/>
      <c r="AR5" s="50"/>
      <c r="AS5" s="30"/>
      <c r="AT5" s="28">
        <f t="shared" si="3"/>
        <v>1</v>
      </c>
      <c r="AU5" s="28">
        <f t="shared" si="4"/>
        <v>2</v>
      </c>
      <c r="AV5" s="28">
        <f t="shared" si="5"/>
        <v>3</v>
      </c>
      <c r="AW5" s="263">
        <f t="shared" ref="AW5:AY5" si="9">IF(AT5=0,"",$AF5/AT5)</f>
        <v>1</v>
      </c>
      <c r="AX5" s="263">
        <f t="shared" si="9"/>
        <v>0.5</v>
      </c>
      <c r="AY5" s="263">
        <f t="shared" si="9"/>
        <v>0.33333333333333331</v>
      </c>
    </row>
    <row r="6" spans="1:51" ht="25.5" customHeight="1">
      <c r="A6" s="222">
        <v>5</v>
      </c>
      <c r="B6" s="219" t="s">
        <v>695</v>
      </c>
      <c r="C6" s="489" t="s">
        <v>2117</v>
      </c>
      <c r="D6" s="489"/>
      <c r="E6" s="490"/>
      <c r="F6" s="490"/>
      <c r="G6" s="490"/>
      <c r="H6" s="490"/>
      <c r="I6" s="490"/>
      <c r="J6" s="490">
        <v>1</v>
      </c>
      <c r="K6" s="490"/>
      <c r="L6" s="490"/>
      <c r="M6" s="490"/>
      <c r="N6" s="490"/>
      <c r="O6" s="490">
        <v>1</v>
      </c>
      <c r="P6" s="490">
        <f t="shared" si="0"/>
        <v>2</v>
      </c>
      <c r="Q6" s="492" t="s">
        <v>688</v>
      </c>
      <c r="R6" s="492" t="s">
        <v>688</v>
      </c>
      <c r="S6" s="492" t="s">
        <v>47</v>
      </c>
      <c r="T6" s="220"/>
      <c r="U6" s="222"/>
      <c r="V6" s="222"/>
      <c r="W6" s="222"/>
      <c r="X6" s="222"/>
      <c r="Y6" s="222"/>
      <c r="Z6" s="222"/>
      <c r="AA6" s="222"/>
      <c r="AB6" s="222"/>
      <c r="AC6" s="222"/>
      <c r="AD6" s="222"/>
      <c r="AE6" s="222"/>
      <c r="AF6" s="222">
        <f t="shared" si="1"/>
        <v>0</v>
      </c>
      <c r="AG6" s="493">
        <f t="shared" si="2"/>
        <v>0</v>
      </c>
      <c r="AH6" s="23"/>
      <c r="AI6" s="221"/>
      <c r="AJ6" s="42"/>
      <c r="AK6" s="50"/>
      <c r="AL6" s="50"/>
      <c r="AM6" s="25"/>
      <c r="AN6" s="50"/>
      <c r="AO6" s="50"/>
      <c r="AP6" s="28"/>
      <c r="AQ6" s="50"/>
      <c r="AR6" s="50"/>
      <c r="AS6" s="51"/>
      <c r="AT6" s="28">
        <f t="shared" si="3"/>
        <v>0</v>
      </c>
      <c r="AU6" s="28">
        <f t="shared" si="4"/>
        <v>0</v>
      </c>
      <c r="AV6" s="28">
        <f t="shared" si="5"/>
        <v>1</v>
      </c>
      <c r="AW6" s="263" t="str">
        <f t="shared" ref="AW6:AY6" si="10">IF(AT6=0,"",$AF6/AT6)</f>
        <v/>
      </c>
      <c r="AX6" s="263" t="str">
        <f t="shared" si="10"/>
        <v/>
      </c>
      <c r="AY6" s="263">
        <f t="shared" si="10"/>
        <v>0</v>
      </c>
    </row>
    <row r="7" spans="1:51" ht="25.5" customHeight="1">
      <c r="A7" s="222">
        <v>6</v>
      </c>
      <c r="B7" s="219" t="s">
        <v>700</v>
      </c>
      <c r="C7" s="489" t="s">
        <v>2119</v>
      </c>
      <c r="D7" s="489"/>
      <c r="E7" s="490"/>
      <c r="F7" s="490"/>
      <c r="G7" s="490"/>
      <c r="H7" s="490"/>
      <c r="I7" s="490"/>
      <c r="J7" s="490">
        <v>1</v>
      </c>
      <c r="K7" s="490"/>
      <c r="L7" s="490"/>
      <c r="M7" s="490"/>
      <c r="N7" s="490"/>
      <c r="O7" s="490">
        <v>1</v>
      </c>
      <c r="P7" s="490">
        <f t="shared" si="0"/>
        <v>2</v>
      </c>
      <c r="Q7" s="492" t="s">
        <v>688</v>
      </c>
      <c r="R7" s="492" t="s">
        <v>688</v>
      </c>
      <c r="S7" s="492" t="s">
        <v>47</v>
      </c>
      <c r="T7" s="220"/>
      <c r="U7" s="222"/>
      <c r="V7" s="222"/>
      <c r="W7" s="222"/>
      <c r="X7" s="222"/>
      <c r="Y7" s="222"/>
      <c r="Z7" s="222"/>
      <c r="AA7" s="222"/>
      <c r="AB7" s="222"/>
      <c r="AC7" s="222"/>
      <c r="AD7" s="222"/>
      <c r="AE7" s="222"/>
      <c r="AF7" s="222">
        <f t="shared" si="1"/>
        <v>0</v>
      </c>
      <c r="AG7" s="493">
        <f t="shared" si="2"/>
        <v>0</v>
      </c>
      <c r="AH7" s="23"/>
      <c r="AI7" s="221"/>
      <c r="AJ7" s="42"/>
      <c r="AK7" s="50"/>
      <c r="AL7" s="50"/>
      <c r="AM7" s="25"/>
      <c r="AN7" s="50"/>
      <c r="AO7" s="50"/>
      <c r="AP7" s="28"/>
      <c r="AQ7" s="50"/>
      <c r="AR7" s="50"/>
      <c r="AS7" s="50"/>
      <c r="AT7" s="28">
        <f t="shared" si="3"/>
        <v>0</v>
      </c>
      <c r="AU7" s="28">
        <f t="shared" si="4"/>
        <v>0</v>
      </c>
      <c r="AV7" s="28">
        <f t="shared" si="5"/>
        <v>1</v>
      </c>
      <c r="AW7" s="263" t="str">
        <f t="shared" ref="AW7:AY7" si="11">IF(AT7=0,"",$AF7/AT7)</f>
        <v/>
      </c>
      <c r="AX7" s="263" t="str">
        <f t="shared" si="11"/>
        <v/>
      </c>
      <c r="AY7" s="263">
        <f t="shared" si="11"/>
        <v>0</v>
      </c>
    </row>
    <row r="8" spans="1:51" ht="25.5" customHeight="1">
      <c r="A8" s="222">
        <v>7</v>
      </c>
      <c r="B8" s="219" t="s">
        <v>2120</v>
      </c>
      <c r="C8" s="489" t="s">
        <v>2117</v>
      </c>
      <c r="D8" s="489"/>
      <c r="E8" s="490"/>
      <c r="F8" s="490">
        <v>6</v>
      </c>
      <c r="G8" s="490"/>
      <c r="H8" s="490"/>
      <c r="I8" s="490">
        <v>12</v>
      </c>
      <c r="J8" s="490"/>
      <c r="K8" s="490"/>
      <c r="L8" s="490">
        <v>13</v>
      </c>
      <c r="M8" s="490"/>
      <c r="N8" s="490"/>
      <c r="O8" s="490">
        <v>5</v>
      </c>
      <c r="P8" s="490">
        <f t="shared" si="0"/>
        <v>36</v>
      </c>
      <c r="Q8" s="492" t="s">
        <v>688</v>
      </c>
      <c r="R8" s="492" t="s">
        <v>688</v>
      </c>
      <c r="S8" s="492" t="s">
        <v>47</v>
      </c>
      <c r="T8" s="220"/>
      <c r="U8" s="222"/>
      <c r="V8" s="222">
        <v>6</v>
      </c>
      <c r="W8" s="222"/>
      <c r="X8" s="222"/>
      <c r="Y8" s="222"/>
      <c r="Z8" s="222"/>
      <c r="AA8" s="222"/>
      <c r="AB8" s="222"/>
      <c r="AC8" s="222"/>
      <c r="AD8" s="222"/>
      <c r="AE8" s="222"/>
      <c r="AF8" s="222">
        <f t="shared" si="1"/>
        <v>6</v>
      </c>
      <c r="AG8" s="493">
        <f t="shared" si="2"/>
        <v>0.16666666666666666</v>
      </c>
      <c r="AH8" s="23"/>
      <c r="AI8" s="221"/>
      <c r="AJ8" s="494" t="s">
        <v>2118</v>
      </c>
      <c r="AK8" s="50"/>
      <c r="AL8" s="50"/>
      <c r="AM8" s="25"/>
      <c r="AN8" s="50"/>
      <c r="AO8" s="50"/>
      <c r="AP8" s="28"/>
      <c r="AQ8" s="50"/>
      <c r="AR8" s="50"/>
      <c r="AS8" s="42"/>
      <c r="AT8" s="28">
        <f t="shared" si="3"/>
        <v>6</v>
      </c>
      <c r="AU8" s="28">
        <f t="shared" si="4"/>
        <v>18</v>
      </c>
      <c r="AV8" s="28">
        <f t="shared" si="5"/>
        <v>31</v>
      </c>
      <c r="AW8" s="263">
        <f t="shared" ref="AW8:AY8" si="12">IF(AT8=0,"",$AF8/AT8)</f>
        <v>1</v>
      </c>
      <c r="AX8" s="263">
        <f t="shared" si="12"/>
        <v>0.33333333333333331</v>
      </c>
      <c r="AY8" s="263">
        <f t="shared" si="12"/>
        <v>0.19354838709677419</v>
      </c>
    </row>
    <row r="9" spans="1:51" ht="25.5" customHeight="1">
      <c r="A9" s="222">
        <v>8</v>
      </c>
      <c r="B9" s="219" t="s">
        <v>711</v>
      </c>
      <c r="C9" s="489" t="s">
        <v>2117</v>
      </c>
      <c r="D9" s="489"/>
      <c r="E9" s="490"/>
      <c r="F9" s="490">
        <v>10</v>
      </c>
      <c r="G9" s="490"/>
      <c r="H9" s="490"/>
      <c r="I9" s="490">
        <v>20</v>
      </c>
      <c r="J9" s="490"/>
      <c r="K9" s="490"/>
      <c r="L9" s="490">
        <v>16</v>
      </c>
      <c r="M9" s="490"/>
      <c r="N9" s="490"/>
      <c r="O9" s="490">
        <v>14</v>
      </c>
      <c r="P9" s="490">
        <f t="shared" si="0"/>
        <v>60</v>
      </c>
      <c r="Q9" s="492" t="s">
        <v>688</v>
      </c>
      <c r="R9" s="492" t="s">
        <v>688</v>
      </c>
      <c r="S9" s="492" t="s">
        <v>47</v>
      </c>
      <c r="T9" s="220"/>
      <c r="U9" s="222"/>
      <c r="V9" s="222">
        <v>10</v>
      </c>
      <c r="W9" s="222"/>
      <c r="X9" s="222"/>
      <c r="Y9" s="222"/>
      <c r="Z9" s="222"/>
      <c r="AA9" s="222"/>
      <c r="AB9" s="222"/>
      <c r="AC9" s="222"/>
      <c r="AD9" s="222"/>
      <c r="AE9" s="222"/>
      <c r="AF9" s="222">
        <f t="shared" si="1"/>
        <v>10</v>
      </c>
      <c r="AG9" s="493">
        <f t="shared" si="2"/>
        <v>0.16666666666666666</v>
      </c>
      <c r="AH9" s="23"/>
      <c r="AI9" s="221"/>
      <c r="AJ9" s="494" t="s">
        <v>2837</v>
      </c>
      <c r="AK9" s="50"/>
      <c r="AL9" s="50"/>
      <c r="AM9" s="25"/>
      <c r="AN9" s="50"/>
      <c r="AO9" s="50"/>
      <c r="AP9" s="28"/>
      <c r="AQ9" s="50"/>
      <c r="AR9" s="50"/>
      <c r="AS9" s="50"/>
      <c r="AT9" s="28">
        <f t="shared" si="3"/>
        <v>10</v>
      </c>
      <c r="AU9" s="28">
        <f t="shared" si="4"/>
        <v>30</v>
      </c>
      <c r="AV9" s="28">
        <f t="shared" si="5"/>
        <v>46</v>
      </c>
      <c r="AW9" s="263">
        <f t="shared" ref="AW9:AY9" si="13">IF(AT9=0,"",$AF9/AT9)</f>
        <v>1</v>
      </c>
      <c r="AX9" s="263">
        <f t="shared" si="13"/>
        <v>0.33333333333333331</v>
      </c>
      <c r="AY9" s="263">
        <f t="shared" si="13"/>
        <v>0.21739130434782608</v>
      </c>
    </row>
    <row r="10" spans="1:51" ht="46.5" customHeight="1">
      <c r="A10" s="222">
        <v>9</v>
      </c>
      <c r="B10" s="219" t="s">
        <v>2128</v>
      </c>
      <c r="C10" s="489" t="s">
        <v>2115</v>
      </c>
      <c r="D10" s="489"/>
      <c r="E10" s="490"/>
      <c r="F10" s="490">
        <v>1</v>
      </c>
      <c r="G10" s="490"/>
      <c r="H10" s="490"/>
      <c r="I10" s="490">
        <v>1</v>
      </c>
      <c r="J10" s="490"/>
      <c r="K10" s="490"/>
      <c r="L10" s="490">
        <v>1</v>
      </c>
      <c r="M10" s="490"/>
      <c r="N10" s="490"/>
      <c r="O10" s="490">
        <v>1</v>
      </c>
      <c r="P10" s="490">
        <f t="shared" si="0"/>
        <v>4</v>
      </c>
      <c r="Q10" s="492" t="s">
        <v>688</v>
      </c>
      <c r="R10" s="492" t="s">
        <v>688</v>
      </c>
      <c r="S10" s="492" t="s">
        <v>47</v>
      </c>
      <c r="T10" s="220"/>
      <c r="U10" s="222"/>
      <c r="V10" s="222">
        <v>1</v>
      </c>
      <c r="W10" s="222"/>
      <c r="X10" s="222"/>
      <c r="Y10" s="222"/>
      <c r="Z10" s="222"/>
      <c r="AA10" s="222"/>
      <c r="AB10" s="222"/>
      <c r="AC10" s="222"/>
      <c r="AD10" s="222"/>
      <c r="AE10" s="222"/>
      <c r="AF10" s="222">
        <f t="shared" si="1"/>
        <v>1</v>
      </c>
      <c r="AG10" s="493">
        <f t="shared" si="2"/>
        <v>0.25</v>
      </c>
      <c r="AH10" s="23"/>
      <c r="AI10" s="221"/>
      <c r="AJ10" s="494" t="s">
        <v>2118</v>
      </c>
      <c r="AK10" s="50"/>
      <c r="AL10" s="50"/>
      <c r="AM10" s="25"/>
      <c r="AN10" s="50"/>
      <c r="AO10" s="50"/>
      <c r="AP10" s="28"/>
      <c r="AQ10" s="50"/>
      <c r="AR10" s="227"/>
      <c r="AS10" s="50"/>
      <c r="AT10" s="28">
        <f t="shared" si="3"/>
        <v>1</v>
      </c>
      <c r="AU10" s="28">
        <f t="shared" si="4"/>
        <v>2</v>
      </c>
      <c r="AV10" s="28">
        <f t="shared" si="5"/>
        <v>3</v>
      </c>
      <c r="AW10" s="263">
        <f t="shared" ref="AW10:AY10" si="14">IF(AT10=0,"",$AF10/AT10)</f>
        <v>1</v>
      </c>
      <c r="AX10" s="263">
        <f t="shared" si="14"/>
        <v>0.5</v>
      </c>
      <c r="AY10" s="263">
        <f t="shared" si="14"/>
        <v>0.33333333333333331</v>
      </c>
    </row>
    <row r="11" spans="1:51" ht="50.25" customHeight="1">
      <c r="A11" s="222">
        <v>10</v>
      </c>
      <c r="B11" s="219" t="s">
        <v>2129</v>
      </c>
      <c r="C11" s="489" t="s">
        <v>2130</v>
      </c>
      <c r="D11" s="489"/>
      <c r="E11" s="490"/>
      <c r="F11" s="490">
        <v>1</v>
      </c>
      <c r="G11" s="490"/>
      <c r="H11" s="490"/>
      <c r="I11" s="490">
        <v>1</v>
      </c>
      <c r="J11" s="490"/>
      <c r="K11" s="490"/>
      <c r="L11" s="490">
        <v>1</v>
      </c>
      <c r="M11" s="490"/>
      <c r="N11" s="490"/>
      <c r="O11" s="490">
        <v>1</v>
      </c>
      <c r="P11" s="490">
        <f t="shared" si="0"/>
        <v>4</v>
      </c>
      <c r="Q11" s="492" t="s">
        <v>688</v>
      </c>
      <c r="R11" s="492" t="s">
        <v>688</v>
      </c>
      <c r="S11" s="492" t="s">
        <v>47</v>
      </c>
      <c r="T11" s="220"/>
      <c r="U11" s="222"/>
      <c r="V11" s="222">
        <v>0</v>
      </c>
      <c r="W11" s="222"/>
      <c r="X11" s="222"/>
      <c r="Y11" s="222"/>
      <c r="Z11" s="222"/>
      <c r="AA11" s="222"/>
      <c r="AB11" s="222"/>
      <c r="AC11" s="222"/>
      <c r="AD11" s="222"/>
      <c r="AE11" s="222"/>
      <c r="AF11" s="222">
        <f t="shared" si="1"/>
        <v>0</v>
      </c>
      <c r="AG11" s="493">
        <f t="shared" si="2"/>
        <v>0</v>
      </c>
      <c r="AH11" s="23"/>
      <c r="AI11" s="221"/>
      <c r="AJ11" s="87" t="s">
        <v>2131</v>
      </c>
      <c r="AK11" s="50"/>
      <c r="AL11" s="50"/>
      <c r="AM11" s="25"/>
      <c r="AN11" s="50"/>
      <c r="AO11" s="50"/>
      <c r="AP11" s="28"/>
      <c r="AQ11" s="50"/>
      <c r="AR11" s="227"/>
      <c r="AS11" s="50"/>
      <c r="AT11" s="28">
        <f t="shared" si="3"/>
        <v>1</v>
      </c>
      <c r="AU11" s="28">
        <f t="shared" si="4"/>
        <v>2</v>
      </c>
      <c r="AV11" s="28">
        <f t="shared" si="5"/>
        <v>3</v>
      </c>
      <c r="AW11" s="263">
        <f t="shared" ref="AW11:AY11" si="15">IF(AT11=0,"",$AF11/AT11)</f>
        <v>0</v>
      </c>
      <c r="AX11" s="263">
        <f t="shared" si="15"/>
        <v>0</v>
      </c>
      <c r="AY11" s="263">
        <f t="shared" si="15"/>
        <v>0</v>
      </c>
    </row>
    <row r="12" spans="1:51" ht="25.5" customHeight="1">
      <c r="A12" s="222">
        <v>11</v>
      </c>
      <c r="B12" s="219" t="s">
        <v>755</v>
      </c>
      <c r="C12" s="489" t="s">
        <v>756</v>
      </c>
      <c r="D12" s="489"/>
      <c r="E12" s="490"/>
      <c r="F12" s="490"/>
      <c r="G12" s="490"/>
      <c r="H12" s="490"/>
      <c r="I12" s="490">
        <v>1</v>
      </c>
      <c r="J12" s="490"/>
      <c r="K12" s="490"/>
      <c r="L12" s="490"/>
      <c r="M12" s="490"/>
      <c r="N12" s="490"/>
      <c r="O12" s="490">
        <v>1</v>
      </c>
      <c r="P12" s="490">
        <f t="shared" si="0"/>
        <v>2</v>
      </c>
      <c r="Q12" s="492" t="s">
        <v>688</v>
      </c>
      <c r="R12" s="492" t="s">
        <v>688</v>
      </c>
      <c r="S12" s="492" t="s">
        <v>47</v>
      </c>
      <c r="T12" s="220"/>
      <c r="U12" s="222"/>
      <c r="V12" s="222"/>
      <c r="W12" s="222"/>
      <c r="X12" s="222"/>
      <c r="Y12" s="222"/>
      <c r="Z12" s="222"/>
      <c r="AA12" s="222"/>
      <c r="AB12" s="222"/>
      <c r="AC12" s="222"/>
      <c r="AD12" s="222"/>
      <c r="AE12" s="222"/>
      <c r="AF12" s="222">
        <f t="shared" si="1"/>
        <v>0</v>
      </c>
      <c r="AG12" s="493">
        <f t="shared" si="2"/>
        <v>0</v>
      </c>
      <c r="AH12" s="23"/>
      <c r="AI12" s="221"/>
      <c r="AJ12" s="42"/>
      <c r="AK12" s="50"/>
      <c r="AL12" s="50"/>
      <c r="AM12" s="25"/>
      <c r="AN12" s="50"/>
      <c r="AO12" s="50"/>
      <c r="AP12" s="28"/>
      <c r="AQ12" s="50"/>
      <c r="AR12" s="56"/>
      <c r="AS12" s="50"/>
      <c r="AT12" s="28">
        <f t="shared" si="3"/>
        <v>0</v>
      </c>
      <c r="AU12" s="28">
        <f t="shared" si="4"/>
        <v>1</v>
      </c>
      <c r="AV12" s="28">
        <f t="shared" si="5"/>
        <v>1</v>
      </c>
      <c r="AW12" s="263" t="str">
        <f t="shared" ref="AW12:AY12" si="16">IF(AT12=0,"",$AF12/AT12)</f>
        <v/>
      </c>
      <c r="AX12" s="263">
        <f t="shared" si="16"/>
        <v>0</v>
      </c>
      <c r="AY12" s="263">
        <f t="shared" si="16"/>
        <v>0</v>
      </c>
    </row>
    <row r="13" spans="1:51" ht="25.5" customHeight="1">
      <c r="A13" s="222">
        <v>12</v>
      </c>
      <c r="B13" s="219" t="s">
        <v>771</v>
      </c>
      <c r="C13" s="489" t="s">
        <v>2132</v>
      </c>
      <c r="D13" s="489"/>
      <c r="E13" s="490"/>
      <c r="F13" s="490">
        <v>1</v>
      </c>
      <c r="G13" s="490"/>
      <c r="H13" s="490"/>
      <c r="I13" s="490">
        <v>3</v>
      </c>
      <c r="J13" s="490"/>
      <c r="K13" s="490"/>
      <c r="L13" s="490">
        <v>2</v>
      </c>
      <c r="M13" s="490"/>
      <c r="N13" s="490"/>
      <c r="O13" s="490">
        <v>2</v>
      </c>
      <c r="P13" s="490">
        <f t="shared" si="0"/>
        <v>8</v>
      </c>
      <c r="Q13" s="492" t="s">
        <v>688</v>
      </c>
      <c r="R13" s="492" t="s">
        <v>688</v>
      </c>
      <c r="S13" s="492" t="s">
        <v>47</v>
      </c>
      <c r="T13" s="220"/>
      <c r="U13" s="222"/>
      <c r="V13" s="222">
        <v>1</v>
      </c>
      <c r="W13" s="222"/>
      <c r="X13" s="222"/>
      <c r="Y13" s="222"/>
      <c r="Z13" s="222"/>
      <c r="AA13" s="222"/>
      <c r="AB13" s="222"/>
      <c r="AC13" s="222"/>
      <c r="AD13" s="222"/>
      <c r="AE13" s="222"/>
      <c r="AF13" s="222">
        <f t="shared" si="1"/>
        <v>1</v>
      </c>
      <c r="AG13" s="493">
        <f t="shared" si="2"/>
        <v>0.125</v>
      </c>
      <c r="AH13" s="23"/>
      <c r="AI13" s="221"/>
      <c r="AJ13" s="494" t="s">
        <v>2133</v>
      </c>
      <c r="AK13" s="50"/>
      <c r="AL13" s="50"/>
      <c r="AM13" s="25"/>
      <c r="AN13" s="28"/>
      <c r="AO13" s="50"/>
      <c r="AP13" s="28"/>
      <c r="AQ13" s="50"/>
      <c r="AR13" s="50"/>
      <c r="AS13" s="50"/>
      <c r="AT13" s="28">
        <f t="shared" si="3"/>
        <v>1</v>
      </c>
      <c r="AU13" s="28">
        <f t="shared" si="4"/>
        <v>4</v>
      </c>
      <c r="AV13" s="28">
        <f t="shared" si="5"/>
        <v>6</v>
      </c>
      <c r="AW13" s="263">
        <f t="shared" ref="AW13:AY13" si="17">IF(AT13=0,"",$AF13/AT13)</f>
        <v>1</v>
      </c>
      <c r="AX13" s="263">
        <f t="shared" si="17"/>
        <v>0.25</v>
      </c>
      <c r="AY13" s="263">
        <f t="shared" si="17"/>
        <v>0.16666666666666666</v>
      </c>
    </row>
    <row r="14" spans="1:51" ht="25.5" customHeight="1">
      <c r="A14" s="222">
        <v>13</v>
      </c>
      <c r="B14" s="219" t="s">
        <v>989</v>
      </c>
      <c r="C14" s="489" t="s">
        <v>2130</v>
      </c>
      <c r="D14" s="489"/>
      <c r="E14" s="490"/>
      <c r="F14" s="490">
        <v>1</v>
      </c>
      <c r="G14" s="490"/>
      <c r="H14" s="490"/>
      <c r="I14" s="490">
        <v>1</v>
      </c>
      <c r="J14" s="490"/>
      <c r="K14" s="490"/>
      <c r="L14" s="490">
        <v>1</v>
      </c>
      <c r="M14" s="490"/>
      <c r="N14" s="490"/>
      <c r="O14" s="490">
        <v>1</v>
      </c>
      <c r="P14" s="490">
        <f t="shared" si="0"/>
        <v>4</v>
      </c>
      <c r="Q14" s="492" t="s">
        <v>688</v>
      </c>
      <c r="R14" s="492" t="s">
        <v>688</v>
      </c>
      <c r="S14" s="492" t="s">
        <v>47</v>
      </c>
      <c r="T14" s="220"/>
      <c r="U14" s="222"/>
      <c r="V14" s="222">
        <v>1</v>
      </c>
      <c r="W14" s="222"/>
      <c r="X14" s="222"/>
      <c r="Y14" s="222"/>
      <c r="Z14" s="222"/>
      <c r="AA14" s="222"/>
      <c r="AB14" s="222"/>
      <c r="AC14" s="222"/>
      <c r="AD14" s="222"/>
      <c r="AE14" s="222"/>
      <c r="AF14" s="222">
        <f t="shared" si="1"/>
        <v>1</v>
      </c>
      <c r="AG14" s="493">
        <f t="shared" si="2"/>
        <v>0.25</v>
      </c>
      <c r="AH14" s="23"/>
      <c r="AI14" s="221"/>
      <c r="AJ14" s="494" t="s">
        <v>2838</v>
      </c>
      <c r="AK14" s="26"/>
      <c r="AL14" s="50"/>
      <c r="AM14" s="26"/>
      <c r="AN14" s="50"/>
      <c r="AO14" s="50"/>
      <c r="AP14" s="28"/>
      <c r="AQ14" s="50"/>
      <c r="AR14" s="28"/>
      <c r="AS14" s="50"/>
      <c r="AT14" s="28">
        <f t="shared" si="3"/>
        <v>1</v>
      </c>
      <c r="AU14" s="28">
        <f t="shared" si="4"/>
        <v>2</v>
      </c>
      <c r="AV14" s="28">
        <f t="shared" si="5"/>
        <v>3</v>
      </c>
      <c r="AW14" s="263">
        <f t="shared" ref="AW14:AY14" si="18">IF(AT14=0,"",$AF14/AT14)</f>
        <v>1</v>
      </c>
      <c r="AX14" s="263">
        <f t="shared" si="18"/>
        <v>0.5</v>
      </c>
      <c r="AY14" s="263">
        <f t="shared" si="18"/>
        <v>0.33333333333333331</v>
      </c>
    </row>
    <row r="15" spans="1:51" ht="66.95" customHeight="1">
      <c r="A15" s="222">
        <v>14</v>
      </c>
      <c r="B15" s="219" t="s">
        <v>2135</v>
      </c>
      <c r="C15" s="489" t="s">
        <v>2130</v>
      </c>
      <c r="D15" s="489"/>
      <c r="E15" s="490"/>
      <c r="F15" s="490">
        <v>15</v>
      </c>
      <c r="G15" s="490"/>
      <c r="H15" s="490"/>
      <c r="I15" s="490">
        <v>17</v>
      </c>
      <c r="J15" s="490"/>
      <c r="K15" s="490"/>
      <c r="L15" s="490">
        <v>21</v>
      </c>
      <c r="M15" s="490"/>
      <c r="N15" s="490"/>
      <c r="O15" s="490">
        <v>22</v>
      </c>
      <c r="P15" s="490">
        <f t="shared" si="0"/>
        <v>75</v>
      </c>
      <c r="Q15" s="492" t="s">
        <v>688</v>
      </c>
      <c r="R15" s="492" t="s">
        <v>688</v>
      </c>
      <c r="S15" s="492" t="s">
        <v>47</v>
      </c>
      <c r="T15" s="220"/>
      <c r="U15" s="222"/>
      <c r="V15" s="222">
        <v>15</v>
      </c>
      <c r="W15" s="222"/>
      <c r="X15" s="222"/>
      <c r="Y15" s="222"/>
      <c r="Z15" s="222"/>
      <c r="AA15" s="222"/>
      <c r="AB15" s="222"/>
      <c r="AC15" s="222"/>
      <c r="AD15" s="222"/>
      <c r="AE15" s="222"/>
      <c r="AF15" s="222">
        <f t="shared" si="1"/>
        <v>15</v>
      </c>
      <c r="AG15" s="493">
        <f t="shared" si="2"/>
        <v>0.2</v>
      </c>
      <c r="AH15" s="23"/>
      <c r="AI15" s="221"/>
      <c r="AJ15" s="229" t="s">
        <v>2136</v>
      </c>
      <c r="AK15" s="50"/>
      <c r="AL15" s="50"/>
      <c r="AM15" s="25"/>
      <c r="AN15" s="50"/>
      <c r="AO15" s="50"/>
      <c r="AP15" s="28"/>
      <c r="AQ15" s="50"/>
      <c r="AR15" s="50"/>
      <c r="AS15" s="50"/>
      <c r="AT15" s="28">
        <f t="shared" si="3"/>
        <v>15</v>
      </c>
      <c r="AU15" s="28">
        <f t="shared" si="4"/>
        <v>32</v>
      </c>
      <c r="AV15" s="28">
        <f t="shared" si="5"/>
        <v>53</v>
      </c>
      <c r="AW15" s="263">
        <f t="shared" ref="AW15:AY15" si="19">IF(AT15=0,"",$AF15/AT15)</f>
        <v>1</v>
      </c>
      <c r="AX15" s="263">
        <f t="shared" si="19"/>
        <v>0.46875</v>
      </c>
      <c r="AY15" s="263">
        <f t="shared" si="19"/>
        <v>0.28301886792452829</v>
      </c>
    </row>
    <row r="16" spans="1:51" ht="25.5" customHeight="1">
      <c r="A16" s="222">
        <v>15</v>
      </c>
      <c r="B16" s="219" t="s">
        <v>1003</v>
      </c>
      <c r="C16" s="489" t="s">
        <v>2130</v>
      </c>
      <c r="D16" s="489"/>
      <c r="E16" s="490"/>
      <c r="F16" s="490">
        <v>1</v>
      </c>
      <c r="G16" s="490"/>
      <c r="H16" s="490"/>
      <c r="I16" s="490">
        <v>1</v>
      </c>
      <c r="J16" s="490"/>
      <c r="K16" s="490"/>
      <c r="L16" s="490">
        <v>1</v>
      </c>
      <c r="M16" s="490"/>
      <c r="N16" s="490"/>
      <c r="O16" s="490">
        <v>1</v>
      </c>
      <c r="P16" s="490">
        <f t="shared" si="0"/>
        <v>4</v>
      </c>
      <c r="Q16" s="492" t="s">
        <v>688</v>
      </c>
      <c r="R16" s="492" t="s">
        <v>688</v>
      </c>
      <c r="S16" s="492" t="s">
        <v>594</v>
      </c>
      <c r="T16" s="220"/>
      <c r="U16" s="222"/>
      <c r="V16" s="222">
        <v>1</v>
      </c>
      <c r="W16" s="222"/>
      <c r="X16" s="222"/>
      <c r="Y16" s="222"/>
      <c r="Z16" s="222"/>
      <c r="AA16" s="222"/>
      <c r="AB16" s="222"/>
      <c r="AC16" s="222"/>
      <c r="AD16" s="222"/>
      <c r="AE16" s="222"/>
      <c r="AF16" s="222">
        <f t="shared" si="1"/>
        <v>1</v>
      </c>
      <c r="AG16" s="493">
        <f t="shared" si="2"/>
        <v>0.25</v>
      </c>
      <c r="AH16" s="23"/>
      <c r="AI16" s="221"/>
      <c r="AJ16" s="494" t="s">
        <v>2118</v>
      </c>
      <c r="AK16" s="50"/>
      <c r="AL16" s="50"/>
      <c r="AM16" s="25"/>
      <c r="AN16" s="50"/>
      <c r="AO16" s="50"/>
      <c r="AP16" s="28"/>
      <c r="AQ16" s="50"/>
      <c r="AR16" s="28"/>
      <c r="AS16" s="50"/>
      <c r="AT16" s="28">
        <f t="shared" si="3"/>
        <v>1</v>
      </c>
      <c r="AU16" s="28">
        <f t="shared" si="4"/>
        <v>2</v>
      </c>
      <c r="AV16" s="28">
        <f t="shared" si="5"/>
        <v>3</v>
      </c>
      <c r="AW16" s="263">
        <f t="shared" ref="AW16:AY16" si="20">IF(AT16=0,"",$AF16/AT16)</f>
        <v>1</v>
      </c>
      <c r="AX16" s="263">
        <f t="shared" si="20"/>
        <v>0.5</v>
      </c>
      <c r="AY16" s="263">
        <f t="shared" si="20"/>
        <v>0.33333333333333331</v>
      </c>
    </row>
    <row r="17" spans="1:51" ht="30.95" customHeight="1">
      <c r="A17" s="222">
        <v>16</v>
      </c>
      <c r="B17" s="219" t="s">
        <v>2140</v>
      </c>
      <c r="C17" s="489" t="s">
        <v>1046</v>
      </c>
      <c r="D17" s="489"/>
      <c r="E17" s="490"/>
      <c r="F17" s="490">
        <v>1</v>
      </c>
      <c r="G17" s="490"/>
      <c r="H17" s="490"/>
      <c r="I17" s="490">
        <v>1</v>
      </c>
      <c r="J17" s="490"/>
      <c r="K17" s="490"/>
      <c r="L17" s="490">
        <v>1</v>
      </c>
      <c r="M17" s="490"/>
      <c r="N17" s="490"/>
      <c r="O17" s="490">
        <v>1</v>
      </c>
      <c r="P17" s="490">
        <f t="shared" si="0"/>
        <v>4</v>
      </c>
      <c r="Q17" s="492" t="s">
        <v>688</v>
      </c>
      <c r="R17" s="492" t="s">
        <v>688</v>
      </c>
      <c r="S17" s="492" t="s">
        <v>47</v>
      </c>
      <c r="T17" s="220"/>
      <c r="U17" s="222"/>
      <c r="V17" s="222">
        <v>1</v>
      </c>
      <c r="W17" s="222"/>
      <c r="X17" s="222"/>
      <c r="Y17" s="222"/>
      <c r="Z17" s="222"/>
      <c r="AA17" s="222"/>
      <c r="AB17" s="222"/>
      <c r="AC17" s="222"/>
      <c r="AD17" s="222"/>
      <c r="AE17" s="222"/>
      <c r="AF17" s="222">
        <f t="shared" si="1"/>
        <v>1</v>
      </c>
      <c r="AG17" s="493">
        <f t="shared" si="2"/>
        <v>0.25</v>
      </c>
      <c r="AH17" s="23"/>
      <c r="AI17" s="221"/>
      <c r="AJ17" s="230" t="s">
        <v>2118</v>
      </c>
      <c r="AK17" s="50"/>
      <c r="AL17" s="50"/>
      <c r="AM17" s="25"/>
      <c r="AN17" s="50"/>
      <c r="AO17" s="50"/>
      <c r="AP17" s="28"/>
      <c r="AQ17" s="50"/>
      <c r="AR17" s="50"/>
      <c r="AS17" s="42"/>
      <c r="AT17" s="28">
        <f t="shared" si="3"/>
        <v>1</v>
      </c>
      <c r="AU17" s="28">
        <f t="shared" si="4"/>
        <v>2</v>
      </c>
      <c r="AV17" s="28">
        <f t="shared" si="5"/>
        <v>3</v>
      </c>
      <c r="AW17" s="263">
        <f t="shared" ref="AW17:AY17" si="21">IF(AT17=0,"",$AF17/AT17)</f>
        <v>1</v>
      </c>
      <c r="AX17" s="263">
        <f t="shared" si="21"/>
        <v>0.5</v>
      </c>
      <c r="AY17" s="263">
        <f t="shared" si="21"/>
        <v>0.33333333333333331</v>
      </c>
    </row>
    <row r="18" spans="1:51" ht="25.5" customHeight="1">
      <c r="A18" s="222">
        <v>17</v>
      </c>
      <c r="B18" s="219" t="s">
        <v>2143</v>
      </c>
      <c r="C18" s="489" t="s">
        <v>1054</v>
      </c>
      <c r="D18" s="490">
        <v>1</v>
      </c>
      <c r="E18" s="490">
        <v>1</v>
      </c>
      <c r="F18" s="490">
        <v>1</v>
      </c>
      <c r="G18" s="490">
        <v>1</v>
      </c>
      <c r="H18" s="490">
        <v>1</v>
      </c>
      <c r="I18" s="490">
        <v>1</v>
      </c>
      <c r="J18" s="490">
        <v>1</v>
      </c>
      <c r="K18" s="490">
        <v>1</v>
      </c>
      <c r="L18" s="490">
        <v>1</v>
      </c>
      <c r="M18" s="490">
        <v>1</v>
      </c>
      <c r="N18" s="490">
        <v>1</v>
      </c>
      <c r="O18" s="490">
        <v>1</v>
      </c>
      <c r="P18" s="490">
        <f t="shared" si="0"/>
        <v>12</v>
      </c>
      <c r="Q18" s="492" t="s">
        <v>688</v>
      </c>
      <c r="R18" s="492" t="s">
        <v>688</v>
      </c>
      <c r="S18" s="492" t="s">
        <v>47</v>
      </c>
      <c r="T18" s="220">
        <v>1</v>
      </c>
      <c r="U18" s="222">
        <v>1</v>
      </c>
      <c r="V18" s="222">
        <v>1</v>
      </c>
      <c r="W18" s="222"/>
      <c r="X18" s="222"/>
      <c r="Y18" s="222"/>
      <c r="Z18" s="222"/>
      <c r="AA18" s="222"/>
      <c r="AB18" s="222"/>
      <c r="AC18" s="222"/>
      <c r="AD18" s="222"/>
      <c r="AE18" s="222"/>
      <c r="AF18" s="222">
        <f t="shared" si="1"/>
        <v>3</v>
      </c>
      <c r="AG18" s="493">
        <f t="shared" si="2"/>
        <v>0.25</v>
      </c>
      <c r="AH18" s="231" t="s">
        <v>2144</v>
      </c>
      <c r="AI18" s="45" t="s">
        <v>2145</v>
      </c>
      <c r="AJ18" s="232" t="s">
        <v>2146</v>
      </c>
      <c r="AK18" s="50"/>
      <c r="AL18" s="50"/>
      <c r="AM18" s="25"/>
      <c r="AN18" s="50"/>
      <c r="AO18" s="50"/>
      <c r="AP18" s="28"/>
      <c r="AQ18" s="30"/>
      <c r="AR18" s="50"/>
      <c r="AS18" s="28"/>
      <c r="AT18" s="28">
        <f t="shared" si="3"/>
        <v>3</v>
      </c>
      <c r="AU18" s="28">
        <f t="shared" si="4"/>
        <v>6</v>
      </c>
      <c r="AV18" s="28">
        <f t="shared" si="5"/>
        <v>9</v>
      </c>
      <c r="AW18" s="263">
        <f t="shared" ref="AW18:AY18" si="22">IF(AT18=0,"",$AF18/AT18)</f>
        <v>1</v>
      </c>
      <c r="AX18" s="263">
        <f t="shared" si="22"/>
        <v>0.5</v>
      </c>
      <c r="AY18" s="263">
        <f t="shared" si="22"/>
        <v>0.33333333333333331</v>
      </c>
    </row>
    <row r="19" spans="1:51" ht="25.5" customHeight="1">
      <c r="A19" s="222">
        <v>18</v>
      </c>
      <c r="B19" s="219" t="s">
        <v>90</v>
      </c>
      <c r="C19" s="489" t="s">
        <v>91</v>
      </c>
      <c r="D19" s="490"/>
      <c r="E19" s="490"/>
      <c r="F19" s="490"/>
      <c r="G19" s="490"/>
      <c r="H19" s="490"/>
      <c r="I19" s="490"/>
      <c r="J19" s="490"/>
      <c r="K19" s="490"/>
      <c r="L19" s="490"/>
      <c r="M19" s="490"/>
      <c r="N19" s="490"/>
      <c r="O19" s="490">
        <v>1</v>
      </c>
      <c r="P19" s="490">
        <f t="shared" si="0"/>
        <v>1</v>
      </c>
      <c r="Q19" s="492" t="s">
        <v>2839</v>
      </c>
      <c r="R19" s="492" t="s">
        <v>2839</v>
      </c>
      <c r="S19" s="492" t="s">
        <v>47</v>
      </c>
      <c r="T19" s="220"/>
      <c r="U19" s="222"/>
      <c r="V19" s="222"/>
      <c r="W19" s="222"/>
      <c r="X19" s="222"/>
      <c r="Y19" s="222"/>
      <c r="Z19" s="222"/>
      <c r="AA19" s="222"/>
      <c r="AB19" s="222"/>
      <c r="AC19" s="222"/>
      <c r="AD19" s="222"/>
      <c r="AE19" s="222"/>
      <c r="AF19" s="222">
        <f t="shared" si="1"/>
        <v>0</v>
      </c>
      <c r="AG19" s="493">
        <f t="shared" si="2"/>
        <v>0</v>
      </c>
      <c r="AH19" s="23"/>
      <c r="AI19" s="221"/>
      <c r="AJ19" s="42"/>
      <c r="AK19" s="50"/>
      <c r="AL19" s="50"/>
      <c r="AM19" s="25"/>
      <c r="AN19" s="50"/>
      <c r="AO19" s="30"/>
      <c r="AP19" s="28"/>
      <c r="AQ19" s="50"/>
      <c r="AR19" s="50"/>
      <c r="AS19" s="28"/>
      <c r="AT19" s="28">
        <f t="shared" si="3"/>
        <v>0</v>
      </c>
      <c r="AU19" s="28">
        <f t="shared" si="4"/>
        <v>0</v>
      </c>
      <c r="AV19" s="28">
        <f t="shared" si="5"/>
        <v>0</v>
      </c>
      <c r="AW19" s="263" t="str">
        <f t="shared" ref="AW19:AY19" si="23">IF(AT19=0,"",$AF19/AT19)</f>
        <v/>
      </c>
      <c r="AX19" s="263" t="str">
        <f t="shared" si="23"/>
        <v/>
      </c>
      <c r="AY19" s="263" t="str">
        <f t="shared" si="23"/>
        <v/>
      </c>
    </row>
    <row r="20" spans="1:51" ht="37.5" customHeight="1">
      <c r="A20" s="222">
        <v>19</v>
      </c>
      <c r="B20" s="219" t="s">
        <v>97</v>
      </c>
      <c r="C20" s="489" t="s">
        <v>98</v>
      </c>
      <c r="D20" s="490"/>
      <c r="E20" s="490"/>
      <c r="F20" s="490"/>
      <c r="G20" s="490"/>
      <c r="H20" s="490"/>
      <c r="I20" s="490"/>
      <c r="J20" s="490">
        <v>1</v>
      </c>
      <c r="K20" s="490"/>
      <c r="L20" s="490"/>
      <c r="M20" s="490"/>
      <c r="N20" s="490">
        <v>1</v>
      </c>
      <c r="O20" s="490"/>
      <c r="P20" s="490">
        <f t="shared" si="0"/>
        <v>2</v>
      </c>
      <c r="Q20" s="492" t="s">
        <v>2839</v>
      </c>
      <c r="R20" s="492" t="s">
        <v>2839</v>
      </c>
      <c r="S20" s="492" t="s">
        <v>47</v>
      </c>
      <c r="T20" s="220"/>
      <c r="U20" s="222"/>
      <c r="V20" s="222"/>
      <c r="W20" s="222"/>
      <c r="X20" s="222"/>
      <c r="Y20" s="222"/>
      <c r="Z20" s="222"/>
      <c r="AA20" s="222"/>
      <c r="AB20" s="222"/>
      <c r="AC20" s="222"/>
      <c r="AD20" s="222"/>
      <c r="AE20" s="222"/>
      <c r="AF20" s="222">
        <f t="shared" si="1"/>
        <v>0</v>
      </c>
      <c r="AG20" s="493">
        <f t="shared" si="2"/>
        <v>0</v>
      </c>
      <c r="AH20" s="23" t="s">
        <v>0</v>
      </c>
      <c r="AI20" s="221"/>
      <c r="AJ20" s="42"/>
      <c r="AK20" s="50"/>
      <c r="AL20" s="50"/>
      <c r="AM20" s="25"/>
      <c r="AN20" s="50"/>
      <c r="AO20" s="50"/>
      <c r="AP20" s="28"/>
      <c r="AQ20" s="28"/>
      <c r="AR20" s="50"/>
      <c r="AS20" s="62"/>
      <c r="AT20" s="28">
        <f t="shared" si="3"/>
        <v>0</v>
      </c>
      <c r="AU20" s="28">
        <f t="shared" si="4"/>
        <v>0</v>
      </c>
      <c r="AV20" s="28">
        <f t="shared" si="5"/>
        <v>1</v>
      </c>
      <c r="AW20" s="263" t="str">
        <f t="shared" ref="AW20:AY20" si="24">IF(AT20=0,"",$AF20/AT20)</f>
        <v/>
      </c>
      <c r="AX20" s="263" t="str">
        <f t="shared" si="24"/>
        <v/>
      </c>
      <c r="AY20" s="263">
        <f t="shared" si="24"/>
        <v>0</v>
      </c>
    </row>
    <row r="21" spans="1:51" ht="54" customHeight="1">
      <c r="A21" s="222">
        <v>20</v>
      </c>
      <c r="B21" s="219" t="s">
        <v>127</v>
      </c>
      <c r="C21" s="489" t="s">
        <v>128</v>
      </c>
      <c r="D21" s="490"/>
      <c r="E21" s="490"/>
      <c r="F21" s="490"/>
      <c r="G21" s="490"/>
      <c r="H21" s="490"/>
      <c r="I21" s="490"/>
      <c r="J21" s="490"/>
      <c r="K21" s="490"/>
      <c r="L21" s="490"/>
      <c r="M21" s="490"/>
      <c r="N21" s="490">
        <v>7</v>
      </c>
      <c r="O21" s="490"/>
      <c r="P21" s="490">
        <f t="shared" si="0"/>
        <v>7</v>
      </c>
      <c r="Q21" s="492" t="s">
        <v>2839</v>
      </c>
      <c r="R21" s="492" t="s">
        <v>2839</v>
      </c>
      <c r="S21" s="492"/>
      <c r="T21" s="220"/>
      <c r="U21" s="222"/>
      <c r="V21" s="222"/>
      <c r="W21" s="222"/>
      <c r="X21" s="222"/>
      <c r="Y21" s="222"/>
      <c r="Z21" s="222"/>
      <c r="AA21" s="222"/>
      <c r="AB21" s="222"/>
      <c r="AC21" s="222"/>
      <c r="AD21" s="222"/>
      <c r="AE21" s="222"/>
      <c r="AF21" s="222">
        <f t="shared" si="1"/>
        <v>0</v>
      </c>
      <c r="AG21" s="493">
        <f t="shared" si="2"/>
        <v>0</v>
      </c>
      <c r="AH21" s="23"/>
      <c r="AI21" s="221"/>
      <c r="AJ21" s="42"/>
      <c r="AK21" s="50"/>
      <c r="AL21" s="50"/>
      <c r="AM21" s="25"/>
      <c r="AN21" s="50"/>
      <c r="AO21" s="50"/>
      <c r="AP21" s="28"/>
      <c r="AQ21" s="50"/>
      <c r="AR21" s="50"/>
      <c r="AS21" s="50"/>
      <c r="AT21" s="28">
        <f t="shared" si="3"/>
        <v>0</v>
      </c>
      <c r="AU21" s="28">
        <f t="shared" si="4"/>
        <v>0</v>
      </c>
      <c r="AV21" s="28">
        <f t="shared" si="5"/>
        <v>0</v>
      </c>
      <c r="AW21" s="263" t="str">
        <f t="shared" ref="AW21:AY21" si="25">IF(AT21=0,"",$AF21/AT21)</f>
        <v/>
      </c>
      <c r="AX21" s="263" t="str">
        <f t="shared" si="25"/>
        <v/>
      </c>
      <c r="AY21" s="263" t="str">
        <f t="shared" si="25"/>
        <v/>
      </c>
    </row>
    <row r="22" spans="1:51" ht="51" customHeight="1">
      <c r="A22" s="222">
        <v>21</v>
      </c>
      <c r="B22" s="219" t="s">
        <v>135</v>
      </c>
      <c r="C22" s="489" t="s">
        <v>2156</v>
      </c>
      <c r="D22" s="490"/>
      <c r="E22" s="490"/>
      <c r="F22" s="490"/>
      <c r="G22" s="490"/>
      <c r="H22" s="490"/>
      <c r="I22" s="490">
        <v>4</v>
      </c>
      <c r="J22" s="490"/>
      <c r="K22" s="490"/>
      <c r="L22" s="490"/>
      <c r="M22" s="490"/>
      <c r="N22" s="490"/>
      <c r="O22" s="490">
        <v>2</v>
      </c>
      <c r="P22" s="490">
        <f t="shared" si="0"/>
        <v>6</v>
      </c>
      <c r="Q22" s="492" t="s">
        <v>2839</v>
      </c>
      <c r="R22" s="492" t="s">
        <v>2839</v>
      </c>
      <c r="S22" s="492"/>
      <c r="T22" s="220"/>
      <c r="U22" s="222"/>
      <c r="V22" s="222"/>
      <c r="W22" s="222"/>
      <c r="X22" s="222"/>
      <c r="Y22" s="222"/>
      <c r="Z22" s="222"/>
      <c r="AA22" s="222"/>
      <c r="AB22" s="222"/>
      <c r="AC22" s="222"/>
      <c r="AD22" s="222"/>
      <c r="AE22" s="222"/>
      <c r="AF22" s="222">
        <f t="shared" si="1"/>
        <v>0</v>
      </c>
      <c r="AG22" s="493">
        <f t="shared" si="2"/>
        <v>0</v>
      </c>
      <c r="AH22" s="23"/>
      <c r="AI22" s="221"/>
      <c r="AJ22" s="42"/>
      <c r="AK22" s="50"/>
      <c r="AL22" s="50"/>
      <c r="AM22" s="25"/>
      <c r="AN22" s="50"/>
      <c r="AO22" s="50"/>
      <c r="AP22" s="28"/>
      <c r="AQ22" s="50"/>
      <c r="AR22" s="50"/>
      <c r="AS22" s="42"/>
      <c r="AT22" s="28">
        <f t="shared" si="3"/>
        <v>0</v>
      </c>
      <c r="AU22" s="28">
        <f t="shared" si="4"/>
        <v>4</v>
      </c>
      <c r="AV22" s="28">
        <f t="shared" si="5"/>
        <v>4</v>
      </c>
      <c r="AW22" s="263" t="str">
        <f t="shared" ref="AW22:AY22" si="26">IF(AT22=0,"",$AF22/AT22)</f>
        <v/>
      </c>
      <c r="AX22" s="263">
        <f t="shared" si="26"/>
        <v>0</v>
      </c>
      <c r="AY22" s="263">
        <f t="shared" si="26"/>
        <v>0</v>
      </c>
    </row>
    <row r="23" spans="1:51" ht="43.5" customHeight="1">
      <c r="A23" s="222">
        <v>22</v>
      </c>
      <c r="B23" s="219" t="s">
        <v>157</v>
      </c>
      <c r="C23" s="489" t="s">
        <v>158</v>
      </c>
      <c r="D23" s="490"/>
      <c r="E23" s="490"/>
      <c r="F23" s="490">
        <v>1</v>
      </c>
      <c r="G23" s="490"/>
      <c r="H23" s="490"/>
      <c r="I23" s="490"/>
      <c r="J23" s="490"/>
      <c r="K23" s="490"/>
      <c r="L23" s="490"/>
      <c r="M23" s="490"/>
      <c r="N23" s="490"/>
      <c r="O23" s="490"/>
      <c r="P23" s="490">
        <f t="shared" si="0"/>
        <v>1</v>
      </c>
      <c r="Q23" s="492" t="s">
        <v>2839</v>
      </c>
      <c r="R23" s="492" t="s">
        <v>2839</v>
      </c>
      <c r="S23" s="492" t="s">
        <v>47</v>
      </c>
      <c r="T23" s="220"/>
      <c r="U23" s="222"/>
      <c r="V23" s="222">
        <v>1</v>
      </c>
      <c r="W23" s="222"/>
      <c r="X23" s="222"/>
      <c r="Y23" s="222"/>
      <c r="Z23" s="222"/>
      <c r="AA23" s="222"/>
      <c r="AB23" s="222"/>
      <c r="AC23" s="222"/>
      <c r="AD23" s="222"/>
      <c r="AE23" s="222"/>
      <c r="AF23" s="222">
        <f t="shared" si="1"/>
        <v>1</v>
      </c>
      <c r="AG23" s="493">
        <f t="shared" si="2"/>
        <v>1</v>
      </c>
      <c r="AH23" s="23"/>
      <c r="AI23" s="221"/>
      <c r="AJ23" s="489" t="s">
        <v>2840</v>
      </c>
      <c r="AK23" s="50"/>
      <c r="AL23" s="50"/>
      <c r="AM23" s="25"/>
      <c r="AN23" s="50"/>
      <c r="AO23" s="50"/>
      <c r="AP23" s="28"/>
      <c r="AQ23" s="50"/>
      <c r="AR23" s="50"/>
      <c r="AS23" s="233"/>
      <c r="AT23" s="28">
        <f t="shared" si="3"/>
        <v>1</v>
      </c>
      <c r="AU23" s="28">
        <f t="shared" si="4"/>
        <v>1</v>
      </c>
      <c r="AV23" s="28">
        <f t="shared" si="5"/>
        <v>1</v>
      </c>
      <c r="AW23" s="263">
        <f t="shared" ref="AW23:AY23" si="27">IF(AT23=0,"",$AF23/AT23)</f>
        <v>1</v>
      </c>
      <c r="AX23" s="263">
        <f t="shared" si="27"/>
        <v>1</v>
      </c>
      <c r="AY23" s="263">
        <f t="shared" si="27"/>
        <v>1</v>
      </c>
    </row>
    <row r="24" spans="1:51" ht="45.2" customHeight="1">
      <c r="A24" s="222">
        <v>23</v>
      </c>
      <c r="B24" s="219" t="s">
        <v>187</v>
      </c>
      <c r="C24" s="489" t="s">
        <v>2841</v>
      </c>
      <c r="D24" s="490"/>
      <c r="E24" s="490"/>
      <c r="F24" s="490"/>
      <c r="G24" s="490">
        <v>1</v>
      </c>
      <c r="H24" s="490"/>
      <c r="I24" s="490"/>
      <c r="J24" s="490"/>
      <c r="K24" s="490"/>
      <c r="L24" s="490"/>
      <c r="M24" s="490"/>
      <c r="N24" s="490"/>
      <c r="O24" s="490"/>
      <c r="P24" s="490">
        <f t="shared" si="0"/>
        <v>1</v>
      </c>
      <c r="Q24" s="492" t="s">
        <v>2839</v>
      </c>
      <c r="R24" s="492" t="s">
        <v>2839</v>
      </c>
      <c r="S24" s="492" t="s">
        <v>47</v>
      </c>
      <c r="T24" s="220"/>
      <c r="U24" s="222"/>
      <c r="V24" s="222"/>
      <c r="W24" s="222"/>
      <c r="X24" s="222"/>
      <c r="Y24" s="222"/>
      <c r="Z24" s="222"/>
      <c r="AA24" s="222"/>
      <c r="AB24" s="222"/>
      <c r="AC24" s="222"/>
      <c r="AD24" s="222"/>
      <c r="AE24" s="222"/>
      <c r="AF24" s="222">
        <f t="shared" si="1"/>
        <v>0</v>
      </c>
      <c r="AG24" s="493">
        <f t="shared" si="2"/>
        <v>0</v>
      </c>
      <c r="AH24" s="23"/>
      <c r="AI24" s="221"/>
      <c r="AJ24" s="42"/>
      <c r="AK24" s="91"/>
      <c r="AL24" s="50"/>
      <c r="AN24" s="126"/>
      <c r="AO24" s="50"/>
      <c r="AP24" s="28"/>
      <c r="AQ24" s="50"/>
      <c r="AR24" s="50"/>
      <c r="AS24" s="56"/>
      <c r="AT24" s="28">
        <f t="shared" si="3"/>
        <v>0</v>
      </c>
      <c r="AU24" s="28">
        <f t="shared" si="4"/>
        <v>1</v>
      </c>
      <c r="AV24" s="28">
        <f t="shared" si="5"/>
        <v>1</v>
      </c>
      <c r="AW24" s="263" t="str">
        <f t="shared" ref="AW24:AY24" si="28">IF(AT24=0,"",$AF24/AT24)</f>
        <v/>
      </c>
      <c r="AX24" s="263">
        <f t="shared" si="28"/>
        <v>0</v>
      </c>
      <c r="AY24" s="263">
        <f t="shared" si="28"/>
        <v>0</v>
      </c>
    </row>
    <row r="25" spans="1:51" ht="39" customHeight="1">
      <c r="A25" s="222">
        <v>24</v>
      </c>
      <c r="B25" s="219" t="s">
        <v>902</v>
      </c>
      <c r="C25" s="489" t="s">
        <v>903</v>
      </c>
      <c r="D25" s="490"/>
      <c r="E25" s="490"/>
      <c r="F25" s="490"/>
      <c r="G25" s="490">
        <v>1</v>
      </c>
      <c r="H25" s="490"/>
      <c r="I25" s="490"/>
      <c r="J25" s="490">
        <v>1</v>
      </c>
      <c r="K25" s="490"/>
      <c r="L25" s="490"/>
      <c r="M25" s="490">
        <v>1</v>
      </c>
      <c r="N25" s="490"/>
      <c r="O25" s="490"/>
      <c r="P25" s="490">
        <f t="shared" si="0"/>
        <v>3</v>
      </c>
      <c r="Q25" s="492" t="s">
        <v>2839</v>
      </c>
      <c r="R25" s="492" t="s">
        <v>2839</v>
      </c>
      <c r="S25" s="492" t="s">
        <v>47</v>
      </c>
      <c r="T25" s="220"/>
      <c r="U25" s="222"/>
      <c r="V25" s="222"/>
      <c r="W25" s="222"/>
      <c r="X25" s="222"/>
      <c r="Y25" s="222"/>
      <c r="Z25" s="222"/>
      <c r="AA25" s="222"/>
      <c r="AB25" s="222"/>
      <c r="AC25" s="222"/>
      <c r="AD25" s="222"/>
      <c r="AE25" s="222"/>
      <c r="AF25" s="222">
        <f t="shared" si="1"/>
        <v>0</v>
      </c>
      <c r="AG25" s="493">
        <f t="shared" si="2"/>
        <v>0</v>
      </c>
      <c r="AH25" s="23"/>
      <c r="AI25" s="221"/>
      <c r="AJ25" s="264"/>
      <c r="AK25" s="50"/>
      <c r="AL25" s="50"/>
      <c r="AM25" s="25"/>
      <c r="AN25" s="50"/>
      <c r="AO25" s="50"/>
      <c r="AP25" s="28"/>
      <c r="AQ25" s="50"/>
      <c r="AR25" s="50"/>
      <c r="AS25" s="50"/>
      <c r="AT25" s="28">
        <f t="shared" si="3"/>
        <v>0</v>
      </c>
      <c r="AU25" s="28">
        <f t="shared" si="4"/>
        <v>1</v>
      </c>
      <c r="AV25" s="28">
        <f t="shared" si="5"/>
        <v>2</v>
      </c>
      <c r="AW25" s="263" t="str">
        <f t="shared" ref="AW25:AY25" si="29">IF(AT25=0,"",$AF25/AT25)</f>
        <v/>
      </c>
      <c r="AX25" s="263">
        <f t="shared" si="29"/>
        <v>0</v>
      </c>
      <c r="AY25" s="263">
        <f t="shared" si="29"/>
        <v>0</v>
      </c>
    </row>
    <row r="26" spans="1:51" ht="61.5" customHeight="1">
      <c r="A26" s="222">
        <v>25</v>
      </c>
      <c r="B26" s="219" t="s">
        <v>2163</v>
      </c>
      <c r="C26" s="489" t="s">
        <v>909</v>
      </c>
      <c r="D26" s="490"/>
      <c r="E26" s="490"/>
      <c r="F26" s="490">
        <v>1</v>
      </c>
      <c r="G26" s="490"/>
      <c r="H26" s="490"/>
      <c r="I26" s="490"/>
      <c r="J26" s="490"/>
      <c r="K26" s="490"/>
      <c r="L26" s="490"/>
      <c r="M26" s="490"/>
      <c r="N26" s="490"/>
      <c r="O26" s="490"/>
      <c r="P26" s="490">
        <f t="shared" si="0"/>
        <v>1</v>
      </c>
      <c r="Q26" s="492" t="s">
        <v>2839</v>
      </c>
      <c r="R26" s="492" t="s">
        <v>2839</v>
      </c>
      <c r="S26" s="492" t="s">
        <v>47</v>
      </c>
      <c r="T26" s="220"/>
      <c r="U26" s="222"/>
      <c r="V26" s="222">
        <v>0</v>
      </c>
      <c r="W26" s="222"/>
      <c r="X26" s="222"/>
      <c r="Y26" s="222"/>
      <c r="Z26" s="222"/>
      <c r="AA26" s="222"/>
      <c r="AB26" s="222"/>
      <c r="AC26" s="222"/>
      <c r="AD26" s="222"/>
      <c r="AE26" s="222"/>
      <c r="AF26" s="222">
        <v>0</v>
      </c>
      <c r="AG26" s="493">
        <f t="shared" si="2"/>
        <v>0</v>
      </c>
      <c r="AH26" s="23"/>
      <c r="AI26" s="221"/>
      <c r="AJ26" s="234" t="s">
        <v>2164</v>
      </c>
      <c r="AK26" s="50"/>
      <c r="AL26" s="50"/>
      <c r="AM26" s="25"/>
      <c r="AN26" s="50"/>
      <c r="AO26" s="50"/>
      <c r="AP26" s="28"/>
      <c r="AQ26" s="50"/>
      <c r="AR26" s="50"/>
      <c r="AS26" s="56"/>
      <c r="AT26" s="28">
        <f t="shared" si="3"/>
        <v>1</v>
      </c>
      <c r="AU26" s="28">
        <f t="shared" si="4"/>
        <v>1</v>
      </c>
      <c r="AV26" s="28">
        <f t="shared" si="5"/>
        <v>1</v>
      </c>
      <c r="AW26" s="263">
        <f t="shared" ref="AW26:AY26" si="30">IF(AT26=0,"",$AF26/AT26)</f>
        <v>0</v>
      </c>
      <c r="AX26" s="263">
        <f t="shared" si="30"/>
        <v>0</v>
      </c>
      <c r="AY26" s="263">
        <f t="shared" si="30"/>
        <v>0</v>
      </c>
    </row>
    <row r="27" spans="1:51" ht="39" customHeight="1">
      <c r="A27" s="222">
        <v>26</v>
      </c>
      <c r="B27" s="219" t="s">
        <v>911</v>
      </c>
      <c r="C27" s="489" t="s">
        <v>912</v>
      </c>
      <c r="D27" s="490">
        <v>1</v>
      </c>
      <c r="E27" s="490"/>
      <c r="F27" s="490"/>
      <c r="G27" s="490"/>
      <c r="H27" s="490">
        <v>1</v>
      </c>
      <c r="I27" s="490"/>
      <c r="J27" s="490"/>
      <c r="K27" s="490"/>
      <c r="L27" s="490">
        <v>1</v>
      </c>
      <c r="M27" s="490"/>
      <c r="N27" s="490"/>
      <c r="O27" s="490"/>
      <c r="P27" s="490">
        <f t="shared" si="0"/>
        <v>3</v>
      </c>
      <c r="Q27" s="492" t="s">
        <v>2839</v>
      </c>
      <c r="R27" s="492" t="s">
        <v>2839</v>
      </c>
      <c r="S27" s="492" t="s">
        <v>47</v>
      </c>
      <c r="T27" s="220">
        <v>1</v>
      </c>
      <c r="U27" s="222"/>
      <c r="V27" s="222"/>
      <c r="W27" s="222"/>
      <c r="X27" s="222"/>
      <c r="Y27" s="222"/>
      <c r="Z27" s="222"/>
      <c r="AA27" s="222"/>
      <c r="AB27" s="222"/>
      <c r="AC27" s="222"/>
      <c r="AD27" s="222"/>
      <c r="AE27" s="222"/>
      <c r="AF27" s="222">
        <f t="shared" ref="AF27:AF101" si="31">SUM(T27:AE27)</f>
        <v>1</v>
      </c>
      <c r="AG27" s="493">
        <f t="shared" si="2"/>
        <v>0.33333333333333331</v>
      </c>
      <c r="AH27" s="23" t="s">
        <v>2165</v>
      </c>
      <c r="AI27" s="221"/>
      <c r="AJ27" s="42"/>
      <c r="AK27" s="50"/>
      <c r="AL27" s="50"/>
      <c r="AM27" s="25"/>
      <c r="AN27" s="50"/>
      <c r="AO27" s="50"/>
      <c r="AP27" s="28"/>
      <c r="AQ27" s="50"/>
      <c r="AR27" s="56"/>
      <c r="AS27" s="30"/>
      <c r="AT27" s="28">
        <f t="shared" si="3"/>
        <v>1</v>
      </c>
      <c r="AU27" s="28">
        <f t="shared" si="4"/>
        <v>2</v>
      </c>
      <c r="AV27" s="28">
        <f t="shared" si="5"/>
        <v>3</v>
      </c>
      <c r="AW27" s="263">
        <f t="shared" ref="AW27:AY27" si="32">IF(AT27=0,"",$AF27/AT27)</f>
        <v>1</v>
      </c>
      <c r="AX27" s="263">
        <f t="shared" si="32"/>
        <v>0.5</v>
      </c>
      <c r="AY27" s="263">
        <f t="shared" si="32"/>
        <v>0.33333333333333331</v>
      </c>
    </row>
    <row r="28" spans="1:51" ht="42.2" customHeight="1">
      <c r="A28" s="222">
        <v>27</v>
      </c>
      <c r="B28" s="219" t="s">
        <v>916</v>
      </c>
      <c r="C28" s="489" t="s">
        <v>903</v>
      </c>
      <c r="D28" s="490"/>
      <c r="E28" s="490">
        <v>1</v>
      </c>
      <c r="F28" s="490"/>
      <c r="G28" s="490">
        <v>1</v>
      </c>
      <c r="H28" s="490"/>
      <c r="I28" s="490"/>
      <c r="J28" s="490">
        <v>1</v>
      </c>
      <c r="K28" s="490"/>
      <c r="L28" s="490"/>
      <c r="M28" s="490">
        <v>1</v>
      </c>
      <c r="N28" s="490"/>
      <c r="O28" s="490"/>
      <c r="P28" s="490">
        <f t="shared" si="0"/>
        <v>4</v>
      </c>
      <c r="Q28" s="492" t="s">
        <v>2839</v>
      </c>
      <c r="R28" s="492" t="s">
        <v>2839</v>
      </c>
      <c r="S28" s="492" t="s">
        <v>47</v>
      </c>
      <c r="T28" s="220"/>
      <c r="U28" s="222">
        <v>1</v>
      </c>
      <c r="V28" s="222"/>
      <c r="W28" s="222"/>
      <c r="X28" s="222"/>
      <c r="Y28" s="222"/>
      <c r="Z28" s="222"/>
      <c r="AA28" s="222"/>
      <c r="AB28" s="222"/>
      <c r="AC28" s="222"/>
      <c r="AD28" s="222"/>
      <c r="AE28" s="222"/>
      <c r="AF28" s="222">
        <f t="shared" si="31"/>
        <v>1</v>
      </c>
      <c r="AG28" s="493">
        <f t="shared" si="2"/>
        <v>0.25</v>
      </c>
      <c r="AH28" s="23"/>
      <c r="AI28" s="494" t="s">
        <v>2168</v>
      </c>
      <c r="AJ28" s="42"/>
      <c r="AK28" s="50"/>
      <c r="AL28" s="50"/>
      <c r="AM28" s="25"/>
      <c r="AN28" s="50"/>
      <c r="AO28" s="50"/>
      <c r="AP28" s="28"/>
      <c r="AQ28" s="50"/>
      <c r="AR28" s="50"/>
      <c r="AS28" s="30"/>
      <c r="AT28" s="28">
        <f t="shared" si="3"/>
        <v>1</v>
      </c>
      <c r="AU28" s="28">
        <f t="shared" si="4"/>
        <v>2</v>
      </c>
      <c r="AV28" s="28">
        <f t="shared" si="5"/>
        <v>3</v>
      </c>
      <c r="AW28" s="263">
        <f t="shared" ref="AW28:AY28" si="33">IF(AT28=0,"",$AF28/AT28)</f>
        <v>1</v>
      </c>
      <c r="AX28" s="263">
        <f t="shared" si="33"/>
        <v>0.5</v>
      </c>
      <c r="AY28" s="263">
        <f t="shared" si="33"/>
        <v>0.33333333333333331</v>
      </c>
    </row>
    <row r="29" spans="1:51" ht="45.2" customHeight="1">
      <c r="A29" s="222">
        <v>28</v>
      </c>
      <c r="B29" s="219" t="s">
        <v>921</v>
      </c>
      <c r="C29" s="489" t="s">
        <v>922</v>
      </c>
      <c r="D29" s="490"/>
      <c r="E29" s="490"/>
      <c r="F29" s="490"/>
      <c r="G29" s="490"/>
      <c r="H29" s="490"/>
      <c r="I29" s="490">
        <v>1</v>
      </c>
      <c r="J29" s="490"/>
      <c r="K29" s="490"/>
      <c r="L29" s="490"/>
      <c r="M29" s="490"/>
      <c r="N29" s="490"/>
      <c r="O29" s="490">
        <v>1</v>
      </c>
      <c r="P29" s="490">
        <f t="shared" si="0"/>
        <v>2</v>
      </c>
      <c r="Q29" s="492" t="s">
        <v>2839</v>
      </c>
      <c r="R29" s="492" t="s">
        <v>2839</v>
      </c>
      <c r="S29" s="492" t="s">
        <v>47</v>
      </c>
      <c r="T29" s="220"/>
      <c r="U29" s="222"/>
      <c r="V29" s="222"/>
      <c r="W29" s="222"/>
      <c r="X29" s="222"/>
      <c r="Y29" s="222"/>
      <c r="Z29" s="222"/>
      <c r="AA29" s="222"/>
      <c r="AB29" s="222"/>
      <c r="AC29" s="222"/>
      <c r="AD29" s="222"/>
      <c r="AE29" s="222"/>
      <c r="AF29" s="222">
        <f t="shared" si="31"/>
        <v>0</v>
      </c>
      <c r="AG29" s="493">
        <f t="shared" si="2"/>
        <v>0</v>
      </c>
      <c r="AH29" s="23"/>
      <c r="AI29" s="221"/>
      <c r="AJ29" s="42"/>
      <c r="AK29" s="50"/>
      <c r="AL29" s="50"/>
      <c r="AM29" s="26"/>
      <c r="AN29" s="50"/>
      <c r="AO29" s="30"/>
      <c r="AP29" s="50"/>
      <c r="AQ29" s="50"/>
      <c r="AR29" s="56"/>
      <c r="AS29" s="28"/>
      <c r="AT29" s="28">
        <f t="shared" si="3"/>
        <v>0</v>
      </c>
      <c r="AU29" s="28">
        <f t="shared" si="4"/>
        <v>1</v>
      </c>
      <c r="AV29" s="28">
        <f t="shared" si="5"/>
        <v>1</v>
      </c>
      <c r="AW29" s="263" t="str">
        <f t="shared" ref="AW29:AY29" si="34">IF(AT29=0,"",$AF29/AT29)</f>
        <v/>
      </c>
      <c r="AX29" s="263">
        <f t="shared" si="34"/>
        <v>0</v>
      </c>
      <c r="AY29" s="263">
        <f t="shared" si="34"/>
        <v>0</v>
      </c>
    </row>
    <row r="30" spans="1:51" ht="39" customHeight="1">
      <c r="A30" s="222">
        <v>29</v>
      </c>
      <c r="B30" s="219" t="s">
        <v>2172</v>
      </c>
      <c r="C30" s="489" t="s">
        <v>2115</v>
      </c>
      <c r="D30" s="490"/>
      <c r="E30" s="490"/>
      <c r="F30" s="490">
        <v>1</v>
      </c>
      <c r="G30" s="490"/>
      <c r="H30" s="490"/>
      <c r="I30" s="490">
        <v>1</v>
      </c>
      <c r="J30" s="490"/>
      <c r="K30" s="490"/>
      <c r="L30" s="490">
        <v>1</v>
      </c>
      <c r="M30" s="490"/>
      <c r="N30" s="490"/>
      <c r="O30" s="490">
        <v>1</v>
      </c>
      <c r="P30" s="490">
        <f t="shared" si="0"/>
        <v>4</v>
      </c>
      <c r="Q30" s="492" t="s">
        <v>2839</v>
      </c>
      <c r="R30" s="492" t="s">
        <v>2839</v>
      </c>
      <c r="S30" s="492" t="s">
        <v>47</v>
      </c>
      <c r="T30" s="220"/>
      <c r="U30" s="222"/>
      <c r="V30" s="222">
        <v>1</v>
      </c>
      <c r="W30" s="222"/>
      <c r="X30" s="222"/>
      <c r="Y30" s="222"/>
      <c r="Z30" s="222"/>
      <c r="AA30" s="222"/>
      <c r="AB30" s="222"/>
      <c r="AC30" s="222"/>
      <c r="AD30" s="222"/>
      <c r="AE30" s="222"/>
      <c r="AF30" s="222">
        <f t="shared" si="31"/>
        <v>1</v>
      </c>
      <c r="AG30" s="493">
        <f t="shared" si="2"/>
        <v>0.25</v>
      </c>
      <c r="AH30" s="23"/>
      <c r="AI30" s="221"/>
      <c r="AJ30" s="489" t="s">
        <v>2842</v>
      </c>
      <c r="AK30" s="50"/>
      <c r="AL30" s="50"/>
      <c r="AM30" s="25"/>
      <c r="AN30" s="50"/>
      <c r="AO30" s="50"/>
      <c r="AP30" s="28"/>
      <c r="AQ30" s="50"/>
      <c r="AR30" s="56"/>
      <c r="AS30" s="56"/>
      <c r="AT30" s="28">
        <f t="shared" si="3"/>
        <v>1</v>
      </c>
      <c r="AU30" s="28">
        <f t="shared" si="4"/>
        <v>2</v>
      </c>
      <c r="AV30" s="28">
        <f t="shared" si="5"/>
        <v>3</v>
      </c>
      <c r="AW30" s="263">
        <f t="shared" ref="AW30:AY30" si="35">IF(AT30=0,"",$AF30/AT30)</f>
        <v>1</v>
      </c>
      <c r="AX30" s="263">
        <f t="shared" si="35"/>
        <v>0.5</v>
      </c>
      <c r="AY30" s="263">
        <f t="shared" si="35"/>
        <v>0.33333333333333331</v>
      </c>
    </row>
    <row r="31" spans="1:51" ht="36" customHeight="1">
      <c r="A31" s="222">
        <v>30</v>
      </c>
      <c r="B31" s="219" t="s">
        <v>951</v>
      </c>
      <c r="C31" s="489" t="s">
        <v>952</v>
      </c>
      <c r="D31" s="490"/>
      <c r="E31" s="490"/>
      <c r="F31" s="490"/>
      <c r="G31" s="490"/>
      <c r="H31" s="490">
        <v>1</v>
      </c>
      <c r="I31" s="490"/>
      <c r="J31" s="490"/>
      <c r="K31" s="490"/>
      <c r="L31" s="490">
        <v>1</v>
      </c>
      <c r="M31" s="490"/>
      <c r="N31" s="490"/>
      <c r="O31" s="490"/>
      <c r="P31" s="490">
        <f t="shared" si="0"/>
        <v>2</v>
      </c>
      <c r="Q31" s="492" t="s">
        <v>2839</v>
      </c>
      <c r="R31" s="492" t="s">
        <v>2839</v>
      </c>
      <c r="S31" s="492" t="s">
        <v>47</v>
      </c>
      <c r="T31" s="220"/>
      <c r="U31" s="222"/>
      <c r="V31" s="222"/>
      <c r="W31" s="222"/>
      <c r="X31" s="222"/>
      <c r="Y31" s="222"/>
      <c r="Z31" s="222"/>
      <c r="AA31" s="222"/>
      <c r="AB31" s="222"/>
      <c r="AC31" s="222"/>
      <c r="AD31" s="222"/>
      <c r="AE31" s="222"/>
      <c r="AF31" s="222">
        <f t="shared" si="31"/>
        <v>0</v>
      </c>
      <c r="AG31" s="493">
        <f t="shared" si="2"/>
        <v>0</v>
      </c>
      <c r="AH31" s="23"/>
      <c r="AI31" s="221"/>
      <c r="AJ31" s="42"/>
      <c r="AK31" s="50"/>
      <c r="AL31" s="50"/>
      <c r="AM31" s="91"/>
      <c r="AN31" s="126"/>
      <c r="AO31" s="126"/>
      <c r="AP31" s="28"/>
      <c r="AQ31" s="50"/>
      <c r="AR31" s="50"/>
      <c r="AS31" s="30"/>
      <c r="AT31" s="28">
        <f t="shared" si="3"/>
        <v>0</v>
      </c>
      <c r="AU31" s="28">
        <f t="shared" si="4"/>
        <v>1</v>
      </c>
      <c r="AV31" s="28">
        <f t="shared" si="5"/>
        <v>2</v>
      </c>
      <c r="AW31" s="263" t="str">
        <f t="shared" ref="AW31:AY31" si="36">IF(AT31=0,"",$AF31/AT31)</f>
        <v/>
      </c>
      <c r="AX31" s="263">
        <f t="shared" si="36"/>
        <v>0</v>
      </c>
      <c r="AY31" s="263">
        <f t="shared" si="36"/>
        <v>0</v>
      </c>
    </row>
    <row r="32" spans="1:51" ht="42.2" customHeight="1">
      <c r="A32" s="222">
        <v>31</v>
      </c>
      <c r="B32" s="219" t="s">
        <v>2178</v>
      </c>
      <c r="C32" s="489" t="s">
        <v>957</v>
      </c>
      <c r="D32" s="490"/>
      <c r="E32" s="490"/>
      <c r="F32" s="490"/>
      <c r="G32" s="490"/>
      <c r="H32" s="490"/>
      <c r="I32" s="490"/>
      <c r="J32" s="490"/>
      <c r="K32" s="490"/>
      <c r="L32" s="490"/>
      <c r="M32" s="490"/>
      <c r="N32" s="490">
        <v>1</v>
      </c>
      <c r="O32" s="490"/>
      <c r="P32" s="490">
        <f t="shared" si="0"/>
        <v>1</v>
      </c>
      <c r="Q32" s="492" t="s">
        <v>2839</v>
      </c>
      <c r="R32" s="492" t="s">
        <v>2839</v>
      </c>
      <c r="S32" s="492" t="s">
        <v>47</v>
      </c>
      <c r="T32" s="220"/>
      <c r="U32" s="222"/>
      <c r="V32" s="222"/>
      <c r="W32" s="222"/>
      <c r="X32" s="222"/>
      <c r="Y32" s="222"/>
      <c r="Z32" s="222"/>
      <c r="AA32" s="222"/>
      <c r="AB32" s="222"/>
      <c r="AC32" s="222"/>
      <c r="AD32" s="222"/>
      <c r="AE32" s="222"/>
      <c r="AF32" s="222">
        <f t="shared" si="31"/>
        <v>0</v>
      </c>
      <c r="AG32" s="493">
        <f t="shared" si="2"/>
        <v>0</v>
      </c>
      <c r="AH32" s="23"/>
      <c r="AI32" s="221"/>
      <c r="AJ32" s="42"/>
      <c r="AK32" s="56"/>
      <c r="AL32" s="50"/>
      <c r="AM32" s="91"/>
      <c r="AN32" s="126"/>
      <c r="AO32" s="50"/>
      <c r="AP32" s="28"/>
      <c r="AQ32" s="50"/>
      <c r="AR32" s="50"/>
      <c r="AS32" s="30"/>
      <c r="AT32" s="28">
        <f t="shared" si="3"/>
        <v>0</v>
      </c>
      <c r="AU32" s="28">
        <f t="shared" si="4"/>
        <v>0</v>
      </c>
      <c r="AV32" s="28">
        <f t="shared" si="5"/>
        <v>0</v>
      </c>
      <c r="AW32" s="263" t="str">
        <f t="shared" ref="AW32:AY32" si="37">IF(AT32=0,"",$AF32/AT32)</f>
        <v/>
      </c>
      <c r="AX32" s="263" t="str">
        <f t="shared" si="37"/>
        <v/>
      </c>
      <c r="AY32" s="263" t="str">
        <f t="shared" si="37"/>
        <v/>
      </c>
    </row>
    <row r="33" spans="1:51" ht="45.75" customHeight="1">
      <c r="A33" s="222">
        <v>32</v>
      </c>
      <c r="B33" s="219" t="s">
        <v>966</v>
      </c>
      <c r="C33" s="489" t="s">
        <v>967</v>
      </c>
      <c r="D33" s="490"/>
      <c r="E33" s="490"/>
      <c r="F33" s="490"/>
      <c r="G33" s="490"/>
      <c r="H33" s="490"/>
      <c r="I33" s="490">
        <v>1</v>
      </c>
      <c r="J33" s="490"/>
      <c r="K33" s="490"/>
      <c r="L33" s="490"/>
      <c r="M33" s="490">
        <v>1</v>
      </c>
      <c r="N33" s="490"/>
      <c r="O33" s="490"/>
      <c r="P33" s="490">
        <f t="shared" si="0"/>
        <v>2</v>
      </c>
      <c r="Q33" s="492" t="s">
        <v>2839</v>
      </c>
      <c r="R33" s="492" t="s">
        <v>2839</v>
      </c>
      <c r="S33" s="492" t="s">
        <v>47</v>
      </c>
      <c r="T33" s="220"/>
      <c r="U33" s="222"/>
      <c r="V33" s="222"/>
      <c r="W33" s="222"/>
      <c r="X33" s="222"/>
      <c r="Y33" s="222"/>
      <c r="Z33" s="222"/>
      <c r="AA33" s="222"/>
      <c r="AB33" s="222"/>
      <c r="AC33" s="222"/>
      <c r="AD33" s="222"/>
      <c r="AE33" s="222"/>
      <c r="AF33" s="222">
        <f t="shared" si="31"/>
        <v>0</v>
      </c>
      <c r="AG33" s="493">
        <f t="shared" si="2"/>
        <v>0</v>
      </c>
      <c r="AH33" s="23"/>
      <c r="AI33" s="221"/>
      <c r="AJ33" s="42"/>
      <c r="AK33" s="56"/>
      <c r="AL33" s="50"/>
      <c r="AM33" s="91"/>
      <c r="AN33" s="248"/>
      <c r="AO33" s="50"/>
      <c r="AP33" s="28"/>
      <c r="AQ33" s="50"/>
      <c r="AR33" s="50"/>
      <c r="AS33" s="30"/>
      <c r="AT33" s="28">
        <f t="shared" si="3"/>
        <v>0</v>
      </c>
      <c r="AU33" s="28">
        <f t="shared" si="4"/>
        <v>1</v>
      </c>
      <c r="AV33" s="28">
        <f t="shared" si="5"/>
        <v>1</v>
      </c>
      <c r="AW33" s="263" t="str">
        <f t="shared" ref="AW33:AY33" si="38">IF(AT33=0,"",$AF33/AT33)</f>
        <v/>
      </c>
      <c r="AX33" s="263">
        <f t="shared" si="38"/>
        <v>0</v>
      </c>
      <c r="AY33" s="263">
        <f t="shared" si="38"/>
        <v>0</v>
      </c>
    </row>
    <row r="34" spans="1:51" ht="38.450000000000003" customHeight="1">
      <c r="A34" s="222">
        <v>33</v>
      </c>
      <c r="B34" s="219" t="s">
        <v>2843</v>
      </c>
      <c r="C34" s="489" t="s">
        <v>2117</v>
      </c>
      <c r="D34" s="490">
        <v>4</v>
      </c>
      <c r="E34" s="490"/>
      <c r="F34" s="490"/>
      <c r="G34" s="490">
        <v>5</v>
      </c>
      <c r="H34" s="490">
        <v>5</v>
      </c>
      <c r="I34" s="490">
        <v>5</v>
      </c>
      <c r="J34" s="490">
        <v>4</v>
      </c>
      <c r="K34" s="490">
        <v>3</v>
      </c>
      <c r="L34" s="490">
        <v>2</v>
      </c>
      <c r="M34" s="490">
        <v>9</v>
      </c>
      <c r="N34" s="490">
        <v>1</v>
      </c>
      <c r="O34" s="490">
        <v>15</v>
      </c>
      <c r="P34" s="490">
        <f t="shared" si="0"/>
        <v>53</v>
      </c>
      <c r="Q34" s="492" t="s">
        <v>2839</v>
      </c>
      <c r="R34" s="492" t="s">
        <v>2839</v>
      </c>
      <c r="S34" s="492" t="s">
        <v>47</v>
      </c>
      <c r="T34" s="220">
        <v>4</v>
      </c>
      <c r="U34" s="222"/>
      <c r="V34" s="222"/>
      <c r="W34" s="222"/>
      <c r="X34" s="222"/>
      <c r="Y34" s="222"/>
      <c r="Z34" s="222"/>
      <c r="AA34" s="222"/>
      <c r="AB34" s="222"/>
      <c r="AC34" s="222"/>
      <c r="AD34" s="222"/>
      <c r="AE34" s="222"/>
      <c r="AF34" s="222">
        <f t="shared" si="31"/>
        <v>4</v>
      </c>
      <c r="AG34" s="493">
        <f t="shared" si="2"/>
        <v>7.5471698113207544E-2</v>
      </c>
      <c r="AH34" s="23" t="s">
        <v>2181</v>
      </c>
      <c r="AI34" s="221"/>
      <c r="AJ34" s="42"/>
      <c r="AK34" s="50"/>
      <c r="AL34" s="50"/>
      <c r="AM34" s="25"/>
      <c r="AN34" s="50"/>
      <c r="AO34" s="50"/>
      <c r="AP34" s="28"/>
      <c r="AQ34" s="50"/>
      <c r="AR34" s="50"/>
      <c r="AS34" s="30"/>
      <c r="AT34" s="28">
        <f t="shared" si="3"/>
        <v>4</v>
      </c>
      <c r="AU34" s="28">
        <f t="shared" si="4"/>
        <v>19</v>
      </c>
      <c r="AV34" s="28">
        <f t="shared" si="5"/>
        <v>28</v>
      </c>
      <c r="AW34" s="263">
        <f t="shared" ref="AW34:AY34" si="39">IF(AT34=0,"",$AF34/AT34)</f>
        <v>1</v>
      </c>
      <c r="AX34" s="263">
        <f t="shared" si="39"/>
        <v>0.21052631578947367</v>
      </c>
      <c r="AY34" s="263">
        <f t="shared" si="39"/>
        <v>0.14285714285714285</v>
      </c>
    </row>
    <row r="35" spans="1:51" ht="40.5" customHeight="1">
      <c r="A35" s="222">
        <v>34</v>
      </c>
      <c r="B35" s="219" t="s">
        <v>1020</v>
      </c>
      <c r="C35" s="489" t="s">
        <v>1021</v>
      </c>
      <c r="D35" s="490">
        <v>2</v>
      </c>
      <c r="E35" s="490">
        <v>1</v>
      </c>
      <c r="F35" s="490">
        <v>1</v>
      </c>
      <c r="G35" s="490">
        <v>1</v>
      </c>
      <c r="H35" s="490">
        <v>1</v>
      </c>
      <c r="I35" s="490">
        <v>1</v>
      </c>
      <c r="J35" s="490">
        <v>1</v>
      </c>
      <c r="K35" s="490">
        <v>1</v>
      </c>
      <c r="L35" s="490">
        <v>1</v>
      </c>
      <c r="M35" s="490">
        <v>1</v>
      </c>
      <c r="N35" s="490">
        <v>1</v>
      </c>
      <c r="O35" s="490"/>
      <c r="P35" s="490">
        <f t="shared" si="0"/>
        <v>12</v>
      </c>
      <c r="Q35" s="492" t="s">
        <v>2839</v>
      </c>
      <c r="R35" s="492" t="s">
        <v>2839</v>
      </c>
      <c r="S35" s="492" t="s">
        <v>47</v>
      </c>
      <c r="T35" s="220">
        <v>2</v>
      </c>
      <c r="U35" s="222">
        <v>1</v>
      </c>
      <c r="V35" s="222">
        <v>1</v>
      </c>
      <c r="W35" s="222"/>
      <c r="X35" s="222"/>
      <c r="Y35" s="222"/>
      <c r="Z35" s="222"/>
      <c r="AA35" s="222"/>
      <c r="AB35" s="222"/>
      <c r="AC35" s="222"/>
      <c r="AD35" s="222"/>
      <c r="AE35" s="222"/>
      <c r="AF35" s="222">
        <f t="shared" si="31"/>
        <v>4</v>
      </c>
      <c r="AG35" s="493">
        <f t="shared" si="2"/>
        <v>0.33333333333333331</v>
      </c>
      <c r="AH35" s="461" t="s">
        <v>2189</v>
      </c>
      <c r="AI35" s="494" t="s">
        <v>2190</v>
      </c>
      <c r="AJ35" s="494" t="s">
        <v>2191</v>
      </c>
      <c r="AK35" s="50"/>
      <c r="AL35" s="50"/>
      <c r="AM35" s="25"/>
      <c r="AN35" s="50"/>
      <c r="AO35" s="50"/>
      <c r="AP35" s="28"/>
      <c r="AQ35" s="50"/>
      <c r="AR35" s="50"/>
      <c r="AS35" s="30"/>
      <c r="AT35" s="28">
        <f t="shared" si="3"/>
        <v>4</v>
      </c>
      <c r="AU35" s="28">
        <f t="shared" si="4"/>
        <v>7</v>
      </c>
      <c r="AV35" s="28">
        <f t="shared" si="5"/>
        <v>10</v>
      </c>
      <c r="AW35" s="263">
        <f t="shared" ref="AW35:AY35" si="40">IF(AT35=0,"",$AF35/AT35)</f>
        <v>1</v>
      </c>
      <c r="AX35" s="263">
        <f t="shared" si="40"/>
        <v>0.5714285714285714</v>
      </c>
      <c r="AY35" s="263">
        <f t="shared" si="40"/>
        <v>0.4</v>
      </c>
    </row>
    <row r="36" spans="1:51" ht="54.75" customHeight="1">
      <c r="A36" s="222">
        <v>35</v>
      </c>
      <c r="B36" s="219" t="s">
        <v>1033</v>
      </c>
      <c r="C36" s="489" t="s">
        <v>2844</v>
      </c>
      <c r="D36" s="490">
        <v>2</v>
      </c>
      <c r="E36" s="490">
        <v>1</v>
      </c>
      <c r="F36" s="490">
        <v>1</v>
      </c>
      <c r="G36" s="490">
        <v>1</v>
      </c>
      <c r="H36" s="490">
        <v>1</v>
      </c>
      <c r="I36" s="490">
        <v>1</v>
      </c>
      <c r="J36" s="490">
        <v>1</v>
      </c>
      <c r="K36" s="490">
        <v>1</v>
      </c>
      <c r="L36" s="490">
        <v>1</v>
      </c>
      <c r="M36" s="490">
        <v>1</v>
      </c>
      <c r="N36" s="490">
        <v>1</v>
      </c>
      <c r="O36" s="490"/>
      <c r="P36" s="490">
        <f t="shared" si="0"/>
        <v>12</v>
      </c>
      <c r="Q36" s="492" t="s">
        <v>2839</v>
      </c>
      <c r="R36" s="492" t="s">
        <v>2839</v>
      </c>
      <c r="S36" s="492" t="s">
        <v>47</v>
      </c>
      <c r="T36" s="220">
        <v>2</v>
      </c>
      <c r="U36" s="222">
        <v>1</v>
      </c>
      <c r="V36" s="222">
        <v>1</v>
      </c>
      <c r="W36" s="222"/>
      <c r="X36" s="222"/>
      <c r="Y36" s="222"/>
      <c r="Z36" s="222"/>
      <c r="AA36" s="222"/>
      <c r="AB36" s="222"/>
      <c r="AC36" s="222"/>
      <c r="AD36" s="222"/>
      <c r="AE36" s="222"/>
      <c r="AF36" s="222">
        <f t="shared" si="31"/>
        <v>4</v>
      </c>
      <c r="AG36" s="493">
        <f t="shared" si="2"/>
        <v>0.33333333333333331</v>
      </c>
      <c r="AH36" s="461" t="s">
        <v>2200</v>
      </c>
      <c r="AI36" s="494" t="s">
        <v>2201</v>
      </c>
      <c r="AJ36" s="494" t="s">
        <v>2202</v>
      </c>
      <c r="AK36" s="56"/>
      <c r="AL36" s="50"/>
      <c r="AM36" s="91"/>
      <c r="AN36" s="50"/>
      <c r="AO36" s="50"/>
      <c r="AP36" s="28"/>
      <c r="AQ36" s="50"/>
      <c r="AR36" s="50"/>
      <c r="AS36" s="30"/>
      <c r="AT36" s="28">
        <f t="shared" si="3"/>
        <v>4</v>
      </c>
      <c r="AU36" s="28">
        <f t="shared" si="4"/>
        <v>7</v>
      </c>
      <c r="AV36" s="28">
        <f t="shared" si="5"/>
        <v>10</v>
      </c>
      <c r="AW36" s="263">
        <f t="shared" ref="AW36:AY36" si="41">IF(AT36=0,"",$AF36/AT36)</f>
        <v>1</v>
      </c>
      <c r="AX36" s="263">
        <f t="shared" si="41"/>
        <v>0.5714285714285714</v>
      </c>
      <c r="AY36" s="263">
        <f t="shared" si="41"/>
        <v>0.4</v>
      </c>
    </row>
    <row r="37" spans="1:51" ht="40.5" customHeight="1">
      <c r="A37" s="222">
        <v>36</v>
      </c>
      <c r="B37" s="219" t="s">
        <v>1052</v>
      </c>
      <c r="C37" s="489" t="s">
        <v>1021</v>
      </c>
      <c r="D37" s="490">
        <v>2</v>
      </c>
      <c r="E37" s="490">
        <v>1</v>
      </c>
      <c r="F37" s="490">
        <v>1</v>
      </c>
      <c r="G37" s="490">
        <v>1</v>
      </c>
      <c r="H37" s="490">
        <v>1</v>
      </c>
      <c r="I37" s="490">
        <v>1</v>
      </c>
      <c r="J37" s="490">
        <v>1</v>
      </c>
      <c r="K37" s="490">
        <v>1</v>
      </c>
      <c r="L37" s="490">
        <v>1</v>
      </c>
      <c r="M37" s="490">
        <v>1</v>
      </c>
      <c r="N37" s="490">
        <v>1</v>
      </c>
      <c r="O37" s="490"/>
      <c r="P37" s="490">
        <f t="shared" si="0"/>
        <v>12</v>
      </c>
      <c r="Q37" s="492" t="s">
        <v>2839</v>
      </c>
      <c r="R37" s="492" t="s">
        <v>2839</v>
      </c>
      <c r="S37" s="492" t="s">
        <v>47</v>
      </c>
      <c r="T37" s="220">
        <v>2</v>
      </c>
      <c r="U37" s="222">
        <v>1</v>
      </c>
      <c r="V37" s="222">
        <v>1</v>
      </c>
      <c r="W37" s="222"/>
      <c r="X37" s="222"/>
      <c r="Y37" s="222"/>
      <c r="Z37" s="222"/>
      <c r="AA37" s="222"/>
      <c r="AB37" s="222"/>
      <c r="AC37" s="222"/>
      <c r="AD37" s="222"/>
      <c r="AE37" s="222"/>
      <c r="AF37" s="222">
        <f t="shared" si="31"/>
        <v>4</v>
      </c>
      <c r="AG37" s="493">
        <f t="shared" si="2"/>
        <v>0.33333333333333331</v>
      </c>
      <c r="AH37" s="461" t="s">
        <v>2845</v>
      </c>
      <c r="AI37" s="494" t="s">
        <v>2201</v>
      </c>
      <c r="AJ37" s="494" t="s">
        <v>2202</v>
      </c>
      <c r="AK37" s="50"/>
      <c r="AL37" s="50"/>
      <c r="AM37" s="25"/>
      <c r="AN37" s="50"/>
      <c r="AO37" s="50"/>
      <c r="AP37" s="28"/>
      <c r="AQ37" s="50"/>
      <c r="AR37" s="249"/>
      <c r="AS37" s="30"/>
      <c r="AT37" s="28">
        <f t="shared" si="3"/>
        <v>4</v>
      </c>
      <c r="AU37" s="28">
        <f t="shared" si="4"/>
        <v>7</v>
      </c>
      <c r="AV37" s="28">
        <f t="shared" si="5"/>
        <v>10</v>
      </c>
      <c r="AW37" s="263">
        <f t="shared" ref="AW37:AY37" si="42">IF(AT37=0,"",$AF37/AT37)</f>
        <v>1</v>
      </c>
      <c r="AX37" s="263">
        <f t="shared" si="42"/>
        <v>0.5714285714285714</v>
      </c>
      <c r="AY37" s="263">
        <f t="shared" si="42"/>
        <v>0.4</v>
      </c>
    </row>
    <row r="38" spans="1:51" ht="25.5" customHeight="1">
      <c r="A38" s="222">
        <v>37</v>
      </c>
      <c r="B38" s="219" t="s">
        <v>2213</v>
      </c>
      <c r="C38" s="489" t="s">
        <v>2115</v>
      </c>
      <c r="D38" s="489"/>
      <c r="E38" s="490"/>
      <c r="F38" s="490">
        <v>1</v>
      </c>
      <c r="G38" s="490"/>
      <c r="H38" s="490"/>
      <c r="I38" s="490">
        <v>1</v>
      </c>
      <c r="J38" s="490"/>
      <c r="K38" s="490"/>
      <c r="L38" s="490">
        <v>1</v>
      </c>
      <c r="M38" s="490"/>
      <c r="N38" s="490"/>
      <c r="O38" s="490">
        <v>1</v>
      </c>
      <c r="P38" s="490">
        <f t="shared" si="0"/>
        <v>4</v>
      </c>
      <c r="Q38" s="492" t="s">
        <v>2762</v>
      </c>
      <c r="R38" s="492" t="s">
        <v>2762</v>
      </c>
      <c r="S38" s="492" t="s">
        <v>2214</v>
      </c>
      <c r="T38" s="220"/>
      <c r="U38" s="222"/>
      <c r="V38" s="222">
        <v>0</v>
      </c>
      <c r="W38" s="222"/>
      <c r="X38" s="222"/>
      <c r="Y38" s="222"/>
      <c r="Z38" s="222"/>
      <c r="AA38" s="222"/>
      <c r="AB38" s="222"/>
      <c r="AC38" s="222"/>
      <c r="AD38" s="222"/>
      <c r="AE38" s="222"/>
      <c r="AF38" s="222">
        <f t="shared" si="31"/>
        <v>0</v>
      </c>
      <c r="AG38" s="493">
        <f t="shared" si="2"/>
        <v>0</v>
      </c>
      <c r="AH38" s="23"/>
      <c r="AI38" s="221"/>
      <c r="AJ38" s="234" t="s">
        <v>2227</v>
      </c>
      <c r="AK38" s="50"/>
      <c r="AL38" s="50"/>
      <c r="AM38" s="25"/>
      <c r="AN38" s="50"/>
      <c r="AO38" s="50"/>
      <c r="AP38" s="28"/>
      <c r="AQ38" s="50"/>
      <c r="AR38" s="50"/>
      <c r="AS38" s="30"/>
      <c r="AT38" s="28">
        <f t="shared" si="3"/>
        <v>1</v>
      </c>
      <c r="AU38" s="28">
        <f t="shared" si="4"/>
        <v>2</v>
      </c>
      <c r="AV38" s="28">
        <f t="shared" si="5"/>
        <v>3</v>
      </c>
      <c r="AW38" s="263">
        <f t="shared" ref="AW38:AY38" si="43">IF(AT38=0,"",$AF38/AT38)</f>
        <v>0</v>
      </c>
      <c r="AX38" s="263">
        <f t="shared" si="43"/>
        <v>0</v>
      </c>
      <c r="AY38" s="263">
        <f t="shared" si="43"/>
        <v>0</v>
      </c>
    </row>
    <row r="39" spans="1:51" ht="42.75" customHeight="1">
      <c r="A39" s="222">
        <v>38</v>
      </c>
      <c r="B39" s="219" t="s">
        <v>2217</v>
      </c>
      <c r="C39" s="489" t="s">
        <v>2846</v>
      </c>
      <c r="D39" s="489"/>
      <c r="E39" s="490"/>
      <c r="F39" s="490"/>
      <c r="G39" s="490"/>
      <c r="H39" s="490"/>
      <c r="I39" s="490">
        <v>1</v>
      </c>
      <c r="J39" s="490"/>
      <c r="K39" s="490"/>
      <c r="L39" s="490"/>
      <c r="M39" s="490"/>
      <c r="N39" s="490"/>
      <c r="O39" s="490"/>
      <c r="P39" s="490">
        <f t="shared" si="0"/>
        <v>1</v>
      </c>
      <c r="Q39" s="492" t="s">
        <v>2762</v>
      </c>
      <c r="R39" s="492" t="s">
        <v>2762</v>
      </c>
      <c r="S39" s="492" t="s">
        <v>2214</v>
      </c>
      <c r="T39" s="220"/>
      <c r="U39" s="222"/>
      <c r="V39" s="222"/>
      <c r="W39" s="222"/>
      <c r="X39" s="222"/>
      <c r="Y39" s="222"/>
      <c r="Z39" s="222"/>
      <c r="AA39" s="222"/>
      <c r="AB39" s="222"/>
      <c r="AC39" s="222"/>
      <c r="AD39" s="222"/>
      <c r="AE39" s="222"/>
      <c r="AF39" s="222">
        <f t="shared" si="31"/>
        <v>0</v>
      </c>
      <c r="AG39" s="493">
        <f t="shared" si="2"/>
        <v>0</v>
      </c>
      <c r="AH39" s="23"/>
      <c r="AI39" s="221"/>
      <c r="AJ39" s="42"/>
      <c r="AK39" s="50"/>
      <c r="AL39" s="50"/>
      <c r="AM39" s="25"/>
      <c r="AN39" s="50"/>
      <c r="AO39" s="50"/>
      <c r="AP39" s="28"/>
      <c r="AQ39" s="56"/>
      <c r="AR39" s="56"/>
      <c r="AS39" s="56"/>
      <c r="AT39" s="28">
        <f t="shared" si="3"/>
        <v>0</v>
      </c>
      <c r="AU39" s="28">
        <f t="shared" si="4"/>
        <v>1</v>
      </c>
      <c r="AV39" s="28">
        <f t="shared" si="5"/>
        <v>1</v>
      </c>
      <c r="AW39" s="263" t="str">
        <f t="shared" ref="AW39:AY39" si="44">IF(AT39=0,"",$AF39/AT39)</f>
        <v/>
      </c>
      <c r="AX39" s="263">
        <f t="shared" si="44"/>
        <v>0</v>
      </c>
      <c r="AY39" s="263">
        <f t="shared" si="44"/>
        <v>0</v>
      </c>
    </row>
    <row r="40" spans="1:51" ht="46.5" customHeight="1">
      <c r="A40" s="222">
        <v>39</v>
      </c>
      <c r="B40" s="219" t="s">
        <v>2221</v>
      </c>
      <c r="C40" s="489" t="s">
        <v>2222</v>
      </c>
      <c r="D40" s="489"/>
      <c r="E40" s="490"/>
      <c r="F40" s="490">
        <v>1</v>
      </c>
      <c r="G40" s="490"/>
      <c r="H40" s="490"/>
      <c r="I40" s="490">
        <v>1</v>
      </c>
      <c r="J40" s="490"/>
      <c r="K40" s="490"/>
      <c r="L40" s="490">
        <v>1</v>
      </c>
      <c r="M40" s="490"/>
      <c r="N40" s="490"/>
      <c r="O40" s="490">
        <v>1</v>
      </c>
      <c r="P40" s="490">
        <f t="shared" si="0"/>
        <v>4</v>
      </c>
      <c r="Q40" s="492" t="s">
        <v>2762</v>
      </c>
      <c r="R40" s="492" t="s">
        <v>2762</v>
      </c>
      <c r="S40" s="492" t="s">
        <v>2214</v>
      </c>
      <c r="T40" s="220"/>
      <c r="U40" s="222"/>
      <c r="V40" s="222">
        <v>0</v>
      </c>
      <c r="W40" s="222"/>
      <c r="X40" s="222"/>
      <c r="Y40" s="222"/>
      <c r="Z40" s="222"/>
      <c r="AA40" s="222"/>
      <c r="AB40" s="222"/>
      <c r="AC40" s="222"/>
      <c r="AD40" s="222"/>
      <c r="AE40" s="222"/>
      <c r="AF40" s="222">
        <f t="shared" si="31"/>
        <v>0</v>
      </c>
      <c r="AG40" s="493">
        <f t="shared" si="2"/>
        <v>0</v>
      </c>
      <c r="AH40" s="23"/>
      <c r="AI40" s="221"/>
      <c r="AJ40" s="234" t="s">
        <v>2223</v>
      </c>
      <c r="AK40" s="50"/>
      <c r="AL40" s="50"/>
      <c r="AM40" s="25"/>
      <c r="AN40" s="50"/>
      <c r="AO40" s="50"/>
      <c r="AP40" s="28"/>
      <c r="AQ40" s="50"/>
      <c r="AR40" s="62"/>
      <c r="AS40" s="28"/>
      <c r="AT40" s="28">
        <f t="shared" si="3"/>
        <v>1</v>
      </c>
      <c r="AU40" s="28">
        <f t="shared" si="4"/>
        <v>2</v>
      </c>
      <c r="AV40" s="28">
        <f t="shared" si="5"/>
        <v>3</v>
      </c>
      <c r="AW40" s="263">
        <f t="shared" ref="AW40:AY40" si="45">IF(AT40=0,"",$AF40/AT40)</f>
        <v>0</v>
      </c>
      <c r="AX40" s="263">
        <f t="shared" si="45"/>
        <v>0</v>
      </c>
      <c r="AY40" s="263">
        <f t="shared" si="45"/>
        <v>0</v>
      </c>
    </row>
    <row r="41" spans="1:51" ht="55.5" customHeight="1">
      <c r="A41" s="222">
        <v>40</v>
      </c>
      <c r="B41" s="219" t="s">
        <v>2226</v>
      </c>
      <c r="C41" s="489" t="s">
        <v>2222</v>
      </c>
      <c r="D41" s="489"/>
      <c r="E41" s="490"/>
      <c r="F41" s="490">
        <v>1</v>
      </c>
      <c r="G41" s="490"/>
      <c r="H41" s="490"/>
      <c r="I41" s="490">
        <v>1</v>
      </c>
      <c r="J41" s="490"/>
      <c r="K41" s="490"/>
      <c r="L41" s="490">
        <v>1</v>
      </c>
      <c r="M41" s="490"/>
      <c r="N41" s="490"/>
      <c r="O41" s="490">
        <v>1</v>
      </c>
      <c r="P41" s="490">
        <f t="shared" si="0"/>
        <v>4</v>
      </c>
      <c r="Q41" s="492" t="s">
        <v>2762</v>
      </c>
      <c r="R41" s="492" t="s">
        <v>2762</v>
      </c>
      <c r="S41" s="492" t="s">
        <v>2214</v>
      </c>
      <c r="T41" s="220"/>
      <c r="U41" s="222"/>
      <c r="V41" s="222">
        <v>0</v>
      </c>
      <c r="W41" s="222"/>
      <c r="X41" s="222"/>
      <c r="Y41" s="222"/>
      <c r="Z41" s="222"/>
      <c r="AA41" s="222"/>
      <c r="AB41" s="222"/>
      <c r="AC41" s="222"/>
      <c r="AD41" s="222"/>
      <c r="AE41" s="222"/>
      <c r="AF41" s="222">
        <f t="shared" si="31"/>
        <v>0</v>
      </c>
      <c r="AG41" s="493">
        <f t="shared" si="2"/>
        <v>0</v>
      </c>
      <c r="AH41" s="23"/>
      <c r="AI41" s="221"/>
      <c r="AJ41" s="234" t="s">
        <v>2227</v>
      </c>
      <c r="AK41" s="50"/>
      <c r="AL41" s="50"/>
      <c r="AM41" s="91"/>
      <c r="AN41" s="50"/>
      <c r="AO41" s="50"/>
      <c r="AP41" s="28"/>
      <c r="AQ41" s="50"/>
      <c r="AR41" s="50"/>
      <c r="AS41" s="56"/>
      <c r="AT41" s="28">
        <f t="shared" si="3"/>
        <v>1</v>
      </c>
      <c r="AU41" s="28">
        <f t="shared" si="4"/>
        <v>2</v>
      </c>
      <c r="AV41" s="28">
        <f t="shared" si="5"/>
        <v>3</v>
      </c>
      <c r="AW41" s="263">
        <f t="shared" ref="AW41:AY41" si="46">IF(AT41=0,"",$AF41/AT41)</f>
        <v>0</v>
      </c>
      <c r="AX41" s="263">
        <f t="shared" si="46"/>
        <v>0</v>
      </c>
      <c r="AY41" s="263">
        <f t="shared" si="46"/>
        <v>0</v>
      </c>
    </row>
    <row r="42" spans="1:51" ht="48" customHeight="1">
      <c r="A42" s="222">
        <v>41</v>
      </c>
      <c r="B42" s="219" t="s">
        <v>2230</v>
      </c>
      <c r="C42" s="489" t="s">
        <v>2222</v>
      </c>
      <c r="D42" s="489"/>
      <c r="E42" s="490"/>
      <c r="F42" s="490">
        <v>1</v>
      </c>
      <c r="G42" s="490"/>
      <c r="H42" s="490"/>
      <c r="I42" s="490">
        <v>1</v>
      </c>
      <c r="J42" s="490"/>
      <c r="K42" s="490"/>
      <c r="L42" s="490">
        <v>1</v>
      </c>
      <c r="M42" s="490"/>
      <c r="N42" s="490"/>
      <c r="O42" s="490">
        <v>1</v>
      </c>
      <c r="P42" s="490">
        <f t="shared" si="0"/>
        <v>4</v>
      </c>
      <c r="Q42" s="492" t="s">
        <v>2762</v>
      </c>
      <c r="R42" s="492" t="s">
        <v>2762</v>
      </c>
      <c r="S42" s="492" t="s">
        <v>2214</v>
      </c>
      <c r="T42" s="220"/>
      <c r="U42" s="222"/>
      <c r="V42" s="222">
        <v>1</v>
      </c>
      <c r="W42" s="222"/>
      <c r="X42" s="222"/>
      <c r="Y42" s="222"/>
      <c r="Z42" s="222"/>
      <c r="AA42" s="222"/>
      <c r="AB42" s="222"/>
      <c r="AC42" s="222"/>
      <c r="AD42" s="222"/>
      <c r="AE42" s="222"/>
      <c r="AF42" s="222">
        <f t="shared" si="31"/>
        <v>1</v>
      </c>
      <c r="AG42" s="493">
        <f t="shared" si="2"/>
        <v>0.25</v>
      </c>
      <c r="AH42" s="23"/>
      <c r="AI42" s="221"/>
      <c r="AJ42" s="42" t="s">
        <v>2231</v>
      </c>
      <c r="AK42" s="50"/>
      <c r="AL42" s="50"/>
      <c r="AM42" s="118"/>
      <c r="AN42" s="50"/>
      <c r="AO42" s="50"/>
      <c r="AP42" s="28"/>
      <c r="AQ42" s="50"/>
      <c r="AR42" s="50"/>
      <c r="AS42" s="30"/>
      <c r="AT42" s="28">
        <f t="shared" si="3"/>
        <v>1</v>
      </c>
      <c r="AU42" s="28">
        <f t="shared" si="4"/>
        <v>2</v>
      </c>
      <c r="AV42" s="28">
        <f t="shared" si="5"/>
        <v>3</v>
      </c>
      <c r="AW42" s="263">
        <f t="shared" ref="AW42:AY42" si="47">IF(AT42=0,"",$AF42/AT42)</f>
        <v>1</v>
      </c>
      <c r="AX42" s="263">
        <f t="shared" si="47"/>
        <v>0.5</v>
      </c>
      <c r="AY42" s="263">
        <f t="shared" si="47"/>
        <v>0.33333333333333331</v>
      </c>
    </row>
    <row r="43" spans="1:51" ht="54" customHeight="1">
      <c r="A43" s="222">
        <v>42</v>
      </c>
      <c r="B43" s="219" t="s">
        <v>2234</v>
      </c>
      <c r="C43" s="489" t="s">
        <v>2235</v>
      </c>
      <c r="D43" s="489"/>
      <c r="E43" s="490"/>
      <c r="F43" s="490">
        <v>1</v>
      </c>
      <c r="G43" s="490"/>
      <c r="H43" s="490"/>
      <c r="I43" s="490">
        <v>1</v>
      </c>
      <c r="J43" s="490"/>
      <c r="K43" s="490"/>
      <c r="L43" s="490">
        <v>1</v>
      </c>
      <c r="M43" s="490"/>
      <c r="N43" s="490"/>
      <c r="O43" s="490">
        <v>1</v>
      </c>
      <c r="P43" s="490">
        <f t="shared" si="0"/>
        <v>4</v>
      </c>
      <c r="Q43" s="492" t="s">
        <v>2762</v>
      </c>
      <c r="R43" s="492" t="s">
        <v>2762</v>
      </c>
      <c r="S43" s="492" t="s">
        <v>2214</v>
      </c>
      <c r="T43" s="220"/>
      <c r="U43" s="222"/>
      <c r="V43" s="222">
        <v>1</v>
      </c>
      <c r="W43" s="222"/>
      <c r="X43" s="222"/>
      <c r="Y43" s="222"/>
      <c r="Z43" s="222"/>
      <c r="AA43" s="222"/>
      <c r="AB43" s="222"/>
      <c r="AC43" s="222"/>
      <c r="AD43" s="222"/>
      <c r="AE43" s="222"/>
      <c r="AF43" s="222">
        <f t="shared" si="31"/>
        <v>1</v>
      </c>
      <c r="AG43" s="493">
        <f t="shared" si="2"/>
        <v>0.25</v>
      </c>
      <c r="AH43" s="23"/>
      <c r="AI43" s="221"/>
      <c r="AJ43" s="42" t="s">
        <v>2236</v>
      </c>
      <c r="AK43" s="50"/>
      <c r="AL43" s="50"/>
      <c r="AM43" s="25"/>
      <c r="AN43" s="126"/>
      <c r="AO43" s="50"/>
      <c r="AP43" s="28"/>
      <c r="AQ43" s="50"/>
      <c r="AR43" s="30"/>
      <c r="AS43" s="30"/>
      <c r="AT43" s="28">
        <f t="shared" si="3"/>
        <v>1</v>
      </c>
      <c r="AU43" s="28">
        <f t="shared" si="4"/>
        <v>2</v>
      </c>
      <c r="AV43" s="28">
        <f t="shared" si="5"/>
        <v>3</v>
      </c>
      <c r="AW43" s="263">
        <f t="shared" ref="AW43:AY43" si="48">IF(AT43=0,"",$AF43/AT43)</f>
        <v>1</v>
      </c>
      <c r="AX43" s="263">
        <f t="shared" si="48"/>
        <v>0.5</v>
      </c>
      <c r="AY43" s="263">
        <f t="shared" si="48"/>
        <v>0.33333333333333331</v>
      </c>
    </row>
    <row r="44" spans="1:51" ht="51.75" customHeight="1">
      <c r="A44" s="222">
        <v>43</v>
      </c>
      <c r="B44" s="219" t="s">
        <v>2847</v>
      </c>
      <c r="C44" s="489" t="s">
        <v>2235</v>
      </c>
      <c r="D44" s="489"/>
      <c r="E44" s="490"/>
      <c r="F44" s="490">
        <v>1</v>
      </c>
      <c r="G44" s="490"/>
      <c r="H44" s="490"/>
      <c r="I44" s="490">
        <v>1</v>
      </c>
      <c r="J44" s="490"/>
      <c r="K44" s="490"/>
      <c r="L44" s="490">
        <v>1</v>
      </c>
      <c r="M44" s="490"/>
      <c r="N44" s="490"/>
      <c r="O44" s="490">
        <v>1</v>
      </c>
      <c r="P44" s="490">
        <f t="shared" si="0"/>
        <v>4</v>
      </c>
      <c r="Q44" s="492" t="s">
        <v>2762</v>
      </c>
      <c r="R44" s="492" t="s">
        <v>2762</v>
      </c>
      <c r="S44" s="492" t="s">
        <v>2214</v>
      </c>
      <c r="T44" s="220"/>
      <c r="U44" s="222"/>
      <c r="V44" s="222">
        <v>0</v>
      </c>
      <c r="W44" s="222"/>
      <c r="X44" s="222"/>
      <c r="Y44" s="222"/>
      <c r="Z44" s="222"/>
      <c r="AA44" s="222"/>
      <c r="AB44" s="222"/>
      <c r="AC44" s="222"/>
      <c r="AD44" s="222"/>
      <c r="AE44" s="222"/>
      <c r="AF44" s="222">
        <f t="shared" si="31"/>
        <v>0</v>
      </c>
      <c r="AG44" s="493">
        <f t="shared" si="2"/>
        <v>0</v>
      </c>
      <c r="AH44" s="23"/>
      <c r="AI44" s="221"/>
      <c r="AJ44" s="234" t="s">
        <v>2848</v>
      </c>
      <c r="AK44" s="50"/>
      <c r="AL44" s="50"/>
      <c r="AM44" s="25"/>
      <c r="AN44" s="50"/>
      <c r="AO44" s="50"/>
      <c r="AP44" s="28"/>
      <c r="AQ44" s="50"/>
      <c r="AR44" s="50"/>
      <c r="AS44" s="30"/>
      <c r="AT44" s="28">
        <f t="shared" si="3"/>
        <v>1</v>
      </c>
      <c r="AU44" s="28">
        <f t="shared" si="4"/>
        <v>2</v>
      </c>
      <c r="AV44" s="28">
        <f t="shared" si="5"/>
        <v>3</v>
      </c>
      <c r="AW44" s="263">
        <f t="shared" ref="AW44:AY44" si="49">IF(AT44=0,"",$AF44/AT44)</f>
        <v>0</v>
      </c>
      <c r="AX44" s="263">
        <f t="shared" si="49"/>
        <v>0</v>
      </c>
      <c r="AY44" s="263">
        <f t="shared" si="49"/>
        <v>0</v>
      </c>
    </row>
    <row r="45" spans="1:51" ht="51.75" customHeight="1">
      <c r="A45" s="222">
        <v>44</v>
      </c>
      <c r="B45" s="219" t="s">
        <v>2849</v>
      </c>
      <c r="C45" s="489" t="s">
        <v>2850</v>
      </c>
      <c r="D45" s="489"/>
      <c r="E45" s="490"/>
      <c r="F45" s="490"/>
      <c r="G45" s="490"/>
      <c r="H45" s="490"/>
      <c r="I45" s="490">
        <v>2</v>
      </c>
      <c r="J45" s="490"/>
      <c r="K45" s="490"/>
      <c r="L45" s="490"/>
      <c r="M45" s="490"/>
      <c r="N45" s="490"/>
      <c r="O45" s="490">
        <v>3</v>
      </c>
      <c r="P45" s="490">
        <f t="shared" si="0"/>
        <v>5</v>
      </c>
      <c r="Q45" s="492" t="s">
        <v>2762</v>
      </c>
      <c r="R45" s="492" t="s">
        <v>2762</v>
      </c>
      <c r="S45" s="492" t="s">
        <v>2214</v>
      </c>
      <c r="T45" s="220"/>
      <c r="U45" s="222"/>
      <c r="V45" s="222"/>
      <c r="W45" s="222"/>
      <c r="X45" s="222"/>
      <c r="Y45" s="222"/>
      <c r="Z45" s="222"/>
      <c r="AA45" s="222"/>
      <c r="AB45" s="222"/>
      <c r="AC45" s="222"/>
      <c r="AD45" s="222"/>
      <c r="AE45" s="222"/>
      <c r="AF45" s="222">
        <f t="shared" si="31"/>
        <v>0</v>
      </c>
      <c r="AG45" s="493">
        <f t="shared" si="2"/>
        <v>0</v>
      </c>
      <c r="AH45" s="23"/>
      <c r="AI45" s="221"/>
      <c r="AJ45" s="42"/>
      <c r="AK45" s="56"/>
      <c r="AL45" s="100"/>
      <c r="AM45" s="91"/>
      <c r="AN45" s="50"/>
      <c r="AO45" s="50"/>
      <c r="AP45" s="28"/>
      <c r="AQ45" s="50"/>
      <c r="AR45" s="50"/>
      <c r="AS45" s="30"/>
      <c r="AT45" s="28">
        <f t="shared" si="3"/>
        <v>0</v>
      </c>
      <c r="AU45" s="28">
        <f t="shared" si="4"/>
        <v>2</v>
      </c>
      <c r="AV45" s="28">
        <f t="shared" si="5"/>
        <v>2</v>
      </c>
      <c r="AW45" s="263" t="str">
        <f t="shared" ref="AW45:AY45" si="50">IF(AT45=0,"",$AF45/AT45)</f>
        <v/>
      </c>
      <c r="AX45" s="263">
        <f t="shared" si="50"/>
        <v>0</v>
      </c>
      <c r="AY45" s="263">
        <f t="shared" si="50"/>
        <v>0</v>
      </c>
    </row>
    <row r="46" spans="1:51" ht="51" customHeight="1">
      <c r="A46" s="222">
        <v>45</v>
      </c>
      <c r="B46" s="219" t="s">
        <v>2239</v>
      </c>
      <c r="C46" s="489" t="s">
        <v>2240</v>
      </c>
      <c r="D46" s="489"/>
      <c r="E46" s="490"/>
      <c r="F46" s="490"/>
      <c r="G46" s="490"/>
      <c r="H46" s="490"/>
      <c r="I46" s="490">
        <v>1</v>
      </c>
      <c r="J46" s="490"/>
      <c r="K46" s="490"/>
      <c r="L46" s="490"/>
      <c r="M46" s="490"/>
      <c r="N46" s="490"/>
      <c r="O46" s="490"/>
      <c r="P46" s="490">
        <f t="shared" si="0"/>
        <v>1</v>
      </c>
      <c r="Q46" s="492" t="s">
        <v>2762</v>
      </c>
      <c r="R46" s="492" t="s">
        <v>2762</v>
      </c>
      <c r="S46" s="492" t="s">
        <v>2214</v>
      </c>
      <c r="T46" s="220"/>
      <c r="U46" s="222"/>
      <c r="V46" s="222"/>
      <c r="W46" s="222"/>
      <c r="X46" s="222"/>
      <c r="Y46" s="222"/>
      <c r="Z46" s="222"/>
      <c r="AA46" s="222"/>
      <c r="AB46" s="222"/>
      <c r="AC46" s="222"/>
      <c r="AD46" s="222"/>
      <c r="AE46" s="222"/>
      <c r="AF46" s="222">
        <f t="shared" si="31"/>
        <v>0</v>
      </c>
      <c r="AG46" s="493">
        <f t="shared" si="2"/>
        <v>0</v>
      </c>
      <c r="AH46" s="23"/>
      <c r="AI46" s="221"/>
      <c r="AJ46" s="42"/>
      <c r="AK46" s="50"/>
      <c r="AL46" s="26"/>
      <c r="AM46" s="25"/>
      <c r="AN46" s="50"/>
      <c r="AO46" s="50"/>
      <c r="AP46" s="45"/>
      <c r="AQ46" s="50"/>
      <c r="AR46" s="28"/>
      <c r="AS46" s="28"/>
      <c r="AT46" s="28">
        <f t="shared" si="3"/>
        <v>0</v>
      </c>
      <c r="AU46" s="28">
        <f t="shared" si="4"/>
        <v>1</v>
      </c>
      <c r="AV46" s="28">
        <f t="shared" si="5"/>
        <v>1</v>
      </c>
      <c r="AW46" s="263" t="str">
        <f t="shared" ref="AW46:AY46" si="51">IF(AT46=0,"",$AF46/AT46)</f>
        <v/>
      </c>
      <c r="AX46" s="263">
        <f t="shared" si="51"/>
        <v>0</v>
      </c>
      <c r="AY46" s="263">
        <f t="shared" si="51"/>
        <v>0</v>
      </c>
    </row>
    <row r="47" spans="1:51" ht="43.5" customHeight="1">
      <c r="A47" s="222">
        <v>46</v>
      </c>
      <c r="B47" s="219" t="s">
        <v>2243</v>
      </c>
      <c r="C47" s="489" t="s">
        <v>2222</v>
      </c>
      <c r="D47" s="489"/>
      <c r="E47" s="490"/>
      <c r="F47" s="490">
        <v>1</v>
      </c>
      <c r="G47" s="490"/>
      <c r="H47" s="490"/>
      <c r="I47" s="490">
        <v>1</v>
      </c>
      <c r="J47" s="490"/>
      <c r="K47" s="490"/>
      <c r="L47" s="490">
        <v>1</v>
      </c>
      <c r="M47" s="490"/>
      <c r="N47" s="490"/>
      <c r="O47" s="490">
        <v>1</v>
      </c>
      <c r="P47" s="490">
        <f t="shared" si="0"/>
        <v>4</v>
      </c>
      <c r="Q47" s="492" t="s">
        <v>2762</v>
      </c>
      <c r="R47" s="492" t="s">
        <v>2762</v>
      </c>
      <c r="S47" s="492" t="s">
        <v>2214</v>
      </c>
      <c r="T47" s="220"/>
      <c r="U47" s="222"/>
      <c r="V47" s="222">
        <v>0</v>
      </c>
      <c r="W47" s="222"/>
      <c r="X47" s="222"/>
      <c r="Y47" s="222"/>
      <c r="Z47" s="222"/>
      <c r="AA47" s="222"/>
      <c r="AB47" s="222"/>
      <c r="AC47" s="222"/>
      <c r="AD47" s="222"/>
      <c r="AE47" s="222"/>
      <c r="AF47" s="222">
        <f t="shared" si="31"/>
        <v>0</v>
      </c>
      <c r="AG47" s="493">
        <f t="shared" si="2"/>
        <v>0</v>
      </c>
      <c r="AH47" s="23"/>
      <c r="AI47" s="221"/>
      <c r="AJ47" s="234" t="s">
        <v>2244</v>
      </c>
      <c r="AK47" s="50"/>
      <c r="AL47" s="50"/>
      <c r="AM47" s="25"/>
      <c r="AN47" s="50"/>
      <c r="AO47" s="50"/>
      <c r="AP47" s="30"/>
      <c r="AQ47" s="50"/>
      <c r="AR47" s="50"/>
      <c r="AS47" s="50"/>
      <c r="AT47" s="28">
        <f t="shared" si="3"/>
        <v>1</v>
      </c>
      <c r="AU47" s="28">
        <f t="shared" si="4"/>
        <v>2</v>
      </c>
      <c r="AV47" s="28">
        <f t="shared" si="5"/>
        <v>3</v>
      </c>
      <c r="AW47" s="263">
        <f t="shared" ref="AW47:AY47" si="52">IF(AT47=0,"",$AF47/AT47)</f>
        <v>0</v>
      </c>
      <c r="AX47" s="263">
        <f t="shared" si="52"/>
        <v>0</v>
      </c>
      <c r="AY47" s="263">
        <f t="shared" si="52"/>
        <v>0</v>
      </c>
    </row>
    <row r="48" spans="1:51" ht="37.5" customHeight="1">
      <c r="A48" s="222">
        <v>47</v>
      </c>
      <c r="B48" s="219" t="s">
        <v>2851</v>
      </c>
      <c r="C48" s="489" t="s">
        <v>2222</v>
      </c>
      <c r="D48" s="489"/>
      <c r="E48" s="490"/>
      <c r="F48" s="490">
        <v>1</v>
      </c>
      <c r="G48" s="490"/>
      <c r="H48" s="490"/>
      <c r="I48" s="490">
        <v>1</v>
      </c>
      <c r="J48" s="490"/>
      <c r="K48" s="490"/>
      <c r="L48" s="490">
        <v>1</v>
      </c>
      <c r="M48" s="490"/>
      <c r="N48" s="490"/>
      <c r="O48" s="490">
        <v>1</v>
      </c>
      <c r="P48" s="490">
        <f t="shared" si="0"/>
        <v>4</v>
      </c>
      <c r="Q48" s="492" t="s">
        <v>2762</v>
      </c>
      <c r="R48" s="492" t="s">
        <v>2762</v>
      </c>
      <c r="S48" s="492" t="s">
        <v>2214</v>
      </c>
      <c r="T48" s="220"/>
      <c r="U48" s="222"/>
      <c r="V48" s="222">
        <v>1</v>
      </c>
      <c r="W48" s="222"/>
      <c r="X48" s="222"/>
      <c r="Y48" s="222"/>
      <c r="Z48" s="222"/>
      <c r="AA48" s="222"/>
      <c r="AB48" s="222"/>
      <c r="AC48" s="222"/>
      <c r="AD48" s="222"/>
      <c r="AE48" s="222"/>
      <c r="AF48" s="222">
        <f t="shared" si="31"/>
        <v>1</v>
      </c>
      <c r="AG48" s="493">
        <f t="shared" si="2"/>
        <v>0.25</v>
      </c>
      <c r="AH48" s="23"/>
      <c r="AI48" s="221"/>
      <c r="AJ48" s="42" t="s">
        <v>2248</v>
      </c>
      <c r="AK48" s="56"/>
      <c r="AL48" s="50"/>
      <c r="AM48" s="91"/>
      <c r="AN48" s="50"/>
      <c r="AO48" s="50"/>
      <c r="AP48" s="45"/>
      <c r="AQ48" s="50"/>
      <c r="AR48" s="50"/>
      <c r="AS48" s="30"/>
      <c r="AT48" s="28">
        <f t="shared" si="3"/>
        <v>1</v>
      </c>
      <c r="AU48" s="28">
        <f t="shared" si="4"/>
        <v>2</v>
      </c>
      <c r="AV48" s="28">
        <f t="shared" si="5"/>
        <v>3</v>
      </c>
      <c r="AW48" s="263">
        <f t="shared" ref="AW48:AY48" si="53">IF(AT48=0,"",$AF48/AT48)</f>
        <v>1</v>
      </c>
      <c r="AX48" s="263">
        <f t="shared" si="53"/>
        <v>0.5</v>
      </c>
      <c r="AY48" s="263">
        <f t="shared" si="53"/>
        <v>0.33333333333333331</v>
      </c>
    </row>
    <row r="49" spans="1:51" ht="25.5" customHeight="1">
      <c r="A49" s="222">
        <v>48</v>
      </c>
      <c r="B49" s="219" t="s">
        <v>65</v>
      </c>
      <c r="C49" s="489" t="s">
        <v>66</v>
      </c>
      <c r="D49" s="489"/>
      <c r="E49" s="490"/>
      <c r="F49" s="490"/>
      <c r="G49" s="490"/>
      <c r="H49" s="490"/>
      <c r="I49" s="490"/>
      <c r="J49" s="490">
        <v>1</v>
      </c>
      <c r="K49" s="490"/>
      <c r="L49" s="490"/>
      <c r="M49" s="490"/>
      <c r="N49" s="490">
        <v>2</v>
      </c>
      <c r="O49" s="490">
        <v>1</v>
      </c>
      <c r="P49" s="490">
        <f t="shared" si="0"/>
        <v>4</v>
      </c>
      <c r="Q49" s="492" t="s">
        <v>68</v>
      </c>
      <c r="R49" s="492" t="s">
        <v>68</v>
      </c>
      <c r="S49" s="492" t="s">
        <v>86</v>
      </c>
      <c r="T49" s="220"/>
      <c r="U49" s="222"/>
      <c r="V49" s="222"/>
      <c r="W49" s="222"/>
      <c r="X49" s="222"/>
      <c r="Y49" s="222"/>
      <c r="Z49" s="222"/>
      <c r="AA49" s="222"/>
      <c r="AB49" s="222"/>
      <c r="AC49" s="222"/>
      <c r="AD49" s="222"/>
      <c r="AE49" s="222"/>
      <c r="AF49" s="222">
        <f t="shared" si="31"/>
        <v>0</v>
      </c>
      <c r="AG49" s="493">
        <f t="shared" si="2"/>
        <v>0</v>
      </c>
      <c r="AH49" s="23"/>
      <c r="AI49" s="221"/>
      <c r="AJ49" s="42"/>
      <c r="AK49" s="50"/>
      <c r="AL49" s="50"/>
      <c r="AM49" s="118"/>
      <c r="AN49" s="50"/>
      <c r="AO49" s="50"/>
      <c r="AP49" s="28"/>
      <c r="AQ49" s="50"/>
      <c r="AR49" s="50"/>
      <c r="AS49" s="30"/>
      <c r="AT49" s="28">
        <f t="shared" si="3"/>
        <v>0</v>
      </c>
      <c r="AU49" s="28">
        <f t="shared" si="4"/>
        <v>0</v>
      </c>
      <c r="AV49" s="28">
        <f t="shared" si="5"/>
        <v>1</v>
      </c>
      <c r="AW49" s="263" t="str">
        <f t="shared" ref="AW49:AY49" si="54">IF(AT49=0,"",$AF49/AT49)</f>
        <v/>
      </c>
      <c r="AX49" s="263" t="str">
        <f t="shared" si="54"/>
        <v/>
      </c>
      <c r="AY49" s="263">
        <f t="shared" si="54"/>
        <v>0</v>
      </c>
    </row>
    <row r="50" spans="1:51" ht="25.5" customHeight="1">
      <c r="A50" s="222">
        <v>49</v>
      </c>
      <c r="B50" s="219" t="s">
        <v>84</v>
      </c>
      <c r="C50" s="489" t="s">
        <v>85</v>
      </c>
      <c r="D50" s="489"/>
      <c r="E50" s="490"/>
      <c r="F50" s="490"/>
      <c r="G50" s="490">
        <v>3</v>
      </c>
      <c r="H50" s="490">
        <v>3</v>
      </c>
      <c r="I50" s="490">
        <v>1</v>
      </c>
      <c r="J50" s="490">
        <v>1</v>
      </c>
      <c r="K50" s="490"/>
      <c r="L50" s="490"/>
      <c r="M50" s="490">
        <v>3</v>
      </c>
      <c r="N50" s="490"/>
      <c r="O50" s="490"/>
      <c r="P50" s="490">
        <f t="shared" si="0"/>
        <v>11</v>
      </c>
      <c r="Q50" s="492" t="s">
        <v>68</v>
      </c>
      <c r="R50" s="492" t="s">
        <v>68</v>
      </c>
      <c r="S50" s="492" t="s">
        <v>86</v>
      </c>
      <c r="T50" s="220"/>
      <c r="U50" s="222"/>
      <c r="V50" s="222"/>
      <c r="W50" s="222"/>
      <c r="X50" s="222"/>
      <c r="Y50" s="222"/>
      <c r="Z50" s="222"/>
      <c r="AA50" s="222"/>
      <c r="AB50" s="222"/>
      <c r="AC50" s="222"/>
      <c r="AD50" s="222"/>
      <c r="AE50" s="222"/>
      <c r="AF50" s="222">
        <f t="shared" si="31"/>
        <v>0</v>
      </c>
      <c r="AG50" s="493">
        <f t="shared" si="2"/>
        <v>0</v>
      </c>
      <c r="AH50" s="23"/>
      <c r="AI50" s="221"/>
      <c r="AJ50" s="42"/>
      <c r="AK50" s="50"/>
      <c r="AL50" s="50"/>
      <c r="AM50" s="25"/>
      <c r="AN50" s="50"/>
      <c r="AO50" s="50"/>
      <c r="AP50" s="28"/>
      <c r="AQ50" s="50"/>
      <c r="AR50" s="50"/>
      <c r="AS50" s="30"/>
      <c r="AT50" s="28">
        <f t="shared" si="3"/>
        <v>0</v>
      </c>
      <c r="AU50" s="28">
        <f t="shared" si="4"/>
        <v>7</v>
      </c>
      <c r="AV50" s="28">
        <f t="shared" si="5"/>
        <v>8</v>
      </c>
      <c r="AW50" s="263" t="str">
        <f t="shared" ref="AW50:AY50" si="55">IF(AT50=0,"",$AF50/AT50)</f>
        <v/>
      </c>
      <c r="AX50" s="263">
        <f t="shared" si="55"/>
        <v>0</v>
      </c>
      <c r="AY50" s="263">
        <f t="shared" si="55"/>
        <v>0</v>
      </c>
    </row>
    <row r="51" spans="1:51" ht="43.5" customHeight="1">
      <c r="A51" s="222">
        <v>50</v>
      </c>
      <c r="B51" s="219" t="s">
        <v>105</v>
      </c>
      <c r="C51" s="489" t="s">
        <v>106</v>
      </c>
      <c r="D51" s="489"/>
      <c r="E51" s="490"/>
      <c r="F51" s="490"/>
      <c r="G51" s="490"/>
      <c r="H51" s="490"/>
      <c r="I51" s="490"/>
      <c r="J51" s="490"/>
      <c r="K51" s="490">
        <v>1</v>
      </c>
      <c r="L51" s="490"/>
      <c r="M51" s="490"/>
      <c r="N51" s="490"/>
      <c r="O51" s="490">
        <v>1</v>
      </c>
      <c r="P51" s="490">
        <f t="shared" si="0"/>
        <v>2</v>
      </c>
      <c r="Q51" s="492" t="s">
        <v>68</v>
      </c>
      <c r="R51" s="492" t="s">
        <v>68</v>
      </c>
      <c r="S51" s="492" t="s">
        <v>2257</v>
      </c>
      <c r="T51" s="220"/>
      <c r="U51" s="222"/>
      <c r="V51" s="222"/>
      <c r="W51" s="222"/>
      <c r="X51" s="222"/>
      <c r="Y51" s="222"/>
      <c r="Z51" s="222"/>
      <c r="AA51" s="222"/>
      <c r="AB51" s="222"/>
      <c r="AC51" s="222"/>
      <c r="AD51" s="222"/>
      <c r="AE51" s="222"/>
      <c r="AF51" s="222">
        <f t="shared" si="31"/>
        <v>0</v>
      </c>
      <c r="AG51" s="493">
        <f t="shared" si="2"/>
        <v>0</v>
      </c>
      <c r="AH51" s="23"/>
      <c r="AI51" s="221"/>
      <c r="AJ51" s="42"/>
      <c r="AK51" s="56"/>
      <c r="AL51" s="50"/>
      <c r="AM51" s="25"/>
      <c r="AN51" s="50"/>
      <c r="AO51" s="126"/>
      <c r="AP51" s="106"/>
      <c r="AQ51" s="50"/>
      <c r="AR51" s="50"/>
      <c r="AS51" s="56"/>
      <c r="AT51" s="28">
        <f t="shared" si="3"/>
        <v>0</v>
      </c>
      <c r="AU51" s="28">
        <f t="shared" si="4"/>
        <v>0</v>
      </c>
      <c r="AV51" s="28">
        <f t="shared" si="5"/>
        <v>1</v>
      </c>
      <c r="AW51" s="263" t="str">
        <f t="shared" ref="AW51:AY51" si="56">IF(AT51=0,"",$AF51/AT51)</f>
        <v/>
      </c>
      <c r="AX51" s="263" t="str">
        <f t="shared" si="56"/>
        <v/>
      </c>
      <c r="AY51" s="263">
        <f t="shared" si="56"/>
        <v>0</v>
      </c>
    </row>
    <row r="52" spans="1:51" ht="25.5" customHeight="1">
      <c r="A52" s="222">
        <v>51</v>
      </c>
      <c r="B52" s="219" t="s">
        <v>148</v>
      </c>
      <c r="C52" s="489" t="s">
        <v>2852</v>
      </c>
      <c r="D52" s="489"/>
      <c r="E52" s="490"/>
      <c r="F52" s="490"/>
      <c r="G52" s="490"/>
      <c r="H52" s="490">
        <v>1</v>
      </c>
      <c r="I52" s="490"/>
      <c r="J52" s="490"/>
      <c r="K52" s="490"/>
      <c r="L52" s="490"/>
      <c r="M52" s="490"/>
      <c r="N52" s="490"/>
      <c r="O52" s="490">
        <v>1</v>
      </c>
      <c r="P52" s="490">
        <f t="shared" si="0"/>
        <v>2</v>
      </c>
      <c r="Q52" s="492" t="s">
        <v>68</v>
      </c>
      <c r="R52" s="492" t="s">
        <v>68</v>
      </c>
      <c r="S52" s="492" t="s">
        <v>86</v>
      </c>
      <c r="T52" s="220"/>
      <c r="U52" s="222"/>
      <c r="V52" s="222"/>
      <c r="W52" s="222"/>
      <c r="X52" s="222"/>
      <c r="Y52" s="222"/>
      <c r="Z52" s="222"/>
      <c r="AA52" s="222"/>
      <c r="AB52" s="222"/>
      <c r="AC52" s="222"/>
      <c r="AD52" s="222"/>
      <c r="AE52" s="222"/>
      <c r="AF52" s="222">
        <f t="shared" si="31"/>
        <v>0</v>
      </c>
      <c r="AG52" s="493">
        <f t="shared" si="2"/>
        <v>0</v>
      </c>
      <c r="AH52" s="23"/>
      <c r="AI52" s="221"/>
      <c r="AJ52" s="42"/>
      <c r="AK52" s="50"/>
      <c r="AL52" s="50"/>
      <c r="AM52" s="91"/>
      <c r="AN52" s="126"/>
      <c r="AO52" s="50"/>
      <c r="AP52" s="30"/>
      <c r="AQ52" s="50"/>
      <c r="AR52" s="50"/>
      <c r="AS52" s="30"/>
      <c r="AT52" s="28">
        <f t="shared" si="3"/>
        <v>0</v>
      </c>
      <c r="AU52" s="28">
        <f t="shared" si="4"/>
        <v>1</v>
      </c>
      <c r="AV52" s="28">
        <f t="shared" si="5"/>
        <v>1</v>
      </c>
      <c r="AW52" s="263" t="str">
        <f t="shared" ref="AW52:AY52" si="57">IF(AT52=0,"",$AF52/AT52)</f>
        <v/>
      </c>
      <c r="AX52" s="263">
        <f t="shared" si="57"/>
        <v>0</v>
      </c>
      <c r="AY52" s="263">
        <f t="shared" si="57"/>
        <v>0</v>
      </c>
    </row>
    <row r="53" spans="1:51" ht="25.5" customHeight="1">
      <c r="A53" s="222">
        <v>52</v>
      </c>
      <c r="B53" s="219" t="s">
        <v>2263</v>
      </c>
      <c r="C53" s="489" t="s">
        <v>2264</v>
      </c>
      <c r="D53" s="489"/>
      <c r="E53" s="490"/>
      <c r="F53" s="490"/>
      <c r="G53" s="490"/>
      <c r="H53" s="490"/>
      <c r="I53" s="490">
        <v>1</v>
      </c>
      <c r="J53" s="490"/>
      <c r="K53" s="490"/>
      <c r="L53" s="490"/>
      <c r="M53" s="490"/>
      <c r="N53" s="490"/>
      <c r="O53" s="490">
        <v>1</v>
      </c>
      <c r="P53" s="490">
        <f t="shared" si="0"/>
        <v>2</v>
      </c>
      <c r="Q53" s="492" t="s">
        <v>68</v>
      </c>
      <c r="R53" s="492" t="s">
        <v>68</v>
      </c>
      <c r="S53" s="492" t="s">
        <v>47</v>
      </c>
      <c r="T53" s="220"/>
      <c r="U53" s="222"/>
      <c r="V53" s="222"/>
      <c r="W53" s="222"/>
      <c r="X53" s="222"/>
      <c r="Y53" s="222"/>
      <c r="Z53" s="222"/>
      <c r="AA53" s="222"/>
      <c r="AB53" s="222"/>
      <c r="AC53" s="222"/>
      <c r="AD53" s="222"/>
      <c r="AE53" s="222"/>
      <c r="AF53" s="222">
        <f t="shared" si="31"/>
        <v>0</v>
      </c>
      <c r="AG53" s="493">
        <f t="shared" si="2"/>
        <v>0</v>
      </c>
      <c r="AH53" s="23"/>
      <c r="AI53" s="221"/>
      <c r="AJ53" s="42"/>
      <c r="AK53" s="50"/>
      <c r="AL53" s="50"/>
      <c r="AM53" s="25"/>
      <c r="AN53" s="50"/>
      <c r="AO53" s="50"/>
      <c r="AP53" s="30"/>
      <c r="AQ53" s="50"/>
      <c r="AR53" s="50"/>
      <c r="AS53" s="50"/>
      <c r="AT53" s="28">
        <f t="shared" si="3"/>
        <v>0</v>
      </c>
      <c r="AU53" s="28">
        <f t="shared" si="4"/>
        <v>1</v>
      </c>
      <c r="AV53" s="28">
        <f t="shared" si="5"/>
        <v>1</v>
      </c>
      <c r="AW53" s="263" t="str">
        <f t="shared" ref="AW53:AY53" si="58">IF(AT53=0,"",$AF53/AT53)</f>
        <v/>
      </c>
      <c r="AX53" s="263">
        <f t="shared" si="58"/>
        <v>0</v>
      </c>
      <c r="AY53" s="263">
        <f t="shared" si="58"/>
        <v>0</v>
      </c>
    </row>
    <row r="54" spans="1:51" ht="25.5" customHeight="1">
      <c r="A54" s="222">
        <v>53</v>
      </c>
      <c r="B54" s="219" t="s">
        <v>201</v>
      </c>
      <c r="C54" s="489" t="s">
        <v>2265</v>
      </c>
      <c r="D54" s="489"/>
      <c r="E54" s="490"/>
      <c r="F54" s="490"/>
      <c r="G54" s="490"/>
      <c r="H54" s="490"/>
      <c r="I54" s="490">
        <v>2</v>
      </c>
      <c r="J54" s="490">
        <v>1</v>
      </c>
      <c r="K54" s="490"/>
      <c r="L54" s="490"/>
      <c r="M54" s="490"/>
      <c r="N54" s="490">
        <v>1</v>
      </c>
      <c r="O54" s="490"/>
      <c r="P54" s="490">
        <f t="shared" si="0"/>
        <v>4</v>
      </c>
      <c r="Q54" s="492" t="s">
        <v>68</v>
      </c>
      <c r="R54" s="492" t="s">
        <v>68</v>
      </c>
      <c r="S54" s="492" t="s">
        <v>2270</v>
      </c>
      <c r="T54" s="220"/>
      <c r="U54" s="222"/>
      <c r="V54" s="222"/>
      <c r="W54" s="222"/>
      <c r="X54" s="222"/>
      <c r="Y54" s="222"/>
      <c r="Z54" s="222"/>
      <c r="AA54" s="222"/>
      <c r="AB54" s="222"/>
      <c r="AC54" s="222"/>
      <c r="AD54" s="222"/>
      <c r="AE54" s="222"/>
      <c r="AF54" s="222">
        <f t="shared" si="31"/>
        <v>0</v>
      </c>
      <c r="AG54" s="493">
        <f t="shared" si="2"/>
        <v>0</v>
      </c>
      <c r="AH54" s="23"/>
      <c r="AI54" s="221"/>
      <c r="AJ54" s="42"/>
      <c r="AK54" s="62"/>
      <c r="AL54" s="50"/>
      <c r="AM54" s="28"/>
      <c r="AN54" s="50"/>
      <c r="AO54" s="50"/>
      <c r="AP54" s="30"/>
      <c r="AQ54" s="50"/>
      <c r="AR54" s="50"/>
      <c r="AS54" s="50"/>
      <c r="AT54" s="28">
        <f t="shared" si="3"/>
        <v>0</v>
      </c>
      <c r="AU54" s="28">
        <f t="shared" si="4"/>
        <v>2</v>
      </c>
      <c r="AV54" s="28">
        <f t="shared" si="5"/>
        <v>3</v>
      </c>
      <c r="AW54" s="263" t="str">
        <f t="shared" ref="AW54:AY54" si="59">IF(AT54=0,"",$AF54/AT54)</f>
        <v/>
      </c>
      <c r="AX54" s="263">
        <f t="shared" si="59"/>
        <v>0</v>
      </c>
      <c r="AY54" s="263">
        <f t="shared" si="59"/>
        <v>0</v>
      </c>
    </row>
    <row r="55" spans="1:51" ht="25.5" customHeight="1">
      <c r="A55" s="222">
        <v>54</v>
      </c>
      <c r="B55" s="219" t="s">
        <v>246</v>
      </c>
      <c r="C55" s="489" t="s">
        <v>247</v>
      </c>
      <c r="D55" s="489"/>
      <c r="E55" s="490"/>
      <c r="F55" s="490"/>
      <c r="G55" s="490">
        <v>1</v>
      </c>
      <c r="H55" s="490"/>
      <c r="I55" s="490">
        <v>1</v>
      </c>
      <c r="J55" s="490"/>
      <c r="K55" s="490"/>
      <c r="L55" s="490"/>
      <c r="M55" s="490"/>
      <c r="N55" s="490"/>
      <c r="O55" s="490"/>
      <c r="P55" s="490">
        <f t="shared" si="0"/>
        <v>2</v>
      </c>
      <c r="Q55" s="492" t="s">
        <v>68</v>
      </c>
      <c r="R55" s="492" t="s">
        <v>68</v>
      </c>
      <c r="S55" s="492" t="s">
        <v>2853</v>
      </c>
      <c r="T55" s="220"/>
      <c r="U55" s="222"/>
      <c r="V55" s="222"/>
      <c r="W55" s="222"/>
      <c r="X55" s="222"/>
      <c r="Y55" s="222"/>
      <c r="Z55" s="222"/>
      <c r="AA55" s="222"/>
      <c r="AB55" s="222"/>
      <c r="AC55" s="222"/>
      <c r="AD55" s="222"/>
      <c r="AE55" s="222"/>
      <c r="AF55" s="222">
        <f t="shared" si="31"/>
        <v>0</v>
      </c>
      <c r="AG55" s="493">
        <f t="shared" si="2"/>
        <v>0</v>
      </c>
      <c r="AH55" s="23"/>
      <c r="AI55" s="221"/>
      <c r="AJ55" s="42"/>
      <c r="AK55" s="50"/>
      <c r="AL55" s="50"/>
      <c r="AM55" s="25"/>
      <c r="AN55" s="265"/>
      <c r="AO55" s="50"/>
      <c r="AP55" s="30"/>
      <c r="AQ55" s="50"/>
      <c r="AR55" s="50"/>
      <c r="AS55" s="50"/>
      <c r="AT55" s="28">
        <f t="shared" si="3"/>
        <v>0</v>
      </c>
      <c r="AU55" s="28">
        <f t="shared" si="4"/>
        <v>2</v>
      </c>
      <c r="AV55" s="28">
        <f t="shared" si="5"/>
        <v>2</v>
      </c>
      <c r="AW55" s="263" t="str">
        <f t="shared" ref="AW55:AY55" si="60">IF(AT55=0,"",$AF55/AT55)</f>
        <v/>
      </c>
      <c r="AX55" s="263">
        <f t="shared" si="60"/>
        <v>0</v>
      </c>
      <c r="AY55" s="263">
        <f t="shared" si="60"/>
        <v>0</v>
      </c>
    </row>
    <row r="56" spans="1:51" ht="25.5" customHeight="1">
      <c r="A56" s="222">
        <v>55</v>
      </c>
      <c r="B56" s="219" t="s">
        <v>256</v>
      </c>
      <c r="C56" s="489" t="s">
        <v>2269</v>
      </c>
      <c r="D56" s="489"/>
      <c r="E56" s="490"/>
      <c r="F56" s="490"/>
      <c r="G56" s="490"/>
      <c r="H56" s="490">
        <v>1</v>
      </c>
      <c r="I56" s="490">
        <v>1</v>
      </c>
      <c r="J56" s="490"/>
      <c r="K56" s="490"/>
      <c r="L56" s="490"/>
      <c r="M56" s="490"/>
      <c r="N56" s="490"/>
      <c r="O56" s="490"/>
      <c r="P56" s="490">
        <f t="shared" si="0"/>
        <v>2</v>
      </c>
      <c r="Q56" s="492" t="s">
        <v>68</v>
      </c>
      <c r="R56" s="492" t="s">
        <v>68</v>
      </c>
      <c r="S56" s="492" t="s">
        <v>2270</v>
      </c>
      <c r="T56" s="220"/>
      <c r="U56" s="222"/>
      <c r="V56" s="222"/>
      <c r="W56" s="222"/>
      <c r="X56" s="222"/>
      <c r="Y56" s="222"/>
      <c r="Z56" s="222"/>
      <c r="AA56" s="222"/>
      <c r="AB56" s="222"/>
      <c r="AC56" s="222"/>
      <c r="AD56" s="222"/>
      <c r="AE56" s="222"/>
      <c r="AF56" s="222">
        <f t="shared" si="31"/>
        <v>0</v>
      </c>
      <c r="AG56" s="493">
        <f t="shared" si="2"/>
        <v>0</v>
      </c>
      <c r="AH56" s="23"/>
      <c r="AI56" s="221"/>
      <c r="AJ56" s="42"/>
      <c r="AK56" s="50"/>
      <c r="AL56" s="50"/>
      <c r="AM56" s="25"/>
      <c r="AN56" s="50"/>
      <c r="AO56" s="50"/>
      <c r="AP56" s="28"/>
      <c r="AQ56" s="50"/>
      <c r="AR56" s="50"/>
      <c r="AS56" s="50"/>
      <c r="AT56" s="28">
        <f t="shared" si="3"/>
        <v>0</v>
      </c>
      <c r="AU56" s="28">
        <f t="shared" si="4"/>
        <v>2</v>
      </c>
      <c r="AV56" s="28">
        <f t="shared" si="5"/>
        <v>2</v>
      </c>
      <c r="AW56" s="263" t="str">
        <f t="shared" ref="AW56:AY56" si="61">IF(AT56=0,"",$AF56/AT56)</f>
        <v/>
      </c>
      <c r="AX56" s="263">
        <f t="shared" si="61"/>
        <v>0</v>
      </c>
      <c r="AY56" s="263">
        <f t="shared" si="61"/>
        <v>0</v>
      </c>
    </row>
    <row r="57" spans="1:51" ht="25.5" customHeight="1">
      <c r="A57" s="222">
        <v>56</v>
      </c>
      <c r="B57" s="219" t="s">
        <v>292</v>
      </c>
      <c r="C57" s="489" t="s">
        <v>2854</v>
      </c>
      <c r="D57" s="489"/>
      <c r="E57" s="490"/>
      <c r="F57" s="490"/>
      <c r="G57" s="490"/>
      <c r="H57" s="490"/>
      <c r="I57" s="490">
        <v>1</v>
      </c>
      <c r="J57" s="490">
        <v>2</v>
      </c>
      <c r="K57" s="490"/>
      <c r="L57" s="490"/>
      <c r="M57" s="490"/>
      <c r="N57" s="490">
        <v>1</v>
      </c>
      <c r="O57" s="490"/>
      <c r="P57" s="490">
        <f t="shared" si="0"/>
        <v>4</v>
      </c>
      <c r="Q57" s="492" t="s">
        <v>68</v>
      </c>
      <c r="R57" s="492" t="s">
        <v>68</v>
      </c>
      <c r="S57" s="492" t="s">
        <v>2855</v>
      </c>
      <c r="T57" s="220"/>
      <c r="U57" s="222"/>
      <c r="V57" s="222"/>
      <c r="W57" s="222"/>
      <c r="X57" s="222"/>
      <c r="Y57" s="222"/>
      <c r="Z57" s="222"/>
      <c r="AA57" s="222"/>
      <c r="AB57" s="222"/>
      <c r="AC57" s="222"/>
      <c r="AD57" s="222"/>
      <c r="AE57" s="222"/>
      <c r="AF57" s="222">
        <f t="shared" si="31"/>
        <v>0</v>
      </c>
      <c r="AG57" s="493">
        <f t="shared" si="2"/>
        <v>0</v>
      </c>
      <c r="AH57" s="23"/>
      <c r="AI57" s="221"/>
      <c r="AJ57" s="42"/>
      <c r="AK57" s="50"/>
      <c r="AL57" s="50"/>
      <c r="AM57" s="25"/>
      <c r="AN57" s="50"/>
      <c r="AO57" s="50"/>
      <c r="AP57" s="30"/>
      <c r="AQ57" s="30"/>
      <c r="AR57" s="50"/>
      <c r="AS57" s="50"/>
      <c r="AT57" s="28">
        <f t="shared" si="3"/>
        <v>0</v>
      </c>
      <c r="AU57" s="28">
        <f t="shared" si="4"/>
        <v>1</v>
      </c>
      <c r="AV57" s="28">
        <f t="shared" si="5"/>
        <v>3</v>
      </c>
      <c r="AW57" s="263" t="str">
        <f t="shared" ref="AW57:AY57" si="62">IF(AT57=0,"",$AF57/AT57)</f>
        <v/>
      </c>
      <c r="AX57" s="263">
        <f t="shared" si="62"/>
        <v>0</v>
      </c>
      <c r="AY57" s="263">
        <f t="shared" si="62"/>
        <v>0</v>
      </c>
    </row>
    <row r="58" spans="1:51" ht="25.5" customHeight="1">
      <c r="A58" s="222">
        <v>57</v>
      </c>
      <c r="B58" s="219" t="s">
        <v>2278</v>
      </c>
      <c r="C58" s="489" t="s">
        <v>2279</v>
      </c>
      <c r="D58" s="489"/>
      <c r="E58" s="490"/>
      <c r="F58" s="490"/>
      <c r="G58" s="490"/>
      <c r="H58" s="490"/>
      <c r="I58" s="490"/>
      <c r="J58" s="490"/>
      <c r="K58" s="490"/>
      <c r="L58" s="490"/>
      <c r="M58" s="490"/>
      <c r="N58" s="490"/>
      <c r="O58" s="490">
        <v>1</v>
      </c>
      <c r="P58" s="490">
        <f t="shared" si="0"/>
        <v>1</v>
      </c>
      <c r="Q58" s="492" t="s">
        <v>68</v>
      </c>
      <c r="R58" s="492" t="s">
        <v>68</v>
      </c>
      <c r="S58" s="492" t="s">
        <v>2280</v>
      </c>
      <c r="T58" s="220"/>
      <c r="U58" s="222"/>
      <c r="V58" s="222"/>
      <c r="W58" s="222"/>
      <c r="X58" s="222"/>
      <c r="Y58" s="222"/>
      <c r="Z58" s="222"/>
      <c r="AA58" s="222"/>
      <c r="AB58" s="222"/>
      <c r="AC58" s="222"/>
      <c r="AD58" s="222"/>
      <c r="AE58" s="222"/>
      <c r="AF58" s="222">
        <f t="shared" si="31"/>
        <v>0</v>
      </c>
      <c r="AG58" s="493">
        <f t="shared" si="2"/>
        <v>0</v>
      </c>
      <c r="AH58" s="23"/>
      <c r="AI58" s="221"/>
      <c r="AJ58" s="42"/>
      <c r="AK58" s="50"/>
      <c r="AL58" s="50"/>
      <c r="AM58" s="25"/>
      <c r="AN58" s="25"/>
      <c r="AO58" s="50"/>
      <c r="AP58" s="28"/>
      <c r="AQ58" s="50"/>
      <c r="AR58" s="50"/>
      <c r="AS58" s="50"/>
      <c r="AT58" s="28">
        <f t="shared" si="3"/>
        <v>0</v>
      </c>
      <c r="AU58" s="28">
        <f t="shared" si="4"/>
        <v>0</v>
      </c>
      <c r="AV58" s="28">
        <f t="shared" si="5"/>
        <v>0</v>
      </c>
      <c r="AW58" s="263" t="str">
        <f t="shared" ref="AW58:AY58" si="63">IF(AT58=0,"",$AF58/AT58)</f>
        <v/>
      </c>
      <c r="AX58" s="263" t="str">
        <f t="shared" si="63"/>
        <v/>
      </c>
      <c r="AY58" s="263" t="str">
        <f t="shared" si="63"/>
        <v/>
      </c>
    </row>
    <row r="59" spans="1:51" ht="25.5" customHeight="1">
      <c r="A59" s="218">
        <v>58</v>
      </c>
      <c r="B59" s="219" t="s">
        <v>334</v>
      </c>
      <c r="C59" s="489" t="s">
        <v>335</v>
      </c>
      <c r="D59" s="489"/>
      <c r="E59" s="490"/>
      <c r="F59" s="490"/>
      <c r="G59" s="490">
        <v>1</v>
      </c>
      <c r="H59" s="490">
        <v>2</v>
      </c>
      <c r="I59" s="490"/>
      <c r="J59" s="490">
        <v>2</v>
      </c>
      <c r="K59" s="490"/>
      <c r="L59" s="490">
        <v>1</v>
      </c>
      <c r="M59" s="490">
        <v>4</v>
      </c>
      <c r="N59" s="490"/>
      <c r="O59" s="490">
        <v>2</v>
      </c>
      <c r="P59" s="490">
        <f t="shared" si="0"/>
        <v>12</v>
      </c>
      <c r="Q59" s="492" t="s">
        <v>68</v>
      </c>
      <c r="R59" s="492" t="s">
        <v>68</v>
      </c>
      <c r="S59" s="492" t="s">
        <v>2281</v>
      </c>
      <c r="T59" s="220"/>
      <c r="U59" s="222"/>
      <c r="V59" s="222"/>
      <c r="W59" s="222"/>
      <c r="X59" s="222"/>
      <c r="Y59" s="222"/>
      <c r="Z59" s="222"/>
      <c r="AA59" s="222"/>
      <c r="AB59" s="222"/>
      <c r="AC59" s="222"/>
      <c r="AD59" s="222"/>
      <c r="AE59" s="222"/>
      <c r="AF59" s="222">
        <f t="shared" si="31"/>
        <v>0</v>
      </c>
      <c r="AG59" s="493">
        <f t="shared" si="2"/>
        <v>0</v>
      </c>
      <c r="AH59" s="23"/>
      <c r="AI59" s="221"/>
      <c r="AJ59" s="42"/>
      <c r="AK59" s="50"/>
      <c r="AL59" s="50"/>
      <c r="AM59" s="25"/>
      <c r="AN59" s="50"/>
      <c r="AO59" s="50"/>
      <c r="AP59" s="28"/>
      <c r="AQ59" s="50"/>
      <c r="AR59" s="50"/>
      <c r="AS59" s="30"/>
      <c r="AT59" s="28">
        <f t="shared" si="3"/>
        <v>0</v>
      </c>
      <c r="AU59" s="28">
        <f t="shared" si="4"/>
        <v>3</v>
      </c>
      <c r="AV59" s="28">
        <f t="shared" si="5"/>
        <v>6</v>
      </c>
      <c r="AW59" s="263" t="str">
        <f t="shared" ref="AW59:AY59" si="64">IF(AT59=0,"",$AF59/AT59)</f>
        <v/>
      </c>
      <c r="AX59" s="263">
        <f t="shared" si="64"/>
        <v>0</v>
      </c>
      <c r="AY59" s="263">
        <f t="shared" si="64"/>
        <v>0</v>
      </c>
    </row>
    <row r="60" spans="1:51" ht="25.5" customHeight="1">
      <c r="A60" s="222">
        <v>59</v>
      </c>
      <c r="B60" s="219" t="s">
        <v>340</v>
      </c>
      <c r="C60" s="489" t="s">
        <v>341</v>
      </c>
      <c r="D60" s="489"/>
      <c r="E60" s="490"/>
      <c r="F60" s="490"/>
      <c r="G60" s="490"/>
      <c r="H60" s="490"/>
      <c r="I60" s="490">
        <v>1</v>
      </c>
      <c r="J60" s="490"/>
      <c r="K60" s="490"/>
      <c r="L60" s="490"/>
      <c r="M60" s="490">
        <v>2</v>
      </c>
      <c r="N60" s="490">
        <v>2</v>
      </c>
      <c r="O60" s="490"/>
      <c r="P60" s="490">
        <f t="shared" si="0"/>
        <v>5</v>
      </c>
      <c r="Q60" s="492" t="s">
        <v>68</v>
      </c>
      <c r="R60" s="492" t="s">
        <v>68</v>
      </c>
      <c r="S60" s="492" t="s">
        <v>2286</v>
      </c>
      <c r="T60" s="220"/>
      <c r="U60" s="222"/>
      <c r="V60" s="222"/>
      <c r="W60" s="222"/>
      <c r="X60" s="222"/>
      <c r="Y60" s="222"/>
      <c r="Z60" s="222"/>
      <c r="AA60" s="222"/>
      <c r="AB60" s="222"/>
      <c r="AC60" s="222"/>
      <c r="AD60" s="222"/>
      <c r="AE60" s="222"/>
      <c r="AF60" s="222">
        <f t="shared" si="31"/>
        <v>0</v>
      </c>
      <c r="AG60" s="493">
        <f t="shared" si="2"/>
        <v>0</v>
      </c>
      <c r="AH60" s="23"/>
      <c r="AI60" s="221"/>
      <c r="AJ60" s="42"/>
      <c r="AK60" s="50"/>
      <c r="AL60" s="50"/>
      <c r="AM60" s="91"/>
      <c r="AN60" s="126"/>
      <c r="AO60" s="50"/>
      <c r="AP60" s="30"/>
      <c r="AQ60" s="62"/>
      <c r="AR60" s="50"/>
      <c r="AS60" s="30"/>
      <c r="AT60" s="28">
        <f t="shared" si="3"/>
        <v>0</v>
      </c>
      <c r="AU60" s="28">
        <f t="shared" si="4"/>
        <v>1</v>
      </c>
      <c r="AV60" s="28">
        <f t="shared" si="5"/>
        <v>1</v>
      </c>
      <c r="AW60" s="263" t="str">
        <f t="shared" ref="AW60:AY60" si="65">IF(AT60=0,"",$AF60/AT60)</f>
        <v/>
      </c>
      <c r="AX60" s="263">
        <f t="shared" si="65"/>
        <v>0</v>
      </c>
      <c r="AY60" s="263">
        <f t="shared" si="65"/>
        <v>0</v>
      </c>
    </row>
    <row r="61" spans="1:51" ht="25.5" customHeight="1">
      <c r="A61" s="222">
        <v>60</v>
      </c>
      <c r="B61" s="219" t="s">
        <v>348</v>
      </c>
      <c r="C61" s="489" t="s">
        <v>341</v>
      </c>
      <c r="D61" s="489"/>
      <c r="E61" s="490"/>
      <c r="F61" s="490">
        <v>1</v>
      </c>
      <c r="G61" s="490"/>
      <c r="H61" s="490"/>
      <c r="I61" s="490">
        <v>1</v>
      </c>
      <c r="J61" s="490"/>
      <c r="K61" s="490"/>
      <c r="L61" s="490"/>
      <c r="M61" s="490">
        <v>3</v>
      </c>
      <c r="N61" s="490"/>
      <c r="O61" s="490">
        <v>1</v>
      </c>
      <c r="P61" s="490">
        <f t="shared" si="0"/>
        <v>6</v>
      </c>
      <c r="Q61" s="492" t="s">
        <v>68</v>
      </c>
      <c r="R61" s="492" t="s">
        <v>68</v>
      </c>
      <c r="S61" s="492" t="s">
        <v>2287</v>
      </c>
      <c r="T61" s="220"/>
      <c r="U61" s="222"/>
      <c r="V61" s="222">
        <v>1</v>
      </c>
      <c r="W61" s="222"/>
      <c r="X61" s="222"/>
      <c r="Y61" s="222"/>
      <c r="Z61" s="222"/>
      <c r="AA61" s="222"/>
      <c r="AB61" s="222"/>
      <c r="AC61" s="222"/>
      <c r="AD61" s="222"/>
      <c r="AE61" s="222"/>
      <c r="AF61" s="222">
        <f t="shared" si="31"/>
        <v>1</v>
      </c>
      <c r="AG61" s="493">
        <f t="shared" si="2"/>
        <v>0.16666666666666666</v>
      </c>
      <c r="AH61" s="23"/>
      <c r="AI61" s="221"/>
      <c r="AJ61" s="42" t="s">
        <v>2288</v>
      </c>
      <c r="AK61" s="56"/>
      <c r="AL61" s="50"/>
      <c r="AM61" s="91"/>
      <c r="AN61" s="50"/>
      <c r="AO61" s="50"/>
      <c r="AP61" s="30"/>
      <c r="AQ61" s="50"/>
      <c r="AR61" s="50"/>
      <c r="AS61" s="30"/>
      <c r="AT61" s="28">
        <f t="shared" si="3"/>
        <v>1</v>
      </c>
      <c r="AU61" s="28">
        <f t="shared" si="4"/>
        <v>2</v>
      </c>
      <c r="AV61" s="28">
        <f t="shared" si="5"/>
        <v>2</v>
      </c>
      <c r="AW61" s="263">
        <f t="shared" ref="AW61:AY61" si="66">IF(AT61=0,"",$AF61/AT61)</f>
        <v>1</v>
      </c>
      <c r="AX61" s="263">
        <f t="shared" si="66"/>
        <v>0.5</v>
      </c>
      <c r="AY61" s="263">
        <f t="shared" si="66"/>
        <v>0.5</v>
      </c>
    </row>
    <row r="62" spans="1:51" ht="25.5" customHeight="1">
      <c r="A62" s="222">
        <v>61</v>
      </c>
      <c r="B62" s="219" t="s">
        <v>357</v>
      </c>
      <c r="C62" s="489" t="s">
        <v>358</v>
      </c>
      <c r="D62" s="489"/>
      <c r="E62" s="490">
        <v>1</v>
      </c>
      <c r="F62" s="490"/>
      <c r="G62" s="490"/>
      <c r="H62" s="490"/>
      <c r="I62" s="490">
        <v>2</v>
      </c>
      <c r="J62" s="490"/>
      <c r="K62" s="490"/>
      <c r="L62" s="490">
        <v>2</v>
      </c>
      <c r="M62" s="490"/>
      <c r="N62" s="490">
        <v>5</v>
      </c>
      <c r="O62" s="490"/>
      <c r="P62" s="490">
        <f t="shared" si="0"/>
        <v>10</v>
      </c>
      <c r="Q62" s="492" t="s">
        <v>68</v>
      </c>
      <c r="R62" s="492" t="s">
        <v>68</v>
      </c>
      <c r="S62" s="492" t="s">
        <v>2290</v>
      </c>
      <c r="T62" s="220"/>
      <c r="U62" s="222">
        <v>1</v>
      </c>
      <c r="V62" s="222"/>
      <c r="W62" s="222"/>
      <c r="X62" s="222"/>
      <c r="Y62" s="222"/>
      <c r="Z62" s="222"/>
      <c r="AA62" s="222"/>
      <c r="AB62" s="222"/>
      <c r="AC62" s="222"/>
      <c r="AD62" s="222"/>
      <c r="AE62" s="222"/>
      <c r="AF62" s="222">
        <f t="shared" si="31"/>
        <v>1</v>
      </c>
      <c r="AG62" s="493">
        <f t="shared" si="2"/>
        <v>0.1</v>
      </c>
      <c r="AH62" s="23"/>
      <c r="AI62" s="494" t="s">
        <v>2291</v>
      </c>
      <c r="AJ62" s="42"/>
      <c r="AK62" s="50"/>
      <c r="AL62" s="50"/>
      <c r="AM62" s="118"/>
      <c r="AN62" s="126"/>
      <c r="AO62" s="126"/>
      <c r="AP62" s="30"/>
      <c r="AQ62" s="30"/>
      <c r="AR62" s="50"/>
      <c r="AS62" s="30"/>
      <c r="AT62" s="28">
        <f t="shared" si="3"/>
        <v>1</v>
      </c>
      <c r="AU62" s="28">
        <f t="shared" si="4"/>
        <v>3</v>
      </c>
      <c r="AV62" s="28">
        <f t="shared" si="5"/>
        <v>5</v>
      </c>
      <c r="AW62" s="263">
        <f t="shared" ref="AW62:AY62" si="67">IF(AT62=0,"",$AF62/AT62)</f>
        <v>1</v>
      </c>
      <c r="AX62" s="263">
        <f t="shared" si="67"/>
        <v>0.33333333333333331</v>
      </c>
      <c r="AY62" s="263">
        <f t="shared" si="67"/>
        <v>0.2</v>
      </c>
    </row>
    <row r="63" spans="1:51" ht="25.5" customHeight="1">
      <c r="A63" s="222">
        <v>62</v>
      </c>
      <c r="B63" s="219" t="s">
        <v>366</v>
      </c>
      <c r="C63" s="489" t="s">
        <v>367</v>
      </c>
      <c r="D63" s="489"/>
      <c r="E63" s="490"/>
      <c r="F63" s="490"/>
      <c r="G63" s="490"/>
      <c r="H63" s="490"/>
      <c r="I63" s="490"/>
      <c r="J63" s="490"/>
      <c r="K63" s="490"/>
      <c r="L63" s="490"/>
      <c r="M63" s="490"/>
      <c r="N63" s="490">
        <v>1</v>
      </c>
      <c r="O63" s="490"/>
      <c r="P63" s="490">
        <f t="shared" si="0"/>
        <v>1</v>
      </c>
      <c r="Q63" s="492" t="s">
        <v>68</v>
      </c>
      <c r="R63" s="492" t="s">
        <v>68</v>
      </c>
      <c r="S63" s="492" t="s">
        <v>368</v>
      </c>
      <c r="T63" s="220"/>
      <c r="U63" s="222"/>
      <c r="V63" s="222"/>
      <c r="W63" s="222"/>
      <c r="X63" s="222"/>
      <c r="Y63" s="222"/>
      <c r="Z63" s="222"/>
      <c r="AA63" s="222"/>
      <c r="AB63" s="222"/>
      <c r="AC63" s="222"/>
      <c r="AD63" s="222"/>
      <c r="AE63" s="222"/>
      <c r="AF63" s="222">
        <f t="shared" si="31"/>
        <v>0</v>
      </c>
      <c r="AG63" s="493">
        <f t="shared" si="2"/>
        <v>0</v>
      </c>
      <c r="AH63" s="23"/>
      <c r="AI63" s="221"/>
      <c r="AJ63" s="42"/>
      <c r="AK63" s="50"/>
      <c r="AL63" s="50"/>
      <c r="AM63" s="118"/>
      <c r="AN63" s="50"/>
      <c r="AO63" s="50"/>
      <c r="AP63" s="30"/>
      <c r="AQ63" s="50"/>
      <c r="AR63" s="50"/>
      <c r="AS63" s="30"/>
      <c r="AT63" s="28">
        <f t="shared" si="3"/>
        <v>0</v>
      </c>
      <c r="AU63" s="28">
        <f t="shared" si="4"/>
        <v>0</v>
      </c>
      <c r="AV63" s="28">
        <f t="shared" si="5"/>
        <v>0</v>
      </c>
      <c r="AW63" s="263" t="str">
        <f t="shared" ref="AW63:AY63" si="68">IF(AT63=0,"",$AF63/AT63)</f>
        <v/>
      </c>
      <c r="AX63" s="263" t="str">
        <f t="shared" si="68"/>
        <v/>
      </c>
      <c r="AY63" s="263" t="str">
        <f t="shared" si="68"/>
        <v/>
      </c>
    </row>
    <row r="64" spans="1:51" ht="25.5" customHeight="1">
      <c r="A64" s="222">
        <v>63</v>
      </c>
      <c r="B64" s="219" t="s">
        <v>370</v>
      </c>
      <c r="C64" s="489" t="s">
        <v>371</v>
      </c>
      <c r="D64" s="489"/>
      <c r="E64" s="490"/>
      <c r="F64" s="490"/>
      <c r="G64" s="490"/>
      <c r="H64" s="490"/>
      <c r="I64" s="490">
        <v>1</v>
      </c>
      <c r="J64" s="490"/>
      <c r="K64" s="490"/>
      <c r="L64" s="490">
        <v>1</v>
      </c>
      <c r="M64" s="490"/>
      <c r="N64" s="490"/>
      <c r="O64" s="490"/>
      <c r="P64" s="490">
        <f t="shared" si="0"/>
        <v>2</v>
      </c>
      <c r="Q64" s="492" t="s">
        <v>68</v>
      </c>
      <c r="R64" s="492" t="s">
        <v>68</v>
      </c>
      <c r="S64" s="492" t="s">
        <v>2856</v>
      </c>
      <c r="T64" s="220"/>
      <c r="U64" s="222"/>
      <c r="V64" s="222"/>
      <c r="W64" s="222"/>
      <c r="X64" s="222"/>
      <c r="Y64" s="222"/>
      <c r="Z64" s="222"/>
      <c r="AA64" s="222"/>
      <c r="AB64" s="222"/>
      <c r="AC64" s="222"/>
      <c r="AD64" s="222"/>
      <c r="AE64" s="222"/>
      <c r="AF64" s="222">
        <f t="shared" si="31"/>
        <v>0</v>
      </c>
      <c r="AG64" s="493">
        <f t="shared" si="2"/>
        <v>0</v>
      </c>
      <c r="AH64" s="23"/>
      <c r="AI64" s="221"/>
      <c r="AJ64" s="42"/>
      <c r="AK64" s="50"/>
      <c r="AL64" s="50"/>
      <c r="AM64" s="111"/>
      <c r="AN64" s="50"/>
      <c r="AO64" s="50"/>
      <c r="AP64" s="30"/>
      <c r="AQ64" s="30"/>
      <c r="AR64" s="56"/>
      <c r="AS64" s="50"/>
      <c r="AT64" s="28">
        <f t="shared" si="3"/>
        <v>0</v>
      </c>
      <c r="AU64" s="28">
        <f t="shared" si="4"/>
        <v>1</v>
      </c>
      <c r="AV64" s="28">
        <f t="shared" si="5"/>
        <v>2</v>
      </c>
      <c r="AW64" s="263" t="str">
        <f t="shared" ref="AW64:AY64" si="69">IF(AT64=0,"",$AF64/AT64)</f>
        <v/>
      </c>
      <c r="AX64" s="263">
        <f t="shared" si="69"/>
        <v>0</v>
      </c>
      <c r="AY64" s="263">
        <f t="shared" si="69"/>
        <v>0</v>
      </c>
    </row>
    <row r="65" spans="1:51" ht="25.5" customHeight="1">
      <c r="A65" s="218">
        <v>64</v>
      </c>
      <c r="B65" s="219" t="s">
        <v>434</v>
      </c>
      <c r="C65" s="489" t="s">
        <v>435</v>
      </c>
      <c r="D65" s="489"/>
      <c r="E65" s="490"/>
      <c r="F65" s="490"/>
      <c r="G65" s="490"/>
      <c r="H65" s="490"/>
      <c r="I65" s="490">
        <v>1</v>
      </c>
      <c r="J65" s="490"/>
      <c r="K65" s="490"/>
      <c r="L65" s="490"/>
      <c r="M65" s="490"/>
      <c r="N65" s="490"/>
      <c r="O65" s="490">
        <v>1</v>
      </c>
      <c r="P65" s="490">
        <f t="shared" si="0"/>
        <v>2</v>
      </c>
      <c r="Q65" s="492" t="s">
        <v>68</v>
      </c>
      <c r="R65" s="492" t="s">
        <v>68</v>
      </c>
      <c r="S65" s="492" t="s">
        <v>2298</v>
      </c>
      <c r="T65" s="220"/>
      <c r="U65" s="222"/>
      <c r="V65" s="222"/>
      <c r="W65" s="222"/>
      <c r="X65" s="222"/>
      <c r="Y65" s="222"/>
      <c r="Z65" s="222"/>
      <c r="AA65" s="222"/>
      <c r="AB65" s="222"/>
      <c r="AC65" s="222"/>
      <c r="AD65" s="222"/>
      <c r="AE65" s="222"/>
      <c r="AF65" s="222">
        <f t="shared" si="31"/>
        <v>0</v>
      </c>
      <c r="AG65" s="493">
        <f t="shared" si="2"/>
        <v>0</v>
      </c>
      <c r="AH65" s="23"/>
      <c r="AI65" s="221"/>
      <c r="AJ65" s="42"/>
      <c r="AK65" s="50"/>
      <c r="AL65" s="50"/>
      <c r="AM65" s="26"/>
      <c r="AN65" s="50"/>
      <c r="AO65" s="50"/>
      <c r="AP65" s="28"/>
      <c r="AQ65" s="50"/>
      <c r="AR65" s="50"/>
      <c r="AS65" s="28"/>
      <c r="AT65" s="28">
        <f t="shared" si="3"/>
        <v>0</v>
      </c>
      <c r="AU65" s="28">
        <f t="shared" si="4"/>
        <v>1</v>
      </c>
      <c r="AV65" s="28">
        <f t="shared" si="5"/>
        <v>1</v>
      </c>
      <c r="AW65" s="263" t="str">
        <f t="shared" ref="AW65:AY65" si="70">IF(AT65=0,"",$AF65/AT65)</f>
        <v/>
      </c>
      <c r="AX65" s="263">
        <f t="shared" si="70"/>
        <v>0</v>
      </c>
      <c r="AY65" s="263">
        <f t="shared" si="70"/>
        <v>0</v>
      </c>
    </row>
    <row r="66" spans="1:51" ht="25.5" customHeight="1">
      <c r="A66" s="222">
        <v>65</v>
      </c>
      <c r="B66" s="219" t="s">
        <v>437</v>
      </c>
      <c r="C66" s="489" t="s">
        <v>435</v>
      </c>
      <c r="D66" s="489"/>
      <c r="E66" s="490"/>
      <c r="F66" s="490"/>
      <c r="G66" s="490"/>
      <c r="H66" s="490"/>
      <c r="I66" s="490"/>
      <c r="J66" s="490"/>
      <c r="K66" s="490"/>
      <c r="L66" s="490"/>
      <c r="M66" s="490"/>
      <c r="N66" s="490">
        <v>1</v>
      </c>
      <c r="O66" s="490"/>
      <c r="P66" s="490">
        <f t="shared" si="0"/>
        <v>1</v>
      </c>
      <c r="Q66" s="492" t="s">
        <v>68</v>
      </c>
      <c r="R66" s="492" t="s">
        <v>68</v>
      </c>
      <c r="S66" s="492" t="s">
        <v>47</v>
      </c>
      <c r="T66" s="220"/>
      <c r="U66" s="222"/>
      <c r="V66" s="222"/>
      <c r="W66" s="222"/>
      <c r="X66" s="222"/>
      <c r="Y66" s="222"/>
      <c r="Z66" s="222"/>
      <c r="AA66" s="222"/>
      <c r="AB66" s="222"/>
      <c r="AC66" s="222"/>
      <c r="AD66" s="222"/>
      <c r="AE66" s="222"/>
      <c r="AF66" s="222">
        <f t="shared" si="31"/>
        <v>0</v>
      </c>
      <c r="AG66" s="493">
        <f t="shared" si="2"/>
        <v>0</v>
      </c>
      <c r="AH66" s="23"/>
      <c r="AI66" s="221"/>
      <c r="AJ66" s="42"/>
      <c r="AK66" s="50"/>
      <c r="AL66" s="50"/>
      <c r="AM66" s="25"/>
      <c r="AN66" s="28"/>
      <c r="AO66" s="50"/>
      <c r="AP66" s="28"/>
      <c r="AQ66" s="50"/>
      <c r="AR66" s="28"/>
      <c r="AS66" s="28"/>
      <c r="AT66" s="28">
        <f t="shared" si="3"/>
        <v>0</v>
      </c>
      <c r="AU66" s="28">
        <f t="shared" si="4"/>
        <v>0</v>
      </c>
      <c r="AV66" s="28">
        <f t="shared" si="5"/>
        <v>0</v>
      </c>
      <c r="AW66" s="263" t="str">
        <f t="shared" ref="AW66:AY66" si="71">IF(AT66=0,"",$AF66/AT66)</f>
        <v/>
      </c>
      <c r="AX66" s="263" t="str">
        <f t="shared" si="71"/>
        <v/>
      </c>
      <c r="AY66" s="263" t="str">
        <f t="shared" si="71"/>
        <v/>
      </c>
    </row>
    <row r="67" spans="1:51" ht="25.5" customHeight="1">
      <c r="A67" s="222">
        <v>66</v>
      </c>
      <c r="B67" s="219" t="s">
        <v>455</v>
      </c>
      <c r="C67" s="489" t="s">
        <v>2857</v>
      </c>
      <c r="D67" s="489"/>
      <c r="E67" s="490"/>
      <c r="F67" s="490"/>
      <c r="G67" s="490">
        <v>1</v>
      </c>
      <c r="H67" s="490"/>
      <c r="I67" s="490">
        <v>1</v>
      </c>
      <c r="J67" s="490">
        <v>1</v>
      </c>
      <c r="K67" s="490">
        <v>1</v>
      </c>
      <c r="L67" s="490">
        <v>1</v>
      </c>
      <c r="M67" s="490"/>
      <c r="N67" s="490">
        <v>1</v>
      </c>
      <c r="O67" s="490"/>
      <c r="P67" s="490">
        <f t="shared" si="0"/>
        <v>6</v>
      </c>
      <c r="Q67" s="492" t="s">
        <v>68</v>
      </c>
      <c r="R67" s="492" t="s">
        <v>68</v>
      </c>
      <c r="S67" s="492" t="s">
        <v>2301</v>
      </c>
      <c r="T67" s="220"/>
      <c r="U67" s="222"/>
      <c r="V67" s="222"/>
      <c r="W67" s="222"/>
      <c r="X67" s="222"/>
      <c r="Y67" s="222"/>
      <c r="Z67" s="222"/>
      <c r="AA67" s="222"/>
      <c r="AB67" s="222"/>
      <c r="AC67" s="222"/>
      <c r="AD67" s="222"/>
      <c r="AE67" s="222"/>
      <c r="AF67" s="222">
        <f t="shared" si="31"/>
        <v>0</v>
      </c>
      <c r="AG67" s="493">
        <f t="shared" si="2"/>
        <v>0</v>
      </c>
      <c r="AH67" s="23"/>
      <c r="AI67" s="221"/>
      <c r="AJ67" s="42"/>
      <c r="AK67" s="26"/>
      <c r="AL67" s="50"/>
      <c r="AM67" s="26"/>
      <c r="AN67" s="50"/>
      <c r="AO67" s="50"/>
      <c r="AP67" s="28"/>
      <c r="AQ67" s="28"/>
      <c r="AR67" s="28"/>
      <c r="AS67" s="50"/>
      <c r="AT67" s="28">
        <f t="shared" si="3"/>
        <v>0</v>
      </c>
      <c r="AU67" s="28">
        <f t="shared" si="4"/>
        <v>2</v>
      </c>
      <c r="AV67" s="28">
        <f t="shared" si="5"/>
        <v>5</v>
      </c>
      <c r="AW67" s="263" t="str">
        <f t="shared" ref="AW67:AY67" si="72">IF(AT67=0,"",$AF67/AT67)</f>
        <v/>
      </c>
      <c r="AX67" s="263">
        <f t="shared" si="72"/>
        <v>0</v>
      </c>
      <c r="AY67" s="263">
        <f t="shared" si="72"/>
        <v>0</v>
      </c>
    </row>
    <row r="68" spans="1:51" ht="25.5" customHeight="1">
      <c r="A68" s="222">
        <v>67</v>
      </c>
      <c r="B68" s="219" t="s">
        <v>462</v>
      </c>
      <c r="C68" s="489" t="s">
        <v>2308</v>
      </c>
      <c r="D68" s="489"/>
      <c r="E68" s="490"/>
      <c r="F68" s="490"/>
      <c r="G68" s="490"/>
      <c r="H68" s="490"/>
      <c r="I68" s="490"/>
      <c r="J68" s="490"/>
      <c r="K68" s="490"/>
      <c r="L68" s="490"/>
      <c r="M68" s="490">
        <v>1</v>
      </c>
      <c r="N68" s="490">
        <v>3</v>
      </c>
      <c r="O68" s="490"/>
      <c r="P68" s="490">
        <f t="shared" si="0"/>
        <v>4</v>
      </c>
      <c r="Q68" s="492" t="s">
        <v>68</v>
      </c>
      <c r="R68" s="492" t="s">
        <v>68</v>
      </c>
      <c r="S68" s="492" t="s">
        <v>325</v>
      </c>
      <c r="T68" s="220"/>
      <c r="U68" s="222"/>
      <c r="V68" s="222"/>
      <c r="W68" s="222"/>
      <c r="X68" s="222"/>
      <c r="Y68" s="222"/>
      <c r="Z68" s="222"/>
      <c r="AA68" s="222"/>
      <c r="AB68" s="222"/>
      <c r="AC68" s="222"/>
      <c r="AD68" s="222"/>
      <c r="AE68" s="222"/>
      <c r="AF68" s="222">
        <f t="shared" si="31"/>
        <v>0</v>
      </c>
      <c r="AG68" s="493">
        <f t="shared" si="2"/>
        <v>0</v>
      </c>
      <c r="AH68" s="23"/>
      <c r="AI68" s="221"/>
      <c r="AJ68" s="42"/>
      <c r="AK68" s="50"/>
      <c r="AL68" s="50"/>
      <c r="AM68" s="30"/>
      <c r="AN68" s="50"/>
      <c r="AO68" s="50"/>
      <c r="AP68" s="28"/>
      <c r="AQ68" s="50"/>
      <c r="AR68" s="50"/>
      <c r="AS68" s="28"/>
      <c r="AT68" s="28">
        <f t="shared" si="3"/>
        <v>0</v>
      </c>
      <c r="AU68" s="28">
        <f t="shared" si="4"/>
        <v>0</v>
      </c>
      <c r="AV68" s="28">
        <f t="shared" si="5"/>
        <v>0</v>
      </c>
      <c r="AW68" s="263" t="str">
        <f t="shared" ref="AW68:AY68" si="73">IF(AT68=0,"",$AF68/AT68)</f>
        <v/>
      </c>
      <c r="AX68" s="263" t="str">
        <f t="shared" si="73"/>
        <v/>
      </c>
      <c r="AY68" s="263" t="str">
        <f t="shared" si="73"/>
        <v/>
      </c>
    </row>
    <row r="69" spans="1:51" ht="25.5" customHeight="1">
      <c r="A69" s="222">
        <v>68</v>
      </c>
      <c r="B69" s="219" t="s">
        <v>466</v>
      </c>
      <c r="C69" s="489" t="s">
        <v>2309</v>
      </c>
      <c r="D69" s="489"/>
      <c r="E69" s="490"/>
      <c r="F69" s="490"/>
      <c r="G69" s="490"/>
      <c r="H69" s="490"/>
      <c r="I69" s="490"/>
      <c r="J69" s="490">
        <v>1</v>
      </c>
      <c r="K69" s="490"/>
      <c r="L69" s="490"/>
      <c r="M69" s="490"/>
      <c r="N69" s="490"/>
      <c r="O69" s="490"/>
      <c r="P69" s="490">
        <f t="shared" si="0"/>
        <v>1</v>
      </c>
      <c r="Q69" s="492" t="s">
        <v>68</v>
      </c>
      <c r="R69" s="492" t="s">
        <v>68</v>
      </c>
      <c r="S69" s="492" t="s">
        <v>2310</v>
      </c>
      <c r="T69" s="220"/>
      <c r="U69" s="222"/>
      <c r="V69" s="222"/>
      <c r="W69" s="222"/>
      <c r="X69" s="222"/>
      <c r="Y69" s="222"/>
      <c r="Z69" s="222"/>
      <c r="AA69" s="222"/>
      <c r="AB69" s="222"/>
      <c r="AC69" s="222"/>
      <c r="AD69" s="222"/>
      <c r="AE69" s="222"/>
      <c r="AF69" s="222">
        <f t="shared" si="31"/>
        <v>0</v>
      </c>
      <c r="AG69" s="493">
        <f t="shared" si="2"/>
        <v>0</v>
      </c>
      <c r="AH69" s="23"/>
      <c r="AI69" s="221"/>
      <c r="AJ69" s="42"/>
      <c r="AK69" s="50"/>
      <c r="AL69" s="50"/>
      <c r="AM69" s="25"/>
      <c r="AN69" s="50"/>
      <c r="AO69" s="50"/>
      <c r="AP69" s="28"/>
      <c r="AQ69" s="50"/>
      <c r="AR69" s="50"/>
      <c r="AS69" s="50"/>
      <c r="AT69" s="28">
        <f t="shared" si="3"/>
        <v>0</v>
      </c>
      <c r="AU69" s="28">
        <f t="shared" si="4"/>
        <v>0</v>
      </c>
      <c r="AV69" s="28">
        <f t="shared" si="5"/>
        <v>1</v>
      </c>
      <c r="AW69" s="263" t="str">
        <f t="shared" ref="AW69:AY69" si="74">IF(AT69=0,"",$AF69/AT69)</f>
        <v/>
      </c>
      <c r="AX69" s="263" t="str">
        <f t="shared" si="74"/>
        <v/>
      </c>
      <c r="AY69" s="263">
        <f t="shared" si="74"/>
        <v>0</v>
      </c>
    </row>
    <row r="70" spans="1:51" ht="25.5" customHeight="1">
      <c r="A70" s="222">
        <v>69</v>
      </c>
      <c r="B70" s="219" t="s">
        <v>2312</v>
      </c>
      <c r="C70" s="489" t="s">
        <v>2858</v>
      </c>
      <c r="D70" s="489"/>
      <c r="E70" s="490"/>
      <c r="F70" s="490"/>
      <c r="G70" s="490"/>
      <c r="H70" s="490"/>
      <c r="I70" s="490">
        <v>1</v>
      </c>
      <c r="J70" s="490"/>
      <c r="K70" s="490"/>
      <c r="L70" s="490">
        <v>1</v>
      </c>
      <c r="M70" s="490"/>
      <c r="N70" s="490"/>
      <c r="O70" s="490"/>
      <c r="P70" s="490">
        <f t="shared" si="0"/>
        <v>2</v>
      </c>
      <c r="Q70" s="492" t="s">
        <v>68</v>
      </c>
      <c r="R70" s="492" t="s">
        <v>68</v>
      </c>
      <c r="S70" s="492" t="s">
        <v>86</v>
      </c>
      <c r="T70" s="220"/>
      <c r="U70" s="222"/>
      <c r="V70" s="222"/>
      <c r="W70" s="222"/>
      <c r="X70" s="222"/>
      <c r="Y70" s="222"/>
      <c r="Z70" s="222"/>
      <c r="AA70" s="222"/>
      <c r="AB70" s="222"/>
      <c r="AC70" s="222"/>
      <c r="AD70" s="222"/>
      <c r="AE70" s="222"/>
      <c r="AF70" s="222">
        <f t="shared" si="31"/>
        <v>0</v>
      </c>
      <c r="AG70" s="493">
        <f t="shared" si="2"/>
        <v>0</v>
      </c>
      <c r="AH70" s="23"/>
      <c r="AI70" s="221"/>
      <c r="AJ70" s="42"/>
      <c r="AK70" s="50"/>
      <c r="AL70" s="50"/>
      <c r="AM70" s="25"/>
      <c r="AN70" s="50"/>
      <c r="AO70" s="50"/>
      <c r="AP70" s="28"/>
      <c r="AQ70" s="50"/>
      <c r="AR70" s="50"/>
      <c r="AS70" s="50"/>
      <c r="AT70" s="28">
        <f t="shared" si="3"/>
        <v>0</v>
      </c>
      <c r="AU70" s="28">
        <f t="shared" si="4"/>
        <v>1</v>
      </c>
      <c r="AV70" s="28">
        <f t="shared" si="5"/>
        <v>2</v>
      </c>
      <c r="AW70" s="263" t="str">
        <f t="shared" ref="AW70:AY70" si="75">IF(AT70=0,"",$AF70/AT70)</f>
        <v/>
      </c>
      <c r="AX70" s="263">
        <f t="shared" si="75"/>
        <v>0</v>
      </c>
      <c r="AY70" s="263">
        <f t="shared" si="75"/>
        <v>0</v>
      </c>
    </row>
    <row r="71" spans="1:51" ht="25.5" customHeight="1">
      <c r="A71" s="222">
        <v>70</v>
      </c>
      <c r="B71" s="219" t="s">
        <v>2314</v>
      </c>
      <c r="C71" s="489" t="s">
        <v>521</v>
      </c>
      <c r="D71" s="489"/>
      <c r="E71" s="490"/>
      <c r="F71" s="490"/>
      <c r="G71" s="490"/>
      <c r="H71" s="490"/>
      <c r="I71" s="490"/>
      <c r="J71" s="490"/>
      <c r="K71" s="490"/>
      <c r="L71" s="490"/>
      <c r="M71" s="490"/>
      <c r="N71" s="490">
        <v>1</v>
      </c>
      <c r="O71" s="490"/>
      <c r="P71" s="490">
        <f t="shared" si="0"/>
        <v>1</v>
      </c>
      <c r="Q71" s="492" t="s">
        <v>68</v>
      </c>
      <c r="R71" s="492" t="s">
        <v>68</v>
      </c>
      <c r="S71" s="492" t="s">
        <v>86</v>
      </c>
      <c r="T71" s="220"/>
      <c r="U71" s="222"/>
      <c r="V71" s="222"/>
      <c r="W71" s="222"/>
      <c r="X71" s="222"/>
      <c r="Y71" s="222"/>
      <c r="Z71" s="222"/>
      <c r="AA71" s="222"/>
      <c r="AB71" s="222"/>
      <c r="AC71" s="222"/>
      <c r="AD71" s="222"/>
      <c r="AE71" s="222"/>
      <c r="AF71" s="222">
        <f t="shared" si="31"/>
        <v>0</v>
      </c>
      <c r="AG71" s="493">
        <f t="shared" si="2"/>
        <v>0</v>
      </c>
      <c r="AH71" s="23"/>
      <c r="AI71" s="221"/>
      <c r="AJ71" s="42"/>
      <c r="AK71" s="50"/>
      <c r="AL71" s="50"/>
      <c r="AM71" s="91"/>
      <c r="AN71" s="50"/>
      <c r="AO71" s="50"/>
      <c r="AP71" s="28"/>
      <c r="AQ71" s="50"/>
      <c r="AR71" s="50"/>
      <c r="AS71" s="56"/>
      <c r="AT71" s="28">
        <f t="shared" si="3"/>
        <v>0</v>
      </c>
      <c r="AU71" s="28">
        <f t="shared" si="4"/>
        <v>0</v>
      </c>
      <c r="AV71" s="28">
        <f t="shared" si="5"/>
        <v>0</v>
      </c>
      <c r="AW71" s="263" t="str">
        <f t="shared" ref="AW71:AY71" si="76">IF(AT71=0,"",$AF71/AT71)</f>
        <v/>
      </c>
      <c r="AX71" s="263" t="str">
        <f t="shared" si="76"/>
        <v/>
      </c>
      <c r="AY71" s="263" t="str">
        <f t="shared" si="76"/>
        <v/>
      </c>
    </row>
    <row r="72" spans="1:51" ht="25.5" customHeight="1">
      <c r="A72" s="218">
        <v>71</v>
      </c>
      <c r="B72" s="219" t="s">
        <v>2316</v>
      </c>
      <c r="C72" s="489" t="s">
        <v>2317</v>
      </c>
      <c r="D72" s="489"/>
      <c r="E72" s="490"/>
      <c r="F72" s="490"/>
      <c r="G72" s="490"/>
      <c r="H72" s="490"/>
      <c r="I72" s="490"/>
      <c r="J72" s="490"/>
      <c r="K72" s="490"/>
      <c r="L72" s="490"/>
      <c r="M72" s="490">
        <v>1</v>
      </c>
      <c r="N72" s="490">
        <v>16</v>
      </c>
      <c r="O72" s="490">
        <v>5</v>
      </c>
      <c r="P72" s="490">
        <f t="shared" si="0"/>
        <v>22</v>
      </c>
      <c r="Q72" s="492" t="s">
        <v>68</v>
      </c>
      <c r="R72" s="492" t="s">
        <v>68</v>
      </c>
      <c r="S72" s="492" t="s">
        <v>2318</v>
      </c>
      <c r="T72" s="220"/>
      <c r="U72" s="222"/>
      <c r="V72" s="222"/>
      <c r="W72" s="222"/>
      <c r="X72" s="222"/>
      <c r="Y72" s="222"/>
      <c r="Z72" s="222"/>
      <c r="AA72" s="222"/>
      <c r="AB72" s="222"/>
      <c r="AC72" s="222"/>
      <c r="AD72" s="222"/>
      <c r="AE72" s="222"/>
      <c r="AF72" s="222">
        <f t="shared" si="31"/>
        <v>0</v>
      </c>
      <c r="AG72" s="493">
        <f t="shared" si="2"/>
        <v>0</v>
      </c>
      <c r="AH72" s="23"/>
      <c r="AI72" s="221"/>
      <c r="AJ72" s="42"/>
      <c r="AK72" s="50"/>
      <c r="AL72" s="50"/>
      <c r="AM72" s="25"/>
      <c r="AN72" s="50"/>
      <c r="AO72" s="50"/>
      <c r="AP72" s="28"/>
      <c r="AQ72" s="50"/>
      <c r="AR72" s="50"/>
      <c r="AS72" s="50"/>
      <c r="AT72" s="28">
        <f t="shared" si="3"/>
        <v>0</v>
      </c>
      <c r="AU72" s="28">
        <f t="shared" si="4"/>
        <v>0</v>
      </c>
      <c r="AV72" s="28">
        <f t="shared" si="5"/>
        <v>0</v>
      </c>
      <c r="AW72" s="263" t="str">
        <f t="shared" ref="AW72:AY72" si="77">IF(AT72=0,"",$AF72/AT72)</f>
        <v/>
      </c>
      <c r="AX72" s="263" t="str">
        <f t="shared" si="77"/>
        <v/>
      </c>
      <c r="AY72" s="263" t="str">
        <f t="shared" si="77"/>
        <v/>
      </c>
    </row>
    <row r="73" spans="1:51" ht="25.5" customHeight="1">
      <c r="A73" s="222">
        <v>72</v>
      </c>
      <c r="B73" s="219" t="s">
        <v>43</v>
      </c>
      <c r="C73" s="489" t="s">
        <v>2319</v>
      </c>
      <c r="D73" s="489"/>
      <c r="E73" s="490">
        <v>1</v>
      </c>
      <c r="F73" s="490">
        <v>1</v>
      </c>
      <c r="G73" s="490">
        <v>1</v>
      </c>
      <c r="H73" s="490">
        <v>1</v>
      </c>
      <c r="I73" s="490">
        <v>2</v>
      </c>
      <c r="J73" s="490">
        <v>1</v>
      </c>
      <c r="K73" s="490">
        <v>1</v>
      </c>
      <c r="L73" s="490">
        <v>1</v>
      </c>
      <c r="M73" s="490">
        <v>2</v>
      </c>
      <c r="N73" s="490">
        <v>2</v>
      </c>
      <c r="O73" s="490">
        <v>2</v>
      </c>
      <c r="P73" s="490">
        <f t="shared" si="0"/>
        <v>15</v>
      </c>
      <c r="Q73" s="492" t="s">
        <v>46</v>
      </c>
      <c r="R73" s="492" t="s">
        <v>46</v>
      </c>
      <c r="S73" s="492" t="s">
        <v>2320</v>
      </c>
      <c r="T73" s="220"/>
      <c r="U73" s="222">
        <v>1</v>
      </c>
      <c r="V73" s="222">
        <v>1</v>
      </c>
      <c r="W73" s="222"/>
      <c r="X73" s="222"/>
      <c r="Y73" s="222"/>
      <c r="Z73" s="222"/>
      <c r="AA73" s="222"/>
      <c r="AB73" s="222"/>
      <c r="AC73" s="222"/>
      <c r="AD73" s="222"/>
      <c r="AE73" s="222"/>
      <c r="AF73" s="222">
        <f t="shared" si="31"/>
        <v>2</v>
      </c>
      <c r="AG73" s="493">
        <f t="shared" si="2"/>
        <v>0.13333333333333333</v>
      </c>
      <c r="AH73" s="23"/>
      <c r="AI73" s="239" t="s">
        <v>2321</v>
      </c>
      <c r="AJ73" s="151" t="s">
        <v>2322</v>
      </c>
      <c r="AK73" s="50"/>
      <c r="AL73" s="50"/>
      <c r="AM73" s="25"/>
      <c r="AN73" s="28"/>
      <c r="AO73" s="50"/>
      <c r="AP73" s="28"/>
      <c r="AQ73" s="50"/>
      <c r="AR73" s="50"/>
      <c r="AS73" s="28"/>
      <c r="AT73" s="28">
        <f t="shared" si="3"/>
        <v>2</v>
      </c>
      <c r="AU73" s="28">
        <f t="shared" si="4"/>
        <v>6</v>
      </c>
      <c r="AV73" s="28">
        <f t="shared" si="5"/>
        <v>9</v>
      </c>
      <c r="AW73" s="263">
        <f t="shared" ref="AW73:AY73" si="78">IF(AT73=0,"",$AF73/AT73)</f>
        <v>1</v>
      </c>
      <c r="AX73" s="263">
        <f t="shared" si="78"/>
        <v>0.33333333333333331</v>
      </c>
      <c r="AY73" s="263">
        <f t="shared" si="78"/>
        <v>0.22222222222222221</v>
      </c>
    </row>
    <row r="74" spans="1:51" ht="25.5" customHeight="1">
      <c r="A74" s="222">
        <v>73</v>
      </c>
      <c r="B74" s="219" t="s">
        <v>2329</v>
      </c>
      <c r="C74" s="489" t="s">
        <v>116</v>
      </c>
      <c r="D74" s="489"/>
      <c r="E74" s="490"/>
      <c r="F74" s="490"/>
      <c r="G74" s="490"/>
      <c r="H74" s="490"/>
      <c r="I74" s="490"/>
      <c r="J74" s="490"/>
      <c r="K74" s="490">
        <v>1</v>
      </c>
      <c r="L74" s="490"/>
      <c r="M74" s="490"/>
      <c r="N74" s="490">
        <v>2</v>
      </c>
      <c r="O74" s="490"/>
      <c r="P74" s="490">
        <f t="shared" si="0"/>
        <v>3</v>
      </c>
      <c r="Q74" s="492" t="s">
        <v>46</v>
      </c>
      <c r="R74" s="492" t="s">
        <v>46</v>
      </c>
      <c r="S74" s="492" t="s">
        <v>2320</v>
      </c>
      <c r="T74" s="220"/>
      <c r="U74" s="222"/>
      <c r="V74" s="222"/>
      <c r="W74" s="222"/>
      <c r="X74" s="222"/>
      <c r="Y74" s="222"/>
      <c r="Z74" s="222"/>
      <c r="AA74" s="222"/>
      <c r="AB74" s="222"/>
      <c r="AC74" s="222"/>
      <c r="AD74" s="222"/>
      <c r="AE74" s="222"/>
      <c r="AF74" s="222">
        <f t="shared" si="31"/>
        <v>0</v>
      </c>
      <c r="AG74" s="493">
        <f t="shared" si="2"/>
        <v>0</v>
      </c>
      <c r="AH74" s="23"/>
      <c r="AI74" s="221"/>
      <c r="AJ74" s="42"/>
      <c r="AK74" s="50"/>
      <c r="AL74" s="50"/>
      <c r="AM74" s="25"/>
      <c r="AN74" s="25"/>
      <c r="AO74" s="50"/>
      <c r="AP74" s="28"/>
      <c r="AQ74" s="50"/>
      <c r="AR74" s="50"/>
      <c r="AS74" s="50"/>
      <c r="AT74" s="28">
        <f t="shared" si="3"/>
        <v>0</v>
      </c>
      <c r="AU74" s="28">
        <f t="shared" si="4"/>
        <v>0</v>
      </c>
      <c r="AV74" s="28">
        <f t="shared" si="5"/>
        <v>1</v>
      </c>
      <c r="AW74" s="263" t="str">
        <f t="shared" ref="AW74:AY74" si="79">IF(AT74=0,"",$AF74/AT74)</f>
        <v/>
      </c>
      <c r="AX74" s="263" t="str">
        <f t="shared" si="79"/>
        <v/>
      </c>
      <c r="AY74" s="263">
        <f t="shared" si="79"/>
        <v>0</v>
      </c>
    </row>
    <row r="75" spans="1:51" ht="25.5" customHeight="1">
      <c r="A75" s="222">
        <v>74</v>
      </c>
      <c r="B75" s="219" t="s">
        <v>121</v>
      </c>
      <c r="C75" s="489" t="s">
        <v>122</v>
      </c>
      <c r="D75" s="489"/>
      <c r="E75" s="490"/>
      <c r="F75" s="490"/>
      <c r="G75" s="490"/>
      <c r="H75" s="490"/>
      <c r="I75" s="490"/>
      <c r="J75" s="490"/>
      <c r="K75" s="490"/>
      <c r="L75" s="490"/>
      <c r="M75" s="490"/>
      <c r="N75" s="490">
        <v>1</v>
      </c>
      <c r="O75" s="490"/>
      <c r="P75" s="490">
        <f t="shared" si="0"/>
        <v>1</v>
      </c>
      <c r="Q75" s="492" t="s">
        <v>46</v>
      </c>
      <c r="R75" s="492" t="s">
        <v>46</v>
      </c>
      <c r="S75" s="492" t="s">
        <v>2320</v>
      </c>
      <c r="T75" s="220"/>
      <c r="U75" s="222"/>
      <c r="V75" s="222"/>
      <c r="W75" s="222"/>
      <c r="X75" s="222"/>
      <c r="Y75" s="222"/>
      <c r="Z75" s="222"/>
      <c r="AA75" s="222"/>
      <c r="AB75" s="222"/>
      <c r="AC75" s="222"/>
      <c r="AD75" s="222"/>
      <c r="AE75" s="222"/>
      <c r="AF75" s="222">
        <f t="shared" si="31"/>
        <v>0</v>
      </c>
      <c r="AG75" s="493">
        <f t="shared" si="2"/>
        <v>0</v>
      </c>
      <c r="AH75" s="23"/>
      <c r="AI75" s="221"/>
      <c r="AJ75" s="42"/>
      <c r="AK75" s="50"/>
      <c r="AL75" s="50"/>
      <c r="AM75" s="25"/>
      <c r="AN75" s="50"/>
      <c r="AO75" s="50"/>
      <c r="AP75" s="28"/>
      <c r="AQ75" s="50"/>
      <c r="AR75" s="50"/>
      <c r="AS75" s="50"/>
      <c r="AT75" s="28">
        <f t="shared" si="3"/>
        <v>0</v>
      </c>
      <c r="AU75" s="28">
        <f t="shared" si="4"/>
        <v>0</v>
      </c>
      <c r="AV75" s="28">
        <f t="shared" si="5"/>
        <v>0</v>
      </c>
      <c r="AW75" s="263" t="str">
        <f t="shared" ref="AW75:AY75" si="80">IF(AT75=0,"",$AF75/AT75)</f>
        <v/>
      </c>
      <c r="AX75" s="263" t="str">
        <f t="shared" si="80"/>
        <v/>
      </c>
      <c r="AY75" s="263" t="str">
        <f t="shared" si="80"/>
        <v/>
      </c>
    </row>
    <row r="76" spans="1:51" ht="25.5" customHeight="1">
      <c r="A76" s="222">
        <v>75</v>
      </c>
      <c r="B76" s="219" t="s">
        <v>131</v>
      </c>
      <c r="C76" s="489" t="s">
        <v>2331</v>
      </c>
      <c r="D76" s="489"/>
      <c r="E76" s="490"/>
      <c r="F76" s="490"/>
      <c r="G76" s="490"/>
      <c r="H76" s="490"/>
      <c r="I76" s="490">
        <v>2</v>
      </c>
      <c r="J76" s="490"/>
      <c r="K76" s="490"/>
      <c r="L76" s="490"/>
      <c r="M76" s="490"/>
      <c r="N76" s="490"/>
      <c r="O76" s="490">
        <v>2</v>
      </c>
      <c r="P76" s="490">
        <f t="shared" si="0"/>
        <v>4</v>
      </c>
      <c r="Q76" s="492" t="s">
        <v>46</v>
      </c>
      <c r="R76" s="492" t="s">
        <v>46</v>
      </c>
      <c r="S76" s="492" t="s">
        <v>2320</v>
      </c>
      <c r="T76" s="220"/>
      <c r="U76" s="222"/>
      <c r="V76" s="222"/>
      <c r="W76" s="222"/>
      <c r="X76" s="222"/>
      <c r="Y76" s="222"/>
      <c r="Z76" s="222"/>
      <c r="AA76" s="222"/>
      <c r="AB76" s="222"/>
      <c r="AC76" s="222"/>
      <c r="AD76" s="222"/>
      <c r="AE76" s="222"/>
      <c r="AF76" s="222">
        <f t="shared" si="31"/>
        <v>0</v>
      </c>
      <c r="AG76" s="493">
        <f t="shared" si="2"/>
        <v>0</v>
      </c>
      <c r="AH76" s="23"/>
      <c r="AI76" s="221"/>
      <c r="AJ76" s="42"/>
      <c r="AK76" s="50"/>
      <c r="AL76" s="50"/>
      <c r="AM76" s="25"/>
      <c r="AN76" s="50"/>
      <c r="AO76" s="50"/>
      <c r="AP76" s="28"/>
      <c r="AQ76" s="50"/>
      <c r="AR76" s="50"/>
      <c r="AS76" s="50"/>
      <c r="AT76" s="28">
        <f t="shared" si="3"/>
        <v>0</v>
      </c>
      <c r="AU76" s="28">
        <f t="shared" si="4"/>
        <v>2</v>
      </c>
      <c r="AV76" s="28">
        <f t="shared" si="5"/>
        <v>2</v>
      </c>
      <c r="AW76" s="263" t="str">
        <f t="shared" ref="AW76:AY76" si="81">IF(AT76=0,"",$AF76/AT76)</f>
        <v/>
      </c>
      <c r="AX76" s="263">
        <f t="shared" si="81"/>
        <v>0</v>
      </c>
      <c r="AY76" s="263">
        <f t="shared" si="81"/>
        <v>0</v>
      </c>
    </row>
    <row r="77" spans="1:51" ht="25.5" customHeight="1">
      <c r="A77" s="222">
        <v>76</v>
      </c>
      <c r="B77" s="219" t="s">
        <v>2333</v>
      </c>
      <c r="C77" s="489" t="s">
        <v>2334</v>
      </c>
      <c r="D77" s="489"/>
      <c r="E77" s="490"/>
      <c r="F77" s="490"/>
      <c r="G77" s="490">
        <v>1</v>
      </c>
      <c r="H77" s="490"/>
      <c r="I77" s="490"/>
      <c r="J77" s="490"/>
      <c r="K77" s="490">
        <v>1</v>
      </c>
      <c r="L77" s="490"/>
      <c r="M77" s="490"/>
      <c r="N77" s="490"/>
      <c r="O77" s="490">
        <v>1</v>
      </c>
      <c r="P77" s="490">
        <f t="shared" si="0"/>
        <v>3</v>
      </c>
      <c r="Q77" s="492" t="s">
        <v>46</v>
      </c>
      <c r="R77" s="492" t="s">
        <v>46</v>
      </c>
      <c r="S77" s="492" t="s">
        <v>2320</v>
      </c>
      <c r="T77" s="220"/>
      <c r="U77" s="222"/>
      <c r="V77" s="222"/>
      <c r="W77" s="222"/>
      <c r="X77" s="222"/>
      <c r="Y77" s="222"/>
      <c r="Z77" s="222"/>
      <c r="AA77" s="222"/>
      <c r="AB77" s="222"/>
      <c r="AC77" s="222"/>
      <c r="AD77" s="222"/>
      <c r="AE77" s="222"/>
      <c r="AF77" s="222">
        <f t="shared" si="31"/>
        <v>0</v>
      </c>
      <c r="AG77" s="493">
        <f t="shared" si="2"/>
        <v>0</v>
      </c>
      <c r="AH77" s="23"/>
      <c r="AI77" s="221"/>
      <c r="AJ77" s="42"/>
      <c r="AK77" s="56"/>
      <c r="AL77" s="50"/>
      <c r="AM77" s="91"/>
      <c r="AN77" s="50"/>
      <c r="AO77" s="50"/>
      <c r="AP77" s="28"/>
      <c r="AQ77" s="50"/>
      <c r="AR77" s="50"/>
      <c r="AS77" s="56"/>
      <c r="AT77" s="28">
        <f t="shared" si="3"/>
        <v>0</v>
      </c>
      <c r="AU77" s="28">
        <f t="shared" si="4"/>
        <v>1</v>
      </c>
      <c r="AV77" s="28">
        <f t="shared" si="5"/>
        <v>2</v>
      </c>
      <c r="AW77" s="263" t="str">
        <f t="shared" ref="AW77:AY77" si="82">IF(AT77=0,"",$AF77/AT77)</f>
        <v/>
      </c>
      <c r="AX77" s="263">
        <f t="shared" si="82"/>
        <v>0</v>
      </c>
      <c r="AY77" s="263">
        <f t="shared" si="82"/>
        <v>0</v>
      </c>
    </row>
    <row r="78" spans="1:51" ht="48.95" customHeight="1">
      <c r="A78" s="222">
        <v>77</v>
      </c>
      <c r="B78" s="219" t="s">
        <v>2337</v>
      </c>
      <c r="C78" s="489" t="s">
        <v>2338</v>
      </c>
      <c r="D78" s="489"/>
      <c r="E78" s="490"/>
      <c r="F78" s="490"/>
      <c r="G78" s="490"/>
      <c r="H78" s="490"/>
      <c r="I78" s="490"/>
      <c r="J78" s="490"/>
      <c r="K78" s="490"/>
      <c r="L78" s="490"/>
      <c r="M78" s="490"/>
      <c r="N78" s="490">
        <v>2</v>
      </c>
      <c r="O78" s="490"/>
      <c r="P78" s="490">
        <f t="shared" si="0"/>
        <v>2</v>
      </c>
      <c r="Q78" s="492" t="s">
        <v>46</v>
      </c>
      <c r="R78" s="492" t="s">
        <v>46</v>
      </c>
      <c r="S78" s="492" t="s">
        <v>47</v>
      </c>
      <c r="T78" s="220"/>
      <c r="U78" s="222"/>
      <c r="V78" s="222"/>
      <c r="W78" s="222"/>
      <c r="X78" s="222"/>
      <c r="Y78" s="222"/>
      <c r="Z78" s="222"/>
      <c r="AA78" s="222"/>
      <c r="AB78" s="222"/>
      <c r="AC78" s="222"/>
      <c r="AD78" s="222"/>
      <c r="AE78" s="222"/>
      <c r="AF78" s="222">
        <f t="shared" si="31"/>
        <v>0</v>
      </c>
      <c r="AG78" s="493">
        <f t="shared" si="2"/>
        <v>0</v>
      </c>
      <c r="AH78" s="23"/>
      <c r="AI78" s="221"/>
      <c r="AJ78" s="42"/>
      <c r="AK78" s="56"/>
      <c r="AL78" s="50"/>
      <c r="AM78" s="118"/>
      <c r="AN78" s="50"/>
      <c r="AO78" s="50"/>
      <c r="AP78" s="28"/>
      <c r="AQ78" s="50"/>
      <c r="AR78" s="30"/>
      <c r="AS78" s="50"/>
      <c r="AT78" s="28">
        <f t="shared" si="3"/>
        <v>0</v>
      </c>
      <c r="AU78" s="28">
        <f t="shared" si="4"/>
        <v>0</v>
      </c>
      <c r="AV78" s="28">
        <f t="shared" si="5"/>
        <v>0</v>
      </c>
      <c r="AW78" s="263" t="str">
        <f t="shared" ref="AW78:AY78" si="83">IF(AT78=0,"",$AF78/AT78)</f>
        <v/>
      </c>
      <c r="AX78" s="263" t="str">
        <f t="shared" si="83"/>
        <v/>
      </c>
      <c r="AY78" s="263" t="str">
        <f t="shared" si="83"/>
        <v/>
      </c>
    </row>
    <row r="79" spans="1:51" ht="40.5" customHeight="1">
      <c r="A79" s="222">
        <v>78</v>
      </c>
      <c r="B79" s="219" t="s">
        <v>143</v>
      </c>
      <c r="C79" s="489" t="s">
        <v>2339</v>
      </c>
      <c r="D79" s="489"/>
      <c r="E79" s="490"/>
      <c r="F79" s="490"/>
      <c r="G79" s="490"/>
      <c r="H79" s="490"/>
      <c r="I79" s="490"/>
      <c r="J79" s="490">
        <v>3</v>
      </c>
      <c r="K79" s="490"/>
      <c r="L79" s="490"/>
      <c r="M79" s="490"/>
      <c r="N79" s="490"/>
      <c r="O79" s="490">
        <v>1</v>
      </c>
      <c r="P79" s="490">
        <f t="shared" si="0"/>
        <v>4</v>
      </c>
      <c r="Q79" s="492" t="s">
        <v>46</v>
      </c>
      <c r="R79" s="492" t="s">
        <v>46</v>
      </c>
      <c r="S79" s="492" t="s">
        <v>2320</v>
      </c>
      <c r="T79" s="220"/>
      <c r="U79" s="222"/>
      <c r="V79" s="222"/>
      <c r="W79" s="222"/>
      <c r="X79" s="222"/>
      <c r="Y79" s="222"/>
      <c r="Z79" s="222"/>
      <c r="AA79" s="222"/>
      <c r="AB79" s="222"/>
      <c r="AC79" s="222"/>
      <c r="AD79" s="222"/>
      <c r="AE79" s="222"/>
      <c r="AF79" s="222">
        <f t="shared" si="31"/>
        <v>0</v>
      </c>
      <c r="AG79" s="493">
        <f t="shared" si="2"/>
        <v>0</v>
      </c>
      <c r="AH79" s="23"/>
      <c r="AI79" s="221"/>
      <c r="AJ79" s="42"/>
      <c r="AK79" s="56"/>
      <c r="AL79" s="50"/>
      <c r="AM79" s="118"/>
      <c r="AN79" s="50"/>
      <c r="AO79" s="50"/>
      <c r="AP79" s="28"/>
      <c r="AQ79" s="50"/>
      <c r="AR79" s="50"/>
      <c r="AS79" s="56"/>
      <c r="AT79" s="28">
        <f t="shared" si="3"/>
        <v>0</v>
      </c>
      <c r="AU79" s="28">
        <f t="shared" si="4"/>
        <v>0</v>
      </c>
      <c r="AV79" s="28">
        <f t="shared" si="5"/>
        <v>3</v>
      </c>
      <c r="AW79" s="263" t="str">
        <f t="shared" ref="AW79:AY79" si="84">IF(AT79=0,"",$AF79/AT79)</f>
        <v/>
      </c>
      <c r="AX79" s="263" t="str">
        <f t="shared" si="84"/>
        <v/>
      </c>
      <c r="AY79" s="263">
        <f t="shared" si="84"/>
        <v>0</v>
      </c>
    </row>
    <row r="80" spans="1:51" ht="46.5" customHeight="1">
      <c r="A80" s="222">
        <v>79</v>
      </c>
      <c r="B80" s="219" t="s">
        <v>2341</v>
      </c>
      <c r="C80" s="489" t="s">
        <v>287</v>
      </c>
      <c r="D80" s="489"/>
      <c r="E80" s="490"/>
      <c r="F80" s="490"/>
      <c r="G80" s="490"/>
      <c r="H80" s="490"/>
      <c r="I80" s="490"/>
      <c r="J80" s="490"/>
      <c r="K80" s="490"/>
      <c r="L80" s="490"/>
      <c r="M80" s="490"/>
      <c r="N80" s="490">
        <v>1</v>
      </c>
      <c r="O80" s="490"/>
      <c r="P80" s="490">
        <f t="shared" si="0"/>
        <v>1</v>
      </c>
      <c r="Q80" s="492" t="s">
        <v>46</v>
      </c>
      <c r="R80" s="492" t="s">
        <v>46</v>
      </c>
      <c r="S80" s="492" t="s">
        <v>2320</v>
      </c>
      <c r="T80" s="220"/>
      <c r="U80" s="222"/>
      <c r="V80" s="222"/>
      <c r="W80" s="222"/>
      <c r="X80" s="222"/>
      <c r="Y80" s="222"/>
      <c r="Z80" s="222"/>
      <c r="AA80" s="222"/>
      <c r="AB80" s="222"/>
      <c r="AC80" s="222"/>
      <c r="AD80" s="222"/>
      <c r="AE80" s="222"/>
      <c r="AF80" s="222">
        <f t="shared" si="31"/>
        <v>0</v>
      </c>
      <c r="AG80" s="493">
        <f t="shared" si="2"/>
        <v>0</v>
      </c>
      <c r="AH80" s="23"/>
      <c r="AI80" s="221"/>
      <c r="AJ80" s="42"/>
      <c r="AK80" s="56"/>
      <c r="AL80" s="50"/>
      <c r="AM80" s="118"/>
      <c r="AN80" s="50"/>
      <c r="AO80" s="50"/>
      <c r="AP80" s="28"/>
      <c r="AQ80" s="50"/>
      <c r="AR80" s="50"/>
      <c r="AS80" s="30"/>
      <c r="AT80" s="28">
        <f t="shared" si="3"/>
        <v>0</v>
      </c>
      <c r="AU80" s="28">
        <f t="shared" si="4"/>
        <v>0</v>
      </c>
      <c r="AV80" s="28">
        <f t="shared" si="5"/>
        <v>0</v>
      </c>
      <c r="AW80" s="263" t="str">
        <f t="shared" ref="AW80:AY80" si="85">IF(AT80=0,"",$AF80/AT80)</f>
        <v/>
      </c>
      <c r="AX80" s="263" t="str">
        <f t="shared" si="85"/>
        <v/>
      </c>
      <c r="AY80" s="263" t="str">
        <f t="shared" si="85"/>
        <v/>
      </c>
    </row>
    <row r="81" spans="1:51" ht="37.5" customHeight="1">
      <c r="A81" s="218">
        <v>80</v>
      </c>
      <c r="B81" s="219" t="s">
        <v>2342</v>
      </c>
      <c r="C81" s="489" t="s">
        <v>2343</v>
      </c>
      <c r="D81" s="489"/>
      <c r="E81" s="490"/>
      <c r="F81" s="490">
        <v>1</v>
      </c>
      <c r="G81" s="490"/>
      <c r="H81" s="490">
        <v>1</v>
      </c>
      <c r="I81" s="490">
        <v>1</v>
      </c>
      <c r="J81" s="490">
        <v>1</v>
      </c>
      <c r="K81" s="490"/>
      <c r="L81" s="490"/>
      <c r="M81" s="490">
        <v>2</v>
      </c>
      <c r="N81" s="490">
        <v>2</v>
      </c>
      <c r="O81" s="490">
        <v>2</v>
      </c>
      <c r="P81" s="490">
        <f t="shared" si="0"/>
        <v>10</v>
      </c>
      <c r="Q81" s="492" t="s">
        <v>46</v>
      </c>
      <c r="R81" s="492" t="s">
        <v>46</v>
      </c>
      <c r="S81" s="492" t="s">
        <v>2320</v>
      </c>
      <c r="T81" s="220"/>
      <c r="U81" s="222"/>
      <c r="V81" s="222">
        <v>2</v>
      </c>
      <c r="W81" s="222"/>
      <c r="X81" s="222"/>
      <c r="Y81" s="222"/>
      <c r="Z81" s="222"/>
      <c r="AA81" s="222"/>
      <c r="AB81" s="222"/>
      <c r="AC81" s="222"/>
      <c r="AD81" s="222"/>
      <c r="AE81" s="222"/>
      <c r="AF81" s="222">
        <f t="shared" si="31"/>
        <v>2</v>
      </c>
      <c r="AG81" s="493">
        <f t="shared" si="2"/>
        <v>0.2</v>
      </c>
      <c r="AH81" s="23"/>
      <c r="AI81" s="221"/>
      <c r="AJ81" s="56" t="s">
        <v>2344</v>
      </c>
      <c r="AK81" s="30"/>
      <c r="AL81" s="50"/>
      <c r="AM81" s="30"/>
      <c r="AN81" s="50"/>
      <c r="AO81" s="30"/>
      <c r="AP81" s="28"/>
      <c r="AQ81" s="28"/>
      <c r="AR81" s="244"/>
      <c r="AS81" s="30"/>
      <c r="AT81" s="28">
        <f t="shared" si="3"/>
        <v>1</v>
      </c>
      <c r="AU81" s="28">
        <f t="shared" si="4"/>
        <v>3</v>
      </c>
      <c r="AV81" s="28">
        <f t="shared" si="5"/>
        <v>4</v>
      </c>
      <c r="AW81" s="263">
        <f t="shared" ref="AW81:AY81" si="86">IF(AT81=0,"",$AF81/AT81)</f>
        <v>2</v>
      </c>
      <c r="AX81" s="263">
        <f t="shared" si="86"/>
        <v>0.66666666666666663</v>
      </c>
      <c r="AY81" s="263">
        <f t="shared" si="86"/>
        <v>0.5</v>
      </c>
    </row>
    <row r="82" spans="1:51" ht="25.5" customHeight="1">
      <c r="A82" s="222">
        <v>81</v>
      </c>
      <c r="B82" s="219" t="s">
        <v>423</v>
      </c>
      <c r="C82" s="489" t="s">
        <v>2348</v>
      </c>
      <c r="D82" s="489"/>
      <c r="E82" s="490"/>
      <c r="F82" s="490"/>
      <c r="G82" s="490">
        <v>5</v>
      </c>
      <c r="H82" s="490">
        <v>10</v>
      </c>
      <c r="I82" s="490">
        <v>10</v>
      </c>
      <c r="J82" s="490">
        <v>10</v>
      </c>
      <c r="K82" s="490">
        <v>10</v>
      </c>
      <c r="L82" s="490">
        <v>10</v>
      </c>
      <c r="M82" s="490">
        <v>10</v>
      </c>
      <c r="N82" s="490">
        <v>10</v>
      </c>
      <c r="O82" s="490">
        <v>5</v>
      </c>
      <c r="P82" s="490">
        <f t="shared" si="0"/>
        <v>80</v>
      </c>
      <c r="Q82" s="492" t="s">
        <v>46</v>
      </c>
      <c r="R82" s="492" t="s">
        <v>46</v>
      </c>
      <c r="S82" s="492" t="s">
        <v>2349</v>
      </c>
      <c r="T82" s="220"/>
      <c r="U82" s="222"/>
      <c r="V82" s="222"/>
      <c r="W82" s="222"/>
      <c r="X82" s="222"/>
      <c r="Y82" s="222"/>
      <c r="Z82" s="222"/>
      <c r="AA82" s="222"/>
      <c r="AB82" s="222"/>
      <c r="AC82" s="222"/>
      <c r="AD82" s="222"/>
      <c r="AE82" s="222"/>
      <c r="AF82" s="222">
        <f t="shared" si="31"/>
        <v>0</v>
      </c>
      <c r="AG82" s="493">
        <f t="shared" si="2"/>
        <v>0</v>
      </c>
      <c r="AH82" s="23"/>
      <c r="AI82" s="221"/>
      <c r="AJ82" s="42"/>
      <c r="AK82" s="56"/>
      <c r="AL82" s="50"/>
      <c r="AM82" s="91"/>
      <c r="AN82" s="50"/>
      <c r="AO82" s="50"/>
      <c r="AP82" s="28"/>
      <c r="AQ82" s="50"/>
      <c r="AR82" s="50"/>
      <c r="AS82" s="30"/>
      <c r="AT82" s="28">
        <f t="shared" si="3"/>
        <v>0</v>
      </c>
      <c r="AU82" s="28">
        <f t="shared" si="4"/>
        <v>25</v>
      </c>
      <c r="AV82" s="28">
        <f t="shared" si="5"/>
        <v>55</v>
      </c>
      <c r="AW82" s="263" t="str">
        <f t="shared" ref="AW82:AY82" si="87">IF(AT82=0,"",$AF82/AT82)</f>
        <v/>
      </c>
      <c r="AX82" s="263">
        <f t="shared" si="87"/>
        <v>0</v>
      </c>
      <c r="AY82" s="263">
        <f t="shared" si="87"/>
        <v>0</v>
      </c>
    </row>
    <row r="83" spans="1:51" ht="25.5" customHeight="1">
      <c r="A83" s="222">
        <v>82</v>
      </c>
      <c r="B83" s="219" t="s">
        <v>429</v>
      </c>
      <c r="C83" s="489" t="s">
        <v>2356</v>
      </c>
      <c r="D83" s="489"/>
      <c r="E83" s="490"/>
      <c r="F83" s="490"/>
      <c r="G83" s="490"/>
      <c r="H83" s="490"/>
      <c r="I83" s="490"/>
      <c r="J83" s="490">
        <v>1</v>
      </c>
      <c r="K83" s="490"/>
      <c r="L83" s="490"/>
      <c r="M83" s="490"/>
      <c r="N83" s="490"/>
      <c r="O83" s="490">
        <v>1</v>
      </c>
      <c r="P83" s="490">
        <f t="shared" si="0"/>
        <v>2</v>
      </c>
      <c r="Q83" s="492" t="s">
        <v>46</v>
      </c>
      <c r="R83" s="492" t="s">
        <v>46</v>
      </c>
      <c r="S83" s="492" t="s">
        <v>47</v>
      </c>
      <c r="T83" s="220"/>
      <c r="U83" s="222"/>
      <c r="V83" s="222"/>
      <c r="W83" s="222"/>
      <c r="X83" s="222"/>
      <c r="Y83" s="222"/>
      <c r="Z83" s="222"/>
      <c r="AA83" s="222"/>
      <c r="AB83" s="222"/>
      <c r="AC83" s="222"/>
      <c r="AD83" s="222"/>
      <c r="AE83" s="222"/>
      <c r="AF83" s="222">
        <f t="shared" si="31"/>
        <v>0</v>
      </c>
      <c r="AG83" s="493">
        <f t="shared" si="2"/>
        <v>0</v>
      </c>
      <c r="AH83" s="23"/>
      <c r="AI83" s="221"/>
      <c r="AJ83" s="42"/>
      <c r="AK83" s="50"/>
      <c r="AL83" s="50"/>
      <c r="AM83" s="25"/>
      <c r="AN83" s="50"/>
      <c r="AO83" s="50"/>
      <c r="AP83" s="28"/>
      <c r="AQ83" s="50"/>
      <c r="AR83" s="50"/>
      <c r="AS83" s="50"/>
      <c r="AT83" s="28">
        <f t="shared" si="3"/>
        <v>0</v>
      </c>
      <c r="AU83" s="28">
        <f t="shared" si="4"/>
        <v>0</v>
      </c>
      <c r="AV83" s="28">
        <f t="shared" si="5"/>
        <v>1</v>
      </c>
      <c r="AW83" s="263" t="str">
        <f t="shared" ref="AW83:AY83" si="88">IF(AT83=0,"",$AF83/AT83)</f>
        <v/>
      </c>
      <c r="AX83" s="263" t="str">
        <f t="shared" si="88"/>
        <v/>
      </c>
      <c r="AY83" s="263">
        <f t="shared" si="88"/>
        <v>0</v>
      </c>
    </row>
    <row r="84" spans="1:51" ht="39.75" customHeight="1">
      <c r="A84" s="218">
        <v>83</v>
      </c>
      <c r="B84" s="219" t="s">
        <v>2358</v>
      </c>
      <c r="C84" s="489" t="s">
        <v>2359</v>
      </c>
      <c r="D84" s="489"/>
      <c r="E84" s="490"/>
      <c r="F84" s="490"/>
      <c r="G84" s="490"/>
      <c r="H84" s="490"/>
      <c r="I84" s="490"/>
      <c r="J84" s="490"/>
      <c r="K84" s="490"/>
      <c r="L84" s="490"/>
      <c r="M84" s="490"/>
      <c r="N84" s="490">
        <v>2</v>
      </c>
      <c r="O84" s="490">
        <v>1</v>
      </c>
      <c r="P84" s="490">
        <f t="shared" si="0"/>
        <v>3</v>
      </c>
      <c r="Q84" s="492" t="s">
        <v>46</v>
      </c>
      <c r="R84" s="492" t="s">
        <v>46</v>
      </c>
      <c r="S84" s="492" t="s">
        <v>47</v>
      </c>
      <c r="T84" s="220"/>
      <c r="U84" s="222"/>
      <c r="V84" s="222"/>
      <c r="W84" s="222"/>
      <c r="X84" s="222"/>
      <c r="Y84" s="222"/>
      <c r="Z84" s="222"/>
      <c r="AA84" s="222"/>
      <c r="AB84" s="222"/>
      <c r="AC84" s="222"/>
      <c r="AD84" s="222"/>
      <c r="AE84" s="222"/>
      <c r="AF84" s="222">
        <f t="shared" si="31"/>
        <v>0</v>
      </c>
      <c r="AG84" s="493">
        <f t="shared" si="2"/>
        <v>0</v>
      </c>
      <c r="AH84" s="23"/>
      <c r="AI84" s="221"/>
      <c r="AJ84" s="42"/>
      <c r="AK84" s="50"/>
      <c r="AL84" s="50"/>
      <c r="AM84" s="25"/>
      <c r="AN84" s="50"/>
      <c r="AO84" s="50"/>
      <c r="AP84" s="28"/>
      <c r="AQ84" s="50"/>
      <c r="AR84" s="50"/>
      <c r="AS84" s="50"/>
      <c r="AT84" s="28">
        <f t="shared" si="3"/>
        <v>0</v>
      </c>
      <c r="AU84" s="28">
        <f t="shared" si="4"/>
        <v>0</v>
      </c>
      <c r="AV84" s="28">
        <f t="shared" si="5"/>
        <v>0</v>
      </c>
      <c r="AW84" s="263" t="str">
        <f t="shared" ref="AW84:AY84" si="89">IF(AT84=0,"",$AF84/AT84)</f>
        <v/>
      </c>
      <c r="AX84" s="263" t="str">
        <f t="shared" si="89"/>
        <v/>
      </c>
      <c r="AY84" s="263" t="str">
        <f t="shared" si="89"/>
        <v/>
      </c>
    </row>
    <row r="85" spans="1:51" ht="25.5" customHeight="1">
      <c r="A85" s="218">
        <v>84</v>
      </c>
      <c r="B85" s="219" t="s">
        <v>526</v>
      </c>
      <c r="C85" s="489" t="s">
        <v>2360</v>
      </c>
      <c r="D85" s="489"/>
      <c r="E85" s="490"/>
      <c r="F85" s="490"/>
      <c r="G85" s="490"/>
      <c r="H85" s="490"/>
      <c r="I85" s="490"/>
      <c r="J85" s="490"/>
      <c r="K85" s="490"/>
      <c r="L85" s="490"/>
      <c r="M85" s="490"/>
      <c r="N85" s="490">
        <v>1</v>
      </c>
      <c r="O85" s="490"/>
      <c r="P85" s="490">
        <f t="shared" si="0"/>
        <v>1</v>
      </c>
      <c r="Q85" s="492" t="s">
        <v>46</v>
      </c>
      <c r="R85" s="492" t="s">
        <v>46</v>
      </c>
      <c r="S85" s="492" t="s">
        <v>47</v>
      </c>
      <c r="T85" s="220"/>
      <c r="U85" s="222"/>
      <c r="V85" s="222"/>
      <c r="W85" s="222"/>
      <c r="X85" s="222"/>
      <c r="Y85" s="222"/>
      <c r="Z85" s="222"/>
      <c r="AA85" s="222"/>
      <c r="AB85" s="222"/>
      <c r="AC85" s="222"/>
      <c r="AD85" s="222"/>
      <c r="AE85" s="222"/>
      <c r="AF85" s="222">
        <f t="shared" si="31"/>
        <v>0</v>
      </c>
      <c r="AG85" s="493">
        <f t="shared" si="2"/>
        <v>0</v>
      </c>
      <c r="AH85" s="23"/>
      <c r="AI85" s="221"/>
      <c r="AJ85" s="42"/>
      <c r="AK85" s="50"/>
      <c r="AL85" s="50"/>
      <c r="AM85" s="25"/>
      <c r="AN85" s="28"/>
      <c r="AO85" s="50"/>
      <c r="AP85" s="28"/>
      <c r="AQ85" s="50"/>
      <c r="AR85" s="50"/>
      <c r="AS85" s="50"/>
      <c r="AT85" s="28">
        <f t="shared" si="3"/>
        <v>0</v>
      </c>
      <c r="AU85" s="28">
        <f t="shared" si="4"/>
        <v>0</v>
      </c>
      <c r="AV85" s="28">
        <f t="shared" si="5"/>
        <v>0</v>
      </c>
      <c r="AW85" s="263" t="str">
        <f t="shared" ref="AW85:AY85" si="90">IF(AT85=0,"",$AF85/AT85)</f>
        <v/>
      </c>
      <c r="AX85" s="263" t="str">
        <f t="shared" si="90"/>
        <v/>
      </c>
      <c r="AY85" s="263" t="str">
        <f t="shared" si="90"/>
        <v/>
      </c>
    </row>
    <row r="86" spans="1:51" ht="45.75" customHeight="1">
      <c r="A86" s="222">
        <v>85</v>
      </c>
      <c r="B86" s="219" t="s">
        <v>2361</v>
      </c>
      <c r="C86" s="489" t="s">
        <v>2362</v>
      </c>
      <c r="D86" s="489"/>
      <c r="E86" s="490"/>
      <c r="F86" s="490"/>
      <c r="G86" s="490"/>
      <c r="H86" s="490">
        <v>1</v>
      </c>
      <c r="I86" s="490"/>
      <c r="J86" s="490"/>
      <c r="K86" s="490"/>
      <c r="L86" s="490">
        <v>1</v>
      </c>
      <c r="M86" s="490"/>
      <c r="N86" s="490">
        <v>1</v>
      </c>
      <c r="O86" s="490">
        <v>1</v>
      </c>
      <c r="P86" s="490">
        <f t="shared" si="0"/>
        <v>4</v>
      </c>
      <c r="Q86" s="492" t="s">
        <v>46</v>
      </c>
      <c r="R86" s="492" t="s">
        <v>46</v>
      </c>
      <c r="S86" s="492" t="s">
        <v>47</v>
      </c>
      <c r="T86" s="220"/>
      <c r="U86" s="222"/>
      <c r="V86" s="222"/>
      <c r="W86" s="222"/>
      <c r="X86" s="222"/>
      <c r="Y86" s="222"/>
      <c r="Z86" s="222"/>
      <c r="AA86" s="222"/>
      <c r="AB86" s="222"/>
      <c r="AC86" s="222"/>
      <c r="AD86" s="222"/>
      <c r="AE86" s="222"/>
      <c r="AF86" s="222">
        <f t="shared" si="31"/>
        <v>0</v>
      </c>
      <c r="AG86" s="493">
        <f t="shared" si="2"/>
        <v>0</v>
      </c>
      <c r="AH86" s="23"/>
      <c r="AI86" s="221"/>
      <c r="AJ86" s="42"/>
      <c r="AK86" s="50"/>
      <c r="AL86" s="50"/>
      <c r="AM86" s="25"/>
      <c r="AN86" s="50"/>
      <c r="AO86" s="50"/>
      <c r="AP86" s="28"/>
      <c r="AQ86" s="50"/>
      <c r="AR86" s="28"/>
      <c r="AS86" s="50"/>
      <c r="AT86" s="28">
        <f t="shared" si="3"/>
        <v>0</v>
      </c>
      <c r="AU86" s="28">
        <f t="shared" si="4"/>
        <v>1</v>
      </c>
      <c r="AV86" s="28">
        <f t="shared" si="5"/>
        <v>2</v>
      </c>
      <c r="AW86" s="263" t="str">
        <f t="shared" ref="AW86:AY86" si="91">IF(AT86=0,"",$AF86/AT86)</f>
        <v/>
      </c>
      <c r="AX86" s="263">
        <f t="shared" si="91"/>
        <v>0</v>
      </c>
      <c r="AY86" s="263">
        <f t="shared" si="91"/>
        <v>0</v>
      </c>
    </row>
    <row r="87" spans="1:51" ht="43.5" customHeight="1">
      <c r="A87" s="222">
        <v>86</v>
      </c>
      <c r="B87" s="219" t="s">
        <v>2365</v>
      </c>
      <c r="C87" s="489" t="s">
        <v>533</v>
      </c>
      <c r="D87" s="489"/>
      <c r="E87" s="490"/>
      <c r="F87" s="490"/>
      <c r="G87" s="490">
        <v>1</v>
      </c>
      <c r="H87" s="490"/>
      <c r="I87" s="490"/>
      <c r="J87" s="490">
        <v>1</v>
      </c>
      <c r="K87" s="490">
        <v>1</v>
      </c>
      <c r="L87" s="490">
        <v>1</v>
      </c>
      <c r="M87" s="490"/>
      <c r="N87" s="490"/>
      <c r="O87" s="490"/>
      <c r="P87" s="490">
        <f t="shared" si="0"/>
        <v>4</v>
      </c>
      <c r="Q87" s="492" t="s">
        <v>46</v>
      </c>
      <c r="R87" s="492" t="s">
        <v>46</v>
      </c>
      <c r="S87" s="492" t="s">
        <v>47</v>
      </c>
      <c r="T87" s="220"/>
      <c r="U87" s="222"/>
      <c r="V87" s="222"/>
      <c r="W87" s="222"/>
      <c r="X87" s="222"/>
      <c r="Y87" s="222"/>
      <c r="Z87" s="222"/>
      <c r="AA87" s="222"/>
      <c r="AB87" s="222"/>
      <c r="AC87" s="222"/>
      <c r="AD87" s="222"/>
      <c r="AE87" s="222"/>
      <c r="AF87" s="222">
        <f t="shared" si="31"/>
        <v>0</v>
      </c>
      <c r="AG87" s="493">
        <f t="shared" si="2"/>
        <v>0</v>
      </c>
      <c r="AH87" s="23"/>
      <c r="AI87" s="221"/>
      <c r="AJ87" s="42"/>
      <c r="AK87" s="50"/>
      <c r="AL87" s="50"/>
      <c r="AM87" s="25"/>
      <c r="AN87" s="50"/>
      <c r="AO87" s="50"/>
      <c r="AP87" s="28"/>
      <c r="AQ87" s="28"/>
      <c r="AR87" s="28"/>
      <c r="AS87" s="50"/>
      <c r="AT87" s="28">
        <f t="shared" si="3"/>
        <v>0</v>
      </c>
      <c r="AU87" s="28">
        <f t="shared" si="4"/>
        <v>1</v>
      </c>
      <c r="AV87" s="28">
        <f t="shared" si="5"/>
        <v>4</v>
      </c>
      <c r="AW87" s="263" t="str">
        <f t="shared" ref="AW87:AY87" si="92">IF(AT87=0,"",$AF87/AT87)</f>
        <v/>
      </c>
      <c r="AX87" s="263">
        <f t="shared" si="92"/>
        <v>0</v>
      </c>
      <c r="AY87" s="263">
        <f t="shared" si="92"/>
        <v>0</v>
      </c>
    </row>
    <row r="88" spans="1:51" ht="25.5" customHeight="1">
      <c r="A88" s="222">
        <v>87</v>
      </c>
      <c r="B88" s="219" t="s">
        <v>2370</v>
      </c>
      <c r="C88" s="489" t="s">
        <v>2371</v>
      </c>
      <c r="D88" s="489"/>
      <c r="E88" s="490"/>
      <c r="F88" s="490"/>
      <c r="G88" s="490"/>
      <c r="H88" s="490"/>
      <c r="I88" s="490">
        <v>2</v>
      </c>
      <c r="J88" s="490"/>
      <c r="K88" s="490"/>
      <c r="L88" s="490"/>
      <c r="M88" s="490">
        <v>3</v>
      </c>
      <c r="N88" s="490"/>
      <c r="O88" s="490">
        <v>1</v>
      </c>
      <c r="P88" s="490">
        <f t="shared" si="0"/>
        <v>6</v>
      </c>
      <c r="Q88" s="492" t="s">
        <v>46</v>
      </c>
      <c r="R88" s="492" t="s">
        <v>46</v>
      </c>
      <c r="S88" s="492" t="s">
        <v>47</v>
      </c>
      <c r="T88" s="220"/>
      <c r="U88" s="222"/>
      <c r="V88" s="222"/>
      <c r="W88" s="222"/>
      <c r="X88" s="222"/>
      <c r="Y88" s="222"/>
      <c r="Z88" s="222"/>
      <c r="AA88" s="222"/>
      <c r="AB88" s="222"/>
      <c r="AC88" s="222"/>
      <c r="AD88" s="222"/>
      <c r="AE88" s="222"/>
      <c r="AF88" s="222">
        <f t="shared" si="31"/>
        <v>0</v>
      </c>
      <c r="AG88" s="493">
        <f t="shared" si="2"/>
        <v>0</v>
      </c>
      <c r="AH88" s="23"/>
      <c r="AI88" s="221"/>
      <c r="AJ88" s="42"/>
      <c r="AK88" s="50"/>
      <c r="AL88" s="50"/>
      <c r="AM88" s="25"/>
      <c r="AN88" s="50"/>
      <c r="AO88" s="50"/>
      <c r="AP88" s="28"/>
      <c r="AQ88" s="50"/>
      <c r="AR88" s="50"/>
      <c r="AS88" s="50"/>
      <c r="AT88" s="28">
        <f t="shared" si="3"/>
        <v>0</v>
      </c>
      <c r="AU88" s="28">
        <f t="shared" si="4"/>
        <v>2</v>
      </c>
      <c r="AV88" s="28">
        <f t="shared" si="5"/>
        <v>2</v>
      </c>
      <c r="AW88" s="263" t="str">
        <f t="shared" ref="AW88:AY88" si="93">IF(AT88=0,"",$AF88/AT88)</f>
        <v/>
      </c>
      <c r="AX88" s="263">
        <f t="shared" si="93"/>
        <v>0</v>
      </c>
      <c r="AY88" s="263">
        <f t="shared" si="93"/>
        <v>0</v>
      </c>
    </row>
    <row r="89" spans="1:51" ht="51.75" customHeight="1">
      <c r="A89" s="222">
        <v>88</v>
      </c>
      <c r="B89" s="219" t="s">
        <v>573</v>
      </c>
      <c r="C89" s="489" t="s">
        <v>574</v>
      </c>
      <c r="D89" s="489"/>
      <c r="E89" s="490"/>
      <c r="F89" s="490"/>
      <c r="G89" s="490"/>
      <c r="H89" s="490"/>
      <c r="I89" s="490">
        <v>1</v>
      </c>
      <c r="J89" s="490"/>
      <c r="K89" s="490">
        <v>3</v>
      </c>
      <c r="L89" s="490"/>
      <c r="M89" s="490">
        <v>1</v>
      </c>
      <c r="N89" s="490"/>
      <c r="O89" s="490">
        <v>1</v>
      </c>
      <c r="P89" s="490">
        <f t="shared" si="0"/>
        <v>6</v>
      </c>
      <c r="Q89" s="492" t="s">
        <v>46</v>
      </c>
      <c r="R89" s="492" t="s">
        <v>46</v>
      </c>
      <c r="S89" s="492" t="s">
        <v>47</v>
      </c>
      <c r="T89" s="220"/>
      <c r="U89" s="222"/>
      <c r="V89" s="222"/>
      <c r="W89" s="222"/>
      <c r="X89" s="222"/>
      <c r="Y89" s="222"/>
      <c r="Z89" s="222"/>
      <c r="AA89" s="222"/>
      <c r="AB89" s="222"/>
      <c r="AC89" s="222"/>
      <c r="AD89" s="222"/>
      <c r="AE89" s="222"/>
      <c r="AF89" s="222">
        <f t="shared" si="31"/>
        <v>0</v>
      </c>
      <c r="AG89" s="493">
        <f t="shared" si="2"/>
        <v>0</v>
      </c>
      <c r="AH89" s="23"/>
      <c r="AI89" s="221"/>
      <c r="AJ89" s="42"/>
      <c r="AK89" s="50"/>
      <c r="AL89" s="50"/>
      <c r="AM89" s="25"/>
      <c r="AN89" s="50"/>
      <c r="AO89" s="50"/>
      <c r="AP89" s="28"/>
      <c r="AQ89" s="50"/>
      <c r="AR89" s="50"/>
      <c r="AS89" s="50"/>
      <c r="AT89" s="28">
        <f t="shared" si="3"/>
        <v>0</v>
      </c>
      <c r="AU89" s="28">
        <f t="shared" si="4"/>
        <v>1</v>
      </c>
      <c r="AV89" s="28">
        <f t="shared" si="5"/>
        <v>4</v>
      </c>
      <c r="AW89" s="263" t="str">
        <f t="shared" ref="AW89:AY89" si="94">IF(AT89=0,"",$AF89/AT89)</f>
        <v/>
      </c>
      <c r="AX89" s="263">
        <f t="shared" si="94"/>
        <v>0</v>
      </c>
      <c r="AY89" s="263">
        <f t="shared" si="94"/>
        <v>0</v>
      </c>
    </row>
    <row r="90" spans="1:51" ht="45.75" customHeight="1">
      <c r="A90" s="222">
        <v>89</v>
      </c>
      <c r="B90" s="219" t="s">
        <v>583</v>
      </c>
      <c r="C90" s="489" t="s">
        <v>584</v>
      </c>
      <c r="D90" s="489"/>
      <c r="E90" s="490"/>
      <c r="F90" s="490"/>
      <c r="G90" s="490"/>
      <c r="H90" s="490"/>
      <c r="I90" s="490"/>
      <c r="J90" s="490">
        <v>2</v>
      </c>
      <c r="K90" s="490"/>
      <c r="L90" s="490"/>
      <c r="M90" s="490"/>
      <c r="N90" s="490">
        <v>2</v>
      </c>
      <c r="O90" s="490">
        <v>2</v>
      </c>
      <c r="P90" s="490">
        <f t="shared" si="0"/>
        <v>6</v>
      </c>
      <c r="Q90" s="492" t="s">
        <v>46</v>
      </c>
      <c r="R90" s="492" t="s">
        <v>46</v>
      </c>
      <c r="S90" s="492" t="s">
        <v>47</v>
      </c>
      <c r="T90" s="220"/>
      <c r="U90" s="222"/>
      <c r="V90" s="222"/>
      <c r="W90" s="222"/>
      <c r="X90" s="222"/>
      <c r="Y90" s="222"/>
      <c r="Z90" s="222"/>
      <c r="AA90" s="222"/>
      <c r="AB90" s="222"/>
      <c r="AC90" s="222"/>
      <c r="AD90" s="222"/>
      <c r="AE90" s="222"/>
      <c r="AF90" s="222">
        <f t="shared" si="31"/>
        <v>0</v>
      </c>
      <c r="AG90" s="493">
        <f t="shared" si="2"/>
        <v>0</v>
      </c>
      <c r="AH90" s="23"/>
      <c r="AI90" s="221"/>
      <c r="AJ90" s="42"/>
      <c r="AK90" s="50"/>
      <c r="AL90" s="50"/>
      <c r="AM90" s="25"/>
      <c r="AN90" s="50"/>
      <c r="AO90" s="50"/>
      <c r="AP90" s="28"/>
      <c r="AQ90" s="50"/>
      <c r="AR90" s="50"/>
      <c r="AS90" s="50"/>
      <c r="AT90" s="28">
        <f t="shared" si="3"/>
        <v>0</v>
      </c>
      <c r="AU90" s="28">
        <f t="shared" si="4"/>
        <v>0</v>
      </c>
      <c r="AV90" s="28">
        <f t="shared" si="5"/>
        <v>2</v>
      </c>
      <c r="AW90" s="263" t="str">
        <f t="shared" ref="AW90:AY90" si="95">IF(AT90=0,"",$AF90/AT90)</f>
        <v/>
      </c>
      <c r="AX90" s="263" t="str">
        <f t="shared" si="95"/>
        <v/>
      </c>
      <c r="AY90" s="263">
        <f t="shared" si="95"/>
        <v>0</v>
      </c>
    </row>
    <row r="91" spans="1:51" ht="36" customHeight="1">
      <c r="A91" s="222">
        <v>90</v>
      </c>
      <c r="B91" s="219" t="s">
        <v>872</v>
      </c>
      <c r="C91" s="489" t="s">
        <v>2117</v>
      </c>
      <c r="D91" s="490">
        <v>1</v>
      </c>
      <c r="E91" s="490"/>
      <c r="F91" s="490"/>
      <c r="G91" s="490">
        <v>1</v>
      </c>
      <c r="H91" s="490"/>
      <c r="I91" s="490"/>
      <c r="J91" s="490">
        <v>1</v>
      </c>
      <c r="K91" s="490"/>
      <c r="L91" s="490"/>
      <c r="M91" s="490">
        <v>1</v>
      </c>
      <c r="N91" s="490"/>
      <c r="O91" s="490"/>
      <c r="P91" s="490">
        <f t="shared" si="0"/>
        <v>4</v>
      </c>
      <c r="Q91" s="492" t="s">
        <v>764</v>
      </c>
      <c r="R91" s="492" t="s">
        <v>764</v>
      </c>
      <c r="S91" s="492" t="s">
        <v>875</v>
      </c>
      <c r="T91" s="220">
        <v>1</v>
      </c>
      <c r="U91" s="222"/>
      <c r="V91" s="222"/>
      <c r="W91" s="222"/>
      <c r="X91" s="222"/>
      <c r="Y91" s="222"/>
      <c r="Z91" s="222"/>
      <c r="AA91" s="222"/>
      <c r="AB91" s="222"/>
      <c r="AC91" s="222"/>
      <c r="AD91" s="222"/>
      <c r="AE91" s="222"/>
      <c r="AF91" s="222">
        <f t="shared" si="31"/>
        <v>1</v>
      </c>
      <c r="AG91" s="493">
        <f t="shared" si="2"/>
        <v>0.25</v>
      </c>
      <c r="AH91" s="465" t="s">
        <v>2376</v>
      </c>
      <c r="AI91" s="221"/>
      <c r="AJ91" s="42"/>
      <c r="AK91" s="50"/>
      <c r="AL91" s="50"/>
      <c r="AM91" s="25"/>
      <c r="AN91" s="126"/>
      <c r="AO91" s="50"/>
      <c r="AP91" s="28"/>
      <c r="AQ91" s="50"/>
      <c r="AR91" s="30"/>
      <c r="AS91" s="50"/>
      <c r="AT91" s="28">
        <f t="shared" si="3"/>
        <v>1</v>
      </c>
      <c r="AU91" s="28">
        <f t="shared" si="4"/>
        <v>2</v>
      </c>
      <c r="AV91" s="28">
        <f t="shared" si="5"/>
        <v>3</v>
      </c>
      <c r="AW91" s="263">
        <f t="shared" ref="AW91:AY91" si="96">IF(AT91=0,"",$AF91/AT91)</f>
        <v>1</v>
      </c>
      <c r="AX91" s="263">
        <f t="shared" si="96"/>
        <v>0.5</v>
      </c>
      <c r="AY91" s="263">
        <f t="shared" si="96"/>
        <v>0.33333333333333331</v>
      </c>
    </row>
    <row r="92" spans="1:51" ht="45.2" customHeight="1">
      <c r="A92" s="222">
        <v>91</v>
      </c>
      <c r="B92" s="219" t="s">
        <v>2381</v>
      </c>
      <c r="C92" s="489" t="s">
        <v>2382</v>
      </c>
      <c r="D92" s="490"/>
      <c r="E92" s="490"/>
      <c r="F92" s="490"/>
      <c r="G92" s="490"/>
      <c r="H92" s="490">
        <v>1</v>
      </c>
      <c r="I92" s="490"/>
      <c r="J92" s="490"/>
      <c r="K92" s="490"/>
      <c r="L92" s="490">
        <v>1</v>
      </c>
      <c r="M92" s="490"/>
      <c r="N92" s="490"/>
      <c r="O92" s="490"/>
      <c r="P92" s="490">
        <f t="shared" si="0"/>
        <v>2</v>
      </c>
      <c r="Q92" s="492" t="s">
        <v>764</v>
      </c>
      <c r="R92" s="492" t="s">
        <v>764</v>
      </c>
      <c r="S92" s="492" t="s">
        <v>875</v>
      </c>
      <c r="T92" s="220"/>
      <c r="U92" s="222"/>
      <c r="V92" s="222"/>
      <c r="W92" s="222"/>
      <c r="X92" s="222"/>
      <c r="Y92" s="222"/>
      <c r="Z92" s="222"/>
      <c r="AA92" s="222"/>
      <c r="AB92" s="222"/>
      <c r="AC92" s="222"/>
      <c r="AD92" s="222"/>
      <c r="AE92" s="222"/>
      <c r="AF92" s="222">
        <f t="shared" si="31"/>
        <v>0</v>
      </c>
      <c r="AG92" s="493">
        <f t="shared" si="2"/>
        <v>0</v>
      </c>
      <c r="AH92" s="465"/>
      <c r="AI92" s="221"/>
      <c r="AJ92" s="42"/>
      <c r="AK92" s="50"/>
      <c r="AL92" s="50"/>
      <c r="AM92" s="25"/>
      <c r="AN92" s="50"/>
      <c r="AO92" s="50"/>
      <c r="AP92" s="28"/>
      <c r="AQ92" s="50"/>
      <c r="AR92" s="50"/>
      <c r="AS92" s="30"/>
      <c r="AT92" s="28">
        <f t="shared" si="3"/>
        <v>0</v>
      </c>
      <c r="AU92" s="28">
        <f t="shared" si="4"/>
        <v>1</v>
      </c>
      <c r="AV92" s="28">
        <f t="shared" si="5"/>
        <v>2</v>
      </c>
      <c r="AW92" s="263" t="str">
        <f t="shared" ref="AW92:AY92" si="97">IF(AT92=0,"",$AF92/AT92)</f>
        <v/>
      </c>
      <c r="AX92" s="263">
        <f t="shared" si="97"/>
        <v>0</v>
      </c>
      <c r="AY92" s="263">
        <f t="shared" si="97"/>
        <v>0</v>
      </c>
    </row>
    <row r="93" spans="1:51" ht="44.25" customHeight="1">
      <c r="A93" s="222">
        <v>92</v>
      </c>
      <c r="B93" s="219" t="s">
        <v>2385</v>
      </c>
      <c r="C93" s="489" t="s">
        <v>2117</v>
      </c>
      <c r="D93" s="490">
        <v>1</v>
      </c>
      <c r="E93" s="490"/>
      <c r="F93" s="490"/>
      <c r="G93" s="490">
        <v>1</v>
      </c>
      <c r="H93" s="490"/>
      <c r="I93" s="490"/>
      <c r="J93" s="490">
        <v>1</v>
      </c>
      <c r="K93" s="490"/>
      <c r="L93" s="490"/>
      <c r="M93" s="490">
        <v>1</v>
      </c>
      <c r="N93" s="490"/>
      <c r="O93" s="490"/>
      <c r="P93" s="490">
        <f t="shared" si="0"/>
        <v>4</v>
      </c>
      <c r="Q93" s="492" t="s">
        <v>764</v>
      </c>
      <c r="R93" s="492" t="s">
        <v>764</v>
      </c>
      <c r="S93" s="492" t="s">
        <v>875</v>
      </c>
      <c r="T93" s="220">
        <v>1</v>
      </c>
      <c r="U93" s="222"/>
      <c r="V93" s="222"/>
      <c r="W93" s="222"/>
      <c r="X93" s="222"/>
      <c r="Y93" s="222"/>
      <c r="Z93" s="222"/>
      <c r="AA93" s="222"/>
      <c r="AB93" s="222"/>
      <c r="AC93" s="222"/>
      <c r="AD93" s="222"/>
      <c r="AE93" s="222"/>
      <c r="AF93" s="222">
        <f t="shared" si="31"/>
        <v>1</v>
      </c>
      <c r="AG93" s="493">
        <f t="shared" si="2"/>
        <v>0.25</v>
      </c>
      <c r="AH93" s="465" t="s">
        <v>2376</v>
      </c>
      <c r="AI93" s="221"/>
      <c r="AJ93" s="42"/>
      <c r="AK93" s="56"/>
      <c r="AL93" s="50"/>
      <c r="AM93" s="25"/>
      <c r="AN93" s="50"/>
      <c r="AO93" s="126"/>
      <c r="AP93" s="28"/>
      <c r="AQ93" s="50"/>
      <c r="AR93" s="50"/>
      <c r="AS93" s="30"/>
      <c r="AT93" s="28">
        <f t="shared" si="3"/>
        <v>1</v>
      </c>
      <c r="AU93" s="28">
        <f t="shared" si="4"/>
        <v>2</v>
      </c>
      <c r="AV93" s="28">
        <f t="shared" si="5"/>
        <v>3</v>
      </c>
      <c r="AW93" s="263">
        <f t="shared" ref="AW93:AY93" si="98">IF(AT93=0,"",$AF93/AT93)</f>
        <v>1</v>
      </c>
      <c r="AX93" s="263">
        <f t="shared" si="98"/>
        <v>0.5</v>
      </c>
      <c r="AY93" s="263">
        <f t="shared" si="98"/>
        <v>0.33333333333333331</v>
      </c>
    </row>
    <row r="94" spans="1:51" ht="40.5" customHeight="1">
      <c r="A94" s="218">
        <v>93</v>
      </c>
      <c r="B94" s="219" t="s">
        <v>2392</v>
      </c>
      <c r="C94" s="489" t="s">
        <v>2117</v>
      </c>
      <c r="D94" s="490">
        <v>1</v>
      </c>
      <c r="E94" s="490"/>
      <c r="F94" s="490"/>
      <c r="G94" s="490">
        <v>1</v>
      </c>
      <c r="H94" s="490"/>
      <c r="I94" s="490"/>
      <c r="J94" s="490">
        <v>1</v>
      </c>
      <c r="K94" s="490"/>
      <c r="L94" s="490"/>
      <c r="M94" s="490">
        <v>1</v>
      </c>
      <c r="N94" s="490"/>
      <c r="O94" s="490"/>
      <c r="P94" s="490">
        <f t="shared" si="0"/>
        <v>4</v>
      </c>
      <c r="Q94" s="492" t="s">
        <v>764</v>
      </c>
      <c r="R94" s="492" t="s">
        <v>764</v>
      </c>
      <c r="S94" s="492" t="s">
        <v>875</v>
      </c>
      <c r="T94" s="220">
        <v>1</v>
      </c>
      <c r="U94" s="222"/>
      <c r="V94" s="222"/>
      <c r="W94" s="222"/>
      <c r="X94" s="222"/>
      <c r="Y94" s="222"/>
      <c r="Z94" s="222"/>
      <c r="AA94" s="222"/>
      <c r="AB94" s="222"/>
      <c r="AC94" s="222"/>
      <c r="AD94" s="222"/>
      <c r="AE94" s="222"/>
      <c r="AF94" s="222">
        <f t="shared" si="31"/>
        <v>1</v>
      </c>
      <c r="AG94" s="493">
        <f t="shared" si="2"/>
        <v>0.25</v>
      </c>
      <c r="AH94" s="465" t="s">
        <v>2376</v>
      </c>
      <c r="AI94" s="221"/>
      <c r="AJ94" s="42"/>
      <c r="AK94" s="30"/>
      <c r="AL94" s="50"/>
      <c r="AM94" s="25"/>
      <c r="AN94" s="28"/>
      <c r="AO94" s="50"/>
      <c r="AP94" s="28"/>
      <c r="AQ94" s="249"/>
      <c r="AR94" s="50"/>
      <c r="AS94" s="50"/>
      <c r="AT94" s="28">
        <f t="shared" si="3"/>
        <v>1</v>
      </c>
      <c r="AU94" s="28">
        <f t="shared" si="4"/>
        <v>2</v>
      </c>
      <c r="AV94" s="28">
        <f t="shared" si="5"/>
        <v>3</v>
      </c>
      <c r="AW94" s="263">
        <f t="shared" ref="AW94:AY94" si="99">IF(AT94=0,"",$AF94/AT94)</f>
        <v>1</v>
      </c>
      <c r="AX94" s="263">
        <f t="shared" si="99"/>
        <v>0.5</v>
      </c>
      <c r="AY94" s="263">
        <f t="shared" si="99"/>
        <v>0.33333333333333331</v>
      </c>
    </row>
    <row r="95" spans="1:51" ht="39.75" customHeight="1">
      <c r="A95" s="222">
        <v>94</v>
      </c>
      <c r="B95" s="219" t="s">
        <v>2398</v>
      </c>
      <c r="C95" s="489" t="s">
        <v>2115</v>
      </c>
      <c r="D95" s="489"/>
      <c r="E95" s="490"/>
      <c r="F95" s="490">
        <v>1</v>
      </c>
      <c r="G95" s="490"/>
      <c r="H95" s="490"/>
      <c r="I95" s="490">
        <v>1</v>
      </c>
      <c r="J95" s="490"/>
      <c r="K95" s="490"/>
      <c r="L95" s="490">
        <v>1</v>
      </c>
      <c r="M95" s="490"/>
      <c r="N95" s="490"/>
      <c r="O95" s="490">
        <v>1</v>
      </c>
      <c r="P95" s="490">
        <f t="shared" si="0"/>
        <v>4</v>
      </c>
      <c r="Q95" s="492" t="s">
        <v>764</v>
      </c>
      <c r="R95" s="492" t="s">
        <v>764</v>
      </c>
      <c r="S95" s="492" t="s">
        <v>875</v>
      </c>
      <c r="T95" s="220"/>
      <c r="U95" s="222"/>
      <c r="V95" s="222">
        <v>1</v>
      </c>
      <c r="W95" s="222"/>
      <c r="X95" s="222"/>
      <c r="Y95" s="222"/>
      <c r="Z95" s="222"/>
      <c r="AA95" s="222"/>
      <c r="AB95" s="222"/>
      <c r="AC95" s="222"/>
      <c r="AD95" s="222"/>
      <c r="AE95" s="222"/>
      <c r="AF95" s="222">
        <f t="shared" si="31"/>
        <v>1</v>
      </c>
      <c r="AG95" s="493">
        <f t="shared" si="2"/>
        <v>0.25</v>
      </c>
      <c r="AH95" s="23"/>
      <c r="AI95" s="221"/>
      <c r="AJ95" s="42" t="s">
        <v>2399</v>
      </c>
      <c r="AK95" s="50"/>
      <c r="AL95" s="50"/>
      <c r="AM95" s="30"/>
      <c r="AN95" s="50"/>
      <c r="AO95" s="30"/>
      <c r="AP95" s="28"/>
      <c r="AQ95" s="50"/>
      <c r="AR95" s="28"/>
      <c r="AS95" s="50"/>
      <c r="AT95" s="28">
        <f t="shared" si="3"/>
        <v>1</v>
      </c>
      <c r="AU95" s="28">
        <f t="shared" si="4"/>
        <v>2</v>
      </c>
      <c r="AV95" s="28">
        <f t="shared" si="5"/>
        <v>3</v>
      </c>
      <c r="AW95" s="263">
        <f t="shared" ref="AW95:AY95" si="100">IF(AT95=0,"",$AF95/AT95)</f>
        <v>1</v>
      </c>
      <c r="AX95" s="263">
        <f t="shared" si="100"/>
        <v>0.5</v>
      </c>
      <c r="AY95" s="263">
        <f t="shared" si="100"/>
        <v>0.33333333333333331</v>
      </c>
    </row>
    <row r="96" spans="1:51" ht="48" customHeight="1">
      <c r="A96" s="222">
        <v>95</v>
      </c>
      <c r="B96" s="219" t="s">
        <v>2402</v>
      </c>
      <c r="C96" s="489" t="s">
        <v>2403</v>
      </c>
      <c r="D96" s="489"/>
      <c r="E96" s="490"/>
      <c r="F96" s="490"/>
      <c r="G96" s="490"/>
      <c r="H96" s="490"/>
      <c r="I96" s="490"/>
      <c r="J96" s="490"/>
      <c r="K96" s="490"/>
      <c r="L96" s="490"/>
      <c r="M96" s="490"/>
      <c r="N96" s="490"/>
      <c r="O96" s="490">
        <v>1</v>
      </c>
      <c r="P96" s="490">
        <f t="shared" si="0"/>
        <v>1</v>
      </c>
      <c r="Q96" s="492" t="s">
        <v>46</v>
      </c>
      <c r="R96" s="492" t="s">
        <v>46</v>
      </c>
      <c r="S96" s="492" t="s">
        <v>2320</v>
      </c>
      <c r="T96" s="220"/>
      <c r="U96" s="222"/>
      <c r="V96" s="222"/>
      <c r="W96" s="222"/>
      <c r="X96" s="222"/>
      <c r="Y96" s="222"/>
      <c r="Z96" s="222"/>
      <c r="AA96" s="222"/>
      <c r="AB96" s="222"/>
      <c r="AC96" s="222"/>
      <c r="AD96" s="222"/>
      <c r="AE96" s="222"/>
      <c r="AF96" s="222">
        <f t="shared" si="31"/>
        <v>0</v>
      </c>
      <c r="AG96" s="493">
        <f t="shared" si="2"/>
        <v>0</v>
      </c>
      <c r="AH96" s="23"/>
      <c r="AI96" s="221"/>
      <c r="AJ96" s="42"/>
      <c r="AK96" s="50"/>
      <c r="AL96" s="50"/>
      <c r="AM96" s="91"/>
      <c r="AN96" s="50"/>
      <c r="AO96" s="50"/>
      <c r="AP96" s="28"/>
      <c r="AQ96" s="50"/>
      <c r="AR96" s="50"/>
      <c r="AS96" s="50"/>
      <c r="AT96" s="28">
        <f t="shared" si="3"/>
        <v>0</v>
      </c>
      <c r="AU96" s="28">
        <f t="shared" si="4"/>
        <v>0</v>
      </c>
      <c r="AV96" s="28">
        <f t="shared" si="5"/>
        <v>0</v>
      </c>
      <c r="AW96" s="263" t="str">
        <f t="shared" ref="AW96:AY96" si="101">IF(AT96=0,"",$AF96/AT96)</f>
        <v/>
      </c>
      <c r="AX96" s="263" t="str">
        <f t="shared" si="101"/>
        <v/>
      </c>
      <c r="AY96" s="263" t="str">
        <f t="shared" si="101"/>
        <v/>
      </c>
    </row>
    <row r="97" spans="1:51" ht="36.75" customHeight="1">
      <c r="A97" s="218">
        <v>96</v>
      </c>
      <c r="B97" s="219" t="s">
        <v>2859</v>
      </c>
      <c r="C97" s="489" t="s">
        <v>2222</v>
      </c>
      <c r="D97" s="489"/>
      <c r="E97" s="490"/>
      <c r="F97" s="490">
        <v>1</v>
      </c>
      <c r="G97" s="490"/>
      <c r="H97" s="490"/>
      <c r="I97" s="490">
        <v>1</v>
      </c>
      <c r="J97" s="490"/>
      <c r="K97" s="490"/>
      <c r="L97" s="490">
        <v>1</v>
      </c>
      <c r="M97" s="490"/>
      <c r="N97" s="490"/>
      <c r="O97" s="490">
        <v>1</v>
      </c>
      <c r="P97" s="490">
        <f t="shared" si="0"/>
        <v>4</v>
      </c>
      <c r="Q97" s="492" t="s">
        <v>764</v>
      </c>
      <c r="R97" s="492" t="s">
        <v>764</v>
      </c>
      <c r="S97" s="492" t="s">
        <v>875</v>
      </c>
      <c r="T97" s="220"/>
      <c r="U97" s="222"/>
      <c r="V97" s="222">
        <v>1</v>
      </c>
      <c r="W97" s="222"/>
      <c r="X97" s="222"/>
      <c r="Y97" s="222"/>
      <c r="Z97" s="222"/>
      <c r="AA97" s="222"/>
      <c r="AB97" s="222"/>
      <c r="AC97" s="222"/>
      <c r="AD97" s="222"/>
      <c r="AE97" s="222"/>
      <c r="AF97" s="222">
        <f t="shared" si="31"/>
        <v>1</v>
      </c>
      <c r="AG97" s="493">
        <f t="shared" si="2"/>
        <v>0.25</v>
      </c>
      <c r="AH97" s="23"/>
      <c r="AI97" s="221"/>
      <c r="AJ97" s="27" t="s">
        <v>2405</v>
      </c>
      <c r="AK97" s="50"/>
      <c r="AL97" s="50"/>
      <c r="AM97" s="30"/>
      <c r="AN97" s="50"/>
      <c r="AO97" s="50"/>
      <c r="AP97" s="28"/>
      <c r="AQ97" s="50"/>
      <c r="AR97" s="28"/>
      <c r="AS97" s="50"/>
      <c r="AT97" s="28">
        <f t="shared" si="3"/>
        <v>1</v>
      </c>
      <c r="AU97" s="28">
        <f t="shared" si="4"/>
        <v>2</v>
      </c>
      <c r="AV97" s="28">
        <f t="shared" si="5"/>
        <v>3</v>
      </c>
      <c r="AW97" s="263">
        <f t="shared" ref="AW97:AY97" si="102">IF(AT97=0,"",$AF97/AT97)</f>
        <v>1</v>
      </c>
      <c r="AX97" s="263">
        <f t="shared" si="102"/>
        <v>0.5</v>
      </c>
      <c r="AY97" s="263">
        <f t="shared" si="102"/>
        <v>0.33333333333333331</v>
      </c>
    </row>
    <row r="98" spans="1:51" ht="39.75" customHeight="1">
      <c r="A98" s="222">
        <v>97</v>
      </c>
      <c r="B98" s="219" t="s">
        <v>2860</v>
      </c>
      <c r="C98" s="489" t="s">
        <v>2222</v>
      </c>
      <c r="D98" s="489"/>
      <c r="E98" s="490"/>
      <c r="F98" s="490">
        <v>1</v>
      </c>
      <c r="G98" s="490"/>
      <c r="H98" s="490"/>
      <c r="I98" s="490">
        <v>1</v>
      </c>
      <c r="J98" s="490"/>
      <c r="K98" s="490"/>
      <c r="L98" s="490">
        <v>1</v>
      </c>
      <c r="M98" s="490"/>
      <c r="N98" s="490"/>
      <c r="O98" s="490">
        <v>1</v>
      </c>
      <c r="P98" s="490">
        <f t="shared" si="0"/>
        <v>4</v>
      </c>
      <c r="Q98" s="492" t="s">
        <v>46</v>
      </c>
      <c r="R98" s="492" t="s">
        <v>46</v>
      </c>
      <c r="S98" s="492" t="s">
        <v>2320</v>
      </c>
      <c r="T98" s="220"/>
      <c r="U98" s="222"/>
      <c r="V98" s="222">
        <v>1</v>
      </c>
      <c r="W98" s="222"/>
      <c r="X98" s="222"/>
      <c r="Y98" s="222"/>
      <c r="Z98" s="222"/>
      <c r="AA98" s="222"/>
      <c r="AB98" s="222"/>
      <c r="AC98" s="222"/>
      <c r="AD98" s="222"/>
      <c r="AE98" s="222"/>
      <c r="AF98" s="222">
        <f t="shared" si="31"/>
        <v>1</v>
      </c>
      <c r="AG98" s="493">
        <f t="shared" si="2"/>
        <v>0.25</v>
      </c>
      <c r="AH98" s="23"/>
      <c r="AI98" s="221"/>
      <c r="AJ98" s="27" t="s">
        <v>2410</v>
      </c>
      <c r="AK98" s="50"/>
      <c r="AL98" s="50"/>
      <c r="AM98" s="25"/>
      <c r="AN98" s="50"/>
      <c r="AO98" s="50"/>
      <c r="AP98" s="28"/>
      <c r="AQ98" s="50"/>
      <c r="AR98" s="50"/>
      <c r="AS98" s="50"/>
      <c r="AT98" s="28">
        <f t="shared" si="3"/>
        <v>1</v>
      </c>
      <c r="AU98" s="28">
        <f t="shared" si="4"/>
        <v>2</v>
      </c>
      <c r="AV98" s="28">
        <f t="shared" si="5"/>
        <v>3</v>
      </c>
      <c r="AW98" s="263">
        <f t="shared" ref="AW98:AY98" si="103">IF(AT98=0,"",$AF98/AT98)</f>
        <v>1</v>
      </c>
      <c r="AX98" s="263">
        <f t="shared" si="103"/>
        <v>0.5</v>
      </c>
      <c r="AY98" s="263">
        <f t="shared" si="103"/>
        <v>0.33333333333333331</v>
      </c>
    </row>
    <row r="99" spans="1:51" ht="33.75" customHeight="1">
      <c r="A99" s="222">
        <v>98</v>
      </c>
      <c r="B99" s="219" t="s">
        <v>2861</v>
      </c>
      <c r="C99" s="489" t="s">
        <v>2222</v>
      </c>
      <c r="D99" s="489"/>
      <c r="E99" s="490"/>
      <c r="F99" s="490">
        <v>1</v>
      </c>
      <c r="G99" s="490"/>
      <c r="H99" s="490"/>
      <c r="I99" s="490">
        <v>1</v>
      </c>
      <c r="J99" s="490"/>
      <c r="K99" s="490"/>
      <c r="L99" s="490">
        <v>1</v>
      </c>
      <c r="M99" s="490"/>
      <c r="N99" s="490"/>
      <c r="O99" s="490">
        <v>1</v>
      </c>
      <c r="P99" s="490">
        <f t="shared" si="0"/>
        <v>4</v>
      </c>
      <c r="Q99" s="492" t="s">
        <v>688</v>
      </c>
      <c r="R99" s="492" t="s">
        <v>688</v>
      </c>
      <c r="S99" s="492" t="s">
        <v>2414</v>
      </c>
      <c r="T99" s="220"/>
      <c r="U99" s="222"/>
      <c r="V99" s="222">
        <v>1</v>
      </c>
      <c r="W99" s="222"/>
      <c r="X99" s="222"/>
      <c r="Y99" s="222"/>
      <c r="Z99" s="222"/>
      <c r="AA99" s="222"/>
      <c r="AB99" s="222"/>
      <c r="AC99" s="222"/>
      <c r="AD99" s="222"/>
      <c r="AE99" s="222"/>
      <c r="AF99" s="222">
        <f t="shared" si="31"/>
        <v>1</v>
      </c>
      <c r="AG99" s="493">
        <f t="shared" si="2"/>
        <v>0.25</v>
      </c>
      <c r="AH99" s="23"/>
      <c r="AI99" s="221"/>
      <c r="AJ99" s="489" t="s">
        <v>2862</v>
      </c>
      <c r="AK99" s="50"/>
      <c r="AL99" s="50"/>
      <c r="AM99" s="25"/>
      <c r="AN99" s="50"/>
      <c r="AO99" s="50"/>
      <c r="AP99" s="28"/>
      <c r="AQ99" s="50"/>
      <c r="AR99" s="50"/>
      <c r="AS99" s="50"/>
      <c r="AT99" s="28">
        <f t="shared" si="3"/>
        <v>1</v>
      </c>
      <c r="AU99" s="28">
        <f t="shared" si="4"/>
        <v>2</v>
      </c>
      <c r="AV99" s="28">
        <f t="shared" si="5"/>
        <v>3</v>
      </c>
      <c r="AW99" s="263">
        <f t="shared" ref="AW99:AY99" si="104">IF(AT99=0,"",$AF99/AT99)</f>
        <v>1</v>
      </c>
      <c r="AX99" s="263">
        <f t="shared" si="104"/>
        <v>0.5</v>
      </c>
      <c r="AY99" s="263">
        <f t="shared" si="104"/>
        <v>0.33333333333333331</v>
      </c>
    </row>
    <row r="100" spans="1:51" ht="42.75" customHeight="1">
      <c r="A100" s="222">
        <v>99</v>
      </c>
      <c r="B100" s="219" t="s">
        <v>2863</v>
      </c>
      <c r="C100" s="489" t="s">
        <v>2222</v>
      </c>
      <c r="D100" s="489"/>
      <c r="E100" s="490"/>
      <c r="F100" s="490">
        <v>1</v>
      </c>
      <c r="G100" s="490"/>
      <c r="H100" s="490"/>
      <c r="I100" s="490">
        <v>1</v>
      </c>
      <c r="J100" s="490"/>
      <c r="K100" s="490"/>
      <c r="L100" s="490">
        <v>1</v>
      </c>
      <c r="M100" s="490"/>
      <c r="N100" s="490"/>
      <c r="O100" s="490">
        <v>1</v>
      </c>
      <c r="P100" s="490">
        <f t="shared" si="0"/>
        <v>4</v>
      </c>
      <c r="Q100" s="492" t="s">
        <v>68</v>
      </c>
      <c r="R100" s="492" t="s">
        <v>68</v>
      </c>
      <c r="S100" s="492" t="s">
        <v>47</v>
      </c>
      <c r="T100" s="220"/>
      <c r="U100" s="222"/>
      <c r="V100" s="222">
        <v>1</v>
      </c>
      <c r="W100" s="222"/>
      <c r="X100" s="222"/>
      <c r="Y100" s="222"/>
      <c r="Z100" s="222"/>
      <c r="AA100" s="222"/>
      <c r="AB100" s="222"/>
      <c r="AC100" s="222"/>
      <c r="AD100" s="222"/>
      <c r="AE100" s="222"/>
      <c r="AF100" s="222">
        <f t="shared" si="31"/>
        <v>1</v>
      </c>
      <c r="AG100" s="493">
        <f t="shared" si="2"/>
        <v>0.25</v>
      </c>
      <c r="AH100" s="23"/>
      <c r="AI100" s="221"/>
      <c r="AJ100" s="42" t="s">
        <v>2418</v>
      </c>
      <c r="AK100" s="50"/>
      <c r="AL100" s="50"/>
      <c r="AM100" s="25"/>
      <c r="AN100" s="50"/>
      <c r="AO100" s="50"/>
      <c r="AP100" s="28"/>
      <c r="AQ100" s="50"/>
      <c r="AR100" s="50"/>
      <c r="AS100" s="50"/>
      <c r="AT100" s="28">
        <f t="shared" si="3"/>
        <v>1</v>
      </c>
      <c r="AU100" s="28">
        <f t="shared" si="4"/>
        <v>2</v>
      </c>
      <c r="AV100" s="28">
        <f t="shared" si="5"/>
        <v>3</v>
      </c>
      <c r="AW100" s="263">
        <f t="shared" ref="AW100:AY100" si="105">IF(AT100=0,"",$AF100/AT100)</f>
        <v>1</v>
      </c>
      <c r="AX100" s="263">
        <f t="shared" si="105"/>
        <v>0.5</v>
      </c>
      <c r="AY100" s="263">
        <f t="shared" si="105"/>
        <v>0.33333333333333331</v>
      </c>
    </row>
    <row r="101" spans="1:51" ht="45.75" customHeight="1">
      <c r="A101" s="222">
        <v>100</v>
      </c>
      <c r="B101" s="219" t="s">
        <v>2421</v>
      </c>
      <c r="C101" s="489" t="s">
        <v>2222</v>
      </c>
      <c r="D101" s="489"/>
      <c r="E101" s="490"/>
      <c r="F101" s="490">
        <v>1</v>
      </c>
      <c r="G101" s="490"/>
      <c r="H101" s="490"/>
      <c r="I101" s="490">
        <v>1</v>
      </c>
      <c r="J101" s="490"/>
      <c r="K101" s="490"/>
      <c r="L101" s="490">
        <v>1</v>
      </c>
      <c r="M101" s="490"/>
      <c r="N101" s="490"/>
      <c r="O101" s="490">
        <v>1</v>
      </c>
      <c r="P101" s="490">
        <f t="shared" si="0"/>
        <v>4</v>
      </c>
      <c r="Q101" s="492" t="s">
        <v>688</v>
      </c>
      <c r="R101" s="492" t="s">
        <v>688</v>
      </c>
      <c r="S101" s="492" t="s">
        <v>47</v>
      </c>
      <c r="T101" s="220"/>
      <c r="U101" s="222"/>
      <c r="V101" s="222">
        <v>1</v>
      </c>
      <c r="W101" s="222"/>
      <c r="X101" s="222"/>
      <c r="Y101" s="222"/>
      <c r="Z101" s="222"/>
      <c r="AA101" s="222"/>
      <c r="AB101" s="222"/>
      <c r="AC101" s="222"/>
      <c r="AD101" s="222"/>
      <c r="AE101" s="222"/>
      <c r="AF101" s="222">
        <f t="shared" si="31"/>
        <v>1</v>
      </c>
      <c r="AG101" s="493">
        <f t="shared" si="2"/>
        <v>0.25</v>
      </c>
      <c r="AH101" s="23"/>
      <c r="AI101" s="221"/>
      <c r="AJ101" s="230" t="s">
        <v>2118</v>
      </c>
      <c r="AK101" s="50"/>
      <c r="AL101" s="50"/>
      <c r="AM101" s="91"/>
      <c r="AN101" s="50"/>
      <c r="AO101" s="50"/>
      <c r="AP101" s="28"/>
      <c r="AQ101" s="50"/>
      <c r="AR101" s="50"/>
      <c r="AS101" s="30"/>
      <c r="AT101" s="28">
        <f t="shared" si="3"/>
        <v>1</v>
      </c>
      <c r="AU101" s="28">
        <f t="shared" si="4"/>
        <v>2</v>
      </c>
      <c r="AV101" s="28">
        <f t="shared" si="5"/>
        <v>3</v>
      </c>
      <c r="AW101" s="263">
        <f t="shared" ref="AW101:AY101" si="106">IF(AT101=0,"",$AF101/AT101)</f>
        <v>1</v>
      </c>
      <c r="AX101" s="263">
        <f t="shared" si="106"/>
        <v>0.5</v>
      </c>
      <c r="AY101" s="263">
        <f t="shared" si="106"/>
        <v>0.33333333333333331</v>
      </c>
    </row>
  </sheetData>
  <autoFilter ref="A1:AY101" xr:uid="{00000000-0009-0000-0000-000009000000}"/>
  <printOptions horizontalCentered="1" gridLines="1"/>
  <pageMargins left="0.7" right="0.7" top="0.75" bottom="0.75" header="0" footer="0"/>
  <pageSetup paperSize="9" fitToHeight="0" pageOrder="overThenDown" orientation="landscape" cellComments="atEnd"/>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AQ16"/>
  <sheetViews>
    <sheetView workbookViewId="0">
      <pane xSplit="5" ySplit="4" topLeftCell="F5" activePane="bottomRight" state="frozen"/>
      <selection pane="bottomRight" activeCell="F1" sqref="F1"/>
      <selection pane="bottomLeft" activeCell="A5" sqref="A5"/>
      <selection pane="topRight" activeCell="F1" sqref="F1"/>
    </sheetView>
  </sheetViews>
  <sheetFormatPr defaultColWidth="14.42578125" defaultRowHeight="15" customHeight="1"/>
  <cols>
    <col min="1" max="1" width="3.42578125" customWidth="1"/>
    <col min="2" max="2" width="12.42578125" customWidth="1"/>
    <col min="3" max="4" width="29.28515625" customWidth="1"/>
    <col min="5" max="5" width="19.28515625" customWidth="1"/>
    <col min="6" max="14" width="4.28515625" customWidth="1"/>
    <col min="15" max="17" width="5.42578125" customWidth="1"/>
    <col min="18" max="18" width="11" customWidth="1"/>
    <col min="19" max="19" width="16" customWidth="1"/>
    <col min="20" max="20" width="21.140625" customWidth="1"/>
    <col min="21" max="21" width="16.85546875" customWidth="1"/>
    <col min="22" max="33" width="5.42578125" customWidth="1"/>
    <col min="34" max="34" width="12.42578125" customWidth="1"/>
    <col min="35" max="35" width="14.42578125" customWidth="1"/>
    <col min="36" max="36" width="6.7109375" customWidth="1"/>
    <col min="37" max="37" width="33.28515625" customWidth="1"/>
    <col min="38" max="38" width="3.85546875" customWidth="1"/>
    <col min="39" max="39" width="39.140625" customWidth="1"/>
    <col min="40" max="40" width="3.85546875" customWidth="1"/>
    <col min="41" max="41" width="31" customWidth="1"/>
    <col min="42" max="42" width="8.42578125" customWidth="1"/>
    <col min="43" max="43" width="33.42578125" customWidth="1"/>
    <col min="44" max="45" width="7" customWidth="1"/>
    <col min="46" max="46" width="19.140625" customWidth="1"/>
  </cols>
  <sheetData>
    <row r="1" spans="1:43" ht="40.5" customHeight="1">
      <c r="A1" s="259" t="s">
        <v>1671</v>
      </c>
      <c r="B1" s="4"/>
      <c r="C1" s="5"/>
      <c r="D1" s="5"/>
      <c r="E1" s="5"/>
      <c r="F1" s="953" t="s">
        <v>2864</v>
      </c>
      <c r="G1" s="1010"/>
      <c r="H1" s="1010"/>
      <c r="I1" s="1010"/>
      <c r="J1" s="1010"/>
      <c r="K1" s="1010"/>
      <c r="L1" s="1010"/>
      <c r="M1" s="1010"/>
      <c r="N1" s="1010"/>
      <c r="O1" s="1010"/>
      <c r="P1" s="1010"/>
      <c r="Q1" s="1010"/>
      <c r="R1" s="1010"/>
      <c r="S1" s="1010"/>
      <c r="T1" s="7"/>
      <c r="U1" s="5"/>
      <c r="V1" s="266"/>
      <c r="W1" s="266"/>
      <c r="X1" s="266"/>
      <c r="Y1" s="266"/>
      <c r="Z1" s="266"/>
      <c r="AA1" s="266"/>
      <c r="AB1" s="266"/>
      <c r="AC1" s="266"/>
      <c r="AD1" s="266"/>
      <c r="AE1" s="266"/>
      <c r="AF1" s="266"/>
      <c r="AG1" s="266"/>
      <c r="AH1" s="266"/>
      <c r="AI1" s="267"/>
      <c r="AJ1" s="268"/>
      <c r="AK1" s="5"/>
      <c r="AL1" s="5"/>
      <c r="AM1" s="5"/>
      <c r="AN1" s="5"/>
      <c r="AO1" s="5"/>
      <c r="AP1" s="5"/>
      <c r="AQ1" s="5"/>
    </row>
    <row r="2" spans="1:43" ht="18.75" customHeight="1">
      <c r="A2" s="10"/>
      <c r="B2" s="10"/>
      <c r="C2" s="10"/>
      <c r="D2" s="10"/>
      <c r="E2" s="10"/>
      <c r="F2" s="10"/>
      <c r="G2" s="10"/>
      <c r="H2" s="10"/>
      <c r="I2" s="10"/>
      <c r="J2" s="10"/>
      <c r="K2" s="10"/>
      <c r="L2" s="10"/>
      <c r="M2" s="10"/>
      <c r="N2" s="10"/>
      <c r="O2" s="11"/>
      <c r="P2" s="10"/>
      <c r="Q2" s="10"/>
      <c r="R2" s="10"/>
      <c r="S2" s="10"/>
      <c r="T2" s="10"/>
      <c r="U2" s="10"/>
      <c r="V2" s="269"/>
      <c r="W2" s="269"/>
      <c r="X2" s="269"/>
      <c r="Y2" s="269"/>
      <c r="Z2" s="269"/>
      <c r="AA2" s="269"/>
      <c r="AB2" s="269"/>
      <c r="AC2" s="269"/>
      <c r="AD2" s="269"/>
      <c r="AE2" s="269"/>
      <c r="AF2" s="269"/>
      <c r="AG2" s="269"/>
      <c r="AH2" s="269"/>
      <c r="AI2" s="270"/>
      <c r="AJ2" s="10"/>
      <c r="AK2" s="10"/>
      <c r="AL2" s="10"/>
      <c r="AM2" s="10"/>
      <c r="AN2" s="10"/>
      <c r="AO2" s="10"/>
      <c r="AP2" s="10"/>
      <c r="AQ2" s="10"/>
    </row>
    <row r="3" spans="1:43" ht="56.45" customHeight="1">
      <c r="A3" s="10"/>
      <c r="B3" s="458" t="s">
        <v>6</v>
      </c>
      <c r="C3" s="459" t="s">
        <v>2865</v>
      </c>
      <c r="D3" s="458" t="s">
        <v>7</v>
      </c>
      <c r="E3" s="458" t="s">
        <v>8</v>
      </c>
      <c r="F3" s="943" t="s">
        <v>9</v>
      </c>
      <c r="G3" s="999"/>
      <c r="H3" s="999"/>
      <c r="I3" s="999"/>
      <c r="J3" s="999"/>
      <c r="K3" s="999"/>
      <c r="L3" s="999"/>
      <c r="M3" s="999"/>
      <c r="N3" s="999"/>
      <c r="O3" s="999"/>
      <c r="P3" s="999"/>
      <c r="Q3" s="1000"/>
      <c r="R3" s="458" t="s">
        <v>10</v>
      </c>
      <c r="S3" s="458" t="s">
        <v>11</v>
      </c>
      <c r="T3" s="458" t="s">
        <v>12</v>
      </c>
      <c r="U3" s="458" t="s">
        <v>13</v>
      </c>
      <c r="V3" s="977" t="s">
        <v>14</v>
      </c>
      <c r="W3" s="999"/>
      <c r="X3" s="999"/>
      <c r="Y3" s="999"/>
      <c r="Z3" s="999"/>
      <c r="AA3" s="999"/>
      <c r="AB3" s="999"/>
      <c r="AC3" s="999"/>
      <c r="AD3" s="999"/>
      <c r="AE3" s="999"/>
      <c r="AF3" s="999"/>
      <c r="AG3" s="1000"/>
      <c r="AH3" s="508" t="s">
        <v>15</v>
      </c>
      <c r="AI3" s="509" t="s">
        <v>16</v>
      </c>
      <c r="AJ3" s="458" t="s">
        <v>17</v>
      </c>
      <c r="AK3" s="458" t="s">
        <v>18</v>
      </c>
      <c r="AL3" s="458" t="s">
        <v>19</v>
      </c>
      <c r="AM3" s="458" t="s">
        <v>18</v>
      </c>
      <c r="AN3" s="458" t="s">
        <v>20</v>
      </c>
      <c r="AO3" s="458" t="s">
        <v>18</v>
      </c>
      <c r="AP3" s="458" t="s">
        <v>21</v>
      </c>
      <c r="AQ3" s="458" t="s">
        <v>18</v>
      </c>
    </row>
    <row r="4" spans="1:43" ht="28.5" customHeight="1">
      <c r="A4" s="10"/>
      <c r="B4" s="13"/>
      <c r="C4" s="13"/>
      <c r="D4" s="13"/>
      <c r="E4" s="13"/>
      <c r="F4" s="13" t="s">
        <v>17</v>
      </c>
      <c r="G4" s="13" t="s">
        <v>19</v>
      </c>
      <c r="H4" s="13" t="s">
        <v>20</v>
      </c>
      <c r="I4" s="13" t="s">
        <v>21</v>
      </c>
      <c r="J4" s="13" t="s">
        <v>22</v>
      </c>
      <c r="K4" s="13" t="s">
        <v>23</v>
      </c>
      <c r="L4" s="13" t="s">
        <v>24</v>
      </c>
      <c r="M4" s="13" t="s">
        <v>25</v>
      </c>
      <c r="N4" s="13" t="s">
        <v>26</v>
      </c>
      <c r="O4" s="13" t="s">
        <v>27</v>
      </c>
      <c r="P4" s="13" t="s">
        <v>28</v>
      </c>
      <c r="Q4" s="13" t="s">
        <v>29</v>
      </c>
      <c r="R4" s="13"/>
      <c r="S4" s="13"/>
      <c r="T4" s="13"/>
      <c r="U4" s="13"/>
      <c r="V4" s="274" t="s">
        <v>17</v>
      </c>
      <c r="W4" s="274" t="s">
        <v>19</v>
      </c>
      <c r="X4" s="274" t="s">
        <v>20</v>
      </c>
      <c r="Y4" s="274" t="s">
        <v>21</v>
      </c>
      <c r="Z4" s="274" t="s">
        <v>22</v>
      </c>
      <c r="AA4" s="274" t="s">
        <v>23</v>
      </c>
      <c r="AB4" s="274" t="s">
        <v>24</v>
      </c>
      <c r="AC4" s="274" t="s">
        <v>25</v>
      </c>
      <c r="AD4" s="274" t="s">
        <v>26</v>
      </c>
      <c r="AE4" s="274" t="s">
        <v>27</v>
      </c>
      <c r="AF4" s="274" t="s">
        <v>28</v>
      </c>
      <c r="AG4" s="274" t="s">
        <v>29</v>
      </c>
      <c r="AH4" s="274"/>
      <c r="AI4" s="275"/>
      <c r="AJ4" s="13" t="s">
        <v>17</v>
      </c>
      <c r="AK4" s="13" t="s">
        <v>37</v>
      </c>
      <c r="AL4" s="13" t="s">
        <v>19</v>
      </c>
      <c r="AM4" s="13" t="s">
        <v>38</v>
      </c>
      <c r="AN4" s="13" t="s">
        <v>20</v>
      </c>
      <c r="AO4" s="13" t="s">
        <v>37</v>
      </c>
      <c r="AP4" s="13" t="s">
        <v>21</v>
      </c>
      <c r="AQ4" s="13" t="s">
        <v>37</v>
      </c>
    </row>
    <row r="5" spans="1:43" ht="108" customHeight="1">
      <c r="A5" s="10"/>
      <c r="B5" s="41" t="s">
        <v>2866</v>
      </c>
      <c r="C5" s="41" t="s">
        <v>2867</v>
      </c>
      <c r="D5" s="41" t="s">
        <v>2868</v>
      </c>
      <c r="E5" s="41" t="s">
        <v>2869</v>
      </c>
      <c r="F5" s="462"/>
      <c r="G5" s="462"/>
      <c r="H5" s="462"/>
      <c r="I5" s="462"/>
      <c r="J5" s="462"/>
      <c r="K5" s="462">
        <v>1</v>
      </c>
      <c r="L5" s="462"/>
      <c r="M5" s="462"/>
      <c r="N5" s="462"/>
      <c r="O5" s="462"/>
      <c r="P5" s="462"/>
      <c r="Q5" s="462"/>
      <c r="R5" s="462">
        <f>SUM(E5:Q5)</f>
        <v>1</v>
      </c>
      <c r="S5" s="462" t="s">
        <v>2870</v>
      </c>
      <c r="T5" s="462" t="s">
        <v>1555</v>
      </c>
      <c r="U5" s="465" t="s">
        <v>2871</v>
      </c>
      <c r="V5" s="276">
        <v>1</v>
      </c>
      <c r="W5" s="510"/>
      <c r="X5" s="510"/>
      <c r="Y5" s="510"/>
      <c r="Z5" s="510"/>
      <c r="AA5" s="510"/>
      <c r="AB5" s="510"/>
      <c r="AC5" s="510"/>
      <c r="AD5" s="510"/>
      <c r="AE5" s="510"/>
      <c r="AF5" s="510"/>
      <c r="AG5" s="510"/>
      <c r="AH5" s="277">
        <f t="shared" ref="AH5:AH14" si="0">SUM(V5:AG5)</f>
        <v>1</v>
      </c>
      <c r="AI5" s="507">
        <f t="shared" ref="AI5:AI14" si="1">AH5/R5</f>
        <v>1</v>
      </c>
      <c r="AJ5" s="278">
        <f>AH5</f>
        <v>1</v>
      </c>
      <c r="AK5" s="461" t="s">
        <v>2872</v>
      </c>
      <c r="AL5" s="22" t="s">
        <v>2873</v>
      </c>
      <c r="AM5" s="22" t="s">
        <v>2873</v>
      </c>
      <c r="AN5" s="22" t="s">
        <v>2873</v>
      </c>
      <c r="AO5" s="22" t="s">
        <v>2873</v>
      </c>
      <c r="AP5" s="25" t="s">
        <v>2873</v>
      </c>
      <c r="AQ5" s="25" t="s">
        <v>2874</v>
      </c>
    </row>
    <row r="6" spans="1:43" ht="44.25" customHeight="1">
      <c r="A6" s="108"/>
      <c r="B6" s="41" t="s">
        <v>2875</v>
      </c>
      <c r="C6" s="41" t="s">
        <v>2876</v>
      </c>
      <c r="D6" s="41" t="s">
        <v>2877</v>
      </c>
      <c r="E6" s="41" t="s">
        <v>2878</v>
      </c>
      <c r="F6" s="462"/>
      <c r="G6" s="462"/>
      <c r="H6" s="462"/>
      <c r="I6" s="462"/>
      <c r="J6" s="462"/>
      <c r="K6" s="462"/>
      <c r="L6" s="462"/>
      <c r="M6" s="462"/>
      <c r="N6" s="462"/>
      <c r="O6" s="462"/>
      <c r="P6" s="462"/>
      <c r="Q6" s="462">
        <v>1</v>
      </c>
      <c r="R6" s="462">
        <f t="shared" ref="R6:R14" si="2">SUM(F6:Q6)</f>
        <v>1</v>
      </c>
      <c r="S6" s="462" t="s">
        <v>2870</v>
      </c>
      <c r="T6" s="462" t="s">
        <v>1555</v>
      </c>
      <c r="U6" s="465" t="s">
        <v>2871</v>
      </c>
      <c r="V6" s="276"/>
      <c r="W6" s="276"/>
      <c r="X6" s="276">
        <v>0</v>
      </c>
      <c r="Y6" s="277"/>
      <c r="Z6" s="277"/>
      <c r="AA6" s="277"/>
      <c r="AB6" s="277"/>
      <c r="AC6" s="277"/>
      <c r="AD6" s="277"/>
      <c r="AE6" s="277"/>
      <c r="AF6" s="277"/>
      <c r="AG6" s="277"/>
      <c r="AH6" s="277">
        <f t="shared" si="0"/>
        <v>0</v>
      </c>
      <c r="AI6" s="99">
        <f t="shared" si="1"/>
        <v>0</v>
      </c>
      <c r="AJ6" s="22">
        <v>0</v>
      </c>
      <c r="AK6" s="461" t="s">
        <v>2879</v>
      </c>
      <c r="AL6" s="22" t="s">
        <v>2873</v>
      </c>
      <c r="AM6" s="461" t="s">
        <v>2880</v>
      </c>
      <c r="AN6" s="22" t="s">
        <v>2873</v>
      </c>
      <c r="AO6" s="461" t="s">
        <v>2881</v>
      </c>
      <c r="AP6" s="25" t="s">
        <v>2873</v>
      </c>
      <c r="AQ6" s="25" t="s">
        <v>2874</v>
      </c>
    </row>
    <row r="7" spans="1:43" ht="67.5" customHeight="1">
      <c r="A7" s="108"/>
      <c r="B7" s="41" t="s">
        <v>2882</v>
      </c>
      <c r="C7" s="41" t="s">
        <v>2883</v>
      </c>
      <c r="D7" s="41" t="s">
        <v>2884</v>
      </c>
      <c r="E7" s="41" t="s">
        <v>2885</v>
      </c>
      <c r="F7" s="462"/>
      <c r="G7" s="462"/>
      <c r="H7" s="462"/>
      <c r="I7" s="462"/>
      <c r="J7" s="462"/>
      <c r="K7" s="462"/>
      <c r="L7" s="462"/>
      <c r="M7" s="462"/>
      <c r="N7" s="462"/>
      <c r="O7" s="462"/>
      <c r="P7" s="462"/>
      <c r="Q7" s="462">
        <v>1</v>
      </c>
      <c r="R7" s="462">
        <f t="shared" si="2"/>
        <v>1</v>
      </c>
      <c r="S7" s="462" t="s">
        <v>2886</v>
      </c>
      <c r="T7" s="462" t="s">
        <v>1555</v>
      </c>
      <c r="U7" s="465" t="s">
        <v>2871</v>
      </c>
      <c r="V7" s="276"/>
      <c r="W7" s="276"/>
      <c r="X7" s="276">
        <v>1</v>
      </c>
      <c r="Y7" s="277"/>
      <c r="Z7" s="277"/>
      <c r="AA7" s="277"/>
      <c r="AB7" s="277"/>
      <c r="AC7" s="277"/>
      <c r="AD7" s="277"/>
      <c r="AE7" s="277"/>
      <c r="AF7" s="277"/>
      <c r="AG7" s="277"/>
      <c r="AH7" s="277">
        <f t="shared" si="0"/>
        <v>1</v>
      </c>
      <c r="AI7" s="99">
        <f t="shared" si="1"/>
        <v>1</v>
      </c>
      <c r="AJ7" s="22" t="s">
        <v>2873</v>
      </c>
      <c r="AK7" s="461" t="s">
        <v>2887</v>
      </c>
      <c r="AL7" s="22" t="s">
        <v>2873</v>
      </c>
      <c r="AM7" s="461" t="s">
        <v>2887</v>
      </c>
      <c r="AN7" s="278">
        <f t="shared" ref="AN7:AN8" si="3">X7</f>
        <v>1</v>
      </c>
      <c r="AO7" s="461" t="s">
        <v>2888</v>
      </c>
      <c r="AP7" s="25" t="s">
        <v>2873</v>
      </c>
      <c r="AQ7" s="25" t="s">
        <v>2874</v>
      </c>
    </row>
    <row r="8" spans="1:43" ht="96.2" customHeight="1">
      <c r="A8" s="108"/>
      <c r="B8" s="41" t="s">
        <v>2889</v>
      </c>
      <c r="C8" s="41" t="s">
        <v>2890</v>
      </c>
      <c r="D8" s="41" t="s">
        <v>2891</v>
      </c>
      <c r="E8" s="41" t="s">
        <v>2892</v>
      </c>
      <c r="F8" s="462"/>
      <c r="G8" s="462"/>
      <c r="H8" s="462"/>
      <c r="I8" s="462"/>
      <c r="J8" s="462"/>
      <c r="K8" s="462">
        <v>1</v>
      </c>
      <c r="L8" s="462"/>
      <c r="M8" s="462"/>
      <c r="N8" s="462"/>
      <c r="O8" s="462"/>
      <c r="P8" s="462"/>
      <c r="Q8" s="462"/>
      <c r="R8" s="462">
        <f t="shared" si="2"/>
        <v>1</v>
      </c>
      <c r="S8" s="462" t="s">
        <v>2893</v>
      </c>
      <c r="T8" s="462" t="s">
        <v>1555</v>
      </c>
      <c r="U8" s="465" t="s">
        <v>2871</v>
      </c>
      <c r="V8" s="276"/>
      <c r="W8" s="276"/>
      <c r="X8" s="279">
        <v>0.5</v>
      </c>
      <c r="Y8" s="277"/>
      <c r="Z8" s="277"/>
      <c r="AA8" s="277"/>
      <c r="AB8" s="277"/>
      <c r="AC8" s="277"/>
      <c r="AD8" s="277"/>
      <c r="AE8" s="277"/>
      <c r="AF8" s="277"/>
      <c r="AG8" s="277"/>
      <c r="AH8" s="280">
        <f t="shared" si="0"/>
        <v>0.5</v>
      </c>
      <c r="AI8" s="99">
        <f t="shared" si="1"/>
        <v>0.5</v>
      </c>
      <c r="AJ8" s="22"/>
      <c r="AK8" s="461" t="s">
        <v>2894</v>
      </c>
      <c r="AL8" s="22" t="s">
        <v>2873</v>
      </c>
      <c r="AM8" s="461" t="s">
        <v>2895</v>
      </c>
      <c r="AN8" s="281">
        <f t="shared" si="3"/>
        <v>0.5</v>
      </c>
      <c r="AO8" s="22" t="s">
        <v>2896</v>
      </c>
      <c r="AP8" s="25" t="s">
        <v>2873</v>
      </c>
      <c r="AQ8" s="25" t="s">
        <v>2874</v>
      </c>
    </row>
    <row r="9" spans="1:43" ht="70.7" customHeight="1">
      <c r="A9" s="108"/>
      <c r="B9" s="41" t="s">
        <v>2889</v>
      </c>
      <c r="C9" s="41" t="s">
        <v>2890</v>
      </c>
      <c r="D9" s="41" t="s">
        <v>2897</v>
      </c>
      <c r="E9" s="41" t="s">
        <v>2898</v>
      </c>
      <c r="F9" s="462"/>
      <c r="G9" s="462"/>
      <c r="H9" s="462"/>
      <c r="I9" s="462"/>
      <c r="J9" s="462"/>
      <c r="K9" s="462"/>
      <c r="L9" s="462"/>
      <c r="M9" s="462"/>
      <c r="N9" s="462"/>
      <c r="O9" s="462"/>
      <c r="P9" s="462"/>
      <c r="Q9" s="462">
        <v>1</v>
      </c>
      <c r="R9" s="462">
        <f t="shared" si="2"/>
        <v>1</v>
      </c>
      <c r="S9" s="462" t="s">
        <v>2899</v>
      </c>
      <c r="T9" s="462" t="s">
        <v>1555</v>
      </c>
      <c r="U9" s="465" t="s">
        <v>2871</v>
      </c>
      <c r="V9" s="276"/>
      <c r="W9" s="276"/>
      <c r="X9" s="276">
        <v>0</v>
      </c>
      <c r="Y9" s="277"/>
      <c r="Z9" s="277"/>
      <c r="AA9" s="277"/>
      <c r="AB9" s="277"/>
      <c r="AC9" s="277"/>
      <c r="AD9" s="277"/>
      <c r="AE9" s="277"/>
      <c r="AF9" s="277"/>
      <c r="AG9" s="277"/>
      <c r="AH9" s="282">
        <f t="shared" si="0"/>
        <v>0</v>
      </c>
      <c r="AI9" s="99">
        <f t="shared" si="1"/>
        <v>0</v>
      </c>
      <c r="AJ9" s="22" t="s">
        <v>2873</v>
      </c>
      <c r="AK9" s="461" t="s">
        <v>2900</v>
      </c>
      <c r="AL9" s="22">
        <v>0</v>
      </c>
      <c r="AM9" s="461" t="s">
        <v>2895</v>
      </c>
      <c r="AN9" s="22">
        <v>0</v>
      </c>
      <c r="AO9" s="462" t="s">
        <v>2901</v>
      </c>
      <c r="AP9" s="25" t="s">
        <v>2873</v>
      </c>
      <c r="AQ9" s="25" t="s">
        <v>2874</v>
      </c>
    </row>
    <row r="10" spans="1:43" ht="75" customHeight="1">
      <c r="A10" s="108"/>
      <c r="B10" s="978" t="s">
        <v>2902</v>
      </c>
      <c r="C10" s="978" t="s">
        <v>2903</v>
      </c>
      <c r="D10" s="41" t="s">
        <v>2904</v>
      </c>
      <c r="E10" s="41" t="s">
        <v>2905</v>
      </c>
      <c r="F10" s="462"/>
      <c r="G10" s="462"/>
      <c r="H10" s="462"/>
      <c r="I10" s="462"/>
      <c r="J10" s="462">
        <v>1</v>
      </c>
      <c r="K10" s="462"/>
      <c r="L10" s="462"/>
      <c r="M10" s="462"/>
      <c r="N10" s="462"/>
      <c r="O10" s="462"/>
      <c r="P10" s="462"/>
      <c r="Q10" s="462">
        <v>1</v>
      </c>
      <c r="R10" s="462">
        <f t="shared" si="2"/>
        <v>2</v>
      </c>
      <c r="S10" s="462" t="s">
        <v>2906</v>
      </c>
      <c r="T10" s="462" t="s">
        <v>1555</v>
      </c>
      <c r="U10" s="465" t="s">
        <v>2871</v>
      </c>
      <c r="V10" s="276"/>
      <c r="W10" s="283">
        <f t="shared" ref="W10:X10" si="4">2/12</f>
        <v>0.16666666666666666</v>
      </c>
      <c r="X10" s="283">
        <f t="shared" si="4"/>
        <v>0.16666666666666666</v>
      </c>
      <c r="Y10" s="277"/>
      <c r="Z10" s="277"/>
      <c r="AA10" s="277"/>
      <c r="AB10" s="277"/>
      <c r="AC10" s="277"/>
      <c r="AD10" s="277"/>
      <c r="AE10" s="277"/>
      <c r="AF10" s="277"/>
      <c r="AG10" s="277"/>
      <c r="AH10" s="277">
        <f t="shared" si="0"/>
        <v>0.33333333333333331</v>
      </c>
      <c r="AI10" s="99">
        <f t="shared" si="1"/>
        <v>0.16666666666666666</v>
      </c>
      <c r="AJ10" s="22">
        <v>0</v>
      </c>
      <c r="AK10" s="461" t="s">
        <v>2895</v>
      </c>
      <c r="AL10" s="284">
        <f t="shared" ref="AL10:AL11" si="5">W10</f>
        <v>0.16666666666666666</v>
      </c>
      <c r="AM10" s="22" t="s">
        <v>2907</v>
      </c>
      <c r="AN10" s="284">
        <f t="shared" ref="AN10:AN14" si="6">X10</f>
        <v>0.16666666666666666</v>
      </c>
      <c r="AO10" s="22" t="s">
        <v>2908</v>
      </c>
      <c r="AP10" s="25" t="s">
        <v>2873</v>
      </c>
      <c r="AQ10" s="25" t="s">
        <v>2874</v>
      </c>
    </row>
    <row r="11" spans="1:43" ht="66.95" customHeight="1">
      <c r="A11" s="108"/>
      <c r="B11" s="1003"/>
      <c r="C11" s="1003"/>
      <c r="D11" s="41" t="s">
        <v>2909</v>
      </c>
      <c r="E11" s="41" t="s">
        <v>2905</v>
      </c>
      <c r="F11" s="462"/>
      <c r="G11" s="462"/>
      <c r="H11" s="462"/>
      <c r="I11" s="462"/>
      <c r="J11" s="462">
        <v>1</v>
      </c>
      <c r="K11" s="462"/>
      <c r="L11" s="462"/>
      <c r="M11" s="462"/>
      <c r="N11" s="462"/>
      <c r="O11" s="462"/>
      <c r="P11" s="462"/>
      <c r="Q11" s="462">
        <v>1</v>
      </c>
      <c r="R11" s="462">
        <f t="shared" si="2"/>
        <v>2</v>
      </c>
      <c r="S11" s="462" t="s">
        <v>2910</v>
      </c>
      <c r="T11" s="462" t="s">
        <v>1555</v>
      </c>
      <c r="U11" s="465" t="s">
        <v>2871</v>
      </c>
      <c r="V11" s="276"/>
      <c r="W11" s="283">
        <f t="shared" ref="W11:X11" si="7">2/12</f>
        <v>0.16666666666666666</v>
      </c>
      <c r="X11" s="283">
        <f t="shared" si="7"/>
        <v>0.16666666666666666</v>
      </c>
      <c r="Y11" s="277"/>
      <c r="Z11" s="277"/>
      <c r="AA11" s="277"/>
      <c r="AB11" s="277"/>
      <c r="AC11" s="277"/>
      <c r="AD11" s="277"/>
      <c r="AE11" s="277"/>
      <c r="AF11" s="277"/>
      <c r="AG11" s="277"/>
      <c r="AH11" s="282">
        <f t="shared" si="0"/>
        <v>0.33333333333333331</v>
      </c>
      <c r="AI11" s="99">
        <f t="shared" si="1"/>
        <v>0.16666666666666666</v>
      </c>
      <c r="AJ11" s="22">
        <v>0</v>
      </c>
      <c r="AK11" s="461" t="s">
        <v>2895</v>
      </c>
      <c r="AL11" s="284">
        <f t="shared" si="5"/>
        <v>0.16666666666666666</v>
      </c>
      <c r="AM11" s="22" t="s">
        <v>2911</v>
      </c>
      <c r="AN11" s="284">
        <f t="shared" si="6"/>
        <v>0.16666666666666666</v>
      </c>
      <c r="AO11" s="22" t="s">
        <v>2912</v>
      </c>
      <c r="AP11" s="25" t="s">
        <v>2873</v>
      </c>
      <c r="AQ11" s="25" t="s">
        <v>2874</v>
      </c>
    </row>
    <row r="12" spans="1:43" ht="50.25" customHeight="1">
      <c r="A12" s="108"/>
      <c r="B12" s="285" t="s">
        <v>2902</v>
      </c>
      <c r="C12" s="286" t="s">
        <v>2903</v>
      </c>
      <c r="D12" s="286" t="s">
        <v>2913</v>
      </c>
      <c r="E12" s="286" t="s">
        <v>2905</v>
      </c>
      <c r="F12" s="462"/>
      <c r="G12" s="462"/>
      <c r="H12" s="462"/>
      <c r="I12" s="462"/>
      <c r="J12" s="462">
        <v>1</v>
      </c>
      <c r="K12" s="462"/>
      <c r="L12" s="462"/>
      <c r="M12" s="462"/>
      <c r="N12" s="462"/>
      <c r="O12" s="462"/>
      <c r="P12" s="462"/>
      <c r="Q12" s="462">
        <v>1</v>
      </c>
      <c r="R12" s="462">
        <f t="shared" si="2"/>
        <v>2</v>
      </c>
      <c r="S12" s="462" t="s">
        <v>2914</v>
      </c>
      <c r="T12" s="462" t="s">
        <v>1555</v>
      </c>
      <c r="U12" s="465" t="s">
        <v>2871</v>
      </c>
      <c r="V12" s="276"/>
      <c r="W12" s="277"/>
      <c r="X12" s="280">
        <f>2/12</f>
        <v>0.16666666666666666</v>
      </c>
      <c r="Y12" s="277"/>
      <c r="Z12" s="277"/>
      <c r="AA12" s="277"/>
      <c r="AB12" s="277"/>
      <c r="AC12" s="277"/>
      <c r="AD12" s="277"/>
      <c r="AE12" s="277"/>
      <c r="AF12" s="277"/>
      <c r="AG12" s="277"/>
      <c r="AH12" s="282">
        <f t="shared" si="0"/>
        <v>0.16666666666666666</v>
      </c>
      <c r="AI12" s="99">
        <f t="shared" si="1"/>
        <v>8.3333333333333329E-2</v>
      </c>
      <c r="AJ12" s="22">
        <v>0</v>
      </c>
      <c r="AK12" s="461" t="s">
        <v>2915</v>
      </c>
      <c r="AL12" s="22">
        <v>0</v>
      </c>
      <c r="AM12" s="461" t="s">
        <v>2895</v>
      </c>
      <c r="AN12" s="281">
        <f t="shared" si="6"/>
        <v>0.16666666666666666</v>
      </c>
      <c r="AO12" s="22" t="s">
        <v>2916</v>
      </c>
      <c r="AP12" s="25" t="s">
        <v>2873</v>
      </c>
      <c r="AQ12" s="25" t="s">
        <v>2874</v>
      </c>
    </row>
    <row r="13" spans="1:43" ht="137.25" customHeight="1">
      <c r="A13" s="108"/>
      <c r="B13" s="511" t="s">
        <v>2917</v>
      </c>
      <c r="C13" s="287" t="s">
        <v>2918</v>
      </c>
      <c r="D13" s="287" t="s">
        <v>2919</v>
      </c>
      <c r="E13" s="287" t="s">
        <v>2905</v>
      </c>
      <c r="F13" s="462"/>
      <c r="G13" s="462"/>
      <c r="H13" s="462"/>
      <c r="I13" s="462"/>
      <c r="J13" s="462">
        <v>1</v>
      </c>
      <c r="K13" s="462"/>
      <c r="L13" s="462"/>
      <c r="M13" s="462"/>
      <c r="N13" s="462"/>
      <c r="O13" s="462"/>
      <c r="P13" s="462"/>
      <c r="Q13" s="462">
        <v>1</v>
      </c>
      <c r="R13" s="462">
        <f t="shared" si="2"/>
        <v>2</v>
      </c>
      <c r="S13" s="462" t="s">
        <v>2893</v>
      </c>
      <c r="T13" s="462" t="s">
        <v>1555</v>
      </c>
      <c r="U13" s="465" t="s">
        <v>2871</v>
      </c>
      <c r="V13" s="282">
        <f t="shared" ref="V13:X13" si="8">2/12</f>
        <v>0.16666666666666666</v>
      </c>
      <c r="W13" s="282">
        <f t="shared" si="8"/>
        <v>0.16666666666666666</v>
      </c>
      <c r="X13" s="282">
        <f t="shared" si="8"/>
        <v>0.16666666666666666</v>
      </c>
      <c r="Y13" s="277"/>
      <c r="Z13" s="277"/>
      <c r="AA13" s="277"/>
      <c r="AB13" s="277"/>
      <c r="AC13" s="277"/>
      <c r="AD13" s="277"/>
      <c r="AE13" s="277"/>
      <c r="AF13" s="277"/>
      <c r="AG13" s="277"/>
      <c r="AH13" s="282">
        <f t="shared" si="0"/>
        <v>0.5</v>
      </c>
      <c r="AI13" s="99">
        <f t="shared" si="1"/>
        <v>0.25</v>
      </c>
      <c r="AJ13" s="284">
        <f>V13</f>
        <v>0.16666666666666666</v>
      </c>
      <c r="AK13" s="461" t="s">
        <v>2920</v>
      </c>
      <c r="AL13" s="284">
        <f t="shared" ref="AL13:AL14" si="9">W13</f>
        <v>0.16666666666666666</v>
      </c>
      <c r="AM13" s="288" t="s">
        <v>2921</v>
      </c>
      <c r="AN13" s="284">
        <f t="shared" si="6"/>
        <v>0.16666666666666666</v>
      </c>
      <c r="AO13" s="22" t="s">
        <v>2922</v>
      </c>
      <c r="AP13" s="25" t="s">
        <v>2873</v>
      </c>
      <c r="AQ13" s="25" t="s">
        <v>2874</v>
      </c>
    </row>
    <row r="14" spans="1:43" ht="111.75" customHeight="1">
      <c r="A14" s="108"/>
      <c r="B14" s="511" t="s">
        <v>2923</v>
      </c>
      <c r="C14" s="287" t="s">
        <v>2924</v>
      </c>
      <c r="D14" s="287" t="s">
        <v>2925</v>
      </c>
      <c r="E14" s="287" t="s">
        <v>2926</v>
      </c>
      <c r="F14" s="462"/>
      <c r="G14" s="462"/>
      <c r="H14" s="462"/>
      <c r="I14" s="462"/>
      <c r="J14" s="462">
        <v>1</v>
      </c>
      <c r="K14" s="462"/>
      <c r="L14" s="462"/>
      <c r="M14" s="462"/>
      <c r="N14" s="462"/>
      <c r="O14" s="462"/>
      <c r="P14" s="462"/>
      <c r="Q14" s="462">
        <v>1</v>
      </c>
      <c r="R14" s="462">
        <f t="shared" si="2"/>
        <v>2</v>
      </c>
      <c r="S14" s="462" t="s">
        <v>2927</v>
      </c>
      <c r="T14" s="462" t="s">
        <v>1555</v>
      </c>
      <c r="U14" s="465" t="s">
        <v>2871</v>
      </c>
      <c r="V14" s="276"/>
      <c r="W14" s="282">
        <f t="shared" ref="W14:X14" si="10">2/12</f>
        <v>0.16666666666666666</v>
      </c>
      <c r="X14" s="282">
        <f t="shared" si="10"/>
        <v>0.16666666666666666</v>
      </c>
      <c r="Y14" s="277"/>
      <c r="Z14" s="277"/>
      <c r="AA14" s="277"/>
      <c r="AB14" s="277"/>
      <c r="AC14" s="277"/>
      <c r="AD14" s="277"/>
      <c r="AE14" s="277"/>
      <c r="AF14" s="277"/>
      <c r="AG14" s="277"/>
      <c r="AH14" s="282">
        <f t="shared" si="0"/>
        <v>0.33333333333333331</v>
      </c>
      <c r="AI14" s="99">
        <f t="shared" si="1"/>
        <v>0.16666666666666666</v>
      </c>
      <c r="AJ14" s="22" t="s">
        <v>2873</v>
      </c>
      <c r="AK14" s="461" t="s">
        <v>2928</v>
      </c>
      <c r="AL14" s="284">
        <f t="shared" si="9"/>
        <v>0.16666666666666666</v>
      </c>
      <c r="AM14" s="22" t="s">
        <v>2929</v>
      </c>
      <c r="AN14" s="284">
        <f t="shared" si="6"/>
        <v>0.16666666666666666</v>
      </c>
      <c r="AO14" s="22" t="s">
        <v>2930</v>
      </c>
      <c r="AP14" s="25" t="s">
        <v>2873</v>
      </c>
      <c r="AQ14" s="25" t="s">
        <v>2874</v>
      </c>
    </row>
    <row r="15" spans="1:43" ht="27.75" customHeight="1">
      <c r="A15" s="208"/>
      <c r="B15" s="945" t="s">
        <v>1186</v>
      </c>
      <c r="C15" s="1009"/>
      <c r="D15" s="1009"/>
      <c r="E15" s="197" t="s">
        <v>93</v>
      </c>
      <c r="F15" s="197"/>
      <c r="G15" s="197"/>
      <c r="H15" s="199"/>
      <c r="I15" s="946" t="s">
        <v>1187</v>
      </c>
      <c r="J15" s="1009"/>
      <c r="K15" s="1005"/>
      <c r="L15" s="198" t="s">
        <v>2931</v>
      </c>
      <c r="M15" s="197"/>
      <c r="N15" s="197"/>
      <c r="O15" s="197"/>
      <c r="P15" s="197"/>
      <c r="Q15" s="197"/>
      <c r="R15" s="197"/>
      <c r="S15" s="197"/>
      <c r="T15" s="197"/>
      <c r="U15" s="199"/>
      <c r="V15" s="289"/>
      <c r="W15" s="289"/>
      <c r="X15" s="289"/>
      <c r="Y15" s="289"/>
      <c r="Z15" s="289"/>
      <c r="AA15" s="289"/>
      <c r="AB15" s="289"/>
      <c r="AC15" s="289"/>
      <c r="AD15" s="289"/>
      <c r="AE15" s="289"/>
      <c r="AF15" s="289"/>
      <c r="AG15" s="289"/>
      <c r="AH15" s="289"/>
      <c r="AI15" s="290"/>
      <c r="AJ15" s="256"/>
      <c r="AL15" s="846"/>
      <c r="AM15" s="846"/>
      <c r="AN15" s="846"/>
      <c r="AO15" s="846"/>
      <c r="AP15" s="846"/>
      <c r="AQ15" s="846"/>
    </row>
    <row r="16" spans="1:43">
      <c r="A16" s="208"/>
      <c r="B16" s="485" t="s">
        <v>1184</v>
      </c>
      <c r="C16" s="485"/>
      <c r="D16" s="976" t="s">
        <v>1172</v>
      </c>
      <c r="E16" s="1017"/>
      <c r="F16" s="214"/>
      <c r="G16" s="211"/>
      <c r="H16" s="211"/>
      <c r="I16" s="211"/>
      <c r="J16" s="211"/>
      <c r="K16" s="211"/>
      <c r="L16" s="211"/>
      <c r="M16" s="211"/>
      <c r="N16" s="211"/>
      <c r="O16" s="212"/>
      <c r="P16" s="211"/>
      <c r="Q16" s="211"/>
      <c r="R16" s="211"/>
      <c r="S16" s="214"/>
      <c r="T16" s="214"/>
      <c r="U16" s="211"/>
      <c r="V16" s="271"/>
      <c r="W16" s="271"/>
      <c r="X16" s="271"/>
      <c r="Y16" s="271"/>
      <c r="Z16" s="271"/>
      <c r="AA16" s="271"/>
      <c r="AB16" s="271"/>
      <c r="AC16" s="271"/>
      <c r="AD16" s="271"/>
      <c r="AE16" s="271"/>
      <c r="AF16" s="271"/>
      <c r="AG16" s="271"/>
      <c r="AH16" s="271"/>
      <c r="AI16" s="272"/>
      <c r="AJ16" s="257"/>
      <c r="AL16" s="846"/>
      <c r="AM16" s="846"/>
      <c r="AN16" s="846"/>
      <c r="AO16" s="846"/>
      <c r="AP16" s="846"/>
      <c r="AQ16" s="846"/>
    </row>
  </sheetData>
  <customSheetViews>
    <customSheetView guid="{217EB53D-C0E8-40D9-8C01-2E17D6EE3237}" filter="1" showAutoFilter="1">
      <pageMargins left="0" right="0" top="0" bottom="0" header="0" footer="0"/>
      <autoFilter ref="T1:T824" xr:uid="{4B007BDD-8639-4F9F-9010-060263A32478}">
        <filterColumn colId="0">
          <filters>
            <filter val="OIDT"/>
          </filters>
        </filterColumn>
      </autoFilter>
    </customSheetView>
  </customSheetViews>
  <mergeCells count="8">
    <mergeCell ref="D16:E16"/>
    <mergeCell ref="F1:S1"/>
    <mergeCell ref="F3:Q3"/>
    <mergeCell ref="V3:AG3"/>
    <mergeCell ref="B10:B11"/>
    <mergeCell ref="C10:C11"/>
    <mergeCell ref="B15:D15"/>
    <mergeCell ref="I15:K15"/>
  </mergeCells>
  <printOptions horizontalCentered="1" gridLines="1"/>
  <pageMargins left="0.7" right="0.7" top="0.75" bottom="0.75" header="0" footer="0"/>
  <pageSetup paperSize="9" fitToHeight="0" pageOrder="overThenDown" orientation="landscape" cellComments="atEnd"/>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N16"/>
  <sheetViews>
    <sheetView topLeftCell="A4" workbookViewId="0">
      <selection activeCell="B10" sqref="B10"/>
    </sheetView>
  </sheetViews>
  <sheetFormatPr defaultColWidth="14.42578125" defaultRowHeight="15" customHeight="1"/>
  <cols>
    <col min="2" max="2" width="21.7109375" customWidth="1"/>
    <col min="3" max="3" width="9.85546875" customWidth="1"/>
    <col min="4" max="4" width="28.42578125" style="621" customWidth="1"/>
    <col min="5" max="5" width="25.7109375" customWidth="1"/>
    <col min="6" max="6" width="14.140625" hidden="1" customWidth="1"/>
    <col min="8" max="8" width="7.42578125" customWidth="1"/>
    <col min="9" max="9" width="25.42578125" customWidth="1"/>
  </cols>
  <sheetData>
    <row r="1" spans="1:14" ht="15" customHeight="1"/>
    <row r="2" spans="1:14" ht="15" customHeight="1">
      <c r="B2" s="979" t="s">
        <v>2932</v>
      </c>
      <c r="C2" s="979"/>
      <c r="D2" s="979"/>
      <c r="E2" s="979"/>
      <c r="F2" s="979"/>
      <c r="G2" s="979"/>
      <c r="I2" s="979" t="s">
        <v>2933</v>
      </c>
      <c r="J2" s="979"/>
      <c r="K2" s="979"/>
      <c r="L2" s="979"/>
      <c r="M2" s="979"/>
      <c r="N2" s="979"/>
    </row>
    <row r="3" spans="1:14">
      <c r="B3" s="848" t="s">
        <v>2425</v>
      </c>
      <c r="C3" s="848" t="s">
        <v>2427</v>
      </c>
      <c r="D3" s="849" t="s">
        <v>2934</v>
      </c>
      <c r="E3" s="848" t="s">
        <v>2935</v>
      </c>
      <c r="F3" s="848" t="s">
        <v>2936</v>
      </c>
      <c r="G3" s="848" t="s">
        <v>2937</v>
      </c>
      <c r="I3" s="848" t="s">
        <v>2425</v>
      </c>
      <c r="J3" s="848" t="s">
        <v>2427</v>
      </c>
      <c r="K3" s="848" t="s">
        <v>2934</v>
      </c>
      <c r="L3" s="848" t="s">
        <v>2935</v>
      </c>
      <c r="M3" s="848" t="s">
        <v>2936</v>
      </c>
      <c r="N3" s="848" t="s">
        <v>2937</v>
      </c>
    </row>
    <row r="4" spans="1:14" ht="39" customHeight="1">
      <c r="A4" s="616"/>
      <c r="B4" s="850" t="s">
        <v>2464</v>
      </c>
      <c r="C4" s="851" t="s">
        <v>1533</v>
      </c>
      <c r="D4" s="851" t="s">
        <v>2938</v>
      </c>
      <c r="E4" s="851" t="s">
        <v>2939</v>
      </c>
      <c r="F4" s="851">
        <v>2568</v>
      </c>
      <c r="G4" s="851" t="s">
        <v>2940</v>
      </c>
      <c r="I4" s="850" t="s">
        <v>2941</v>
      </c>
      <c r="J4" s="851" t="s">
        <v>1555</v>
      </c>
      <c r="K4" s="851" t="s">
        <v>2942</v>
      </c>
      <c r="L4" s="851" t="s">
        <v>2943</v>
      </c>
      <c r="M4" s="851">
        <v>6564</v>
      </c>
      <c r="N4" s="851"/>
    </row>
    <row r="5" spans="1:14" ht="35.25" customHeight="1">
      <c r="B5" s="850" t="s">
        <v>2456</v>
      </c>
      <c r="C5" s="851" t="s">
        <v>1533</v>
      </c>
      <c r="D5" s="851" t="s">
        <v>2944</v>
      </c>
      <c r="E5" s="851" t="s">
        <v>2945</v>
      </c>
      <c r="F5" s="851" t="s">
        <v>2946</v>
      </c>
      <c r="G5" s="851"/>
      <c r="I5" s="850" t="s">
        <v>2947</v>
      </c>
      <c r="J5" s="851"/>
      <c r="K5" s="851"/>
      <c r="L5" s="851"/>
      <c r="M5" s="851"/>
      <c r="N5" s="851"/>
    </row>
    <row r="6" spans="1:14" ht="48.95" customHeight="1">
      <c r="A6" s="616"/>
      <c r="B6" s="850" t="s">
        <v>2948</v>
      </c>
      <c r="C6" s="851" t="s">
        <v>1533</v>
      </c>
      <c r="D6" s="851" t="s">
        <v>2949</v>
      </c>
      <c r="E6" s="851" t="s">
        <v>2950</v>
      </c>
      <c r="F6" s="851">
        <v>1234</v>
      </c>
      <c r="G6" s="851"/>
      <c r="I6" s="850" t="s">
        <v>2140</v>
      </c>
      <c r="J6" s="851"/>
      <c r="K6" s="851"/>
      <c r="L6" s="851"/>
      <c r="M6" s="851"/>
      <c r="N6" s="851"/>
    </row>
    <row r="7" spans="1:14" ht="48.95" customHeight="1">
      <c r="B7" s="850" t="s">
        <v>2951</v>
      </c>
      <c r="C7" s="851" t="s">
        <v>1533</v>
      </c>
      <c r="D7" s="851" t="s">
        <v>2952</v>
      </c>
      <c r="E7" s="851" t="s">
        <v>2953</v>
      </c>
      <c r="F7" s="851">
        <v>6898</v>
      </c>
      <c r="G7" s="851"/>
      <c r="I7" s="850" t="s">
        <v>1003</v>
      </c>
      <c r="J7" s="851"/>
      <c r="K7" s="851"/>
      <c r="L7" s="851"/>
      <c r="M7" s="851"/>
      <c r="N7" s="851"/>
    </row>
    <row r="8" spans="1:14" ht="39" customHeight="1">
      <c r="A8" s="616"/>
      <c r="B8" s="850" t="s">
        <v>2954</v>
      </c>
      <c r="C8" s="851" t="s">
        <v>1455</v>
      </c>
      <c r="D8" s="851" t="s">
        <v>958</v>
      </c>
      <c r="E8" s="851" t="s">
        <v>2955</v>
      </c>
      <c r="F8" s="851">
        <v>2564</v>
      </c>
      <c r="G8" s="851"/>
      <c r="I8" t="s">
        <v>2956</v>
      </c>
    </row>
    <row r="9" spans="1:14" ht="45">
      <c r="B9" s="850" t="s">
        <v>2957</v>
      </c>
      <c r="C9" s="851" t="s">
        <v>1555</v>
      </c>
      <c r="D9" s="851" t="s">
        <v>2942</v>
      </c>
      <c r="E9" s="851" t="s">
        <v>2943</v>
      </c>
      <c r="F9" s="851">
        <v>9897</v>
      </c>
      <c r="G9" s="851"/>
      <c r="I9" t="s">
        <v>2958</v>
      </c>
    </row>
    <row r="10" spans="1:14" ht="60">
      <c r="A10" s="616"/>
      <c r="B10" s="850" t="s">
        <v>2469</v>
      </c>
      <c r="C10" s="851" t="s">
        <v>1555</v>
      </c>
      <c r="D10" s="851" t="s">
        <v>2942</v>
      </c>
      <c r="E10" s="851" t="s">
        <v>2943</v>
      </c>
      <c r="F10" s="851">
        <v>3431</v>
      </c>
      <c r="G10" s="851"/>
    </row>
    <row r="11" spans="1:14" ht="45">
      <c r="A11" s="616"/>
      <c r="B11" s="850" t="s">
        <v>2959</v>
      </c>
      <c r="C11" s="851" t="s">
        <v>1555</v>
      </c>
      <c r="D11" s="852" t="s">
        <v>2942</v>
      </c>
      <c r="E11" s="852" t="s">
        <v>2943</v>
      </c>
      <c r="F11" s="852">
        <v>3536</v>
      </c>
      <c r="G11" s="852"/>
    </row>
    <row r="12" spans="1:14" ht="30.95" customHeight="1">
      <c r="A12" s="616"/>
      <c r="B12" s="853" t="s">
        <v>2960</v>
      </c>
      <c r="C12" s="854" t="s">
        <v>1533</v>
      </c>
      <c r="D12" s="622" t="s">
        <v>2961</v>
      </c>
      <c r="E12" s="619"/>
      <c r="F12" s="619"/>
      <c r="G12" s="619"/>
    </row>
    <row r="13" spans="1:14" ht="24.2" customHeight="1">
      <c r="A13" s="616"/>
      <c r="B13" s="850" t="s">
        <v>2962</v>
      </c>
      <c r="C13" s="851" t="s">
        <v>1533</v>
      </c>
      <c r="D13" s="620" t="s">
        <v>2963</v>
      </c>
      <c r="E13" s="618"/>
      <c r="F13" s="618"/>
      <c r="G13" s="618"/>
    </row>
    <row r="14" spans="1:14" ht="33" customHeight="1">
      <c r="A14" s="616"/>
      <c r="B14" s="850" t="s">
        <v>2964</v>
      </c>
      <c r="C14" s="851" t="s">
        <v>1533</v>
      </c>
      <c r="D14" s="620" t="s">
        <v>2963</v>
      </c>
      <c r="E14" s="618"/>
      <c r="F14" s="618"/>
      <c r="G14" s="618"/>
    </row>
    <row r="15" spans="1:14" ht="27.75" customHeight="1">
      <c r="B15" s="850" t="s">
        <v>2965</v>
      </c>
      <c r="C15" s="851" t="s">
        <v>1533</v>
      </c>
      <c r="D15" s="620" t="s">
        <v>2963</v>
      </c>
      <c r="E15" s="618"/>
      <c r="F15" s="618"/>
      <c r="G15" s="618"/>
    </row>
    <row r="16" spans="1:14" ht="15" customHeight="1">
      <c r="B16" s="850" t="s">
        <v>2966</v>
      </c>
      <c r="C16" s="851" t="s">
        <v>1455</v>
      </c>
      <c r="D16" s="620" t="s">
        <v>2967</v>
      </c>
      <c r="E16" s="618"/>
      <c r="F16" s="618"/>
      <c r="G16" s="618"/>
    </row>
  </sheetData>
  <sheetProtection algorithmName="SHA-512" hashValue="ZLFlyFq1e1Kr5MtBDh3XDM11xrsxf6J6jxXKpmKbmvx6vkeheRa6TvPhP7yRhONndWyoVF/tmN+dw97aVPXQ1Q==" saltValue="wIud4kQ6OcOluwMbZN9x2w==" spinCount="100000" sheet="1" objects="1" scenarios="1"/>
  <mergeCells count="2">
    <mergeCell ref="B2:G2"/>
    <mergeCell ref="I2:N2"/>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sheetPr>
  <dimension ref="A1:AQ27"/>
  <sheetViews>
    <sheetView workbookViewId="0">
      <pane xSplit="4" ySplit="4" topLeftCell="E5" activePane="bottomRight" state="frozen"/>
      <selection pane="bottomRight" activeCell="E1" sqref="E1"/>
      <selection pane="bottomLeft" activeCell="A5" sqref="A5"/>
      <selection pane="topRight" activeCell="E1" sqref="E1"/>
    </sheetView>
  </sheetViews>
  <sheetFormatPr defaultColWidth="14.42578125" defaultRowHeight="15" customHeight="1"/>
  <cols>
    <col min="1" max="1" width="10.85546875" customWidth="1"/>
    <col min="2" max="2" width="22.28515625" hidden="1" customWidth="1"/>
    <col min="3" max="3" width="17.7109375" hidden="1" customWidth="1"/>
    <col min="4" max="4" width="46.42578125" customWidth="1"/>
    <col min="5" max="5" width="14" customWidth="1"/>
    <col min="6" max="6" width="13.42578125" customWidth="1"/>
    <col min="7" max="7" width="15.7109375" customWidth="1"/>
    <col min="8" max="8" width="21.42578125" customWidth="1"/>
    <col min="9" max="9" width="13.42578125" customWidth="1"/>
    <col min="10" max="10" width="23.28515625" customWidth="1"/>
    <col min="11" max="11" width="17.85546875" customWidth="1"/>
    <col min="12" max="12" width="10" customWidth="1"/>
    <col min="13" max="14" width="12.7109375" customWidth="1"/>
    <col min="15" max="15" width="25.85546875" hidden="1" customWidth="1"/>
    <col min="16" max="16" width="12.7109375" customWidth="1"/>
    <col min="17" max="17" width="30.28515625" customWidth="1"/>
    <col min="18" max="18" width="12.140625" customWidth="1"/>
    <col min="19" max="19" width="30.42578125" customWidth="1"/>
    <col min="20" max="20" width="11" customWidth="1"/>
    <col min="21" max="21" width="35.7109375" customWidth="1"/>
    <col min="22" max="22" width="11.140625" customWidth="1"/>
    <col min="23" max="23" width="38.42578125" customWidth="1"/>
    <col min="24" max="24" width="11.28515625" customWidth="1"/>
    <col min="25" max="25" width="41" customWidth="1"/>
    <col min="26" max="26" width="12.28515625" customWidth="1"/>
    <col min="27" max="27" width="37.85546875" customWidth="1"/>
    <col min="28" max="28" width="12.28515625" customWidth="1"/>
    <col min="29" max="29" width="34.140625" customWidth="1"/>
    <col min="30" max="30" width="11.42578125" customWidth="1"/>
    <col min="31" max="31" width="36.140625" customWidth="1"/>
    <col min="32" max="32" width="12.140625" customWidth="1"/>
    <col min="33" max="33" width="34.7109375" customWidth="1"/>
    <col min="34" max="34" width="11.140625" customWidth="1"/>
    <col min="35" max="35" width="39.7109375" customWidth="1"/>
    <col min="36" max="36" width="11.85546875" customWidth="1"/>
    <col min="37" max="37" width="36.28515625" customWidth="1"/>
    <col min="38" max="38" width="12.140625" customWidth="1"/>
    <col min="39" max="39" width="63.42578125" customWidth="1"/>
    <col min="40" max="40" width="20.140625" hidden="1" customWidth="1"/>
    <col min="41" max="41" width="18.85546875" hidden="1" customWidth="1"/>
    <col min="42" max="42" width="39.42578125" hidden="1" customWidth="1"/>
    <col min="43" max="43" width="46.85546875" hidden="1" customWidth="1"/>
  </cols>
  <sheetData>
    <row r="1" spans="1:43" ht="9.1999999999999993" customHeight="1">
      <c r="A1" s="297" t="s">
        <v>2968</v>
      </c>
      <c r="B1" s="297"/>
      <c r="C1" s="297"/>
      <c r="D1" s="297"/>
      <c r="E1" s="297"/>
      <c r="F1" s="297"/>
      <c r="G1" s="297"/>
      <c r="H1" s="297"/>
      <c r="I1" s="297"/>
      <c r="J1" s="297"/>
      <c r="K1" s="297"/>
      <c r="L1" s="297"/>
      <c r="M1" s="297"/>
      <c r="N1" s="297"/>
      <c r="O1" s="297"/>
      <c r="P1" s="297"/>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O1" s="295"/>
      <c r="AP1" s="295"/>
      <c r="AQ1" s="295"/>
    </row>
    <row r="2" spans="1:43" ht="42.75" customHeight="1">
      <c r="A2" s="299" t="s">
        <v>0</v>
      </c>
      <c r="B2" s="299"/>
      <c r="C2" s="299"/>
      <c r="D2" s="299"/>
      <c r="E2" s="299"/>
      <c r="F2" s="299"/>
      <c r="G2" s="300"/>
      <c r="H2" s="300"/>
      <c r="I2" s="300" t="s">
        <v>2969</v>
      </c>
      <c r="J2" s="300"/>
      <c r="K2" s="300"/>
      <c r="L2" s="300"/>
      <c r="M2" s="300"/>
      <c r="N2" s="300"/>
      <c r="O2" s="300"/>
      <c r="P2" s="300"/>
      <c r="Q2" s="300"/>
      <c r="R2" s="300"/>
      <c r="S2" s="300"/>
      <c r="T2" s="301"/>
      <c r="U2" s="301"/>
      <c r="V2" s="301"/>
      <c r="W2" s="301"/>
      <c r="X2" s="301"/>
      <c r="Y2" s="301"/>
      <c r="Z2" s="301"/>
      <c r="AA2" s="301"/>
      <c r="AB2" s="301"/>
      <c r="AC2" s="301"/>
      <c r="AD2" s="301"/>
      <c r="AE2" s="301"/>
      <c r="AF2" s="301"/>
      <c r="AG2" s="301"/>
      <c r="AH2" s="301"/>
      <c r="AI2" s="301"/>
      <c r="AJ2" s="301"/>
      <c r="AK2" s="301"/>
      <c r="AL2" s="301"/>
      <c r="AM2" s="301"/>
      <c r="AN2" s="295"/>
      <c r="AO2" s="295"/>
      <c r="AP2" s="295"/>
      <c r="AQ2" s="295"/>
    </row>
    <row r="3" spans="1:43" ht="11.25" customHeight="1">
      <c r="A3" s="395" t="s">
        <v>1191</v>
      </c>
      <c r="B3" s="396"/>
      <c r="C3" s="396"/>
      <c r="D3" s="396"/>
      <c r="E3" s="397"/>
      <c r="F3" s="397"/>
      <c r="G3" s="397"/>
      <c r="H3" s="396"/>
      <c r="I3" s="397"/>
      <c r="J3" s="396"/>
      <c r="K3" s="397"/>
      <c r="L3" s="397"/>
      <c r="M3" s="397"/>
      <c r="N3" s="397"/>
      <c r="O3" s="397"/>
      <c r="P3" s="980" t="s">
        <v>1192</v>
      </c>
      <c r="Q3" s="1017"/>
      <c r="R3" s="981" t="s">
        <v>1193</v>
      </c>
      <c r="S3" s="1018"/>
      <c r="T3" s="980" t="s">
        <v>1194</v>
      </c>
      <c r="U3" s="1017"/>
      <c r="V3" s="981" t="s">
        <v>2446</v>
      </c>
      <c r="W3" s="1018"/>
      <c r="X3" s="980" t="s">
        <v>2447</v>
      </c>
      <c r="Y3" s="1017"/>
      <c r="Z3" s="980" t="s">
        <v>2448</v>
      </c>
      <c r="AA3" s="1017"/>
      <c r="AB3" s="980" t="s">
        <v>2449</v>
      </c>
      <c r="AC3" s="1017"/>
      <c r="AD3" s="981" t="s">
        <v>2450</v>
      </c>
      <c r="AE3" s="1018"/>
      <c r="AF3" s="980" t="s">
        <v>2451</v>
      </c>
      <c r="AG3" s="1017"/>
      <c r="AH3" s="980" t="s">
        <v>1201</v>
      </c>
      <c r="AI3" s="1017"/>
      <c r="AJ3" s="980" t="s">
        <v>1202</v>
      </c>
      <c r="AK3" s="1017"/>
      <c r="AL3" s="980" t="s">
        <v>1203</v>
      </c>
      <c r="AM3" s="1018"/>
      <c r="AN3" s="1017"/>
      <c r="AO3" s="295"/>
      <c r="AP3" s="295"/>
      <c r="AQ3" s="295"/>
    </row>
    <row r="4" spans="1:43" ht="45">
      <c r="A4" s="308" t="s">
        <v>1204</v>
      </c>
      <c r="B4" s="309" t="s">
        <v>1205</v>
      </c>
      <c r="C4" s="309" t="s">
        <v>1206</v>
      </c>
      <c r="D4" s="309" t="s">
        <v>1207</v>
      </c>
      <c r="E4" s="309" t="s">
        <v>1208</v>
      </c>
      <c r="F4" s="309" t="s">
        <v>1209</v>
      </c>
      <c r="G4" s="309" t="s">
        <v>1210</v>
      </c>
      <c r="H4" s="309" t="s">
        <v>1211</v>
      </c>
      <c r="I4" s="309" t="s">
        <v>1212</v>
      </c>
      <c r="J4" s="309" t="s">
        <v>1213</v>
      </c>
      <c r="K4" s="309" t="s">
        <v>1214</v>
      </c>
      <c r="L4" s="310" t="s">
        <v>2970</v>
      </c>
      <c r="M4" s="311" t="s">
        <v>1216</v>
      </c>
      <c r="N4" s="311" t="s">
        <v>1217</v>
      </c>
      <c r="O4" s="398" t="s">
        <v>1218</v>
      </c>
      <c r="P4" s="515" t="s">
        <v>1219</v>
      </c>
      <c r="Q4" s="515" t="s">
        <v>1220</v>
      </c>
      <c r="R4" s="515" t="s">
        <v>1219</v>
      </c>
      <c r="S4" s="515" t="s">
        <v>1220</v>
      </c>
      <c r="T4" s="515" t="s">
        <v>1219</v>
      </c>
      <c r="U4" s="515" t="s">
        <v>1220</v>
      </c>
      <c r="V4" s="515" t="s">
        <v>1219</v>
      </c>
      <c r="W4" s="515" t="s">
        <v>1220</v>
      </c>
      <c r="X4" s="515" t="s">
        <v>1219</v>
      </c>
      <c r="Y4" s="515" t="s">
        <v>1220</v>
      </c>
      <c r="Z4" s="515" t="s">
        <v>1219</v>
      </c>
      <c r="AA4" s="515" t="s">
        <v>1220</v>
      </c>
      <c r="AB4" s="515" t="s">
        <v>1219</v>
      </c>
      <c r="AC4" s="515" t="s">
        <v>1220</v>
      </c>
      <c r="AD4" s="515" t="s">
        <v>1219</v>
      </c>
      <c r="AE4" s="515" t="s">
        <v>1220</v>
      </c>
      <c r="AF4" s="515" t="s">
        <v>1219</v>
      </c>
      <c r="AG4" s="515" t="s">
        <v>1220</v>
      </c>
      <c r="AH4" s="515" t="s">
        <v>1219</v>
      </c>
      <c r="AI4" s="515" t="s">
        <v>1220</v>
      </c>
      <c r="AJ4" s="515" t="s">
        <v>1219</v>
      </c>
      <c r="AK4" s="515" t="s">
        <v>1220</v>
      </c>
      <c r="AL4" s="515" t="s">
        <v>1219</v>
      </c>
      <c r="AM4" s="515" t="s">
        <v>1220</v>
      </c>
      <c r="AN4" s="399" t="s">
        <v>1232</v>
      </c>
      <c r="AO4" s="399"/>
      <c r="AP4" s="399" t="s">
        <v>2971</v>
      </c>
      <c r="AQ4" s="399" t="s">
        <v>2972</v>
      </c>
    </row>
    <row r="5" spans="1:43" ht="34.700000000000003" customHeight="1">
      <c r="A5" s="324" t="s">
        <v>1233</v>
      </c>
      <c r="B5" s="326" t="s">
        <v>1234</v>
      </c>
      <c r="C5" s="326" t="s">
        <v>1235</v>
      </c>
      <c r="D5" s="326" t="s">
        <v>1236</v>
      </c>
      <c r="E5" s="400" t="s">
        <v>1237</v>
      </c>
      <c r="F5" s="400" t="s">
        <v>1238</v>
      </c>
      <c r="G5" s="400" t="s">
        <v>1239</v>
      </c>
      <c r="H5" s="326" t="s">
        <v>1240</v>
      </c>
      <c r="I5" s="400"/>
      <c r="J5" s="326" t="s">
        <v>514</v>
      </c>
      <c r="K5" s="400" t="s">
        <v>2973</v>
      </c>
      <c r="L5" s="400">
        <v>5</v>
      </c>
      <c r="M5" s="400">
        <v>1</v>
      </c>
      <c r="N5" s="401">
        <f t="shared" ref="N5:N17" si="0">M5/L5</f>
        <v>0.2</v>
      </c>
      <c r="O5" s="400"/>
      <c r="P5" s="400">
        <v>0</v>
      </c>
      <c r="Q5" s="337" t="s">
        <v>2974</v>
      </c>
      <c r="R5" s="400">
        <v>0</v>
      </c>
      <c r="S5" s="326" t="s">
        <v>2975</v>
      </c>
      <c r="T5" s="400">
        <v>0</v>
      </c>
      <c r="U5" s="326" t="s">
        <v>2976</v>
      </c>
      <c r="V5" s="400">
        <v>0</v>
      </c>
      <c r="W5" s="326" t="s">
        <v>2977</v>
      </c>
      <c r="X5" s="400">
        <v>0</v>
      </c>
      <c r="Y5" s="337" t="s">
        <v>2978</v>
      </c>
      <c r="Z5" s="400"/>
      <c r="AA5" s="326" t="s">
        <v>2979</v>
      </c>
      <c r="AB5" s="400">
        <v>0</v>
      </c>
      <c r="AC5" s="326" t="s">
        <v>2980</v>
      </c>
      <c r="AD5" s="400">
        <v>1</v>
      </c>
      <c r="AE5" s="326" t="s">
        <v>2981</v>
      </c>
      <c r="AF5" s="400">
        <v>0</v>
      </c>
      <c r="AG5" s="402" t="s">
        <v>2982</v>
      </c>
      <c r="AH5" s="400">
        <v>0</v>
      </c>
      <c r="AI5" s="402" t="s">
        <v>2983</v>
      </c>
      <c r="AJ5" s="400">
        <v>0</v>
      </c>
      <c r="AK5" s="375" t="s">
        <v>2984</v>
      </c>
      <c r="AL5" s="400">
        <v>0</v>
      </c>
      <c r="AM5" s="375" t="s">
        <v>2985</v>
      </c>
      <c r="AN5" s="527" t="s">
        <v>1257</v>
      </c>
      <c r="AO5" s="403"/>
      <c r="AP5" s="375"/>
      <c r="AQ5" s="404" t="s">
        <v>2986</v>
      </c>
    </row>
    <row r="6" spans="1:43" ht="34.700000000000003" customHeight="1">
      <c r="A6" s="324" t="s">
        <v>1258</v>
      </c>
      <c r="B6" s="326" t="s">
        <v>1234</v>
      </c>
      <c r="C6" s="326" t="s">
        <v>1235</v>
      </c>
      <c r="D6" s="405" t="s">
        <v>1259</v>
      </c>
      <c r="E6" s="400" t="s">
        <v>2987</v>
      </c>
      <c r="F6" s="400" t="s">
        <v>1238</v>
      </c>
      <c r="G6" s="400" t="s">
        <v>1239</v>
      </c>
      <c r="H6" s="326" t="s">
        <v>1261</v>
      </c>
      <c r="I6" s="400" t="s">
        <v>1262</v>
      </c>
      <c r="J6" s="326" t="s">
        <v>1263</v>
      </c>
      <c r="K6" s="400" t="s">
        <v>1264</v>
      </c>
      <c r="L6" s="400">
        <v>25</v>
      </c>
      <c r="M6" s="400">
        <v>88</v>
      </c>
      <c r="N6" s="401">
        <f t="shared" si="0"/>
        <v>3.52</v>
      </c>
      <c r="O6" s="400"/>
      <c r="P6" s="400">
        <v>0</v>
      </c>
      <c r="Q6" s="337" t="s">
        <v>2988</v>
      </c>
      <c r="R6" s="400">
        <v>0</v>
      </c>
      <c r="S6" s="337" t="s">
        <v>2989</v>
      </c>
      <c r="T6" s="400">
        <v>0</v>
      </c>
      <c r="U6" s="337" t="s">
        <v>2990</v>
      </c>
      <c r="V6" s="400">
        <v>2</v>
      </c>
      <c r="W6" s="337" t="s">
        <v>2991</v>
      </c>
      <c r="X6" s="400">
        <v>5</v>
      </c>
      <c r="Y6" s="337" t="s">
        <v>2992</v>
      </c>
      <c r="Z6" s="400">
        <v>0</v>
      </c>
      <c r="AA6" s="337" t="s">
        <v>2993</v>
      </c>
      <c r="AB6" s="400">
        <v>26</v>
      </c>
      <c r="AC6" s="337" t="s">
        <v>2994</v>
      </c>
      <c r="AD6" s="400">
        <v>4</v>
      </c>
      <c r="AE6" s="337" t="s">
        <v>2995</v>
      </c>
      <c r="AF6" s="400">
        <v>0</v>
      </c>
      <c r="AG6" s="351" t="s">
        <v>2996</v>
      </c>
      <c r="AH6" s="528">
        <v>6</v>
      </c>
      <c r="AI6" s="529" t="s">
        <v>2997</v>
      </c>
      <c r="AJ6" s="530">
        <v>22</v>
      </c>
      <c r="AK6" s="375" t="s">
        <v>2998</v>
      </c>
      <c r="AL6" s="528">
        <v>23</v>
      </c>
      <c r="AM6" s="529" t="s">
        <v>2999</v>
      </c>
      <c r="AN6" s="531" t="s">
        <v>1278</v>
      </c>
      <c r="AO6" s="403"/>
      <c r="AP6" s="375"/>
      <c r="AQ6" s="404" t="s">
        <v>1721</v>
      </c>
    </row>
    <row r="7" spans="1:43" ht="34.700000000000003" customHeight="1">
      <c r="A7" s="324" t="s">
        <v>1279</v>
      </c>
      <c r="B7" s="326" t="s">
        <v>1234</v>
      </c>
      <c r="C7" s="326" t="s">
        <v>1235</v>
      </c>
      <c r="D7" s="405" t="s">
        <v>1280</v>
      </c>
      <c r="E7" s="400" t="s">
        <v>1237</v>
      </c>
      <c r="F7" s="400" t="s">
        <v>1238</v>
      </c>
      <c r="G7" s="400" t="s">
        <v>1239</v>
      </c>
      <c r="H7" s="326" t="s">
        <v>1281</v>
      </c>
      <c r="I7" s="400" t="s">
        <v>1262</v>
      </c>
      <c r="J7" s="326" t="s">
        <v>1282</v>
      </c>
      <c r="K7" s="400" t="s">
        <v>1283</v>
      </c>
      <c r="L7" s="400">
        <v>10</v>
      </c>
      <c r="M7" s="400">
        <v>13</v>
      </c>
      <c r="N7" s="401">
        <f t="shared" si="0"/>
        <v>1.3</v>
      </c>
      <c r="O7" s="400"/>
      <c r="P7" s="400">
        <v>0</v>
      </c>
      <c r="Q7" s="337" t="s">
        <v>3000</v>
      </c>
      <c r="R7" s="400">
        <v>0</v>
      </c>
      <c r="S7" s="532" t="s">
        <v>3001</v>
      </c>
      <c r="T7" s="400">
        <v>0</v>
      </c>
      <c r="U7" s="337" t="s">
        <v>3002</v>
      </c>
      <c r="V7" s="400">
        <v>0</v>
      </c>
      <c r="W7" s="337" t="s">
        <v>3003</v>
      </c>
      <c r="X7" s="400">
        <v>0</v>
      </c>
      <c r="Y7" s="337" t="s">
        <v>3004</v>
      </c>
      <c r="Z7" s="400">
        <v>0</v>
      </c>
      <c r="AA7" s="337" t="s">
        <v>3005</v>
      </c>
      <c r="AB7" s="400">
        <v>6</v>
      </c>
      <c r="AC7" s="337" t="s">
        <v>3006</v>
      </c>
      <c r="AD7" s="400">
        <v>0</v>
      </c>
      <c r="AE7" s="337" t="s">
        <v>3007</v>
      </c>
      <c r="AF7" s="400">
        <v>0</v>
      </c>
      <c r="AG7" s="351" t="s">
        <v>3008</v>
      </c>
      <c r="AH7" s="400">
        <v>0</v>
      </c>
      <c r="AI7" s="529" t="s">
        <v>3009</v>
      </c>
      <c r="AJ7" s="530">
        <v>0</v>
      </c>
      <c r="AK7" s="375" t="s">
        <v>3010</v>
      </c>
      <c r="AL7" s="528">
        <v>7</v>
      </c>
      <c r="AM7" s="529" t="s">
        <v>3011</v>
      </c>
      <c r="AN7" s="337" t="s">
        <v>1301</v>
      </c>
      <c r="AO7" s="403"/>
      <c r="AP7" s="375"/>
      <c r="AQ7" s="404" t="s">
        <v>3012</v>
      </c>
    </row>
    <row r="8" spans="1:43" ht="34.700000000000003" customHeight="1">
      <c r="A8" s="324" t="s">
        <v>1302</v>
      </c>
      <c r="B8" s="326" t="s">
        <v>1303</v>
      </c>
      <c r="C8" s="326" t="s">
        <v>1304</v>
      </c>
      <c r="D8" s="405" t="s">
        <v>1305</v>
      </c>
      <c r="E8" s="400" t="s">
        <v>1237</v>
      </c>
      <c r="F8" s="400" t="s">
        <v>1238</v>
      </c>
      <c r="G8" s="400" t="s">
        <v>1239</v>
      </c>
      <c r="H8" s="326" t="s">
        <v>1306</v>
      </c>
      <c r="I8" s="400" t="s">
        <v>1307</v>
      </c>
      <c r="J8" s="326" t="s">
        <v>1308</v>
      </c>
      <c r="K8" s="400" t="s">
        <v>1264</v>
      </c>
      <c r="L8" s="400">
        <v>2</v>
      </c>
      <c r="M8" s="400">
        <v>2</v>
      </c>
      <c r="N8" s="401">
        <f t="shared" si="0"/>
        <v>1</v>
      </c>
      <c r="O8" s="400"/>
      <c r="P8" s="400">
        <v>0</v>
      </c>
      <c r="Q8" s="337" t="s">
        <v>3013</v>
      </c>
      <c r="R8" s="400">
        <v>0</v>
      </c>
      <c r="S8" s="337" t="s">
        <v>3014</v>
      </c>
      <c r="T8" s="400">
        <v>0</v>
      </c>
      <c r="U8" s="337" t="s">
        <v>3015</v>
      </c>
      <c r="V8" s="400">
        <v>0</v>
      </c>
      <c r="W8" s="337" t="s">
        <v>3016</v>
      </c>
      <c r="X8" s="400">
        <v>0</v>
      </c>
      <c r="Y8" s="337" t="s">
        <v>3017</v>
      </c>
      <c r="Z8" s="400">
        <v>0</v>
      </c>
      <c r="AA8" s="337" t="s">
        <v>3018</v>
      </c>
      <c r="AB8" s="400">
        <v>0</v>
      </c>
      <c r="AC8" s="337" t="s">
        <v>3019</v>
      </c>
      <c r="AD8" s="400">
        <v>0</v>
      </c>
      <c r="AE8" s="337" t="s">
        <v>3020</v>
      </c>
      <c r="AF8" s="400">
        <v>0</v>
      </c>
      <c r="AG8" s="351" t="s">
        <v>3021</v>
      </c>
      <c r="AH8" s="528">
        <v>0</v>
      </c>
      <c r="AI8" s="529" t="s">
        <v>3022</v>
      </c>
      <c r="AJ8" s="530">
        <v>0</v>
      </c>
      <c r="AK8" s="375" t="s">
        <v>3023</v>
      </c>
      <c r="AL8" s="528">
        <v>2</v>
      </c>
      <c r="AM8" s="529" t="s">
        <v>3024</v>
      </c>
      <c r="AN8" s="531" t="s">
        <v>1321</v>
      </c>
      <c r="AO8" s="403"/>
      <c r="AP8" s="375"/>
      <c r="AQ8" s="404" t="s">
        <v>3025</v>
      </c>
    </row>
    <row r="9" spans="1:43" ht="34.700000000000003" customHeight="1">
      <c r="A9" s="324" t="s">
        <v>1322</v>
      </c>
      <c r="B9" s="326" t="s">
        <v>1303</v>
      </c>
      <c r="C9" s="326" t="s">
        <v>1304</v>
      </c>
      <c r="D9" s="405" t="s">
        <v>1323</v>
      </c>
      <c r="E9" s="400" t="s">
        <v>1324</v>
      </c>
      <c r="F9" s="400" t="s">
        <v>1238</v>
      </c>
      <c r="G9" s="400" t="s">
        <v>1239</v>
      </c>
      <c r="H9" s="326" t="s">
        <v>1325</v>
      </c>
      <c r="I9" s="400" t="s">
        <v>1307</v>
      </c>
      <c r="J9" s="326" t="s">
        <v>1326</v>
      </c>
      <c r="K9" s="400" t="s">
        <v>1264</v>
      </c>
      <c r="L9" s="400">
        <v>5</v>
      </c>
      <c r="M9" s="400">
        <v>3</v>
      </c>
      <c r="N9" s="401">
        <f t="shared" si="0"/>
        <v>0.6</v>
      </c>
      <c r="O9" s="400"/>
      <c r="P9" s="400">
        <v>0</v>
      </c>
      <c r="Q9" s="337" t="s">
        <v>3026</v>
      </c>
      <c r="R9" s="400">
        <v>0</v>
      </c>
      <c r="S9" s="337" t="s">
        <v>3027</v>
      </c>
      <c r="T9" s="400">
        <v>0</v>
      </c>
      <c r="U9" s="326" t="s">
        <v>3028</v>
      </c>
      <c r="V9" s="400">
        <v>0</v>
      </c>
      <c r="W9" s="337" t="s">
        <v>3029</v>
      </c>
      <c r="X9" s="400">
        <v>0</v>
      </c>
      <c r="Y9" s="337" t="s">
        <v>3030</v>
      </c>
      <c r="Z9" s="400">
        <v>0</v>
      </c>
      <c r="AA9" s="337" t="s">
        <v>3031</v>
      </c>
      <c r="AB9" s="400">
        <v>0</v>
      </c>
      <c r="AC9" s="337" t="s">
        <v>3032</v>
      </c>
      <c r="AD9" s="400">
        <v>0</v>
      </c>
      <c r="AE9" s="337" t="s">
        <v>3033</v>
      </c>
      <c r="AF9" s="400">
        <v>0</v>
      </c>
      <c r="AG9" s="351" t="s">
        <v>3034</v>
      </c>
      <c r="AH9" s="528">
        <v>1</v>
      </c>
      <c r="AI9" s="529" t="s">
        <v>3035</v>
      </c>
      <c r="AJ9" s="530">
        <v>0</v>
      </c>
      <c r="AK9" s="375" t="s">
        <v>3036</v>
      </c>
      <c r="AL9" s="528">
        <v>2</v>
      </c>
      <c r="AM9" s="529" t="s">
        <v>3037</v>
      </c>
      <c r="AN9" s="531" t="s">
        <v>1340</v>
      </c>
      <c r="AO9" s="403"/>
      <c r="AP9" s="375"/>
      <c r="AQ9" s="404" t="s">
        <v>3038</v>
      </c>
    </row>
    <row r="10" spans="1:43" ht="34.700000000000003" customHeight="1">
      <c r="A10" s="324" t="s">
        <v>1341</v>
      </c>
      <c r="B10" s="326" t="s">
        <v>1303</v>
      </c>
      <c r="C10" s="326" t="s">
        <v>1304</v>
      </c>
      <c r="D10" s="326" t="s">
        <v>1342</v>
      </c>
      <c r="E10" s="400" t="s">
        <v>1324</v>
      </c>
      <c r="F10" s="400" t="s">
        <v>1238</v>
      </c>
      <c r="G10" s="400" t="s">
        <v>1239</v>
      </c>
      <c r="H10" s="326" t="s">
        <v>1343</v>
      </c>
      <c r="I10" s="400" t="s">
        <v>1262</v>
      </c>
      <c r="J10" s="326" t="s">
        <v>1344</v>
      </c>
      <c r="K10" s="400" t="s">
        <v>1264</v>
      </c>
      <c r="L10" s="400"/>
      <c r="M10" s="400">
        <f t="shared" ref="M10:M11" si="1">P10+R10+T10+V10+X10+Z10+AB10+AD10+AF10+AH10+AJ10+AL10</f>
        <v>0</v>
      </c>
      <c r="N10" s="401" t="e">
        <f t="shared" si="0"/>
        <v>#DIV/0!</v>
      </c>
      <c r="O10" s="400"/>
      <c r="P10" s="400"/>
      <c r="Q10" s="337"/>
      <c r="R10" s="400"/>
      <c r="S10" s="337"/>
      <c r="T10" s="400"/>
      <c r="U10" s="337"/>
      <c r="V10" s="400"/>
      <c r="W10" s="337"/>
      <c r="X10" s="400"/>
      <c r="Y10" s="337"/>
      <c r="Z10" s="400"/>
      <c r="AA10" s="337"/>
      <c r="AB10" s="400"/>
      <c r="AC10" s="337"/>
      <c r="AD10" s="400"/>
      <c r="AE10" s="337"/>
      <c r="AF10" s="400"/>
      <c r="AG10" s="351"/>
      <c r="AH10" s="528"/>
      <c r="AI10" s="529"/>
      <c r="AJ10" s="530"/>
      <c r="AK10" s="375"/>
      <c r="AL10" s="528"/>
      <c r="AM10" s="529"/>
      <c r="AN10" s="531" t="s">
        <v>1356</v>
      </c>
      <c r="AO10" s="403"/>
      <c r="AP10" s="375"/>
      <c r="AQ10" s="404" t="s">
        <v>3039</v>
      </c>
    </row>
    <row r="11" spans="1:43" ht="34.700000000000003" customHeight="1">
      <c r="A11" s="324" t="s">
        <v>1357</v>
      </c>
      <c r="B11" s="326" t="s">
        <v>1303</v>
      </c>
      <c r="C11" s="326" t="s">
        <v>1304</v>
      </c>
      <c r="D11" s="326" t="s">
        <v>1358</v>
      </c>
      <c r="E11" s="400" t="s">
        <v>1324</v>
      </c>
      <c r="F11" s="400" t="s">
        <v>1238</v>
      </c>
      <c r="G11" s="400" t="s">
        <v>1239</v>
      </c>
      <c r="H11" s="326" t="s">
        <v>1359</v>
      </c>
      <c r="I11" s="298"/>
      <c r="J11" s="400" t="s">
        <v>1307</v>
      </c>
      <c r="K11" s="400" t="s">
        <v>2973</v>
      </c>
      <c r="L11" s="400"/>
      <c r="M11" s="400">
        <f t="shared" si="1"/>
        <v>0</v>
      </c>
      <c r="N11" s="401" t="e">
        <f t="shared" si="0"/>
        <v>#DIV/0!</v>
      </c>
      <c r="O11" s="400"/>
      <c r="P11" s="400"/>
      <c r="Q11" s="337"/>
      <c r="R11" s="400"/>
      <c r="S11" s="326"/>
      <c r="T11" s="400"/>
      <c r="U11" s="337"/>
      <c r="V11" s="400"/>
      <c r="W11" s="337"/>
      <c r="X11" s="400"/>
      <c r="Y11" s="337"/>
      <c r="Z11" s="400"/>
      <c r="AA11" s="337"/>
      <c r="AB11" s="400"/>
      <c r="AC11" s="337"/>
      <c r="AD11" s="400"/>
      <c r="AE11" s="337"/>
      <c r="AF11" s="400"/>
      <c r="AG11" s="351"/>
      <c r="AH11" s="400"/>
      <c r="AI11" s="529"/>
      <c r="AJ11" s="530"/>
      <c r="AK11" s="375"/>
      <c r="AL11" s="528"/>
      <c r="AM11" s="529"/>
      <c r="AN11" s="532" t="s">
        <v>1373</v>
      </c>
      <c r="AO11" s="403"/>
      <c r="AP11" s="375"/>
      <c r="AQ11" s="404" t="s">
        <v>3040</v>
      </c>
    </row>
    <row r="12" spans="1:43" ht="34.700000000000003" customHeight="1">
      <c r="A12" s="324" t="s">
        <v>1374</v>
      </c>
      <c r="B12" s="326" t="s">
        <v>1303</v>
      </c>
      <c r="C12" s="326" t="s">
        <v>1304</v>
      </c>
      <c r="D12" s="326" t="s">
        <v>1375</v>
      </c>
      <c r="E12" s="400" t="s">
        <v>1324</v>
      </c>
      <c r="F12" s="400" t="s">
        <v>1238</v>
      </c>
      <c r="G12" s="400" t="s">
        <v>1376</v>
      </c>
      <c r="H12" s="326" t="s">
        <v>1377</v>
      </c>
      <c r="I12" s="400" t="s">
        <v>1241</v>
      </c>
      <c r="J12" s="326" t="s">
        <v>1378</v>
      </c>
      <c r="K12" s="400" t="s">
        <v>1264</v>
      </c>
      <c r="L12" s="400">
        <v>20</v>
      </c>
      <c r="M12" s="400">
        <v>20</v>
      </c>
      <c r="N12" s="401">
        <f t="shared" si="0"/>
        <v>1</v>
      </c>
      <c r="O12" s="400"/>
      <c r="P12" s="400">
        <v>0</v>
      </c>
      <c r="Q12" s="337" t="s">
        <v>3041</v>
      </c>
      <c r="R12" s="400">
        <v>0</v>
      </c>
      <c r="S12" s="337" t="s">
        <v>3042</v>
      </c>
      <c r="T12" s="406">
        <v>0</v>
      </c>
      <c r="U12" s="407" t="s">
        <v>3043</v>
      </c>
      <c r="V12" s="400">
        <v>0</v>
      </c>
      <c r="W12" s="337" t="s">
        <v>3044</v>
      </c>
      <c r="X12" s="400">
        <v>0</v>
      </c>
      <c r="Y12" s="337" t="s">
        <v>3045</v>
      </c>
      <c r="Z12" s="400">
        <v>0</v>
      </c>
      <c r="AA12" s="337" t="s">
        <v>3046</v>
      </c>
      <c r="AB12" s="400">
        <v>0</v>
      </c>
      <c r="AC12" s="408" t="s">
        <v>3047</v>
      </c>
      <c r="AD12" s="400">
        <v>0</v>
      </c>
      <c r="AE12" s="408" t="s">
        <v>3048</v>
      </c>
      <c r="AF12" s="406">
        <v>0</v>
      </c>
      <c r="AG12" s="409" t="s">
        <v>3049</v>
      </c>
      <c r="AH12" s="528">
        <v>0</v>
      </c>
      <c r="AI12" s="529" t="s">
        <v>3050</v>
      </c>
      <c r="AJ12" s="530">
        <v>0</v>
      </c>
      <c r="AK12" s="375" t="s">
        <v>3051</v>
      </c>
      <c r="AL12" s="528">
        <v>20</v>
      </c>
      <c r="AM12" s="529" t="s">
        <v>3052</v>
      </c>
      <c r="AN12" s="531" t="s">
        <v>1392</v>
      </c>
      <c r="AO12" s="403"/>
      <c r="AP12" s="331"/>
      <c r="AQ12" s="337" t="s">
        <v>3053</v>
      </c>
    </row>
    <row r="13" spans="1:43" ht="34.700000000000003" customHeight="1">
      <c r="A13" s="324" t="s">
        <v>1393</v>
      </c>
      <c r="B13" s="326" t="s">
        <v>1394</v>
      </c>
      <c r="C13" s="326" t="s">
        <v>1395</v>
      </c>
      <c r="D13" s="326" t="s">
        <v>1396</v>
      </c>
      <c r="E13" s="400" t="s">
        <v>1324</v>
      </c>
      <c r="F13" s="400" t="s">
        <v>1238</v>
      </c>
      <c r="G13" s="400" t="s">
        <v>1239</v>
      </c>
      <c r="H13" s="326" t="s">
        <v>1397</v>
      </c>
      <c r="I13" s="400" t="s">
        <v>1307</v>
      </c>
      <c r="J13" s="326" t="s">
        <v>1398</v>
      </c>
      <c r="K13" s="400" t="s">
        <v>1399</v>
      </c>
      <c r="L13" s="400"/>
      <c r="M13" s="400">
        <f>P13+R13+T13+V13+X13+Z13+AB13+AD13+AF13+AH13+AJ13+AL13</f>
        <v>0</v>
      </c>
      <c r="N13" s="401" t="e">
        <f t="shared" si="0"/>
        <v>#DIV/0!</v>
      </c>
      <c r="O13" s="400"/>
      <c r="P13" s="400"/>
      <c r="Q13" s="337"/>
      <c r="R13" s="400"/>
      <c r="S13" s="337"/>
      <c r="T13" s="400"/>
      <c r="U13" s="337"/>
      <c r="V13" s="400"/>
      <c r="W13" s="337"/>
      <c r="X13" s="400"/>
      <c r="Y13" s="337"/>
      <c r="Z13" s="400"/>
      <c r="AA13" s="337"/>
      <c r="AB13" s="323"/>
      <c r="AC13" s="337"/>
      <c r="AD13" s="323"/>
      <c r="AE13" s="337"/>
      <c r="AF13" s="400"/>
      <c r="AG13" s="351"/>
      <c r="AH13" s="400"/>
      <c r="AI13" s="529"/>
      <c r="AJ13" s="530"/>
      <c r="AK13" s="375"/>
      <c r="AL13" s="528"/>
      <c r="AM13" s="326"/>
      <c r="AN13" s="532" t="s">
        <v>1411</v>
      </c>
      <c r="AO13" s="403"/>
      <c r="AP13" s="375"/>
      <c r="AQ13" s="404" t="s">
        <v>3054</v>
      </c>
    </row>
    <row r="14" spans="1:43" ht="34.700000000000003" customHeight="1">
      <c r="A14" s="324" t="s">
        <v>1412</v>
      </c>
      <c r="B14" s="326" t="s">
        <v>1394</v>
      </c>
      <c r="C14" s="326" t="s">
        <v>1395</v>
      </c>
      <c r="D14" s="326" t="s">
        <v>1413</v>
      </c>
      <c r="E14" s="400" t="s">
        <v>1324</v>
      </c>
      <c r="F14" s="400" t="s">
        <v>1238</v>
      </c>
      <c r="G14" s="400" t="s">
        <v>1239</v>
      </c>
      <c r="H14" s="326" t="s">
        <v>1414</v>
      </c>
      <c r="I14" s="400" t="s">
        <v>1307</v>
      </c>
      <c r="J14" s="326" t="s">
        <v>1415</v>
      </c>
      <c r="K14" s="400" t="s">
        <v>1416</v>
      </c>
      <c r="L14" s="400">
        <v>1</v>
      </c>
      <c r="M14" s="400">
        <v>1</v>
      </c>
      <c r="N14" s="401">
        <f t="shared" si="0"/>
        <v>1</v>
      </c>
      <c r="O14" s="400"/>
      <c r="P14" s="400">
        <v>0</v>
      </c>
      <c r="Q14" s="337" t="s">
        <v>3055</v>
      </c>
      <c r="R14" s="400">
        <v>0</v>
      </c>
      <c r="S14" s="326" t="s">
        <v>3056</v>
      </c>
      <c r="T14" s="400">
        <v>0</v>
      </c>
      <c r="U14" s="326" t="s">
        <v>3057</v>
      </c>
      <c r="V14" s="400">
        <v>0</v>
      </c>
      <c r="W14" s="337" t="s">
        <v>3058</v>
      </c>
      <c r="X14" s="400">
        <v>0</v>
      </c>
      <c r="Y14" s="326" t="s">
        <v>3059</v>
      </c>
      <c r="Z14" s="400">
        <v>0</v>
      </c>
      <c r="AA14" s="326" t="s">
        <v>3060</v>
      </c>
      <c r="AB14" s="400">
        <v>0</v>
      </c>
      <c r="AC14" s="533" t="s">
        <v>3061</v>
      </c>
      <c r="AD14" s="400">
        <v>0</v>
      </c>
      <c r="AE14" s="533" t="s">
        <v>3062</v>
      </c>
      <c r="AF14" s="400">
        <v>0</v>
      </c>
      <c r="AG14" s="351" t="s">
        <v>3063</v>
      </c>
      <c r="AH14" s="528">
        <v>0</v>
      </c>
      <c r="AI14" s="529" t="s">
        <v>3064</v>
      </c>
      <c r="AJ14" s="530">
        <v>0</v>
      </c>
      <c r="AK14" s="375" t="s">
        <v>3065</v>
      </c>
      <c r="AL14" s="528">
        <v>1</v>
      </c>
      <c r="AM14" s="529" t="s">
        <v>3066</v>
      </c>
      <c r="AN14" s="531" t="s">
        <v>1430</v>
      </c>
      <c r="AO14" s="403"/>
      <c r="AP14" s="375"/>
      <c r="AQ14" s="404" t="s">
        <v>3067</v>
      </c>
    </row>
    <row r="15" spans="1:43" ht="34.700000000000003" customHeight="1">
      <c r="A15" s="534" t="s">
        <v>1431</v>
      </c>
      <c r="B15" s="326" t="s">
        <v>1394</v>
      </c>
      <c r="C15" s="326" t="s">
        <v>1395</v>
      </c>
      <c r="D15" s="326" t="s">
        <v>1432</v>
      </c>
      <c r="E15" s="400" t="s">
        <v>1324</v>
      </c>
      <c r="F15" s="400" t="s">
        <v>1238</v>
      </c>
      <c r="G15" s="400" t="s">
        <v>1239</v>
      </c>
      <c r="H15" s="326" t="s">
        <v>1433</v>
      </c>
      <c r="I15" s="400" t="s">
        <v>1307</v>
      </c>
      <c r="J15" s="326" t="s">
        <v>1434</v>
      </c>
      <c r="K15" s="400" t="s">
        <v>1435</v>
      </c>
      <c r="L15" s="400">
        <v>1</v>
      </c>
      <c r="M15" s="400">
        <v>1</v>
      </c>
      <c r="N15" s="401">
        <f t="shared" si="0"/>
        <v>1</v>
      </c>
      <c r="O15" s="400"/>
      <c r="P15" s="400"/>
      <c r="Q15" s="337"/>
      <c r="R15" s="400"/>
      <c r="S15" s="337"/>
      <c r="T15" s="400"/>
      <c r="U15" s="337"/>
      <c r="V15" s="400"/>
      <c r="W15" s="337"/>
      <c r="X15" s="400"/>
      <c r="Y15" s="337"/>
      <c r="Z15" s="400"/>
      <c r="AA15" s="326"/>
      <c r="AB15" s="400"/>
      <c r="AC15" s="326"/>
      <c r="AD15" s="400"/>
      <c r="AE15" s="326"/>
      <c r="AF15" s="400"/>
      <c r="AG15" s="402"/>
      <c r="AH15" s="528"/>
      <c r="AI15" s="529"/>
      <c r="AJ15" s="530"/>
      <c r="AK15" s="375"/>
      <c r="AL15" s="528"/>
      <c r="AM15" s="529"/>
      <c r="AN15" s="527" t="s">
        <v>1450</v>
      </c>
      <c r="AO15" s="403"/>
      <c r="AP15" s="331"/>
      <c r="AQ15" s="403" t="s">
        <v>1721</v>
      </c>
    </row>
    <row r="16" spans="1:43" ht="34.700000000000003" customHeight="1">
      <c r="A16" s="324" t="s">
        <v>1451</v>
      </c>
      <c r="B16" s="326" t="s">
        <v>1394</v>
      </c>
      <c r="C16" s="326" t="s">
        <v>1395</v>
      </c>
      <c r="D16" s="326" t="s">
        <v>1452</v>
      </c>
      <c r="E16" s="400" t="s">
        <v>1324</v>
      </c>
      <c r="F16" s="400" t="s">
        <v>1238</v>
      </c>
      <c r="G16" s="400" t="s">
        <v>1239</v>
      </c>
      <c r="H16" s="326" t="s">
        <v>1453</v>
      </c>
      <c r="I16" s="400" t="s">
        <v>1307</v>
      </c>
      <c r="J16" s="326" t="s">
        <v>1454</v>
      </c>
      <c r="K16" s="400" t="s">
        <v>1455</v>
      </c>
      <c r="L16" s="400">
        <v>1</v>
      </c>
      <c r="M16" s="400">
        <f>P16+R16+T16+V16+X16+Z16+AB16+AD16+AF16+AH16+AJ16+AL16</f>
        <v>0</v>
      </c>
      <c r="N16" s="401">
        <f t="shared" si="0"/>
        <v>0</v>
      </c>
      <c r="O16" s="400"/>
      <c r="P16" s="400">
        <v>0</v>
      </c>
      <c r="Q16" s="337" t="s">
        <v>3068</v>
      </c>
      <c r="R16" s="400">
        <v>0</v>
      </c>
      <c r="S16" s="337" t="s">
        <v>3069</v>
      </c>
      <c r="T16" s="400">
        <v>0</v>
      </c>
      <c r="U16" s="337" t="s">
        <v>3070</v>
      </c>
      <c r="V16" s="400">
        <v>0</v>
      </c>
      <c r="W16" s="337" t="s">
        <v>3071</v>
      </c>
      <c r="X16" s="400">
        <v>0</v>
      </c>
      <c r="Y16" s="337" t="s">
        <v>3072</v>
      </c>
      <c r="Z16" s="400">
        <v>0</v>
      </c>
      <c r="AA16" s="337" t="s">
        <v>3073</v>
      </c>
      <c r="AB16" s="323">
        <v>0</v>
      </c>
      <c r="AC16" s="337" t="s">
        <v>3074</v>
      </c>
      <c r="AD16" s="323">
        <v>0</v>
      </c>
      <c r="AE16" s="337" t="s">
        <v>3075</v>
      </c>
      <c r="AF16" s="400">
        <v>0</v>
      </c>
      <c r="AG16" s="351" t="s">
        <v>3076</v>
      </c>
      <c r="AH16" s="400">
        <v>0</v>
      </c>
      <c r="AI16" s="529" t="s">
        <v>3077</v>
      </c>
      <c r="AJ16" s="530">
        <v>0</v>
      </c>
      <c r="AK16" s="375" t="s">
        <v>3078</v>
      </c>
      <c r="AL16" s="528">
        <v>0</v>
      </c>
      <c r="AM16" s="529" t="s">
        <v>3079</v>
      </c>
      <c r="AN16" s="532" t="s">
        <v>1469</v>
      </c>
      <c r="AO16" s="403"/>
      <c r="AP16" s="331"/>
      <c r="AQ16" s="403" t="s">
        <v>1721</v>
      </c>
    </row>
    <row r="17" spans="1:43" ht="34.700000000000003" customHeight="1">
      <c r="A17" s="324" t="s">
        <v>1471</v>
      </c>
      <c r="B17" s="326" t="s">
        <v>1394</v>
      </c>
      <c r="C17" s="326" t="s">
        <v>1395</v>
      </c>
      <c r="D17" s="326" t="s">
        <v>1472</v>
      </c>
      <c r="E17" s="400" t="s">
        <v>1237</v>
      </c>
      <c r="F17" s="400" t="s">
        <v>1238</v>
      </c>
      <c r="G17" s="400" t="s">
        <v>1239</v>
      </c>
      <c r="H17" s="326" t="s">
        <v>1473</v>
      </c>
      <c r="I17" s="400" t="s">
        <v>1307</v>
      </c>
      <c r="J17" s="326" t="s">
        <v>1474</v>
      </c>
      <c r="K17" s="400" t="s">
        <v>2973</v>
      </c>
      <c r="L17" s="400">
        <v>3</v>
      </c>
      <c r="M17" s="400">
        <v>3</v>
      </c>
      <c r="N17" s="401">
        <f t="shared" si="0"/>
        <v>1</v>
      </c>
      <c r="O17" s="400"/>
      <c r="P17" s="400">
        <v>0</v>
      </c>
      <c r="Q17" s="337" t="s">
        <v>3080</v>
      </c>
      <c r="R17" s="400">
        <v>0</v>
      </c>
      <c r="S17" s="337" t="s">
        <v>3081</v>
      </c>
      <c r="T17" s="400">
        <v>0</v>
      </c>
      <c r="U17" s="337" t="s">
        <v>3082</v>
      </c>
      <c r="V17" s="400">
        <v>0</v>
      </c>
      <c r="W17" s="337" t="s">
        <v>3083</v>
      </c>
      <c r="X17" s="400">
        <v>0</v>
      </c>
      <c r="Y17" s="337" t="s">
        <v>3084</v>
      </c>
      <c r="Z17" s="400">
        <v>0</v>
      </c>
      <c r="AA17" s="337" t="s">
        <v>3085</v>
      </c>
      <c r="AB17" s="323">
        <v>1</v>
      </c>
      <c r="AC17" s="337" t="s">
        <v>3086</v>
      </c>
      <c r="AD17" s="323">
        <v>0</v>
      </c>
      <c r="AE17" s="337" t="s">
        <v>3087</v>
      </c>
      <c r="AF17" s="400">
        <v>0</v>
      </c>
      <c r="AG17" s="351" t="s">
        <v>3088</v>
      </c>
      <c r="AH17" s="528">
        <v>0</v>
      </c>
      <c r="AI17" s="529" t="s">
        <v>3089</v>
      </c>
      <c r="AJ17" s="530">
        <v>0</v>
      </c>
      <c r="AK17" s="375" t="s">
        <v>3090</v>
      </c>
      <c r="AL17" s="528">
        <v>2</v>
      </c>
      <c r="AM17" s="529" t="s">
        <v>3091</v>
      </c>
      <c r="AN17" s="531" t="s">
        <v>1489</v>
      </c>
      <c r="AO17" s="403"/>
      <c r="AP17" s="331"/>
      <c r="AQ17" s="410" t="s">
        <v>3092</v>
      </c>
    </row>
    <row r="18" spans="1:43" ht="34.700000000000003" customHeight="1">
      <c r="A18" s="411" t="s">
        <v>1204</v>
      </c>
      <c r="B18" s="411" t="s">
        <v>1205</v>
      </c>
      <c r="C18" s="411" t="s">
        <v>1206</v>
      </c>
      <c r="D18" s="411" t="s">
        <v>1207</v>
      </c>
      <c r="E18" s="411" t="s">
        <v>1208</v>
      </c>
      <c r="F18" s="411" t="s">
        <v>1209</v>
      </c>
      <c r="G18" s="411" t="s">
        <v>1210</v>
      </c>
      <c r="H18" s="411" t="s">
        <v>1211</v>
      </c>
      <c r="I18" s="411" t="s">
        <v>1212</v>
      </c>
      <c r="J18" s="411" t="s">
        <v>1213</v>
      </c>
      <c r="K18" s="411" t="s">
        <v>3093</v>
      </c>
      <c r="L18" s="412" t="s">
        <v>2970</v>
      </c>
      <c r="M18" s="412" t="s">
        <v>1216</v>
      </c>
      <c r="N18" s="412" t="s">
        <v>1217</v>
      </c>
      <c r="O18" s="412" t="s">
        <v>1218</v>
      </c>
      <c r="P18" s="413" t="s">
        <v>1219</v>
      </c>
      <c r="Q18" s="413" t="s">
        <v>1220</v>
      </c>
      <c r="R18" s="413" t="s">
        <v>1219</v>
      </c>
      <c r="S18" s="413" t="s">
        <v>1220</v>
      </c>
      <c r="T18" s="413" t="s">
        <v>1219</v>
      </c>
      <c r="U18" s="413" t="s">
        <v>1220</v>
      </c>
      <c r="V18" s="413" t="s">
        <v>1219</v>
      </c>
      <c r="W18" s="413" t="s">
        <v>1220</v>
      </c>
      <c r="X18" s="413" t="s">
        <v>1219</v>
      </c>
      <c r="Y18" s="413" t="s">
        <v>1220</v>
      </c>
      <c r="Z18" s="413" t="s">
        <v>1219</v>
      </c>
      <c r="AA18" s="413" t="s">
        <v>1220</v>
      </c>
      <c r="AB18" s="413" t="s">
        <v>1219</v>
      </c>
      <c r="AC18" s="414" t="s">
        <v>1220</v>
      </c>
      <c r="AD18" s="413" t="s">
        <v>1219</v>
      </c>
      <c r="AE18" s="414" t="s">
        <v>1220</v>
      </c>
      <c r="AF18" s="413" t="s">
        <v>1219</v>
      </c>
      <c r="AG18" s="414" t="s">
        <v>1220</v>
      </c>
      <c r="AH18" s="413" t="s">
        <v>1219</v>
      </c>
      <c r="AI18" s="414" t="s">
        <v>1220</v>
      </c>
      <c r="AJ18" s="413" t="s">
        <v>1219</v>
      </c>
      <c r="AK18" s="414" t="s">
        <v>1220</v>
      </c>
      <c r="AL18" s="413" t="s">
        <v>1219</v>
      </c>
      <c r="AM18" s="414" t="s">
        <v>1220</v>
      </c>
      <c r="AN18" s="415" t="s">
        <v>1232</v>
      </c>
      <c r="AO18" s="416"/>
      <c r="AP18" s="416" t="s">
        <v>2971</v>
      </c>
      <c r="AQ18" s="394"/>
    </row>
    <row r="19" spans="1:43" ht="34.700000000000003" customHeight="1">
      <c r="A19" s="324" t="s">
        <v>1491</v>
      </c>
      <c r="B19" s="326" t="s">
        <v>1492</v>
      </c>
      <c r="C19" s="326" t="s">
        <v>1493</v>
      </c>
      <c r="D19" s="326" t="s">
        <v>1494</v>
      </c>
      <c r="E19" s="400" t="s">
        <v>1237</v>
      </c>
      <c r="F19" s="400" t="s">
        <v>1238</v>
      </c>
      <c r="G19" s="400" t="s">
        <v>1239</v>
      </c>
      <c r="H19" s="326" t="s">
        <v>1495</v>
      </c>
      <c r="I19" s="400" t="s">
        <v>1496</v>
      </c>
      <c r="J19" s="326" t="s">
        <v>1497</v>
      </c>
      <c r="K19" s="323" t="s">
        <v>1498</v>
      </c>
      <c r="L19" s="400" t="s">
        <v>3094</v>
      </c>
      <c r="M19" s="417">
        <v>44843</v>
      </c>
      <c r="N19" s="401"/>
      <c r="O19" s="400"/>
      <c r="P19" s="400">
        <v>0</v>
      </c>
      <c r="Q19" s="532" t="s">
        <v>3095</v>
      </c>
      <c r="R19" s="400">
        <v>0</v>
      </c>
      <c r="S19" s="337" t="s">
        <v>3096</v>
      </c>
      <c r="T19" s="400">
        <v>0</v>
      </c>
      <c r="U19" s="337" t="s">
        <v>3097</v>
      </c>
      <c r="V19" s="400"/>
      <c r="W19" s="337"/>
      <c r="X19" s="417">
        <v>44843</v>
      </c>
      <c r="Y19" s="337" t="s">
        <v>3098</v>
      </c>
      <c r="Z19" s="400">
        <v>0</v>
      </c>
      <c r="AA19" s="337" t="s">
        <v>3099</v>
      </c>
      <c r="AB19" s="323">
        <v>0</v>
      </c>
      <c r="AC19" s="337" t="s">
        <v>3100</v>
      </c>
      <c r="AD19" s="323">
        <v>0</v>
      </c>
      <c r="AE19" s="337" t="s">
        <v>3101</v>
      </c>
      <c r="AF19" s="400">
        <v>0</v>
      </c>
      <c r="AG19" s="337" t="s">
        <v>3102</v>
      </c>
      <c r="AH19" s="400">
        <v>0</v>
      </c>
      <c r="AI19" s="529" t="s">
        <v>3103</v>
      </c>
      <c r="AJ19" s="418">
        <v>0</v>
      </c>
      <c r="AK19" s="375" t="s">
        <v>3104</v>
      </c>
      <c r="AL19" s="400">
        <v>0</v>
      </c>
      <c r="AM19" s="529" t="s">
        <v>3105</v>
      </c>
      <c r="AN19" s="531" t="s">
        <v>1513</v>
      </c>
      <c r="AO19" s="403"/>
      <c r="AP19" s="531"/>
      <c r="AQ19" s="394"/>
    </row>
    <row r="20" spans="1:43" ht="34.700000000000003" customHeight="1">
      <c r="A20" s="324" t="s">
        <v>1514</v>
      </c>
      <c r="B20" s="326" t="s">
        <v>1492</v>
      </c>
      <c r="C20" s="326" t="s">
        <v>1515</v>
      </c>
      <c r="D20" s="326" t="s">
        <v>1516</v>
      </c>
      <c r="E20" s="400" t="s">
        <v>1237</v>
      </c>
      <c r="F20" s="400" t="s">
        <v>1517</v>
      </c>
      <c r="G20" s="400" t="s">
        <v>1518</v>
      </c>
      <c r="H20" s="326" t="s">
        <v>1519</v>
      </c>
      <c r="I20" s="400" t="s">
        <v>1262</v>
      </c>
      <c r="J20" s="326" t="s">
        <v>1520</v>
      </c>
      <c r="K20" s="323" t="s">
        <v>3106</v>
      </c>
      <c r="L20" s="400">
        <v>0</v>
      </c>
      <c r="M20" s="400">
        <v>0</v>
      </c>
      <c r="N20" s="401">
        <v>0</v>
      </c>
      <c r="O20" s="400"/>
      <c r="P20" s="400"/>
      <c r="Q20" s="337"/>
      <c r="R20" s="400"/>
      <c r="S20" s="337"/>
      <c r="T20" s="400"/>
      <c r="U20" s="337"/>
      <c r="V20" s="400"/>
      <c r="W20" s="337"/>
      <c r="X20" s="400"/>
      <c r="Y20" s="337"/>
      <c r="Z20" s="400"/>
      <c r="AA20" s="337"/>
      <c r="AB20" s="323"/>
      <c r="AC20" s="337"/>
      <c r="AD20" s="323"/>
      <c r="AE20" s="337"/>
      <c r="AF20" s="400"/>
      <c r="AG20" s="337"/>
      <c r="AH20" s="528"/>
      <c r="AI20" s="529"/>
      <c r="AJ20" s="418"/>
      <c r="AK20" s="375"/>
      <c r="AL20" s="400"/>
      <c r="AM20" s="529"/>
      <c r="AN20" s="531" t="s">
        <v>1528</v>
      </c>
      <c r="AO20" s="403"/>
      <c r="AP20" s="531"/>
      <c r="AQ20" s="394"/>
    </row>
    <row r="21" spans="1:43" ht="34.700000000000003" customHeight="1">
      <c r="A21" s="324" t="s">
        <v>1529</v>
      </c>
      <c r="B21" s="326" t="s">
        <v>1492</v>
      </c>
      <c r="C21" s="326" t="s">
        <v>1515</v>
      </c>
      <c r="D21" s="375" t="s">
        <v>1530</v>
      </c>
      <c r="E21" s="400" t="s">
        <v>1237</v>
      </c>
      <c r="F21" s="400" t="s">
        <v>1517</v>
      </c>
      <c r="G21" s="400" t="s">
        <v>1376</v>
      </c>
      <c r="H21" s="326" t="s">
        <v>1531</v>
      </c>
      <c r="I21" s="400" t="s">
        <v>1496</v>
      </c>
      <c r="J21" s="375" t="s">
        <v>1532</v>
      </c>
      <c r="K21" s="323" t="s">
        <v>1533</v>
      </c>
      <c r="L21" s="400">
        <v>100</v>
      </c>
      <c r="M21" s="400">
        <v>100</v>
      </c>
      <c r="N21" s="401">
        <v>1</v>
      </c>
      <c r="O21" s="401"/>
      <c r="P21" s="401"/>
      <c r="Q21" s="337"/>
      <c r="R21" s="401"/>
      <c r="S21" s="337"/>
      <c r="T21" s="400">
        <v>0</v>
      </c>
      <c r="U21" s="337" t="s">
        <v>3107</v>
      </c>
      <c r="V21" s="419"/>
      <c r="W21" s="337"/>
      <c r="X21" s="400"/>
      <c r="Y21" s="337"/>
      <c r="Z21" s="401"/>
      <c r="AA21" s="337"/>
      <c r="AB21" s="323" t="s">
        <v>3108</v>
      </c>
      <c r="AC21" s="337" t="s">
        <v>3109</v>
      </c>
      <c r="AD21" s="357"/>
      <c r="AE21" s="337"/>
      <c r="AF21" s="400">
        <v>0</v>
      </c>
      <c r="AG21" s="337" t="s">
        <v>3110</v>
      </c>
      <c r="AH21" s="535"/>
      <c r="AI21" s="529"/>
      <c r="AJ21" s="418">
        <v>0</v>
      </c>
      <c r="AK21" s="375" t="s">
        <v>3111</v>
      </c>
      <c r="AL21" s="400">
        <v>100</v>
      </c>
      <c r="AM21" s="529" t="s">
        <v>3112</v>
      </c>
      <c r="AN21" s="337" t="s">
        <v>1549</v>
      </c>
      <c r="AO21" s="403"/>
      <c r="AP21" s="337"/>
      <c r="AQ21" s="394"/>
    </row>
    <row r="22" spans="1:43" ht="34.700000000000003" customHeight="1">
      <c r="A22" s="324" t="s">
        <v>1551</v>
      </c>
      <c r="B22" s="326" t="s">
        <v>1492</v>
      </c>
      <c r="C22" s="326" t="s">
        <v>1515</v>
      </c>
      <c r="D22" s="375" t="s">
        <v>1552</v>
      </c>
      <c r="E22" s="400" t="s">
        <v>1237</v>
      </c>
      <c r="F22" s="400" t="s">
        <v>1517</v>
      </c>
      <c r="G22" s="400" t="s">
        <v>1376</v>
      </c>
      <c r="H22" s="326" t="s">
        <v>1553</v>
      </c>
      <c r="I22" s="400" t="s">
        <v>1496</v>
      </c>
      <c r="J22" s="375" t="s">
        <v>1554</v>
      </c>
      <c r="K22" s="323" t="s">
        <v>3113</v>
      </c>
      <c r="L22" s="400">
        <v>100</v>
      </c>
      <c r="M22" s="400">
        <v>100</v>
      </c>
      <c r="N22" s="401">
        <v>1</v>
      </c>
      <c r="O22" s="401"/>
      <c r="P22" s="400">
        <v>0</v>
      </c>
      <c r="Q22" s="337" t="s">
        <v>3114</v>
      </c>
      <c r="R22" s="400">
        <v>0</v>
      </c>
      <c r="S22" s="337" t="s">
        <v>3115</v>
      </c>
      <c r="T22" s="400">
        <v>11</v>
      </c>
      <c r="U22" s="337" t="s">
        <v>3116</v>
      </c>
      <c r="V22" s="400" t="s">
        <v>3117</v>
      </c>
      <c r="W22" s="337" t="s">
        <v>3118</v>
      </c>
      <c r="X22" s="400" t="s">
        <v>3119</v>
      </c>
      <c r="Y22" s="337" t="s">
        <v>3120</v>
      </c>
      <c r="Z22" s="400" t="s">
        <v>3121</v>
      </c>
      <c r="AA22" s="337" t="s">
        <v>3122</v>
      </c>
      <c r="AB22" s="323" t="s">
        <v>3123</v>
      </c>
      <c r="AC22" s="337" t="s">
        <v>3124</v>
      </c>
      <c r="AD22" s="323">
        <v>0</v>
      </c>
      <c r="AE22" s="337" t="s">
        <v>3125</v>
      </c>
      <c r="AF22" s="420" t="s">
        <v>3126</v>
      </c>
      <c r="AG22" s="337" t="s">
        <v>3127</v>
      </c>
      <c r="AH22" s="400" t="s">
        <v>3128</v>
      </c>
      <c r="AI22" s="529" t="s">
        <v>3129</v>
      </c>
      <c r="AJ22" s="418" t="s">
        <v>3130</v>
      </c>
      <c r="AK22" s="536" t="s">
        <v>3131</v>
      </c>
      <c r="AL22" s="400">
        <v>100</v>
      </c>
      <c r="AM22" s="326" t="s">
        <v>3132</v>
      </c>
      <c r="AN22" s="532" t="s">
        <v>1569</v>
      </c>
      <c r="AO22" s="403"/>
      <c r="AP22" s="337"/>
      <c r="AQ22" s="394"/>
    </row>
    <row r="23" spans="1:43" ht="34.700000000000003" customHeight="1">
      <c r="A23" s="324" t="s">
        <v>1571</v>
      </c>
      <c r="B23" s="326" t="s">
        <v>1492</v>
      </c>
      <c r="C23" s="326" t="s">
        <v>1572</v>
      </c>
      <c r="D23" s="326" t="s">
        <v>1573</v>
      </c>
      <c r="E23" s="400" t="s">
        <v>1237</v>
      </c>
      <c r="F23" s="400" t="s">
        <v>1574</v>
      </c>
      <c r="G23" s="400" t="s">
        <v>1376</v>
      </c>
      <c r="H23" s="326" t="s">
        <v>1575</v>
      </c>
      <c r="I23" s="400" t="s">
        <v>1496</v>
      </c>
      <c r="J23" s="326" t="s">
        <v>1576</v>
      </c>
      <c r="K23" s="323" t="s">
        <v>1577</v>
      </c>
      <c r="L23" s="400" t="s">
        <v>3133</v>
      </c>
      <c r="M23" s="400" t="s">
        <v>3133</v>
      </c>
      <c r="N23" s="401"/>
      <c r="O23" s="401"/>
      <c r="P23" s="401">
        <v>0</v>
      </c>
      <c r="Q23" s="421" t="s">
        <v>3134</v>
      </c>
      <c r="R23" s="401">
        <v>0</v>
      </c>
      <c r="S23" s="421" t="s">
        <v>3135</v>
      </c>
      <c r="T23" s="401">
        <v>0.17</v>
      </c>
      <c r="U23" s="421" t="s">
        <v>3136</v>
      </c>
      <c r="V23" s="401"/>
      <c r="W23" s="337"/>
      <c r="X23" s="400"/>
      <c r="Y23" s="337"/>
      <c r="Z23" s="400" t="s">
        <v>3137</v>
      </c>
      <c r="AA23" s="337" t="s">
        <v>3138</v>
      </c>
      <c r="AB23" s="357">
        <v>0</v>
      </c>
      <c r="AC23" s="337" t="s">
        <v>3139</v>
      </c>
      <c r="AD23" s="357">
        <v>0</v>
      </c>
      <c r="AE23" s="337" t="s">
        <v>3140</v>
      </c>
      <c r="AF23" s="422">
        <v>0</v>
      </c>
      <c r="AG23" s="337" t="s">
        <v>3141</v>
      </c>
      <c r="AH23" s="528" t="s">
        <v>3142</v>
      </c>
      <c r="AI23" s="529" t="s">
        <v>3143</v>
      </c>
      <c r="AJ23" s="423">
        <v>0</v>
      </c>
      <c r="AK23" s="375" t="s">
        <v>3144</v>
      </c>
      <c r="AL23" s="400" t="s">
        <v>3145</v>
      </c>
      <c r="AM23" s="326" t="s">
        <v>3146</v>
      </c>
      <c r="AN23" s="532" t="s">
        <v>1592</v>
      </c>
      <c r="AO23" s="403"/>
      <c r="AP23" s="532"/>
      <c r="AQ23" s="394"/>
    </row>
    <row r="24" spans="1:43" ht="34.700000000000003" customHeight="1">
      <c r="A24" s="324" t="s">
        <v>1593</v>
      </c>
      <c r="B24" s="326" t="s">
        <v>1492</v>
      </c>
      <c r="C24" s="326" t="s">
        <v>1572</v>
      </c>
      <c r="D24" s="326" t="s">
        <v>1594</v>
      </c>
      <c r="E24" s="400" t="s">
        <v>1237</v>
      </c>
      <c r="F24" s="400" t="s">
        <v>1238</v>
      </c>
      <c r="G24" s="400" t="s">
        <v>1376</v>
      </c>
      <c r="H24" s="326" t="s">
        <v>1595</v>
      </c>
      <c r="I24" s="400" t="s">
        <v>1262</v>
      </c>
      <c r="J24" s="326" t="s">
        <v>1596</v>
      </c>
      <c r="K24" s="323" t="s">
        <v>1533</v>
      </c>
      <c r="L24" s="400" t="s">
        <v>3147</v>
      </c>
      <c r="M24" s="400" t="s">
        <v>3148</v>
      </c>
      <c r="N24" s="401"/>
      <c r="O24" s="401"/>
      <c r="P24" s="401">
        <v>0</v>
      </c>
      <c r="Q24" s="326" t="s">
        <v>3149</v>
      </c>
      <c r="R24" s="401">
        <v>0</v>
      </c>
      <c r="S24" s="326" t="s">
        <v>3150</v>
      </c>
      <c r="T24" s="400" t="s">
        <v>3151</v>
      </c>
      <c r="U24" s="529" t="s">
        <v>3152</v>
      </c>
      <c r="V24" s="401">
        <v>0</v>
      </c>
      <c r="W24" s="326" t="s">
        <v>3153</v>
      </c>
      <c r="X24" s="401">
        <v>0</v>
      </c>
      <c r="Y24" s="326" t="s">
        <v>3154</v>
      </c>
      <c r="Z24" s="400" t="s">
        <v>3155</v>
      </c>
      <c r="AA24" s="326" t="s">
        <v>3156</v>
      </c>
      <c r="AB24" s="400" t="s">
        <v>3157</v>
      </c>
      <c r="AC24" s="326" t="s">
        <v>3158</v>
      </c>
      <c r="AD24" s="401">
        <v>0</v>
      </c>
      <c r="AE24" s="326" t="s">
        <v>3159</v>
      </c>
      <c r="AF24" s="400" t="s">
        <v>3160</v>
      </c>
      <c r="AG24" s="326" t="s">
        <v>3161</v>
      </c>
      <c r="AH24" s="535">
        <v>0</v>
      </c>
      <c r="AI24" s="537" t="s">
        <v>3162</v>
      </c>
      <c r="AJ24" s="423">
        <v>0</v>
      </c>
      <c r="AK24" s="375" t="s">
        <v>3163</v>
      </c>
      <c r="AL24" s="400" t="s">
        <v>3164</v>
      </c>
      <c r="AM24" s="529" t="s">
        <v>3165</v>
      </c>
      <c r="AN24" s="326" t="s">
        <v>1611</v>
      </c>
      <c r="AO24" s="403"/>
      <c r="AP24" s="326"/>
      <c r="AQ24" s="394"/>
    </row>
    <row r="25" spans="1:43" ht="34.700000000000003" customHeight="1">
      <c r="A25" s="400" t="s">
        <v>1613</v>
      </c>
      <c r="B25" s="326" t="s">
        <v>1492</v>
      </c>
      <c r="C25" s="326" t="s">
        <v>1614</v>
      </c>
      <c r="D25" s="326" t="s">
        <v>1615</v>
      </c>
      <c r="E25" s="400" t="s">
        <v>1237</v>
      </c>
      <c r="F25" s="400" t="s">
        <v>1238</v>
      </c>
      <c r="G25" s="400" t="s">
        <v>1376</v>
      </c>
      <c r="H25" s="326" t="s">
        <v>1616</v>
      </c>
      <c r="I25" s="400" t="s">
        <v>1496</v>
      </c>
      <c r="J25" s="326" t="s">
        <v>1617</v>
      </c>
      <c r="K25" s="323" t="s">
        <v>1264</v>
      </c>
      <c r="L25" s="400" t="s">
        <v>3166</v>
      </c>
      <c r="M25" s="400" t="s">
        <v>3166</v>
      </c>
      <c r="N25" s="401"/>
      <c r="O25" s="401"/>
      <c r="P25" s="401">
        <v>0</v>
      </c>
      <c r="Q25" s="337" t="s">
        <v>3167</v>
      </c>
      <c r="R25" s="401">
        <v>0</v>
      </c>
      <c r="S25" s="326" t="s">
        <v>3168</v>
      </c>
      <c r="T25" s="400" t="s">
        <v>3169</v>
      </c>
      <c r="U25" s="326" t="s">
        <v>3170</v>
      </c>
      <c r="V25" s="400" t="s">
        <v>3171</v>
      </c>
      <c r="W25" s="326" t="s">
        <v>3172</v>
      </c>
      <c r="X25" s="401">
        <v>0</v>
      </c>
      <c r="Y25" s="326" t="s">
        <v>3173</v>
      </c>
      <c r="Z25" s="401">
        <v>0</v>
      </c>
      <c r="AA25" s="326" t="s">
        <v>3174</v>
      </c>
      <c r="AB25" s="357">
        <v>0</v>
      </c>
      <c r="AC25" s="326" t="s">
        <v>3175</v>
      </c>
      <c r="AD25" s="357">
        <v>0</v>
      </c>
      <c r="AE25" s="326" t="s">
        <v>3176</v>
      </c>
      <c r="AF25" s="400">
        <v>0</v>
      </c>
      <c r="AG25" s="326" t="s">
        <v>3177</v>
      </c>
      <c r="AH25" s="528">
        <v>0</v>
      </c>
      <c r="AI25" s="529" t="s">
        <v>3178</v>
      </c>
      <c r="AJ25" s="418">
        <v>0</v>
      </c>
      <c r="AK25" s="536" t="s">
        <v>3179</v>
      </c>
      <c r="AL25" s="400" t="s">
        <v>3166</v>
      </c>
      <c r="AM25" s="529" t="s">
        <v>3180</v>
      </c>
      <c r="AN25" s="326" t="s">
        <v>1631</v>
      </c>
      <c r="AO25" s="403"/>
      <c r="AP25" s="326"/>
      <c r="AQ25" s="394"/>
    </row>
    <row r="26" spans="1:43" ht="34.700000000000003" customHeight="1">
      <c r="A26" s="400" t="s">
        <v>1632</v>
      </c>
      <c r="B26" s="326" t="s">
        <v>1492</v>
      </c>
      <c r="C26" s="326" t="s">
        <v>1614</v>
      </c>
      <c r="D26" s="326" t="s">
        <v>1633</v>
      </c>
      <c r="E26" s="400" t="s">
        <v>1237</v>
      </c>
      <c r="F26" s="400" t="s">
        <v>1238</v>
      </c>
      <c r="G26" s="400" t="s">
        <v>1376</v>
      </c>
      <c r="H26" s="326" t="s">
        <v>1634</v>
      </c>
      <c r="I26" s="400" t="s">
        <v>1241</v>
      </c>
      <c r="J26" s="326" t="s">
        <v>1635</v>
      </c>
      <c r="K26" s="323" t="s">
        <v>3181</v>
      </c>
      <c r="L26" s="400" t="s">
        <v>3182</v>
      </c>
      <c r="M26" s="400" t="s">
        <v>3182</v>
      </c>
      <c r="N26" s="401"/>
      <c r="O26" s="401"/>
      <c r="P26" s="400" t="s">
        <v>3183</v>
      </c>
      <c r="Q26" s="337" t="s">
        <v>3184</v>
      </c>
      <c r="R26" s="400" t="s">
        <v>3185</v>
      </c>
      <c r="S26" s="337" t="s">
        <v>3186</v>
      </c>
      <c r="T26" s="400" t="s">
        <v>3187</v>
      </c>
      <c r="U26" s="337" t="s">
        <v>3188</v>
      </c>
      <c r="V26" s="400" t="s">
        <v>3189</v>
      </c>
      <c r="W26" s="337" t="s">
        <v>3190</v>
      </c>
      <c r="X26" s="400" t="s">
        <v>3191</v>
      </c>
      <c r="Y26" s="337" t="s">
        <v>3192</v>
      </c>
      <c r="Z26" s="400" t="s">
        <v>3189</v>
      </c>
      <c r="AA26" s="337" t="s">
        <v>3193</v>
      </c>
      <c r="AB26" s="323" t="s">
        <v>3194</v>
      </c>
      <c r="AC26" s="337" t="s">
        <v>3195</v>
      </c>
      <c r="AD26" s="323" t="s">
        <v>3194</v>
      </c>
      <c r="AE26" s="337" t="s">
        <v>3196</v>
      </c>
      <c r="AF26" s="400" t="s">
        <v>3119</v>
      </c>
      <c r="AG26" s="337" t="s">
        <v>3197</v>
      </c>
      <c r="AH26" s="400" t="s">
        <v>3119</v>
      </c>
      <c r="AI26" s="529" t="s">
        <v>3198</v>
      </c>
      <c r="AJ26" s="418" t="s">
        <v>3199</v>
      </c>
      <c r="AK26" s="375" t="s">
        <v>3200</v>
      </c>
      <c r="AL26" s="400" t="s">
        <v>3201</v>
      </c>
      <c r="AM26" s="529" t="s">
        <v>3202</v>
      </c>
      <c r="AN26" s="532" t="s">
        <v>1649</v>
      </c>
      <c r="AO26" s="403"/>
      <c r="AP26" s="337"/>
      <c r="AQ26" s="394"/>
    </row>
    <row r="27" spans="1:43" ht="34.700000000000003" customHeight="1">
      <c r="A27" s="400" t="s">
        <v>1650</v>
      </c>
      <c r="B27" s="326" t="s">
        <v>1492</v>
      </c>
      <c r="C27" s="326" t="s">
        <v>1515</v>
      </c>
      <c r="D27" s="326" t="s">
        <v>1651</v>
      </c>
      <c r="E27" s="400" t="s">
        <v>1237</v>
      </c>
      <c r="F27" s="400" t="s">
        <v>1517</v>
      </c>
      <c r="G27" s="400" t="s">
        <v>1376</v>
      </c>
      <c r="H27" s="326" t="s">
        <v>1652</v>
      </c>
      <c r="I27" s="400" t="s">
        <v>1241</v>
      </c>
      <c r="J27" s="326" t="s">
        <v>1653</v>
      </c>
      <c r="K27" s="323" t="s">
        <v>1533</v>
      </c>
      <c r="L27" s="400"/>
      <c r="M27" s="419">
        <f>AL27</f>
        <v>0</v>
      </c>
      <c r="N27" s="401"/>
      <c r="O27" s="401"/>
      <c r="P27" s="401"/>
      <c r="Q27" s="326"/>
      <c r="R27" s="401"/>
      <c r="S27" s="326"/>
      <c r="T27" s="419"/>
      <c r="U27" s="337"/>
      <c r="V27" s="419"/>
      <c r="W27" s="337"/>
      <c r="X27" s="401"/>
      <c r="Y27" s="337"/>
      <c r="Z27" s="419"/>
      <c r="AA27" s="337"/>
      <c r="AB27" s="424"/>
      <c r="AC27" s="337"/>
      <c r="AD27" s="424"/>
      <c r="AE27" s="337"/>
      <c r="AF27" s="400"/>
      <c r="AG27" s="337"/>
      <c r="AH27" s="425"/>
      <c r="AI27" s="426"/>
      <c r="AJ27" s="418"/>
      <c r="AK27" s="375"/>
      <c r="AL27" s="419"/>
      <c r="AM27" s="529"/>
      <c r="AN27" s="337" t="s">
        <v>1670</v>
      </c>
      <c r="AO27" s="337"/>
      <c r="AP27" s="337"/>
      <c r="AQ27" s="394"/>
    </row>
  </sheetData>
  <mergeCells count="12">
    <mergeCell ref="AD3:AE3"/>
    <mergeCell ref="AF3:AG3"/>
    <mergeCell ref="AH3:AI3"/>
    <mergeCell ref="AJ3:AK3"/>
    <mergeCell ref="AL3:AN3"/>
    <mergeCell ref="Z3:AA3"/>
    <mergeCell ref="AB3:AC3"/>
    <mergeCell ref="P3:Q3"/>
    <mergeCell ref="R3:S3"/>
    <mergeCell ref="T3:U3"/>
    <mergeCell ref="V3:W3"/>
    <mergeCell ref="X3:Y3"/>
  </mergeCells>
  <conditionalFormatting sqref="A14:K14">
    <cfRule type="colorScale" priority="1">
      <colorScale>
        <cfvo type="min"/>
        <cfvo type="max"/>
        <color rgb="FF57BB8A"/>
        <color rgb="FFFFFFFF"/>
      </colorScale>
    </cfRule>
  </conditionalFormatting>
  <hyperlinks>
    <hyperlink ref="AN5" r:id="rId1" xr:uid="{00000000-0004-0000-1200-000000000000}"/>
    <hyperlink ref="AN6" r:id="rId2" xr:uid="{00000000-0004-0000-1200-000001000000}"/>
    <hyperlink ref="S7" r:id="rId3" xr:uid="{00000000-0004-0000-1200-000002000000}"/>
    <hyperlink ref="AN7" r:id="rId4" xr:uid="{00000000-0004-0000-1200-000003000000}"/>
    <hyperlink ref="AN8" r:id="rId5" xr:uid="{00000000-0004-0000-1200-000004000000}"/>
    <hyperlink ref="AN9" r:id="rId6" xr:uid="{00000000-0004-0000-1200-000005000000}"/>
    <hyperlink ref="AN10" r:id="rId7" xr:uid="{00000000-0004-0000-1200-000006000000}"/>
    <hyperlink ref="AN11" r:id="rId8" xr:uid="{00000000-0004-0000-1200-000007000000}"/>
    <hyperlink ref="AN12" r:id="rId9" xr:uid="{00000000-0004-0000-1200-000008000000}"/>
    <hyperlink ref="AN13" r:id="rId10" xr:uid="{00000000-0004-0000-1200-000009000000}"/>
    <hyperlink ref="AN14" r:id="rId11" xr:uid="{00000000-0004-0000-1200-00000A000000}"/>
    <hyperlink ref="AN15" r:id="rId12" xr:uid="{00000000-0004-0000-1200-00000B000000}"/>
    <hyperlink ref="AN16" r:id="rId13" xr:uid="{00000000-0004-0000-1200-00000C000000}"/>
    <hyperlink ref="AN17" r:id="rId14" xr:uid="{00000000-0004-0000-1200-00000D000000}"/>
    <hyperlink ref="Q19" r:id="rId15" xr:uid="{00000000-0004-0000-1200-00000E000000}"/>
    <hyperlink ref="AN19" r:id="rId16" xr:uid="{00000000-0004-0000-1200-00000F000000}"/>
    <hyperlink ref="AN20" r:id="rId17" xr:uid="{00000000-0004-0000-1200-000010000000}"/>
    <hyperlink ref="AN21" r:id="rId18" xr:uid="{00000000-0004-0000-1200-000011000000}"/>
    <hyperlink ref="AK22" r:id="rId19" xr:uid="{00000000-0004-0000-1200-000012000000}"/>
    <hyperlink ref="AN22" r:id="rId20" xr:uid="{00000000-0004-0000-1200-000013000000}"/>
    <hyperlink ref="AN23" r:id="rId21" xr:uid="{00000000-0004-0000-1200-000014000000}"/>
    <hyperlink ref="U24" r:id="rId22" xr:uid="{00000000-0004-0000-1200-000015000000}"/>
    <hyperlink ref="AN24" r:id="rId23" xr:uid="{00000000-0004-0000-1200-000016000000}"/>
    <hyperlink ref="AN25" r:id="rId24" xr:uid="{00000000-0004-0000-1200-000017000000}"/>
    <hyperlink ref="AN26" r:id="rId25" xr:uid="{00000000-0004-0000-1200-000018000000}"/>
    <hyperlink ref="AN27" r:id="rId26" xr:uid="{00000000-0004-0000-1200-000019000000}"/>
  </hyperlinks>
  <pageMargins left="0.7" right="0.7" top="0.75" bottom="0.75" header="0.3" footer="0.3"/>
  <drawing r:id="rId27"/>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sheetPr>
  <dimension ref="A2:AQ27"/>
  <sheetViews>
    <sheetView workbookViewId="0">
      <pane xSplit="2" ySplit="4" topLeftCell="C5" activePane="bottomRight" state="frozen"/>
      <selection pane="bottomRight" activeCell="C1" sqref="C1"/>
      <selection pane="bottomLeft" activeCell="A5" sqref="A5"/>
      <selection pane="topRight" activeCell="C1" sqref="C1"/>
    </sheetView>
  </sheetViews>
  <sheetFormatPr defaultColWidth="14.42578125" defaultRowHeight="15" customHeight="1"/>
  <cols>
    <col min="1" max="1" width="10.85546875" customWidth="1"/>
    <col min="2" max="2" width="22.28515625" customWidth="1"/>
    <col min="3" max="3" width="17.7109375" customWidth="1"/>
    <col min="4" max="4" width="23.85546875" customWidth="1"/>
    <col min="5" max="5" width="14" customWidth="1"/>
    <col min="6" max="6" width="13.42578125" customWidth="1"/>
    <col min="7" max="7" width="15.7109375" customWidth="1"/>
    <col min="8" max="8" width="21.42578125" customWidth="1"/>
    <col min="9" max="9" width="13.42578125" customWidth="1"/>
    <col min="10" max="10" width="23.28515625" customWidth="1"/>
    <col min="11" max="11" width="17.85546875" customWidth="1"/>
    <col min="12" max="12" width="10" customWidth="1"/>
    <col min="13" max="14" width="12.7109375" customWidth="1"/>
    <col min="15" max="15" width="25.85546875" customWidth="1"/>
    <col min="16" max="16" width="12.7109375" customWidth="1"/>
    <col min="17" max="17" width="30.28515625" customWidth="1"/>
    <col min="18" max="18" width="12.140625" customWidth="1"/>
    <col min="19" max="19" width="30.42578125" customWidth="1"/>
    <col min="20" max="20" width="11.42578125" customWidth="1"/>
    <col min="21" max="21" width="35.7109375" customWidth="1"/>
    <col min="22" max="22" width="11.140625" customWidth="1"/>
    <col min="23" max="23" width="38.42578125" customWidth="1"/>
    <col min="24" max="24" width="11.28515625" customWidth="1"/>
    <col min="25" max="25" width="41" customWidth="1"/>
    <col min="26" max="26" width="12.28515625" customWidth="1"/>
    <col min="27" max="27" width="37.85546875" customWidth="1"/>
    <col min="28" max="28" width="12.28515625" customWidth="1"/>
    <col min="29" max="29" width="34.140625" customWidth="1"/>
    <col min="30" max="30" width="11.42578125" customWidth="1"/>
    <col min="31" max="31" width="36.140625" customWidth="1"/>
    <col min="32" max="32" width="12.140625" customWidth="1"/>
    <col min="33" max="33" width="34.7109375" customWidth="1"/>
    <col min="34" max="34" width="11.140625" customWidth="1"/>
    <col min="35" max="35" width="39.7109375" customWidth="1"/>
    <col min="36" max="36" width="11.85546875" customWidth="1"/>
    <col min="37" max="37" width="36.28515625" customWidth="1"/>
    <col min="38" max="38" width="12.140625" customWidth="1"/>
    <col min="39" max="39" width="45.85546875" customWidth="1"/>
    <col min="40" max="40" width="20.140625" customWidth="1"/>
    <col min="41" max="41" width="18.85546875" hidden="1" customWidth="1"/>
    <col min="42" max="42" width="39.42578125" customWidth="1"/>
    <col min="43" max="43" width="46.85546875" hidden="1" customWidth="1"/>
  </cols>
  <sheetData>
    <row r="2" spans="1:43" ht="42.75" customHeight="1">
      <c r="A2" s="299" t="s">
        <v>0</v>
      </c>
      <c r="B2" s="299"/>
      <c r="C2" s="299"/>
      <c r="D2" s="299"/>
      <c r="E2" s="299"/>
      <c r="F2" s="300" t="s">
        <v>3203</v>
      </c>
      <c r="G2" s="300"/>
      <c r="H2" s="300"/>
      <c r="I2" s="300"/>
      <c r="J2" s="300"/>
      <c r="K2" s="300"/>
      <c r="L2" s="300"/>
      <c r="M2" s="300"/>
      <c r="N2" s="300"/>
      <c r="O2" s="300"/>
      <c r="P2" s="300"/>
      <c r="Q2" s="301"/>
      <c r="R2" s="301"/>
      <c r="S2" s="301"/>
      <c r="T2" s="301"/>
      <c r="U2" s="301"/>
      <c r="V2" s="301"/>
      <c r="W2" s="301"/>
      <c r="X2" s="301"/>
      <c r="Y2" s="301"/>
      <c r="Z2" s="301"/>
      <c r="AA2" s="301"/>
      <c r="AB2" s="301"/>
      <c r="AC2" s="301"/>
      <c r="AD2" s="301"/>
      <c r="AE2" s="301"/>
      <c r="AF2" s="301"/>
      <c r="AG2" s="301"/>
      <c r="AH2" s="301"/>
      <c r="AI2" s="301"/>
      <c r="AJ2" s="301"/>
      <c r="AK2" s="301"/>
      <c r="AL2" s="301"/>
      <c r="AM2" s="301"/>
      <c r="AN2" s="301"/>
      <c r="AO2" s="301"/>
      <c r="AP2" s="301"/>
      <c r="AQ2" s="295"/>
    </row>
    <row r="3" spans="1:43" ht="14.25" customHeight="1">
      <c r="A3" s="395" t="s">
        <v>1191</v>
      </c>
      <c r="B3" s="396"/>
      <c r="C3" s="396"/>
      <c r="D3" s="396"/>
      <c r="E3" s="397"/>
      <c r="F3" s="397"/>
      <c r="G3" s="397"/>
      <c r="H3" s="396"/>
      <c r="I3" s="397"/>
      <c r="J3" s="396"/>
      <c r="K3" s="397"/>
      <c r="L3" s="397"/>
      <c r="M3" s="397"/>
      <c r="N3" s="397"/>
      <c r="O3" s="397"/>
      <c r="P3" s="982" t="s">
        <v>1192</v>
      </c>
      <c r="Q3" s="1019"/>
      <c r="R3" s="982" t="s">
        <v>1193</v>
      </c>
      <c r="S3" s="1019"/>
      <c r="T3" s="982" t="s">
        <v>1194</v>
      </c>
      <c r="U3" s="1019"/>
      <c r="V3" s="982" t="s">
        <v>2446</v>
      </c>
      <c r="W3" s="1019"/>
      <c r="X3" s="982" t="s">
        <v>2447</v>
      </c>
      <c r="Y3" s="1019"/>
      <c r="Z3" s="982" t="s">
        <v>2448</v>
      </c>
      <c r="AA3" s="1019"/>
      <c r="AB3" s="982" t="s">
        <v>2449</v>
      </c>
      <c r="AC3" s="1019"/>
      <c r="AD3" s="982" t="s">
        <v>2450</v>
      </c>
      <c r="AE3" s="1019"/>
      <c r="AF3" s="982" t="s">
        <v>2451</v>
      </c>
      <c r="AG3" s="1019"/>
      <c r="AH3" s="982" t="s">
        <v>1201</v>
      </c>
      <c r="AI3" s="1019"/>
      <c r="AJ3" s="982" t="s">
        <v>1202</v>
      </c>
      <c r="AK3" s="1019"/>
      <c r="AL3" s="982" t="s">
        <v>1203</v>
      </c>
      <c r="AM3" s="1019"/>
      <c r="AN3" s="427"/>
      <c r="AO3" s="295"/>
      <c r="AP3" s="295"/>
      <c r="AQ3" s="295"/>
    </row>
    <row r="4" spans="1:43" ht="45">
      <c r="A4" s="308" t="s">
        <v>1204</v>
      </c>
      <c r="B4" s="309" t="s">
        <v>1205</v>
      </c>
      <c r="C4" s="309" t="s">
        <v>1206</v>
      </c>
      <c r="D4" s="309" t="s">
        <v>1207</v>
      </c>
      <c r="E4" s="309" t="s">
        <v>1208</v>
      </c>
      <c r="F4" s="309" t="s">
        <v>1209</v>
      </c>
      <c r="G4" s="309" t="s">
        <v>1210</v>
      </c>
      <c r="H4" s="309" t="s">
        <v>1211</v>
      </c>
      <c r="I4" s="309" t="s">
        <v>1212</v>
      </c>
      <c r="J4" s="309" t="s">
        <v>1213</v>
      </c>
      <c r="K4" s="309" t="s">
        <v>1214</v>
      </c>
      <c r="L4" s="428" t="s">
        <v>3204</v>
      </c>
      <c r="M4" s="311" t="s">
        <v>1216</v>
      </c>
      <c r="N4" s="311" t="s">
        <v>1217</v>
      </c>
      <c r="O4" s="312" t="s">
        <v>1218</v>
      </c>
      <c r="P4" s="512" t="s">
        <v>1219</v>
      </c>
      <c r="Q4" s="513" t="s">
        <v>1220</v>
      </c>
      <c r="R4" s="512" t="s">
        <v>1219</v>
      </c>
      <c r="S4" s="513" t="s">
        <v>1220</v>
      </c>
      <c r="T4" s="512" t="s">
        <v>1219</v>
      </c>
      <c r="U4" s="513" t="s">
        <v>1220</v>
      </c>
      <c r="V4" s="512" t="s">
        <v>1219</v>
      </c>
      <c r="W4" s="513" t="s">
        <v>1220</v>
      </c>
      <c r="X4" s="512" t="s">
        <v>1219</v>
      </c>
      <c r="Y4" s="513" t="s">
        <v>1220</v>
      </c>
      <c r="Z4" s="512" t="s">
        <v>1219</v>
      </c>
      <c r="AA4" s="513" t="s">
        <v>1220</v>
      </c>
      <c r="AB4" s="512" t="s">
        <v>1219</v>
      </c>
      <c r="AC4" s="513" t="s">
        <v>1220</v>
      </c>
      <c r="AD4" s="512" t="s">
        <v>1219</v>
      </c>
      <c r="AE4" s="513" t="s">
        <v>1220</v>
      </c>
      <c r="AF4" s="512" t="s">
        <v>1219</v>
      </c>
      <c r="AG4" s="513" t="s">
        <v>1220</v>
      </c>
      <c r="AH4" s="512" t="s">
        <v>1219</v>
      </c>
      <c r="AI4" s="513" t="s">
        <v>1220</v>
      </c>
      <c r="AJ4" s="512" t="s">
        <v>1219</v>
      </c>
      <c r="AK4" s="513" t="s">
        <v>1220</v>
      </c>
      <c r="AL4" s="512" t="s">
        <v>1219</v>
      </c>
      <c r="AM4" s="513" t="s">
        <v>1220</v>
      </c>
      <c r="AN4" s="399" t="s">
        <v>1232</v>
      </c>
      <c r="AO4" s="399"/>
      <c r="AP4" s="399" t="s">
        <v>2971</v>
      </c>
      <c r="AQ4" s="399" t="s">
        <v>2972</v>
      </c>
    </row>
    <row r="5" spans="1:43" ht="42.2" customHeight="1">
      <c r="A5" s="319" t="s">
        <v>1233</v>
      </c>
      <c r="B5" s="320" t="s">
        <v>1234</v>
      </c>
      <c r="C5" s="320" t="s">
        <v>1235</v>
      </c>
      <c r="D5" s="320" t="s">
        <v>1236</v>
      </c>
      <c r="E5" s="321" t="s">
        <v>1237</v>
      </c>
      <c r="F5" s="321" t="s">
        <v>1238</v>
      </c>
      <c r="G5" s="321" t="s">
        <v>1239</v>
      </c>
      <c r="H5" s="320" t="s">
        <v>1240</v>
      </c>
      <c r="I5" s="321"/>
      <c r="J5" s="320" t="s">
        <v>514</v>
      </c>
      <c r="K5" s="321" t="s">
        <v>2973</v>
      </c>
      <c r="L5" s="321">
        <v>5</v>
      </c>
      <c r="M5" s="321">
        <f t="shared" ref="M5:M11" si="0">P5+R5+T5+V5+X5+Z5+AB5+AD5+AF5+AH5+AJ5+AL5</f>
        <v>14</v>
      </c>
      <c r="N5" s="322">
        <f t="shared" ref="N5:N17" si="1">M5/L5</f>
        <v>2.8</v>
      </c>
      <c r="O5" s="349" t="s">
        <v>3205</v>
      </c>
      <c r="P5" s="324">
        <v>0</v>
      </c>
      <c r="Q5" s="429" t="s">
        <v>3206</v>
      </c>
      <c r="R5" s="324">
        <v>0</v>
      </c>
      <c r="S5" s="325" t="s">
        <v>3207</v>
      </c>
      <c r="T5" s="324">
        <v>0</v>
      </c>
      <c r="U5" s="325" t="s">
        <v>3208</v>
      </c>
      <c r="V5" s="324">
        <v>0</v>
      </c>
      <c r="W5" s="325" t="s">
        <v>3209</v>
      </c>
      <c r="X5" s="324">
        <v>3</v>
      </c>
      <c r="Y5" s="429" t="s">
        <v>3210</v>
      </c>
      <c r="Z5" s="324">
        <v>1</v>
      </c>
      <c r="AA5" s="325" t="s">
        <v>3211</v>
      </c>
      <c r="AB5" s="324">
        <v>0</v>
      </c>
      <c r="AC5" s="325" t="s">
        <v>3212</v>
      </c>
      <c r="AD5" s="324">
        <v>0</v>
      </c>
      <c r="AE5" s="325" t="s">
        <v>3213</v>
      </c>
      <c r="AF5" s="324">
        <v>0</v>
      </c>
      <c r="AG5" s="325" t="s">
        <v>3214</v>
      </c>
      <c r="AH5" s="538">
        <v>0</v>
      </c>
      <c r="AI5" s="539" t="s">
        <v>3215</v>
      </c>
      <c r="AJ5" s="540">
        <v>0</v>
      </c>
      <c r="AK5" s="430" t="s">
        <v>3216</v>
      </c>
      <c r="AL5" s="538">
        <v>10</v>
      </c>
      <c r="AM5" s="539" t="s">
        <v>3217</v>
      </c>
      <c r="AN5" s="541" t="s">
        <v>1257</v>
      </c>
      <c r="AO5" s="403" t="s">
        <v>3218</v>
      </c>
      <c r="AP5" s="375" t="s">
        <v>3219</v>
      </c>
      <c r="AQ5" s="404" t="s">
        <v>2986</v>
      </c>
    </row>
    <row r="6" spans="1:43" ht="42.2" customHeight="1">
      <c r="A6" s="319" t="s">
        <v>1258</v>
      </c>
      <c r="B6" s="320" t="s">
        <v>1234</v>
      </c>
      <c r="C6" s="320" t="s">
        <v>1235</v>
      </c>
      <c r="D6" s="320" t="s">
        <v>1259</v>
      </c>
      <c r="E6" s="321" t="s">
        <v>2987</v>
      </c>
      <c r="F6" s="321" t="s">
        <v>1238</v>
      </c>
      <c r="G6" s="321" t="s">
        <v>1239</v>
      </c>
      <c r="H6" s="320" t="s">
        <v>1261</v>
      </c>
      <c r="I6" s="321" t="s">
        <v>1262</v>
      </c>
      <c r="J6" s="320" t="s">
        <v>1263</v>
      </c>
      <c r="K6" s="321" t="s">
        <v>1264</v>
      </c>
      <c r="L6" s="321">
        <v>40</v>
      </c>
      <c r="M6" s="321">
        <f t="shared" si="0"/>
        <v>96</v>
      </c>
      <c r="N6" s="322">
        <f t="shared" si="1"/>
        <v>2.4</v>
      </c>
      <c r="O6" s="349" t="s">
        <v>1721</v>
      </c>
      <c r="P6" s="324">
        <v>0</v>
      </c>
      <c r="Q6" s="429" t="s">
        <v>3220</v>
      </c>
      <c r="R6" s="324">
        <v>0</v>
      </c>
      <c r="S6" s="429" t="s">
        <v>3221</v>
      </c>
      <c r="T6" s="324">
        <v>12</v>
      </c>
      <c r="U6" s="429" t="s">
        <v>3222</v>
      </c>
      <c r="V6" s="324">
        <v>13</v>
      </c>
      <c r="W6" s="429" t="s">
        <v>3223</v>
      </c>
      <c r="X6" s="324">
        <v>1</v>
      </c>
      <c r="Y6" s="429" t="s">
        <v>3224</v>
      </c>
      <c r="Z6" s="324">
        <v>32</v>
      </c>
      <c r="AA6" s="429" t="s">
        <v>3225</v>
      </c>
      <c r="AB6" s="324">
        <v>9</v>
      </c>
      <c r="AC6" s="429" t="s">
        <v>3226</v>
      </c>
      <c r="AD6" s="324">
        <v>0</v>
      </c>
      <c r="AE6" s="429" t="s">
        <v>3227</v>
      </c>
      <c r="AF6" s="324">
        <v>14</v>
      </c>
      <c r="AG6" s="429" t="s">
        <v>3228</v>
      </c>
      <c r="AH6" s="538">
        <v>0</v>
      </c>
      <c r="AI6" s="539" t="s">
        <v>3229</v>
      </c>
      <c r="AJ6" s="540">
        <v>4</v>
      </c>
      <c r="AK6" s="430" t="s">
        <v>3230</v>
      </c>
      <c r="AL6" s="538">
        <v>11</v>
      </c>
      <c r="AM6" s="539" t="s">
        <v>3231</v>
      </c>
      <c r="AN6" s="542" t="s">
        <v>1278</v>
      </c>
      <c r="AO6" s="403" t="s">
        <v>3218</v>
      </c>
      <c r="AP6" s="375" t="s">
        <v>3232</v>
      </c>
      <c r="AQ6" s="404" t="s">
        <v>1721</v>
      </c>
    </row>
    <row r="7" spans="1:43" ht="42.2" customHeight="1">
      <c r="A7" s="319" t="s">
        <v>1279</v>
      </c>
      <c r="B7" s="320" t="s">
        <v>1234</v>
      </c>
      <c r="C7" s="320" t="s">
        <v>1235</v>
      </c>
      <c r="D7" s="320" t="s">
        <v>1280</v>
      </c>
      <c r="E7" s="321" t="s">
        <v>1237</v>
      </c>
      <c r="F7" s="321" t="s">
        <v>1238</v>
      </c>
      <c r="G7" s="321" t="s">
        <v>1239</v>
      </c>
      <c r="H7" s="320" t="s">
        <v>1281</v>
      </c>
      <c r="I7" s="321" t="s">
        <v>1262</v>
      </c>
      <c r="J7" s="320" t="s">
        <v>1282</v>
      </c>
      <c r="K7" s="321" t="s">
        <v>1283</v>
      </c>
      <c r="L7" s="321">
        <v>17</v>
      </c>
      <c r="M7" s="321">
        <f t="shared" si="0"/>
        <v>14</v>
      </c>
      <c r="N7" s="322">
        <f t="shared" si="1"/>
        <v>0.82352941176470584</v>
      </c>
      <c r="O7" s="349" t="s">
        <v>3233</v>
      </c>
      <c r="P7" s="324">
        <v>0</v>
      </c>
      <c r="Q7" s="429" t="s">
        <v>3234</v>
      </c>
      <c r="R7" s="324">
        <v>0</v>
      </c>
      <c r="S7" s="429" t="s">
        <v>3235</v>
      </c>
      <c r="T7" s="324">
        <v>0</v>
      </c>
      <c r="U7" s="429" t="s">
        <v>3236</v>
      </c>
      <c r="V7" s="324">
        <v>0</v>
      </c>
      <c r="W7" s="429" t="s">
        <v>3237</v>
      </c>
      <c r="X7" s="324">
        <v>0</v>
      </c>
      <c r="Y7" s="429" t="s">
        <v>3238</v>
      </c>
      <c r="Z7" s="324">
        <v>0</v>
      </c>
      <c r="AA7" s="429" t="s">
        <v>3239</v>
      </c>
      <c r="AB7" s="324">
        <v>0</v>
      </c>
      <c r="AC7" s="429" t="s">
        <v>3240</v>
      </c>
      <c r="AD7" s="324">
        <v>0</v>
      </c>
      <c r="AE7" s="429" t="s">
        <v>3241</v>
      </c>
      <c r="AF7" s="324">
        <v>9</v>
      </c>
      <c r="AG7" s="429" t="s">
        <v>3242</v>
      </c>
      <c r="AH7" s="324">
        <v>3</v>
      </c>
      <c r="AI7" s="539" t="s">
        <v>3243</v>
      </c>
      <c r="AJ7" s="540">
        <v>1</v>
      </c>
      <c r="AK7" s="430" t="s">
        <v>3244</v>
      </c>
      <c r="AL7" s="538">
        <v>1</v>
      </c>
      <c r="AM7" s="539" t="s">
        <v>3245</v>
      </c>
      <c r="AN7" s="431" t="s">
        <v>1301</v>
      </c>
      <c r="AO7" s="403" t="s">
        <v>3246</v>
      </c>
      <c r="AP7" s="375" t="s">
        <v>3247</v>
      </c>
      <c r="AQ7" s="404" t="s">
        <v>3012</v>
      </c>
    </row>
    <row r="8" spans="1:43" ht="42.2" customHeight="1">
      <c r="A8" s="319" t="s">
        <v>1302</v>
      </c>
      <c r="B8" s="320" t="s">
        <v>1303</v>
      </c>
      <c r="C8" s="320" t="s">
        <v>1304</v>
      </c>
      <c r="D8" s="320" t="s">
        <v>1305</v>
      </c>
      <c r="E8" s="321" t="s">
        <v>1237</v>
      </c>
      <c r="F8" s="321" t="s">
        <v>1238</v>
      </c>
      <c r="G8" s="321" t="s">
        <v>1239</v>
      </c>
      <c r="H8" s="320" t="s">
        <v>1306</v>
      </c>
      <c r="I8" s="321" t="s">
        <v>1307</v>
      </c>
      <c r="J8" s="320" t="s">
        <v>1308</v>
      </c>
      <c r="K8" s="321" t="s">
        <v>1264</v>
      </c>
      <c r="L8" s="321">
        <v>2</v>
      </c>
      <c r="M8" s="321">
        <f t="shared" si="0"/>
        <v>2</v>
      </c>
      <c r="N8" s="322">
        <f t="shared" si="1"/>
        <v>1</v>
      </c>
      <c r="O8" s="349" t="s">
        <v>3248</v>
      </c>
      <c r="P8" s="324">
        <v>0</v>
      </c>
      <c r="Q8" s="429" t="s">
        <v>3249</v>
      </c>
      <c r="R8" s="324">
        <v>0</v>
      </c>
      <c r="S8" s="429" t="s">
        <v>3250</v>
      </c>
      <c r="T8" s="324">
        <v>0</v>
      </c>
      <c r="U8" s="429" t="s">
        <v>3251</v>
      </c>
      <c r="V8" s="324">
        <v>0</v>
      </c>
      <c r="W8" s="429" t="s">
        <v>3252</v>
      </c>
      <c r="X8" s="324">
        <v>0</v>
      </c>
      <c r="Y8" s="543" t="s">
        <v>3253</v>
      </c>
      <c r="Z8" s="324">
        <v>0</v>
      </c>
      <c r="AA8" s="429" t="s">
        <v>3254</v>
      </c>
      <c r="AB8" s="324">
        <v>0</v>
      </c>
      <c r="AC8" s="429" t="s">
        <v>3255</v>
      </c>
      <c r="AD8" s="324">
        <v>0</v>
      </c>
      <c r="AE8" s="429" t="s">
        <v>3256</v>
      </c>
      <c r="AF8" s="324">
        <v>0</v>
      </c>
      <c r="AG8" s="429" t="s">
        <v>3257</v>
      </c>
      <c r="AH8" s="538">
        <v>0</v>
      </c>
      <c r="AI8" s="539" t="s">
        <v>3258</v>
      </c>
      <c r="AJ8" s="540">
        <v>0</v>
      </c>
      <c r="AK8" s="430" t="s">
        <v>3259</v>
      </c>
      <c r="AL8" s="538">
        <v>2</v>
      </c>
      <c r="AM8" s="539" t="s">
        <v>3260</v>
      </c>
      <c r="AN8" s="542" t="s">
        <v>1321</v>
      </c>
      <c r="AO8" s="403" t="s">
        <v>3246</v>
      </c>
      <c r="AP8" s="375" t="s">
        <v>3261</v>
      </c>
      <c r="AQ8" s="404" t="s">
        <v>3025</v>
      </c>
    </row>
    <row r="9" spans="1:43" ht="42.2" customHeight="1">
      <c r="A9" s="319" t="s">
        <v>1322</v>
      </c>
      <c r="B9" s="320" t="s">
        <v>1303</v>
      </c>
      <c r="C9" s="320" t="s">
        <v>1304</v>
      </c>
      <c r="D9" s="320" t="s">
        <v>1323</v>
      </c>
      <c r="E9" s="321" t="s">
        <v>1324</v>
      </c>
      <c r="F9" s="321" t="s">
        <v>1238</v>
      </c>
      <c r="G9" s="321" t="s">
        <v>1239</v>
      </c>
      <c r="H9" s="320" t="s">
        <v>1325</v>
      </c>
      <c r="I9" s="321" t="s">
        <v>1307</v>
      </c>
      <c r="J9" s="320" t="s">
        <v>1326</v>
      </c>
      <c r="K9" s="321" t="s">
        <v>1264</v>
      </c>
      <c r="L9" s="321">
        <v>5</v>
      </c>
      <c r="M9" s="321">
        <f t="shared" si="0"/>
        <v>6</v>
      </c>
      <c r="N9" s="322">
        <f t="shared" si="1"/>
        <v>1.2</v>
      </c>
      <c r="O9" s="349" t="s">
        <v>3262</v>
      </c>
      <c r="P9" s="324">
        <v>0</v>
      </c>
      <c r="Q9" s="429" t="s">
        <v>3263</v>
      </c>
      <c r="R9" s="324">
        <v>0</v>
      </c>
      <c r="S9" s="429" t="s">
        <v>3264</v>
      </c>
      <c r="T9" s="324">
        <v>0</v>
      </c>
      <c r="U9" s="325" t="s">
        <v>3265</v>
      </c>
      <c r="V9" s="324">
        <v>0</v>
      </c>
      <c r="W9" s="429" t="s">
        <v>3266</v>
      </c>
      <c r="X9" s="324">
        <v>1</v>
      </c>
      <c r="Y9" s="429" t="s">
        <v>3267</v>
      </c>
      <c r="Z9" s="324">
        <v>1</v>
      </c>
      <c r="AA9" s="429" t="s">
        <v>3268</v>
      </c>
      <c r="AB9" s="324">
        <v>1</v>
      </c>
      <c r="AC9" s="429" t="s">
        <v>3269</v>
      </c>
      <c r="AD9" s="324">
        <v>1</v>
      </c>
      <c r="AE9" s="429" t="s">
        <v>3270</v>
      </c>
      <c r="AF9" s="324">
        <v>1</v>
      </c>
      <c r="AG9" s="429" t="s">
        <v>3271</v>
      </c>
      <c r="AH9" s="538">
        <v>0</v>
      </c>
      <c r="AI9" s="539" t="s">
        <v>3272</v>
      </c>
      <c r="AJ9" s="540"/>
      <c r="AK9" s="430" t="s">
        <v>3273</v>
      </c>
      <c r="AL9" s="538">
        <v>1</v>
      </c>
      <c r="AM9" s="539" t="s">
        <v>3274</v>
      </c>
      <c r="AN9" s="542" t="s">
        <v>1340</v>
      </c>
      <c r="AO9" s="403" t="s">
        <v>3246</v>
      </c>
      <c r="AP9" s="375" t="s">
        <v>3275</v>
      </c>
      <c r="AQ9" s="404" t="s">
        <v>3038</v>
      </c>
    </row>
    <row r="10" spans="1:43" ht="42.2" customHeight="1">
      <c r="A10" s="319" t="s">
        <v>1341</v>
      </c>
      <c r="B10" s="320" t="s">
        <v>1303</v>
      </c>
      <c r="C10" s="320" t="s">
        <v>1304</v>
      </c>
      <c r="D10" s="320" t="s">
        <v>1342</v>
      </c>
      <c r="E10" s="321" t="s">
        <v>1324</v>
      </c>
      <c r="F10" s="321" t="s">
        <v>1238</v>
      </c>
      <c r="G10" s="321" t="s">
        <v>1239</v>
      </c>
      <c r="H10" s="320" t="s">
        <v>1343</v>
      </c>
      <c r="I10" s="321" t="s">
        <v>1262</v>
      </c>
      <c r="J10" s="320" t="s">
        <v>1344</v>
      </c>
      <c r="K10" s="321" t="s">
        <v>1264</v>
      </c>
      <c r="L10" s="321">
        <v>6</v>
      </c>
      <c r="M10" s="321">
        <f t="shared" si="0"/>
        <v>9</v>
      </c>
      <c r="N10" s="322">
        <f t="shared" si="1"/>
        <v>1.5</v>
      </c>
      <c r="O10" s="349" t="s">
        <v>3276</v>
      </c>
      <c r="P10" s="324">
        <v>1</v>
      </c>
      <c r="Q10" s="429" t="s">
        <v>3277</v>
      </c>
      <c r="R10" s="324">
        <v>1</v>
      </c>
      <c r="S10" s="429" t="s">
        <v>3278</v>
      </c>
      <c r="T10" s="324">
        <v>2</v>
      </c>
      <c r="U10" s="429" t="s">
        <v>3279</v>
      </c>
      <c r="V10" s="324">
        <v>0</v>
      </c>
      <c r="W10" s="429" t="s">
        <v>3280</v>
      </c>
      <c r="X10" s="324">
        <v>0</v>
      </c>
      <c r="Y10" s="429" t="s">
        <v>3281</v>
      </c>
      <c r="Z10" s="324">
        <v>0</v>
      </c>
      <c r="AA10" s="429" t="s">
        <v>3282</v>
      </c>
      <c r="AB10" s="324">
        <v>0</v>
      </c>
      <c r="AC10" s="429" t="s">
        <v>3283</v>
      </c>
      <c r="AD10" s="324">
        <v>0</v>
      </c>
      <c r="AE10" s="429" t="s">
        <v>3283</v>
      </c>
      <c r="AF10" s="324">
        <v>2</v>
      </c>
      <c r="AG10" s="429" t="s">
        <v>3284</v>
      </c>
      <c r="AH10" s="538">
        <v>1</v>
      </c>
      <c r="AI10" s="539" t="s">
        <v>3285</v>
      </c>
      <c r="AJ10" s="540">
        <v>1</v>
      </c>
      <c r="AK10" s="430" t="s">
        <v>3286</v>
      </c>
      <c r="AL10" s="538">
        <v>1</v>
      </c>
      <c r="AM10" s="539" t="s">
        <v>3287</v>
      </c>
      <c r="AN10" s="542" t="s">
        <v>1356</v>
      </c>
      <c r="AO10" s="403" t="s">
        <v>3246</v>
      </c>
      <c r="AP10" s="375" t="s">
        <v>3288</v>
      </c>
      <c r="AQ10" s="404" t="s">
        <v>3039</v>
      </c>
    </row>
    <row r="11" spans="1:43" ht="42.2" customHeight="1">
      <c r="A11" s="319" t="s">
        <v>1357</v>
      </c>
      <c r="B11" s="320" t="s">
        <v>1303</v>
      </c>
      <c r="C11" s="320" t="s">
        <v>1304</v>
      </c>
      <c r="D11" s="320" t="s">
        <v>1358</v>
      </c>
      <c r="E11" s="321" t="s">
        <v>1324</v>
      </c>
      <c r="F11" s="321" t="s">
        <v>1238</v>
      </c>
      <c r="G11" s="321" t="s">
        <v>1239</v>
      </c>
      <c r="H11" s="320" t="s">
        <v>1359</v>
      </c>
      <c r="I11" s="340"/>
      <c r="J11" s="321" t="s">
        <v>1307</v>
      </c>
      <c r="K11" s="321" t="s">
        <v>2973</v>
      </c>
      <c r="L11" s="321">
        <v>3</v>
      </c>
      <c r="M11" s="321">
        <f t="shared" si="0"/>
        <v>9</v>
      </c>
      <c r="N11" s="322">
        <f t="shared" si="1"/>
        <v>3</v>
      </c>
      <c r="O11" s="349" t="s">
        <v>3289</v>
      </c>
      <c r="P11" s="324">
        <v>0</v>
      </c>
      <c r="Q11" s="429" t="s">
        <v>3290</v>
      </c>
      <c r="R11" s="324">
        <v>0</v>
      </c>
      <c r="S11" s="325" t="s">
        <v>3291</v>
      </c>
      <c r="T11" s="324">
        <v>1</v>
      </c>
      <c r="U11" s="429" t="s">
        <v>3292</v>
      </c>
      <c r="V11" s="324">
        <v>2</v>
      </c>
      <c r="W11" s="429" t="s">
        <v>3293</v>
      </c>
      <c r="X11" s="324">
        <v>0</v>
      </c>
      <c r="Y11" s="429" t="s">
        <v>3294</v>
      </c>
      <c r="Z11" s="324">
        <v>1</v>
      </c>
      <c r="AA11" s="429" t="s">
        <v>3295</v>
      </c>
      <c r="AB11" s="324">
        <v>1</v>
      </c>
      <c r="AC11" s="429" t="s">
        <v>3296</v>
      </c>
      <c r="AD11" s="324">
        <v>0</v>
      </c>
      <c r="AE11" s="429" t="s">
        <v>3297</v>
      </c>
      <c r="AF11" s="324">
        <v>0</v>
      </c>
      <c r="AG11" s="429" t="s">
        <v>3298</v>
      </c>
      <c r="AH11" s="324">
        <v>1</v>
      </c>
      <c r="AI11" s="539" t="s">
        <v>3299</v>
      </c>
      <c r="AJ11" s="540">
        <v>3</v>
      </c>
      <c r="AK11" s="430" t="s">
        <v>3300</v>
      </c>
      <c r="AL11" s="538">
        <v>0</v>
      </c>
      <c r="AM11" s="539" t="s">
        <v>3301</v>
      </c>
      <c r="AN11" s="544" t="s">
        <v>1373</v>
      </c>
      <c r="AO11" s="403" t="s">
        <v>3246</v>
      </c>
      <c r="AP11" s="375" t="s">
        <v>3302</v>
      </c>
      <c r="AQ11" s="404" t="s">
        <v>3040</v>
      </c>
    </row>
    <row r="12" spans="1:43" ht="42.2" customHeight="1">
      <c r="A12" s="319" t="s">
        <v>1374</v>
      </c>
      <c r="B12" s="320" t="s">
        <v>1303</v>
      </c>
      <c r="C12" s="320" t="s">
        <v>1304</v>
      </c>
      <c r="D12" s="320" t="s">
        <v>1375</v>
      </c>
      <c r="E12" s="321" t="s">
        <v>1324</v>
      </c>
      <c r="F12" s="321" t="s">
        <v>1238</v>
      </c>
      <c r="G12" s="321" t="s">
        <v>1376</v>
      </c>
      <c r="H12" s="320" t="s">
        <v>1377</v>
      </c>
      <c r="I12" s="321" t="s">
        <v>1241</v>
      </c>
      <c r="J12" s="320" t="s">
        <v>1378</v>
      </c>
      <c r="K12" s="321" t="s">
        <v>1264</v>
      </c>
      <c r="L12" s="432">
        <v>0.85</v>
      </c>
      <c r="M12" s="432">
        <v>0.85</v>
      </c>
      <c r="N12" s="322">
        <f t="shared" si="1"/>
        <v>1</v>
      </c>
      <c r="O12" s="349" t="s">
        <v>3303</v>
      </c>
      <c r="P12" s="324">
        <v>0</v>
      </c>
      <c r="Q12" s="429" t="s">
        <v>3304</v>
      </c>
      <c r="R12" s="324">
        <v>0</v>
      </c>
      <c r="S12" s="429" t="s">
        <v>3305</v>
      </c>
      <c r="T12" s="433">
        <v>0</v>
      </c>
      <c r="U12" s="434" t="s">
        <v>3306</v>
      </c>
      <c r="V12" s="324">
        <v>0</v>
      </c>
      <c r="W12" s="429" t="s">
        <v>3307</v>
      </c>
      <c r="X12" s="324">
        <v>0</v>
      </c>
      <c r="Y12" s="429" t="s">
        <v>3308</v>
      </c>
      <c r="Z12" s="324">
        <v>0</v>
      </c>
      <c r="AA12" s="429" t="s">
        <v>3309</v>
      </c>
      <c r="AB12" s="324">
        <v>0</v>
      </c>
      <c r="AC12" s="435" t="s">
        <v>3310</v>
      </c>
      <c r="AD12" s="324">
        <v>0</v>
      </c>
      <c r="AE12" s="435" t="s">
        <v>3311</v>
      </c>
      <c r="AF12" s="433">
        <v>0</v>
      </c>
      <c r="AG12" s="434" t="s">
        <v>3312</v>
      </c>
      <c r="AH12" s="538">
        <v>0</v>
      </c>
      <c r="AI12" s="539" t="s">
        <v>3313</v>
      </c>
      <c r="AJ12" s="540">
        <v>0</v>
      </c>
      <c r="AK12" s="430" t="s">
        <v>3314</v>
      </c>
      <c r="AL12" s="538">
        <v>85</v>
      </c>
      <c r="AM12" s="539" t="s">
        <v>3315</v>
      </c>
      <c r="AN12" s="542" t="s">
        <v>1392</v>
      </c>
      <c r="AO12" s="403" t="s">
        <v>3246</v>
      </c>
      <c r="AP12" s="331" t="s">
        <v>3316</v>
      </c>
      <c r="AQ12" s="337" t="s">
        <v>3053</v>
      </c>
    </row>
    <row r="13" spans="1:43" ht="42.2" customHeight="1">
      <c r="A13" s="319" t="s">
        <v>1393</v>
      </c>
      <c r="B13" s="320" t="s">
        <v>1394</v>
      </c>
      <c r="C13" s="320" t="s">
        <v>1395</v>
      </c>
      <c r="D13" s="320" t="s">
        <v>1396</v>
      </c>
      <c r="E13" s="321" t="s">
        <v>1324</v>
      </c>
      <c r="F13" s="321" t="s">
        <v>1238</v>
      </c>
      <c r="G13" s="321" t="s">
        <v>1239</v>
      </c>
      <c r="H13" s="320" t="s">
        <v>1397</v>
      </c>
      <c r="I13" s="321" t="s">
        <v>1307</v>
      </c>
      <c r="J13" s="320" t="s">
        <v>1398</v>
      </c>
      <c r="K13" s="321" t="s">
        <v>1399</v>
      </c>
      <c r="L13" s="321">
        <v>1</v>
      </c>
      <c r="M13" s="321">
        <f t="shared" ref="M13:M17" si="2">P13+R13+T13+V13+X13+Z13+AB13+AD13+AF13+AH13+AJ13+AL13</f>
        <v>1</v>
      </c>
      <c r="N13" s="322">
        <f t="shared" si="1"/>
        <v>1</v>
      </c>
      <c r="O13" s="349" t="s">
        <v>3317</v>
      </c>
      <c r="P13" s="324">
        <v>0</v>
      </c>
      <c r="Q13" s="429" t="s">
        <v>3318</v>
      </c>
      <c r="R13" s="324">
        <v>0</v>
      </c>
      <c r="S13" s="429" t="s">
        <v>3319</v>
      </c>
      <c r="T13" s="324">
        <v>0</v>
      </c>
      <c r="U13" s="429" t="s">
        <v>3320</v>
      </c>
      <c r="V13" s="324">
        <v>0</v>
      </c>
      <c r="W13" s="429" t="s">
        <v>3321</v>
      </c>
      <c r="X13" s="324">
        <v>0</v>
      </c>
      <c r="Y13" s="429" t="s">
        <v>3322</v>
      </c>
      <c r="Z13" s="324">
        <v>1</v>
      </c>
      <c r="AA13" s="429" t="s">
        <v>3323</v>
      </c>
      <c r="AB13" s="436">
        <v>0</v>
      </c>
      <c r="AC13" s="429" t="s">
        <v>3324</v>
      </c>
      <c r="AD13" s="436">
        <v>0</v>
      </c>
      <c r="AE13" s="429" t="s">
        <v>3325</v>
      </c>
      <c r="AF13" s="324">
        <v>0</v>
      </c>
      <c r="AG13" s="429" t="s">
        <v>3325</v>
      </c>
      <c r="AH13" s="324">
        <v>0</v>
      </c>
      <c r="AI13" s="539" t="s">
        <v>3326</v>
      </c>
      <c r="AJ13" s="540"/>
      <c r="AK13" s="430" t="s">
        <v>3327</v>
      </c>
      <c r="AL13" s="538">
        <v>0</v>
      </c>
      <c r="AM13" s="325" t="s">
        <v>3327</v>
      </c>
      <c r="AN13" s="544" t="s">
        <v>1411</v>
      </c>
      <c r="AO13" s="403" t="s">
        <v>3246</v>
      </c>
      <c r="AP13" s="375" t="s">
        <v>3323</v>
      </c>
      <c r="AQ13" s="404" t="s">
        <v>3054</v>
      </c>
    </row>
    <row r="14" spans="1:43" ht="42.2" customHeight="1">
      <c r="A14" s="319" t="s">
        <v>1412</v>
      </c>
      <c r="B14" s="320" t="s">
        <v>1394</v>
      </c>
      <c r="C14" s="320" t="s">
        <v>1395</v>
      </c>
      <c r="D14" s="320" t="s">
        <v>1413</v>
      </c>
      <c r="E14" s="321" t="s">
        <v>1324</v>
      </c>
      <c r="F14" s="321" t="s">
        <v>1238</v>
      </c>
      <c r="G14" s="321" t="s">
        <v>1239</v>
      </c>
      <c r="H14" s="320" t="s">
        <v>1414</v>
      </c>
      <c r="I14" s="321" t="s">
        <v>1307</v>
      </c>
      <c r="J14" s="320" t="s">
        <v>1415</v>
      </c>
      <c r="K14" s="321" t="s">
        <v>1416</v>
      </c>
      <c r="L14" s="321">
        <v>1</v>
      </c>
      <c r="M14" s="321">
        <f t="shared" si="2"/>
        <v>1</v>
      </c>
      <c r="N14" s="322">
        <f t="shared" si="1"/>
        <v>1</v>
      </c>
      <c r="O14" s="349" t="s">
        <v>3328</v>
      </c>
      <c r="P14" s="324">
        <v>0</v>
      </c>
      <c r="Q14" s="429" t="s">
        <v>3329</v>
      </c>
      <c r="R14" s="324">
        <v>0</v>
      </c>
      <c r="S14" s="325" t="s">
        <v>3330</v>
      </c>
      <c r="T14" s="324">
        <v>0</v>
      </c>
      <c r="U14" s="325" t="s">
        <v>3331</v>
      </c>
      <c r="V14" s="324">
        <v>0</v>
      </c>
      <c r="W14" s="429" t="s">
        <v>3332</v>
      </c>
      <c r="X14" s="324">
        <v>0</v>
      </c>
      <c r="Y14" s="325" t="s">
        <v>3333</v>
      </c>
      <c r="Z14" s="324">
        <v>0</v>
      </c>
      <c r="AA14" s="325" t="s">
        <v>3334</v>
      </c>
      <c r="AB14" s="324">
        <v>0</v>
      </c>
      <c r="AC14" s="545" t="s">
        <v>3335</v>
      </c>
      <c r="AD14" s="324"/>
      <c r="AE14" s="545" t="s">
        <v>3336</v>
      </c>
      <c r="AF14" s="437"/>
      <c r="AG14" s="429" t="s">
        <v>3337</v>
      </c>
      <c r="AH14" s="538">
        <v>1</v>
      </c>
      <c r="AI14" s="539" t="s">
        <v>3338</v>
      </c>
      <c r="AJ14" s="540">
        <v>0</v>
      </c>
      <c r="AK14" s="430" t="s">
        <v>3339</v>
      </c>
      <c r="AL14" s="538">
        <v>0</v>
      </c>
      <c r="AM14" s="539" t="s">
        <v>3340</v>
      </c>
      <c r="AN14" s="542" t="s">
        <v>1430</v>
      </c>
      <c r="AO14" s="403" t="s">
        <v>3246</v>
      </c>
      <c r="AP14" s="375" t="s">
        <v>3341</v>
      </c>
      <c r="AQ14" s="404" t="s">
        <v>3067</v>
      </c>
    </row>
    <row r="15" spans="1:43" ht="42.2" customHeight="1">
      <c r="A15" s="523" t="s">
        <v>1431</v>
      </c>
      <c r="B15" s="320" t="s">
        <v>1394</v>
      </c>
      <c r="C15" s="320" t="s">
        <v>1395</v>
      </c>
      <c r="D15" s="320" t="s">
        <v>1432</v>
      </c>
      <c r="E15" s="321" t="s">
        <v>1324</v>
      </c>
      <c r="F15" s="321" t="s">
        <v>1238</v>
      </c>
      <c r="G15" s="321" t="s">
        <v>1239</v>
      </c>
      <c r="H15" s="320" t="s">
        <v>1433</v>
      </c>
      <c r="I15" s="321" t="s">
        <v>1307</v>
      </c>
      <c r="J15" s="320" t="s">
        <v>1434</v>
      </c>
      <c r="K15" s="321" t="s">
        <v>1435</v>
      </c>
      <c r="L15" s="321">
        <v>1</v>
      </c>
      <c r="M15" s="321">
        <f t="shared" si="2"/>
        <v>1</v>
      </c>
      <c r="N15" s="322">
        <f t="shared" si="1"/>
        <v>1</v>
      </c>
      <c r="O15" s="349" t="s">
        <v>3342</v>
      </c>
      <c r="P15" s="324">
        <v>0</v>
      </c>
      <c r="Q15" s="429" t="s">
        <v>3343</v>
      </c>
      <c r="R15" s="324">
        <v>0</v>
      </c>
      <c r="S15" s="429" t="s">
        <v>3344</v>
      </c>
      <c r="T15" s="324">
        <v>0</v>
      </c>
      <c r="U15" s="429" t="s">
        <v>3345</v>
      </c>
      <c r="V15" s="324">
        <v>0</v>
      </c>
      <c r="W15" s="429" t="s">
        <v>3346</v>
      </c>
      <c r="X15" s="324">
        <v>0</v>
      </c>
      <c r="Y15" s="429" t="s">
        <v>3347</v>
      </c>
      <c r="Z15" s="324">
        <v>0</v>
      </c>
      <c r="AA15" s="325" t="s">
        <v>3348</v>
      </c>
      <c r="AB15" s="324">
        <v>0</v>
      </c>
      <c r="AC15" s="325" t="s">
        <v>3349</v>
      </c>
      <c r="AD15" s="324"/>
      <c r="AE15" s="325" t="s">
        <v>3350</v>
      </c>
      <c r="AF15" s="438"/>
      <c r="AG15" s="325" t="s">
        <v>3351</v>
      </c>
      <c r="AH15" s="538">
        <v>0</v>
      </c>
      <c r="AI15" s="539" t="s">
        <v>3352</v>
      </c>
      <c r="AJ15" s="540"/>
      <c r="AK15" s="430" t="s">
        <v>3353</v>
      </c>
      <c r="AL15" s="538">
        <v>1</v>
      </c>
      <c r="AM15" s="539" t="s">
        <v>3354</v>
      </c>
      <c r="AN15" s="541" t="s">
        <v>1450</v>
      </c>
      <c r="AO15" s="403" t="s">
        <v>3246</v>
      </c>
      <c r="AP15" s="331" t="s">
        <v>3355</v>
      </c>
      <c r="AQ15" s="403" t="s">
        <v>1721</v>
      </c>
    </row>
    <row r="16" spans="1:43" ht="42.2" customHeight="1">
      <c r="A16" s="319" t="s">
        <v>1451</v>
      </c>
      <c r="B16" s="320" t="s">
        <v>1394</v>
      </c>
      <c r="C16" s="320" t="s">
        <v>1395</v>
      </c>
      <c r="D16" s="320" t="s">
        <v>1452</v>
      </c>
      <c r="E16" s="321" t="s">
        <v>1324</v>
      </c>
      <c r="F16" s="321" t="s">
        <v>1238</v>
      </c>
      <c r="G16" s="321" t="s">
        <v>1239</v>
      </c>
      <c r="H16" s="320" t="s">
        <v>1453</v>
      </c>
      <c r="I16" s="321" t="s">
        <v>1307</v>
      </c>
      <c r="J16" s="320" t="s">
        <v>1454</v>
      </c>
      <c r="K16" s="321" t="s">
        <v>1455</v>
      </c>
      <c r="L16" s="321">
        <v>5</v>
      </c>
      <c r="M16" s="321">
        <f t="shared" si="2"/>
        <v>4</v>
      </c>
      <c r="N16" s="322">
        <f t="shared" si="1"/>
        <v>0.8</v>
      </c>
      <c r="O16" s="349" t="s">
        <v>3356</v>
      </c>
      <c r="P16" s="324">
        <v>0</v>
      </c>
      <c r="Q16" s="429" t="s">
        <v>3357</v>
      </c>
      <c r="R16" s="324">
        <v>0</v>
      </c>
      <c r="S16" s="429" t="s">
        <v>3358</v>
      </c>
      <c r="T16" s="324">
        <v>0</v>
      </c>
      <c r="U16" s="429" t="s">
        <v>3359</v>
      </c>
      <c r="V16" s="324">
        <v>2</v>
      </c>
      <c r="W16" s="429" t="s">
        <v>3360</v>
      </c>
      <c r="X16" s="324">
        <v>0</v>
      </c>
      <c r="Y16" s="429" t="s">
        <v>3361</v>
      </c>
      <c r="Z16" s="324">
        <v>0</v>
      </c>
      <c r="AA16" s="429" t="s">
        <v>3362</v>
      </c>
      <c r="AB16" s="436">
        <v>0</v>
      </c>
      <c r="AC16" s="543" t="s">
        <v>3363</v>
      </c>
      <c r="AD16" s="436">
        <v>0</v>
      </c>
      <c r="AE16" s="429" t="s">
        <v>3364</v>
      </c>
      <c r="AF16" s="324">
        <v>0</v>
      </c>
      <c r="AG16" s="429" t="s">
        <v>3365</v>
      </c>
      <c r="AH16" s="324">
        <v>1</v>
      </c>
      <c r="AI16" s="539" t="s">
        <v>3366</v>
      </c>
      <c r="AJ16" s="540">
        <v>0</v>
      </c>
      <c r="AK16" s="430" t="s">
        <v>3367</v>
      </c>
      <c r="AL16" s="538">
        <v>1</v>
      </c>
      <c r="AM16" s="539" t="s">
        <v>3368</v>
      </c>
      <c r="AN16" s="544" t="s">
        <v>1469</v>
      </c>
      <c r="AO16" s="403" t="s">
        <v>3246</v>
      </c>
      <c r="AP16" s="331" t="s">
        <v>3369</v>
      </c>
      <c r="AQ16" s="403" t="s">
        <v>1721</v>
      </c>
    </row>
    <row r="17" spans="1:43" ht="42.2" customHeight="1">
      <c r="A17" s="319" t="s">
        <v>1471</v>
      </c>
      <c r="B17" s="320" t="s">
        <v>1394</v>
      </c>
      <c r="C17" s="320" t="s">
        <v>1395</v>
      </c>
      <c r="D17" s="320" t="s">
        <v>1472</v>
      </c>
      <c r="E17" s="321" t="s">
        <v>1237</v>
      </c>
      <c r="F17" s="321" t="s">
        <v>1238</v>
      </c>
      <c r="G17" s="321" t="s">
        <v>1239</v>
      </c>
      <c r="H17" s="320" t="s">
        <v>1473</v>
      </c>
      <c r="I17" s="321" t="s">
        <v>1307</v>
      </c>
      <c r="J17" s="320" t="s">
        <v>1474</v>
      </c>
      <c r="K17" s="321" t="s">
        <v>2973</v>
      </c>
      <c r="L17" s="321">
        <v>3</v>
      </c>
      <c r="M17" s="321">
        <f t="shared" si="2"/>
        <v>4</v>
      </c>
      <c r="N17" s="322">
        <f t="shared" si="1"/>
        <v>1.3333333333333333</v>
      </c>
      <c r="O17" s="349" t="s">
        <v>3370</v>
      </c>
      <c r="P17" s="324">
        <v>0</v>
      </c>
      <c r="Q17" s="429" t="s">
        <v>3371</v>
      </c>
      <c r="R17" s="324">
        <v>0</v>
      </c>
      <c r="S17" s="429" t="s">
        <v>3372</v>
      </c>
      <c r="T17" s="324">
        <v>0</v>
      </c>
      <c r="U17" s="429" t="s">
        <v>3373</v>
      </c>
      <c r="V17" s="324">
        <v>0</v>
      </c>
      <c r="W17" s="429" t="s">
        <v>3374</v>
      </c>
      <c r="X17" s="324">
        <v>0</v>
      </c>
      <c r="Y17" s="429" t="s">
        <v>3375</v>
      </c>
      <c r="Z17" s="324">
        <v>1</v>
      </c>
      <c r="AA17" s="429" t="s">
        <v>3376</v>
      </c>
      <c r="AB17" s="436">
        <v>2</v>
      </c>
      <c r="AC17" s="429" t="s">
        <v>3377</v>
      </c>
      <c r="AD17" s="436">
        <v>0</v>
      </c>
      <c r="AE17" s="429" t="s">
        <v>3378</v>
      </c>
      <c r="AF17" s="437">
        <v>0</v>
      </c>
      <c r="AG17" s="429" t="s">
        <v>3379</v>
      </c>
      <c r="AH17" s="538">
        <v>0</v>
      </c>
      <c r="AI17" s="539" t="s">
        <v>3380</v>
      </c>
      <c r="AJ17" s="540"/>
      <c r="AK17" s="430" t="s">
        <v>3381</v>
      </c>
      <c r="AL17" s="538">
        <v>1</v>
      </c>
      <c r="AM17" s="539" t="s">
        <v>3354</v>
      </c>
      <c r="AN17" s="542" t="s">
        <v>1489</v>
      </c>
      <c r="AO17" s="403" t="s">
        <v>3246</v>
      </c>
      <c r="AP17" s="331" t="s">
        <v>3382</v>
      </c>
      <c r="AQ17" s="410" t="s">
        <v>3092</v>
      </c>
    </row>
    <row r="18" spans="1:43" ht="42.2" customHeight="1">
      <c r="A18" s="411" t="s">
        <v>1204</v>
      </c>
      <c r="B18" s="411" t="s">
        <v>1205</v>
      </c>
      <c r="C18" s="411" t="s">
        <v>1206</v>
      </c>
      <c r="D18" s="411" t="s">
        <v>1207</v>
      </c>
      <c r="E18" s="411" t="s">
        <v>1208</v>
      </c>
      <c r="F18" s="411" t="s">
        <v>1209</v>
      </c>
      <c r="G18" s="411" t="s">
        <v>1210</v>
      </c>
      <c r="H18" s="411" t="s">
        <v>1211</v>
      </c>
      <c r="I18" s="411" t="s">
        <v>1212</v>
      </c>
      <c r="J18" s="411" t="s">
        <v>1213</v>
      </c>
      <c r="K18" s="411" t="s">
        <v>3093</v>
      </c>
      <c r="L18" s="412" t="s">
        <v>3204</v>
      </c>
      <c r="M18" s="412" t="s">
        <v>1216</v>
      </c>
      <c r="N18" s="412" t="s">
        <v>1217</v>
      </c>
      <c r="O18" s="347" t="s">
        <v>1218</v>
      </c>
      <c r="P18" s="439" t="s">
        <v>1219</v>
      </c>
      <c r="Q18" s="440" t="s">
        <v>1220</v>
      </c>
      <c r="R18" s="439" t="s">
        <v>1219</v>
      </c>
      <c r="S18" s="440" t="s">
        <v>1220</v>
      </c>
      <c r="T18" s="439" t="s">
        <v>1219</v>
      </c>
      <c r="U18" s="440" t="s">
        <v>1220</v>
      </c>
      <c r="V18" s="439" t="s">
        <v>1219</v>
      </c>
      <c r="W18" s="440" t="s">
        <v>1220</v>
      </c>
      <c r="X18" s="439" t="s">
        <v>1219</v>
      </c>
      <c r="Y18" s="440" t="s">
        <v>1220</v>
      </c>
      <c r="Z18" s="439" t="s">
        <v>1219</v>
      </c>
      <c r="AA18" s="440" t="s">
        <v>1220</v>
      </c>
      <c r="AB18" s="439" t="s">
        <v>1219</v>
      </c>
      <c r="AC18" s="441" t="s">
        <v>1220</v>
      </c>
      <c r="AD18" s="439" t="s">
        <v>1219</v>
      </c>
      <c r="AE18" s="441" t="s">
        <v>1220</v>
      </c>
      <c r="AF18" s="439" t="s">
        <v>1219</v>
      </c>
      <c r="AG18" s="441" t="s">
        <v>1220</v>
      </c>
      <c r="AH18" s="439" t="s">
        <v>1219</v>
      </c>
      <c r="AI18" s="441" t="s">
        <v>1220</v>
      </c>
      <c r="AJ18" s="439" t="s">
        <v>1219</v>
      </c>
      <c r="AK18" s="441" t="s">
        <v>1220</v>
      </c>
      <c r="AL18" s="439" t="s">
        <v>1219</v>
      </c>
      <c r="AM18" s="441" t="s">
        <v>1220</v>
      </c>
      <c r="AN18" s="415" t="s">
        <v>1232</v>
      </c>
      <c r="AO18" s="416"/>
      <c r="AP18" s="416" t="s">
        <v>2971</v>
      </c>
      <c r="AQ18" s="394"/>
    </row>
    <row r="19" spans="1:43" ht="42.2" customHeight="1">
      <c r="A19" s="319" t="s">
        <v>1491</v>
      </c>
      <c r="B19" s="320" t="s">
        <v>1492</v>
      </c>
      <c r="C19" s="320" t="s">
        <v>1493</v>
      </c>
      <c r="D19" s="320" t="s">
        <v>1494</v>
      </c>
      <c r="E19" s="321" t="s">
        <v>1237</v>
      </c>
      <c r="F19" s="321" t="s">
        <v>1238</v>
      </c>
      <c r="G19" s="321" t="s">
        <v>1239</v>
      </c>
      <c r="H19" s="320" t="s">
        <v>1495</v>
      </c>
      <c r="I19" s="321" t="s">
        <v>1496</v>
      </c>
      <c r="J19" s="320" t="s">
        <v>1497</v>
      </c>
      <c r="K19" s="349" t="s">
        <v>1498</v>
      </c>
      <c r="L19" s="321">
        <v>0.5</v>
      </c>
      <c r="M19" s="321">
        <f t="shared" ref="M19:M20" si="3">X19</f>
        <v>20.100000000000001</v>
      </c>
      <c r="N19" s="321"/>
      <c r="O19" s="349" t="s">
        <v>3383</v>
      </c>
      <c r="P19" s="324">
        <v>0</v>
      </c>
      <c r="Q19" s="429" t="s">
        <v>3384</v>
      </c>
      <c r="R19" s="324">
        <v>0</v>
      </c>
      <c r="S19" s="429" t="s">
        <v>3385</v>
      </c>
      <c r="T19" s="324">
        <v>0</v>
      </c>
      <c r="U19" s="429" t="s">
        <v>3386</v>
      </c>
      <c r="V19" s="324">
        <v>0</v>
      </c>
      <c r="W19" s="429" t="s">
        <v>3387</v>
      </c>
      <c r="X19" s="324">
        <v>20.100000000000001</v>
      </c>
      <c r="Y19" s="429" t="s">
        <v>3388</v>
      </c>
      <c r="Z19" s="324">
        <v>0</v>
      </c>
      <c r="AA19" s="429" t="s">
        <v>3389</v>
      </c>
      <c r="AB19" s="436">
        <v>0</v>
      </c>
      <c r="AC19" s="429" t="s">
        <v>3390</v>
      </c>
      <c r="AD19" s="436"/>
      <c r="AE19" s="429"/>
      <c r="AF19" s="437"/>
      <c r="AG19" s="429" t="s">
        <v>3391</v>
      </c>
      <c r="AH19" s="324"/>
      <c r="AI19" s="539" t="s">
        <v>3392</v>
      </c>
      <c r="AJ19" s="330">
        <v>0</v>
      </c>
      <c r="AK19" s="430" t="s">
        <v>3393</v>
      </c>
      <c r="AL19" s="324">
        <v>0</v>
      </c>
      <c r="AM19" s="539" t="s">
        <v>3394</v>
      </c>
      <c r="AN19" s="542" t="s">
        <v>1513</v>
      </c>
      <c r="AO19" s="403" t="s">
        <v>3218</v>
      </c>
      <c r="AP19" s="531" t="s">
        <v>3383</v>
      </c>
      <c r="AQ19" s="394"/>
    </row>
    <row r="20" spans="1:43" ht="42.2" customHeight="1">
      <c r="A20" s="319" t="s">
        <v>1514</v>
      </c>
      <c r="B20" s="320" t="s">
        <v>1492</v>
      </c>
      <c r="C20" s="320" t="s">
        <v>1515</v>
      </c>
      <c r="D20" s="320" t="s">
        <v>1516</v>
      </c>
      <c r="E20" s="321" t="s">
        <v>1237</v>
      </c>
      <c r="F20" s="321" t="s">
        <v>1517</v>
      </c>
      <c r="G20" s="321" t="s">
        <v>1518</v>
      </c>
      <c r="H20" s="320" t="s">
        <v>1519</v>
      </c>
      <c r="I20" s="321" t="s">
        <v>1262</v>
      </c>
      <c r="J20" s="320" t="s">
        <v>1520</v>
      </c>
      <c r="K20" s="349" t="s">
        <v>3106</v>
      </c>
      <c r="L20" s="321">
        <v>79</v>
      </c>
      <c r="M20" s="321">
        <f t="shared" si="3"/>
        <v>87.8</v>
      </c>
      <c r="N20" s="321"/>
      <c r="O20" s="349" t="s">
        <v>3395</v>
      </c>
      <c r="P20" s="324">
        <v>0</v>
      </c>
      <c r="Q20" s="429" t="s">
        <v>3396</v>
      </c>
      <c r="R20" s="324">
        <v>0</v>
      </c>
      <c r="S20" s="429" t="s">
        <v>3397</v>
      </c>
      <c r="T20" s="324">
        <v>0</v>
      </c>
      <c r="U20" s="429" t="s">
        <v>3398</v>
      </c>
      <c r="V20" s="324">
        <v>0</v>
      </c>
      <c r="W20" s="429" t="s">
        <v>3399</v>
      </c>
      <c r="X20" s="324">
        <v>87.8</v>
      </c>
      <c r="Y20" s="429" t="s">
        <v>3400</v>
      </c>
      <c r="Z20" s="324">
        <v>0</v>
      </c>
      <c r="AA20" s="429" t="s">
        <v>3400</v>
      </c>
      <c r="AB20" s="436">
        <v>0</v>
      </c>
      <c r="AC20" s="429" t="s">
        <v>3400</v>
      </c>
      <c r="AD20" s="436">
        <v>0</v>
      </c>
      <c r="AE20" s="429" t="s">
        <v>3400</v>
      </c>
      <c r="AF20" s="437"/>
      <c r="AG20" s="429" t="s">
        <v>3401</v>
      </c>
      <c r="AH20" s="538" t="s">
        <v>0</v>
      </c>
      <c r="AI20" s="539" t="s">
        <v>3401</v>
      </c>
      <c r="AJ20" s="330"/>
      <c r="AK20" s="430" t="s">
        <v>3401</v>
      </c>
      <c r="AL20" s="324">
        <v>0</v>
      </c>
      <c r="AM20" s="539" t="s">
        <v>3401</v>
      </c>
      <c r="AN20" s="542" t="s">
        <v>1528</v>
      </c>
      <c r="AO20" s="403" t="s">
        <v>3218</v>
      </c>
      <c r="AP20" s="531" t="s">
        <v>3402</v>
      </c>
      <c r="AQ20" s="394"/>
    </row>
    <row r="21" spans="1:43" ht="42.2" customHeight="1">
      <c r="A21" s="319" t="s">
        <v>1529</v>
      </c>
      <c r="B21" s="320" t="s">
        <v>1492</v>
      </c>
      <c r="C21" s="320" t="s">
        <v>1515</v>
      </c>
      <c r="D21" s="320" t="s">
        <v>1530</v>
      </c>
      <c r="E21" s="321" t="s">
        <v>1237</v>
      </c>
      <c r="F21" s="321" t="s">
        <v>1517</v>
      </c>
      <c r="G21" s="321" t="s">
        <v>1376</v>
      </c>
      <c r="H21" s="320" t="s">
        <v>1531</v>
      </c>
      <c r="I21" s="321" t="s">
        <v>1496</v>
      </c>
      <c r="J21" s="320" t="s">
        <v>1532</v>
      </c>
      <c r="K21" s="349" t="s">
        <v>1533</v>
      </c>
      <c r="L21" s="442">
        <v>100</v>
      </c>
      <c r="M21" s="352">
        <f t="shared" ref="M21:M23" si="4">AL21</f>
        <v>0.82230000000000003</v>
      </c>
      <c r="N21" s="322"/>
      <c r="O21" s="349" t="s">
        <v>3403</v>
      </c>
      <c r="P21" s="358">
        <v>0</v>
      </c>
      <c r="Q21" s="429" t="s">
        <v>3404</v>
      </c>
      <c r="R21" s="358">
        <v>0</v>
      </c>
      <c r="S21" s="429" t="s">
        <v>3404</v>
      </c>
      <c r="T21" s="371">
        <v>0.10580000000000001</v>
      </c>
      <c r="U21" s="429" t="s">
        <v>3405</v>
      </c>
      <c r="V21" s="371">
        <v>0.15989999999999999</v>
      </c>
      <c r="W21" s="429" t="s">
        <v>3406</v>
      </c>
      <c r="X21" s="324">
        <v>0</v>
      </c>
      <c r="Y21" s="429" t="s">
        <v>3407</v>
      </c>
      <c r="Z21" s="358">
        <v>0.41</v>
      </c>
      <c r="AA21" s="429" t="s">
        <v>3408</v>
      </c>
      <c r="AB21" s="443">
        <v>0</v>
      </c>
      <c r="AC21" s="429" t="s">
        <v>3409</v>
      </c>
      <c r="AD21" s="443"/>
      <c r="AE21" s="429" t="s">
        <v>3410</v>
      </c>
      <c r="AF21" s="444">
        <v>2.39</v>
      </c>
      <c r="AG21" s="429" t="s">
        <v>3411</v>
      </c>
      <c r="AH21" s="546">
        <v>2.0699999999999998</v>
      </c>
      <c r="AI21" s="539" t="s">
        <v>3412</v>
      </c>
      <c r="AJ21" s="445">
        <v>1.66</v>
      </c>
      <c r="AK21" s="430" t="s">
        <v>3413</v>
      </c>
      <c r="AL21" s="371">
        <v>0.82230000000000003</v>
      </c>
      <c r="AM21" s="539" t="s">
        <v>3414</v>
      </c>
      <c r="AN21" s="431" t="s">
        <v>1549</v>
      </c>
      <c r="AO21" s="403" t="s">
        <v>3218</v>
      </c>
      <c r="AP21" s="337" t="s">
        <v>3415</v>
      </c>
      <c r="AQ21" s="394"/>
    </row>
    <row r="22" spans="1:43" ht="42.2" customHeight="1">
      <c r="A22" s="319" t="s">
        <v>1551</v>
      </c>
      <c r="B22" s="320" t="s">
        <v>1492</v>
      </c>
      <c r="C22" s="320" t="s">
        <v>1515</v>
      </c>
      <c r="D22" s="320" t="s">
        <v>1552</v>
      </c>
      <c r="E22" s="321" t="s">
        <v>1237</v>
      </c>
      <c r="F22" s="321" t="s">
        <v>1517</v>
      </c>
      <c r="G22" s="321" t="s">
        <v>1376</v>
      </c>
      <c r="H22" s="320" t="s">
        <v>1553</v>
      </c>
      <c r="I22" s="321" t="s">
        <v>1496</v>
      </c>
      <c r="J22" s="320" t="s">
        <v>1554</v>
      </c>
      <c r="K22" s="349" t="s">
        <v>3113</v>
      </c>
      <c r="L22" s="442">
        <v>100</v>
      </c>
      <c r="M22" s="352">
        <f t="shared" si="4"/>
        <v>0.99199999999999999</v>
      </c>
      <c r="N22" s="322"/>
      <c r="O22" s="349" t="s">
        <v>3416</v>
      </c>
      <c r="P22" s="358">
        <v>0</v>
      </c>
      <c r="Q22" s="429" t="s">
        <v>3417</v>
      </c>
      <c r="R22" s="358">
        <v>0</v>
      </c>
      <c r="S22" s="429" t="s">
        <v>3418</v>
      </c>
      <c r="T22" s="358">
        <v>0.17</v>
      </c>
      <c r="U22" s="429" t="s">
        <v>3419</v>
      </c>
      <c r="V22" s="358">
        <v>0.3</v>
      </c>
      <c r="W22" s="429" t="s">
        <v>3420</v>
      </c>
      <c r="X22" s="358">
        <v>0.28000000000000003</v>
      </c>
      <c r="Y22" s="429" t="s">
        <v>3421</v>
      </c>
      <c r="Z22" s="358">
        <v>0</v>
      </c>
      <c r="AA22" s="429" t="s">
        <v>3422</v>
      </c>
      <c r="AB22" s="443">
        <v>0</v>
      </c>
      <c r="AC22" s="429" t="s">
        <v>3423</v>
      </c>
      <c r="AD22" s="443">
        <v>0.47</v>
      </c>
      <c r="AE22" s="429" t="s">
        <v>3424</v>
      </c>
      <c r="AF22" s="446">
        <v>0.81</v>
      </c>
      <c r="AG22" s="429" t="s">
        <v>3425</v>
      </c>
      <c r="AH22" s="324" t="s">
        <v>3426</v>
      </c>
      <c r="AI22" s="539" t="s">
        <v>3427</v>
      </c>
      <c r="AJ22" s="447">
        <v>0.93799999999999994</v>
      </c>
      <c r="AK22" s="430" t="s">
        <v>3428</v>
      </c>
      <c r="AL22" s="371">
        <v>0.99199999999999999</v>
      </c>
      <c r="AM22" s="325" t="s">
        <v>3429</v>
      </c>
      <c r="AN22" s="544" t="s">
        <v>1569</v>
      </c>
      <c r="AO22" s="403" t="s">
        <v>3218</v>
      </c>
      <c r="AP22" s="337" t="s">
        <v>3430</v>
      </c>
      <c r="AQ22" s="394"/>
    </row>
    <row r="23" spans="1:43" ht="42.2" customHeight="1">
      <c r="A23" s="319" t="s">
        <v>1571</v>
      </c>
      <c r="B23" s="320" t="s">
        <v>1492</v>
      </c>
      <c r="C23" s="320" t="s">
        <v>1572</v>
      </c>
      <c r="D23" s="320" t="s">
        <v>1573</v>
      </c>
      <c r="E23" s="321" t="s">
        <v>1237</v>
      </c>
      <c r="F23" s="321" t="s">
        <v>1574</v>
      </c>
      <c r="G23" s="321" t="s">
        <v>1376</v>
      </c>
      <c r="H23" s="320" t="s">
        <v>1575</v>
      </c>
      <c r="I23" s="321" t="s">
        <v>1496</v>
      </c>
      <c r="J23" s="320" t="s">
        <v>1576</v>
      </c>
      <c r="K23" s="349" t="s">
        <v>1577</v>
      </c>
      <c r="L23" s="370" t="s">
        <v>3431</v>
      </c>
      <c r="M23" s="321" t="str">
        <f t="shared" si="4"/>
        <v>80.43%</v>
      </c>
      <c r="N23" s="322"/>
      <c r="O23" s="349" t="s">
        <v>3432</v>
      </c>
      <c r="P23" s="358">
        <v>0</v>
      </c>
      <c r="Q23" s="448" t="s">
        <v>3433</v>
      </c>
      <c r="R23" s="358">
        <v>0</v>
      </c>
      <c r="S23" s="448" t="s">
        <v>3434</v>
      </c>
      <c r="T23" s="358">
        <v>0.09</v>
      </c>
      <c r="U23" s="448" t="s">
        <v>3435</v>
      </c>
      <c r="V23" s="358">
        <v>0</v>
      </c>
      <c r="W23" s="429" t="s">
        <v>3436</v>
      </c>
      <c r="X23" s="324" t="s">
        <v>3437</v>
      </c>
      <c r="Y23" s="429" t="s">
        <v>3438</v>
      </c>
      <c r="Z23" s="358">
        <v>0</v>
      </c>
      <c r="AA23" s="429" t="s">
        <v>3439</v>
      </c>
      <c r="AB23" s="443">
        <v>0</v>
      </c>
      <c r="AC23" s="429" t="s">
        <v>3440</v>
      </c>
      <c r="AD23" s="443"/>
      <c r="AE23" s="429" t="s">
        <v>3441</v>
      </c>
      <c r="AF23" s="446">
        <v>0.62749999999999995</v>
      </c>
      <c r="AG23" s="429" t="s">
        <v>3442</v>
      </c>
      <c r="AH23" s="547">
        <v>0.71189999999999998</v>
      </c>
      <c r="AI23" s="539" t="s">
        <v>3443</v>
      </c>
      <c r="AJ23" s="447">
        <v>0.77390000000000003</v>
      </c>
      <c r="AK23" s="430" t="s">
        <v>3444</v>
      </c>
      <c r="AL23" s="324" t="s">
        <v>3445</v>
      </c>
      <c r="AM23" s="325" t="s">
        <v>3446</v>
      </c>
      <c r="AN23" s="544" t="s">
        <v>1592</v>
      </c>
      <c r="AO23" s="403" t="s">
        <v>3218</v>
      </c>
      <c r="AP23" s="532" t="s">
        <v>3447</v>
      </c>
      <c r="AQ23" s="394"/>
    </row>
    <row r="24" spans="1:43" ht="42.2" customHeight="1">
      <c r="A24" s="319" t="s">
        <v>1593</v>
      </c>
      <c r="B24" s="320" t="s">
        <v>1492</v>
      </c>
      <c r="C24" s="320" t="s">
        <v>1572</v>
      </c>
      <c r="D24" s="320" t="s">
        <v>1594</v>
      </c>
      <c r="E24" s="321" t="s">
        <v>1237</v>
      </c>
      <c r="F24" s="321" t="s">
        <v>1238</v>
      </c>
      <c r="G24" s="321" t="s">
        <v>1376</v>
      </c>
      <c r="H24" s="320" t="s">
        <v>1595</v>
      </c>
      <c r="I24" s="321" t="s">
        <v>1262</v>
      </c>
      <c r="J24" s="320" t="s">
        <v>1596</v>
      </c>
      <c r="K24" s="349" t="s">
        <v>1533</v>
      </c>
      <c r="L24" s="442">
        <v>99</v>
      </c>
      <c r="M24" s="352">
        <f>AVERAGE(P24,R24,T24,V24,X24,Z24,AB24,AD24,AF24,AH24,AJ24,AL24)</f>
        <v>0.99711666666666676</v>
      </c>
      <c r="N24" s="322"/>
      <c r="O24" s="349" t="s">
        <v>3448</v>
      </c>
      <c r="P24" s="358">
        <v>1</v>
      </c>
      <c r="Q24" s="325" t="s">
        <v>3449</v>
      </c>
      <c r="R24" s="358">
        <v>1</v>
      </c>
      <c r="S24" s="325" t="s">
        <v>3450</v>
      </c>
      <c r="T24" s="358">
        <v>1</v>
      </c>
      <c r="U24" s="325" t="s">
        <v>3451</v>
      </c>
      <c r="V24" s="358">
        <v>1</v>
      </c>
      <c r="W24" s="325" t="s">
        <v>3452</v>
      </c>
      <c r="X24" s="358">
        <v>1</v>
      </c>
      <c r="Y24" s="325" t="s">
        <v>3453</v>
      </c>
      <c r="Z24" s="358">
        <v>1</v>
      </c>
      <c r="AA24" s="325" t="s">
        <v>3454</v>
      </c>
      <c r="AB24" s="358">
        <v>1</v>
      </c>
      <c r="AC24" s="325" t="s">
        <v>3455</v>
      </c>
      <c r="AD24" s="358">
        <v>1</v>
      </c>
      <c r="AE24" s="325" t="s">
        <v>3456</v>
      </c>
      <c r="AF24" s="358">
        <v>1</v>
      </c>
      <c r="AG24" s="325" t="s">
        <v>3457</v>
      </c>
      <c r="AH24" s="546">
        <v>1</v>
      </c>
      <c r="AI24" s="548" t="s">
        <v>3458</v>
      </c>
      <c r="AJ24" s="447">
        <v>0.98460000000000003</v>
      </c>
      <c r="AK24" s="430" t="s">
        <v>3459</v>
      </c>
      <c r="AL24" s="371">
        <v>0.98080000000000001</v>
      </c>
      <c r="AM24" s="539" t="s">
        <v>3460</v>
      </c>
      <c r="AN24" s="449" t="s">
        <v>1611</v>
      </c>
      <c r="AO24" s="403" t="s">
        <v>3218</v>
      </c>
      <c r="AP24" s="326" t="s">
        <v>3461</v>
      </c>
      <c r="AQ24" s="394"/>
    </row>
    <row r="25" spans="1:43" ht="42.2" customHeight="1">
      <c r="A25" s="321" t="s">
        <v>1613</v>
      </c>
      <c r="B25" s="320" t="s">
        <v>1492</v>
      </c>
      <c r="C25" s="320" t="s">
        <v>1614</v>
      </c>
      <c r="D25" s="320" t="s">
        <v>1615</v>
      </c>
      <c r="E25" s="321" t="s">
        <v>1237</v>
      </c>
      <c r="F25" s="321" t="s">
        <v>1238</v>
      </c>
      <c r="G25" s="321" t="s">
        <v>1376</v>
      </c>
      <c r="H25" s="320" t="s">
        <v>1616</v>
      </c>
      <c r="I25" s="321" t="s">
        <v>1496</v>
      </c>
      <c r="J25" s="320" t="s">
        <v>1617</v>
      </c>
      <c r="K25" s="349" t="s">
        <v>1264</v>
      </c>
      <c r="L25" s="442">
        <v>70</v>
      </c>
      <c r="M25" s="322">
        <f>AB25</f>
        <v>0.5</v>
      </c>
      <c r="N25" s="322"/>
      <c r="O25" s="450"/>
      <c r="P25" s="358">
        <v>0</v>
      </c>
      <c r="Q25" s="429" t="s">
        <v>3462</v>
      </c>
      <c r="R25" s="358">
        <v>0</v>
      </c>
      <c r="S25" s="325" t="s">
        <v>3463</v>
      </c>
      <c r="T25" s="358">
        <v>0</v>
      </c>
      <c r="U25" s="325" t="s">
        <v>3464</v>
      </c>
      <c r="V25" s="358">
        <v>0</v>
      </c>
      <c r="W25" s="325" t="s">
        <v>3465</v>
      </c>
      <c r="X25" s="358">
        <v>0</v>
      </c>
      <c r="Y25" s="325" t="s">
        <v>3466</v>
      </c>
      <c r="Z25" s="358">
        <v>0</v>
      </c>
      <c r="AA25" s="325" t="s">
        <v>3467</v>
      </c>
      <c r="AB25" s="443">
        <v>0.5</v>
      </c>
      <c r="AC25" s="325" t="s">
        <v>3468</v>
      </c>
      <c r="AD25" s="443"/>
      <c r="AE25" s="325" t="s">
        <v>3469</v>
      </c>
      <c r="AF25" s="438"/>
      <c r="AG25" s="325" t="s">
        <v>3470</v>
      </c>
      <c r="AH25" s="538">
        <v>0</v>
      </c>
      <c r="AI25" s="539" t="s">
        <v>3471</v>
      </c>
      <c r="AJ25" s="330">
        <v>0</v>
      </c>
      <c r="AK25" s="549" t="s">
        <v>3472</v>
      </c>
      <c r="AL25" s="324">
        <v>0</v>
      </c>
      <c r="AM25" s="539" t="s">
        <v>3473</v>
      </c>
      <c r="AN25" s="449" t="s">
        <v>1631</v>
      </c>
      <c r="AO25" s="403" t="s">
        <v>3218</v>
      </c>
      <c r="AP25" s="326"/>
      <c r="AQ25" s="394"/>
    </row>
    <row r="26" spans="1:43" ht="42.2" customHeight="1">
      <c r="A26" s="321" t="s">
        <v>1632</v>
      </c>
      <c r="B26" s="320" t="s">
        <v>1492</v>
      </c>
      <c r="C26" s="320" t="s">
        <v>1614</v>
      </c>
      <c r="D26" s="320" t="s">
        <v>1633</v>
      </c>
      <c r="E26" s="321" t="s">
        <v>1237</v>
      </c>
      <c r="F26" s="321" t="s">
        <v>1238</v>
      </c>
      <c r="G26" s="321" t="s">
        <v>1376</v>
      </c>
      <c r="H26" s="320" t="s">
        <v>1634</v>
      </c>
      <c r="I26" s="321" t="s">
        <v>1241</v>
      </c>
      <c r="J26" s="320" t="s">
        <v>1635</v>
      </c>
      <c r="K26" s="349" t="s">
        <v>3181</v>
      </c>
      <c r="L26" s="442">
        <v>20</v>
      </c>
      <c r="M26" s="322">
        <f>V26</f>
        <v>0.4</v>
      </c>
      <c r="N26" s="322"/>
      <c r="O26" s="349" t="s">
        <v>3474</v>
      </c>
      <c r="P26" s="358">
        <v>0</v>
      </c>
      <c r="Q26" s="429" t="s">
        <v>3475</v>
      </c>
      <c r="R26" s="358">
        <v>0</v>
      </c>
      <c r="S26" s="429" t="s">
        <v>3476</v>
      </c>
      <c r="T26" s="358">
        <v>0</v>
      </c>
      <c r="U26" s="429" t="s">
        <v>3477</v>
      </c>
      <c r="V26" s="358">
        <v>0.4</v>
      </c>
      <c r="W26" s="429" t="s">
        <v>3478</v>
      </c>
      <c r="X26" s="358">
        <v>0</v>
      </c>
      <c r="Y26" s="429" t="s">
        <v>3479</v>
      </c>
      <c r="Z26" s="358">
        <v>0</v>
      </c>
      <c r="AA26" s="429" t="s">
        <v>3480</v>
      </c>
      <c r="AB26" s="443">
        <v>0</v>
      </c>
      <c r="AC26" s="429" t="s">
        <v>3481</v>
      </c>
      <c r="AD26" s="443"/>
      <c r="AE26" s="429"/>
      <c r="AF26" s="437"/>
      <c r="AG26" s="429" t="s">
        <v>3482</v>
      </c>
      <c r="AH26" s="324">
        <v>4.88</v>
      </c>
      <c r="AI26" s="539" t="s">
        <v>3483</v>
      </c>
      <c r="AJ26" s="330">
        <f>35*100/127</f>
        <v>27.559055118110237</v>
      </c>
      <c r="AK26" s="430" t="s">
        <v>3484</v>
      </c>
      <c r="AL26" s="324">
        <v>0</v>
      </c>
      <c r="AM26" s="539" t="s">
        <v>3485</v>
      </c>
      <c r="AN26" s="544" t="s">
        <v>1649</v>
      </c>
      <c r="AO26" s="403" t="s">
        <v>3218</v>
      </c>
      <c r="AP26" s="337" t="s">
        <v>3486</v>
      </c>
      <c r="AQ26" s="394"/>
    </row>
    <row r="27" spans="1:43" ht="42.2" customHeight="1">
      <c r="A27" s="321" t="s">
        <v>1650</v>
      </c>
      <c r="B27" s="320" t="s">
        <v>1492</v>
      </c>
      <c r="C27" s="320" t="s">
        <v>1515</v>
      </c>
      <c r="D27" s="320" t="s">
        <v>1651</v>
      </c>
      <c r="E27" s="321" t="s">
        <v>1237</v>
      </c>
      <c r="F27" s="321" t="s">
        <v>1517</v>
      </c>
      <c r="G27" s="321" t="s">
        <v>1376</v>
      </c>
      <c r="H27" s="320" t="s">
        <v>1652</v>
      </c>
      <c r="I27" s="321" t="s">
        <v>1241</v>
      </c>
      <c r="J27" s="320" t="s">
        <v>1653</v>
      </c>
      <c r="K27" s="349" t="s">
        <v>1533</v>
      </c>
      <c r="L27" s="321">
        <v>94</v>
      </c>
      <c r="M27" s="352">
        <f>AL27</f>
        <v>0.81230000000000002</v>
      </c>
      <c r="N27" s="322"/>
      <c r="O27" s="349" t="s">
        <v>3487</v>
      </c>
      <c r="P27" s="378">
        <v>0</v>
      </c>
      <c r="Q27" s="379" t="s">
        <v>3488</v>
      </c>
      <c r="R27" s="378">
        <v>0</v>
      </c>
      <c r="S27" s="379" t="s">
        <v>3489</v>
      </c>
      <c r="T27" s="383">
        <v>9.2200000000000004E-2</v>
      </c>
      <c r="U27" s="451" t="s">
        <v>3490</v>
      </c>
      <c r="V27" s="383">
        <v>0.13320000000000001</v>
      </c>
      <c r="W27" s="451" t="s">
        <v>3491</v>
      </c>
      <c r="X27" s="378">
        <v>0.28999999999999998</v>
      </c>
      <c r="Y27" s="451" t="s">
        <v>3492</v>
      </c>
      <c r="Z27" s="383">
        <v>0.32800000000000001</v>
      </c>
      <c r="AA27" s="451" t="s">
        <v>3493</v>
      </c>
      <c r="AB27" s="452">
        <v>0.41420000000000001</v>
      </c>
      <c r="AC27" s="451" t="s">
        <v>3494</v>
      </c>
      <c r="AD27" s="452"/>
      <c r="AE27" s="451" t="s">
        <v>3495</v>
      </c>
      <c r="AF27" s="453" t="s">
        <v>3496</v>
      </c>
      <c r="AG27" s="451" t="s">
        <v>3497</v>
      </c>
      <c r="AH27" s="454">
        <v>0.58033999999999997</v>
      </c>
      <c r="AI27" s="455" t="s">
        <v>3498</v>
      </c>
      <c r="AJ27" s="456" t="s">
        <v>3499</v>
      </c>
      <c r="AK27" s="457" t="s">
        <v>3500</v>
      </c>
      <c r="AL27" s="383">
        <v>0.81230000000000002</v>
      </c>
      <c r="AM27" s="550" t="s">
        <v>3501</v>
      </c>
      <c r="AN27" s="431" t="s">
        <v>1670</v>
      </c>
      <c r="AO27" s="337"/>
      <c r="AP27" s="337"/>
      <c r="AQ27" s="394"/>
    </row>
  </sheetData>
  <mergeCells count="12">
    <mergeCell ref="AD3:AE3"/>
    <mergeCell ref="AF3:AG3"/>
    <mergeCell ref="AH3:AI3"/>
    <mergeCell ref="AJ3:AK3"/>
    <mergeCell ref="AL3:AM3"/>
    <mergeCell ref="Z3:AA3"/>
    <mergeCell ref="AB3:AC3"/>
    <mergeCell ref="P3:Q3"/>
    <mergeCell ref="R3:S3"/>
    <mergeCell ref="T3:U3"/>
    <mergeCell ref="V3:W3"/>
    <mergeCell ref="X3:Y3"/>
  </mergeCells>
  <conditionalFormatting sqref="A14:K14">
    <cfRule type="colorScale" priority="1">
      <colorScale>
        <cfvo type="min"/>
        <cfvo type="max"/>
        <color rgb="FF57BB8A"/>
        <color rgb="FFFFFFFF"/>
      </colorScale>
    </cfRule>
  </conditionalFormatting>
  <hyperlinks>
    <hyperlink ref="AN5" r:id="rId1" xr:uid="{00000000-0004-0000-1300-000000000000}"/>
    <hyperlink ref="AN6" r:id="rId2" xr:uid="{00000000-0004-0000-1300-000001000000}"/>
    <hyperlink ref="AN7" r:id="rId3" xr:uid="{00000000-0004-0000-1300-000002000000}"/>
    <hyperlink ref="Y8" r:id="rId4" xr:uid="{00000000-0004-0000-1300-000003000000}"/>
    <hyperlink ref="AN8" r:id="rId5" xr:uid="{00000000-0004-0000-1300-000004000000}"/>
    <hyperlink ref="AN9" r:id="rId6" xr:uid="{00000000-0004-0000-1300-000005000000}"/>
    <hyperlink ref="AN10" r:id="rId7" xr:uid="{00000000-0004-0000-1300-000006000000}"/>
    <hyperlink ref="AN11" r:id="rId8" xr:uid="{00000000-0004-0000-1300-000007000000}"/>
    <hyperlink ref="AN12" r:id="rId9" xr:uid="{00000000-0004-0000-1300-000008000000}"/>
    <hyperlink ref="AN13" r:id="rId10" xr:uid="{00000000-0004-0000-1300-000009000000}"/>
    <hyperlink ref="AI14" r:id="rId11" xr:uid="{00000000-0004-0000-1300-00000A000000}"/>
    <hyperlink ref="AN14" r:id="rId12" xr:uid="{00000000-0004-0000-1300-00000B000000}"/>
    <hyperlink ref="AN15" r:id="rId13" xr:uid="{00000000-0004-0000-1300-00000C000000}"/>
    <hyperlink ref="AC16" r:id="rId14" xr:uid="{00000000-0004-0000-1300-00000D000000}"/>
    <hyperlink ref="AN16" r:id="rId15" xr:uid="{00000000-0004-0000-1300-00000E000000}"/>
    <hyperlink ref="AN17" r:id="rId16" xr:uid="{00000000-0004-0000-1300-00000F000000}"/>
    <hyperlink ref="AN19" r:id="rId17" xr:uid="{00000000-0004-0000-1300-000010000000}"/>
    <hyperlink ref="AN20" r:id="rId18" xr:uid="{00000000-0004-0000-1300-000011000000}"/>
    <hyperlink ref="AN21" r:id="rId19" xr:uid="{00000000-0004-0000-1300-000012000000}"/>
    <hyperlink ref="AN22" r:id="rId20" xr:uid="{00000000-0004-0000-1300-000013000000}"/>
    <hyperlink ref="AN23" r:id="rId21" xr:uid="{00000000-0004-0000-1300-000014000000}"/>
    <hyperlink ref="AN24" r:id="rId22" xr:uid="{00000000-0004-0000-1300-000015000000}"/>
    <hyperlink ref="AN25" r:id="rId23" xr:uid="{00000000-0004-0000-1300-000016000000}"/>
    <hyperlink ref="AN26" r:id="rId24" xr:uid="{00000000-0004-0000-1300-000017000000}"/>
    <hyperlink ref="AN27" r:id="rId25" xr:uid="{00000000-0004-0000-1300-000018000000}"/>
  </hyperlinks>
  <pageMargins left="0.7" right="0.7" top="0.75" bottom="0.75" header="0.3" footer="0.3"/>
  <drawing r:id="rId26"/>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547EF-EAF6-40AA-A230-979ADE8EC164}">
  <sheetPr>
    <tabColor theme="5" tint="0.59999389629810485"/>
    <outlinePr summaryBelow="0" summaryRight="0"/>
    <pageSetUpPr fitToPage="1"/>
  </sheetPr>
  <dimension ref="A1:BR32"/>
  <sheetViews>
    <sheetView tabSelected="1" topLeftCell="A2" zoomScaleNormal="100" workbookViewId="0">
      <pane ySplit="3" topLeftCell="A28" activePane="bottomLeft" state="frozen"/>
      <selection pane="bottomLeft" activeCell="D32" sqref="D32"/>
    </sheetView>
  </sheetViews>
  <sheetFormatPr defaultColWidth="14.42578125" defaultRowHeight="15" customHeight="1"/>
  <cols>
    <col min="1" max="1" width="12.42578125" style="634" customWidth="1"/>
    <col min="2" max="2" width="32.28515625" style="634" customWidth="1"/>
    <col min="3" max="3" width="24.7109375" style="634" customWidth="1"/>
    <col min="4" max="4" width="32.42578125" style="634" customWidth="1"/>
    <col min="5" max="5" width="29.7109375" style="634" customWidth="1"/>
    <col min="6" max="6" width="22.42578125" style="634" customWidth="1"/>
    <col min="7" max="7" width="29.42578125" style="634" customWidth="1"/>
    <col min="8" max="8" width="22.42578125" style="634" customWidth="1"/>
    <col min="9" max="9" width="29.42578125" style="634" customWidth="1"/>
    <col min="10" max="10" width="15.7109375" style="634" customWidth="1"/>
    <col min="11" max="11" width="14.42578125" style="634" customWidth="1"/>
    <col min="12" max="12" width="8.28515625" style="634" customWidth="1"/>
    <col min="13" max="13" width="27.5703125" style="634" customWidth="1"/>
    <col min="14" max="22" width="4.28515625" style="634" customWidth="1"/>
    <col min="23" max="25" width="5.42578125" style="634" customWidth="1"/>
    <col min="26" max="26" width="11" style="634" customWidth="1"/>
    <col min="27" max="27" width="16" style="634" customWidth="1"/>
    <col min="28" max="28" width="21.140625" style="634" customWidth="1"/>
    <col min="29" max="29" width="16.85546875" style="634" customWidth="1"/>
    <col min="30" max="41" width="5.42578125" style="634" customWidth="1"/>
    <col min="42" max="42" width="12" style="634" customWidth="1"/>
    <col min="43" max="43" width="14.42578125" style="634" customWidth="1"/>
    <col min="44" max="44" width="6.7109375" style="634" customWidth="1"/>
    <col min="45" max="45" width="39.85546875" style="634" customWidth="1"/>
    <col min="46" max="46" width="6.42578125" style="634" customWidth="1"/>
    <col min="47" max="47" width="33.140625" style="634" customWidth="1"/>
    <col min="48" max="48" width="8.85546875" style="634" customWidth="1"/>
    <col min="49" max="49" width="31" style="634" customWidth="1"/>
    <col min="50" max="50" width="8.42578125" style="634" customWidth="1"/>
    <col min="51" max="51" width="33.42578125" style="634" customWidth="1"/>
    <col min="52" max="52" width="8.42578125" style="634" customWidth="1"/>
    <col min="53" max="53" width="33.42578125" style="634" customWidth="1"/>
    <col min="54" max="54" width="8.42578125" style="634" customWidth="1"/>
    <col min="55" max="55" width="38.28515625" style="634" customWidth="1"/>
    <col min="56" max="56" width="8.42578125" style="634" customWidth="1"/>
    <col min="57" max="57" width="33.42578125" style="634" customWidth="1"/>
    <col min="58" max="58" width="8.42578125" style="634" customWidth="1"/>
    <col min="59" max="59" width="45.28515625" style="634" customWidth="1"/>
    <col min="60" max="60" width="8.42578125" style="634" customWidth="1"/>
    <col min="61" max="61" width="33.42578125" style="634" customWidth="1"/>
    <col min="62" max="62" width="8.42578125" style="634" customWidth="1"/>
    <col min="63" max="63" width="33.42578125" style="634" customWidth="1"/>
    <col min="64" max="64" width="8.42578125" style="634" customWidth="1"/>
    <col min="65" max="65" width="33.42578125" style="634" customWidth="1"/>
    <col min="66" max="66" width="8.42578125" style="634" customWidth="1"/>
    <col min="67" max="67" width="33.42578125" style="634" customWidth="1"/>
    <col min="68" max="68" width="15.140625" style="634" customWidth="1"/>
    <col min="69" max="69" width="7" style="634" customWidth="1"/>
    <col min="70" max="70" width="12.140625" style="634" customWidth="1"/>
    <col min="71" max="71" width="19.140625" style="634" customWidth="1"/>
    <col min="72" max="16384" width="14.42578125" style="634"/>
  </cols>
  <sheetData>
    <row r="1" spans="1:70" ht="85.5" customHeight="1">
      <c r="A1" s="859"/>
      <c r="B1" s="859"/>
      <c r="C1" s="859"/>
      <c r="D1" s="860"/>
      <c r="E1" s="995" t="s">
        <v>3502</v>
      </c>
      <c r="F1" s="995"/>
      <c r="G1" s="995"/>
      <c r="H1" s="995"/>
      <c r="I1" s="995"/>
      <c r="J1" s="995"/>
      <c r="K1" s="995"/>
      <c r="L1" s="995"/>
      <c r="M1" s="803"/>
      <c r="N1" s="803"/>
      <c r="O1" s="803"/>
      <c r="P1" s="803"/>
      <c r="Q1" s="803"/>
      <c r="R1" s="803"/>
      <c r="S1" s="803"/>
      <c r="T1" s="803"/>
      <c r="U1" s="803"/>
      <c r="V1" s="803"/>
      <c r="W1" s="803"/>
      <c r="X1" s="803"/>
      <c r="Y1" s="803"/>
      <c r="Z1" s="803"/>
      <c r="AA1" s="803"/>
      <c r="AB1" s="861"/>
      <c r="AC1" s="860"/>
      <c r="AD1" s="860"/>
      <c r="AE1" s="860"/>
      <c r="AF1" s="860"/>
      <c r="AG1" s="860"/>
      <c r="AH1" s="860"/>
      <c r="AI1" s="860"/>
      <c r="AJ1" s="860"/>
      <c r="AK1" s="860"/>
      <c r="AL1" s="860"/>
      <c r="AM1" s="860"/>
      <c r="AN1" s="860"/>
      <c r="AO1" s="860"/>
      <c r="AP1" s="860"/>
      <c r="AQ1" s="860"/>
      <c r="AR1" s="860"/>
      <c r="AS1" s="860"/>
      <c r="AT1" s="860"/>
      <c r="AU1" s="860"/>
      <c r="AV1" s="860"/>
      <c r="AW1" s="860"/>
      <c r="AX1" s="860"/>
      <c r="AY1" s="860"/>
      <c r="AZ1" s="860"/>
      <c r="BA1" s="860"/>
      <c r="BB1" s="860"/>
      <c r="BC1" s="860"/>
      <c r="BD1" s="860"/>
      <c r="BE1" s="860"/>
      <c r="BF1" s="860"/>
      <c r="BG1" s="860"/>
      <c r="BH1" s="860"/>
      <c r="BI1" s="860"/>
      <c r="BJ1" s="860"/>
      <c r="BK1" s="860"/>
      <c r="BL1" s="860"/>
      <c r="BM1" s="860"/>
      <c r="BN1" s="860"/>
      <c r="BO1" s="860"/>
      <c r="BP1" s="862" t="s">
        <v>2</v>
      </c>
      <c r="BQ1" s="996" t="s">
        <v>2650</v>
      </c>
      <c r="BR1" s="996"/>
    </row>
    <row r="2" spans="1:70" ht="12.75" customHeight="1">
      <c r="A2" s="863"/>
      <c r="B2" s="863"/>
      <c r="C2" s="863"/>
      <c r="D2" s="863"/>
      <c r="E2" s="863"/>
      <c r="F2" s="863"/>
      <c r="G2" s="863"/>
      <c r="H2" s="863"/>
      <c r="I2" s="863"/>
      <c r="J2" s="863"/>
      <c r="K2" s="863"/>
      <c r="L2" s="863"/>
      <c r="M2" s="863"/>
      <c r="N2" s="863"/>
      <c r="O2" s="863"/>
      <c r="P2" s="863"/>
      <c r="Q2" s="863"/>
      <c r="R2" s="863"/>
      <c r="S2" s="863"/>
      <c r="T2" s="863"/>
      <c r="U2" s="863"/>
      <c r="V2" s="863"/>
      <c r="W2" s="863"/>
      <c r="X2" s="863"/>
      <c r="Y2" s="863"/>
      <c r="Z2" s="863"/>
      <c r="AA2" s="863"/>
      <c r="AB2" s="863"/>
      <c r="AC2" s="863"/>
      <c r="AD2" s="863"/>
      <c r="AE2" s="863"/>
      <c r="AF2" s="863"/>
      <c r="AG2" s="863"/>
      <c r="AH2" s="863"/>
      <c r="AI2" s="863"/>
      <c r="AJ2" s="863"/>
      <c r="AK2" s="863"/>
      <c r="AL2" s="863"/>
      <c r="AM2" s="863"/>
      <c r="AN2" s="863"/>
      <c r="AO2" s="863"/>
      <c r="AP2" s="863"/>
      <c r="AQ2" s="863"/>
      <c r="AR2" s="863"/>
      <c r="AS2" s="863"/>
      <c r="AT2" s="863"/>
      <c r="AU2" s="863"/>
      <c r="AV2" s="863"/>
      <c r="AW2" s="863"/>
      <c r="AX2" s="863"/>
      <c r="AY2" s="863"/>
      <c r="AZ2" s="863"/>
      <c r="BA2" s="863"/>
      <c r="BB2" s="863"/>
      <c r="BC2" s="863"/>
      <c r="BD2" s="863"/>
      <c r="BE2" s="863"/>
      <c r="BF2" s="863"/>
      <c r="BG2" s="863"/>
      <c r="BH2" s="863"/>
      <c r="BI2" s="863"/>
      <c r="BJ2" s="864"/>
      <c r="BK2" s="864"/>
      <c r="BL2" s="864"/>
      <c r="BM2" s="864"/>
      <c r="BN2" s="864"/>
      <c r="BO2" s="864"/>
      <c r="BP2" s="862" t="s">
        <v>4</v>
      </c>
      <c r="BQ2" s="996">
        <v>2</v>
      </c>
      <c r="BR2" s="996"/>
    </row>
    <row r="3" spans="1:70" ht="56.45" customHeight="1">
      <c r="A3" s="855" t="s">
        <v>2653</v>
      </c>
      <c r="B3" s="855" t="s">
        <v>3503</v>
      </c>
      <c r="C3" s="855" t="s">
        <v>3504</v>
      </c>
      <c r="D3" s="855" t="s">
        <v>7</v>
      </c>
      <c r="E3" s="855" t="s">
        <v>3505</v>
      </c>
      <c r="F3" s="855" t="s">
        <v>3506</v>
      </c>
      <c r="G3" s="855" t="s">
        <v>3507</v>
      </c>
      <c r="H3" s="855" t="s">
        <v>1207</v>
      </c>
      <c r="I3" s="855" t="s">
        <v>3508</v>
      </c>
      <c r="J3" s="855" t="s">
        <v>3509</v>
      </c>
      <c r="K3" s="855" t="s">
        <v>3510</v>
      </c>
      <c r="L3" s="855" t="s">
        <v>3507</v>
      </c>
      <c r="M3" s="855" t="s">
        <v>8</v>
      </c>
      <c r="N3" s="997" t="s">
        <v>9</v>
      </c>
      <c r="O3" s="998"/>
      <c r="P3" s="998"/>
      <c r="Q3" s="998"/>
      <c r="R3" s="998"/>
      <c r="S3" s="998"/>
      <c r="T3" s="998"/>
      <c r="U3" s="998"/>
      <c r="V3" s="998"/>
      <c r="W3" s="998"/>
      <c r="X3" s="998"/>
      <c r="Y3" s="998"/>
      <c r="Z3" s="855" t="s">
        <v>10</v>
      </c>
      <c r="AA3" s="855" t="s">
        <v>11</v>
      </c>
      <c r="AB3" s="855" t="s">
        <v>12</v>
      </c>
      <c r="AC3" s="855" t="s">
        <v>13</v>
      </c>
      <c r="AD3" s="997" t="s">
        <v>14</v>
      </c>
      <c r="AE3" s="998"/>
      <c r="AF3" s="998"/>
      <c r="AG3" s="998"/>
      <c r="AH3" s="998"/>
      <c r="AI3" s="998"/>
      <c r="AJ3" s="998"/>
      <c r="AK3" s="998"/>
      <c r="AL3" s="998"/>
      <c r="AM3" s="998"/>
      <c r="AN3" s="998"/>
      <c r="AO3" s="998"/>
      <c r="AP3" s="856" t="s">
        <v>15</v>
      </c>
      <c r="AQ3" s="856" t="s">
        <v>16</v>
      </c>
      <c r="AR3" s="855" t="s">
        <v>17</v>
      </c>
      <c r="AS3" s="855" t="s">
        <v>18</v>
      </c>
      <c r="AT3" s="855" t="s">
        <v>19</v>
      </c>
      <c r="AU3" s="855" t="s">
        <v>18</v>
      </c>
      <c r="AV3" s="855" t="s">
        <v>20</v>
      </c>
      <c r="AW3" s="855" t="s">
        <v>18</v>
      </c>
      <c r="AX3" s="855" t="s">
        <v>21</v>
      </c>
      <c r="AY3" s="855" t="s">
        <v>18</v>
      </c>
      <c r="AZ3" s="855" t="s">
        <v>22</v>
      </c>
      <c r="BA3" s="855" t="s">
        <v>18</v>
      </c>
      <c r="BB3" s="855" t="s">
        <v>23</v>
      </c>
      <c r="BC3" s="855" t="s">
        <v>18</v>
      </c>
      <c r="BD3" s="855" t="s">
        <v>24</v>
      </c>
      <c r="BE3" s="855" t="s">
        <v>18</v>
      </c>
      <c r="BF3" s="855" t="s">
        <v>25</v>
      </c>
      <c r="BG3" s="855" t="s">
        <v>18</v>
      </c>
      <c r="BH3" s="855" t="s">
        <v>26</v>
      </c>
      <c r="BI3" s="855" t="s">
        <v>18</v>
      </c>
      <c r="BJ3" s="855" t="s">
        <v>27</v>
      </c>
      <c r="BK3" s="855" t="s">
        <v>18</v>
      </c>
      <c r="BL3" s="855" t="s">
        <v>28</v>
      </c>
      <c r="BM3" s="855" t="s">
        <v>18</v>
      </c>
      <c r="BN3" s="855" t="s">
        <v>29</v>
      </c>
      <c r="BO3" s="855" t="s">
        <v>18</v>
      </c>
      <c r="BP3" s="862" t="s">
        <v>2651</v>
      </c>
      <c r="BQ3" s="996" t="s">
        <v>2652</v>
      </c>
      <c r="BR3" s="996"/>
    </row>
    <row r="4" spans="1:70" ht="28.5" customHeight="1">
      <c r="A4" s="858"/>
      <c r="B4" s="858"/>
      <c r="C4" s="858"/>
      <c r="D4" s="858"/>
      <c r="E4" s="858"/>
      <c r="F4" s="858"/>
      <c r="G4" s="858"/>
      <c r="H4" s="858"/>
      <c r="I4" s="858"/>
      <c r="J4" s="858"/>
      <c r="K4" s="858"/>
      <c r="L4" s="857"/>
      <c r="M4" s="857"/>
      <c r="N4" s="857" t="s">
        <v>17</v>
      </c>
      <c r="O4" s="857" t="s">
        <v>19</v>
      </c>
      <c r="P4" s="857" t="s">
        <v>20</v>
      </c>
      <c r="Q4" s="857" t="s">
        <v>21</v>
      </c>
      <c r="R4" s="857" t="s">
        <v>22</v>
      </c>
      <c r="S4" s="857" t="s">
        <v>23</v>
      </c>
      <c r="T4" s="857" t="s">
        <v>24</v>
      </c>
      <c r="U4" s="857" t="s">
        <v>25</v>
      </c>
      <c r="V4" s="857" t="s">
        <v>26</v>
      </c>
      <c r="W4" s="857" t="s">
        <v>27</v>
      </c>
      <c r="X4" s="857" t="s">
        <v>28</v>
      </c>
      <c r="Y4" s="857" t="s">
        <v>29</v>
      </c>
      <c r="Z4" s="857"/>
      <c r="AA4" s="857"/>
      <c r="AB4" s="857"/>
      <c r="AC4" s="857"/>
      <c r="AD4" s="857" t="s">
        <v>17</v>
      </c>
      <c r="AE4" s="857" t="s">
        <v>19</v>
      </c>
      <c r="AF4" s="857" t="s">
        <v>20</v>
      </c>
      <c r="AG4" s="857" t="s">
        <v>21</v>
      </c>
      <c r="AH4" s="857" t="s">
        <v>22</v>
      </c>
      <c r="AI4" s="857" t="s">
        <v>23</v>
      </c>
      <c r="AJ4" s="857" t="s">
        <v>24</v>
      </c>
      <c r="AK4" s="857" t="s">
        <v>25</v>
      </c>
      <c r="AL4" s="857" t="s">
        <v>26</v>
      </c>
      <c r="AM4" s="857" t="s">
        <v>27</v>
      </c>
      <c r="AN4" s="857" t="s">
        <v>28</v>
      </c>
      <c r="AO4" s="857" t="s">
        <v>29</v>
      </c>
      <c r="AP4" s="857"/>
      <c r="AQ4" s="857"/>
      <c r="AR4" s="857" t="s">
        <v>17</v>
      </c>
      <c r="AS4" s="857" t="s">
        <v>37</v>
      </c>
      <c r="AT4" s="857" t="s">
        <v>19</v>
      </c>
      <c r="AU4" s="857" t="s">
        <v>38</v>
      </c>
      <c r="AV4" s="857" t="s">
        <v>20</v>
      </c>
      <c r="AW4" s="857" t="s">
        <v>37</v>
      </c>
      <c r="AX4" s="857" t="s">
        <v>21</v>
      </c>
      <c r="AY4" s="857" t="s">
        <v>37</v>
      </c>
      <c r="AZ4" s="857" t="s">
        <v>22</v>
      </c>
      <c r="BA4" s="857" t="s">
        <v>37</v>
      </c>
      <c r="BB4" s="857" t="s">
        <v>23</v>
      </c>
      <c r="BC4" s="857" t="s">
        <v>37</v>
      </c>
      <c r="BD4" s="857" t="s">
        <v>24</v>
      </c>
      <c r="BE4" s="857" t="s">
        <v>37</v>
      </c>
      <c r="BF4" s="857" t="s">
        <v>25</v>
      </c>
      <c r="BG4" s="857" t="s">
        <v>37</v>
      </c>
      <c r="BH4" s="857" t="s">
        <v>26</v>
      </c>
      <c r="BI4" s="857" t="s">
        <v>37</v>
      </c>
      <c r="BJ4" s="857" t="s">
        <v>27</v>
      </c>
      <c r="BK4" s="857" t="s">
        <v>37</v>
      </c>
      <c r="BL4" s="857" t="s">
        <v>28</v>
      </c>
      <c r="BM4" s="857" t="s">
        <v>37</v>
      </c>
      <c r="BN4" s="857" t="s">
        <v>29</v>
      </c>
      <c r="BO4" s="857" t="s">
        <v>37</v>
      </c>
      <c r="BP4" s="989" t="s">
        <v>2667</v>
      </c>
      <c r="BQ4" s="990"/>
      <c r="BR4" s="990"/>
    </row>
    <row r="5" spans="1:70" ht="149.25" customHeight="1">
      <c r="A5" s="644" t="s">
        <v>3511</v>
      </c>
      <c r="B5" s="986" t="s">
        <v>3512</v>
      </c>
      <c r="C5" s="798" t="s">
        <v>3513</v>
      </c>
      <c r="D5" s="790" t="s">
        <v>3514</v>
      </c>
      <c r="E5" s="790" t="s">
        <v>93</v>
      </c>
      <c r="F5" s="790" t="s">
        <v>3515</v>
      </c>
      <c r="G5" s="790" t="s">
        <v>3516</v>
      </c>
      <c r="H5" s="790" t="s">
        <v>3516</v>
      </c>
      <c r="I5" s="894" t="s">
        <v>3517</v>
      </c>
      <c r="J5" s="899" t="s">
        <v>1919</v>
      </c>
      <c r="K5" s="895">
        <v>46265</v>
      </c>
      <c r="L5" s="865">
        <v>2</v>
      </c>
      <c r="M5" s="894" t="s">
        <v>3517</v>
      </c>
      <c r="N5" s="780"/>
      <c r="O5" s="780"/>
      <c r="P5" s="780"/>
      <c r="Q5" s="780"/>
      <c r="R5" s="780"/>
      <c r="S5" s="780"/>
      <c r="T5" s="780"/>
      <c r="U5" s="780">
        <v>2</v>
      </c>
      <c r="V5" s="780"/>
      <c r="W5" s="780"/>
      <c r="X5" s="780"/>
      <c r="Y5" s="780"/>
      <c r="Z5" s="780">
        <f t="shared" ref="Z5:Z26" si="0">SUM(N5:Y5)</f>
        <v>2</v>
      </c>
      <c r="AA5" s="636" t="s">
        <v>3515</v>
      </c>
      <c r="AB5" s="785" t="s">
        <v>93</v>
      </c>
      <c r="AC5" s="785" t="s">
        <v>47</v>
      </c>
      <c r="AD5" s="884">
        <f t="shared" ref="AD5:AD26" si="1">AR5</f>
        <v>0</v>
      </c>
      <c r="AE5" s="780">
        <f t="shared" ref="AE5:AE26" si="2">AT5</f>
        <v>0</v>
      </c>
      <c r="AF5" s="780">
        <f t="shared" ref="AF5:AF26" si="3">AV5</f>
        <v>0</v>
      </c>
      <c r="AG5" s="780">
        <f t="shared" ref="AG5:AG26" si="4">AX5</f>
        <v>0</v>
      </c>
      <c r="AH5" s="780">
        <f t="shared" ref="AH5:AH26" si="5">AZ5</f>
        <v>0</v>
      </c>
      <c r="AI5" s="780">
        <f t="shared" ref="AI5:AI26" si="6">BB5</f>
        <v>0</v>
      </c>
      <c r="AJ5" s="780">
        <f t="shared" ref="AJ5:AJ26" si="7">BD5</f>
        <v>0</v>
      </c>
      <c r="AK5" s="780">
        <f t="shared" ref="AK5:AK26" si="8">BF5</f>
        <v>0</v>
      </c>
      <c r="AL5" s="780">
        <f t="shared" ref="AL5:AL26" si="9">BH5</f>
        <v>0</v>
      </c>
      <c r="AM5" s="780">
        <f t="shared" ref="AM5:AM26" si="10">BJ5</f>
        <v>0</v>
      </c>
      <c r="AN5" s="780">
        <f t="shared" ref="AN5:AN26" si="11">BL5</f>
        <v>0</v>
      </c>
      <c r="AO5" s="780">
        <f>BN5</f>
        <v>0</v>
      </c>
      <c r="AP5" s="780">
        <f>SUM(AD5:AO5)</f>
        <v>0</v>
      </c>
      <c r="AQ5" s="885">
        <f>AP5/Z5</f>
        <v>0</v>
      </c>
      <c r="AR5" s="645"/>
      <c r="AS5" s="641"/>
      <c r="AT5" s="645"/>
      <c r="AU5" s="641"/>
      <c r="AV5" s="636"/>
      <c r="AW5" s="636"/>
      <c r="AX5" s="651"/>
      <c r="AY5" s="651"/>
      <c r="AZ5" s="786"/>
      <c r="BA5" s="651"/>
      <c r="BB5" s="786"/>
      <c r="BC5" s="786"/>
      <c r="BD5" s="651"/>
      <c r="BE5" s="651"/>
      <c r="BF5" s="651"/>
      <c r="BG5" s="651"/>
      <c r="BH5" s="786"/>
      <c r="BI5" s="650"/>
      <c r="BJ5" s="651"/>
      <c r="BK5" s="651"/>
      <c r="BL5" s="786"/>
      <c r="BM5" s="636"/>
      <c r="BN5" s="786"/>
      <c r="BO5" s="651"/>
    </row>
    <row r="6" spans="1:70" ht="112.5" customHeight="1">
      <c r="A6" s="898" t="s">
        <v>3518</v>
      </c>
      <c r="B6" s="987"/>
      <c r="C6" s="901" t="s">
        <v>3513</v>
      </c>
      <c r="D6" s="902" t="s">
        <v>3519</v>
      </c>
      <c r="E6" s="902" t="s">
        <v>3520</v>
      </c>
      <c r="F6" s="902" t="s">
        <v>3521</v>
      </c>
      <c r="G6" s="902" t="s">
        <v>3522</v>
      </c>
      <c r="H6" s="902" t="s">
        <v>3523</v>
      </c>
      <c r="I6" s="902" t="s">
        <v>3523</v>
      </c>
      <c r="J6" s="154" t="s">
        <v>1919</v>
      </c>
      <c r="K6" s="903">
        <v>46265</v>
      </c>
      <c r="L6" s="91">
        <v>1</v>
      </c>
      <c r="M6" s="902" t="s">
        <v>3523</v>
      </c>
      <c r="N6" s="118"/>
      <c r="O6" s="462"/>
      <c r="P6" s="462"/>
      <c r="Q6" s="462"/>
      <c r="R6" s="462"/>
      <c r="S6" s="462"/>
      <c r="T6" s="462"/>
      <c r="U6" s="462">
        <v>1</v>
      </c>
      <c r="V6" s="462"/>
      <c r="W6" s="462"/>
      <c r="X6" s="462"/>
      <c r="Y6" s="462"/>
      <c r="Z6" s="462">
        <f t="shared" si="0"/>
        <v>1</v>
      </c>
      <c r="AA6" s="42" t="s">
        <v>3521</v>
      </c>
      <c r="AB6" s="42" t="s">
        <v>3520</v>
      </c>
      <c r="AC6" s="465" t="s">
        <v>47</v>
      </c>
      <c r="AD6" s="884">
        <f t="shared" ref="AD6:AD29" si="12">AR6</f>
        <v>0</v>
      </c>
      <c r="AE6" s="780">
        <f t="shared" ref="AE6:AE29" si="13">AT6</f>
        <v>0</v>
      </c>
      <c r="AF6" s="780">
        <f t="shared" ref="AF6:AF29" si="14">AV6</f>
        <v>0</v>
      </c>
      <c r="AG6" s="780">
        <f t="shared" ref="AG6:AG29" si="15">AX6</f>
        <v>0</v>
      </c>
      <c r="AH6" s="780">
        <f t="shared" ref="AH6:AH29" si="16">AZ6</f>
        <v>0</v>
      </c>
      <c r="AI6" s="780">
        <f t="shared" ref="AI6:AI29" si="17">BB6</f>
        <v>0</v>
      </c>
      <c r="AJ6" s="780">
        <f t="shared" ref="AJ6:AJ29" si="18">BD6</f>
        <v>0</v>
      </c>
      <c r="AK6" s="780">
        <f t="shared" ref="AK6:AK29" si="19">BF6</f>
        <v>0</v>
      </c>
      <c r="AL6" s="780">
        <f t="shared" ref="AL6:AL29" si="20">BH6</f>
        <v>0</v>
      </c>
      <c r="AM6" s="780">
        <f t="shared" ref="AM6:AM29" si="21">BJ6</f>
        <v>0</v>
      </c>
      <c r="AN6" s="780">
        <f t="shared" ref="AN6:AN29" si="22">BL6</f>
        <v>0</v>
      </c>
      <c r="AO6" s="780">
        <f t="shared" ref="AO6:AO29" si="23">BN6</f>
        <v>0</v>
      </c>
      <c r="AP6" s="780">
        <f t="shared" ref="AP6:AP29" si="24">SUM(AD6:AO6)</f>
        <v>0</v>
      </c>
      <c r="AQ6" s="885">
        <f t="shared" ref="AQ6:AQ29" si="25">AP6/Z6</f>
        <v>0</v>
      </c>
      <c r="AR6" s="22"/>
      <c r="AS6" s="24"/>
      <c r="AT6" s="22"/>
      <c r="AU6" s="24"/>
      <c r="AV6" s="42"/>
      <c r="AW6" s="42"/>
      <c r="AX6" s="62"/>
      <c r="AY6" s="62"/>
      <c r="AZ6" s="25"/>
      <c r="BA6" s="62"/>
      <c r="BB6" s="25"/>
      <c r="BC6" s="25"/>
      <c r="BD6" s="62"/>
      <c r="BE6" s="62"/>
      <c r="BF6" s="62"/>
      <c r="BG6" s="62"/>
      <c r="BH6" s="25"/>
      <c r="BI6" s="28"/>
      <c r="BJ6" s="62"/>
      <c r="BK6" s="62"/>
      <c r="BL6" s="25"/>
      <c r="BM6" s="42"/>
      <c r="BN6" s="25"/>
      <c r="BO6" s="62"/>
    </row>
    <row r="7" spans="1:70" ht="93" customHeight="1">
      <c r="A7" s="41" t="s">
        <v>3524</v>
      </c>
      <c r="B7" s="987"/>
      <c r="C7" s="901" t="s">
        <v>3513</v>
      </c>
      <c r="D7" s="902" t="s">
        <v>3525</v>
      </c>
      <c r="E7" s="902" t="s">
        <v>3526</v>
      </c>
      <c r="F7" s="902" t="s">
        <v>3515</v>
      </c>
      <c r="G7" s="902" t="s">
        <v>3527</v>
      </c>
      <c r="H7" s="902" t="s">
        <v>3528</v>
      </c>
      <c r="I7" s="904" t="s">
        <v>3528</v>
      </c>
      <c r="J7" s="905" t="s">
        <v>1919</v>
      </c>
      <c r="K7" s="903">
        <v>46265</v>
      </c>
      <c r="L7" s="108">
        <v>2</v>
      </c>
      <c r="M7" s="906" t="s">
        <v>3529</v>
      </c>
      <c r="N7" s="118"/>
      <c r="O7" s="462"/>
      <c r="P7" s="462"/>
      <c r="Q7" s="462"/>
      <c r="R7" s="462"/>
      <c r="S7" s="462"/>
      <c r="T7" s="462"/>
      <c r="U7" s="462">
        <v>1</v>
      </c>
      <c r="V7" s="462"/>
      <c r="W7" s="462"/>
      <c r="X7" s="462"/>
      <c r="Y7" s="462"/>
      <c r="Z7" s="462">
        <f t="shared" si="0"/>
        <v>1</v>
      </c>
      <c r="AA7" s="42" t="s">
        <v>3515</v>
      </c>
      <c r="AB7" s="465" t="s">
        <v>93</v>
      </c>
      <c r="AC7" s="465" t="s">
        <v>3530</v>
      </c>
      <c r="AD7" s="884">
        <f t="shared" si="12"/>
        <v>0</v>
      </c>
      <c r="AE7" s="780">
        <f t="shared" si="13"/>
        <v>0</v>
      </c>
      <c r="AF7" s="780">
        <f t="shared" si="14"/>
        <v>0</v>
      </c>
      <c r="AG7" s="780">
        <f t="shared" si="15"/>
        <v>0</v>
      </c>
      <c r="AH7" s="780">
        <f t="shared" si="16"/>
        <v>0</v>
      </c>
      <c r="AI7" s="780">
        <f t="shared" si="17"/>
        <v>0</v>
      </c>
      <c r="AJ7" s="780">
        <f t="shared" si="18"/>
        <v>0</v>
      </c>
      <c r="AK7" s="780">
        <f t="shared" si="19"/>
        <v>0</v>
      </c>
      <c r="AL7" s="780">
        <f t="shared" si="20"/>
        <v>0</v>
      </c>
      <c r="AM7" s="780">
        <f t="shared" si="21"/>
        <v>0</v>
      </c>
      <c r="AN7" s="780">
        <f t="shared" si="22"/>
        <v>0</v>
      </c>
      <c r="AO7" s="780">
        <f t="shared" si="23"/>
        <v>0</v>
      </c>
      <c r="AP7" s="780">
        <f t="shared" si="24"/>
        <v>0</v>
      </c>
      <c r="AQ7" s="885">
        <f t="shared" si="25"/>
        <v>0</v>
      </c>
      <c r="AR7" s="22"/>
      <c r="AS7" s="24"/>
      <c r="AT7" s="22"/>
      <c r="AU7" s="24"/>
      <c r="AV7" s="42"/>
      <c r="AW7" s="42"/>
      <c r="AX7" s="62"/>
      <c r="AY7" s="62"/>
      <c r="AZ7" s="25"/>
      <c r="BA7" s="62"/>
      <c r="BB7" s="25"/>
      <c r="BC7" s="25"/>
      <c r="BD7" s="62"/>
      <c r="BE7" s="62"/>
      <c r="BF7" s="62"/>
      <c r="BG7" s="62"/>
      <c r="BH7" s="25"/>
      <c r="BI7" s="28"/>
      <c r="BJ7" s="62"/>
      <c r="BK7" s="62"/>
      <c r="BL7" s="25"/>
      <c r="BM7" s="42"/>
      <c r="BN7" s="25"/>
      <c r="BO7" s="62"/>
    </row>
    <row r="8" spans="1:70" ht="197.25" customHeight="1">
      <c r="A8" s="41" t="s">
        <v>3531</v>
      </c>
      <c r="B8" s="988"/>
      <c r="C8" s="901" t="s">
        <v>3513</v>
      </c>
      <c r="D8" s="902" t="s">
        <v>3532</v>
      </c>
      <c r="E8" s="902" t="s">
        <v>93</v>
      </c>
      <c r="F8" s="902" t="s">
        <v>3515</v>
      </c>
      <c r="G8" s="902" t="s">
        <v>3533</v>
      </c>
      <c r="H8" s="902" t="s">
        <v>3534</v>
      </c>
      <c r="I8" s="907" t="s">
        <v>3535</v>
      </c>
      <c r="J8" s="41" t="s">
        <v>1919</v>
      </c>
      <c r="K8" s="908" t="s">
        <v>3536</v>
      </c>
      <c r="L8" s="41">
        <v>5</v>
      </c>
      <c r="M8" s="42" t="s">
        <v>3537</v>
      </c>
      <c r="N8" s="118"/>
      <c r="O8" s="462"/>
      <c r="P8" s="462"/>
      <c r="Q8" s="462"/>
      <c r="R8" s="462">
        <v>2</v>
      </c>
      <c r="S8" s="462"/>
      <c r="T8" s="462"/>
      <c r="U8" s="462"/>
      <c r="V8" s="462"/>
      <c r="W8" s="462"/>
      <c r="X8" s="462">
        <v>1</v>
      </c>
      <c r="Y8" s="462">
        <v>2</v>
      </c>
      <c r="Z8" s="462">
        <f t="shared" si="0"/>
        <v>5</v>
      </c>
      <c r="AA8" s="42" t="s">
        <v>3515</v>
      </c>
      <c r="AB8" s="465" t="s">
        <v>93</v>
      </c>
      <c r="AC8" s="465" t="s">
        <v>3530</v>
      </c>
      <c r="AD8" s="884">
        <f t="shared" si="12"/>
        <v>0</v>
      </c>
      <c r="AE8" s="780">
        <f t="shared" si="13"/>
        <v>0</v>
      </c>
      <c r="AF8" s="780">
        <f t="shared" si="14"/>
        <v>0</v>
      </c>
      <c r="AG8" s="780">
        <f t="shared" si="15"/>
        <v>0</v>
      </c>
      <c r="AH8" s="780">
        <f t="shared" si="16"/>
        <v>0</v>
      </c>
      <c r="AI8" s="780">
        <f t="shared" si="17"/>
        <v>0</v>
      </c>
      <c r="AJ8" s="780">
        <f t="shared" si="18"/>
        <v>0</v>
      </c>
      <c r="AK8" s="780">
        <f t="shared" si="19"/>
        <v>0</v>
      </c>
      <c r="AL8" s="780">
        <f t="shared" si="20"/>
        <v>0</v>
      </c>
      <c r="AM8" s="780">
        <f t="shared" si="21"/>
        <v>0</v>
      </c>
      <c r="AN8" s="780">
        <f t="shared" si="22"/>
        <v>0</v>
      </c>
      <c r="AO8" s="780">
        <f t="shared" si="23"/>
        <v>0</v>
      </c>
      <c r="AP8" s="780">
        <f t="shared" si="24"/>
        <v>0</v>
      </c>
      <c r="AQ8" s="885">
        <f t="shared" si="25"/>
        <v>0</v>
      </c>
      <c r="AR8" s="22"/>
      <c r="AS8" s="24"/>
      <c r="AT8" s="22"/>
      <c r="AU8" s="24"/>
      <c r="AV8" s="42"/>
      <c r="AW8" s="42"/>
      <c r="AX8" s="62"/>
      <c r="AY8" s="62"/>
      <c r="AZ8" s="25"/>
      <c r="BA8" s="62"/>
      <c r="BB8" s="25"/>
      <c r="BC8" s="25"/>
      <c r="BD8" s="62"/>
      <c r="BE8" s="62"/>
      <c r="BF8" s="62"/>
      <c r="BG8" s="62"/>
      <c r="BH8" s="25"/>
      <c r="BI8" s="28"/>
      <c r="BJ8" s="62"/>
      <c r="BK8" s="62"/>
      <c r="BL8" s="25"/>
      <c r="BM8" s="42"/>
      <c r="BN8" s="25"/>
      <c r="BO8" s="62"/>
    </row>
    <row r="9" spans="1:70" ht="87.75" customHeight="1">
      <c r="A9" s="154" t="s">
        <v>3538</v>
      </c>
      <c r="B9" s="986" t="s">
        <v>3539</v>
      </c>
      <c r="C9" s="901" t="s">
        <v>3513</v>
      </c>
      <c r="D9" s="902" t="s">
        <v>3540</v>
      </c>
      <c r="E9" s="902" t="s">
        <v>93</v>
      </c>
      <c r="F9" s="902" t="s">
        <v>3515</v>
      </c>
      <c r="G9" s="902" t="s">
        <v>3541</v>
      </c>
      <c r="H9" s="897" t="s">
        <v>3541</v>
      </c>
      <c r="I9" s="42" t="s">
        <v>3542</v>
      </c>
      <c r="J9" s="41" t="s">
        <v>1919</v>
      </c>
      <c r="K9" s="903">
        <v>46265</v>
      </c>
      <c r="L9" s="154">
        <v>2</v>
      </c>
      <c r="M9" s="42" t="s">
        <v>3543</v>
      </c>
      <c r="N9" s="118"/>
      <c r="O9" s="462"/>
      <c r="P9" s="462"/>
      <c r="Q9" s="462"/>
      <c r="R9" s="462"/>
      <c r="S9" s="462"/>
      <c r="T9" s="462"/>
      <c r="U9" s="462">
        <v>1</v>
      </c>
      <c r="V9" s="462"/>
      <c r="W9" s="462"/>
      <c r="X9" s="462">
        <v>1</v>
      </c>
      <c r="Y9" s="462"/>
      <c r="Z9" s="462">
        <f t="shared" si="0"/>
        <v>2</v>
      </c>
      <c r="AA9" s="42" t="s">
        <v>3515</v>
      </c>
      <c r="AB9" s="465" t="s">
        <v>93</v>
      </c>
      <c r="AC9" s="465" t="s">
        <v>3530</v>
      </c>
      <c r="AD9" s="884">
        <f t="shared" si="12"/>
        <v>0</v>
      </c>
      <c r="AE9" s="780">
        <f t="shared" si="13"/>
        <v>0</v>
      </c>
      <c r="AF9" s="780">
        <f t="shared" si="14"/>
        <v>0</v>
      </c>
      <c r="AG9" s="780">
        <f t="shared" si="15"/>
        <v>0</v>
      </c>
      <c r="AH9" s="780">
        <f t="shared" si="16"/>
        <v>0</v>
      </c>
      <c r="AI9" s="780">
        <f t="shared" si="17"/>
        <v>0</v>
      </c>
      <c r="AJ9" s="780">
        <f t="shared" si="18"/>
        <v>0</v>
      </c>
      <c r="AK9" s="780">
        <f t="shared" si="19"/>
        <v>0</v>
      </c>
      <c r="AL9" s="780">
        <f t="shared" si="20"/>
        <v>0</v>
      </c>
      <c r="AM9" s="780">
        <f t="shared" si="21"/>
        <v>0</v>
      </c>
      <c r="AN9" s="780">
        <f t="shared" si="22"/>
        <v>0</v>
      </c>
      <c r="AO9" s="780">
        <f t="shared" si="23"/>
        <v>0</v>
      </c>
      <c r="AP9" s="780">
        <f t="shared" si="24"/>
        <v>0</v>
      </c>
      <c r="AQ9" s="885">
        <f t="shared" si="25"/>
        <v>0</v>
      </c>
      <c r="AR9" s="22"/>
      <c r="AS9" s="24"/>
      <c r="AT9" s="22"/>
      <c r="AU9" s="24"/>
      <c r="AV9" s="42"/>
      <c r="AW9" s="42"/>
      <c r="AX9" s="62"/>
      <c r="AY9" s="62"/>
      <c r="AZ9" s="25"/>
      <c r="BA9" s="62"/>
      <c r="BB9" s="25"/>
      <c r="BC9" s="25"/>
      <c r="BD9" s="62"/>
      <c r="BE9" s="62"/>
      <c r="BF9" s="62"/>
      <c r="BG9" s="62"/>
      <c r="BH9" s="25"/>
      <c r="BI9" s="28"/>
      <c r="BJ9" s="62"/>
      <c r="BK9" s="62"/>
      <c r="BL9" s="25"/>
      <c r="BM9" s="42"/>
      <c r="BN9" s="25"/>
      <c r="BO9" s="62"/>
    </row>
    <row r="10" spans="1:70" ht="135" customHeight="1">
      <c r="A10" s="898" t="s">
        <v>3544</v>
      </c>
      <c r="B10" s="988"/>
      <c r="C10" s="901" t="s">
        <v>3513</v>
      </c>
      <c r="D10" s="902" t="s">
        <v>3545</v>
      </c>
      <c r="E10" s="902" t="s">
        <v>3546</v>
      </c>
      <c r="F10" s="902" t="s">
        <v>3515</v>
      </c>
      <c r="G10" s="902" t="s">
        <v>3547</v>
      </c>
      <c r="H10" s="902" t="s">
        <v>3547</v>
      </c>
      <c r="I10" s="906" t="s">
        <v>3548</v>
      </c>
      <c r="J10" s="909" t="s">
        <v>1722</v>
      </c>
      <c r="K10" s="903" t="s">
        <v>3549</v>
      </c>
      <c r="L10" s="154">
        <v>4</v>
      </c>
      <c r="M10" s="42" t="s">
        <v>3550</v>
      </c>
      <c r="N10" s="118">
        <v>1</v>
      </c>
      <c r="O10" s="462"/>
      <c r="P10" s="462"/>
      <c r="Q10" s="462">
        <v>1</v>
      </c>
      <c r="R10" s="462"/>
      <c r="S10" s="462"/>
      <c r="T10" s="462">
        <v>1</v>
      </c>
      <c r="U10" s="462"/>
      <c r="V10" s="462"/>
      <c r="W10" s="462">
        <v>1</v>
      </c>
      <c r="X10" s="462"/>
      <c r="Y10" s="462"/>
      <c r="Z10" s="462">
        <f t="shared" si="0"/>
        <v>4</v>
      </c>
      <c r="AA10" s="42" t="s">
        <v>3515</v>
      </c>
      <c r="AB10" s="465" t="s">
        <v>93</v>
      </c>
      <c r="AC10" s="465" t="s">
        <v>47</v>
      </c>
      <c r="AD10" s="884">
        <f t="shared" si="12"/>
        <v>0</v>
      </c>
      <c r="AE10" s="780">
        <f t="shared" si="13"/>
        <v>0</v>
      </c>
      <c r="AF10" s="780">
        <f t="shared" si="14"/>
        <v>0</v>
      </c>
      <c r="AG10" s="780">
        <f t="shared" si="15"/>
        <v>0</v>
      </c>
      <c r="AH10" s="780">
        <f t="shared" si="16"/>
        <v>0</v>
      </c>
      <c r="AI10" s="780">
        <f t="shared" si="17"/>
        <v>0</v>
      </c>
      <c r="AJ10" s="780">
        <f t="shared" si="18"/>
        <v>0</v>
      </c>
      <c r="AK10" s="780">
        <f t="shared" si="19"/>
        <v>0</v>
      </c>
      <c r="AL10" s="780">
        <f t="shared" si="20"/>
        <v>0</v>
      </c>
      <c r="AM10" s="780">
        <f t="shared" si="21"/>
        <v>0</v>
      </c>
      <c r="AN10" s="780">
        <f t="shared" si="22"/>
        <v>0</v>
      </c>
      <c r="AO10" s="780">
        <f t="shared" si="23"/>
        <v>0</v>
      </c>
      <c r="AP10" s="780">
        <f t="shared" si="24"/>
        <v>0</v>
      </c>
      <c r="AQ10" s="885">
        <f t="shared" si="25"/>
        <v>0</v>
      </c>
      <c r="AR10" s="22"/>
      <c r="AS10" s="23"/>
      <c r="AT10" s="22"/>
      <c r="AU10" s="24"/>
      <c r="AV10" s="42"/>
      <c r="AW10" s="42"/>
      <c r="AX10" s="25"/>
      <c r="AY10" s="28"/>
      <c r="AZ10" s="25"/>
      <c r="BA10" s="62"/>
      <c r="BB10" s="25"/>
      <c r="BC10" s="25"/>
      <c r="BD10" s="25"/>
      <c r="BE10" s="62"/>
      <c r="BF10" s="62"/>
      <c r="BG10" s="62"/>
      <c r="BH10" s="25"/>
      <c r="BI10" s="28"/>
      <c r="BJ10" s="25"/>
      <c r="BK10" s="62"/>
      <c r="BL10" s="25"/>
      <c r="BM10" s="42"/>
      <c r="BN10" s="25"/>
      <c r="BO10" s="62"/>
    </row>
    <row r="11" spans="1:70" s="910" customFormat="1" ht="129" customHeight="1">
      <c r="A11" s="41" t="s">
        <v>3551</v>
      </c>
      <c r="B11" s="994" t="s">
        <v>3552</v>
      </c>
      <c r="C11" s="901" t="s">
        <v>3513</v>
      </c>
      <c r="D11" s="902" t="s">
        <v>3553</v>
      </c>
      <c r="E11" s="902" t="s">
        <v>3554</v>
      </c>
      <c r="F11" s="902" t="s">
        <v>3555</v>
      </c>
      <c r="G11" s="902" t="s">
        <v>3556</v>
      </c>
      <c r="H11" s="897" t="s">
        <v>3557</v>
      </c>
      <c r="I11" s="897" t="s">
        <v>3558</v>
      </c>
      <c r="J11" s="41" t="s">
        <v>1919</v>
      </c>
      <c r="K11" s="903" t="s">
        <v>3559</v>
      </c>
      <c r="L11" s="154">
        <v>2</v>
      </c>
      <c r="M11" s="897" t="s">
        <v>3560</v>
      </c>
      <c r="N11" s="41"/>
      <c r="O11" s="118"/>
      <c r="P11" s="462"/>
      <c r="Q11" s="462"/>
      <c r="R11" s="462"/>
      <c r="S11" s="462"/>
      <c r="T11" s="462"/>
      <c r="U11" s="462">
        <v>1</v>
      </c>
      <c r="V11" s="462"/>
      <c r="W11" s="462"/>
      <c r="X11" s="462">
        <v>1</v>
      </c>
      <c r="Y11" s="462"/>
      <c r="Z11" s="41">
        <f>SUM(N11:Y11)</f>
        <v>2</v>
      </c>
      <c r="AA11" s="902" t="s">
        <v>3555</v>
      </c>
      <c r="AB11" s="465" t="s">
        <v>3554</v>
      </c>
      <c r="AC11" s="465" t="s">
        <v>47</v>
      </c>
      <c r="AD11" s="884">
        <f t="shared" si="12"/>
        <v>0</v>
      </c>
      <c r="AE11" s="780">
        <f t="shared" si="13"/>
        <v>0</v>
      </c>
      <c r="AF11" s="780">
        <f t="shared" si="14"/>
        <v>0</v>
      </c>
      <c r="AG11" s="780">
        <f t="shared" si="15"/>
        <v>0</v>
      </c>
      <c r="AH11" s="780">
        <f t="shared" si="16"/>
        <v>0</v>
      </c>
      <c r="AI11" s="780">
        <f t="shared" si="17"/>
        <v>0</v>
      </c>
      <c r="AJ11" s="780">
        <f t="shared" si="18"/>
        <v>0</v>
      </c>
      <c r="AK11" s="780">
        <f t="shared" si="19"/>
        <v>0</v>
      </c>
      <c r="AL11" s="780">
        <f t="shared" si="20"/>
        <v>0</v>
      </c>
      <c r="AM11" s="780">
        <f t="shared" si="21"/>
        <v>0</v>
      </c>
      <c r="AN11" s="780">
        <f t="shared" si="22"/>
        <v>0</v>
      </c>
      <c r="AO11" s="780">
        <f t="shared" si="23"/>
        <v>0</v>
      </c>
      <c r="AP11" s="780">
        <f t="shared" si="24"/>
        <v>0</v>
      </c>
      <c r="AQ11" s="885">
        <f t="shared" si="25"/>
        <v>0</v>
      </c>
      <c r="AR11" s="22"/>
      <c r="AS11" s="24"/>
      <c r="AT11" s="22"/>
      <c r="AU11" s="24"/>
      <c r="AV11" s="42"/>
      <c r="AW11" s="42"/>
      <c r="AX11" s="62"/>
      <c r="AY11" s="62"/>
      <c r="AZ11" s="25"/>
      <c r="BA11" s="62"/>
      <c r="BB11" s="25"/>
      <c r="BC11" s="25"/>
      <c r="BD11" s="62"/>
      <c r="BE11" s="62"/>
      <c r="BF11" s="62"/>
      <c r="BG11" s="62"/>
      <c r="BH11" s="25"/>
      <c r="BI11" s="28"/>
      <c r="BJ11" s="62"/>
      <c r="BK11" s="62"/>
      <c r="BL11" s="25"/>
      <c r="BM11" s="42"/>
      <c r="BN11" s="25"/>
      <c r="BO11" s="62"/>
      <c r="BP11" s="634"/>
      <c r="BQ11" s="634"/>
      <c r="BR11" s="634"/>
    </row>
    <row r="12" spans="1:70" s="910" customFormat="1" ht="129" customHeight="1">
      <c r="A12" s="41" t="s">
        <v>3561</v>
      </c>
      <c r="B12" s="988"/>
      <c r="C12" s="901" t="s">
        <v>3513</v>
      </c>
      <c r="D12" s="902" t="s">
        <v>3562</v>
      </c>
      <c r="E12" s="902" t="s">
        <v>3526</v>
      </c>
      <c r="F12" s="902" t="s">
        <v>3515</v>
      </c>
      <c r="G12" s="902" t="s">
        <v>3563</v>
      </c>
      <c r="H12" s="897" t="s">
        <v>3564</v>
      </c>
      <c r="I12" s="897" t="s">
        <v>3565</v>
      </c>
      <c r="J12" s="41" t="s">
        <v>1919</v>
      </c>
      <c r="K12" s="903" t="s">
        <v>3559</v>
      </c>
      <c r="L12" s="154">
        <v>2</v>
      </c>
      <c r="M12" s="897" t="s">
        <v>3565</v>
      </c>
      <c r="N12" s="41"/>
      <c r="O12" s="118"/>
      <c r="P12" s="462"/>
      <c r="Q12" s="462"/>
      <c r="R12" s="462"/>
      <c r="S12" s="462"/>
      <c r="T12" s="462"/>
      <c r="U12" s="462">
        <v>1</v>
      </c>
      <c r="V12" s="462"/>
      <c r="W12" s="462"/>
      <c r="X12" s="462">
        <v>1</v>
      </c>
      <c r="Y12" s="462"/>
      <c r="Z12" s="41">
        <f>SUM(N12:Y12)</f>
        <v>2</v>
      </c>
      <c r="AA12" s="902" t="s">
        <v>3566</v>
      </c>
      <c r="AB12" s="465" t="s">
        <v>93</v>
      </c>
      <c r="AC12" s="465" t="s">
        <v>47</v>
      </c>
      <c r="AD12" s="884">
        <f t="shared" si="12"/>
        <v>0</v>
      </c>
      <c r="AE12" s="780">
        <f t="shared" si="13"/>
        <v>0</v>
      </c>
      <c r="AF12" s="780">
        <f t="shared" si="14"/>
        <v>0</v>
      </c>
      <c r="AG12" s="780">
        <f t="shared" si="15"/>
        <v>0</v>
      </c>
      <c r="AH12" s="780">
        <f t="shared" si="16"/>
        <v>0</v>
      </c>
      <c r="AI12" s="780">
        <f t="shared" si="17"/>
        <v>0</v>
      </c>
      <c r="AJ12" s="780">
        <f t="shared" si="18"/>
        <v>0</v>
      </c>
      <c r="AK12" s="780">
        <f t="shared" si="19"/>
        <v>0</v>
      </c>
      <c r="AL12" s="780">
        <f t="shared" si="20"/>
        <v>0</v>
      </c>
      <c r="AM12" s="780">
        <f t="shared" si="21"/>
        <v>0</v>
      </c>
      <c r="AN12" s="780">
        <f t="shared" si="22"/>
        <v>0</v>
      </c>
      <c r="AO12" s="780">
        <f t="shared" si="23"/>
        <v>0</v>
      </c>
      <c r="AP12" s="780">
        <f t="shared" si="24"/>
        <v>0</v>
      </c>
      <c r="AQ12" s="885">
        <f t="shared" si="25"/>
        <v>0</v>
      </c>
      <c r="AR12" s="22"/>
      <c r="AS12" s="24"/>
      <c r="AT12" s="22"/>
      <c r="AU12" s="24"/>
      <c r="AV12" s="42"/>
      <c r="AW12" s="42"/>
      <c r="AX12" s="62"/>
      <c r="AY12" s="62"/>
      <c r="AZ12" s="25"/>
      <c r="BA12" s="62"/>
      <c r="BB12" s="25"/>
      <c r="BC12" s="25"/>
      <c r="BD12" s="62"/>
      <c r="BE12" s="62"/>
      <c r="BF12" s="62"/>
      <c r="BG12" s="62"/>
      <c r="BH12" s="25"/>
      <c r="BI12" s="28"/>
      <c r="BJ12" s="62"/>
      <c r="BK12" s="62"/>
      <c r="BL12" s="25"/>
      <c r="BM12" s="42"/>
      <c r="BN12" s="25"/>
      <c r="BO12" s="62"/>
      <c r="BP12" s="634"/>
      <c r="BQ12" s="634"/>
      <c r="BR12" s="634"/>
    </row>
    <row r="13" spans="1:70" s="910" customFormat="1" ht="140.25" customHeight="1">
      <c r="A13" s="154" t="s">
        <v>3567</v>
      </c>
      <c r="B13" s="636" t="s">
        <v>3539</v>
      </c>
      <c r="C13" s="901" t="s">
        <v>3513</v>
      </c>
      <c r="D13" s="902" t="s">
        <v>3568</v>
      </c>
      <c r="E13" s="902" t="s">
        <v>76</v>
      </c>
      <c r="F13" s="902" t="s">
        <v>3569</v>
      </c>
      <c r="G13" s="902" t="s">
        <v>3570</v>
      </c>
      <c r="H13" s="897" t="s">
        <v>3571</v>
      </c>
      <c r="I13" s="897" t="s">
        <v>3572</v>
      </c>
      <c r="J13" s="41" t="s">
        <v>1919</v>
      </c>
      <c r="K13" s="903" t="s">
        <v>3573</v>
      </c>
      <c r="L13" s="154">
        <v>3</v>
      </c>
      <c r="M13" s="911" t="s">
        <v>3574</v>
      </c>
      <c r="N13" s="41"/>
      <c r="O13" s="118"/>
      <c r="P13" s="462"/>
      <c r="Q13" s="462"/>
      <c r="R13" s="462"/>
      <c r="S13" s="462"/>
      <c r="T13" s="462"/>
      <c r="U13" s="462">
        <v>1</v>
      </c>
      <c r="V13" s="462"/>
      <c r="W13" s="462"/>
      <c r="X13" s="462">
        <v>1</v>
      </c>
      <c r="Y13" s="462">
        <v>1</v>
      </c>
      <c r="Z13" s="41">
        <f>SUM(N13:Y13)</f>
        <v>3</v>
      </c>
      <c r="AA13" s="902" t="s">
        <v>3569</v>
      </c>
      <c r="AB13" s="465" t="s">
        <v>76</v>
      </c>
      <c r="AC13" s="465" t="s">
        <v>47</v>
      </c>
      <c r="AD13" s="884">
        <f t="shared" si="12"/>
        <v>0</v>
      </c>
      <c r="AE13" s="780">
        <f t="shared" si="13"/>
        <v>0</v>
      </c>
      <c r="AF13" s="780">
        <f t="shared" si="14"/>
        <v>0</v>
      </c>
      <c r="AG13" s="780">
        <f t="shared" si="15"/>
        <v>0</v>
      </c>
      <c r="AH13" s="780">
        <f t="shared" si="16"/>
        <v>0</v>
      </c>
      <c r="AI13" s="780">
        <f t="shared" si="17"/>
        <v>0</v>
      </c>
      <c r="AJ13" s="780">
        <f t="shared" si="18"/>
        <v>0</v>
      </c>
      <c r="AK13" s="780">
        <f t="shared" si="19"/>
        <v>0</v>
      </c>
      <c r="AL13" s="780">
        <f t="shared" si="20"/>
        <v>0</v>
      </c>
      <c r="AM13" s="780">
        <f t="shared" si="21"/>
        <v>0</v>
      </c>
      <c r="AN13" s="780">
        <f t="shared" si="22"/>
        <v>0</v>
      </c>
      <c r="AO13" s="780">
        <f t="shared" si="23"/>
        <v>0</v>
      </c>
      <c r="AP13" s="780">
        <f t="shared" si="24"/>
        <v>0</v>
      </c>
      <c r="AQ13" s="885">
        <f t="shared" si="25"/>
        <v>0</v>
      </c>
      <c r="AR13" s="22"/>
      <c r="AS13" s="24"/>
      <c r="AT13" s="22"/>
      <c r="AU13" s="24"/>
      <c r="AV13" s="42"/>
      <c r="AW13" s="42"/>
      <c r="AX13" s="62"/>
      <c r="AY13" s="62"/>
      <c r="AZ13" s="25"/>
      <c r="BA13" s="62"/>
      <c r="BB13" s="25"/>
      <c r="BC13" s="25"/>
      <c r="BD13" s="62"/>
      <c r="BE13" s="62"/>
      <c r="BF13" s="62"/>
      <c r="BG13" s="62"/>
      <c r="BH13" s="25"/>
      <c r="BI13" s="28"/>
      <c r="BJ13" s="62"/>
      <c r="BK13" s="62"/>
      <c r="BL13" s="25"/>
      <c r="BM13" s="42"/>
      <c r="BN13" s="25"/>
      <c r="BO13" s="62"/>
      <c r="BP13" s="634"/>
      <c r="BQ13" s="634"/>
      <c r="BR13" s="634"/>
    </row>
    <row r="14" spans="1:70" ht="122.25" customHeight="1">
      <c r="A14" s="898" t="s">
        <v>3575</v>
      </c>
      <c r="B14" s="994" t="s">
        <v>3576</v>
      </c>
      <c r="C14" s="901" t="s">
        <v>3513</v>
      </c>
      <c r="D14" s="912" t="s">
        <v>3577</v>
      </c>
      <c r="E14" s="912" t="s">
        <v>2507</v>
      </c>
      <c r="F14" s="912" t="s">
        <v>3578</v>
      </c>
      <c r="G14" s="912" t="s">
        <v>3579</v>
      </c>
      <c r="H14" s="912" t="s">
        <v>3580</v>
      </c>
      <c r="I14" s="904" t="s">
        <v>3508</v>
      </c>
      <c r="J14" s="913" t="s">
        <v>3581</v>
      </c>
      <c r="K14" s="914" t="s">
        <v>3582</v>
      </c>
      <c r="L14" s="472">
        <v>2</v>
      </c>
      <c r="M14" s="915" t="s">
        <v>3583</v>
      </c>
      <c r="N14" s="472"/>
      <c r="O14" s="472"/>
      <c r="P14" s="472"/>
      <c r="Q14" s="472"/>
      <c r="R14" s="472"/>
      <c r="S14" s="472"/>
      <c r="T14" s="472"/>
      <c r="U14" s="472">
        <v>1</v>
      </c>
      <c r="V14" s="472"/>
      <c r="W14" s="472"/>
      <c r="X14" s="472"/>
      <c r="Y14" s="472"/>
      <c r="Z14" s="462">
        <f t="shared" si="0"/>
        <v>1</v>
      </c>
      <c r="AA14" s="251" t="s">
        <v>3584</v>
      </c>
      <c r="AB14" s="251" t="s">
        <v>2507</v>
      </c>
      <c r="AC14" s="475" t="s">
        <v>47</v>
      </c>
      <c r="AD14" s="884">
        <f t="shared" si="12"/>
        <v>0</v>
      </c>
      <c r="AE14" s="780">
        <f t="shared" si="13"/>
        <v>0</v>
      </c>
      <c r="AF14" s="780">
        <f t="shared" si="14"/>
        <v>0</v>
      </c>
      <c r="AG14" s="780">
        <f t="shared" si="15"/>
        <v>0</v>
      </c>
      <c r="AH14" s="780">
        <f t="shared" si="16"/>
        <v>0</v>
      </c>
      <c r="AI14" s="780">
        <f t="shared" si="17"/>
        <v>0</v>
      </c>
      <c r="AJ14" s="780">
        <f t="shared" si="18"/>
        <v>0</v>
      </c>
      <c r="AK14" s="780">
        <f t="shared" si="19"/>
        <v>0</v>
      </c>
      <c r="AL14" s="780">
        <f t="shared" si="20"/>
        <v>0</v>
      </c>
      <c r="AM14" s="780">
        <f t="shared" si="21"/>
        <v>0</v>
      </c>
      <c r="AN14" s="780">
        <f t="shared" si="22"/>
        <v>0</v>
      </c>
      <c r="AO14" s="780">
        <f t="shared" si="23"/>
        <v>0</v>
      </c>
      <c r="AP14" s="780">
        <f t="shared" si="24"/>
        <v>0</v>
      </c>
      <c r="AQ14" s="885">
        <f t="shared" si="25"/>
        <v>0</v>
      </c>
      <c r="AR14" s="22"/>
      <c r="AS14" s="24"/>
      <c r="AT14" s="22"/>
      <c r="AU14" s="23"/>
      <c r="AV14" s="251"/>
      <c r="AW14" s="561"/>
      <c r="AX14" s="62"/>
      <c r="AY14" s="553"/>
      <c r="AZ14" s="25"/>
      <c r="BA14" s="553"/>
      <c r="BB14" s="25"/>
      <c r="BC14" s="553"/>
      <c r="BD14" s="62"/>
      <c r="BE14" s="553"/>
      <c r="BF14" s="25"/>
      <c r="BG14" s="553"/>
      <c r="BH14" s="25"/>
      <c r="BI14" s="553"/>
      <c r="BJ14" s="62"/>
      <c r="BK14" s="62"/>
      <c r="BL14" s="25"/>
      <c r="BM14" s="251"/>
      <c r="BN14" s="25"/>
      <c r="BO14" s="62"/>
    </row>
    <row r="15" spans="1:70" ht="122.25" customHeight="1">
      <c r="A15" s="41" t="s">
        <v>3585</v>
      </c>
      <c r="B15" s="988"/>
      <c r="C15" s="901" t="s">
        <v>3513</v>
      </c>
      <c r="D15" s="912" t="s">
        <v>3586</v>
      </c>
      <c r="E15" s="916" t="s">
        <v>2507</v>
      </c>
      <c r="F15" s="916" t="s">
        <v>3578</v>
      </c>
      <c r="G15" s="916" t="s">
        <v>3587</v>
      </c>
      <c r="H15" s="902" t="s">
        <v>3587</v>
      </c>
      <c r="I15" s="902" t="s">
        <v>3588</v>
      </c>
      <c r="J15" s="917" t="s">
        <v>1857</v>
      </c>
      <c r="K15" s="918">
        <v>46387</v>
      </c>
      <c r="L15" s="919">
        <v>1</v>
      </c>
      <c r="M15" s="902" t="s">
        <v>3587</v>
      </c>
      <c r="N15" s="919"/>
      <c r="O15" s="919"/>
      <c r="P15" s="919"/>
      <c r="Q15" s="919"/>
      <c r="R15" s="919"/>
      <c r="S15" s="919"/>
      <c r="T15" s="919"/>
      <c r="U15" s="919"/>
      <c r="V15" s="919"/>
      <c r="W15" s="919"/>
      <c r="X15" s="919"/>
      <c r="Y15" s="919">
        <v>1</v>
      </c>
      <c r="Z15" s="919">
        <f t="shared" si="0"/>
        <v>1</v>
      </c>
      <c r="AA15" s="920" t="s">
        <v>3584</v>
      </c>
      <c r="AB15" s="251" t="s">
        <v>2507</v>
      </c>
      <c r="AC15" s="465" t="s">
        <v>47</v>
      </c>
      <c r="AD15" s="884">
        <f t="shared" si="12"/>
        <v>0</v>
      </c>
      <c r="AE15" s="780">
        <f t="shared" si="13"/>
        <v>0</v>
      </c>
      <c r="AF15" s="780">
        <f t="shared" si="14"/>
        <v>0</v>
      </c>
      <c r="AG15" s="780">
        <f t="shared" si="15"/>
        <v>0</v>
      </c>
      <c r="AH15" s="780">
        <f t="shared" si="16"/>
        <v>0</v>
      </c>
      <c r="AI15" s="780">
        <f t="shared" si="17"/>
        <v>0</v>
      </c>
      <c r="AJ15" s="780">
        <f t="shared" si="18"/>
        <v>0</v>
      </c>
      <c r="AK15" s="780">
        <f t="shared" si="19"/>
        <v>0</v>
      </c>
      <c r="AL15" s="780">
        <f t="shared" si="20"/>
        <v>0</v>
      </c>
      <c r="AM15" s="780">
        <f t="shared" si="21"/>
        <v>0</v>
      </c>
      <c r="AN15" s="780">
        <f t="shared" si="22"/>
        <v>0</v>
      </c>
      <c r="AO15" s="780">
        <f t="shared" si="23"/>
        <v>0</v>
      </c>
      <c r="AP15" s="780">
        <f t="shared" si="24"/>
        <v>0</v>
      </c>
      <c r="AQ15" s="885">
        <f t="shared" si="25"/>
        <v>0</v>
      </c>
      <c r="AR15" s="22"/>
      <c r="AS15" s="24"/>
      <c r="AT15" s="22"/>
      <c r="AU15" s="24"/>
      <c r="AV15" s="42"/>
      <c r="AW15" s="42"/>
      <c r="AX15" s="62"/>
      <c r="AY15" s="62"/>
      <c r="AZ15" s="25"/>
      <c r="BA15" s="28"/>
      <c r="BB15" s="25"/>
      <c r="BC15" s="25"/>
      <c r="BD15" s="62"/>
      <c r="BE15" s="62"/>
      <c r="BF15" s="62"/>
      <c r="BG15" s="62"/>
      <c r="BH15" s="25"/>
      <c r="BI15" s="28"/>
      <c r="BJ15" s="62"/>
      <c r="BK15" s="62"/>
      <c r="BL15" s="25"/>
      <c r="BM15" s="42"/>
      <c r="BN15" s="25"/>
      <c r="BO15" s="62"/>
    </row>
    <row r="16" spans="1:70" ht="159" customHeight="1">
      <c r="A16" s="644" t="s">
        <v>3589</v>
      </c>
      <c r="B16" s="991" t="s">
        <v>3590</v>
      </c>
      <c r="C16" s="798" t="s">
        <v>3591</v>
      </c>
      <c r="D16" s="893" t="s">
        <v>3592</v>
      </c>
      <c r="E16" s="636" t="s">
        <v>3593</v>
      </c>
      <c r="F16" s="636" t="s">
        <v>1264</v>
      </c>
      <c r="G16" s="636" t="s">
        <v>3594</v>
      </c>
      <c r="H16" s="873" t="s">
        <v>3595</v>
      </c>
      <c r="I16" s="791" t="s">
        <v>3596</v>
      </c>
      <c r="J16" s="899" t="s">
        <v>1919</v>
      </c>
      <c r="K16" s="797" t="s">
        <v>3597</v>
      </c>
      <c r="L16" s="644">
        <v>1</v>
      </c>
      <c r="M16" s="874" t="s">
        <v>3598</v>
      </c>
      <c r="N16" s="644"/>
      <c r="O16" s="644"/>
      <c r="P16" s="644"/>
      <c r="Q16" s="644"/>
      <c r="R16" s="644"/>
      <c r="S16" s="644"/>
      <c r="T16" s="644"/>
      <c r="U16" s="644"/>
      <c r="V16" s="644"/>
      <c r="W16" s="644"/>
      <c r="X16" s="644"/>
      <c r="Y16" s="644">
        <v>1</v>
      </c>
      <c r="Z16" s="644"/>
      <c r="AA16" s="636" t="s">
        <v>3599</v>
      </c>
      <c r="AB16" s="870" t="s">
        <v>76</v>
      </c>
      <c r="AC16" s="785" t="s">
        <v>47</v>
      </c>
      <c r="AD16" s="884">
        <f t="shared" si="12"/>
        <v>0</v>
      </c>
      <c r="AE16" s="780">
        <f t="shared" si="13"/>
        <v>0</v>
      </c>
      <c r="AF16" s="780">
        <f t="shared" si="14"/>
        <v>0</v>
      </c>
      <c r="AG16" s="780">
        <f t="shared" si="15"/>
        <v>0</v>
      </c>
      <c r="AH16" s="780">
        <f t="shared" si="16"/>
        <v>0</v>
      </c>
      <c r="AI16" s="780">
        <f t="shared" si="17"/>
        <v>0</v>
      </c>
      <c r="AJ16" s="780">
        <f t="shared" si="18"/>
        <v>0</v>
      </c>
      <c r="AK16" s="780">
        <f t="shared" si="19"/>
        <v>0</v>
      </c>
      <c r="AL16" s="780">
        <f t="shared" si="20"/>
        <v>0</v>
      </c>
      <c r="AM16" s="780">
        <f t="shared" si="21"/>
        <v>0</v>
      </c>
      <c r="AN16" s="780">
        <f t="shared" si="22"/>
        <v>0</v>
      </c>
      <c r="AO16" s="780">
        <f t="shared" si="23"/>
        <v>0</v>
      </c>
      <c r="AP16" s="780">
        <f t="shared" si="24"/>
        <v>0</v>
      </c>
      <c r="AQ16" s="885" t="e">
        <f t="shared" si="25"/>
        <v>#DIV/0!</v>
      </c>
      <c r="AR16" s="645"/>
      <c r="AS16" s="641"/>
      <c r="AT16" s="645"/>
      <c r="AU16" s="648"/>
      <c r="AV16" s="636"/>
      <c r="AW16" s="637"/>
      <c r="AX16" s="651"/>
      <c r="AY16" s="651"/>
      <c r="AZ16" s="786"/>
      <c r="BA16" s="651"/>
      <c r="BB16" s="786"/>
      <c r="BC16" s="786"/>
      <c r="BD16" s="786"/>
      <c r="BE16" s="786"/>
      <c r="BF16" s="651"/>
      <c r="BG16" s="651"/>
      <c r="BH16" s="786"/>
      <c r="BI16" s="650"/>
      <c r="BJ16" s="651"/>
      <c r="BK16" s="651"/>
      <c r="BL16" s="786"/>
      <c r="BM16" s="636"/>
      <c r="BN16" s="786"/>
      <c r="BO16" s="651"/>
    </row>
    <row r="17" spans="1:67" ht="153" customHeight="1">
      <c r="A17" s="644" t="s">
        <v>3600</v>
      </c>
      <c r="B17" s="988"/>
      <c r="C17" s="798" t="s">
        <v>3591</v>
      </c>
      <c r="D17" s="799" t="s">
        <v>3601</v>
      </c>
      <c r="E17" s="799" t="s">
        <v>3593</v>
      </c>
      <c r="F17" s="782" t="s">
        <v>3602</v>
      </c>
      <c r="G17" s="793" t="s">
        <v>3603</v>
      </c>
      <c r="H17" s="776" t="s">
        <v>3604</v>
      </c>
      <c r="I17" s="778" t="s">
        <v>3605</v>
      </c>
      <c r="J17" s="770" t="s">
        <v>1919</v>
      </c>
      <c r="K17" s="866">
        <v>46387</v>
      </c>
      <c r="L17" s="780">
        <v>1</v>
      </c>
      <c r="M17" s="636" t="s">
        <v>3606</v>
      </c>
      <c r="N17" s="780"/>
      <c r="O17" s="780"/>
      <c r="P17" s="780"/>
      <c r="Q17" s="780"/>
      <c r="R17" s="780"/>
      <c r="S17" s="780"/>
      <c r="T17" s="780"/>
      <c r="U17" s="780"/>
      <c r="V17" s="780"/>
      <c r="W17" s="780"/>
      <c r="X17" s="780"/>
      <c r="Y17" s="780">
        <v>1</v>
      </c>
      <c r="Z17" s="780">
        <f t="shared" si="0"/>
        <v>1</v>
      </c>
      <c r="AA17" s="782" t="s">
        <v>3607</v>
      </c>
      <c r="AB17" s="636" t="s">
        <v>76</v>
      </c>
      <c r="AC17" s="886" t="s">
        <v>47</v>
      </c>
      <c r="AD17" s="884">
        <f t="shared" si="12"/>
        <v>0</v>
      </c>
      <c r="AE17" s="780">
        <f t="shared" si="13"/>
        <v>0</v>
      </c>
      <c r="AF17" s="780">
        <f t="shared" si="14"/>
        <v>0</v>
      </c>
      <c r="AG17" s="780">
        <f t="shared" si="15"/>
        <v>0</v>
      </c>
      <c r="AH17" s="780">
        <f t="shared" si="16"/>
        <v>0</v>
      </c>
      <c r="AI17" s="780">
        <f t="shared" si="17"/>
        <v>0</v>
      </c>
      <c r="AJ17" s="780">
        <f t="shared" si="18"/>
        <v>0</v>
      </c>
      <c r="AK17" s="780">
        <f t="shared" si="19"/>
        <v>0</v>
      </c>
      <c r="AL17" s="780">
        <f t="shared" si="20"/>
        <v>0</v>
      </c>
      <c r="AM17" s="780">
        <f t="shared" si="21"/>
        <v>0</v>
      </c>
      <c r="AN17" s="780">
        <f t="shared" si="22"/>
        <v>0</v>
      </c>
      <c r="AO17" s="780">
        <f t="shared" si="23"/>
        <v>0</v>
      </c>
      <c r="AP17" s="780">
        <f t="shared" si="24"/>
        <v>0</v>
      </c>
      <c r="AQ17" s="885">
        <f t="shared" si="25"/>
        <v>0</v>
      </c>
      <c r="AR17" s="800"/>
      <c r="AS17" s="641"/>
      <c r="AT17" s="641"/>
      <c r="AU17" s="641"/>
      <c r="AV17" s="800"/>
      <c r="AW17" s="877"/>
      <c r="AX17" s="644"/>
      <c r="AY17" s="877"/>
      <c r="AZ17" s="800"/>
      <c r="BA17" s="877"/>
      <c r="BB17" s="800"/>
      <c r="BC17" s="877"/>
      <c r="BD17" s="802"/>
      <c r="BE17" s="877"/>
      <c r="BF17" s="786"/>
      <c r="BG17" s="877"/>
      <c r="BH17" s="802"/>
      <c r="BI17" s="800"/>
      <c r="BJ17" s="800"/>
      <c r="BK17" s="800"/>
      <c r="BL17" s="800"/>
      <c r="BM17" s="800"/>
      <c r="BN17" s="800"/>
      <c r="BO17" s="800"/>
    </row>
    <row r="18" spans="1:67" ht="120.75" customHeight="1">
      <c r="A18" s="898" t="s">
        <v>3608</v>
      </c>
      <c r="B18" s="986" t="s">
        <v>3609</v>
      </c>
      <c r="C18" s="798" t="s">
        <v>3610</v>
      </c>
      <c r="D18" s="788" t="s">
        <v>3611</v>
      </c>
      <c r="E18" s="805" t="s">
        <v>93</v>
      </c>
      <c r="F18" s="805" t="s">
        <v>93</v>
      </c>
      <c r="G18" s="636" t="s">
        <v>3612</v>
      </c>
      <c r="H18" s="636" t="s">
        <v>3613</v>
      </c>
      <c r="I18" s="636" t="s">
        <v>3614</v>
      </c>
      <c r="J18" s="644" t="s">
        <v>3615</v>
      </c>
      <c r="K18" s="797" t="s">
        <v>3616</v>
      </c>
      <c r="L18" s="789">
        <v>3</v>
      </c>
      <c r="M18" s="782" t="s">
        <v>3617</v>
      </c>
      <c r="N18" s="780">
        <v>1</v>
      </c>
      <c r="O18" s="780"/>
      <c r="P18" s="780"/>
      <c r="Q18" s="780"/>
      <c r="R18" s="780">
        <v>1</v>
      </c>
      <c r="S18" s="780"/>
      <c r="T18" s="780"/>
      <c r="U18" s="780"/>
      <c r="V18" s="780">
        <v>1</v>
      </c>
      <c r="W18" s="780"/>
      <c r="X18" s="780"/>
      <c r="Y18" s="780"/>
      <c r="Z18" s="780">
        <f t="shared" si="0"/>
        <v>3</v>
      </c>
      <c r="AA18" s="782" t="s">
        <v>1455</v>
      </c>
      <c r="AB18" s="782" t="s">
        <v>93</v>
      </c>
      <c r="AC18" s="785" t="s">
        <v>47</v>
      </c>
      <c r="AD18" s="884">
        <f t="shared" si="12"/>
        <v>0</v>
      </c>
      <c r="AE18" s="780">
        <f t="shared" si="13"/>
        <v>0</v>
      </c>
      <c r="AF18" s="780">
        <f t="shared" si="14"/>
        <v>0</v>
      </c>
      <c r="AG18" s="780">
        <f t="shared" si="15"/>
        <v>0</v>
      </c>
      <c r="AH18" s="780">
        <f t="shared" si="16"/>
        <v>0</v>
      </c>
      <c r="AI18" s="780">
        <f t="shared" si="17"/>
        <v>0</v>
      </c>
      <c r="AJ18" s="780">
        <f t="shared" si="18"/>
        <v>0</v>
      </c>
      <c r="AK18" s="780">
        <f t="shared" si="19"/>
        <v>0</v>
      </c>
      <c r="AL18" s="780">
        <f t="shared" si="20"/>
        <v>0</v>
      </c>
      <c r="AM18" s="780">
        <f t="shared" si="21"/>
        <v>0</v>
      </c>
      <c r="AN18" s="780">
        <f t="shared" si="22"/>
        <v>0</v>
      </c>
      <c r="AO18" s="780">
        <f t="shared" si="23"/>
        <v>0</v>
      </c>
      <c r="AP18" s="780">
        <f t="shared" si="24"/>
        <v>0</v>
      </c>
      <c r="AQ18" s="885">
        <f t="shared" si="25"/>
        <v>0</v>
      </c>
      <c r="AR18" s="802"/>
      <c r="AS18" s="641"/>
      <c r="AT18" s="800"/>
      <c r="AU18" s="800"/>
      <c r="AV18" s="800"/>
      <c r="AW18" s="800"/>
      <c r="AX18" s="644"/>
      <c r="AY18" s="801"/>
      <c r="AZ18" s="878"/>
      <c r="BA18" s="653"/>
      <c r="BB18" s="800"/>
      <c r="BC18" s="800"/>
      <c r="BD18" s="802"/>
      <c r="BE18" s="650"/>
      <c r="BF18" s="786"/>
      <c r="BG18" s="786"/>
      <c r="BH18" s="802"/>
      <c r="BI18" s="653"/>
      <c r="BJ18" s="800"/>
      <c r="BK18" s="800"/>
      <c r="BL18" s="800"/>
      <c r="BM18" s="800"/>
      <c r="BN18" s="800"/>
      <c r="BO18" s="800"/>
    </row>
    <row r="19" spans="1:67" s="803" customFormat="1" ht="124.5" customHeight="1">
      <c r="A19" s="41" t="s">
        <v>3618</v>
      </c>
      <c r="B19" s="987"/>
      <c r="C19" s="798" t="s">
        <v>3610</v>
      </c>
      <c r="D19" s="788" t="s">
        <v>3619</v>
      </c>
      <c r="E19" s="869" t="s">
        <v>3593</v>
      </c>
      <c r="F19" s="793" t="s">
        <v>1891</v>
      </c>
      <c r="G19" s="638" t="s">
        <v>3620</v>
      </c>
      <c r="H19" s="782" t="s">
        <v>3621</v>
      </c>
      <c r="I19" s="783" t="s">
        <v>3622</v>
      </c>
      <c r="J19" s="780" t="s">
        <v>1919</v>
      </c>
      <c r="K19" s="871">
        <v>46325</v>
      </c>
      <c r="L19" s="792">
        <v>1</v>
      </c>
      <c r="M19" s="638" t="s">
        <v>3623</v>
      </c>
      <c r="N19" s="780"/>
      <c r="O19" s="780"/>
      <c r="P19" s="780"/>
      <c r="Q19" s="780"/>
      <c r="R19" s="789"/>
      <c r="S19" s="780"/>
      <c r="T19" s="780"/>
      <c r="U19" s="780"/>
      <c r="V19" s="780"/>
      <c r="W19" s="780">
        <v>1</v>
      </c>
      <c r="X19" s="780"/>
      <c r="Y19" s="780"/>
      <c r="Z19" s="780">
        <f t="shared" si="0"/>
        <v>1</v>
      </c>
      <c r="AA19" s="782" t="s">
        <v>1891</v>
      </c>
      <c r="AB19" s="636" t="s">
        <v>3624</v>
      </c>
      <c r="AC19" s="785" t="s">
        <v>47</v>
      </c>
      <c r="AD19" s="884">
        <f t="shared" si="12"/>
        <v>0</v>
      </c>
      <c r="AE19" s="780">
        <f t="shared" si="13"/>
        <v>0</v>
      </c>
      <c r="AF19" s="780">
        <f t="shared" si="14"/>
        <v>0</v>
      </c>
      <c r="AG19" s="780">
        <f t="shared" si="15"/>
        <v>0</v>
      </c>
      <c r="AH19" s="780">
        <f t="shared" si="16"/>
        <v>0</v>
      </c>
      <c r="AI19" s="780">
        <f t="shared" si="17"/>
        <v>0</v>
      </c>
      <c r="AJ19" s="780">
        <f t="shared" si="18"/>
        <v>0</v>
      </c>
      <c r="AK19" s="780">
        <f t="shared" si="19"/>
        <v>0</v>
      </c>
      <c r="AL19" s="780">
        <f t="shared" si="20"/>
        <v>0</v>
      </c>
      <c r="AM19" s="780">
        <f t="shared" si="21"/>
        <v>0</v>
      </c>
      <c r="AN19" s="780">
        <f t="shared" si="22"/>
        <v>0</v>
      </c>
      <c r="AO19" s="780">
        <f t="shared" si="23"/>
        <v>0</v>
      </c>
      <c r="AP19" s="780">
        <f t="shared" si="24"/>
        <v>0</v>
      </c>
      <c r="AQ19" s="885">
        <f t="shared" si="25"/>
        <v>0</v>
      </c>
      <c r="AR19" s="800"/>
      <c r="AS19" s="800"/>
      <c r="AT19" s="800"/>
      <c r="AU19" s="800"/>
      <c r="AV19" s="800"/>
      <c r="AW19" s="800"/>
      <c r="AX19" s="644"/>
      <c r="AY19" s="800"/>
      <c r="AZ19" s="800"/>
      <c r="BA19" s="800"/>
      <c r="BB19" s="800"/>
      <c r="BC19" s="800"/>
      <c r="BD19" s="802"/>
      <c r="BE19" s="800"/>
      <c r="BF19" s="786"/>
      <c r="BG19" s="875"/>
      <c r="BH19" s="802"/>
      <c r="BI19" s="800"/>
      <c r="BJ19" s="800"/>
      <c r="BK19" s="800"/>
      <c r="BL19" s="800"/>
      <c r="BM19" s="800"/>
      <c r="BN19" s="800"/>
      <c r="BO19" s="800"/>
    </row>
    <row r="20" spans="1:67" ht="157.5" customHeight="1">
      <c r="A20" s="41" t="s">
        <v>3625</v>
      </c>
      <c r="B20" s="988"/>
      <c r="C20" s="798" t="s">
        <v>3610</v>
      </c>
      <c r="D20" s="795" t="s">
        <v>3626</v>
      </c>
      <c r="E20" s="636" t="s">
        <v>76</v>
      </c>
      <c r="F20" s="794" t="s">
        <v>1264</v>
      </c>
      <c r="G20" s="636" t="s">
        <v>3627</v>
      </c>
      <c r="H20" s="787" t="s">
        <v>3628</v>
      </c>
      <c r="I20" s="782" t="s">
        <v>3629</v>
      </c>
      <c r="J20" s="900" t="s">
        <v>1724</v>
      </c>
      <c r="K20" s="797" t="s">
        <v>3630</v>
      </c>
      <c r="L20" s="644">
        <v>12</v>
      </c>
      <c r="M20" s="801" t="s">
        <v>3631</v>
      </c>
      <c r="N20" s="780">
        <v>1</v>
      </c>
      <c r="O20" s="780">
        <v>1</v>
      </c>
      <c r="P20" s="780">
        <v>1</v>
      </c>
      <c r="Q20" s="780">
        <v>1</v>
      </c>
      <c r="R20" s="802">
        <v>1</v>
      </c>
      <c r="S20" s="780">
        <v>1</v>
      </c>
      <c r="T20" s="780">
        <v>1</v>
      </c>
      <c r="U20" s="780">
        <v>1</v>
      </c>
      <c r="V20" s="780">
        <v>1</v>
      </c>
      <c r="W20" s="780">
        <v>1</v>
      </c>
      <c r="X20" s="780">
        <v>1</v>
      </c>
      <c r="Y20" s="780">
        <v>1</v>
      </c>
      <c r="Z20" s="780">
        <f t="shared" si="0"/>
        <v>12</v>
      </c>
      <c r="AA20" s="636" t="s">
        <v>3602</v>
      </c>
      <c r="AB20" s="636" t="s">
        <v>76</v>
      </c>
      <c r="AC20" s="785" t="s">
        <v>47</v>
      </c>
      <c r="AD20" s="884">
        <f t="shared" si="12"/>
        <v>0</v>
      </c>
      <c r="AE20" s="780">
        <f t="shared" si="13"/>
        <v>0</v>
      </c>
      <c r="AF20" s="780">
        <f t="shared" si="14"/>
        <v>0</v>
      </c>
      <c r="AG20" s="780">
        <f t="shared" si="15"/>
        <v>0</v>
      </c>
      <c r="AH20" s="780">
        <f t="shared" si="16"/>
        <v>0</v>
      </c>
      <c r="AI20" s="780">
        <f t="shared" si="17"/>
        <v>0</v>
      </c>
      <c r="AJ20" s="780">
        <f t="shared" si="18"/>
        <v>0</v>
      </c>
      <c r="AK20" s="780">
        <f t="shared" si="19"/>
        <v>0</v>
      </c>
      <c r="AL20" s="780">
        <f t="shared" si="20"/>
        <v>0</v>
      </c>
      <c r="AM20" s="780">
        <f t="shared" si="21"/>
        <v>0</v>
      </c>
      <c r="AN20" s="780">
        <f t="shared" si="22"/>
        <v>0</v>
      </c>
      <c r="AO20" s="780">
        <f t="shared" si="23"/>
        <v>0</v>
      </c>
      <c r="AP20" s="780">
        <f t="shared" si="24"/>
        <v>0</v>
      </c>
      <c r="AQ20" s="885">
        <f t="shared" si="25"/>
        <v>0</v>
      </c>
      <c r="AR20" s="645"/>
      <c r="AS20" s="641"/>
      <c r="AT20" s="645"/>
      <c r="AU20" s="641"/>
      <c r="AV20" s="644"/>
      <c r="AW20" s="641"/>
      <c r="AX20" s="645"/>
      <c r="AY20" s="641"/>
      <c r="AZ20" s="786"/>
      <c r="BA20" s="641"/>
      <c r="BB20" s="786"/>
      <c r="BC20" s="641"/>
      <c r="BD20" s="879"/>
      <c r="BE20" s="880"/>
      <c r="BF20" s="879"/>
      <c r="BG20" s="880"/>
      <c r="BH20" s="786"/>
      <c r="BI20" s="650"/>
      <c r="BJ20" s="786"/>
      <c r="BK20" s="881"/>
      <c r="BL20" s="651"/>
      <c r="BM20" s="881"/>
      <c r="BN20" s="645"/>
      <c r="BO20" s="650"/>
    </row>
    <row r="21" spans="1:67" s="803" customFormat="1" ht="136.5" customHeight="1">
      <c r="A21" s="781" t="s">
        <v>3632</v>
      </c>
      <c r="B21" s="636" t="s">
        <v>3633</v>
      </c>
      <c r="C21" s="798" t="s">
        <v>3634</v>
      </c>
      <c r="D21" s="795" t="s">
        <v>3635</v>
      </c>
      <c r="E21" s="636" t="s">
        <v>76</v>
      </c>
      <c r="F21" s="636" t="s">
        <v>3602</v>
      </c>
      <c r="G21" s="782" t="s">
        <v>3636</v>
      </c>
      <c r="H21" s="787" t="s">
        <v>3637</v>
      </c>
      <c r="I21" s="793" t="s">
        <v>3638</v>
      </c>
      <c r="J21" s="899" t="s">
        <v>3615</v>
      </c>
      <c r="K21" s="797" t="s">
        <v>3639</v>
      </c>
      <c r="L21" s="644">
        <v>3</v>
      </c>
      <c r="M21" s="801" t="s">
        <v>3640</v>
      </c>
      <c r="N21" s="780"/>
      <c r="O21" s="780"/>
      <c r="P21" s="780"/>
      <c r="Q21" s="780">
        <v>1</v>
      </c>
      <c r="R21" s="780"/>
      <c r="S21" s="780"/>
      <c r="T21" s="780"/>
      <c r="U21" s="780">
        <v>1</v>
      </c>
      <c r="V21" s="780"/>
      <c r="W21" s="780"/>
      <c r="X21" s="780"/>
      <c r="Y21" s="780">
        <v>1</v>
      </c>
      <c r="Z21" s="780">
        <f t="shared" si="0"/>
        <v>3</v>
      </c>
      <c r="AA21" s="636" t="s">
        <v>3641</v>
      </c>
      <c r="AB21" s="636" t="s">
        <v>76</v>
      </c>
      <c r="AC21" s="785" t="s">
        <v>47</v>
      </c>
      <c r="AD21" s="884">
        <f t="shared" si="12"/>
        <v>0</v>
      </c>
      <c r="AE21" s="780">
        <f t="shared" si="13"/>
        <v>0</v>
      </c>
      <c r="AF21" s="780">
        <f t="shared" si="14"/>
        <v>0</v>
      </c>
      <c r="AG21" s="780">
        <f t="shared" si="15"/>
        <v>0</v>
      </c>
      <c r="AH21" s="780">
        <f t="shared" si="16"/>
        <v>0</v>
      </c>
      <c r="AI21" s="780">
        <f t="shared" si="17"/>
        <v>0</v>
      </c>
      <c r="AJ21" s="780">
        <f t="shared" si="18"/>
        <v>0</v>
      </c>
      <c r="AK21" s="780">
        <f t="shared" si="19"/>
        <v>0</v>
      </c>
      <c r="AL21" s="780">
        <f t="shared" si="20"/>
        <v>0</v>
      </c>
      <c r="AM21" s="780">
        <f t="shared" si="21"/>
        <v>0</v>
      </c>
      <c r="AN21" s="780">
        <f t="shared" si="22"/>
        <v>0</v>
      </c>
      <c r="AO21" s="780">
        <f t="shared" si="23"/>
        <v>0</v>
      </c>
      <c r="AP21" s="780">
        <f t="shared" si="24"/>
        <v>0</v>
      </c>
      <c r="AQ21" s="885">
        <f t="shared" si="25"/>
        <v>0</v>
      </c>
      <c r="AR21" s="645"/>
      <c r="AS21" s="641"/>
      <c r="AT21" s="645"/>
      <c r="AU21" s="641"/>
      <c r="AV21" s="636"/>
      <c r="AW21" s="636"/>
      <c r="AX21" s="651"/>
      <c r="AY21" s="651"/>
      <c r="AZ21" s="786"/>
      <c r="BA21" s="651"/>
      <c r="BB21" s="786"/>
      <c r="BC21" s="786"/>
      <c r="BD21" s="651"/>
      <c r="BE21" s="651"/>
      <c r="BF21" s="651"/>
      <c r="BG21" s="651"/>
      <c r="BH21" s="786"/>
      <c r="BI21" s="651"/>
      <c r="BJ21" s="651"/>
      <c r="BK21" s="651"/>
      <c r="BL21" s="651"/>
      <c r="BM21" s="651"/>
      <c r="BN21" s="645"/>
      <c r="BO21" s="651"/>
    </row>
    <row r="22" spans="1:67" s="803" customFormat="1" ht="105" customHeight="1">
      <c r="A22" s="921" t="s">
        <v>3642</v>
      </c>
      <c r="B22" s="986" t="s">
        <v>3609</v>
      </c>
      <c r="C22" s="992" t="s">
        <v>3643</v>
      </c>
      <c r="D22" s="790" t="s">
        <v>3644</v>
      </c>
      <c r="E22" s="922" t="s">
        <v>3645</v>
      </c>
      <c r="F22" s="636" t="s">
        <v>3602</v>
      </c>
      <c r="G22" s="796" t="s">
        <v>3646</v>
      </c>
      <c r="H22" s="869" t="s">
        <v>3647</v>
      </c>
      <c r="I22" s="636" t="s">
        <v>3648</v>
      </c>
      <c r="J22" s="644" t="s">
        <v>1919</v>
      </c>
      <c r="K22" s="872">
        <v>46053</v>
      </c>
      <c r="L22" s="792">
        <v>1</v>
      </c>
      <c r="M22" s="791" t="s">
        <v>3646</v>
      </c>
      <c r="N22" s="865">
        <v>1</v>
      </c>
      <c r="O22" s="792"/>
      <c r="P22" s="792"/>
      <c r="Q22" s="792"/>
      <c r="R22" s="792"/>
      <c r="S22" s="792"/>
      <c r="T22" s="792"/>
      <c r="U22" s="792"/>
      <c r="V22" s="780"/>
      <c r="W22" s="780"/>
      <c r="X22" s="780"/>
      <c r="Y22" s="780"/>
      <c r="Z22" s="780">
        <f t="shared" si="0"/>
        <v>1</v>
      </c>
      <c r="AA22" s="636" t="s">
        <v>1264</v>
      </c>
      <c r="AB22" s="636" t="s">
        <v>3624</v>
      </c>
      <c r="AC22" s="785" t="s">
        <v>47</v>
      </c>
      <c r="AD22" s="884">
        <f t="shared" si="12"/>
        <v>0</v>
      </c>
      <c r="AE22" s="780">
        <f t="shared" si="13"/>
        <v>0</v>
      </c>
      <c r="AF22" s="780">
        <f t="shared" si="14"/>
        <v>0</v>
      </c>
      <c r="AG22" s="780">
        <f t="shared" si="15"/>
        <v>0</v>
      </c>
      <c r="AH22" s="780">
        <f t="shared" si="16"/>
        <v>0</v>
      </c>
      <c r="AI22" s="780">
        <f t="shared" si="17"/>
        <v>0</v>
      </c>
      <c r="AJ22" s="780">
        <f t="shared" si="18"/>
        <v>0</v>
      </c>
      <c r="AK22" s="780">
        <f t="shared" si="19"/>
        <v>0</v>
      </c>
      <c r="AL22" s="780">
        <f t="shared" si="20"/>
        <v>0</v>
      </c>
      <c r="AM22" s="780">
        <f t="shared" si="21"/>
        <v>0</v>
      </c>
      <c r="AN22" s="780">
        <f t="shared" si="22"/>
        <v>0</v>
      </c>
      <c r="AO22" s="780">
        <f t="shared" si="23"/>
        <v>0</v>
      </c>
      <c r="AP22" s="780">
        <f t="shared" si="24"/>
        <v>0</v>
      </c>
      <c r="AQ22" s="885">
        <f t="shared" si="25"/>
        <v>0</v>
      </c>
      <c r="AR22" s="645"/>
      <c r="AS22" s="641"/>
      <c r="AT22" s="645"/>
      <c r="AU22" s="641"/>
      <c r="AV22" s="636"/>
      <c r="AW22" s="641"/>
      <c r="AX22" s="651"/>
      <c r="AY22" s="641"/>
      <c r="AZ22" s="786"/>
      <c r="BA22" s="641"/>
      <c r="BB22" s="786"/>
      <c r="BC22" s="641"/>
      <c r="BD22" s="651"/>
      <c r="BE22" s="641"/>
      <c r="BF22" s="651"/>
      <c r="BG22" s="641"/>
      <c r="BH22" s="786"/>
      <c r="BI22" s="641"/>
      <c r="BJ22" s="651"/>
      <c r="BK22" s="651"/>
      <c r="BL22" s="651"/>
      <c r="BM22" s="651"/>
      <c r="BN22" s="786"/>
      <c r="BO22" s="786"/>
    </row>
    <row r="23" spans="1:67" ht="123.75" customHeight="1">
      <c r="A23" s="41" t="s">
        <v>3649</v>
      </c>
      <c r="B23" s="988"/>
      <c r="C23" s="993"/>
      <c r="D23" s="907" t="s">
        <v>3650</v>
      </c>
      <c r="E23" s="776" t="s">
        <v>3651</v>
      </c>
      <c r="F23" s="804" t="s">
        <v>3652</v>
      </c>
      <c r="G23" s="896" t="s">
        <v>3653</v>
      </c>
      <c r="H23" s="890" t="s">
        <v>3654</v>
      </c>
      <c r="I23" s="793" t="s">
        <v>3655</v>
      </c>
      <c r="J23" s="792" t="s">
        <v>1722</v>
      </c>
      <c r="K23" s="935" t="s">
        <v>3656</v>
      </c>
      <c r="L23" s="770">
        <v>2</v>
      </c>
      <c r="M23" s="776" t="s">
        <v>3657</v>
      </c>
      <c r="N23" s="770"/>
      <c r="O23" s="770"/>
      <c r="P23" s="770"/>
      <c r="Q23" s="770"/>
      <c r="R23" s="770"/>
      <c r="S23" s="770"/>
      <c r="T23" s="770"/>
      <c r="U23" s="770"/>
      <c r="V23" s="865"/>
      <c r="W23" s="792"/>
      <c r="X23" s="780"/>
      <c r="Y23" s="780"/>
      <c r="Z23" s="780"/>
      <c r="AA23" s="636"/>
      <c r="AB23" s="782"/>
      <c r="AC23" s="785"/>
      <c r="AD23" s="884">
        <f t="shared" si="12"/>
        <v>0</v>
      </c>
      <c r="AE23" s="780">
        <f t="shared" si="13"/>
        <v>0</v>
      </c>
      <c r="AF23" s="780">
        <f t="shared" si="14"/>
        <v>0</v>
      </c>
      <c r="AG23" s="780">
        <f t="shared" si="15"/>
        <v>0</v>
      </c>
      <c r="AH23" s="780">
        <f t="shared" si="16"/>
        <v>0</v>
      </c>
      <c r="AI23" s="780">
        <f t="shared" si="17"/>
        <v>0</v>
      </c>
      <c r="AJ23" s="780">
        <f t="shared" si="18"/>
        <v>0</v>
      </c>
      <c r="AK23" s="780">
        <f t="shared" si="19"/>
        <v>0</v>
      </c>
      <c r="AL23" s="780">
        <f t="shared" si="20"/>
        <v>0</v>
      </c>
      <c r="AM23" s="780">
        <f t="shared" si="21"/>
        <v>0</v>
      </c>
      <c r="AN23" s="780">
        <f t="shared" si="22"/>
        <v>0</v>
      </c>
      <c r="AO23" s="780">
        <f t="shared" si="23"/>
        <v>0</v>
      </c>
      <c r="AP23" s="780">
        <f t="shared" si="24"/>
        <v>0</v>
      </c>
      <c r="AQ23" s="885" t="e">
        <f t="shared" si="25"/>
        <v>#DIV/0!</v>
      </c>
      <c r="AR23" s="645"/>
      <c r="AS23" s="641"/>
      <c r="AT23" s="645"/>
      <c r="AU23" s="641"/>
      <c r="AV23" s="636"/>
      <c r="AW23" s="641"/>
      <c r="AX23" s="651"/>
      <c r="AY23" s="650"/>
      <c r="AZ23" s="786"/>
      <c r="BA23" s="650"/>
      <c r="BB23" s="786"/>
      <c r="BC23" s="650"/>
      <c r="BD23" s="651"/>
      <c r="BE23" s="650"/>
      <c r="BF23" s="651"/>
      <c r="BG23" s="650"/>
      <c r="BH23" s="786"/>
      <c r="BI23" s="650"/>
      <c r="BJ23" s="651"/>
      <c r="BK23" s="651"/>
      <c r="BL23" s="651"/>
      <c r="BM23" s="651"/>
      <c r="BN23" s="786"/>
      <c r="BO23" s="786"/>
    </row>
    <row r="24" spans="1:67" ht="125.25" customHeight="1">
      <c r="A24" s="41" t="s">
        <v>3658</v>
      </c>
      <c r="B24" s="776" t="s">
        <v>3659</v>
      </c>
      <c r="C24" s="934" t="s">
        <v>3660</v>
      </c>
      <c r="D24" s="653" t="s">
        <v>3661</v>
      </c>
      <c r="E24" s="636" t="s">
        <v>93</v>
      </c>
      <c r="F24" s="636" t="s">
        <v>93</v>
      </c>
      <c r="G24" s="801" t="s">
        <v>3662</v>
      </c>
      <c r="H24" s="636" t="s">
        <v>3663</v>
      </c>
      <c r="I24" s="867" t="s">
        <v>3664</v>
      </c>
      <c r="J24" s="644" t="s">
        <v>3665</v>
      </c>
      <c r="K24" s="797" t="s">
        <v>3666</v>
      </c>
      <c r="L24" s="644">
        <v>2</v>
      </c>
      <c r="M24" s="653" t="s">
        <v>3667</v>
      </c>
      <c r="N24" s="644"/>
      <c r="O24" s="644"/>
      <c r="P24" s="644"/>
      <c r="Q24" s="644"/>
      <c r="R24" s="644"/>
      <c r="S24" s="644"/>
      <c r="T24" s="644"/>
      <c r="U24" s="644">
        <v>1</v>
      </c>
      <c r="V24" s="644"/>
      <c r="W24" s="644"/>
      <c r="X24" s="789"/>
      <c r="Y24" s="780">
        <v>1</v>
      </c>
      <c r="Z24" s="780">
        <f t="shared" si="0"/>
        <v>2</v>
      </c>
      <c r="AA24" s="636" t="s">
        <v>1455</v>
      </c>
      <c r="AB24" s="782" t="s">
        <v>93</v>
      </c>
      <c r="AC24" s="785" t="s">
        <v>3668</v>
      </c>
      <c r="AD24" s="884">
        <f t="shared" si="12"/>
        <v>0</v>
      </c>
      <c r="AE24" s="780">
        <f t="shared" si="13"/>
        <v>0</v>
      </c>
      <c r="AF24" s="780">
        <f t="shared" si="14"/>
        <v>0</v>
      </c>
      <c r="AG24" s="780">
        <f t="shared" si="15"/>
        <v>0</v>
      </c>
      <c r="AH24" s="780">
        <f t="shared" si="16"/>
        <v>0</v>
      </c>
      <c r="AI24" s="780">
        <f t="shared" si="17"/>
        <v>0</v>
      </c>
      <c r="AJ24" s="780">
        <f t="shared" si="18"/>
        <v>0</v>
      </c>
      <c r="AK24" s="780">
        <f t="shared" si="19"/>
        <v>0</v>
      </c>
      <c r="AL24" s="780">
        <f t="shared" si="20"/>
        <v>0</v>
      </c>
      <c r="AM24" s="780">
        <f t="shared" si="21"/>
        <v>0</v>
      </c>
      <c r="AN24" s="780">
        <f t="shared" si="22"/>
        <v>0</v>
      </c>
      <c r="AO24" s="780">
        <f t="shared" si="23"/>
        <v>0</v>
      </c>
      <c r="AP24" s="780">
        <f t="shared" si="24"/>
        <v>0</v>
      </c>
      <c r="AQ24" s="885">
        <f t="shared" si="25"/>
        <v>0</v>
      </c>
      <c r="AR24" s="645"/>
      <c r="AS24" s="641"/>
      <c r="AT24" s="645"/>
      <c r="AU24" s="641"/>
      <c r="AV24" s="636"/>
      <c r="AW24" s="636"/>
      <c r="AX24" s="651"/>
      <c r="AY24" s="651"/>
      <c r="AZ24" s="786"/>
      <c r="BA24" s="651"/>
      <c r="BB24" s="786"/>
      <c r="BC24" s="786"/>
      <c r="BD24" s="651"/>
      <c r="BE24" s="651"/>
      <c r="BF24" s="786"/>
      <c r="BG24" s="651"/>
      <c r="BH24" s="786"/>
      <c r="BI24" s="650"/>
      <c r="BJ24" s="651"/>
      <c r="BK24" s="651"/>
      <c r="BL24" s="651"/>
      <c r="BM24" s="651"/>
      <c r="BN24" s="786"/>
      <c r="BO24" s="651"/>
    </row>
    <row r="25" spans="1:67" s="803" customFormat="1" ht="129" customHeight="1">
      <c r="A25" s="770" t="s">
        <v>3669</v>
      </c>
      <c r="B25" s="636" t="s">
        <v>3609</v>
      </c>
      <c r="C25" s="798" t="s">
        <v>3660</v>
      </c>
      <c r="D25" s="793" t="s">
        <v>3670</v>
      </c>
      <c r="E25" s="793" t="s">
        <v>3645</v>
      </c>
      <c r="F25" s="793" t="s">
        <v>3671</v>
      </c>
      <c r="G25" s="793" t="s">
        <v>3672</v>
      </c>
      <c r="H25" s="923" t="s">
        <v>3673</v>
      </c>
      <c r="I25" s="783" t="s">
        <v>3674</v>
      </c>
      <c r="J25" s="780" t="s">
        <v>3665</v>
      </c>
      <c r="K25" s="816" t="s">
        <v>3666</v>
      </c>
      <c r="L25" s="936">
        <v>2</v>
      </c>
      <c r="M25" s="783" t="s">
        <v>3675</v>
      </c>
      <c r="N25" s="780"/>
      <c r="O25" s="780"/>
      <c r="P25" s="780"/>
      <c r="Q25" s="780"/>
      <c r="R25" s="780"/>
      <c r="S25" s="792"/>
      <c r="T25" s="792"/>
      <c r="U25" s="792"/>
      <c r="V25" s="792"/>
      <c r="W25" s="792"/>
      <c r="X25" s="770">
        <v>1</v>
      </c>
      <c r="Y25" s="770"/>
      <c r="Z25" s="865">
        <f t="shared" si="0"/>
        <v>1</v>
      </c>
      <c r="AA25" s="793" t="s">
        <v>3676</v>
      </c>
      <c r="AB25" s="793" t="s">
        <v>3677</v>
      </c>
      <c r="AC25" s="876" t="s">
        <v>47</v>
      </c>
      <c r="AD25" s="884">
        <f t="shared" si="12"/>
        <v>0</v>
      </c>
      <c r="AE25" s="780">
        <f t="shared" si="13"/>
        <v>0</v>
      </c>
      <c r="AF25" s="780">
        <f t="shared" si="14"/>
        <v>0</v>
      </c>
      <c r="AG25" s="780">
        <f t="shared" si="15"/>
        <v>0</v>
      </c>
      <c r="AH25" s="780">
        <f t="shared" si="16"/>
        <v>0</v>
      </c>
      <c r="AI25" s="780">
        <f t="shared" si="17"/>
        <v>0</v>
      </c>
      <c r="AJ25" s="780">
        <f t="shared" si="18"/>
        <v>0</v>
      </c>
      <c r="AK25" s="780">
        <f t="shared" si="19"/>
        <v>0</v>
      </c>
      <c r="AL25" s="780">
        <f t="shared" si="20"/>
        <v>0</v>
      </c>
      <c r="AM25" s="780">
        <f t="shared" si="21"/>
        <v>0</v>
      </c>
      <c r="AN25" s="780">
        <f t="shared" si="22"/>
        <v>0</v>
      </c>
      <c r="AO25" s="780">
        <f t="shared" si="23"/>
        <v>0</v>
      </c>
      <c r="AP25" s="780">
        <f t="shared" si="24"/>
        <v>0</v>
      </c>
      <c r="AQ25" s="885">
        <f t="shared" si="25"/>
        <v>0</v>
      </c>
      <c r="AR25" s="779"/>
      <c r="AS25" s="882"/>
      <c r="AT25" s="779"/>
      <c r="AU25" s="882"/>
      <c r="AV25" s="793"/>
      <c r="AW25" s="793"/>
      <c r="AX25" s="868"/>
      <c r="AY25" s="883"/>
      <c r="AZ25" s="779"/>
      <c r="BA25" s="868"/>
      <c r="BB25" s="779"/>
      <c r="BC25" s="779"/>
      <c r="BD25" s="868"/>
      <c r="BE25" s="868"/>
      <c r="BF25" s="868"/>
      <c r="BG25" s="868"/>
      <c r="BH25" s="779"/>
      <c r="BI25" s="882"/>
      <c r="BJ25" s="868"/>
      <c r="BK25" s="868"/>
      <c r="BL25" s="779"/>
      <c r="BM25" s="868"/>
      <c r="BN25" s="779"/>
      <c r="BO25" s="868"/>
    </row>
    <row r="26" spans="1:67" s="803" customFormat="1" ht="158.25" customHeight="1">
      <c r="A26" s="924" t="s">
        <v>3678</v>
      </c>
      <c r="B26" s="636" t="s">
        <v>3609</v>
      </c>
      <c r="C26" s="798" t="s">
        <v>3660</v>
      </c>
      <c r="D26" s="815" t="s">
        <v>3679</v>
      </c>
      <c r="E26" s="794" t="s">
        <v>93</v>
      </c>
      <c r="F26" s="636" t="s">
        <v>93</v>
      </c>
      <c r="G26" s="814" t="s">
        <v>3680</v>
      </c>
      <c r="H26" s="795" t="s">
        <v>3681</v>
      </c>
      <c r="I26" s="783" t="s">
        <v>3682</v>
      </c>
      <c r="J26" s="889" t="s">
        <v>3665</v>
      </c>
      <c r="K26" s="816" t="s">
        <v>3666</v>
      </c>
      <c r="L26" s="780">
        <v>2</v>
      </c>
      <c r="M26" s="651" t="s">
        <v>3683</v>
      </c>
      <c r="N26" s="780"/>
      <c r="O26" s="780"/>
      <c r="P26" s="780"/>
      <c r="Q26" s="780"/>
      <c r="R26" s="889"/>
      <c r="S26" s="644"/>
      <c r="T26" s="644"/>
      <c r="U26" s="644">
        <v>1</v>
      </c>
      <c r="V26" s="644"/>
      <c r="W26" s="644"/>
      <c r="X26" s="644"/>
      <c r="Y26" s="644">
        <v>1</v>
      </c>
      <c r="Z26" s="644">
        <f t="shared" si="0"/>
        <v>2</v>
      </c>
      <c r="AA26" s="870" t="s">
        <v>93</v>
      </c>
      <c r="AB26" s="776" t="s">
        <v>93</v>
      </c>
      <c r="AC26" s="777" t="s">
        <v>3668</v>
      </c>
      <c r="AD26" s="884">
        <f t="shared" si="12"/>
        <v>0</v>
      </c>
      <c r="AE26" s="780">
        <f t="shared" si="13"/>
        <v>0</v>
      </c>
      <c r="AF26" s="780">
        <f t="shared" si="14"/>
        <v>0</v>
      </c>
      <c r="AG26" s="780">
        <f t="shared" si="15"/>
        <v>0</v>
      </c>
      <c r="AH26" s="780">
        <f t="shared" si="16"/>
        <v>0</v>
      </c>
      <c r="AI26" s="780">
        <f t="shared" si="17"/>
        <v>0</v>
      </c>
      <c r="AJ26" s="780">
        <f t="shared" si="18"/>
        <v>0</v>
      </c>
      <c r="AK26" s="780">
        <f t="shared" si="19"/>
        <v>0</v>
      </c>
      <c r="AL26" s="780">
        <f t="shared" si="20"/>
        <v>0</v>
      </c>
      <c r="AM26" s="780">
        <f t="shared" si="21"/>
        <v>0</v>
      </c>
      <c r="AN26" s="780">
        <f t="shared" si="22"/>
        <v>0</v>
      </c>
      <c r="AO26" s="780">
        <f t="shared" si="23"/>
        <v>0</v>
      </c>
      <c r="AP26" s="780">
        <f t="shared" si="24"/>
        <v>0</v>
      </c>
      <c r="AQ26" s="885">
        <f t="shared" si="25"/>
        <v>0</v>
      </c>
      <c r="AR26" s="774"/>
      <c r="AS26" s="766"/>
      <c r="AT26" s="891"/>
      <c r="AU26" s="766"/>
      <c r="AV26" s="776"/>
      <c r="AW26" s="776"/>
      <c r="AX26" s="778"/>
      <c r="AY26" s="778"/>
      <c r="AZ26" s="774"/>
      <c r="BA26" s="778"/>
      <c r="BB26" s="774"/>
      <c r="BC26" s="774"/>
      <c r="BD26" s="778"/>
      <c r="BE26" s="778"/>
      <c r="BF26" s="774"/>
      <c r="BG26" s="778"/>
      <c r="BH26" s="774"/>
      <c r="BI26" s="766"/>
      <c r="BJ26" s="778"/>
      <c r="BK26" s="778"/>
      <c r="BL26" s="774"/>
      <c r="BM26" s="892"/>
      <c r="BN26" s="774"/>
      <c r="BO26" s="778"/>
    </row>
    <row r="27" spans="1:67" s="803" customFormat="1" ht="78.75" customHeight="1">
      <c r="A27" s="780" t="s">
        <v>3684</v>
      </c>
      <c r="B27" s="986" t="s">
        <v>3633</v>
      </c>
      <c r="C27" s="798" t="s">
        <v>3634</v>
      </c>
      <c r="D27" s="870" t="s">
        <v>3685</v>
      </c>
      <c r="E27" s="926" t="s">
        <v>3686</v>
      </c>
      <c r="F27" s="776" t="s">
        <v>3687</v>
      </c>
      <c r="G27" s="776" t="s">
        <v>3688</v>
      </c>
      <c r="H27" s="778" t="s">
        <v>3689</v>
      </c>
      <c r="I27" s="890" t="s">
        <v>3690</v>
      </c>
      <c r="J27" s="770" t="s">
        <v>1722</v>
      </c>
      <c r="K27" s="927">
        <v>46387</v>
      </c>
      <c r="L27" s="926"/>
      <c r="M27" s="776" t="s">
        <v>3690</v>
      </c>
      <c r="N27" s="780"/>
      <c r="O27" s="780"/>
      <c r="P27" s="780"/>
      <c r="Q27" s="780"/>
      <c r="R27" s="889"/>
      <c r="S27" s="644"/>
      <c r="T27" s="644"/>
      <c r="U27" s="644"/>
      <c r="V27" s="644"/>
      <c r="W27" s="644"/>
      <c r="X27" s="644"/>
      <c r="Y27" s="644">
        <v>1</v>
      </c>
      <c r="Z27" s="781">
        <f t="shared" ref="Z27:Z28" si="26">SUM(N27:Y27)</f>
        <v>1</v>
      </c>
      <c r="AA27" s="928" t="s">
        <v>3686</v>
      </c>
      <c r="AB27" s="928" t="s">
        <v>3686</v>
      </c>
      <c r="AC27" s="928"/>
      <c r="AD27" s="884">
        <f t="shared" si="12"/>
        <v>0</v>
      </c>
      <c r="AE27" s="780">
        <f t="shared" si="13"/>
        <v>0</v>
      </c>
      <c r="AF27" s="780">
        <f t="shared" si="14"/>
        <v>0</v>
      </c>
      <c r="AG27" s="780">
        <f t="shared" si="15"/>
        <v>0</v>
      </c>
      <c r="AH27" s="780">
        <f t="shared" si="16"/>
        <v>0</v>
      </c>
      <c r="AI27" s="780">
        <f t="shared" si="17"/>
        <v>0</v>
      </c>
      <c r="AJ27" s="780">
        <f t="shared" si="18"/>
        <v>0</v>
      </c>
      <c r="AK27" s="780">
        <f t="shared" si="19"/>
        <v>0</v>
      </c>
      <c r="AL27" s="780">
        <f t="shared" si="20"/>
        <v>0</v>
      </c>
      <c r="AM27" s="780">
        <f t="shared" si="21"/>
        <v>0</v>
      </c>
      <c r="AN27" s="780">
        <f t="shared" si="22"/>
        <v>0</v>
      </c>
      <c r="AO27" s="780">
        <f t="shared" si="23"/>
        <v>0</v>
      </c>
      <c r="AP27" s="780">
        <f t="shared" si="24"/>
        <v>0</v>
      </c>
      <c r="AQ27" s="885">
        <f t="shared" si="25"/>
        <v>0</v>
      </c>
      <c r="AR27" s="929"/>
      <c r="AS27" s="929"/>
      <c r="AT27" s="929"/>
      <c r="AU27" s="929"/>
      <c r="AV27" s="929"/>
      <c r="AW27" s="929"/>
      <c r="AX27" s="929"/>
      <c r="AY27" s="929"/>
      <c r="AZ27" s="929"/>
      <c r="BA27" s="929"/>
      <c r="BB27" s="929"/>
      <c r="BC27" s="929"/>
      <c r="BD27" s="929"/>
      <c r="BE27" s="929"/>
      <c r="BF27" s="929"/>
      <c r="BG27" s="929"/>
      <c r="BH27" s="929"/>
      <c r="BI27" s="929"/>
      <c r="BJ27" s="929"/>
      <c r="BK27" s="929"/>
      <c r="BL27" s="929"/>
      <c r="BM27" s="929"/>
      <c r="BN27" s="929"/>
      <c r="BO27" s="929"/>
    </row>
    <row r="28" spans="1:67" s="803" customFormat="1" ht="75.75" customHeight="1">
      <c r="A28" s="644" t="s">
        <v>3691</v>
      </c>
      <c r="B28" s="987"/>
      <c r="C28" s="925" t="s">
        <v>3634</v>
      </c>
      <c r="D28" s="776" t="s">
        <v>3692</v>
      </c>
      <c r="E28" s="926" t="s">
        <v>3686</v>
      </c>
      <c r="F28" s="776" t="s">
        <v>3687</v>
      </c>
      <c r="G28" s="776" t="s">
        <v>3693</v>
      </c>
      <c r="H28" s="778" t="s">
        <v>3689</v>
      </c>
      <c r="I28" s="776" t="s">
        <v>3693</v>
      </c>
      <c r="J28" s="930" t="s">
        <v>1919</v>
      </c>
      <c r="K28" s="927">
        <v>46295</v>
      </c>
      <c r="L28" s="926"/>
      <c r="M28" s="776" t="s">
        <v>3693</v>
      </c>
      <c r="N28" s="792"/>
      <c r="O28" s="792"/>
      <c r="P28" s="792"/>
      <c r="Q28" s="792"/>
      <c r="R28" s="888"/>
      <c r="S28" s="770"/>
      <c r="T28" s="770"/>
      <c r="U28" s="770"/>
      <c r="V28" s="770">
        <v>1</v>
      </c>
      <c r="W28" s="770"/>
      <c r="X28" s="770"/>
      <c r="Y28" s="770"/>
      <c r="Z28" s="887">
        <f t="shared" si="26"/>
        <v>1</v>
      </c>
      <c r="AA28" s="931" t="s">
        <v>3686</v>
      </c>
      <c r="AB28" s="931" t="s">
        <v>3686</v>
      </c>
      <c r="AC28" s="931"/>
      <c r="AD28" s="884">
        <f t="shared" si="12"/>
        <v>0</v>
      </c>
      <c r="AE28" s="780">
        <f t="shared" si="13"/>
        <v>0</v>
      </c>
      <c r="AF28" s="780">
        <f t="shared" si="14"/>
        <v>0</v>
      </c>
      <c r="AG28" s="780">
        <f t="shared" si="15"/>
        <v>0</v>
      </c>
      <c r="AH28" s="780">
        <f t="shared" si="16"/>
        <v>0</v>
      </c>
      <c r="AI28" s="780">
        <f t="shared" si="17"/>
        <v>0</v>
      </c>
      <c r="AJ28" s="780">
        <f t="shared" si="18"/>
        <v>0</v>
      </c>
      <c r="AK28" s="780">
        <f t="shared" si="19"/>
        <v>0</v>
      </c>
      <c r="AL28" s="780">
        <f t="shared" si="20"/>
        <v>0</v>
      </c>
      <c r="AM28" s="780">
        <f t="shared" si="21"/>
        <v>0</v>
      </c>
      <c r="AN28" s="780">
        <f t="shared" si="22"/>
        <v>0</v>
      </c>
      <c r="AO28" s="780">
        <f t="shared" si="23"/>
        <v>0</v>
      </c>
      <c r="AP28" s="780">
        <f t="shared" si="24"/>
        <v>0</v>
      </c>
      <c r="AQ28" s="885">
        <f t="shared" si="25"/>
        <v>0</v>
      </c>
      <c r="AR28" s="926"/>
      <c r="AS28" s="926"/>
      <c r="AT28" s="926"/>
      <c r="AU28" s="926"/>
      <c r="AV28" s="926"/>
      <c r="AW28" s="926"/>
      <c r="AX28" s="926"/>
      <c r="AY28" s="926"/>
      <c r="AZ28" s="926"/>
      <c r="BA28" s="926"/>
      <c r="BB28" s="926"/>
      <c r="BC28" s="926"/>
      <c r="BD28" s="926"/>
      <c r="BE28" s="926"/>
      <c r="BF28" s="926"/>
      <c r="BG28" s="926"/>
      <c r="BH28" s="926"/>
      <c r="BI28" s="926"/>
      <c r="BJ28" s="926"/>
      <c r="BK28" s="926"/>
      <c r="BL28" s="926"/>
      <c r="BM28" s="926"/>
      <c r="BN28" s="926"/>
      <c r="BO28" s="926"/>
    </row>
    <row r="29" spans="1:67" s="803" customFormat="1" ht="93" customHeight="1">
      <c r="A29" s="644" t="s">
        <v>3694</v>
      </c>
      <c r="B29" s="988"/>
      <c r="C29" s="637" t="s">
        <v>3634</v>
      </c>
      <c r="D29" s="801" t="s">
        <v>3695</v>
      </c>
      <c r="E29" s="929" t="s">
        <v>93</v>
      </c>
      <c r="F29" s="636" t="s">
        <v>3696</v>
      </c>
      <c r="G29" s="636" t="s">
        <v>3695</v>
      </c>
      <c r="H29" s="653" t="s">
        <v>3697</v>
      </c>
      <c r="I29" s="636" t="s">
        <v>3698</v>
      </c>
      <c r="J29" s="932" t="s">
        <v>1919</v>
      </c>
      <c r="K29" s="933">
        <v>46112</v>
      </c>
      <c r="L29" s="929"/>
      <c r="M29" s="636" t="s">
        <v>3698</v>
      </c>
      <c r="N29" s="644"/>
      <c r="O29" s="644"/>
      <c r="P29" s="644">
        <v>1</v>
      </c>
      <c r="Q29" s="644"/>
      <c r="R29" s="644"/>
      <c r="S29" s="644"/>
      <c r="T29" s="644"/>
      <c r="U29" s="644"/>
      <c r="V29" s="644"/>
      <c r="W29" s="644"/>
      <c r="X29" s="644"/>
      <c r="Y29" s="644"/>
      <c r="Z29" s="644">
        <v>1</v>
      </c>
      <c r="AA29" s="928" t="s">
        <v>93</v>
      </c>
      <c r="AB29" s="928" t="s">
        <v>93</v>
      </c>
      <c r="AC29" s="928"/>
      <c r="AD29" s="884">
        <f t="shared" si="12"/>
        <v>0</v>
      </c>
      <c r="AE29" s="780">
        <f t="shared" si="13"/>
        <v>0</v>
      </c>
      <c r="AF29" s="780">
        <f t="shared" si="14"/>
        <v>0</v>
      </c>
      <c r="AG29" s="780">
        <f t="shared" si="15"/>
        <v>0</v>
      </c>
      <c r="AH29" s="780">
        <f t="shared" si="16"/>
        <v>0</v>
      </c>
      <c r="AI29" s="780">
        <f t="shared" si="17"/>
        <v>0</v>
      </c>
      <c r="AJ29" s="780">
        <f t="shared" si="18"/>
        <v>0</v>
      </c>
      <c r="AK29" s="780">
        <f t="shared" si="19"/>
        <v>0</v>
      </c>
      <c r="AL29" s="780">
        <f t="shared" si="20"/>
        <v>0</v>
      </c>
      <c r="AM29" s="780">
        <f t="shared" si="21"/>
        <v>0</v>
      </c>
      <c r="AN29" s="780">
        <f t="shared" si="22"/>
        <v>0</v>
      </c>
      <c r="AO29" s="780">
        <f t="shared" si="23"/>
        <v>0</v>
      </c>
      <c r="AP29" s="780">
        <f t="shared" si="24"/>
        <v>0</v>
      </c>
      <c r="AQ29" s="885">
        <f t="shared" si="25"/>
        <v>0</v>
      </c>
      <c r="AR29" s="929"/>
      <c r="AS29" s="929"/>
      <c r="AT29" s="929"/>
      <c r="AU29" s="929"/>
      <c r="AV29" s="929"/>
      <c r="AW29" s="929"/>
      <c r="AX29" s="929"/>
      <c r="AY29" s="929"/>
      <c r="AZ29" s="929"/>
      <c r="BA29" s="929"/>
      <c r="BB29" s="929"/>
      <c r="BC29" s="929"/>
      <c r="BD29" s="929"/>
      <c r="BE29" s="929"/>
      <c r="BF29" s="929"/>
      <c r="BG29" s="929"/>
      <c r="BH29" s="929"/>
      <c r="BI29" s="929"/>
      <c r="BJ29" s="929"/>
      <c r="BK29" s="929"/>
      <c r="BL29" s="929"/>
      <c r="BM29" s="929"/>
      <c r="BN29" s="929"/>
      <c r="BO29" s="929"/>
    </row>
    <row r="30" spans="1:67" ht="52.5" customHeight="1">
      <c r="A30" s="584" t="s">
        <v>1186</v>
      </c>
      <c r="B30" s="983" t="s">
        <v>3699</v>
      </c>
      <c r="C30" s="983"/>
      <c r="E30" s="208"/>
      <c r="F30" s="208"/>
      <c r="G30" s="208"/>
      <c r="H30" s="208"/>
      <c r="I30" s="208"/>
      <c r="J30" s="208"/>
      <c r="K30" s="208"/>
      <c r="L30" s="208"/>
      <c r="M30" s="808"/>
      <c r="N30" s="108"/>
      <c r="O30" s="40"/>
      <c r="P30" s="40"/>
      <c r="Q30" s="40"/>
      <c r="R30" s="40"/>
      <c r="S30" s="40"/>
      <c r="T30" s="40"/>
      <c r="U30" s="40"/>
      <c r="V30" s="40"/>
      <c r="W30" s="809"/>
      <c r="X30" s="40"/>
      <c r="Y30" s="40"/>
      <c r="Z30" s="40"/>
      <c r="AA30" s="40"/>
      <c r="AB30" s="40"/>
      <c r="AC30" s="40"/>
      <c r="AD30" s="257"/>
      <c r="AE30" s="257"/>
      <c r="AF30" s="257"/>
      <c r="AG30" s="257"/>
      <c r="AH30" s="257"/>
      <c r="AI30" s="257"/>
      <c r="AJ30" s="257"/>
      <c r="AK30" s="257"/>
      <c r="AL30" s="257"/>
      <c r="AM30" s="257"/>
      <c r="AN30" s="257"/>
      <c r="AO30" s="257"/>
      <c r="AP30" s="257"/>
      <c r="AQ30" s="257"/>
      <c r="AR30" s="257"/>
    </row>
    <row r="31" spans="1:67" ht="56.25" customHeight="1">
      <c r="A31" s="584" t="s">
        <v>1184</v>
      </c>
      <c r="B31" s="985" t="s">
        <v>3700</v>
      </c>
      <c r="C31" s="985"/>
      <c r="D31" s="810"/>
      <c r="E31" s="810"/>
      <c r="F31" s="810"/>
      <c r="G31" s="810"/>
      <c r="H31" s="810"/>
      <c r="I31" s="810"/>
      <c r="J31" s="810"/>
      <c r="K31" s="810"/>
      <c r="L31" s="810"/>
      <c r="M31" s="810"/>
      <c r="N31" s="810"/>
      <c r="O31" s="810"/>
      <c r="P31" s="810"/>
      <c r="Q31" s="810"/>
      <c r="R31" s="810"/>
      <c r="S31" s="810"/>
      <c r="T31" s="810"/>
      <c r="U31" s="810"/>
      <c r="V31" s="810"/>
      <c r="W31" s="810"/>
      <c r="X31" s="810"/>
      <c r="Y31" s="810"/>
      <c r="Z31" s="810"/>
      <c r="AA31" s="810"/>
      <c r="AB31" s="810"/>
      <c r="AC31" s="810"/>
      <c r="AD31" s="810"/>
      <c r="AE31" s="810"/>
      <c r="AF31" s="810"/>
      <c r="AG31" s="810"/>
      <c r="AH31" s="810"/>
      <c r="AI31" s="810"/>
      <c r="AJ31" s="810"/>
      <c r="AK31" s="810"/>
      <c r="AL31" s="810"/>
      <c r="AM31" s="810"/>
      <c r="AN31" s="810"/>
      <c r="AO31" s="810"/>
      <c r="AP31" s="810"/>
      <c r="AQ31" s="810"/>
      <c r="AR31" s="810"/>
      <c r="AS31" s="810"/>
      <c r="AT31" s="810"/>
      <c r="AU31" s="810"/>
      <c r="AV31" s="810"/>
      <c r="AW31" s="810"/>
      <c r="AX31" s="810"/>
      <c r="AY31" s="810"/>
      <c r="AZ31" s="810"/>
      <c r="BA31" s="810"/>
      <c r="BB31" s="810"/>
      <c r="BC31" s="810"/>
      <c r="BD31" s="810"/>
      <c r="BE31" s="810"/>
      <c r="BF31" s="810"/>
      <c r="BG31" s="810"/>
      <c r="BH31" s="810"/>
      <c r="BI31" s="810"/>
      <c r="BJ31" s="810"/>
      <c r="BK31" s="810"/>
      <c r="BL31" s="810"/>
      <c r="BM31" s="810"/>
      <c r="BN31" s="810"/>
      <c r="BO31" s="810"/>
    </row>
    <row r="32" spans="1:67" ht="78" customHeight="1">
      <c r="A32" s="584" t="s">
        <v>1187</v>
      </c>
      <c r="B32" s="984" t="s">
        <v>3701</v>
      </c>
      <c r="C32" s="984"/>
    </row>
  </sheetData>
  <protectedRanges>
    <protectedRange algorithmName="SHA-512" hashValue="yE9kcjDz794mX9FwLOwbYgPVsAix9EfMj/IyGevUHVBNHlguawF0dVQqGuCezzmNG+WMhZpVAwUGJZ6HwkCh+w==" saltValue="wcK6XuFjYgKL/M0ZS2XKiA==" spinCount="100000" sqref="BF15:BO16 BJ21 BL21 BN21 BH25:BO25 BF25 BJ22:BO23 BH20:BO20 BF26:BO26 BF19:BO19 BF17 BH17:BO17 BF21:BF23 BH21:BH23 BF18:BH18 BJ18:BO18 BF14 BJ14:BO14 BH14 BF24:BO24" name="A1 Seguimiento por realizar"/>
    <protectedRange algorithmName="SHA-512" hashValue="sULS49t8fvsqwa4eTCOlmUaEbR6D4tycjuKn4j03WlCiU/xQAqstInOA9Og5C2LXuUakYoJf+yB3gt2FRNCiSA==" saltValue="GYnzlxTHAQYikhtdfxncNQ==" spinCount="100000" sqref="A3:BE4 C21:G21 I20 J21:L21 K14:Y14 K15:L15 N15:Y15 BM21 M25 N21:Y21 J16:Y20 C16:I19 E26:Y26 E25:F25 BO21 BK21 BG25 BG17 BG21:BG23 BF20:BG20 BI18 BI21:BI23 AA16:AC26 BG14 BI14 D14:D15 C20:F20 N29:Y29 C22:Y24 H25:K25 AR14:BE26 C29 C25:C28 N27:Y28" name="A2 Seguimiento realizado"/>
    <protectedRange algorithmName="SHA-512" hashValue="yE9kcjDz794mX9FwLOwbYgPVsAix9EfMj/IyGevUHVBNHlguawF0dVQqGuCezzmNG+WMhZpVAwUGJZ6HwkCh+w==" saltValue="wcK6XuFjYgKL/M0ZS2XKiA==" spinCount="100000" sqref="BF5:BO9 BF11:BO13" name="A1 Seguimiento por realizar_1"/>
    <protectedRange algorithmName="SHA-512" hashValue="sULS49t8fvsqwa4eTCOlmUaEbR6D4tycjuKn4j03WlCiU/xQAqstInOA9Og5C2LXuUakYoJf+yB3gt2FRNCiSA==" saltValue="GYnzlxTHAQYikhtdfxncNQ==" spinCount="100000" sqref="B17:B20 A5:BE5 Z29 Z10 B22:B24 E14:F15 B14:C15 AR11:BE13 B8:AC9 C10 B11:AB13 B29 A6:AC7 AR6:BE9 AD29:AQ29 A29 A8:A28 AD6:AQ28 B27:B28 Z14:Z28" name="A2 Seguimiento realizado_1"/>
    <protectedRange algorithmName="SHA-512" hashValue="yE9kcjDz794mX9FwLOwbYgPVsAix9EfMj/IyGevUHVBNHlguawF0dVQqGuCezzmNG+WMhZpVAwUGJZ6HwkCh+w==" saltValue="wcK6XuFjYgKL/M0ZS2XKiA==" spinCount="100000" sqref="BL10:BO10 BF10:BI10" name="A1 Seguimiento por realizar_2"/>
    <protectedRange algorithmName="SHA-512" hashValue="sULS49t8fvsqwa4eTCOlmUaEbR6D4tycjuKn4j03WlCiU/xQAqstInOA9Og5C2LXuUakYoJf+yB3gt2FRNCiSA==" saltValue="GYnzlxTHAQYikhtdfxncNQ==" spinCount="100000" sqref="AA10:AC10 BJ10:BK10 B10 D10:M10 B16 G14:J15 AC11:AC13 M15 B21 B25:B26 AR10:BE10" name="A2 Seguimiento realizado_2"/>
    <protectedRange algorithmName="SHA-512" hashValue="sULS49t8fvsqwa4eTCOlmUaEbR6D4tycjuKn4j03WlCiU/xQAqstInOA9Og5C2LXuUakYoJf+yB3gt2FRNCiSA==" saltValue="GYnzlxTHAQYikhtdfxncNQ==" spinCount="100000" sqref="N10:Y10" name="A2 Seguimiento realizado_3"/>
    <protectedRange algorithmName="SHA-512" hashValue="sULS49t8fvsqwa4eTCOlmUaEbR6D4tycjuKn4j03WlCiU/xQAqstInOA9Og5C2LXuUakYoJf+yB3gt2FRNCiSA==" saltValue="GYnzlxTHAQYikhtdfxncNQ==" spinCount="100000" sqref="M21 H21:I21" name="A2 Seguimiento realizado_4"/>
    <protectedRange algorithmName="SHA-512" hashValue="sULS49t8fvsqwa4eTCOlmUaEbR6D4tycjuKn4j03WlCiU/xQAqstInOA9Og5C2LXuUakYoJf+yB3gt2FRNCiSA==" saltValue="GYnzlxTHAQYikhtdfxncNQ==" spinCount="100000" sqref="AA14:AC15" name="A2 Seguimiento realizado_5"/>
    <protectedRange algorithmName="SHA-512" hashValue="sULS49t8fvsqwa4eTCOlmUaEbR6D4tycjuKn4j03WlCiU/xQAqstInOA9Og5C2LXuUakYoJf+yB3gt2FRNCiSA==" saltValue="GYnzlxTHAQYikhtdfxncNQ==" spinCount="100000" sqref="G25 J27" name="A2 Seguimiento realizado_6"/>
    <protectedRange algorithmName="SHA-512" hashValue="8kEwBY0dLsJn2K5tUNlibLx05QIhYd1sP4ZVtQ0keh0rsUbMaUit4mV71JImHdUS/NvM3S+CzyyAEfZOdq0LFA==" saltValue="F83ZAZUuq219Wtga30UyDQ==" spinCount="100000" sqref="J27 A3:AC8 B9:AC26 B29:C29 A9:A29 B27:C28 N27:Z29" name="Rango11"/>
    <protectedRange sqref="J27 N29:Z29 A3:AQ5 B9:AC26 A6:AC8 AD29:AQ29 B29:C29 A29 A9:A28 B27:C28 AD6:AQ28 N27:Z28" name="Rango12"/>
  </protectedRanges>
  <autoFilter ref="A4:BS32" xr:uid="{95A7BEAD-004C-4E31-B49E-6B8B1CEC41AC}">
    <filterColumn colId="67" showButton="0"/>
    <filterColumn colId="68" showButton="0"/>
  </autoFilter>
  <mergeCells count="19">
    <mergeCell ref="E1:L1"/>
    <mergeCell ref="BQ1:BR1"/>
    <mergeCell ref="BQ2:BR2"/>
    <mergeCell ref="N3:Y3"/>
    <mergeCell ref="AD3:AO3"/>
    <mergeCell ref="BQ3:BR3"/>
    <mergeCell ref="B30:C30"/>
    <mergeCell ref="B32:C32"/>
    <mergeCell ref="B31:C31"/>
    <mergeCell ref="B27:B29"/>
    <mergeCell ref="BP4:BR4"/>
    <mergeCell ref="B16:B17"/>
    <mergeCell ref="B18:B20"/>
    <mergeCell ref="B22:B23"/>
    <mergeCell ref="C22:C23"/>
    <mergeCell ref="B9:B10"/>
    <mergeCell ref="B11:B12"/>
    <mergeCell ref="B5:B8"/>
    <mergeCell ref="B14:B15"/>
  </mergeCells>
  <printOptions horizontalCentered="1" gridLines="1"/>
  <pageMargins left="0.7" right="0.7" top="0.75" bottom="0.75" header="0" footer="0"/>
  <pageSetup paperSize="9" fitToHeight="0" pageOrder="overThenDown" orientation="landscape" cellComments="atEnd"/>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4AA3DD41E7CFA4E86C010F4EB486482" ma:contentTypeVersion="18" ma:contentTypeDescription="Crear nuevo documento." ma:contentTypeScope="" ma:versionID="851a864a8fc9b666a339b2f60b32edf7">
  <xsd:schema xmlns:xsd="http://www.w3.org/2001/XMLSchema" xmlns:xs="http://www.w3.org/2001/XMLSchema" xmlns:p="http://schemas.microsoft.com/office/2006/metadata/properties" xmlns:ns2="eaa9bf3b-60c2-4456-916d-f4817fb08b4f" xmlns:ns3="a6c9a71c-da9e-42e3-bdc2-0dae5f46afe5" targetNamespace="http://schemas.microsoft.com/office/2006/metadata/properties" ma:root="true" ma:fieldsID="44e295657bf75e1f2d0b20369b73a025" ns2:_="" ns3:_="">
    <xsd:import namespace="eaa9bf3b-60c2-4456-916d-f4817fb08b4f"/>
    <xsd:import namespace="a6c9a71c-da9e-42e3-bdc2-0dae5f46afe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_Flow_SignoffStatus" minOccurs="0"/>
                <xsd:element ref="ns2:Rev"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a9bf3b-60c2-4456-916d-f4817fb08b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46be75cd-527c-4463-91c3-691978e55a7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3" nillable="true" ma:displayName="Estado de aprobación" ma:internalName="Estado_x0020_de_x0020_aprobaci_x00f3_n">
      <xsd:simpleType>
        <xsd:restriction base="dms:Text"/>
      </xsd:simpleType>
    </xsd:element>
    <xsd:element name="Rev" ma:index="24" nillable="true" ma:displayName="Rev" ma:description="Revisión para OM o inclusión en PMO y GP" ma:format="Dropdown" ma:internalName="Rev">
      <xsd:simpleType>
        <xsd:restriction base="dms:Text">
          <xsd:maxLength value="255"/>
        </xsd:restriction>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9a71c-da9e-42e3-bdc2-0dae5f46afe5"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66a70393-8045-4db5-b63b-83af5dd3d747}" ma:internalName="TaxCatchAll" ma:showField="CatchAllData" ma:web="a6c9a71c-da9e-42e3-bdc2-0dae5f46af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9a71c-da9e-42e3-bdc2-0dae5f46afe5">
      <UserInfo>
        <DisplayName>Jhojan Sebastián Herreño Fraile</DisplayName>
        <AccountId>41</AccountId>
        <AccountType/>
      </UserInfo>
      <UserInfo>
        <DisplayName>Lida Marcela Pedraza Vega</DisplayName>
        <AccountId>42</AccountId>
        <AccountType/>
      </UserInfo>
      <UserInfo>
        <DisplayName>Leidy Carolina Parra Silva</DisplayName>
        <AccountId>43</AccountId>
        <AccountType/>
      </UserInfo>
      <UserInfo>
        <DisplayName>Angela Ximena Velandia Bedoya</DisplayName>
        <AccountId>44</AccountId>
        <AccountType/>
      </UserInfo>
      <UserInfo>
        <DisplayName>Omar Enrique Mejia Vargas</DisplayName>
        <AccountId>45</AccountId>
        <AccountType/>
      </UserInfo>
      <UserInfo>
        <DisplayName>Olga Jeanet Malagon Devia</DisplayName>
        <AccountId>46</AccountId>
        <AccountType/>
      </UserInfo>
      <UserInfo>
        <DisplayName>Maria Paula Rodriguez Vergara</DisplayName>
        <AccountId>47</AccountId>
        <AccountType/>
      </UserInfo>
      <UserInfo>
        <DisplayName>Sandra Milena Sierra Cárdenas</DisplayName>
        <AccountId>48</AccountId>
        <AccountType/>
      </UserInfo>
      <UserInfo>
        <DisplayName>Sandra Milena Viviescas Vargas</DisplayName>
        <AccountId>49</AccountId>
        <AccountType/>
      </UserInfo>
      <UserInfo>
        <DisplayName>Linda Karina Eulegelo Romero.</DisplayName>
        <AccountId>50</AccountId>
        <AccountType/>
      </UserInfo>
      <UserInfo>
        <DisplayName>Wilson Roberto Baron Cortes</DisplayName>
        <AccountId>198</AccountId>
        <AccountType/>
      </UserInfo>
      <UserInfo>
        <DisplayName>Linda Karina Petro Martínez</DisplayName>
        <AccountId>14</AccountId>
        <AccountType/>
      </UserInfo>
      <UserInfo>
        <DisplayName>Yesid Javier Pineda Lizarazo</DisplayName>
        <AccountId>12</AccountId>
        <AccountType/>
      </UserInfo>
      <UserInfo>
        <DisplayName>Nubia Milena Rodriguez Roberto</DisplayName>
        <AccountId>24</AccountId>
        <AccountType/>
      </UserInfo>
      <UserInfo>
        <DisplayName>Luis Hernando Vargas Alfonso</DisplayName>
        <AccountId>19</AccountId>
        <AccountType/>
      </UserInfo>
      <UserInfo>
        <DisplayName>Lorena Cubillos Barreto</DisplayName>
        <AccountId>23</AccountId>
        <AccountType/>
      </UserInfo>
      <UserInfo>
        <DisplayName>Arlet Faride Delgado Rojas</DisplayName>
        <AccountId>20</AccountId>
        <AccountType/>
      </UserInfo>
      <UserInfo>
        <DisplayName>Laura Rivera - INM</DisplayName>
        <AccountId>10</AccountId>
        <AccountType/>
      </UserInfo>
      <UserInfo>
        <DisplayName>Daniel Julian Romero García</DisplayName>
        <AccountId>21</AccountId>
        <AccountType/>
      </UserInfo>
      <UserInfo>
        <DisplayName>Alexandra Hernández Moreno - INM</DisplayName>
        <AccountId>17</AccountId>
        <AccountType/>
      </UserInfo>
      <UserInfo>
        <DisplayName>Subdirector Fisica</DisplayName>
        <AccountId>29</AccountId>
        <AccountType/>
      </UserInfo>
      <UserInfo>
        <DisplayName>Julieth Villarraga - INM</DisplayName>
        <AccountId>30</AccountId>
        <AccountType/>
      </UserInfo>
      <UserInfo>
        <DisplayName>Rodolfo Gómez - INM</DisplayName>
        <AccountId>32</AccountId>
        <AccountType/>
      </UserInfo>
      <UserInfo>
        <DisplayName>Secretaria General</DisplayName>
        <AccountId>31</AccountId>
        <AccountType/>
      </UserInfo>
      <UserInfo>
        <DisplayName>Luis Angel Alberto Maestre Gutierrez</DisplayName>
        <AccountId>18</AccountId>
        <AccountType/>
      </UserInfo>
      <UserInfo>
        <DisplayName>Martha Lucia Forero Bermúdez</DisplayName>
        <AccountId>430</AccountId>
        <AccountType/>
      </UserInfo>
      <UserInfo>
        <DisplayName>Juliana Serna Saiz</DisplayName>
        <AccountId>93</AccountId>
        <AccountType/>
      </UserInfo>
      <UserInfo>
        <DisplayName>Guinneth Orjuela Quiroz</DisplayName>
        <AccountId>1020</AccountId>
        <AccountType/>
      </UserInfo>
      <UserInfo>
        <DisplayName>Seguridad y Salud en el Trabajo</DisplayName>
        <AccountId>52</AccountId>
        <AccountType/>
      </UserInfo>
      <UserInfo>
        <DisplayName>Luisa Fernanda Moreno Munevar</DisplayName>
        <AccountId>90</AccountId>
        <AccountType/>
      </UserInfo>
      <UserInfo>
        <DisplayName>Angela Marcela Martin Bedoya</DisplayName>
        <AccountId>246</AccountId>
        <AccountType/>
      </UserInfo>
      <UserInfo>
        <DisplayName>Leidy Yineth Bernal Rey</DisplayName>
        <AccountId>521</AccountId>
        <AccountType/>
      </UserInfo>
      <UserInfo>
        <DisplayName>Jennifer Catherine Sáenz Rivera</DisplayName>
        <AccountId>133</AccountId>
        <AccountType/>
      </UserInfo>
      <UserInfo>
        <DisplayName>Diego Ivan Cortes Acuña</DisplayName>
        <AccountId>498</AccountId>
        <AccountType/>
      </UserInfo>
      <UserInfo>
        <DisplayName>Jesika Andrea Zapata Piratova</DisplayName>
        <AccountId>189</AccountId>
        <AccountType/>
      </UserInfo>
      <UserInfo>
        <DisplayName>Maria Alejandra Ardila Colorado</DisplayName>
        <AccountId>54</AccountId>
        <AccountType/>
      </UserInfo>
      <UserInfo>
        <DisplayName>Sergio Garcia Martinez</DisplayName>
        <AccountId>135</AccountId>
        <AccountType/>
      </UserInfo>
      <UserInfo>
        <DisplayName>Javier Hernando Nuñez Baron</DisplayName>
        <AccountId>598</AccountId>
        <AccountType/>
      </UserInfo>
      <UserInfo>
        <DisplayName>Talento Humano</DisplayName>
        <AccountId>843</AccountId>
        <AccountType/>
      </UserInfo>
      <UserInfo>
        <DisplayName>Juana Maria Tovar Acero</DisplayName>
        <AccountId>647</AccountId>
        <AccountType/>
      </UserInfo>
      <UserInfo>
        <DisplayName>Andres Felipe Montealegre Carrillo</DisplayName>
        <AccountId>1174</AccountId>
        <AccountType/>
      </UserInfo>
      <UserInfo>
        <DisplayName>Andrea Carolina Velandia Rodríguez</DisplayName>
        <AccountId>1318</AccountId>
        <AccountType/>
      </UserInfo>
      <UserInfo>
        <DisplayName>Karen Alejandra Chitiva Castañeda</DisplayName>
        <AccountId>286</AccountId>
        <AccountType/>
      </UserInfo>
      <UserInfo>
        <DisplayName>Natalia Del Pilar Ortiz Valencia</DisplayName>
        <AccountId>37</AccountId>
        <AccountType/>
      </UserInfo>
    </SharedWithUsers>
    <lcf76f155ced4ddcb4097134ff3c332f xmlns="eaa9bf3b-60c2-4456-916d-f4817fb08b4f">
      <Terms xmlns="http://schemas.microsoft.com/office/infopath/2007/PartnerControls"/>
    </lcf76f155ced4ddcb4097134ff3c332f>
    <TaxCatchAll xmlns="a6c9a71c-da9e-42e3-bdc2-0dae5f46afe5" xsi:nil="true"/>
    <_Flow_SignoffStatus xmlns="eaa9bf3b-60c2-4456-916d-f4817fb08b4f" xsi:nil="true"/>
    <Rev xmlns="eaa9bf3b-60c2-4456-916d-f4817fb08b4f" xsi:nil="true"/>
  </documentManagement>
</p:properties>
</file>

<file path=customXml/itemProps1.xml><?xml version="1.0" encoding="utf-8"?>
<ds:datastoreItem xmlns:ds="http://schemas.openxmlformats.org/officeDocument/2006/customXml" ds:itemID="{858BACA9-4655-496B-AC3D-9B7210D66DA6}"/>
</file>

<file path=customXml/itemProps2.xml><?xml version="1.0" encoding="utf-8"?>
<ds:datastoreItem xmlns:ds="http://schemas.openxmlformats.org/officeDocument/2006/customXml" ds:itemID="{6D027932-8767-4D8D-9EF2-4236159AEF1D}"/>
</file>

<file path=customXml/itemProps3.xml><?xml version="1.0" encoding="utf-8"?>
<ds:datastoreItem xmlns:ds="http://schemas.openxmlformats.org/officeDocument/2006/customXml" ds:itemID="{741A16EC-84FD-4C22-9DD4-C59FAE3DA5C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Luis Angel Alberto Maestre Gutierrez</dc:creator>
  <cp:keywords/>
  <dc:description/>
  <cp:lastModifiedBy>Luis Angel Alberto Maestre Gutierrez</cp:lastModifiedBy>
  <cp:revision/>
  <dcterms:created xsi:type="dcterms:W3CDTF">2023-08-10T19:20:54Z</dcterms:created>
  <dcterms:modified xsi:type="dcterms:W3CDTF">2026-01-22T14:44:06Z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0x01010044AA3DD41E7CFA4E86C010F4EB486482</vt:lpwstr>
  </property>
  <property fmtid="{D5CDD505-2E9C-101B-9397-08002B2CF9AE}" pid="3" name="MediaServiceImageTags">
    <vt:lpwstr/>
  </property>
</Properties>
</file>